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style9.xml" ContentType="application/vnd.ms-office.chartstyle+xml"/>
  <Override PartName="/xl/charts/colors9.xml" ContentType="application/vnd.ms-office.chartcolorstyle+xml"/>
  <Override PartName="/xl/charts/chart6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70.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showInkAnnotation="0" codeName="ThisWorkbook"/>
  <mc:AlternateContent xmlns:mc="http://schemas.openxmlformats.org/markup-compatibility/2006">
    <mc:Choice Requires="x15">
      <x15ac:absPath xmlns:x15ac="http://schemas.microsoft.com/office/spreadsheetml/2010/11/ac" url="C:\Users\taha\Dropbox\外部活動\委員会\@知的生産性第二ステージ\チェックリスト\"/>
    </mc:Choice>
  </mc:AlternateContent>
  <xr:revisionPtr revIDLastSave="0" documentId="13_ncr:1_{F8F039F7-2885-40BB-94D8-F22827AF4FBD}" xr6:coauthVersionLast="38" xr6:coauthVersionMax="38" xr10:uidLastSave="{00000000-0000-0000-0000-000000000000}"/>
  <bookViews>
    <workbookView xWindow="0" yWindow="0" windowWidth="24000" windowHeight="9890" activeTab="3" xr2:uid="{00000000-000D-0000-FFFF-FFFF00000000}"/>
  </bookViews>
  <sheets>
    <sheet name="チェックリスト" sheetId="29" r:id="rId1"/>
    <sheet name="結果出力" sheetId="30" r:id="rId2"/>
    <sheet name="抽出データ" sheetId="6" state="hidden" r:id="rId3"/>
    <sheet name="改修に向けての気付き" sheetId="31" r:id="rId4"/>
    <sheet name="気付き" sheetId="33" state="hidden" r:id="rId5"/>
    <sheet name="ﾍﾞﾝﾁﾏｰｸ" sheetId="28" state="hidden" r:id="rId6"/>
    <sheet name="結果分析" sheetId="8" state="hidden" r:id="rId7"/>
    <sheet name="面積１" sheetId="10" state="hidden" r:id="rId8"/>
    <sheet name="面積２" sheetId="11" state="hidden" r:id="rId9"/>
    <sheet name="面積３" sheetId="12" state="hidden" r:id="rId10"/>
    <sheet name="面積別分析" sheetId="9" state="hidden" r:id="rId11"/>
  </sheets>
  <definedNames>
    <definedName name="_xlnm._FilterDatabase" localSheetId="5" hidden="1">ﾍﾞﾝﾁﾏｰｸ!$B$1:$B$582</definedName>
    <definedName name="_xlnm._FilterDatabase" localSheetId="6" hidden="1">結果分析!$B$1:$B$565</definedName>
    <definedName name="_xlnm.Print_Area" localSheetId="0">チェックリスト!$A$1:$N$66</definedName>
    <definedName name="_xlnm.Print_Area" localSheetId="3">改修に向けての気付き!$A$1:$H$52</definedName>
    <definedName name="_xlnm.Print_Area" localSheetId="1">結果出力!$A$1:$N$141</definedName>
    <definedName name="_xlnm.Print_Area" localSheetId="10">面積別分析!$A$1:$AM$255</definedName>
  </definedNames>
  <calcPr calcId="17902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73" i="29" l="1"/>
  <c r="R25" i="29"/>
  <c r="R32" i="29"/>
  <c r="CR1" i="28"/>
  <c r="P65" i="29"/>
  <c r="P64" i="29"/>
  <c r="P63" i="29"/>
  <c r="P62" i="29"/>
  <c r="P61" i="29"/>
  <c r="P60" i="29"/>
  <c r="P59" i="29"/>
  <c r="P58" i="29"/>
  <c r="P57" i="29"/>
  <c r="P55" i="29"/>
  <c r="P54" i="29"/>
  <c r="P53" i="29"/>
  <c r="P52" i="29"/>
  <c r="P51" i="29"/>
  <c r="P50" i="29"/>
  <c r="P48" i="29"/>
  <c r="P47" i="29"/>
  <c r="P46" i="29"/>
  <c r="P45" i="29"/>
  <c r="P44" i="29"/>
  <c r="P43" i="29"/>
  <c r="P42" i="29"/>
  <c r="P41" i="29"/>
  <c r="P38" i="29"/>
  <c r="P36" i="29"/>
  <c r="P35" i="29"/>
  <c r="P34" i="29"/>
  <c r="P31" i="29"/>
  <c r="P30" i="29"/>
  <c r="P29" i="29"/>
  <c r="P28" i="29"/>
  <c r="P27" i="29"/>
  <c r="P26" i="29"/>
  <c r="R49" i="29"/>
  <c r="R39" i="29"/>
  <c r="R37" i="29"/>
  <c r="R33" i="29"/>
  <c r="S46" i="29"/>
  <c r="S45" i="29"/>
  <c r="S44" i="29"/>
  <c r="S65" i="29"/>
  <c r="S64" i="29"/>
  <c r="S63" i="29"/>
  <c r="S62" i="29"/>
  <c r="S61" i="29"/>
  <c r="S51" i="29"/>
  <c r="S50" i="29"/>
  <c r="S35" i="29"/>
  <c r="S34" i="29"/>
  <c r="S31" i="29"/>
  <c r="S29" i="29"/>
  <c r="S28" i="29"/>
  <c r="S27" i="29"/>
  <c r="S26" i="29"/>
  <c r="R40" i="29"/>
  <c r="R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61" i="29"/>
  <c r="U62" i="29"/>
  <c r="U63" i="29"/>
  <c r="U64" i="29"/>
  <c r="U65" i="29"/>
  <c r="U24" i="29"/>
  <c r="Q27" i="29"/>
  <c r="Q26" i="29"/>
  <c r="BV581" i="28"/>
  <c r="CH3" i="28" s="1"/>
  <c r="H13" i="11"/>
  <c r="H24" i="10"/>
  <c r="H152" i="10"/>
  <c r="H209" i="10"/>
  <c r="H241" i="10"/>
  <c r="H273" i="10"/>
  <c r="H305" i="10"/>
  <c r="H337" i="10"/>
  <c r="H359" i="10"/>
  <c r="H375" i="10"/>
  <c r="H391" i="10"/>
  <c r="H407" i="10"/>
  <c r="CK501" i="28"/>
  <c r="AM20" i="9"/>
  <c r="AM30" i="9"/>
  <c r="AM29" i="9"/>
  <c r="AM28" i="9"/>
  <c r="AM27" i="9"/>
  <c r="AM26" i="9"/>
  <c r="AM25" i="9"/>
  <c r="AM24" i="9"/>
  <c r="AM23" i="9"/>
  <c r="AM22" i="9"/>
  <c r="AM21" i="9"/>
  <c r="AM4" i="9"/>
  <c r="AM5" i="9"/>
  <c r="AM6" i="9"/>
  <c r="AM7" i="9"/>
  <c r="AM8" i="9"/>
  <c r="AM9" i="9"/>
  <c r="AM10" i="9"/>
  <c r="AM11" i="9"/>
  <c r="AM12" i="9"/>
  <c r="AM3" i="9"/>
  <c r="AO19" i="9"/>
  <c r="AO2" i="9"/>
  <c r="AP2" i="9"/>
  <c r="C287" i="9"/>
  <c r="C288" i="9"/>
  <c r="B281" i="9"/>
  <c r="B282" i="9"/>
  <c r="B283" i="9"/>
  <c r="B284" i="9"/>
  <c r="B274" i="9"/>
  <c r="B275" i="9"/>
  <c r="B276" i="9"/>
  <c r="B277" i="9"/>
  <c r="B267" i="9"/>
  <c r="B268" i="9"/>
  <c r="B269" i="9"/>
  <c r="B270" i="9"/>
  <c r="B260" i="9"/>
  <c r="B261" i="9"/>
  <c r="B262" i="9"/>
  <c r="B263" i="9"/>
  <c r="CO533" i="28"/>
  <c r="CO534" i="28"/>
  <c r="CO535" i="28"/>
  <c r="CO536" i="28"/>
  <c r="CO537" i="28"/>
  <c r="CO538" i="28"/>
  <c r="CO539" i="28"/>
  <c r="CO540" i="28"/>
  <c r="CO541" i="28"/>
  <c r="CO542" i="28"/>
  <c r="CO543" i="28"/>
  <c r="CO544" i="28"/>
  <c r="CO545" i="28"/>
  <c r="CO546" i="28"/>
  <c r="CO547" i="28"/>
  <c r="CO548" i="28"/>
  <c r="CO549" i="28"/>
  <c r="CO550" i="28"/>
  <c r="CO551" i="28"/>
  <c r="CO552" i="28"/>
  <c r="CO553" i="28"/>
  <c r="CO554" i="28"/>
  <c r="CO555" i="28"/>
  <c r="CO556" i="28"/>
  <c r="CO557" i="28"/>
  <c r="CO558" i="28"/>
  <c r="CO559" i="28"/>
  <c r="CO560" i="28"/>
  <c r="CO532" i="28"/>
  <c r="CO5" i="28"/>
  <c r="CO6" i="28"/>
  <c r="CO7" i="28"/>
  <c r="CO8" i="28"/>
  <c r="CO9" i="28"/>
  <c r="CO10" i="28"/>
  <c r="CO11" i="28"/>
  <c r="CO12" i="28"/>
  <c r="CO13" i="28"/>
  <c r="CO14" i="28"/>
  <c r="CO15" i="28"/>
  <c r="CO16" i="28"/>
  <c r="CO17" i="28"/>
  <c r="CO18" i="28"/>
  <c r="CO19" i="28"/>
  <c r="CO20" i="28"/>
  <c r="CO21" i="28"/>
  <c r="CO22" i="28"/>
  <c r="CO23" i="28"/>
  <c r="CO24" i="28"/>
  <c r="CO25" i="28"/>
  <c r="CO26" i="28"/>
  <c r="CO27" i="28"/>
  <c r="CO28" i="28"/>
  <c r="CO29" i="28"/>
  <c r="CO30" i="28"/>
  <c r="CO31" i="28"/>
  <c r="CO32" i="28"/>
  <c r="CO33" i="28"/>
  <c r="CO34" i="28"/>
  <c r="CO35" i="28"/>
  <c r="CO36" i="28"/>
  <c r="CO37" i="28"/>
  <c r="CO38" i="28"/>
  <c r="CO39" i="28"/>
  <c r="CO40" i="28"/>
  <c r="CO41" i="28"/>
  <c r="CO42" i="28"/>
  <c r="CO43" i="28"/>
  <c r="CO44" i="28"/>
  <c r="CO45" i="28"/>
  <c r="CO46" i="28"/>
  <c r="CO47" i="28"/>
  <c r="CO48" i="28"/>
  <c r="CO49" i="28"/>
  <c r="CO50" i="28"/>
  <c r="CO51" i="28"/>
  <c r="CO52" i="28"/>
  <c r="CO53" i="28"/>
  <c r="CO54" i="28"/>
  <c r="CO55" i="28"/>
  <c r="CO56" i="28"/>
  <c r="CO57" i="28"/>
  <c r="CO58" i="28"/>
  <c r="CO59" i="28"/>
  <c r="CO60" i="28"/>
  <c r="CO61" i="28"/>
  <c r="CO62" i="28"/>
  <c r="CO63" i="28"/>
  <c r="CO64" i="28"/>
  <c r="CO65" i="28"/>
  <c r="CO66" i="28"/>
  <c r="CO67" i="28"/>
  <c r="CO68" i="28"/>
  <c r="CO69" i="28"/>
  <c r="CO70" i="28"/>
  <c r="CO71" i="28"/>
  <c r="CO72" i="28"/>
  <c r="CO73" i="28"/>
  <c r="CO74" i="28"/>
  <c r="CO75" i="28"/>
  <c r="CO76" i="28"/>
  <c r="CO77" i="28"/>
  <c r="CO78" i="28"/>
  <c r="CO79" i="28"/>
  <c r="CO80" i="28"/>
  <c r="CO81" i="28"/>
  <c r="CO82" i="28"/>
  <c r="CO83" i="28"/>
  <c r="CO84" i="28"/>
  <c r="CO85" i="28"/>
  <c r="CO86" i="28"/>
  <c r="CO87" i="28"/>
  <c r="CO88" i="28"/>
  <c r="CO89" i="28"/>
  <c r="CO90" i="28"/>
  <c r="CO91" i="28"/>
  <c r="CO92" i="28"/>
  <c r="CO93" i="28"/>
  <c r="CO94" i="28"/>
  <c r="CO95" i="28"/>
  <c r="CO96" i="28"/>
  <c r="CO97" i="28"/>
  <c r="CO98" i="28"/>
  <c r="CO99" i="28"/>
  <c r="CO100" i="28"/>
  <c r="CO101" i="28"/>
  <c r="CO102" i="28"/>
  <c r="CO103" i="28"/>
  <c r="CO104" i="28"/>
  <c r="CO105" i="28"/>
  <c r="CO106" i="28"/>
  <c r="CO107" i="28"/>
  <c r="CO108" i="28"/>
  <c r="CO109" i="28"/>
  <c r="CO110" i="28"/>
  <c r="CO111" i="28"/>
  <c r="CO112" i="28"/>
  <c r="CO113" i="28"/>
  <c r="CO114" i="28"/>
  <c r="CO115" i="28"/>
  <c r="CO116" i="28"/>
  <c r="CO117" i="28"/>
  <c r="CO118" i="28"/>
  <c r="CO119" i="28"/>
  <c r="CO120" i="28"/>
  <c r="CO121" i="28"/>
  <c r="CO122" i="28"/>
  <c r="CO123" i="28"/>
  <c r="CO124" i="28"/>
  <c r="CO125" i="28"/>
  <c r="CO126" i="28"/>
  <c r="CO127" i="28"/>
  <c r="CO128" i="28"/>
  <c r="CO129" i="28"/>
  <c r="CO130" i="28"/>
  <c r="CO131" i="28"/>
  <c r="CO132" i="28"/>
  <c r="CO133" i="28"/>
  <c r="CO134" i="28"/>
  <c r="CO135" i="28"/>
  <c r="CO136" i="28"/>
  <c r="CO137" i="28"/>
  <c r="CO138" i="28"/>
  <c r="CO139" i="28"/>
  <c r="CO140" i="28"/>
  <c r="CO141" i="28"/>
  <c r="CO142" i="28"/>
  <c r="CO143" i="28"/>
  <c r="CO144" i="28"/>
  <c r="CO145" i="28"/>
  <c r="CO146" i="28"/>
  <c r="CO147" i="28"/>
  <c r="CO148" i="28"/>
  <c r="CO149" i="28"/>
  <c r="CO150" i="28"/>
  <c r="CO151" i="28"/>
  <c r="CO152" i="28"/>
  <c r="CO153" i="28"/>
  <c r="CO154" i="28"/>
  <c r="CO155" i="28"/>
  <c r="CO156" i="28"/>
  <c r="CO157" i="28"/>
  <c r="CO158" i="28"/>
  <c r="CO159" i="28"/>
  <c r="CO160" i="28"/>
  <c r="CO161" i="28"/>
  <c r="CO162" i="28"/>
  <c r="CO163" i="28"/>
  <c r="CO164" i="28"/>
  <c r="CO165" i="28"/>
  <c r="CO166" i="28"/>
  <c r="CO167" i="28"/>
  <c r="CO168" i="28"/>
  <c r="CO169" i="28"/>
  <c r="CO170" i="28"/>
  <c r="CO171" i="28"/>
  <c r="CO172" i="28"/>
  <c r="CO173" i="28"/>
  <c r="CO174" i="28"/>
  <c r="CO175" i="28"/>
  <c r="CO176" i="28"/>
  <c r="CO177" i="28"/>
  <c r="CO178" i="28"/>
  <c r="CO179" i="28"/>
  <c r="CO180" i="28"/>
  <c r="CO181" i="28"/>
  <c r="CO182" i="28"/>
  <c r="CO183" i="28"/>
  <c r="CO184" i="28"/>
  <c r="CO185" i="28"/>
  <c r="CO186" i="28"/>
  <c r="CO187" i="28"/>
  <c r="CO188" i="28"/>
  <c r="CO189" i="28"/>
  <c r="CO190" i="28"/>
  <c r="CO191" i="28"/>
  <c r="CO192" i="28"/>
  <c r="CO193" i="28"/>
  <c r="CO194" i="28"/>
  <c r="CO195" i="28"/>
  <c r="CO196" i="28"/>
  <c r="CO197" i="28"/>
  <c r="CO198" i="28"/>
  <c r="CO199" i="28"/>
  <c r="CO200" i="28"/>
  <c r="CO201" i="28"/>
  <c r="CO202" i="28"/>
  <c r="CO203" i="28"/>
  <c r="CO204" i="28"/>
  <c r="CO205" i="28"/>
  <c r="CO206" i="28"/>
  <c r="CO207" i="28"/>
  <c r="CO208" i="28"/>
  <c r="CO209" i="28"/>
  <c r="CO210" i="28"/>
  <c r="CO211" i="28"/>
  <c r="CO212" i="28"/>
  <c r="CO213" i="28"/>
  <c r="CO214" i="28"/>
  <c r="CO215" i="28"/>
  <c r="CO216" i="28"/>
  <c r="CO217" i="28"/>
  <c r="CO218" i="28"/>
  <c r="CO219" i="28"/>
  <c r="CO220" i="28"/>
  <c r="CO221" i="28"/>
  <c r="CO222" i="28"/>
  <c r="CO223" i="28"/>
  <c r="CO224" i="28"/>
  <c r="CO225" i="28"/>
  <c r="CO226" i="28"/>
  <c r="CO227" i="28"/>
  <c r="CO228" i="28"/>
  <c r="CO229" i="28"/>
  <c r="CO230" i="28"/>
  <c r="CO231" i="28"/>
  <c r="CO232" i="28"/>
  <c r="CO233" i="28"/>
  <c r="CO234" i="28"/>
  <c r="CO235" i="28"/>
  <c r="CO236" i="28"/>
  <c r="CO237" i="28"/>
  <c r="CO238" i="28"/>
  <c r="CO239" i="28"/>
  <c r="CO240" i="28"/>
  <c r="CO241" i="28"/>
  <c r="CO242" i="28"/>
  <c r="CO243" i="28"/>
  <c r="CO244" i="28"/>
  <c r="CO245" i="28"/>
  <c r="CO246" i="28"/>
  <c r="CO247" i="28"/>
  <c r="CO248" i="28"/>
  <c r="CO249" i="28"/>
  <c r="CO250" i="28"/>
  <c r="CO251" i="28"/>
  <c r="CO252" i="28"/>
  <c r="CO253" i="28"/>
  <c r="CO254" i="28"/>
  <c r="CO255" i="28"/>
  <c r="CO256" i="28"/>
  <c r="CO257" i="28"/>
  <c r="CO258" i="28"/>
  <c r="CO259" i="28"/>
  <c r="CO260" i="28"/>
  <c r="CO261" i="28"/>
  <c r="CO262" i="28"/>
  <c r="CO263" i="28"/>
  <c r="CO264" i="28"/>
  <c r="CO265" i="28"/>
  <c r="CO266" i="28"/>
  <c r="CO267" i="28"/>
  <c r="CO268" i="28"/>
  <c r="CO269" i="28"/>
  <c r="CO270" i="28"/>
  <c r="CO271" i="28"/>
  <c r="CO272" i="28"/>
  <c r="CO273" i="28"/>
  <c r="CO274" i="28"/>
  <c r="CO275" i="28"/>
  <c r="CO276" i="28"/>
  <c r="CO277" i="28"/>
  <c r="CO278" i="28"/>
  <c r="CO279" i="28"/>
  <c r="CO280" i="28"/>
  <c r="CO281" i="28"/>
  <c r="CO282" i="28"/>
  <c r="CO283" i="28"/>
  <c r="CO284" i="28"/>
  <c r="CO285" i="28"/>
  <c r="CO286" i="28"/>
  <c r="CO287" i="28"/>
  <c r="CO288" i="28"/>
  <c r="CO289" i="28"/>
  <c r="CO290" i="28"/>
  <c r="CO291" i="28"/>
  <c r="CO292" i="28"/>
  <c r="CO293" i="28"/>
  <c r="CO294" i="28"/>
  <c r="CO295" i="28"/>
  <c r="CO296" i="28"/>
  <c r="CO297" i="28"/>
  <c r="CO298" i="28"/>
  <c r="CO299" i="28"/>
  <c r="CO300" i="28"/>
  <c r="CO301" i="28"/>
  <c r="CO302" i="28"/>
  <c r="CO303" i="28"/>
  <c r="CO304" i="28"/>
  <c r="CO305" i="28"/>
  <c r="CO306" i="28"/>
  <c r="CO307" i="28"/>
  <c r="CO308" i="28"/>
  <c r="CO309" i="28"/>
  <c r="CO310" i="28"/>
  <c r="CO311" i="28"/>
  <c r="CO312" i="28"/>
  <c r="CO313" i="28"/>
  <c r="CO314" i="28"/>
  <c r="CO315" i="28"/>
  <c r="CO316" i="28"/>
  <c r="CO317" i="28"/>
  <c r="CO318" i="28"/>
  <c r="CO319" i="28"/>
  <c r="CO320" i="28"/>
  <c r="CO321" i="28"/>
  <c r="CO322" i="28"/>
  <c r="CO323" i="28"/>
  <c r="CO324" i="28"/>
  <c r="CO325" i="28"/>
  <c r="CO326" i="28"/>
  <c r="CO327" i="28"/>
  <c r="CO328" i="28"/>
  <c r="CO329" i="28"/>
  <c r="CO330" i="28"/>
  <c r="CO331" i="28"/>
  <c r="CO332" i="28"/>
  <c r="CO333" i="28"/>
  <c r="CO334" i="28"/>
  <c r="CO335" i="28"/>
  <c r="CO336" i="28"/>
  <c r="CO337" i="28"/>
  <c r="CO338" i="28"/>
  <c r="CO339" i="28"/>
  <c r="CO340" i="28"/>
  <c r="CO341" i="28"/>
  <c r="CO342" i="28"/>
  <c r="CO343" i="28"/>
  <c r="CO344" i="28"/>
  <c r="CO345" i="28"/>
  <c r="CO346" i="28"/>
  <c r="CO347" i="28"/>
  <c r="CO348" i="28"/>
  <c r="CO349" i="28"/>
  <c r="CO350" i="28"/>
  <c r="CO351" i="28"/>
  <c r="CO352" i="28"/>
  <c r="CO353" i="28"/>
  <c r="CO354" i="28"/>
  <c r="CO355" i="28"/>
  <c r="CO356" i="28"/>
  <c r="CO357" i="28"/>
  <c r="CO358" i="28"/>
  <c r="CO359" i="28"/>
  <c r="CO360" i="28"/>
  <c r="CO361" i="28"/>
  <c r="CO362" i="28"/>
  <c r="CO363" i="28"/>
  <c r="CO364" i="28"/>
  <c r="CO365" i="28"/>
  <c r="CO366" i="28"/>
  <c r="CO367" i="28"/>
  <c r="CO368" i="28"/>
  <c r="CO369" i="28"/>
  <c r="CO370" i="28"/>
  <c r="CO371" i="28"/>
  <c r="CO372" i="28"/>
  <c r="CO373" i="28"/>
  <c r="CO374" i="28"/>
  <c r="CO375" i="28"/>
  <c r="CO376" i="28"/>
  <c r="CO377" i="28"/>
  <c r="CO378" i="28"/>
  <c r="CO379" i="28"/>
  <c r="CO380" i="28"/>
  <c r="CO381" i="28"/>
  <c r="CO382" i="28"/>
  <c r="CO383" i="28"/>
  <c r="CO384" i="28"/>
  <c r="CO385" i="28"/>
  <c r="CO386" i="28"/>
  <c r="CO387" i="28"/>
  <c r="CO388" i="28"/>
  <c r="CO389" i="28"/>
  <c r="CO390" i="28"/>
  <c r="CO391" i="28"/>
  <c r="CO392" i="28"/>
  <c r="CO393" i="28"/>
  <c r="CO394" i="28"/>
  <c r="CO395" i="28"/>
  <c r="CO396" i="28"/>
  <c r="CO397" i="28"/>
  <c r="CO398" i="28"/>
  <c r="CO399" i="28"/>
  <c r="CO400" i="28"/>
  <c r="CO401" i="28"/>
  <c r="CO402" i="28"/>
  <c r="CO403" i="28"/>
  <c r="CO404" i="28"/>
  <c r="CO405" i="28"/>
  <c r="CO406" i="28"/>
  <c r="CO407" i="28"/>
  <c r="CO408" i="28"/>
  <c r="CO409" i="28"/>
  <c r="CO410" i="28"/>
  <c r="CO411" i="28"/>
  <c r="CO412" i="28"/>
  <c r="CO413" i="28"/>
  <c r="CO414" i="28"/>
  <c r="CO415" i="28"/>
  <c r="CO416" i="28"/>
  <c r="CO417" i="28"/>
  <c r="CO418" i="28"/>
  <c r="CO419" i="28"/>
  <c r="CO420" i="28"/>
  <c r="CO421" i="28"/>
  <c r="CO422" i="28"/>
  <c r="CO423" i="28"/>
  <c r="CO424" i="28"/>
  <c r="CO425" i="28"/>
  <c r="CO426" i="28"/>
  <c r="CO427" i="28"/>
  <c r="CO428" i="28"/>
  <c r="CO429" i="28"/>
  <c r="CO430" i="28"/>
  <c r="CO431" i="28"/>
  <c r="CO432" i="28"/>
  <c r="CO433" i="28"/>
  <c r="CO434" i="28"/>
  <c r="CO435" i="28"/>
  <c r="CO436" i="28"/>
  <c r="CO437" i="28"/>
  <c r="CO438" i="28"/>
  <c r="CO439" i="28"/>
  <c r="CO440" i="28"/>
  <c r="CO441" i="28"/>
  <c r="CO442" i="28"/>
  <c r="CO443" i="28"/>
  <c r="CO444" i="28"/>
  <c r="CO445" i="28"/>
  <c r="CO446" i="28"/>
  <c r="CO447" i="28"/>
  <c r="CO448" i="28"/>
  <c r="CO449" i="28"/>
  <c r="CO450" i="28"/>
  <c r="CO451" i="28"/>
  <c r="CO452" i="28"/>
  <c r="CO453" i="28"/>
  <c r="CO454" i="28"/>
  <c r="CO455" i="28"/>
  <c r="CO456" i="28"/>
  <c r="CO457" i="28"/>
  <c r="CO458" i="28"/>
  <c r="CO459" i="28"/>
  <c r="CO460" i="28"/>
  <c r="CO461" i="28"/>
  <c r="CO462" i="28"/>
  <c r="CO463" i="28"/>
  <c r="CO464" i="28"/>
  <c r="CO465" i="28"/>
  <c r="CO466" i="28"/>
  <c r="CO467" i="28"/>
  <c r="CO468" i="28"/>
  <c r="CO469" i="28"/>
  <c r="CO470" i="28"/>
  <c r="CO471" i="28"/>
  <c r="CO472" i="28"/>
  <c r="CO473" i="28"/>
  <c r="CO474" i="28"/>
  <c r="CO475" i="28"/>
  <c r="CO476" i="28"/>
  <c r="CO477" i="28"/>
  <c r="CO478" i="28"/>
  <c r="CO479" i="28"/>
  <c r="CO480" i="28"/>
  <c r="CO481" i="28"/>
  <c r="CO482" i="28"/>
  <c r="CO483" i="28"/>
  <c r="CO484" i="28"/>
  <c r="CO485" i="28"/>
  <c r="CO486" i="28"/>
  <c r="CO487" i="28"/>
  <c r="CO488" i="28"/>
  <c r="CO489" i="28"/>
  <c r="CO490" i="28"/>
  <c r="CO491" i="28"/>
  <c r="CO492" i="28"/>
  <c r="CO493" i="28"/>
  <c r="CO494" i="28"/>
  <c r="CO495" i="28"/>
  <c r="CO496" i="28"/>
  <c r="CO497" i="28"/>
  <c r="CO498" i="28"/>
  <c r="CO499" i="28"/>
  <c r="CO500" i="28"/>
  <c r="CO501" i="28"/>
  <c r="CO502" i="28"/>
  <c r="CO503" i="28"/>
  <c r="CO504" i="28"/>
  <c r="CO505" i="28"/>
  <c r="CO506" i="28"/>
  <c r="CO507" i="28"/>
  <c r="CO508" i="28"/>
  <c r="CO509" i="28"/>
  <c r="CO510" i="28"/>
  <c r="CO511" i="28"/>
  <c r="CO512" i="28"/>
  <c r="CO513" i="28"/>
  <c r="CO514" i="28"/>
  <c r="CO515" i="28"/>
  <c r="CO516" i="28"/>
  <c r="CO517" i="28"/>
  <c r="CO518" i="28"/>
  <c r="CO519" i="28"/>
  <c r="CO520" i="28"/>
  <c r="CO521" i="28"/>
  <c r="CO522" i="28"/>
  <c r="CO523" i="28"/>
  <c r="CO524" i="28"/>
  <c r="CO525" i="28"/>
  <c r="CO526" i="28"/>
  <c r="CO527" i="28"/>
  <c r="CO528" i="28"/>
  <c r="CO529" i="28"/>
  <c r="CO530" i="28"/>
  <c r="CO4" i="28"/>
  <c r="CW563" i="6"/>
  <c r="CV563" i="6"/>
  <c r="CU563" i="6"/>
  <c r="CT563" i="6"/>
  <c r="CP563" i="6"/>
  <c r="CO563" i="6"/>
  <c r="CN563" i="6"/>
  <c r="CJ563" i="6"/>
  <c r="CI563" i="6"/>
  <c r="CH563" i="6"/>
  <c r="CB563" i="6"/>
  <c r="BV563" i="6"/>
  <c r="BU563" i="6"/>
  <c r="BT563" i="6"/>
  <c r="BS563" i="6"/>
  <c r="BR563" i="6"/>
  <c r="BN563" i="6"/>
  <c r="BM563" i="6"/>
  <c r="BL563" i="6"/>
  <c r="BK563" i="6"/>
  <c r="BJ563" i="6"/>
  <c r="CK559" i="28"/>
  <c r="CN560" i="28"/>
  <c r="CM560" i="28"/>
  <c r="CL560" i="28"/>
  <c r="CK560" i="28"/>
  <c r="CN559" i="28"/>
  <c r="CM559" i="28"/>
  <c r="CL559" i="28"/>
  <c r="CN558" i="28"/>
  <c r="CM558" i="28"/>
  <c r="CL558" i="28"/>
  <c r="CK558" i="28"/>
  <c r="CN557" i="28"/>
  <c r="CM557" i="28"/>
  <c r="CL557" i="28"/>
  <c r="CK557" i="28"/>
  <c r="CN556" i="28"/>
  <c r="CM556" i="28"/>
  <c r="CL556" i="28"/>
  <c r="CK556" i="28"/>
  <c r="CN555" i="28"/>
  <c r="CM555" i="28"/>
  <c r="CL555" i="28"/>
  <c r="CK555" i="28"/>
  <c r="CN554" i="28"/>
  <c r="CM554" i="28"/>
  <c r="CL554" i="28"/>
  <c r="CK554" i="28"/>
  <c r="CN553" i="28"/>
  <c r="CM553" i="28"/>
  <c r="CL553" i="28"/>
  <c r="CK553" i="28"/>
  <c r="CN552" i="28"/>
  <c r="CM552" i="28"/>
  <c r="CL552" i="28"/>
  <c r="CK552" i="28"/>
  <c r="CN551" i="28"/>
  <c r="CM551" i="28"/>
  <c r="CL551" i="28"/>
  <c r="CK551" i="28"/>
  <c r="CN550" i="28"/>
  <c r="CM550" i="28"/>
  <c r="CL550" i="28"/>
  <c r="CK550" i="28"/>
  <c r="CN549" i="28"/>
  <c r="CM549" i="28"/>
  <c r="CL549" i="28"/>
  <c r="CK549" i="28"/>
  <c r="CN548" i="28"/>
  <c r="CM548" i="28"/>
  <c r="CL548" i="28"/>
  <c r="CK548" i="28"/>
  <c r="CN547" i="28"/>
  <c r="CM547" i="28"/>
  <c r="CL547" i="28"/>
  <c r="CK547" i="28"/>
  <c r="CN546" i="28"/>
  <c r="CM546" i="28"/>
  <c r="CL546" i="28"/>
  <c r="CK546" i="28"/>
  <c r="CN545" i="28"/>
  <c r="CM545" i="28"/>
  <c r="CL545" i="28"/>
  <c r="CK545" i="28"/>
  <c r="CN544" i="28"/>
  <c r="CM544" i="28"/>
  <c r="CL544" i="28"/>
  <c r="CK544" i="28"/>
  <c r="CN543" i="28"/>
  <c r="CM543" i="28"/>
  <c r="CL543" i="28"/>
  <c r="CK543" i="28"/>
  <c r="CN542" i="28"/>
  <c r="CM542" i="28"/>
  <c r="CL542" i="28"/>
  <c r="CK542" i="28"/>
  <c r="CN541" i="28"/>
  <c r="CM541" i="28"/>
  <c r="CL541" i="28"/>
  <c r="CK541" i="28"/>
  <c r="CN540" i="28"/>
  <c r="CM540" i="28"/>
  <c r="CL540" i="28"/>
  <c r="CK540" i="28"/>
  <c r="CN539" i="28"/>
  <c r="CM539" i="28"/>
  <c r="CL539" i="28"/>
  <c r="CK539" i="28"/>
  <c r="CN538" i="28"/>
  <c r="CM538" i="28"/>
  <c r="CL538" i="28"/>
  <c r="CK538" i="28"/>
  <c r="CN537" i="28"/>
  <c r="CM537" i="28"/>
  <c r="CL537" i="28"/>
  <c r="CK537" i="28"/>
  <c r="CN536" i="28"/>
  <c r="CM536" i="28"/>
  <c r="CL536" i="28"/>
  <c r="CK536" i="28"/>
  <c r="CN535" i="28"/>
  <c r="CM535" i="28"/>
  <c r="CL535" i="28"/>
  <c r="CK535" i="28"/>
  <c r="CN534" i="28"/>
  <c r="CM534" i="28"/>
  <c r="CL534" i="28"/>
  <c r="CK534" i="28"/>
  <c r="CN533" i="28"/>
  <c r="CM533" i="28"/>
  <c r="CL533" i="28"/>
  <c r="CK533" i="28"/>
  <c r="CN532" i="28"/>
  <c r="CM532" i="28"/>
  <c r="CL532" i="28"/>
  <c r="CK532" i="28"/>
  <c r="DA560" i="6"/>
  <c r="DA559" i="6"/>
  <c r="DA558" i="6"/>
  <c r="DA557" i="6"/>
  <c r="DA556" i="6"/>
  <c r="DA555" i="6"/>
  <c r="DA554" i="6"/>
  <c r="DA553" i="6"/>
  <c r="DA552" i="6"/>
  <c r="DA551" i="6"/>
  <c r="DA550" i="6"/>
  <c r="DA549" i="6"/>
  <c r="DA548" i="6"/>
  <c r="DA547" i="6"/>
  <c r="DA546" i="6"/>
  <c r="DA545" i="6"/>
  <c r="DA544" i="6"/>
  <c r="DA543" i="6"/>
  <c r="DA542" i="6"/>
  <c r="DA541" i="6"/>
  <c r="DA540" i="6"/>
  <c r="DA539" i="6"/>
  <c r="DA538" i="6"/>
  <c r="DA537" i="6"/>
  <c r="DA536" i="6"/>
  <c r="DA535" i="6"/>
  <c r="DA534" i="6"/>
  <c r="DA533" i="6"/>
  <c r="DA532" i="6"/>
  <c r="CL5" i="28"/>
  <c r="CL6" i="28"/>
  <c r="CL7" i="28"/>
  <c r="CL8" i="28"/>
  <c r="CL9" i="28"/>
  <c r="CL10" i="28"/>
  <c r="CL11" i="28"/>
  <c r="CL12" i="28"/>
  <c r="CL13" i="28"/>
  <c r="CL14" i="28"/>
  <c r="CL15" i="28"/>
  <c r="CL16" i="28"/>
  <c r="CL17" i="28"/>
  <c r="CL18" i="28"/>
  <c r="CL19" i="28"/>
  <c r="CL20" i="28"/>
  <c r="CL21" i="28"/>
  <c r="CL22" i="28"/>
  <c r="CL23" i="28"/>
  <c r="CL24" i="28"/>
  <c r="CL25" i="28"/>
  <c r="CL26" i="28"/>
  <c r="CL27" i="28"/>
  <c r="CL28" i="28"/>
  <c r="CL29" i="28"/>
  <c r="CL30" i="28"/>
  <c r="CL31" i="28"/>
  <c r="CL32" i="28"/>
  <c r="CL33" i="28"/>
  <c r="CL34" i="28"/>
  <c r="CL35" i="28"/>
  <c r="CL36" i="28"/>
  <c r="CL37" i="28"/>
  <c r="CL38" i="28"/>
  <c r="CL39" i="28"/>
  <c r="CL40" i="28"/>
  <c r="CL41" i="28"/>
  <c r="CL42" i="28"/>
  <c r="CL43" i="28"/>
  <c r="CL44" i="28"/>
  <c r="CL45" i="28"/>
  <c r="CL46" i="28"/>
  <c r="CL47" i="28"/>
  <c r="CL48" i="28"/>
  <c r="CL49" i="28"/>
  <c r="CL50" i="28"/>
  <c r="CL51" i="28"/>
  <c r="CL52" i="28"/>
  <c r="CL53" i="28"/>
  <c r="CL54" i="28"/>
  <c r="CL55" i="28"/>
  <c r="CL56" i="28"/>
  <c r="CL57" i="28"/>
  <c r="CL58" i="28"/>
  <c r="CL59" i="28"/>
  <c r="CL60" i="28"/>
  <c r="CL61" i="28"/>
  <c r="CL62" i="28"/>
  <c r="CL63" i="28"/>
  <c r="CL64" i="28"/>
  <c r="CL65" i="28"/>
  <c r="CL66" i="28"/>
  <c r="CL67" i="28"/>
  <c r="CL68" i="28"/>
  <c r="CL69" i="28"/>
  <c r="CL70" i="28"/>
  <c r="CL71" i="28"/>
  <c r="CL72" i="28"/>
  <c r="CL73" i="28"/>
  <c r="CL74" i="28"/>
  <c r="CL75" i="28"/>
  <c r="CL76" i="28"/>
  <c r="CL77" i="28"/>
  <c r="CL78" i="28"/>
  <c r="CL79" i="28"/>
  <c r="CL80" i="28"/>
  <c r="CL81" i="28"/>
  <c r="CL82" i="28"/>
  <c r="CL83" i="28"/>
  <c r="CL84" i="28"/>
  <c r="CL85" i="28"/>
  <c r="CL86" i="28"/>
  <c r="CL87" i="28"/>
  <c r="CL88" i="28"/>
  <c r="CL89" i="28"/>
  <c r="CL90" i="28"/>
  <c r="CL91" i="28"/>
  <c r="CL92" i="28"/>
  <c r="CL93" i="28"/>
  <c r="CL94" i="28"/>
  <c r="CL95" i="28"/>
  <c r="CL96" i="28"/>
  <c r="CL97" i="28"/>
  <c r="CL98" i="28"/>
  <c r="CL99" i="28"/>
  <c r="CL100" i="28"/>
  <c r="CL101" i="28"/>
  <c r="CL102" i="28"/>
  <c r="CL103" i="28"/>
  <c r="CL104" i="28"/>
  <c r="CL105" i="28"/>
  <c r="CL106" i="28"/>
  <c r="CL107" i="28"/>
  <c r="CL108" i="28"/>
  <c r="CL109" i="28"/>
  <c r="CL110" i="28"/>
  <c r="CL111" i="28"/>
  <c r="CL112" i="28"/>
  <c r="CL113" i="28"/>
  <c r="CL114" i="28"/>
  <c r="CL115" i="28"/>
  <c r="CL116" i="28"/>
  <c r="CL117" i="28"/>
  <c r="CL118" i="28"/>
  <c r="CL119" i="28"/>
  <c r="CL120" i="28"/>
  <c r="CL121" i="28"/>
  <c r="CL122" i="28"/>
  <c r="CL123" i="28"/>
  <c r="CL124" i="28"/>
  <c r="CL125" i="28"/>
  <c r="CL126" i="28"/>
  <c r="CL127" i="28"/>
  <c r="CL128" i="28"/>
  <c r="CL129" i="28"/>
  <c r="CL130" i="28"/>
  <c r="CL131" i="28"/>
  <c r="CL132" i="28"/>
  <c r="CL133" i="28"/>
  <c r="CL134" i="28"/>
  <c r="CL135" i="28"/>
  <c r="CL136" i="28"/>
  <c r="CL137" i="28"/>
  <c r="CL138" i="28"/>
  <c r="CL139" i="28"/>
  <c r="CL140" i="28"/>
  <c r="CL141" i="28"/>
  <c r="CL142" i="28"/>
  <c r="CL143" i="28"/>
  <c r="CL144" i="28"/>
  <c r="CL145" i="28"/>
  <c r="CL146" i="28"/>
  <c r="CL147" i="28"/>
  <c r="CL148" i="28"/>
  <c r="CL149" i="28"/>
  <c r="CL150" i="28"/>
  <c r="CL151" i="28"/>
  <c r="CL152" i="28"/>
  <c r="CL153" i="28"/>
  <c r="CL154" i="28"/>
  <c r="CL155" i="28"/>
  <c r="CL156" i="28"/>
  <c r="CL157" i="28"/>
  <c r="CL158" i="28"/>
  <c r="CL159" i="28"/>
  <c r="CL160" i="28"/>
  <c r="CL161" i="28"/>
  <c r="CL162" i="28"/>
  <c r="CL163" i="28"/>
  <c r="CL164" i="28"/>
  <c r="CL165" i="28"/>
  <c r="CL166" i="28"/>
  <c r="CL167" i="28"/>
  <c r="CL168" i="28"/>
  <c r="CL169" i="28"/>
  <c r="CL170" i="28"/>
  <c r="CL171" i="28"/>
  <c r="CL172" i="28"/>
  <c r="CL173" i="28"/>
  <c r="CL174" i="28"/>
  <c r="CL175" i="28"/>
  <c r="CL176" i="28"/>
  <c r="CL177" i="28"/>
  <c r="CL178" i="28"/>
  <c r="CL179" i="28"/>
  <c r="CL180" i="28"/>
  <c r="CL181" i="28"/>
  <c r="CL182" i="28"/>
  <c r="CL183" i="28"/>
  <c r="CL184" i="28"/>
  <c r="CL185" i="28"/>
  <c r="CL186" i="28"/>
  <c r="CL187" i="28"/>
  <c r="CL188" i="28"/>
  <c r="CL189" i="28"/>
  <c r="CL190" i="28"/>
  <c r="CL191" i="28"/>
  <c r="CL192" i="28"/>
  <c r="CL193" i="28"/>
  <c r="CL194" i="28"/>
  <c r="CL195" i="28"/>
  <c r="CL196" i="28"/>
  <c r="CL197" i="28"/>
  <c r="CL198" i="28"/>
  <c r="CL199" i="28"/>
  <c r="CL200" i="28"/>
  <c r="CL201" i="28"/>
  <c r="CL202" i="28"/>
  <c r="CL203" i="28"/>
  <c r="CL204" i="28"/>
  <c r="CL205" i="28"/>
  <c r="CL206" i="28"/>
  <c r="CL207" i="28"/>
  <c r="CL208" i="28"/>
  <c r="CL209" i="28"/>
  <c r="CL210" i="28"/>
  <c r="CL211" i="28"/>
  <c r="CL212" i="28"/>
  <c r="CL213" i="28"/>
  <c r="CL214" i="28"/>
  <c r="CL215" i="28"/>
  <c r="CL216" i="28"/>
  <c r="CL217" i="28"/>
  <c r="CL218" i="28"/>
  <c r="CL219" i="28"/>
  <c r="CL220" i="28"/>
  <c r="CL221" i="28"/>
  <c r="CL222" i="28"/>
  <c r="CL223" i="28"/>
  <c r="CL224" i="28"/>
  <c r="CL225" i="28"/>
  <c r="CL226" i="28"/>
  <c r="CL227" i="28"/>
  <c r="CL228" i="28"/>
  <c r="CL229" i="28"/>
  <c r="CL230" i="28"/>
  <c r="CL231" i="28"/>
  <c r="CL232" i="28"/>
  <c r="CL233" i="28"/>
  <c r="CL234" i="28"/>
  <c r="CL235" i="28"/>
  <c r="CL236" i="28"/>
  <c r="CL237" i="28"/>
  <c r="CL238" i="28"/>
  <c r="CL239" i="28"/>
  <c r="CL240" i="28"/>
  <c r="CL241" i="28"/>
  <c r="CL242" i="28"/>
  <c r="CL243" i="28"/>
  <c r="CL244" i="28"/>
  <c r="CL245" i="28"/>
  <c r="CL246" i="28"/>
  <c r="CL247" i="28"/>
  <c r="CL248" i="28"/>
  <c r="CL249" i="28"/>
  <c r="CL250" i="28"/>
  <c r="CL251" i="28"/>
  <c r="CL252" i="28"/>
  <c r="CL253" i="28"/>
  <c r="CL254" i="28"/>
  <c r="CL255" i="28"/>
  <c r="CL256" i="28"/>
  <c r="CL257" i="28"/>
  <c r="CL258" i="28"/>
  <c r="CL259" i="28"/>
  <c r="CL260" i="28"/>
  <c r="CL261" i="28"/>
  <c r="CL262" i="28"/>
  <c r="CL263" i="28"/>
  <c r="CL264" i="28"/>
  <c r="CL265" i="28"/>
  <c r="CL266" i="28"/>
  <c r="CL267" i="28"/>
  <c r="CL268" i="28"/>
  <c r="CL269" i="28"/>
  <c r="CL270" i="28"/>
  <c r="CL271" i="28"/>
  <c r="CL272" i="28"/>
  <c r="CL273" i="28"/>
  <c r="CL274" i="28"/>
  <c r="CL275" i="28"/>
  <c r="CL276" i="28"/>
  <c r="CL277" i="28"/>
  <c r="CL278" i="28"/>
  <c r="CL279" i="28"/>
  <c r="CL280" i="28"/>
  <c r="CL281" i="28"/>
  <c r="CL282" i="28"/>
  <c r="CL283" i="28"/>
  <c r="CL284" i="28"/>
  <c r="CL285" i="28"/>
  <c r="CL286" i="28"/>
  <c r="CL287" i="28"/>
  <c r="CL288" i="28"/>
  <c r="CL289" i="28"/>
  <c r="CL290" i="28"/>
  <c r="CL291" i="28"/>
  <c r="CL292" i="28"/>
  <c r="CL293" i="28"/>
  <c r="CL294" i="28"/>
  <c r="CL295" i="28"/>
  <c r="CL296" i="28"/>
  <c r="CL297" i="28"/>
  <c r="CL298" i="28"/>
  <c r="CL299" i="28"/>
  <c r="CL300" i="28"/>
  <c r="CL301" i="28"/>
  <c r="CL302" i="28"/>
  <c r="CL303" i="28"/>
  <c r="CL304" i="28"/>
  <c r="CL305" i="28"/>
  <c r="CL306" i="28"/>
  <c r="CL307" i="28"/>
  <c r="CL308" i="28"/>
  <c r="CL309" i="28"/>
  <c r="CL310" i="28"/>
  <c r="CL311" i="28"/>
  <c r="CL312" i="28"/>
  <c r="CL313" i="28"/>
  <c r="CL314" i="28"/>
  <c r="CL315" i="28"/>
  <c r="CL316" i="28"/>
  <c r="CL317" i="28"/>
  <c r="CL318" i="28"/>
  <c r="CL319" i="28"/>
  <c r="CL320" i="28"/>
  <c r="CL321" i="28"/>
  <c r="CL322" i="28"/>
  <c r="CL323" i="28"/>
  <c r="CL324" i="28"/>
  <c r="CL325" i="28"/>
  <c r="CL326" i="28"/>
  <c r="CL327" i="28"/>
  <c r="CL328" i="28"/>
  <c r="CL329" i="28"/>
  <c r="CL330" i="28"/>
  <c r="CL331" i="28"/>
  <c r="CL332" i="28"/>
  <c r="CL333" i="28"/>
  <c r="CL334" i="28"/>
  <c r="CL335" i="28"/>
  <c r="CL336" i="28"/>
  <c r="CL337" i="28"/>
  <c r="CL338" i="28"/>
  <c r="CL339" i="28"/>
  <c r="CL340" i="28"/>
  <c r="CL341" i="28"/>
  <c r="CL342" i="28"/>
  <c r="CL343" i="28"/>
  <c r="CL344" i="28"/>
  <c r="CL345" i="28"/>
  <c r="CL346" i="28"/>
  <c r="CL347" i="28"/>
  <c r="CL348" i="28"/>
  <c r="CL349" i="28"/>
  <c r="CL350" i="28"/>
  <c r="CL351" i="28"/>
  <c r="CL352" i="28"/>
  <c r="CL353" i="28"/>
  <c r="CL354" i="28"/>
  <c r="CL355" i="28"/>
  <c r="CL356" i="28"/>
  <c r="CL357" i="28"/>
  <c r="CL358" i="28"/>
  <c r="CL359" i="28"/>
  <c r="CL360" i="28"/>
  <c r="CL361" i="28"/>
  <c r="CL362" i="28"/>
  <c r="CL363" i="28"/>
  <c r="CL364" i="28"/>
  <c r="CL365" i="28"/>
  <c r="CL366" i="28"/>
  <c r="CL367" i="28"/>
  <c r="CL368" i="28"/>
  <c r="CL369" i="28"/>
  <c r="CL370" i="28"/>
  <c r="CL371" i="28"/>
  <c r="CL372" i="28"/>
  <c r="CL373" i="28"/>
  <c r="CL374" i="28"/>
  <c r="CL375" i="28"/>
  <c r="CL376" i="28"/>
  <c r="CL377" i="28"/>
  <c r="CL378" i="28"/>
  <c r="CL379" i="28"/>
  <c r="CL380" i="28"/>
  <c r="CL381" i="28"/>
  <c r="CL382" i="28"/>
  <c r="CL383" i="28"/>
  <c r="CL384" i="28"/>
  <c r="CL385" i="28"/>
  <c r="CL386" i="28"/>
  <c r="CL387" i="28"/>
  <c r="CL388" i="28"/>
  <c r="CL389" i="28"/>
  <c r="CL390" i="28"/>
  <c r="CL391" i="28"/>
  <c r="CL392" i="28"/>
  <c r="CL393" i="28"/>
  <c r="CL394" i="28"/>
  <c r="CL395" i="28"/>
  <c r="CL396" i="28"/>
  <c r="CL397" i="28"/>
  <c r="CL398" i="28"/>
  <c r="CL399" i="28"/>
  <c r="CL400" i="28"/>
  <c r="CL401" i="28"/>
  <c r="CL402" i="28"/>
  <c r="CL403" i="28"/>
  <c r="CL404" i="28"/>
  <c r="CL405" i="28"/>
  <c r="CL406" i="28"/>
  <c r="CL407" i="28"/>
  <c r="CL408" i="28"/>
  <c r="CL409" i="28"/>
  <c r="CL410" i="28"/>
  <c r="CL411" i="28"/>
  <c r="CL412" i="28"/>
  <c r="CL413" i="28"/>
  <c r="CL414" i="28"/>
  <c r="CL415" i="28"/>
  <c r="CL416" i="28"/>
  <c r="CL417" i="28"/>
  <c r="CL418" i="28"/>
  <c r="CL419" i="28"/>
  <c r="CL420" i="28"/>
  <c r="CL421" i="28"/>
  <c r="CL422" i="28"/>
  <c r="CL423" i="28"/>
  <c r="CL424" i="28"/>
  <c r="CL425" i="28"/>
  <c r="CL426" i="28"/>
  <c r="CL427" i="28"/>
  <c r="CL428" i="28"/>
  <c r="CL429" i="28"/>
  <c r="CL430" i="28"/>
  <c r="CL431" i="28"/>
  <c r="CL432" i="28"/>
  <c r="CL433" i="28"/>
  <c r="CL434" i="28"/>
  <c r="CL435" i="28"/>
  <c r="CL436" i="28"/>
  <c r="CL437" i="28"/>
  <c r="CL438" i="28"/>
  <c r="CL439" i="28"/>
  <c r="CL440" i="28"/>
  <c r="CL441" i="28"/>
  <c r="CL442" i="28"/>
  <c r="CL443" i="28"/>
  <c r="CL444" i="28"/>
  <c r="CL445" i="28"/>
  <c r="CL446" i="28"/>
  <c r="CL447" i="28"/>
  <c r="CL448" i="28"/>
  <c r="CL449" i="28"/>
  <c r="CL450" i="28"/>
  <c r="CL451" i="28"/>
  <c r="CL452" i="28"/>
  <c r="CL453" i="28"/>
  <c r="CL454" i="28"/>
  <c r="CL455" i="28"/>
  <c r="CL456" i="28"/>
  <c r="CL457" i="28"/>
  <c r="CL458" i="28"/>
  <c r="CL459" i="28"/>
  <c r="CL460" i="28"/>
  <c r="CL461" i="28"/>
  <c r="CL462" i="28"/>
  <c r="CL463" i="28"/>
  <c r="CL464" i="28"/>
  <c r="CL465" i="28"/>
  <c r="CL466" i="28"/>
  <c r="CL467" i="28"/>
  <c r="CL468" i="28"/>
  <c r="CL469" i="28"/>
  <c r="CL470" i="28"/>
  <c r="CL471" i="28"/>
  <c r="CL472" i="28"/>
  <c r="CL473" i="28"/>
  <c r="CL474" i="28"/>
  <c r="CL475" i="28"/>
  <c r="CL476" i="28"/>
  <c r="CL477" i="28"/>
  <c r="CL478" i="28"/>
  <c r="CL479" i="28"/>
  <c r="CL480" i="28"/>
  <c r="CL481" i="28"/>
  <c r="CL482" i="28"/>
  <c r="CL483" i="28"/>
  <c r="CL484" i="28"/>
  <c r="CL485" i="28"/>
  <c r="CL486" i="28"/>
  <c r="CL487" i="28"/>
  <c r="CL488" i="28"/>
  <c r="CL489" i="28"/>
  <c r="CL490" i="28"/>
  <c r="CL491" i="28"/>
  <c r="CL492" i="28"/>
  <c r="CL493" i="28"/>
  <c r="CL494" i="28"/>
  <c r="CL495" i="28"/>
  <c r="CL496" i="28"/>
  <c r="CL497" i="28"/>
  <c r="CL498" i="28"/>
  <c r="CL499" i="28"/>
  <c r="CL500" i="28"/>
  <c r="CL501" i="28"/>
  <c r="CL502" i="28"/>
  <c r="CL503" i="28"/>
  <c r="CL504" i="28"/>
  <c r="CL505" i="28"/>
  <c r="CL506" i="28"/>
  <c r="CL507" i="28"/>
  <c r="CL508" i="28"/>
  <c r="CL509" i="28"/>
  <c r="CL510" i="28"/>
  <c r="CL511" i="28"/>
  <c r="CL512" i="28"/>
  <c r="CL513" i="28"/>
  <c r="CL514" i="28"/>
  <c r="CL515" i="28"/>
  <c r="CL516" i="28"/>
  <c r="CL517" i="28"/>
  <c r="CL518" i="28"/>
  <c r="CL519" i="28"/>
  <c r="CL520" i="28"/>
  <c r="CL521" i="28"/>
  <c r="CL522" i="28"/>
  <c r="CL523" i="28"/>
  <c r="CL524" i="28"/>
  <c r="CL525" i="28"/>
  <c r="CL526" i="28"/>
  <c r="CL527" i="28"/>
  <c r="CL528" i="28"/>
  <c r="CL529" i="28"/>
  <c r="CL530" i="28"/>
  <c r="CL4" i="28"/>
  <c r="CN530" i="28"/>
  <c r="CM530" i="28"/>
  <c r="CK530" i="28"/>
  <c r="CN529" i="28"/>
  <c r="CM529" i="28"/>
  <c r="CK529" i="28"/>
  <c r="CN528" i="28"/>
  <c r="CM528" i="28"/>
  <c r="CK528" i="28"/>
  <c r="CN527" i="28"/>
  <c r="CM527" i="28"/>
  <c r="CK527" i="28"/>
  <c r="CN526" i="28"/>
  <c r="CM526" i="28"/>
  <c r="CK526" i="28"/>
  <c r="CN525" i="28"/>
  <c r="CM525" i="28"/>
  <c r="CK525" i="28"/>
  <c r="CN524" i="28"/>
  <c r="CM524" i="28"/>
  <c r="CK524" i="28"/>
  <c r="CN523" i="28"/>
  <c r="CM523" i="28"/>
  <c r="CK523" i="28"/>
  <c r="CN522" i="28"/>
  <c r="CM522" i="28"/>
  <c r="CK522" i="28"/>
  <c r="CN521" i="28"/>
  <c r="CM521" i="28"/>
  <c r="CK521" i="28"/>
  <c r="CN520" i="28"/>
  <c r="CM520" i="28"/>
  <c r="CK520" i="28"/>
  <c r="CN519" i="28"/>
  <c r="CM519" i="28"/>
  <c r="CK519" i="28"/>
  <c r="CN518" i="28"/>
  <c r="CM518" i="28"/>
  <c r="CK518" i="28"/>
  <c r="CN517" i="28"/>
  <c r="CM517" i="28"/>
  <c r="CK517" i="28"/>
  <c r="CN516" i="28"/>
  <c r="CM516" i="28"/>
  <c r="CK516" i="28"/>
  <c r="CN515" i="28"/>
  <c r="CM515" i="28"/>
  <c r="CK515" i="28"/>
  <c r="CN514" i="28"/>
  <c r="CM514" i="28"/>
  <c r="CK514" i="28"/>
  <c r="CN513" i="28"/>
  <c r="CM513" i="28"/>
  <c r="CK513" i="28"/>
  <c r="CN512" i="28"/>
  <c r="CM512" i="28"/>
  <c r="CK512" i="28"/>
  <c r="CN511" i="28"/>
  <c r="CM511" i="28"/>
  <c r="CK511" i="28"/>
  <c r="CN510" i="28"/>
  <c r="CM510" i="28"/>
  <c r="CK510" i="28"/>
  <c r="CN509" i="28"/>
  <c r="CM509" i="28"/>
  <c r="CK509" i="28"/>
  <c r="CN508" i="28"/>
  <c r="CM508" i="28"/>
  <c r="CK508" i="28"/>
  <c r="CN507" i="28"/>
  <c r="CM507" i="28"/>
  <c r="CK507" i="28"/>
  <c r="CN506" i="28"/>
  <c r="CM506" i="28"/>
  <c r="CK506" i="28"/>
  <c r="CN505" i="28"/>
  <c r="CM505" i="28"/>
  <c r="CK505" i="28"/>
  <c r="CN504" i="28"/>
  <c r="CM504" i="28"/>
  <c r="CK504" i="28"/>
  <c r="CN503" i="28"/>
  <c r="CM503" i="28"/>
  <c r="CK503" i="28"/>
  <c r="CN502" i="28"/>
  <c r="CM502" i="28"/>
  <c r="CK502" i="28"/>
  <c r="CN501" i="28"/>
  <c r="CM501" i="28"/>
  <c r="CN500" i="28"/>
  <c r="CM500" i="28"/>
  <c r="CK500" i="28"/>
  <c r="CN499" i="28"/>
  <c r="CM499" i="28"/>
  <c r="CK499" i="28"/>
  <c r="CN498" i="28"/>
  <c r="CM498" i="28"/>
  <c r="CK498" i="28"/>
  <c r="CN497" i="28"/>
  <c r="CM497" i="28"/>
  <c r="CK497" i="28"/>
  <c r="CN496" i="28"/>
  <c r="CM496" i="28"/>
  <c r="CK496" i="28"/>
  <c r="CN495" i="28"/>
  <c r="CM495" i="28"/>
  <c r="CK495" i="28"/>
  <c r="CN494" i="28"/>
  <c r="CM494" i="28"/>
  <c r="CK494" i="28"/>
  <c r="CN493" i="28"/>
  <c r="CM493" i="28"/>
  <c r="CK493" i="28"/>
  <c r="CN492" i="28"/>
  <c r="CM492" i="28"/>
  <c r="CK492" i="28"/>
  <c r="CN491" i="28"/>
  <c r="CM491" i="28"/>
  <c r="CK491" i="28"/>
  <c r="CN490" i="28"/>
  <c r="CM490" i="28"/>
  <c r="CK490" i="28"/>
  <c r="CN489" i="28"/>
  <c r="CM489" i="28"/>
  <c r="CK489" i="28"/>
  <c r="CN488" i="28"/>
  <c r="CM488" i="28"/>
  <c r="CK488" i="28"/>
  <c r="CN487" i="28"/>
  <c r="CM487" i="28"/>
  <c r="CK487" i="28"/>
  <c r="CN486" i="28"/>
  <c r="CM486" i="28"/>
  <c r="CK486" i="28"/>
  <c r="CN485" i="28"/>
  <c r="CM485" i="28"/>
  <c r="CK485" i="28"/>
  <c r="CN484" i="28"/>
  <c r="CM484" i="28"/>
  <c r="CK484" i="28"/>
  <c r="CN483" i="28"/>
  <c r="CM483" i="28"/>
  <c r="CK483" i="28"/>
  <c r="CN482" i="28"/>
  <c r="CM482" i="28"/>
  <c r="CK482" i="28"/>
  <c r="CN481" i="28"/>
  <c r="CM481" i="28"/>
  <c r="CK481" i="28"/>
  <c r="CN480" i="28"/>
  <c r="CM480" i="28"/>
  <c r="CK480" i="28"/>
  <c r="CN479" i="28"/>
  <c r="CM479" i="28"/>
  <c r="CK479" i="28"/>
  <c r="CN478" i="28"/>
  <c r="CM478" i="28"/>
  <c r="CK478" i="28"/>
  <c r="CN477" i="28"/>
  <c r="CM477" i="28"/>
  <c r="CK477" i="28"/>
  <c r="CN476" i="28"/>
  <c r="CM476" i="28"/>
  <c r="CK476" i="28"/>
  <c r="CN475" i="28"/>
  <c r="CM475" i="28"/>
  <c r="CK475" i="28"/>
  <c r="CN474" i="28"/>
  <c r="CM474" i="28"/>
  <c r="CK474" i="28"/>
  <c r="CN473" i="28"/>
  <c r="CM473" i="28"/>
  <c r="CK473" i="28"/>
  <c r="CN472" i="28"/>
  <c r="CM472" i="28"/>
  <c r="CK472" i="28"/>
  <c r="CN471" i="28"/>
  <c r="CM471" i="28"/>
  <c r="CK471" i="28"/>
  <c r="CN470" i="28"/>
  <c r="CM470" i="28"/>
  <c r="CK470" i="28"/>
  <c r="CN469" i="28"/>
  <c r="CM469" i="28"/>
  <c r="CK469" i="28"/>
  <c r="CN468" i="28"/>
  <c r="CM468" i="28"/>
  <c r="CK468" i="28"/>
  <c r="CN467" i="28"/>
  <c r="CM467" i="28"/>
  <c r="CK467" i="28"/>
  <c r="CN466" i="28"/>
  <c r="CM466" i="28"/>
  <c r="CK466" i="28"/>
  <c r="CN465" i="28"/>
  <c r="CM465" i="28"/>
  <c r="CK465" i="28"/>
  <c r="CN464" i="28"/>
  <c r="CM464" i="28"/>
  <c r="CK464" i="28"/>
  <c r="CN463" i="28"/>
  <c r="CM463" i="28"/>
  <c r="CK463" i="28"/>
  <c r="CN462" i="28"/>
  <c r="CM462" i="28"/>
  <c r="CK462" i="28"/>
  <c r="CN461" i="28"/>
  <c r="CM461" i="28"/>
  <c r="CK461" i="28"/>
  <c r="CN460" i="28"/>
  <c r="CM460" i="28"/>
  <c r="CK460" i="28"/>
  <c r="CN459" i="28"/>
  <c r="CM459" i="28"/>
  <c r="CK459" i="28"/>
  <c r="CN458" i="28"/>
  <c r="CM458" i="28"/>
  <c r="CK458" i="28"/>
  <c r="CN457" i="28"/>
  <c r="CM457" i="28"/>
  <c r="CK457" i="28"/>
  <c r="CN456" i="28"/>
  <c r="CM456" i="28"/>
  <c r="CK456" i="28"/>
  <c r="CN455" i="28"/>
  <c r="CM455" i="28"/>
  <c r="CK455" i="28"/>
  <c r="CN454" i="28"/>
  <c r="CM454" i="28"/>
  <c r="CK454" i="28"/>
  <c r="CN453" i="28"/>
  <c r="CM453" i="28"/>
  <c r="CK453" i="28"/>
  <c r="CN452" i="28"/>
  <c r="CM452" i="28"/>
  <c r="CK452" i="28"/>
  <c r="CN451" i="28"/>
  <c r="CM451" i="28"/>
  <c r="CK451" i="28"/>
  <c r="CN450" i="28"/>
  <c r="CM450" i="28"/>
  <c r="CK450" i="28"/>
  <c r="CN449" i="28"/>
  <c r="CM449" i="28"/>
  <c r="CK449" i="28"/>
  <c r="CN448" i="28"/>
  <c r="CM448" i="28"/>
  <c r="CK448" i="28"/>
  <c r="CN447" i="28"/>
  <c r="CM447" i="28"/>
  <c r="CK447" i="28"/>
  <c r="CN446" i="28"/>
  <c r="CM446" i="28"/>
  <c r="CK446" i="28"/>
  <c r="CN445" i="28"/>
  <c r="CM445" i="28"/>
  <c r="CK445" i="28"/>
  <c r="CN444" i="28"/>
  <c r="CM444" i="28"/>
  <c r="CK444" i="28"/>
  <c r="CN443" i="28"/>
  <c r="CM443" i="28"/>
  <c r="CK443" i="28"/>
  <c r="CN442" i="28"/>
  <c r="CM442" i="28"/>
  <c r="CK442" i="28"/>
  <c r="CN441" i="28"/>
  <c r="CM441" i="28"/>
  <c r="CK441" i="28"/>
  <c r="CN440" i="28"/>
  <c r="CM440" i="28"/>
  <c r="CK440" i="28"/>
  <c r="CN439" i="28"/>
  <c r="CM439" i="28"/>
  <c r="CK439" i="28"/>
  <c r="CN438" i="28"/>
  <c r="CM438" i="28"/>
  <c r="CK438" i="28"/>
  <c r="CN437" i="28"/>
  <c r="CM437" i="28"/>
  <c r="CK437" i="28"/>
  <c r="CN436" i="28"/>
  <c r="CM436" i="28"/>
  <c r="CK436" i="28"/>
  <c r="CN435" i="28"/>
  <c r="CM435" i="28"/>
  <c r="CK435" i="28"/>
  <c r="CN434" i="28"/>
  <c r="CM434" i="28"/>
  <c r="CK434" i="28"/>
  <c r="CN433" i="28"/>
  <c r="CM433" i="28"/>
  <c r="CK433" i="28"/>
  <c r="CN432" i="28"/>
  <c r="CM432" i="28"/>
  <c r="CK432" i="28"/>
  <c r="CN431" i="28"/>
  <c r="CM431" i="28"/>
  <c r="CK431" i="28"/>
  <c r="CN430" i="28"/>
  <c r="CM430" i="28"/>
  <c r="CK430" i="28"/>
  <c r="CN429" i="28"/>
  <c r="CM429" i="28"/>
  <c r="CK429" i="28"/>
  <c r="CN428" i="28"/>
  <c r="CM428" i="28"/>
  <c r="CK428" i="28"/>
  <c r="CN427" i="28"/>
  <c r="CM427" i="28"/>
  <c r="CK427" i="28"/>
  <c r="CN426" i="28"/>
  <c r="CM426" i="28"/>
  <c r="CK426" i="28"/>
  <c r="CN425" i="28"/>
  <c r="CM425" i="28"/>
  <c r="CK425" i="28"/>
  <c r="CN424" i="28"/>
  <c r="CM424" i="28"/>
  <c r="CK424" i="28"/>
  <c r="CN423" i="28"/>
  <c r="CM423" i="28"/>
  <c r="CK423" i="28"/>
  <c r="CN422" i="28"/>
  <c r="CM422" i="28"/>
  <c r="CK422" i="28"/>
  <c r="CN421" i="28"/>
  <c r="CM421" i="28"/>
  <c r="CK421" i="28"/>
  <c r="CN420" i="28"/>
  <c r="CM420" i="28"/>
  <c r="CK420" i="28"/>
  <c r="CN419" i="28"/>
  <c r="CM419" i="28"/>
  <c r="CK419" i="28"/>
  <c r="CN418" i="28"/>
  <c r="CM418" i="28"/>
  <c r="CK418" i="28"/>
  <c r="CN417" i="28"/>
  <c r="CM417" i="28"/>
  <c r="CK417" i="28"/>
  <c r="CN416" i="28"/>
  <c r="CM416" i="28"/>
  <c r="CK416" i="28"/>
  <c r="CN415" i="28"/>
  <c r="CM415" i="28"/>
  <c r="CK415" i="28"/>
  <c r="CN414" i="28"/>
  <c r="CM414" i="28"/>
  <c r="CK414" i="28"/>
  <c r="CN413" i="28"/>
  <c r="CM413" i="28"/>
  <c r="CK413" i="28"/>
  <c r="CN412" i="28"/>
  <c r="CM412" i="28"/>
  <c r="CK412" i="28"/>
  <c r="CN411" i="28"/>
  <c r="CM411" i="28"/>
  <c r="CK411" i="28"/>
  <c r="CN410" i="28"/>
  <c r="CM410" i="28"/>
  <c r="CK410" i="28"/>
  <c r="CN409" i="28"/>
  <c r="CM409" i="28"/>
  <c r="CK409" i="28"/>
  <c r="CN408" i="28"/>
  <c r="CM408" i="28"/>
  <c r="CK408" i="28"/>
  <c r="CN407" i="28"/>
  <c r="CM407" i="28"/>
  <c r="CK407" i="28"/>
  <c r="CN406" i="28"/>
  <c r="CM406" i="28"/>
  <c r="CK406" i="28"/>
  <c r="CN405" i="28"/>
  <c r="CM405" i="28"/>
  <c r="CK405" i="28"/>
  <c r="CN404" i="28"/>
  <c r="CM404" i="28"/>
  <c r="CK404" i="28"/>
  <c r="CN403" i="28"/>
  <c r="CM403" i="28"/>
  <c r="CK403" i="28"/>
  <c r="CN402" i="28"/>
  <c r="CM402" i="28"/>
  <c r="CK402" i="28"/>
  <c r="CN401" i="28"/>
  <c r="CM401" i="28"/>
  <c r="CK401" i="28"/>
  <c r="CN400" i="28"/>
  <c r="CM400" i="28"/>
  <c r="CK400" i="28"/>
  <c r="CN399" i="28"/>
  <c r="CM399" i="28"/>
  <c r="CK399" i="28"/>
  <c r="CN398" i="28"/>
  <c r="CM398" i="28"/>
  <c r="CK398" i="28"/>
  <c r="CN397" i="28"/>
  <c r="CM397" i="28"/>
  <c r="CK397" i="28"/>
  <c r="CN396" i="28"/>
  <c r="CM396" i="28"/>
  <c r="CK396" i="28"/>
  <c r="CN395" i="28"/>
  <c r="CM395" i="28"/>
  <c r="CK395" i="28"/>
  <c r="CN394" i="28"/>
  <c r="CM394" i="28"/>
  <c r="CK394" i="28"/>
  <c r="CN393" i="28"/>
  <c r="CM393" i="28"/>
  <c r="CK393" i="28"/>
  <c r="CN392" i="28"/>
  <c r="CM392" i="28"/>
  <c r="CK392" i="28"/>
  <c r="CN391" i="28"/>
  <c r="CM391" i="28"/>
  <c r="CK391" i="28"/>
  <c r="CN390" i="28"/>
  <c r="CM390" i="28"/>
  <c r="CK390" i="28"/>
  <c r="CN389" i="28"/>
  <c r="CM389" i="28"/>
  <c r="CK389" i="28"/>
  <c r="CN388" i="28"/>
  <c r="CM388" i="28"/>
  <c r="CK388" i="28"/>
  <c r="CN387" i="28"/>
  <c r="CM387" i="28"/>
  <c r="CK387" i="28"/>
  <c r="CN386" i="28"/>
  <c r="CM386" i="28"/>
  <c r="CK386" i="28"/>
  <c r="CN385" i="28"/>
  <c r="CM385" i="28"/>
  <c r="CK385" i="28"/>
  <c r="CN384" i="28"/>
  <c r="CM384" i="28"/>
  <c r="CK384" i="28"/>
  <c r="CN383" i="28"/>
  <c r="CM383" i="28"/>
  <c r="CK383" i="28"/>
  <c r="CN382" i="28"/>
  <c r="CM382" i="28"/>
  <c r="CK382" i="28"/>
  <c r="CN381" i="28"/>
  <c r="CM381" i="28"/>
  <c r="CK381" i="28"/>
  <c r="CN380" i="28"/>
  <c r="CM380" i="28"/>
  <c r="CK380" i="28"/>
  <c r="CN379" i="28"/>
  <c r="CM379" i="28"/>
  <c r="CK379" i="28"/>
  <c r="CN378" i="28"/>
  <c r="CM378" i="28"/>
  <c r="CK378" i="28"/>
  <c r="CN377" i="28"/>
  <c r="CM377" i="28"/>
  <c r="CK377" i="28"/>
  <c r="CN376" i="28"/>
  <c r="CM376" i="28"/>
  <c r="CK376" i="28"/>
  <c r="CN375" i="28"/>
  <c r="CM375" i="28"/>
  <c r="CK375" i="28"/>
  <c r="CN374" i="28"/>
  <c r="CM374" i="28"/>
  <c r="CK374" i="28"/>
  <c r="CN373" i="28"/>
  <c r="CM373" i="28"/>
  <c r="CK373" i="28"/>
  <c r="CN372" i="28"/>
  <c r="CM372" i="28"/>
  <c r="CK372" i="28"/>
  <c r="CN371" i="28"/>
  <c r="CM371" i="28"/>
  <c r="CK371" i="28"/>
  <c r="CN370" i="28"/>
  <c r="CM370" i="28"/>
  <c r="CK370" i="28"/>
  <c r="CN369" i="28"/>
  <c r="CM369" i="28"/>
  <c r="CK369" i="28"/>
  <c r="CN368" i="28"/>
  <c r="CM368" i="28"/>
  <c r="CK368" i="28"/>
  <c r="CN367" i="28"/>
  <c r="CM367" i="28"/>
  <c r="CK367" i="28"/>
  <c r="CN366" i="28"/>
  <c r="CM366" i="28"/>
  <c r="CK366" i="28"/>
  <c r="CN365" i="28"/>
  <c r="CM365" i="28"/>
  <c r="CK365" i="28"/>
  <c r="CN364" i="28"/>
  <c r="CM364" i="28"/>
  <c r="CK364" i="28"/>
  <c r="CN363" i="28"/>
  <c r="CM363" i="28"/>
  <c r="CK363" i="28"/>
  <c r="CN362" i="28"/>
  <c r="CM362" i="28"/>
  <c r="CK362" i="28"/>
  <c r="CN361" i="28"/>
  <c r="CM361" i="28"/>
  <c r="CK361" i="28"/>
  <c r="CN360" i="28"/>
  <c r="CM360" i="28"/>
  <c r="CK360" i="28"/>
  <c r="CN359" i="28"/>
  <c r="CM359" i="28"/>
  <c r="CK359" i="28"/>
  <c r="CN358" i="28"/>
  <c r="CM358" i="28"/>
  <c r="CK358" i="28"/>
  <c r="CN357" i="28"/>
  <c r="CM357" i="28"/>
  <c r="CK357" i="28"/>
  <c r="CN356" i="28"/>
  <c r="CM356" i="28"/>
  <c r="CK356" i="28"/>
  <c r="CN355" i="28"/>
  <c r="CM355" i="28"/>
  <c r="CK355" i="28"/>
  <c r="CN354" i="28"/>
  <c r="CM354" i="28"/>
  <c r="CK354" i="28"/>
  <c r="CN353" i="28"/>
  <c r="CM353" i="28"/>
  <c r="CK353" i="28"/>
  <c r="CN352" i="28"/>
  <c r="CM352" i="28"/>
  <c r="CK352" i="28"/>
  <c r="CN351" i="28"/>
  <c r="CM351" i="28"/>
  <c r="CK351" i="28"/>
  <c r="CN350" i="28"/>
  <c r="CM350" i="28"/>
  <c r="CK350" i="28"/>
  <c r="CN349" i="28"/>
  <c r="CM349" i="28"/>
  <c r="CK349" i="28"/>
  <c r="CN348" i="28"/>
  <c r="CM348" i="28"/>
  <c r="CK348" i="28"/>
  <c r="CN347" i="28"/>
  <c r="CM347" i="28"/>
  <c r="CK347" i="28"/>
  <c r="CN346" i="28"/>
  <c r="CM346" i="28"/>
  <c r="CK346" i="28"/>
  <c r="CN345" i="28"/>
  <c r="CM345" i="28"/>
  <c r="CK345" i="28"/>
  <c r="CN344" i="28"/>
  <c r="CM344" i="28"/>
  <c r="CK344" i="28"/>
  <c r="CN343" i="28"/>
  <c r="CM343" i="28"/>
  <c r="CK343" i="28"/>
  <c r="CN342" i="28"/>
  <c r="CM342" i="28"/>
  <c r="CK342" i="28"/>
  <c r="CN341" i="28"/>
  <c r="CM341" i="28"/>
  <c r="CK341" i="28"/>
  <c r="CN340" i="28"/>
  <c r="CM340" i="28"/>
  <c r="CK340" i="28"/>
  <c r="CN339" i="28"/>
  <c r="CM339" i="28"/>
  <c r="CK339" i="28"/>
  <c r="CN338" i="28"/>
  <c r="CM338" i="28"/>
  <c r="CK338" i="28"/>
  <c r="CN337" i="28"/>
  <c r="CM337" i="28"/>
  <c r="CK337" i="28"/>
  <c r="CN336" i="28"/>
  <c r="CM336" i="28"/>
  <c r="CK336" i="28"/>
  <c r="CN335" i="28"/>
  <c r="CM335" i="28"/>
  <c r="CK335" i="28"/>
  <c r="CN334" i="28"/>
  <c r="CM334" i="28"/>
  <c r="CK334" i="28"/>
  <c r="CN333" i="28"/>
  <c r="CM333" i="28"/>
  <c r="CK333" i="28"/>
  <c r="CN332" i="28"/>
  <c r="CM332" i="28"/>
  <c r="CK332" i="28"/>
  <c r="CN331" i="28"/>
  <c r="CM331" i="28"/>
  <c r="CK331" i="28"/>
  <c r="CN330" i="28"/>
  <c r="CM330" i="28"/>
  <c r="CK330" i="28"/>
  <c r="CN329" i="28"/>
  <c r="CM329" i="28"/>
  <c r="CK329" i="28"/>
  <c r="CN328" i="28"/>
  <c r="CM328" i="28"/>
  <c r="CK328" i="28"/>
  <c r="CN327" i="28"/>
  <c r="CM327" i="28"/>
  <c r="CK327" i="28"/>
  <c r="CN326" i="28"/>
  <c r="CM326" i="28"/>
  <c r="CK326" i="28"/>
  <c r="CN325" i="28"/>
  <c r="CM325" i="28"/>
  <c r="CK325" i="28"/>
  <c r="CN324" i="28"/>
  <c r="CM324" i="28"/>
  <c r="CK324" i="28"/>
  <c r="CN323" i="28"/>
  <c r="CM323" i="28"/>
  <c r="CK323" i="28"/>
  <c r="CN322" i="28"/>
  <c r="CM322" i="28"/>
  <c r="CK322" i="28"/>
  <c r="CN321" i="28"/>
  <c r="CM321" i="28"/>
  <c r="CK321" i="28"/>
  <c r="CN320" i="28"/>
  <c r="CM320" i="28"/>
  <c r="CK320" i="28"/>
  <c r="CN319" i="28"/>
  <c r="CM319" i="28"/>
  <c r="CK319" i="28"/>
  <c r="CN318" i="28"/>
  <c r="CM318" i="28"/>
  <c r="CK318" i="28"/>
  <c r="CN317" i="28"/>
  <c r="CM317" i="28"/>
  <c r="CK317" i="28"/>
  <c r="CN316" i="28"/>
  <c r="CM316" i="28"/>
  <c r="CK316" i="28"/>
  <c r="CN315" i="28"/>
  <c r="CM315" i="28"/>
  <c r="CK315" i="28"/>
  <c r="CN314" i="28"/>
  <c r="CM314" i="28"/>
  <c r="CK314" i="28"/>
  <c r="CN313" i="28"/>
  <c r="CM313" i="28"/>
  <c r="CK313" i="28"/>
  <c r="CN312" i="28"/>
  <c r="CM312" i="28"/>
  <c r="CK312" i="28"/>
  <c r="CN311" i="28"/>
  <c r="CM311" i="28"/>
  <c r="CK311" i="28"/>
  <c r="CN310" i="28"/>
  <c r="CM310" i="28"/>
  <c r="CK310" i="28"/>
  <c r="CN309" i="28"/>
  <c r="CM309" i="28"/>
  <c r="CK309" i="28"/>
  <c r="CN308" i="28"/>
  <c r="CM308" i="28"/>
  <c r="CK308" i="28"/>
  <c r="CN307" i="28"/>
  <c r="CM307" i="28"/>
  <c r="CK307" i="28"/>
  <c r="CN306" i="28"/>
  <c r="CM306" i="28"/>
  <c r="CK306" i="28"/>
  <c r="CN305" i="28"/>
  <c r="CM305" i="28"/>
  <c r="CK305" i="28"/>
  <c r="CN304" i="28"/>
  <c r="CM304" i="28"/>
  <c r="CK304" i="28"/>
  <c r="CN303" i="28"/>
  <c r="CM303" i="28"/>
  <c r="CK303" i="28"/>
  <c r="CN302" i="28"/>
  <c r="CM302" i="28"/>
  <c r="CK302" i="28"/>
  <c r="CN301" i="28"/>
  <c r="CM301" i="28"/>
  <c r="CK301" i="28"/>
  <c r="CN300" i="28"/>
  <c r="CM300" i="28"/>
  <c r="CK300" i="28"/>
  <c r="CN299" i="28"/>
  <c r="CM299" i="28"/>
  <c r="CK299" i="28"/>
  <c r="CN298" i="28"/>
  <c r="CM298" i="28"/>
  <c r="CK298" i="28"/>
  <c r="CN297" i="28"/>
  <c r="CM297" i="28"/>
  <c r="CK297" i="28"/>
  <c r="CN296" i="28"/>
  <c r="CM296" i="28"/>
  <c r="CK296" i="28"/>
  <c r="CN295" i="28"/>
  <c r="CM295" i="28"/>
  <c r="CK295" i="28"/>
  <c r="CN294" i="28"/>
  <c r="CM294" i="28"/>
  <c r="CK294" i="28"/>
  <c r="CN293" i="28"/>
  <c r="CM293" i="28"/>
  <c r="CK293" i="28"/>
  <c r="CN292" i="28"/>
  <c r="CM292" i="28"/>
  <c r="CK292" i="28"/>
  <c r="CN291" i="28"/>
  <c r="CM291" i="28"/>
  <c r="CK291" i="28"/>
  <c r="CN290" i="28"/>
  <c r="CM290" i="28"/>
  <c r="CK290" i="28"/>
  <c r="CN289" i="28"/>
  <c r="CM289" i="28"/>
  <c r="CK289" i="28"/>
  <c r="CN288" i="28"/>
  <c r="CM288" i="28"/>
  <c r="CK288" i="28"/>
  <c r="CN287" i="28"/>
  <c r="CM287" i="28"/>
  <c r="CK287" i="28"/>
  <c r="CN286" i="28"/>
  <c r="CM286" i="28"/>
  <c r="CK286" i="28"/>
  <c r="CN285" i="28"/>
  <c r="CM285" i="28"/>
  <c r="CK285" i="28"/>
  <c r="CN284" i="28"/>
  <c r="CM284" i="28"/>
  <c r="CK284" i="28"/>
  <c r="CN283" i="28"/>
  <c r="CM283" i="28"/>
  <c r="CK283" i="28"/>
  <c r="CN282" i="28"/>
  <c r="CM282" i="28"/>
  <c r="CK282" i="28"/>
  <c r="CN281" i="28"/>
  <c r="CM281" i="28"/>
  <c r="CK281" i="28"/>
  <c r="CN280" i="28"/>
  <c r="CM280" i="28"/>
  <c r="CK280" i="28"/>
  <c r="CN279" i="28"/>
  <c r="CM279" i="28"/>
  <c r="CK279" i="28"/>
  <c r="CN278" i="28"/>
  <c r="CM278" i="28"/>
  <c r="CK278" i="28"/>
  <c r="CN277" i="28"/>
  <c r="CM277" i="28"/>
  <c r="CK277" i="28"/>
  <c r="CN276" i="28"/>
  <c r="CM276" i="28"/>
  <c r="CK276" i="28"/>
  <c r="CN275" i="28"/>
  <c r="CM275" i="28"/>
  <c r="CK275" i="28"/>
  <c r="CN274" i="28"/>
  <c r="CM274" i="28"/>
  <c r="CK274" i="28"/>
  <c r="CN273" i="28"/>
  <c r="CM273" i="28"/>
  <c r="CK273" i="28"/>
  <c r="CN272" i="28"/>
  <c r="CM272" i="28"/>
  <c r="CK272" i="28"/>
  <c r="CN271" i="28"/>
  <c r="CM271" i="28"/>
  <c r="CK271" i="28"/>
  <c r="CN270" i="28"/>
  <c r="CM270" i="28"/>
  <c r="CK270" i="28"/>
  <c r="CN269" i="28"/>
  <c r="CM269" i="28"/>
  <c r="CK269" i="28"/>
  <c r="CN268" i="28"/>
  <c r="CM268" i="28"/>
  <c r="CK268" i="28"/>
  <c r="CN267" i="28"/>
  <c r="CM267" i="28"/>
  <c r="CK267" i="28"/>
  <c r="CN266" i="28"/>
  <c r="CM266" i="28"/>
  <c r="CK266" i="28"/>
  <c r="CN265" i="28"/>
  <c r="CM265" i="28"/>
  <c r="CK265" i="28"/>
  <c r="CN264" i="28"/>
  <c r="CM264" i="28"/>
  <c r="CK264" i="28"/>
  <c r="CN263" i="28"/>
  <c r="CM263" i="28"/>
  <c r="CK263" i="28"/>
  <c r="CN262" i="28"/>
  <c r="CM262" i="28"/>
  <c r="CK262" i="28"/>
  <c r="CN261" i="28"/>
  <c r="CM261" i="28"/>
  <c r="CK261" i="28"/>
  <c r="CN260" i="28"/>
  <c r="CM260" i="28"/>
  <c r="CK260" i="28"/>
  <c r="CN259" i="28"/>
  <c r="CM259" i="28"/>
  <c r="CK259" i="28"/>
  <c r="CN258" i="28"/>
  <c r="CM258" i="28"/>
  <c r="CK258" i="28"/>
  <c r="CN257" i="28"/>
  <c r="CM257" i="28"/>
  <c r="CK257" i="28"/>
  <c r="CN256" i="28"/>
  <c r="CM256" i="28"/>
  <c r="CK256" i="28"/>
  <c r="CN255" i="28"/>
  <c r="CM255" i="28"/>
  <c r="CK255" i="28"/>
  <c r="CN254" i="28"/>
  <c r="CM254" i="28"/>
  <c r="CK254" i="28"/>
  <c r="CN253" i="28"/>
  <c r="CM253" i="28"/>
  <c r="CK253" i="28"/>
  <c r="CN252" i="28"/>
  <c r="CM252" i="28"/>
  <c r="CK252" i="28"/>
  <c r="CN251" i="28"/>
  <c r="CM251" i="28"/>
  <c r="CK251" i="28"/>
  <c r="CN250" i="28"/>
  <c r="CM250" i="28"/>
  <c r="CK250" i="28"/>
  <c r="CN249" i="28"/>
  <c r="CM249" i="28"/>
  <c r="CK249" i="28"/>
  <c r="CN248" i="28"/>
  <c r="CM248" i="28"/>
  <c r="CK248" i="28"/>
  <c r="CN247" i="28"/>
  <c r="CM247" i="28"/>
  <c r="CK247" i="28"/>
  <c r="CN246" i="28"/>
  <c r="CM246" i="28"/>
  <c r="CK246" i="28"/>
  <c r="CN245" i="28"/>
  <c r="CM245" i="28"/>
  <c r="CK245" i="28"/>
  <c r="CN244" i="28"/>
  <c r="CM244" i="28"/>
  <c r="CK244" i="28"/>
  <c r="CN243" i="28"/>
  <c r="CM243" i="28"/>
  <c r="CK243" i="28"/>
  <c r="CN242" i="28"/>
  <c r="CM242" i="28"/>
  <c r="CK242" i="28"/>
  <c r="CN241" i="28"/>
  <c r="CM241" i="28"/>
  <c r="CK241" i="28"/>
  <c r="CN240" i="28"/>
  <c r="CM240" i="28"/>
  <c r="CK240" i="28"/>
  <c r="CN239" i="28"/>
  <c r="CM239" i="28"/>
  <c r="CK239" i="28"/>
  <c r="CN238" i="28"/>
  <c r="CM238" i="28"/>
  <c r="CK238" i="28"/>
  <c r="CN237" i="28"/>
  <c r="CM237" i="28"/>
  <c r="CK237" i="28"/>
  <c r="CN236" i="28"/>
  <c r="CM236" i="28"/>
  <c r="CK236" i="28"/>
  <c r="CN235" i="28"/>
  <c r="CM235" i="28"/>
  <c r="CK235" i="28"/>
  <c r="CN234" i="28"/>
  <c r="CM234" i="28"/>
  <c r="CK234" i="28"/>
  <c r="CN233" i="28"/>
  <c r="CM233" i="28"/>
  <c r="CK233" i="28"/>
  <c r="CN232" i="28"/>
  <c r="CM232" i="28"/>
  <c r="CK232" i="28"/>
  <c r="CN231" i="28"/>
  <c r="CM231" i="28"/>
  <c r="CK231" i="28"/>
  <c r="CN230" i="28"/>
  <c r="CM230" i="28"/>
  <c r="CK230" i="28"/>
  <c r="CN229" i="28"/>
  <c r="CM229" i="28"/>
  <c r="CK229" i="28"/>
  <c r="CN228" i="28"/>
  <c r="CM228" i="28"/>
  <c r="CK228" i="28"/>
  <c r="CN227" i="28"/>
  <c r="CM227" i="28"/>
  <c r="CK227" i="28"/>
  <c r="CN226" i="28"/>
  <c r="CM226" i="28"/>
  <c r="CK226" i="28"/>
  <c r="CN225" i="28"/>
  <c r="CM225" i="28"/>
  <c r="CK225" i="28"/>
  <c r="CN224" i="28"/>
  <c r="CM224" i="28"/>
  <c r="CK224" i="28"/>
  <c r="CN223" i="28"/>
  <c r="CM223" i="28"/>
  <c r="CK223" i="28"/>
  <c r="CN222" i="28"/>
  <c r="CM222" i="28"/>
  <c r="CK222" i="28"/>
  <c r="CN221" i="28"/>
  <c r="CM221" i="28"/>
  <c r="CK221" i="28"/>
  <c r="CN220" i="28"/>
  <c r="CM220" i="28"/>
  <c r="CK220" i="28"/>
  <c r="CN219" i="28"/>
  <c r="CM219" i="28"/>
  <c r="CK219" i="28"/>
  <c r="CN218" i="28"/>
  <c r="CM218" i="28"/>
  <c r="CK218" i="28"/>
  <c r="CN217" i="28"/>
  <c r="CM217" i="28"/>
  <c r="CK217" i="28"/>
  <c r="CN216" i="28"/>
  <c r="CM216" i="28"/>
  <c r="CK216" i="28"/>
  <c r="CN215" i="28"/>
  <c r="CM215" i="28"/>
  <c r="CK215" i="28"/>
  <c r="CN214" i="28"/>
  <c r="CM214" i="28"/>
  <c r="CK214" i="28"/>
  <c r="CN213" i="28"/>
  <c r="CM213" i="28"/>
  <c r="CK213" i="28"/>
  <c r="CN212" i="28"/>
  <c r="CM212" i="28"/>
  <c r="CK212" i="28"/>
  <c r="CN211" i="28"/>
  <c r="CM211" i="28"/>
  <c r="CK211" i="28"/>
  <c r="CN210" i="28"/>
  <c r="CM210" i="28"/>
  <c r="CK210" i="28"/>
  <c r="CN209" i="28"/>
  <c r="CM209" i="28"/>
  <c r="CK209" i="28"/>
  <c r="CN208" i="28"/>
  <c r="CM208" i="28"/>
  <c r="CK208" i="28"/>
  <c r="CN207" i="28"/>
  <c r="CM207" i="28"/>
  <c r="CK207" i="28"/>
  <c r="CN206" i="28"/>
  <c r="CM206" i="28"/>
  <c r="CK206" i="28"/>
  <c r="CN205" i="28"/>
  <c r="CM205" i="28"/>
  <c r="CK205" i="28"/>
  <c r="CN204" i="28"/>
  <c r="CM204" i="28"/>
  <c r="CK204" i="28"/>
  <c r="CN203" i="28"/>
  <c r="CM203" i="28"/>
  <c r="CK203" i="28"/>
  <c r="CN202" i="28"/>
  <c r="CM202" i="28"/>
  <c r="CK202" i="28"/>
  <c r="CN201" i="28"/>
  <c r="CM201" i="28"/>
  <c r="CK201" i="28"/>
  <c r="CN200" i="28"/>
  <c r="CM200" i="28"/>
  <c r="CK200" i="28"/>
  <c r="CN199" i="28"/>
  <c r="CM199" i="28"/>
  <c r="CK199" i="28"/>
  <c r="CN198" i="28"/>
  <c r="CM198" i="28"/>
  <c r="CK198" i="28"/>
  <c r="CN197" i="28"/>
  <c r="CM197" i="28"/>
  <c r="CK197" i="28"/>
  <c r="CN196" i="28"/>
  <c r="CM196" i="28"/>
  <c r="CK196" i="28"/>
  <c r="CN195" i="28"/>
  <c r="CM195" i="28"/>
  <c r="CK195" i="28"/>
  <c r="CN194" i="28"/>
  <c r="CM194" i="28"/>
  <c r="CK194" i="28"/>
  <c r="CN193" i="28"/>
  <c r="CM193" i="28"/>
  <c r="CK193" i="28"/>
  <c r="CN192" i="28"/>
  <c r="CM192" i="28"/>
  <c r="CK192" i="28"/>
  <c r="CN191" i="28"/>
  <c r="CM191" i="28"/>
  <c r="CK191" i="28"/>
  <c r="CN190" i="28"/>
  <c r="CM190" i="28"/>
  <c r="CK190" i="28"/>
  <c r="CN189" i="28"/>
  <c r="CM189" i="28"/>
  <c r="CK189" i="28"/>
  <c r="CN188" i="28"/>
  <c r="CM188" i="28"/>
  <c r="CK188" i="28"/>
  <c r="CN187" i="28"/>
  <c r="CM187" i="28"/>
  <c r="CK187" i="28"/>
  <c r="CN186" i="28"/>
  <c r="CM186" i="28"/>
  <c r="CK186" i="28"/>
  <c r="CN185" i="28"/>
  <c r="CM185" i="28"/>
  <c r="CK185" i="28"/>
  <c r="CN184" i="28"/>
  <c r="CM184" i="28"/>
  <c r="CK184" i="28"/>
  <c r="CN183" i="28"/>
  <c r="CM183" i="28"/>
  <c r="CK183" i="28"/>
  <c r="CN182" i="28"/>
  <c r="CM182" i="28"/>
  <c r="CK182" i="28"/>
  <c r="CN181" i="28"/>
  <c r="CM181" i="28"/>
  <c r="CK181" i="28"/>
  <c r="CN180" i="28"/>
  <c r="CM180" i="28"/>
  <c r="CK180" i="28"/>
  <c r="CN179" i="28"/>
  <c r="CM179" i="28"/>
  <c r="CK179" i="28"/>
  <c r="CN178" i="28"/>
  <c r="CM178" i="28"/>
  <c r="CK178" i="28"/>
  <c r="CN177" i="28"/>
  <c r="CM177" i="28"/>
  <c r="CK177" i="28"/>
  <c r="CN176" i="28"/>
  <c r="CM176" i="28"/>
  <c r="CK176" i="28"/>
  <c r="CN175" i="28"/>
  <c r="CM175" i="28"/>
  <c r="CK175" i="28"/>
  <c r="CN174" i="28"/>
  <c r="CM174" i="28"/>
  <c r="CK174" i="28"/>
  <c r="CN173" i="28"/>
  <c r="CM173" i="28"/>
  <c r="CK173" i="28"/>
  <c r="CN172" i="28"/>
  <c r="CM172" i="28"/>
  <c r="CK172" i="28"/>
  <c r="CN171" i="28"/>
  <c r="CM171" i="28"/>
  <c r="CK171" i="28"/>
  <c r="CN170" i="28"/>
  <c r="CM170" i="28"/>
  <c r="CK170" i="28"/>
  <c r="CN169" i="28"/>
  <c r="CM169" i="28"/>
  <c r="CK169" i="28"/>
  <c r="CN168" i="28"/>
  <c r="CM168" i="28"/>
  <c r="CK168" i="28"/>
  <c r="CN167" i="28"/>
  <c r="CM167" i="28"/>
  <c r="CK167" i="28"/>
  <c r="CN166" i="28"/>
  <c r="CM166" i="28"/>
  <c r="CK166" i="28"/>
  <c r="CN165" i="28"/>
  <c r="CM165" i="28"/>
  <c r="CK165" i="28"/>
  <c r="CN164" i="28"/>
  <c r="CM164" i="28"/>
  <c r="CK164" i="28"/>
  <c r="CN163" i="28"/>
  <c r="CM163" i="28"/>
  <c r="CK163" i="28"/>
  <c r="CN162" i="28"/>
  <c r="CM162" i="28"/>
  <c r="CK162" i="28"/>
  <c r="CN161" i="28"/>
  <c r="CM161" i="28"/>
  <c r="CK161" i="28"/>
  <c r="CN160" i="28"/>
  <c r="CM160" i="28"/>
  <c r="CK160" i="28"/>
  <c r="CN159" i="28"/>
  <c r="CM159" i="28"/>
  <c r="CK159" i="28"/>
  <c r="CN158" i="28"/>
  <c r="CM158" i="28"/>
  <c r="CK158" i="28"/>
  <c r="CN157" i="28"/>
  <c r="CM157" i="28"/>
  <c r="CK157" i="28"/>
  <c r="CN156" i="28"/>
  <c r="CM156" i="28"/>
  <c r="CK156" i="28"/>
  <c r="CN155" i="28"/>
  <c r="CM155" i="28"/>
  <c r="CK155" i="28"/>
  <c r="CN154" i="28"/>
  <c r="CM154" i="28"/>
  <c r="CK154" i="28"/>
  <c r="CN153" i="28"/>
  <c r="CM153" i="28"/>
  <c r="CK153" i="28"/>
  <c r="CN152" i="28"/>
  <c r="CM152" i="28"/>
  <c r="CK152" i="28"/>
  <c r="CN151" i="28"/>
  <c r="CM151" i="28"/>
  <c r="CK151" i="28"/>
  <c r="CN150" i="28"/>
  <c r="CM150" i="28"/>
  <c r="CK150" i="28"/>
  <c r="CN149" i="28"/>
  <c r="CM149" i="28"/>
  <c r="CK149" i="28"/>
  <c r="CN148" i="28"/>
  <c r="CM148" i="28"/>
  <c r="CK148" i="28"/>
  <c r="CN147" i="28"/>
  <c r="CM147" i="28"/>
  <c r="CK147" i="28"/>
  <c r="CN146" i="28"/>
  <c r="CM146" i="28"/>
  <c r="CK146" i="28"/>
  <c r="CN145" i="28"/>
  <c r="CM145" i="28"/>
  <c r="CK145" i="28"/>
  <c r="CN144" i="28"/>
  <c r="CM144" i="28"/>
  <c r="CK144" i="28"/>
  <c r="CN143" i="28"/>
  <c r="CM143" i="28"/>
  <c r="CK143" i="28"/>
  <c r="CN142" i="28"/>
  <c r="CM142" i="28"/>
  <c r="CK142" i="28"/>
  <c r="CN141" i="28"/>
  <c r="CM141" i="28"/>
  <c r="CK141" i="28"/>
  <c r="CN140" i="28"/>
  <c r="CM140" i="28"/>
  <c r="CK140" i="28"/>
  <c r="CN139" i="28"/>
  <c r="CM139" i="28"/>
  <c r="CK139" i="28"/>
  <c r="CN138" i="28"/>
  <c r="CM138" i="28"/>
  <c r="CK138" i="28"/>
  <c r="CN137" i="28"/>
  <c r="CM137" i="28"/>
  <c r="CK137" i="28"/>
  <c r="CN136" i="28"/>
  <c r="CM136" i="28"/>
  <c r="CK136" i="28"/>
  <c r="CN135" i="28"/>
  <c r="CM135" i="28"/>
  <c r="CK135" i="28"/>
  <c r="CN134" i="28"/>
  <c r="CM134" i="28"/>
  <c r="CK134" i="28"/>
  <c r="CN133" i="28"/>
  <c r="CM133" i="28"/>
  <c r="CK133" i="28"/>
  <c r="CN132" i="28"/>
  <c r="CM132" i="28"/>
  <c r="CK132" i="28"/>
  <c r="CN131" i="28"/>
  <c r="CM131" i="28"/>
  <c r="CK131" i="28"/>
  <c r="CN130" i="28"/>
  <c r="CM130" i="28"/>
  <c r="CK130" i="28"/>
  <c r="CN129" i="28"/>
  <c r="CM129" i="28"/>
  <c r="CK129" i="28"/>
  <c r="CN128" i="28"/>
  <c r="CM128" i="28"/>
  <c r="CK128" i="28"/>
  <c r="CN127" i="28"/>
  <c r="CM127" i="28"/>
  <c r="CK127" i="28"/>
  <c r="CN126" i="28"/>
  <c r="CM126" i="28"/>
  <c r="CK126" i="28"/>
  <c r="CN125" i="28"/>
  <c r="CM125" i="28"/>
  <c r="CK125" i="28"/>
  <c r="CN124" i="28"/>
  <c r="CM124" i="28"/>
  <c r="CK124" i="28"/>
  <c r="CN123" i="28"/>
  <c r="CM123" i="28"/>
  <c r="CK123" i="28"/>
  <c r="CN122" i="28"/>
  <c r="CM122" i="28"/>
  <c r="CK122" i="28"/>
  <c r="CN121" i="28"/>
  <c r="CM121" i="28"/>
  <c r="CK121" i="28"/>
  <c r="CN120" i="28"/>
  <c r="CM120" i="28"/>
  <c r="CK120" i="28"/>
  <c r="CN119" i="28"/>
  <c r="CM119" i="28"/>
  <c r="CK119" i="28"/>
  <c r="CN118" i="28"/>
  <c r="CM118" i="28"/>
  <c r="CK118" i="28"/>
  <c r="CN117" i="28"/>
  <c r="CM117" i="28"/>
  <c r="CK117" i="28"/>
  <c r="CN116" i="28"/>
  <c r="CM116" i="28"/>
  <c r="CK116" i="28"/>
  <c r="CN115" i="28"/>
  <c r="CM115" i="28"/>
  <c r="CK115" i="28"/>
  <c r="CN114" i="28"/>
  <c r="CM114" i="28"/>
  <c r="CK114" i="28"/>
  <c r="CN113" i="28"/>
  <c r="CM113" i="28"/>
  <c r="CK113" i="28"/>
  <c r="CN112" i="28"/>
  <c r="CM112" i="28"/>
  <c r="CK112" i="28"/>
  <c r="CN111" i="28"/>
  <c r="CM111" i="28"/>
  <c r="CK111" i="28"/>
  <c r="CN110" i="28"/>
  <c r="CM110" i="28"/>
  <c r="CK110" i="28"/>
  <c r="CN109" i="28"/>
  <c r="CM109" i="28"/>
  <c r="CK109" i="28"/>
  <c r="CN108" i="28"/>
  <c r="CM108" i="28"/>
  <c r="CK108" i="28"/>
  <c r="CN107" i="28"/>
  <c r="CM107" i="28"/>
  <c r="CK107" i="28"/>
  <c r="CN106" i="28"/>
  <c r="CM106" i="28"/>
  <c r="CK106" i="28"/>
  <c r="CN105" i="28"/>
  <c r="CM105" i="28"/>
  <c r="CK105" i="28"/>
  <c r="CN104" i="28"/>
  <c r="CM104" i="28"/>
  <c r="CK104" i="28"/>
  <c r="CN103" i="28"/>
  <c r="CM103" i="28"/>
  <c r="CK103" i="28"/>
  <c r="CN102" i="28"/>
  <c r="CM102" i="28"/>
  <c r="CK102" i="28"/>
  <c r="CN101" i="28"/>
  <c r="CM101" i="28"/>
  <c r="CK101" i="28"/>
  <c r="CN100" i="28"/>
  <c r="CM100" i="28"/>
  <c r="CK100" i="28"/>
  <c r="CN99" i="28"/>
  <c r="CM99" i="28"/>
  <c r="CK99" i="28"/>
  <c r="CN98" i="28"/>
  <c r="CM98" i="28"/>
  <c r="CK98" i="28"/>
  <c r="CN97" i="28"/>
  <c r="CM97" i="28"/>
  <c r="CK97" i="28"/>
  <c r="CN96" i="28"/>
  <c r="CM96" i="28"/>
  <c r="CK96" i="28"/>
  <c r="CN95" i="28"/>
  <c r="CM95" i="28"/>
  <c r="CK95" i="28"/>
  <c r="CN94" i="28"/>
  <c r="CM94" i="28"/>
  <c r="CK94" i="28"/>
  <c r="CN93" i="28"/>
  <c r="CM93" i="28"/>
  <c r="CK93" i="28"/>
  <c r="CN92" i="28"/>
  <c r="CM92" i="28"/>
  <c r="CK92" i="28"/>
  <c r="CN91" i="28"/>
  <c r="CM91" i="28"/>
  <c r="CK91" i="28"/>
  <c r="CN90" i="28"/>
  <c r="CM90" i="28"/>
  <c r="CK90" i="28"/>
  <c r="CN89" i="28"/>
  <c r="CM89" i="28"/>
  <c r="CK89" i="28"/>
  <c r="CN88" i="28"/>
  <c r="CM88" i="28"/>
  <c r="CK88" i="28"/>
  <c r="CN87" i="28"/>
  <c r="CM87" i="28"/>
  <c r="CK87" i="28"/>
  <c r="CN86" i="28"/>
  <c r="CM86" i="28"/>
  <c r="CK86" i="28"/>
  <c r="CN85" i="28"/>
  <c r="CM85" i="28"/>
  <c r="CK85" i="28"/>
  <c r="CN84" i="28"/>
  <c r="CM84" i="28"/>
  <c r="CK84" i="28"/>
  <c r="CN83" i="28"/>
  <c r="CM83" i="28"/>
  <c r="CK83" i="28"/>
  <c r="CN82" i="28"/>
  <c r="CM82" i="28"/>
  <c r="CK82" i="28"/>
  <c r="CN81" i="28"/>
  <c r="CM81" i="28"/>
  <c r="CK81" i="28"/>
  <c r="CN80" i="28"/>
  <c r="CM80" i="28"/>
  <c r="CK80" i="28"/>
  <c r="CN79" i="28"/>
  <c r="CM79" i="28"/>
  <c r="CK79" i="28"/>
  <c r="CN78" i="28"/>
  <c r="CM78" i="28"/>
  <c r="CK78" i="28"/>
  <c r="CN77" i="28"/>
  <c r="CM77" i="28"/>
  <c r="CK77" i="28"/>
  <c r="CN76" i="28"/>
  <c r="CM76" i="28"/>
  <c r="CK76" i="28"/>
  <c r="CN75" i="28"/>
  <c r="CM75" i="28"/>
  <c r="CK75" i="28"/>
  <c r="CN74" i="28"/>
  <c r="CM74" i="28"/>
  <c r="CK74" i="28"/>
  <c r="CN73" i="28"/>
  <c r="CM73" i="28"/>
  <c r="CK73" i="28"/>
  <c r="CN72" i="28"/>
  <c r="CM72" i="28"/>
  <c r="CK72" i="28"/>
  <c r="CN71" i="28"/>
  <c r="CM71" i="28"/>
  <c r="CK71" i="28"/>
  <c r="CN70" i="28"/>
  <c r="CM70" i="28"/>
  <c r="CK70" i="28"/>
  <c r="CN69" i="28"/>
  <c r="CM69" i="28"/>
  <c r="CK69" i="28"/>
  <c r="CN68" i="28"/>
  <c r="CM68" i="28"/>
  <c r="CK68" i="28"/>
  <c r="CN67" i="28"/>
  <c r="CM67" i="28"/>
  <c r="CK67" i="28"/>
  <c r="CN66" i="28"/>
  <c r="CM66" i="28"/>
  <c r="CK66" i="28"/>
  <c r="CN65" i="28"/>
  <c r="CM65" i="28"/>
  <c r="CK65" i="28"/>
  <c r="CN64" i="28"/>
  <c r="CM64" i="28"/>
  <c r="CK64" i="28"/>
  <c r="CN63" i="28"/>
  <c r="CM63" i="28"/>
  <c r="CK63" i="28"/>
  <c r="CN62" i="28"/>
  <c r="CM62" i="28"/>
  <c r="CK62" i="28"/>
  <c r="CN61" i="28"/>
  <c r="CM61" i="28"/>
  <c r="CK61" i="28"/>
  <c r="CN60" i="28"/>
  <c r="CM60" i="28"/>
  <c r="CK60" i="28"/>
  <c r="CN59" i="28"/>
  <c r="CM59" i="28"/>
  <c r="CK59" i="28"/>
  <c r="CN58" i="28"/>
  <c r="CM58" i="28"/>
  <c r="CK58" i="28"/>
  <c r="CN57" i="28"/>
  <c r="CM57" i="28"/>
  <c r="CK57" i="28"/>
  <c r="CN56" i="28"/>
  <c r="CM56" i="28"/>
  <c r="CK56" i="28"/>
  <c r="CN55" i="28"/>
  <c r="CM55" i="28"/>
  <c r="CK55" i="28"/>
  <c r="CN54" i="28"/>
  <c r="CM54" i="28"/>
  <c r="CK54" i="28"/>
  <c r="CN53" i="28"/>
  <c r="CM53" i="28"/>
  <c r="CK53" i="28"/>
  <c r="CN52" i="28"/>
  <c r="CM52" i="28"/>
  <c r="CK52" i="28"/>
  <c r="CN51" i="28"/>
  <c r="CM51" i="28"/>
  <c r="CK51" i="28"/>
  <c r="CN50" i="28"/>
  <c r="CM50" i="28"/>
  <c r="CK50" i="28"/>
  <c r="CN49" i="28"/>
  <c r="CM49" i="28"/>
  <c r="CK49" i="28"/>
  <c r="CN48" i="28"/>
  <c r="CM48" i="28"/>
  <c r="CK48" i="28"/>
  <c r="CN47" i="28"/>
  <c r="CM47" i="28"/>
  <c r="CK47" i="28"/>
  <c r="CN46" i="28"/>
  <c r="CM46" i="28"/>
  <c r="CK46" i="28"/>
  <c r="CN45" i="28"/>
  <c r="CM45" i="28"/>
  <c r="CK45" i="28"/>
  <c r="CN44" i="28"/>
  <c r="CM44" i="28"/>
  <c r="CK44" i="28"/>
  <c r="CN43" i="28"/>
  <c r="CM43" i="28"/>
  <c r="CK43" i="28"/>
  <c r="CN42" i="28"/>
  <c r="CM42" i="28"/>
  <c r="CK42" i="28"/>
  <c r="CN41" i="28"/>
  <c r="CM41" i="28"/>
  <c r="CK41" i="28"/>
  <c r="CN40" i="28"/>
  <c r="CM40" i="28"/>
  <c r="CK40" i="28"/>
  <c r="CN39" i="28"/>
  <c r="CM39" i="28"/>
  <c r="CK39" i="28"/>
  <c r="CN38" i="28"/>
  <c r="CM38" i="28"/>
  <c r="CK38" i="28"/>
  <c r="CN37" i="28"/>
  <c r="CM37" i="28"/>
  <c r="CK37" i="28"/>
  <c r="CN36" i="28"/>
  <c r="CM36" i="28"/>
  <c r="CK36" i="28"/>
  <c r="CN35" i="28"/>
  <c r="CM35" i="28"/>
  <c r="CK35" i="28"/>
  <c r="CN34" i="28"/>
  <c r="CM34" i="28"/>
  <c r="CK34" i="28"/>
  <c r="CN33" i="28"/>
  <c r="CM33" i="28"/>
  <c r="CK33" i="28"/>
  <c r="CN32" i="28"/>
  <c r="CM32" i="28"/>
  <c r="CK32" i="28"/>
  <c r="CN31" i="28"/>
  <c r="CM31" i="28"/>
  <c r="CK31" i="28"/>
  <c r="CN30" i="28"/>
  <c r="CM30" i="28"/>
  <c r="CK30" i="28"/>
  <c r="CN29" i="28"/>
  <c r="CM29" i="28"/>
  <c r="CK29" i="28"/>
  <c r="CN28" i="28"/>
  <c r="CM28" i="28"/>
  <c r="CK28" i="28"/>
  <c r="CN27" i="28"/>
  <c r="CM27" i="28"/>
  <c r="CK27" i="28"/>
  <c r="CN26" i="28"/>
  <c r="CM26" i="28"/>
  <c r="CK26" i="28"/>
  <c r="CN25" i="28"/>
  <c r="CM25" i="28"/>
  <c r="CK25" i="28"/>
  <c r="CN24" i="28"/>
  <c r="CM24" i="28"/>
  <c r="CK24" i="28"/>
  <c r="CN23" i="28"/>
  <c r="CM23" i="28"/>
  <c r="CK23" i="28"/>
  <c r="CN22" i="28"/>
  <c r="CM22" i="28"/>
  <c r="CK22" i="28"/>
  <c r="CN21" i="28"/>
  <c r="CM21" i="28"/>
  <c r="CK21" i="28"/>
  <c r="CN20" i="28"/>
  <c r="CM20" i="28"/>
  <c r="CK20" i="28"/>
  <c r="CN19" i="28"/>
  <c r="CM19" i="28"/>
  <c r="CK19" i="28"/>
  <c r="CN18" i="28"/>
  <c r="CM18" i="28"/>
  <c r="CK18" i="28"/>
  <c r="CN17" i="28"/>
  <c r="CM17" i="28"/>
  <c r="CK17" i="28"/>
  <c r="CN16" i="28"/>
  <c r="CM16" i="28"/>
  <c r="CK16" i="28"/>
  <c r="CN15" i="28"/>
  <c r="CM15" i="28"/>
  <c r="CK15" i="28"/>
  <c r="CN14" i="28"/>
  <c r="CM14" i="28"/>
  <c r="CK14" i="28"/>
  <c r="CN13" i="28"/>
  <c r="CM13" i="28"/>
  <c r="CK13" i="28"/>
  <c r="CN12" i="28"/>
  <c r="CM12" i="28"/>
  <c r="CK12" i="28"/>
  <c r="CN11" i="28"/>
  <c r="CM11" i="28"/>
  <c r="CK11" i="28"/>
  <c r="CN10" i="28"/>
  <c r="CM10" i="28"/>
  <c r="CK10" i="28"/>
  <c r="CN9" i="28"/>
  <c r="CM9" i="28"/>
  <c r="CK9" i="28"/>
  <c r="CN8" i="28"/>
  <c r="CM8" i="28"/>
  <c r="CK8" i="28"/>
  <c r="CN7" i="28"/>
  <c r="CM7" i="28"/>
  <c r="CK7" i="28"/>
  <c r="CN6" i="28"/>
  <c r="CM6" i="28"/>
  <c r="CK6" i="28"/>
  <c r="CN5" i="28"/>
  <c r="CM5" i="28"/>
  <c r="CK5" i="28"/>
  <c r="CN4" i="28"/>
  <c r="CM4" i="28"/>
  <c r="CK4" i="28"/>
  <c r="CQ4" i="28" s="1"/>
  <c r="E564" i="8"/>
  <c r="C564" i="8"/>
  <c r="B564" i="8"/>
  <c r="A564" i="8"/>
  <c r="CO564" i="28"/>
  <c r="Q2"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2" i="10"/>
  <c r="Q3" i="10"/>
  <c r="E192" i="9" s="1" a="1"/>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E5" i="9" a="1"/>
  <c r="E5" i="9"/>
  <c r="F5" i="9" a="1"/>
  <c r="F10" i="9" s="1"/>
  <c r="AO8" i="9" s="1"/>
  <c r="G5" i="9" a="1"/>
  <c r="G7" i="9" s="1"/>
  <c r="E16" i="9"/>
  <c r="F16" i="9"/>
  <c r="G16" i="9"/>
  <c r="E22" i="9" a="1"/>
  <c r="F22" i="9" a="1"/>
  <c r="F24" i="9"/>
  <c r="AO22" i="9"/>
  <c r="G22" i="9" a="1"/>
  <c r="G26" i="9" s="1"/>
  <c r="F31" i="9"/>
  <c r="AO29" i="9"/>
  <c r="E33" i="9"/>
  <c r="F33" i="9"/>
  <c r="G33" i="9"/>
  <c r="E39" i="9" a="1"/>
  <c r="E40" i="9" s="1"/>
  <c r="F39" i="9" a="1"/>
  <c r="F44" i="9"/>
  <c r="G39" i="9" a="1"/>
  <c r="G43" i="9" s="1"/>
  <c r="E50" i="9"/>
  <c r="F50" i="9"/>
  <c r="G50" i="9"/>
  <c r="E56" i="9" a="1"/>
  <c r="E57" i="9" s="1"/>
  <c r="E67" i="9"/>
  <c r="E73" i="9" a="1"/>
  <c r="E78" i="9"/>
  <c r="F73" i="9" a="1"/>
  <c r="F78" i="9" s="1"/>
  <c r="G73" i="9" a="1"/>
  <c r="G75" i="9"/>
  <c r="E84" i="9"/>
  <c r="F84" i="9"/>
  <c r="G84" i="9"/>
  <c r="E90" i="9" a="1"/>
  <c r="E91" i="9"/>
  <c r="F90" i="9" a="1"/>
  <c r="F92" i="9" s="1"/>
  <c r="G90" i="9" a="1"/>
  <c r="G92" i="9"/>
  <c r="E101" i="9"/>
  <c r="F101" i="9"/>
  <c r="G101" i="9"/>
  <c r="E107" i="9" a="1"/>
  <c r="E112" i="9" s="1"/>
  <c r="F107" i="9" a="1"/>
  <c r="G107" i="9" a="1"/>
  <c r="G113" i="9"/>
  <c r="E118" i="9"/>
  <c r="F118" i="9"/>
  <c r="G118" i="9"/>
  <c r="E124" i="9" a="1"/>
  <c r="E133" i="9" s="1"/>
  <c r="F124" i="9" a="1"/>
  <c r="F126" i="9"/>
  <c r="G124" i="9" a="1"/>
  <c r="G126" i="9" s="1"/>
  <c r="E135" i="9"/>
  <c r="F135" i="9"/>
  <c r="G135" i="9"/>
  <c r="E141" i="9" a="1"/>
  <c r="E147" i="9" s="1"/>
  <c r="F141" i="9" a="1"/>
  <c r="G141" i="9" a="1"/>
  <c r="E152" i="9"/>
  <c r="F152" i="9"/>
  <c r="G152" i="9"/>
  <c r="E158" i="9" a="1"/>
  <c r="E160" i="9"/>
  <c r="F158" i="9" a="1"/>
  <c r="F159" i="9" s="1"/>
  <c r="G158" i="9" a="1"/>
  <c r="G164" i="9"/>
  <c r="E169" i="9"/>
  <c r="F169" i="9"/>
  <c r="G169" i="9"/>
  <c r="E175" i="9" a="1"/>
  <c r="E179" i="9"/>
  <c r="F175" i="9" a="1"/>
  <c r="F178" i="9" s="1"/>
  <c r="G175" i="9" a="1"/>
  <c r="G181" i="9"/>
  <c r="E186" i="9"/>
  <c r="F186" i="9"/>
  <c r="G186" i="9"/>
  <c r="G192" i="9" a="1"/>
  <c r="G200" i="9" s="1"/>
  <c r="G203" i="9"/>
  <c r="E209" i="9" a="1"/>
  <c r="E211" i="9" s="1"/>
  <c r="F209" i="9" a="1"/>
  <c r="F216" i="9"/>
  <c r="G209" i="9" a="1"/>
  <c r="G217" i="9" s="1"/>
  <c r="E220" i="9"/>
  <c r="F220" i="9"/>
  <c r="G220" i="9"/>
  <c r="E226" i="9" a="1"/>
  <c r="E229" i="9"/>
  <c r="F226" i="9" a="1"/>
  <c r="F233" i="9" s="1"/>
  <c r="G226" i="9" a="1"/>
  <c r="G228" i="9"/>
  <c r="E237" i="9"/>
  <c r="F237" i="9"/>
  <c r="G237" i="9"/>
  <c r="E243" i="9" a="1"/>
  <c r="E244" i="9"/>
  <c r="F243" i="9" a="1"/>
  <c r="F243" i="9" s="1"/>
  <c r="G243" i="9" a="1"/>
  <c r="G246" i="9"/>
  <c r="E254" i="9"/>
  <c r="F254" i="9"/>
  <c r="G254" i="9"/>
  <c r="G3" i="8"/>
  <c r="G283" i="8" s="1"/>
  <c r="H3" i="8"/>
  <c r="I3" i="8"/>
  <c r="J3" i="8"/>
  <c r="K3" i="8"/>
  <c r="L3" i="8"/>
  <c r="AA535" i="8" s="1"/>
  <c r="M3" i="8"/>
  <c r="M15" i="8" s="1"/>
  <c r="N3" i="8"/>
  <c r="O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Q531" i="8"/>
  <c r="C532" i="8"/>
  <c r="C533" i="8"/>
  <c r="C534" i="8"/>
  <c r="C535" i="8"/>
  <c r="Y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D4" i="28"/>
  <c r="F4" i="28"/>
  <c r="G4" i="28"/>
  <c r="H4" i="28"/>
  <c r="I4" i="28"/>
  <c r="J4" i="28"/>
  <c r="K4"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T4" i="28"/>
  <c r="AU4" i="28"/>
  <c r="AV4" i="28"/>
  <c r="AW4" i="28"/>
  <c r="AX4" i="28"/>
  <c r="D5" i="28"/>
  <c r="F5" i="28"/>
  <c r="G5" i="28"/>
  <c r="H5" i="28"/>
  <c r="I5" i="28"/>
  <c r="J5" i="28"/>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T5" i="28"/>
  <c r="AU5" i="28"/>
  <c r="AV5" i="28"/>
  <c r="AW5" i="28"/>
  <c r="AX5" i="28"/>
  <c r="D6" i="28"/>
  <c r="F6" i="28"/>
  <c r="G6" i="28"/>
  <c r="H6" i="28"/>
  <c r="I6" i="28"/>
  <c r="J6" i="28"/>
  <c r="K6"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T6" i="28"/>
  <c r="AU6" i="28"/>
  <c r="AV6" i="28"/>
  <c r="AW6" i="28"/>
  <c r="AX6" i="28"/>
  <c r="D7" i="28"/>
  <c r="F7" i="28"/>
  <c r="G7" i="28"/>
  <c r="H7" i="28"/>
  <c r="I7" i="28"/>
  <c r="J7" i="28"/>
  <c r="K7"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T7" i="28"/>
  <c r="M7" i="8"/>
  <c r="AU7" i="28"/>
  <c r="AV7" i="28"/>
  <c r="AW7" i="28"/>
  <c r="AX7" i="28"/>
  <c r="D8" i="28"/>
  <c r="F8" i="28"/>
  <c r="G8" i="28"/>
  <c r="H8" i="28"/>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T8" i="28"/>
  <c r="AU8" i="28"/>
  <c r="AV8" i="28"/>
  <c r="AW8" i="28"/>
  <c r="AX8" i="28"/>
  <c r="D9" i="28"/>
  <c r="F9" i="28"/>
  <c r="G9" i="28"/>
  <c r="H9" i="28"/>
  <c r="I9" i="28"/>
  <c r="J9" i="28"/>
  <c r="K9"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T9" i="28"/>
  <c r="AU9" i="28"/>
  <c r="AV9" i="28"/>
  <c r="AW9" i="28"/>
  <c r="AX9" i="28"/>
  <c r="D10" i="28"/>
  <c r="F10" i="28"/>
  <c r="G10" i="28"/>
  <c r="H10" i="28"/>
  <c r="I10" i="28"/>
  <c r="J10" i="28"/>
  <c r="K10"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T10" i="28"/>
  <c r="AU10" i="28"/>
  <c r="AV10" i="28"/>
  <c r="AW10" i="28"/>
  <c r="AX10" i="28"/>
  <c r="D11" i="28"/>
  <c r="F11" i="28"/>
  <c r="G11" i="28"/>
  <c r="H11" i="28"/>
  <c r="I11" i="28"/>
  <c r="J11" i="28"/>
  <c r="K11"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T11" i="28"/>
  <c r="M11" i="8" s="1"/>
  <c r="AU11" i="28"/>
  <c r="AV11" i="28"/>
  <c r="AW11" i="28"/>
  <c r="AX11" i="28"/>
  <c r="D12" i="28"/>
  <c r="F12" i="28"/>
  <c r="G12" i="28"/>
  <c r="H12" i="28"/>
  <c r="I12" i="28"/>
  <c r="J12" i="28"/>
  <c r="K12"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T12" i="28"/>
  <c r="AU12" i="28"/>
  <c r="AV12" i="28"/>
  <c r="AW12" i="28"/>
  <c r="AX12" i="28"/>
  <c r="D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T13" i="28"/>
  <c r="AU13" i="28"/>
  <c r="AV13" i="28"/>
  <c r="AW13" i="28"/>
  <c r="AX13" i="28"/>
  <c r="D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T14" i="28"/>
  <c r="AU14" i="28"/>
  <c r="AV14" i="28"/>
  <c r="AW14" i="28"/>
  <c r="AX14" i="28"/>
  <c r="D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T15" i="28"/>
  <c r="AU15" i="28"/>
  <c r="AV15" i="28"/>
  <c r="AW15" i="28"/>
  <c r="AX15" i="28"/>
  <c r="D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T16" i="28"/>
  <c r="AU16" i="28"/>
  <c r="AV16" i="28"/>
  <c r="AW16" i="28"/>
  <c r="AX16" i="28"/>
  <c r="D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T17" i="28"/>
  <c r="AU17" i="28"/>
  <c r="AV17" i="28"/>
  <c r="AW17" i="28"/>
  <c r="AX17" i="28"/>
  <c r="D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T18" i="28"/>
  <c r="AU18" i="28"/>
  <c r="AV18" i="28"/>
  <c r="AW18" i="28"/>
  <c r="AX18" i="28"/>
  <c r="D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T19" i="28"/>
  <c r="M19" i="8"/>
  <c r="AU19" i="28"/>
  <c r="AV19" i="28"/>
  <c r="AW19" i="28"/>
  <c r="AX19" i="28"/>
  <c r="D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T20" i="28"/>
  <c r="AU20" i="28"/>
  <c r="AV20" i="28"/>
  <c r="AW20" i="28"/>
  <c r="AX20" i="28"/>
  <c r="D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T21" i="28"/>
  <c r="AU21" i="28"/>
  <c r="AV21" i="28"/>
  <c r="AW21" i="28"/>
  <c r="AX21" i="28"/>
  <c r="D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T22" i="28"/>
  <c r="AU22" i="28"/>
  <c r="AV22" i="28"/>
  <c r="AW22" i="28"/>
  <c r="AX22" i="28"/>
  <c r="D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T23" i="28"/>
  <c r="M23" i="8"/>
  <c r="AU23" i="28"/>
  <c r="AV23" i="28"/>
  <c r="AW23" i="28"/>
  <c r="AX23" i="28"/>
  <c r="D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T24" i="28"/>
  <c r="AU24" i="28"/>
  <c r="AV24" i="28"/>
  <c r="AW24" i="28"/>
  <c r="AX24" i="28"/>
  <c r="D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T25" i="28"/>
  <c r="AU25" i="28"/>
  <c r="AV25" i="28"/>
  <c r="AW25" i="28"/>
  <c r="AX25" i="28"/>
  <c r="D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T26" i="28"/>
  <c r="AU26" i="28"/>
  <c r="AV26" i="28"/>
  <c r="AW26" i="28"/>
  <c r="AX26" i="28"/>
  <c r="D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T27" i="28"/>
  <c r="M27" i="8" s="1"/>
  <c r="AU27" i="28"/>
  <c r="AV27" i="28"/>
  <c r="AW27" i="28"/>
  <c r="AX27" i="28"/>
  <c r="D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T28" i="28"/>
  <c r="AU28" i="28"/>
  <c r="AV28" i="28"/>
  <c r="AW28" i="28"/>
  <c r="AX28" i="28"/>
  <c r="D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T29" i="28"/>
  <c r="AU29" i="28"/>
  <c r="AV29" i="28"/>
  <c r="AW29" i="28"/>
  <c r="AX29" i="28"/>
  <c r="D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T30" i="28"/>
  <c r="AU30" i="28"/>
  <c r="AV30" i="28"/>
  <c r="AW30" i="28"/>
  <c r="AX30" i="28"/>
  <c r="D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T31" i="28"/>
  <c r="M31" i="8" s="1"/>
  <c r="AU31" i="28"/>
  <c r="AV31" i="28"/>
  <c r="AW31" i="28"/>
  <c r="AX31" i="28"/>
  <c r="D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T32" i="28"/>
  <c r="AU32" i="28"/>
  <c r="AV32" i="28"/>
  <c r="AW32" i="28"/>
  <c r="AX32" i="28"/>
  <c r="D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T33" i="28"/>
  <c r="AU33" i="28"/>
  <c r="AV33" i="28"/>
  <c r="AW33" i="28"/>
  <c r="AX33" i="28"/>
  <c r="D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T34" i="28"/>
  <c r="AU34" i="28"/>
  <c r="AV34" i="28"/>
  <c r="AW34" i="28"/>
  <c r="AX34" i="28"/>
  <c r="D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T35" i="28"/>
  <c r="M35" i="8"/>
  <c r="AU35" i="28"/>
  <c r="AV35" i="28"/>
  <c r="AW35" i="28"/>
  <c r="AX35" i="28"/>
  <c r="D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T36" i="28"/>
  <c r="AU36" i="28"/>
  <c r="AV36" i="28"/>
  <c r="AW36" i="28"/>
  <c r="AX36" i="28"/>
  <c r="D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T37" i="28"/>
  <c r="AU37" i="28"/>
  <c r="AV37" i="28"/>
  <c r="AW37" i="28"/>
  <c r="AX37" i="28"/>
  <c r="D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T38" i="28"/>
  <c r="AU38" i="28"/>
  <c r="AV38" i="28"/>
  <c r="AW38" i="28"/>
  <c r="AX38" i="28"/>
  <c r="D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T39" i="28"/>
  <c r="M39" i="8"/>
  <c r="AU39" i="28"/>
  <c r="AV39" i="28"/>
  <c r="AW39" i="28"/>
  <c r="AX39" i="28"/>
  <c r="D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T40" i="28"/>
  <c r="AU40" i="28"/>
  <c r="AV40" i="28"/>
  <c r="AW40" i="28"/>
  <c r="AX40" i="28"/>
  <c r="D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T41" i="28"/>
  <c r="AU41" i="28"/>
  <c r="AV41" i="28"/>
  <c r="AW41" i="28"/>
  <c r="AX41" i="28"/>
  <c r="D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T42" i="28"/>
  <c r="AU42" i="28"/>
  <c r="AV42" i="28"/>
  <c r="AW42" i="28"/>
  <c r="AX42" i="28"/>
  <c r="D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T43" i="28"/>
  <c r="M43" i="8" s="1"/>
  <c r="AU43" i="28"/>
  <c r="AV43" i="28"/>
  <c r="AW43" i="28"/>
  <c r="AX43" i="28"/>
  <c r="D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T44" i="28"/>
  <c r="AU44" i="28"/>
  <c r="AV44" i="28"/>
  <c r="AW44" i="28"/>
  <c r="AX44" i="28"/>
  <c r="D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T45" i="28"/>
  <c r="AU45" i="28"/>
  <c r="AV45" i="28"/>
  <c r="AW45" i="28"/>
  <c r="AX45" i="28"/>
  <c r="D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T46" i="28"/>
  <c r="AU46" i="28"/>
  <c r="AV46" i="28"/>
  <c r="AW46" i="28"/>
  <c r="AX46" i="28"/>
  <c r="D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T47" i="28"/>
  <c r="M47" i="8" s="1"/>
  <c r="AU47" i="28"/>
  <c r="AV47" i="28"/>
  <c r="AW47" i="28"/>
  <c r="AX47" i="28"/>
  <c r="D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T48" i="28"/>
  <c r="AU48" i="28"/>
  <c r="AV48" i="28"/>
  <c r="AW48" i="28"/>
  <c r="AX48" i="28"/>
  <c r="D49" i="28"/>
  <c r="F49" i="28"/>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T49" i="28"/>
  <c r="AU49" i="28"/>
  <c r="AV49" i="28"/>
  <c r="AW49" i="28"/>
  <c r="AX49" i="28"/>
  <c r="D50" i="28"/>
  <c r="F50" i="28"/>
  <c r="G50" i="28"/>
  <c r="H50" i="28"/>
  <c r="I50" i="28"/>
  <c r="J50" i="28"/>
  <c r="K50" i="28"/>
  <c r="L50" i="28"/>
  <c r="M50" i="28"/>
  <c r="N50" i="28"/>
  <c r="O50" i="28"/>
  <c r="P50" i="28"/>
  <c r="Q50" i="28"/>
  <c r="R50" i="28"/>
  <c r="S50" i="28"/>
  <c r="T50" i="28"/>
  <c r="U50" i="28"/>
  <c r="V50" i="28"/>
  <c r="W50" i="28"/>
  <c r="X50" i="28"/>
  <c r="Y50" i="28"/>
  <c r="Z50" i="28"/>
  <c r="AA50" i="28"/>
  <c r="AB50" i="28"/>
  <c r="AC50" i="28"/>
  <c r="AD50" i="28"/>
  <c r="AE50" i="28"/>
  <c r="AF50" i="28"/>
  <c r="AG50" i="28"/>
  <c r="AH50" i="28"/>
  <c r="AI50" i="28"/>
  <c r="AJ50" i="28"/>
  <c r="AK50" i="28"/>
  <c r="AL50" i="28"/>
  <c r="AM50" i="28"/>
  <c r="AN50" i="28"/>
  <c r="AO50" i="28"/>
  <c r="AP50" i="28"/>
  <c r="AQ50" i="28"/>
  <c r="AR50" i="28"/>
  <c r="AT50" i="28"/>
  <c r="AU50" i="28"/>
  <c r="AV50" i="28"/>
  <c r="AW50" i="28"/>
  <c r="AX50" i="28"/>
  <c r="D51" i="28"/>
  <c r="F51" i="28"/>
  <c r="G51" i="28"/>
  <c r="H51" i="28"/>
  <c r="I51" i="28"/>
  <c r="J51" i="28"/>
  <c r="K51" i="28"/>
  <c r="L51" i="28"/>
  <c r="M51" i="28"/>
  <c r="N51" i="28"/>
  <c r="O51" i="28"/>
  <c r="P51" i="28"/>
  <c r="Q51" i="28"/>
  <c r="R51" i="28"/>
  <c r="S51" i="28"/>
  <c r="T51" i="28"/>
  <c r="U51" i="28"/>
  <c r="V51" i="28"/>
  <c r="W51" i="28"/>
  <c r="X51" i="28"/>
  <c r="Y51" i="28"/>
  <c r="Z51" i="28"/>
  <c r="AA51" i="28"/>
  <c r="AB51" i="28"/>
  <c r="AC51" i="28"/>
  <c r="AD51" i="28"/>
  <c r="AE51" i="28"/>
  <c r="AF51" i="28"/>
  <c r="AG51" i="28"/>
  <c r="AH51" i="28"/>
  <c r="AI51" i="28"/>
  <c r="AJ51" i="28"/>
  <c r="AK51" i="28"/>
  <c r="AL51" i="28"/>
  <c r="AM51" i="28"/>
  <c r="AN51" i="28"/>
  <c r="AO51" i="28"/>
  <c r="AP51" i="28"/>
  <c r="AQ51" i="28"/>
  <c r="AR51" i="28"/>
  <c r="AT51" i="28"/>
  <c r="M51" i="8"/>
  <c r="AU51" i="28"/>
  <c r="AV51" i="28"/>
  <c r="AW51" i="28"/>
  <c r="AX51" i="28"/>
  <c r="D52" i="28"/>
  <c r="F52" i="28"/>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T52" i="28"/>
  <c r="AU52" i="28"/>
  <c r="AV52" i="28"/>
  <c r="AW52" i="28"/>
  <c r="AX52" i="28"/>
  <c r="D53" i="28"/>
  <c r="F53" i="28"/>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T53" i="28"/>
  <c r="AU53" i="28"/>
  <c r="AV53" i="28"/>
  <c r="AW53" i="28"/>
  <c r="AX53" i="28"/>
  <c r="D54" i="28"/>
  <c r="F54" i="28"/>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T54" i="28"/>
  <c r="AU54" i="28"/>
  <c r="AV54" i="28"/>
  <c r="AW54" i="28"/>
  <c r="AX54" i="28"/>
  <c r="D55" i="28"/>
  <c r="F55" i="28"/>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T55" i="28"/>
  <c r="M55" i="8"/>
  <c r="AU55" i="28"/>
  <c r="AV55" i="28"/>
  <c r="AW55" i="28"/>
  <c r="AX55" i="28"/>
  <c r="D56" i="28"/>
  <c r="F56" i="28"/>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T56" i="28"/>
  <c r="AU56" i="28"/>
  <c r="AV56" i="28"/>
  <c r="AW56" i="28"/>
  <c r="AX56" i="28"/>
  <c r="D57" i="28"/>
  <c r="F57" i="28"/>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T57" i="28"/>
  <c r="AU57" i="28"/>
  <c r="AV57" i="28"/>
  <c r="AW57" i="28"/>
  <c r="AX57" i="28"/>
  <c r="D58" i="28"/>
  <c r="F58" i="28"/>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T58" i="28"/>
  <c r="AU58" i="28"/>
  <c r="AV58" i="28"/>
  <c r="AW58" i="28"/>
  <c r="AX58" i="28"/>
  <c r="D59" i="28"/>
  <c r="F59" i="28"/>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T59" i="28"/>
  <c r="M59" i="8" s="1"/>
  <c r="AU59" i="28"/>
  <c r="AV59" i="28"/>
  <c r="AW59" i="28"/>
  <c r="AX59" i="28"/>
  <c r="D60" i="28"/>
  <c r="F60" i="28"/>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T60" i="28"/>
  <c r="AU60" i="28"/>
  <c r="AV60" i="28"/>
  <c r="AW60" i="28"/>
  <c r="AX60" i="28"/>
  <c r="D61" i="28"/>
  <c r="F61" i="28"/>
  <c r="G61" i="28"/>
  <c r="H61" i="28"/>
  <c r="I61" i="28"/>
  <c r="J61" i="28"/>
  <c r="K61" i="28"/>
  <c r="L61" i="28"/>
  <c r="M61" i="28"/>
  <c r="N61" i="28"/>
  <c r="O61" i="28"/>
  <c r="P61" i="28"/>
  <c r="Q61" i="28"/>
  <c r="R61" i="28"/>
  <c r="S61" i="28"/>
  <c r="T61" i="28"/>
  <c r="U61" i="28"/>
  <c r="V61" i="28"/>
  <c r="W61" i="28"/>
  <c r="X61" i="28"/>
  <c r="Y61" i="28"/>
  <c r="Z61" i="28"/>
  <c r="AA61" i="28"/>
  <c r="AB61" i="28"/>
  <c r="AC61" i="28"/>
  <c r="AD61" i="28"/>
  <c r="AE61" i="28"/>
  <c r="AF61" i="28"/>
  <c r="AG61" i="28"/>
  <c r="AH61" i="28"/>
  <c r="AI61" i="28"/>
  <c r="AJ61" i="28"/>
  <c r="AK61" i="28"/>
  <c r="AL61" i="28"/>
  <c r="AM61" i="28"/>
  <c r="AN61" i="28"/>
  <c r="AO61" i="28"/>
  <c r="AP61" i="28"/>
  <c r="AQ61" i="28"/>
  <c r="AR61" i="28"/>
  <c r="AT61" i="28"/>
  <c r="AU61" i="28"/>
  <c r="AV61" i="28"/>
  <c r="AW61" i="28"/>
  <c r="AX61" i="28"/>
  <c r="D62" i="28"/>
  <c r="F62" i="28"/>
  <c r="G62" i="28"/>
  <c r="H62" i="28"/>
  <c r="I62" i="28"/>
  <c r="J62" i="28"/>
  <c r="K62" i="28"/>
  <c r="L62" i="28"/>
  <c r="M62" i="28"/>
  <c r="N62" i="28"/>
  <c r="O62" i="28"/>
  <c r="P62" i="28"/>
  <c r="Q62" i="28"/>
  <c r="R62" i="28"/>
  <c r="S62" i="28"/>
  <c r="T62" i="28"/>
  <c r="U62" i="28"/>
  <c r="V62" i="28"/>
  <c r="W62" i="28"/>
  <c r="X62" i="28"/>
  <c r="Y62" i="28"/>
  <c r="Z62" i="28"/>
  <c r="AA62" i="28"/>
  <c r="AB62" i="28"/>
  <c r="AC62" i="28"/>
  <c r="AD62" i="28"/>
  <c r="AE62" i="28"/>
  <c r="AF62" i="28"/>
  <c r="AG62" i="28"/>
  <c r="AH62" i="28"/>
  <c r="AI62" i="28"/>
  <c r="AJ62" i="28"/>
  <c r="AK62" i="28"/>
  <c r="AL62" i="28"/>
  <c r="AM62" i="28"/>
  <c r="AN62" i="28"/>
  <c r="AO62" i="28"/>
  <c r="AP62" i="28"/>
  <c r="AQ62" i="28"/>
  <c r="AR62" i="28"/>
  <c r="AT62" i="28"/>
  <c r="AU62" i="28"/>
  <c r="AV62" i="28"/>
  <c r="AW62" i="28"/>
  <c r="AX62" i="28"/>
  <c r="D63" i="28"/>
  <c r="F63" i="28"/>
  <c r="G63" i="28"/>
  <c r="H63" i="28"/>
  <c r="I63" i="28"/>
  <c r="J63" i="28"/>
  <c r="K63" i="28"/>
  <c r="L63" i="28"/>
  <c r="M63" i="28"/>
  <c r="N63" i="28"/>
  <c r="O63" i="28"/>
  <c r="P63" i="28"/>
  <c r="Q63" i="28"/>
  <c r="R63" i="28"/>
  <c r="S63" i="28"/>
  <c r="T63" i="28"/>
  <c r="U63" i="28"/>
  <c r="V63" i="28"/>
  <c r="W63" i="28"/>
  <c r="X63" i="28"/>
  <c r="Y63" i="28"/>
  <c r="Z63" i="28"/>
  <c r="AA63" i="28"/>
  <c r="AB63" i="28"/>
  <c r="AC63" i="28"/>
  <c r="AD63" i="28"/>
  <c r="AE63" i="28"/>
  <c r="AF63" i="28"/>
  <c r="AG63" i="28"/>
  <c r="AH63" i="28"/>
  <c r="AI63" i="28"/>
  <c r="AJ63" i="28"/>
  <c r="AK63" i="28"/>
  <c r="AL63" i="28"/>
  <c r="AM63" i="28"/>
  <c r="AN63" i="28"/>
  <c r="AO63" i="28"/>
  <c r="AP63" i="28"/>
  <c r="AQ63" i="28"/>
  <c r="AR63" i="28"/>
  <c r="AT63" i="28"/>
  <c r="M63" i="8" s="1"/>
  <c r="AU63" i="28"/>
  <c r="AV63" i="28"/>
  <c r="AW63" i="28"/>
  <c r="AX63" i="28"/>
  <c r="D64" i="28"/>
  <c r="F64" i="28"/>
  <c r="G64" i="28"/>
  <c r="H64" i="28"/>
  <c r="I64" i="28"/>
  <c r="J64" i="28"/>
  <c r="K64" i="28"/>
  <c r="L64" i="28"/>
  <c r="M64" i="28"/>
  <c r="N64" i="28"/>
  <c r="O64" i="28"/>
  <c r="P64" i="28"/>
  <c r="Q64" i="28"/>
  <c r="R64" i="28"/>
  <c r="S64" i="28"/>
  <c r="T64" i="28"/>
  <c r="U64" i="28"/>
  <c r="V64" i="28"/>
  <c r="W64" i="28"/>
  <c r="X64" i="28"/>
  <c r="Y64" i="28"/>
  <c r="Z64" i="28"/>
  <c r="AA64" i="28"/>
  <c r="AB64" i="28"/>
  <c r="AC64" i="28"/>
  <c r="AD64" i="28"/>
  <c r="AE64" i="28"/>
  <c r="AF64" i="28"/>
  <c r="AG64" i="28"/>
  <c r="AH64" i="28"/>
  <c r="AI64" i="28"/>
  <c r="AJ64" i="28"/>
  <c r="AK64" i="28"/>
  <c r="AL64" i="28"/>
  <c r="AM64" i="28"/>
  <c r="AN64" i="28"/>
  <c r="AO64" i="28"/>
  <c r="AP64" i="28"/>
  <c r="AQ64" i="28"/>
  <c r="AR64" i="28"/>
  <c r="AT64" i="28"/>
  <c r="AU64" i="28"/>
  <c r="AV64" i="28"/>
  <c r="AW64" i="28"/>
  <c r="AX64" i="28"/>
  <c r="D65" i="28"/>
  <c r="F65" i="28"/>
  <c r="G65" i="28"/>
  <c r="H65" i="28"/>
  <c r="I65" i="28"/>
  <c r="J65" i="28"/>
  <c r="K65" i="28"/>
  <c r="L65" i="28"/>
  <c r="M65" i="28"/>
  <c r="N65" i="28"/>
  <c r="O65" i="28"/>
  <c r="P65" i="28"/>
  <c r="Q65" i="28"/>
  <c r="R65" i="28"/>
  <c r="S65" i="28"/>
  <c r="T65" i="28"/>
  <c r="U65" i="28"/>
  <c r="V65" i="28"/>
  <c r="W65" i="28"/>
  <c r="X65" i="28"/>
  <c r="Y65" i="28"/>
  <c r="Z65" i="28"/>
  <c r="AA65" i="28"/>
  <c r="AB65" i="28"/>
  <c r="AC65" i="28"/>
  <c r="AD65" i="28"/>
  <c r="AE65" i="28"/>
  <c r="AF65" i="28"/>
  <c r="AG65" i="28"/>
  <c r="AH65" i="28"/>
  <c r="AI65" i="28"/>
  <c r="AJ65" i="28"/>
  <c r="AK65" i="28"/>
  <c r="AL65" i="28"/>
  <c r="AM65" i="28"/>
  <c r="AN65" i="28"/>
  <c r="AO65" i="28"/>
  <c r="AP65" i="28"/>
  <c r="AQ65" i="28"/>
  <c r="AR65" i="28"/>
  <c r="AT65" i="28"/>
  <c r="AU65" i="28"/>
  <c r="AV65" i="28"/>
  <c r="AW65" i="28"/>
  <c r="AX65" i="28"/>
  <c r="D66" i="28"/>
  <c r="F66" i="28"/>
  <c r="G66" i="28"/>
  <c r="H66" i="28"/>
  <c r="I66" i="28"/>
  <c r="J66" i="28"/>
  <c r="K66" i="28"/>
  <c r="L66" i="28"/>
  <c r="M66" i="28"/>
  <c r="N66" i="28"/>
  <c r="O66" i="28"/>
  <c r="P66" i="28"/>
  <c r="Q66" i="28"/>
  <c r="R66" i="28"/>
  <c r="S66" i="28"/>
  <c r="T66" i="28"/>
  <c r="U66" i="28"/>
  <c r="V66" i="28"/>
  <c r="W66" i="28"/>
  <c r="X66" i="28"/>
  <c r="Y66" i="28"/>
  <c r="Z66" i="28"/>
  <c r="AA66" i="28"/>
  <c r="AB66" i="28"/>
  <c r="AC66" i="28"/>
  <c r="AD66" i="28"/>
  <c r="AE66" i="28"/>
  <c r="AF66" i="28"/>
  <c r="AG66" i="28"/>
  <c r="AH66" i="28"/>
  <c r="AI66" i="28"/>
  <c r="AJ66" i="28"/>
  <c r="AK66" i="28"/>
  <c r="AL66" i="28"/>
  <c r="AM66" i="28"/>
  <c r="AN66" i="28"/>
  <c r="AO66" i="28"/>
  <c r="AP66" i="28"/>
  <c r="AQ66" i="28"/>
  <c r="AR66" i="28"/>
  <c r="AT66" i="28"/>
  <c r="AU66" i="28"/>
  <c r="AV66" i="28"/>
  <c r="AW66" i="28"/>
  <c r="AX66" i="28"/>
  <c r="D67" i="28"/>
  <c r="F67" i="28"/>
  <c r="G67" i="28"/>
  <c r="H67" i="28"/>
  <c r="I67" i="28"/>
  <c r="J67" i="28"/>
  <c r="K67" i="28"/>
  <c r="L67" i="28"/>
  <c r="M67" i="28"/>
  <c r="N67" i="28"/>
  <c r="O67" i="28"/>
  <c r="P67" i="28"/>
  <c r="Q67" i="28"/>
  <c r="R67" i="28"/>
  <c r="S67" i="28"/>
  <c r="T67" i="28"/>
  <c r="U67" i="28"/>
  <c r="V67" i="28"/>
  <c r="W67" i="28"/>
  <c r="X67" i="28"/>
  <c r="Y67" i="28"/>
  <c r="Z67" i="28"/>
  <c r="AA67" i="28"/>
  <c r="AB67" i="28"/>
  <c r="AC67" i="28"/>
  <c r="AD67" i="28"/>
  <c r="AE67" i="28"/>
  <c r="AF67" i="28"/>
  <c r="AG67" i="28"/>
  <c r="AH67" i="28"/>
  <c r="AI67" i="28"/>
  <c r="AJ67" i="28"/>
  <c r="AK67" i="28"/>
  <c r="AL67" i="28"/>
  <c r="AM67" i="28"/>
  <c r="AN67" i="28"/>
  <c r="AO67" i="28"/>
  <c r="AP67" i="28"/>
  <c r="AQ67" i="28"/>
  <c r="AR67" i="28"/>
  <c r="AT67" i="28"/>
  <c r="M67" i="8"/>
  <c r="AU67" i="28"/>
  <c r="AV67" i="28"/>
  <c r="AW67" i="28"/>
  <c r="AX67" i="28"/>
  <c r="D68" i="28"/>
  <c r="F68" i="28"/>
  <c r="G68" i="28"/>
  <c r="H68" i="28"/>
  <c r="I68" i="28"/>
  <c r="J68" i="28"/>
  <c r="K68" i="28"/>
  <c r="L68" i="28"/>
  <c r="M68" i="28"/>
  <c r="N68" i="28"/>
  <c r="O68" i="28"/>
  <c r="P68" i="28"/>
  <c r="Q68" i="28"/>
  <c r="R68" i="28"/>
  <c r="S68" i="28"/>
  <c r="T68" i="28"/>
  <c r="U68" i="28"/>
  <c r="V68" i="28"/>
  <c r="W68" i="28"/>
  <c r="X68" i="28"/>
  <c r="Y68" i="28"/>
  <c r="Z68" i="28"/>
  <c r="AA68" i="28"/>
  <c r="AB68" i="28"/>
  <c r="AC68" i="28"/>
  <c r="AD68" i="28"/>
  <c r="AE68" i="28"/>
  <c r="AF68" i="28"/>
  <c r="AG68" i="28"/>
  <c r="AH68" i="28"/>
  <c r="AI68" i="28"/>
  <c r="AJ68" i="28"/>
  <c r="AK68" i="28"/>
  <c r="AL68" i="28"/>
  <c r="AM68" i="28"/>
  <c r="AN68" i="28"/>
  <c r="AO68" i="28"/>
  <c r="AP68" i="28"/>
  <c r="AQ68" i="28"/>
  <c r="AR68" i="28"/>
  <c r="AT68" i="28"/>
  <c r="AU68" i="28"/>
  <c r="AV68" i="28"/>
  <c r="AW68" i="28"/>
  <c r="AX68" i="28"/>
  <c r="D69" i="28"/>
  <c r="F69" i="28"/>
  <c r="G69" i="28"/>
  <c r="H69" i="28"/>
  <c r="I69" i="28"/>
  <c r="J69" i="28"/>
  <c r="K69" i="28"/>
  <c r="L69" i="28"/>
  <c r="M69" i="28"/>
  <c r="N69" i="28"/>
  <c r="O69" i="28"/>
  <c r="P69" i="28"/>
  <c r="Q69" i="28"/>
  <c r="R69" i="28"/>
  <c r="S69" i="28"/>
  <c r="T69" i="28"/>
  <c r="U69" i="28"/>
  <c r="V69" i="28"/>
  <c r="W69" i="28"/>
  <c r="X69" i="28"/>
  <c r="Y69" i="28"/>
  <c r="Z69" i="28"/>
  <c r="AA69" i="28"/>
  <c r="AB69" i="28"/>
  <c r="AC69" i="28"/>
  <c r="AD69" i="28"/>
  <c r="AE69" i="28"/>
  <c r="AF69" i="28"/>
  <c r="AG69" i="28"/>
  <c r="AH69" i="28"/>
  <c r="AI69" i="28"/>
  <c r="AJ69" i="28"/>
  <c r="AK69" i="28"/>
  <c r="AL69" i="28"/>
  <c r="AM69" i="28"/>
  <c r="AN69" i="28"/>
  <c r="AO69" i="28"/>
  <c r="AP69" i="28"/>
  <c r="AQ69" i="28"/>
  <c r="AR69" i="28"/>
  <c r="AT69" i="28"/>
  <c r="AU69" i="28"/>
  <c r="AV69" i="28"/>
  <c r="AW69" i="28"/>
  <c r="AX69" i="28"/>
  <c r="D70" i="28"/>
  <c r="F70" i="28"/>
  <c r="G70" i="28"/>
  <c r="H70" i="28"/>
  <c r="I70" i="28"/>
  <c r="J70" i="28"/>
  <c r="K70" i="28"/>
  <c r="L70" i="28"/>
  <c r="M70" i="28"/>
  <c r="N70" i="28"/>
  <c r="O70" i="28"/>
  <c r="P70" i="28"/>
  <c r="Q70" i="28"/>
  <c r="R70" i="28"/>
  <c r="S70" i="28"/>
  <c r="T70" i="28"/>
  <c r="U70" i="28"/>
  <c r="V70" i="28"/>
  <c r="W70" i="28"/>
  <c r="X70" i="28"/>
  <c r="Y70" i="28"/>
  <c r="Z70" i="28"/>
  <c r="AA70" i="28"/>
  <c r="AB70" i="28"/>
  <c r="AC70" i="28"/>
  <c r="AD70" i="28"/>
  <c r="AE70" i="28"/>
  <c r="AF70" i="28"/>
  <c r="AG70" i="28"/>
  <c r="AH70" i="28"/>
  <c r="AI70" i="28"/>
  <c r="AJ70" i="28"/>
  <c r="AK70" i="28"/>
  <c r="AL70" i="28"/>
  <c r="AM70" i="28"/>
  <c r="AN70" i="28"/>
  <c r="AO70" i="28"/>
  <c r="AP70" i="28"/>
  <c r="AQ70" i="28"/>
  <c r="AR70" i="28"/>
  <c r="AT70" i="28"/>
  <c r="AU70" i="28"/>
  <c r="AV70" i="28"/>
  <c r="AW70" i="28"/>
  <c r="AX70" i="28"/>
  <c r="D71" i="28"/>
  <c r="F71" i="28"/>
  <c r="G71" i="28"/>
  <c r="H71" i="28"/>
  <c r="I71" i="28"/>
  <c r="J71" i="28"/>
  <c r="K71" i="28"/>
  <c r="L71" i="28"/>
  <c r="M71" i="28"/>
  <c r="N71" i="28"/>
  <c r="O71" i="28"/>
  <c r="P71" i="28"/>
  <c r="Q71" i="28"/>
  <c r="R71" i="28"/>
  <c r="S71" i="28"/>
  <c r="T71" i="28"/>
  <c r="U71" i="28"/>
  <c r="V71" i="28"/>
  <c r="W71" i="28"/>
  <c r="X71" i="28"/>
  <c r="Y71" i="28"/>
  <c r="Z71" i="28"/>
  <c r="AA71" i="28"/>
  <c r="AB71" i="28"/>
  <c r="AC71" i="28"/>
  <c r="AD71" i="28"/>
  <c r="AE71" i="28"/>
  <c r="AF71" i="28"/>
  <c r="AG71" i="28"/>
  <c r="AH71" i="28"/>
  <c r="AI71" i="28"/>
  <c r="AJ71" i="28"/>
  <c r="AK71" i="28"/>
  <c r="AL71" i="28"/>
  <c r="AM71" i="28"/>
  <c r="AN71" i="28"/>
  <c r="AO71" i="28"/>
  <c r="AP71" i="28"/>
  <c r="AQ71" i="28"/>
  <c r="AR71" i="28"/>
  <c r="AT71" i="28"/>
  <c r="M71" i="8"/>
  <c r="AU71" i="28"/>
  <c r="AV71" i="28"/>
  <c r="AW71" i="28"/>
  <c r="AX71" i="28"/>
  <c r="D72" i="28"/>
  <c r="F72" i="28"/>
  <c r="G72" i="28"/>
  <c r="H72" i="28"/>
  <c r="I72" i="28"/>
  <c r="J72" i="28"/>
  <c r="K72" i="28"/>
  <c r="L72" i="28"/>
  <c r="M72" i="28"/>
  <c r="N72" i="28"/>
  <c r="O72" i="28"/>
  <c r="P72" i="28"/>
  <c r="Q72" i="28"/>
  <c r="R72" i="28"/>
  <c r="S72" i="28"/>
  <c r="T72" i="28"/>
  <c r="U72" i="28"/>
  <c r="V72" i="28"/>
  <c r="W72" i="28"/>
  <c r="X72" i="28"/>
  <c r="Y72" i="28"/>
  <c r="Z72" i="28"/>
  <c r="AA72" i="28"/>
  <c r="AB72" i="28"/>
  <c r="AC72" i="28"/>
  <c r="AD72" i="28"/>
  <c r="AE72" i="28"/>
  <c r="AF72" i="28"/>
  <c r="AG72" i="28"/>
  <c r="AH72" i="28"/>
  <c r="AI72" i="28"/>
  <c r="AJ72" i="28"/>
  <c r="AK72" i="28"/>
  <c r="AL72" i="28"/>
  <c r="AM72" i="28"/>
  <c r="AN72" i="28"/>
  <c r="AO72" i="28"/>
  <c r="AP72" i="28"/>
  <c r="AQ72" i="28"/>
  <c r="AR72" i="28"/>
  <c r="AT72" i="28"/>
  <c r="AU72" i="28"/>
  <c r="AV72" i="28"/>
  <c r="AW72" i="28"/>
  <c r="AX72" i="28"/>
  <c r="D73" i="28"/>
  <c r="F73" i="28"/>
  <c r="G73" i="28"/>
  <c r="H73" i="28"/>
  <c r="I73" i="28"/>
  <c r="J73" i="28"/>
  <c r="K73" i="28"/>
  <c r="L73" i="28"/>
  <c r="M73" i="28"/>
  <c r="N73" i="28"/>
  <c r="O73" i="28"/>
  <c r="P73" i="28"/>
  <c r="Q73" i="28"/>
  <c r="R73" i="28"/>
  <c r="S73" i="28"/>
  <c r="T73" i="28"/>
  <c r="U73" i="28"/>
  <c r="V73" i="28"/>
  <c r="W73" i="28"/>
  <c r="X73" i="28"/>
  <c r="Y73" i="28"/>
  <c r="Z73" i="28"/>
  <c r="AA73" i="28"/>
  <c r="AB73" i="28"/>
  <c r="AC73" i="28"/>
  <c r="AD73" i="28"/>
  <c r="AE73" i="28"/>
  <c r="AF73" i="28"/>
  <c r="AG73" i="28"/>
  <c r="AH73" i="28"/>
  <c r="AI73" i="28"/>
  <c r="AJ73" i="28"/>
  <c r="AK73" i="28"/>
  <c r="AL73" i="28"/>
  <c r="AM73" i="28"/>
  <c r="AN73" i="28"/>
  <c r="AO73" i="28"/>
  <c r="AP73" i="28"/>
  <c r="AQ73" i="28"/>
  <c r="AR73" i="28"/>
  <c r="AT73" i="28"/>
  <c r="AU73" i="28"/>
  <c r="AV73" i="28"/>
  <c r="AW73" i="28"/>
  <c r="AX73" i="28"/>
  <c r="D74" i="28"/>
  <c r="F74" i="28"/>
  <c r="G74" i="28"/>
  <c r="H74" i="28"/>
  <c r="I74" i="28"/>
  <c r="J74" i="28"/>
  <c r="K74" i="28"/>
  <c r="L74" i="28"/>
  <c r="M74" i="28"/>
  <c r="N74" i="28"/>
  <c r="O74" i="28"/>
  <c r="P74" i="28"/>
  <c r="Q74" i="28"/>
  <c r="R74" i="28"/>
  <c r="S74" i="28"/>
  <c r="T74" i="28"/>
  <c r="U74" i="28"/>
  <c r="V74" i="28"/>
  <c r="W74" i="28"/>
  <c r="X74" i="28"/>
  <c r="Y74" i="28"/>
  <c r="Z74" i="28"/>
  <c r="AA74" i="28"/>
  <c r="AB74" i="28"/>
  <c r="AC74" i="28"/>
  <c r="AD74" i="28"/>
  <c r="AE74" i="28"/>
  <c r="AF74" i="28"/>
  <c r="AG74" i="28"/>
  <c r="AH74" i="28"/>
  <c r="AI74" i="28"/>
  <c r="AJ74" i="28"/>
  <c r="AK74" i="28"/>
  <c r="AL74" i="28"/>
  <c r="AM74" i="28"/>
  <c r="AN74" i="28"/>
  <c r="AO74" i="28"/>
  <c r="AP74" i="28"/>
  <c r="AQ74" i="28"/>
  <c r="AR74" i="28"/>
  <c r="AT74" i="28"/>
  <c r="AU74" i="28"/>
  <c r="AV74" i="28"/>
  <c r="AW74" i="28"/>
  <c r="AX74" i="28"/>
  <c r="D75" i="28"/>
  <c r="F75" i="28"/>
  <c r="G75" i="28"/>
  <c r="H75" i="28"/>
  <c r="I75" i="28"/>
  <c r="J75" i="28"/>
  <c r="K75" i="28"/>
  <c r="L75" i="28"/>
  <c r="M75" i="28"/>
  <c r="N75" i="28"/>
  <c r="O75" i="28"/>
  <c r="P75" i="28"/>
  <c r="Q75" i="28"/>
  <c r="R75" i="28"/>
  <c r="S75" i="28"/>
  <c r="T75" i="28"/>
  <c r="U75" i="28"/>
  <c r="V75" i="28"/>
  <c r="W75" i="28"/>
  <c r="X75" i="28"/>
  <c r="Y75" i="28"/>
  <c r="Z75" i="28"/>
  <c r="AA75" i="28"/>
  <c r="AB75" i="28"/>
  <c r="AC75" i="28"/>
  <c r="AD75" i="28"/>
  <c r="AE75" i="28"/>
  <c r="AF75" i="28"/>
  <c r="AG75" i="28"/>
  <c r="AH75" i="28"/>
  <c r="AI75" i="28"/>
  <c r="AJ75" i="28"/>
  <c r="AK75" i="28"/>
  <c r="AL75" i="28"/>
  <c r="AM75" i="28"/>
  <c r="AN75" i="28"/>
  <c r="AO75" i="28"/>
  <c r="AP75" i="28"/>
  <c r="AQ75" i="28"/>
  <c r="AR75" i="28"/>
  <c r="AT75" i="28"/>
  <c r="M75" i="8" s="1"/>
  <c r="AU75" i="28"/>
  <c r="AV75" i="28"/>
  <c r="AW75" i="28"/>
  <c r="AX75" i="28"/>
  <c r="D76" i="28"/>
  <c r="F76" i="28"/>
  <c r="G76" i="28"/>
  <c r="H76" i="28"/>
  <c r="I76" i="28"/>
  <c r="J76" i="28"/>
  <c r="K76" i="28"/>
  <c r="L76" i="28"/>
  <c r="M76" i="28"/>
  <c r="N76" i="28"/>
  <c r="O76" i="28"/>
  <c r="P76" i="28"/>
  <c r="Q76" i="28"/>
  <c r="R76" i="28"/>
  <c r="S76" i="28"/>
  <c r="T76" i="28"/>
  <c r="U76" i="28"/>
  <c r="V76" i="28"/>
  <c r="W76" i="28"/>
  <c r="X76" i="28"/>
  <c r="Y76" i="28"/>
  <c r="Z76" i="28"/>
  <c r="AA76" i="28"/>
  <c r="AB76" i="28"/>
  <c r="AC76" i="28"/>
  <c r="AD76" i="28"/>
  <c r="AE76" i="28"/>
  <c r="AF76" i="28"/>
  <c r="AG76" i="28"/>
  <c r="AH76" i="28"/>
  <c r="AI76" i="28"/>
  <c r="AJ76" i="28"/>
  <c r="AK76" i="28"/>
  <c r="AL76" i="28"/>
  <c r="AM76" i="28"/>
  <c r="AN76" i="28"/>
  <c r="AO76" i="28"/>
  <c r="AP76" i="28"/>
  <c r="AQ76" i="28"/>
  <c r="AR76" i="28"/>
  <c r="AT76" i="28"/>
  <c r="AU76" i="28"/>
  <c r="AV76" i="28"/>
  <c r="AW76" i="28"/>
  <c r="AX76" i="28"/>
  <c r="D77" i="28"/>
  <c r="F77" i="28"/>
  <c r="G77" i="28"/>
  <c r="H77" i="28"/>
  <c r="I77" i="28"/>
  <c r="J77" i="28"/>
  <c r="K77" i="28"/>
  <c r="L77" i="28"/>
  <c r="M77" i="28"/>
  <c r="N77" i="28"/>
  <c r="O77" i="28"/>
  <c r="P77" i="28"/>
  <c r="Q77" i="28"/>
  <c r="R77" i="28"/>
  <c r="S77" i="28"/>
  <c r="T77" i="28"/>
  <c r="U77" i="28"/>
  <c r="V77" i="28"/>
  <c r="W77" i="28"/>
  <c r="X77" i="28"/>
  <c r="Y77" i="28"/>
  <c r="Z77" i="28"/>
  <c r="AA77" i="28"/>
  <c r="AB77" i="28"/>
  <c r="AC77" i="28"/>
  <c r="AD77" i="28"/>
  <c r="AE77" i="28"/>
  <c r="AF77" i="28"/>
  <c r="AG77" i="28"/>
  <c r="AH77" i="28"/>
  <c r="AI77" i="28"/>
  <c r="AJ77" i="28"/>
  <c r="AK77" i="28"/>
  <c r="AL77" i="28"/>
  <c r="AM77" i="28"/>
  <c r="AN77" i="28"/>
  <c r="AO77" i="28"/>
  <c r="AP77" i="28"/>
  <c r="AQ77" i="28"/>
  <c r="AR77" i="28"/>
  <c r="AT77" i="28"/>
  <c r="AU77" i="28"/>
  <c r="AV77" i="28"/>
  <c r="AW77" i="28"/>
  <c r="AX77" i="28"/>
  <c r="D78" i="28"/>
  <c r="F78" i="28"/>
  <c r="G78" i="28"/>
  <c r="H78" i="28"/>
  <c r="I78" i="28"/>
  <c r="J78" i="28"/>
  <c r="K78" i="28"/>
  <c r="L78" i="28"/>
  <c r="M78" i="28"/>
  <c r="N78" i="28"/>
  <c r="O78" i="28"/>
  <c r="P78" i="28"/>
  <c r="Q78" i="28"/>
  <c r="R78" i="28"/>
  <c r="S78" i="28"/>
  <c r="T78" i="28"/>
  <c r="U78" i="28"/>
  <c r="V78" i="28"/>
  <c r="W78" i="28"/>
  <c r="X78" i="28"/>
  <c r="Y78" i="28"/>
  <c r="Z78" i="28"/>
  <c r="AA78" i="28"/>
  <c r="AB78" i="28"/>
  <c r="AC78" i="28"/>
  <c r="AD78" i="28"/>
  <c r="AE78" i="28"/>
  <c r="AF78" i="28"/>
  <c r="AG78" i="28"/>
  <c r="AH78" i="28"/>
  <c r="AI78" i="28"/>
  <c r="AJ78" i="28"/>
  <c r="AK78" i="28"/>
  <c r="AL78" i="28"/>
  <c r="AM78" i="28"/>
  <c r="AN78" i="28"/>
  <c r="AO78" i="28"/>
  <c r="AP78" i="28"/>
  <c r="AQ78" i="28"/>
  <c r="AR78" i="28"/>
  <c r="AT78" i="28"/>
  <c r="AU78" i="28"/>
  <c r="AV78" i="28"/>
  <c r="AW78" i="28"/>
  <c r="AX78" i="28"/>
  <c r="D79" i="28"/>
  <c r="F79" i="28"/>
  <c r="G79" i="28"/>
  <c r="H79" i="28"/>
  <c r="I79" i="28"/>
  <c r="J79" i="28"/>
  <c r="K79" i="28"/>
  <c r="L79" i="28"/>
  <c r="M79" i="28"/>
  <c r="N79" i="28"/>
  <c r="O79" i="28"/>
  <c r="P79" i="28"/>
  <c r="Q79" i="28"/>
  <c r="R79" i="28"/>
  <c r="S79" i="28"/>
  <c r="T79" i="28"/>
  <c r="U79" i="28"/>
  <c r="V79" i="28"/>
  <c r="W79" i="28"/>
  <c r="X79" i="28"/>
  <c r="Y79" i="28"/>
  <c r="Z79" i="28"/>
  <c r="AA79" i="28"/>
  <c r="AB79" i="28"/>
  <c r="AC79" i="28"/>
  <c r="AD79" i="28"/>
  <c r="AE79" i="28"/>
  <c r="AF79" i="28"/>
  <c r="AG79" i="28"/>
  <c r="AH79" i="28"/>
  <c r="AI79" i="28"/>
  <c r="AJ79" i="28"/>
  <c r="AK79" i="28"/>
  <c r="AL79" i="28"/>
  <c r="AM79" i="28"/>
  <c r="AN79" i="28"/>
  <c r="AO79" i="28"/>
  <c r="AP79" i="28"/>
  <c r="AQ79" i="28"/>
  <c r="AR79" i="28"/>
  <c r="AT79" i="28"/>
  <c r="M79" i="8" s="1"/>
  <c r="AU79" i="28"/>
  <c r="AV79" i="28"/>
  <c r="AW79" i="28"/>
  <c r="AX79" i="28"/>
  <c r="D80" i="28"/>
  <c r="F80" i="28"/>
  <c r="G80" i="28"/>
  <c r="H80" i="28"/>
  <c r="I80" i="28"/>
  <c r="J80" i="28"/>
  <c r="K80" i="28"/>
  <c r="L80" i="28"/>
  <c r="M80" i="28"/>
  <c r="N80" i="28"/>
  <c r="O80" i="28"/>
  <c r="P80" i="28"/>
  <c r="Q80" i="28"/>
  <c r="R80" i="28"/>
  <c r="S80" i="28"/>
  <c r="T80" i="28"/>
  <c r="U80" i="28"/>
  <c r="V80" i="28"/>
  <c r="W80" i="28"/>
  <c r="X80" i="28"/>
  <c r="Y80" i="28"/>
  <c r="Z80" i="28"/>
  <c r="AA80" i="28"/>
  <c r="AB80" i="28"/>
  <c r="AC80" i="28"/>
  <c r="AD80" i="28"/>
  <c r="AE80" i="28"/>
  <c r="AF80" i="28"/>
  <c r="AG80" i="28"/>
  <c r="AH80" i="28"/>
  <c r="AI80" i="28"/>
  <c r="AJ80" i="28"/>
  <c r="AK80" i="28"/>
  <c r="AL80" i="28"/>
  <c r="AM80" i="28"/>
  <c r="AN80" i="28"/>
  <c r="AO80" i="28"/>
  <c r="AP80" i="28"/>
  <c r="AQ80" i="28"/>
  <c r="AR80" i="28"/>
  <c r="AT80" i="28"/>
  <c r="AU80" i="28"/>
  <c r="AV80" i="28"/>
  <c r="AW80" i="28"/>
  <c r="AX80" i="28"/>
  <c r="D81" i="28"/>
  <c r="F81" i="28"/>
  <c r="G81" i="28"/>
  <c r="H81" i="28"/>
  <c r="I81" i="28"/>
  <c r="J81" i="28"/>
  <c r="K81" i="28"/>
  <c r="L81" i="28"/>
  <c r="M81" i="28"/>
  <c r="N81" i="28"/>
  <c r="O81" i="28"/>
  <c r="P81" i="28"/>
  <c r="Q81" i="28"/>
  <c r="R81" i="28"/>
  <c r="S81" i="28"/>
  <c r="T81" i="28"/>
  <c r="U81" i="28"/>
  <c r="V81" i="28"/>
  <c r="W81" i="28"/>
  <c r="X81" i="28"/>
  <c r="Y81" i="28"/>
  <c r="Z81" i="28"/>
  <c r="AA81" i="28"/>
  <c r="AB81" i="28"/>
  <c r="AC81" i="28"/>
  <c r="AD81" i="28"/>
  <c r="AE81" i="28"/>
  <c r="AF81" i="28"/>
  <c r="AG81" i="28"/>
  <c r="AH81" i="28"/>
  <c r="AI81" i="28"/>
  <c r="AJ81" i="28"/>
  <c r="AK81" i="28"/>
  <c r="AL81" i="28"/>
  <c r="AM81" i="28"/>
  <c r="AN81" i="28"/>
  <c r="AO81" i="28"/>
  <c r="AP81" i="28"/>
  <c r="AQ81" i="28"/>
  <c r="AR81" i="28"/>
  <c r="AT81" i="28"/>
  <c r="AU81" i="28"/>
  <c r="AV81" i="28"/>
  <c r="AW81" i="28"/>
  <c r="AX81" i="28"/>
  <c r="D82" i="28"/>
  <c r="F82" i="28"/>
  <c r="G82" i="28"/>
  <c r="H82" i="28"/>
  <c r="I82" i="28"/>
  <c r="J82" i="28"/>
  <c r="K82" i="28"/>
  <c r="L82" i="28"/>
  <c r="M82" i="28"/>
  <c r="N82" i="28"/>
  <c r="O82" i="28"/>
  <c r="P82" i="28"/>
  <c r="Q82" i="28"/>
  <c r="R82" i="28"/>
  <c r="S82" i="28"/>
  <c r="T82" i="28"/>
  <c r="U82" i="28"/>
  <c r="V82" i="28"/>
  <c r="W82" i="28"/>
  <c r="X82" i="28"/>
  <c r="Y82" i="28"/>
  <c r="Z82" i="28"/>
  <c r="AA82" i="28"/>
  <c r="AB82" i="28"/>
  <c r="AC82" i="28"/>
  <c r="AD82" i="28"/>
  <c r="AE82" i="28"/>
  <c r="AF82" i="28"/>
  <c r="AG82" i="28"/>
  <c r="AH82" i="28"/>
  <c r="AI82" i="28"/>
  <c r="AJ82" i="28"/>
  <c r="AK82" i="28"/>
  <c r="AL82" i="28"/>
  <c r="AM82" i="28"/>
  <c r="AN82" i="28"/>
  <c r="AO82" i="28"/>
  <c r="AP82" i="28"/>
  <c r="AQ82" i="28"/>
  <c r="AR82" i="28"/>
  <c r="AT82" i="28"/>
  <c r="AU82" i="28"/>
  <c r="AV82" i="28"/>
  <c r="AW82" i="28"/>
  <c r="AX82" i="28"/>
  <c r="D83" i="28"/>
  <c r="F83" i="28"/>
  <c r="G83" i="28"/>
  <c r="H83" i="28"/>
  <c r="I83" i="28"/>
  <c r="J83" i="28"/>
  <c r="K83" i="28"/>
  <c r="L83" i="28"/>
  <c r="M83" i="28"/>
  <c r="N83" i="28"/>
  <c r="O83" i="28"/>
  <c r="P83" i="28"/>
  <c r="Q83" i="28"/>
  <c r="R83" i="28"/>
  <c r="S83" i="28"/>
  <c r="T83" i="28"/>
  <c r="U83" i="28"/>
  <c r="V83" i="28"/>
  <c r="W83" i="28"/>
  <c r="X83" i="28"/>
  <c r="Y83" i="28"/>
  <c r="Z83" i="28"/>
  <c r="AA83" i="28"/>
  <c r="AB83" i="28"/>
  <c r="AC83" i="28"/>
  <c r="AD83" i="28"/>
  <c r="AE83" i="28"/>
  <c r="AF83" i="28"/>
  <c r="AG83" i="28"/>
  <c r="AH83" i="28"/>
  <c r="AI83" i="28"/>
  <c r="AJ83" i="28"/>
  <c r="AK83" i="28"/>
  <c r="AL83" i="28"/>
  <c r="AM83" i="28"/>
  <c r="AN83" i="28"/>
  <c r="AO83" i="28"/>
  <c r="AP83" i="28"/>
  <c r="AQ83" i="28"/>
  <c r="AR83" i="28"/>
  <c r="AT83" i="28"/>
  <c r="M83" i="8"/>
  <c r="AU83" i="28"/>
  <c r="AV83" i="28"/>
  <c r="AW83" i="28"/>
  <c r="AX83" i="28"/>
  <c r="D84" i="28"/>
  <c r="F84" i="28"/>
  <c r="G84" i="28"/>
  <c r="H84" i="28"/>
  <c r="I84" i="28"/>
  <c r="J84" i="28"/>
  <c r="K84" i="28"/>
  <c r="L84" i="28"/>
  <c r="M84" i="28"/>
  <c r="N84" i="28"/>
  <c r="O84" i="28"/>
  <c r="P84" i="28"/>
  <c r="Q84" i="28"/>
  <c r="R84" i="28"/>
  <c r="S84" i="28"/>
  <c r="T84" i="28"/>
  <c r="U84" i="28"/>
  <c r="V84" i="28"/>
  <c r="W84" i="28"/>
  <c r="X84" i="28"/>
  <c r="Y84" i="28"/>
  <c r="Z84" i="28"/>
  <c r="AA84" i="28"/>
  <c r="AB84" i="28"/>
  <c r="AC84" i="28"/>
  <c r="AD84" i="28"/>
  <c r="AE84" i="28"/>
  <c r="AF84" i="28"/>
  <c r="AG84" i="28"/>
  <c r="AH84" i="28"/>
  <c r="AI84" i="28"/>
  <c r="AJ84" i="28"/>
  <c r="AK84" i="28"/>
  <c r="AL84" i="28"/>
  <c r="AM84" i="28"/>
  <c r="AN84" i="28"/>
  <c r="AO84" i="28"/>
  <c r="AP84" i="28"/>
  <c r="AQ84" i="28"/>
  <c r="AR84" i="28"/>
  <c r="AT84" i="28"/>
  <c r="AU84" i="28"/>
  <c r="AV84" i="28"/>
  <c r="AW84" i="28"/>
  <c r="AX84" i="28"/>
  <c r="D85" i="28"/>
  <c r="F85" i="28"/>
  <c r="G85" i="28"/>
  <c r="H85" i="28"/>
  <c r="I85" i="28"/>
  <c r="J85" i="28"/>
  <c r="K85" i="28"/>
  <c r="L85" i="28"/>
  <c r="M85" i="28"/>
  <c r="N85" i="28"/>
  <c r="O85" i="28"/>
  <c r="P85" i="28"/>
  <c r="Q85" i="28"/>
  <c r="R85" i="28"/>
  <c r="S85" i="28"/>
  <c r="T85" i="28"/>
  <c r="U85" i="28"/>
  <c r="V85" i="28"/>
  <c r="W85" i="28"/>
  <c r="X85" i="28"/>
  <c r="Y85" i="28"/>
  <c r="Z85" i="28"/>
  <c r="AA85" i="28"/>
  <c r="AB85" i="28"/>
  <c r="AC85" i="28"/>
  <c r="AD85" i="28"/>
  <c r="AE85" i="28"/>
  <c r="AF85" i="28"/>
  <c r="AG85" i="28"/>
  <c r="AH85" i="28"/>
  <c r="AI85" i="28"/>
  <c r="AJ85" i="28"/>
  <c r="AK85" i="28"/>
  <c r="AL85" i="28"/>
  <c r="AM85" i="28"/>
  <c r="AN85" i="28"/>
  <c r="AO85" i="28"/>
  <c r="AP85" i="28"/>
  <c r="AQ85" i="28"/>
  <c r="AR85" i="28"/>
  <c r="AT85" i="28"/>
  <c r="AU85" i="28"/>
  <c r="AV85" i="28"/>
  <c r="AW85" i="28"/>
  <c r="AX85" i="28"/>
  <c r="D86" i="28"/>
  <c r="F86" i="28"/>
  <c r="G86" i="28"/>
  <c r="H86" i="28"/>
  <c r="I86" i="28"/>
  <c r="J86" i="28"/>
  <c r="K86" i="28"/>
  <c r="L86" i="28"/>
  <c r="M86" i="28"/>
  <c r="N86" i="28"/>
  <c r="O86" i="28"/>
  <c r="P86" i="28"/>
  <c r="Q86" i="28"/>
  <c r="R86" i="28"/>
  <c r="S86" i="28"/>
  <c r="T86" i="28"/>
  <c r="U86" i="28"/>
  <c r="V86" i="28"/>
  <c r="W86" i="28"/>
  <c r="X86" i="28"/>
  <c r="Y86" i="28"/>
  <c r="Z86" i="28"/>
  <c r="AA86" i="28"/>
  <c r="AB86" i="28"/>
  <c r="AC86" i="28"/>
  <c r="AD86" i="28"/>
  <c r="AE86" i="28"/>
  <c r="AF86" i="28"/>
  <c r="AG86" i="28"/>
  <c r="AH86" i="28"/>
  <c r="AI86" i="28"/>
  <c r="AJ86" i="28"/>
  <c r="AK86" i="28"/>
  <c r="AL86" i="28"/>
  <c r="AM86" i="28"/>
  <c r="AN86" i="28"/>
  <c r="AO86" i="28"/>
  <c r="AP86" i="28"/>
  <c r="AQ86" i="28"/>
  <c r="AR86" i="28"/>
  <c r="AT86" i="28"/>
  <c r="AU86" i="28"/>
  <c r="AV86" i="28"/>
  <c r="AW86" i="28"/>
  <c r="AX86" i="28"/>
  <c r="D87" i="28"/>
  <c r="F87" i="28"/>
  <c r="G87" i="28"/>
  <c r="H87" i="28"/>
  <c r="I87" i="28"/>
  <c r="J87" i="28"/>
  <c r="K87" i="28"/>
  <c r="L87" i="28"/>
  <c r="M87" i="28"/>
  <c r="N87" i="28"/>
  <c r="O87" i="28"/>
  <c r="P87" i="28"/>
  <c r="Q87" i="28"/>
  <c r="R87" i="28"/>
  <c r="S87" i="28"/>
  <c r="T87" i="28"/>
  <c r="U87" i="28"/>
  <c r="V87" i="28"/>
  <c r="W87" i="28"/>
  <c r="X87" i="28"/>
  <c r="Y87" i="28"/>
  <c r="Z87" i="28"/>
  <c r="AA87" i="28"/>
  <c r="AB87" i="28"/>
  <c r="AC87" i="28"/>
  <c r="AD87" i="28"/>
  <c r="AE87" i="28"/>
  <c r="AF87" i="28"/>
  <c r="AG87" i="28"/>
  <c r="AH87" i="28"/>
  <c r="AI87" i="28"/>
  <c r="AJ87" i="28"/>
  <c r="AK87" i="28"/>
  <c r="AL87" i="28"/>
  <c r="AM87" i="28"/>
  <c r="AN87" i="28"/>
  <c r="AO87" i="28"/>
  <c r="AP87" i="28"/>
  <c r="AQ87" i="28"/>
  <c r="AR87" i="28"/>
  <c r="AT87" i="28"/>
  <c r="M87" i="8"/>
  <c r="AU87" i="28"/>
  <c r="AV87" i="28"/>
  <c r="AW87" i="28"/>
  <c r="AX87" i="28"/>
  <c r="D88" i="28"/>
  <c r="F88" i="28"/>
  <c r="G88" i="28"/>
  <c r="H88" i="28"/>
  <c r="I88" i="28"/>
  <c r="J88" i="28"/>
  <c r="K88" i="28"/>
  <c r="L88" i="28"/>
  <c r="M88" i="28"/>
  <c r="N88" i="28"/>
  <c r="O88" i="28"/>
  <c r="P88" i="28"/>
  <c r="Q88" i="28"/>
  <c r="R88" i="28"/>
  <c r="S88" i="28"/>
  <c r="T88" i="28"/>
  <c r="U88" i="28"/>
  <c r="V88" i="28"/>
  <c r="W88" i="28"/>
  <c r="X88" i="28"/>
  <c r="Y88" i="28"/>
  <c r="Z88" i="28"/>
  <c r="AA88" i="28"/>
  <c r="AB88" i="28"/>
  <c r="AC88" i="28"/>
  <c r="AD88" i="28"/>
  <c r="AE88" i="28"/>
  <c r="AF88" i="28"/>
  <c r="AG88" i="28"/>
  <c r="AH88" i="28"/>
  <c r="AI88" i="28"/>
  <c r="AJ88" i="28"/>
  <c r="AK88" i="28"/>
  <c r="AL88" i="28"/>
  <c r="AM88" i="28"/>
  <c r="AN88" i="28"/>
  <c r="AO88" i="28"/>
  <c r="AP88" i="28"/>
  <c r="AQ88" i="28"/>
  <c r="AR88" i="28"/>
  <c r="AT88" i="28"/>
  <c r="AU88" i="28"/>
  <c r="AV88" i="28"/>
  <c r="AW88" i="28"/>
  <c r="AX88" i="28"/>
  <c r="D89" i="28"/>
  <c r="F89" i="28"/>
  <c r="G89" i="28"/>
  <c r="H89" i="28"/>
  <c r="I89" i="28"/>
  <c r="J89" i="28"/>
  <c r="K89" i="28"/>
  <c r="L89" i="28"/>
  <c r="M89" i="28"/>
  <c r="N89" i="28"/>
  <c r="O89" i="28"/>
  <c r="P89" i="28"/>
  <c r="Q89" i="28"/>
  <c r="R89" i="28"/>
  <c r="S89" i="28"/>
  <c r="T89" i="28"/>
  <c r="U89" i="28"/>
  <c r="V89" i="28"/>
  <c r="W89" i="28"/>
  <c r="X89" i="28"/>
  <c r="Y89" i="28"/>
  <c r="Z89" i="28"/>
  <c r="AA89" i="28"/>
  <c r="AB89" i="28"/>
  <c r="AC89" i="28"/>
  <c r="AD89" i="28"/>
  <c r="AE89" i="28"/>
  <c r="AF89" i="28"/>
  <c r="AG89" i="28"/>
  <c r="AH89" i="28"/>
  <c r="AI89" i="28"/>
  <c r="AJ89" i="28"/>
  <c r="AK89" i="28"/>
  <c r="AL89" i="28"/>
  <c r="AM89" i="28"/>
  <c r="AN89" i="28"/>
  <c r="AO89" i="28"/>
  <c r="AP89" i="28"/>
  <c r="AQ89" i="28"/>
  <c r="AR89" i="28"/>
  <c r="AT89" i="28"/>
  <c r="AU89" i="28"/>
  <c r="AV89" i="28"/>
  <c r="AW89" i="28"/>
  <c r="AX89" i="28"/>
  <c r="D90" i="28"/>
  <c r="F90" i="28"/>
  <c r="G90" i="28"/>
  <c r="H90" i="28"/>
  <c r="I90" i="28"/>
  <c r="J90" i="28"/>
  <c r="K90" i="28"/>
  <c r="L90" i="28"/>
  <c r="M90" i="28"/>
  <c r="N90" i="28"/>
  <c r="O90" i="28"/>
  <c r="P90" i="28"/>
  <c r="Q90" i="28"/>
  <c r="R90" i="28"/>
  <c r="S90" i="28"/>
  <c r="T90" i="28"/>
  <c r="U90" i="28"/>
  <c r="V90" i="28"/>
  <c r="W90" i="28"/>
  <c r="X90" i="28"/>
  <c r="Y90" i="28"/>
  <c r="Z90" i="28"/>
  <c r="AA90" i="28"/>
  <c r="AB90" i="28"/>
  <c r="AC90" i="28"/>
  <c r="AD90" i="28"/>
  <c r="AE90" i="28"/>
  <c r="AF90" i="28"/>
  <c r="AG90" i="28"/>
  <c r="AH90" i="28"/>
  <c r="AI90" i="28"/>
  <c r="AJ90" i="28"/>
  <c r="AK90" i="28"/>
  <c r="AL90" i="28"/>
  <c r="AM90" i="28"/>
  <c r="AN90" i="28"/>
  <c r="AO90" i="28"/>
  <c r="AP90" i="28"/>
  <c r="AQ90" i="28"/>
  <c r="AR90" i="28"/>
  <c r="AT90" i="28"/>
  <c r="AU90" i="28"/>
  <c r="AV90" i="28"/>
  <c r="AW90" i="28"/>
  <c r="AX90" i="28"/>
  <c r="D91" i="28"/>
  <c r="F91" i="28"/>
  <c r="G91" i="28"/>
  <c r="H91" i="28"/>
  <c r="I91" i="28"/>
  <c r="J91" i="28"/>
  <c r="K91" i="28"/>
  <c r="L91" i="28"/>
  <c r="M91" i="28"/>
  <c r="N91" i="28"/>
  <c r="O91" i="28"/>
  <c r="P91" i="28"/>
  <c r="Q91" i="28"/>
  <c r="R91" i="28"/>
  <c r="S91" i="28"/>
  <c r="T91" i="28"/>
  <c r="U91" i="28"/>
  <c r="V91" i="28"/>
  <c r="W91" i="28"/>
  <c r="X91" i="28"/>
  <c r="Y91" i="28"/>
  <c r="Z91" i="28"/>
  <c r="AA91" i="28"/>
  <c r="AB91" i="28"/>
  <c r="AC91" i="28"/>
  <c r="AD91" i="28"/>
  <c r="AE91" i="28"/>
  <c r="AF91" i="28"/>
  <c r="AG91" i="28"/>
  <c r="AH91" i="28"/>
  <c r="AI91" i="28"/>
  <c r="AJ91" i="28"/>
  <c r="AK91" i="28"/>
  <c r="AL91" i="28"/>
  <c r="AM91" i="28"/>
  <c r="AN91" i="28"/>
  <c r="AO91" i="28"/>
  <c r="AP91" i="28"/>
  <c r="AQ91" i="28"/>
  <c r="AR91" i="28"/>
  <c r="AT91" i="28"/>
  <c r="M91" i="8" s="1"/>
  <c r="AU91" i="28"/>
  <c r="AV91" i="28"/>
  <c r="AW91" i="28"/>
  <c r="AX91" i="28"/>
  <c r="D92" i="28"/>
  <c r="F92" i="28"/>
  <c r="G92" i="28"/>
  <c r="H92" i="28"/>
  <c r="I92" i="28"/>
  <c r="J92" i="28"/>
  <c r="K92" i="28"/>
  <c r="L92" i="28"/>
  <c r="M92" i="28"/>
  <c r="N92" i="28"/>
  <c r="O92" i="28"/>
  <c r="P92" i="28"/>
  <c r="Q92" i="28"/>
  <c r="R92" i="28"/>
  <c r="S92" i="28"/>
  <c r="T92" i="28"/>
  <c r="U92" i="28"/>
  <c r="V92" i="28"/>
  <c r="W92" i="28"/>
  <c r="X92" i="28"/>
  <c r="Y92" i="28"/>
  <c r="Z92" i="28"/>
  <c r="AA92" i="28"/>
  <c r="AB92" i="28"/>
  <c r="AC92" i="28"/>
  <c r="AD92" i="28"/>
  <c r="AE92" i="28"/>
  <c r="AF92" i="28"/>
  <c r="AG92" i="28"/>
  <c r="AH92" i="28"/>
  <c r="AI92" i="28"/>
  <c r="AJ92" i="28"/>
  <c r="AK92" i="28"/>
  <c r="AL92" i="28"/>
  <c r="AM92" i="28"/>
  <c r="AN92" i="28"/>
  <c r="AO92" i="28"/>
  <c r="AP92" i="28"/>
  <c r="AQ92" i="28"/>
  <c r="AR92" i="28"/>
  <c r="AT92" i="28"/>
  <c r="AU92" i="28"/>
  <c r="AV92" i="28"/>
  <c r="AW92" i="28"/>
  <c r="AX92" i="28"/>
  <c r="D93" i="28"/>
  <c r="F93" i="28"/>
  <c r="G93" i="28"/>
  <c r="H93" i="28"/>
  <c r="I93" i="28"/>
  <c r="J93" i="28"/>
  <c r="K93" i="28"/>
  <c r="L93" i="28"/>
  <c r="M93" i="28"/>
  <c r="N93" i="28"/>
  <c r="O93" i="28"/>
  <c r="P93" i="28"/>
  <c r="Q93" i="28"/>
  <c r="R93" i="28"/>
  <c r="S93" i="28"/>
  <c r="T93" i="28"/>
  <c r="U93" i="28"/>
  <c r="V93" i="28"/>
  <c r="W93" i="28"/>
  <c r="X93" i="28"/>
  <c r="Y93" i="28"/>
  <c r="Z93" i="28"/>
  <c r="AA93" i="28"/>
  <c r="AB93" i="28"/>
  <c r="AC93" i="28"/>
  <c r="AD93" i="28"/>
  <c r="AE93" i="28"/>
  <c r="AF93" i="28"/>
  <c r="AG93" i="28"/>
  <c r="AH93" i="28"/>
  <c r="AI93" i="28"/>
  <c r="AJ93" i="28"/>
  <c r="AK93" i="28"/>
  <c r="AL93" i="28"/>
  <c r="AM93" i="28"/>
  <c r="AN93" i="28"/>
  <c r="AO93" i="28"/>
  <c r="AP93" i="28"/>
  <c r="AQ93" i="28"/>
  <c r="AR93" i="28"/>
  <c r="AT93" i="28"/>
  <c r="AU93" i="28"/>
  <c r="AV93" i="28"/>
  <c r="AW93" i="28"/>
  <c r="AX93" i="28"/>
  <c r="D94" i="28"/>
  <c r="F94" i="28"/>
  <c r="G94" i="28"/>
  <c r="H94" i="28"/>
  <c r="I94" i="28"/>
  <c r="J94" i="28"/>
  <c r="K94" i="28"/>
  <c r="L94" i="28"/>
  <c r="M94" i="28"/>
  <c r="N94" i="28"/>
  <c r="O94" i="28"/>
  <c r="P94" i="28"/>
  <c r="Q94" i="28"/>
  <c r="R94" i="28"/>
  <c r="S94" i="28"/>
  <c r="T94" i="28"/>
  <c r="U94" i="28"/>
  <c r="V94" i="28"/>
  <c r="W94" i="28"/>
  <c r="X94" i="28"/>
  <c r="Y94" i="28"/>
  <c r="Z94" i="28"/>
  <c r="AA94" i="28"/>
  <c r="AB94" i="28"/>
  <c r="AC94" i="28"/>
  <c r="AD94" i="28"/>
  <c r="AE94" i="28"/>
  <c r="AF94" i="28"/>
  <c r="AG94" i="28"/>
  <c r="AH94" i="28"/>
  <c r="AI94" i="28"/>
  <c r="AJ94" i="28"/>
  <c r="AK94" i="28"/>
  <c r="AL94" i="28"/>
  <c r="AM94" i="28"/>
  <c r="AN94" i="28"/>
  <c r="AO94" i="28"/>
  <c r="AP94" i="28"/>
  <c r="AQ94" i="28"/>
  <c r="AR94" i="28"/>
  <c r="AT94" i="28"/>
  <c r="AU94" i="28"/>
  <c r="AV94" i="28"/>
  <c r="AW94" i="28"/>
  <c r="AX94" i="28"/>
  <c r="D95" i="28"/>
  <c r="F95" i="28"/>
  <c r="G95" i="28"/>
  <c r="H95" i="28"/>
  <c r="I95" i="28"/>
  <c r="J95" i="28"/>
  <c r="K95" i="28"/>
  <c r="L95" i="28"/>
  <c r="M95" i="28"/>
  <c r="N95" i="28"/>
  <c r="O95" i="28"/>
  <c r="P95" i="28"/>
  <c r="Q95" i="28"/>
  <c r="R95" i="28"/>
  <c r="S95" i="28"/>
  <c r="T95" i="28"/>
  <c r="U95" i="28"/>
  <c r="V95" i="28"/>
  <c r="W95" i="28"/>
  <c r="X95" i="28"/>
  <c r="Y95" i="28"/>
  <c r="Z95" i="28"/>
  <c r="AA95" i="28"/>
  <c r="AB95" i="28"/>
  <c r="AC95" i="28"/>
  <c r="AD95" i="28"/>
  <c r="AE95" i="28"/>
  <c r="AF95" i="28"/>
  <c r="AG95" i="28"/>
  <c r="AH95" i="28"/>
  <c r="AI95" i="28"/>
  <c r="AJ95" i="28"/>
  <c r="AK95" i="28"/>
  <c r="AL95" i="28"/>
  <c r="AM95" i="28"/>
  <c r="AN95" i="28"/>
  <c r="AO95" i="28"/>
  <c r="AP95" i="28"/>
  <c r="AQ95" i="28"/>
  <c r="AR95" i="28"/>
  <c r="AT95" i="28"/>
  <c r="M95" i="8" s="1"/>
  <c r="AU95" i="28"/>
  <c r="AV95" i="28"/>
  <c r="AW95" i="28"/>
  <c r="AX95" i="28"/>
  <c r="D96" i="28"/>
  <c r="F96" i="28"/>
  <c r="G96" i="28"/>
  <c r="H96" i="28"/>
  <c r="I96" i="28"/>
  <c r="J96" i="28"/>
  <c r="K96" i="28"/>
  <c r="L96" i="28"/>
  <c r="M96" i="28"/>
  <c r="N96" i="28"/>
  <c r="O96" i="28"/>
  <c r="P96" i="28"/>
  <c r="Q96" i="28"/>
  <c r="R96" i="28"/>
  <c r="S96" i="28"/>
  <c r="T96" i="28"/>
  <c r="U96" i="28"/>
  <c r="V96" i="28"/>
  <c r="W96" i="28"/>
  <c r="X96" i="28"/>
  <c r="Y96" i="28"/>
  <c r="Z96" i="28"/>
  <c r="AA96" i="28"/>
  <c r="AB96" i="28"/>
  <c r="AC96" i="28"/>
  <c r="AD96" i="28"/>
  <c r="AE96" i="28"/>
  <c r="AF96" i="28"/>
  <c r="AG96" i="28"/>
  <c r="AH96" i="28"/>
  <c r="AI96" i="28"/>
  <c r="AJ96" i="28"/>
  <c r="AK96" i="28"/>
  <c r="AL96" i="28"/>
  <c r="AM96" i="28"/>
  <c r="AN96" i="28"/>
  <c r="AO96" i="28"/>
  <c r="AP96" i="28"/>
  <c r="AQ96" i="28"/>
  <c r="AR96" i="28"/>
  <c r="AT96" i="28"/>
  <c r="AU96" i="28"/>
  <c r="AV96" i="28"/>
  <c r="AW96" i="28"/>
  <c r="AX96" i="28"/>
  <c r="D97" i="28"/>
  <c r="F97" i="28"/>
  <c r="G97" i="28"/>
  <c r="H97" i="28"/>
  <c r="I97" i="28"/>
  <c r="J97" i="28"/>
  <c r="K97" i="28"/>
  <c r="L97" i="28"/>
  <c r="M97" i="28"/>
  <c r="N97" i="28"/>
  <c r="O97" i="28"/>
  <c r="P97" i="28"/>
  <c r="Q97" i="28"/>
  <c r="R97" i="28"/>
  <c r="S97" i="28"/>
  <c r="T97" i="28"/>
  <c r="U97" i="28"/>
  <c r="V97" i="28"/>
  <c r="W97" i="28"/>
  <c r="X97" i="28"/>
  <c r="Y97" i="28"/>
  <c r="Z97" i="28"/>
  <c r="AA97" i="28"/>
  <c r="AB97" i="28"/>
  <c r="AC97" i="28"/>
  <c r="AD97" i="28"/>
  <c r="AE97" i="28"/>
  <c r="AF97" i="28"/>
  <c r="AG97" i="28"/>
  <c r="AH97" i="28"/>
  <c r="AI97" i="28"/>
  <c r="AJ97" i="28"/>
  <c r="AK97" i="28"/>
  <c r="AL97" i="28"/>
  <c r="AM97" i="28"/>
  <c r="AN97" i="28"/>
  <c r="AO97" i="28"/>
  <c r="AP97" i="28"/>
  <c r="AQ97" i="28"/>
  <c r="AR97" i="28"/>
  <c r="AT97" i="28"/>
  <c r="AU97" i="28"/>
  <c r="AV97" i="28"/>
  <c r="AW97" i="28"/>
  <c r="AX97" i="28"/>
  <c r="D98" i="28"/>
  <c r="F98" i="28"/>
  <c r="G98" i="28"/>
  <c r="H98" i="28"/>
  <c r="I98" i="28"/>
  <c r="J98" i="28"/>
  <c r="K98" i="28"/>
  <c r="L98" i="28"/>
  <c r="M98" i="28"/>
  <c r="N98" i="28"/>
  <c r="O98" i="28"/>
  <c r="P98" i="28"/>
  <c r="Q98" i="28"/>
  <c r="R98" i="28"/>
  <c r="S98" i="28"/>
  <c r="T98" i="28"/>
  <c r="U98" i="28"/>
  <c r="V98" i="28"/>
  <c r="W98" i="28"/>
  <c r="X98" i="28"/>
  <c r="Y98" i="28"/>
  <c r="Z98" i="28"/>
  <c r="AA98" i="28"/>
  <c r="AB98" i="28"/>
  <c r="AC98" i="28"/>
  <c r="AD98" i="28"/>
  <c r="AE98" i="28"/>
  <c r="AF98" i="28"/>
  <c r="AG98" i="28"/>
  <c r="AH98" i="28"/>
  <c r="AI98" i="28"/>
  <c r="AJ98" i="28"/>
  <c r="AK98" i="28"/>
  <c r="AL98" i="28"/>
  <c r="AM98" i="28"/>
  <c r="AN98" i="28"/>
  <c r="AO98" i="28"/>
  <c r="AP98" i="28"/>
  <c r="AQ98" i="28"/>
  <c r="AR98" i="28"/>
  <c r="AT98" i="28"/>
  <c r="AU98" i="28"/>
  <c r="AV98" i="28"/>
  <c r="AW98" i="28"/>
  <c r="AX98" i="28"/>
  <c r="D99" i="28"/>
  <c r="F99" i="28"/>
  <c r="G99" i="28"/>
  <c r="H99" i="28"/>
  <c r="I99" i="28"/>
  <c r="J99" i="28"/>
  <c r="K99" i="28"/>
  <c r="L99" i="28"/>
  <c r="M99" i="28"/>
  <c r="N99" i="28"/>
  <c r="O99" i="28"/>
  <c r="P99" i="28"/>
  <c r="Q99" i="28"/>
  <c r="R99" i="28"/>
  <c r="S99" i="28"/>
  <c r="T99" i="28"/>
  <c r="U99" i="28"/>
  <c r="V99" i="28"/>
  <c r="W99" i="28"/>
  <c r="X99" i="28"/>
  <c r="Y99" i="28"/>
  <c r="Z99" i="28"/>
  <c r="AA99" i="28"/>
  <c r="AB99" i="28"/>
  <c r="AC99" i="28"/>
  <c r="AD99" i="28"/>
  <c r="AE99" i="28"/>
  <c r="AF99" i="28"/>
  <c r="AG99" i="28"/>
  <c r="AH99" i="28"/>
  <c r="AI99" i="28"/>
  <c r="AJ99" i="28"/>
  <c r="AK99" i="28"/>
  <c r="AL99" i="28"/>
  <c r="AM99" i="28"/>
  <c r="AN99" i="28"/>
  <c r="AO99" i="28"/>
  <c r="AP99" i="28"/>
  <c r="AQ99" i="28"/>
  <c r="AR99" i="28"/>
  <c r="AT99" i="28"/>
  <c r="M99" i="8"/>
  <c r="AU99" i="28"/>
  <c r="AV99" i="28"/>
  <c r="AW99" i="28"/>
  <c r="AX99" i="28"/>
  <c r="D100" i="28"/>
  <c r="F100" i="28"/>
  <c r="G100" i="28"/>
  <c r="H100" i="28"/>
  <c r="I100" i="28"/>
  <c r="J100" i="28"/>
  <c r="K100" i="28"/>
  <c r="L100" i="28"/>
  <c r="M100" i="28"/>
  <c r="N100" i="28"/>
  <c r="O100" i="28"/>
  <c r="P100" i="28"/>
  <c r="Q100" i="28"/>
  <c r="R100" i="28"/>
  <c r="S100" i="28"/>
  <c r="T100" i="28"/>
  <c r="U100" i="28"/>
  <c r="V100"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T100" i="28"/>
  <c r="AU100" i="28"/>
  <c r="AV100" i="28"/>
  <c r="AW100" i="28"/>
  <c r="AX100" i="28"/>
  <c r="D101" i="28"/>
  <c r="F101" i="28"/>
  <c r="G101" i="28"/>
  <c r="H101" i="28"/>
  <c r="I101" i="28"/>
  <c r="J101" i="28"/>
  <c r="K101" i="28"/>
  <c r="L101" i="28"/>
  <c r="M101" i="28"/>
  <c r="N101" i="28"/>
  <c r="O101" i="28"/>
  <c r="P101" i="28"/>
  <c r="Q101" i="28"/>
  <c r="R101" i="28"/>
  <c r="S101" i="28"/>
  <c r="T101" i="28"/>
  <c r="U101" i="28"/>
  <c r="V101" i="28"/>
  <c r="W101" i="28"/>
  <c r="X101" i="28"/>
  <c r="Y101" i="28"/>
  <c r="Z101" i="28"/>
  <c r="AA101" i="28"/>
  <c r="AB101" i="28"/>
  <c r="AC101" i="28"/>
  <c r="AD101" i="28"/>
  <c r="AE101" i="28"/>
  <c r="AF101" i="28"/>
  <c r="AG101" i="28"/>
  <c r="AH101" i="28"/>
  <c r="AI101" i="28"/>
  <c r="AJ101" i="28"/>
  <c r="AK101" i="28"/>
  <c r="AL101" i="28"/>
  <c r="AM101" i="28"/>
  <c r="AN101" i="28"/>
  <c r="AO101" i="28"/>
  <c r="AP101" i="28"/>
  <c r="AQ101" i="28"/>
  <c r="AR101" i="28"/>
  <c r="AT101" i="28"/>
  <c r="AU101" i="28"/>
  <c r="AV101" i="28"/>
  <c r="AW101" i="28"/>
  <c r="AX101" i="28"/>
  <c r="D102" i="28"/>
  <c r="F102" i="28"/>
  <c r="G102" i="28"/>
  <c r="H102" i="28"/>
  <c r="I102" i="28"/>
  <c r="J102" i="28"/>
  <c r="K102" i="28"/>
  <c r="L102" i="28"/>
  <c r="M102" i="28"/>
  <c r="N102" i="28"/>
  <c r="O102" i="28"/>
  <c r="P102" i="28"/>
  <c r="Q102" i="28"/>
  <c r="R102" i="28"/>
  <c r="S102" i="28"/>
  <c r="T102" i="28"/>
  <c r="U102" i="28"/>
  <c r="V102" i="28"/>
  <c r="W102" i="28"/>
  <c r="X102" i="28"/>
  <c r="Y102" i="28"/>
  <c r="Z102" i="28"/>
  <c r="AA102" i="28"/>
  <c r="AB102" i="28"/>
  <c r="AC102" i="28"/>
  <c r="AD102" i="28"/>
  <c r="AE102" i="28"/>
  <c r="AF102" i="28"/>
  <c r="AG102" i="28"/>
  <c r="AH102" i="28"/>
  <c r="AI102" i="28"/>
  <c r="AJ102" i="28"/>
  <c r="AK102" i="28"/>
  <c r="AL102" i="28"/>
  <c r="AM102" i="28"/>
  <c r="AN102" i="28"/>
  <c r="AO102" i="28"/>
  <c r="AP102" i="28"/>
  <c r="AQ102" i="28"/>
  <c r="AR102" i="28"/>
  <c r="AT102" i="28"/>
  <c r="AU102" i="28"/>
  <c r="AV102" i="28"/>
  <c r="AW102" i="28"/>
  <c r="AX102" i="28"/>
  <c r="D103" i="28"/>
  <c r="F103" i="28"/>
  <c r="G103" i="28"/>
  <c r="H103" i="28"/>
  <c r="I103" i="28"/>
  <c r="J103" i="28"/>
  <c r="K103" i="28"/>
  <c r="L103" i="28"/>
  <c r="M103" i="28"/>
  <c r="N103" i="28"/>
  <c r="O103" i="28"/>
  <c r="P103" i="28"/>
  <c r="Q103" i="28"/>
  <c r="R103" i="28"/>
  <c r="S103" i="28"/>
  <c r="T103" i="28"/>
  <c r="U103" i="28"/>
  <c r="V103" i="28"/>
  <c r="W103" i="28"/>
  <c r="X103" i="28"/>
  <c r="Y103" i="28"/>
  <c r="Z103" i="28"/>
  <c r="AA103" i="28"/>
  <c r="AB103" i="28"/>
  <c r="AC103" i="28"/>
  <c r="AD103" i="28"/>
  <c r="AE103" i="28"/>
  <c r="AF103" i="28"/>
  <c r="AG103" i="28"/>
  <c r="AH103" i="28"/>
  <c r="AI103" i="28"/>
  <c r="AJ103" i="28"/>
  <c r="AK103" i="28"/>
  <c r="AL103" i="28"/>
  <c r="AM103" i="28"/>
  <c r="AN103" i="28"/>
  <c r="AO103" i="28"/>
  <c r="AP103" i="28"/>
  <c r="AQ103" i="28"/>
  <c r="AR103" i="28"/>
  <c r="AT103" i="28"/>
  <c r="M103" i="8"/>
  <c r="AU103" i="28"/>
  <c r="AV103" i="28"/>
  <c r="AW103" i="28"/>
  <c r="AX103" i="28"/>
  <c r="D104" i="28"/>
  <c r="F104" i="28"/>
  <c r="G104" i="28"/>
  <c r="H104" i="28"/>
  <c r="I104" i="28"/>
  <c r="J104" i="28"/>
  <c r="K104" i="28"/>
  <c r="L104" i="28"/>
  <c r="M104" i="28"/>
  <c r="N104" i="28"/>
  <c r="O104" i="28"/>
  <c r="P104" i="28"/>
  <c r="Q104" i="28"/>
  <c r="R104" i="28"/>
  <c r="S104" i="28"/>
  <c r="T104" i="28"/>
  <c r="U104" i="28"/>
  <c r="V104" i="28"/>
  <c r="W104" i="28"/>
  <c r="X104" i="28"/>
  <c r="Y104" i="28"/>
  <c r="Z104" i="28"/>
  <c r="AA104" i="28"/>
  <c r="AB104" i="28"/>
  <c r="AC104" i="28"/>
  <c r="AD104" i="28"/>
  <c r="AE104" i="28"/>
  <c r="AF104" i="28"/>
  <c r="AG104" i="28"/>
  <c r="AH104" i="28"/>
  <c r="AI104" i="28"/>
  <c r="AJ104" i="28"/>
  <c r="AK104" i="28"/>
  <c r="AL104" i="28"/>
  <c r="AM104" i="28"/>
  <c r="AN104" i="28"/>
  <c r="AO104" i="28"/>
  <c r="AP104" i="28"/>
  <c r="AQ104" i="28"/>
  <c r="AR104" i="28"/>
  <c r="AT104" i="28"/>
  <c r="AU104" i="28"/>
  <c r="AV104" i="28"/>
  <c r="AW104" i="28"/>
  <c r="AX104" i="28"/>
  <c r="D105" i="28"/>
  <c r="F105" i="28"/>
  <c r="G105" i="28"/>
  <c r="H105" i="28"/>
  <c r="I105" i="28"/>
  <c r="J105" i="28"/>
  <c r="K105" i="28"/>
  <c r="L105" i="28"/>
  <c r="M105" i="28"/>
  <c r="N105" i="28"/>
  <c r="O105" i="28"/>
  <c r="P105" i="28"/>
  <c r="Q105" i="28"/>
  <c r="R105" i="28"/>
  <c r="S105" i="28"/>
  <c r="T105" i="28"/>
  <c r="U105" i="28"/>
  <c r="V105" i="28"/>
  <c r="W105" i="28"/>
  <c r="X105" i="28"/>
  <c r="Y105" i="28"/>
  <c r="Z105" i="28"/>
  <c r="AA105" i="28"/>
  <c r="AB105" i="28"/>
  <c r="AC105" i="28"/>
  <c r="AD105" i="28"/>
  <c r="AE105" i="28"/>
  <c r="AF105" i="28"/>
  <c r="AG105" i="28"/>
  <c r="AH105" i="28"/>
  <c r="AI105" i="28"/>
  <c r="AJ105" i="28"/>
  <c r="AK105" i="28"/>
  <c r="AL105" i="28"/>
  <c r="AM105" i="28"/>
  <c r="AN105" i="28"/>
  <c r="AO105" i="28"/>
  <c r="AP105" i="28"/>
  <c r="AQ105" i="28"/>
  <c r="AR105" i="28"/>
  <c r="AT105" i="28"/>
  <c r="AU105" i="28"/>
  <c r="AV105" i="28"/>
  <c r="AW105" i="28"/>
  <c r="AX105" i="28"/>
  <c r="D106" i="28"/>
  <c r="F106" i="28"/>
  <c r="G106" i="28"/>
  <c r="H106" i="28"/>
  <c r="I106" i="28"/>
  <c r="J106" i="28"/>
  <c r="K106" i="28"/>
  <c r="L106" i="28"/>
  <c r="M106" i="28"/>
  <c r="N106" i="28"/>
  <c r="O106" i="28"/>
  <c r="P106" i="28"/>
  <c r="Q106" i="28"/>
  <c r="R106" i="28"/>
  <c r="S106" i="28"/>
  <c r="T106" i="28"/>
  <c r="U106" i="28"/>
  <c r="V106" i="28"/>
  <c r="W106" i="28"/>
  <c r="X106" i="28"/>
  <c r="Y106" i="28"/>
  <c r="Z106" i="28"/>
  <c r="AA106" i="28"/>
  <c r="AB106" i="28"/>
  <c r="AC106" i="28"/>
  <c r="AD106" i="28"/>
  <c r="AE106" i="28"/>
  <c r="AF106" i="28"/>
  <c r="AG106" i="28"/>
  <c r="AH106" i="28"/>
  <c r="AI106" i="28"/>
  <c r="AJ106" i="28"/>
  <c r="AK106" i="28"/>
  <c r="AL106" i="28"/>
  <c r="AM106" i="28"/>
  <c r="AN106" i="28"/>
  <c r="AO106" i="28"/>
  <c r="AP106" i="28"/>
  <c r="AQ106" i="28"/>
  <c r="AR106" i="28"/>
  <c r="AT106" i="28"/>
  <c r="AU106" i="28"/>
  <c r="AV106" i="28"/>
  <c r="AW106" i="28"/>
  <c r="AX106" i="28"/>
  <c r="D107" i="28"/>
  <c r="F107" i="28"/>
  <c r="G107" i="28"/>
  <c r="H107" i="28"/>
  <c r="I107" i="28"/>
  <c r="J107" i="28"/>
  <c r="K107" i="28"/>
  <c r="L107" i="28"/>
  <c r="M107" i="28"/>
  <c r="N107" i="28"/>
  <c r="O107" i="28"/>
  <c r="P107" i="28"/>
  <c r="Q107" i="28"/>
  <c r="R107" i="28"/>
  <c r="S107" i="28"/>
  <c r="T107" i="28"/>
  <c r="U107" i="28"/>
  <c r="V107" i="28"/>
  <c r="W107" i="28"/>
  <c r="X107" i="28"/>
  <c r="Y107" i="28"/>
  <c r="Z107" i="28"/>
  <c r="AA107" i="28"/>
  <c r="AB107" i="28"/>
  <c r="AC107" i="28"/>
  <c r="AD107" i="28"/>
  <c r="AE107" i="28"/>
  <c r="AF107" i="28"/>
  <c r="AG107" i="28"/>
  <c r="AH107" i="28"/>
  <c r="AI107" i="28"/>
  <c r="AJ107" i="28"/>
  <c r="AK107" i="28"/>
  <c r="AL107" i="28"/>
  <c r="AM107" i="28"/>
  <c r="AN107" i="28"/>
  <c r="AO107" i="28"/>
  <c r="AP107" i="28"/>
  <c r="AQ107" i="28"/>
  <c r="AR107" i="28"/>
  <c r="AT107" i="28"/>
  <c r="M107" i="8" s="1"/>
  <c r="AU107" i="28"/>
  <c r="AV107" i="28"/>
  <c r="AW107" i="28"/>
  <c r="AX107" i="28"/>
  <c r="D108" i="28"/>
  <c r="F108" i="28"/>
  <c r="G108" i="28"/>
  <c r="H108" i="28"/>
  <c r="I108" i="28"/>
  <c r="J108" i="28"/>
  <c r="K108" i="28"/>
  <c r="L108" i="28"/>
  <c r="M108" i="28"/>
  <c r="N108" i="28"/>
  <c r="O108" i="28"/>
  <c r="P108" i="28"/>
  <c r="Q108" i="28"/>
  <c r="R108" i="28"/>
  <c r="S108" i="28"/>
  <c r="T108" i="28"/>
  <c r="U108" i="28"/>
  <c r="V108" i="28"/>
  <c r="W108" i="28"/>
  <c r="X108" i="28"/>
  <c r="Y108" i="28"/>
  <c r="Z108" i="28"/>
  <c r="AA108" i="28"/>
  <c r="AB108" i="28"/>
  <c r="AC108" i="28"/>
  <c r="AD108" i="28"/>
  <c r="AE108" i="28"/>
  <c r="AF108" i="28"/>
  <c r="AG108" i="28"/>
  <c r="AH108" i="28"/>
  <c r="AI108" i="28"/>
  <c r="AJ108" i="28"/>
  <c r="AK108" i="28"/>
  <c r="AL108" i="28"/>
  <c r="AM108" i="28"/>
  <c r="AN108" i="28"/>
  <c r="AO108" i="28"/>
  <c r="AP108" i="28"/>
  <c r="AQ108" i="28"/>
  <c r="AR108" i="28"/>
  <c r="AT108" i="28"/>
  <c r="AU108" i="28"/>
  <c r="AV108" i="28"/>
  <c r="AW108" i="28"/>
  <c r="AX108" i="28"/>
  <c r="D109" i="28"/>
  <c r="F109" i="28"/>
  <c r="G109" i="28"/>
  <c r="H109" i="28"/>
  <c r="I109" i="28"/>
  <c r="J109" i="28"/>
  <c r="K109" i="28"/>
  <c r="L109" i="28"/>
  <c r="M109" i="28"/>
  <c r="N109" i="28"/>
  <c r="O109" i="28"/>
  <c r="P109" i="28"/>
  <c r="Q109" i="28"/>
  <c r="R109" i="28"/>
  <c r="S109" i="28"/>
  <c r="T109" i="28"/>
  <c r="U109" i="28"/>
  <c r="V109" i="28"/>
  <c r="W109" i="28"/>
  <c r="X109" i="28"/>
  <c r="Y109" i="28"/>
  <c r="Z109" i="28"/>
  <c r="AA109" i="28"/>
  <c r="AB109" i="28"/>
  <c r="AC109" i="28"/>
  <c r="AD109" i="28"/>
  <c r="AE109" i="28"/>
  <c r="AF109" i="28"/>
  <c r="AG109" i="28"/>
  <c r="AH109" i="28"/>
  <c r="AI109" i="28"/>
  <c r="AJ109" i="28"/>
  <c r="AK109" i="28"/>
  <c r="AL109" i="28"/>
  <c r="AM109" i="28"/>
  <c r="AN109" i="28"/>
  <c r="AO109" i="28"/>
  <c r="AP109" i="28"/>
  <c r="AQ109" i="28"/>
  <c r="AR109" i="28"/>
  <c r="AT109" i="28"/>
  <c r="AU109" i="28"/>
  <c r="AV109" i="28"/>
  <c r="AW109" i="28"/>
  <c r="AX109" i="28"/>
  <c r="D110" i="28"/>
  <c r="F110" i="28"/>
  <c r="G110" i="28"/>
  <c r="H110" i="28"/>
  <c r="I110" i="28"/>
  <c r="J110" i="28"/>
  <c r="K110" i="28"/>
  <c r="L110" i="28"/>
  <c r="M110" i="28"/>
  <c r="N110" i="28"/>
  <c r="O110" i="28"/>
  <c r="P110" i="28"/>
  <c r="Q110" i="28"/>
  <c r="R110" i="28"/>
  <c r="S110" i="28"/>
  <c r="T110" i="28"/>
  <c r="U110" i="28"/>
  <c r="V110" i="28"/>
  <c r="W110" i="28"/>
  <c r="X110" i="28"/>
  <c r="Y110" i="28"/>
  <c r="Z110" i="28"/>
  <c r="AA110" i="28"/>
  <c r="AB110" i="28"/>
  <c r="AC110" i="28"/>
  <c r="AD110" i="28"/>
  <c r="AE110" i="28"/>
  <c r="AF110" i="28"/>
  <c r="AG110" i="28"/>
  <c r="AH110" i="28"/>
  <c r="AI110" i="28"/>
  <c r="AJ110" i="28"/>
  <c r="AK110" i="28"/>
  <c r="AL110" i="28"/>
  <c r="AM110" i="28"/>
  <c r="AN110" i="28"/>
  <c r="AO110" i="28"/>
  <c r="AP110" i="28"/>
  <c r="AQ110" i="28"/>
  <c r="AR110" i="28"/>
  <c r="AT110" i="28"/>
  <c r="AU110" i="28"/>
  <c r="AV110" i="28"/>
  <c r="AW110" i="28"/>
  <c r="AX110" i="28"/>
  <c r="D111" i="28"/>
  <c r="F111" i="28"/>
  <c r="G111" i="28"/>
  <c r="H111" i="28"/>
  <c r="I111" i="28"/>
  <c r="J111" i="28"/>
  <c r="K111" i="28"/>
  <c r="L111" i="28"/>
  <c r="M111" i="28"/>
  <c r="N111" i="28"/>
  <c r="O111" i="28"/>
  <c r="P111" i="28"/>
  <c r="Q111" i="28"/>
  <c r="R111" i="28"/>
  <c r="S111" i="28"/>
  <c r="T111" i="28"/>
  <c r="U111" i="28"/>
  <c r="V111" i="28"/>
  <c r="W111" i="28"/>
  <c r="X111" i="28"/>
  <c r="Y111" i="28"/>
  <c r="Z111" i="28"/>
  <c r="AA111" i="28"/>
  <c r="AB111" i="28"/>
  <c r="AC111" i="28"/>
  <c r="AD111" i="28"/>
  <c r="AE111" i="28"/>
  <c r="AF111" i="28"/>
  <c r="AG111" i="28"/>
  <c r="AH111" i="28"/>
  <c r="AI111" i="28"/>
  <c r="AJ111" i="28"/>
  <c r="AK111" i="28"/>
  <c r="AL111" i="28"/>
  <c r="AM111" i="28"/>
  <c r="AN111" i="28"/>
  <c r="AO111" i="28"/>
  <c r="AP111" i="28"/>
  <c r="AQ111" i="28"/>
  <c r="AR111" i="28"/>
  <c r="AT111" i="28"/>
  <c r="M111" i="8" s="1"/>
  <c r="AU111" i="28"/>
  <c r="AV111" i="28"/>
  <c r="AW111" i="28"/>
  <c r="AX111" i="28"/>
  <c r="D112" i="28"/>
  <c r="F112" i="28"/>
  <c r="G112" i="28"/>
  <c r="H112" i="28"/>
  <c r="I112" i="28"/>
  <c r="J112" i="28"/>
  <c r="K112" i="28"/>
  <c r="L112" i="28"/>
  <c r="M112" i="28"/>
  <c r="N112" i="28"/>
  <c r="O112" i="28"/>
  <c r="P112" i="28"/>
  <c r="Q112" i="28"/>
  <c r="R112" i="28"/>
  <c r="S112" i="28"/>
  <c r="T112" i="28"/>
  <c r="U112" i="28"/>
  <c r="V112" i="28"/>
  <c r="W112" i="28"/>
  <c r="X112" i="28"/>
  <c r="Y112" i="28"/>
  <c r="Z112" i="28"/>
  <c r="AA112" i="28"/>
  <c r="AB112" i="28"/>
  <c r="AC112" i="28"/>
  <c r="AD112" i="28"/>
  <c r="AE112" i="28"/>
  <c r="AF112" i="28"/>
  <c r="AG112" i="28"/>
  <c r="AH112" i="28"/>
  <c r="AI112" i="28"/>
  <c r="AJ112" i="28"/>
  <c r="AK112" i="28"/>
  <c r="AL112" i="28"/>
  <c r="AM112" i="28"/>
  <c r="AN112" i="28"/>
  <c r="AO112" i="28"/>
  <c r="AP112" i="28"/>
  <c r="AQ112" i="28"/>
  <c r="AR112" i="28"/>
  <c r="AT112" i="28"/>
  <c r="AU112" i="28"/>
  <c r="AV112" i="28"/>
  <c r="AW112" i="28"/>
  <c r="AX112" i="28"/>
  <c r="D113" i="28"/>
  <c r="F113" i="28"/>
  <c r="G113" i="28"/>
  <c r="H113" i="28"/>
  <c r="I113" i="28"/>
  <c r="J113" i="28"/>
  <c r="K113" i="28"/>
  <c r="L113" i="28"/>
  <c r="M113" i="28"/>
  <c r="N113" i="28"/>
  <c r="O113" i="28"/>
  <c r="P113" i="28"/>
  <c r="Q113" i="28"/>
  <c r="R113" i="28"/>
  <c r="S113" i="28"/>
  <c r="T113" i="28"/>
  <c r="U113" i="28"/>
  <c r="V113" i="28"/>
  <c r="W113" i="28"/>
  <c r="X113" i="28"/>
  <c r="Y113" i="28"/>
  <c r="Z113" i="28"/>
  <c r="AA113" i="28"/>
  <c r="AB113" i="28"/>
  <c r="AC113" i="28"/>
  <c r="AD113" i="28"/>
  <c r="AE113" i="28"/>
  <c r="AF113" i="28"/>
  <c r="AG113" i="28"/>
  <c r="AH113" i="28"/>
  <c r="AI113" i="28"/>
  <c r="AJ113" i="28"/>
  <c r="AK113" i="28"/>
  <c r="AL113" i="28"/>
  <c r="AM113" i="28"/>
  <c r="AN113" i="28"/>
  <c r="AO113" i="28"/>
  <c r="AP113" i="28"/>
  <c r="AQ113" i="28"/>
  <c r="AR113" i="28"/>
  <c r="AT113" i="28"/>
  <c r="AU113" i="28"/>
  <c r="AV113" i="28"/>
  <c r="AW113" i="28"/>
  <c r="AX113" i="28"/>
  <c r="D114" i="28"/>
  <c r="F114" i="28"/>
  <c r="G114" i="28"/>
  <c r="H114" i="28"/>
  <c r="I114" i="28"/>
  <c r="J114" i="28"/>
  <c r="K114" i="28"/>
  <c r="L114" i="28"/>
  <c r="M114" i="28"/>
  <c r="N114" i="28"/>
  <c r="O114" i="28"/>
  <c r="P114" i="28"/>
  <c r="Q114" i="28"/>
  <c r="R114" i="28"/>
  <c r="S114" i="28"/>
  <c r="T114" i="28"/>
  <c r="U114" i="28"/>
  <c r="V114" i="28"/>
  <c r="W114" i="28"/>
  <c r="X114" i="28"/>
  <c r="Y114" i="28"/>
  <c r="Z114" i="28"/>
  <c r="AA114" i="28"/>
  <c r="AB114" i="28"/>
  <c r="AC114" i="28"/>
  <c r="AD114" i="28"/>
  <c r="AE114" i="28"/>
  <c r="AF114" i="28"/>
  <c r="AG114" i="28"/>
  <c r="AH114" i="28"/>
  <c r="AI114" i="28"/>
  <c r="AJ114" i="28"/>
  <c r="AK114" i="28"/>
  <c r="AL114" i="28"/>
  <c r="AM114" i="28"/>
  <c r="AN114" i="28"/>
  <c r="AO114" i="28"/>
  <c r="AP114" i="28"/>
  <c r="AQ114" i="28"/>
  <c r="AR114" i="28"/>
  <c r="AT114" i="28"/>
  <c r="AU114" i="28"/>
  <c r="AV114" i="28"/>
  <c r="AW114" i="28"/>
  <c r="AX114" i="28"/>
  <c r="D115" i="28"/>
  <c r="F115" i="28"/>
  <c r="G115" i="28"/>
  <c r="H115" i="28"/>
  <c r="I115" i="28"/>
  <c r="J115" i="28"/>
  <c r="K115" i="28"/>
  <c r="L115" i="28"/>
  <c r="M115" i="28"/>
  <c r="N115" i="28"/>
  <c r="O115" i="28"/>
  <c r="P115" i="28"/>
  <c r="Q115" i="28"/>
  <c r="R115" i="28"/>
  <c r="S115" i="28"/>
  <c r="T115" i="28"/>
  <c r="U115" i="28"/>
  <c r="V115" i="28"/>
  <c r="W115" i="28"/>
  <c r="X115" i="28"/>
  <c r="Y115" i="28"/>
  <c r="Z115" i="28"/>
  <c r="AA115" i="28"/>
  <c r="AB115" i="28"/>
  <c r="AC115" i="28"/>
  <c r="AD115" i="28"/>
  <c r="AE115" i="28"/>
  <c r="AF115" i="28"/>
  <c r="AG115" i="28"/>
  <c r="AH115" i="28"/>
  <c r="AI115" i="28"/>
  <c r="AJ115" i="28"/>
  <c r="AK115" i="28"/>
  <c r="AL115" i="28"/>
  <c r="AM115" i="28"/>
  <c r="AN115" i="28"/>
  <c r="AO115" i="28"/>
  <c r="AP115" i="28"/>
  <c r="AQ115" i="28"/>
  <c r="AR115" i="28"/>
  <c r="AT115" i="28"/>
  <c r="M115" i="8"/>
  <c r="AU115" i="28"/>
  <c r="AV115" i="28"/>
  <c r="AW115" i="28"/>
  <c r="AX115" i="28"/>
  <c r="D116" i="28"/>
  <c r="F116" i="28"/>
  <c r="G116" i="28"/>
  <c r="H116" i="28"/>
  <c r="I116" i="28"/>
  <c r="J116" i="28"/>
  <c r="K116" i="28"/>
  <c r="L116" i="28"/>
  <c r="M116" i="28"/>
  <c r="N116" i="28"/>
  <c r="O116" i="28"/>
  <c r="P116" i="28"/>
  <c r="Q116" i="28"/>
  <c r="R116" i="28"/>
  <c r="S116" i="28"/>
  <c r="T116" i="28"/>
  <c r="U116" i="28"/>
  <c r="V116" i="28"/>
  <c r="W116" i="28"/>
  <c r="X116" i="28"/>
  <c r="Y116" i="28"/>
  <c r="Z116" i="28"/>
  <c r="AA116" i="28"/>
  <c r="AB116" i="28"/>
  <c r="AC116" i="28"/>
  <c r="AD116" i="28"/>
  <c r="AE116" i="28"/>
  <c r="AF116" i="28"/>
  <c r="AG116" i="28"/>
  <c r="AH116" i="28"/>
  <c r="AI116" i="28"/>
  <c r="AJ116" i="28"/>
  <c r="AK116" i="28"/>
  <c r="AL116" i="28"/>
  <c r="AM116" i="28"/>
  <c r="AN116" i="28"/>
  <c r="AO116" i="28"/>
  <c r="AP116" i="28"/>
  <c r="AQ116" i="28"/>
  <c r="AR116" i="28"/>
  <c r="AT116" i="28"/>
  <c r="AU116" i="28"/>
  <c r="AV116" i="28"/>
  <c r="AW116" i="28"/>
  <c r="AX116" i="28"/>
  <c r="D117" i="28"/>
  <c r="F117" i="28"/>
  <c r="G117" i="28"/>
  <c r="H117" i="28"/>
  <c r="I117" i="28"/>
  <c r="J117" i="28"/>
  <c r="K117" i="28"/>
  <c r="L117" i="28"/>
  <c r="M117" i="28"/>
  <c r="N117" i="28"/>
  <c r="O117" i="28"/>
  <c r="P117" i="28"/>
  <c r="Q117" i="28"/>
  <c r="R117" i="28"/>
  <c r="S117" i="28"/>
  <c r="T117" i="28"/>
  <c r="U117" i="28"/>
  <c r="V117" i="28"/>
  <c r="W117" i="28"/>
  <c r="X117" i="28"/>
  <c r="Y117" i="28"/>
  <c r="Z117" i="28"/>
  <c r="AA117" i="28"/>
  <c r="AB117" i="28"/>
  <c r="AC117" i="28"/>
  <c r="AD117" i="28"/>
  <c r="AE117" i="28"/>
  <c r="AF117" i="28"/>
  <c r="AG117" i="28"/>
  <c r="AH117" i="28"/>
  <c r="AI117" i="28"/>
  <c r="AJ117" i="28"/>
  <c r="AK117" i="28"/>
  <c r="AL117" i="28"/>
  <c r="AM117" i="28"/>
  <c r="AN117" i="28"/>
  <c r="AO117" i="28"/>
  <c r="AP117" i="28"/>
  <c r="AQ117" i="28"/>
  <c r="AR117" i="28"/>
  <c r="AT117" i="28"/>
  <c r="AU117" i="28"/>
  <c r="AV117" i="28"/>
  <c r="AW117" i="28"/>
  <c r="AX117" i="28"/>
  <c r="D118" i="28"/>
  <c r="F118" i="28"/>
  <c r="G118" i="28"/>
  <c r="H118" i="28"/>
  <c r="I118" i="28"/>
  <c r="J118" i="28"/>
  <c r="K118" i="28"/>
  <c r="L118" i="28"/>
  <c r="M118" i="28"/>
  <c r="N118" i="28"/>
  <c r="O118" i="28"/>
  <c r="P118" i="28"/>
  <c r="Q118" i="28"/>
  <c r="R118" i="28"/>
  <c r="S118" i="28"/>
  <c r="T118" i="28"/>
  <c r="U118" i="28"/>
  <c r="V118" i="28"/>
  <c r="W118" i="28"/>
  <c r="X118" i="28"/>
  <c r="Y118" i="28"/>
  <c r="Z118" i="28"/>
  <c r="AA118" i="28"/>
  <c r="AB118" i="28"/>
  <c r="AC118" i="28"/>
  <c r="AD118" i="28"/>
  <c r="AE118" i="28"/>
  <c r="AF118" i="28"/>
  <c r="AG118" i="28"/>
  <c r="AH118" i="28"/>
  <c r="AI118" i="28"/>
  <c r="AJ118" i="28"/>
  <c r="AK118" i="28"/>
  <c r="AL118" i="28"/>
  <c r="AM118" i="28"/>
  <c r="AN118" i="28"/>
  <c r="AO118" i="28"/>
  <c r="AP118" i="28"/>
  <c r="AQ118" i="28"/>
  <c r="AR118" i="28"/>
  <c r="AT118" i="28"/>
  <c r="AU118" i="28"/>
  <c r="AV118" i="28"/>
  <c r="AW118" i="28"/>
  <c r="AX118" i="28"/>
  <c r="D119" i="28"/>
  <c r="F119" i="28"/>
  <c r="G119" i="28"/>
  <c r="H119" i="28"/>
  <c r="I119" i="28"/>
  <c r="J119" i="28"/>
  <c r="K119" i="28"/>
  <c r="L119" i="28"/>
  <c r="M119" i="28"/>
  <c r="N119" i="28"/>
  <c r="O119" i="28"/>
  <c r="P119" i="28"/>
  <c r="Q119" i="28"/>
  <c r="R119" i="28"/>
  <c r="S119" i="28"/>
  <c r="T119" i="28"/>
  <c r="U119" i="28"/>
  <c r="V119" i="28"/>
  <c r="W119" i="28"/>
  <c r="X119" i="28"/>
  <c r="Y119" i="28"/>
  <c r="Z119" i="28"/>
  <c r="AA119" i="28"/>
  <c r="AB119" i="28"/>
  <c r="AC119" i="28"/>
  <c r="AD119" i="28"/>
  <c r="AE119" i="28"/>
  <c r="AF119" i="28"/>
  <c r="AG119" i="28"/>
  <c r="AH119" i="28"/>
  <c r="AI119" i="28"/>
  <c r="AJ119" i="28"/>
  <c r="AK119" i="28"/>
  <c r="AL119" i="28"/>
  <c r="AM119" i="28"/>
  <c r="AN119" i="28"/>
  <c r="AO119" i="28"/>
  <c r="AP119" i="28"/>
  <c r="AQ119" i="28"/>
  <c r="AR119" i="28"/>
  <c r="AT119" i="28"/>
  <c r="M119" i="8"/>
  <c r="AU119" i="28"/>
  <c r="AV119" i="28"/>
  <c r="AW119" i="28"/>
  <c r="AX119" i="28"/>
  <c r="D120" i="28"/>
  <c r="F120" i="28"/>
  <c r="G120" i="28"/>
  <c r="H120" i="28"/>
  <c r="I120" i="28"/>
  <c r="J120" i="28"/>
  <c r="K120" i="28"/>
  <c r="L120" i="28"/>
  <c r="M120" i="28"/>
  <c r="N120" i="28"/>
  <c r="O120" i="28"/>
  <c r="P120" i="28"/>
  <c r="Q120" i="28"/>
  <c r="R120" i="28"/>
  <c r="S120" i="28"/>
  <c r="T120" i="28"/>
  <c r="U120" i="28"/>
  <c r="V120" i="28"/>
  <c r="W120" i="28"/>
  <c r="X120" i="28"/>
  <c r="Y120" i="28"/>
  <c r="Z120" i="28"/>
  <c r="AA120" i="28"/>
  <c r="AB120" i="28"/>
  <c r="AC120" i="28"/>
  <c r="AD120" i="28"/>
  <c r="AE120" i="28"/>
  <c r="AF120" i="28"/>
  <c r="AG120" i="28"/>
  <c r="AH120" i="28"/>
  <c r="AI120" i="28"/>
  <c r="AJ120" i="28"/>
  <c r="AK120" i="28"/>
  <c r="AL120" i="28"/>
  <c r="AM120" i="28"/>
  <c r="AN120" i="28"/>
  <c r="AO120" i="28"/>
  <c r="AP120" i="28"/>
  <c r="AQ120" i="28"/>
  <c r="AR120" i="28"/>
  <c r="AT120" i="28"/>
  <c r="AU120" i="28"/>
  <c r="AV120" i="28"/>
  <c r="AW120" i="28"/>
  <c r="AX120" i="28"/>
  <c r="D121" i="28"/>
  <c r="F121" i="28"/>
  <c r="G121" i="28"/>
  <c r="H121" i="28"/>
  <c r="I121" i="28"/>
  <c r="J121" i="28"/>
  <c r="K121" i="28"/>
  <c r="L121" i="28"/>
  <c r="M121" i="28"/>
  <c r="N121" i="28"/>
  <c r="O121" i="28"/>
  <c r="P121" i="28"/>
  <c r="Q121" i="28"/>
  <c r="R121" i="28"/>
  <c r="S121" i="28"/>
  <c r="T121" i="28"/>
  <c r="U121" i="28"/>
  <c r="V121" i="28"/>
  <c r="W121" i="28"/>
  <c r="X121" i="28"/>
  <c r="Y121" i="28"/>
  <c r="Z121" i="28"/>
  <c r="AA121" i="28"/>
  <c r="AB121" i="28"/>
  <c r="AC121" i="28"/>
  <c r="AD121" i="28"/>
  <c r="AE121" i="28"/>
  <c r="AF121" i="28"/>
  <c r="AG121" i="28"/>
  <c r="AH121" i="28"/>
  <c r="AI121" i="28"/>
  <c r="AJ121" i="28"/>
  <c r="AK121" i="28"/>
  <c r="AL121" i="28"/>
  <c r="AM121" i="28"/>
  <c r="AN121" i="28"/>
  <c r="AO121" i="28"/>
  <c r="AP121" i="28"/>
  <c r="AQ121" i="28"/>
  <c r="AR121" i="28"/>
  <c r="AT121" i="28"/>
  <c r="AU121" i="28"/>
  <c r="AV121" i="28"/>
  <c r="AW121" i="28"/>
  <c r="AX121" i="28"/>
  <c r="D122" i="28"/>
  <c r="F122" i="28"/>
  <c r="G122" i="28"/>
  <c r="H122" i="28"/>
  <c r="I122" i="28"/>
  <c r="J122" i="28"/>
  <c r="K122" i="28"/>
  <c r="L122" i="28"/>
  <c r="M122" i="28"/>
  <c r="N122" i="28"/>
  <c r="O122" i="28"/>
  <c r="P122" i="28"/>
  <c r="Q122" i="28"/>
  <c r="R122" i="28"/>
  <c r="S122" i="28"/>
  <c r="T122" i="28"/>
  <c r="U122" i="28"/>
  <c r="V122" i="28"/>
  <c r="W122" i="28"/>
  <c r="X122" i="28"/>
  <c r="Y122" i="28"/>
  <c r="Z122" i="28"/>
  <c r="AA122" i="28"/>
  <c r="AB122" i="28"/>
  <c r="AC122" i="28"/>
  <c r="AD122" i="28"/>
  <c r="AE122" i="28"/>
  <c r="AF122" i="28"/>
  <c r="AG122" i="28"/>
  <c r="AH122" i="28"/>
  <c r="AI122" i="28"/>
  <c r="AJ122" i="28"/>
  <c r="AK122" i="28"/>
  <c r="AL122" i="28"/>
  <c r="AM122" i="28"/>
  <c r="AN122" i="28"/>
  <c r="AO122" i="28"/>
  <c r="AP122" i="28"/>
  <c r="AQ122" i="28"/>
  <c r="AR122" i="28"/>
  <c r="AT122" i="28"/>
  <c r="AU122" i="28"/>
  <c r="AV122" i="28"/>
  <c r="AW122" i="28"/>
  <c r="AX122" i="28"/>
  <c r="D123" i="28"/>
  <c r="F123" i="28"/>
  <c r="G123" i="28"/>
  <c r="H123" i="28"/>
  <c r="I123" i="28"/>
  <c r="J123" i="28"/>
  <c r="K123" i="28"/>
  <c r="L123" i="28"/>
  <c r="M123" i="28"/>
  <c r="N123" i="28"/>
  <c r="O123" i="28"/>
  <c r="P123" i="28"/>
  <c r="Q123" i="28"/>
  <c r="R123" i="28"/>
  <c r="S123" i="28"/>
  <c r="T123" i="28"/>
  <c r="U123" i="28"/>
  <c r="V123" i="28"/>
  <c r="W123" i="28"/>
  <c r="X123" i="28"/>
  <c r="Y123" i="28"/>
  <c r="Z123" i="28"/>
  <c r="AA123" i="28"/>
  <c r="AB123" i="28"/>
  <c r="AC123" i="28"/>
  <c r="AD123" i="28"/>
  <c r="AE123" i="28"/>
  <c r="AF123" i="28"/>
  <c r="AG123" i="28"/>
  <c r="AH123" i="28"/>
  <c r="AI123" i="28"/>
  <c r="AJ123" i="28"/>
  <c r="AK123" i="28"/>
  <c r="AL123" i="28"/>
  <c r="AM123" i="28"/>
  <c r="AN123" i="28"/>
  <c r="AO123" i="28"/>
  <c r="AP123" i="28"/>
  <c r="AQ123" i="28"/>
  <c r="AR123" i="28"/>
  <c r="AT123" i="28"/>
  <c r="M123" i="8" s="1"/>
  <c r="AU123" i="28"/>
  <c r="AV123" i="28"/>
  <c r="AW123" i="28"/>
  <c r="AX123" i="28"/>
  <c r="D124" i="28"/>
  <c r="F124" i="28"/>
  <c r="G124" i="28"/>
  <c r="H124" i="28"/>
  <c r="I124" i="28"/>
  <c r="J124" i="28"/>
  <c r="K124" i="28"/>
  <c r="L124" i="28"/>
  <c r="M124" i="28"/>
  <c r="N124" i="28"/>
  <c r="O124" i="28"/>
  <c r="P124" i="28"/>
  <c r="Q124" i="28"/>
  <c r="R124" i="28"/>
  <c r="S124" i="28"/>
  <c r="T124" i="28"/>
  <c r="U124" i="28"/>
  <c r="V124" i="28"/>
  <c r="W124" i="28"/>
  <c r="X124" i="28"/>
  <c r="Y124" i="28"/>
  <c r="Z124" i="28"/>
  <c r="AA124" i="28"/>
  <c r="AB124" i="28"/>
  <c r="AC124" i="28"/>
  <c r="AD124" i="28"/>
  <c r="AE124" i="28"/>
  <c r="AF124" i="28"/>
  <c r="AG124" i="28"/>
  <c r="AH124" i="28"/>
  <c r="AI124" i="28"/>
  <c r="AJ124" i="28"/>
  <c r="AK124" i="28"/>
  <c r="AL124" i="28"/>
  <c r="AM124" i="28"/>
  <c r="AN124" i="28"/>
  <c r="AO124" i="28"/>
  <c r="AP124" i="28"/>
  <c r="AQ124" i="28"/>
  <c r="AR124" i="28"/>
  <c r="AT124" i="28"/>
  <c r="AU124" i="28"/>
  <c r="AV124" i="28"/>
  <c r="AW124" i="28"/>
  <c r="AX124" i="28"/>
  <c r="D125" i="28"/>
  <c r="F125" i="28"/>
  <c r="G125" i="28"/>
  <c r="H125" i="28"/>
  <c r="I125" i="28"/>
  <c r="J125" i="28"/>
  <c r="K125" i="28"/>
  <c r="L125" i="28"/>
  <c r="M125" i="28"/>
  <c r="N125" i="28"/>
  <c r="O125" i="28"/>
  <c r="P125" i="28"/>
  <c r="Q125" i="28"/>
  <c r="R125" i="28"/>
  <c r="S125" i="28"/>
  <c r="T125" i="28"/>
  <c r="U125" i="28"/>
  <c r="V125" i="28"/>
  <c r="W125" i="28"/>
  <c r="X125" i="28"/>
  <c r="Y125" i="28"/>
  <c r="Z125" i="28"/>
  <c r="AA125" i="28"/>
  <c r="AB125" i="28"/>
  <c r="AC125" i="28"/>
  <c r="AD125" i="28"/>
  <c r="AE125" i="28"/>
  <c r="AF125" i="28"/>
  <c r="AG125" i="28"/>
  <c r="AH125" i="28"/>
  <c r="AI125" i="28"/>
  <c r="AJ125" i="28"/>
  <c r="AK125" i="28"/>
  <c r="AL125" i="28"/>
  <c r="AM125" i="28"/>
  <c r="AN125" i="28"/>
  <c r="AO125" i="28"/>
  <c r="AP125" i="28"/>
  <c r="AQ125" i="28"/>
  <c r="AR125" i="28"/>
  <c r="AT125" i="28"/>
  <c r="AU125" i="28"/>
  <c r="AV125" i="28"/>
  <c r="AW125" i="28"/>
  <c r="AX125" i="28"/>
  <c r="D126" i="28"/>
  <c r="F126" i="28"/>
  <c r="G126" i="28"/>
  <c r="H126" i="28"/>
  <c r="I126" i="28"/>
  <c r="J126" i="28"/>
  <c r="K126" i="28"/>
  <c r="L126" i="28"/>
  <c r="M126" i="28"/>
  <c r="N126" i="28"/>
  <c r="O126" i="28"/>
  <c r="P126" i="28"/>
  <c r="Q126" i="28"/>
  <c r="R126" i="28"/>
  <c r="S126" i="28"/>
  <c r="T126" i="28"/>
  <c r="U126" i="28"/>
  <c r="V126" i="28"/>
  <c r="W126" i="28"/>
  <c r="X126" i="28"/>
  <c r="Y126" i="28"/>
  <c r="Z126" i="28"/>
  <c r="AA126" i="28"/>
  <c r="AB126" i="28"/>
  <c r="AC126" i="28"/>
  <c r="AD126" i="28"/>
  <c r="AE126" i="28"/>
  <c r="AF126" i="28"/>
  <c r="AG126" i="28"/>
  <c r="AH126" i="28"/>
  <c r="AI126" i="28"/>
  <c r="AJ126" i="28"/>
  <c r="AK126" i="28"/>
  <c r="AL126" i="28"/>
  <c r="AM126" i="28"/>
  <c r="AN126" i="28"/>
  <c r="AO126" i="28"/>
  <c r="AP126" i="28"/>
  <c r="AQ126" i="28"/>
  <c r="AR126" i="28"/>
  <c r="AT126" i="28"/>
  <c r="AU126" i="28"/>
  <c r="AV126" i="28"/>
  <c r="AW126" i="28"/>
  <c r="AX126" i="28"/>
  <c r="D127" i="28"/>
  <c r="F127" i="28"/>
  <c r="G127" i="28"/>
  <c r="H127" i="28"/>
  <c r="I127" i="28"/>
  <c r="J127" i="28"/>
  <c r="K127" i="28"/>
  <c r="L127" i="28"/>
  <c r="M127" i="28"/>
  <c r="N127" i="28"/>
  <c r="O127" i="28"/>
  <c r="P127" i="28"/>
  <c r="Q127" i="28"/>
  <c r="R127" i="28"/>
  <c r="S127" i="28"/>
  <c r="T127" i="28"/>
  <c r="U127" i="28"/>
  <c r="V127" i="28"/>
  <c r="W127" i="28"/>
  <c r="X127" i="28"/>
  <c r="Y127" i="28"/>
  <c r="Z127" i="28"/>
  <c r="AA127" i="28"/>
  <c r="AB127" i="28"/>
  <c r="AC127" i="28"/>
  <c r="AD127" i="28"/>
  <c r="AE127" i="28"/>
  <c r="AF127" i="28"/>
  <c r="AG127" i="28"/>
  <c r="AH127" i="28"/>
  <c r="AI127" i="28"/>
  <c r="AJ127" i="28"/>
  <c r="AK127" i="28"/>
  <c r="AL127" i="28"/>
  <c r="AM127" i="28"/>
  <c r="AN127" i="28"/>
  <c r="AO127" i="28"/>
  <c r="AP127" i="28"/>
  <c r="AQ127" i="28"/>
  <c r="AR127" i="28"/>
  <c r="AT127" i="28"/>
  <c r="M127" i="8" s="1"/>
  <c r="AU127" i="28"/>
  <c r="AV127" i="28"/>
  <c r="AW127" i="28"/>
  <c r="AX127" i="28"/>
  <c r="D128" i="28"/>
  <c r="F128" i="28"/>
  <c r="G128" i="28"/>
  <c r="H128" i="28"/>
  <c r="I128" i="28"/>
  <c r="J128" i="28"/>
  <c r="K128" i="28"/>
  <c r="L128" i="28"/>
  <c r="M128" i="28"/>
  <c r="N128" i="28"/>
  <c r="O128" i="28"/>
  <c r="P128" i="28"/>
  <c r="Q128" i="28"/>
  <c r="R128" i="28"/>
  <c r="S128" i="28"/>
  <c r="T128" i="28"/>
  <c r="U128" i="28"/>
  <c r="V128" i="28"/>
  <c r="W128" i="28"/>
  <c r="X128" i="28"/>
  <c r="Y128" i="28"/>
  <c r="Z128" i="28"/>
  <c r="AA128" i="28"/>
  <c r="AB128" i="28"/>
  <c r="AC128" i="28"/>
  <c r="AD128" i="28"/>
  <c r="AE128" i="28"/>
  <c r="AF128" i="28"/>
  <c r="AG128" i="28"/>
  <c r="AH128" i="28"/>
  <c r="AI128" i="28"/>
  <c r="AJ128" i="28"/>
  <c r="AK128" i="28"/>
  <c r="AL128" i="28"/>
  <c r="AM128" i="28"/>
  <c r="AN128" i="28"/>
  <c r="AO128" i="28"/>
  <c r="AP128" i="28"/>
  <c r="AQ128" i="28"/>
  <c r="AR128" i="28"/>
  <c r="AT128" i="28"/>
  <c r="AU128" i="28"/>
  <c r="AV128" i="28"/>
  <c r="AW128" i="28"/>
  <c r="AX128" i="28"/>
  <c r="D129" i="28"/>
  <c r="F129" i="28"/>
  <c r="G129" i="28"/>
  <c r="H129" i="28"/>
  <c r="I129" i="28"/>
  <c r="J129" i="28"/>
  <c r="K129" i="28"/>
  <c r="L129" i="28"/>
  <c r="M129" i="28"/>
  <c r="N129" i="28"/>
  <c r="O129" i="28"/>
  <c r="P129" i="28"/>
  <c r="Q129" i="28"/>
  <c r="R129" i="28"/>
  <c r="S129" i="28"/>
  <c r="T129" i="28"/>
  <c r="U129" i="28"/>
  <c r="V129" i="28"/>
  <c r="W129" i="28"/>
  <c r="X129" i="28"/>
  <c r="Y129" i="28"/>
  <c r="Z129" i="28"/>
  <c r="AA129" i="28"/>
  <c r="AB129" i="28"/>
  <c r="AC129" i="28"/>
  <c r="AD129" i="28"/>
  <c r="AE129" i="28"/>
  <c r="AF129" i="28"/>
  <c r="AG129" i="28"/>
  <c r="AH129" i="28"/>
  <c r="AI129" i="28"/>
  <c r="AJ129" i="28"/>
  <c r="AK129" i="28"/>
  <c r="AL129" i="28"/>
  <c r="AM129" i="28"/>
  <c r="AN129" i="28"/>
  <c r="AO129" i="28"/>
  <c r="AP129" i="28"/>
  <c r="AQ129" i="28"/>
  <c r="AR129" i="28"/>
  <c r="AT129" i="28"/>
  <c r="AU129" i="28"/>
  <c r="AV129" i="28"/>
  <c r="AW129" i="28"/>
  <c r="AX129" i="28"/>
  <c r="D130" i="28"/>
  <c r="F130" i="28"/>
  <c r="G130" i="28"/>
  <c r="H130" i="28"/>
  <c r="I130" i="28"/>
  <c r="J130" i="28"/>
  <c r="K130" i="28"/>
  <c r="L130" i="28"/>
  <c r="M130" i="28"/>
  <c r="N130" i="28"/>
  <c r="O130" i="28"/>
  <c r="P130" i="28"/>
  <c r="Q130" i="28"/>
  <c r="R130" i="28"/>
  <c r="S130" i="28"/>
  <c r="T130" i="28"/>
  <c r="U130" i="28"/>
  <c r="V130" i="28"/>
  <c r="W130" i="28"/>
  <c r="X130" i="28"/>
  <c r="Y130" i="28"/>
  <c r="Z130" i="28"/>
  <c r="AA130" i="28"/>
  <c r="AB130" i="28"/>
  <c r="AC130" i="28"/>
  <c r="AD130" i="28"/>
  <c r="AE130" i="28"/>
  <c r="AF130" i="28"/>
  <c r="AG130" i="28"/>
  <c r="AH130" i="28"/>
  <c r="AI130" i="28"/>
  <c r="AJ130" i="28"/>
  <c r="AK130" i="28"/>
  <c r="AL130" i="28"/>
  <c r="AM130" i="28"/>
  <c r="AN130" i="28"/>
  <c r="AO130" i="28"/>
  <c r="AP130" i="28"/>
  <c r="AQ130" i="28"/>
  <c r="AR130" i="28"/>
  <c r="AT130" i="28"/>
  <c r="AU130" i="28"/>
  <c r="AV130" i="28"/>
  <c r="AW130" i="28"/>
  <c r="AX130" i="28"/>
  <c r="D131" i="28"/>
  <c r="F131" i="28"/>
  <c r="G131" i="28"/>
  <c r="H131" i="28"/>
  <c r="I131" i="28"/>
  <c r="J131" i="28"/>
  <c r="K131" i="28"/>
  <c r="L131" i="28"/>
  <c r="M131" i="28"/>
  <c r="N131" i="28"/>
  <c r="O131" i="28"/>
  <c r="P131" i="28"/>
  <c r="Q131" i="28"/>
  <c r="R131" i="28"/>
  <c r="S131" i="28"/>
  <c r="T131" i="28"/>
  <c r="U131" i="28"/>
  <c r="V131" i="28"/>
  <c r="W131" i="28"/>
  <c r="X131" i="28"/>
  <c r="Y131" i="28"/>
  <c r="Z131" i="28"/>
  <c r="AA131" i="28"/>
  <c r="AB131" i="28"/>
  <c r="AC131" i="28"/>
  <c r="AD131" i="28"/>
  <c r="AE131" i="28"/>
  <c r="AF131" i="28"/>
  <c r="AG131" i="28"/>
  <c r="AH131" i="28"/>
  <c r="AI131" i="28"/>
  <c r="AJ131" i="28"/>
  <c r="AK131" i="28"/>
  <c r="AL131" i="28"/>
  <c r="AM131" i="28"/>
  <c r="AN131" i="28"/>
  <c r="AO131" i="28"/>
  <c r="AP131" i="28"/>
  <c r="AQ131" i="28"/>
  <c r="AR131" i="28"/>
  <c r="AT131" i="28"/>
  <c r="M131" i="8"/>
  <c r="AU131" i="28"/>
  <c r="AV131" i="28"/>
  <c r="AW131" i="28"/>
  <c r="AX131" i="28"/>
  <c r="D132" i="28"/>
  <c r="F132" i="28"/>
  <c r="G132" i="28"/>
  <c r="H132" i="28"/>
  <c r="I132" i="28"/>
  <c r="J132" i="28"/>
  <c r="K132" i="28"/>
  <c r="L132" i="28"/>
  <c r="M132" i="28"/>
  <c r="N132" i="28"/>
  <c r="O132" i="28"/>
  <c r="P132" i="28"/>
  <c r="Q132" i="28"/>
  <c r="R132" i="28"/>
  <c r="S132" i="28"/>
  <c r="T132" i="28"/>
  <c r="U132" i="28"/>
  <c r="V132" i="28"/>
  <c r="W132" i="28"/>
  <c r="X132" i="28"/>
  <c r="Y132" i="28"/>
  <c r="Z132" i="28"/>
  <c r="AA132" i="28"/>
  <c r="AB132" i="28"/>
  <c r="AC132" i="28"/>
  <c r="AD132" i="28"/>
  <c r="AE132" i="28"/>
  <c r="AF132" i="28"/>
  <c r="AG132" i="28"/>
  <c r="AH132" i="28"/>
  <c r="AI132" i="28"/>
  <c r="AJ132" i="28"/>
  <c r="AK132" i="28"/>
  <c r="AL132" i="28"/>
  <c r="AM132" i="28"/>
  <c r="AN132" i="28"/>
  <c r="AO132" i="28"/>
  <c r="AP132" i="28"/>
  <c r="AQ132" i="28"/>
  <c r="AR132" i="28"/>
  <c r="AT132" i="28"/>
  <c r="AU132" i="28"/>
  <c r="AV132" i="28"/>
  <c r="AW132" i="28"/>
  <c r="AX132" i="28"/>
  <c r="D133" i="28"/>
  <c r="F133" i="28"/>
  <c r="G133" i="28"/>
  <c r="H133" i="28"/>
  <c r="I133" i="28"/>
  <c r="J133" i="28"/>
  <c r="K133" i="28"/>
  <c r="L133" i="28"/>
  <c r="M133" i="28"/>
  <c r="N133" i="28"/>
  <c r="O133" i="28"/>
  <c r="P133" i="28"/>
  <c r="Q133" i="28"/>
  <c r="R133" i="28"/>
  <c r="S133" i="28"/>
  <c r="T133" i="28"/>
  <c r="U133" i="28"/>
  <c r="V133" i="28"/>
  <c r="W133" i="28"/>
  <c r="X133" i="28"/>
  <c r="Y133" i="28"/>
  <c r="Z133" i="28"/>
  <c r="AA133" i="28"/>
  <c r="AB133" i="28"/>
  <c r="AC133" i="28"/>
  <c r="AD133" i="28"/>
  <c r="AE133" i="28"/>
  <c r="AF133" i="28"/>
  <c r="AG133" i="28"/>
  <c r="AH133" i="28"/>
  <c r="AI133" i="28"/>
  <c r="AJ133" i="28"/>
  <c r="AK133" i="28"/>
  <c r="AL133" i="28"/>
  <c r="AM133" i="28"/>
  <c r="AN133" i="28"/>
  <c r="AO133" i="28"/>
  <c r="AP133" i="28"/>
  <c r="AQ133" i="28"/>
  <c r="AR133" i="28"/>
  <c r="AT133" i="28"/>
  <c r="AU133" i="28"/>
  <c r="AV133" i="28"/>
  <c r="AW133" i="28"/>
  <c r="AX133" i="28"/>
  <c r="D134" i="28"/>
  <c r="F134" i="28"/>
  <c r="G134" i="28"/>
  <c r="H134" i="28"/>
  <c r="I134" i="28"/>
  <c r="J134" i="28"/>
  <c r="K134" i="28"/>
  <c r="L134" i="28"/>
  <c r="M134" i="28"/>
  <c r="N134" i="28"/>
  <c r="O134" i="28"/>
  <c r="P134" i="28"/>
  <c r="Q134" i="28"/>
  <c r="R134" i="28"/>
  <c r="S134" i="28"/>
  <c r="T134" i="28"/>
  <c r="U134" i="28"/>
  <c r="V134" i="28"/>
  <c r="W134" i="28"/>
  <c r="X134" i="28"/>
  <c r="Y134" i="28"/>
  <c r="Z134" i="28"/>
  <c r="AA134" i="28"/>
  <c r="AB134" i="28"/>
  <c r="AC134" i="28"/>
  <c r="AD134" i="28"/>
  <c r="AE134" i="28"/>
  <c r="AF134" i="28"/>
  <c r="AG134" i="28"/>
  <c r="AH134" i="28"/>
  <c r="AI134" i="28"/>
  <c r="AJ134" i="28"/>
  <c r="AK134" i="28"/>
  <c r="AL134" i="28"/>
  <c r="AM134" i="28"/>
  <c r="AN134" i="28"/>
  <c r="AO134" i="28"/>
  <c r="AP134" i="28"/>
  <c r="AQ134" i="28"/>
  <c r="AR134" i="28"/>
  <c r="AT134" i="28"/>
  <c r="AU134" i="28"/>
  <c r="AV134" i="28"/>
  <c r="AW134" i="28"/>
  <c r="AX134" i="28"/>
  <c r="D135" i="28"/>
  <c r="F135" i="28"/>
  <c r="G135" i="28"/>
  <c r="H135" i="28"/>
  <c r="I135" i="28"/>
  <c r="J135" i="28"/>
  <c r="K135" i="28"/>
  <c r="L135" i="28"/>
  <c r="M135" i="28"/>
  <c r="N135" i="28"/>
  <c r="O135" i="28"/>
  <c r="P135" i="28"/>
  <c r="Q135" i="28"/>
  <c r="R135" i="28"/>
  <c r="S135" i="28"/>
  <c r="T135" i="28"/>
  <c r="U135" i="28"/>
  <c r="V135" i="28"/>
  <c r="W135" i="28"/>
  <c r="X135" i="28"/>
  <c r="Y135" i="28"/>
  <c r="Z135" i="28"/>
  <c r="AA135" i="28"/>
  <c r="AB135" i="28"/>
  <c r="AC135" i="28"/>
  <c r="AD135" i="28"/>
  <c r="AE135" i="28"/>
  <c r="AF135" i="28"/>
  <c r="AG135" i="28"/>
  <c r="AH135" i="28"/>
  <c r="AI135" i="28"/>
  <c r="AJ135" i="28"/>
  <c r="AK135" i="28"/>
  <c r="AL135" i="28"/>
  <c r="AM135" i="28"/>
  <c r="AN135" i="28"/>
  <c r="AO135" i="28"/>
  <c r="AP135" i="28"/>
  <c r="AQ135" i="28"/>
  <c r="AR135" i="28"/>
  <c r="AT135" i="28"/>
  <c r="M135" i="8"/>
  <c r="AU135" i="28"/>
  <c r="AV135" i="28"/>
  <c r="AW135" i="28"/>
  <c r="AX135" i="28"/>
  <c r="D136" i="28"/>
  <c r="F136" i="28"/>
  <c r="G136" i="28"/>
  <c r="H136" i="28"/>
  <c r="I136" i="28"/>
  <c r="J136" i="28"/>
  <c r="K136" i="28"/>
  <c r="L136" i="28"/>
  <c r="M136" i="28"/>
  <c r="N136" i="28"/>
  <c r="O136" i="28"/>
  <c r="P136" i="28"/>
  <c r="Q136" i="28"/>
  <c r="R136" i="28"/>
  <c r="S136" i="28"/>
  <c r="T136" i="28"/>
  <c r="U136" i="28"/>
  <c r="V136" i="28"/>
  <c r="W136" i="28"/>
  <c r="X136" i="28"/>
  <c r="Y136" i="28"/>
  <c r="Z136" i="28"/>
  <c r="AA136" i="28"/>
  <c r="AB136" i="28"/>
  <c r="AC136" i="28"/>
  <c r="AD136" i="28"/>
  <c r="AE136" i="28"/>
  <c r="AF136" i="28"/>
  <c r="AG136" i="28"/>
  <c r="AH136" i="28"/>
  <c r="AI136" i="28"/>
  <c r="AJ136" i="28"/>
  <c r="AK136" i="28"/>
  <c r="AL136" i="28"/>
  <c r="AM136" i="28"/>
  <c r="AN136" i="28"/>
  <c r="AO136" i="28"/>
  <c r="AP136" i="28"/>
  <c r="AQ136" i="28"/>
  <c r="AR136" i="28"/>
  <c r="AT136" i="28"/>
  <c r="AU136" i="28"/>
  <c r="AV136" i="28"/>
  <c r="AW136" i="28"/>
  <c r="AX136" i="28"/>
  <c r="D137" i="28"/>
  <c r="F137" i="28"/>
  <c r="G137" i="28"/>
  <c r="H137" i="28"/>
  <c r="I137" i="28"/>
  <c r="J137" i="28"/>
  <c r="K137" i="28"/>
  <c r="L137" i="28"/>
  <c r="M137" i="28"/>
  <c r="N137" i="28"/>
  <c r="O137" i="28"/>
  <c r="P137" i="28"/>
  <c r="Q137" i="28"/>
  <c r="R137" i="28"/>
  <c r="S137" i="28"/>
  <c r="T137" i="28"/>
  <c r="U137" i="28"/>
  <c r="V137" i="28"/>
  <c r="W137" i="28"/>
  <c r="X137" i="28"/>
  <c r="Y137" i="28"/>
  <c r="Z137" i="28"/>
  <c r="AA137" i="28"/>
  <c r="AB137" i="28"/>
  <c r="AC137" i="28"/>
  <c r="AD137" i="28"/>
  <c r="AE137" i="28"/>
  <c r="AF137" i="28"/>
  <c r="AG137" i="28"/>
  <c r="AH137" i="28"/>
  <c r="AI137" i="28"/>
  <c r="AJ137" i="28"/>
  <c r="AK137" i="28"/>
  <c r="AL137" i="28"/>
  <c r="AM137" i="28"/>
  <c r="AN137" i="28"/>
  <c r="AO137" i="28"/>
  <c r="AP137" i="28"/>
  <c r="AQ137" i="28"/>
  <c r="AR137" i="28"/>
  <c r="AT137" i="28"/>
  <c r="AU137" i="28"/>
  <c r="AV137" i="28"/>
  <c r="AW137" i="28"/>
  <c r="AX137" i="28"/>
  <c r="D138" i="28"/>
  <c r="F138" i="28"/>
  <c r="G138" i="28"/>
  <c r="H138" i="28"/>
  <c r="I138" i="28"/>
  <c r="J138" i="28"/>
  <c r="K138" i="28"/>
  <c r="L138" i="28"/>
  <c r="M138" i="28"/>
  <c r="N138" i="28"/>
  <c r="O138" i="28"/>
  <c r="P138" i="28"/>
  <c r="Q138" i="28"/>
  <c r="R138" i="28"/>
  <c r="S138" i="28"/>
  <c r="T138" i="28"/>
  <c r="U138" i="28"/>
  <c r="V138" i="28"/>
  <c r="W138" i="28"/>
  <c r="X138" i="28"/>
  <c r="Y138" i="28"/>
  <c r="Z138" i="28"/>
  <c r="AA138" i="28"/>
  <c r="AB138" i="28"/>
  <c r="AC138" i="28"/>
  <c r="AD138" i="28"/>
  <c r="AE138" i="28"/>
  <c r="AF138" i="28"/>
  <c r="AG138" i="28"/>
  <c r="AH138" i="28"/>
  <c r="AI138" i="28"/>
  <c r="AJ138" i="28"/>
  <c r="AK138" i="28"/>
  <c r="AL138" i="28"/>
  <c r="AM138" i="28"/>
  <c r="AN138" i="28"/>
  <c r="AO138" i="28"/>
  <c r="AP138" i="28"/>
  <c r="AQ138" i="28"/>
  <c r="AR138" i="28"/>
  <c r="AT138" i="28"/>
  <c r="AU138" i="28"/>
  <c r="AV138" i="28"/>
  <c r="AW138" i="28"/>
  <c r="AX138" i="28"/>
  <c r="D139" i="28"/>
  <c r="F139" i="28"/>
  <c r="G139" i="28"/>
  <c r="H139" i="28"/>
  <c r="I139" i="28"/>
  <c r="J139" i="28"/>
  <c r="K139" i="28"/>
  <c r="L139" i="28"/>
  <c r="M139" i="28"/>
  <c r="N139" i="28"/>
  <c r="O139" i="28"/>
  <c r="P139" i="28"/>
  <c r="Q139" i="28"/>
  <c r="R139" i="28"/>
  <c r="S139" i="28"/>
  <c r="T139" i="28"/>
  <c r="U139" i="28"/>
  <c r="V139" i="28"/>
  <c r="W139" i="28"/>
  <c r="X139" i="28"/>
  <c r="Y139" i="28"/>
  <c r="Z139" i="28"/>
  <c r="AA139" i="28"/>
  <c r="AB139" i="28"/>
  <c r="AC139" i="28"/>
  <c r="AD139" i="28"/>
  <c r="AE139" i="28"/>
  <c r="AF139" i="28"/>
  <c r="AG139" i="28"/>
  <c r="AH139" i="28"/>
  <c r="AI139" i="28"/>
  <c r="AJ139" i="28"/>
  <c r="AK139" i="28"/>
  <c r="AL139" i="28"/>
  <c r="AM139" i="28"/>
  <c r="AN139" i="28"/>
  <c r="AO139" i="28"/>
  <c r="AP139" i="28"/>
  <c r="AQ139" i="28"/>
  <c r="AR139" i="28"/>
  <c r="AT139" i="28"/>
  <c r="M139" i="8" s="1"/>
  <c r="AU139" i="28"/>
  <c r="AV139" i="28"/>
  <c r="AW139" i="28"/>
  <c r="AX139" i="28"/>
  <c r="D140" i="28"/>
  <c r="F140" i="28"/>
  <c r="G140" i="28"/>
  <c r="H140" i="28"/>
  <c r="I140" i="28"/>
  <c r="J140" i="28"/>
  <c r="K140" i="28"/>
  <c r="L140" i="28"/>
  <c r="M140" i="28"/>
  <c r="N140" i="28"/>
  <c r="O140" i="28"/>
  <c r="P140" i="28"/>
  <c r="Q140" i="28"/>
  <c r="R140" i="28"/>
  <c r="S140" i="28"/>
  <c r="T140" i="28"/>
  <c r="U140" i="28"/>
  <c r="V140" i="28"/>
  <c r="W140" i="28"/>
  <c r="X140" i="28"/>
  <c r="Y140" i="28"/>
  <c r="Z140" i="28"/>
  <c r="AA140" i="28"/>
  <c r="AB140" i="28"/>
  <c r="AC140" i="28"/>
  <c r="AD140" i="28"/>
  <c r="AE140" i="28"/>
  <c r="AF140" i="28"/>
  <c r="AG140" i="28"/>
  <c r="AH140" i="28"/>
  <c r="AI140" i="28"/>
  <c r="AJ140" i="28"/>
  <c r="AK140" i="28"/>
  <c r="AL140" i="28"/>
  <c r="AM140" i="28"/>
  <c r="AN140" i="28"/>
  <c r="AO140" i="28"/>
  <c r="AP140" i="28"/>
  <c r="AQ140" i="28"/>
  <c r="AR140" i="28"/>
  <c r="AT140" i="28"/>
  <c r="AU140" i="28"/>
  <c r="AV140" i="28"/>
  <c r="AW140" i="28"/>
  <c r="AX140" i="28"/>
  <c r="D141" i="28"/>
  <c r="F141" i="28"/>
  <c r="G141" i="28"/>
  <c r="H141" i="28"/>
  <c r="I141" i="28"/>
  <c r="J141" i="28"/>
  <c r="K141" i="28"/>
  <c r="L141" i="28"/>
  <c r="M141" i="28"/>
  <c r="N141" i="28"/>
  <c r="O141" i="28"/>
  <c r="P141" i="28"/>
  <c r="Q141" i="28"/>
  <c r="R141" i="28"/>
  <c r="S141" i="28"/>
  <c r="T141" i="28"/>
  <c r="U141" i="28"/>
  <c r="V141" i="28"/>
  <c r="W141" i="28"/>
  <c r="X141" i="28"/>
  <c r="Y141" i="28"/>
  <c r="Z141" i="28"/>
  <c r="AA141" i="28"/>
  <c r="AB141" i="28"/>
  <c r="AC141" i="28"/>
  <c r="AD141" i="28"/>
  <c r="AE141" i="28"/>
  <c r="AF141" i="28"/>
  <c r="AG141" i="28"/>
  <c r="AH141" i="28"/>
  <c r="AI141" i="28"/>
  <c r="AJ141" i="28"/>
  <c r="AK141" i="28"/>
  <c r="AL141" i="28"/>
  <c r="AM141" i="28"/>
  <c r="AN141" i="28"/>
  <c r="AO141" i="28"/>
  <c r="AP141" i="28"/>
  <c r="AQ141" i="28"/>
  <c r="AR141" i="28"/>
  <c r="AT141" i="28"/>
  <c r="AU141" i="28"/>
  <c r="AV141" i="28"/>
  <c r="AW141" i="28"/>
  <c r="AX141" i="28"/>
  <c r="D142" i="28"/>
  <c r="F142" i="28"/>
  <c r="G142" i="28"/>
  <c r="H142" i="28"/>
  <c r="I142" i="28"/>
  <c r="J142" i="28"/>
  <c r="K142" i="28"/>
  <c r="L142" i="28"/>
  <c r="M142" i="28"/>
  <c r="N142" i="28"/>
  <c r="O142" i="28"/>
  <c r="P142" i="28"/>
  <c r="Q142" i="28"/>
  <c r="R142" i="28"/>
  <c r="S142" i="28"/>
  <c r="T142" i="28"/>
  <c r="U142" i="28"/>
  <c r="V142" i="28"/>
  <c r="W142" i="28"/>
  <c r="X142" i="28"/>
  <c r="Y142" i="28"/>
  <c r="Z142" i="28"/>
  <c r="AA142" i="28"/>
  <c r="AB142" i="28"/>
  <c r="AC142" i="28"/>
  <c r="AD142" i="28"/>
  <c r="AE142" i="28"/>
  <c r="AF142" i="28"/>
  <c r="AG142" i="28"/>
  <c r="AH142" i="28"/>
  <c r="AI142" i="28"/>
  <c r="AJ142" i="28"/>
  <c r="AK142" i="28"/>
  <c r="AL142" i="28"/>
  <c r="AM142" i="28"/>
  <c r="AN142" i="28"/>
  <c r="AO142" i="28"/>
  <c r="AP142" i="28"/>
  <c r="AQ142" i="28"/>
  <c r="AR142" i="28"/>
  <c r="AT142" i="28"/>
  <c r="AU142" i="28"/>
  <c r="AV142" i="28"/>
  <c r="AW142" i="28"/>
  <c r="AX142" i="28"/>
  <c r="D143" i="28"/>
  <c r="F143" i="28"/>
  <c r="G143" i="28"/>
  <c r="H143" i="28"/>
  <c r="I143" i="28"/>
  <c r="J143" i="28"/>
  <c r="K143" i="28"/>
  <c r="L143" i="28"/>
  <c r="M143" i="28"/>
  <c r="N143" i="28"/>
  <c r="O143" i="28"/>
  <c r="P143" i="28"/>
  <c r="Q143" i="28"/>
  <c r="R143" i="28"/>
  <c r="S143" i="28"/>
  <c r="T143" i="28"/>
  <c r="U143" i="28"/>
  <c r="V143" i="28"/>
  <c r="W143" i="28"/>
  <c r="X143" i="28"/>
  <c r="Y143" i="28"/>
  <c r="Z143" i="28"/>
  <c r="AA143" i="28"/>
  <c r="AB143" i="28"/>
  <c r="AC143" i="28"/>
  <c r="AD143" i="28"/>
  <c r="AE143" i="28"/>
  <c r="AF143" i="28"/>
  <c r="AG143" i="28"/>
  <c r="AH143" i="28"/>
  <c r="AI143" i="28"/>
  <c r="AJ143" i="28"/>
  <c r="AK143" i="28"/>
  <c r="AL143" i="28"/>
  <c r="AM143" i="28"/>
  <c r="AN143" i="28"/>
  <c r="AO143" i="28"/>
  <c r="AP143" i="28"/>
  <c r="AQ143" i="28"/>
  <c r="AR143" i="28"/>
  <c r="AT143" i="28"/>
  <c r="M143" i="8" s="1"/>
  <c r="AU143" i="28"/>
  <c r="AV143" i="28"/>
  <c r="AW143" i="28"/>
  <c r="AX143" i="28"/>
  <c r="D144" i="28"/>
  <c r="F144" i="28"/>
  <c r="G144" i="28"/>
  <c r="H144" i="28"/>
  <c r="I144" i="28"/>
  <c r="J144" i="28"/>
  <c r="K144" i="28"/>
  <c r="L144" i="28"/>
  <c r="M144" i="28"/>
  <c r="N144" i="28"/>
  <c r="O144" i="28"/>
  <c r="P144" i="28"/>
  <c r="Q144" i="28"/>
  <c r="R144" i="28"/>
  <c r="S144" i="28"/>
  <c r="T144" i="28"/>
  <c r="U144" i="28"/>
  <c r="V144" i="28"/>
  <c r="W144" i="28"/>
  <c r="X144" i="28"/>
  <c r="Y144" i="28"/>
  <c r="Z144" i="28"/>
  <c r="AA144" i="28"/>
  <c r="AB144" i="28"/>
  <c r="AC144" i="28"/>
  <c r="AD144" i="28"/>
  <c r="AE144" i="28"/>
  <c r="AF144" i="28"/>
  <c r="AG144" i="28"/>
  <c r="AH144" i="28"/>
  <c r="AI144" i="28"/>
  <c r="AJ144" i="28"/>
  <c r="AK144" i="28"/>
  <c r="AL144" i="28"/>
  <c r="AM144" i="28"/>
  <c r="AN144" i="28"/>
  <c r="AO144" i="28"/>
  <c r="AP144" i="28"/>
  <c r="AQ144" i="28"/>
  <c r="AR144" i="28"/>
  <c r="AT144" i="28"/>
  <c r="AU144" i="28"/>
  <c r="AV144" i="28"/>
  <c r="AW144" i="28"/>
  <c r="AX144" i="28"/>
  <c r="D145" i="28"/>
  <c r="F145" i="28"/>
  <c r="G145" i="28"/>
  <c r="H145" i="28"/>
  <c r="I145" i="28"/>
  <c r="J145" i="28"/>
  <c r="K145" i="28"/>
  <c r="L145" i="28"/>
  <c r="M145" i="28"/>
  <c r="N145" i="28"/>
  <c r="O145" i="28"/>
  <c r="P145" i="28"/>
  <c r="Q145" i="28"/>
  <c r="R145" i="28"/>
  <c r="S145" i="28"/>
  <c r="T145" i="28"/>
  <c r="U145" i="28"/>
  <c r="V145" i="28"/>
  <c r="W145" i="28"/>
  <c r="X145" i="28"/>
  <c r="Y145" i="28"/>
  <c r="Z145" i="28"/>
  <c r="AA145" i="28"/>
  <c r="AB145" i="28"/>
  <c r="AC145" i="28"/>
  <c r="AD145" i="28"/>
  <c r="AE145" i="28"/>
  <c r="AF145" i="28"/>
  <c r="AG145" i="28"/>
  <c r="AH145" i="28"/>
  <c r="AI145" i="28"/>
  <c r="AJ145" i="28"/>
  <c r="AK145" i="28"/>
  <c r="AL145" i="28"/>
  <c r="AM145" i="28"/>
  <c r="AN145" i="28"/>
  <c r="AO145" i="28"/>
  <c r="AP145" i="28"/>
  <c r="AQ145" i="28"/>
  <c r="AR145" i="28"/>
  <c r="AT145" i="28"/>
  <c r="AU145" i="28"/>
  <c r="AV145" i="28"/>
  <c r="AW145" i="28"/>
  <c r="AX145" i="28"/>
  <c r="D146" i="28"/>
  <c r="F146" i="28"/>
  <c r="G146" i="28"/>
  <c r="H146" i="28"/>
  <c r="I146" i="28"/>
  <c r="J146" i="28"/>
  <c r="K146" i="28"/>
  <c r="L146" i="28"/>
  <c r="M146" i="28"/>
  <c r="N146" i="28"/>
  <c r="O146" i="28"/>
  <c r="P146" i="28"/>
  <c r="Q146" i="28"/>
  <c r="R146" i="28"/>
  <c r="S146" i="28"/>
  <c r="T146" i="28"/>
  <c r="U146" i="28"/>
  <c r="V146" i="28"/>
  <c r="W146" i="28"/>
  <c r="X146" i="28"/>
  <c r="Y146" i="28"/>
  <c r="Z146" i="28"/>
  <c r="AA146" i="28"/>
  <c r="AB146" i="28"/>
  <c r="AC146" i="28"/>
  <c r="AD146" i="28"/>
  <c r="AE146" i="28"/>
  <c r="AF146" i="28"/>
  <c r="AG146" i="28"/>
  <c r="AH146" i="28"/>
  <c r="AI146" i="28"/>
  <c r="AJ146" i="28"/>
  <c r="AK146" i="28"/>
  <c r="AL146" i="28"/>
  <c r="AM146" i="28"/>
  <c r="AN146" i="28"/>
  <c r="AO146" i="28"/>
  <c r="AP146" i="28"/>
  <c r="AQ146" i="28"/>
  <c r="AR146" i="28"/>
  <c r="AT146" i="28"/>
  <c r="AU146" i="28"/>
  <c r="AV146" i="28"/>
  <c r="AW146" i="28"/>
  <c r="AX146" i="28"/>
  <c r="D147" i="28"/>
  <c r="F147" i="28"/>
  <c r="G147" i="28"/>
  <c r="H147" i="28"/>
  <c r="I147" i="28"/>
  <c r="J147" i="28"/>
  <c r="K147" i="28"/>
  <c r="L147" i="28"/>
  <c r="M147" i="28"/>
  <c r="N147" i="28"/>
  <c r="O147" i="28"/>
  <c r="P147" i="28"/>
  <c r="Q147" i="28"/>
  <c r="R147" i="28"/>
  <c r="S147" i="28"/>
  <c r="T147" i="28"/>
  <c r="U147" i="28"/>
  <c r="V147" i="28"/>
  <c r="W147" i="28"/>
  <c r="X147" i="28"/>
  <c r="Y147" i="28"/>
  <c r="Z147" i="28"/>
  <c r="AA147" i="28"/>
  <c r="AB147" i="28"/>
  <c r="AC147" i="28"/>
  <c r="AD147" i="28"/>
  <c r="AE147" i="28"/>
  <c r="AF147" i="28"/>
  <c r="AG147" i="28"/>
  <c r="AH147" i="28"/>
  <c r="AI147" i="28"/>
  <c r="AJ147" i="28"/>
  <c r="AK147" i="28"/>
  <c r="AL147" i="28"/>
  <c r="AM147" i="28"/>
  <c r="AN147" i="28"/>
  <c r="AO147" i="28"/>
  <c r="AP147" i="28"/>
  <c r="AQ147" i="28"/>
  <c r="AR147" i="28"/>
  <c r="AT147" i="28"/>
  <c r="M147" i="8"/>
  <c r="AU147" i="28"/>
  <c r="AV147" i="28"/>
  <c r="AW147" i="28"/>
  <c r="AX147" i="28"/>
  <c r="D148" i="28"/>
  <c r="F148" i="28"/>
  <c r="G148" i="28"/>
  <c r="H148" i="28"/>
  <c r="I148" i="28"/>
  <c r="J148" i="28"/>
  <c r="K148" i="28"/>
  <c r="L148" i="28"/>
  <c r="M148" i="28"/>
  <c r="N148" i="28"/>
  <c r="O148" i="28"/>
  <c r="P148" i="28"/>
  <c r="Q148" i="28"/>
  <c r="R148" i="28"/>
  <c r="S148" i="28"/>
  <c r="T148" i="28"/>
  <c r="U148" i="28"/>
  <c r="V148" i="28"/>
  <c r="W148" i="28"/>
  <c r="X148" i="28"/>
  <c r="Y148" i="28"/>
  <c r="Z148" i="28"/>
  <c r="AA148" i="28"/>
  <c r="AB148" i="28"/>
  <c r="AC148" i="28"/>
  <c r="AD148" i="28"/>
  <c r="AE148" i="28"/>
  <c r="AF148" i="28"/>
  <c r="AG148" i="28"/>
  <c r="AH148" i="28"/>
  <c r="AI148" i="28"/>
  <c r="AJ148" i="28"/>
  <c r="AK148" i="28"/>
  <c r="AL148" i="28"/>
  <c r="AM148" i="28"/>
  <c r="AN148" i="28"/>
  <c r="AO148" i="28"/>
  <c r="AP148" i="28"/>
  <c r="AQ148" i="28"/>
  <c r="AR148" i="28"/>
  <c r="AT148" i="28"/>
  <c r="AU148" i="28"/>
  <c r="AV148" i="28"/>
  <c r="AW148" i="28"/>
  <c r="AX148" i="28"/>
  <c r="D149" i="28"/>
  <c r="F149" i="28"/>
  <c r="G149" i="28"/>
  <c r="H149" i="28"/>
  <c r="I149" i="28"/>
  <c r="J149" i="28"/>
  <c r="K149" i="28"/>
  <c r="L149" i="28"/>
  <c r="M149" i="28"/>
  <c r="N149" i="28"/>
  <c r="O149" i="28"/>
  <c r="P149" i="28"/>
  <c r="Q149" i="28"/>
  <c r="R149" i="28"/>
  <c r="S149" i="28"/>
  <c r="T149" i="28"/>
  <c r="U149" i="28"/>
  <c r="V149" i="28"/>
  <c r="W149" i="28"/>
  <c r="X149" i="28"/>
  <c r="Y149" i="28"/>
  <c r="Z149" i="28"/>
  <c r="AA149" i="28"/>
  <c r="AB149" i="28"/>
  <c r="AC149" i="28"/>
  <c r="AD149" i="28"/>
  <c r="AE149" i="28"/>
  <c r="AF149" i="28"/>
  <c r="AG149" i="28"/>
  <c r="AH149" i="28"/>
  <c r="AI149" i="28"/>
  <c r="AJ149" i="28"/>
  <c r="AK149" i="28"/>
  <c r="AL149" i="28"/>
  <c r="AM149" i="28"/>
  <c r="AN149" i="28"/>
  <c r="AO149" i="28"/>
  <c r="AP149" i="28"/>
  <c r="AQ149" i="28"/>
  <c r="AR149" i="28"/>
  <c r="AT149" i="28"/>
  <c r="AU149" i="28"/>
  <c r="AV149" i="28"/>
  <c r="AW149" i="28"/>
  <c r="AX149" i="28"/>
  <c r="D150" i="28"/>
  <c r="F150" i="28"/>
  <c r="G150" i="28"/>
  <c r="H150" i="28"/>
  <c r="I150" i="28"/>
  <c r="J150" i="28"/>
  <c r="K150" i="28"/>
  <c r="L150" i="28"/>
  <c r="M150" i="28"/>
  <c r="N150" i="28"/>
  <c r="O150" i="28"/>
  <c r="P150" i="28"/>
  <c r="Q150" i="28"/>
  <c r="R150" i="28"/>
  <c r="S150" i="28"/>
  <c r="T150" i="28"/>
  <c r="U150" i="28"/>
  <c r="V150" i="28"/>
  <c r="W150" i="28"/>
  <c r="X150" i="28"/>
  <c r="Y150" i="28"/>
  <c r="Z150" i="28"/>
  <c r="AA150" i="28"/>
  <c r="AB150" i="28"/>
  <c r="AC150" i="28"/>
  <c r="AD150" i="28"/>
  <c r="AE150" i="28"/>
  <c r="AF150" i="28"/>
  <c r="AG150" i="28"/>
  <c r="AH150" i="28"/>
  <c r="AI150" i="28"/>
  <c r="AJ150" i="28"/>
  <c r="AK150" i="28"/>
  <c r="AL150" i="28"/>
  <c r="AM150" i="28"/>
  <c r="AN150" i="28"/>
  <c r="AO150" i="28"/>
  <c r="AP150" i="28"/>
  <c r="AQ150" i="28"/>
  <c r="AR150" i="28"/>
  <c r="AT150" i="28"/>
  <c r="AU150" i="28"/>
  <c r="AV150" i="28"/>
  <c r="AW150" i="28"/>
  <c r="AX150" i="28"/>
  <c r="D151" i="28"/>
  <c r="F151" i="28"/>
  <c r="G151" i="28"/>
  <c r="H151" i="28"/>
  <c r="I151" i="28"/>
  <c r="J151" i="28"/>
  <c r="K151" i="28"/>
  <c r="L151" i="28"/>
  <c r="M151" i="28"/>
  <c r="N151" i="28"/>
  <c r="O151" i="28"/>
  <c r="P151" i="28"/>
  <c r="Q151" i="28"/>
  <c r="R151" i="28"/>
  <c r="S151" i="28"/>
  <c r="T151" i="28"/>
  <c r="U151" i="28"/>
  <c r="V151" i="28"/>
  <c r="W151" i="28"/>
  <c r="X151" i="28"/>
  <c r="Y151" i="28"/>
  <c r="Z151" i="28"/>
  <c r="AA151" i="28"/>
  <c r="AB151" i="28"/>
  <c r="AC151" i="28"/>
  <c r="AD151" i="28"/>
  <c r="AE151" i="28"/>
  <c r="AF151" i="28"/>
  <c r="AG151" i="28"/>
  <c r="AH151" i="28"/>
  <c r="AI151" i="28"/>
  <c r="AJ151" i="28"/>
  <c r="AK151" i="28"/>
  <c r="AL151" i="28"/>
  <c r="AM151" i="28"/>
  <c r="AN151" i="28"/>
  <c r="AO151" i="28"/>
  <c r="AP151" i="28"/>
  <c r="AQ151" i="28"/>
  <c r="AR151" i="28"/>
  <c r="AT151" i="28"/>
  <c r="M151" i="8"/>
  <c r="AU151" i="28"/>
  <c r="AV151" i="28"/>
  <c r="AW151" i="28"/>
  <c r="AX151" i="28"/>
  <c r="D152" i="28"/>
  <c r="F152" i="28"/>
  <c r="G152" i="28"/>
  <c r="H152" i="28"/>
  <c r="I152" i="28"/>
  <c r="J152" i="28"/>
  <c r="K152" i="28"/>
  <c r="L152" i="28"/>
  <c r="M152" i="28"/>
  <c r="N152" i="28"/>
  <c r="O152" i="28"/>
  <c r="P152" i="28"/>
  <c r="Q152" i="28"/>
  <c r="R152" i="28"/>
  <c r="S152" i="28"/>
  <c r="T152" i="28"/>
  <c r="U152" i="28"/>
  <c r="V152" i="28"/>
  <c r="W152" i="28"/>
  <c r="X152" i="28"/>
  <c r="Y152" i="28"/>
  <c r="Z152" i="28"/>
  <c r="AA152" i="28"/>
  <c r="AB152" i="28"/>
  <c r="AC152" i="28"/>
  <c r="AD152" i="28"/>
  <c r="AE152" i="28"/>
  <c r="AF152" i="28"/>
  <c r="AG152" i="28"/>
  <c r="AH152" i="28"/>
  <c r="AI152" i="28"/>
  <c r="AJ152" i="28"/>
  <c r="AK152" i="28"/>
  <c r="AL152" i="28"/>
  <c r="AM152" i="28"/>
  <c r="AN152" i="28"/>
  <c r="AO152" i="28"/>
  <c r="AP152" i="28"/>
  <c r="AQ152" i="28"/>
  <c r="AR152" i="28"/>
  <c r="AT152" i="28"/>
  <c r="AU152" i="28"/>
  <c r="AV152" i="28"/>
  <c r="AW152" i="28"/>
  <c r="AX152" i="28"/>
  <c r="D153" i="28"/>
  <c r="F153" i="28"/>
  <c r="G153" i="28"/>
  <c r="H153" i="28"/>
  <c r="I153" i="28"/>
  <c r="J153" i="28"/>
  <c r="K153" i="28"/>
  <c r="L153" i="28"/>
  <c r="M153" i="28"/>
  <c r="N153" i="28"/>
  <c r="O153" i="28"/>
  <c r="P153" i="28"/>
  <c r="Q153" i="28"/>
  <c r="R153" i="28"/>
  <c r="S153" i="28"/>
  <c r="T153" i="28"/>
  <c r="U153" i="28"/>
  <c r="V153" i="28"/>
  <c r="W153" i="28"/>
  <c r="X153" i="28"/>
  <c r="Y153" i="28"/>
  <c r="Z153" i="28"/>
  <c r="AA153" i="28"/>
  <c r="AB153" i="28"/>
  <c r="AC153" i="28"/>
  <c r="AD153" i="28"/>
  <c r="AE153" i="28"/>
  <c r="AF153" i="28"/>
  <c r="AG153" i="28"/>
  <c r="AH153" i="28"/>
  <c r="AI153" i="28"/>
  <c r="AJ153" i="28"/>
  <c r="AK153" i="28"/>
  <c r="AL153" i="28"/>
  <c r="AM153" i="28"/>
  <c r="AN153" i="28"/>
  <c r="AO153" i="28"/>
  <c r="AP153" i="28"/>
  <c r="AQ153" i="28"/>
  <c r="AR153" i="28"/>
  <c r="AT153" i="28"/>
  <c r="AU153" i="28"/>
  <c r="AV153" i="28"/>
  <c r="AW153" i="28"/>
  <c r="AX153" i="28"/>
  <c r="D154" i="28"/>
  <c r="F154" i="28"/>
  <c r="G154" i="28"/>
  <c r="H154" i="28"/>
  <c r="I154" i="28"/>
  <c r="J154" i="28"/>
  <c r="K154" i="28"/>
  <c r="L154" i="28"/>
  <c r="M154" i="28"/>
  <c r="N154" i="28"/>
  <c r="O154" i="28"/>
  <c r="P154" i="28"/>
  <c r="Q154" i="28"/>
  <c r="R154" i="28"/>
  <c r="S154" i="28"/>
  <c r="T154" i="28"/>
  <c r="U154" i="28"/>
  <c r="V154" i="28"/>
  <c r="W154" i="28"/>
  <c r="X154" i="28"/>
  <c r="Y154" i="28"/>
  <c r="Z154" i="28"/>
  <c r="AA154" i="28"/>
  <c r="AB154" i="28"/>
  <c r="AC154" i="28"/>
  <c r="AD154" i="28"/>
  <c r="AE154" i="28"/>
  <c r="AF154" i="28"/>
  <c r="AG154" i="28"/>
  <c r="AH154" i="28"/>
  <c r="AI154" i="28"/>
  <c r="AJ154" i="28"/>
  <c r="AK154" i="28"/>
  <c r="AL154" i="28"/>
  <c r="AM154" i="28"/>
  <c r="AN154" i="28"/>
  <c r="AO154" i="28"/>
  <c r="AP154" i="28"/>
  <c r="AQ154" i="28"/>
  <c r="AR154" i="28"/>
  <c r="AT154" i="28"/>
  <c r="AU154" i="28"/>
  <c r="AV154" i="28"/>
  <c r="AW154" i="28"/>
  <c r="AX154" i="28"/>
  <c r="D155" i="28"/>
  <c r="F155" i="28"/>
  <c r="G155" i="28"/>
  <c r="H155" i="28"/>
  <c r="I155" i="28"/>
  <c r="J155" i="28"/>
  <c r="K155" i="28"/>
  <c r="L155" i="28"/>
  <c r="M155" i="28"/>
  <c r="N155" i="28"/>
  <c r="O155" i="28"/>
  <c r="P155" i="28"/>
  <c r="Q155" i="28"/>
  <c r="R155" i="28"/>
  <c r="S155" i="28"/>
  <c r="T155" i="28"/>
  <c r="U155" i="28"/>
  <c r="V155" i="28"/>
  <c r="W155" i="28"/>
  <c r="X155" i="28"/>
  <c r="Y155" i="28"/>
  <c r="Z155" i="28"/>
  <c r="AA155" i="28"/>
  <c r="AB155" i="28"/>
  <c r="AC155" i="28"/>
  <c r="AD155" i="28"/>
  <c r="AE155" i="28"/>
  <c r="AF155" i="28"/>
  <c r="AG155" i="28"/>
  <c r="AH155" i="28"/>
  <c r="AI155" i="28"/>
  <c r="AJ155" i="28"/>
  <c r="AK155" i="28"/>
  <c r="AL155" i="28"/>
  <c r="AM155" i="28"/>
  <c r="AN155" i="28"/>
  <c r="AO155" i="28"/>
  <c r="AP155" i="28"/>
  <c r="AQ155" i="28"/>
  <c r="AR155" i="28"/>
  <c r="AT155" i="28"/>
  <c r="M155" i="8" s="1"/>
  <c r="AU155" i="28"/>
  <c r="AV155" i="28"/>
  <c r="AW155" i="28"/>
  <c r="AX155" i="28"/>
  <c r="D156" i="28"/>
  <c r="F156" i="28"/>
  <c r="G156" i="28"/>
  <c r="H156" i="28"/>
  <c r="I156" i="28"/>
  <c r="J156" i="28"/>
  <c r="K156" i="28"/>
  <c r="L156" i="28"/>
  <c r="M156" i="28"/>
  <c r="N156" i="28"/>
  <c r="O156" i="28"/>
  <c r="P156" i="28"/>
  <c r="Q156" i="28"/>
  <c r="R156" i="28"/>
  <c r="S156" i="28"/>
  <c r="T156" i="28"/>
  <c r="U156" i="28"/>
  <c r="V156" i="28"/>
  <c r="W156" i="28"/>
  <c r="X156" i="28"/>
  <c r="Y156" i="28"/>
  <c r="Z156" i="28"/>
  <c r="AA156" i="28"/>
  <c r="AB156" i="28"/>
  <c r="AC156" i="28"/>
  <c r="AD156" i="28"/>
  <c r="AE156" i="28"/>
  <c r="AF156" i="28"/>
  <c r="AG156" i="28"/>
  <c r="AH156" i="28"/>
  <c r="AI156" i="28"/>
  <c r="AJ156" i="28"/>
  <c r="AK156" i="28"/>
  <c r="AL156" i="28"/>
  <c r="AM156" i="28"/>
  <c r="AN156" i="28"/>
  <c r="AO156" i="28"/>
  <c r="AP156" i="28"/>
  <c r="AQ156" i="28"/>
  <c r="AR156" i="28"/>
  <c r="AT156" i="28"/>
  <c r="AU156" i="28"/>
  <c r="AV156" i="28"/>
  <c r="AW156" i="28"/>
  <c r="AX156" i="28"/>
  <c r="D157" i="28"/>
  <c r="F157" i="28"/>
  <c r="G157" i="28"/>
  <c r="H157" i="28"/>
  <c r="I157" i="28"/>
  <c r="J157" i="28"/>
  <c r="K157" i="28"/>
  <c r="L157" i="28"/>
  <c r="M157" i="28"/>
  <c r="N157" i="28"/>
  <c r="O157" i="28"/>
  <c r="P157" i="28"/>
  <c r="Q157" i="28"/>
  <c r="R157" i="28"/>
  <c r="S157" i="28"/>
  <c r="T157" i="28"/>
  <c r="U157" i="28"/>
  <c r="V157" i="28"/>
  <c r="W157" i="28"/>
  <c r="X157" i="28"/>
  <c r="Y157" i="28"/>
  <c r="Z157" i="28"/>
  <c r="AA157" i="28"/>
  <c r="AB157" i="28"/>
  <c r="AC157" i="28"/>
  <c r="AD157" i="28"/>
  <c r="AE157" i="28"/>
  <c r="AF157" i="28"/>
  <c r="AG157" i="28"/>
  <c r="AH157" i="28"/>
  <c r="AI157" i="28"/>
  <c r="AJ157" i="28"/>
  <c r="AK157" i="28"/>
  <c r="AL157" i="28"/>
  <c r="AM157" i="28"/>
  <c r="AN157" i="28"/>
  <c r="AO157" i="28"/>
  <c r="AP157" i="28"/>
  <c r="AQ157" i="28"/>
  <c r="AR157" i="28"/>
  <c r="AT157" i="28"/>
  <c r="AU157" i="28"/>
  <c r="AV157" i="28"/>
  <c r="AW157" i="28"/>
  <c r="AX157" i="28"/>
  <c r="D158" i="28"/>
  <c r="F158" i="28"/>
  <c r="G158" i="28"/>
  <c r="H158" i="28"/>
  <c r="I158" i="28"/>
  <c r="J158" i="28"/>
  <c r="K158" i="28"/>
  <c r="L158" i="28"/>
  <c r="M158" i="28"/>
  <c r="N158" i="28"/>
  <c r="O158" i="28"/>
  <c r="P158" i="28"/>
  <c r="Q158" i="28"/>
  <c r="R158" i="28"/>
  <c r="S158" i="28"/>
  <c r="T158" i="28"/>
  <c r="U158" i="28"/>
  <c r="V158" i="28"/>
  <c r="W158" i="28"/>
  <c r="X158" i="28"/>
  <c r="Y158" i="28"/>
  <c r="Z158" i="28"/>
  <c r="AA158" i="28"/>
  <c r="AB158" i="28"/>
  <c r="AC158" i="28"/>
  <c r="AD158" i="28"/>
  <c r="AE158" i="28"/>
  <c r="AF158" i="28"/>
  <c r="AG158" i="28"/>
  <c r="AH158" i="28"/>
  <c r="AI158" i="28"/>
  <c r="AJ158" i="28"/>
  <c r="AK158" i="28"/>
  <c r="AL158" i="28"/>
  <c r="AM158" i="28"/>
  <c r="AN158" i="28"/>
  <c r="AO158" i="28"/>
  <c r="AP158" i="28"/>
  <c r="AQ158" i="28"/>
  <c r="AR158" i="28"/>
  <c r="AT158" i="28"/>
  <c r="AU158" i="28"/>
  <c r="AV158" i="28"/>
  <c r="AW158" i="28"/>
  <c r="AX158" i="28"/>
  <c r="D159" i="28"/>
  <c r="F159" i="28"/>
  <c r="G159" i="28"/>
  <c r="H159" i="28"/>
  <c r="I159" i="28"/>
  <c r="J159" i="28"/>
  <c r="K159" i="28"/>
  <c r="L159" i="28"/>
  <c r="M159" i="28"/>
  <c r="N159" i="28"/>
  <c r="O159" i="28"/>
  <c r="P159" i="28"/>
  <c r="Q159" i="28"/>
  <c r="R159" i="28"/>
  <c r="S159" i="28"/>
  <c r="T159" i="28"/>
  <c r="U159" i="28"/>
  <c r="V159" i="28"/>
  <c r="W159" i="28"/>
  <c r="X159" i="28"/>
  <c r="Y159" i="28"/>
  <c r="Z159" i="28"/>
  <c r="AA159" i="28"/>
  <c r="AB159" i="28"/>
  <c r="AC159" i="28"/>
  <c r="AD159" i="28"/>
  <c r="AE159" i="28"/>
  <c r="AF159" i="28"/>
  <c r="AG159" i="28"/>
  <c r="AH159" i="28"/>
  <c r="AI159" i="28"/>
  <c r="AJ159" i="28"/>
  <c r="AK159" i="28"/>
  <c r="AL159" i="28"/>
  <c r="AM159" i="28"/>
  <c r="AN159" i="28"/>
  <c r="AO159" i="28"/>
  <c r="AP159" i="28"/>
  <c r="AQ159" i="28"/>
  <c r="AR159" i="28"/>
  <c r="AT159" i="28"/>
  <c r="M159" i="8" s="1"/>
  <c r="AU159" i="28"/>
  <c r="AV159" i="28"/>
  <c r="AW159" i="28"/>
  <c r="AX159" i="28"/>
  <c r="D160" i="28"/>
  <c r="F160" i="28"/>
  <c r="G160" i="28"/>
  <c r="H160" i="28"/>
  <c r="I160" i="28"/>
  <c r="J160" i="28"/>
  <c r="K160" i="28"/>
  <c r="L160" i="28"/>
  <c r="M160" i="28"/>
  <c r="N160" i="28"/>
  <c r="O160" i="28"/>
  <c r="P160" i="28"/>
  <c r="Q160" i="28"/>
  <c r="R160" i="28"/>
  <c r="S160" i="28"/>
  <c r="T160" i="28"/>
  <c r="U160" i="28"/>
  <c r="V160" i="28"/>
  <c r="W160" i="28"/>
  <c r="X160" i="28"/>
  <c r="Y160" i="28"/>
  <c r="Z160" i="28"/>
  <c r="AA160" i="28"/>
  <c r="AB160" i="28"/>
  <c r="AC160" i="28"/>
  <c r="AD160" i="28"/>
  <c r="AE160" i="28"/>
  <c r="AF160" i="28"/>
  <c r="AG160" i="28"/>
  <c r="AH160" i="28"/>
  <c r="AI160" i="28"/>
  <c r="AJ160" i="28"/>
  <c r="AK160" i="28"/>
  <c r="AL160" i="28"/>
  <c r="AM160" i="28"/>
  <c r="AN160" i="28"/>
  <c r="AO160" i="28"/>
  <c r="AP160" i="28"/>
  <c r="AQ160" i="28"/>
  <c r="AR160" i="28"/>
  <c r="AT160" i="28"/>
  <c r="AU160" i="28"/>
  <c r="AV160" i="28"/>
  <c r="AW160" i="28"/>
  <c r="AX160" i="28"/>
  <c r="D161" i="28"/>
  <c r="F161" i="28"/>
  <c r="G161" i="28"/>
  <c r="H161" i="28"/>
  <c r="I161" i="28"/>
  <c r="J161" i="28"/>
  <c r="K161" i="28"/>
  <c r="L161" i="28"/>
  <c r="M161" i="28"/>
  <c r="N161" i="28"/>
  <c r="O161" i="28"/>
  <c r="P161" i="28"/>
  <c r="Q161" i="28"/>
  <c r="R161" i="28"/>
  <c r="S161" i="28"/>
  <c r="T161" i="28"/>
  <c r="U161" i="28"/>
  <c r="V161" i="28"/>
  <c r="W161" i="28"/>
  <c r="X161" i="28"/>
  <c r="Y161" i="28"/>
  <c r="Z161" i="28"/>
  <c r="AA161" i="28"/>
  <c r="AB161" i="28"/>
  <c r="AC161" i="28"/>
  <c r="AD161" i="28"/>
  <c r="AE161" i="28"/>
  <c r="AF161" i="28"/>
  <c r="AG161" i="28"/>
  <c r="AH161" i="28"/>
  <c r="AI161" i="28"/>
  <c r="AJ161" i="28"/>
  <c r="AK161" i="28"/>
  <c r="AL161" i="28"/>
  <c r="AM161" i="28"/>
  <c r="AN161" i="28"/>
  <c r="AO161" i="28"/>
  <c r="AP161" i="28"/>
  <c r="AQ161" i="28"/>
  <c r="AR161" i="28"/>
  <c r="AT161" i="28"/>
  <c r="AU161" i="28"/>
  <c r="AV161" i="28"/>
  <c r="AW161" i="28"/>
  <c r="AX161" i="28"/>
  <c r="D162" i="28"/>
  <c r="F162" i="28"/>
  <c r="G162" i="28"/>
  <c r="H162" i="28"/>
  <c r="I162" i="28"/>
  <c r="J162" i="28"/>
  <c r="K162" i="28"/>
  <c r="L162" i="28"/>
  <c r="M162" i="28"/>
  <c r="N162" i="28"/>
  <c r="O162" i="28"/>
  <c r="P162" i="28"/>
  <c r="Q162" i="28"/>
  <c r="R162" i="28"/>
  <c r="S162" i="28"/>
  <c r="T162" i="28"/>
  <c r="U162" i="28"/>
  <c r="V162" i="28"/>
  <c r="W162" i="28"/>
  <c r="X162" i="28"/>
  <c r="Y162" i="28"/>
  <c r="Z162" i="28"/>
  <c r="AA162" i="28"/>
  <c r="AB162" i="28"/>
  <c r="AC162" i="28"/>
  <c r="AD162" i="28"/>
  <c r="AE162" i="28"/>
  <c r="AF162" i="28"/>
  <c r="AG162" i="28"/>
  <c r="AH162" i="28"/>
  <c r="AI162" i="28"/>
  <c r="AJ162" i="28"/>
  <c r="AK162" i="28"/>
  <c r="AL162" i="28"/>
  <c r="AM162" i="28"/>
  <c r="AN162" i="28"/>
  <c r="AO162" i="28"/>
  <c r="AP162" i="28"/>
  <c r="AQ162" i="28"/>
  <c r="AR162" i="28"/>
  <c r="AT162" i="28"/>
  <c r="AU162" i="28"/>
  <c r="AV162" i="28"/>
  <c r="AW162" i="28"/>
  <c r="AX162" i="28"/>
  <c r="D163" i="28"/>
  <c r="F163" i="28"/>
  <c r="G163" i="28"/>
  <c r="H163" i="28"/>
  <c r="I163" i="28"/>
  <c r="J163" i="28"/>
  <c r="K163" i="28"/>
  <c r="L163" i="28"/>
  <c r="M163" i="28"/>
  <c r="N163" i="28"/>
  <c r="O163" i="28"/>
  <c r="P163" i="28"/>
  <c r="Q163" i="28"/>
  <c r="R163" i="28"/>
  <c r="S163" i="28"/>
  <c r="T163" i="28"/>
  <c r="U163" i="28"/>
  <c r="V163" i="28"/>
  <c r="W163" i="28"/>
  <c r="X163" i="28"/>
  <c r="Y163" i="28"/>
  <c r="Z163" i="28"/>
  <c r="AA163" i="28"/>
  <c r="AB163" i="28"/>
  <c r="AC163" i="28"/>
  <c r="AD163" i="28"/>
  <c r="AE163" i="28"/>
  <c r="AF163" i="28"/>
  <c r="AG163" i="28"/>
  <c r="AH163" i="28"/>
  <c r="AI163" i="28"/>
  <c r="AJ163" i="28"/>
  <c r="AK163" i="28"/>
  <c r="AL163" i="28"/>
  <c r="AM163" i="28"/>
  <c r="AN163" i="28"/>
  <c r="AO163" i="28"/>
  <c r="AP163" i="28"/>
  <c r="AQ163" i="28"/>
  <c r="AR163" i="28"/>
  <c r="AT163" i="28"/>
  <c r="M163" i="8"/>
  <c r="AU163" i="28"/>
  <c r="AV163" i="28"/>
  <c r="AW163" i="28"/>
  <c r="AX163" i="28"/>
  <c r="D164" i="28"/>
  <c r="F164" i="28"/>
  <c r="G164" i="28"/>
  <c r="H164" i="28"/>
  <c r="I164" i="28"/>
  <c r="J164" i="28"/>
  <c r="K164" i="28"/>
  <c r="L164" i="28"/>
  <c r="M164" i="28"/>
  <c r="N164" i="28"/>
  <c r="O164" i="28"/>
  <c r="P164" i="28"/>
  <c r="Q164" i="28"/>
  <c r="R164" i="28"/>
  <c r="S164" i="28"/>
  <c r="T164" i="28"/>
  <c r="U164" i="28"/>
  <c r="V164" i="28"/>
  <c r="W164" i="28"/>
  <c r="X164" i="28"/>
  <c r="Y164" i="28"/>
  <c r="Z164" i="28"/>
  <c r="AA164" i="28"/>
  <c r="AB164" i="28"/>
  <c r="AC164" i="28"/>
  <c r="AD164" i="28"/>
  <c r="AE164" i="28"/>
  <c r="AF164" i="28"/>
  <c r="AG164" i="28"/>
  <c r="AH164" i="28"/>
  <c r="AI164" i="28"/>
  <c r="AJ164" i="28"/>
  <c r="AK164" i="28"/>
  <c r="AL164" i="28"/>
  <c r="AM164" i="28"/>
  <c r="AN164" i="28"/>
  <c r="AO164" i="28"/>
  <c r="AP164" i="28"/>
  <c r="AQ164" i="28"/>
  <c r="AR164" i="28"/>
  <c r="AT164" i="28"/>
  <c r="AU164" i="28"/>
  <c r="AV164" i="28"/>
  <c r="AW164" i="28"/>
  <c r="AX164" i="28"/>
  <c r="D165" i="28"/>
  <c r="F165" i="28"/>
  <c r="G165" i="28"/>
  <c r="H165" i="28"/>
  <c r="I165" i="28"/>
  <c r="J165" i="28"/>
  <c r="K165" i="28"/>
  <c r="L165" i="28"/>
  <c r="M165" i="28"/>
  <c r="N165" i="28"/>
  <c r="O165" i="28"/>
  <c r="P165" i="28"/>
  <c r="Q165" i="28"/>
  <c r="R165" i="28"/>
  <c r="S165" i="28"/>
  <c r="T165" i="28"/>
  <c r="U165" i="28"/>
  <c r="V165" i="28"/>
  <c r="W165" i="28"/>
  <c r="X165" i="28"/>
  <c r="Y165" i="28"/>
  <c r="Z165" i="28"/>
  <c r="AA165" i="28"/>
  <c r="AB165" i="28"/>
  <c r="AC165" i="28"/>
  <c r="AD165" i="28"/>
  <c r="AE165" i="28"/>
  <c r="AF165" i="28"/>
  <c r="AG165" i="28"/>
  <c r="AH165" i="28"/>
  <c r="AI165" i="28"/>
  <c r="AJ165" i="28"/>
  <c r="AK165" i="28"/>
  <c r="AL165" i="28"/>
  <c r="AM165" i="28"/>
  <c r="AN165" i="28"/>
  <c r="AO165" i="28"/>
  <c r="AP165" i="28"/>
  <c r="AQ165" i="28"/>
  <c r="AR165" i="28"/>
  <c r="AT165" i="28"/>
  <c r="AU165" i="28"/>
  <c r="AV165" i="28"/>
  <c r="AW165" i="28"/>
  <c r="AX165" i="28"/>
  <c r="D166" i="28"/>
  <c r="F166" i="28"/>
  <c r="G166" i="28"/>
  <c r="H166" i="28"/>
  <c r="I166" i="28"/>
  <c r="J166" i="28"/>
  <c r="K166" i="28"/>
  <c r="L166" i="28"/>
  <c r="M166" i="28"/>
  <c r="N166" i="28"/>
  <c r="O166" i="28"/>
  <c r="P166" i="28"/>
  <c r="Q166" i="28"/>
  <c r="R166" i="28"/>
  <c r="S166" i="28"/>
  <c r="T166" i="28"/>
  <c r="U166" i="28"/>
  <c r="V166" i="28"/>
  <c r="W166" i="28"/>
  <c r="X166" i="28"/>
  <c r="Y166" i="28"/>
  <c r="Z166" i="28"/>
  <c r="AA166" i="28"/>
  <c r="AB166" i="28"/>
  <c r="AC166" i="28"/>
  <c r="AD166" i="28"/>
  <c r="AE166" i="28"/>
  <c r="AF166" i="28"/>
  <c r="AG166" i="28"/>
  <c r="AH166" i="28"/>
  <c r="AI166" i="28"/>
  <c r="AJ166" i="28"/>
  <c r="AK166" i="28"/>
  <c r="AL166" i="28"/>
  <c r="AM166" i="28"/>
  <c r="AN166" i="28"/>
  <c r="AO166" i="28"/>
  <c r="AP166" i="28"/>
  <c r="AQ166" i="28"/>
  <c r="AR166" i="28"/>
  <c r="AT166" i="28"/>
  <c r="AU166" i="28"/>
  <c r="AV166" i="28"/>
  <c r="AW166" i="28"/>
  <c r="AX166" i="28"/>
  <c r="D167" i="28"/>
  <c r="F167" i="28"/>
  <c r="G167" i="28"/>
  <c r="H167" i="28"/>
  <c r="I167" i="28"/>
  <c r="J167" i="28"/>
  <c r="K167" i="28"/>
  <c r="L167" i="28"/>
  <c r="M167" i="28"/>
  <c r="N167" i="28"/>
  <c r="O167" i="28"/>
  <c r="P167" i="28"/>
  <c r="Q167" i="28"/>
  <c r="R167" i="28"/>
  <c r="S167" i="28"/>
  <c r="T167" i="28"/>
  <c r="U167" i="28"/>
  <c r="V167" i="28"/>
  <c r="W167" i="28"/>
  <c r="X167" i="28"/>
  <c r="Y167" i="28"/>
  <c r="Z167" i="28"/>
  <c r="AA167" i="28"/>
  <c r="AB167" i="28"/>
  <c r="AC167" i="28"/>
  <c r="AD167" i="28"/>
  <c r="AE167" i="28"/>
  <c r="AF167" i="28"/>
  <c r="AG167" i="28"/>
  <c r="AH167" i="28"/>
  <c r="AI167" i="28"/>
  <c r="AJ167" i="28"/>
  <c r="AK167" i="28"/>
  <c r="AL167" i="28"/>
  <c r="AM167" i="28"/>
  <c r="AN167" i="28"/>
  <c r="AO167" i="28"/>
  <c r="AP167" i="28"/>
  <c r="AQ167" i="28"/>
  <c r="AR167" i="28"/>
  <c r="AT167" i="28"/>
  <c r="M167" i="8"/>
  <c r="AU167" i="28"/>
  <c r="AV167" i="28"/>
  <c r="AW167" i="28"/>
  <c r="AX167" i="28"/>
  <c r="D168" i="28"/>
  <c r="F168" i="28"/>
  <c r="G168" i="28"/>
  <c r="H168" i="28"/>
  <c r="I168" i="28"/>
  <c r="J168" i="28"/>
  <c r="K168" i="28"/>
  <c r="L168" i="28"/>
  <c r="M168" i="28"/>
  <c r="N168" i="28"/>
  <c r="O168" i="28"/>
  <c r="P168" i="28"/>
  <c r="Q168" i="28"/>
  <c r="R168" i="28"/>
  <c r="S168" i="28"/>
  <c r="T168" i="28"/>
  <c r="U168" i="28"/>
  <c r="V168" i="28"/>
  <c r="W168" i="28"/>
  <c r="X168" i="28"/>
  <c r="Y168" i="28"/>
  <c r="Z168" i="28"/>
  <c r="AA168" i="28"/>
  <c r="AB168" i="28"/>
  <c r="AC168" i="28"/>
  <c r="AD168" i="28"/>
  <c r="AE168" i="28"/>
  <c r="AF168" i="28"/>
  <c r="AG168" i="28"/>
  <c r="AH168" i="28"/>
  <c r="AI168" i="28"/>
  <c r="AJ168" i="28"/>
  <c r="AK168" i="28"/>
  <c r="AL168" i="28"/>
  <c r="AM168" i="28"/>
  <c r="AN168" i="28"/>
  <c r="AO168" i="28"/>
  <c r="AP168" i="28"/>
  <c r="AQ168" i="28"/>
  <c r="AR168" i="28"/>
  <c r="AT168" i="28"/>
  <c r="AU168" i="28"/>
  <c r="AV168" i="28"/>
  <c r="AW168" i="28"/>
  <c r="AX168" i="28"/>
  <c r="D169" i="28"/>
  <c r="F169" i="28"/>
  <c r="G169" i="28"/>
  <c r="H169" i="28"/>
  <c r="I169" i="28"/>
  <c r="J169" i="28"/>
  <c r="K169" i="28"/>
  <c r="L169" i="28"/>
  <c r="M169" i="28"/>
  <c r="N169" i="28"/>
  <c r="O169" i="28"/>
  <c r="P169" i="28"/>
  <c r="Q169" i="28"/>
  <c r="R169" i="28"/>
  <c r="S169" i="28"/>
  <c r="T169" i="28"/>
  <c r="U169" i="28"/>
  <c r="V169" i="28"/>
  <c r="W169" i="28"/>
  <c r="X169" i="28"/>
  <c r="Y169" i="28"/>
  <c r="Z169" i="28"/>
  <c r="AA169" i="28"/>
  <c r="AB169" i="28"/>
  <c r="AC169" i="28"/>
  <c r="AD169" i="28"/>
  <c r="AE169" i="28"/>
  <c r="AF169" i="28"/>
  <c r="AG169" i="28"/>
  <c r="AH169" i="28"/>
  <c r="AI169" i="28"/>
  <c r="AJ169" i="28"/>
  <c r="AK169" i="28"/>
  <c r="AL169" i="28"/>
  <c r="AM169" i="28"/>
  <c r="AN169" i="28"/>
  <c r="AO169" i="28"/>
  <c r="AP169" i="28"/>
  <c r="AQ169" i="28"/>
  <c r="AR169" i="28"/>
  <c r="AT169" i="28"/>
  <c r="AU169" i="28"/>
  <c r="AV169" i="28"/>
  <c r="AW169" i="28"/>
  <c r="AX169" i="28"/>
  <c r="D170" i="28"/>
  <c r="F170" i="28"/>
  <c r="G170" i="28"/>
  <c r="H170" i="28"/>
  <c r="I170" i="28"/>
  <c r="J170" i="28"/>
  <c r="K170" i="28"/>
  <c r="L170" i="28"/>
  <c r="M170" i="28"/>
  <c r="N170" i="28"/>
  <c r="O170" i="28"/>
  <c r="P170" i="28"/>
  <c r="Q170" i="28"/>
  <c r="R170" i="28"/>
  <c r="S170" i="28"/>
  <c r="T170" i="28"/>
  <c r="U170" i="28"/>
  <c r="V170" i="28"/>
  <c r="W170" i="28"/>
  <c r="X170" i="28"/>
  <c r="Y170" i="28"/>
  <c r="Z170" i="28"/>
  <c r="AA170" i="28"/>
  <c r="AB170" i="28"/>
  <c r="AC170" i="28"/>
  <c r="AD170" i="28"/>
  <c r="AE170" i="28"/>
  <c r="AF170" i="28"/>
  <c r="AG170" i="28"/>
  <c r="AH170" i="28"/>
  <c r="AI170" i="28"/>
  <c r="AJ170" i="28"/>
  <c r="AK170" i="28"/>
  <c r="AL170" i="28"/>
  <c r="AM170" i="28"/>
  <c r="AN170" i="28"/>
  <c r="AO170" i="28"/>
  <c r="AP170" i="28"/>
  <c r="AQ170" i="28"/>
  <c r="AR170" i="28"/>
  <c r="AT170" i="28"/>
  <c r="AU170" i="28"/>
  <c r="AV170" i="28"/>
  <c r="AW170" i="28"/>
  <c r="AX170" i="28"/>
  <c r="D171" i="28"/>
  <c r="F171" i="28"/>
  <c r="G171" i="28"/>
  <c r="H171" i="28"/>
  <c r="I171" i="28"/>
  <c r="J171" i="28"/>
  <c r="K171" i="28"/>
  <c r="L171" i="28"/>
  <c r="M171" i="28"/>
  <c r="N171" i="28"/>
  <c r="O171" i="28"/>
  <c r="P171" i="28"/>
  <c r="Q171" i="28"/>
  <c r="R171" i="28"/>
  <c r="S171" i="28"/>
  <c r="T171" i="28"/>
  <c r="U171" i="28"/>
  <c r="V171" i="28"/>
  <c r="W171" i="28"/>
  <c r="X171" i="28"/>
  <c r="Y171" i="28"/>
  <c r="Z171" i="28"/>
  <c r="AA171" i="28"/>
  <c r="AB171" i="28"/>
  <c r="AC171" i="28"/>
  <c r="AD171" i="28"/>
  <c r="AE171" i="28"/>
  <c r="AF171" i="28"/>
  <c r="AG171" i="28"/>
  <c r="AH171" i="28"/>
  <c r="AI171" i="28"/>
  <c r="AJ171" i="28"/>
  <c r="AK171" i="28"/>
  <c r="AL171" i="28"/>
  <c r="AM171" i="28"/>
  <c r="AN171" i="28"/>
  <c r="AO171" i="28"/>
  <c r="AP171" i="28"/>
  <c r="AQ171" i="28"/>
  <c r="AR171" i="28"/>
  <c r="AT171" i="28"/>
  <c r="M171" i="8" s="1"/>
  <c r="AU171" i="28"/>
  <c r="AV171" i="28"/>
  <c r="AW171" i="28"/>
  <c r="AX171" i="28"/>
  <c r="D172" i="28"/>
  <c r="F172" i="28"/>
  <c r="G172" i="28"/>
  <c r="H172" i="28"/>
  <c r="I172" i="28"/>
  <c r="J172" i="28"/>
  <c r="K172" i="28"/>
  <c r="L172" i="28"/>
  <c r="M172" i="28"/>
  <c r="N172" i="28"/>
  <c r="O172" i="28"/>
  <c r="P172" i="28"/>
  <c r="Q172" i="28"/>
  <c r="R172" i="28"/>
  <c r="S172" i="28"/>
  <c r="T172" i="28"/>
  <c r="U172" i="28"/>
  <c r="V172" i="28"/>
  <c r="W172" i="28"/>
  <c r="X172" i="28"/>
  <c r="Y172" i="28"/>
  <c r="Z172" i="28"/>
  <c r="AA172" i="28"/>
  <c r="AB172" i="28"/>
  <c r="AC172" i="28"/>
  <c r="AD172" i="28"/>
  <c r="AE172" i="28"/>
  <c r="AF172" i="28"/>
  <c r="AG172" i="28"/>
  <c r="AH172" i="28"/>
  <c r="AI172" i="28"/>
  <c r="AJ172" i="28"/>
  <c r="AK172" i="28"/>
  <c r="AL172" i="28"/>
  <c r="AM172" i="28"/>
  <c r="AN172" i="28"/>
  <c r="AO172" i="28"/>
  <c r="AP172" i="28"/>
  <c r="AQ172" i="28"/>
  <c r="AR172" i="28"/>
  <c r="AT172" i="28"/>
  <c r="AU172" i="28"/>
  <c r="AV172" i="28"/>
  <c r="AW172" i="28"/>
  <c r="AX172" i="28"/>
  <c r="D173" i="28"/>
  <c r="F173" i="28"/>
  <c r="G173" i="28"/>
  <c r="H173" i="28"/>
  <c r="I173" i="28"/>
  <c r="J173" i="28"/>
  <c r="K173" i="28"/>
  <c r="L173" i="28"/>
  <c r="M173" i="28"/>
  <c r="N173" i="28"/>
  <c r="O173" i="28"/>
  <c r="P173" i="28"/>
  <c r="Q173" i="28"/>
  <c r="R173" i="28"/>
  <c r="S173" i="28"/>
  <c r="T173" i="28"/>
  <c r="U173" i="28"/>
  <c r="V173" i="28"/>
  <c r="W173" i="28"/>
  <c r="X173" i="28"/>
  <c r="Y173" i="28"/>
  <c r="Z173" i="28"/>
  <c r="AA173" i="28"/>
  <c r="AB173" i="28"/>
  <c r="AC173" i="28"/>
  <c r="AD173" i="28"/>
  <c r="AE173" i="28"/>
  <c r="AF173" i="28"/>
  <c r="AG173" i="28"/>
  <c r="AH173" i="28"/>
  <c r="AI173" i="28"/>
  <c r="AJ173" i="28"/>
  <c r="AK173" i="28"/>
  <c r="AL173" i="28"/>
  <c r="AM173" i="28"/>
  <c r="AN173" i="28"/>
  <c r="AO173" i="28"/>
  <c r="AP173" i="28"/>
  <c r="AQ173" i="28"/>
  <c r="AR173" i="28"/>
  <c r="AT173" i="28"/>
  <c r="AU173" i="28"/>
  <c r="AV173" i="28"/>
  <c r="AW173" i="28"/>
  <c r="AX173" i="28"/>
  <c r="D174" i="28"/>
  <c r="F174" i="28"/>
  <c r="G174" i="28"/>
  <c r="H174" i="28"/>
  <c r="I174" i="28"/>
  <c r="J174" i="28"/>
  <c r="K174" i="28"/>
  <c r="L174" i="28"/>
  <c r="M174" i="28"/>
  <c r="N174" i="28"/>
  <c r="O174" i="28"/>
  <c r="P174" i="28"/>
  <c r="Q174" i="28"/>
  <c r="R174" i="28"/>
  <c r="S174" i="28"/>
  <c r="T174" i="28"/>
  <c r="U174" i="28"/>
  <c r="V174" i="28"/>
  <c r="W174" i="28"/>
  <c r="X174" i="28"/>
  <c r="Y174" i="28"/>
  <c r="Z174" i="28"/>
  <c r="AA174" i="28"/>
  <c r="AB174" i="28"/>
  <c r="AC174" i="28"/>
  <c r="AD174" i="28"/>
  <c r="AE174" i="28"/>
  <c r="AF174" i="28"/>
  <c r="AG174" i="28"/>
  <c r="AH174" i="28"/>
  <c r="AI174" i="28"/>
  <c r="AJ174" i="28"/>
  <c r="AK174" i="28"/>
  <c r="AL174" i="28"/>
  <c r="AM174" i="28"/>
  <c r="AN174" i="28"/>
  <c r="AO174" i="28"/>
  <c r="AP174" i="28"/>
  <c r="AQ174" i="28"/>
  <c r="AR174" i="28"/>
  <c r="AT174" i="28"/>
  <c r="AU174" i="28"/>
  <c r="AV174" i="28"/>
  <c r="AW174" i="28"/>
  <c r="AX174" i="28"/>
  <c r="D175" i="28"/>
  <c r="F175" i="28"/>
  <c r="G175" i="28"/>
  <c r="H175" i="28"/>
  <c r="I175" i="28"/>
  <c r="J175" i="28"/>
  <c r="K175" i="28"/>
  <c r="L175" i="28"/>
  <c r="M175" i="28"/>
  <c r="N175" i="28"/>
  <c r="O175" i="28"/>
  <c r="P175" i="28"/>
  <c r="Q175" i="28"/>
  <c r="R175" i="28"/>
  <c r="S175" i="28"/>
  <c r="T175" i="28"/>
  <c r="U175" i="28"/>
  <c r="V175" i="28"/>
  <c r="W175" i="28"/>
  <c r="X175" i="28"/>
  <c r="Y175" i="28"/>
  <c r="Z175" i="28"/>
  <c r="AA175" i="28"/>
  <c r="AB175" i="28"/>
  <c r="AC175" i="28"/>
  <c r="AD175" i="28"/>
  <c r="AE175" i="28"/>
  <c r="AF175" i="28"/>
  <c r="AG175" i="28"/>
  <c r="AH175" i="28"/>
  <c r="AI175" i="28"/>
  <c r="AJ175" i="28"/>
  <c r="AK175" i="28"/>
  <c r="AL175" i="28"/>
  <c r="AM175" i="28"/>
  <c r="AN175" i="28"/>
  <c r="AO175" i="28"/>
  <c r="AP175" i="28"/>
  <c r="AQ175" i="28"/>
  <c r="AR175" i="28"/>
  <c r="AT175" i="28"/>
  <c r="M175" i="8" s="1"/>
  <c r="AU175" i="28"/>
  <c r="AV175" i="28"/>
  <c r="AW175" i="28"/>
  <c r="AX175" i="28"/>
  <c r="D176" i="28"/>
  <c r="F176" i="28"/>
  <c r="G176" i="28"/>
  <c r="H176" i="28"/>
  <c r="I176" i="28"/>
  <c r="J176" i="28"/>
  <c r="K176" i="28"/>
  <c r="L176" i="28"/>
  <c r="M176" i="28"/>
  <c r="N176" i="28"/>
  <c r="O176" i="28"/>
  <c r="P176" i="28"/>
  <c r="Q176" i="28"/>
  <c r="R176" i="28"/>
  <c r="S176" i="28"/>
  <c r="T176" i="28"/>
  <c r="U176" i="28"/>
  <c r="V176" i="28"/>
  <c r="W176" i="28"/>
  <c r="X176" i="28"/>
  <c r="Y176" i="28"/>
  <c r="Z176" i="28"/>
  <c r="AA176" i="28"/>
  <c r="AB176" i="28"/>
  <c r="AC176" i="28"/>
  <c r="AD176" i="28"/>
  <c r="AE176" i="28"/>
  <c r="AF176" i="28"/>
  <c r="AG176" i="28"/>
  <c r="AH176" i="28"/>
  <c r="AI176" i="28"/>
  <c r="AJ176" i="28"/>
  <c r="AK176" i="28"/>
  <c r="AL176" i="28"/>
  <c r="AM176" i="28"/>
  <c r="AN176" i="28"/>
  <c r="AO176" i="28"/>
  <c r="AP176" i="28"/>
  <c r="AQ176" i="28"/>
  <c r="AR176" i="28"/>
  <c r="AT176" i="28"/>
  <c r="AU176" i="28"/>
  <c r="AV176" i="28"/>
  <c r="AW176" i="28"/>
  <c r="AX176" i="28"/>
  <c r="D177" i="28"/>
  <c r="F177" i="28"/>
  <c r="G177" i="28"/>
  <c r="H177" i="28"/>
  <c r="I177" i="28"/>
  <c r="J177" i="28"/>
  <c r="K177" i="28"/>
  <c r="L177" i="28"/>
  <c r="M177" i="28"/>
  <c r="N177" i="28"/>
  <c r="O177" i="28"/>
  <c r="P177" i="28"/>
  <c r="Q177" i="28"/>
  <c r="R177" i="28"/>
  <c r="S177" i="28"/>
  <c r="T177" i="28"/>
  <c r="U177" i="28"/>
  <c r="V177" i="28"/>
  <c r="W177" i="28"/>
  <c r="X177" i="28"/>
  <c r="Y177" i="28"/>
  <c r="Z177" i="28"/>
  <c r="AA177" i="28"/>
  <c r="AB177" i="28"/>
  <c r="AC177" i="28"/>
  <c r="AD177" i="28"/>
  <c r="AE177" i="28"/>
  <c r="AF177" i="28"/>
  <c r="AG177" i="28"/>
  <c r="AH177" i="28"/>
  <c r="AI177" i="28"/>
  <c r="AJ177" i="28"/>
  <c r="AK177" i="28"/>
  <c r="AL177" i="28"/>
  <c r="AM177" i="28"/>
  <c r="AN177" i="28"/>
  <c r="AO177" i="28"/>
  <c r="AP177" i="28"/>
  <c r="AQ177" i="28"/>
  <c r="AR177" i="28"/>
  <c r="AT177" i="28"/>
  <c r="AU177" i="28"/>
  <c r="AV177" i="28"/>
  <c r="AW177" i="28"/>
  <c r="AX177" i="28"/>
  <c r="D178" i="28"/>
  <c r="F178" i="28"/>
  <c r="G178" i="28"/>
  <c r="H178" i="28"/>
  <c r="I178" i="28"/>
  <c r="J178" i="28"/>
  <c r="K178" i="28"/>
  <c r="L178" i="28"/>
  <c r="M178" i="28"/>
  <c r="N178" i="28"/>
  <c r="O178" i="28"/>
  <c r="P178" i="28"/>
  <c r="Q178" i="28"/>
  <c r="R178" i="28"/>
  <c r="S178" i="28"/>
  <c r="T178" i="28"/>
  <c r="U178" i="28"/>
  <c r="V178" i="28"/>
  <c r="W178" i="28"/>
  <c r="X178" i="28"/>
  <c r="Y178" i="28"/>
  <c r="Z178" i="28"/>
  <c r="AA178" i="28"/>
  <c r="AB178" i="28"/>
  <c r="AC178" i="28"/>
  <c r="AD178" i="28"/>
  <c r="AE178" i="28"/>
  <c r="AF178" i="28"/>
  <c r="AG178" i="28"/>
  <c r="AH178" i="28"/>
  <c r="AI178" i="28"/>
  <c r="AJ178" i="28"/>
  <c r="AK178" i="28"/>
  <c r="AL178" i="28"/>
  <c r="AM178" i="28"/>
  <c r="AN178" i="28"/>
  <c r="AO178" i="28"/>
  <c r="AP178" i="28"/>
  <c r="AQ178" i="28"/>
  <c r="AR178" i="28"/>
  <c r="AT178" i="28"/>
  <c r="AU178" i="28"/>
  <c r="AV178" i="28"/>
  <c r="AW178" i="28"/>
  <c r="AX178" i="28"/>
  <c r="D179" i="28"/>
  <c r="F179" i="28"/>
  <c r="G179" i="28"/>
  <c r="H179" i="28"/>
  <c r="I179" i="28"/>
  <c r="J179" i="28"/>
  <c r="K179" i="28"/>
  <c r="L179" i="28"/>
  <c r="M179" i="28"/>
  <c r="N179" i="28"/>
  <c r="O179" i="28"/>
  <c r="P179" i="28"/>
  <c r="Q179" i="28"/>
  <c r="R179" i="28"/>
  <c r="S179" i="28"/>
  <c r="T179" i="28"/>
  <c r="U179" i="28"/>
  <c r="V179" i="28"/>
  <c r="W179" i="28"/>
  <c r="X179" i="28"/>
  <c r="Y179" i="28"/>
  <c r="Z179" i="28"/>
  <c r="AA179" i="28"/>
  <c r="AB179" i="28"/>
  <c r="AC179" i="28"/>
  <c r="AD179" i="28"/>
  <c r="AE179" i="28"/>
  <c r="AF179" i="28"/>
  <c r="AG179" i="28"/>
  <c r="AH179" i="28"/>
  <c r="AI179" i="28"/>
  <c r="AJ179" i="28"/>
  <c r="AK179" i="28"/>
  <c r="AL179" i="28"/>
  <c r="AM179" i="28"/>
  <c r="AN179" i="28"/>
  <c r="AO179" i="28"/>
  <c r="AP179" i="28"/>
  <c r="AQ179" i="28"/>
  <c r="AR179" i="28"/>
  <c r="AT179" i="28"/>
  <c r="M179" i="8"/>
  <c r="AU179" i="28"/>
  <c r="AV179" i="28"/>
  <c r="AW179" i="28"/>
  <c r="AX179" i="28"/>
  <c r="D180" i="28"/>
  <c r="F180" i="28"/>
  <c r="G180" i="28"/>
  <c r="H180" i="28"/>
  <c r="I180" i="28"/>
  <c r="J180" i="28"/>
  <c r="K180" i="28"/>
  <c r="L180" i="28"/>
  <c r="M180" i="28"/>
  <c r="N180" i="28"/>
  <c r="O180" i="28"/>
  <c r="P180" i="28"/>
  <c r="Q180" i="28"/>
  <c r="R180" i="28"/>
  <c r="S180" i="28"/>
  <c r="T180" i="28"/>
  <c r="U180" i="28"/>
  <c r="V180" i="28"/>
  <c r="W180" i="28"/>
  <c r="X180" i="28"/>
  <c r="Y180" i="28"/>
  <c r="Z180" i="28"/>
  <c r="AA180" i="28"/>
  <c r="AB180" i="28"/>
  <c r="AC180" i="28"/>
  <c r="AD180" i="28"/>
  <c r="AE180" i="28"/>
  <c r="AF180" i="28"/>
  <c r="AG180" i="28"/>
  <c r="AH180" i="28"/>
  <c r="AI180" i="28"/>
  <c r="AJ180" i="28"/>
  <c r="AK180" i="28"/>
  <c r="AL180" i="28"/>
  <c r="AM180" i="28"/>
  <c r="AN180" i="28"/>
  <c r="AO180" i="28"/>
  <c r="AP180" i="28"/>
  <c r="AQ180" i="28"/>
  <c r="AR180" i="28"/>
  <c r="AT180" i="28"/>
  <c r="AU180" i="28"/>
  <c r="AV180" i="28"/>
  <c r="AW180" i="28"/>
  <c r="AX180" i="28"/>
  <c r="D181" i="28"/>
  <c r="F181" i="28"/>
  <c r="G181" i="28"/>
  <c r="H181" i="28"/>
  <c r="I181" i="28"/>
  <c r="J181" i="28"/>
  <c r="K181" i="28"/>
  <c r="L181" i="28"/>
  <c r="M181" i="28"/>
  <c r="N181" i="28"/>
  <c r="O181" i="28"/>
  <c r="P181" i="28"/>
  <c r="Q181" i="28"/>
  <c r="R181" i="28"/>
  <c r="S181" i="28"/>
  <c r="T181" i="28"/>
  <c r="U181" i="28"/>
  <c r="V181" i="28"/>
  <c r="W181" i="28"/>
  <c r="X181" i="28"/>
  <c r="Y181" i="28"/>
  <c r="Z181" i="28"/>
  <c r="AA181" i="28"/>
  <c r="AB181" i="28"/>
  <c r="AC181" i="28"/>
  <c r="AD181" i="28"/>
  <c r="AE181" i="28"/>
  <c r="AF181" i="28"/>
  <c r="AG181" i="28"/>
  <c r="AH181" i="28"/>
  <c r="AI181" i="28"/>
  <c r="AJ181" i="28"/>
  <c r="AK181" i="28"/>
  <c r="AL181" i="28"/>
  <c r="AM181" i="28"/>
  <c r="AN181" i="28"/>
  <c r="AO181" i="28"/>
  <c r="AP181" i="28"/>
  <c r="AQ181" i="28"/>
  <c r="AR181" i="28"/>
  <c r="AT181" i="28"/>
  <c r="AU181" i="28"/>
  <c r="AV181" i="28"/>
  <c r="AW181" i="28"/>
  <c r="AX181" i="28"/>
  <c r="D182" i="28"/>
  <c r="F182" i="28"/>
  <c r="G182" i="28"/>
  <c r="H182" i="28"/>
  <c r="I182" i="28"/>
  <c r="J182" i="28"/>
  <c r="K182" i="28"/>
  <c r="L182" i="28"/>
  <c r="M182" i="28"/>
  <c r="N182" i="28"/>
  <c r="O182" i="28"/>
  <c r="P182" i="28"/>
  <c r="Q182" i="28"/>
  <c r="R182" i="28"/>
  <c r="S182" i="28"/>
  <c r="T182" i="28"/>
  <c r="U182" i="28"/>
  <c r="V182" i="28"/>
  <c r="W182" i="28"/>
  <c r="X182" i="28"/>
  <c r="Y182" i="28"/>
  <c r="Z182" i="28"/>
  <c r="AA182" i="28"/>
  <c r="AB182" i="28"/>
  <c r="AC182" i="28"/>
  <c r="AD182" i="28"/>
  <c r="AE182" i="28"/>
  <c r="AF182" i="28"/>
  <c r="AG182" i="28"/>
  <c r="AH182" i="28"/>
  <c r="AI182" i="28"/>
  <c r="AJ182" i="28"/>
  <c r="AK182" i="28"/>
  <c r="AL182" i="28"/>
  <c r="AM182" i="28"/>
  <c r="AN182" i="28"/>
  <c r="AO182" i="28"/>
  <c r="AP182" i="28"/>
  <c r="AQ182" i="28"/>
  <c r="AR182" i="28"/>
  <c r="AT182" i="28"/>
  <c r="AU182" i="28"/>
  <c r="AV182" i="28"/>
  <c r="AW182" i="28"/>
  <c r="AX182" i="28"/>
  <c r="D183" i="28"/>
  <c r="F183" i="28"/>
  <c r="G183" i="28"/>
  <c r="H183" i="28"/>
  <c r="I183" i="28"/>
  <c r="J183" i="28"/>
  <c r="K183" i="28"/>
  <c r="L183" i="28"/>
  <c r="M183" i="28"/>
  <c r="N183" i="28"/>
  <c r="O183" i="28"/>
  <c r="P183" i="28"/>
  <c r="Q183" i="28"/>
  <c r="R183" i="28"/>
  <c r="S183" i="28"/>
  <c r="T183" i="28"/>
  <c r="U183" i="28"/>
  <c r="V183" i="28"/>
  <c r="W183" i="28"/>
  <c r="X183" i="28"/>
  <c r="Y183" i="28"/>
  <c r="Z183" i="28"/>
  <c r="AA183" i="28"/>
  <c r="AB183" i="28"/>
  <c r="AC183" i="28"/>
  <c r="AD183" i="28"/>
  <c r="AE183" i="28"/>
  <c r="AF183" i="28"/>
  <c r="AG183" i="28"/>
  <c r="AH183" i="28"/>
  <c r="AI183" i="28"/>
  <c r="AJ183" i="28"/>
  <c r="AK183" i="28"/>
  <c r="AL183" i="28"/>
  <c r="AM183" i="28"/>
  <c r="AN183" i="28"/>
  <c r="AO183" i="28"/>
  <c r="AP183" i="28"/>
  <c r="AQ183" i="28"/>
  <c r="AR183" i="28"/>
  <c r="AT183" i="28"/>
  <c r="M183" i="8"/>
  <c r="AU183" i="28"/>
  <c r="AV183" i="28"/>
  <c r="AW183" i="28"/>
  <c r="AX183" i="28"/>
  <c r="D184" i="28"/>
  <c r="F184" i="28"/>
  <c r="G184" i="28"/>
  <c r="H184" i="28"/>
  <c r="I184" i="28"/>
  <c r="J184" i="28"/>
  <c r="K184" i="28"/>
  <c r="L184" i="28"/>
  <c r="M184" i="28"/>
  <c r="N184" i="28"/>
  <c r="O184" i="28"/>
  <c r="P184" i="28"/>
  <c r="Q184" i="28"/>
  <c r="R184" i="28"/>
  <c r="S184" i="28"/>
  <c r="T184" i="28"/>
  <c r="U184" i="28"/>
  <c r="V184" i="28"/>
  <c r="W184" i="28"/>
  <c r="X184" i="28"/>
  <c r="Y184" i="28"/>
  <c r="Z184" i="28"/>
  <c r="AA184" i="28"/>
  <c r="AB184" i="28"/>
  <c r="AC184" i="28"/>
  <c r="AD184" i="28"/>
  <c r="AE184" i="28"/>
  <c r="AF184" i="28"/>
  <c r="AG184" i="28"/>
  <c r="AH184" i="28"/>
  <c r="AI184" i="28"/>
  <c r="AJ184" i="28"/>
  <c r="AK184" i="28"/>
  <c r="AL184" i="28"/>
  <c r="AM184" i="28"/>
  <c r="AN184" i="28"/>
  <c r="AO184" i="28"/>
  <c r="AP184" i="28"/>
  <c r="AQ184" i="28"/>
  <c r="AR184" i="28"/>
  <c r="AT184" i="28"/>
  <c r="AU184" i="28"/>
  <c r="AV184" i="28"/>
  <c r="AW184" i="28"/>
  <c r="AX184" i="28"/>
  <c r="D185" i="28"/>
  <c r="F185" i="28"/>
  <c r="G185" i="28"/>
  <c r="H185" i="28"/>
  <c r="I185" i="28"/>
  <c r="J185" i="28"/>
  <c r="K185" i="28"/>
  <c r="L185" i="28"/>
  <c r="M185" i="28"/>
  <c r="N185" i="28"/>
  <c r="O185" i="28"/>
  <c r="P185" i="28"/>
  <c r="Q185" i="28"/>
  <c r="R185" i="28"/>
  <c r="S185" i="28"/>
  <c r="T185" i="28"/>
  <c r="U185" i="28"/>
  <c r="V185" i="28"/>
  <c r="W185" i="28"/>
  <c r="X185" i="28"/>
  <c r="Y185" i="28"/>
  <c r="Z185" i="28"/>
  <c r="AA185" i="28"/>
  <c r="AB185" i="28"/>
  <c r="AC185" i="28"/>
  <c r="AD185" i="28"/>
  <c r="AE185" i="28"/>
  <c r="AF185" i="28"/>
  <c r="AG185" i="28"/>
  <c r="AH185" i="28"/>
  <c r="AI185" i="28"/>
  <c r="AJ185" i="28"/>
  <c r="AK185" i="28"/>
  <c r="AL185" i="28"/>
  <c r="AM185" i="28"/>
  <c r="AN185" i="28"/>
  <c r="AO185" i="28"/>
  <c r="AP185" i="28"/>
  <c r="AQ185" i="28"/>
  <c r="AR185" i="28"/>
  <c r="AT185" i="28"/>
  <c r="AU185" i="28"/>
  <c r="AV185" i="28"/>
  <c r="AW185" i="28"/>
  <c r="AX185" i="28"/>
  <c r="D186" i="28"/>
  <c r="F186" i="28"/>
  <c r="G186" i="28"/>
  <c r="H186" i="28"/>
  <c r="I186" i="28"/>
  <c r="J186" i="28"/>
  <c r="K186" i="28"/>
  <c r="L186" i="28"/>
  <c r="M186" i="28"/>
  <c r="N186" i="28"/>
  <c r="O186" i="28"/>
  <c r="P186" i="28"/>
  <c r="Q186" i="28"/>
  <c r="R186" i="28"/>
  <c r="S186" i="28"/>
  <c r="T186" i="28"/>
  <c r="U186" i="28"/>
  <c r="V186" i="28"/>
  <c r="W186" i="28"/>
  <c r="X186" i="28"/>
  <c r="Y186" i="28"/>
  <c r="Z186" i="28"/>
  <c r="AA186" i="28"/>
  <c r="AB186" i="28"/>
  <c r="AC186" i="28"/>
  <c r="AD186" i="28"/>
  <c r="AE186" i="28"/>
  <c r="AF186" i="28"/>
  <c r="AG186" i="28"/>
  <c r="AH186" i="28"/>
  <c r="AI186" i="28"/>
  <c r="AJ186" i="28"/>
  <c r="AK186" i="28"/>
  <c r="AL186" i="28"/>
  <c r="AM186" i="28"/>
  <c r="AN186" i="28"/>
  <c r="AO186" i="28"/>
  <c r="AP186" i="28"/>
  <c r="AQ186" i="28"/>
  <c r="AR186" i="28"/>
  <c r="AT186" i="28"/>
  <c r="AU186" i="28"/>
  <c r="AV186" i="28"/>
  <c r="AW186" i="28"/>
  <c r="AX186" i="28"/>
  <c r="D187" i="28"/>
  <c r="F187" i="28"/>
  <c r="G187" i="28"/>
  <c r="H187" i="28"/>
  <c r="I187" i="28"/>
  <c r="J187" i="28"/>
  <c r="K187" i="28"/>
  <c r="L187" i="28"/>
  <c r="M187" i="28"/>
  <c r="N187" i="28"/>
  <c r="O187" i="28"/>
  <c r="P187" i="28"/>
  <c r="Q187" i="28"/>
  <c r="R187" i="28"/>
  <c r="S187" i="28"/>
  <c r="T187" i="28"/>
  <c r="U187" i="28"/>
  <c r="V187" i="28"/>
  <c r="W187" i="28"/>
  <c r="X187" i="28"/>
  <c r="Y187" i="28"/>
  <c r="Z187" i="28"/>
  <c r="AA187" i="28"/>
  <c r="AB187" i="28"/>
  <c r="AC187" i="28"/>
  <c r="AD187" i="28"/>
  <c r="AE187" i="28"/>
  <c r="AF187" i="28"/>
  <c r="AG187" i="28"/>
  <c r="AH187" i="28"/>
  <c r="AI187" i="28"/>
  <c r="AJ187" i="28"/>
  <c r="AK187" i="28"/>
  <c r="AL187" i="28"/>
  <c r="AM187" i="28"/>
  <c r="AN187" i="28"/>
  <c r="AO187" i="28"/>
  <c r="AP187" i="28"/>
  <c r="AQ187" i="28"/>
  <c r="AR187" i="28"/>
  <c r="AT187" i="28"/>
  <c r="M187" i="8" s="1"/>
  <c r="AU187" i="28"/>
  <c r="AV187" i="28"/>
  <c r="AW187" i="28"/>
  <c r="AX187" i="28"/>
  <c r="D188" i="28"/>
  <c r="F188" i="28"/>
  <c r="G188" i="28"/>
  <c r="H188" i="28"/>
  <c r="I188" i="28"/>
  <c r="J188" i="28"/>
  <c r="K188" i="28"/>
  <c r="L188" i="28"/>
  <c r="M188" i="28"/>
  <c r="N188" i="28"/>
  <c r="O188" i="28"/>
  <c r="P188" i="28"/>
  <c r="Q188" i="28"/>
  <c r="R188" i="28"/>
  <c r="S188" i="28"/>
  <c r="T188" i="28"/>
  <c r="U188" i="28"/>
  <c r="V188" i="28"/>
  <c r="W188" i="28"/>
  <c r="X188" i="28"/>
  <c r="Y188" i="28"/>
  <c r="Z188" i="28"/>
  <c r="AA188" i="28"/>
  <c r="AB188" i="28"/>
  <c r="AC188" i="28"/>
  <c r="AD188" i="28"/>
  <c r="AE188" i="28"/>
  <c r="AF188" i="28"/>
  <c r="AG188" i="28"/>
  <c r="AH188" i="28"/>
  <c r="AI188" i="28"/>
  <c r="AJ188" i="28"/>
  <c r="AK188" i="28"/>
  <c r="AL188" i="28"/>
  <c r="AM188" i="28"/>
  <c r="AN188" i="28"/>
  <c r="AO188" i="28"/>
  <c r="AP188" i="28"/>
  <c r="AQ188" i="28"/>
  <c r="AR188" i="28"/>
  <c r="AT188" i="28"/>
  <c r="AU188" i="28"/>
  <c r="AV188" i="28"/>
  <c r="AW188" i="28"/>
  <c r="AX188" i="28"/>
  <c r="D189" i="28"/>
  <c r="F189" i="28"/>
  <c r="G189" i="28"/>
  <c r="H189" i="28"/>
  <c r="I189" i="28"/>
  <c r="J189" i="28"/>
  <c r="K189" i="28"/>
  <c r="L189" i="28"/>
  <c r="M189" i="28"/>
  <c r="N189" i="28"/>
  <c r="O189" i="28"/>
  <c r="P189" i="28"/>
  <c r="Q189" i="28"/>
  <c r="R189" i="28"/>
  <c r="S189" i="28"/>
  <c r="T189" i="28"/>
  <c r="U189" i="28"/>
  <c r="V189" i="28"/>
  <c r="W189" i="28"/>
  <c r="X189" i="28"/>
  <c r="Y189" i="28"/>
  <c r="Z189" i="28"/>
  <c r="AA189" i="28"/>
  <c r="AB189" i="28"/>
  <c r="AC189" i="28"/>
  <c r="AD189" i="28"/>
  <c r="AE189" i="28"/>
  <c r="AF189" i="28"/>
  <c r="AG189" i="28"/>
  <c r="AH189" i="28"/>
  <c r="AI189" i="28"/>
  <c r="AJ189" i="28"/>
  <c r="AK189" i="28"/>
  <c r="AL189" i="28"/>
  <c r="AM189" i="28"/>
  <c r="AN189" i="28"/>
  <c r="AO189" i="28"/>
  <c r="AP189" i="28"/>
  <c r="AQ189" i="28"/>
  <c r="AR189" i="28"/>
  <c r="AT189" i="28"/>
  <c r="AU189" i="28"/>
  <c r="AV189" i="28"/>
  <c r="AW189" i="28"/>
  <c r="AX189" i="28"/>
  <c r="D190" i="28"/>
  <c r="F190" i="28"/>
  <c r="G190" i="28"/>
  <c r="H190" i="28"/>
  <c r="I190" i="28"/>
  <c r="J190" i="28"/>
  <c r="K190" i="28"/>
  <c r="L190" i="28"/>
  <c r="M190" i="28"/>
  <c r="N190" i="28"/>
  <c r="O190" i="28"/>
  <c r="P190" i="28"/>
  <c r="Q190" i="28"/>
  <c r="R190" i="28"/>
  <c r="S190" i="28"/>
  <c r="T190" i="28"/>
  <c r="U190" i="28"/>
  <c r="V190" i="28"/>
  <c r="W190" i="28"/>
  <c r="X190" i="28"/>
  <c r="Y190" i="28"/>
  <c r="Z190" i="28"/>
  <c r="AA190" i="28"/>
  <c r="AB190" i="28"/>
  <c r="AC190" i="28"/>
  <c r="AD190" i="28"/>
  <c r="AE190" i="28"/>
  <c r="AF190" i="28"/>
  <c r="AG190" i="28"/>
  <c r="AH190" i="28"/>
  <c r="AI190" i="28"/>
  <c r="AJ190" i="28"/>
  <c r="AK190" i="28"/>
  <c r="AL190" i="28"/>
  <c r="AM190" i="28"/>
  <c r="AN190" i="28"/>
  <c r="AO190" i="28"/>
  <c r="AP190" i="28"/>
  <c r="AQ190" i="28"/>
  <c r="AR190" i="28"/>
  <c r="AT190" i="28"/>
  <c r="AU190" i="28"/>
  <c r="AV190" i="28"/>
  <c r="AW190" i="28"/>
  <c r="AX190" i="28"/>
  <c r="D191" i="28"/>
  <c r="F191" i="28"/>
  <c r="G191" i="28"/>
  <c r="H191" i="28"/>
  <c r="I191" i="28"/>
  <c r="J191" i="28"/>
  <c r="K191" i="28"/>
  <c r="L191" i="28"/>
  <c r="M191" i="28"/>
  <c r="N191" i="28"/>
  <c r="O191" i="28"/>
  <c r="P191" i="28"/>
  <c r="Q191" i="28"/>
  <c r="R191" i="28"/>
  <c r="S191" i="28"/>
  <c r="T191" i="28"/>
  <c r="U191" i="28"/>
  <c r="V191" i="28"/>
  <c r="W191" i="28"/>
  <c r="X191" i="28"/>
  <c r="Y191" i="28"/>
  <c r="Z191" i="28"/>
  <c r="AA191" i="28"/>
  <c r="AB191" i="28"/>
  <c r="AC191" i="28"/>
  <c r="AD191" i="28"/>
  <c r="AE191" i="28"/>
  <c r="AF191" i="28"/>
  <c r="AG191" i="28"/>
  <c r="AH191" i="28"/>
  <c r="AI191" i="28"/>
  <c r="AJ191" i="28"/>
  <c r="AK191" i="28"/>
  <c r="AL191" i="28"/>
  <c r="AM191" i="28"/>
  <c r="AN191" i="28"/>
  <c r="AO191" i="28"/>
  <c r="AP191" i="28"/>
  <c r="AQ191" i="28"/>
  <c r="AR191" i="28"/>
  <c r="AT191" i="28"/>
  <c r="M191" i="8" s="1"/>
  <c r="AU191" i="28"/>
  <c r="AV191" i="28"/>
  <c r="AW191" i="28"/>
  <c r="AX191" i="28"/>
  <c r="D192" i="28"/>
  <c r="F192" i="28"/>
  <c r="G192" i="28"/>
  <c r="H192" i="28"/>
  <c r="I192" i="28"/>
  <c r="J192" i="28"/>
  <c r="K192" i="28"/>
  <c r="L192" i="28"/>
  <c r="M192" i="28"/>
  <c r="N192" i="28"/>
  <c r="O192" i="28"/>
  <c r="P192" i="28"/>
  <c r="Q192" i="28"/>
  <c r="R192" i="28"/>
  <c r="S192" i="28"/>
  <c r="T192" i="28"/>
  <c r="U192" i="28"/>
  <c r="V192" i="28"/>
  <c r="W192" i="28"/>
  <c r="X192" i="28"/>
  <c r="Y192" i="28"/>
  <c r="Z192" i="28"/>
  <c r="AA192" i="28"/>
  <c r="AB192" i="28"/>
  <c r="AC192" i="28"/>
  <c r="AD192" i="28"/>
  <c r="AE192" i="28"/>
  <c r="AF192" i="28"/>
  <c r="AG192" i="28"/>
  <c r="AH192" i="28"/>
  <c r="AI192" i="28"/>
  <c r="AJ192" i="28"/>
  <c r="AK192" i="28"/>
  <c r="AL192" i="28"/>
  <c r="AM192" i="28"/>
  <c r="AN192" i="28"/>
  <c r="AO192" i="28"/>
  <c r="AP192" i="28"/>
  <c r="AQ192" i="28"/>
  <c r="AR192" i="28"/>
  <c r="AT192" i="28"/>
  <c r="AU192" i="28"/>
  <c r="AV192" i="28"/>
  <c r="AW192" i="28"/>
  <c r="AX192" i="28"/>
  <c r="D193" i="28"/>
  <c r="F193" i="28"/>
  <c r="G193" i="28"/>
  <c r="H193" i="28"/>
  <c r="I193" i="28"/>
  <c r="J193" i="28"/>
  <c r="K193" i="28"/>
  <c r="L193" i="28"/>
  <c r="M193" i="28"/>
  <c r="N193" i="28"/>
  <c r="O193" i="28"/>
  <c r="P193" i="28"/>
  <c r="Q193" i="28"/>
  <c r="R193" i="28"/>
  <c r="S193" i="28"/>
  <c r="T193" i="28"/>
  <c r="U193" i="28"/>
  <c r="V193" i="28"/>
  <c r="W193" i="28"/>
  <c r="X193" i="28"/>
  <c r="Y193" i="28"/>
  <c r="Z193" i="28"/>
  <c r="AA193" i="28"/>
  <c r="AB193" i="28"/>
  <c r="AC193" i="28"/>
  <c r="AD193" i="28"/>
  <c r="AE193" i="28"/>
  <c r="AF193" i="28"/>
  <c r="AG193" i="28"/>
  <c r="AH193" i="28"/>
  <c r="AI193" i="28"/>
  <c r="AJ193" i="28"/>
  <c r="AK193" i="28"/>
  <c r="AL193" i="28"/>
  <c r="AM193" i="28"/>
  <c r="AN193" i="28"/>
  <c r="AO193" i="28"/>
  <c r="AP193" i="28"/>
  <c r="AQ193" i="28"/>
  <c r="AR193" i="28"/>
  <c r="AT193" i="28"/>
  <c r="AU193" i="28"/>
  <c r="AV193" i="28"/>
  <c r="AW193" i="28"/>
  <c r="AX193" i="28"/>
  <c r="D194" i="28"/>
  <c r="F194" i="28"/>
  <c r="G194" i="28"/>
  <c r="H194" i="28"/>
  <c r="I194" i="28"/>
  <c r="J194" i="28"/>
  <c r="K194" i="28"/>
  <c r="L194" i="28"/>
  <c r="M194" i="28"/>
  <c r="N194" i="28"/>
  <c r="O194" i="28"/>
  <c r="P194" i="28"/>
  <c r="Q194" i="28"/>
  <c r="R194" i="28"/>
  <c r="S194" i="28"/>
  <c r="T194" i="28"/>
  <c r="U194" i="28"/>
  <c r="V194" i="28"/>
  <c r="W194" i="28"/>
  <c r="X194" i="28"/>
  <c r="Y194" i="28"/>
  <c r="Z194" i="28"/>
  <c r="AA194" i="28"/>
  <c r="AB194" i="28"/>
  <c r="AC194" i="28"/>
  <c r="AD194" i="28"/>
  <c r="AE194" i="28"/>
  <c r="AF194" i="28"/>
  <c r="AG194" i="28"/>
  <c r="AH194" i="28"/>
  <c r="AI194" i="28"/>
  <c r="AJ194" i="28"/>
  <c r="AK194" i="28"/>
  <c r="AL194" i="28"/>
  <c r="AM194" i="28"/>
  <c r="AN194" i="28"/>
  <c r="AO194" i="28"/>
  <c r="AP194" i="28"/>
  <c r="AQ194" i="28"/>
  <c r="AR194" i="28"/>
  <c r="AT194" i="28"/>
  <c r="AU194" i="28"/>
  <c r="AV194" i="28"/>
  <c r="AW194" i="28"/>
  <c r="AX194" i="28"/>
  <c r="D195" i="28"/>
  <c r="F195" i="28"/>
  <c r="G195" i="28"/>
  <c r="H195" i="28"/>
  <c r="I195" i="28"/>
  <c r="J195" i="28"/>
  <c r="K195" i="28"/>
  <c r="L195" i="28"/>
  <c r="M195" i="28"/>
  <c r="N195" i="28"/>
  <c r="O195" i="28"/>
  <c r="P195" i="28"/>
  <c r="Q195" i="28"/>
  <c r="R195" i="28"/>
  <c r="S195" i="28"/>
  <c r="T195" i="28"/>
  <c r="U195" i="28"/>
  <c r="V195" i="28"/>
  <c r="W195" i="28"/>
  <c r="X195" i="28"/>
  <c r="Y195" i="28"/>
  <c r="Z195" i="28"/>
  <c r="AA195" i="28"/>
  <c r="AB195" i="28"/>
  <c r="AC195" i="28"/>
  <c r="AD195" i="28"/>
  <c r="AE195" i="28"/>
  <c r="AF195" i="28"/>
  <c r="AG195" i="28"/>
  <c r="AH195" i="28"/>
  <c r="AI195" i="28"/>
  <c r="AJ195" i="28"/>
  <c r="AK195" i="28"/>
  <c r="AL195" i="28"/>
  <c r="AM195" i="28"/>
  <c r="AN195" i="28"/>
  <c r="AO195" i="28"/>
  <c r="AP195" i="28"/>
  <c r="AQ195" i="28"/>
  <c r="AR195" i="28"/>
  <c r="AT195" i="28"/>
  <c r="M195" i="8"/>
  <c r="AU195" i="28"/>
  <c r="AV195" i="28"/>
  <c r="AW195" i="28"/>
  <c r="AX195" i="28"/>
  <c r="D196" i="28"/>
  <c r="F196" i="28"/>
  <c r="G196" i="28"/>
  <c r="H196" i="28"/>
  <c r="I196" i="28"/>
  <c r="J196" i="28"/>
  <c r="K196" i="28"/>
  <c r="L196" i="28"/>
  <c r="M196" i="28"/>
  <c r="N196" i="28"/>
  <c r="O196" i="28"/>
  <c r="P196" i="28"/>
  <c r="Q196" i="28"/>
  <c r="R196" i="28"/>
  <c r="S196" i="28"/>
  <c r="T196" i="28"/>
  <c r="U196" i="28"/>
  <c r="V196" i="28"/>
  <c r="W196" i="28"/>
  <c r="X196" i="28"/>
  <c r="Y196" i="28"/>
  <c r="Z196" i="28"/>
  <c r="AA196" i="28"/>
  <c r="AB196" i="28"/>
  <c r="AC196" i="28"/>
  <c r="AD196" i="28"/>
  <c r="AE196" i="28"/>
  <c r="AF196" i="28"/>
  <c r="AG196" i="28"/>
  <c r="AH196" i="28"/>
  <c r="AI196" i="28"/>
  <c r="AJ196" i="28"/>
  <c r="AK196" i="28"/>
  <c r="AL196" i="28"/>
  <c r="AM196" i="28"/>
  <c r="AN196" i="28"/>
  <c r="AO196" i="28"/>
  <c r="AP196" i="28"/>
  <c r="AQ196" i="28"/>
  <c r="AR196" i="28"/>
  <c r="AT196" i="28"/>
  <c r="AU196" i="28"/>
  <c r="AV196" i="28"/>
  <c r="AW196" i="28"/>
  <c r="AX196" i="28"/>
  <c r="D197" i="28"/>
  <c r="F197" i="28"/>
  <c r="G197" i="28"/>
  <c r="H197" i="28"/>
  <c r="I197" i="28"/>
  <c r="J197" i="28"/>
  <c r="K197" i="28"/>
  <c r="L197" i="28"/>
  <c r="M197" i="28"/>
  <c r="N197" i="28"/>
  <c r="O197" i="28"/>
  <c r="P197" i="28"/>
  <c r="Q197" i="28"/>
  <c r="R197" i="28"/>
  <c r="S197" i="28"/>
  <c r="T197" i="28"/>
  <c r="U197" i="28"/>
  <c r="V197" i="28"/>
  <c r="W197" i="28"/>
  <c r="X197" i="28"/>
  <c r="Y197" i="28"/>
  <c r="Z197" i="28"/>
  <c r="AA197" i="28"/>
  <c r="AB197" i="28"/>
  <c r="AC197" i="28"/>
  <c r="AD197" i="28"/>
  <c r="AE197" i="28"/>
  <c r="AF197" i="28"/>
  <c r="AG197" i="28"/>
  <c r="AH197" i="28"/>
  <c r="AI197" i="28"/>
  <c r="AJ197" i="28"/>
  <c r="AK197" i="28"/>
  <c r="AL197" i="28"/>
  <c r="AM197" i="28"/>
  <c r="AN197" i="28"/>
  <c r="AO197" i="28"/>
  <c r="AP197" i="28"/>
  <c r="AQ197" i="28"/>
  <c r="AR197" i="28"/>
  <c r="AT197" i="28"/>
  <c r="AU197" i="28"/>
  <c r="AV197" i="28"/>
  <c r="AW197" i="28"/>
  <c r="AX197" i="28"/>
  <c r="D198" i="28"/>
  <c r="F198" i="28"/>
  <c r="G198" i="28"/>
  <c r="H198" i="28"/>
  <c r="I198" i="28"/>
  <c r="J198" i="28"/>
  <c r="K198" i="28"/>
  <c r="L198" i="28"/>
  <c r="M198" i="28"/>
  <c r="N198" i="28"/>
  <c r="O198" i="28"/>
  <c r="P198" i="28"/>
  <c r="Q198" i="28"/>
  <c r="R198" i="28"/>
  <c r="S198" i="28"/>
  <c r="T198" i="28"/>
  <c r="U198" i="28"/>
  <c r="V198" i="28"/>
  <c r="W198" i="28"/>
  <c r="X198" i="28"/>
  <c r="Y198" i="28"/>
  <c r="Z198" i="28"/>
  <c r="AA198" i="28"/>
  <c r="AB198" i="28"/>
  <c r="AC198" i="28"/>
  <c r="AD198" i="28"/>
  <c r="AE198" i="28"/>
  <c r="AF198" i="28"/>
  <c r="AG198" i="28"/>
  <c r="AH198" i="28"/>
  <c r="AI198" i="28"/>
  <c r="AJ198" i="28"/>
  <c r="AK198" i="28"/>
  <c r="AL198" i="28"/>
  <c r="AM198" i="28"/>
  <c r="AN198" i="28"/>
  <c r="AO198" i="28"/>
  <c r="AP198" i="28"/>
  <c r="AQ198" i="28"/>
  <c r="AR198" i="28"/>
  <c r="AT198" i="28"/>
  <c r="AU198" i="28"/>
  <c r="AV198" i="28"/>
  <c r="AW198" i="28"/>
  <c r="AX198" i="28"/>
  <c r="D199" i="28"/>
  <c r="F199" i="28"/>
  <c r="G199" i="28"/>
  <c r="H199" i="28"/>
  <c r="I199" i="28"/>
  <c r="J199" i="28"/>
  <c r="K199" i="28"/>
  <c r="L199" i="28"/>
  <c r="M199" i="28"/>
  <c r="N199" i="28"/>
  <c r="O199" i="28"/>
  <c r="P199" i="28"/>
  <c r="Q199" i="28"/>
  <c r="R199" i="28"/>
  <c r="S199" i="28"/>
  <c r="T199" i="28"/>
  <c r="U199" i="28"/>
  <c r="V199" i="28"/>
  <c r="W199" i="28"/>
  <c r="X199" i="28"/>
  <c r="Y199" i="28"/>
  <c r="Z199" i="28"/>
  <c r="AA199" i="28"/>
  <c r="AB199" i="28"/>
  <c r="AC199" i="28"/>
  <c r="AD199" i="28"/>
  <c r="AE199" i="28"/>
  <c r="AF199" i="28"/>
  <c r="AG199" i="28"/>
  <c r="AH199" i="28"/>
  <c r="AI199" i="28"/>
  <c r="AJ199" i="28"/>
  <c r="AK199" i="28"/>
  <c r="AL199" i="28"/>
  <c r="AM199" i="28"/>
  <c r="AN199" i="28"/>
  <c r="AO199" i="28"/>
  <c r="AP199" i="28"/>
  <c r="AQ199" i="28"/>
  <c r="AR199" i="28"/>
  <c r="AT199" i="28"/>
  <c r="M199" i="8"/>
  <c r="AU199" i="28"/>
  <c r="AV199" i="28"/>
  <c r="AW199" i="28"/>
  <c r="AX199" i="28"/>
  <c r="D200" i="28"/>
  <c r="F200" i="28"/>
  <c r="G200" i="28"/>
  <c r="H200" i="28"/>
  <c r="I200" i="28"/>
  <c r="J200" i="28"/>
  <c r="K200" i="28"/>
  <c r="L200" i="28"/>
  <c r="M200" i="28"/>
  <c r="N200" i="28"/>
  <c r="O200" i="28"/>
  <c r="P200" i="28"/>
  <c r="Q200" i="28"/>
  <c r="R200" i="28"/>
  <c r="S200" i="28"/>
  <c r="T200" i="28"/>
  <c r="U200" i="28"/>
  <c r="V200" i="28"/>
  <c r="W200" i="28"/>
  <c r="X200" i="28"/>
  <c r="Y200" i="28"/>
  <c r="Z200" i="28"/>
  <c r="AA200" i="28"/>
  <c r="AB200" i="28"/>
  <c r="AC200" i="28"/>
  <c r="AD200" i="28"/>
  <c r="AE200" i="28"/>
  <c r="AF200" i="28"/>
  <c r="AG200" i="28"/>
  <c r="AH200" i="28"/>
  <c r="AI200" i="28"/>
  <c r="AJ200" i="28"/>
  <c r="AK200" i="28"/>
  <c r="AL200" i="28"/>
  <c r="AM200" i="28"/>
  <c r="AN200" i="28"/>
  <c r="AO200" i="28"/>
  <c r="AP200" i="28"/>
  <c r="AQ200" i="28"/>
  <c r="AR200" i="28"/>
  <c r="AT200" i="28"/>
  <c r="AU200" i="28"/>
  <c r="AV200" i="28"/>
  <c r="AW200" i="28"/>
  <c r="AX200" i="28"/>
  <c r="D201" i="28"/>
  <c r="F201" i="28"/>
  <c r="G201" i="28"/>
  <c r="H201" i="28"/>
  <c r="I201" i="28"/>
  <c r="J201" i="28"/>
  <c r="K201" i="28"/>
  <c r="L201" i="28"/>
  <c r="M201" i="28"/>
  <c r="N201" i="28"/>
  <c r="O201" i="28"/>
  <c r="P201" i="28"/>
  <c r="Q201" i="28"/>
  <c r="R201" i="28"/>
  <c r="S201" i="28"/>
  <c r="T201" i="28"/>
  <c r="U201" i="28"/>
  <c r="V201" i="28"/>
  <c r="W201" i="28"/>
  <c r="X201" i="28"/>
  <c r="Y201" i="28"/>
  <c r="Z201" i="28"/>
  <c r="AA201" i="28"/>
  <c r="AB201" i="28"/>
  <c r="AC201" i="28"/>
  <c r="AD201" i="28"/>
  <c r="AE201" i="28"/>
  <c r="AF201" i="28"/>
  <c r="AG201" i="28"/>
  <c r="AH201" i="28"/>
  <c r="AI201" i="28"/>
  <c r="AJ201" i="28"/>
  <c r="AK201" i="28"/>
  <c r="AL201" i="28"/>
  <c r="AM201" i="28"/>
  <c r="AN201" i="28"/>
  <c r="AO201" i="28"/>
  <c r="AP201" i="28"/>
  <c r="AQ201" i="28"/>
  <c r="AR201" i="28"/>
  <c r="AT201" i="28"/>
  <c r="AU201" i="28"/>
  <c r="AV201" i="28"/>
  <c r="AW201" i="28"/>
  <c r="AX201" i="28"/>
  <c r="D202" i="28"/>
  <c r="F202" i="28"/>
  <c r="G202" i="28"/>
  <c r="H202" i="28"/>
  <c r="I202" i="28"/>
  <c r="J202" i="28"/>
  <c r="K202" i="28"/>
  <c r="L202" i="28"/>
  <c r="M202" i="28"/>
  <c r="N202" i="28"/>
  <c r="O202" i="28"/>
  <c r="P202" i="28"/>
  <c r="Q202" i="28"/>
  <c r="R202" i="28"/>
  <c r="S202" i="28"/>
  <c r="T202" i="28"/>
  <c r="U202" i="28"/>
  <c r="V202" i="28"/>
  <c r="W202" i="28"/>
  <c r="X202" i="28"/>
  <c r="Y202" i="28"/>
  <c r="Z202" i="28"/>
  <c r="AA202" i="28"/>
  <c r="AB202" i="28"/>
  <c r="AC202" i="28"/>
  <c r="AD202" i="28"/>
  <c r="AE202" i="28"/>
  <c r="AF202" i="28"/>
  <c r="AG202" i="28"/>
  <c r="AH202" i="28"/>
  <c r="AI202" i="28"/>
  <c r="AJ202" i="28"/>
  <c r="AK202" i="28"/>
  <c r="AL202" i="28"/>
  <c r="AM202" i="28"/>
  <c r="AN202" i="28"/>
  <c r="AO202" i="28"/>
  <c r="AP202" i="28"/>
  <c r="AQ202" i="28"/>
  <c r="AR202" i="28"/>
  <c r="AT202" i="28"/>
  <c r="AU202" i="28"/>
  <c r="AV202" i="28"/>
  <c r="AW202" i="28"/>
  <c r="AX202" i="28"/>
  <c r="D203" i="28"/>
  <c r="F203" i="28"/>
  <c r="G203" i="28"/>
  <c r="H203" i="28"/>
  <c r="I203" i="28"/>
  <c r="J203" i="28"/>
  <c r="K203" i="28"/>
  <c r="L203" i="28"/>
  <c r="M203" i="28"/>
  <c r="N203" i="28"/>
  <c r="O203" i="28"/>
  <c r="P203" i="28"/>
  <c r="Q203" i="28"/>
  <c r="R203" i="28"/>
  <c r="S203" i="28"/>
  <c r="T203" i="28"/>
  <c r="U203" i="28"/>
  <c r="V203" i="28"/>
  <c r="W203" i="28"/>
  <c r="X203" i="28"/>
  <c r="Y203" i="28"/>
  <c r="Z203" i="28"/>
  <c r="AA203" i="28"/>
  <c r="AB203" i="28"/>
  <c r="AC203" i="28"/>
  <c r="AD203" i="28"/>
  <c r="AE203" i="28"/>
  <c r="AF203" i="28"/>
  <c r="AG203" i="28"/>
  <c r="AH203" i="28"/>
  <c r="AI203" i="28"/>
  <c r="AJ203" i="28"/>
  <c r="AK203" i="28"/>
  <c r="AL203" i="28"/>
  <c r="AM203" i="28"/>
  <c r="AN203" i="28"/>
  <c r="AO203" i="28"/>
  <c r="AP203" i="28"/>
  <c r="AQ203" i="28"/>
  <c r="AR203" i="28"/>
  <c r="AT203" i="28"/>
  <c r="M203" i="8" s="1"/>
  <c r="AU203" i="28"/>
  <c r="AV203" i="28"/>
  <c r="AW203" i="28"/>
  <c r="AX203" i="28"/>
  <c r="D204" i="28"/>
  <c r="F204" i="28"/>
  <c r="G204" i="28"/>
  <c r="H204" i="28"/>
  <c r="I204" i="28"/>
  <c r="J204" i="28"/>
  <c r="K204" i="28"/>
  <c r="L204" i="28"/>
  <c r="M204" i="28"/>
  <c r="N204" i="28"/>
  <c r="O204" i="28"/>
  <c r="P204" i="28"/>
  <c r="Q204" i="28"/>
  <c r="R204" i="28"/>
  <c r="S204" i="28"/>
  <c r="T204" i="28"/>
  <c r="U204" i="28"/>
  <c r="V204" i="28"/>
  <c r="W204" i="28"/>
  <c r="X204" i="28"/>
  <c r="Y204" i="28"/>
  <c r="Z204" i="28"/>
  <c r="AA204" i="28"/>
  <c r="AB204" i="28"/>
  <c r="AC204" i="28"/>
  <c r="AD204" i="28"/>
  <c r="AE204" i="28"/>
  <c r="AF204" i="28"/>
  <c r="AG204" i="28"/>
  <c r="AH204" i="28"/>
  <c r="AI204" i="28"/>
  <c r="AJ204" i="28"/>
  <c r="AK204" i="28"/>
  <c r="AL204" i="28"/>
  <c r="AM204" i="28"/>
  <c r="AN204" i="28"/>
  <c r="AO204" i="28"/>
  <c r="AP204" i="28"/>
  <c r="AQ204" i="28"/>
  <c r="AR204" i="28"/>
  <c r="AT204" i="28"/>
  <c r="AU204" i="28"/>
  <c r="AV204" i="28"/>
  <c r="AW204" i="28"/>
  <c r="AX204" i="28"/>
  <c r="D205" i="28"/>
  <c r="F205" i="28"/>
  <c r="G205" i="28"/>
  <c r="H205" i="28"/>
  <c r="I205" i="28"/>
  <c r="J205" i="28"/>
  <c r="K205" i="28"/>
  <c r="L205" i="28"/>
  <c r="M205" i="28"/>
  <c r="N205" i="28"/>
  <c r="O205" i="28"/>
  <c r="P205" i="28"/>
  <c r="Q205" i="28"/>
  <c r="R205" i="28"/>
  <c r="S205" i="28"/>
  <c r="T205" i="28"/>
  <c r="U205" i="28"/>
  <c r="V205" i="28"/>
  <c r="W205" i="28"/>
  <c r="X205" i="28"/>
  <c r="Y205" i="28"/>
  <c r="Z205" i="28"/>
  <c r="AA205" i="28"/>
  <c r="AB205" i="28"/>
  <c r="AC205" i="28"/>
  <c r="AD205" i="28"/>
  <c r="AE205" i="28"/>
  <c r="AF205" i="28"/>
  <c r="AG205" i="28"/>
  <c r="AH205" i="28"/>
  <c r="AI205" i="28"/>
  <c r="AJ205" i="28"/>
  <c r="AK205" i="28"/>
  <c r="AL205" i="28"/>
  <c r="AM205" i="28"/>
  <c r="AN205" i="28"/>
  <c r="AO205" i="28"/>
  <c r="AP205" i="28"/>
  <c r="AQ205" i="28"/>
  <c r="AR205" i="28"/>
  <c r="AT205" i="28"/>
  <c r="AU205" i="28"/>
  <c r="AV205" i="28"/>
  <c r="AW205" i="28"/>
  <c r="AX205" i="28"/>
  <c r="D206" i="28"/>
  <c r="F206" i="28"/>
  <c r="G206" i="28"/>
  <c r="H206" i="28"/>
  <c r="I206" i="28"/>
  <c r="J206" i="28"/>
  <c r="K206" i="28"/>
  <c r="L206" i="28"/>
  <c r="M206" i="28"/>
  <c r="N206" i="28"/>
  <c r="O206" i="28"/>
  <c r="P206" i="28"/>
  <c r="Q206" i="28"/>
  <c r="R206" i="28"/>
  <c r="S206" i="28"/>
  <c r="T206" i="28"/>
  <c r="U206" i="28"/>
  <c r="V206" i="28"/>
  <c r="W206" i="28"/>
  <c r="X206" i="28"/>
  <c r="Y206" i="28"/>
  <c r="Z206" i="28"/>
  <c r="AA206" i="28"/>
  <c r="AB206" i="28"/>
  <c r="AC206" i="28"/>
  <c r="AD206" i="28"/>
  <c r="AE206" i="28"/>
  <c r="AF206" i="28"/>
  <c r="AG206" i="28"/>
  <c r="AH206" i="28"/>
  <c r="AI206" i="28"/>
  <c r="AJ206" i="28"/>
  <c r="AK206" i="28"/>
  <c r="AL206" i="28"/>
  <c r="AM206" i="28"/>
  <c r="AN206" i="28"/>
  <c r="AO206" i="28"/>
  <c r="AP206" i="28"/>
  <c r="AQ206" i="28"/>
  <c r="AR206" i="28"/>
  <c r="AT206" i="28"/>
  <c r="AU206" i="28"/>
  <c r="AV206" i="28"/>
  <c r="AW206" i="28"/>
  <c r="AX206" i="28"/>
  <c r="D207" i="28"/>
  <c r="F207" i="28"/>
  <c r="G207" i="28"/>
  <c r="H207" i="28"/>
  <c r="I207" i="28"/>
  <c r="J207" i="28"/>
  <c r="K207" i="28"/>
  <c r="L207" i="28"/>
  <c r="M207" i="28"/>
  <c r="N207" i="28"/>
  <c r="O207" i="28"/>
  <c r="P207" i="28"/>
  <c r="Q207" i="28"/>
  <c r="R207" i="28"/>
  <c r="S207" i="28"/>
  <c r="T207" i="28"/>
  <c r="U207" i="28"/>
  <c r="V207" i="28"/>
  <c r="W207" i="28"/>
  <c r="X207" i="28"/>
  <c r="Y207" i="28"/>
  <c r="Z207" i="28"/>
  <c r="AA207" i="28"/>
  <c r="AB207" i="28"/>
  <c r="AC207" i="28"/>
  <c r="AD207" i="28"/>
  <c r="AE207" i="28"/>
  <c r="AF207" i="28"/>
  <c r="AG207" i="28"/>
  <c r="AH207" i="28"/>
  <c r="AI207" i="28"/>
  <c r="AJ207" i="28"/>
  <c r="AK207" i="28"/>
  <c r="AL207" i="28"/>
  <c r="AM207" i="28"/>
  <c r="AN207" i="28"/>
  <c r="AO207" i="28"/>
  <c r="AP207" i="28"/>
  <c r="AQ207" i="28"/>
  <c r="AR207" i="28"/>
  <c r="AT207" i="28"/>
  <c r="M207" i="8" s="1"/>
  <c r="AU207" i="28"/>
  <c r="AV207" i="28"/>
  <c r="AW207" i="28"/>
  <c r="AX207" i="28"/>
  <c r="D208" i="28"/>
  <c r="F208" i="28"/>
  <c r="G208" i="28"/>
  <c r="H208" i="28"/>
  <c r="I208" i="28"/>
  <c r="J208" i="28"/>
  <c r="K208" i="28"/>
  <c r="L208" i="28"/>
  <c r="M208" i="28"/>
  <c r="N208" i="28"/>
  <c r="O208" i="28"/>
  <c r="P208" i="28"/>
  <c r="Q208" i="28"/>
  <c r="R208" i="28"/>
  <c r="S208" i="28"/>
  <c r="T208" i="28"/>
  <c r="U208" i="28"/>
  <c r="V208" i="28"/>
  <c r="W208" i="28"/>
  <c r="X208" i="28"/>
  <c r="Y208" i="28"/>
  <c r="Z208" i="28"/>
  <c r="AA208" i="28"/>
  <c r="AB208" i="28"/>
  <c r="AC208" i="28"/>
  <c r="AD208" i="28"/>
  <c r="AE208" i="28"/>
  <c r="AF208" i="28"/>
  <c r="AG208" i="28"/>
  <c r="AH208" i="28"/>
  <c r="AI208" i="28"/>
  <c r="AJ208" i="28"/>
  <c r="AK208" i="28"/>
  <c r="AL208" i="28"/>
  <c r="AM208" i="28"/>
  <c r="AN208" i="28"/>
  <c r="AO208" i="28"/>
  <c r="AP208" i="28"/>
  <c r="AQ208" i="28"/>
  <c r="AR208" i="28"/>
  <c r="AT208" i="28"/>
  <c r="AU208" i="28"/>
  <c r="AV208" i="28"/>
  <c r="AW208" i="28"/>
  <c r="AX208" i="28"/>
  <c r="D209" i="28"/>
  <c r="F209" i="28"/>
  <c r="G209" i="28"/>
  <c r="H209" i="28"/>
  <c r="I209" i="28"/>
  <c r="J209" i="28"/>
  <c r="K209" i="28"/>
  <c r="L209" i="28"/>
  <c r="M209" i="28"/>
  <c r="N209" i="28"/>
  <c r="O209" i="28"/>
  <c r="P209" i="28"/>
  <c r="Q209" i="28"/>
  <c r="R209" i="28"/>
  <c r="S209" i="28"/>
  <c r="T209" i="28"/>
  <c r="U209" i="28"/>
  <c r="V209" i="28"/>
  <c r="W209" i="28"/>
  <c r="X209" i="28"/>
  <c r="Y209" i="28"/>
  <c r="Z209" i="28"/>
  <c r="AA209" i="28"/>
  <c r="AB209" i="28"/>
  <c r="AC209" i="28"/>
  <c r="AD209" i="28"/>
  <c r="AE209" i="28"/>
  <c r="AF209" i="28"/>
  <c r="AG209" i="28"/>
  <c r="AH209" i="28"/>
  <c r="AI209" i="28"/>
  <c r="AJ209" i="28"/>
  <c r="AK209" i="28"/>
  <c r="AL209" i="28"/>
  <c r="AM209" i="28"/>
  <c r="AN209" i="28"/>
  <c r="AO209" i="28"/>
  <c r="AP209" i="28"/>
  <c r="AQ209" i="28"/>
  <c r="AR209" i="28"/>
  <c r="AT209" i="28"/>
  <c r="AU209" i="28"/>
  <c r="AV209" i="28"/>
  <c r="AW209" i="28"/>
  <c r="AX209" i="28"/>
  <c r="D210" i="28"/>
  <c r="F210" i="28"/>
  <c r="G210" i="28"/>
  <c r="H210" i="28"/>
  <c r="I210" i="28"/>
  <c r="J210" i="28"/>
  <c r="K210" i="28"/>
  <c r="L210" i="28"/>
  <c r="M210" i="28"/>
  <c r="N210" i="28"/>
  <c r="O210" i="28"/>
  <c r="P210" i="28"/>
  <c r="Q210" i="28"/>
  <c r="R210" i="28"/>
  <c r="S210" i="28"/>
  <c r="T210" i="28"/>
  <c r="U210" i="28"/>
  <c r="V210" i="28"/>
  <c r="W210" i="28"/>
  <c r="X210" i="28"/>
  <c r="Y210" i="28"/>
  <c r="Z210" i="28"/>
  <c r="AA210" i="28"/>
  <c r="AB210" i="28"/>
  <c r="AC210" i="28"/>
  <c r="AD210" i="28"/>
  <c r="AE210" i="28"/>
  <c r="AF210" i="28"/>
  <c r="AG210" i="28"/>
  <c r="AH210" i="28"/>
  <c r="AI210" i="28"/>
  <c r="AJ210" i="28"/>
  <c r="AK210" i="28"/>
  <c r="AL210" i="28"/>
  <c r="AM210" i="28"/>
  <c r="AN210" i="28"/>
  <c r="AO210" i="28"/>
  <c r="AP210" i="28"/>
  <c r="AQ210" i="28"/>
  <c r="AR210" i="28"/>
  <c r="AT210" i="28"/>
  <c r="AU210" i="28"/>
  <c r="AV210" i="28"/>
  <c r="AW210" i="28"/>
  <c r="AX210" i="28"/>
  <c r="D211" i="28"/>
  <c r="F211" i="28"/>
  <c r="G211" i="28"/>
  <c r="H211" i="28"/>
  <c r="I211" i="28"/>
  <c r="J211" i="28"/>
  <c r="K211" i="28"/>
  <c r="L211" i="28"/>
  <c r="M211" i="28"/>
  <c r="N211" i="28"/>
  <c r="O211" i="28"/>
  <c r="P211" i="28"/>
  <c r="Q211" i="28"/>
  <c r="R211" i="28"/>
  <c r="S211" i="28"/>
  <c r="T211" i="28"/>
  <c r="U211" i="28"/>
  <c r="V211" i="28"/>
  <c r="W211" i="28"/>
  <c r="X211" i="28"/>
  <c r="Y211" i="28"/>
  <c r="Z211" i="28"/>
  <c r="AA211" i="28"/>
  <c r="AB211" i="28"/>
  <c r="AC211" i="28"/>
  <c r="AD211" i="28"/>
  <c r="AE211" i="28"/>
  <c r="AF211" i="28"/>
  <c r="AG211" i="28"/>
  <c r="AH211" i="28"/>
  <c r="AI211" i="28"/>
  <c r="AJ211" i="28"/>
  <c r="AK211" i="28"/>
  <c r="AL211" i="28"/>
  <c r="AM211" i="28"/>
  <c r="AN211" i="28"/>
  <c r="AO211" i="28"/>
  <c r="AP211" i="28"/>
  <c r="AQ211" i="28"/>
  <c r="AR211" i="28"/>
  <c r="AT211" i="28"/>
  <c r="M211" i="8"/>
  <c r="AU211" i="28"/>
  <c r="AV211" i="28"/>
  <c r="AW211" i="28"/>
  <c r="AX211" i="28"/>
  <c r="D212" i="28"/>
  <c r="F212" i="28"/>
  <c r="G212" i="28"/>
  <c r="H212" i="28"/>
  <c r="I212" i="28"/>
  <c r="J212" i="28"/>
  <c r="K212" i="28"/>
  <c r="L212" i="28"/>
  <c r="M212" i="28"/>
  <c r="N212" i="28"/>
  <c r="O212" i="28"/>
  <c r="P212" i="28"/>
  <c r="Q212" i="28"/>
  <c r="R212" i="28"/>
  <c r="S212" i="28"/>
  <c r="T212" i="28"/>
  <c r="U212" i="28"/>
  <c r="V212" i="28"/>
  <c r="W212" i="28"/>
  <c r="X212" i="28"/>
  <c r="Y212" i="28"/>
  <c r="Z212" i="28"/>
  <c r="AA212" i="28"/>
  <c r="AB212" i="28"/>
  <c r="AC212" i="28"/>
  <c r="AD212" i="28"/>
  <c r="AE212" i="28"/>
  <c r="AF212" i="28"/>
  <c r="AG212" i="28"/>
  <c r="AH212" i="28"/>
  <c r="AI212" i="28"/>
  <c r="AJ212" i="28"/>
  <c r="AK212" i="28"/>
  <c r="AL212" i="28"/>
  <c r="AM212" i="28"/>
  <c r="AN212" i="28"/>
  <c r="AO212" i="28"/>
  <c r="AP212" i="28"/>
  <c r="AQ212" i="28"/>
  <c r="AR212" i="28"/>
  <c r="AT212" i="28"/>
  <c r="AU212" i="28"/>
  <c r="AV212" i="28"/>
  <c r="AW212" i="28"/>
  <c r="AX212" i="28"/>
  <c r="D213" i="28"/>
  <c r="F213" i="28"/>
  <c r="G213" i="28"/>
  <c r="H213" i="28"/>
  <c r="I213" i="28"/>
  <c r="J213" i="28"/>
  <c r="K213" i="28"/>
  <c r="L213" i="28"/>
  <c r="M213" i="28"/>
  <c r="N213" i="28"/>
  <c r="O213" i="28"/>
  <c r="P213" i="28"/>
  <c r="Q213" i="28"/>
  <c r="R213" i="28"/>
  <c r="S213" i="28"/>
  <c r="T213" i="28"/>
  <c r="U213" i="28"/>
  <c r="V213" i="28"/>
  <c r="W213" i="28"/>
  <c r="X213" i="28"/>
  <c r="Y213" i="28"/>
  <c r="Z213" i="28"/>
  <c r="AA213" i="28"/>
  <c r="AB213" i="28"/>
  <c r="AC213" i="28"/>
  <c r="AD213" i="28"/>
  <c r="AE213" i="28"/>
  <c r="AF213" i="28"/>
  <c r="AG213" i="28"/>
  <c r="AH213" i="28"/>
  <c r="AI213" i="28"/>
  <c r="AJ213" i="28"/>
  <c r="AK213" i="28"/>
  <c r="AL213" i="28"/>
  <c r="AM213" i="28"/>
  <c r="AN213" i="28"/>
  <c r="AO213" i="28"/>
  <c r="AP213" i="28"/>
  <c r="AQ213" i="28"/>
  <c r="AR213" i="28"/>
  <c r="AT213" i="28"/>
  <c r="AU213" i="28"/>
  <c r="AV213" i="28"/>
  <c r="AW213" i="28"/>
  <c r="AX213" i="28"/>
  <c r="D214" i="28"/>
  <c r="F214" i="28"/>
  <c r="G214" i="28"/>
  <c r="H214" i="28"/>
  <c r="I214" i="28"/>
  <c r="J214" i="28"/>
  <c r="K214" i="28"/>
  <c r="L214" i="28"/>
  <c r="M214" i="28"/>
  <c r="N214" i="28"/>
  <c r="O214" i="28"/>
  <c r="P214" i="28"/>
  <c r="Q214" i="28"/>
  <c r="R214" i="28"/>
  <c r="S214" i="28"/>
  <c r="T214" i="28"/>
  <c r="U214" i="28"/>
  <c r="V214" i="28"/>
  <c r="W214" i="28"/>
  <c r="X214" i="28"/>
  <c r="Y214" i="28"/>
  <c r="Z214" i="28"/>
  <c r="AA214" i="28"/>
  <c r="AB214" i="28"/>
  <c r="AC214" i="28"/>
  <c r="AD214" i="28"/>
  <c r="AE214" i="28"/>
  <c r="AF214" i="28"/>
  <c r="AG214" i="28"/>
  <c r="AH214" i="28"/>
  <c r="AI214" i="28"/>
  <c r="AJ214" i="28"/>
  <c r="AK214" i="28"/>
  <c r="AL214" i="28"/>
  <c r="AM214" i="28"/>
  <c r="AN214" i="28"/>
  <c r="AO214" i="28"/>
  <c r="AP214" i="28"/>
  <c r="AQ214" i="28"/>
  <c r="AR214" i="28"/>
  <c r="AT214" i="28"/>
  <c r="AU214" i="28"/>
  <c r="AV214" i="28"/>
  <c r="AW214" i="28"/>
  <c r="AX214" i="28"/>
  <c r="D215" i="28"/>
  <c r="F215" i="28"/>
  <c r="G215" i="28"/>
  <c r="H215" i="28"/>
  <c r="I215" i="28"/>
  <c r="J215" i="28"/>
  <c r="K215" i="28"/>
  <c r="L215" i="28"/>
  <c r="M215" i="28"/>
  <c r="N215" i="28"/>
  <c r="O215" i="28"/>
  <c r="P215" i="28"/>
  <c r="Q215" i="28"/>
  <c r="R215" i="28"/>
  <c r="S215" i="28"/>
  <c r="T215" i="28"/>
  <c r="U215" i="28"/>
  <c r="V215" i="28"/>
  <c r="W215" i="28"/>
  <c r="X215" i="28"/>
  <c r="Y215" i="28"/>
  <c r="Z215" i="28"/>
  <c r="AA215" i="28"/>
  <c r="AB215" i="28"/>
  <c r="AC215" i="28"/>
  <c r="AD215" i="28"/>
  <c r="AE215" i="28"/>
  <c r="AF215" i="28"/>
  <c r="AG215" i="28"/>
  <c r="AH215" i="28"/>
  <c r="AI215" i="28"/>
  <c r="AJ215" i="28"/>
  <c r="AK215" i="28"/>
  <c r="AL215" i="28"/>
  <c r="AM215" i="28"/>
  <c r="AN215" i="28"/>
  <c r="AO215" i="28"/>
  <c r="AP215" i="28"/>
  <c r="AQ215" i="28"/>
  <c r="AR215" i="28"/>
  <c r="AT215" i="28"/>
  <c r="M215" i="8"/>
  <c r="AU215" i="28"/>
  <c r="AV215" i="28"/>
  <c r="AW215" i="28"/>
  <c r="AX215" i="28"/>
  <c r="D216" i="28"/>
  <c r="F216" i="28"/>
  <c r="G216" i="28"/>
  <c r="H216" i="28"/>
  <c r="I216" i="28"/>
  <c r="J216" i="28"/>
  <c r="K216" i="28"/>
  <c r="L216" i="28"/>
  <c r="M216" i="28"/>
  <c r="N216" i="28"/>
  <c r="O216" i="28"/>
  <c r="P216" i="28"/>
  <c r="Q216" i="28"/>
  <c r="R216" i="28"/>
  <c r="S216" i="28"/>
  <c r="T216" i="28"/>
  <c r="U216" i="28"/>
  <c r="V216" i="28"/>
  <c r="W216" i="28"/>
  <c r="X216" i="28"/>
  <c r="Y216" i="28"/>
  <c r="Z216" i="28"/>
  <c r="AA216" i="28"/>
  <c r="AB216" i="28"/>
  <c r="AC216" i="28"/>
  <c r="AD216" i="28"/>
  <c r="AE216" i="28"/>
  <c r="AF216" i="28"/>
  <c r="AG216" i="28"/>
  <c r="AH216" i="28"/>
  <c r="AI216" i="28"/>
  <c r="AJ216" i="28"/>
  <c r="AK216" i="28"/>
  <c r="AL216" i="28"/>
  <c r="AM216" i="28"/>
  <c r="AN216" i="28"/>
  <c r="AO216" i="28"/>
  <c r="AP216" i="28"/>
  <c r="AQ216" i="28"/>
  <c r="AR216" i="28"/>
  <c r="AT216" i="28"/>
  <c r="AU216" i="28"/>
  <c r="AV216" i="28"/>
  <c r="AW216" i="28"/>
  <c r="AX216" i="28"/>
  <c r="D217" i="28"/>
  <c r="F217" i="28"/>
  <c r="G217" i="28"/>
  <c r="H217" i="28"/>
  <c r="I217" i="28"/>
  <c r="J217" i="28"/>
  <c r="K217" i="28"/>
  <c r="L217" i="28"/>
  <c r="M217" i="28"/>
  <c r="N217" i="28"/>
  <c r="O217" i="28"/>
  <c r="P217" i="28"/>
  <c r="Q217" i="28"/>
  <c r="R217" i="28"/>
  <c r="S217" i="28"/>
  <c r="T217" i="28"/>
  <c r="U217" i="28"/>
  <c r="V217" i="28"/>
  <c r="W217" i="28"/>
  <c r="X217" i="28"/>
  <c r="Y217" i="28"/>
  <c r="Z217" i="28"/>
  <c r="AA217" i="28"/>
  <c r="AB217" i="28"/>
  <c r="AC217" i="28"/>
  <c r="AD217" i="28"/>
  <c r="AE217" i="28"/>
  <c r="AF217" i="28"/>
  <c r="AG217" i="28"/>
  <c r="AH217" i="28"/>
  <c r="AI217" i="28"/>
  <c r="AJ217" i="28"/>
  <c r="AK217" i="28"/>
  <c r="AL217" i="28"/>
  <c r="AM217" i="28"/>
  <c r="AN217" i="28"/>
  <c r="AO217" i="28"/>
  <c r="AP217" i="28"/>
  <c r="AQ217" i="28"/>
  <c r="AR217" i="28"/>
  <c r="AT217" i="28"/>
  <c r="AU217" i="28"/>
  <c r="AV217" i="28"/>
  <c r="AW217" i="28"/>
  <c r="AX217" i="28"/>
  <c r="D218" i="28"/>
  <c r="F218" i="28"/>
  <c r="G218" i="28"/>
  <c r="H218" i="28"/>
  <c r="I218" i="28"/>
  <c r="J218" i="28"/>
  <c r="K218" i="28"/>
  <c r="L218" i="28"/>
  <c r="M218" i="28"/>
  <c r="N218" i="28"/>
  <c r="O218" i="28"/>
  <c r="P218" i="28"/>
  <c r="Q218" i="28"/>
  <c r="R218" i="28"/>
  <c r="S218" i="28"/>
  <c r="T218" i="28"/>
  <c r="U218" i="28"/>
  <c r="V218" i="28"/>
  <c r="W218" i="28"/>
  <c r="X218" i="28"/>
  <c r="Y218" i="28"/>
  <c r="Z218" i="28"/>
  <c r="AA218" i="28"/>
  <c r="AB218" i="28"/>
  <c r="AC218" i="28"/>
  <c r="AD218" i="28"/>
  <c r="AE218" i="28"/>
  <c r="AF218" i="28"/>
  <c r="AG218" i="28"/>
  <c r="AH218" i="28"/>
  <c r="AI218" i="28"/>
  <c r="AJ218" i="28"/>
  <c r="AK218" i="28"/>
  <c r="AL218" i="28"/>
  <c r="AM218" i="28"/>
  <c r="AN218" i="28"/>
  <c r="AO218" i="28"/>
  <c r="AP218" i="28"/>
  <c r="AQ218" i="28"/>
  <c r="AR218" i="28"/>
  <c r="AT218" i="28"/>
  <c r="AU218" i="28"/>
  <c r="AV218" i="28"/>
  <c r="AW218" i="28"/>
  <c r="AX218" i="28"/>
  <c r="D219" i="28"/>
  <c r="F219" i="28"/>
  <c r="G219" i="28"/>
  <c r="H219" i="28"/>
  <c r="I219" i="28"/>
  <c r="J219" i="28"/>
  <c r="K219" i="28"/>
  <c r="L219" i="28"/>
  <c r="M219" i="28"/>
  <c r="N219" i="28"/>
  <c r="O219" i="28"/>
  <c r="P219" i="28"/>
  <c r="Q219" i="28"/>
  <c r="R219" i="28"/>
  <c r="S219" i="28"/>
  <c r="T219" i="28"/>
  <c r="U219" i="28"/>
  <c r="V219" i="28"/>
  <c r="W219" i="28"/>
  <c r="X219" i="28"/>
  <c r="Y219" i="28"/>
  <c r="Z219" i="28"/>
  <c r="AA219" i="28"/>
  <c r="AB219" i="28"/>
  <c r="AC219" i="28"/>
  <c r="AD219" i="28"/>
  <c r="AE219" i="28"/>
  <c r="AF219" i="28"/>
  <c r="AG219" i="28"/>
  <c r="AH219" i="28"/>
  <c r="AI219" i="28"/>
  <c r="AJ219" i="28"/>
  <c r="AK219" i="28"/>
  <c r="AL219" i="28"/>
  <c r="AM219" i="28"/>
  <c r="AN219" i="28"/>
  <c r="AO219" i="28"/>
  <c r="AP219" i="28"/>
  <c r="AQ219" i="28"/>
  <c r="AR219" i="28"/>
  <c r="AT219" i="28"/>
  <c r="M219" i="8" s="1"/>
  <c r="AU219" i="28"/>
  <c r="AV219" i="28"/>
  <c r="AW219" i="28"/>
  <c r="AX219" i="28"/>
  <c r="D220" i="28"/>
  <c r="F220" i="28"/>
  <c r="G220" i="28"/>
  <c r="H220" i="28"/>
  <c r="I220" i="28"/>
  <c r="J220" i="28"/>
  <c r="K220" i="28"/>
  <c r="L220" i="28"/>
  <c r="M220" i="28"/>
  <c r="N220" i="28"/>
  <c r="O220" i="28"/>
  <c r="P220" i="28"/>
  <c r="Q220" i="28"/>
  <c r="R220" i="28"/>
  <c r="S220" i="28"/>
  <c r="T220" i="28"/>
  <c r="U220" i="28"/>
  <c r="V220" i="28"/>
  <c r="W220" i="28"/>
  <c r="X220" i="28"/>
  <c r="Y220" i="28"/>
  <c r="Z220" i="28"/>
  <c r="AA220" i="28"/>
  <c r="AB220" i="28"/>
  <c r="AC220" i="28"/>
  <c r="AD220" i="28"/>
  <c r="AE220" i="28"/>
  <c r="AF220" i="28"/>
  <c r="AG220" i="28"/>
  <c r="AH220" i="28"/>
  <c r="AI220" i="28"/>
  <c r="AJ220" i="28"/>
  <c r="AK220" i="28"/>
  <c r="AL220" i="28"/>
  <c r="AM220" i="28"/>
  <c r="AN220" i="28"/>
  <c r="AO220" i="28"/>
  <c r="AP220" i="28"/>
  <c r="AQ220" i="28"/>
  <c r="AR220" i="28"/>
  <c r="AT220" i="28"/>
  <c r="AU220" i="28"/>
  <c r="AV220" i="28"/>
  <c r="AW220" i="28"/>
  <c r="AX220" i="28"/>
  <c r="D221" i="28"/>
  <c r="F221" i="28"/>
  <c r="G221" i="28"/>
  <c r="H221" i="28"/>
  <c r="I221" i="28"/>
  <c r="J221" i="28"/>
  <c r="K221" i="28"/>
  <c r="L221" i="28"/>
  <c r="M221" i="28"/>
  <c r="N221" i="28"/>
  <c r="O221" i="28"/>
  <c r="P221" i="28"/>
  <c r="Q221" i="28"/>
  <c r="R221" i="28"/>
  <c r="S221" i="28"/>
  <c r="T221" i="28"/>
  <c r="U221" i="28"/>
  <c r="V221" i="28"/>
  <c r="W221" i="28"/>
  <c r="X221" i="28"/>
  <c r="Y221" i="28"/>
  <c r="Z221" i="28"/>
  <c r="AA221" i="28"/>
  <c r="AB221" i="28"/>
  <c r="AC221" i="28"/>
  <c r="AD221" i="28"/>
  <c r="AE221" i="28"/>
  <c r="AF221" i="28"/>
  <c r="AG221" i="28"/>
  <c r="AH221" i="28"/>
  <c r="AI221" i="28"/>
  <c r="AJ221" i="28"/>
  <c r="AK221" i="28"/>
  <c r="AL221" i="28"/>
  <c r="AM221" i="28"/>
  <c r="AN221" i="28"/>
  <c r="AO221" i="28"/>
  <c r="AP221" i="28"/>
  <c r="AQ221" i="28"/>
  <c r="AR221" i="28"/>
  <c r="AT221" i="28"/>
  <c r="AU221" i="28"/>
  <c r="AV221" i="28"/>
  <c r="AW221" i="28"/>
  <c r="AX221" i="28"/>
  <c r="D222" i="28"/>
  <c r="F222" i="28"/>
  <c r="G222" i="28"/>
  <c r="H222" i="28"/>
  <c r="I222" i="28"/>
  <c r="J222" i="28"/>
  <c r="K222" i="28"/>
  <c r="L222" i="28"/>
  <c r="M222" i="28"/>
  <c r="N222" i="28"/>
  <c r="O222" i="28"/>
  <c r="P222" i="28"/>
  <c r="Q222" i="28"/>
  <c r="R222" i="28"/>
  <c r="S222" i="28"/>
  <c r="T222" i="28"/>
  <c r="U222" i="28"/>
  <c r="V222" i="28"/>
  <c r="W222" i="28"/>
  <c r="X222" i="28"/>
  <c r="Y222" i="28"/>
  <c r="Z222" i="28"/>
  <c r="AA222" i="28"/>
  <c r="AB222" i="28"/>
  <c r="AC222" i="28"/>
  <c r="AD222" i="28"/>
  <c r="AE222" i="28"/>
  <c r="AF222" i="28"/>
  <c r="AG222" i="28"/>
  <c r="AH222" i="28"/>
  <c r="AI222" i="28"/>
  <c r="AJ222" i="28"/>
  <c r="AK222" i="28"/>
  <c r="AL222" i="28"/>
  <c r="AM222" i="28"/>
  <c r="AN222" i="28"/>
  <c r="AO222" i="28"/>
  <c r="AP222" i="28"/>
  <c r="AQ222" i="28"/>
  <c r="AR222" i="28"/>
  <c r="AT222" i="28"/>
  <c r="AU222" i="28"/>
  <c r="AV222" i="28"/>
  <c r="AW222" i="28"/>
  <c r="AX222" i="28"/>
  <c r="D223" i="28"/>
  <c r="F223" i="28"/>
  <c r="G223" i="28"/>
  <c r="H223" i="28"/>
  <c r="I223" i="28"/>
  <c r="J223" i="28"/>
  <c r="K223" i="28"/>
  <c r="L223" i="28"/>
  <c r="M223" i="28"/>
  <c r="N223" i="28"/>
  <c r="O223" i="28"/>
  <c r="P223" i="28"/>
  <c r="Q223" i="28"/>
  <c r="R223" i="28"/>
  <c r="S223" i="28"/>
  <c r="T223" i="28"/>
  <c r="U223" i="28"/>
  <c r="V223" i="28"/>
  <c r="W223" i="28"/>
  <c r="X223" i="28"/>
  <c r="Y223" i="28"/>
  <c r="Z223" i="28"/>
  <c r="AA223" i="28"/>
  <c r="AB223" i="28"/>
  <c r="AC223" i="28"/>
  <c r="AD223" i="28"/>
  <c r="AE223" i="28"/>
  <c r="AF223" i="28"/>
  <c r="AG223" i="28"/>
  <c r="AH223" i="28"/>
  <c r="AI223" i="28"/>
  <c r="AJ223" i="28"/>
  <c r="AK223" i="28"/>
  <c r="AL223" i="28"/>
  <c r="AM223" i="28"/>
  <c r="AN223" i="28"/>
  <c r="AO223" i="28"/>
  <c r="AP223" i="28"/>
  <c r="AQ223" i="28"/>
  <c r="AR223" i="28"/>
  <c r="AT223" i="28"/>
  <c r="M223" i="8" s="1"/>
  <c r="AU223" i="28"/>
  <c r="AV223" i="28"/>
  <c r="AW223" i="28"/>
  <c r="AX223" i="28"/>
  <c r="D224" i="28"/>
  <c r="F224" i="28"/>
  <c r="G224" i="28"/>
  <c r="H224" i="28"/>
  <c r="I224" i="28"/>
  <c r="J224" i="28"/>
  <c r="K224" i="28"/>
  <c r="L224" i="28"/>
  <c r="M224" i="28"/>
  <c r="N224" i="28"/>
  <c r="O224" i="28"/>
  <c r="P224" i="28"/>
  <c r="Q224" i="28"/>
  <c r="R224" i="28"/>
  <c r="S224" i="28"/>
  <c r="T224" i="28"/>
  <c r="U224" i="28"/>
  <c r="V224" i="28"/>
  <c r="W224" i="28"/>
  <c r="X224" i="28"/>
  <c r="Y224" i="28"/>
  <c r="Z224" i="28"/>
  <c r="AA224" i="28"/>
  <c r="AB224" i="28"/>
  <c r="AC224" i="28"/>
  <c r="AD224" i="28"/>
  <c r="AE224" i="28"/>
  <c r="AF224" i="28"/>
  <c r="AG224" i="28"/>
  <c r="AH224" i="28"/>
  <c r="AI224" i="28"/>
  <c r="AJ224" i="28"/>
  <c r="AK224" i="28"/>
  <c r="AL224" i="28"/>
  <c r="AM224" i="28"/>
  <c r="AN224" i="28"/>
  <c r="AO224" i="28"/>
  <c r="AP224" i="28"/>
  <c r="AQ224" i="28"/>
  <c r="AR224" i="28"/>
  <c r="AT224" i="28"/>
  <c r="AU224" i="28"/>
  <c r="AV224" i="28"/>
  <c r="AW224" i="28"/>
  <c r="AX224" i="28"/>
  <c r="D225" i="28"/>
  <c r="F225" i="28"/>
  <c r="G225" i="28"/>
  <c r="H225" i="28"/>
  <c r="I225" i="28"/>
  <c r="J225" i="28"/>
  <c r="K225" i="28"/>
  <c r="L225" i="28"/>
  <c r="M225" i="28"/>
  <c r="N225" i="28"/>
  <c r="O225" i="28"/>
  <c r="P225" i="28"/>
  <c r="Q225" i="28"/>
  <c r="R225" i="28"/>
  <c r="S225" i="28"/>
  <c r="T225" i="28"/>
  <c r="U225" i="28"/>
  <c r="V225" i="28"/>
  <c r="W225" i="28"/>
  <c r="X225" i="28"/>
  <c r="Y225" i="28"/>
  <c r="Z225" i="28"/>
  <c r="AA225" i="28"/>
  <c r="AB225" i="28"/>
  <c r="AC225" i="28"/>
  <c r="AD225" i="28"/>
  <c r="AE225" i="28"/>
  <c r="AF225" i="28"/>
  <c r="AG225" i="28"/>
  <c r="AH225" i="28"/>
  <c r="AI225" i="28"/>
  <c r="AJ225" i="28"/>
  <c r="AK225" i="28"/>
  <c r="AL225" i="28"/>
  <c r="AM225" i="28"/>
  <c r="AN225" i="28"/>
  <c r="AO225" i="28"/>
  <c r="AP225" i="28"/>
  <c r="AQ225" i="28"/>
  <c r="AR225" i="28"/>
  <c r="AT225" i="28"/>
  <c r="AU225" i="28"/>
  <c r="AV225" i="28"/>
  <c r="AW225" i="28"/>
  <c r="AX225" i="28"/>
  <c r="D226" i="28"/>
  <c r="F226" i="28"/>
  <c r="G226" i="28"/>
  <c r="H226" i="28"/>
  <c r="I226" i="28"/>
  <c r="J226" i="28"/>
  <c r="K226" i="28"/>
  <c r="L226" i="28"/>
  <c r="M226" i="28"/>
  <c r="N226" i="28"/>
  <c r="O226" i="28"/>
  <c r="P226" i="28"/>
  <c r="Q226" i="28"/>
  <c r="R226" i="28"/>
  <c r="S226" i="28"/>
  <c r="T226" i="28"/>
  <c r="U226" i="28"/>
  <c r="V226" i="28"/>
  <c r="W226" i="28"/>
  <c r="X226" i="28"/>
  <c r="Y226" i="28"/>
  <c r="Z226" i="28"/>
  <c r="AA226" i="28"/>
  <c r="AB226" i="28"/>
  <c r="AC226" i="28"/>
  <c r="AD226" i="28"/>
  <c r="AE226" i="28"/>
  <c r="AF226" i="28"/>
  <c r="AG226" i="28"/>
  <c r="AH226" i="28"/>
  <c r="AI226" i="28"/>
  <c r="AJ226" i="28"/>
  <c r="AK226" i="28"/>
  <c r="AL226" i="28"/>
  <c r="AM226" i="28"/>
  <c r="AN226" i="28"/>
  <c r="AO226" i="28"/>
  <c r="AP226" i="28"/>
  <c r="AQ226" i="28"/>
  <c r="AR226" i="28"/>
  <c r="AT226" i="28"/>
  <c r="AU226" i="28"/>
  <c r="AV226" i="28"/>
  <c r="AW226" i="28"/>
  <c r="AX226" i="28"/>
  <c r="D227" i="28"/>
  <c r="F227" i="28"/>
  <c r="G227" i="28"/>
  <c r="H227" i="28"/>
  <c r="I227" i="28"/>
  <c r="J227" i="28"/>
  <c r="K227" i="28"/>
  <c r="L227" i="28"/>
  <c r="M227" i="28"/>
  <c r="N227" i="28"/>
  <c r="O227" i="28"/>
  <c r="P227" i="28"/>
  <c r="Q227" i="28"/>
  <c r="R227" i="28"/>
  <c r="S227" i="28"/>
  <c r="T227" i="28"/>
  <c r="U227" i="28"/>
  <c r="V227" i="28"/>
  <c r="W227" i="28"/>
  <c r="X227" i="28"/>
  <c r="Y227" i="28"/>
  <c r="Z227" i="28"/>
  <c r="AA227" i="28"/>
  <c r="AB227" i="28"/>
  <c r="AC227" i="28"/>
  <c r="AD227" i="28"/>
  <c r="AE227" i="28"/>
  <c r="AF227" i="28"/>
  <c r="AG227" i="28"/>
  <c r="AH227" i="28"/>
  <c r="AI227" i="28"/>
  <c r="AJ227" i="28"/>
  <c r="AK227" i="28"/>
  <c r="AL227" i="28"/>
  <c r="AM227" i="28"/>
  <c r="AN227" i="28"/>
  <c r="AO227" i="28"/>
  <c r="AP227" i="28"/>
  <c r="AQ227" i="28"/>
  <c r="AR227" i="28"/>
  <c r="AT227" i="28"/>
  <c r="M227" i="8"/>
  <c r="AU227" i="28"/>
  <c r="AV227" i="28"/>
  <c r="AW227" i="28"/>
  <c r="AX227" i="28"/>
  <c r="D228" i="28"/>
  <c r="F228" i="28"/>
  <c r="G228" i="28"/>
  <c r="H228" i="28"/>
  <c r="I228" i="28"/>
  <c r="J228" i="28"/>
  <c r="K228" i="28"/>
  <c r="L228" i="28"/>
  <c r="M228" i="28"/>
  <c r="N228" i="28"/>
  <c r="O228" i="28"/>
  <c r="P228" i="28"/>
  <c r="Q228" i="28"/>
  <c r="R228" i="28"/>
  <c r="S228" i="28"/>
  <c r="T228" i="28"/>
  <c r="U228" i="28"/>
  <c r="V228" i="28"/>
  <c r="W228" i="28"/>
  <c r="X228" i="28"/>
  <c r="Y228" i="28"/>
  <c r="Z228" i="28"/>
  <c r="AA228" i="28"/>
  <c r="AB228" i="28"/>
  <c r="AC228" i="28"/>
  <c r="AD228" i="28"/>
  <c r="AE228" i="28"/>
  <c r="AF228" i="28"/>
  <c r="AG228" i="28"/>
  <c r="AH228" i="28"/>
  <c r="AI228" i="28"/>
  <c r="AJ228" i="28"/>
  <c r="AK228" i="28"/>
  <c r="AL228" i="28"/>
  <c r="AM228" i="28"/>
  <c r="AN228" i="28"/>
  <c r="AO228" i="28"/>
  <c r="AP228" i="28"/>
  <c r="AQ228" i="28"/>
  <c r="AR228" i="28"/>
  <c r="AT228" i="28"/>
  <c r="AU228" i="28"/>
  <c r="AV228" i="28"/>
  <c r="AW228" i="28"/>
  <c r="AX228" i="28"/>
  <c r="D229" i="28"/>
  <c r="F229" i="28"/>
  <c r="G229" i="28"/>
  <c r="H229" i="28"/>
  <c r="I229" i="28"/>
  <c r="J229" i="28"/>
  <c r="K229" i="28"/>
  <c r="L229" i="28"/>
  <c r="M229" i="28"/>
  <c r="N229" i="28"/>
  <c r="O229" i="28"/>
  <c r="P229" i="28"/>
  <c r="Q229" i="28"/>
  <c r="R229" i="28"/>
  <c r="S229" i="28"/>
  <c r="T229" i="28"/>
  <c r="U229" i="28"/>
  <c r="V229" i="28"/>
  <c r="W229" i="28"/>
  <c r="X229" i="28"/>
  <c r="Y229" i="28"/>
  <c r="Z229" i="28"/>
  <c r="AA229" i="28"/>
  <c r="AB229" i="28"/>
  <c r="AC229" i="28"/>
  <c r="AD229" i="28"/>
  <c r="AE229" i="28"/>
  <c r="AF229" i="28"/>
  <c r="AG229" i="28"/>
  <c r="AH229" i="28"/>
  <c r="AI229" i="28"/>
  <c r="AJ229" i="28"/>
  <c r="AK229" i="28"/>
  <c r="AL229" i="28"/>
  <c r="AM229" i="28"/>
  <c r="AN229" i="28"/>
  <c r="AO229" i="28"/>
  <c r="AP229" i="28"/>
  <c r="AQ229" i="28"/>
  <c r="AR229" i="28"/>
  <c r="AT229" i="28"/>
  <c r="AU229" i="28"/>
  <c r="AV229" i="28"/>
  <c r="AW229" i="28"/>
  <c r="AX229" i="28"/>
  <c r="D230" i="28"/>
  <c r="F230" i="28"/>
  <c r="G230" i="28"/>
  <c r="H230" i="28"/>
  <c r="I230" i="28"/>
  <c r="J230" i="28"/>
  <c r="K230" i="28"/>
  <c r="L230" i="28"/>
  <c r="M230" i="28"/>
  <c r="N230" i="28"/>
  <c r="O230" i="28"/>
  <c r="P230" i="28"/>
  <c r="Q230" i="28"/>
  <c r="R230" i="28"/>
  <c r="S230" i="28"/>
  <c r="T230" i="28"/>
  <c r="U230" i="28"/>
  <c r="V230" i="28"/>
  <c r="W230" i="28"/>
  <c r="X230" i="28"/>
  <c r="Y230" i="28"/>
  <c r="Z230" i="28"/>
  <c r="AA230" i="28"/>
  <c r="AB230" i="28"/>
  <c r="AC230" i="28"/>
  <c r="AD230" i="28"/>
  <c r="AE230" i="28"/>
  <c r="AF230" i="28"/>
  <c r="AG230" i="28"/>
  <c r="AH230" i="28"/>
  <c r="AI230" i="28"/>
  <c r="AJ230" i="28"/>
  <c r="AK230" i="28"/>
  <c r="AL230" i="28"/>
  <c r="AM230" i="28"/>
  <c r="AN230" i="28"/>
  <c r="AO230" i="28"/>
  <c r="AP230" i="28"/>
  <c r="AQ230" i="28"/>
  <c r="AR230" i="28"/>
  <c r="AT230" i="28"/>
  <c r="AU230" i="28"/>
  <c r="AV230" i="28"/>
  <c r="AW230" i="28"/>
  <c r="AX230" i="28"/>
  <c r="D231" i="28"/>
  <c r="F231" i="28"/>
  <c r="G231" i="28"/>
  <c r="H231" i="28"/>
  <c r="I231" i="28"/>
  <c r="J231" i="28"/>
  <c r="K231" i="28"/>
  <c r="L231" i="28"/>
  <c r="M231" i="28"/>
  <c r="N231" i="28"/>
  <c r="O231" i="28"/>
  <c r="P231" i="28"/>
  <c r="Q231" i="28"/>
  <c r="R231" i="28"/>
  <c r="S231" i="28"/>
  <c r="T231" i="28"/>
  <c r="U231" i="28"/>
  <c r="V231" i="28"/>
  <c r="W231" i="28"/>
  <c r="X231" i="28"/>
  <c r="Y231" i="28"/>
  <c r="Z231" i="28"/>
  <c r="AA231" i="28"/>
  <c r="AB231" i="28"/>
  <c r="AC231" i="28"/>
  <c r="AD231" i="28"/>
  <c r="AE231" i="28"/>
  <c r="AF231" i="28"/>
  <c r="AG231" i="28"/>
  <c r="AH231" i="28"/>
  <c r="AI231" i="28"/>
  <c r="AJ231" i="28"/>
  <c r="AK231" i="28"/>
  <c r="AL231" i="28"/>
  <c r="AM231" i="28"/>
  <c r="AN231" i="28"/>
  <c r="AO231" i="28"/>
  <c r="AP231" i="28"/>
  <c r="AQ231" i="28"/>
  <c r="AR231" i="28"/>
  <c r="AT231" i="28"/>
  <c r="M231" i="8"/>
  <c r="AU231" i="28"/>
  <c r="AV231" i="28"/>
  <c r="AW231" i="28"/>
  <c r="AX231" i="28"/>
  <c r="D232" i="28"/>
  <c r="F232" i="28"/>
  <c r="G232" i="28"/>
  <c r="H232" i="28"/>
  <c r="I232" i="28"/>
  <c r="J232" i="28"/>
  <c r="K232" i="28"/>
  <c r="L232" i="28"/>
  <c r="M232" i="28"/>
  <c r="N232" i="28"/>
  <c r="O232" i="28"/>
  <c r="P232" i="28"/>
  <c r="Q232" i="28"/>
  <c r="R232" i="28"/>
  <c r="S232" i="28"/>
  <c r="T232" i="28"/>
  <c r="U232" i="28"/>
  <c r="V232" i="28"/>
  <c r="W232" i="28"/>
  <c r="X232" i="28"/>
  <c r="Y232" i="28"/>
  <c r="Z232" i="28"/>
  <c r="AA232" i="28"/>
  <c r="AB232" i="28"/>
  <c r="AC232" i="28"/>
  <c r="AD232" i="28"/>
  <c r="AE232" i="28"/>
  <c r="AF232" i="28"/>
  <c r="AG232" i="28"/>
  <c r="AH232" i="28"/>
  <c r="AI232" i="28"/>
  <c r="AJ232" i="28"/>
  <c r="AK232" i="28"/>
  <c r="AL232" i="28"/>
  <c r="AM232" i="28"/>
  <c r="AN232" i="28"/>
  <c r="AO232" i="28"/>
  <c r="AP232" i="28"/>
  <c r="AQ232" i="28"/>
  <c r="AR232" i="28"/>
  <c r="AT232" i="28"/>
  <c r="AU232" i="28"/>
  <c r="AV232" i="28"/>
  <c r="AW232" i="28"/>
  <c r="AX232" i="28"/>
  <c r="D233" i="28"/>
  <c r="F233" i="28"/>
  <c r="G233" i="28"/>
  <c r="H233" i="28"/>
  <c r="I233" i="28"/>
  <c r="J233" i="28"/>
  <c r="K233" i="28"/>
  <c r="L233" i="28"/>
  <c r="M233" i="28"/>
  <c r="N233" i="28"/>
  <c r="O233" i="28"/>
  <c r="P233" i="28"/>
  <c r="Q233" i="28"/>
  <c r="R233" i="28"/>
  <c r="S233" i="28"/>
  <c r="T233" i="28"/>
  <c r="U233" i="28"/>
  <c r="V233" i="28"/>
  <c r="W233" i="28"/>
  <c r="X233" i="28"/>
  <c r="Y233" i="28"/>
  <c r="Z233" i="28"/>
  <c r="AA233" i="28"/>
  <c r="AB233" i="28"/>
  <c r="AC233" i="28"/>
  <c r="AD233" i="28"/>
  <c r="AE233" i="28"/>
  <c r="AF233" i="28"/>
  <c r="AG233" i="28"/>
  <c r="AH233" i="28"/>
  <c r="AI233" i="28"/>
  <c r="AJ233" i="28"/>
  <c r="AK233" i="28"/>
  <c r="AL233" i="28"/>
  <c r="AM233" i="28"/>
  <c r="AN233" i="28"/>
  <c r="AO233" i="28"/>
  <c r="AP233" i="28"/>
  <c r="AQ233" i="28"/>
  <c r="AR233" i="28"/>
  <c r="AT233" i="28"/>
  <c r="AU233" i="28"/>
  <c r="AV233" i="28"/>
  <c r="AW233" i="28"/>
  <c r="AX233" i="28"/>
  <c r="D234" i="28"/>
  <c r="F234" i="28"/>
  <c r="G234" i="28"/>
  <c r="H234" i="28"/>
  <c r="I234" i="28"/>
  <c r="J234" i="28"/>
  <c r="K234" i="28"/>
  <c r="L234" i="28"/>
  <c r="M234" i="28"/>
  <c r="N234" i="28"/>
  <c r="O234" i="28"/>
  <c r="P234" i="28"/>
  <c r="Q234" i="28"/>
  <c r="R234" i="28"/>
  <c r="S234" i="28"/>
  <c r="T234" i="28"/>
  <c r="U234" i="28"/>
  <c r="V234" i="28"/>
  <c r="W234" i="28"/>
  <c r="X234" i="28"/>
  <c r="Y234" i="28"/>
  <c r="Z234" i="28"/>
  <c r="AA234" i="28"/>
  <c r="AB234" i="28"/>
  <c r="AC234" i="28"/>
  <c r="AD234" i="28"/>
  <c r="AE234" i="28"/>
  <c r="AF234" i="28"/>
  <c r="AG234" i="28"/>
  <c r="AH234" i="28"/>
  <c r="AI234" i="28"/>
  <c r="AJ234" i="28"/>
  <c r="AK234" i="28"/>
  <c r="AL234" i="28"/>
  <c r="AM234" i="28"/>
  <c r="AN234" i="28"/>
  <c r="AO234" i="28"/>
  <c r="AP234" i="28"/>
  <c r="AQ234" i="28"/>
  <c r="AR234" i="28"/>
  <c r="AT234" i="28"/>
  <c r="AU234" i="28"/>
  <c r="AV234" i="28"/>
  <c r="AW234" i="28"/>
  <c r="AX234" i="28"/>
  <c r="D235" i="28"/>
  <c r="F235" i="28"/>
  <c r="G235" i="28"/>
  <c r="H235" i="28"/>
  <c r="I235" i="28"/>
  <c r="J235" i="28"/>
  <c r="K235" i="28"/>
  <c r="L235" i="28"/>
  <c r="M235" i="28"/>
  <c r="N235" i="28"/>
  <c r="O235" i="28"/>
  <c r="P235" i="28"/>
  <c r="Q235" i="28"/>
  <c r="R235" i="28"/>
  <c r="S235" i="28"/>
  <c r="T235" i="28"/>
  <c r="U235" i="28"/>
  <c r="V235" i="28"/>
  <c r="W235" i="28"/>
  <c r="X235" i="28"/>
  <c r="Y235" i="28"/>
  <c r="Z235" i="28"/>
  <c r="AA235" i="28"/>
  <c r="AB235" i="28"/>
  <c r="AC235" i="28"/>
  <c r="AD235" i="28"/>
  <c r="AE235" i="28"/>
  <c r="AF235" i="28"/>
  <c r="AG235" i="28"/>
  <c r="AH235" i="28"/>
  <c r="AI235" i="28"/>
  <c r="AJ235" i="28"/>
  <c r="AK235" i="28"/>
  <c r="AL235" i="28"/>
  <c r="AM235" i="28"/>
  <c r="AN235" i="28"/>
  <c r="AO235" i="28"/>
  <c r="AP235" i="28"/>
  <c r="AQ235" i="28"/>
  <c r="AR235" i="28"/>
  <c r="AT235" i="28"/>
  <c r="M235" i="8" s="1"/>
  <c r="AU235" i="28"/>
  <c r="AV235" i="28"/>
  <c r="AW235" i="28"/>
  <c r="AX235" i="28"/>
  <c r="D236" i="28"/>
  <c r="F236" i="28"/>
  <c r="G236" i="28"/>
  <c r="H236" i="28"/>
  <c r="I236" i="28"/>
  <c r="J236" i="28"/>
  <c r="K236" i="28"/>
  <c r="L236" i="28"/>
  <c r="M236" i="28"/>
  <c r="N236" i="28"/>
  <c r="O236" i="28"/>
  <c r="P236" i="28"/>
  <c r="Q236" i="28"/>
  <c r="R236" i="28"/>
  <c r="S236" i="28"/>
  <c r="T236" i="28"/>
  <c r="U236" i="28"/>
  <c r="V236" i="28"/>
  <c r="W236" i="28"/>
  <c r="X236" i="28"/>
  <c r="Y236" i="28"/>
  <c r="Z236" i="28"/>
  <c r="AA236" i="28"/>
  <c r="AB236" i="28"/>
  <c r="AC236" i="28"/>
  <c r="AD236" i="28"/>
  <c r="AE236" i="28"/>
  <c r="AF236" i="28"/>
  <c r="AG236" i="28"/>
  <c r="AH236" i="28"/>
  <c r="AI236" i="28"/>
  <c r="AJ236" i="28"/>
  <c r="AK236" i="28"/>
  <c r="AL236" i="28"/>
  <c r="AM236" i="28"/>
  <c r="AN236" i="28"/>
  <c r="AO236" i="28"/>
  <c r="AP236" i="28"/>
  <c r="AQ236" i="28"/>
  <c r="AR236" i="28"/>
  <c r="AT236" i="28"/>
  <c r="AU236" i="28"/>
  <c r="AV236" i="28"/>
  <c r="AW236" i="28"/>
  <c r="AX236" i="28"/>
  <c r="D237" i="28"/>
  <c r="F237" i="28"/>
  <c r="G237" i="28"/>
  <c r="H237" i="28"/>
  <c r="I237" i="28"/>
  <c r="J237" i="28"/>
  <c r="K237" i="28"/>
  <c r="L237" i="28"/>
  <c r="M237" i="28"/>
  <c r="N237" i="28"/>
  <c r="O237" i="28"/>
  <c r="P237" i="28"/>
  <c r="Q237" i="28"/>
  <c r="R237" i="28"/>
  <c r="S237" i="28"/>
  <c r="T237" i="28"/>
  <c r="U237" i="28"/>
  <c r="V237" i="28"/>
  <c r="W237" i="28"/>
  <c r="X237" i="28"/>
  <c r="Y237" i="28"/>
  <c r="Z237" i="28"/>
  <c r="AA237" i="28"/>
  <c r="AB237" i="28"/>
  <c r="AC237" i="28"/>
  <c r="AD237" i="28"/>
  <c r="AE237" i="28"/>
  <c r="AF237" i="28"/>
  <c r="AG237" i="28"/>
  <c r="AH237" i="28"/>
  <c r="AI237" i="28"/>
  <c r="AJ237" i="28"/>
  <c r="AK237" i="28"/>
  <c r="AL237" i="28"/>
  <c r="AM237" i="28"/>
  <c r="AN237" i="28"/>
  <c r="AO237" i="28"/>
  <c r="AP237" i="28"/>
  <c r="AQ237" i="28"/>
  <c r="AR237" i="28"/>
  <c r="AT237" i="28"/>
  <c r="AU237" i="28"/>
  <c r="AV237" i="28"/>
  <c r="AW237" i="28"/>
  <c r="AX237" i="28"/>
  <c r="D238" i="28"/>
  <c r="F238" i="28"/>
  <c r="G238" i="28"/>
  <c r="H238" i="28"/>
  <c r="I238" i="28"/>
  <c r="J238" i="28"/>
  <c r="K238" i="28"/>
  <c r="L238" i="28"/>
  <c r="M238" i="28"/>
  <c r="N238" i="28"/>
  <c r="O238" i="28"/>
  <c r="P238" i="28"/>
  <c r="Q238" i="28"/>
  <c r="R238" i="28"/>
  <c r="S238" i="28"/>
  <c r="T238" i="28"/>
  <c r="U238" i="28"/>
  <c r="V238" i="28"/>
  <c r="W238" i="28"/>
  <c r="X238" i="28"/>
  <c r="Y238" i="28"/>
  <c r="Z238" i="28"/>
  <c r="AA238" i="28"/>
  <c r="AB238" i="28"/>
  <c r="AC238" i="28"/>
  <c r="AD238" i="28"/>
  <c r="AE238" i="28"/>
  <c r="AF238" i="28"/>
  <c r="AG238" i="28"/>
  <c r="AH238" i="28"/>
  <c r="AI238" i="28"/>
  <c r="AJ238" i="28"/>
  <c r="AK238" i="28"/>
  <c r="AL238" i="28"/>
  <c r="AM238" i="28"/>
  <c r="AN238" i="28"/>
  <c r="AO238" i="28"/>
  <c r="AP238" i="28"/>
  <c r="AQ238" i="28"/>
  <c r="AR238" i="28"/>
  <c r="AT238" i="28"/>
  <c r="AU238" i="28"/>
  <c r="AV238" i="28"/>
  <c r="AW238" i="28"/>
  <c r="AX238" i="28"/>
  <c r="D239" i="28"/>
  <c r="F239" i="28"/>
  <c r="G239" i="28"/>
  <c r="H239" i="28"/>
  <c r="I239" i="28"/>
  <c r="J239" i="28"/>
  <c r="K239" i="28"/>
  <c r="L239" i="28"/>
  <c r="M239" i="28"/>
  <c r="N239" i="28"/>
  <c r="O239" i="28"/>
  <c r="P239" i="28"/>
  <c r="Q239" i="28"/>
  <c r="R239" i="28"/>
  <c r="S239" i="28"/>
  <c r="T239" i="28"/>
  <c r="U239" i="28"/>
  <c r="V239" i="28"/>
  <c r="W239" i="28"/>
  <c r="X239" i="28"/>
  <c r="Y239" i="28"/>
  <c r="Z239" i="28"/>
  <c r="AA239" i="28"/>
  <c r="AB239" i="28"/>
  <c r="AC239" i="28"/>
  <c r="AD239" i="28"/>
  <c r="AE239" i="28"/>
  <c r="AF239" i="28"/>
  <c r="AG239" i="28"/>
  <c r="AH239" i="28"/>
  <c r="AI239" i="28"/>
  <c r="AJ239" i="28"/>
  <c r="AK239" i="28"/>
  <c r="AL239" i="28"/>
  <c r="AM239" i="28"/>
  <c r="AN239" i="28"/>
  <c r="AO239" i="28"/>
  <c r="AP239" i="28"/>
  <c r="AQ239" i="28"/>
  <c r="AR239" i="28"/>
  <c r="AT239" i="28"/>
  <c r="M239" i="8" s="1"/>
  <c r="AU239" i="28"/>
  <c r="AV239" i="28"/>
  <c r="AW239" i="28"/>
  <c r="AX239" i="28"/>
  <c r="D240" i="28"/>
  <c r="F240" i="28"/>
  <c r="G240" i="28"/>
  <c r="H240" i="28"/>
  <c r="I240" i="28"/>
  <c r="J240" i="28"/>
  <c r="K240" i="28"/>
  <c r="L240" i="28"/>
  <c r="M240" i="28"/>
  <c r="N240" i="28"/>
  <c r="O240" i="28"/>
  <c r="P240" i="28"/>
  <c r="Q240" i="28"/>
  <c r="R240" i="28"/>
  <c r="S240" i="28"/>
  <c r="T240" i="28"/>
  <c r="U240" i="28"/>
  <c r="V240" i="28"/>
  <c r="W240" i="28"/>
  <c r="X240" i="28"/>
  <c r="Y240" i="28"/>
  <c r="Z240" i="28"/>
  <c r="AA240" i="28"/>
  <c r="AB240" i="28"/>
  <c r="AC240" i="28"/>
  <c r="AD240" i="28"/>
  <c r="AE240" i="28"/>
  <c r="AF240" i="28"/>
  <c r="AG240" i="28"/>
  <c r="AH240" i="28"/>
  <c r="AI240" i="28"/>
  <c r="AJ240" i="28"/>
  <c r="AK240" i="28"/>
  <c r="AL240" i="28"/>
  <c r="AM240" i="28"/>
  <c r="AN240" i="28"/>
  <c r="AO240" i="28"/>
  <c r="AP240" i="28"/>
  <c r="AQ240" i="28"/>
  <c r="AR240" i="28"/>
  <c r="AT240" i="28"/>
  <c r="AU240" i="28"/>
  <c r="AV240" i="28"/>
  <c r="AW240" i="28"/>
  <c r="AX240" i="28"/>
  <c r="D241" i="28"/>
  <c r="F241" i="28"/>
  <c r="G241" i="28"/>
  <c r="H241" i="28"/>
  <c r="I241" i="28"/>
  <c r="J241" i="28"/>
  <c r="K241" i="28"/>
  <c r="L241" i="28"/>
  <c r="M241" i="28"/>
  <c r="N241" i="28"/>
  <c r="O241" i="28"/>
  <c r="P241" i="28"/>
  <c r="Q241" i="28"/>
  <c r="R241" i="28"/>
  <c r="S241" i="28"/>
  <c r="T241" i="28"/>
  <c r="U241" i="28"/>
  <c r="V241" i="28"/>
  <c r="W241" i="28"/>
  <c r="X241" i="28"/>
  <c r="Y241" i="28"/>
  <c r="Z241" i="28"/>
  <c r="AA241" i="28"/>
  <c r="AB241" i="28"/>
  <c r="AC241" i="28"/>
  <c r="AD241" i="28"/>
  <c r="AE241" i="28"/>
  <c r="AF241" i="28"/>
  <c r="AG241" i="28"/>
  <c r="AH241" i="28"/>
  <c r="AI241" i="28"/>
  <c r="AJ241" i="28"/>
  <c r="AK241" i="28"/>
  <c r="AL241" i="28"/>
  <c r="AM241" i="28"/>
  <c r="AN241" i="28"/>
  <c r="AO241" i="28"/>
  <c r="AP241" i="28"/>
  <c r="AQ241" i="28"/>
  <c r="AR241" i="28"/>
  <c r="AT241" i="28"/>
  <c r="AU241" i="28"/>
  <c r="AV241" i="28"/>
  <c r="AW241" i="28"/>
  <c r="AX241" i="28"/>
  <c r="D242" i="28"/>
  <c r="F242" i="28"/>
  <c r="G242" i="28"/>
  <c r="H242" i="28"/>
  <c r="I242" i="28"/>
  <c r="J242" i="28"/>
  <c r="K242" i="28"/>
  <c r="L242" i="28"/>
  <c r="M242" i="28"/>
  <c r="N242" i="28"/>
  <c r="O242" i="28"/>
  <c r="P242" i="28"/>
  <c r="Q242" i="28"/>
  <c r="R242" i="28"/>
  <c r="S242" i="28"/>
  <c r="T242" i="28"/>
  <c r="U242" i="28"/>
  <c r="V242" i="28"/>
  <c r="W242" i="28"/>
  <c r="X242" i="28"/>
  <c r="Y242" i="28"/>
  <c r="Z242" i="28"/>
  <c r="AA242" i="28"/>
  <c r="AB242" i="28"/>
  <c r="AC242" i="28"/>
  <c r="AD242" i="28"/>
  <c r="AE242" i="28"/>
  <c r="AF242" i="28"/>
  <c r="AG242" i="28"/>
  <c r="AH242" i="28"/>
  <c r="AI242" i="28"/>
  <c r="AJ242" i="28"/>
  <c r="AK242" i="28"/>
  <c r="AL242" i="28"/>
  <c r="AM242" i="28"/>
  <c r="AN242" i="28"/>
  <c r="AO242" i="28"/>
  <c r="AP242" i="28"/>
  <c r="AQ242" i="28"/>
  <c r="AR242" i="28"/>
  <c r="AT242" i="28"/>
  <c r="AU242" i="28"/>
  <c r="AV242" i="28"/>
  <c r="AW242" i="28"/>
  <c r="AX242" i="28"/>
  <c r="D243" i="28"/>
  <c r="F243" i="28"/>
  <c r="G243" i="28"/>
  <c r="H243" i="28"/>
  <c r="I243" i="28"/>
  <c r="J243" i="28"/>
  <c r="K243" i="28"/>
  <c r="L243" i="28"/>
  <c r="M243" i="28"/>
  <c r="N243" i="28"/>
  <c r="O243" i="28"/>
  <c r="P243" i="28"/>
  <c r="Q243" i="28"/>
  <c r="R243" i="28"/>
  <c r="S243" i="28"/>
  <c r="T243" i="28"/>
  <c r="U243" i="28"/>
  <c r="V243" i="28"/>
  <c r="W243" i="28"/>
  <c r="X243" i="28"/>
  <c r="Y243" i="28"/>
  <c r="Z243" i="28"/>
  <c r="AA243" i="28"/>
  <c r="AB243" i="28"/>
  <c r="AC243" i="28"/>
  <c r="AD243" i="28"/>
  <c r="AE243" i="28"/>
  <c r="AF243" i="28"/>
  <c r="AG243" i="28"/>
  <c r="AH243" i="28"/>
  <c r="AI243" i="28"/>
  <c r="AJ243" i="28"/>
  <c r="AK243" i="28"/>
  <c r="AL243" i="28"/>
  <c r="AM243" i="28"/>
  <c r="AN243" i="28"/>
  <c r="AO243" i="28"/>
  <c r="AP243" i="28"/>
  <c r="AQ243" i="28"/>
  <c r="AR243" i="28"/>
  <c r="AT243" i="28"/>
  <c r="M243" i="8"/>
  <c r="AU243" i="28"/>
  <c r="AV243" i="28"/>
  <c r="AW243" i="28"/>
  <c r="AX243" i="28"/>
  <c r="D244" i="28"/>
  <c r="F244" i="28"/>
  <c r="G244" i="28"/>
  <c r="H244" i="28"/>
  <c r="I244" i="28"/>
  <c r="J244" i="28"/>
  <c r="K244" i="28"/>
  <c r="L244" i="28"/>
  <c r="M244" i="28"/>
  <c r="N244" i="28"/>
  <c r="O244" i="28"/>
  <c r="P244" i="28"/>
  <c r="Q244" i="28"/>
  <c r="R244" i="28"/>
  <c r="S244" i="28"/>
  <c r="T244" i="28"/>
  <c r="U244" i="28"/>
  <c r="V244" i="28"/>
  <c r="W244" i="28"/>
  <c r="X244" i="28"/>
  <c r="Y244" i="28"/>
  <c r="Z244" i="28"/>
  <c r="AA244" i="28"/>
  <c r="AB244" i="28"/>
  <c r="AC244" i="28"/>
  <c r="AD244" i="28"/>
  <c r="AE244" i="28"/>
  <c r="AF244" i="28"/>
  <c r="AG244" i="28"/>
  <c r="AH244" i="28"/>
  <c r="AI244" i="28"/>
  <c r="AJ244" i="28"/>
  <c r="AK244" i="28"/>
  <c r="AL244" i="28"/>
  <c r="AM244" i="28"/>
  <c r="AN244" i="28"/>
  <c r="AO244" i="28"/>
  <c r="AP244" i="28"/>
  <c r="AQ244" i="28"/>
  <c r="AR244" i="28"/>
  <c r="AT244" i="28"/>
  <c r="AU244" i="28"/>
  <c r="AV244" i="28"/>
  <c r="AW244" i="28"/>
  <c r="AX244" i="28"/>
  <c r="D245" i="28"/>
  <c r="F245" i="28"/>
  <c r="G245" i="28"/>
  <c r="H245" i="28"/>
  <c r="I245" i="28"/>
  <c r="J245" i="28"/>
  <c r="K245" i="28"/>
  <c r="L245" i="28"/>
  <c r="M245" i="28"/>
  <c r="N245" i="28"/>
  <c r="O245" i="28"/>
  <c r="P245" i="28"/>
  <c r="Q245" i="28"/>
  <c r="R245" i="28"/>
  <c r="S245" i="28"/>
  <c r="T245" i="28"/>
  <c r="U245" i="28"/>
  <c r="V245" i="28"/>
  <c r="W245" i="28"/>
  <c r="X245" i="28"/>
  <c r="Y245" i="28"/>
  <c r="Z245" i="28"/>
  <c r="AA245" i="28"/>
  <c r="AB245" i="28"/>
  <c r="AC245" i="28"/>
  <c r="AD245" i="28"/>
  <c r="AE245" i="28"/>
  <c r="AF245" i="28"/>
  <c r="AG245" i="28"/>
  <c r="AH245" i="28"/>
  <c r="AI245" i="28"/>
  <c r="AJ245" i="28"/>
  <c r="AK245" i="28"/>
  <c r="AL245" i="28"/>
  <c r="AM245" i="28"/>
  <c r="AN245" i="28"/>
  <c r="AO245" i="28"/>
  <c r="AP245" i="28"/>
  <c r="AQ245" i="28"/>
  <c r="AR245" i="28"/>
  <c r="AT245" i="28"/>
  <c r="AU245" i="28"/>
  <c r="AV245" i="28"/>
  <c r="AW245" i="28"/>
  <c r="AX245" i="28"/>
  <c r="D246" i="28"/>
  <c r="F246" i="28"/>
  <c r="G246" i="28"/>
  <c r="H246" i="28"/>
  <c r="I246" i="28"/>
  <c r="J246" i="28"/>
  <c r="K246" i="28"/>
  <c r="L246" i="28"/>
  <c r="M246" i="28"/>
  <c r="N246" i="28"/>
  <c r="O246" i="28"/>
  <c r="P246" i="28"/>
  <c r="Q246" i="28"/>
  <c r="R246" i="28"/>
  <c r="S246" i="28"/>
  <c r="T246" i="28"/>
  <c r="U246" i="28"/>
  <c r="V246" i="28"/>
  <c r="W246" i="28"/>
  <c r="X246" i="28"/>
  <c r="Y246" i="28"/>
  <c r="Z246" i="28"/>
  <c r="AA246" i="28"/>
  <c r="AB246" i="28"/>
  <c r="AC246" i="28"/>
  <c r="AD246" i="28"/>
  <c r="AE246" i="28"/>
  <c r="AF246" i="28"/>
  <c r="AG246" i="28"/>
  <c r="AH246" i="28"/>
  <c r="AI246" i="28"/>
  <c r="AJ246" i="28"/>
  <c r="AK246" i="28"/>
  <c r="AL246" i="28"/>
  <c r="AM246" i="28"/>
  <c r="AN246" i="28"/>
  <c r="AO246" i="28"/>
  <c r="AP246" i="28"/>
  <c r="AQ246" i="28"/>
  <c r="AR246" i="28"/>
  <c r="AT246" i="28"/>
  <c r="AU246" i="28"/>
  <c r="AV246" i="28"/>
  <c r="AW246" i="28"/>
  <c r="AX246" i="28"/>
  <c r="D247" i="28"/>
  <c r="F247" i="28"/>
  <c r="G247" i="28"/>
  <c r="H247" i="28"/>
  <c r="I247" i="28"/>
  <c r="J247" i="28"/>
  <c r="K247" i="28"/>
  <c r="L247" i="28"/>
  <c r="M247" i="28"/>
  <c r="N247" i="28"/>
  <c r="O247" i="28"/>
  <c r="P247" i="28"/>
  <c r="Q247" i="28"/>
  <c r="R247" i="28"/>
  <c r="S247" i="28"/>
  <c r="T247" i="28"/>
  <c r="U247" i="28"/>
  <c r="V247" i="28"/>
  <c r="W247" i="28"/>
  <c r="X247" i="28"/>
  <c r="Y247" i="28"/>
  <c r="Z247" i="28"/>
  <c r="AA247" i="28"/>
  <c r="AB247" i="28"/>
  <c r="AC247" i="28"/>
  <c r="AD247" i="28"/>
  <c r="AE247" i="28"/>
  <c r="AF247" i="28"/>
  <c r="AG247" i="28"/>
  <c r="AH247" i="28"/>
  <c r="AI247" i="28"/>
  <c r="AJ247" i="28"/>
  <c r="AK247" i="28"/>
  <c r="AL247" i="28"/>
  <c r="AM247" i="28"/>
  <c r="AN247" i="28"/>
  <c r="AO247" i="28"/>
  <c r="AP247" i="28"/>
  <c r="AQ247" i="28"/>
  <c r="AR247" i="28"/>
  <c r="AT247" i="28"/>
  <c r="M247" i="8"/>
  <c r="AU247" i="28"/>
  <c r="AV247" i="28"/>
  <c r="AW247" i="28"/>
  <c r="AX247" i="28"/>
  <c r="D248" i="28"/>
  <c r="F248" i="28"/>
  <c r="G248" i="28"/>
  <c r="H248" i="28"/>
  <c r="I248" i="28"/>
  <c r="J248" i="28"/>
  <c r="K248" i="28"/>
  <c r="L248" i="28"/>
  <c r="M248" i="28"/>
  <c r="N248" i="28"/>
  <c r="O248" i="28"/>
  <c r="P248" i="28"/>
  <c r="Q248" i="28"/>
  <c r="R248" i="28"/>
  <c r="S248" i="28"/>
  <c r="T248" i="28"/>
  <c r="U248" i="28"/>
  <c r="V248" i="28"/>
  <c r="W248" i="28"/>
  <c r="X248" i="28"/>
  <c r="Y248" i="28"/>
  <c r="Z248" i="28"/>
  <c r="AA248" i="28"/>
  <c r="AB248" i="28"/>
  <c r="AC248" i="28"/>
  <c r="AD248" i="28"/>
  <c r="AE248" i="28"/>
  <c r="AF248" i="28"/>
  <c r="AG248" i="28"/>
  <c r="AH248" i="28"/>
  <c r="AI248" i="28"/>
  <c r="AJ248" i="28"/>
  <c r="AK248" i="28"/>
  <c r="AL248" i="28"/>
  <c r="AM248" i="28"/>
  <c r="AN248" i="28"/>
  <c r="AO248" i="28"/>
  <c r="AP248" i="28"/>
  <c r="AQ248" i="28"/>
  <c r="AR248" i="28"/>
  <c r="AT248" i="28"/>
  <c r="AU248" i="28"/>
  <c r="AV248" i="28"/>
  <c r="AW248" i="28"/>
  <c r="AX248" i="28"/>
  <c r="D249" i="28"/>
  <c r="F249" i="28"/>
  <c r="G249" i="28"/>
  <c r="H249" i="28"/>
  <c r="I249" i="28"/>
  <c r="J249" i="28"/>
  <c r="K249" i="28"/>
  <c r="L249" i="28"/>
  <c r="M249" i="28"/>
  <c r="N249" i="28"/>
  <c r="O249" i="28"/>
  <c r="P249" i="28"/>
  <c r="Q249" i="28"/>
  <c r="R249" i="28"/>
  <c r="S249" i="28"/>
  <c r="T249" i="28"/>
  <c r="U249" i="28"/>
  <c r="V249" i="28"/>
  <c r="W249" i="28"/>
  <c r="X249" i="28"/>
  <c r="Y249" i="28"/>
  <c r="Z249" i="28"/>
  <c r="AA249" i="28"/>
  <c r="AB249" i="28"/>
  <c r="AC249" i="28"/>
  <c r="AD249" i="28"/>
  <c r="AE249" i="28"/>
  <c r="AF249" i="28"/>
  <c r="AG249" i="28"/>
  <c r="AH249" i="28"/>
  <c r="AI249" i="28"/>
  <c r="AJ249" i="28"/>
  <c r="AK249" i="28"/>
  <c r="AL249" i="28"/>
  <c r="AM249" i="28"/>
  <c r="AN249" i="28"/>
  <c r="AO249" i="28"/>
  <c r="AP249" i="28"/>
  <c r="AQ249" i="28"/>
  <c r="AR249" i="28"/>
  <c r="AT249" i="28"/>
  <c r="AU249" i="28"/>
  <c r="AV249" i="28"/>
  <c r="AW249" i="28"/>
  <c r="AX249" i="28"/>
  <c r="D250" i="28"/>
  <c r="F250" i="28"/>
  <c r="G250" i="28"/>
  <c r="H250" i="28"/>
  <c r="I250" i="28"/>
  <c r="J250" i="28"/>
  <c r="K250" i="28"/>
  <c r="L250" i="28"/>
  <c r="M250" i="28"/>
  <c r="N250" i="28"/>
  <c r="O250" i="28"/>
  <c r="P250" i="28"/>
  <c r="Q250" i="28"/>
  <c r="R250" i="28"/>
  <c r="S250" i="28"/>
  <c r="T250" i="28"/>
  <c r="U250" i="28"/>
  <c r="V250" i="28"/>
  <c r="W250" i="28"/>
  <c r="X250" i="28"/>
  <c r="Y250" i="28"/>
  <c r="Z250" i="28"/>
  <c r="AA250" i="28"/>
  <c r="AB250" i="28"/>
  <c r="AC250" i="28"/>
  <c r="AD250" i="28"/>
  <c r="AE250" i="28"/>
  <c r="AF250" i="28"/>
  <c r="AG250" i="28"/>
  <c r="AH250" i="28"/>
  <c r="AI250" i="28"/>
  <c r="AJ250" i="28"/>
  <c r="AK250" i="28"/>
  <c r="AL250" i="28"/>
  <c r="AM250" i="28"/>
  <c r="AN250" i="28"/>
  <c r="AO250" i="28"/>
  <c r="AP250" i="28"/>
  <c r="AQ250" i="28"/>
  <c r="AR250" i="28"/>
  <c r="AT250" i="28"/>
  <c r="AU250" i="28"/>
  <c r="AV250" i="28"/>
  <c r="AW250" i="28"/>
  <c r="AX250" i="28"/>
  <c r="D251" i="28"/>
  <c r="F251" i="28"/>
  <c r="G251" i="28"/>
  <c r="H251" i="28"/>
  <c r="I251" i="28"/>
  <c r="J251" i="28"/>
  <c r="K251" i="28"/>
  <c r="L251" i="28"/>
  <c r="M251" i="28"/>
  <c r="N251" i="28"/>
  <c r="O251" i="28"/>
  <c r="P251" i="28"/>
  <c r="Q251" i="28"/>
  <c r="R251" i="28"/>
  <c r="S251" i="28"/>
  <c r="T251" i="28"/>
  <c r="U251" i="28"/>
  <c r="V251" i="28"/>
  <c r="W251" i="28"/>
  <c r="X251" i="28"/>
  <c r="Y251" i="28"/>
  <c r="Z251" i="28"/>
  <c r="AA251" i="28"/>
  <c r="AB251" i="28"/>
  <c r="AC251" i="28"/>
  <c r="AD251" i="28"/>
  <c r="AE251" i="28"/>
  <c r="AF251" i="28"/>
  <c r="AG251" i="28"/>
  <c r="AH251" i="28"/>
  <c r="AI251" i="28"/>
  <c r="AJ251" i="28"/>
  <c r="AK251" i="28"/>
  <c r="AL251" i="28"/>
  <c r="AM251" i="28"/>
  <c r="AN251" i="28"/>
  <c r="AO251" i="28"/>
  <c r="AP251" i="28"/>
  <c r="AQ251" i="28"/>
  <c r="AR251" i="28"/>
  <c r="AT251" i="28"/>
  <c r="M251" i="8" s="1"/>
  <c r="AU251" i="28"/>
  <c r="AV251" i="28"/>
  <c r="AW251" i="28"/>
  <c r="AX251" i="28"/>
  <c r="D252" i="28"/>
  <c r="F252" i="28"/>
  <c r="G252" i="28"/>
  <c r="H252" i="28"/>
  <c r="I252" i="28"/>
  <c r="J252" i="28"/>
  <c r="K252" i="28"/>
  <c r="L252" i="28"/>
  <c r="M252" i="28"/>
  <c r="N252" i="28"/>
  <c r="O252" i="28"/>
  <c r="P252" i="28"/>
  <c r="Q252" i="28"/>
  <c r="R252" i="28"/>
  <c r="S252" i="28"/>
  <c r="T252" i="28"/>
  <c r="U252" i="28"/>
  <c r="V252" i="28"/>
  <c r="W252" i="28"/>
  <c r="X252" i="28"/>
  <c r="Y252" i="28"/>
  <c r="Z252" i="28"/>
  <c r="AA252" i="28"/>
  <c r="AB252" i="28"/>
  <c r="AC252" i="28"/>
  <c r="AD252" i="28"/>
  <c r="AE252" i="28"/>
  <c r="AF252" i="28"/>
  <c r="AG252" i="28"/>
  <c r="AH252" i="28"/>
  <c r="AI252" i="28"/>
  <c r="AJ252" i="28"/>
  <c r="AK252" i="28"/>
  <c r="AL252" i="28"/>
  <c r="AM252" i="28"/>
  <c r="AN252" i="28"/>
  <c r="AO252" i="28"/>
  <c r="AP252" i="28"/>
  <c r="AQ252" i="28"/>
  <c r="AR252" i="28"/>
  <c r="AT252" i="28"/>
  <c r="AU252" i="28"/>
  <c r="AV252" i="28"/>
  <c r="AW252" i="28"/>
  <c r="AX252" i="28"/>
  <c r="D253" i="28"/>
  <c r="F253" i="28"/>
  <c r="G253" i="28"/>
  <c r="H253" i="28"/>
  <c r="I253" i="28"/>
  <c r="J253" i="28"/>
  <c r="K253" i="28"/>
  <c r="L253" i="28"/>
  <c r="M253" i="28"/>
  <c r="N253" i="28"/>
  <c r="O253" i="28"/>
  <c r="P253" i="28"/>
  <c r="Q253" i="28"/>
  <c r="R253" i="28"/>
  <c r="S253" i="28"/>
  <c r="T253" i="28"/>
  <c r="U253" i="28"/>
  <c r="V253" i="28"/>
  <c r="W253" i="28"/>
  <c r="X253" i="28"/>
  <c r="Y253" i="28"/>
  <c r="Z253" i="28"/>
  <c r="AA253" i="28"/>
  <c r="AB253" i="28"/>
  <c r="AC253" i="28"/>
  <c r="AD253" i="28"/>
  <c r="AE253" i="28"/>
  <c r="AF253" i="28"/>
  <c r="AG253" i="28"/>
  <c r="AH253" i="28"/>
  <c r="AI253" i="28"/>
  <c r="AJ253" i="28"/>
  <c r="AK253" i="28"/>
  <c r="AL253" i="28"/>
  <c r="AM253" i="28"/>
  <c r="AN253" i="28"/>
  <c r="AO253" i="28"/>
  <c r="AP253" i="28"/>
  <c r="AQ253" i="28"/>
  <c r="AR253" i="28"/>
  <c r="AT253" i="28"/>
  <c r="AU253" i="28"/>
  <c r="AV253" i="28"/>
  <c r="AW253" i="28"/>
  <c r="AX253" i="28"/>
  <c r="D254" i="28"/>
  <c r="F254" i="28"/>
  <c r="G254" i="28"/>
  <c r="H254" i="28"/>
  <c r="I254" i="28"/>
  <c r="J254" i="28"/>
  <c r="K254" i="28"/>
  <c r="L254" i="28"/>
  <c r="M254" i="28"/>
  <c r="N254" i="28"/>
  <c r="O254" i="28"/>
  <c r="P254" i="28"/>
  <c r="Q254" i="28"/>
  <c r="R254" i="28"/>
  <c r="S254" i="28"/>
  <c r="T254" i="28"/>
  <c r="U254" i="28"/>
  <c r="V254" i="28"/>
  <c r="W254" i="28"/>
  <c r="X254" i="28"/>
  <c r="Y254" i="28"/>
  <c r="Z254" i="28"/>
  <c r="AA254" i="28"/>
  <c r="AB254" i="28"/>
  <c r="AC254" i="28"/>
  <c r="AD254" i="28"/>
  <c r="AE254" i="28"/>
  <c r="AF254" i="28"/>
  <c r="AG254" i="28"/>
  <c r="AH254" i="28"/>
  <c r="AI254" i="28"/>
  <c r="AJ254" i="28"/>
  <c r="AK254" i="28"/>
  <c r="AL254" i="28"/>
  <c r="AM254" i="28"/>
  <c r="AN254" i="28"/>
  <c r="AO254" i="28"/>
  <c r="AP254" i="28"/>
  <c r="AQ254" i="28"/>
  <c r="AR254" i="28"/>
  <c r="AT254" i="28"/>
  <c r="AU254" i="28"/>
  <c r="AV254" i="28"/>
  <c r="AW254" i="28"/>
  <c r="AX254" i="28"/>
  <c r="D255" i="28"/>
  <c r="F255" i="28"/>
  <c r="G255" i="28"/>
  <c r="H255" i="28"/>
  <c r="I255" i="28"/>
  <c r="J255" i="28"/>
  <c r="K255" i="28"/>
  <c r="L255" i="28"/>
  <c r="M255" i="28"/>
  <c r="N255" i="28"/>
  <c r="O255" i="28"/>
  <c r="P255" i="28"/>
  <c r="Q255" i="28"/>
  <c r="R255" i="28"/>
  <c r="S255" i="28"/>
  <c r="T255" i="28"/>
  <c r="U255" i="28"/>
  <c r="V255" i="28"/>
  <c r="W255" i="28"/>
  <c r="X255" i="28"/>
  <c r="Y255" i="28"/>
  <c r="Z255" i="28"/>
  <c r="AA255" i="28"/>
  <c r="AB255" i="28"/>
  <c r="AC255" i="28"/>
  <c r="AD255" i="28"/>
  <c r="AE255" i="28"/>
  <c r="AF255" i="28"/>
  <c r="AG255" i="28"/>
  <c r="AH255" i="28"/>
  <c r="AI255" i="28"/>
  <c r="AJ255" i="28"/>
  <c r="AK255" i="28"/>
  <c r="AL255" i="28"/>
  <c r="G255" i="8"/>
  <c r="AM255" i="28"/>
  <c r="AN255" i="28"/>
  <c r="AO255" i="28"/>
  <c r="AP255" i="28"/>
  <c r="AQ255" i="28"/>
  <c r="AR255" i="28"/>
  <c r="AT255" i="28"/>
  <c r="M255" i="8"/>
  <c r="AU255" i="28"/>
  <c r="AV255" i="28"/>
  <c r="AW255" i="28"/>
  <c r="AX255" i="28"/>
  <c r="D256" i="28"/>
  <c r="F256" i="28"/>
  <c r="G256" i="28"/>
  <c r="H256" i="28"/>
  <c r="I256" i="28"/>
  <c r="J256" i="28"/>
  <c r="K256" i="28"/>
  <c r="L256" i="28"/>
  <c r="M256" i="28"/>
  <c r="N256" i="28"/>
  <c r="O256" i="28"/>
  <c r="P256" i="28"/>
  <c r="Q256" i="28"/>
  <c r="R256" i="28"/>
  <c r="S256" i="28"/>
  <c r="T256" i="28"/>
  <c r="U256" i="28"/>
  <c r="V256" i="28"/>
  <c r="W256" i="28"/>
  <c r="X256" i="28"/>
  <c r="Y256" i="28"/>
  <c r="Z256" i="28"/>
  <c r="AA256" i="28"/>
  <c r="AB256" i="28"/>
  <c r="AC256" i="28"/>
  <c r="AD256" i="28"/>
  <c r="AE256" i="28"/>
  <c r="AF256" i="28"/>
  <c r="AG256" i="28"/>
  <c r="AH256" i="28"/>
  <c r="AI256" i="28"/>
  <c r="AJ256" i="28"/>
  <c r="AK256" i="28"/>
  <c r="AL256" i="28"/>
  <c r="AM256" i="28"/>
  <c r="AN256" i="28"/>
  <c r="AO256" i="28"/>
  <c r="AP256" i="28"/>
  <c r="AQ256" i="28"/>
  <c r="AR256" i="28"/>
  <c r="AT256" i="28"/>
  <c r="AU256" i="28"/>
  <c r="AV256" i="28"/>
  <c r="AW256" i="28"/>
  <c r="AX256" i="28"/>
  <c r="D257" i="28"/>
  <c r="F257" i="28"/>
  <c r="G257" i="28"/>
  <c r="H257" i="28"/>
  <c r="I257" i="28"/>
  <c r="J257" i="28"/>
  <c r="K257" i="28"/>
  <c r="L257" i="28"/>
  <c r="M257" i="28"/>
  <c r="N257" i="28"/>
  <c r="O257" i="28"/>
  <c r="P257" i="28"/>
  <c r="Q257" i="28"/>
  <c r="R257" i="28"/>
  <c r="S257" i="28"/>
  <c r="T257" i="28"/>
  <c r="U257" i="28"/>
  <c r="V257" i="28"/>
  <c r="W257" i="28"/>
  <c r="X257" i="28"/>
  <c r="Y257" i="28"/>
  <c r="Z257" i="28"/>
  <c r="AA257" i="28"/>
  <c r="AB257" i="28"/>
  <c r="AC257" i="28"/>
  <c r="AD257" i="28"/>
  <c r="AE257" i="28"/>
  <c r="AF257" i="28"/>
  <c r="AG257" i="28"/>
  <c r="AH257" i="28"/>
  <c r="AI257" i="28"/>
  <c r="AJ257" i="28"/>
  <c r="AK257" i="28"/>
  <c r="AL257" i="28"/>
  <c r="AM257" i="28"/>
  <c r="AN257" i="28"/>
  <c r="AO257" i="28"/>
  <c r="AP257" i="28"/>
  <c r="AQ257" i="28"/>
  <c r="AR257" i="28"/>
  <c r="AT257" i="28"/>
  <c r="AU257" i="28"/>
  <c r="AV257" i="28"/>
  <c r="AW257" i="28"/>
  <c r="AX257" i="28"/>
  <c r="D258" i="28"/>
  <c r="F258" i="28"/>
  <c r="G258" i="28"/>
  <c r="H258" i="28"/>
  <c r="I258" i="28"/>
  <c r="J258" i="28"/>
  <c r="K258" i="28"/>
  <c r="L258" i="28"/>
  <c r="M258" i="28"/>
  <c r="N258" i="28"/>
  <c r="O258" i="28"/>
  <c r="P258" i="28"/>
  <c r="Q258" i="28"/>
  <c r="R258" i="28"/>
  <c r="S258" i="28"/>
  <c r="T258" i="28"/>
  <c r="U258" i="28"/>
  <c r="V258" i="28"/>
  <c r="W258" i="28"/>
  <c r="X258" i="28"/>
  <c r="Y258" i="28"/>
  <c r="Z258" i="28"/>
  <c r="AA258" i="28"/>
  <c r="AB258" i="28"/>
  <c r="AC258" i="28"/>
  <c r="AD258" i="28"/>
  <c r="AE258" i="28"/>
  <c r="AF258" i="28"/>
  <c r="AG258" i="28"/>
  <c r="AH258" i="28"/>
  <c r="AI258" i="28"/>
  <c r="AJ258" i="28"/>
  <c r="AK258" i="28"/>
  <c r="AL258" i="28"/>
  <c r="AM258" i="28"/>
  <c r="AN258" i="28"/>
  <c r="AO258" i="28"/>
  <c r="AP258" i="28"/>
  <c r="AQ258" i="28"/>
  <c r="AR258" i="28"/>
  <c r="AT258" i="28"/>
  <c r="AU258" i="28"/>
  <c r="AV258" i="28"/>
  <c r="AW258" i="28"/>
  <c r="AX258" i="28"/>
  <c r="D259" i="28"/>
  <c r="F259" i="28"/>
  <c r="G259" i="28"/>
  <c r="H259" i="28"/>
  <c r="I259" i="28"/>
  <c r="J259" i="28"/>
  <c r="K259" i="28"/>
  <c r="L259" i="28"/>
  <c r="M259" i="28"/>
  <c r="N259" i="28"/>
  <c r="O259" i="28"/>
  <c r="P259" i="28"/>
  <c r="Q259" i="28"/>
  <c r="R259" i="28"/>
  <c r="S259" i="28"/>
  <c r="T259" i="28"/>
  <c r="U259" i="28"/>
  <c r="V259" i="28"/>
  <c r="W259" i="28"/>
  <c r="X259" i="28"/>
  <c r="Y259" i="28"/>
  <c r="Z259" i="28"/>
  <c r="AA259" i="28"/>
  <c r="AB259" i="28"/>
  <c r="AC259" i="28"/>
  <c r="AD259" i="28"/>
  <c r="AE259" i="28"/>
  <c r="AF259" i="28"/>
  <c r="AG259" i="28"/>
  <c r="AH259" i="28"/>
  <c r="AI259" i="28"/>
  <c r="AJ259" i="28"/>
  <c r="AK259" i="28"/>
  <c r="AL259" i="28"/>
  <c r="AM259" i="28"/>
  <c r="AN259" i="28"/>
  <c r="AO259" i="28"/>
  <c r="AP259" i="28"/>
  <c r="AQ259" i="28"/>
  <c r="AR259" i="28"/>
  <c r="AT259" i="28"/>
  <c r="M259" i="8" s="1"/>
  <c r="AU259" i="28"/>
  <c r="AV259" i="28"/>
  <c r="AW259" i="28"/>
  <c r="AX259" i="28"/>
  <c r="D260" i="28"/>
  <c r="F260" i="28"/>
  <c r="G260" i="28"/>
  <c r="H260" i="28"/>
  <c r="I260" i="28"/>
  <c r="J260" i="28"/>
  <c r="K260" i="28"/>
  <c r="L260" i="28"/>
  <c r="M260" i="28"/>
  <c r="N260" i="28"/>
  <c r="O260" i="28"/>
  <c r="P260" i="28"/>
  <c r="Q260" i="28"/>
  <c r="R260" i="28"/>
  <c r="S260" i="28"/>
  <c r="T260" i="28"/>
  <c r="U260" i="28"/>
  <c r="V260" i="28"/>
  <c r="W260" i="28"/>
  <c r="X260" i="28"/>
  <c r="Y260" i="28"/>
  <c r="Z260" i="28"/>
  <c r="AA260" i="28"/>
  <c r="AB260" i="28"/>
  <c r="AC260" i="28"/>
  <c r="AD260" i="28"/>
  <c r="AE260" i="28"/>
  <c r="AF260" i="28"/>
  <c r="AG260" i="28"/>
  <c r="AH260" i="28"/>
  <c r="AI260" i="28"/>
  <c r="AJ260" i="28"/>
  <c r="AK260" i="28"/>
  <c r="AL260" i="28"/>
  <c r="AM260" i="28"/>
  <c r="AN260" i="28"/>
  <c r="AO260" i="28"/>
  <c r="AP260" i="28"/>
  <c r="AQ260" i="28"/>
  <c r="AR260" i="28"/>
  <c r="AT260" i="28"/>
  <c r="AU260" i="28"/>
  <c r="AV260" i="28"/>
  <c r="AW260" i="28"/>
  <c r="AX260" i="28"/>
  <c r="D261" i="28"/>
  <c r="F261" i="28"/>
  <c r="G261" i="28"/>
  <c r="H261" i="28"/>
  <c r="I261" i="28"/>
  <c r="J261" i="28"/>
  <c r="K261" i="28"/>
  <c r="L261" i="28"/>
  <c r="M261" i="28"/>
  <c r="N261" i="28"/>
  <c r="O261" i="28"/>
  <c r="P261" i="28"/>
  <c r="Q261" i="28"/>
  <c r="R261" i="28"/>
  <c r="S261" i="28"/>
  <c r="T261" i="28"/>
  <c r="U261" i="28"/>
  <c r="V261" i="28"/>
  <c r="W261" i="28"/>
  <c r="X261" i="28"/>
  <c r="Y261" i="28"/>
  <c r="Z261" i="28"/>
  <c r="AA261" i="28"/>
  <c r="AB261" i="28"/>
  <c r="AC261" i="28"/>
  <c r="AD261" i="28"/>
  <c r="AE261" i="28"/>
  <c r="AF261" i="28"/>
  <c r="AG261" i="28"/>
  <c r="AH261" i="28"/>
  <c r="AI261" i="28"/>
  <c r="AJ261" i="28"/>
  <c r="AK261" i="28"/>
  <c r="AL261" i="28"/>
  <c r="AM261" i="28"/>
  <c r="AN261" i="28"/>
  <c r="AO261" i="28"/>
  <c r="AP261" i="28"/>
  <c r="AQ261" i="28"/>
  <c r="AR261" i="28"/>
  <c r="AT261" i="28"/>
  <c r="AU261" i="28"/>
  <c r="AV261" i="28"/>
  <c r="AW261" i="28"/>
  <c r="AX261" i="28"/>
  <c r="D262" i="28"/>
  <c r="F262" i="28"/>
  <c r="G262" i="28"/>
  <c r="H262" i="28"/>
  <c r="I262" i="28"/>
  <c r="J262" i="28"/>
  <c r="K262" i="28"/>
  <c r="L262" i="28"/>
  <c r="M262" i="28"/>
  <c r="N262" i="28"/>
  <c r="O262" i="28"/>
  <c r="P262" i="28"/>
  <c r="Q262" i="28"/>
  <c r="R262" i="28"/>
  <c r="S262" i="28"/>
  <c r="T262" i="28"/>
  <c r="U262" i="28"/>
  <c r="V262" i="28"/>
  <c r="W262" i="28"/>
  <c r="X262" i="28"/>
  <c r="Y262" i="28"/>
  <c r="Z262" i="28"/>
  <c r="AA262" i="28"/>
  <c r="AB262" i="28"/>
  <c r="AC262" i="28"/>
  <c r="AD262" i="28"/>
  <c r="AE262" i="28"/>
  <c r="AF262" i="28"/>
  <c r="AG262" i="28"/>
  <c r="AH262" i="28"/>
  <c r="AI262" i="28"/>
  <c r="AJ262" i="28"/>
  <c r="AK262" i="28"/>
  <c r="AL262" i="28"/>
  <c r="AM262" i="28"/>
  <c r="AN262" i="28"/>
  <c r="AO262" i="28"/>
  <c r="AP262" i="28"/>
  <c r="AQ262" i="28"/>
  <c r="AR262" i="28"/>
  <c r="AT262" i="28"/>
  <c r="AU262" i="28"/>
  <c r="AV262" i="28"/>
  <c r="AW262" i="28"/>
  <c r="AX262" i="28"/>
  <c r="D263" i="28"/>
  <c r="F263" i="28"/>
  <c r="G263" i="28"/>
  <c r="H263" i="28"/>
  <c r="I263" i="28"/>
  <c r="J263" i="28"/>
  <c r="K263" i="28"/>
  <c r="L263" i="28"/>
  <c r="M263" i="28"/>
  <c r="N263" i="28"/>
  <c r="O263" i="28"/>
  <c r="P263" i="28"/>
  <c r="Q263" i="28"/>
  <c r="R263" i="28"/>
  <c r="S263" i="28"/>
  <c r="T263" i="28"/>
  <c r="U263" i="28"/>
  <c r="V263" i="28"/>
  <c r="W263" i="28"/>
  <c r="X263" i="28"/>
  <c r="Y263" i="28"/>
  <c r="Z263" i="28"/>
  <c r="AA263" i="28"/>
  <c r="AB263" i="28"/>
  <c r="AC263" i="28"/>
  <c r="AD263" i="28"/>
  <c r="AE263" i="28"/>
  <c r="AF263" i="28"/>
  <c r="AG263" i="28"/>
  <c r="AH263" i="28"/>
  <c r="AI263" i="28"/>
  <c r="AJ263" i="28"/>
  <c r="AK263" i="28"/>
  <c r="AL263" i="28"/>
  <c r="G263" i="8"/>
  <c r="AM263" i="28"/>
  <c r="AN263" i="28"/>
  <c r="AO263" i="28"/>
  <c r="AP263" i="28"/>
  <c r="AQ263" i="28"/>
  <c r="AR263" i="28"/>
  <c r="AT263" i="28"/>
  <c r="M263" i="8"/>
  <c r="AU263" i="28"/>
  <c r="AV263" i="28"/>
  <c r="AW263" i="28"/>
  <c r="AX263" i="28"/>
  <c r="D264" i="28"/>
  <c r="F264" i="28"/>
  <c r="G264" i="28"/>
  <c r="H264" i="28"/>
  <c r="I264" i="28"/>
  <c r="J264" i="28"/>
  <c r="K264" i="28"/>
  <c r="L264" i="28"/>
  <c r="M264" i="28"/>
  <c r="N264" i="28"/>
  <c r="O264" i="28"/>
  <c r="P264" i="28"/>
  <c r="Q264" i="28"/>
  <c r="R264" i="28"/>
  <c r="S264" i="28"/>
  <c r="T264" i="28"/>
  <c r="U264" i="28"/>
  <c r="V264" i="28"/>
  <c r="W264" i="28"/>
  <c r="X264" i="28"/>
  <c r="Y264" i="28"/>
  <c r="Z264" i="28"/>
  <c r="AA264" i="28"/>
  <c r="AB264" i="28"/>
  <c r="AC264" i="28"/>
  <c r="AD264" i="28"/>
  <c r="AE264" i="28"/>
  <c r="AF264" i="28"/>
  <c r="AG264" i="28"/>
  <c r="AH264" i="28"/>
  <c r="AI264" i="28"/>
  <c r="AJ264" i="28"/>
  <c r="AK264" i="28"/>
  <c r="AL264" i="28"/>
  <c r="AM264" i="28"/>
  <c r="AN264" i="28"/>
  <c r="AO264" i="28"/>
  <c r="AP264" i="28"/>
  <c r="AQ264" i="28"/>
  <c r="AR264" i="28"/>
  <c r="AT264" i="28"/>
  <c r="AU264" i="28"/>
  <c r="AV264" i="28"/>
  <c r="AW264" i="28"/>
  <c r="AX264" i="28"/>
  <c r="D265" i="28"/>
  <c r="F265" i="28"/>
  <c r="G265" i="28"/>
  <c r="H265" i="28"/>
  <c r="I265" i="28"/>
  <c r="J265" i="28"/>
  <c r="K265" i="28"/>
  <c r="L265" i="28"/>
  <c r="M265" i="28"/>
  <c r="N265" i="28"/>
  <c r="O265" i="28"/>
  <c r="P265" i="28"/>
  <c r="Q265" i="28"/>
  <c r="R265" i="28"/>
  <c r="S265" i="28"/>
  <c r="T265" i="28"/>
  <c r="U265" i="28"/>
  <c r="V265" i="28"/>
  <c r="W265" i="28"/>
  <c r="X265" i="28"/>
  <c r="Y265" i="28"/>
  <c r="Z265" i="28"/>
  <c r="AA265" i="28"/>
  <c r="AB265" i="28"/>
  <c r="AC265" i="28"/>
  <c r="AD265" i="28"/>
  <c r="AE265" i="28"/>
  <c r="AF265" i="28"/>
  <c r="AG265" i="28"/>
  <c r="AH265" i="28"/>
  <c r="AI265" i="28"/>
  <c r="AJ265" i="28"/>
  <c r="AK265" i="28"/>
  <c r="AL265" i="28"/>
  <c r="AM265" i="28"/>
  <c r="AN265" i="28"/>
  <c r="AO265" i="28"/>
  <c r="AP265" i="28"/>
  <c r="AQ265" i="28"/>
  <c r="AR265" i="28"/>
  <c r="AT265" i="28"/>
  <c r="AU265" i="28"/>
  <c r="AV265" i="28"/>
  <c r="AW265" i="28"/>
  <c r="AX265" i="28"/>
  <c r="D266" i="28"/>
  <c r="F266" i="28"/>
  <c r="G266" i="28"/>
  <c r="H266" i="28"/>
  <c r="I266" i="28"/>
  <c r="J266" i="28"/>
  <c r="K266" i="28"/>
  <c r="L266" i="28"/>
  <c r="M266" i="28"/>
  <c r="N266" i="28"/>
  <c r="O266" i="28"/>
  <c r="P266" i="28"/>
  <c r="Q266" i="28"/>
  <c r="R266" i="28"/>
  <c r="S266" i="28"/>
  <c r="T266" i="28"/>
  <c r="U266" i="28"/>
  <c r="V266" i="28"/>
  <c r="W266" i="28"/>
  <c r="X266" i="28"/>
  <c r="Y266" i="28"/>
  <c r="Z266" i="28"/>
  <c r="AA266" i="28"/>
  <c r="AB266" i="28"/>
  <c r="AC266" i="28"/>
  <c r="AD266" i="28"/>
  <c r="AE266" i="28"/>
  <c r="AF266" i="28"/>
  <c r="AG266" i="28"/>
  <c r="AH266" i="28"/>
  <c r="AI266" i="28"/>
  <c r="AJ266" i="28"/>
  <c r="AK266" i="28"/>
  <c r="AL266" i="28"/>
  <c r="AM266" i="28"/>
  <c r="AN266" i="28"/>
  <c r="AO266" i="28"/>
  <c r="AP266" i="28"/>
  <c r="AQ266" i="28"/>
  <c r="AR266" i="28"/>
  <c r="AT266" i="28"/>
  <c r="AU266" i="28"/>
  <c r="AV266" i="28"/>
  <c r="AW266" i="28"/>
  <c r="AX266" i="28"/>
  <c r="D267" i="28"/>
  <c r="F267" i="28"/>
  <c r="G267" i="28"/>
  <c r="H267" i="28"/>
  <c r="I267" i="28"/>
  <c r="J267" i="28"/>
  <c r="K267" i="28"/>
  <c r="L267" i="28"/>
  <c r="M267" i="28"/>
  <c r="N267" i="28"/>
  <c r="O267" i="28"/>
  <c r="P267" i="28"/>
  <c r="Q267" i="28"/>
  <c r="R267" i="28"/>
  <c r="S267" i="28"/>
  <c r="T267" i="28"/>
  <c r="U267" i="28"/>
  <c r="V267" i="28"/>
  <c r="W267" i="28"/>
  <c r="X267" i="28"/>
  <c r="Y267" i="28"/>
  <c r="Z267" i="28"/>
  <c r="AA267" i="28"/>
  <c r="AB267" i="28"/>
  <c r="AC267" i="28"/>
  <c r="AD267" i="28"/>
  <c r="AE267" i="28"/>
  <c r="AF267" i="28"/>
  <c r="AG267" i="28"/>
  <c r="AH267" i="28"/>
  <c r="AI267" i="28"/>
  <c r="AJ267" i="28"/>
  <c r="AK267" i="28"/>
  <c r="AL267" i="28"/>
  <c r="AM267" i="28"/>
  <c r="AN267" i="28"/>
  <c r="AO267" i="28"/>
  <c r="AP267" i="28"/>
  <c r="AQ267" i="28"/>
  <c r="AR267" i="28"/>
  <c r="AT267" i="28"/>
  <c r="M267" i="8" s="1"/>
  <c r="AU267" i="28"/>
  <c r="AV267" i="28"/>
  <c r="AW267" i="28"/>
  <c r="AX267" i="28"/>
  <c r="D268" i="28"/>
  <c r="F268" i="28"/>
  <c r="G268" i="28"/>
  <c r="H268" i="28"/>
  <c r="I268" i="28"/>
  <c r="J268" i="28"/>
  <c r="K268" i="28"/>
  <c r="L268" i="28"/>
  <c r="M268" i="28"/>
  <c r="N268" i="28"/>
  <c r="O268" i="28"/>
  <c r="P268" i="28"/>
  <c r="Q268" i="28"/>
  <c r="R268" i="28"/>
  <c r="S268" i="28"/>
  <c r="T268" i="28"/>
  <c r="U268" i="28"/>
  <c r="V268" i="28"/>
  <c r="W268" i="28"/>
  <c r="X268" i="28"/>
  <c r="Y268" i="28"/>
  <c r="Z268" i="28"/>
  <c r="AA268" i="28"/>
  <c r="AB268" i="28"/>
  <c r="AC268" i="28"/>
  <c r="AD268" i="28"/>
  <c r="AE268" i="28"/>
  <c r="AF268" i="28"/>
  <c r="AG268" i="28"/>
  <c r="AH268" i="28"/>
  <c r="AI268" i="28"/>
  <c r="AJ268" i="28"/>
  <c r="AK268" i="28"/>
  <c r="AL268" i="28"/>
  <c r="AM268" i="28"/>
  <c r="AN268" i="28"/>
  <c r="AO268" i="28"/>
  <c r="AP268" i="28"/>
  <c r="AQ268" i="28"/>
  <c r="AR268" i="28"/>
  <c r="AT268" i="28"/>
  <c r="AU268" i="28"/>
  <c r="AV268" i="28"/>
  <c r="AW268" i="28"/>
  <c r="AX268" i="28"/>
  <c r="D269" i="28"/>
  <c r="F269" i="28"/>
  <c r="G269" i="28"/>
  <c r="H269" i="28"/>
  <c r="I269" i="28"/>
  <c r="J269" i="28"/>
  <c r="K269" i="28"/>
  <c r="L269" i="28"/>
  <c r="M269" i="28"/>
  <c r="N269" i="28"/>
  <c r="O269" i="28"/>
  <c r="P269" i="28"/>
  <c r="Q269" i="28"/>
  <c r="R269" i="28"/>
  <c r="S269" i="28"/>
  <c r="T269" i="28"/>
  <c r="U269" i="28"/>
  <c r="V269" i="28"/>
  <c r="W269" i="28"/>
  <c r="X269" i="28"/>
  <c r="Y269" i="28"/>
  <c r="Z269" i="28"/>
  <c r="AA269" i="28"/>
  <c r="AB269" i="28"/>
  <c r="AC269" i="28"/>
  <c r="AD269" i="28"/>
  <c r="AE269" i="28"/>
  <c r="AF269" i="28"/>
  <c r="AG269" i="28"/>
  <c r="AH269" i="28"/>
  <c r="AI269" i="28"/>
  <c r="AJ269" i="28"/>
  <c r="AK269" i="28"/>
  <c r="AL269" i="28"/>
  <c r="AM269" i="28"/>
  <c r="AN269" i="28"/>
  <c r="AO269" i="28"/>
  <c r="AP269" i="28"/>
  <c r="AQ269" i="28"/>
  <c r="AR269" i="28"/>
  <c r="AT269" i="28"/>
  <c r="AU269" i="28"/>
  <c r="AV269" i="28"/>
  <c r="AW269" i="28"/>
  <c r="AX269" i="28"/>
  <c r="D270" i="28"/>
  <c r="F270" i="28"/>
  <c r="G270" i="28"/>
  <c r="H270" i="28"/>
  <c r="I270" i="28"/>
  <c r="J270" i="28"/>
  <c r="K270" i="28"/>
  <c r="L270" i="28"/>
  <c r="M270" i="28"/>
  <c r="N270" i="28"/>
  <c r="O270" i="28"/>
  <c r="P270" i="28"/>
  <c r="Q270" i="28"/>
  <c r="R270" i="28"/>
  <c r="S270" i="28"/>
  <c r="T270" i="28"/>
  <c r="U270" i="28"/>
  <c r="V270" i="28"/>
  <c r="W270" i="28"/>
  <c r="X270" i="28"/>
  <c r="Y270" i="28"/>
  <c r="Z270" i="28"/>
  <c r="AA270" i="28"/>
  <c r="AB270" i="28"/>
  <c r="AC270" i="28"/>
  <c r="AD270" i="28"/>
  <c r="AE270" i="28"/>
  <c r="AF270" i="28"/>
  <c r="AG270" i="28"/>
  <c r="AH270" i="28"/>
  <c r="AI270" i="28"/>
  <c r="AJ270" i="28"/>
  <c r="AK270" i="28"/>
  <c r="AL270" i="28"/>
  <c r="AM270" i="28"/>
  <c r="AN270" i="28"/>
  <c r="AO270" i="28"/>
  <c r="AP270" i="28"/>
  <c r="AQ270" i="28"/>
  <c r="AR270" i="28"/>
  <c r="AT270" i="28"/>
  <c r="AU270" i="28"/>
  <c r="AV270" i="28"/>
  <c r="AW270" i="28"/>
  <c r="AX270" i="28"/>
  <c r="D271" i="28"/>
  <c r="F271" i="28"/>
  <c r="G271" i="28"/>
  <c r="H271" i="28"/>
  <c r="I271" i="28"/>
  <c r="J271" i="28"/>
  <c r="K271" i="28"/>
  <c r="L271" i="28"/>
  <c r="M271" i="28"/>
  <c r="N271" i="28"/>
  <c r="O271" i="28"/>
  <c r="P271" i="28"/>
  <c r="Q271" i="28"/>
  <c r="R271" i="28"/>
  <c r="S271" i="28"/>
  <c r="T271" i="28"/>
  <c r="U271" i="28"/>
  <c r="V271" i="28"/>
  <c r="W271" i="28"/>
  <c r="X271" i="28"/>
  <c r="Y271" i="28"/>
  <c r="Z271" i="28"/>
  <c r="AA271" i="28"/>
  <c r="AB271" i="28"/>
  <c r="AC271" i="28"/>
  <c r="AD271" i="28"/>
  <c r="AE271" i="28"/>
  <c r="AF271" i="28"/>
  <c r="AG271" i="28"/>
  <c r="AH271" i="28"/>
  <c r="AI271" i="28"/>
  <c r="AJ271" i="28"/>
  <c r="AK271" i="28"/>
  <c r="AL271" i="28"/>
  <c r="G271" i="8"/>
  <c r="AM271" i="28"/>
  <c r="AN271" i="28"/>
  <c r="AO271" i="28"/>
  <c r="AP271" i="28"/>
  <c r="AQ271" i="28"/>
  <c r="AR271" i="28"/>
  <c r="AT271" i="28"/>
  <c r="M271" i="8"/>
  <c r="AU271" i="28"/>
  <c r="AV271" i="28"/>
  <c r="AW271" i="28"/>
  <c r="AX271" i="28"/>
  <c r="D272" i="28"/>
  <c r="F272" i="28"/>
  <c r="G272" i="28"/>
  <c r="H272" i="28"/>
  <c r="I272" i="28"/>
  <c r="J272" i="28"/>
  <c r="K272" i="28"/>
  <c r="L272" i="28"/>
  <c r="M272" i="28"/>
  <c r="N272" i="28"/>
  <c r="O272" i="28"/>
  <c r="P272" i="28"/>
  <c r="Q272" i="28"/>
  <c r="R272" i="28"/>
  <c r="S272" i="28"/>
  <c r="T272" i="28"/>
  <c r="U272" i="28"/>
  <c r="V272" i="28"/>
  <c r="W272" i="28"/>
  <c r="X272" i="28"/>
  <c r="Y272" i="28"/>
  <c r="Z272" i="28"/>
  <c r="AA272" i="28"/>
  <c r="AB272" i="28"/>
  <c r="AC272" i="28"/>
  <c r="AD272" i="28"/>
  <c r="AE272" i="28"/>
  <c r="AF272" i="28"/>
  <c r="AG272" i="28"/>
  <c r="AH272" i="28"/>
  <c r="AI272" i="28"/>
  <c r="AJ272" i="28"/>
  <c r="AK272" i="28"/>
  <c r="AL272" i="28"/>
  <c r="AM272" i="28"/>
  <c r="AN272" i="28"/>
  <c r="AO272" i="28"/>
  <c r="AP272" i="28"/>
  <c r="AQ272" i="28"/>
  <c r="AR272" i="28"/>
  <c r="AT272" i="28"/>
  <c r="AU272" i="28"/>
  <c r="AV272" i="28"/>
  <c r="AW272" i="28"/>
  <c r="AX272" i="28"/>
  <c r="D273" i="28"/>
  <c r="F273" i="28"/>
  <c r="G273" i="28"/>
  <c r="H273" i="28"/>
  <c r="I273" i="28"/>
  <c r="J273" i="28"/>
  <c r="K273" i="28"/>
  <c r="L273" i="28"/>
  <c r="M273" i="28"/>
  <c r="N273" i="28"/>
  <c r="O273" i="28"/>
  <c r="P273" i="28"/>
  <c r="Q273" i="28"/>
  <c r="R273" i="28"/>
  <c r="S273" i="28"/>
  <c r="T273" i="28"/>
  <c r="U273" i="28"/>
  <c r="V273" i="28"/>
  <c r="W273" i="28"/>
  <c r="X273" i="28"/>
  <c r="Y273" i="28"/>
  <c r="Z273" i="28"/>
  <c r="AA273" i="28"/>
  <c r="AB273" i="28"/>
  <c r="AC273" i="28"/>
  <c r="AD273" i="28"/>
  <c r="AE273" i="28"/>
  <c r="AF273" i="28"/>
  <c r="AG273" i="28"/>
  <c r="AH273" i="28"/>
  <c r="AI273" i="28"/>
  <c r="AJ273" i="28"/>
  <c r="AK273" i="28"/>
  <c r="AL273" i="28"/>
  <c r="AM273" i="28"/>
  <c r="AN273" i="28"/>
  <c r="AO273" i="28"/>
  <c r="AP273" i="28"/>
  <c r="AQ273" i="28"/>
  <c r="AR273" i="28"/>
  <c r="AT273" i="28"/>
  <c r="AU273" i="28"/>
  <c r="AV273" i="28"/>
  <c r="AW273" i="28"/>
  <c r="AX273" i="28"/>
  <c r="D274" i="28"/>
  <c r="F274" i="28"/>
  <c r="G274" i="28"/>
  <c r="H274" i="28"/>
  <c r="I274" i="28"/>
  <c r="J274" i="28"/>
  <c r="K274" i="28"/>
  <c r="L274" i="28"/>
  <c r="M274" i="28"/>
  <c r="N274" i="28"/>
  <c r="O274" i="28"/>
  <c r="P274" i="28"/>
  <c r="Q274" i="28"/>
  <c r="R274" i="28"/>
  <c r="S274" i="28"/>
  <c r="T274" i="28"/>
  <c r="U274" i="28"/>
  <c r="V274" i="28"/>
  <c r="W274" i="28"/>
  <c r="X274" i="28"/>
  <c r="Y274" i="28"/>
  <c r="Z274" i="28"/>
  <c r="AA274" i="28"/>
  <c r="AB274" i="28"/>
  <c r="AC274" i="28"/>
  <c r="AD274" i="28"/>
  <c r="AE274" i="28"/>
  <c r="AF274" i="28"/>
  <c r="AG274" i="28"/>
  <c r="AH274" i="28"/>
  <c r="AI274" i="28"/>
  <c r="AJ274" i="28"/>
  <c r="AK274" i="28"/>
  <c r="AL274" i="28"/>
  <c r="AM274" i="28"/>
  <c r="AN274" i="28"/>
  <c r="AO274" i="28"/>
  <c r="AP274" i="28"/>
  <c r="AQ274" i="28"/>
  <c r="AR274" i="28"/>
  <c r="AT274" i="28"/>
  <c r="AU274" i="28"/>
  <c r="AV274" i="28"/>
  <c r="AW274" i="28"/>
  <c r="AX274" i="28"/>
  <c r="D275" i="28"/>
  <c r="F275" i="28"/>
  <c r="G275" i="28"/>
  <c r="H275" i="28"/>
  <c r="I275" i="28"/>
  <c r="J275" i="28"/>
  <c r="K275" i="28"/>
  <c r="L275" i="28"/>
  <c r="M275" i="28"/>
  <c r="N275" i="28"/>
  <c r="O275" i="28"/>
  <c r="P275" i="28"/>
  <c r="Q275" i="28"/>
  <c r="R275" i="28"/>
  <c r="S275" i="28"/>
  <c r="T275" i="28"/>
  <c r="U275" i="28"/>
  <c r="V275" i="28"/>
  <c r="W275" i="28"/>
  <c r="X275" i="28"/>
  <c r="Y275" i="28"/>
  <c r="Z275" i="28"/>
  <c r="AA275" i="28"/>
  <c r="AB275" i="28"/>
  <c r="AC275" i="28"/>
  <c r="AD275" i="28"/>
  <c r="AE275" i="28"/>
  <c r="AF275" i="28"/>
  <c r="AG275" i="28"/>
  <c r="AH275" i="28"/>
  <c r="AI275" i="28"/>
  <c r="AJ275" i="28"/>
  <c r="AK275" i="28"/>
  <c r="AL275" i="28"/>
  <c r="AM275" i="28"/>
  <c r="AN275" i="28"/>
  <c r="AO275" i="28"/>
  <c r="AP275" i="28"/>
  <c r="AQ275" i="28"/>
  <c r="AR275" i="28"/>
  <c r="AT275" i="28"/>
  <c r="M275" i="8" s="1"/>
  <c r="AU275" i="28"/>
  <c r="AV275" i="28"/>
  <c r="AW275" i="28"/>
  <c r="AX275" i="28"/>
  <c r="D276" i="28"/>
  <c r="F276" i="28"/>
  <c r="G276" i="28"/>
  <c r="H276" i="28"/>
  <c r="I276" i="28"/>
  <c r="J276" i="28"/>
  <c r="K276" i="28"/>
  <c r="L276" i="28"/>
  <c r="M276" i="28"/>
  <c r="N276" i="28"/>
  <c r="O276" i="28"/>
  <c r="P276" i="28"/>
  <c r="Q276" i="28"/>
  <c r="R276" i="28"/>
  <c r="S276" i="28"/>
  <c r="T276" i="28"/>
  <c r="U276" i="28"/>
  <c r="V276" i="28"/>
  <c r="W276" i="28"/>
  <c r="X276" i="28"/>
  <c r="Y276" i="28"/>
  <c r="Z276" i="28"/>
  <c r="AA276" i="28"/>
  <c r="AB276" i="28"/>
  <c r="AC276" i="28"/>
  <c r="AD276" i="28"/>
  <c r="AE276" i="28"/>
  <c r="AF276" i="28"/>
  <c r="AG276" i="28"/>
  <c r="AH276" i="28"/>
  <c r="AI276" i="28"/>
  <c r="AJ276" i="28"/>
  <c r="AK276" i="28"/>
  <c r="AL276" i="28"/>
  <c r="AM276" i="28"/>
  <c r="AN276" i="28"/>
  <c r="AO276" i="28"/>
  <c r="AP276" i="28"/>
  <c r="AQ276" i="28"/>
  <c r="AR276" i="28"/>
  <c r="AT276" i="28"/>
  <c r="M276" i="8"/>
  <c r="AU276" i="28"/>
  <c r="AV276" i="28"/>
  <c r="AW276" i="28"/>
  <c r="AX276" i="28"/>
  <c r="D277" i="28"/>
  <c r="F277" i="28"/>
  <c r="G277" i="28"/>
  <c r="H277" i="28"/>
  <c r="I277" i="28"/>
  <c r="J277" i="28"/>
  <c r="K277" i="28"/>
  <c r="L277" i="28"/>
  <c r="M277" i="28"/>
  <c r="N277" i="28"/>
  <c r="O277" i="28"/>
  <c r="P277" i="28"/>
  <c r="Q277" i="28"/>
  <c r="R277" i="28"/>
  <c r="S277" i="28"/>
  <c r="T277" i="28"/>
  <c r="U277" i="28"/>
  <c r="V277" i="28"/>
  <c r="W277" i="28"/>
  <c r="X277" i="28"/>
  <c r="Y277" i="28"/>
  <c r="Z277" i="28"/>
  <c r="AA277" i="28"/>
  <c r="AB277" i="28"/>
  <c r="AC277" i="28"/>
  <c r="AD277" i="28"/>
  <c r="AE277" i="28"/>
  <c r="AF277" i="28"/>
  <c r="AG277" i="28"/>
  <c r="AH277" i="28"/>
  <c r="AI277" i="28"/>
  <c r="AJ277" i="28"/>
  <c r="AK277" i="28"/>
  <c r="AL277" i="28"/>
  <c r="AM277" i="28"/>
  <c r="AN277" i="28"/>
  <c r="AO277" i="28"/>
  <c r="AP277" i="28"/>
  <c r="AQ277" i="28"/>
  <c r="AR277" i="28"/>
  <c r="AT277" i="28"/>
  <c r="AU277" i="28"/>
  <c r="AV277" i="28"/>
  <c r="AW277" i="28"/>
  <c r="AX277" i="28"/>
  <c r="D278" i="28"/>
  <c r="F278" i="28"/>
  <c r="G278" i="28"/>
  <c r="H278" i="28"/>
  <c r="I278" i="28"/>
  <c r="J278" i="28"/>
  <c r="K278" i="28"/>
  <c r="L278" i="28"/>
  <c r="M278" i="28"/>
  <c r="N278" i="28"/>
  <c r="O278" i="28"/>
  <c r="P278" i="28"/>
  <c r="Q278" i="28"/>
  <c r="R278" i="28"/>
  <c r="S278" i="28"/>
  <c r="T278" i="28"/>
  <c r="U278" i="28"/>
  <c r="V278" i="28"/>
  <c r="W278" i="28"/>
  <c r="X278" i="28"/>
  <c r="Y278" i="28"/>
  <c r="Z278" i="28"/>
  <c r="AA278" i="28"/>
  <c r="AB278" i="28"/>
  <c r="AC278" i="28"/>
  <c r="AD278" i="28"/>
  <c r="AE278" i="28"/>
  <c r="AF278" i="28"/>
  <c r="AG278" i="28"/>
  <c r="AH278" i="28"/>
  <c r="AI278" i="28"/>
  <c r="AJ278" i="28"/>
  <c r="AK278" i="28"/>
  <c r="AL278" i="28"/>
  <c r="AM278" i="28"/>
  <c r="AN278" i="28"/>
  <c r="AO278" i="28"/>
  <c r="AP278" i="28"/>
  <c r="AQ278" i="28"/>
  <c r="AR278" i="28"/>
  <c r="AT278" i="28"/>
  <c r="AU278" i="28"/>
  <c r="AV278" i="28"/>
  <c r="AW278" i="28"/>
  <c r="AX278" i="28"/>
  <c r="D279" i="28"/>
  <c r="F279" i="28"/>
  <c r="G279" i="28"/>
  <c r="H279" i="28"/>
  <c r="I279" i="28"/>
  <c r="J279" i="28"/>
  <c r="K279" i="28"/>
  <c r="L279" i="28"/>
  <c r="M279" i="28"/>
  <c r="N279" i="28"/>
  <c r="O279" i="28"/>
  <c r="P279" i="28"/>
  <c r="Q279" i="28"/>
  <c r="R279" i="28"/>
  <c r="S279" i="28"/>
  <c r="T279" i="28"/>
  <c r="U279" i="28"/>
  <c r="V279" i="28"/>
  <c r="W279" i="28"/>
  <c r="X279" i="28"/>
  <c r="Y279" i="28"/>
  <c r="Z279" i="28"/>
  <c r="AA279" i="28"/>
  <c r="AB279" i="28"/>
  <c r="AC279" i="28"/>
  <c r="AD279" i="28"/>
  <c r="AE279" i="28"/>
  <c r="AF279" i="28"/>
  <c r="AG279" i="28"/>
  <c r="AH279" i="28"/>
  <c r="AI279" i="28"/>
  <c r="AJ279" i="28"/>
  <c r="AK279" i="28"/>
  <c r="AL279" i="28"/>
  <c r="AM279" i="28"/>
  <c r="AN279" i="28"/>
  <c r="AO279" i="28"/>
  <c r="AP279" i="28"/>
  <c r="AQ279" i="28"/>
  <c r="AR279" i="28"/>
  <c r="AT279" i="28"/>
  <c r="M279" i="8" s="1"/>
  <c r="AU279" i="28"/>
  <c r="AV279" i="28"/>
  <c r="AW279" i="28"/>
  <c r="AX279" i="28"/>
  <c r="D280" i="28"/>
  <c r="F280" i="28"/>
  <c r="G280" i="28"/>
  <c r="H280" i="28"/>
  <c r="I280" i="28"/>
  <c r="J280" i="28"/>
  <c r="K280" i="28"/>
  <c r="L280" i="28"/>
  <c r="M280" i="28"/>
  <c r="N280" i="28"/>
  <c r="O280" i="28"/>
  <c r="P280" i="28"/>
  <c r="Q280" i="28"/>
  <c r="R280" i="28"/>
  <c r="S280" i="28"/>
  <c r="T280" i="28"/>
  <c r="U280" i="28"/>
  <c r="V280" i="28"/>
  <c r="W280" i="28"/>
  <c r="X280" i="28"/>
  <c r="Y280" i="28"/>
  <c r="Z280" i="28"/>
  <c r="AA280" i="28"/>
  <c r="AB280" i="28"/>
  <c r="AC280" i="28"/>
  <c r="AD280" i="28"/>
  <c r="AE280" i="28"/>
  <c r="AF280" i="28"/>
  <c r="AG280" i="28"/>
  <c r="AH280" i="28"/>
  <c r="AI280" i="28"/>
  <c r="AJ280" i="28"/>
  <c r="AK280" i="28"/>
  <c r="AL280" i="28"/>
  <c r="AM280" i="28"/>
  <c r="AN280" i="28"/>
  <c r="AO280" i="28"/>
  <c r="AP280" i="28"/>
  <c r="AQ280" i="28"/>
  <c r="AR280" i="28"/>
  <c r="AT280" i="28"/>
  <c r="M280" i="8" s="1"/>
  <c r="AU280" i="28"/>
  <c r="AV280" i="28"/>
  <c r="AW280" i="28"/>
  <c r="AX280" i="28"/>
  <c r="D281" i="28"/>
  <c r="F281" i="28"/>
  <c r="G281" i="28"/>
  <c r="H281" i="28"/>
  <c r="I281" i="28"/>
  <c r="J281" i="28"/>
  <c r="K281" i="28"/>
  <c r="L281" i="28"/>
  <c r="M281" i="28"/>
  <c r="N281" i="28"/>
  <c r="O281" i="28"/>
  <c r="P281" i="28"/>
  <c r="Q281" i="28"/>
  <c r="R281" i="28"/>
  <c r="S281" i="28"/>
  <c r="T281" i="28"/>
  <c r="U281" i="28"/>
  <c r="V281" i="28"/>
  <c r="W281" i="28"/>
  <c r="X281" i="28"/>
  <c r="Y281" i="28"/>
  <c r="Z281" i="28"/>
  <c r="AA281" i="28"/>
  <c r="AB281" i="28"/>
  <c r="AC281" i="28"/>
  <c r="AD281" i="28"/>
  <c r="AE281" i="28"/>
  <c r="AF281" i="28"/>
  <c r="AG281" i="28"/>
  <c r="AH281" i="28"/>
  <c r="AI281" i="28"/>
  <c r="AJ281" i="28"/>
  <c r="AK281" i="28"/>
  <c r="AL281" i="28"/>
  <c r="AM281" i="28"/>
  <c r="AN281" i="28"/>
  <c r="AO281" i="28"/>
  <c r="AP281" i="28"/>
  <c r="AQ281" i="28"/>
  <c r="AR281" i="28"/>
  <c r="AT281" i="28"/>
  <c r="AU281" i="28"/>
  <c r="AV281" i="28"/>
  <c r="AW281" i="28"/>
  <c r="AX281" i="28"/>
  <c r="D282" i="28"/>
  <c r="F282" i="28"/>
  <c r="G282" i="28"/>
  <c r="H282" i="28"/>
  <c r="I282" i="28"/>
  <c r="J282" i="28"/>
  <c r="K282" i="28"/>
  <c r="L282" i="28"/>
  <c r="M282" i="28"/>
  <c r="N282" i="28"/>
  <c r="O282" i="28"/>
  <c r="P282" i="28"/>
  <c r="Q282" i="28"/>
  <c r="R282" i="28"/>
  <c r="S282" i="28"/>
  <c r="T282" i="28"/>
  <c r="U282" i="28"/>
  <c r="V282" i="28"/>
  <c r="W282" i="28"/>
  <c r="X282" i="28"/>
  <c r="Y282" i="28"/>
  <c r="Z282" i="28"/>
  <c r="AA282" i="28"/>
  <c r="AB282" i="28"/>
  <c r="AC282" i="28"/>
  <c r="AD282" i="28"/>
  <c r="AE282" i="28"/>
  <c r="AF282" i="28"/>
  <c r="AG282" i="28"/>
  <c r="AH282" i="28"/>
  <c r="AI282" i="28"/>
  <c r="AJ282" i="28"/>
  <c r="AK282" i="28"/>
  <c r="AL282" i="28"/>
  <c r="AM282" i="28"/>
  <c r="AN282" i="28"/>
  <c r="AO282" i="28"/>
  <c r="AP282" i="28"/>
  <c r="AQ282" i="28"/>
  <c r="AR282" i="28"/>
  <c r="AT282" i="28"/>
  <c r="AU282" i="28"/>
  <c r="AV282" i="28"/>
  <c r="AW282" i="28"/>
  <c r="AX282" i="28"/>
  <c r="D283" i="28"/>
  <c r="F283" i="28"/>
  <c r="G283" i="28"/>
  <c r="H283" i="28"/>
  <c r="I283" i="28"/>
  <c r="J283" i="28"/>
  <c r="K283" i="28"/>
  <c r="L283" i="28"/>
  <c r="M283" i="28"/>
  <c r="N283" i="28"/>
  <c r="O283" i="28"/>
  <c r="P283" i="28"/>
  <c r="Q283" i="28"/>
  <c r="R283" i="28"/>
  <c r="S283" i="28"/>
  <c r="T283" i="28"/>
  <c r="U283" i="28"/>
  <c r="V283" i="28"/>
  <c r="W283" i="28"/>
  <c r="X283" i="28"/>
  <c r="Y283" i="28"/>
  <c r="Z283" i="28"/>
  <c r="AA283" i="28"/>
  <c r="AB283" i="28"/>
  <c r="AC283" i="28"/>
  <c r="AD283" i="28"/>
  <c r="AE283" i="28"/>
  <c r="AF283" i="28"/>
  <c r="AG283" i="28"/>
  <c r="AH283" i="28"/>
  <c r="AI283" i="28"/>
  <c r="AJ283" i="28"/>
  <c r="AK283" i="28"/>
  <c r="AL283" i="28"/>
  <c r="AM283" i="28"/>
  <c r="AN283" i="28"/>
  <c r="AO283" i="28"/>
  <c r="AP283" i="28"/>
  <c r="AQ283" i="28"/>
  <c r="AR283" i="28"/>
  <c r="AT283" i="28"/>
  <c r="M283" i="8"/>
  <c r="AU283" i="28"/>
  <c r="AV283" i="28"/>
  <c r="AW283" i="28"/>
  <c r="AX283" i="28"/>
  <c r="D284" i="28"/>
  <c r="F284" i="28"/>
  <c r="G284" i="28"/>
  <c r="H284" i="28"/>
  <c r="I284" i="28"/>
  <c r="J284" i="28"/>
  <c r="K284" i="28"/>
  <c r="L284" i="28"/>
  <c r="M284" i="28"/>
  <c r="N284" i="28"/>
  <c r="O284" i="28"/>
  <c r="P284" i="28"/>
  <c r="Q284" i="28"/>
  <c r="R284" i="28"/>
  <c r="S284" i="28"/>
  <c r="T284" i="28"/>
  <c r="U284" i="28"/>
  <c r="V284" i="28"/>
  <c r="W284" i="28"/>
  <c r="X284" i="28"/>
  <c r="Y284" i="28"/>
  <c r="Z284" i="28"/>
  <c r="AA284" i="28"/>
  <c r="AB284" i="28"/>
  <c r="AC284" i="28"/>
  <c r="AD284" i="28"/>
  <c r="AE284" i="28"/>
  <c r="AF284" i="28"/>
  <c r="AG284" i="28"/>
  <c r="AH284" i="28"/>
  <c r="AI284" i="28"/>
  <c r="AJ284" i="28"/>
  <c r="AK284" i="28"/>
  <c r="AL284" i="28"/>
  <c r="AM284" i="28"/>
  <c r="AN284" i="28"/>
  <c r="AO284" i="28"/>
  <c r="AP284" i="28"/>
  <c r="AQ284" i="28"/>
  <c r="AR284" i="28"/>
  <c r="AT284" i="28"/>
  <c r="M284" i="8" s="1"/>
  <c r="AU284" i="28"/>
  <c r="AV284" i="28"/>
  <c r="AW284" i="28"/>
  <c r="AX284" i="28"/>
  <c r="D285" i="28"/>
  <c r="F285" i="28"/>
  <c r="G285" i="28"/>
  <c r="H285" i="28"/>
  <c r="I285" i="28"/>
  <c r="J285" i="28"/>
  <c r="K285" i="28"/>
  <c r="L285" i="28"/>
  <c r="M285" i="28"/>
  <c r="N285" i="28"/>
  <c r="O285" i="28"/>
  <c r="P285" i="28"/>
  <c r="Q285" i="28"/>
  <c r="R285" i="28"/>
  <c r="S285" i="28"/>
  <c r="T285" i="28"/>
  <c r="U285" i="28"/>
  <c r="V285" i="28"/>
  <c r="W285" i="28"/>
  <c r="X285" i="28"/>
  <c r="Y285" i="28"/>
  <c r="Z285" i="28"/>
  <c r="AA285" i="28"/>
  <c r="AB285" i="28"/>
  <c r="AC285" i="28"/>
  <c r="AD285" i="28"/>
  <c r="AE285" i="28"/>
  <c r="AF285" i="28"/>
  <c r="AG285" i="28"/>
  <c r="AH285" i="28"/>
  <c r="AI285" i="28"/>
  <c r="AJ285" i="28"/>
  <c r="AK285" i="28"/>
  <c r="AL285" i="28"/>
  <c r="AM285" i="28"/>
  <c r="AN285" i="28"/>
  <c r="AO285" i="28"/>
  <c r="AP285" i="28"/>
  <c r="AQ285" i="28"/>
  <c r="AR285" i="28"/>
  <c r="AT285" i="28"/>
  <c r="AU285" i="28"/>
  <c r="AV285" i="28"/>
  <c r="AW285" i="28"/>
  <c r="AX285" i="28"/>
  <c r="D286" i="28"/>
  <c r="F286" i="28"/>
  <c r="G286" i="28"/>
  <c r="H286" i="28"/>
  <c r="I286" i="28"/>
  <c r="J286" i="28"/>
  <c r="K286" i="28"/>
  <c r="L286" i="28"/>
  <c r="M286" i="28"/>
  <c r="N286" i="28"/>
  <c r="O286" i="28"/>
  <c r="P286" i="28"/>
  <c r="Q286" i="28"/>
  <c r="R286" i="28"/>
  <c r="S286" i="28"/>
  <c r="T286" i="28"/>
  <c r="U286" i="28"/>
  <c r="V286" i="28"/>
  <c r="W286" i="28"/>
  <c r="X286" i="28"/>
  <c r="Y286" i="28"/>
  <c r="Z286" i="28"/>
  <c r="AA286" i="28"/>
  <c r="AB286" i="28"/>
  <c r="AC286" i="28"/>
  <c r="AD286" i="28"/>
  <c r="AE286" i="28"/>
  <c r="AF286" i="28"/>
  <c r="AG286" i="28"/>
  <c r="AH286" i="28"/>
  <c r="AI286" i="28"/>
  <c r="AJ286" i="28"/>
  <c r="AK286" i="28"/>
  <c r="AL286" i="28"/>
  <c r="AM286" i="28"/>
  <c r="AN286" i="28"/>
  <c r="AO286" i="28"/>
  <c r="AP286" i="28"/>
  <c r="AQ286" i="28"/>
  <c r="AR286" i="28"/>
  <c r="AT286" i="28"/>
  <c r="AU286" i="28"/>
  <c r="AV286" i="28"/>
  <c r="AW286" i="28"/>
  <c r="AX286" i="28"/>
  <c r="D287" i="28"/>
  <c r="F287" i="28"/>
  <c r="G287" i="28"/>
  <c r="H287" i="28"/>
  <c r="I287" i="28"/>
  <c r="J287" i="28"/>
  <c r="K287" i="28"/>
  <c r="L287" i="28"/>
  <c r="M287" i="28"/>
  <c r="N287" i="28"/>
  <c r="O287" i="28"/>
  <c r="P287" i="28"/>
  <c r="Q287" i="28"/>
  <c r="R287" i="28"/>
  <c r="S287" i="28"/>
  <c r="T287" i="28"/>
  <c r="U287" i="28"/>
  <c r="V287" i="28"/>
  <c r="W287" i="28"/>
  <c r="X287" i="28"/>
  <c r="Y287" i="28"/>
  <c r="Z287" i="28"/>
  <c r="AA287" i="28"/>
  <c r="AB287" i="28"/>
  <c r="AC287" i="28"/>
  <c r="AD287" i="28"/>
  <c r="AE287" i="28"/>
  <c r="AF287" i="28"/>
  <c r="AG287" i="28"/>
  <c r="AH287" i="28"/>
  <c r="AI287" i="28"/>
  <c r="AJ287" i="28"/>
  <c r="AK287" i="28"/>
  <c r="AL287" i="28"/>
  <c r="AM287" i="28"/>
  <c r="AN287" i="28"/>
  <c r="AO287" i="28"/>
  <c r="AP287" i="28"/>
  <c r="AQ287" i="28"/>
  <c r="AR287" i="28"/>
  <c r="AT287" i="28"/>
  <c r="M287" i="8" s="1"/>
  <c r="AU287" i="28"/>
  <c r="AV287" i="28"/>
  <c r="AW287" i="28"/>
  <c r="AX287" i="28"/>
  <c r="D288" i="28"/>
  <c r="F288" i="28"/>
  <c r="G288" i="28"/>
  <c r="H288" i="28"/>
  <c r="I288" i="28"/>
  <c r="J288" i="28"/>
  <c r="K288" i="28"/>
  <c r="L288" i="28"/>
  <c r="M288" i="28"/>
  <c r="N288" i="28"/>
  <c r="O288" i="28"/>
  <c r="P288" i="28"/>
  <c r="Q288" i="28"/>
  <c r="R288" i="28"/>
  <c r="S288" i="28"/>
  <c r="T288" i="28"/>
  <c r="U288" i="28"/>
  <c r="V288" i="28"/>
  <c r="W288" i="28"/>
  <c r="X288" i="28"/>
  <c r="Y288" i="28"/>
  <c r="Z288" i="28"/>
  <c r="AA288" i="28"/>
  <c r="AB288" i="28"/>
  <c r="AC288" i="28"/>
  <c r="AD288" i="28"/>
  <c r="AE288" i="28"/>
  <c r="AF288" i="28"/>
  <c r="AG288" i="28"/>
  <c r="AH288" i="28"/>
  <c r="AI288" i="28"/>
  <c r="AJ288" i="28"/>
  <c r="AK288" i="28"/>
  <c r="AL288" i="28"/>
  <c r="AM288" i="28"/>
  <c r="AN288" i="28"/>
  <c r="AO288" i="28"/>
  <c r="AP288" i="28"/>
  <c r="AQ288" i="28"/>
  <c r="AR288" i="28"/>
  <c r="AT288" i="28"/>
  <c r="M288" i="8" s="1"/>
  <c r="AU288" i="28"/>
  <c r="AV288" i="28"/>
  <c r="AW288" i="28"/>
  <c r="AX288" i="28"/>
  <c r="D289" i="28"/>
  <c r="F289" i="28"/>
  <c r="G289" i="28"/>
  <c r="H289" i="28"/>
  <c r="I289" i="28"/>
  <c r="J289" i="28"/>
  <c r="K289" i="28"/>
  <c r="L289" i="28"/>
  <c r="M289" i="28"/>
  <c r="N289" i="28"/>
  <c r="O289" i="28"/>
  <c r="P289" i="28"/>
  <c r="Q289" i="28"/>
  <c r="R289" i="28"/>
  <c r="S289" i="28"/>
  <c r="T289" i="28"/>
  <c r="U289" i="28"/>
  <c r="V289" i="28"/>
  <c r="W289" i="28"/>
  <c r="X289" i="28"/>
  <c r="Y289" i="28"/>
  <c r="Z289" i="28"/>
  <c r="AA289" i="28"/>
  <c r="AB289" i="28"/>
  <c r="AC289" i="28"/>
  <c r="AD289" i="28"/>
  <c r="AE289" i="28"/>
  <c r="AF289" i="28"/>
  <c r="AG289" i="28"/>
  <c r="AH289" i="28"/>
  <c r="AI289" i="28"/>
  <c r="AJ289" i="28"/>
  <c r="AK289" i="28"/>
  <c r="AL289" i="28"/>
  <c r="AM289" i="28"/>
  <c r="AN289" i="28"/>
  <c r="AO289" i="28"/>
  <c r="AP289" i="28"/>
  <c r="AQ289" i="28"/>
  <c r="AR289" i="28"/>
  <c r="AT289" i="28"/>
  <c r="AU289" i="28"/>
  <c r="AV289" i="28"/>
  <c r="AW289" i="28"/>
  <c r="AX289" i="28"/>
  <c r="D290" i="28"/>
  <c r="F290" i="28"/>
  <c r="G290" i="28"/>
  <c r="H290" i="28"/>
  <c r="I290" i="28"/>
  <c r="J290" i="28"/>
  <c r="K290" i="28"/>
  <c r="L290" i="28"/>
  <c r="M290" i="28"/>
  <c r="N290" i="28"/>
  <c r="O290" i="28"/>
  <c r="P290" i="28"/>
  <c r="Q290" i="28"/>
  <c r="R290" i="28"/>
  <c r="S290" i="28"/>
  <c r="T290" i="28"/>
  <c r="U290" i="28"/>
  <c r="V290" i="28"/>
  <c r="W290" i="28"/>
  <c r="X290" i="28"/>
  <c r="Y290" i="28"/>
  <c r="Z290" i="28"/>
  <c r="AA290" i="28"/>
  <c r="AB290" i="28"/>
  <c r="AC290" i="28"/>
  <c r="AD290" i="28"/>
  <c r="AE290" i="28"/>
  <c r="AF290" i="28"/>
  <c r="AG290" i="28"/>
  <c r="AH290" i="28"/>
  <c r="AI290" i="28"/>
  <c r="AJ290" i="28"/>
  <c r="AK290" i="28"/>
  <c r="AL290" i="28"/>
  <c r="AM290" i="28"/>
  <c r="AN290" i="28"/>
  <c r="AO290" i="28"/>
  <c r="AP290" i="28"/>
  <c r="AQ290" i="28"/>
  <c r="AR290" i="28"/>
  <c r="AT290" i="28"/>
  <c r="AU290" i="28"/>
  <c r="AV290" i="28"/>
  <c r="AW290" i="28"/>
  <c r="AX290" i="28"/>
  <c r="D291" i="28"/>
  <c r="F291" i="28"/>
  <c r="G291" i="28"/>
  <c r="H291" i="28"/>
  <c r="I291" i="28"/>
  <c r="J291" i="28"/>
  <c r="K291" i="28"/>
  <c r="L291" i="28"/>
  <c r="M291" i="28"/>
  <c r="N291" i="28"/>
  <c r="O291" i="28"/>
  <c r="P291" i="28"/>
  <c r="Q291" i="28"/>
  <c r="R291" i="28"/>
  <c r="S291" i="28"/>
  <c r="T291" i="28"/>
  <c r="U291" i="28"/>
  <c r="V291" i="28"/>
  <c r="W291" i="28"/>
  <c r="X291" i="28"/>
  <c r="Y291" i="28"/>
  <c r="Z291" i="28"/>
  <c r="AA291" i="28"/>
  <c r="AB291" i="28"/>
  <c r="AC291" i="28"/>
  <c r="AD291" i="28"/>
  <c r="AE291" i="28"/>
  <c r="AF291" i="28"/>
  <c r="AG291" i="28"/>
  <c r="AH291" i="28"/>
  <c r="AI291" i="28"/>
  <c r="AJ291" i="28"/>
  <c r="AK291" i="28"/>
  <c r="AL291" i="28"/>
  <c r="AM291" i="28"/>
  <c r="AN291" i="28"/>
  <c r="AO291" i="28"/>
  <c r="AP291" i="28"/>
  <c r="AQ291" i="28"/>
  <c r="AR291" i="28"/>
  <c r="AT291" i="28"/>
  <c r="M291" i="8"/>
  <c r="AU291" i="28"/>
  <c r="AV291" i="28"/>
  <c r="AW291" i="28"/>
  <c r="AX291" i="28"/>
  <c r="D292" i="28"/>
  <c r="F292" i="28"/>
  <c r="G292" i="28"/>
  <c r="H292" i="28"/>
  <c r="I292" i="28"/>
  <c r="J292" i="28"/>
  <c r="K292" i="28"/>
  <c r="L292" i="28"/>
  <c r="M292" i="28"/>
  <c r="N292" i="28"/>
  <c r="O292" i="28"/>
  <c r="P292" i="28"/>
  <c r="Q292" i="28"/>
  <c r="R292" i="28"/>
  <c r="S292" i="28"/>
  <c r="T292" i="28"/>
  <c r="U292" i="28"/>
  <c r="V292" i="28"/>
  <c r="W292" i="28"/>
  <c r="X292" i="28"/>
  <c r="Y292" i="28"/>
  <c r="Z292" i="28"/>
  <c r="AA292" i="28"/>
  <c r="AB292" i="28"/>
  <c r="AC292" i="28"/>
  <c r="AD292" i="28"/>
  <c r="AE292" i="28"/>
  <c r="AF292" i="28"/>
  <c r="AG292" i="28"/>
  <c r="AH292" i="28"/>
  <c r="AI292" i="28"/>
  <c r="AJ292" i="28"/>
  <c r="AK292" i="28"/>
  <c r="AL292" i="28"/>
  <c r="AM292" i="28"/>
  <c r="AN292" i="28"/>
  <c r="AO292" i="28"/>
  <c r="AP292" i="28"/>
  <c r="AQ292" i="28"/>
  <c r="AR292" i="28"/>
  <c r="AT292" i="28"/>
  <c r="M292" i="8" s="1"/>
  <c r="AU292" i="28"/>
  <c r="AV292" i="28"/>
  <c r="AW292" i="28"/>
  <c r="AX292" i="28"/>
  <c r="D293" i="28"/>
  <c r="F293" i="28"/>
  <c r="G293" i="28"/>
  <c r="H293" i="28"/>
  <c r="I293" i="28"/>
  <c r="J293" i="28"/>
  <c r="K293" i="28"/>
  <c r="L293" i="28"/>
  <c r="M293" i="28"/>
  <c r="N293" i="28"/>
  <c r="O293" i="28"/>
  <c r="P293" i="28"/>
  <c r="Q293" i="28"/>
  <c r="R293" i="28"/>
  <c r="S293" i="28"/>
  <c r="T293" i="28"/>
  <c r="U293" i="28"/>
  <c r="V293" i="28"/>
  <c r="W293" i="28"/>
  <c r="X293" i="28"/>
  <c r="Y293" i="28"/>
  <c r="Z293" i="28"/>
  <c r="AA293" i="28"/>
  <c r="AB293" i="28"/>
  <c r="AC293" i="28"/>
  <c r="AD293" i="28"/>
  <c r="AE293" i="28"/>
  <c r="AF293" i="28"/>
  <c r="AG293" i="28"/>
  <c r="AH293" i="28"/>
  <c r="AI293" i="28"/>
  <c r="AJ293" i="28"/>
  <c r="AK293" i="28"/>
  <c r="AL293" i="28"/>
  <c r="G293" i="8"/>
  <c r="AM293" i="28"/>
  <c r="AN293" i="28"/>
  <c r="AO293" i="28"/>
  <c r="AP293" i="28"/>
  <c r="AQ293" i="28"/>
  <c r="AR293" i="28"/>
  <c r="AT293" i="28"/>
  <c r="AU293" i="28"/>
  <c r="AV293" i="28"/>
  <c r="AW293" i="28"/>
  <c r="AX293" i="28"/>
  <c r="D294" i="28"/>
  <c r="F294" i="28"/>
  <c r="G294" i="28"/>
  <c r="H294" i="28"/>
  <c r="I294" i="28"/>
  <c r="J294" i="28"/>
  <c r="K294" i="28"/>
  <c r="L294" i="28"/>
  <c r="M294" i="28"/>
  <c r="N294" i="28"/>
  <c r="O294" i="28"/>
  <c r="P294" i="28"/>
  <c r="Q294" i="28"/>
  <c r="R294" i="28"/>
  <c r="S294" i="28"/>
  <c r="T294" i="28"/>
  <c r="U294" i="28"/>
  <c r="V294" i="28"/>
  <c r="W294" i="28"/>
  <c r="X294" i="28"/>
  <c r="Y294" i="28"/>
  <c r="Z294" i="28"/>
  <c r="AA294" i="28"/>
  <c r="AB294" i="28"/>
  <c r="AC294" i="28"/>
  <c r="AD294" i="28"/>
  <c r="AE294" i="28"/>
  <c r="AF294" i="28"/>
  <c r="AG294" i="28"/>
  <c r="AH294" i="28"/>
  <c r="AI294" i="28"/>
  <c r="AJ294" i="28"/>
  <c r="AK294" i="28"/>
  <c r="AL294" i="28"/>
  <c r="AM294" i="28"/>
  <c r="AN294" i="28"/>
  <c r="AO294" i="28"/>
  <c r="AP294" i="28"/>
  <c r="AQ294" i="28"/>
  <c r="AR294" i="28"/>
  <c r="AT294" i="28"/>
  <c r="AU294" i="28"/>
  <c r="AV294" i="28"/>
  <c r="AW294" i="28"/>
  <c r="AX294" i="28"/>
  <c r="D295" i="28"/>
  <c r="F295" i="28"/>
  <c r="G295" i="28"/>
  <c r="H295" i="28"/>
  <c r="I295" i="28"/>
  <c r="J295" i="28"/>
  <c r="K295" i="28"/>
  <c r="L295" i="28"/>
  <c r="M295" i="28"/>
  <c r="N295" i="28"/>
  <c r="O295" i="28"/>
  <c r="P295" i="28"/>
  <c r="Q295" i="28"/>
  <c r="R295" i="28"/>
  <c r="S295" i="28"/>
  <c r="T295" i="28"/>
  <c r="U295" i="28"/>
  <c r="V295" i="28"/>
  <c r="W295" i="28"/>
  <c r="X295" i="28"/>
  <c r="Y295" i="28"/>
  <c r="Z295" i="28"/>
  <c r="AA295" i="28"/>
  <c r="AB295" i="28"/>
  <c r="AC295" i="28"/>
  <c r="AD295" i="28"/>
  <c r="AE295" i="28"/>
  <c r="AF295" i="28"/>
  <c r="AG295" i="28"/>
  <c r="AH295" i="28"/>
  <c r="AI295" i="28"/>
  <c r="AJ295" i="28"/>
  <c r="AK295" i="28"/>
  <c r="AL295" i="28"/>
  <c r="AM295" i="28"/>
  <c r="AN295" i="28"/>
  <c r="AO295" i="28"/>
  <c r="AP295" i="28"/>
  <c r="AQ295" i="28"/>
  <c r="AR295" i="28"/>
  <c r="AT295" i="28"/>
  <c r="M295" i="8"/>
  <c r="AU295" i="28"/>
  <c r="AV295" i="28"/>
  <c r="AW295" i="28"/>
  <c r="AX295" i="28"/>
  <c r="D296" i="28"/>
  <c r="F296" i="28"/>
  <c r="G296" i="28"/>
  <c r="H296" i="28"/>
  <c r="I296" i="28"/>
  <c r="J296" i="28"/>
  <c r="K296" i="28"/>
  <c r="L296" i="28"/>
  <c r="M296" i="28"/>
  <c r="N296" i="28"/>
  <c r="O296" i="28"/>
  <c r="P296" i="28"/>
  <c r="Q296" i="28"/>
  <c r="R296" i="28"/>
  <c r="S296" i="28"/>
  <c r="T296" i="28"/>
  <c r="U296" i="28"/>
  <c r="V296" i="28"/>
  <c r="W296" i="28"/>
  <c r="X296" i="28"/>
  <c r="Y296" i="28"/>
  <c r="Z296" i="28"/>
  <c r="AA296" i="28"/>
  <c r="AB296" i="28"/>
  <c r="AC296" i="28"/>
  <c r="AD296" i="28"/>
  <c r="AE296" i="28"/>
  <c r="AF296" i="28"/>
  <c r="AG296" i="28"/>
  <c r="AH296" i="28"/>
  <c r="AI296" i="28"/>
  <c r="AJ296" i="28"/>
  <c r="AK296" i="28"/>
  <c r="AL296" i="28"/>
  <c r="AM296" i="28"/>
  <c r="AN296" i="28"/>
  <c r="AO296" i="28"/>
  <c r="AP296" i="28"/>
  <c r="AQ296" i="28"/>
  <c r="AR296" i="28"/>
  <c r="AT296" i="28"/>
  <c r="M296" i="8" s="1"/>
  <c r="AU296" i="28"/>
  <c r="AV296" i="28"/>
  <c r="AW296" i="28"/>
  <c r="AX296" i="28"/>
  <c r="D297" i="28"/>
  <c r="F297" i="28"/>
  <c r="G297" i="28"/>
  <c r="H297" i="28"/>
  <c r="I297" i="28"/>
  <c r="J297" i="28"/>
  <c r="K297" i="28"/>
  <c r="L297" i="28"/>
  <c r="M297" i="28"/>
  <c r="N297" i="28"/>
  <c r="O297" i="28"/>
  <c r="P297" i="28"/>
  <c r="Q297" i="28"/>
  <c r="R297" i="28"/>
  <c r="S297" i="28"/>
  <c r="T297" i="28"/>
  <c r="U297" i="28"/>
  <c r="V297" i="28"/>
  <c r="W297" i="28"/>
  <c r="X297" i="28"/>
  <c r="Y297" i="28"/>
  <c r="Z297" i="28"/>
  <c r="AA297" i="28"/>
  <c r="AB297" i="28"/>
  <c r="AC297" i="28"/>
  <c r="AD297" i="28"/>
  <c r="AE297" i="28"/>
  <c r="AF297" i="28"/>
  <c r="AG297" i="28"/>
  <c r="AH297" i="28"/>
  <c r="AI297" i="28"/>
  <c r="AJ297" i="28"/>
  <c r="AK297" i="28"/>
  <c r="AL297" i="28"/>
  <c r="AM297" i="28"/>
  <c r="AN297" i="28"/>
  <c r="AO297" i="28"/>
  <c r="AP297" i="28"/>
  <c r="AQ297" i="28"/>
  <c r="AR297" i="28"/>
  <c r="AT297" i="28"/>
  <c r="AU297" i="28"/>
  <c r="AV297" i="28"/>
  <c r="AW297" i="28"/>
  <c r="AX297" i="28"/>
  <c r="D298" i="28"/>
  <c r="F298" i="28"/>
  <c r="G298" i="28"/>
  <c r="H298" i="28"/>
  <c r="I298" i="28"/>
  <c r="J298" i="28"/>
  <c r="K298" i="28"/>
  <c r="L298" i="28"/>
  <c r="M298" i="28"/>
  <c r="N298" i="28"/>
  <c r="O298" i="28"/>
  <c r="P298" i="28"/>
  <c r="Q298" i="28"/>
  <c r="R298" i="28"/>
  <c r="S298" i="28"/>
  <c r="T298" i="28"/>
  <c r="U298" i="28"/>
  <c r="V298" i="28"/>
  <c r="W298" i="28"/>
  <c r="X298" i="28"/>
  <c r="Y298" i="28"/>
  <c r="Z298" i="28"/>
  <c r="AA298" i="28"/>
  <c r="AB298" i="28"/>
  <c r="AC298" i="28"/>
  <c r="AD298" i="28"/>
  <c r="AE298" i="28"/>
  <c r="AF298" i="28"/>
  <c r="AG298" i="28"/>
  <c r="AH298" i="28"/>
  <c r="AI298" i="28"/>
  <c r="AJ298" i="28"/>
  <c r="AK298" i="28"/>
  <c r="AL298" i="28"/>
  <c r="AM298" i="28"/>
  <c r="AN298" i="28"/>
  <c r="AO298" i="28"/>
  <c r="AP298" i="28"/>
  <c r="AQ298" i="28"/>
  <c r="AR298" i="28"/>
  <c r="AT298" i="28"/>
  <c r="AU298" i="28"/>
  <c r="AV298" i="28"/>
  <c r="AW298" i="28"/>
  <c r="AX298" i="28"/>
  <c r="D299" i="28"/>
  <c r="F299" i="28"/>
  <c r="G299" i="28"/>
  <c r="H299" i="28"/>
  <c r="I299" i="28"/>
  <c r="J299" i="28"/>
  <c r="K299" i="28"/>
  <c r="L299" i="28"/>
  <c r="M299" i="28"/>
  <c r="N299" i="28"/>
  <c r="O299" i="28"/>
  <c r="P299" i="28"/>
  <c r="Q299" i="28"/>
  <c r="R299" i="28"/>
  <c r="S299" i="28"/>
  <c r="T299" i="28"/>
  <c r="U299" i="28"/>
  <c r="V299" i="28"/>
  <c r="W299" i="28"/>
  <c r="X299" i="28"/>
  <c r="Y299" i="28"/>
  <c r="Z299" i="28"/>
  <c r="AA299" i="28"/>
  <c r="AB299" i="28"/>
  <c r="AC299" i="28"/>
  <c r="AD299" i="28"/>
  <c r="AE299" i="28"/>
  <c r="AF299" i="28"/>
  <c r="AG299" i="28"/>
  <c r="AH299" i="28"/>
  <c r="AI299" i="28"/>
  <c r="AJ299" i="28"/>
  <c r="AK299" i="28"/>
  <c r="AL299" i="28"/>
  <c r="AM299" i="28"/>
  <c r="AN299" i="28"/>
  <c r="AO299" i="28"/>
  <c r="AP299" i="28"/>
  <c r="AQ299" i="28"/>
  <c r="AR299" i="28"/>
  <c r="AT299" i="28"/>
  <c r="M299" i="8"/>
  <c r="AU299" i="28"/>
  <c r="AV299" i="28"/>
  <c r="AW299" i="28"/>
  <c r="AX299" i="28"/>
  <c r="D300" i="28"/>
  <c r="F300" i="28"/>
  <c r="G300" i="28"/>
  <c r="H300" i="28"/>
  <c r="I300" i="28"/>
  <c r="J300" i="28"/>
  <c r="K300" i="28"/>
  <c r="L300" i="28"/>
  <c r="M300" i="28"/>
  <c r="N300" i="28"/>
  <c r="O300" i="28"/>
  <c r="P300" i="28"/>
  <c r="Q300" i="28"/>
  <c r="R300" i="28"/>
  <c r="S300" i="28"/>
  <c r="T300" i="28"/>
  <c r="U300" i="28"/>
  <c r="V300" i="28"/>
  <c r="W300" i="28"/>
  <c r="X300" i="28"/>
  <c r="Y300" i="28"/>
  <c r="Z300" i="28"/>
  <c r="AA300" i="28"/>
  <c r="AB300" i="28"/>
  <c r="AC300" i="28"/>
  <c r="AD300" i="28"/>
  <c r="AE300" i="28"/>
  <c r="AF300" i="28"/>
  <c r="AG300" i="28"/>
  <c r="AH300" i="28"/>
  <c r="AI300" i="28"/>
  <c r="AJ300" i="28"/>
  <c r="AK300" i="28"/>
  <c r="AL300" i="28"/>
  <c r="AM300" i="28"/>
  <c r="AN300" i="28"/>
  <c r="AO300" i="28"/>
  <c r="AP300" i="28"/>
  <c r="AQ300" i="28"/>
  <c r="AR300" i="28"/>
  <c r="AT300" i="28"/>
  <c r="M300" i="8" s="1"/>
  <c r="AU300" i="28"/>
  <c r="AV300" i="28"/>
  <c r="AW300" i="28"/>
  <c r="AX300" i="28"/>
  <c r="D301" i="28"/>
  <c r="F301" i="28"/>
  <c r="G301" i="28"/>
  <c r="H301" i="28"/>
  <c r="I301" i="28"/>
  <c r="J301" i="28"/>
  <c r="K301" i="28"/>
  <c r="L301" i="28"/>
  <c r="M301" i="28"/>
  <c r="N301" i="28"/>
  <c r="O301" i="28"/>
  <c r="P301" i="28"/>
  <c r="Q301" i="28"/>
  <c r="R301" i="28"/>
  <c r="S301" i="28"/>
  <c r="T301" i="28"/>
  <c r="U301" i="28"/>
  <c r="V301" i="28"/>
  <c r="W301" i="28"/>
  <c r="X301" i="28"/>
  <c r="Y301" i="28"/>
  <c r="Z301" i="28"/>
  <c r="AA301" i="28"/>
  <c r="AB301" i="28"/>
  <c r="AC301" i="28"/>
  <c r="AD301" i="28"/>
  <c r="AE301" i="28"/>
  <c r="AF301" i="28"/>
  <c r="AG301" i="28"/>
  <c r="AH301" i="28"/>
  <c r="AI301" i="28"/>
  <c r="AJ301" i="28"/>
  <c r="AK301" i="28"/>
  <c r="AL301" i="28"/>
  <c r="G301" i="8"/>
  <c r="AM301" i="28"/>
  <c r="AN301" i="28"/>
  <c r="AO301" i="28"/>
  <c r="AP301" i="28"/>
  <c r="AQ301" i="28"/>
  <c r="AR301" i="28"/>
  <c r="AT301" i="28"/>
  <c r="AU301" i="28"/>
  <c r="AV301" i="28"/>
  <c r="AW301" i="28"/>
  <c r="AX301" i="28"/>
  <c r="D302" i="28"/>
  <c r="F302" i="28"/>
  <c r="G302" i="28"/>
  <c r="H302" i="28"/>
  <c r="I302" i="28"/>
  <c r="J302" i="28"/>
  <c r="K302" i="28"/>
  <c r="L302" i="28"/>
  <c r="M302" i="28"/>
  <c r="N302" i="28"/>
  <c r="O302" i="28"/>
  <c r="P302" i="28"/>
  <c r="Q302" i="28"/>
  <c r="R302" i="28"/>
  <c r="S302" i="28"/>
  <c r="T302" i="28"/>
  <c r="U302" i="28"/>
  <c r="V302" i="28"/>
  <c r="W302" i="28"/>
  <c r="X302" i="28"/>
  <c r="Y302" i="28"/>
  <c r="Z302" i="28"/>
  <c r="AA302" i="28"/>
  <c r="AB302" i="28"/>
  <c r="AC302" i="28"/>
  <c r="AD302" i="28"/>
  <c r="AE302" i="28"/>
  <c r="AF302" i="28"/>
  <c r="AG302" i="28"/>
  <c r="AH302" i="28"/>
  <c r="AI302" i="28"/>
  <c r="AJ302" i="28"/>
  <c r="AK302" i="28"/>
  <c r="AL302" i="28"/>
  <c r="AM302" i="28"/>
  <c r="AN302" i="28"/>
  <c r="AO302" i="28"/>
  <c r="AP302" i="28"/>
  <c r="AQ302" i="28"/>
  <c r="AR302" i="28"/>
  <c r="AT302" i="28"/>
  <c r="AU302" i="28"/>
  <c r="AV302" i="28"/>
  <c r="AW302" i="28"/>
  <c r="AX302" i="28"/>
  <c r="D303" i="28"/>
  <c r="F303" i="28"/>
  <c r="G303" i="28"/>
  <c r="H303" i="28"/>
  <c r="I303" i="28"/>
  <c r="J303" i="28"/>
  <c r="K303" i="28"/>
  <c r="L303" i="28"/>
  <c r="M303" i="28"/>
  <c r="N303" i="28"/>
  <c r="O303" i="28"/>
  <c r="P303" i="28"/>
  <c r="Q303" i="28"/>
  <c r="R303" i="28"/>
  <c r="S303" i="28"/>
  <c r="T303" i="28"/>
  <c r="U303" i="28"/>
  <c r="V303" i="28"/>
  <c r="W303" i="28"/>
  <c r="X303" i="28"/>
  <c r="Y303" i="28"/>
  <c r="Z303" i="28"/>
  <c r="AA303" i="28"/>
  <c r="AB303" i="28"/>
  <c r="AC303" i="28"/>
  <c r="AD303" i="28"/>
  <c r="AE303" i="28"/>
  <c r="AF303" i="28"/>
  <c r="AG303" i="28"/>
  <c r="AH303" i="28"/>
  <c r="AI303" i="28"/>
  <c r="AJ303" i="28"/>
  <c r="AK303" i="28"/>
  <c r="AL303" i="28"/>
  <c r="AM303" i="28"/>
  <c r="AN303" i="28"/>
  <c r="AO303" i="28"/>
  <c r="AP303" i="28"/>
  <c r="AQ303" i="28"/>
  <c r="AR303" i="28"/>
  <c r="AT303" i="28"/>
  <c r="M303" i="8"/>
  <c r="AU303" i="28"/>
  <c r="AV303" i="28"/>
  <c r="AW303" i="28"/>
  <c r="AX303" i="28"/>
  <c r="D304" i="28"/>
  <c r="F304" i="28"/>
  <c r="G304" i="28"/>
  <c r="H304" i="28"/>
  <c r="I304" i="28"/>
  <c r="J304" i="28"/>
  <c r="K304" i="28"/>
  <c r="L304" i="28"/>
  <c r="M304" i="28"/>
  <c r="N304" i="28"/>
  <c r="O304" i="28"/>
  <c r="P304" i="28"/>
  <c r="Q304" i="28"/>
  <c r="R304" i="28"/>
  <c r="S304" i="28"/>
  <c r="T304" i="28"/>
  <c r="U304" i="28"/>
  <c r="V304" i="28"/>
  <c r="W304" i="28"/>
  <c r="X304" i="28"/>
  <c r="Y304" i="28"/>
  <c r="Z304" i="28"/>
  <c r="AA304" i="28"/>
  <c r="AB304" i="28"/>
  <c r="AC304" i="28"/>
  <c r="AD304" i="28"/>
  <c r="AE304" i="28"/>
  <c r="AF304" i="28"/>
  <c r="AG304" i="28"/>
  <c r="AH304" i="28"/>
  <c r="AI304" i="28"/>
  <c r="AJ304" i="28"/>
  <c r="AK304" i="28"/>
  <c r="AL304" i="28"/>
  <c r="AM304" i="28"/>
  <c r="AN304" i="28"/>
  <c r="AO304" i="28"/>
  <c r="AP304" i="28"/>
  <c r="AQ304" i="28"/>
  <c r="AR304" i="28"/>
  <c r="AT304" i="28"/>
  <c r="M304" i="8" s="1"/>
  <c r="AU304" i="28"/>
  <c r="AV304" i="28"/>
  <c r="AW304" i="28"/>
  <c r="AX304" i="28"/>
  <c r="D305" i="28"/>
  <c r="F305" i="28"/>
  <c r="G305" i="28"/>
  <c r="H305" i="28"/>
  <c r="I305" i="28"/>
  <c r="J305" i="28"/>
  <c r="K305" i="28"/>
  <c r="L305" i="28"/>
  <c r="M305" i="28"/>
  <c r="N305" i="28"/>
  <c r="O305" i="28"/>
  <c r="P305" i="28"/>
  <c r="Q305" i="28"/>
  <c r="R305" i="28"/>
  <c r="S305" i="28"/>
  <c r="T305" i="28"/>
  <c r="U305" i="28"/>
  <c r="V305" i="28"/>
  <c r="W305" i="28"/>
  <c r="X305" i="28"/>
  <c r="Y305" i="28"/>
  <c r="Z305" i="28"/>
  <c r="AA305" i="28"/>
  <c r="AB305" i="28"/>
  <c r="AC305" i="28"/>
  <c r="AD305" i="28"/>
  <c r="AE305" i="28"/>
  <c r="AF305" i="28"/>
  <c r="AG305" i="28"/>
  <c r="AH305" i="28"/>
  <c r="AI305" i="28"/>
  <c r="AJ305" i="28"/>
  <c r="AK305" i="28"/>
  <c r="AL305" i="28"/>
  <c r="AM305" i="28"/>
  <c r="AN305" i="28"/>
  <c r="AO305" i="28"/>
  <c r="AP305" i="28"/>
  <c r="AQ305" i="28"/>
  <c r="AR305" i="28"/>
  <c r="AT305" i="28"/>
  <c r="AU305" i="28"/>
  <c r="AV305" i="28"/>
  <c r="AW305" i="28"/>
  <c r="AX305" i="28"/>
  <c r="D306" i="28"/>
  <c r="F306" i="28"/>
  <c r="G306" i="28"/>
  <c r="H306" i="28"/>
  <c r="I306" i="28"/>
  <c r="J306" i="28"/>
  <c r="K306" i="28"/>
  <c r="L306" i="28"/>
  <c r="M306" i="28"/>
  <c r="N306" i="28"/>
  <c r="O306" i="28"/>
  <c r="P306" i="28"/>
  <c r="Q306" i="28"/>
  <c r="R306" i="28"/>
  <c r="S306" i="28"/>
  <c r="T306" i="28"/>
  <c r="U306" i="28"/>
  <c r="V306" i="28"/>
  <c r="W306" i="28"/>
  <c r="X306" i="28"/>
  <c r="Y306" i="28"/>
  <c r="Z306" i="28"/>
  <c r="AA306" i="28"/>
  <c r="AB306" i="28"/>
  <c r="AC306" i="28"/>
  <c r="AD306" i="28"/>
  <c r="AE306" i="28"/>
  <c r="AF306" i="28"/>
  <c r="AG306" i="28"/>
  <c r="AH306" i="28"/>
  <c r="AI306" i="28"/>
  <c r="AJ306" i="28"/>
  <c r="AK306" i="28"/>
  <c r="AL306" i="28"/>
  <c r="AM306" i="28"/>
  <c r="AN306" i="28"/>
  <c r="AO306" i="28"/>
  <c r="AP306" i="28"/>
  <c r="AQ306" i="28"/>
  <c r="AR306" i="28"/>
  <c r="AT306" i="28"/>
  <c r="AU306" i="28"/>
  <c r="AV306" i="28"/>
  <c r="AW306" i="28"/>
  <c r="AX306" i="28"/>
  <c r="D307" i="28"/>
  <c r="F307" i="28"/>
  <c r="G307" i="28"/>
  <c r="H307" i="28"/>
  <c r="I307" i="28"/>
  <c r="J307" i="28"/>
  <c r="K307" i="28"/>
  <c r="L307" i="28"/>
  <c r="M307" i="28"/>
  <c r="N307" i="28"/>
  <c r="O307" i="28"/>
  <c r="P307" i="28"/>
  <c r="Q307" i="28"/>
  <c r="R307" i="28"/>
  <c r="S307" i="28"/>
  <c r="T307" i="28"/>
  <c r="U307" i="28"/>
  <c r="V307" i="28"/>
  <c r="W307" i="28"/>
  <c r="X307" i="28"/>
  <c r="Y307" i="28"/>
  <c r="Z307" i="28"/>
  <c r="AA307" i="28"/>
  <c r="AB307" i="28"/>
  <c r="AC307" i="28"/>
  <c r="AD307" i="28"/>
  <c r="AE307" i="28"/>
  <c r="AF307" i="28"/>
  <c r="AG307" i="28"/>
  <c r="AH307" i="28"/>
  <c r="AI307" i="28"/>
  <c r="AJ307" i="28"/>
  <c r="AK307" i="28"/>
  <c r="AL307" i="28"/>
  <c r="AM307" i="28"/>
  <c r="AN307" i="28"/>
  <c r="AO307" i="28"/>
  <c r="AP307" i="28"/>
  <c r="AQ307" i="28"/>
  <c r="AR307" i="28"/>
  <c r="AT307" i="28"/>
  <c r="M307" i="8"/>
  <c r="AU307" i="28"/>
  <c r="AV307" i="28"/>
  <c r="AW307" i="28"/>
  <c r="AX307" i="28"/>
  <c r="D308" i="28"/>
  <c r="F308" i="28"/>
  <c r="G308" i="28"/>
  <c r="H308" i="28"/>
  <c r="I308" i="28"/>
  <c r="J308" i="28"/>
  <c r="K308" i="28"/>
  <c r="L308" i="28"/>
  <c r="M308" i="28"/>
  <c r="N308" i="28"/>
  <c r="O308" i="28"/>
  <c r="P308" i="28"/>
  <c r="Q308" i="28"/>
  <c r="R308" i="28"/>
  <c r="S308" i="28"/>
  <c r="T308" i="28"/>
  <c r="U308" i="28"/>
  <c r="V308" i="28"/>
  <c r="W308" i="28"/>
  <c r="X308" i="28"/>
  <c r="Y308" i="28"/>
  <c r="Z308" i="28"/>
  <c r="AA308" i="28"/>
  <c r="AB308" i="28"/>
  <c r="AC308" i="28"/>
  <c r="AD308" i="28"/>
  <c r="AE308" i="28"/>
  <c r="AF308" i="28"/>
  <c r="AG308" i="28"/>
  <c r="AH308" i="28"/>
  <c r="AI308" i="28"/>
  <c r="AJ308" i="28"/>
  <c r="AK308" i="28"/>
  <c r="AL308" i="28"/>
  <c r="AM308" i="28"/>
  <c r="AN308" i="28"/>
  <c r="AO308" i="28"/>
  <c r="AP308" i="28"/>
  <c r="AQ308" i="28"/>
  <c r="AR308" i="28"/>
  <c r="AT308" i="28"/>
  <c r="M308" i="8" s="1"/>
  <c r="AU308" i="28"/>
  <c r="AV308" i="28"/>
  <c r="AW308" i="28"/>
  <c r="AX308" i="28"/>
  <c r="D309" i="28"/>
  <c r="F309" i="28"/>
  <c r="G309" i="28"/>
  <c r="H309" i="28"/>
  <c r="I309" i="28"/>
  <c r="J309" i="28"/>
  <c r="K309" i="28"/>
  <c r="L309" i="28"/>
  <c r="M309" i="28"/>
  <c r="N309" i="28"/>
  <c r="O309" i="28"/>
  <c r="P309" i="28"/>
  <c r="Q309" i="28"/>
  <c r="R309" i="28"/>
  <c r="S309" i="28"/>
  <c r="T309" i="28"/>
  <c r="U309" i="28"/>
  <c r="V309" i="28"/>
  <c r="W309" i="28"/>
  <c r="X309" i="28"/>
  <c r="Y309" i="28"/>
  <c r="Z309" i="28"/>
  <c r="AA309" i="28"/>
  <c r="AB309" i="28"/>
  <c r="AC309" i="28"/>
  <c r="AD309" i="28"/>
  <c r="AE309" i="28"/>
  <c r="AF309" i="28"/>
  <c r="AG309" i="28"/>
  <c r="AH309" i="28"/>
  <c r="AI309" i="28"/>
  <c r="AJ309" i="28"/>
  <c r="AK309" i="28"/>
  <c r="AL309" i="28"/>
  <c r="G309" i="8"/>
  <c r="AM309" i="28"/>
  <c r="AN309" i="28"/>
  <c r="AO309" i="28"/>
  <c r="AP309" i="28"/>
  <c r="AQ309" i="28"/>
  <c r="AR309" i="28"/>
  <c r="AT309" i="28"/>
  <c r="AU309" i="28"/>
  <c r="AV309" i="28"/>
  <c r="AW309" i="28"/>
  <c r="AX309" i="28"/>
  <c r="D310" i="28"/>
  <c r="F310" i="28"/>
  <c r="G310" i="28"/>
  <c r="H310" i="28"/>
  <c r="I310" i="28"/>
  <c r="J310" i="28"/>
  <c r="K310" i="28"/>
  <c r="L310" i="28"/>
  <c r="M310" i="28"/>
  <c r="N310" i="28"/>
  <c r="O310" i="28"/>
  <c r="P310" i="28"/>
  <c r="Q310" i="28"/>
  <c r="R310" i="28"/>
  <c r="S310" i="28"/>
  <c r="T310" i="28"/>
  <c r="U310" i="28"/>
  <c r="V310" i="28"/>
  <c r="W310" i="28"/>
  <c r="X310" i="28"/>
  <c r="Y310" i="28"/>
  <c r="Z310" i="28"/>
  <c r="AA310" i="28"/>
  <c r="AB310" i="28"/>
  <c r="AC310" i="28"/>
  <c r="AD310" i="28"/>
  <c r="AE310" i="28"/>
  <c r="AF310" i="28"/>
  <c r="AG310" i="28"/>
  <c r="AH310" i="28"/>
  <c r="AI310" i="28"/>
  <c r="AJ310" i="28"/>
  <c r="AK310" i="28"/>
  <c r="AL310" i="28"/>
  <c r="AM310" i="28"/>
  <c r="AN310" i="28"/>
  <c r="AO310" i="28"/>
  <c r="AP310" i="28"/>
  <c r="AQ310" i="28"/>
  <c r="AR310" i="28"/>
  <c r="AT310" i="28"/>
  <c r="AU310" i="28"/>
  <c r="AV310" i="28"/>
  <c r="AW310" i="28"/>
  <c r="AX310" i="28"/>
  <c r="D311" i="28"/>
  <c r="F311" i="28"/>
  <c r="G311" i="28"/>
  <c r="H311" i="28"/>
  <c r="I311" i="28"/>
  <c r="J311" i="28"/>
  <c r="K311" i="28"/>
  <c r="L311" i="28"/>
  <c r="M311" i="28"/>
  <c r="N311" i="28"/>
  <c r="O311" i="28"/>
  <c r="P311" i="28"/>
  <c r="Q311" i="28"/>
  <c r="R311" i="28"/>
  <c r="S311" i="28"/>
  <c r="T311" i="28"/>
  <c r="U311" i="28"/>
  <c r="V311" i="28"/>
  <c r="W311" i="28"/>
  <c r="X311" i="28"/>
  <c r="Y311" i="28"/>
  <c r="Z311" i="28"/>
  <c r="AA311" i="28"/>
  <c r="AB311" i="28"/>
  <c r="AC311" i="28"/>
  <c r="AD311" i="28"/>
  <c r="AE311" i="28"/>
  <c r="AF311" i="28"/>
  <c r="AG311" i="28"/>
  <c r="AH311" i="28"/>
  <c r="AI311" i="28"/>
  <c r="AJ311" i="28"/>
  <c r="AK311" i="28"/>
  <c r="AL311" i="28"/>
  <c r="AM311" i="28"/>
  <c r="AN311" i="28"/>
  <c r="AO311" i="28"/>
  <c r="AP311" i="28"/>
  <c r="AQ311" i="28"/>
  <c r="AR311" i="28"/>
  <c r="AT311" i="28"/>
  <c r="M311" i="8"/>
  <c r="AU311" i="28"/>
  <c r="AV311" i="28"/>
  <c r="AW311" i="28"/>
  <c r="AX311" i="28"/>
  <c r="D312" i="28"/>
  <c r="F312" i="28"/>
  <c r="G312" i="28"/>
  <c r="H312" i="28"/>
  <c r="I312" i="28"/>
  <c r="J312" i="28"/>
  <c r="K312" i="28"/>
  <c r="L312" i="28"/>
  <c r="M312" i="28"/>
  <c r="N312" i="28"/>
  <c r="O312" i="28"/>
  <c r="P312" i="28"/>
  <c r="Q312" i="28"/>
  <c r="R312" i="28"/>
  <c r="S312" i="28"/>
  <c r="T312" i="28"/>
  <c r="U312" i="28"/>
  <c r="V312" i="28"/>
  <c r="W312" i="28"/>
  <c r="X312" i="28"/>
  <c r="Y312" i="28"/>
  <c r="Z312" i="28"/>
  <c r="AA312" i="28"/>
  <c r="AB312" i="28"/>
  <c r="AC312" i="28"/>
  <c r="AD312" i="28"/>
  <c r="AE312" i="28"/>
  <c r="AF312" i="28"/>
  <c r="AG312" i="28"/>
  <c r="AH312" i="28"/>
  <c r="AI312" i="28"/>
  <c r="AJ312" i="28"/>
  <c r="AK312" i="28"/>
  <c r="AL312" i="28"/>
  <c r="AM312" i="28"/>
  <c r="AN312" i="28"/>
  <c r="AO312" i="28"/>
  <c r="AP312" i="28"/>
  <c r="AQ312" i="28"/>
  <c r="AR312" i="28"/>
  <c r="AT312" i="28"/>
  <c r="M312" i="8" s="1"/>
  <c r="AU312" i="28"/>
  <c r="AV312" i="28"/>
  <c r="AW312" i="28"/>
  <c r="AX312" i="28"/>
  <c r="D313" i="28"/>
  <c r="F313" i="28"/>
  <c r="G313" i="28"/>
  <c r="H313" i="28"/>
  <c r="I313" i="28"/>
  <c r="J313" i="28"/>
  <c r="K313" i="28"/>
  <c r="L313" i="28"/>
  <c r="M313" i="28"/>
  <c r="N313" i="28"/>
  <c r="O313" i="28"/>
  <c r="P313" i="28"/>
  <c r="Q313" i="28"/>
  <c r="R313" i="28"/>
  <c r="S313" i="28"/>
  <c r="T313" i="28"/>
  <c r="U313" i="28"/>
  <c r="V313" i="28"/>
  <c r="W313" i="28"/>
  <c r="X313" i="28"/>
  <c r="Y313" i="28"/>
  <c r="Z313" i="28"/>
  <c r="AA313" i="28"/>
  <c r="AB313" i="28"/>
  <c r="AC313" i="28"/>
  <c r="AD313" i="28"/>
  <c r="AE313" i="28"/>
  <c r="AF313" i="28"/>
  <c r="AG313" i="28"/>
  <c r="AH313" i="28"/>
  <c r="AI313" i="28"/>
  <c r="AJ313" i="28"/>
  <c r="AK313" i="28"/>
  <c r="AL313" i="28"/>
  <c r="G313" i="8"/>
  <c r="AM313" i="28"/>
  <c r="AN313" i="28"/>
  <c r="AO313" i="28"/>
  <c r="AP313" i="28"/>
  <c r="AQ313" i="28"/>
  <c r="AR313" i="28"/>
  <c r="AT313" i="28"/>
  <c r="AU313" i="28"/>
  <c r="AV313" i="28"/>
  <c r="AW313" i="28"/>
  <c r="AX313" i="28"/>
  <c r="D314" i="28"/>
  <c r="F314" i="28"/>
  <c r="G314" i="28"/>
  <c r="H314" i="28"/>
  <c r="I314" i="28"/>
  <c r="J314" i="28"/>
  <c r="K314" i="28"/>
  <c r="L314" i="28"/>
  <c r="M314" i="28"/>
  <c r="N314" i="28"/>
  <c r="O314" i="28"/>
  <c r="P314" i="28"/>
  <c r="Q314" i="28"/>
  <c r="R314" i="28"/>
  <c r="S314" i="28"/>
  <c r="T314" i="28"/>
  <c r="U314" i="28"/>
  <c r="V314" i="28"/>
  <c r="W314" i="28"/>
  <c r="X314" i="28"/>
  <c r="Y314" i="28"/>
  <c r="Z314" i="28"/>
  <c r="AA314" i="28"/>
  <c r="AB314" i="28"/>
  <c r="AC314" i="28"/>
  <c r="AD314" i="28"/>
  <c r="AE314" i="28"/>
  <c r="AF314" i="28"/>
  <c r="AG314" i="28"/>
  <c r="AH314" i="28"/>
  <c r="AI314" i="28"/>
  <c r="AJ314" i="28"/>
  <c r="AK314" i="28"/>
  <c r="AL314" i="28"/>
  <c r="AM314" i="28"/>
  <c r="AN314" i="28"/>
  <c r="AO314" i="28"/>
  <c r="AP314" i="28"/>
  <c r="AQ314" i="28"/>
  <c r="AR314" i="28"/>
  <c r="AT314" i="28"/>
  <c r="M314" i="8" s="1"/>
  <c r="AU314" i="28"/>
  <c r="AV314" i="28"/>
  <c r="AW314" i="28"/>
  <c r="AX314" i="28"/>
  <c r="D315" i="28"/>
  <c r="F315" i="28"/>
  <c r="G315" i="28"/>
  <c r="H315" i="28"/>
  <c r="I315" i="28"/>
  <c r="J315" i="28"/>
  <c r="K315" i="28"/>
  <c r="L315" i="28"/>
  <c r="M315" i="28"/>
  <c r="N315" i="28"/>
  <c r="O315" i="28"/>
  <c r="P315" i="28"/>
  <c r="Q315" i="28"/>
  <c r="R315" i="28"/>
  <c r="S315" i="28"/>
  <c r="T315" i="28"/>
  <c r="U315" i="28"/>
  <c r="V315" i="28"/>
  <c r="W315" i="28"/>
  <c r="X315" i="28"/>
  <c r="Y315" i="28"/>
  <c r="Z315" i="28"/>
  <c r="AA315" i="28"/>
  <c r="AB315" i="28"/>
  <c r="AC315" i="28"/>
  <c r="AD315" i="28"/>
  <c r="AE315" i="28"/>
  <c r="AF315" i="28"/>
  <c r="AG315" i="28"/>
  <c r="AH315" i="28"/>
  <c r="AI315" i="28"/>
  <c r="AJ315" i="28"/>
  <c r="AK315" i="28"/>
  <c r="AL315" i="28"/>
  <c r="G315" i="8"/>
  <c r="AM315" i="28"/>
  <c r="AN315" i="28"/>
  <c r="AO315" i="28"/>
  <c r="AP315" i="28"/>
  <c r="AQ315" i="28"/>
  <c r="AR315" i="28"/>
  <c r="AT315" i="28"/>
  <c r="M315" i="8"/>
  <c r="AU315" i="28"/>
  <c r="AV315" i="28"/>
  <c r="AW315" i="28"/>
  <c r="AX315" i="28"/>
  <c r="D316" i="28"/>
  <c r="F316" i="28"/>
  <c r="G316" i="28"/>
  <c r="H316" i="28"/>
  <c r="I316" i="28"/>
  <c r="J316" i="28"/>
  <c r="K316" i="28"/>
  <c r="L316" i="28"/>
  <c r="M316" i="28"/>
  <c r="N316" i="28"/>
  <c r="O316" i="28"/>
  <c r="P316" i="28"/>
  <c r="Q316" i="28"/>
  <c r="R316" i="28"/>
  <c r="S316" i="28"/>
  <c r="T316" i="28"/>
  <c r="U316" i="28"/>
  <c r="V316" i="28"/>
  <c r="W316" i="28"/>
  <c r="X316" i="28"/>
  <c r="Y316" i="28"/>
  <c r="Z316" i="28"/>
  <c r="AA316" i="28"/>
  <c r="AB316" i="28"/>
  <c r="AC316" i="28"/>
  <c r="AD316" i="28"/>
  <c r="AE316" i="28"/>
  <c r="AF316" i="28"/>
  <c r="AG316" i="28"/>
  <c r="AH316" i="28"/>
  <c r="AI316" i="28"/>
  <c r="AJ316" i="28"/>
  <c r="AK316" i="28"/>
  <c r="AL316" i="28"/>
  <c r="AM316" i="28"/>
  <c r="AN316" i="28"/>
  <c r="AO316" i="28"/>
  <c r="AP316" i="28"/>
  <c r="AQ316" i="28"/>
  <c r="AR316" i="28"/>
  <c r="AT316" i="28"/>
  <c r="M316" i="8" s="1"/>
  <c r="AU316" i="28"/>
  <c r="AV316" i="28"/>
  <c r="AW316" i="28"/>
  <c r="AX316" i="28"/>
  <c r="D317" i="28"/>
  <c r="F317" i="28"/>
  <c r="G317" i="28"/>
  <c r="H317" i="28"/>
  <c r="I317" i="28"/>
  <c r="J317" i="28"/>
  <c r="K317" i="28"/>
  <c r="L317" i="28"/>
  <c r="M317" i="28"/>
  <c r="N317" i="28"/>
  <c r="O317" i="28"/>
  <c r="P317" i="28"/>
  <c r="Q317" i="28"/>
  <c r="R317" i="28"/>
  <c r="S317" i="28"/>
  <c r="T317" i="28"/>
  <c r="U317" i="28"/>
  <c r="V317" i="28"/>
  <c r="W317" i="28"/>
  <c r="X317" i="28"/>
  <c r="Y317" i="28"/>
  <c r="Z317" i="28"/>
  <c r="AA317" i="28"/>
  <c r="AB317" i="28"/>
  <c r="AC317" i="28"/>
  <c r="AD317" i="28"/>
  <c r="AE317" i="28"/>
  <c r="AF317" i="28"/>
  <c r="AG317" i="28"/>
  <c r="AH317" i="28"/>
  <c r="AI317" i="28"/>
  <c r="AJ317" i="28"/>
  <c r="AK317" i="28"/>
  <c r="AL317" i="28"/>
  <c r="G317" i="8"/>
  <c r="AM317" i="28"/>
  <c r="AN317" i="28"/>
  <c r="AO317" i="28"/>
  <c r="AP317" i="28"/>
  <c r="AQ317" i="28"/>
  <c r="AR317" i="28"/>
  <c r="AT317" i="28"/>
  <c r="AU317" i="28"/>
  <c r="AV317" i="28"/>
  <c r="AW317" i="28"/>
  <c r="AX317" i="28"/>
  <c r="D318" i="28"/>
  <c r="F318" i="28"/>
  <c r="G318" i="28"/>
  <c r="H318" i="28"/>
  <c r="I318" i="28"/>
  <c r="J318" i="28"/>
  <c r="K318" i="28"/>
  <c r="L318" i="28"/>
  <c r="M318" i="28"/>
  <c r="N318" i="28"/>
  <c r="O318" i="28"/>
  <c r="P318" i="28"/>
  <c r="Q318" i="28"/>
  <c r="R318" i="28"/>
  <c r="S318" i="28"/>
  <c r="T318" i="28"/>
  <c r="U318" i="28"/>
  <c r="V318" i="28"/>
  <c r="W318" i="28"/>
  <c r="X318" i="28"/>
  <c r="Y318" i="28"/>
  <c r="Z318" i="28"/>
  <c r="AA318" i="28"/>
  <c r="AB318" i="28"/>
  <c r="AC318" i="28"/>
  <c r="AD318" i="28"/>
  <c r="AE318" i="28"/>
  <c r="AF318" i="28"/>
  <c r="AG318" i="28"/>
  <c r="AH318" i="28"/>
  <c r="AI318" i="28"/>
  <c r="AJ318" i="28"/>
  <c r="AK318" i="28"/>
  <c r="AL318" i="28"/>
  <c r="AM318" i="28"/>
  <c r="AN318" i="28"/>
  <c r="AO318" i="28"/>
  <c r="AP318" i="28"/>
  <c r="AQ318" i="28"/>
  <c r="AR318" i="28"/>
  <c r="AT318" i="28"/>
  <c r="M318" i="8" s="1"/>
  <c r="AU318" i="28"/>
  <c r="AV318" i="28"/>
  <c r="AW318" i="28"/>
  <c r="AX318" i="28"/>
  <c r="D319" i="28"/>
  <c r="F319" i="28"/>
  <c r="G319" i="28"/>
  <c r="H319" i="28"/>
  <c r="I319" i="28"/>
  <c r="J319" i="28"/>
  <c r="K319" i="28"/>
  <c r="L319" i="28"/>
  <c r="M319" i="28"/>
  <c r="N319" i="28"/>
  <c r="O319" i="28"/>
  <c r="P319" i="28"/>
  <c r="Q319" i="28"/>
  <c r="R319" i="28"/>
  <c r="S319" i="28"/>
  <c r="T319" i="28"/>
  <c r="U319" i="28"/>
  <c r="V319" i="28"/>
  <c r="W319" i="28"/>
  <c r="X319" i="28"/>
  <c r="Y319" i="28"/>
  <c r="Z319" i="28"/>
  <c r="AA319" i="28"/>
  <c r="AB319" i="28"/>
  <c r="AC319" i="28"/>
  <c r="AD319" i="28"/>
  <c r="AE319" i="28"/>
  <c r="AF319" i="28"/>
  <c r="AG319" i="28"/>
  <c r="AH319" i="28"/>
  <c r="AI319" i="28"/>
  <c r="AJ319" i="28"/>
  <c r="AK319" i="28"/>
  <c r="AL319" i="28"/>
  <c r="AM319" i="28"/>
  <c r="AN319" i="28"/>
  <c r="AO319" i="28"/>
  <c r="AP319" i="28"/>
  <c r="AQ319" i="28"/>
  <c r="AR319" i="28"/>
  <c r="AT319" i="28"/>
  <c r="M319" i="8" s="1"/>
  <c r="AU319" i="28"/>
  <c r="AV319" i="28"/>
  <c r="AW319" i="28"/>
  <c r="AX319" i="28"/>
  <c r="D320" i="28"/>
  <c r="F320" i="28"/>
  <c r="G320" i="28"/>
  <c r="H320" i="28"/>
  <c r="I320" i="28"/>
  <c r="J320" i="28"/>
  <c r="K320" i="28"/>
  <c r="L320" i="28"/>
  <c r="M320" i="28"/>
  <c r="N320" i="28"/>
  <c r="O320" i="28"/>
  <c r="P320" i="28"/>
  <c r="Q320" i="28"/>
  <c r="R320" i="28"/>
  <c r="S320" i="28"/>
  <c r="T320" i="28"/>
  <c r="U320" i="28"/>
  <c r="V320" i="28"/>
  <c r="W320" i="28"/>
  <c r="X320" i="28"/>
  <c r="Y320" i="28"/>
  <c r="Z320" i="28"/>
  <c r="AA320" i="28"/>
  <c r="AB320" i="28"/>
  <c r="AC320" i="28"/>
  <c r="AD320" i="28"/>
  <c r="AE320" i="28"/>
  <c r="AF320" i="28"/>
  <c r="AG320" i="28"/>
  <c r="AH320" i="28"/>
  <c r="AI320" i="28"/>
  <c r="AJ320" i="28"/>
  <c r="AK320" i="28"/>
  <c r="AL320" i="28"/>
  <c r="AM320" i="28"/>
  <c r="AN320" i="28"/>
  <c r="AO320" i="28"/>
  <c r="AP320" i="28"/>
  <c r="AQ320" i="28"/>
  <c r="AR320" i="28"/>
  <c r="AT320" i="28"/>
  <c r="M320" i="8"/>
  <c r="AU320" i="28"/>
  <c r="AV320" i="28"/>
  <c r="AW320" i="28"/>
  <c r="AX320" i="28"/>
  <c r="D321" i="28"/>
  <c r="F321" i="28"/>
  <c r="G321" i="28"/>
  <c r="H321" i="28"/>
  <c r="I321" i="28"/>
  <c r="J321" i="28"/>
  <c r="K321" i="28"/>
  <c r="L321" i="28"/>
  <c r="M321" i="28"/>
  <c r="N321" i="28"/>
  <c r="O321" i="28"/>
  <c r="P321" i="28"/>
  <c r="Q321" i="28"/>
  <c r="R321" i="28"/>
  <c r="S321" i="28"/>
  <c r="T321" i="28"/>
  <c r="U321" i="28"/>
  <c r="V321" i="28"/>
  <c r="W321" i="28"/>
  <c r="X321" i="28"/>
  <c r="Y321" i="28"/>
  <c r="Z321" i="28"/>
  <c r="AA321" i="28"/>
  <c r="AB321" i="28"/>
  <c r="AC321" i="28"/>
  <c r="AD321" i="28"/>
  <c r="AE321" i="28"/>
  <c r="AF321" i="28"/>
  <c r="AG321" i="28"/>
  <c r="AH321" i="28"/>
  <c r="AI321" i="28"/>
  <c r="AJ321" i="28"/>
  <c r="AK321" i="28"/>
  <c r="AL321" i="28"/>
  <c r="AM321" i="28"/>
  <c r="AN321" i="28"/>
  <c r="AO321" i="28"/>
  <c r="AP321" i="28"/>
  <c r="AQ321" i="28"/>
  <c r="AR321" i="28"/>
  <c r="AT321" i="28"/>
  <c r="AU321" i="28"/>
  <c r="AV321" i="28"/>
  <c r="AW321" i="28"/>
  <c r="AX321" i="28"/>
  <c r="D322" i="28"/>
  <c r="F322" i="28"/>
  <c r="G322" i="28"/>
  <c r="H322" i="28"/>
  <c r="I322" i="28"/>
  <c r="J322" i="28"/>
  <c r="K322" i="28"/>
  <c r="L322" i="28"/>
  <c r="M322" i="28"/>
  <c r="N322" i="28"/>
  <c r="O322" i="28"/>
  <c r="P322" i="28"/>
  <c r="Q322" i="28"/>
  <c r="R322" i="28"/>
  <c r="S322" i="28"/>
  <c r="T322" i="28"/>
  <c r="U322" i="28"/>
  <c r="V322" i="28"/>
  <c r="W322" i="28"/>
  <c r="X322" i="28"/>
  <c r="Y322" i="28"/>
  <c r="Z322" i="28"/>
  <c r="AA322" i="28"/>
  <c r="AB322" i="28"/>
  <c r="AC322" i="28"/>
  <c r="AD322" i="28"/>
  <c r="AE322" i="28"/>
  <c r="AF322" i="28"/>
  <c r="AG322" i="28"/>
  <c r="AH322" i="28"/>
  <c r="AI322" i="28"/>
  <c r="AJ322" i="28"/>
  <c r="AK322" i="28"/>
  <c r="AL322" i="28"/>
  <c r="AM322" i="28"/>
  <c r="AN322" i="28"/>
  <c r="AO322" i="28"/>
  <c r="AP322" i="28"/>
  <c r="AQ322" i="28"/>
  <c r="AR322" i="28"/>
  <c r="AT322" i="28"/>
  <c r="M322" i="8"/>
  <c r="AU322" i="28"/>
  <c r="AV322" i="28"/>
  <c r="AW322" i="28"/>
  <c r="AX322" i="28"/>
  <c r="D323" i="28"/>
  <c r="F323" i="28"/>
  <c r="G323" i="28"/>
  <c r="H323" i="28"/>
  <c r="I323" i="28"/>
  <c r="J323" i="28"/>
  <c r="K323" i="28"/>
  <c r="L323" i="28"/>
  <c r="M323" i="28"/>
  <c r="N323" i="28"/>
  <c r="O323" i="28"/>
  <c r="P323" i="28"/>
  <c r="Q323" i="28"/>
  <c r="R323" i="28"/>
  <c r="S323" i="28"/>
  <c r="T323" i="28"/>
  <c r="U323" i="28"/>
  <c r="V323" i="28"/>
  <c r="W323" i="28"/>
  <c r="X323" i="28"/>
  <c r="Y323" i="28"/>
  <c r="Z323" i="28"/>
  <c r="AA323" i="28"/>
  <c r="AB323" i="28"/>
  <c r="AC323" i="28"/>
  <c r="AD323" i="28"/>
  <c r="AE323" i="28"/>
  <c r="AF323" i="28"/>
  <c r="AG323" i="28"/>
  <c r="AH323" i="28"/>
  <c r="AI323" i="28"/>
  <c r="AJ323" i="28"/>
  <c r="AK323" i="28"/>
  <c r="AL323" i="28"/>
  <c r="AM323" i="28"/>
  <c r="AN323" i="28"/>
  <c r="AO323" i="28"/>
  <c r="AP323" i="28"/>
  <c r="AQ323" i="28"/>
  <c r="AR323" i="28"/>
  <c r="AT323" i="28"/>
  <c r="M323" i="8" s="1"/>
  <c r="AU323" i="28"/>
  <c r="AV323" i="28"/>
  <c r="AW323" i="28"/>
  <c r="AX323" i="28"/>
  <c r="D324" i="28"/>
  <c r="F324" i="28"/>
  <c r="G324" i="28"/>
  <c r="H324"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L324" i="28"/>
  <c r="AM324" i="28"/>
  <c r="AN324" i="28"/>
  <c r="AO324" i="28"/>
  <c r="AP324" i="28"/>
  <c r="AQ324" i="28"/>
  <c r="AR324" i="28"/>
  <c r="AT324" i="28"/>
  <c r="M324" i="8"/>
  <c r="AU324" i="28"/>
  <c r="AV324" i="28"/>
  <c r="AW324" i="28"/>
  <c r="AX324" i="28"/>
  <c r="D325" i="28"/>
  <c r="F325" i="28"/>
  <c r="G325" i="28"/>
  <c r="H325" i="28"/>
  <c r="I325" i="28"/>
  <c r="J325" i="28"/>
  <c r="K325" i="28"/>
  <c r="L325" i="28"/>
  <c r="M325" i="28"/>
  <c r="N325" i="28"/>
  <c r="O325" i="28"/>
  <c r="P325" i="28"/>
  <c r="Q325" i="28"/>
  <c r="R325" i="28"/>
  <c r="S325" i="28"/>
  <c r="T325" i="28"/>
  <c r="U325" i="28"/>
  <c r="V325" i="28"/>
  <c r="W325" i="28"/>
  <c r="X325" i="28"/>
  <c r="Y325" i="28"/>
  <c r="Z325" i="28"/>
  <c r="AA325" i="28"/>
  <c r="AB325" i="28"/>
  <c r="AC325" i="28"/>
  <c r="AD325" i="28"/>
  <c r="AE325" i="28"/>
  <c r="AF325" i="28"/>
  <c r="AG325" i="28"/>
  <c r="AH325" i="28"/>
  <c r="AI325" i="28"/>
  <c r="AJ325" i="28"/>
  <c r="AK325" i="28"/>
  <c r="AL325" i="28"/>
  <c r="AM325" i="28"/>
  <c r="AN325" i="28"/>
  <c r="AO325" i="28"/>
  <c r="AP325" i="28"/>
  <c r="AQ325" i="28"/>
  <c r="AR325" i="28"/>
  <c r="AT325" i="28"/>
  <c r="AU325" i="28"/>
  <c r="AV325" i="28"/>
  <c r="AW325" i="28"/>
  <c r="AX325" i="28"/>
  <c r="D326" i="28"/>
  <c r="F326" i="28"/>
  <c r="G326" i="28"/>
  <c r="H326" i="28"/>
  <c r="I326" i="28"/>
  <c r="J326" i="28"/>
  <c r="K326" i="28"/>
  <c r="L326" i="28"/>
  <c r="M326" i="28"/>
  <c r="N326" i="28"/>
  <c r="O326" i="28"/>
  <c r="P326" i="28"/>
  <c r="Q326" i="28"/>
  <c r="R326" i="28"/>
  <c r="S326" i="28"/>
  <c r="T326" i="28"/>
  <c r="U326" i="28"/>
  <c r="V326" i="28"/>
  <c r="W326" i="28"/>
  <c r="X326" i="28"/>
  <c r="Y326" i="28"/>
  <c r="Z326" i="28"/>
  <c r="AA326" i="28"/>
  <c r="AB326" i="28"/>
  <c r="AC326" i="28"/>
  <c r="AD326" i="28"/>
  <c r="AE326" i="28"/>
  <c r="AF326" i="28"/>
  <c r="AG326" i="28"/>
  <c r="AH326" i="28"/>
  <c r="AI326" i="28"/>
  <c r="AJ326" i="28"/>
  <c r="AK326" i="28"/>
  <c r="AL326" i="28"/>
  <c r="AM326" i="28"/>
  <c r="AN326" i="28"/>
  <c r="AO326" i="28"/>
  <c r="AP326" i="28"/>
  <c r="AQ326" i="28"/>
  <c r="AR326" i="28"/>
  <c r="AT326" i="28"/>
  <c r="M326" i="8"/>
  <c r="AU326" i="28"/>
  <c r="AV326" i="28"/>
  <c r="AW326" i="28"/>
  <c r="AX326" i="28"/>
  <c r="D327" i="28"/>
  <c r="F327" i="28"/>
  <c r="G327" i="28"/>
  <c r="H327" i="28"/>
  <c r="I327" i="28"/>
  <c r="J327" i="28"/>
  <c r="K327" i="28"/>
  <c r="L327" i="28"/>
  <c r="M327" i="28"/>
  <c r="N327" i="28"/>
  <c r="O327" i="28"/>
  <c r="P327" i="28"/>
  <c r="Q327" i="28"/>
  <c r="R327" i="28"/>
  <c r="S327" i="28"/>
  <c r="T327" i="28"/>
  <c r="U327" i="28"/>
  <c r="V327" i="28"/>
  <c r="W327" i="28"/>
  <c r="X327" i="28"/>
  <c r="Y327" i="28"/>
  <c r="Z327" i="28"/>
  <c r="AA327" i="28"/>
  <c r="AB327" i="28"/>
  <c r="AC327" i="28"/>
  <c r="AD327" i="28"/>
  <c r="AE327" i="28"/>
  <c r="AF327" i="28"/>
  <c r="AG327" i="28"/>
  <c r="AH327" i="28"/>
  <c r="AI327" i="28"/>
  <c r="AJ327" i="28"/>
  <c r="AK327" i="28"/>
  <c r="AL327" i="28"/>
  <c r="AM327" i="28"/>
  <c r="AN327" i="28"/>
  <c r="AO327" i="28"/>
  <c r="AP327" i="28"/>
  <c r="AQ327" i="28"/>
  <c r="AR327" i="28"/>
  <c r="AT327" i="28"/>
  <c r="M327" i="8"/>
  <c r="AU327" i="28"/>
  <c r="AV327" i="28"/>
  <c r="AW327" i="28"/>
  <c r="AX327" i="28"/>
  <c r="D328" i="28"/>
  <c r="F328" i="28"/>
  <c r="G328" i="28"/>
  <c r="H328" i="28"/>
  <c r="I328" i="28"/>
  <c r="J328" i="28"/>
  <c r="K328" i="28"/>
  <c r="L328" i="28"/>
  <c r="M328" i="28"/>
  <c r="N328" i="28"/>
  <c r="O328" i="28"/>
  <c r="P328" i="28"/>
  <c r="Q328" i="28"/>
  <c r="R328" i="28"/>
  <c r="S328" i="28"/>
  <c r="T328" i="28"/>
  <c r="U328" i="28"/>
  <c r="V328" i="28"/>
  <c r="W328" i="28"/>
  <c r="X328" i="28"/>
  <c r="Y328" i="28"/>
  <c r="Z328" i="28"/>
  <c r="AA328" i="28"/>
  <c r="AB328" i="28"/>
  <c r="AC328" i="28"/>
  <c r="AD328" i="28"/>
  <c r="AE328" i="28"/>
  <c r="AF328" i="28"/>
  <c r="AG328" i="28"/>
  <c r="AH328" i="28"/>
  <c r="AI328" i="28"/>
  <c r="AJ328" i="28"/>
  <c r="AK328" i="28"/>
  <c r="AL328" i="28"/>
  <c r="AM328" i="28"/>
  <c r="AN328" i="28"/>
  <c r="AO328" i="28"/>
  <c r="AP328" i="28"/>
  <c r="AQ328" i="28"/>
  <c r="AR328" i="28"/>
  <c r="AT328" i="28"/>
  <c r="M328" i="8"/>
  <c r="AU328" i="28"/>
  <c r="AV328" i="28"/>
  <c r="AW328" i="28"/>
  <c r="AX328" i="28"/>
  <c r="D329" i="28"/>
  <c r="F329" i="28"/>
  <c r="G329" i="28"/>
  <c r="H329" i="28"/>
  <c r="I329" i="28"/>
  <c r="J329" i="28"/>
  <c r="K329" i="28"/>
  <c r="L329" i="28"/>
  <c r="M329" i="28"/>
  <c r="N329" i="28"/>
  <c r="O329" i="28"/>
  <c r="P329" i="28"/>
  <c r="Q329" i="28"/>
  <c r="R329" i="28"/>
  <c r="S329" i="28"/>
  <c r="T329" i="28"/>
  <c r="U329" i="28"/>
  <c r="V329" i="28"/>
  <c r="W329" i="28"/>
  <c r="X329" i="28"/>
  <c r="Y329" i="28"/>
  <c r="Z329" i="28"/>
  <c r="AA329" i="28"/>
  <c r="AB329" i="28"/>
  <c r="AC329" i="28"/>
  <c r="AD329" i="28"/>
  <c r="AE329" i="28"/>
  <c r="AF329" i="28"/>
  <c r="AG329" i="28"/>
  <c r="AH329" i="28"/>
  <c r="AI329" i="28"/>
  <c r="AJ329" i="28"/>
  <c r="AK329" i="28"/>
  <c r="AL329" i="28"/>
  <c r="G329" i="8"/>
  <c r="AM329" i="28"/>
  <c r="AN329" i="28"/>
  <c r="AO329" i="28"/>
  <c r="AP329" i="28"/>
  <c r="AQ329" i="28"/>
  <c r="AR329" i="28"/>
  <c r="AT329" i="28"/>
  <c r="AU329" i="28"/>
  <c r="AV329" i="28"/>
  <c r="AW329" i="28"/>
  <c r="AX329" i="28"/>
  <c r="D330" i="28"/>
  <c r="F330" i="28"/>
  <c r="G330" i="28"/>
  <c r="H330" i="28"/>
  <c r="I330" i="28"/>
  <c r="J330" i="28"/>
  <c r="K330" i="28"/>
  <c r="L330" i="28"/>
  <c r="M330" i="28"/>
  <c r="N330" i="28"/>
  <c r="O330" i="28"/>
  <c r="P330" i="28"/>
  <c r="Q330" i="28"/>
  <c r="R330" i="28"/>
  <c r="S330" i="28"/>
  <c r="T330" i="28"/>
  <c r="U330" i="28"/>
  <c r="V330" i="28"/>
  <c r="W330" i="28"/>
  <c r="X330" i="28"/>
  <c r="Y330" i="28"/>
  <c r="Z330" i="28"/>
  <c r="AA330" i="28"/>
  <c r="AB330" i="28"/>
  <c r="AC330" i="28"/>
  <c r="AD330" i="28"/>
  <c r="AE330" i="28"/>
  <c r="AF330" i="28"/>
  <c r="AG330" i="28"/>
  <c r="AH330" i="28"/>
  <c r="AI330" i="28"/>
  <c r="AJ330" i="28"/>
  <c r="AK330" i="28"/>
  <c r="AL330" i="28"/>
  <c r="AM330" i="28"/>
  <c r="AN330" i="28"/>
  <c r="AO330" i="28"/>
  <c r="AP330" i="28"/>
  <c r="AQ330" i="28"/>
  <c r="AR330" i="28"/>
  <c r="AT330" i="28"/>
  <c r="M330" i="8"/>
  <c r="AU330" i="28"/>
  <c r="AV330" i="28"/>
  <c r="AW330" i="28"/>
  <c r="AX330" i="28"/>
  <c r="D331" i="28"/>
  <c r="F331" i="28"/>
  <c r="G331" i="28"/>
  <c r="H331" i="28"/>
  <c r="I331" i="28"/>
  <c r="J331" i="28"/>
  <c r="K331" i="28"/>
  <c r="L331" i="28"/>
  <c r="M331" i="28"/>
  <c r="N331" i="28"/>
  <c r="O331" i="28"/>
  <c r="P331" i="28"/>
  <c r="Q331" i="28"/>
  <c r="R331" i="28"/>
  <c r="S331" i="28"/>
  <c r="T331" i="28"/>
  <c r="U331" i="28"/>
  <c r="V331" i="28"/>
  <c r="W331" i="28"/>
  <c r="X331" i="28"/>
  <c r="Y331" i="28"/>
  <c r="Z331" i="28"/>
  <c r="AA331" i="28"/>
  <c r="AB331" i="28"/>
  <c r="AC331" i="28"/>
  <c r="AD331" i="28"/>
  <c r="AE331" i="28"/>
  <c r="AF331" i="28"/>
  <c r="AG331" i="28"/>
  <c r="AH331" i="28"/>
  <c r="AI331" i="28"/>
  <c r="AJ331" i="28"/>
  <c r="AK331" i="28"/>
  <c r="AL331" i="28"/>
  <c r="G331" i="8"/>
  <c r="AM331" i="28"/>
  <c r="AN331" i="28"/>
  <c r="AO331" i="28"/>
  <c r="AP331" i="28"/>
  <c r="AQ331" i="28"/>
  <c r="AR331" i="28"/>
  <c r="AT331" i="28"/>
  <c r="M331" i="8"/>
  <c r="AU331" i="28"/>
  <c r="AV331" i="28"/>
  <c r="AW331" i="28"/>
  <c r="AX331" i="28"/>
  <c r="D332" i="28"/>
  <c r="F332" i="28"/>
  <c r="G332" i="28"/>
  <c r="H332" i="28"/>
  <c r="I332" i="28"/>
  <c r="J332" i="28"/>
  <c r="K332" i="28"/>
  <c r="L332" i="28"/>
  <c r="M332" i="28"/>
  <c r="N332" i="28"/>
  <c r="O332" i="28"/>
  <c r="P332" i="28"/>
  <c r="Q332" i="28"/>
  <c r="R332" i="28"/>
  <c r="S332" i="28"/>
  <c r="T332" i="28"/>
  <c r="U332" i="28"/>
  <c r="V332" i="28"/>
  <c r="W332" i="28"/>
  <c r="X332" i="28"/>
  <c r="Y332" i="28"/>
  <c r="Z332" i="28"/>
  <c r="AA332" i="28"/>
  <c r="AB332" i="28"/>
  <c r="AC332" i="28"/>
  <c r="AD332" i="28"/>
  <c r="AE332" i="28"/>
  <c r="AF332" i="28"/>
  <c r="AG332" i="28"/>
  <c r="AH332" i="28"/>
  <c r="AI332" i="28"/>
  <c r="AJ332" i="28"/>
  <c r="AK332" i="28"/>
  <c r="AL332" i="28"/>
  <c r="AM332" i="28"/>
  <c r="AN332" i="28"/>
  <c r="AO332" i="28"/>
  <c r="AP332" i="28"/>
  <c r="AQ332" i="28"/>
  <c r="AR332" i="28"/>
  <c r="AT332" i="28"/>
  <c r="M332" i="8" s="1"/>
  <c r="AU332" i="28"/>
  <c r="AV332" i="28"/>
  <c r="AW332" i="28"/>
  <c r="AX332" i="28"/>
  <c r="D333" i="28"/>
  <c r="F333" i="28"/>
  <c r="G333" i="28"/>
  <c r="H333" i="28"/>
  <c r="I333" i="28"/>
  <c r="J333" i="28"/>
  <c r="K333" i="28"/>
  <c r="L333" i="28"/>
  <c r="M333" i="28"/>
  <c r="N333" i="28"/>
  <c r="O333" i="28"/>
  <c r="P333" i="28"/>
  <c r="Q333" i="28"/>
  <c r="R333" i="28"/>
  <c r="S333" i="28"/>
  <c r="T333" i="28"/>
  <c r="U333" i="28"/>
  <c r="V333" i="28"/>
  <c r="W333" i="28"/>
  <c r="X333" i="28"/>
  <c r="Y333" i="28"/>
  <c r="Z333" i="28"/>
  <c r="AA333" i="28"/>
  <c r="AB333" i="28"/>
  <c r="AC333" i="28"/>
  <c r="AD333" i="28"/>
  <c r="AE333" i="28"/>
  <c r="AF333" i="28"/>
  <c r="AG333" i="28"/>
  <c r="AH333" i="28"/>
  <c r="AI333" i="28"/>
  <c r="AJ333" i="28"/>
  <c r="AK333" i="28"/>
  <c r="AL333" i="28"/>
  <c r="G333" i="8" s="1"/>
  <c r="AM333" i="28"/>
  <c r="AN333" i="28"/>
  <c r="AO333" i="28"/>
  <c r="AP333" i="28"/>
  <c r="AQ333" i="28"/>
  <c r="AR333" i="28"/>
  <c r="AT333" i="28"/>
  <c r="AU333" i="28"/>
  <c r="AV333" i="28"/>
  <c r="AW333" i="28"/>
  <c r="AX333" i="28"/>
  <c r="D334" i="28"/>
  <c r="F334" i="28"/>
  <c r="G334" i="28"/>
  <c r="H334" i="28"/>
  <c r="I334" i="28"/>
  <c r="J334" i="28"/>
  <c r="K334" i="28"/>
  <c r="L334" i="28"/>
  <c r="M334" i="28"/>
  <c r="N334" i="28"/>
  <c r="O334" i="28"/>
  <c r="P334" i="28"/>
  <c r="Q334" i="28"/>
  <c r="R334" i="28"/>
  <c r="S334" i="28"/>
  <c r="T334" i="28"/>
  <c r="U334" i="28"/>
  <c r="V334" i="28"/>
  <c r="W334" i="28"/>
  <c r="X334" i="28"/>
  <c r="Y334" i="28"/>
  <c r="Z334" i="28"/>
  <c r="AA334" i="28"/>
  <c r="AB334" i="28"/>
  <c r="AC334" i="28"/>
  <c r="AD334" i="28"/>
  <c r="AE334" i="28"/>
  <c r="AF334" i="28"/>
  <c r="AG334" i="28"/>
  <c r="AH334" i="28"/>
  <c r="AI334" i="28"/>
  <c r="AJ334" i="28"/>
  <c r="AK334" i="28"/>
  <c r="AL334" i="28"/>
  <c r="AM334" i="28"/>
  <c r="AN334" i="28"/>
  <c r="AO334" i="28"/>
  <c r="AP334" i="28"/>
  <c r="AQ334" i="28"/>
  <c r="AR334" i="28"/>
  <c r="AT334" i="28"/>
  <c r="M334" i="8" s="1"/>
  <c r="AU334" i="28"/>
  <c r="AV334" i="28"/>
  <c r="AW334" i="28"/>
  <c r="AX334" i="28"/>
  <c r="D335" i="28"/>
  <c r="F335" i="28"/>
  <c r="G335" i="28"/>
  <c r="H335" i="28"/>
  <c r="I335" i="28"/>
  <c r="J335" i="28"/>
  <c r="K335" i="28"/>
  <c r="L335" i="28"/>
  <c r="M335" i="28"/>
  <c r="N335" i="28"/>
  <c r="O335" i="28"/>
  <c r="P335" i="28"/>
  <c r="Q335" i="28"/>
  <c r="R335" i="28"/>
  <c r="S335" i="28"/>
  <c r="T335" i="28"/>
  <c r="U335" i="28"/>
  <c r="V335" i="28"/>
  <c r="W335" i="28"/>
  <c r="X335" i="28"/>
  <c r="Y335" i="28"/>
  <c r="Z335" i="28"/>
  <c r="AA335" i="28"/>
  <c r="AB335" i="28"/>
  <c r="AC335" i="28"/>
  <c r="AD335" i="28"/>
  <c r="AE335" i="28"/>
  <c r="AF335" i="28"/>
  <c r="AG335" i="28"/>
  <c r="AH335" i="28"/>
  <c r="AI335" i="28"/>
  <c r="AJ335" i="28"/>
  <c r="AK335" i="28"/>
  <c r="AL335" i="28"/>
  <c r="G335" i="8"/>
  <c r="AM335" i="28"/>
  <c r="AN335" i="28"/>
  <c r="AO335" i="28"/>
  <c r="AP335" i="28"/>
  <c r="AQ335" i="28"/>
  <c r="AR335" i="28"/>
  <c r="AT335" i="28"/>
  <c r="M335" i="8"/>
  <c r="AU335" i="28"/>
  <c r="AV335" i="28"/>
  <c r="AW335" i="28"/>
  <c r="AX335" i="28"/>
  <c r="D336" i="28"/>
  <c r="F336" i="28"/>
  <c r="G336" i="28"/>
  <c r="H336" i="28"/>
  <c r="I336" i="28"/>
  <c r="J336" i="28"/>
  <c r="K336" i="28"/>
  <c r="L336" i="28"/>
  <c r="M336" i="28"/>
  <c r="N336" i="28"/>
  <c r="O336" i="28"/>
  <c r="P336" i="28"/>
  <c r="Q336" i="28"/>
  <c r="R336" i="28"/>
  <c r="S336" i="28"/>
  <c r="T336" i="28"/>
  <c r="U336" i="28"/>
  <c r="V336" i="28"/>
  <c r="W336" i="28"/>
  <c r="X336" i="28"/>
  <c r="Y336" i="28"/>
  <c r="Z336" i="28"/>
  <c r="AA336" i="28"/>
  <c r="AB336" i="28"/>
  <c r="AC336" i="28"/>
  <c r="AD336" i="28"/>
  <c r="AE336" i="28"/>
  <c r="AF336" i="28"/>
  <c r="AG336" i="28"/>
  <c r="AH336" i="28"/>
  <c r="AI336" i="28"/>
  <c r="AJ336" i="28"/>
  <c r="AK336" i="28"/>
  <c r="AL336" i="28"/>
  <c r="AM336" i="28"/>
  <c r="AN336" i="28"/>
  <c r="AO336" i="28"/>
  <c r="AP336" i="28"/>
  <c r="AQ336" i="28"/>
  <c r="AR336" i="28"/>
  <c r="AT336" i="28"/>
  <c r="M336" i="8" s="1"/>
  <c r="AU336" i="28"/>
  <c r="AV336" i="28"/>
  <c r="AW336" i="28"/>
  <c r="AX336" i="28"/>
  <c r="D337" i="28"/>
  <c r="F337" i="28"/>
  <c r="G337" i="28"/>
  <c r="H337" i="28"/>
  <c r="I337" i="28"/>
  <c r="J337" i="28"/>
  <c r="K337" i="28"/>
  <c r="L337" i="28"/>
  <c r="M337" i="28"/>
  <c r="N337" i="28"/>
  <c r="O337" i="28"/>
  <c r="P337" i="28"/>
  <c r="Q337" i="28"/>
  <c r="R337" i="28"/>
  <c r="S337" i="28"/>
  <c r="T337" i="28"/>
  <c r="U337" i="28"/>
  <c r="V337" i="28"/>
  <c r="W337" i="28"/>
  <c r="X337" i="28"/>
  <c r="Y337" i="28"/>
  <c r="Z337" i="28"/>
  <c r="AA337" i="28"/>
  <c r="AB337" i="28"/>
  <c r="AC337" i="28"/>
  <c r="AD337" i="28"/>
  <c r="AE337" i="28"/>
  <c r="AF337" i="28"/>
  <c r="AG337" i="28"/>
  <c r="AH337" i="28"/>
  <c r="AI337" i="28"/>
  <c r="AJ337" i="28"/>
  <c r="AK337" i="28"/>
  <c r="AL337" i="28"/>
  <c r="AM337" i="28"/>
  <c r="AN337" i="28"/>
  <c r="AO337" i="28"/>
  <c r="AP337" i="28"/>
  <c r="AQ337" i="28"/>
  <c r="AR337" i="28"/>
  <c r="AT337" i="28"/>
  <c r="AU337" i="28"/>
  <c r="AV337" i="28"/>
  <c r="AW337" i="28"/>
  <c r="AX337" i="28"/>
  <c r="D338" i="28"/>
  <c r="F338" i="28"/>
  <c r="G338" i="28"/>
  <c r="H338" i="28"/>
  <c r="I338" i="28"/>
  <c r="J338" i="28"/>
  <c r="K338" i="28"/>
  <c r="L338" i="28"/>
  <c r="M338" i="28"/>
  <c r="N338" i="28"/>
  <c r="O338" i="28"/>
  <c r="P338" i="28"/>
  <c r="Q338" i="28"/>
  <c r="R338" i="28"/>
  <c r="S338" i="28"/>
  <c r="T338" i="28"/>
  <c r="U338" i="28"/>
  <c r="V338" i="28"/>
  <c r="W338" i="28"/>
  <c r="X338" i="28"/>
  <c r="Y338" i="28"/>
  <c r="Z338" i="28"/>
  <c r="AA338" i="28"/>
  <c r="AB338" i="28"/>
  <c r="AC338" i="28"/>
  <c r="AD338" i="28"/>
  <c r="AE338" i="28"/>
  <c r="AF338" i="28"/>
  <c r="AG338" i="28"/>
  <c r="AH338" i="28"/>
  <c r="AI338" i="28"/>
  <c r="AJ338" i="28"/>
  <c r="AK338" i="28"/>
  <c r="AL338" i="28"/>
  <c r="AM338" i="28"/>
  <c r="AN338" i="28"/>
  <c r="AO338" i="28"/>
  <c r="AP338" i="28"/>
  <c r="AQ338" i="28"/>
  <c r="AR338" i="28"/>
  <c r="AT338" i="28"/>
  <c r="M338" i="8" s="1"/>
  <c r="AU338" i="28"/>
  <c r="AV338" i="28"/>
  <c r="AW338" i="28"/>
  <c r="AX338" i="28"/>
  <c r="D339" i="28"/>
  <c r="F339" i="28"/>
  <c r="G339" i="28"/>
  <c r="H339" i="28"/>
  <c r="I339" i="28"/>
  <c r="J339" i="28"/>
  <c r="K339" i="28"/>
  <c r="L339" i="28"/>
  <c r="M339" i="28"/>
  <c r="N339" i="28"/>
  <c r="O339" i="28"/>
  <c r="P339" i="28"/>
  <c r="Q339" i="28"/>
  <c r="R339" i="28"/>
  <c r="S339" i="28"/>
  <c r="T339" i="28"/>
  <c r="U339" i="28"/>
  <c r="V339" i="28"/>
  <c r="W339" i="28"/>
  <c r="X339" i="28"/>
  <c r="Y339" i="28"/>
  <c r="Z339" i="28"/>
  <c r="AA339" i="28"/>
  <c r="AB339" i="28"/>
  <c r="AC339" i="28"/>
  <c r="AD339" i="28"/>
  <c r="AE339" i="28"/>
  <c r="AF339" i="28"/>
  <c r="AG339" i="28"/>
  <c r="AH339" i="28"/>
  <c r="AI339" i="28"/>
  <c r="AJ339" i="28"/>
  <c r="AK339" i="28"/>
  <c r="AL339" i="28"/>
  <c r="AM339" i="28"/>
  <c r="AN339" i="28"/>
  <c r="AO339" i="28"/>
  <c r="AP339" i="28"/>
  <c r="AQ339" i="28"/>
  <c r="AR339" i="28"/>
  <c r="AT339" i="28"/>
  <c r="M339" i="8" s="1"/>
  <c r="AU339" i="28"/>
  <c r="AV339" i="28"/>
  <c r="AW339" i="28"/>
  <c r="AX339" i="28"/>
  <c r="D340" i="28"/>
  <c r="F340" i="28"/>
  <c r="G340" i="28"/>
  <c r="H340" i="28"/>
  <c r="I340" i="28"/>
  <c r="J340" i="28"/>
  <c r="K340" i="28"/>
  <c r="L340" i="28"/>
  <c r="M340" i="28"/>
  <c r="N340" i="28"/>
  <c r="O340" i="28"/>
  <c r="P340" i="28"/>
  <c r="Q340" i="28"/>
  <c r="R340" i="28"/>
  <c r="S340" i="28"/>
  <c r="T340" i="28"/>
  <c r="U340" i="28"/>
  <c r="V340" i="28"/>
  <c r="W340" i="28"/>
  <c r="X340" i="28"/>
  <c r="Y340" i="28"/>
  <c r="Z340" i="28"/>
  <c r="AA340" i="28"/>
  <c r="AB340" i="28"/>
  <c r="AC340" i="28"/>
  <c r="AD340" i="28"/>
  <c r="AE340" i="28"/>
  <c r="AF340" i="28"/>
  <c r="AG340" i="28"/>
  <c r="AH340" i="28"/>
  <c r="AI340" i="28"/>
  <c r="AJ340" i="28"/>
  <c r="AK340" i="28"/>
  <c r="AL340" i="28"/>
  <c r="AM340" i="28"/>
  <c r="AN340" i="28"/>
  <c r="AO340" i="28"/>
  <c r="AP340" i="28"/>
  <c r="AQ340" i="28"/>
  <c r="AR340" i="28"/>
  <c r="AT340" i="28"/>
  <c r="M340" i="8"/>
  <c r="AU340" i="28"/>
  <c r="AV340" i="28"/>
  <c r="AW340" i="28"/>
  <c r="AX340" i="28"/>
  <c r="D341" i="28"/>
  <c r="F341" i="28"/>
  <c r="G341" i="28"/>
  <c r="H341" i="28"/>
  <c r="I341" i="28"/>
  <c r="J341" i="28"/>
  <c r="K341" i="28"/>
  <c r="L341" i="28"/>
  <c r="M341" i="28"/>
  <c r="N341" i="28"/>
  <c r="O341" i="28"/>
  <c r="P341" i="28"/>
  <c r="Q341" i="28"/>
  <c r="R341" i="28"/>
  <c r="S341" i="28"/>
  <c r="T341" i="28"/>
  <c r="U341" i="28"/>
  <c r="V341" i="28"/>
  <c r="W341" i="28"/>
  <c r="X341" i="28"/>
  <c r="Y341" i="28"/>
  <c r="Z341" i="28"/>
  <c r="AA341" i="28"/>
  <c r="AB341" i="28"/>
  <c r="AC341" i="28"/>
  <c r="AD341" i="28"/>
  <c r="AE341" i="28"/>
  <c r="AF341" i="28"/>
  <c r="AG341" i="28"/>
  <c r="AH341" i="28"/>
  <c r="AI341" i="28"/>
  <c r="AJ341" i="28"/>
  <c r="AK341" i="28"/>
  <c r="AL341" i="28"/>
  <c r="AM341" i="28"/>
  <c r="AN341" i="28"/>
  <c r="AO341" i="28"/>
  <c r="AP341" i="28"/>
  <c r="AQ341" i="28"/>
  <c r="AR341" i="28"/>
  <c r="AT341" i="28"/>
  <c r="AU341" i="28"/>
  <c r="AV341" i="28"/>
  <c r="AW341" i="28"/>
  <c r="AX341" i="28"/>
  <c r="D342" i="28"/>
  <c r="F342" i="28"/>
  <c r="G342" i="28"/>
  <c r="H342" i="28"/>
  <c r="I342" i="28"/>
  <c r="J342" i="28"/>
  <c r="K342" i="28"/>
  <c r="L342" i="28"/>
  <c r="M342" i="28"/>
  <c r="N342" i="28"/>
  <c r="O342" i="28"/>
  <c r="P342" i="28"/>
  <c r="Q342" i="28"/>
  <c r="R342" i="28"/>
  <c r="S342" i="28"/>
  <c r="T342" i="28"/>
  <c r="U342" i="28"/>
  <c r="V342" i="28"/>
  <c r="W342" i="28"/>
  <c r="X342" i="28"/>
  <c r="Y342" i="28"/>
  <c r="Z342" i="28"/>
  <c r="AA342" i="28"/>
  <c r="AB342" i="28"/>
  <c r="AC342" i="28"/>
  <c r="AD342" i="28"/>
  <c r="AE342" i="28"/>
  <c r="AF342" i="28"/>
  <c r="AG342" i="28"/>
  <c r="AH342" i="28"/>
  <c r="AI342" i="28"/>
  <c r="AJ342" i="28"/>
  <c r="AK342" i="28"/>
  <c r="AL342" i="28"/>
  <c r="AM342" i="28"/>
  <c r="AN342" i="28"/>
  <c r="AO342" i="28"/>
  <c r="AP342" i="28"/>
  <c r="AQ342" i="28"/>
  <c r="AR342" i="28"/>
  <c r="AT342" i="28"/>
  <c r="M342" i="8"/>
  <c r="AU342" i="28"/>
  <c r="AV342" i="28"/>
  <c r="AW342" i="28"/>
  <c r="AX342" i="28"/>
  <c r="D343" i="28"/>
  <c r="F343" i="28"/>
  <c r="G343" i="28"/>
  <c r="H343" i="28"/>
  <c r="I343" i="28"/>
  <c r="J343" i="28"/>
  <c r="K343" i="28"/>
  <c r="L343" i="28"/>
  <c r="M343" i="28"/>
  <c r="N343" i="28"/>
  <c r="O343" i="28"/>
  <c r="P343" i="28"/>
  <c r="Q343" i="28"/>
  <c r="R343" i="28"/>
  <c r="S343" i="28"/>
  <c r="T343" i="28"/>
  <c r="U343" i="28"/>
  <c r="V343" i="28"/>
  <c r="W343" i="28"/>
  <c r="X343" i="28"/>
  <c r="Y343" i="28"/>
  <c r="Z343" i="28"/>
  <c r="AA343" i="28"/>
  <c r="AB343" i="28"/>
  <c r="AC343" i="28"/>
  <c r="AD343" i="28"/>
  <c r="AE343" i="28"/>
  <c r="AF343" i="28"/>
  <c r="AG343" i="28"/>
  <c r="AH343" i="28"/>
  <c r="AI343" i="28"/>
  <c r="AJ343" i="28"/>
  <c r="AK343" i="28"/>
  <c r="AL343" i="28"/>
  <c r="AM343" i="28"/>
  <c r="AN343" i="28"/>
  <c r="AO343" i="28"/>
  <c r="AP343" i="28"/>
  <c r="AQ343" i="28"/>
  <c r="AR343" i="28"/>
  <c r="AT343" i="28"/>
  <c r="M343" i="8" s="1"/>
  <c r="AU343" i="28"/>
  <c r="AV343" i="28"/>
  <c r="AW343" i="28"/>
  <c r="AX343" i="28"/>
  <c r="D344" i="28"/>
  <c r="F344" i="28"/>
  <c r="G344" i="28"/>
  <c r="H344" i="28"/>
  <c r="I344" i="28"/>
  <c r="J344" i="28"/>
  <c r="K344" i="28"/>
  <c r="L344" i="28"/>
  <c r="M344" i="28"/>
  <c r="N344" i="28"/>
  <c r="O344" i="28"/>
  <c r="P344" i="28"/>
  <c r="Q344" i="28"/>
  <c r="R344" i="28"/>
  <c r="S344" i="28"/>
  <c r="T344" i="28"/>
  <c r="U344" i="28"/>
  <c r="V344" i="28"/>
  <c r="W344" i="28"/>
  <c r="X344" i="28"/>
  <c r="Y344" i="28"/>
  <c r="Z344" i="28"/>
  <c r="AA344" i="28"/>
  <c r="AB344" i="28"/>
  <c r="AC344" i="28"/>
  <c r="AD344" i="28"/>
  <c r="AE344" i="28"/>
  <c r="AF344" i="28"/>
  <c r="AG344" i="28"/>
  <c r="AH344" i="28"/>
  <c r="AI344" i="28"/>
  <c r="AJ344" i="28"/>
  <c r="AK344" i="28"/>
  <c r="AL344" i="28"/>
  <c r="AM344" i="28"/>
  <c r="AN344" i="28"/>
  <c r="AO344" i="28"/>
  <c r="AP344" i="28"/>
  <c r="AQ344" i="28"/>
  <c r="AR344" i="28"/>
  <c r="AT344" i="28"/>
  <c r="M344" i="8"/>
  <c r="AU344" i="28"/>
  <c r="AV344" i="28"/>
  <c r="AW344" i="28"/>
  <c r="AX344" i="28"/>
  <c r="D345" i="28"/>
  <c r="F345" i="28"/>
  <c r="G345" i="28"/>
  <c r="H345" i="28"/>
  <c r="I345" i="28"/>
  <c r="J345" i="28"/>
  <c r="K345" i="28"/>
  <c r="L345" i="28"/>
  <c r="M345" i="28"/>
  <c r="N345" i="28"/>
  <c r="O345" i="28"/>
  <c r="P345" i="28"/>
  <c r="Q345" i="28"/>
  <c r="R345" i="28"/>
  <c r="S345" i="28"/>
  <c r="T345" i="28"/>
  <c r="U345" i="28"/>
  <c r="V345" i="28"/>
  <c r="W345" i="28"/>
  <c r="X345" i="28"/>
  <c r="Y345" i="28"/>
  <c r="Z345" i="28"/>
  <c r="AA345" i="28"/>
  <c r="AB345" i="28"/>
  <c r="AC345" i="28"/>
  <c r="AD345" i="28"/>
  <c r="AE345" i="28"/>
  <c r="AF345" i="28"/>
  <c r="AG345" i="28"/>
  <c r="AH345" i="28"/>
  <c r="AI345" i="28"/>
  <c r="AJ345" i="28"/>
  <c r="AK345" i="28"/>
  <c r="AL345" i="28"/>
  <c r="AM345" i="28"/>
  <c r="AN345" i="28"/>
  <c r="AO345" i="28"/>
  <c r="AP345" i="28"/>
  <c r="AQ345" i="28"/>
  <c r="AR345" i="28"/>
  <c r="AT345" i="28"/>
  <c r="AU345" i="28"/>
  <c r="AV345" i="28"/>
  <c r="AW345" i="28"/>
  <c r="AX345" i="28"/>
  <c r="D346" i="28"/>
  <c r="F346" i="28"/>
  <c r="G346" i="28"/>
  <c r="H346" i="28"/>
  <c r="I346" i="28"/>
  <c r="J346" i="28"/>
  <c r="K346" i="28"/>
  <c r="L346" i="28"/>
  <c r="M346" i="28"/>
  <c r="N346" i="28"/>
  <c r="O346" i="28"/>
  <c r="P346" i="28"/>
  <c r="Q346" i="28"/>
  <c r="R346" i="28"/>
  <c r="S346" i="28"/>
  <c r="T346" i="28"/>
  <c r="U346" i="28"/>
  <c r="V346" i="28"/>
  <c r="W346" i="28"/>
  <c r="X346" i="28"/>
  <c r="Y346" i="28"/>
  <c r="Z346" i="28"/>
  <c r="AA346" i="28"/>
  <c r="AB346" i="28"/>
  <c r="AC346" i="28"/>
  <c r="AD346" i="28"/>
  <c r="AE346" i="28"/>
  <c r="AF346" i="28"/>
  <c r="AG346" i="28"/>
  <c r="AH346" i="28"/>
  <c r="AI346" i="28"/>
  <c r="AJ346" i="28"/>
  <c r="AK346" i="28"/>
  <c r="AL346" i="28"/>
  <c r="AM346" i="28"/>
  <c r="AN346" i="28"/>
  <c r="AO346" i="28"/>
  <c r="AP346" i="28"/>
  <c r="AQ346" i="28"/>
  <c r="AR346" i="28"/>
  <c r="AT346" i="28"/>
  <c r="M346" i="8"/>
  <c r="AU346" i="28"/>
  <c r="AV346" i="28"/>
  <c r="AW346" i="28"/>
  <c r="AX346" i="28"/>
  <c r="D347" i="28"/>
  <c r="F347" i="28"/>
  <c r="G347" i="28"/>
  <c r="H347" i="28"/>
  <c r="I347" i="28"/>
  <c r="J347" i="28"/>
  <c r="K347" i="28"/>
  <c r="L347" i="28"/>
  <c r="M347" i="28"/>
  <c r="N347" i="28"/>
  <c r="O347" i="28"/>
  <c r="P347" i="28"/>
  <c r="Q347" i="28"/>
  <c r="R347" i="28"/>
  <c r="S347" i="28"/>
  <c r="T347" i="28"/>
  <c r="U347" i="28"/>
  <c r="V347" i="28"/>
  <c r="W347" i="28"/>
  <c r="X347" i="28"/>
  <c r="Y347" i="28"/>
  <c r="Z347" i="28"/>
  <c r="AA347" i="28"/>
  <c r="AB347" i="28"/>
  <c r="AC347" i="28"/>
  <c r="AD347" i="28"/>
  <c r="AE347" i="28"/>
  <c r="AF347" i="28"/>
  <c r="AG347" i="28"/>
  <c r="AH347" i="28"/>
  <c r="AI347" i="28"/>
  <c r="AJ347" i="28"/>
  <c r="AK347" i="28"/>
  <c r="AL347" i="28"/>
  <c r="G347" i="8"/>
  <c r="AM347" i="28"/>
  <c r="AN347" i="28"/>
  <c r="AO347" i="28"/>
  <c r="AP347" i="28"/>
  <c r="AQ347" i="28"/>
  <c r="AR347" i="28"/>
  <c r="AT347" i="28"/>
  <c r="M347" i="8"/>
  <c r="AU347" i="28"/>
  <c r="AV347" i="28"/>
  <c r="AW347" i="28"/>
  <c r="AX347" i="28"/>
  <c r="D348" i="28"/>
  <c r="F348" i="28"/>
  <c r="G348" i="28"/>
  <c r="H348" i="28"/>
  <c r="I348" i="28"/>
  <c r="J348" i="28"/>
  <c r="K348" i="28"/>
  <c r="L348" i="28"/>
  <c r="M348" i="28"/>
  <c r="N348" i="28"/>
  <c r="O348" i="28"/>
  <c r="P348" i="28"/>
  <c r="Q348" i="28"/>
  <c r="R348" i="28"/>
  <c r="S348" i="28"/>
  <c r="T348" i="28"/>
  <c r="U348" i="28"/>
  <c r="V348" i="28"/>
  <c r="W348" i="28"/>
  <c r="X348" i="28"/>
  <c r="Y348" i="28"/>
  <c r="Z348" i="28"/>
  <c r="AA348" i="28"/>
  <c r="AB348" i="28"/>
  <c r="AC348" i="28"/>
  <c r="AD348" i="28"/>
  <c r="AE348" i="28"/>
  <c r="AF348" i="28"/>
  <c r="AG348" i="28"/>
  <c r="AH348" i="28"/>
  <c r="AI348" i="28"/>
  <c r="AJ348" i="28"/>
  <c r="AK348" i="28"/>
  <c r="AL348" i="28"/>
  <c r="AM348" i="28"/>
  <c r="AN348" i="28"/>
  <c r="AO348" i="28"/>
  <c r="AP348" i="28"/>
  <c r="AQ348" i="28"/>
  <c r="AR348" i="28"/>
  <c r="AT348" i="28"/>
  <c r="M348" i="8" s="1"/>
  <c r="AU348" i="28"/>
  <c r="AV348" i="28"/>
  <c r="AW348" i="28"/>
  <c r="AX348" i="28"/>
  <c r="D349" i="28"/>
  <c r="F349" i="28"/>
  <c r="G349" i="28"/>
  <c r="H349" i="28"/>
  <c r="I349" i="28"/>
  <c r="J349" i="28"/>
  <c r="K349" i="28"/>
  <c r="L349" i="28"/>
  <c r="M349" i="28"/>
  <c r="N349" i="28"/>
  <c r="O349" i="28"/>
  <c r="P349" i="28"/>
  <c r="Q349" i="28"/>
  <c r="R349" i="28"/>
  <c r="S349" i="28"/>
  <c r="T349" i="28"/>
  <c r="U349" i="28"/>
  <c r="V349" i="28"/>
  <c r="W349" i="28"/>
  <c r="X349" i="28"/>
  <c r="Y349" i="28"/>
  <c r="Z349" i="28"/>
  <c r="AA349" i="28"/>
  <c r="AB349" i="28"/>
  <c r="AC349" i="28"/>
  <c r="AD349" i="28"/>
  <c r="AE349" i="28"/>
  <c r="AF349" i="28"/>
  <c r="AG349" i="28"/>
  <c r="AH349" i="28"/>
  <c r="AI349" i="28"/>
  <c r="AJ349" i="28"/>
  <c r="AK349" i="28"/>
  <c r="AL349" i="28"/>
  <c r="G349" i="8" s="1"/>
  <c r="AM349" i="28"/>
  <c r="AN349" i="28"/>
  <c r="AO349" i="28"/>
  <c r="AP349" i="28"/>
  <c r="AQ349" i="28"/>
  <c r="AR349" i="28"/>
  <c r="AT349" i="28"/>
  <c r="AU349" i="28"/>
  <c r="AV349" i="28"/>
  <c r="AW349" i="28"/>
  <c r="AX349" i="28"/>
  <c r="D350" i="28"/>
  <c r="F350" i="28"/>
  <c r="G350" i="28"/>
  <c r="H350" i="28"/>
  <c r="I350" i="28"/>
  <c r="J350" i="28"/>
  <c r="K350" i="28"/>
  <c r="L350" i="28"/>
  <c r="M350" i="28"/>
  <c r="N350" i="28"/>
  <c r="O350" i="28"/>
  <c r="P350" i="28"/>
  <c r="Q350" i="28"/>
  <c r="R350" i="28"/>
  <c r="S350" i="28"/>
  <c r="T350" i="28"/>
  <c r="U350" i="28"/>
  <c r="V350" i="28"/>
  <c r="W350" i="28"/>
  <c r="X350" i="28"/>
  <c r="Y350" i="28"/>
  <c r="Z350" i="28"/>
  <c r="AA350" i="28"/>
  <c r="AB350" i="28"/>
  <c r="AC350" i="28"/>
  <c r="AD350" i="28"/>
  <c r="AE350" i="28"/>
  <c r="AF350" i="28"/>
  <c r="AG350" i="28"/>
  <c r="AH350" i="28"/>
  <c r="AI350" i="28"/>
  <c r="AJ350" i="28"/>
  <c r="AK350" i="28"/>
  <c r="AL350" i="28"/>
  <c r="AM350" i="28"/>
  <c r="AN350" i="28"/>
  <c r="AO350" i="28"/>
  <c r="AP350" i="28"/>
  <c r="AQ350" i="28"/>
  <c r="AR350" i="28"/>
  <c r="AT350" i="28"/>
  <c r="M350" i="8" s="1"/>
  <c r="AU350" i="28"/>
  <c r="AV350" i="28"/>
  <c r="AW350" i="28"/>
  <c r="AX350" i="28"/>
  <c r="D351" i="28"/>
  <c r="F351" i="28"/>
  <c r="G351" i="28"/>
  <c r="H351" i="28"/>
  <c r="I351" i="28"/>
  <c r="J351" i="28"/>
  <c r="K351" i="28"/>
  <c r="L351" i="28"/>
  <c r="M351" i="28"/>
  <c r="N351" i="28"/>
  <c r="O351" i="28"/>
  <c r="P351" i="28"/>
  <c r="Q351" i="28"/>
  <c r="R351" i="28"/>
  <c r="S351" i="28"/>
  <c r="T351" i="28"/>
  <c r="U351" i="28"/>
  <c r="V351" i="28"/>
  <c r="W351" i="28"/>
  <c r="X351" i="28"/>
  <c r="Y351" i="28"/>
  <c r="Z351" i="28"/>
  <c r="AA351" i="28"/>
  <c r="AB351" i="28"/>
  <c r="AC351" i="28"/>
  <c r="AD351" i="28"/>
  <c r="AE351" i="28"/>
  <c r="AF351" i="28"/>
  <c r="AG351" i="28"/>
  <c r="AH351" i="28"/>
  <c r="AI351" i="28"/>
  <c r="AJ351" i="28"/>
  <c r="AK351" i="28"/>
  <c r="AL351" i="28"/>
  <c r="G351" i="8"/>
  <c r="AM351" i="28"/>
  <c r="AN351" i="28"/>
  <c r="AO351" i="28"/>
  <c r="AP351" i="28"/>
  <c r="AQ351" i="28"/>
  <c r="AR351" i="28"/>
  <c r="AT351" i="28"/>
  <c r="M351" i="8"/>
  <c r="AU351" i="28"/>
  <c r="AV351" i="28"/>
  <c r="AW351" i="28"/>
  <c r="AX351" i="28"/>
  <c r="D352" i="28"/>
  <c r="F352" i="28"/>
  <c r="G352" i="28"/>
  <c r="H352" i="28"/>
  <c r="I352" i="28"/>
  <c r="J352" i="28"/>
  <c r="K352" i="28"/>
  <c r="L352" i="28"/>
  <c r="M352" i="28"/>
  <c r="N352" i="28"/>
  <c r="O352" i="28"/>
  <c r="P352" i="28"/>
  <c r="Q352" i="28"/>
  <c r="R352" i="28"/>
  <c r="S352" i="28"/>
  <c r="T352" i="28"/>
  <c r="U352" i="28"/>
  <c r="V352" i="28"/>
  <c r="W352" i="28"/>
  <c r="X352" i="28"/>
  <c r="Y352" i="28"/>
  <c r="Z352" i="28"/>
  <c r="AA352" i="28"/>
  <c r="AB352" i="28"/>
  <c r="AC352" i="28"/>
  <c r="AD352" i="28"/>
  <c r="AE352" i="28"/>
  <c r="AF352" i="28"/>
  <c r="AG352" i="28"/>
  <c r="AH352" i="28"/>
  <c r="AI352" i="28"/>
  <c r="AJ352" i="28"/>
  <c r="AK352" i="28"/>
  <c r="AL352" i="28"/>
  <c r="AM352" i="28"/>
  <c r="AN352" i="28"/>
  <c r="AO352" i="28"/>
  <c r="AP352" i="28"/>
  <c r="AQ352" i="28"/>
  <c r="AR352" i="28"/>
  <c r="AT352" i="28"/>
  <c r="M352" i="8" s="1"/>
  <c r="AU352" i="28"/>
  <c r="AV352" i="28"/>
  <c r="AW352" i="28"/>
  <c r="AX352" i="28"/>
  <c r="D353" i="28"/>
  <c r="F353" i="28"/>
  <c r="G353" i="28"/>
  <c r="H353" i="28"/>
  <c r="I353" i="28"/>
  <c r="J353" i="28"/>
  <c r="K353" i="28"/>
  <c r="L353" i="28"/>
  <c r="M353" i="28"/>
  <c r="N353" i="28"/>
  <c r="O353" i="28"/>
  <c r="P353" i="28"/>
  <c r="Q353" i="28"/>
  <c r="R353" i="28"/>
  <c r="S353" i="28"/>
  <c r="T353" i="28"/>
  <c r="U353" i="28"/>
  <c r="V353" i="28"/>
  <c r="W353" i="28"/>
  <c r="X353" i="28"/>
  <c r="Y353" i="28"/>
  <c r="Z353" i="28"/>
  <c r="AA353" i="28"/>
  <c r="AB353" i="28"/>
  <c r="AC353" i="28"/>
  <c r="AD353" i="28"/>
  <c r="AE353" i="28"/>
  <c r="AF353" i="28"/>
  <c r="AG353" i="28"/>
  <c r="AH353" i="28"/>
  <c r="AI353" i="28"/>
  <c r="AJ353" i="28"/>
  <c r="AK353" i="28"/>
  <c r="AL353" i="28"/>
  <c r="G353" i="8"/>
  <c r="AM353" i="28"/>
  <c r="AN353" i="28"/>
  <c r="AO353" i="28"/>
  <c r="AP353" i="28"/>
  <c r="AQ353" i="28"/>
  <c r="AR353" i="28"/>
  <c r="AT353" i="28"/>
  <c r="AU353" i="28"/>
  <c r="AV353" i="28"/>
  <c r="AW353" i="28"/>
  <c r="AX353" i="28"/>
  <c r="D354" i="28"/>
  <c r="F354" i="28"/>
  <c r="G354" i="28"/>
  <c r="H354" i="28"/>
  <c r="I354" i="28"/>
  <c r="J354" i="28"/>
  <c r="K354" i="28"/>
  <c r="L354" i="28"/>
  <c r="M354" i="28"/>
  <c r="N354" i="28"/>
  <c r="O354" i="28"/>
  <c r="P354" i="28"/>
  <c r="Q354" i="28"/>
  <c r="R354" i="28"/>
  <c r="S354" i="28"/>
  <c r="T354" i="28"/>
  <c r="U354" i="28"/>
  <c r="V354" i="28"/>
  <c r="W354" i="28"/>
  <c r="X354" i="28"/>
  <c r="Y354" i="28"/>
  <c r="Z354" i="28"/>
  <c r="AA354" i="28"/>
  <c r="AB354" i="28"/>
  <c r="AC354" i="28"/>
  <c r="AD354" i="28"/>
  <c r="AE354" i="28"/>
  <c r="AF354" i="28"/>
  <c r="AG354" i="28"/>
  <c r="AH354" i="28"/>
  <c r="AI354" i="28"/>
  <c r="AJ354" i="28"/>
  <c r="AK354" i="28"/>
  <c r="AL354" i="28"/>
  <c r="AM354" i="28"/>
  <c r="AN354" i="28"/>
  <c r="AO354" i="28"/>
  <c r="AP354" i="28"/>
  <c r="AQ354" i="28"/>
  <c r="AR354" i="28"/>
  <c r="AT354" i="28"/>
  <c r="M354" i="8" s="1"/>
  <c r="AU354" i="28"/>
  <c r="AV354" i="28"/>
  <c r="AW354" i="28"/>
  <c r="AX354" i="28"/>
  <c r="D355" i="28"/>
  <c r="F355" i="28"/>
  <c r="G355" i="28"/>
  <c r="H355" i="28"/>
  <c r="I355" i="28"/>
  <c r="J355" i="28"/>
  <c r="K355" i="28"/>
  <c r="L355" i="28"/>
  <c r="M355" i="28"/>
  <c r="N355" i="28"/>
  <c r="O355" i="28"/>
  <c r="P355" i="28"/>
  <c r="Q355" i="28"/>
  <c r="R355" i="28"/>
  <c r="S355" i="28"/>
  <c r="T355" i="28"/>
  <c r="U355" i="28"/>
  <c r="V355" i="28"/>
  <c r="W355" i="28"/>
  <c r="X355" i="28"/>
  <c r="Y355" i="28"/>
  <c r="Z355" i="28"/>
  <c r="AA355" i="28"/>
  <c r="AB355" i="28"/>
  <c r="AC355" i="28"/>
  <c r="AD355" i="28"/>
  <c r="AE355" i="28"/>
  <c r="AF355" i="28"/>
  <c r="AG355" i="28"/>
  <c r="AH355" i="28"/>
  <c r="AI355" i="28"/>
  <c r="AJ355" i="28"/>
  <c r="AK355" i="28"/>
  <c r="AL355" i="28"/>
  <c r="G355" i="8" s="1"/>
  <c r="AM355" i="28"/>
  <c r="AN355" i="28"/>
  <c r="AO355" i="28"/>
  <c r="AP355" i="28"/>
  <c r="AQ355" i="28"/>
  <c r="AR355" i="28"/>
  <c r="AT355" i="28"/>
  <c r="M355" i="8" s="1"/>
  <c r="AU355" i="28"/>
  <c r="AV355" i="28"/>
  <c r="AW355" i="28"/>
  <c r="AX355" i="28"/>
  <c r="D356" i="28"/>
  <c r="F356" i="28"/>
  <c r="G356" i="28"/>
  <c r="H356" i="28"/>
  <c r="I356" i="28"/>
  <c r="J356" i="28"/>
  <c r="K356" i="28"/>
  <c r="L356" i="28"/>
  <c r="M356" i="28"/>
  <c r="N356" i="28"/>
  <c r="O356" i="28"/>
  <c r="P356" i="28"/>
  <c r="Q356" i="28"/>
  <c r="R356" i="28"/>
  <c r="S356" i="28"/>
  <c r="T356" i="28"/>
  <c r="U356" i="28"/>
  <c r="V356" i="28"/>
  <c r="W356" i="28"/>
  <c r="X356" i="28"/>
  <c r="Y356" i="28"/>
  <c r="Z356" i="28"/>
  <c r="AA356" i="28"/>
  <c r="AB356" i="28"/>
  <c r="AC356" i="28"/>
  <c r="AD356" i="28"/>
  <c r="AE356" i="28"/>
  <c r="AF356" i="28"/>
  <c r="AG356" i="28"/>
  <c r="AH356" i="28"/>
  <c r="AI356" i="28"/>
  <c r="AJ356" i="28"/>
  <c r="AK356" i="28"/>
  <c r="AL356" i="28"/>
  <c r="AM356" i="28"/>
  <c r="AN356" i="28"/>
  <c r="AO356" i="28"/>
  <c r="AP356" i="28"/>
  <c r="AQ356" i="28"/>
  <c r="AR356" i="28"/>
  <c r="AT356" i="28"/>
  <c r="M356" i="8"/>
  <c r="AU356" i="28"/>
  <c r="AV356" i="28"/>
  <c r="AW356" i="28"/>
  <c r="AX356" i="28"/>
  <c r="D357" i="28"/>
  <c r="F357" i="28"/>
  <c r="G357" i="28"/>
  <c r="H357" i="28"/>
  <c r="I357" i="28"/>
  <c r="J357" i="28"/>
  <c r="K357" i="28"/>
  <c r="L357" i="28"/>
  <c r="M357" i="28"/>
  <c r="N357" i="28"/>
  <c r="O357" i="28"/>
  <c r="P357" i="28"/>
  <c r="Q357" i="28"/>
  <c r="R357" i="28"/>
  <c r="S357" i="28"/>
  <c r="T357" i="28"/>
  <c r="U357" i="28"/>
  <c r="V357" i="28"/>
  <c r="W357" i="28"/>
  <c r="X357" i="28"/>
  <c r="Y357" i="28"/>
  <c r="Z357" i="28"/>
  <c r="AA357" i="28"/>
  <c r="AB357" i="28"/>
  <c r="AC357" i="28"/>
  <c r="AD357" i="28"/>
  <c r="AE357" i="28"/>
  <c r="AF357" i="28"/>
  <c r="AG357" i="28"/>
  <c r="AH357" i="28"/>
  <c r="AI357" i="28"/>
  <c r="AJ357" i="28"/>
  <c r="AK357" i="28"/>
  <c r="AL357" i="28"/>
  <c r="AM357" i="28"/>
  <c r="AN357" i="28"/>
  <c r="AO357" i="28"/>
  <c r="AP357" i="28"/>
  <c r="AQ357" i="28"/>
  <c r="AR357" i="28"/>
  <c r="AT357" i="28"/>
  <c r="AU357" i="28"/>
  <c r="AV357" i="28"/>
  <c r="AW357" i="28"/>
  <c r="AX357" i="28"/>
  <c r="D358" i="28"/>
  <c r="F358" i="28"/>
  <c r="G358" i="28"/>
  <c r="H358" i="28"/>
  <c r="I358" i="28"/>
  <c r="J358" i="28"/>
  <c r="K358" i="28"/>
  <c r="L358" i="28"/>
  <c r="M358" i="28"/>
  <c r="N358" i="28"/>
  <c r="O358" i="28"/>
  <c r="P358" i="28"/>
  <c r="Q358" i="28"/>
  <c r="R358" i="28"/>
  <c r="S358" i="28"/>
  <c r="T358" i="28"/>
  <c r="U358" i="28"/>
  <c r="V358" i="28"/>
  <c r="W358" i="28"/>
  <c r="X358" i="28"/>
  <c r="Y358" i="28"/>
  <c r="Z358" i="28"/>
  <c r="AA358" i="28"/>
  <c r="AB358" i="28"/>
  <c r="AC358" i="28"/>
  <c r="AD358" i="28"/>
  <c r="AE358" i="28"/>
  <c r="AF358" i="28"/>
  <c r="AG358" i="28"/>
  <c r="AH358" i="28"/>
  <c r="AI358" i="28"/>
  <c r="AJ358" i="28"/>
  <c r="AK358" i="28"/>
  <c r="AL358" i="28"/>
  <c r="AM358" i="28"/>
  <c r="AN358" i="28"/>
  <c r="AO358" i="28"/>
  <c r="AP358" i="28"/>
  <c r="AQ358" i="28"/>
  <c r="AR358" i="28"/>
  <c r="AT358" i="28"/>
  <c r="M358" i="8"/>
  <c r="AU358" i="28"/>
  <c r="AV358" i="28"/>
  <c r="AW358" i="28"/>
  <c r="AX358" i="28"/>
  <c r="D359" i="28"/>
  <c r="F359" i="28"/>
  <c r="G359" i="28"/>
  <c r="H359" i="28"/>
  <c r="I359" i="28"/>
  <c r="J359" i="28"/>
  <c r="K359" i="28"/>
  <c r="L359" i="28"/>
  <c r="M359" i="28"/>
  <c r="N359" i="28"/>
  <c r="O359" i="28"/>
  <c r="P359" i="28"/>
  <c r="Q359" i="28"/>
  <c r="R359" i="28"/>
  <c r="S359" i="28"/>
  <c r="T359" i="28"/>
  <c r="U359" i="28"/>
  <c r="V359" i="28"/>
  <c r="W359" i="28"/>
  <c r="X359" i="28"/>
  <c r="Y359" i="28"/>
  <c r="Z359" i="28"/>
  <c r="AA359" i="28"/>
  <c r="AB359" i="28"/>
  <c r="AC359" i="28"/>
  <c r="AD359" i="28"/>
  <c r="AE359" i="28"/>
  <c r="AF359" i="28"/>
  <c r="AG359" i="28"/>
  <c r="AH359" i="28"/>
  <c r="AI359" i="28"/>
  <c r="AJ359" i="28"/>
  <c r="AK359" i="28"/>
  <c r="AL359" i="28"/>
  <c r="AM359" i="28"/>
  <c r="AN359" i="28"/>
  <c r="AO359" i="28"/>
  <c r="AP359" i="28"/>
  <c r="AQ359" i="28"/>
  <c r="AR359" i="28"/>
  <c r="AT359" i="28"/>
  <c r="M359" i="8" s="1"/>
  <c r="AU359" i="28"/>
  <c r="AV359" i="28"/>
  <c r="AW359" i="28"/>
  <c r="AX359" i="28"/>
  <c r="D360" i="28"/>
  <c r="F360" i="28"/>
  <c r="G360" i="28"/>
  <c r="H360" i="28"/>
  <c r="I360" i="28"/>
  <c r="J360" i="28"/>
  <c r="K360" i="28"/>
  <c r="L360" i="28"/>
  <c r="M360" i="28"/>
  <c r="N360" i="28"/>
  <c r="O360" i="28"/>
  <c r="P360" i="28"/>
  <c r="Q360" i="28"/>
  <c r="R360" i="28"/>
  <c r="S360" i="28"/>
  <c r="T360" i="28"/>
  <c r="U360" i="28"/>
  <c r="V360" i="28"/>
  <c r="W360" i="28"/>
  <c r="X360" i="28"/>
  <c r="Y360" i="28"/>
  <c r="Z360" i="28"/>
  <c r="AA360" i="28"/>
  <c r="AB360" i="28"/>
  <c r="AC360" i="28"/>
  <c r="AD360" i="28"/>
  <c r="AE360" i="28"/>
  <c r="AF360" i="28"/>
  <c r="AG360" i="28"/>
  <c r="AH360" i="28"/>
  <c r="AI360" i="28"/>
  <c r="AJ360" i="28"/>
  <c r="AK360" i="28"/>
  <c r="AL360" i="28"/>
  <c r="AM360" i="28"/>
  <c r="AN360" i="28"/>
  <c r="AO360" i="28"/>
  <c r="AP360" i="28"/>
  <c r="AQ360" i="28"/>
  <c r="AR360" i="28"/>
  <c r="AT360" i="28"/>
  <c r="M360" i="8" s="1"/>
  <c r="AU360" i="28"/>
  <c r="AV360" i="28"/>
  <c r="AW360" i="28"/>
  <c r="AX360" i="28"/>
  <c r="D361" i="28"/>
  <c r="F361" i="28"/>
  <c r="G361" i="28"/>
  <c r="H361" i="28"/>
  <c r="I361" i="28"/>
  <c r="J361" i="28"/>
  <c r="K361" i="28"/>
  <c r="L361" i="28"/>
  <c r="M361" i="28"/>
  <c r="N361" i="28"/>
  <c r="O361" i="28"/>
  <c r="P361" i="28"/>
  <c r="Q361" i="28"/>
  <c r="R361" i="28"/>
  <c r="S361" i="28"/>
  <c r="T361" i="28"/>
  <c r="U361" i="28"/>
  <c r="V361" i="28"/>
  <c r="W361" i="28"/>
  <c r="X361" i="28"/>
  <c r="Y361" i="28"/>
  <c r="Z361" i="28"/>
  <c r="AA361" i="28"/>
  <c r="AB361" i="28"/>
  <c r="AC361" i="28"/>
  <c r="AD361" i="28"/>
  <c r="AE361" i="28"/>
  <c r="AF361" i="28"/>
  <c r="AG361" i="28"/>
  <c r="AH361" i="28"/>
  <c r="AI361" i="28"/>
  <c r="AJ361" i="28"/>
  <c r="AK361" i="28"/>
  <c r="AL361" i="28"/>
  <c r="G361" i="8"/>
  <c r="AM361" i="28"/>
  <c r="AN361" i="28"/>
  <c r="AO361" i="28"/>
  <c r="AP361" i="28"/>
  <c r="AQ361" i="28"/>
  <c r="AR361" i="28"/>
  <c r="AT361" i="28"/>
  <c r="AU361" i="28"/>
  <c r="AV361" i="28"/>
  <c r="AW361" i="28"/>
  <c r="AX361" i="28"/>
  <c r="D362" i="28"/>
  <c r="F362" i="28"/>
  <c r="G362" i="28"/>
  <c r="H362" i="28"/>
  <c r="I362" i="28"/>
  <c r="J362" i="28"/>
  <c r="K362" i="28"/>
  <c r="L362" i="28"/>
  <c r="M362" i="28"/>
  <c r="N362" i="28"/>
  <c r="O362" i="28"/>
  <c r="P362" i="28"/>
  <c r="Q362" i="28"/>
  <c r="R362" i="28"/>
  <c r="S362" i="28"/>
  <c r="T362" i="28"/>
  <c r="U362" i="28"/>
  <c r="V362" i="28"/>
  <c r="W362" i="28"/>
  <c r="X362" i="28"/>
  <c r="Y362" i="28"/>
  <c r="Z362" i="28"/>
  <c r="AA362" i="28"/>
  <c r="AB362" i="28"/>
  <c r="AC362" i="28"/>
  <c r="AD362" i="28"/>
  <c r="AE362" i="28"/>
  <c r="AF362" i="28"/>
  <c r="AG362" i="28"/>
  <c r="AH362" i="28"/>
  <c r="AI362" i="28"/>
  <c r="AJ362" i="28"/>
  <c r="AK362" i="28"/>
  <c r="AL362" i="28"/>
  <c r="AM362" i="28"/>
  <c r="AN362" i="28"/>
  <c r="AO362" i="28"/>
  <c r="AP362" i="28"/>
  <c r="AQ362" i="28"/>
  <c r="AR362" i="28"/>
  <c r="AT362" i="28"/>
  <c r="M362" i="8" s="1"/>
  <c r="AU362" i="28"/>
  <c r="AV362" i="28"/>
  <c r="AW362" i="28"/>
  <c r="AX362" i="28"/>
  <c r="D363" i="28"/>
  <c r="F363" i="28"/>
  <c r="G363" i="28"/>
  <c r="H363" i="28"/>
  <c r="I363" i="28"/>
  <c r="J363" i="28"/>
  <c r="K363" i="28"/>
  <c r="L363" i="28"/>
  <c r="M363" i="28"/>
  <c r="N363" i="28"/>
  <c r="O363" i="28"/>
  <c r="P363" i="28"/>
  <c r="Q363" i="28"/>
  <c r="R363" i="28"/>
  <c r="S363" i="28"/>
  <c r="T363" i="28"/>
  <c r="U363" i="28"/>
  <c r="V363" i="28"/>
  <c r="W363" i="28"/>
  <c r="X363" i="28"/>
  <c r="Y363" i="28"/>
  <c r="Z363" i="28"/>
  <c r="AA363" i="28"/>
  <c r="AB363" i="28"/>
  <c r="AC363" i="28"/>
  <c r="AD363" i="28"/>
  <c r="AE363" i="28"/>
  <c r="AF363" i="28"/>
  <c r="AG363" i="28"/>
  <c r="AH363" i="28"/>
  <c r="AI363" i="28"/>
  <c r="AJ363" i="28"/>
  <c r="AK363" i="28"/>
  <c r="AL363" i="28"/>
  <c r="G363" i="8"/>
  <c r="AM363" i="28"/>
  <c r="AN363" i="28"/>
  <c r="AO363" i="28"/>
  <c r="AP363" i="28"/>
  <c r="AQ363" i="28"/>
  <c r="AR363" i="28"/>
  <c r="AT363" i="28"/>
  <c r="M363" i="8"/>
  <c r="AU363" i="28"/>
  <c r="AV363" i="28"/>
  <c r="AW363" i="28"/>
  <c r="AX363" i="28"/>
  <c r="D364" i="28"/>
  <c r="F364" i="28"/>
  <c r="G364" i="28"/>
  <c r="H364" i="28"/>
  <c r="I364" i="28"/>
  <c r="J364" i="28"/>
  <c r="K364" i="28"/>
  <c r="L364" i="28"/>
  <c r="M364" i="28"/>
  <c r="N364" i="28"/>
  <c r="O364" i="28"/>
  <c r="P364" i="28"/>
  <c r="Q364" i="28"/>
  <c r="R364" i="28"/>
  <c r="S364" i="28"/>
  <c r="T364" i="28"/>
  <c r="U364" i="28"/>
  <c r="V364" i="28"/>
  <c r="W364" i="28"/>
  <c r="X364" i="28"/>
  <c r="Y364" i="28"/>
  <c r="Z364" i="28"/>
  <c r="AA364" i="28"/>
  <c r="AB364" i="28"/>
  <c r="AC364" i="28"/>
  <c r="AD364" i="28"/>
  <c r="AE364" i="28"/>
  <c r="AF364" i="28"/>
  <c r="AG364" i="28"/>
  <c r="AH364" i="28"/>
  <c r="AI364" i="28"/>
  <c r="AJ364" i="28"/>
  <c r="AK364" i="28"/>
  <c r="AL364" i="28"/>
  <c r="AM364" i="28"/>
  <c r="AN364" i="28"/>
  <c r="AO364" i="28"/>
  <c r="AP364" i="28"/>
  <c r="AQ364" i="28"/>
  <c r="AR364" i="28"/>
  <c r="AT364" i="28"/>
  <c r="M364" i="8"/>
  <c r="AU364" i="28"/>
  <c r="AV364" i="28"/>
  <c r="AW364" i="28"/>
  <c r="AX364" i="28"/>
  <c r="D365" i="28"/>
  <c r="F365" i="28"/>
  <c r="G365" i="28"/>
  <c r="H365" i="28"/>
  <c r="I365" i="28"/>
  <c r="J365" i="28"/>
  <c r="K365" i="28"/>
  <c r="L365" i="28"/>
  <c r="M365" i="28"/>
  <c r="N365" i="28"/>
  <c r="O365" i="28"/>
  <c r="P365" i="28"/>
  <c r="Q365" i="28"/>
  <c r="R365" i="28"/>
  <c r="S365" i="28"/>
  <c r="T365" i="28"/>
  <c r="U365" i="28"/>
  <c r="V365" i="28"/>
  <c r="W365" i="28"/>
  <c r="X365" i="28"/>
  <c r="Y365" i="28"/>
  <c r="Z365" i="28"/>
  <c r="AA365" i="28"/>
  <c r="AB365" i="28"/>
  <c r="AC365" i="28"/>
  <c r="AD365" i="28"/>
  <c r="AE365" i="28"/>
  <c r="AF365" i="28"/>
  <c r="AG365" i="28"/>
  <c r="AH365" i="28"/>
  <c r="AI365" i="28"/>
  <c r="AJ365" i="28"/>
  <c r="AK365" i="28"/>
  <c r="AL365" i="28"/>
  <c r="G365" i="8" s="1"/>
  <c r="AM365" i="28"/>
  <c r="AN365" i="28"/>
  <c r="AO365" i="28"/>
  <c r="AP365" i="28"/>
  <c r="AQ365" i="28"/>
  <c r="AR365" i="28"/>
  <c r="AT365" i="28"/>
  <c r="AU365" i="28"/>
  <c r="AV365" i="28"/>
  <c r="AW365" i="28"/>
  <c r="AX365" i="28"/>
  <c r="D366" i="28"/>
  <c r="F366" i="28"/>
  <c r="G366" i="28"/>
  <c r="H366" i="28"/>
  <c r="I366" i="28"/>
  <c r="J366" i="28"/>
  <c r="K366" i="28"/>
  <c r="L366" i="28"/>
  <c r="M366" i="28"/>
  <c r="N366" i="28"/>
  <c r="O366" i="28"/>
  <c r="P366" i="28"/>
  <c r="Q366" i="28"/>
  <c r="R366" i="28"/>
  <c r="S366" i="28"/>
  <c r="T366" i="28"/>
  <c r="U366" i="28"/>
  <c r="V366" i="28"/>
  <c r="W366" i="28"/>
  <c r="X366" i="28"/>
  <c r="Y366" i="28"/>
  <c r="Z366" i="28"/>
  <c r="AA366" i="28"/>
  <c r="AB366" i="28"/>
  <c r="AC366" i="28"/>
  <c r="AD366" i="28"/>
  <c r="AE366" i="28"/>
  <c r="AF366" i="28"/>
  <c r="AG366" i="28"/>
  <c r="AH366" i="28"/>
  <c r="AI366" i="28"/>
  <c r="AJ366" i="28"/>
  <c r="AK366" i="28"/>
  <c r="AL366" i="28"/>
  <c r="AM366" i="28"/>
  <c r="AN366" i="28"/>
  <c r="AO366" i="28"/>
  <c r="AP366" i="28"/>
  <c r="AQ366" i="28"/>
  <c r="AR366" i="28"/>
  <c r="AT366" i="28"/>
  <c r="M366" i="8"/>
  <c r="AU366" i="28"/>
  <c r="AV366" i="28"/>
  <c r="AW366" i="28"/>
  <c r="AX366" i="28"/>
  <c r="D367" i="28"/>
  <c r="F367" i="28"/>
  <c r="G367" i="28"/>
  <c r="H367" i="28"/>
  <c r="I367" i="28"/>
  <c r="J367" i="28"/>
  <c r="K367" i="28"/>
  <c r="L367" i="28"/>
  <c r="M367" i="28"/>
  <c r="N367" i="28"/>
  <c r="O367" i="28"/>
  <c r="P367" i="28"/>
  <c r="Q367" i="28"/>
  <c r="R367" i="28"/>
  <c r="S367" i="28"/>
  <c r="T367" i="28"/>
  <c r="U367" i="28"/>
  <c r="V367" i="28"/>
  <c r="W367" i="28"/>
  <c r="X367" i="28"/>
  <c r="Y367" i="28"/>
  <c r="Z367" i="28"/>
  <c r="AA367" i="28"/>
  <c r="AB367" i="28"/>
  <c r="AC367" i="28"/>
  <c r="AD367" i="28"/>
  <c r="AE367" i="28"/>
  <c r="AF367" i="28"/>
  <c r="AG367" i="28"/>
  <c r="AH367" i="28"/>
  <c r="AI367" i="28"/>
  <c r="AJ367" i="28"/>
  <c r="AK367" i="28"/>
  <c r="AL367" i="28"/>
  <c r="G367" i="8" s="1"/>
  <c r="AM367" i="28"/>
  <c r="AN367" i="28"/>
  <c r="AO367" i="28"/>
  <c r="AP367" i="28"/>
  <c r="AQ367" i="28"/>
  <c r="AR367" i="28"/>
  <c r="AT367" i="28"/>
  <c r="M367" i="8" s="1"/>
  <c r="AU367" i="28"/>
  <c r="AV367" i="28"/>
  <c r="AW367" i="28"/>
  <c r="AX367" i="28"/>
  <c r="D368" i="28"/>
  <c r="F368" i="28"/>
  <c r="G368" i="28"/>
  <c r="H368" i="28"/>
  <c r="I368" i="28"/>
  <c r="J368" i="28"/>
  <c r="K368" i="28"/>
  <c r="L368" i="28"/>
  <c r="M368" i="28"/>
  <c r="N368" i="28"/>
  <c r="O368" i="28"/>
  <c r="P368" i="28"/>
  <c r="Q368" i="28"/>
  <c r="R368" i="28"/>
  <c r="S368" i="28"/>
  <c r="T368" i="28"/>
  <c r="U368" i="28"/>
  <c r="V368" i="28"/>
  <c r="W368" i="28"/>
  <c r="X368" i="28"/>
  <c r="Y368" i="28"/>
  <c r="Z368" i="28"/>
  <c r="AA368" i="28"/>
  <c r="AB368" i="28"/>
  <c r="AC368" i="28"/>
  <c r="AD368" i="28"/>
  <c r="AE368" i="28"/>
  <c r="AF368" i="28"/>
  <c r="AG368" i="28"/>
  <c r="AH368" i="28"/>
  <c r="AI368" i="28"/>
  <c r="AJ368" i="28"/>
  <c r="AK368" i="28"/>
  <c r="AL368" i="28"/>
  <c r="AM368" i="28"/>
  <c r="AN368" i="28"/>
  <c r="AO368" i="28"/>
  <c r="AP368" i="28"/>
  <c r="AQ368" i="28"/>
  <c r="AR368" i="28"/>
  <c r="AT368" i="28"/>
  <c r="M368" i="8" s="1"/>
  <c r="AU368" i="28"/>
  <c r="AV368" i="28"/>
  <c r="AW368" i="28"/>
  <c r="AX368" i="28"/>
  <c r="D369" i="28"/>
  <c r="F369" i="28"/>
  <c r="G369" i="28"/>
  <c r="H369" i="28"/>
  <c r="I369" i="28"/>
  <c r="J369" i="28"/>
  <c r="K369" i="28"/>
  <c r="L369" i="28"/>
  <c r="M369" i="28"/>
  <c r="N369" i="28"/>
  <c r="O369" i="28"/>
  <c r="P369" i="28"/>
  <c r="Q369" i="28"/>
  <c r="R369" i="28"/>
  <c r="S369" i="28"/>
  <c r="T369" i="28"/>
  <c r="U369" i="28"/>
  <c r="V369" i="28"/>
  <c r="W369" i="28"/>
  <c r="X369" i="28"/>
  <c r="Y369" i="28"/>
  <c r="Z369" i="28"/>
  <c r="AA369" i="28"/>
  <c r="AB369" i="28"/>
  <c r="AC369" i="28"/>
  <c r="AD369" i="28"/>
  <c r="AE369" i="28"/>
  <c r="AF369" i="28"/>
  <c r="AG369" i="28"/>
  <c r="AH369" i="28"/>
  <c r="AI369" i="28"/>
  <c r="AJ369" i="28"/>
  <c r="AK369" i="28"/>
  <c r="AL369" i="28"/>
  <c r="G369" i="8" s="1"/>
  <c r="AM369" i="28"/>
  <c r="AN369" i="28"/>
  <c r="AO369" i="28"/>
  <c r="AP369" i="28"/>
  <c r="AQ369" i="28"/>
  <c r="AR369" i="28"/>
  <c r="AT369" i="28"/>
  <c r="AU369" i="28"/>
  <c r="AV369" i="28"/>
  <c r="AW369" i="28"/>
  <c r="AX369" i="28"/>
  <c r="D370" i="28"/>
  <c r="F370" i="28"/>
  <c r="G370" i="28"/>
  <c r="H370" i="28"/>
  <c r="I370" i="28"/>
  <c r="J370" i="28"/>
  <c r="K370" i="28"/>
  <c r="L370" i="28"/>
  <c r="M370" i="28"/>
  <c r="N370" i="28"/>
  <c r="O370" i="28"/>
  <c r="P370" i="28"/>
  <c r="Q370" i="28"/>
  <c r="R370" i="28"/>
  <c r="S370" i="28"/>
  <c r="T370" i="28"/>
  <c r="U370" i="28"/>
  <c r="V370" i="28"/>
  <c r="W370" i="28"/>
  <c r="X370" i="28"/>
  <c r="Y370" i="28"/>
  <c r="Z370" i="28"/>
  <c r="AA370" i="28"/>
  <c r="AB370" i="28"/>
  <c r="AC370" i="28"/>
  <c r="AD370" i="28"/>
  <c r="AE370" i="28"/>
  <c r="AF370" i="28"/>
  <c r="AG370" i="28"/>
  <c r="AH370" i="28"/>
  <c r="AI370" i="28"/>
  <c r="AJ370" i="28"/>
  <c r="AK370" i="28"/>
  <c r="AL370" i="28"/>
  <c r="AM370" i="28"/>
  <c r="AN370" i="28"/>
  <c r="AO370" i="28"/>
  <c r="AP370" i="28"/>
  <c r="AQ370" i="28"/>
  <c r="AR370" i="28"/>
  <c r="AT370" i="28"/>
  <c r="M370" i="8" s="1"/>
  <c r="AU370" i="28"/>
  <c r="AV370" i="28"/>
  <c r="AW370" i="28"/>
  <c r="AX370" i="28"/>
  <c r="D371" i="28"/>
  <c r="F371" i="28"/>
  <c r="G371" i="28"/>
  <c r="H371" i="28"/>
  <c r="I371" i="28"/>
  <c r="J371" i="28"/>
  <c r="K371" i="28"/>
  <c r="L371" i="28"/>
  <c r="M371" i="28"/>
  <c r="N371" i="28"/>
  <c r="O371" i="28"/>
  <c r="P371" i="28"/>
  <c r="Q371" i="28"/>
  <c r="R371" i="28"/>
  <c r="S371" i="28"/>
  <c r="T371" i="28"/>
  <c r="U371" i="28"/>
  <c r="V371" i="28"/>
  <c r="W371" i="28"/>
  <c r="X371" i="28"/>
  <c r="Y371" i="28"/>
  <c r="Z371" i="28"/>
  <c r="AA371" i="28"/>
  <c r="AB371" i="28"/>
  <c r="AC371" i="28"/>
  <c r="AD371" i="28"/>
  <c r="AE371" i="28"/>
  <c r="AF371" i="28"/>
  <c r="AG371" i="28"/>
  <c r="AH371" i="28"/>
  <c r="AI371" i="28"/>
  <c r="AJ371" i="28"/>
  <c r="AK371" i="28"/>
  <c r="AL371" i="28"/>
  <c r="G371" i="8"/>
  <c r="AM371" i="28"/>
  <c r="AN371" i="28"/>
  <c r="AO371" i="28"/>
  <c r="AP371" i="28"/>
  <c r="AQ371" i="28"/>
  <c r="AR371" i="28"/>
  <c r="AT371" i="28"/>
  <c r="M371" i="8"/>
  <c r="AU371" i="28"/>
  <c r="AV371" i="28"/>
  <c r="AW371" i="28"/>
  <c r="AX371" i="28"/>
  <c r="D372" i="28"/>
  <c r="F372" i="28"/>
  <c r="G372" i="28"/>
  <c r="H372" i="28"/>
  <c r="I372" i="28"/>
  <c r="J372" i="28"/>
  <c r="K372" i="28"/>
  <c r="L372" i="28"/>
  <c r="M372" i="28"/>
  <c r="N372" i="28"/>
  <c r="O372" i="28"/>
  <c r="P372" i="28"/>
  <c r="Q372" i="28"/>
  <c r="R372" i="28"/>
  <c r="S372" i="28"/>
  <c r="T372" i="28"/>
  <c r="U372" i="28"/>
  <c r="V372" i="28"/>
  <c r="W372" i="28"/>
  <c r="X372" i="28"/>
  <c r="Y372" i="28"/>
  <c r="Z372" i="28"/>
  <c r="AA372" i="28"/>
  <c r="AB372" i="28"/>
  <c r="AC372" i="28"/>
  <c r="AD372" i="28"/>
  <c r="AE372" i="28"/>
  <c r="AF372" i="28"/>
  <c r="AG372" i="28"/>
  <c r="AH372" i="28"/>
  <c r="AI372" i="28"/>
  <c r="AJ372" i="28"/>
  <c r="AK372" i="28"/>
  <c r="AL372" i="28"/>
  <c r="AM372" i="28"/>
  <c r="AN372" i="28"/>
  <c r="AO372" i="28"/>
  <c r="AP372" i="28"/>
  <c r="AQ372" i="28"/>
  <c r="AR372" i="28"/>
  <c r="AT372" i="28"/>
  <c r="M372" i="8"/>
  <c r="AU372" i="28"/>
  <c r="AV372" i="28"/>
  <c r="AW372" i="28"/>
  <c r="AX372" i="28"/>
  <c r="D373" i="28"/>
  <c r="F373" i="28"/>
  <c r="G373" i="28"/>
  <c r="H373" i="28"/>
  <c r="I373" i="28"/>
  <c r="J373" i="28"/>
  <c r="K373" i="28"/>
  <c r="L373" i="28"/>
  <c r="M373" i="28"/>
  <c r="N373" i="28"/>
  <c r="O373" i="28"/>
  <c r="P373" i="28"/>
  <c r="Q373" i="28"/>
  <c r="R373" i="28"/>
  <c r="S373" i="28"/>
  <c r="T373" i="28"/>
  <c r="U373" i="28"/>
  <c r="V373" i="28"/>
  <c r="W373" i="28"/>
  <c r="X373" i="28"/>
  <c r="Y373" i="28"/>
  <c r="Z373" i="28"/>
  <c r="AA373" i="28"/>
  <c r="AB373" i="28"/>
  <c r="AC373" i="28"/>
  <c r="AD373" i="28"/>
  <c r="AE373" i="28"/>
  <c r="AF373" i="28"/>
  <c r="AG373" i="28"/>
  <c r="AH373" i="28"/>
  <c r="AI373" i="28"/>
  <c r="AJ373" i="28"/>
  <c r="AK373" i="28"/>
  <c r="AL373" i="28"/>
  <c r="AM373" i="28"/>
  <c r="AN373" i="28"/>
  <c r="AO373" i="28"/>
  <c r="AP373" i="28"/>
  <c r="AQ373" i="28"/>
  <c r="AR373" i="28"/>
  <c r="AT373" i="28"/>
  <c r="AU373" i="28"/>
  <c r="AV373" i="28"/>
  <c r="AW373" i="28"/>
  <c r="AX373" i="28"/>
  <c r="D374" i="28"/>
  <c r="F374" i="28"/>
  <c r="G374" i="28"/>
  <c r="H374" i="28"/>
  <c r="I374" i="28"/>
  <c r="J374" i="28"/>
  <c r="K374" i="28"/>
  <c r="L374" i="28"/>
  <c r="M374" i="28"/>
  <c r="N374" i="28"/>
  <c r="O374" i="28"/>
  <c r="P374" i="28"/>
  <c r="Q374" i="28"/>
  <c r="R374" i="28"/>
  <c r="S374" i="28"/>
  <c r="T374" i="28"/>
  <c r="U374" i="28"/>
  <c r="V374" i="28"/>
  <c r="W374" i="28"/>
  <c r="X374" i="28"/>
  <c r="Y374" i="28"/>
  <c r="Z374" i="28"/>
  <c r="AA374" i="28"/>
  <c r="AB374" i="28"/>
  <c r="AC374" i="28"/>
  <c r="AD374" i="28"/>
  <c r="AE374" i="28"/>
  <c r="AF374" i="28"/>
  <c r="AG374" i="28"/>
  <c r="AH374" i="28"/>
  <c r="AI374" i="28"/>
  <c r="AJ374" i="28"/>
  <c r="AK374" i="28"/>
  <c r="AL374" i="28"/>
  <c r="AM374" i="28"/>
  <c r="AN374" i="28"/>
  <c r="AO374" i="28"/>
  <c r="AP374" i="28"/>
  <c r="AQ374" i="28"/>
  <c r="AR374" i="28"/>
  <c r="AT374" i="28"/>
  <c r="M374" i="8"/>
  <c r="AU374" i="28"/>
  <c r="AV374" i="28"/>
  <c r="AW374" i="28"/>
  <c r="AX374" i="28"/>
  <c r="D375" i="28"/>
  <c r="F375" i="28"/>
  <c r="G375" i="28"/>
  <c r="H375" i="28"/>
  <c r="I375" i="28"/>
  <c r="J375" i="28"/>
  <c r="K375" i="28"/>
  <c r="L375" i="28"/>
  <c r="M375" i="28"/>
  <c r="N375" i="28"/>
  <c r="O375" i="28"/>
  <c r="P375" i="28"/>
  <c r="Q375" i="28"/>
  <c r="R375" i="28"/>
  <c r="S375" i="28"/>
  <c r="T375" i="28"/>
  <c r="U375" i="28"/>
  <c r="V375" i="28"/>
  <c r="W375" i="28"/>
  <c r="X375" i="28"/>
  <c r="Y375" i="28"/>
  <c r="Z375" i="28"/>
  <c r="AA375" i="28"/>
  <c r="AB375" i="28"/>
  <c r="AC375" i="28"/>
  <c r="AD375" i="28"/>
  <c r="AE375" i="28"/>
  <c r="AF375" i="28"/>
  <c r="AG375" i="28"/>
  <c r="AH375" i="28"/>
  <c r="AI375" i="28"/>
  <c r="AJ375" i="28"/>
  <c r="AK375" i="28"/>
  <c r="AL375" i="28"/>
  <c r="AM375" i="28"/>
  <c r="AN375" i="28"/>
  <c r="AO375" i="28"/>
  <c r="AP375" i="28"/>
  <c r="AQ375" i="28"/>
  <c r="AR375" i="28"/>
  <c r="AT375" i="28"/>
  <c r="M375" i="8" s="1"/>
  <c r="AU375" i="28"/>
  <c r="AV375" i="28"/>
  <c r="AW375" i="28"/>
  <c r="AX375" i="28"/>
  <c r="D376" i="28"/>
  <c r="F376" i="28"/>
  <c r="G376" i="28"/>
  <c r="H376" i="28"/>
  <c r="I376" i="28"/>
  <c r="J376" i="28"/>
  <c r="K376" i="28"/>
  <c r="L376" i="28"/>
  <c r="M376" i="28"/>
  <c r="N376" i="28"/>
  <c r="O376" i="28"/>
  <c r="P376" i="28"/>
  <c r="Q376" i="28"/>
  <c r="R376" i="28"/>
  <c r="S376" i="28"/>
  <c r="T376" i="28"/>
  <c r="U376" i="28"/>
  <c r="V376" i="28"/>
  <c r="W376" i="28"/>
  <c r="X376" i="28"/>
  <c r="Y376" i="28"/>
  <c r="Z376" i="28"/>
  <c r="AA376" i="28"/>
  <c r="AB376" i="28"/>
  <c r="AC376" i="28"/>
  <c r="AD376" i="28"/>
  <c r="AE376" i="28"/>
  <c r="AF376" i="28"/>
  <c r="AG376" i="28"/>
  <c r="AH376" i="28"/>
  <c r="AI376" i="28"/>
  <c r="AJ376" i="28"/>
  <c r="AK376" i="28"/>
  <c r="AL376" i="28"/>
  <c r="AM376" i="28"/>
  <c r="AN376" i="28"/>
  <c r="AO376" i="28"/>
  <c r="AP376" i="28"/>
  <c r="AQ376" i="28"/>
  <c r="AR376" i="28"/>
  <c r="AT376" i="28"/>
  <c r="M376" i="8"/>
  <c r="AU376" i="28"/>
  <c r="AV376" i="28"/>
  <c r="AW376" i="28"/>
  <c r="AX376" i="28"/>
  <c r="D377" i="28"/>
  <c r="F377" i="28"/>
  <c r="G377" i="28"/>
  <c r="H377" i="28"/>
  <c r="I377" i="28"/>
  <c r="J377" i="28"/>
  <c r="K377" i="28"/>
  <c r="L377" i="28"/>
  <c r="M377" i="28"/>
  <c r="N377" i="28"/>
  <c r="O377" i="28"/>
  <c r="P377" i="28"/>
  <c r="Q377" i="28"/>
  <c r="R377" i="28"/>
  <c r="S377" i="28"/>
  <c r="T377" i="28"/>
  <c r="U377" i="28"/>
  <c r="V377" i="28"/>
  <c r="W377" i="28"/>
  <c r="X377" i="28"/>
  <c r="Y377" i="28"/>
  <c r="Z377" i="28"/>
  <c r="AA377" i="28"/>
  <c r="AB377" i="28"/>
  <c r="AC377" i="28"/>
  <c r="AD377" i="28"/>
  <c r="AE377" i="28"/>
  <c r="AF377" i="28"/>
  <c r="AG377" i="28"/>
  <c r="AH377" i="28"/>
  <c r="AI377" i="28"/>
  <c r="AJ377" i="28"/>
  <c r="AK377" i="28"/>
  <c r="AL377" i="28"/>
  <c r="G377" i="8"/>
  <c r="AM377" i="28"/>
  <c r="AN377" i="28"/>
  <c r="AO377" i="28"/>
  <c r="AP377" i="28"/>
  <c r="AQ377" i="28"/>
  <c r="AR377" i="28"/>
  <c r="AT377" i="28"/>
  <c r="AU377" i="28"/>
  <c r="AV377" i="28"/>
  <c r="AW377" i="28"/>
  <c r="AX377" i="28"/>
  <c r="D378" i="28"/>
  <c r="F378" i="28"/>
  <c r="G378" i="28"/>
  <c r="H378" i="28"/>
  <c r="I378" i="28"/>
  <c r="J378" i="28"/>
  <c r="K378" i="28"/>
  <c r="L378" i="28"/>
  <c r="M378" i="28"/>
  <c r="N378" i="28"/>
  <c r="O378" i="28"/>
  <c r="P378" i="28"/>
  <c r="Q378" i="28"/>
  <c r="R378" i="28"/>
  <c r="S378" i="28"/>
  <c r="T378" i="28"/>
  <c r="U378" i="28"/>
  <c r="V378" i="28"/>
  <c r="W378" i="28"/>
  <c r="X378" i="28"/>
  <c r="Y378" i="28"/>
  <c r="Z378" i="28"/>
  <c r="AA378" i="28"/>
  <c r="AB378" i="28"/>
  <c r="AC378" i="28"/>
  <c r="AD378" i="28"/>
  <c r="AE378" i="28"/>
  <c r="AF378" i="28"/>
  <c r="AG378" i="28"/>
  <c r="AH378" i="28"/>
  <c r="AI378" i="28"/>
  <c r="AJ378" i="28"/>
  <c r="AK378" i="28"/>
  <c r="AL378" i="28"/>
  <c r="AM378" i="28"/>
  <c r="AN378" i="28"/>
  <c r="AO378" i="28"/>
  <c r="AP378" i="28"/>
  <c r="AQ378" i="28"/>
  <c r="AR378" i="28"/>
  <c r="AT378" i="28"/>
  <c r="M378" i="8"/>
  <c r="AU378" i="28"/>
  <c r="AV378" i="28"/>
  <c r="AW378" i="28"/>
  <c r="AX378" i="28"/>
  <c r="D379" i="28"/>
  <c r="F379" i="28"/>
  <c r="G379" i="28"/>
  <c r="H379" i="28"/>
  <c r="I379" i="28"/>
  <c r="J379" i="28"/>
  <c r="K379" i="28"/>
  <c r="L379" i="28"/>
  <c r="M379" i="28"/>
  <c r="N379" i="28"/>
  <c r="O379" i="28"/>
  <c r="P379" i="28"/>
  <c r="Q379" i="28"/>
  <c r="R379" i="28"/>
  <c r="S379" i="28"/>
  <c r="T379" i="28"/>
  <c r="U379" i="28"/>
  <c r="V379" i="28"/>
  <c r="W379" i="28"/>
  <c r="X379" i="28"/>
  <c r="Y379" i="28"/>
  <c r="Z379" i="28"/>
  <c r="AA379" i="28"/>
  <c r="AB379" i="28"/>
  <c r="AC379" i="28"/>
  <c r="AD379" i="28"/>
  <c r="AE379" i="28"/>
  <c r="AF379" i="28"/>
  <c r="AG379" i="28"/>
  <c r="AH379" i="28"/>
  <c r="AI379" i="28"/>
  <c r="AJ379" i="28"/>
  <c r="AK379" i="28"/>
  <c r="AL379" i="28"/>
  <c r="G379" i="8"/>
  <c r="AM379" i="28"/>
  <c r="AN379" i="28"/>
  <c r="AO379" i="28"/>
  <c r="AP379" i="28"/>
  <c r="AQ379" i="28"/>
  <c r="AR379" i="28"/>
  <c r="AT379" i="28"/>
  <c r="M379" i="8"/>
  <c r="AU379" i="28"/>
  <c r="AV379" i="28"/>
  <c r="AW379" i="28"/>
  <c r="AX379" i="28"/>
  <c r="D380" i="28"/>
  <c r="F380" i="28"/>
  <c r="G380" i="28"/>
  <c r="H380" i="28"/>
  <c r="I380" i="28"/>
  <c r="J380" i="28"/>
  <c r="K380" i="28"/>
  <c r="L380" i="28"/>
  <c r="M380" i="28"/>
  <c r="N380" i="28"/>
  <c r="O380" i="28"/>
  <c r="P380" i="28"/>
  <c r="Q380" i="28"/>
  <c r="R380" i="28"/>
  <c r="S380" i="28"/>
  <c r="T380" i="28"/>
  <c r="U380" i="28"/>
  <c r="V380" i="28"/>
  <c r="W380" i="28"/>
  <c r="X380" i="28"/>
  <c r="Y380" i="28"/>
  <c r="Z380" i="28"/>
  <c r="AA380" i="28"/>
  <c r="AB380" i="28"/>
  <c r="AC380" i="28"/>
  <c r="AD380" i="28"/>
  <c r="AE380" i="28"/>
  <c r="AF380" i="28"/>
  <c r="AG380" i="28"/>
  <c r="AH380" i="28"/>
  <c r="AI380" i="28"/>
  <c r="AJ380" i="28"/>
  <c r="AK380" i="28"/>
  <c r="AL380" i="28"/>
  <c r="AM380" i="28"/>
  <c r="AN380" i="28"/>
  <c r="AO380" i="28"/>
  <c r="AP380" i="28"/>
  <c r="AQ380" i="28"/>
  <c r="AR380" i="28"/>
  <c r="AT380" i="28"/>
  <c r="M380" i="8" s="1"/>
  <c r="AU380" i="28"/>
  <c r="AV380" i="28"/>
  <c r="AW380" i="28"/>
  <c r="AX380" i="28"/>
  <c r="D381" i="28"/>
  <c r="F381" i="28"/>
  <c r="G381" i="28"/>
  <c r="H381" i="28"/>
  <c r="I381" i="28"/>
  <c r="J381" i="28"/>
  <c r="K381" i="28"/>
  <c r="L381" i="28"/>
  <c r="M381" i="28"/>
  <c r="N381" i="28"/>
  <c r="O381" i="28"/>
  <c r="P381" i="28"/>
  <c r="Q381" i="28"/>
  <c r="R381" i="28"/>
  <c r="S381" i="28"/>
  <c r="T381" i="28"/>
  <c r="U381" i="28"/>
  <c r="V381" i="28"/>
  <c r="W381" i="28"/>
  <c r="X381" i="28"/>
  <c r="Y381" i="28"/>
  <c r="Z381" i="28"/>
  <c r="AA381" i="28"/>
  <c r="AB381" i="28"/>
  <c r="AC381" i="28"/>
  <c r="AD381" i="28"/>
  <c r="AE381" i="28"/>
  <c r="AF381" i="28"/>
  <c r="AG381" i="28"/>
  <c r="AH381" i="28"/>
  <c r="AI381" i="28"/>
  <c r="AJ381" i="28"/>
  <c r="AK381" i="28"/>
  <c r="AL381" i="28"/>
  <c r="G381" i="8"/>
  <c r="AM381" i="28"/>
  <c r="AN381" i="28"/>
  <c r="AO381" i="28"/>
  <c r="AP381" i="28"/>
  <c r="AQ381" i="28"/>
  <c r="AR381" i="28"/>
  <c r="AT381" i="28"/>
  <c r="AU381" i="28"/>
  <c r="AV381" i="28"/>
  <c r="AW381" i="28"/>
  <c r="AX381" i="28"/>
  <c r="D382" i="28"/>
  <c r="F382" i="28"/>
  <c r="G382" i="28"/>
  <c r="H382" i="28"/>
  <c r="I382" i="28"/>
  <c r="J382" i="28"/>
  <c r="K382" i="28"/>
  <c r="L382" i="28"/>
  <c r="M382" i="28"/>
  <c r="N382" i="28"/>
  <c r="O382" i="28"/>
  <c r="P382" i="28"/>
  <c r="Q382" i="28"/>
  <c r="R382" i="28"/>
  <c r="S382" i="28"/>
  <c r="T382" i="28"/>
  <c r="U382" i="28"/>
  <c r="V382" i="28"/>
  <c r="W382" i="28"/>
  <c r="X382" i="28"/>
  <c r="Y382" i="28"/>
  <c r="Z382" i="28"/>
  <c r="AA382" i="28"/>
  <c r="AB382" i="28"/>
  <c r="AC382" i="28"/>
  <c r="AD382" i="28"/>
  <c r="AE382" i="28"/>
  <c r="AF382" i="28"/>
  <c r="AG382" i="28"/>
  <c r="AH382" i="28"/>
  <c r="AI382" i="28"/>
  <c r="AJ382" i="28"/>
  <c r="AK382" i="28"/>
  <c r="AL382" i="28"/>
  <c r="AM382" i="28"/>
  <c r="AN382" i="28"/>
  <c r="AO382" i="28"/>
  <c r="AP382" i="28"/>
  <c r="AQ382" i="28"/>
  <c r="AR382" i="28"/>
  <c r="AT382" i="28"/>
  <c r="M382" i="8" s="1"/>
  <c r="AU382" i="28"/>
  <c r="AV382" i="28"/>
  <c r="AW382" i="28"/>
  <c r="AX382" i="28"/>
  <c r="D383" i="28"/>
  <c r="F383" i="28"/>
  <c r="G383" i="28"/>
  <c r="H383" i="28"/>
  <c r="I383" i="28"/>
  <c r="J383" i="28"/>
  <c r="K383" i="28"/>
  <c r="L383" i="28"/>
  <c r="M383" i="28"/>
  <c r="N383" i="28"/>
  <c r="O383" i="28"/>
  <c r="P383" i="28"/>
  <c r="Q383" i="28"/>
  <c r="R383" i="28"/>
  <c r="S383" i="28"/>
  <c r="T383" i="28"/>
  <c r="U383" i="28"/>
  <c r="V383" i="28"/>
  <c r="W383" i="28"/>
  <c r="X383" i="28"/>
  <c r="Y383" i="28"/>
  <c r="Z383" i="28"/>
  <c r="AA383" i="28"/>
  <c r="AB383" i="28"/>
  <c r="AC383" i="28"/>
  <c r="AD383" i="28"/>
  <c r="AE383" i="28"/>
  <c r="AF383" i="28"/>
  <c r="AG383" i="28"/>
  <c r="AH383" i="28"/>
  <c r="AI383" i="28"/>
  <c r="AJ383" i="28"/>
  <c r="AK383" i="28"/>
  <c r="AL383" i="28"/>
  <c r="G383" i="8"/>
  <c r="AM383" i="28"/>
  <c r="AN383" i="28"/>
  <c r="AO383" i="28"/>
  <c r="AP383" i="28"/>
  <c r="AQ383" i="28"/>
  <c r="AR383" i="28"/>
  <c r="AT383" i="28"/>
  <c r="M383" i="8"/>
  <c r="AU383" i="28"/>
  <c r="AV383" i="28"/>
  <c r="AW383" i="28"/>
  <c r="AX383" i="28"/>
  <c r="D384" i="28"/>
  <c r="F384" i="28"/>
  <c r="G384" i="28"/>
  <c r="H384" i="28"/>
  <c r="I384" i="28"/>
  <c r="J384" i="28"/>
  <c r="K384" i="28"/>
  <c r="L384" i="28"/>
  <c r="M384" i="28"/>
  <c r="N384" i="28"/>
  <c r="O384" i="28"/>
  <c r="P384" i="28"/>
  <c r="Q384" i="28"/>
  <c r="R384" i="28"/>
  <c r="S384" i="28"/>
  <c r="T384" i="28"/>
  <c r="U384" i="28"/>
  <c r="V384" i="28"/>
  <c r="W384" i="28"/>
  <c r="X384" i="28"/>
  <c r="Y384" i="28"/>
  <c r="Z384" i="28"/>
  <c r="AA384" i="28"/>
  <c r="AB384" i="28"/>
  <c r="AC384" i="28"/>
  <c r="AD384" i="28"/>
  <c r="AE384" i="28"/>
  <c r="AF384" i="28"/>
  <c r="AG384" i="28"/>
  <c r="AH384" i="28"/>
  <c r="AI384" i="28"/>
  <c r="AJ384" i="28"/>
  <c r="AK384" i="28"/>
  <c r="AL384" i="28"/>
  <c r="AM384" i="28"/>
  <c r="AN384" i="28"/>
  <c r="AO384" i="28"/>
  <c r="AP384" i="28"/>
  <c r="AQ384" i="28"/>
  <c r="AR384" i="28"/>
  <c r="AT384" i="28"/>
  <c r="M384" i="8" s="1"/>
  <c r="AU384" i="28"/>
  <c r="AV384" i="28"/>
  <c r="AW384" i="28"/>
  <c r="AX384" i="28"/>
  <c r="D385" i="28"/>
  <c r="F385" i="28"/>
  <c r="G385" i="28"/>
  <c r="H385" i="28"/>
  <c r="I385" i="28"/>
  <c r="J385" i="28"/>
  <c r="K385" i="28"/>
  <c r="L385" i="28"/>
  <c r="M385" i="28"/>
  <c r="N385" i="28"/>
  <c r="O385" i="28"/>
  <c r="P385" i="28"/>
  <c r="Q385" i="28"/>
  <c r="R385" i="28"/>
  <c r="S385" i="28"/>
  <c r="T385" i="28"/>
  <c r="U385" i="28"/>
  <c r="V385" i="28"/>
  <c r="W385" i="28"/>
  <c r="X385" i="28"/>
  <c r="Y385" i="28"/>
  <c r="Z385" i="28"/>
  <c r="AA385" i="28"/>
  <c r="AB385" i="28"/>
  <c r="AC385" i="28"/>
  <c r="AD385" i="28"/>
  <c r="AE385" i="28"/>
  <c r="AF385" i="28"/>
  <c r="AG385" i="28"/>
  <c r="AH385" i="28"/>
  <c r="AI385" i="28"/>
  <c r="AJ385" i="28"/>
  <c r="AK385" i="28"/>
  <c r="AL385" i="28"/>
  <c r="G385" i="8"/>
  <c r="AM385" i="28"/>
  <c r="AN385" i="28"/>
  <c r="AO385" i="28"/>
  <c r="AP385" i="28"/>
  <c r="AQ385" i="28"/>
  <c r="AR385" i="28"/>
  <c r="AT385" i="28"/>
  <c r="AU385" i="28"/>
  <c r="AV385" i="28"/>
  <c r="AW385" i="28"/>
  <c r="AX385" i="28"/>
  <c r="D386" i="28"/>
  <c r="F386" i="28"/>
  <c r="G386" i="28"/>
  <c r="H386" i="28"/>
  <c r="I386" i="28"/>
  <c r="J386" i="28"/>
  <c r="K386" i="28"/>
  <c r="L386" i="28"/>
  <c r="M386" i="28"/>
  <c r="N386" i="28"/>
  <c r="O386" i="28"/>
  <c r="P386" i="28"/>
  <c r="Q386" i="28"/>
  <c r="R386" i="28"/>
  <c r="S386" i="28"/>
  <c r="T386" i="28"/>
  <c r="U386" i="28"/>
  <c r="V386" i="28"/>
  <c r="W386" i="28"/>
  <c r="X386" i="28"/>
  <c r="Y386" i="28"/>
  <c r="Z386" i="28"/>
  <c r="AA386" i="28"/>
  <c r="AB386" i="28"/>
  <c r="AC386" i="28"/>
  <c r="AD386" i="28"/>
  <c r="AE386" i="28"/>
  <c r="AF386" i="28"/>
  <c r="AG386" i="28"/>
  <c r="AH386" i="28"/>
  <c r="AI386" i="28"/>
  <c r="AJ386" i="28"/>
  <c r="AK386" i="28"/>
  <c r="AL386" i="28"/>
  <c r="AM386" i="28"/>
  <c r="AN386" i="28"/>
  <c r="AO386" i="28"/>
  <c r="AP386" i="28"/>
  <c r="AQ386" i="28"/>
  <c r="AR386" i="28"/>
  <c r="AT386" i="28"/>
  <c r="M386" i="8" s="1"/>
  <c r="AU386" i="28"/>
  <c r="AV386" i="28"/>
  <c r="AW386" i="28"/>
  <c r="AX386" i="28"/>
  <c r="D387" i="28"/>
  <c r="F387" i="28"/>
  <c r="G387" i="28"/>
  <c r="H387" i="28"/>
  <c r="I387" i="28"/>
  <c r="J387" i="28"/>
  <c r="K387" i="28"/>
  <c r="L387" i="28"/>
  <c r="M387" i="28"/>
  <c r="N387" i="28"/>
  <c r="O387" i="28"/>
  <c r="P387" i="28"/>
  <c r="Q387" i="28"/>
  <c r="R387" i="28"/>
  <c r="S387" i="28"/>
  <c r="T387" i="28"/>
  <c r="U387" i="28"/>
  <c r="V387" i="28"/>
  <c r="W387" i="28"/>
  <c r="X387" i="28"/>
  <c r="Y387" i="28"/>
  <c r="Z387" i="28"/>
  <c r="AA387" i="28"/>
  <c r="AB387" i="28"/>
  <c r="AC387" i="28"/>
  <c r="AD387" i="28"/>
  <c r="AE387" i="28"/>
  <c r="AF387" i="28"/>
  <c r="AG387" i="28"/>
  <c r="AH387" i="28"/>
  <c r="AI387" i="28"/>
  <c r="AJ387" i="28"/>
  <c r="AK387" i="28"/>
  <c r="AL387" i="28"/>
  <c r="G387" i="8" s="1"/>
  <c r="AM387" i="28"/>
  <c r="AN387" i="28"/>
  <c r="AO387" i="28"/>
  <c r="AP387" i="28"/>
  <c r="AQ387" i="28"/>
  <c r="AR387" i="28"/>
  <c r="AT387" i="28"/>
  <c r="M387" i="8" s="1"/>
  <c r="AU387" i="28"/>
  <c r="AV387" i="28"/>
  <c r="AW387" i="28"/>
  <c r="AX387" i="28"/>
  <c r="D388" i="28"/>
  <c r="F388" i="28"/>
  <c r="G388" i="28"/>
  <c r="H388" i="28"/>
  <c r="I388" i="28"/>
  <c r="J388" i="28"/>
  <c r="K388" i="28"/>
  <c r="L388" i="28"/>
  <c r="M388" i="28"/>
  <c r="N388" i="28"/>
  <c r="O388" i="28"/>
  <c r="P388" i="28"/>
  <c r="Q388" i="28"/>
  <c r="R388" i="28"/>
  <c r="S388" i="28"/>
  <c r="T388" i="28"/>
  <c r="U388" i="28"/>
  <c r="V388" i="28"/>
  <c r="W388" i="28"/>
  <c r="X388" i="28"/>
  <c r="Y388" i="28"/>
  <c r="Z388" i="28"/>
  <c r="AA388" i="28"/>
  <c r="AB388" i="28"/>
  <c r="AC388" i="28"/>
  <c r="AD388" i="28"/>
  <c r="AE388" i="28"/>
  <c r="AF388" i="28"/>
  <c r="AG388" i="28"/>
  <c r="AH388" i="28"/>
  <c r="AI388" i="28"/>
  <c r="AJ388" i="28"/>
  <c r="AK388" i="28"/>
  <c r="AL388" i="28"/>
  <c r="AM388" i="28"/>
  <c r="AN388" i="28"/>
  <c r="AO388" i="28"/>
  <c r="AP388" i="28"/>
  <c r="AQ388" i="28"/>
  <c r="AR388" i="28"/>
  <c r="AT388" i="28"/>
  <c r="M388" i="8" s="1"/>
  <c r="AU388" i="28"/>
  <c r="AV388" i="28"/>
  <c r="AW388" i="28"/>
  <c r="AX388" i="28"/>
  <c r="D389" i="28"/>
  <c r="F389" i="28"/>
  <c r="G389" i="28"/>
  <c r="H389" i="28"/>
  <c r="I389" i="28"/>
  <c r="J389" i="28"/>
  <c r="K389" i="28"/>
  <c r="L389" i="28"/>
  <c r="M389" i="28"/>
  <c r="N389" i="28"/>
  <c r="O389" i="28"/>
  <c r="P389" i="28"/>
  <c r="Q389" i="28"/>
  <c r="R389" i="28"/>
  <c r="S389" i="28"/>
  <c r="T389" i="28"/>
  <c r="U389" i="28"/>
  <c r="V389" i="28"/>
  <c r="W389" i="28"/>
  <c r="X389" i="28"/>
  <c r="Y389" i="28"/>
  <c r="Z389" i="28"/>
  <c r="AA389" i="28"/>
  <c r="AB389" i="28"/>
  <c r="AC389" i="28"/>
  <c r="AD389" i="28"/>
  <c r="AE389" i="28"/>
  <c r="AF389" i="28"/>
  <c r="AG389" i="28"/>
  <c r="AH389" i="28"/>
  <c r="AI389" i="28"/>
  <c r="AJ389" i="28"/>
  <c r="AK389" i="28"/>
  <c r="AL389" i="28"/>
  <c r="G389" i="8"/>
  <c r="AM389" i="28"/>
  <c r="AN389" i="28"/>
  <c r="AO389" i="28"/>
  <c r="AP389" i="28"/>
  <c r="AQ389" i="28"/>
  <c r="AR389" i="28"/>
  <c r="AT389" i="28"/>
  <c r="AU389" i="28"/>
  <c r="AV389" i="28"/>
  <c r="AW389" i="28"/>
  <c r="AX389" i="28"/>
  <c r="D390" i="28"/>
  <c r="F390" i="28"/>
  <c r="G390" i="28"/>
  <c r="H390" i="28"/>
  <c r="I390" i="28"/>
  <c r="J390" i="28"/>
  <c r="K390" i="28"/>
  <c r="L390" i="28"/>
  <c r="M390" i="28"/>
  <c r="N390" i="28"/>
  <c r="O390" i="28"/>
  <c r="P390" i="28"/>
  <c r="Q390" i="28"/>
  <c r="R390" i="28"/>
  <c r="S390" i="28"/>
  <c r="T390" i="28"/>
  <c r="U390" i="28"/>
  <c r="V390" i="28"/>
  <c r="W390" i="28"/>
  <c r="X390" i="28"/>
  <c r="Y390" i="28"/>
  <c r="Z390" i="28"/>
  <c r="AA390" i="28"/>
  <c r="AB390" i="28"/>
  <c r="AC390" i="28"/>
  <c r="AD390" i="28"/>
  <c r="AE390" i="28"/>
  <c r="AF390" i="28"/>
  <c r="AG390" i="28"/>
  <c r="AH390" i="28"/>
  <c r="AI390" i="28"/>
  <c r="AJ390" i="28"/>
  <c r="AK390" i="28"/>
  <c r="AL390" i="28"/>
  <c r="AM390" i="28"/>
  <c r="AN390" i="28"/>
  <c r="AO390" i="28"/>
  <c r="AP390" i="28"/>
  <c r="AQ390" i="28"/>
  <c r="AR390" i="28"/>
  <c r="AT390" i="28"/>
  <c r="M390" i="8" s="1"/>
  <c r="AU390" i="28"/>
  <c r="AV390" i="28"/>
  <c r="AW390" i="28"/>
  <c r="AX390" i="28"/>
  <c r="D391" i="28"/>
  <c r="F391" i="28"/>
  <c r="G391" i="28"/>
  <c r="H391" i="28"/>
  <c r="I391" i="28"/>
  <c r="J391" i="28"/>
  <c r="K391" i="28"/>
  <c r="L391" i="28"/>
  <c r="M391" i="28"/>
  <c r="N391" i="28"/>
  <c r="O391" i="28"/>
  <c r="P391" i="28"/>
  <c r="Q391" i="28"/>
  <c r="R391" i="28"/>
  <c r="S391" i="28"/>
  <c r="T391" i="28"/>
  <c r="U391" i="28"/>
  <c r="V391" i="28"/>
  <c r="W391" i="28"/>
  <c r="X391" i="28"/>
  <c r="Y391" i="28"/>
  <c r="Z391" i="28"/>
  <c r="AA391" i="28"/>
  <c r="AB391" i="28"/>
  <c r="AC391" i="28"/>
  <c r="AD391" i="28"/>
  <c r="AE391" i="28"/>
  <c r="AF391" i="28"/>
  <c r="AG391" i="28"/>
  <c r="AH391" i="28"/>
  <c r="AI391" i="28"/>
  <c r="AJ391" i="28"/>
  <c r="AK391" i="28"/>
  <c r="AL391" i="28"/>
  <c r="G391" i="8"/>
  <c r="AM391" i="28"/>
  <c r="AN391" i="28"/>
  <c r="AO391" i="28"/>
  <c r="AP391" i="28"/>
  <c r="AQ391" i="28"/>
  <c r="AR391" i="28"/>
  <c r="AT391" i="28"/>
  <c r="M391" i="8"/>
  <c r="AU391" i="28"/>
  <c r="AV391" i="28"/>
  <c r="AW391" i="28"/>
  <c r="AX391" i="28"/>
  <c r="D392" i="28"/>
  <c r="F392" i="28"/>
  <c r="G392" i="28"/>
  <c r="H392" i="28"/>
  <c r="I392" i="28"/>
  <c r="J392" i="28"/>
  <c r="K392" i="28"/>
  <c r="L392" i="28"/>
  <c r="M392" i="28"/>
  <c r="N392" i="28"/>
  <c r="O392" i="28"/>
  <c r="P392" i="28"/>
  <c r="Q392" i="28"/>
  <c r="R392" i="28"/>
  <c r="S392" i="28"/>
  <c r="T392" i="28"/>
  <c r="U392" i="28"/>
  <c r="V392" i="28"/>
  <c r="W392" i="28"/>
  <c r="X392" i="28"/>
  <c r="Y392" i="28"/>
  <c r="Z392" i="28"/>
  <c r="AA392" i="28"/>
  <c r="AB392" i="28"/>
  <c r="AC392" i="28"/>
  <c r="AD392" i="28"/>
  <c r="AE392" i="28"/>
  <c r="AF392" i="28"/>
  <c r="AG392" i="28"/>
  <c r="AH392" i="28"/>
  <c r="AI392" i="28"/>
  <c r="AJ392" i="28"/>
  <c r="AK392" i="28"/>
  <c r="AL392" i="28"/>
  <c r="AM392" i="28"/>
  <c r="AN392" i="28"/>
  <c r="AO392" i="28"/>
  <c r="AP392" i="28"/>
  <c r="AQ392" i="28"/>
  <c r="AR392" i="28"/>
  <c r="AT392" i="28"/>
  <c r="M392" i="8"/>
  <c r="AU392" i="28"/>
  <c r="AV392" i="28"/>
  <c r="AW392" i="28"/>
  <c r="AX392" i="28"/>
  <c r="D393" i="28"/>
  <c r="F393" i="28"/>
  <c r="G393" i="28"/>
  <c r="H393" i="28"/>
  <c r="I393" i="28"/>
  <c r="J393" i="28"/>
  <c r="K393" i="28"/>
  <c r="L393" i="28"/>
  <c r="M393" i="28"/>
  <c r="N393" i="28"/>
  <c r="O393" i="28"/>
  <c r="P393" i="28"/>
  <c r="Q393" i="28"/>
  <c r="R393" i="28"/>
  <c r="S393" i="28"/>
  <c r="T393" i="28"/>
  <c r="U393" i="28"/>
  <c r="V393" i="28"/>
  <c r="W393" i="28"/>
  <c r="X393" i="28"/>
  <c r="Y393" i="28"/>
  <c r="Z393" i="28"/>
  <c r="AA393" i="28"/>
  <c r="AB393" i="28"/>
  <c r="AC393" i="28"/>
  <c r="AD393" i="28"/>
  <c r="AE393" i="28"/>
  <c r="AF393" i="28"/>
  <c r="AG393" i="28"/>
  <c r="AH393" i="28"/>
  <c r="AI393" i="28"/>
  <c r="AJ393" i="28"/>
  <c r="AK393" i="28"/>
  <c r="AL393" i="28"/>
  <c r="G393" i="8" s="1"/>
  <c r="AM393" i="28"/>
  <c r="AN393" i="28"/>
  <c r="AO393" i="28"/>
  <c r="AP393" i="28"/>
  <c r="AQ393" i="28"/>
  <c r="AR393" i="28"/>
  <c r="AT393" i="28"/>
  <c r="AU393" i="28"/>
  <c r="AV393" i="28"/>
  <c r="AW393" i="28"/>
  <c r="AX393" i="28"/>
  <c r="D394" i="28"/>
  <c r="F394" i="28"/>
  <c r="G394" i="28"/>
  <c r="H394" i="28"/>
  <c r="I394" i="28"/>
  <c r="J394" i="28"/>
  <c r="K394" i="28"/>
  <c r="L394" i="28"/>
  <c r="M394" i="28"/>
  <c r="N394" i="28"/>
  <c r="O394" i="28"/>
  <c r="P394" i="28"/>
  <c r="Q394" i="28"/>
  <c r="R394" i="28"/>
  <c r="S394" i="28"/>
  <c r="T394" i="28"/>
  <c r="U394" i="28"/>
  <c r="V394" i="28"/>
  <c r="W394" i="28"/>
  <c r="X394" i="28"/>
  <c r="Y394" i="28"/>
  <c r="Z394" i="28"/>
  <c r="AA394" i="28"/>
  <c r="AB394" i="28"/>
  <c r="AC394" i="28"/>
  <c r="AD394" i="28"/>
  <c r="AE394" i="28"/>
  <c r="AF394" i="28"/>
  <c r="AG394" i="28"/>
  <c r="AH394" i="28"/>
  <c r="AI394" i="28"/>
  <c r="AJ394" i="28"/>
  <c r="AK394" i="28"/>
  <c r="AL394" i="28"/>
  <c r="AM394" i="28"/>
  <c r="AN394" i="28"/>
  <c r="AO394" i="28"/>
  <c r="AP394" i="28"/>
  <c r="AQ394" i="28"/>
  <c r="AR394" i="28"/>
  <c r="AT394" i="28"/>
  <c r="M394" i="8"/>
  <c r="AU394" i="28"/>
  <c r="AV394" i="28"/>
  <c r="AW394" i="28"/>
  <c r="AX394" i="28"/>
  <c r="D395" i="28"/>
  <c r="F395" i="28"/>
  <c r="G395" i="28"/>
  <c r="H395" i="28"/>
  <c r="I395" i="28"/>
  <c r="J395" i="28"/>
  <c r="K395" i="28"/>
  <c r="L395" i="28"/>
  <c r="M395" i="28"/>
  <c r="N395" i="28"/>
  <c r="O395" i="28"/>
  <c r="P395" i="28"/>
  <c r="Q395" i="28"/>
  <c r="R395" i="28"/>
  <c r="S395" i="28"/>
  <c r="T395" i="28"/>
  <c r="U395" i="28"/>
  <c r="V395" i="28"/>
  <c r="W395" i="28"/>
  <c r="X395" i="28"/>
  <c r="Y395" i="28"/>
  <c r="Z395" i="28"/>
  <c r="AA395" i="28"/>
  <c r="AB395" i="28"/>
  <c r="AC395" i="28"/>
  <c r="AD395" i="28"/>
  <c r="AE395" i="28"/>
  <c r="AF395" i="28"/>
  <c r="AG395" i="28"/>
  <c r="AH395" i="28"/>
  <c r="AI395" i="28"/>
  <c r="AJ395" i="28"/>
  <c r="AK395" i="28"/>
  <c r="AL395" i="28"/>
  <c r="G395" i="8" s="1"/>
  <c r="AM395" i="28"/>
  <c r="AN395" i="28"/>
  <c r="AO395" i="28"/>
  <c r="AP395" i="28"/>
  <c r="AQ395" i="28"/>
  <c r="AR395" i="28"/>
  <c r="AT395" i="28"/>
  <c r="M395" i="8" s="1"/>
  <c r="AU395" i="28"/>
  <c r="AV395" i="28"/>
  <c r="AW395" i="28"/>
  <c r="AX395" i="28"/>
  <c r="D396" i="28"/>
  <c r="F396" i="28"/>
  <c r="G396" i="28"/>
  <c r="H396" i="28"/>
  <c r="I396" i="28"/>
  <c r="J396" i="28"/>
  <c r="K396" i="28"/>
  <c r="L396" i="28"/>
  <c r="M396" i="28"/>
  <c r="N396" i="28"/>
  <c r="O396" i="28"/>
  <c r="P396" i="28"/>
  <c r="Q396" i="28"/>
  <c r="R396" i="28"/>
  <c r="S396" i="28"/>
  <c r="T396" i="28"/>
  <c r="U396" i="28"/>
  <c r="V396" i="28"/>
  <c r="W396" i="28"/>
  <c r="X396" i="28"/>
  <c r="Y396" i="28"/>
  <c r="Z396" i="28"/>
  <c r="AA396" i="28"/>
  <c r="AB396" i="28"/>
  <c r="AC396" i="28"/>
  <c r="AD396" i="28"/>
  <c r="AE396" i="28"/>
  <c r="AF396" i="28"/>
  <c r="AG396" i="28"/>
  <c r="AH396" i="28"/>
  <c r="AI396" i="28"/>
  <c r="AJ396" i="28"/>
  <c r="AK396" i="28"/>
  <c r="AL396" i="28"/>
  <c r="AM396" i="28"/>
  <c r="AN396" i="28"/>
  <c r="AO396" i="28"/>
  <c r="AP396" i="28"/>
  <c r="AQ396" i="28"/>
  <c r="AR396" i="28"/>
  <c r="AT396" i="28"/>
  <c r="M396" i="8" s="1"/>
  <c r="AU396" i="28"/>
  <c r="AV396" i="28"/>
  <c r="AW396" i="28"/>
  <c r="AX396" i="28"/>
  <c r="D397" i="28"/>
  <c r="F397" i="28"/>
  <c r="G397" i="28"/>
  <c r="H397" i="28"/>
  <c r="I397" i="28"/>
  <c r="J397" i="28"/>
  <c r="K397" i="28"/>
  <c r="L397" i="28"/>
  <c r="M397" i="28"/>
  <c r="N397" i="28"/>
  <c r="O397" i="28"/>
  <c r="P397" i="28"/>
  <c r="Q397" i="28"/>
  <c r="R397" i="28"/>
  <c r="S397" i="28"/>
  <c r="T397" i="28"/>
  <c r="U397" i="28"/>
  <c r="V397" i="28"/>
  <c r="W397" i="28"/>
  <c r="X397" i="28"/>
  <c r="Y397" i="28"/>
  <c r="Z397" i="28"/>
  <c r="AA397" i="28"/>
  <c r="AB397" i="28"/>
  <c r="AC397" i="28"/>
  <c r="AD397" i="28"/>
  <c r="AE397" i="28"/>
  <c r="AF397" i="28"/>
  <c r="AG397" i="28"/>
  <c r="AH397" i="28"/>
  <c r="AI397" i="28"/>
  <c r="AJ397" i="28"/>
  <c r="AK397" i="28"/>
  <c r="AL397" i="28"/>
  <c r="G397" i="8"/>
  <c r="AM397" i="28"/>
  <c r="AN397" i="28"/>
  <c r="AO397" i="28"/>
  <c r="AP397" i="28"/>
  <c r="AQ397" i="28"/>
  <c r="AR397" i="28"/>
  <c r="AT397" i="28"/>
  <c r="AU397" i="28"/>
  <c r="AV397" i="28"/>
  <c r="AW397" i="28"/>
  <c r="AX397" i="28"/>
  <c r="D398" i="28"/>
  <c r="F398" i="28"/>
  <c r="G398" i="28"/>
  <c r="H398" i="28"/>
  <c r="I398" i="28"/>
  <c r="J398" i="28"/>
  <c r="K398" i="28"/>
  <c r="L398" i="28"/>
  <c r="M398" i="28"/>
  <c r="N398" i="28"/>
  <c r="O398" i="28"/>
  <c r="P398" i="28"/>
  <c r="Q398" i="28"/>
  <c r="R398" i="28"/>
  <c r="S398" i="28"/>
  <c r="T398" i="28"/>
  <c r="U398" i="28"/>
  <c r="V398" i="28"/>
  <c r="W398" i="28"/>
  <c r="X398" i="28"/>
  <c r="Y398" i="28"/>
  <c r="Z398" i="28"/>
  <c r="AA398" i="28"/>
  <c r="AB398" i="28"/>
  <c r="AC398" i="28"/>
  <c r="AD398" i="28"/>
  <c r="AE398" i="28"/>
  <c r="AF398" i="28"/>
  <c r="AG398" i="28"/>
  <c r="AH398" i="28"/>
  <c r="AI398" i="28"/>
  <c r="AJ398" i="28"/>
  <c r="AK398" i="28"/>
  <c r="AL398" i="28"/>
  <c r="AM398" i="28"/>
  <c r="AN398" i="28"/>
  <c r="AO398" i="28"/>
  <c r="AP398" i="28"/>
  <c r="AQ398" i="28"/>
  <c r="AR398" i="28"/>
  <c r="AT398" i="28"/>
  <c r="M398" i="8" s="1"/>
  <c r="AU398" i="28"/>
  <c r="AV398" i="28"/>
  <c r="AW398" i="28"/>
  <c r="AX398" i="28"/>
  <c r="D399" i="28"/>
  <c r="F399" i="28"/>
  <c r="G399" i="28"/>
  <c r="H399" i="28"/>
  <c r="I399" i="28"/>
  <c r="J399" i="28"/>
  <c r="K399" i="28"/>
  <c r="L399" i="28"/>
  <c r="M399" i="28"/>
  <c r="N399" i="28"/>
  <c r="O399" i="28"/>
  <c r="P399" i="28"/>
  <c r="Q399" i="28"/>
  <c r="R399" i="28"/>
  <c r="S399" i="28"/>
  <c r="T399" i="28"/>
  <c r="U399" i="28"/>
  <c r="V399" i="28"/>
  <c r="W399" i="28"/>
  <c r="X399" i="28"/>
  <c r="Y399" i="28"/>
  <c r="Z399" i="28"/>
  <c r="AA399" i="28"/>
  <c r="AB399" i="28"/>
  <c r="AC399" i="28"/>
  <c r="AD399" i="28"/>
  <c r="AE399" i="28"/>
  <c r="AF399" i="28"/>
  <c r="AG399" i="28"/>
  <c r="AH399" i="28"/>
  <c r="AI399" i="28"/>
  <c r="AJ399" i="28"/>
  <c r="AK399" i="28"/>
  <c r="AL399" i="28"/>
  <c r="G399" i="8"/>
  <c r="AM399" i="28"/>
  <c r="AN399" i="28"/>
  <c r="AO399" i="28"/>
  <c r="AP399" i="28"/>
  <c r="AQ399" i="28"/>
  <c r="AR399" i="28"/>
  <c r="AT399" i="28"/>
  <c r="M399" i="8"/>
  <c r="AU399" i="28"/>
  <c r="AV399" i="28"/>
  <c r="AW399" i="28"/>
  <c r="AX399" i="28"/>
  <c r="D400" i="28"/>
  <c r="F400" i="28"/>
  <c r="G400" i="28"/>
  <c r="H400" i="28"/>
  <c r="I400" i="28"/>
  <c r="J400" i="28"/>
  <c r="K400" i="28"/>
  <c r="L400" i="28"/>
  <c r="M400" i="28"/>
  <c r="N400" i="28"/>
  <c r="O400" i="28"/>
  <c r="P400" i="28"/>
  <c r="Q400" i="28"/>
  <c r="R400" i="28"/>
  <c r="S400" i="28"/>
  <c r="T400" i="28"/>
  <c r="U400" i="28"/>
  <c r="V400" i="28"/>
  <c r="W400" i="28"/>
  <c r="X400" i="28"/>
  <c r="Y400" i="28"/>
  <c r="Z400" i="28"/>
  <c r="AA400" i="28"/>
  <c r="AB400" i="28"/>
  <c r="AC400" i="28"/>
  <c r="AD400" i="28"/>
  <c r="AE400" i="28"/>
  <c r="AF400" i="28"/>
  <c r="AG400" i="28"/>
  <c r="AH400" i="28"/>
  <c r="AI400" i="28"/>
  <c r="AJ400" i="28"/>
  <c r="AK400" i="28"/>
  <c r="AL400" i="28"/>
  <c r="AM400" i="28"/>
  <c r="AN400" i="28"/>
  <c r="AO400" i="28"/>
  <c r="AP400" i="28"/>
  <c r="AQ400" i="28"/>
  <c r="AR400" i="28"/>
  <c r="AT400" i="28"/>
  <c r="M400" i="8"/>
  <c r="AU400" i="28"/>
  <c r="AV400" i="28"/>
  <c r="AW400" i="28"/>
  <c r="AX400" i="28"/>
  <c r="D401" i="28"/>
  <c r="F401" i="28"/>
  <c r="G401" i="28"/>
  <c r="H401" i="28"/>
  <c r="I401" i="28"/>
  <c r="J401" i="28"/>
  <c r="K401" i="28"/>
  <c r="L401" i="28"/>
  <c r="M401" i="28"/>
  <c r="N401" i="28"/>
  <c r="O401" i="28"/>
  <c r="P401" i="28"/>
  <c r="Q401" i="28"/>
  <c r="R401" i="28"/>
  <c r="S401" i="28"/>
  <c r="T401" i="28"/>
  <c r="U401" i="28"/>
  <c r="V401" i="28"/>
  <c r="W401" i="28"/>
  <c r="X401" i="28"/>
  <c r="Y401" i="28"/>
  <c r="Z401" i="28"/>
  <c r="AA401" i="28"/>
  <c r="AB401" i="28"/>
  <c r="AC401" i="28"/>
  <c r="AD401" i="28"/>
  <c r="AE401" i="28"/>
  <c r="AF401" i="28"/>
  <c r="AG401" i="28"/>
  <c r="AH401" i="28"/>
  <c r="AI401" i="28"/>
  <c r="AJ401" i="28"/>
  <c r="AK401" i="28"/>
  <c r="AL401" i="28"/>
  <c r="G401" i="8" s="1"/>
  <c r="AM401" i="28"/>
  <c r="AN401" i="28"/>
  <c r="AO401" i="28"/>
  <c r="AP401" i="28"/>
  <c r="AQ401" i="28"/>
  <c r="AR401" i="28"/>
  <c r="AT401" i="28"/>
  <c r="AU401" i="28"/>
  <c r="AV401" i="28"/>
  <c r="AW401" i="28"/>
  <c r="AX401" i="28"/>
  <c r="D402" i="28"/>
  <c r="F402" i="28"/>
  <c r="G402" i="28"/>
  <c r="H402" i="28"/>
  <c r="I402" i="28"/>
  <c r="J402" i="28"/>
  <c r="K402" i="28"/>
  <c r="L402" i="28"/>
  <c r="M402" i="28"/>
  <c r="N402" i="28"/>
  <c r="O402" i="28"/>
  <c r="P402" i="28"/>
  <c r="Q402" i="28"/>
  <c r="R402" i="28"/>
  <c r="S402" i="28"/>
  <c r="T402" i="28"/>
  <c r="U402" i="28"/>
  <c r="V402" i="28"/>
  <c r="W402" i="28"/>
  <c r="X402" i="28"/>
  <c r="Y402" i="28"/>
  <c r="Z402" i="28"/>
  <c r="AA402" i="28"/>
  <c r="AB402" i="28"/>
  <c r="AC402" i="28"/>
  <c r="AD402" i="28"/>
  <c r="AE402" i="28"/>
  <c r="AF402" i="28"/>
  <c r="AG402" i="28"/>
  <c r="AH402" i="28"/>
  <c r="AI402" i="28"/>
  <c r="AJ402" i="28"/>
  <c r="AK402" i="28"/>
  <c r="AL402" i="28"/>
  <c r="AM402" i="28"/>
  <c r="AN402" i="28"/>
  <c r="AO402" i="28"/>
  <c r="AP402" i="28"/>
  <c r="AQ402" i="28"/>
  <c r="AR402" i="28"/>
  <c r="AT402" i="28"/>
  <c r="M402" i="8"/>
  <c r="AU402" i="28"/>
  <c r="AV402" i="28"/>
  <c r="AW402" i="28"/>
  <c r="AX402" i="28"/>
  <c r="D403" i="28"/>
  <c r="F403" i="28"/>
  <c r="G403" i="28"/>
  <c r="H403" i="28"/>
  <c r="I403" i="28"/>
  <c r="J403" i="28"/>
  <c r="K403" i="28"/>
  <c r="L403" i="28"/>
  <c r="M403" i="28"/>
  <c r="N403" i="28"/>
  <c r="O403" i="28"/>
  <c r="P403" i="28"/>
  <c r="Q403" i="28"/>
  <c r="R403" i="28"/>
  <c r="S403" i="28"/>
  <c r="T403" i="28"/>
  <c r="U403" i="28"/>
  <c r="V403" i="28"/>
  <c r="W403" i="28"/>
  <c r="X403" i="28"/>
  <c r="Y403" i="28"/>
  <c r="Z403" i="28"/>
  <c r="AA403" i="28"/>
  <c r="AB403" i="28"/>
  <c r="AC403" i="28"/>
  <c r="AD403" i="28"/>
  <c r="AE403" i="28"/>
  <c r="AF403" i="28"/>
  <c r="AG403" i="28"/>
  <c r="AH403" i="28"/>
  <c r="AI403" i="28"/>
  <c r="AJ403" i="28"/>
  <c r="AK403" i="28"/>
  <c r="AL403" i="28"/>
  <c r="G403" i="8" s="1"/>
  <c r="AM403" i="28"/>
  <c r="AN403" i="28"/>
  <c r="AO403" i="28"/>
  <c r="AP403" i="28"/>
  <c r="AQ403" i="28"/>
  <c r="AR403" i="28"/>
  <c r="AT403" i="28"/>
  <c r="M403" i="8" s="1"/>
  <c r="AU403" i="28"/>
  <c r="AV403" i="28"/>
  <c r="AW403" i="28"/>
  <c r="AX403" i="28"/>
  <c r="D404" i="28"/>
  <c r="F404" i="28"/>
  <c r="G404" i="28"/>
  <c r="H404" i="28"/>
  <c r="I404" i="28"/>
  <c r="J404" i="28"/>
  <c r="K404" i="28"/>
  <c r="L404" i="28"/>
  <c r="M404" i="28"/>
  <c r="N404" i="28"/>
  <c r="O404" i="28"/>
  <c r="P404" i="28"/>
  <c r="Q404" i="28"/>
  <c r="R404" i="28"/>
  <c r="S404" i="28"/>
  <c r="T404" i="28"/>
  <c r="U404" i="28"/>
  <c r="V404" i="28"/>
  <c r="W404" i="28"/>
  <c r="X404" i="28"/>
  <c r="Y404" i="28"/>
  <c r="Z404" i="28"/>
  <c r="AA404" i="28"/>
  <c r="AB404" i="28"/>
  <c r="AC404" i="28"/>
  <c r="AD404" i="28"/>
  <c r="AE404" i="28"/>
  <c r="AF404" i="28"/>
  <c r="AG404" i="28"/>
  <c r="AH404" i="28"/>
  <c r="AI404" i="28"/>
  <c r="AJ404" i="28"/>
  <c r="AK404" i="28"/>
  <c r="AL404" i="28"/>
  <c r="AM404" i="28"/>
  <c r="AN404" i="28"/>
  <c r="AO404" i="28"/>
  <c r="AP404" i="28"/>
  <c r="AQ404" i="28"/>
  <c r="AR404" i="28"/>
  <c r="AT404" i="28"/>
  <c r="M404" i="8" s="1"/>
  <c r="AU404" i="28"/>
  <c r="AV404" i="28"/>
  <c r="AW404" i="28"/>
  <c r="AX404" i="28"/>
  <c r="D405" i="28"/>
  <c r="F405" i="28"/>
  <c r="G405" i="28"/>
  <c r="H405" i="28"/>
  <c r="I405" i="28"/>
  <c r="J405" i="28"/>
  <c r="K405" i="28"/>
  <c r="L405" i="28"/>
  <c r="M405" i="28"/>
  <c r="N405" i="28"/>
  <c r="O405" i="28"/>
  <c r="P405" i="28"/>
  <c r="Q405" i="28"/>
  <c r="R405" i="28"/>
  <c r="S405" i="28"/>
  <c r="T405" i="28"/>
  <c r="U405" i="28"/>
  <c r="V405" i="28"/>
  <c r="W405" i="28"/>
  <c r="X405" i="28"/>
  <c r="Y405" i="28"/>
  <c r="Z405" i="28"/>
  <c r="AA405" i="28"/>
  <c r="AB405" i="28"/>
  <c r="AC405" i="28"/>
  <c r="AD405" i="28"/>
  <c r="AE405" i="28"/>
  <c r="AF405" i="28"/>
  <c r="AG405" i="28"/>
  <c r="AH405" i="28"/>
  <c r="AI405" i="28"/>
  <c r="AJ405" i="28"/>
  <c r="AK405" i="28"/>
  <c r="AL405" i="28"/>
  <c r="G405" i="8"/>
  <c r="AM405" i="28"/>
  <c r="AN405" i="28"/>
  <c r="AO405" i="28"/>
  <c r="AP405" i="28"/>
  <c r="AQ405" i="28"/>
  <c r="AR405" i="28"/>
  <c r="AT405" i="28"/>
  <c r="AU405" i="28"/>
  <c r="AV405" i="28"/>
  <c r="AW405" i="28"/>
  <c r="AX405" i="28"/>
  <c r="D406" i="28"/>
  <c r="F406" i="28"/>
  <c r="G406" i="28"/>
  <c r="H406" i="28"/>
  <c r="I406" i="28"/>
  <c r="J406" i="28"/>
  <c r="K406" i="28"/>
  <c r="L406" i="28"/>
  <c r="M406" i="28"/>
  <c r="N406" i="28"/>
  <c r="O406" i="28"/>
  <c r="P406" i="28"/>
  <c r="Q406" i="28"/>
  <c r="R406" i="28"/>
  <c r="S406" i="28"/>
  <c r="T406" i="28"/>
  <c r="U406" i="28"/>
  <c r="V406" i="28"/>
  <c r="W406" i="28"/>
  <c r="X406" i="28"/>
  <c r="Y406" i="28"/>
  <c r="Z406" i="28"/>
  <c r="AA406" i="28"/>
  <c r="AB406" i="28"/>
  <c r="AC406" i="28"/>
  <c r="AD406" i="28"/>
  <c r="AE406" i="28"/>
  <c r="AF406" i="28"/>
  <c r="AG406" i="28"/>
  <c r="AH406" i="28"/>
  <c r="AI406" i="28"/>
  <c r="AJ406" i="28"/>
  <c r="AK406" i="28"/>
  <c r="AL406" i="28"/>
  <c r="AM406" i="28"/>
  <c r="AN406" i="28"/>
  <c r="AO406" i="28"/>
  <c r="AP406" i="28"/>
  <c r="AQ406" i="28"/>
  <c r="AR406" i="28"/>
  <c r="AT406" i="28"/>
  <c r="M406" i="8" s="1"/>
  <c r="AU406" i="28"/>
  <c r="AV406" i="28"/>
  <c r="AW406" i="28"/>
  <c r="AX406" i="28"/>
  <c r="D407" i="28"/>
  <c r="F407" i="28"/>
  <c r="G407" i="28"/>
  <c r="H407" i="28"/>
  <c r="I407" i="28"/>
  <c r="J407" i="28"/>
  <c r="K407" i="28"/>
  <c r="L407" i="28"/>
  <c r="M407" i="28"/>
  <c r="N407" i="28"/>
  <c r="O407" i="28"/>
  <c r="P407" i="28"/>
  <c r="Q407" i="28"/>
  <c r="R407" i="28"/>
  <c r="S407" i="28"/>
  <c r="T407" i="28"/>
  <c r="U407" i="28"/>
  <c r="V407" i="28"/>
  <c r="W407" i="28"/>
  <c r="X407" i="28"/>
  <c r="Y407" i="28"/>
  <c r="Z407" i="28"/>
  <c r="AA407" i="28"/>
  <c r="AB407" i="28"/>
  <c r="AC407" i="28"/>
  <c r="AD407" i="28"/>
  <c r="AE407" i="28"/>
  <c r="AF407" i="28"/>
  <c r="AG407" i="28"/>
  <c r="AH407" i="28"/>
  <c r="AI407" i="28"/>
  <c r="AJ407" i="28"/>
  <c r="AK407" i="28"/>
  <c r="AL407" i="28"/>
  <c r="G407" i="8"/>
  <c r="AM407" i="28"/>
  <c r="AN407" i="28"/>
  <c r="AO407" i="28"/>
  <c r="AP407" i="28"/>
  <c r="AQ407" i="28"/>
  <c r="AR407" i="28"/>
  <c r="AT407" i="28"/>
  <c r="M407" i="8"/>
  <c r="AU407" i="28"/>
  <c r="AV407" i="28"/>
  <c r="AW407" i="28"/>
  <c r="AX407" i="28"/>
  <c r="D408" i="28"/>
  <c r="F408" i="28"/>
  <c r="G408" i="28"/>
  <c r="H408" i="28"/>
  <c r="I408" i="28"/>
  <c r="J408" i="28"/>
  <c r="K408" i="28"/>
  <c r="L408" i="28"/>
  <c r="M408" i="28"/>
  <c r="N408" i="28"/>
  <c r="O408" i="28"/>
  <c r="P408" i="28"/>
  <c r="Q408" i="28"/>
  <c r="R408" i="28"/>
  <c r="S408" i="28"/>
  <c r="T408" i="28"/>
  <c r="U408" i="28"/>
  <c r="V408" i="28"/>
  <c r="W408" i="28"/>
  <c r="X408" i="28"/>
  <c r="Y408" i="28"/>
  <c r="Z408" i="28"/>
  <c r="AA408" i="28"/>
  <c r="AB408" i="28"/>
  <c r="AC408" i="28"/>
  <c r="AD408" i="28"/>
  <c r="AE408" i="28"/>
  <c r="AF408" i="28"/>
  <c r="AG408" i="28"/>
  <c r="AH408" i="28"/>
  <c r="AI408" i="28"/>
  <c r="AJ408" i="28"/>
  <c r="AK408" i="28"/>
  <c r="AL408" i="28"/>
  <c r="AM408" i="28"/>
  <c r="AN408" i="28"/>
  <c r="AO408" i="28"/>
  <c r="AP408" i="28"/>
  <c r="AQ408" i="28"/>
  <c r="AR408" i="28"/>
  <c r="AT408" i="28"/>
  <c r="M408" i="8"/>
  <c r="AU408" i="28"/>
  <c r="AV408" i="28"/>
  <c r="AW408" i="28"/>
  <c r="AX408" i="28"/>
  <c r="D409" i="28"/>
  <c r="F409" i="28"/>
  <c r="G409" i="28"/>
  <c r="H409" i="28"/>
  <c r="I409" i="28"/>
  <c r="J409" i="28"/>
  <c r="K409" i="28"/>
  <c r="L409" i="28"/>
  <c r="M409" i="28"/>
  <c r="N409" i="28"/>
  <c r="O409" i="28"/>
  <c r="P409" i="28"/>
  <c r="Q409" i="28"/>
  <c r="R409" i="28"/>
  <c r="S409" i="28"/>
  <c r="T409" i="28"/>
  <c r="U409" i="28"/>
  <c r="V409" i="28"/>
  <c r="W409" i="28"/>
  <c r="X409" i="28"/>
  <c r="Y409" i="28"/>
  <c r="Z409" i="28"/>
  <c r="AA409" i="28"/>
  <c r="AB409" i="28"/>
  <c r="AC409" i="28"/>
  <c r="AD409" i="28"/>
  <c r="AE409" i="28"/>
  <c r="AF409" i="28"/>
  <c r="AG409" i="28"/>
  <c r="AH409" i="28"/>
  <c r="AI409" i="28"/>
  <c r="AJ409" i="28"/>
  <c r="AK409" i="28"/>
  <c r="AL409" i="28"/>
  <c r="G409" i="8" s="1"/>
  <c r="AM409" i="28"/>
  <c r="AN409" i="28"/>
  <c r="AO409" i="28"/>
  <c r="AP409" i="28"/>
  <c r="AQ409" i="28"/>
  <c r="AR409" i="28"/>
  <c r="AT409" i="28"/>
  <c r="AU409" i="28"/>
  <c r="AV409" i="28"/>
  <c r="AW409" i="28"/>
  <c r="AX409" i="28"/>
  <c r="D410" i="28"/>
  <c r="F410" i="28"/>
  <c r="G410" i="28"/>
  <c r="H410" i="28"/>
  <c r="I410" i="28"/>
  <c r="J410" i="28"/>
  <c r="K410" i="28"/>
  <c r="L410" i="28"/>
  <c r="M410" i="28"/>
  <c r="N410" i="28"/>
  <c r="O410" i="28"/>
  <c r="P410" i="28"/>
  <c r="Q410" i="28"/>
  <c r="R410" i="28"/>
  <c r="S410" i="28"/>
  <c r="T410" i="28"/>
  <c r="U410" i="28"/>
  <c r="V410" i="28"/>
  <c r="W410" i="28"/>
  <c r="X410" i="28"/>
  <c r="Y410" i="28"/>
  <c r="Z410" i="28"/>
  <c r="AA410" i="28"/>
  <c r="AB410" i="28"/>
  <c r="AC410" i="28"/>
  <c r="AD410" i="28"/>
  <c r="AE410" i="28"/>
  <c r="AF410" i="28"/>
  <c r="AG410" i="28"/>
  <c r="AH410" i="28"/>
  <c r="AI410" i="28"/>
  <c r="AJ410" i="28"/>
  <c r="AK410" i="28"/>
  <c r="AL410" i="28"/>
  <c r="AM410" i="28"/>
  <c r="AN410" i="28"/>
  <c r="AO410" i="28"/>
  <c r="AP410" i="28"/>
  <c r="AQ410" i="28"/>
  <c r="AR410" i="28"/>
  <c r="AT410" i="28"/>
  <c r="M410" i="8"/>
  <c r="AU410" i="28"/>
  <c r="AV410" i="28"/>
  <c r="AW410" i="28"/>
  <c r="AX410" i="28"/>
  <c r="D411" i="28"/>
  <c r="F411" i="28"/>
  <c r="G411" i="28"/>
  <c r="H411" i="28"/>
  <c r="I411" i="28"/>
  <c r="J411" i="28"/>
  <c r="K411" i="28"/>
  <c r="L411" i="28"/>
  <c r="M411" i="28"/>
  <c r="N411" i="28"/>
  <c r="O411" i="28"/>
  <c r="P411" i="28"/>
  <c r="Q411" i="28"/>
  <c r="R411" i="28"/>
  <c r="S411" i="28"/>
  <c r="T411" i="28"/>
  <c r="U411" i="28"/>
  <c r="V411" i="28"/>
  <c r="W411" i="28"/>
  <c r="X411" i="28"/>
  <c r="Y411" i="28"/>
  <c r="Z411" i="28"/>
  <c r="AA411" i="28"/>
  <c r="AB411" i="28"/>
  <c r="AC411" i="28"/>
  <c r="AD411" i="28"/>
  <c r="AE411" i="28"/>
  <c r="AF411" i="28"/>
  <c r="AG411" i="28"/>
  <c r="AH411" i="28"/>
  <c r="AI411" i="28"/>
  <c r="AJ411" i="28"/>
  <c r="AK411" i="28"/>
  <c r="AL411" i="28"/>
  <c r="G411" i="8" s="1"/>
  <c r="AM411" i="28"/>
  <c r="AN411" i="28"/>
  <c r="AO411" i="28"/>
  <c r="AP411" i="28"/>
  <c r="AQ411" i="28"/>
  <c r="AR411" i="28"/>
  <c r="AT411" i="28"/>
  <c r="M411" i="8" s="1"/>
  <c r="AU411" i="28"/>
  <c r="AV411" i="28"/>
  <c r="AW411" i="28"/>
  <c r="AX411" i="28"/>
  <c r="D412" i="28"/>
  <c r="F412" i="28"/>
  <c r="G412" i="28"/>
  <c r="H412" i="28"/>
  <c r="I412" i="28"/>
  <c r="J412" i="28"/>
  <c r="K412" i="28"/>
  <c r="L412" i="28"/>
  <c r="M412" i="28"/>
  <c r="N412" i="28"/>
  <c r="O412" i="28"/>
  <c r="P412" i="28"/>
  <c r="Q412" i="28"/>
  <c r="R412" i="28"/>
  <c r="S412" i="28"/>
  <c r="T412" i="28"/>
  <c r="U412" i="28"/>
  <c r="V412" i="28"/>
  <c r="W412" i="28"/>
  <c r="X412" i="28"/>
  <c r="Y412" i="28"/>
  <c r="Z412" i="28"/>
  <c r="AA412" i="28"/>
  <c r="AB412" i="28"/>
  <c r="AC412" i="28"/>
  <c r="AD412" i="28"/>
  <c r="AE412" i="28"/>
  <c r="AF412" i="28"/>
  <c r="AG412" i="28"/>
  <c r="AH412" i="28"/>
  <c r="AI412" i="28"/>
  <c r="AJ412" i="28"/>
  <c r="AK412" i="28"/>
  <c r="AL412" i="28"/>
  <c r="AM412" i="28"/>
  <c r="AN412" i="28"/>
  <c r="AO412" i="28"/>
  <c r="AP412" i="28"/>
  <c r="AQ412" i="28"/>
  <c r="AR412" i="28"/>
  <c r="AT412" i="28"/>
  <c r="M412" i="8" s="1"/>
  <c r="AU412" i="28"/>
  <c r="AV412" i="28"/>
  <c r="AW412" i="28"/>
  <c r="AX412" i="28"/>
  <c r="D413" i="28"/>
  <c r="F413" i="28"/>
  <c r="G413" i="28"/>
  <c r="H413" i="28"/>
  <c r="I413" i="28"/>
  <c r="J413" i="28"/>
  <c r="K413" i="28"/>
  <c r="L413" i="28"/>
  <c r="M413" i="28"/>
  <c r="N413" i="28"/>
  <c r="O413" i="28"/>
  <c r="P413" i="28"/>
  <c r="Q413" i="28"/>
  <c r="R413" i="28"/>
  <c r="S413" i="28"/>
  <c r="T413" i="28"/>
  <c r="U413" i="28"/>
  <c r="V413" i="28"/>
  <c r="W413" i="28"/>
  <c r="X413" i="28"/>
  <c r="Y413" i="28"/>
  <c r="Z413" i="28"/>
  <c r="AA413" i="28"/>
  <c r="AB413" i="28"/>
  <c r="AC413" i="28"/>
  <c r="AD413" i="28"/>
  <c r="AE413" i="28"/>
  <c r="AF413" i="28"/>
  <c r="AG413" i="28"/>
  <c r="AH413" i="28"/>
  <c r="AI413" i="28"/>
  <c r="AJ413" i="28"/>
  <c r="AK413" i="28"/>
  <c r="AL413" i="28"/>
  <c r="G413" i="8"/>
  <c r="AM413" i="28"/>
  <c r="AN413" i="28"/>
  <c r="AO413" i="28"/>
  <c r="AP413" i="28"/>
  <c r="AQ413" i="28"/>
  <c r="AR413" i="28"/>
  <c r="AT413" i="28"/>
  <c r="AU413" i="28"/>
  <c r="AV413" i="28"/>
  <c r="AW413" i="28"/>
  <c r="AX413" i="28"/>
  <c r="D414" i="28"/>
  <c r="F414" i="28"/>
  <c r="G414" i="28"/>
  <c r="H414" i="28"/>
  <c r="I414" i="28"/>
  <c r="J414" i="28"/>
  <c r="K414" i="28"/>
  <c r="L414" i="28"/>
  <c r="M414" i="28"/>
  <c r="N414" i="28"/>
  <c r="O414" i="28"/>
  <c r="P414" i="28"/>
  <c r="Q414" i="28"/>
  <c r="R414" i="28"/>
  <c r="S414" i="28"/>
  <c r="T414" i="28"/>
  <c r="U414" i="28"/>
  <c r="V414" i="28"/>
  <c r="W414" i="28"/>
  <c r="X414" i="28"/>
  <c r="Y414" i="28"/>
  <c r="Z414" i="28"/>
  <c r="AA414" i="28"/>
  <c r="AB414" i="28"/>
  <c r="AC414" i="28"/>
  <c r="AD414" i="28"/>
  <c r="AE414" i="28"/>
  <c r="AF414" i="28"/>
  <c r="AG414" i="28"/>
  <c r="AH414" i="28"/>
  <c r="AI414" i="28"/>
  <c r="AJ414" i="28"/>
  <c r="AK414" i="28"/>
  <c r="AL414" i="28"/>
  <c r="AM414" i="28"/>
  <c r="AN414" i="28"/>
  <c r="AO414" i="28"/>
  <c r="AP414" i="28"/>
  <c r="AQ414" i="28"/>
  <c r="AR414" i="28"/>
  <c r="AT414" i="28"/>
  <c r="M414" i="8" s="1"/>
  <c r="AU414" i="28"/>
  <c r="AV414" i="28"/>
  <c r="AW414" i="28"/>
  <c r="AX414" i="28"/>
  <c r="D415" i="28"/>
  <c r="F415" i="28"/>
  <c r="G415" i="28"/>
  <c r="H415" i="28"/>
  <c r="I415" i="28"/>
  <c r="J415" i="28"/>
  <c r="K415" i="28"/>
  <c r="L415" i="28"/>
  <c r="M415" i="28"/>
  <c r="N415" i="28"/>
  <c r="O415" i="28"/>
  <c r="P415" i="28"/>
  <c r="Q415" i="28"/>
  <c r="R415" i="28"/>
  <c r="S415" i="28"/>
  <c r="T415" i="28"/>
  <c r="U415" i="28"/>
  <c r="V415" i="28"/>
  <c r="W415" i="28"/>
  <c r="X415" i="28"/>
  <c r="Y415" i="28"/>
  <c r="Z415" i="28"/>
  <c r="AA415" i="28"/>
  <c r="AB415" i="28"/>
  <c r="AC415" i="28"/>
  <c r="AD415" i="28"/>
  <c r="AE415" i="28"/>
  <c r="AF415" i="28"/>
  <c r="AG415" i="28"/>
  <c r="AH415" i="28"/>
  <c r="AI415" i="28"/>
  <c r="AJ415" i="28"/>
  <c r="AK415" i="28"/>
  <c r="AL415" i="28"/>
  <c r="G415" i="8"/>
  <c r="AM415" i="28"/>
  <c r="AN415" i="28"/>
  <c r="AO415" i="28"/>
  <c r="AP415" i="28"/>
  <c r="AQ415" i="28"/>
  <c r="AR415" i="28"/>
  <c r="AT415" i="28"/>
  <c r="M415" i="8"/>
  <c r="AU415" i="28"/>
  <c r="AV415" i="28"/>
  <c r="AW415" i="28"/>
  <c r="AX415" i="28"/>
  <c r="D416" i="28"/>
  <c r="F416" i="28"/>
  <c r="G416" i="28"/>
  <c r="H416" i="28"/>
  <c r="I416" i="28"/>
  <c r="J416" i="28"/>
  <c r="K416" i="28"/>
  <c r="L416" i="28"/>
  <c r="M416" i="28"/>
  <c r="N416" i="28"/>
  <c r="O416" i="28"/>
  <c r="P416" i="28"/>
  <c r="Q416" i="28"/>
  <c r="R416" i="28"/>
  <c r="S416" i="28"/>
  <c r="T416" i="28"/>
  <c r="U416" i="28"/>
  <c r="V416" i="28"/>
  <c r="W416" i="28"/>
  <c r="X416" i="28"/>
  <c r="Y416" i="28"/>
  <c r="Z416" i="28"/>
  <c r="AA416" i="28"/>
  <c r="AB416" i="28"/>
  <c r="AC416" i="28"/>
  <c r="AD416" i="28"/>
  <c r="AE416" i="28"/>
  <c r="AF416" i="28"/>
  <c r="AG416" i="28"/>
  <c r="AH416" i="28"/>
  <c r="AI416" i="28"/>
  <c r="AJ416" i="28"/>
  <c r="AK416" i="28"/>
  <c r="AL416" i="28"/>
  <c r="AM416" i="28"/>
  <c r="AN416" i="28"/>
  <c r="AO416" i="28"/>
  <c r="AP416" i="28"/>
  <c r="AQ416" i="28"/>
  <c r="AR416" i="28"/>
  <c r="AT416" i="28"/>
  <c r="M416" i="8"/>
  <c r="AU416" i="28"/>
  <c r="AV416" i="28"/>
  <c r="AW416" i="28"/>
  <c r="AX416" i="28"/>
  <c r="D417" i="28"/>
  <c r="F417" i="28"/>
  <c r="G417" i="28"/>
  <c r="H417" i="28"/>
  <c r="I417" i="28"/>
  <c r="J417" i="28"/>
  <c r="K417" i="28"/>
  <c r="L417" i="28"/>
  <c r="M417" i="28"/>
  <c r="N417" i="28"/>
  <c r="O417" i="28"/>
  <c r="P417" i="28"/>
  <c r="Q417" i="28"/>
  <c r="R417" i="28"/>
  <c r="S417" i="28"/>
  <c r="T417" i="28"/>
  <c r="U417" i="28"/>
  <c r="V417" i="28"/>
  <c r="W417" i="28"/>
  <c r="X417" i="28"/>
  <c r="Y417" i="28"/>
  <c r="Z417" i="28"/>
  <c r="AA417" i="28"/>
  <c r="AB417" i="28"/>
  <c r="AC417" i="28"/>
  <c r="AD417" i="28"/>
  <c r="AE417" i="28"/>
  <c r="AF417" i="28"/>
  <c r="AG417" i="28"/>
  <c r="AH417" i="28"/>
  <c r="AI417" i="28"/>
  <c r="AJ417" i="28"/>
  <c r="AK417" i="28"/>
  <c r="AL417" i="28"/>
  <c r="G417" i="8" s="1"/>
  <c r="AM417" i="28"/>
  <c r="AN417" i="28"/>
  <c r="AO417" i="28"/>
  <c r="AP417" i="28"/>
  <c r="AQ417" i="28"/>
  <c r="AR417" i="28"/>
  <c r="AT417" i="28"/>
  <c r="AU417" i="28"/>
  <c r="AV417" i="28"/>
  <c r="AW417" i="28"/>
  <c r="AX417" i="28"/>
  <c r="D418" i="28"/>
  <c r="F418" i="28"/>
  <c r="G418" i="28"/>
  <c r="H418" i="28"/>
  <c r="I418" i="28"/>
  <c r="J418" i="28"/>
  <c r="K418" i="28"/>
  <c r="L418" i="28"/>
  <c r="M418" i="28"/>
  <c r="N418" i="28"/>
  <c r="O418" i="28"/>
  <c r="P418" i="28"/>
  <c r="Q418" i="28"/>
  <c r="R418" i="28"/>
  <c r="S418" i="28"/>
  <c r="T418" i="28"/>
  <c r="U418" i="28"/>
  <c r="V418" i="28"/>
  <c r="W418" i="28"/>
  <c r="X418" i="28"/>
  <c r="Y418" i="28"/>
  <c r="Z418" i="28"/>
  <c r="AA418" i="28"/>
  <c r="AB418" i="28"/>
  <c r="AC418" i="28"/>
  <c r="AD418" i="28"/>
  <c r="AE418" i="28"/>
  <c r="AF418" i="28"/>
  <c r="AG418" i="28"/>
  <c r="AH418" i="28"/>
  <c r="AI418" i="28"/>
  <c r="AJ418" i="28"/>
  <c r="AK418" i="28"/>
  <c r="AL418" i="28"/>
  <c r="AM418" i="28"/>
  <c r="AN418" i="28"/>
  <c r="AO418" i="28"/>
  <c r="AP418" i="28"/>
  <c r="AQ418" i="28"/>
  <c r="AR418" i="28"/>
  <c r="AT418" i="28"/>
  <c r="M418" i="8"/>
  <c r="AU418" i="28"/>
  <c r="AV418" i="28"/>
  <c r="AW418" i="28"/>
  <c r="AX418" i="28"/>
  <c r="D419" i="28"/>
  <c r="F419" i="28"/>
  <c r="G419" i="28"/>
  <c r="H419" i="28"/>
  <c r="I419" i="28"/>
  <c r="J419" i="28"/>
  <c r="K419" i="28"/>
  <c r="L419" i="28"/>
  <c r="M419" i="28"/>
  <c r="N419" i="28"/>
  <c r="O419" i="28"/>
  <c r="P419" i="28"/>
  <c r="Q419" i="28"/>
  <c r="R419" i="28"/>
  <c r="S419" i="28"/>
  <c r="T419" i="28"/>
  <c r="U419" i="28"/>
  <c r="V419" i="28"/>
  <c r="W419" i="28"/>
  <c r="X419" i="28"/>
  <c r="Y419" i="28"/>
  <c r="Z419" i="28"/>
  <c r="AA419" i="28"/>
  <c r="AB419" i="28"/>
  <c r="AC419" i="28"/>
  <c r="AD419" i="28"/>
  <c r="AE419" i="28"/>
  <c r="AF419" i="28"/>
  <c r="AG419" i="28"/>
  <c r="AH419" i="28"/>
  <c r="AI419" i="28"/>
  <c r="AJ419" i="28"/>
  <c r="AK419" i="28"/>
  <c r="AL419" i="28"/>
  <c r="G419" i="8" s="1"/>
  <c r="AM419" i="28"/>
  <c r="AN419" i="28"/>
  <c r="AO419" i="28"/>
  <c r="AP419" i="28"/>
  <c r="AQ419" i="28"/>
  <c r="AR419" i="28"/>
  <c r="AT419" i="28"/>
  <c r="M419" i="8" s="1"/>
  <c r="AU419" i="28"/>
  <c r="AV419" i="28"/>
  <c r="AW419" i="28"/>
  <c r="AX419" i="28"/>
  <c r="D420" i="28"/>
  <c r="F420" i="28"/>
  <c r="G420" i="28"/>
  <c r="H420" i="28"/>
  <c r="I420" i="28"/>
  <c r="J420" i="28"/>
  <c r="K420" i="28"/>
  <c r="L420" i="28"/>
  <c r="M420" i="28"/>
  <c r="N420" i="28"/>
  <c r="O420" i="28"/>
  <c r="P420" i="28"/>
  <c r="Q420" i="28"/>
  <c r="R420" i="28"/>
  <c r="S420" i="28"/>
  <c r="T420" i="28"/>
  <c r="U420" i="28"/>
  <c r="V420" i="28"/>
  <c r="W420" i="28"/>
  <c r="X420" i="28"/>
  <c r="Y420" i="28"/>
  <c r="Z420" i="28"/>
  <c r="AA420" i="28"/>
  <c r="AB420" i="28"/>
  <c r="AC420" i="28"/>
  <c r="AD420" i="28"/>
  <c r="AE420" i="28"/>
  <c r="AF420" i="28"/>
  <c r="AG420" i="28"/>
  <c r="AH420" i="28"/>
  <c r="AI420" i="28"/>
  <c r="AJ420" i="28"/>
  <c r="AK420" i="28"/>
  <c r="AL420" i="28"/>
  <c r="AM420" i="28"/>
  <c r="AN420" i="28"/>
  <c r="AO420" i="28"/>
  <c r="AP420" i="28"/>
  <c r="AQ420" i="28"/>
  <c r="AR420" i="28"/>
  <c r="AT420" i="28"/>
  <c r="M420" i="8" s="1"/>
  <c r="AU420" i="28"/>
  <c r="AV420" i="28"/>
  <c r="AW420" i="28"/>
  <c r="AX420" i="28"/>
  <c r="D421" i="28"/>
  <c r="F421" i="28"/>
  <c r="G421" i="28"/>
  <c r="H421" i="28"/>
  <c r="I421" i="28"/>
  <c r="J421" i="28"/>
  <c r="K421" i="28"/>
  <c r="L421" i="28"/>
  <c r="M421" i="28"/>
  <c r="N421" i="28"/>
  <c r="O421" i="28"/>
  <c r="P421" i="28"/>
  <c r="Q421" i="28"/>
  <c r="R421" i="28"/>
  <c r="S421" i="28"/>
  <c r="T421" i="28"/>
  <c r="U421" i="28"/>
  <c r="V421" i="28"/>
  <c r="W421" i="28"/>
  <c r="X421" i="28"/>
  <c r="Y421" i="28"/>
  <c r="Z421" i="28"/>
  <c r="AA421" i="28"/>
  <c r="AB421" i="28"/>
  <c r="AC421" i="28"/>
  <c r="AD421" i="28"/>
  <c r="AE421" i="28"/>
  <c r="AF421" i="28"/>
  <c r="AG421" i="28"/>
  <c r="AH421" i="28"/>
  <c r="AI421" i="28"/>
  <c r="AJ421" i="28"/>
  <c r="AK421" i="28"/>
  <c r="AL421" i="28"/>
  <c r="G421" i="8"/>
  <c r="AM421" i="28"/>
  <c r="AN421" i="28"/>
  <c r="AO421" i="28"/>
  <c r="AP421" i="28"/>
  <c r="AQ421" i="28"/>
  <c r="AR421" i="28"/>
  <c r="AT421" i="28"/>
  <c r="AU421" i="28"/>
  <c r="AV421" i="28"/>
  <c r="AW421" i="28"/>
  <c r="AX421" i="28"/>
  <c r="D422" i="28"/>
  <c r="F422" i="28"/>
  <c r="G422" i="28"/>
  <c r="H422" i="28"/>
  <c r="I422" i="28"/>
  <c r="J422" i="28"/>
  <c r="K422" i="28"/>
  <c r="L422" i="28"/>
  <c r="M422" i="28"/>
  <c r="N422" i="28"/>
  <c r="O422" i="28"/>
  <c r="P422" i="28"/>
  <c r="Q422" i="28"/>
  <c r="R422" i="28"/>
  <c r="S422" i="28"/>
  <c r="T422" i="28"/>
  <c r="U422" i="28"/>
  <c r="V422" i="28"/>
  <c r="W422" i="28"/>
  <c r="X422" i="28"/>
  <c r="Y422" i="28"/>
  <c r="Z422" i="28"/>
  <c r="AA422" i="28"/>
  <c r="AB422" i="28"/>
  <c r="AC422" i="28"/>
  <c r="AD422" i="28"/>
  <c r="AE422" i="28"/>
  <c r="AF422" i="28"/>
  <c r="AG422" i="28"/>
  <c r="AH422" i="28"/>
  <c r="AI422" i="28"/>
  <c r="AJ422" i="28"/>
  <c r="AK422" i="28"/>
  <c r="AL422" i="28"/>
  <c r="AM422" i="28"/>
  <c r="AN422" i="28"/>
  <c r="AO422" i="28"/>
  <c r="AP422" i="28"/>
  <c r="AQ422" i="28"/>
  <c r="AR422" i="28"/>
  <c r="AT422" i="28"/>
  <c r="M422" i="8" s="1"/>
  <c r="AU422" i="28"/>
  <c r="AV422" i="28"/>
  <c r="AW422" i="28"/>
  <c r="AX422" i="28"/>
  <c r="D423" i="28"/>
  <c r="F423" i="28"/>
  <c r="G423" i="28"/>
  <c r="H423" i="28"/>
  <c r="I423" i="28"/>
  <c r="J423" i="28"/>
  <c r="K423" i="28"/>
  <c r="L423" i="28"/>
  <c r="M423" i="28"/>
  <c r="N423" i="28"/>
  <c r="O423" i="28"/>
  <c r="P423" i="28"/>
  <c r="Q423" i="28"/>
  <c r="R423" i="28"/>
  <c r="S423" i="28"/>
  <c r="T423" i="28"/>
  <c r="U423" i="28"/>
  <c r="V423" i="28"/>
  <c r="W423" i="28"/>
  <c r="X423" i="28"/>
  <c r="Y423" i="28"/>
  <c r="Z423" i="28"/>
  <c r="AA423" i="28"/>
  <c r="AB423" i="28"/>
  <c r="AC423" i="28"/>
  <c r="AD423" i="28"/>
  <c r="AE423" i="28"/>
  <c r="AF423" i="28"/>
  <c r="AG423" i="28"/>
  <c r="AH423" i="28"/>
  <c r="AI423" i="28"/>
  <c r="AJ423" i="28"/>
  <c r="AK423" i="28"/>
  <c r="AL423" i="28"/>
  <c r="G423" i="8"/>
  <c r="AM423" i="28"/>
  <c r="AN423" i="28"/>
  <c r="AO423" i="28"/>
  <c r="AP423" i="28"/>
  <c r="AQ423" i="28"/>
  <c r="AR423" i="28"/>
  <c r="AT423" i="28"/>
  <c r="M423" i="8"/>
  <c r="AU423" i="28"/>
  <c r="AV423" i="28"/>
  <c r="AW423" i="28"/>
  <c r="AX423" i="28"/>
  <c r="D424" i="28"/>
  <c r="F424" i="28"/>
  <c r="G424" i="28"/>
  <c r="H424" i="28"/>
  <c r="I424" i="28"/>
  <c r="J424" i="28"/>
  <c r="K424" i="28"/>
  <c r="L424" i="28"/>
  <c r="M424" i="28"/>
  <c r="N424" i="28"/>
  <c r="O424" i="28"/>
  <c r="P424" i="28"/>
  <c r="Q424" i="28"/>
  <c r="R424" i="28"/>
  <c r="S424" i="28"/>
  <c r="T424" i="28"/>
  <c r="U424" i="28"/>
  <c r="V424" i="28"/>
  <c r="W424" i="28"/>
  <c r="X424" i="28"/>
  <c r="Y424" i="28"/>
  <c r="Z424" i="28"/>
  <c r="AA424" i="28"/>
  <c r="AB424" i="28"/>
  <c r="AC424" i="28"/>
  <c r="AD424" i="28"/>
  <c r="AE424" i="28"/>
  <c r="AF424" i="28"/>
  <c r="AG424" i="28"/>
  <c r="AH424" i="28"/>
  <c r="AI424" i="28"/>
  <c r="AJ424" i="28"/>
  <c r="AK424" i="28"/>
  <c r="AL424" i="28"/>
  <c r="AM424" i="28"/>
  <c r="AN424" i="28"/>
  <c r="AO424" i="28"/>
  <c r="AP424" i="28"/>
  <c r="AQ424" i="28"/>
  <c r="AR424" i="28"/>
  <c r="AT424" i="28"/>
  <c r="M424" i="8"/>
  <c r="AU424" i="28"/>
  <c r="AV424" i="28"/>
  <c r="AW424" i="28"/>
  <c r="AX424" i="28"/>
  <c r="D425" i="28"/>
  <c r="F425" i="28"/>
  <c r="G425" i="28"/>
  <c r="H425" i="28"/>
  <c r="I425" i="28"/>
  <c r="J425" i="28"/>
  <c r="K425" i="28"/>
  <c r="L425" i="28"/>
  <c r="M425" i="28"/>
  <c r="N425" i="28"/>
  <c r="O425" i="28"/>
  <c r="P425" i="28"/>
  <c r="Q425" i="28"/>
  <c r="R425" i="28"/>
  <c r="S425" i="28"/>
  <c r="T425" i="28"/>
  <c r="U425" i="28"/>
  <c r="V425" i="28"/>
  <c r="W425" i="28"/>
  <c r="X425" i="28"/>
  <c r="Y425" i="28"/>
  <c r="Z425" i="28"/>
  <c r="AA425" i="28"/>
  <c r="AB425" i="28"/>
  <c r="AC425" i="28"/>
  <c r="AD425" i="28"/>
  <c r="AE425" i="28"/>
  <c r="AF425" i="28"/>
  <c r="AG425" i="28"/>
  <c r="AH425" i="28"/>
  <c r="AI425" i="28"/>
  <c r="AJ425" i="28"/>
  <c r="AK425" i="28"/>
  <c r="AL425" i="28"/>
  <c r="G425" i="8" s="1"/>
  <c r="AM425" i="28"/>
  <c r="AN425" i="28"/>
  <c r="AO425" i="28"/>
  <c r="AP425" i="28"/>
  <c r="AQ425" i="28"/>
  <c r="AR425" i="28"/>
  <c r="AT425" i="28"/>
  <c r="AU425" i="28"/>
  <c r="AV425" i="28"/>
  <c r="AW425" i="28"/>
  <c r="AX425" i="28"/>
  <c r="D426" i="28"/>
  <c r="F426" i="28"/>
  <c r="G426" i="28"/>
  <c r="H426" i="28"/>
  <c r="I426" i="28"/>
  <c r="J426" i="28"/>
  <c r="K426" i="28"/>
  <c r="L426" i="28"/>
  <c r="M426" i="28"/>
  <c r="N426" i="28"/>
  <c r="O426" i="28"/>
  <c r="P426" i="28"/>
  <c r="Q426" i="28"/>
  <c r="R426" i="28"/>
  <c r="S426" i="28"/>
  <c r="T426" i="28"/>
  <c r="U426" i="28"/>
  <c r="V426" i="28"/>
  <c r="W426" i="28"/>
  <c r="X426" i="28"/>
  <c r="Y426" i="28"/>
  <c r="Z426" i="28"/>
  <c r="AA426" i="28"/>
  <c r="AB426" i="28"/>
  <c r="AC426" i="28"/>
  <c r="AD426" i="28"/>
  <c r="AE426" i="28"/>
  <c r="AF426" i="28"/>
  <c r="AG426" i="28"/>
  <c r="AH426" i="28"/>
  <c r="AI426" i="28"/>
  <c r="AJ426" i="28"/>
  <c r="AK426" i="28"/>
  <c r="AL426" i="28"/>
  <c r="AM426" i="28"/>
  <c r="AN426" i="28"/>
  <c r="AO426" i="28"/>
  <c r="AP426" i="28"/>
  <c r="AQ426" i="28"/>
  <c r="AR426" i="28"/>
  <c r="AT426" i="28"/>
  <c r="M426" i="8"/>
  <c r="AU426" i="28"/>
  <c r="AV426" i="28"/>
  <c r="AW426" i="28"/>
  <c r="AX426" i="28"/>
  <c r="D427" i="28"/>
  <c r="F427" i="28"/>
  <c r="G427" i="28"/>
  <c r="H427" i="28"/>
  <c r="I427" i="28"/>
  <c r="J427" i="28"/>
  <c r="K427" i="28"/>
  <c r="L427" i="28"/>
  <c r="M427" i="28"/>
  <c r="N427" i="28"/>
  <c r="O427" i="28"/>
  <c r="P427" i="28"/>
  <c r="Q427" i="28"/>
  <c r="R427" i="28"/>
  <c r="S427" i="28"/>
  <c r="T427" i="28"/>
  <c r="U427" i="28"/>
  <c r="V427" i="28"/>
  <c r="W427" i="28"/>
  <c r="X427" i="28"/>
  <c r="Y427" i="28"/>
  <c r="Z427" i="28"/>
  <c r="AA427" i="28"/>
  <c r="AB427" i="28"/>
  <c r="AC427" i="28"/>
  <c r="AD427" i="28"/>
  <c r="AE427" i="28"/>
  <c r="AF427" i="28"/>
  <c r="AG427" i="28"/>
  <c r="AH427" i="28"/>
  <c r="AI427" i="28"/>
  <c r="AJ427" i="28"/>
  <c r="AK427" i="28"/>
  <c r="AL427" i="28"/>
  <c r="G427" i="8" s="1"/>
  <c r="AM427" i="28"/>
  <c r="AN427" i="28"/>
  <c r="AO427" i="28"/>
  <c r="AP427" i="28"/>
  <c r="AQ427" i="28"/>
  <c r="AR427" i="28"/>
  <c r="AT427" i="28"/>
  <c r="M427" i="8" s="1"/>
  <c r="AU427" i="28"/>
  <c r="AV427" i="28"/>
  <c r="AW427" i="28"/>
  <c r="AX427" i="28"/>
  <c r="D428" i="28"/>
  <c r="F428" i="28"/>
  <c r="G428" i="28"/>
  <c r="H428" i="28"/>
  <c r="I428" i="28"/>
  <c r="J428" i="28"/>
  <c r="K428" i="28"/>
  <c r="L428" i="28"/>
  <c r="M428" i="28"/>
  <c r="N428" i="28"/>
  <c r="O428" i="28"/>
  <c r="P428" i="28"/>
  <c r="Q428" i="28"/>
  <c r="R428" i="28"/>
  <c r="S428" i="28"/>
  <c r="T428" i="28"/>
  <c r="U428" i="28"/>
  <c r="V428" i="28"/>
  <c r="W428" i="28"/>
  <c r="X428" i="28"/>
  <c r="Y428" i="28"/>
  <c r="Z428" i="28"/>
  <c r="AA428" i="28"/>
  <c r="AB428" i="28"/>
  <c r="AC428" i="28"/>
  <c r="AD428" i="28"/>
  <c r="AE428" i="28"/>
  <c r="AF428" i="28"/>
  <c r="AG428" i="28"/>
  <c r="AH428" i="28"/>
  <c r="AI428" i="28"/>
  <c r="AJ428" i="28"/>
  <c r="AK428" i="28"/>
  <c r="AL428" i="28"/>
  <c r="AM428" i="28"/>
  <c r="AN428" i="28"/>
  <c r="AO428" i="28"/>
  <c r="AP428" i="28"/>
  <c r="AQ428" i="28"/>
  <c r="AR428" i="28"/>
  <c r="AT428" i="28"/>
  <c r="M428" i="8" s="1"/>
  <c r="AU428" i="28"/>
  <c r="AV428" i="28"/>
  <c r="AW428" i="28"/>
  <c r="AX428" i="28"/>
  <c r="D429" i="28"/>
  <c r="F429" i="28"/>
  <c r="G429" i="28"/>
  <c r="H429" i="28"/>
  <c r="I429" i="28"/>
  <c r="J429" i="28"/>
  <c r="K429" i="28"/>
  <c r="L429" i="28"/>
  <c r="M429" i="28"/>
  <c r="N429" i="28"/>
  <c r="O429" i="28"/>
  <c r="P429" i="28"/>
  <c r="Q429" i="28"/>
  <c r="R429" i="28"/>
  <c r="S429" i="28"/>
  <c r="T429" i="28"/>
  <c r="U429" i="28"/>
  <c r="V429" i="28"/>
  <c r="W429" i="28"/>
  <c r="X429" i="28"/>
  <c r="Y429" i="28"/>
  <c r="Z429" i="28"/>
  <c r="AA429" i="28"/>
  <c r="AB429" i="28"/>
  <c r="AC429" i="28"/>
  <c r="AD429" i="28"/>
  <c r="AE429" i="28"/>
  <c r="AF429" i="28"/>
  <c r="AG429" i="28"/>
  <c r="AH429" i="28"/>
  <c r="AI429" i="28"/>
  <c r="AJ429" i="28"/>
  <c r="AK429" i="28"/>
  <c r="AL429" i="28"/>
  <c r="G429" i="8"/>
  <c r="AM429" i="28"/>
  <c r="AN429" i="28"/>
  <c r="AO429" i="28"/>
  <c r="AP429" i="28"/>
  <c r="AQ429" i="28"/>
  <c r="AR429" i="28"/>
  <c r="AT429" i="28"/>
  <c r="AU429" i="28"/>
  <c r="AV429" i="28"/>
  <c r="AW429" i="28"/>
  <c r="AX429" i="28"/>
  <c r="D430" i="28"/>
  <c r="F430" i="28"/>
  <c r="G430" i="28"/>
  <c r="H430" i="28"/>
  <c r="I430" i="28"/>
  <c r="J430" i="28"/>
  <c r="K430" i="28"/>
  <c r="L430" i="28"/>
  <c r="M430" i="28"/>
  <c r="N430" i="28"/>
  <c r="O430" i="28"/>
  <c r="P430" i="28"/>
  <c r="Q430" i="28"/>
  <c r="R430" i="28"/>
  <c r="S430" i="28"/>
  <c r="T430" i="28"/>
  <c r="U430" i="28"/>
  <c r="V430" i="28"/>
  <c r="W430" i="28"/>
  <c r="X430" i="28"/>
  <c r="Y430" i="28"/>
  <c r="Z430" i="28"/>
  <c r="AA430" i="28"/>
  <c r="AB430" i="28"/>
  <c r="AC430" i="28"/>
  <c r="AD430" i="28"/>
  <c r="AE430" i="28"/>
  <c r="AF430" i="28"/>
  <c r="AG430" i="28"/>
  <c r="AH430" i="28"/>
  <c r="AI430" i="28"/>
  <c r="AJ430" i="28"/>
  <c r="AK430" i="28"/>
  <c r="AL430" i="28"/>
  <c r="AM430" i="28"/>
  <c r="AN430" i="28"/>
  <c r="AO430" i="28"/>
  <c r="AP430" i="28"/>
  <c r="AQ430" i="28"/>
  <c r="AR430" i="28"/>
  <c r="AT430" i="28"/>
  <c r="M430" i="8" s="1"/>
  <c r="AU430" i="28"/>
  <c r="AV430" i="28"/>
  <c r="AW430" i="28"/>
  <c r="AX430" i="28"/>
  <c r="D431" i="28"/>
  <c r="F431" i="28"/>
  <c r="G431" i="28"/>
  <c r="H431" i="28"/>
  <c r="I431" i="28"/>
  <c r="J431" i="28"/>
  <c r="K431" i="28"/>
  <c r="L431" i="28"/>
  <c r="M431" i="28"/>
  <c r="N431" i="28"/>
  <c r="O431" i="28"/>
  <c r="P431" i="28"/>
  <c r="Q431" i="28"/>
  <c r="R431" i="28"/>
  <c r="S431" i="28"/>
  <c r="T431" i="28"/>
  <c r="U431" i="28"/>
  <c r="V431" i="28"/>
  <c r="W431" i="28"/>
  <c r="X431" i="28"/>
  <c r="Y431" i="28"/>
  <c r="Z431" i="28"/>
  <c r="AA431" i="28"/>
  <c r="AB431" i="28"/>
  <c r="AC431" i="28"/>
  <c r="AD431" i="28"/>
  <c r="AE431" i="28"/>
  <c r="AF431" i="28"/>
  <c r="AG431" i="28"/>
  <c r="AH431" i="28"/>
  <c r="AI431" i="28"/>
  <c r="AJ431" i="28"/>
  <c r="AK431" i="28"/>
  <c r="AL431" i="28"/>
  <c r="G431" i="8"/>
  <c r="AM431" i="28"/>
  <c r="AN431" i="28"/>
  <c r="AO431" i="28"/>
  <c r="AP431" i="28"/>
  <c r="AQ431" i="28"/>
  <c r="AR431" i="28"/>
  <c r="AT431" i="28"/>
  <c r="M431" i="8"/>
  <c r="AU431" i="28"/>
  <c r="AV431" i="28"/>
  <c r="AW431" i="28"/>
  <c r="AX431" i="28"/>
  <c r="D432" i="28"/>
  <c r="F432" i="28"/>
  <c r="G432" i="28"/>
  <c r="H432" i="28"/>
  <c r="I432" i="28"/>
  <c r="J432" i="28"/>
  <c r="K432" i="28"/>
  <c r="L432" i="28"/>
  <c r="M432" i="28"/>
  <c r="N432" i="28"/>
  <c r="O432" i="28"/>
  <c r="P432" i="28"/>
  <c r="Q432" i="28"/>
  <c r="R432" i="28"/>
  <c r="S432" i="28"/>
  <c r="T432" i="28"/>
  <c r="U432" i="28"/>
  <c r="V432" i="28"/>
  <c r="W432" i="28"/>
  <c r="X432" i="28"/>
  <c r="Y432" i="28"/>
  <c r="Z432" i="28"/>
  <c r="AA432" i="28"/>
  <c r="AB432" i="28"/>
  <c r="AC432" i="28"/>
  <c r="AD432" i="28"/>
  <c r="AE432" i="28"/>
  <c r="AF432" i="28"/>
  <c r="AG432" i="28"/>
  <c r="AH432" i="28"/>
  <c r="AI432" i="28"/>
  <c r="AJ432" i="28"/>
  <c r="AK432" i="28"/>
  <c r="AL432" i="28"/>
  <c r="AM432" i="28"/>
  <c r="AN432" i="28"/>
  <c r="AO432" i="28"/>
  <c r="AP432" i="28"/>
  <c r="AQ432" i="28"/>
  <c r="AR432" i="28"/>
  <c r="AT432" i="28"/>
  <c r="M432" i="8"/>
  <c r="AU432" i="28"/>
  <c r="AV432" i="28"/>
  <c r="AW432" i="28"/>
  <c r="AX432" i="28"/>
  <c r="D433" i="28"/>
  <c r="F433" i="28"/>
  <c r="G433" i="28"/>
  <c r="H433" i="28"/>
  <c r="I433" i="28"/>
  <c r="J433" i="28"/>
  <c r="K433" i="28"/>
  <c r="L433" i="28"/>
  <c r="M433" i="28"/>
  <c r="N433" i="28"/>
  <c r="O433" i="28"/>
  <c r="P433" i="28"/>
  <c r="Q433" i="28"/>
  <c r="R433" i="28"/>
  <c r="S433" i="28"/>
  <c r="T433" i="28"/>
  <c r="U433" i="28"/>
  <c r="V433" i="28"/>
  <c r="W433" i="28"/>
  <c r="X433" i="28"/>
  <c r="Y433" i="28"/>
  <c r="Z433" i="28"/>
  <c r="AA433" i="28"/>
  <c r="AB433" i="28"/>
  <c r="AC433" i="28"/>
  <c r="AD433" i="28"/>
  <c r="AE433" i="28"/>
  <c r="AF433" i="28"/>
  <c r="AG433" i="28"/>
  <c r="AH433" i="28"/>
  <c r="AI433" i="28"/>
  <c r="AJ433" i="28"/>
  <c r="AK433" i="28"/>
  <c r="AL433" i="28"/>
  <c r="G433" i="8" s="1"/>
  <c r="AM433" i="28"/>
  <c r="AN433" i="28"/>
  <c r="AO433" i="28"/>
  <c r="AP433" i="28"/>
  <c r="AQ433" i="28"/>
  <c r="AR433" i="28"/>
  <c r="AT433" i="28"/>
  <c r="AU433" i="28"/>
  <c r="AV433" i="28"/>
  <c r="AW433" i="28"/>
  <c r="AX433" i="28"/>
  <c r="D434" i="28"/>
  <c r="F434" i="28"/>
  <c r="G434" i="28"/>
  <c r="H434" i="28"/>
  <c r="I434" i="28"/>
  <c r="J434" i="28"/>
  <c r="K434" i="28"/>
  <c r="L434" i="28"/>
  <c r="M434" i="28"/>
  <c r="N434" i="28"/>
  <c r="O434" i="28"/>
  <c r="P434" i="28"/>
  <c r="Q434" i="28"/>
  <c r="R434" i="28"/>
  <c r="S434" i="28"/>
  <c r="T434" i="28"/>
  <c r="U434" i="28"/>
  <c r="V434" i="28"/>
  <c r="W434" i="28"/>
  <c r="X434" i="28"/>
  <c r="Y434" i="28"/>
  <c r="Z434" i="28"/>
  <c r="AA434" i="28"/>
  <c r="AB434" i="28"/>
  <c r="AC434" i="28"/>
  <c r="AD434" i="28"/>
  <c r="AE434" i="28"/>
  <c r="AF434" i="28"/>
  <c r="AG434" i="28"/>
  <c r="AH434" i="28"/>
  <c r="AI434" i="28"/>
  <c r="AJ434" i="28"/>
  <c r="AK434" i="28"/>
  <c r="AL434" i="28"/>
  <c r="AM434" i="28"/>
  <c r="AN434" i="28"/>
  <c r="AO434" i="28"/>
  <c r="AP434" i="28"/>
  <c r="AQ434" i="28"/>
  <c r="AR434" i="28"/>
  <c r="AT434" i="28"/>
  <c r="M434" i="8"/>
  <c r="AU434" i="28"/>
  <c r="AV434" i="28"/>
  <c r="AW434" i="28"/>
  <c r="AX434" i="28"/>
  <c r="D435" i="28"/>
  <c r="F435" i="28"/>
  <c r="G435" i="28"/>
  <c r="H435" i="28"/>
  <c r="I435" i="28"/>
  <c r="J435" i="28"/>
  <c r="K435" i="28"/>
  <c r="L435" i="28"/>
  <c r="M435" i="28"/>
  <c r="N435" i="28"/>
  <c r="O435" i="28"/>
  <c r="P435" i="28"/>
  <c r="Q435" i="28"/>
  <c r="R435" i="28"/>
  <c r="S435" i="28"/>
  <c r="T435" i="28"/>
  <c r="U435" i="28"/>
  <c r="V435" i="28"/>
  <c r="W435" i="28"/>
  <c r="X435" i="28"/>
  <c r="Y435" i="28"/>
  <c r="Z435" i="28"/>
  <c r="AA435" i="28"/>
  <c r="AB435" i="28"/>
  <c r="AC435" i="28"/>
  <c r="AD435" i="28"/>
  <c r="AE435" i="28"/>
  <c r="AF435" i="28"/>
  <c r="AG435" i="28"/>
  <c r="AH435" i="28"/>
  <c r="AI435" i="28"/>
  <c r="AJ435" i="28"/>
  <c r="AK435" i="28"/>
  <c r="AL435" i="28"/>
  <c r="G435" i="8" s="1"/>
  <c r="AM435" i="28"/>
  <c r="AN435" i="28"/>
  <c r="AO435" i="28"/>
  <c r="AP435" i="28"/>
  <c r="AQ435" i="28"/>
  <c r="AR435" i="28"/>
  <c r="AT435" i="28"/>
  <c r="M435" i="8" s="1"/>
  <c r="AU435" i="28"/>
  <c r="AV435" i="28"/>
  <c r="AW435" i="28"/>
  <c r="AX435" i="28"/>
  <c r="D436" i="28"/>
  <c r="F436" i="28"/>
  <c r="G436" i="28"/>
  <c r="H436" i="28"/>
  <c r="I436" i="28"/>
  <c r="J436" i="28"/>
  <c r="K436" i="28"/>
  <c r="L436" i="28"/>
  <c r="M436" i="28"/>
  <c r="N436" i="28"/>
  <c r="O436" i="28"/>
  <c r="P436" i="28"/>
  <c r="Q436" i="28"/>
  <c r="R436" i="28"/>
  <c r="S436" i="28"/>
  <c r="T436" i="28"/>
  <c r="U436" i="28"/>
  <c r="V436" i="28"/>
  <c r="W436" i="28"/>
  <c r="X436" i="28"/>
  <c r="Y436" i="28"/>
  <c r="Z436" i="28"/>
  <c r="AA436" i="28"/>
  <c r="AB436" i="28"/>
  <c r="AC436" i="28"/>
  <c r="AD436" i="28"/>
  <c r="AE436" i="28"/>
  <c r="AF436" i="28"/>
  <c r="AG436" i="28"/>
  <c r="AH436" i="28"/>
  <c r="AI436" i="28"/>
  <c r="AJ436" i="28"/>
  <c r="AK436" i="28"/>
  <c r="AL436" i="28"/>
  <c r="AM436" i="28"/>
  <c r="AN436" i="28"/>
  <c r="AO436" i="28"/>
  <c r="AP436" i="28"/>
  <c r="AQ436" i="28"/>
  <c r="AR436" i="28"/>
  <c r="AT436" i="28"/>
  <c r="M436" i="8" s="1"/>
  <c r="M569" i="8" s="1"/>
  <c r="AU436" i="28"/>
  <c r="AV436" i="28"/>
  <c r="AW436" i="28"/>
  <c r="AX436" i="28"/>
  <c r="D437" i="28"/>
  <c r="F437" i="28"/>
  <c r="G437" i="28"/>
  <c r="H437" i="28"/>
  <c r="I437" i="28"/>
  <c r="J437" i="28"/>
  <c r="K437" i="28"/>
  <c r="L437" i="28"/>
  <c r="M437" i="28"/>
  <c r="N437" i="28"/>
  <c r="O437" i="28"/>
  <c r="P437" i="28"/>
  <c r="Q437" i="28"/>
  <c r="R437" i="28"/>
  <c r="S437" i="28"/>
  <c r="T437" i="28"/>
  <c r="U437" i="28"/>
  <c r="V437" i="28"/>
  <c r="W437" i="28"/>
  <c r="X437" i="28"/>
  <c r="Y437" i="28"/>
  <c r="Z437" i="28"/>
  <c r="AA437" i="28"/>
  <c r="AB437" i="28"/>
  <c r="AC437" i="28"/>
  <c r="AD437" i="28"/>
  <c r="AE437" i="28"/>
  <c r="AF437" i="28"/>
  <c r="AG437" i="28"/>
  <c r="AH437" i="28"/>
  <c r="AI437" i="28"/>
  <c r="AJ437" i="28"/>
  <c r="AK437" i="28"/>
  <c r="AL437" i="28"/>
  <c r="G437" i="8"/>
  <c r="AM437" i="28"/>
  <c r="AN437" i="28"/>
  <c r="AO437" i="28"/>
  <c r="AP437" i="28"/>
  <c r="AQ437" i="28"/>
  <c r="AR437" i="28"/>
  <c r="AT437" i="28"/>
  <c r="AU437" i="28"/>
  <c r="AV437" i="28"/>
  <c r="AW437" i="28"/>
  <c r="AX437" i="28"/>
  <c r="D438" i="28"/>
  <c r="F438" i="28"/>
  <c r="G438" i="28"/>
  <c r="H438" i="28"/>
  <c r="I438" i="28"/>
  <c r="J438" i="28"/>
  <c r="K438" i="28"/>
  <c r="L438" i="28"/>
  <c r="M438" i="28"/>
  <c r="N438" i="28"/>
  <c r="O438" i="28"/>
  <c r="P438" i="28"/>
  <c r="Q438" i="28"/>
  <c r="R438" i="28"/>
  <c r="S438" i="28"/>
  <c r="T438" i="28"/>
  <c r="U438" i="28"/>
  <c r="V438" i="28"/>
  <c r="W438" i="28"/>
  <c r="X438" i="28"/>
  <c r="Y438" i="28"/>
  <c r="Z438" i="28"/>
  <c r="AA438" i="28"/>
  <c r="AB438" i="28"/>
  <c r="AC438" i="28"/>
  <c r="AD438" i="28"/>
  <c r="AE438" i="28"/>
  <c r="AF438" i="28"/>
  <c r="AG438" i="28"/>
  <c r="AH438" i="28"/>
  <c r="AI438" i="28"/>
  <c r="AJ438" i="28"/>
  <c r="AK438" i="28"/>
  <c r="AL438" i="28"/>
  <c r="AM438" i="28"/>
  <c r="AN438" i="28"/>
  <c r="AO438" i="28"/>
  <c r="AP438" i="28"/>
  <c r="AQ438" i="28"/>
  <c r="AR438" i="28"/>
  <c r="AT438" i="28"/>
  <c r="M438" i="8" s="1"/>
  <c r="AU438" i="28"/>
  <c r="AV438" i="28"/>
  <c r="AW438" i="28"/>
  <c r="AX438" i="28"/>
  <c r="D439" i="28"/>
  <c r="F439" i="28"/>
  <c r="G439" i="28"/>
  <c r="H439" i="28"/>
  <c r="I439" i="28"/>
  <c r="J439" i="28"/>
  <c r="K439" i="28"/>
  <c r="L439" i="28"/>
  <c r="M439" i="28"/>
  <c r="N439" i="28"/>
  <c r="O439" i="28"/>
  <c r="P439" i="28"/>
  <c r="Q439" i="28"/>
  <c r="R439" i="28"/>
  <c r="S439" i="28"/>
  <c r="T439" i="28"/>
  <c r="U439" i="28"/>
  <c r="V439" i="28"/>
  <c r="W439" i="28"/>
  <c r="X439" i="28"/>
  <c r="Y439" i="28"/>
  <c r="Z439" i="28"/>
  <c r="AA439" i="28"/>
  <c r="AB439" i="28"/>
  <c r="AC439" i="28"/>
  <c r="AD439" i="28"/>
  <c r="AE439" i="28"/>
  <c r="AF439" i="28"/>
  <c r="AG439" i="28"/>
  <c r="AH439" i="28"/>
  <c r="AI439" i="28"/>
  <c r="AJ439" i="28"/>
  <c r="AK439" i="28"/>
  <c r="AL439" i="28"/>
  <c r="G439" i="8"/>
  <c r="AM439" i="28"/>
  <c r="AN439" i="28"/>
  <c r="AO439" i="28"/>
  <c r="AP439" i="28"/>
  <c r="AQ439" i="28"/>
  <c r="AR439" i="28"/>
  <c r="AT439" i="28"/>
  <c r="M439" i="8"/>
  <c r="AU439" i="28"/>
  <c r="AV439" i="28"/>
  <c r="AW439" i="28"/>
  <c r="AX439" i="28"/>
  <c r="D440" i="28"/>
  <c r="F440" i="28"/>
  <c r="G440" i="28"/>
  <c r="H440" i="28"/>
  <c r="I440" i="28"/>
  <c r="J440" i="28"/>
  <c r="K440" i="28"/>
  <c r="L440" i="28"/>
  <c r="M440" i="28"/>
  <c r="N440" i="28"/>
  <c r="O440" i="28"/>
  <c r="P440" i="28"/>
  <c r="Q440" i="28"/>
  <c r="R440" i="28"/>
  <c r="S440" i="28"/>
  <c r="T440" i="28"/>
  <c r="U440" i="28"/>
  <c r="V440" i="28"/>
  <c r="W440" i="28"/>
  <c r="X440" i="28"/>
  <c r="Y440" i="28"/>
  <c r="Z440" i="28"/>
  <c r="AA440" i="28"/>
  <c r="AB440" i="28"/>
  <c r="AC440" i="28"/>
  <c r="AD440" i="28"/>
  <c r="AE440" i="28"/>
  <c r="AF440" i="28"/>
  <c r="AG440" i="28"/>
  <c r="AH440" i="28"/>
  <c r="AI440" i="28"/>
  <c r="AJ440" i="28"/>
  <c r="AK440" i="28"/>
  <c r="AL440" i="28"/>
  <c r="AM440" i="28"/>
  <c r="AN440" i="28"/>
  <c r="AO440" i="28"/>
  <c r="AP440" i="28"/>
  <c r="AQ440" i="28"/>
  <c r="AR440" i="28"/>
  <c r="AT440" i="28"/>
  <c r="M440" i="8"/>
  <c r="AU440" i="28"/>
  <c r="AV440" i="28"/>
  <c r="AW440" i="28"/>
  <c r="AX440" i="28"/>
  <c r="D441" i="28"/>
  <c r="F441" i="28"/>
  <c r="G441" i="28"/>
  <c r="H441" i="28"/>
  <c r="I441" i="28"/>
  <c r="J441" i="28"/>
  <c r="K441" i="28"/>
  <c r="L441" i="28"/>
  <c r="M441" i="28"/>
  <c r="N441" i="28"/>
  <c r="O441" i="28"/>
  <c r="P441" i="28"/>
  <c r="Q441" i="28"/>
  <c r="R441" i="28"/>
  <c r="S441" i="28"/>
  <c r="T441" i="28"/>
  <c r="U441" i="28"/>
  <c r="V441" i="28"/>
  <c r="W441" i="28"/>
  <c r="X441" i="28"/>
  <c r="Y441" i="28"/>
  <c r="Z441" i="28"/>
  <c r="AA441" i="28"/>
  <c r="AB441" i="28"/>
  <c r="AC441" i="28"/>
  <c r="AD441" i="28"/>
  <c r="AE441" i="28"/>
  <c r="AF441" i="28"/>
  <c r="AG441" i="28"/>
  <c r="AH441" i="28"/>
  <c r="AI441" i="28"/>
  <c r="AJ441" i="28"/>
  <c r="AK441" i="28"/>
  <c r="AL441" i="28"/>
  <c r="G441" i="8" s="1"/>
  <c r="AM441" i="28"/>
  <c r="AN441" i="28"/>
  <c r="AO441" i="28"/>
  <c r="AP441" i="28"/>
  <c r="AQ441" i="28"/>
  <c r="AR441" i="28"/>
  <c r="AT441" i="28"/>
  <c r="AU441" i="28"/>
  <c r="AV441" i="28"/>
  <c r="AW441" i="28"/>
  <c r="AX441" i="28"/>
  <c r="D442" i="28"/>
  <c r="F442" i="28"/>
  <c r="G442" i="28"/>
  <c r="H442" i="28"/>
  <c r="I442" i="28"/>
  <c r="J442" i="28"/>
  <c r="K442" i="28"/>
  <c r="L442" i="28"/>
  <c r="M442" i="28"/>
  <c r="N442" i="28"/>
  <c r="O442" i="28"/>
  <c r="P442" i="28"/>
  <c r="Q442" i="28"/>
  <c r="R442" i="28"/>
  <c r="S442" i="28"/>
  <c r="T442" i="28"/>
  <c r="U442" i="28"/>
  <c r="V442" i="28"/>
  <c r="W442" i="28"/>
  <c r="X442" i="28"/>
  <c r="Y442" i="28"/>
  <c r="Z442" i="28"/>
  <c r="AA442" i="28"/>
  <c r="AB442" i="28"/>
  <c r="AC442" i="28"/>
  <c r="AD442" i="28"/>
  <c r="AE442" i="28"/>
  <c r="AF442" i="28"/>
  <c r="AG442" i="28"/>
  <c r="AH442" i="28"/>
  <c r="AI442" i="28"/>
  <c r="AJ442" i="28"/>
  <c r="AK442" i="28"/>
  <c r="AL442" i="28"/>
  <c r="AM442" i="28"/>
  <c r="AN442" i="28"/>
  <c r="AO442" i="28"/>
  <c r="AP442" i="28"/>
  <c r="AQ442" i="28"/>
  <c r="AR442" i="28"/>
  <c r="AT442" i="28"/>
  <c r="M442" i="8"/>
  <c r="AU442" i="28"/>
  <c r="AV442" i="28"/>
  <c r="AW442" i="28"/>
  <c r="AX442" i="28"/>
  <c r="D443" i="28"/>
  <c r="F443" i="28"/>
  <c r="G443" i="28"/>
  <c r="H443" i="28"/>
  <c r="I443" i="28"/>
  <c r="J443" i="28"/>
  <c r="K443" i="28"/>
  <c r="L443" i="28"/>
  <c r="M443" i="28"/>
  <c r="N443" i="28"/>
  <c r="O443" i="28"/>
  <c r="P443" i="28"/>
  <c r="Q443" i="28"/>
  <c r="R443" i="28"/>
  <c r="S443" i="28"/>
  <c r="T443" i="28"/>
  <c r="U443" i="28"/>
  <c r="V443" i="28"/>
  <c r="W443" i="28"/>
  <c r="X443" i="28"/>
  <c r="Y443" i="28"/>
  <c r="Z443" i="28"/>
  <c r="AA443" i="28"/>
  <c r="AB443" i="28"/>
  <c r="AC443" i="28"/>
  <c r="AD443" i="28"/>
  <c r="AE443" i="28"/>
  <c r="AF443" i="28"/>
  <c r="AG443" i="28"/>
  <c r="AH443" i="28"/>
  <c r="AI443" i="28"/>
  <c r="AJ443" i="28"/>
  <c r="AK443" i="28"/>
  <c r="AL443" i="28"/>
  <c r="G443" i="8" s="1"/>
  <c r="AM443" i="28"/>
  <c r="AN443" i="28"/>
  <c r="AO443" i="28"/>
  <c r="AP443" i="28"/>
  <c r="AQ443" i="28"/>
  <c r="AR443" i="28"/>
  <c r="AT443" i="28"/>
  <c r="M443" i="8" s="1"/>
  <c r="AU443" i="28"/>
  <c r="AV443" i="28"/>
  <c r="AW443" i="28"/>
  <c r="AX443" i="28"/>
  <c r="D444" i="28"/>
  <c r="F444" i="28"/>
  <c r="G444" i="28"/>
  <c r="H444" i="28"/>
  <c r="I444" i="28"/>
  <c r="J444" i="28"/>
  <c r="K444" i="28"/>
  <c r="L444" i="28"/>
  <c r="M444" i="28"/>
  <c r="N444" i="28"/>
  <c r="O444" i="28"/>
  <c r="P444" i="28"/>
  <c r="Q444" i="28"/>
  <c r="R444" i="28"/>
  <c r="S444" i="28"/>
  <c r="T444" i="28"/>
  <c r="U444" i="28"/>
  <c r="V444" i="28"/>
  <c r="W444" i="28"/>
  <c r="X444" i="28"/>
  <c r="Y444" i="28"/>
  <c r="Z444" i="28"/>
  <c r="AA444" i="28"/>
  <c r="AB444" i="28"/>
  <c r="AC444" i="28"/>
  <c r="AD444" i="28"/>
  <c r="AE444" i="28"/>
  <c r="AF444" i="28"/>
  <c r="AG444" i="28"/>
  <c r="AH444" i="28"/>
  <c r="AI444" i="28"/>
  <c r="AJ444" i="28"/>
  <c r="AK444" i="28"/>
  <c r="AL444" i="28"/>
  <c r="AM444" i="28"/>
  <c r="AN444" i="28"/>
  <c r="AO444" i="28"/>
  <c r="AP444" i="28"/>
  <c r="AQ444" i="28"/>
  <c r="AR444" i="28"/>
  <c r="AT444" i="28"/>
  <c r="M444" i="8" s="1"/>
  <c r="AU444" i="28"/>
  <c r="AV444" i="28"/>
  <c r="AW444" i="28"/>
  <c r="AX444" i="28"/>
  <c r="D445" i="28"/>
  <c r="F445" i="28"/>
  <c r="G445" i="28"/>
  <c r="H445" i="28"/>
  <c r="I445" i="28"/>
  <c r="J445" i="28"/>
  <c r="K445" i="28"/>
  <c r="L445" i="28"/>
  <c r="M445" i="28"/>
  <c r="N445" i="28"/>
  <c r="O445" i="28"/>
  <c r="P445" i="28"/>
  <c r="Q445" i="28"/>
  <c r="R445" i="28"/>
  <c r="S445" i="28"/>
  <c r="T445" i="28"/>
  <c r="U445" i="28"/>
  <c r="V445" i="28"/>
  <c r="W445" i="28"/>
  <c r="X445" i="28"/>
  <c r="Y445" i="28"/>
  <c r="Z445" i="28"/>
  <c r="AA445" i="28"/>
  <c r="AB445" i="28"/>
  <c r="AC445" i="28"/>
  <c r="AD445" i="28"/>
  <c r="AE445" i="28"/>
  <c r="AF445" i="28"/>
  <c r="AG445" i="28"/>
  <c r="AH445" i="28"/>
  <c r="AI445" i="28"/>
  <c r="AJ445" i="28"/>
  <c r="AK445" i="28"/>
  <c r="AL445" i="28"/>
  <c r="G445" i="8"/>
  <c r="AM445" i="28"/>
  <c r="AN445" i="28"/>
  <c r="AO445" i="28"/>
  <c r="AP445" i="28"/>
  <c r="AQ445" i="28"/>
  <c r="AR445" i="28"/>
  <c r="AT445" i="28"/>
  <c r="AU445" i="28"/>
  <c r="AV445" i="28"/>
  <c r="AW445" i="28"/>
  <c r="AX445" i="28"/>
  <c r="D446" i="28"/>
  <c r="F446" i="28"/>
  <c r="G446" i="28"/>
  <c r="H446" i="28"/>
  <c r="I446" i="28"/>
  <c r="J446" i="28"/>
  <c r="K446" i="28"/>
  <c r="L446" i="28"/>
  <c r="M446" i="28"/>
  <c r="N446" i="28"/>
  <c r="O446" i="28"/>
  <c r="P446" i="28"/>
  <c r="Q446" i="28"/>
  <c r="R446" i="28"/>
  <c r="S446" i="28"/>
  <c r="T446" i="28"/>
  <c r="U446" i="28"/>
  <c r="V446" i="28"/>
  <c r="W446" i="28"/>
  <c r="X446" i="28"/>
  <c r="Y446" i="28"/>
  <c r="Z446" i="28"/>
  <c r="AA446" i="28"/>
  <c r="AB446" i="28"/>
  <c r="AC446" i="28"/>
  <c r="AD446" i="28"/>
  <c r="AE446" i="28"/>
  <c r="AF446" i="28"/>
  <c r="AG446" i="28"/>
  <c r="AH446" i="28"/>
  <c r="AI446" i="28"/>
  <c r="AJ446" i="28"/>
  <c r="AK446" i="28"/>
  <c r="AL446" i="28"/>
  <c r="AM446" i="28"/>
  <c r="AN446" i="28"/>
  <c r="AO446" i="28"/>
  <c r="AP446" i="28"/>
  <c r="AQ446" i="28"/>
  <c r="AR446" i="28"/>
  <c r="AT446" i="28"/>
  <c r="M446" i="8" s="1"/>
  <c r="AU446" i="28"/>
  <c r="AV446" i="28"/>
  <c r="AW446" i="28"/>
  <c r="AX446" i="28"/>
  <c r="D447" i="28"/>
  <c r="F447" i="28"/>
  <c r="G447" i="28"/>
  <c r="H447" i="28"/>
  <c r="I447" i="28"/>
  <c r="J447" i="28"/>
  <c r="K447" i="28"/>
  <c r="L447" i="28"/>
  <c r="M447" i="28"/>
  <c r="N447" i="28"/>
  <c r="O447" i="28"/>
  <c r="P447" i="28"/>
  <c r="Q447" i="28"/>
  <c r="R447" i="28"/>
  <c r="S447" i="28"/>
  <c r="T447" i="28"/>
  <c r="U447" i="28"/>
  <c r="V447" i="28"/>
  <c r="W447" i="28"/>
  <c r="X447" i="28"/>
  <c r="Y447" i="28"/>
  <c r="Z447" i="28"/>
  <c r="AA447" i="28"/>
  <c r="AB447" i="28"/>
  <c r="AC447" i="28"/>
  <c r="AD447" i="28"/>
  <c r="AE447" i="28"/>
  <c r="AF447" i="28"/>
  <c r="AG447" i="28"/>
  <c r="AH447" i="28"/>
  <c r="AI447" i="28"/>
  <c r="AJ447" i="28"/>
  <c r="AK447" i="28"/>
  <c r="AL447" i="28"/>
  <c r="G447" i="8"/>
  <c r="AM447" i="28"/>
  <c r="AN447" i="28"/>
  <c r="AO447" i="28"/>
  <c r="AP447" i="28"/>
  <c r="AQ447" i="28"/>
  <c r="AR447" i="28"/>
  <c r="AT447" i="28"/>
  <c r="M447" i="8"/>
  <c r="AU447" i="28"/>
  <c r="AV447" i="28"/>
  <c r="AW447" i="28"/>
  <c r="AX447" i="28"/>
  <c r="D448" i="28"/>
  <c r="F448" i="28"/>
  <c r="G448" i="28"/>
  <c r="H448" i="28"/>
  <c r="I448" i="28"/>
  <c r="J448" i="28"/>
  <c r="K448" i="28"/>
  <c r="L448" i="28"/>
  <c r="M448" i="28"/>
  <c r="N448" i="28"/>
  <c r="O448" i="28"/>
  <c r="P448" i="28"/>
  <c r="Q448" i="28"/>
  <c r="R448" i="28"/>
  <c r="S448" i="28"/>
  <c r="T448" i="28"/>
  <c r="U448" i="28"/>
  <c r="V448" i="28"/>
  <c r="W448" i="28"/>
  <c r="X448" i="28"/>
  <c r="Y448" i="28"/>
  <c r="Z448" i="28"/>
  <c r="AA448" i="28"/>
  <c r="AB448" i="28"/>
  <c r="AC448" i="28"/>
  <c r="AD448" i="28"/>
  <c r="AE448" i="28"/>
  <c r="AF448" i="28"/>
  <c r="AG448" i="28"/>
  <c r="AH448" i="28"/>
  <c r="AI448" i="28"/>
  <c r="AJ448" i="28"/>
  <c r="AK448" i="28"/>
  <c r="AL448" i="28"/>
  <c r="AM448" i="28"/>
  <c r="AN448" i="28"/>
  <c r="AO448" i="28"/>
  <c r="AP448" i="28"/>
  <c r="AQ448" i="28"/>
  <c r="AR448" i="28"/>
  <c r="AT448" i="28"/>
  <c r="M448" i="8"/>
  <c r="AU448" i="28"/>
  <c r="AV448" i="28"/>
  <c r="AW448" i="28"/>
  <c r="AX448" i="28"/>
  <c r="D449" i="28"/>
  <c r="F449" i="28"/>
  <c r="G449" i="28"/>
  <c r="H449" i="28"/>
  <c r="I449" i="28"/>
  <c r="J449" i="28"/>
  <c r="K449" i="28"/>
  <c r="L449" i="28"/>
  <c r="M449" i="28"/>
  <c r="N449" i="28"/>
  <c r="O449" i="28"/>
  <c r="P449" i="28"/>
  <c r="Q449" i="28"/>
  <c r="R449" i="28"/>
  <c r="S449" i="28"/>
  <c r="T449" i="28"/>
  <c r="U449" i="28"/>
  <c r="V449" i="28"/>
  <c r="W449" i="28"/>
  <c r="X449" i="28"/>
  <c r="Y449" i="28"/>
  <c r="Z449" i="28"/>
  <c r="AA449" i="28"/>
  <c r="AB449" i="28"/>
  <c r="AC449" i="28"/>
  <c r="AD449" i="28"/>
  <c r="AE449" i="28"/>
  <c r="AF449" i="28"/>
  <c r="AG449" i="28"/>
  <c r="AH449" i="28"/>
  <c r="AI449" i="28"/>
  <c r="AJ449" i="28"/>
  <c r="AK449" i="28"/>
  <c r="AL449" i="28"/>
  <c r="G449" i="8" s="1"/>
  <c r="AM449" i="28"/>
  <c r="AN449" i="28"/>
  <c r="AO449" i="28"/>
  <c r="AP449" i="28"/>
  <c r="AQ449" i="28"/>
  <c r="AR449" i="28"/>
  <c r="AT449" i="28"/>
  <c r="AU449" i="28"/>
  <c r="AV449" i="28"/>
  <c r="AW449" i="28"/>
  <c r="AX449" i="28"/>
  <c r="D450" i="28"/>
  <c r="F450" i="28"/>
  <c r="G450" i="28"/>
  <c r="H450" i="28"/>
  <c r="I450" i="28"/>
  <c r="J450" i="28"/>
  <c r="K450" i="28"/>
  <c r="L450" i="28"/>
  <c r="M450" i="28"/>
  <c r="N450" i="28"/>
  <c r="O450" i="28"/>
  <c r="P450" i="28"/>
  <c r="Q450" i="28"/>
  <c r="R450" i="28"/>
  <c r="S450" i="28"/>
  <c r="T450" i="28"/>
  <c r="U450" i="28"/>
  <c r="V450" i="28"/>
  <c r="W450" i="28"/>
  <c r="X450" i="28"/>
  <c r="Y450" i="28"/>
  <c r="Z450" i="28"/>
  <c r="AA450" i="28"/>
  <c r="AB450" i="28"/>
  <c r="AC450" i="28"/>
  <c r="AD450" i="28"/>
  <c r="AE450" i="28"/>
  <c r="AF450" i="28"/>
  <c r="AG450" i="28"/>
  <c r="AH450" i="28"/>
  <c r="AI450" i="28"/>
  <c r="AJ450" i="28"/>
  <c r="AK450" i="28"/>
  <c r="AL450" i="28"/>
  <c r="AM450" i="28"/>
  <c r="AN450" i="28"/>
  <c r="AO450" i="28"/>
  <c r="AP450" i="28"/>
  <c r="AQ450" i="28"/>
  <c r="AR450" i="28"/>
  <c r="AT450" i="28"/>
  <c r="M450" i="8"/>
  <c r="AU450" i="28"/>
  <c r="AV450" i="28"/>
  <c r="AW450" i="28"/>
  <c r="AX450" i="28"/>
  <c r="D451" i="28"/>
  <c r="F451" i="28"/>
  <c r="G451" i="28"/>
  <c r="H451" i="28"/>
  <c r="I451" i="28"/>
  <c r="J451" i="28"/>
  <c r="K451" i="28"/>
  <c r="L451" i="28"/>
  <c r="M451" i="28"/>
  <c r="N451" i="28"/>
  <c r="O451" i="28"/>
  <c r="P451" i="28"/>
  <c r="Q451" i="28"/>
  <c r="R451" i="28"/>
  <c r="S451" i="28"/>
  <c r="T451" i="28"/>
  <c r="U451" i="28"/>
  <c r="V451" i="28"/>
  <c r="W451" i="28"/>
  <c r="X451" i="28"/>
  <c r="Y451" i="28"/>
  <c r="Z451" i="28"/>
  <c r="AA451" i="28"/>
  <c r="AB451" i="28"/>
  <c r="AC451" i="28"/>
  <c r="AD451" i="28"/>
  <c r="AE451" i="28"/>
  <c r="AF451" i="28"/>
  <c r="AG451" i="28"/>
  <c r="AH451" i="28"/>
  <c r="AI451" i="28"/>
  <c r="AJ451" i="28"/>
  <c r="AK451" i="28"/>
  <c r="AL451" i="28"/>
  <c r="G451" i="8" s="1"/>
  <c r="AM451" i="28"/>
  <c r="AN451" i="28"/>
  <c r="AO451" i="28"/>
  <c r="AP451" i="28"/>
  <c r="AQ451" i="28"/>
  <c r="AR451" i="28"/>
  <c r="AT451" i="28"/>
  <c r="M451" i="8" s="1"/>
  <c r="AU451" i="28"/>
  <c r="AV451" i="28"/>
  <c r="AW451" i="28"/>
  <c r="AX451" i="28"/>
  <c r="D452" i="28"/>
  <c r="F452" i="28"/>
  <c r="G452" i="28"/>
  <c r="H452" i="28"/>
  <c r="I452" i="28"/>
  <c r="J452" i="28"/>
  <c r="K452" i="28"/>
  <c r="L452" i="28"/>
  <c r="M452" i="28"/>
  <c r="N452" i="28"/>
  <c r="O452" i="28"/>
  <c r="P452" i="28"/>
  <c r="Q452" i="28"/>
  <c r="R452" i="28"/>
  <c r="S452" i="28"/>
  <c r="T452" i="28"/>
  <c r="U452" i="28"/>
  <c r="I452" i="8" s="1"/>
  <c r="V452" i="28"/>
  <c r="Z452" i="28"/>
  <c r="W452" i="28"/>
  <c r="X452" i="28"/>
  <c r="Y452" i="28"/>
  <c r="AA452" i="28"/>
  <c r="AB452" i="28"/>
  <c r="AC452" i="28"/>
  <c r="AD452" i="28"/>
  <c r="AE452" i="28"/>
  <c r="AF452" i="28"/>
  <c r="AG452" i="28"/>
  <c r="AH452" i="28"/>
  <c r="AI452" i="28"/>
  <c r="AJ452" i="28"/>
  <c r="AK452" i="28"/>
  <c r="AL452" i="28"/>
  <c r="AM452" i="28"/>
  <c r="AN452" i="28"/>
  <c r="AO452" i="28"/>
  <c r="AP452" i="28"/>
  <c r="AQ452" i="28"/>
  <c r="AR452" i="28"/>
  <c r="AT452" i="28"/>
  <c r="M452" i="8"/>
  <c r="AU452" i="28"/>
  <c r="AV452" i="28"/>
  <c r="AW452" i="28"/>
  <c r="AX452" i="28"/>
  <c r="D453" i="28"/>
  <c r="F453" i="28"/>
  <c r="G453" i="28"/>
  <c r="H453" i="28"/>
  <c r="I453" i="28"/>
  <c r="J453" i="28"/>
  <c r="K453" i="28"/>
  <c r="L453" i="28"/>
  <c r="M453" i="28"/>
  <c r="N453" i="28"/>
  <c r="O453" i="28"/>
  <c r="P453" i="28"/>
  <c r="Q453" i="28"/>
  <c r="R453" i="28"/>
  <c r="S453" i="28"/>
  <c r="T453" i="28"/>
  <c r="U453" i="28"/>
  <c r="V453" i="28"/>
  <c r="W453" i="28"/>
  <c r="X453" i="28"/>
  <c r="Y453" i="28"/>
  <c r="Z453" i="28"/>
  <c r="AA453" i="28"/>
  <c r="AB453" i="28"/>
  <c r="AC453" i="28"/>
  <c r="AD453" i="28"/>
  <c r="AE453" i="28"/>
  <c r="AF453" i="28"/>
  <c r="AG453" i="28"/>
  <c r="AH453" i="28"/>
  <c r="AI453" i="28"/>
  <c r="AJ453" i="28"/>
  <c r="AK453" i="28"/>
  <c r="AL453" i="28"/>
  <c r="G453" i="8" s="1"/>
  <c r="AM453" i="28"/>
  <c r="AN453" i="28"/>
  <c r="AO453" i="28"/>
  <c r="AP453" i="28"/>
  <c r="AQ453" i="28"/>
  <c r="AR453" i="28"/>
  <c r="AT453" i="28"/>
  <c r="AU453" i="28"/>
  <c r="AV453" i="28"/>
  <c r="AW453" i="28"/>
  <c r="AX453" i="28"/>
  <c r="D454" i="28"/>
  <c r="F454" i="28"/>
  <c r="G454" i="28"/>
  <c r="H454" i="28"/>
  <c r="I454" i="28"/>
  <c r="J454" i="28"/>
  <c r="K454" i="28"/>
  <c r="L454" i="28"/>
  <c r="M454" i="28"/>
  <c r="N454" i="28"/>
  <c r="O454" i="28"/>
  <c r="P454" i="28"/>
  <c r="Q454" i="28"/>
  <c r="R454" i="28"/>
  <c r="S454" i="28"/>
  <c r="T454" i="28"/>
  <c r="U454" i="28"/>
  <c r="V454" i="28"/>
  <c r="W454" i="28"/>
  <c r="X454" i="28"/>
  <c r="Y454" i="28"/>
  <c r="Z454" i="28"/>
  <c r="AA454" i="28"/>
  <c r="AB454" i="28"/>
  <c r="AC454" i="28"/>
  <c r="AD454" i="28"/>
  <c r="AE454" i="28"/>
  <c r="AF454" i="28"/>
  <c r="AG454" i="28"/>
  <c r="AH454" i="28"/>
  <c r="AI454" i="28"/>
  <c r="AJ454" i="28"/>
  <c r="AK454" i="28"/>
  <c r="AL454" i="28"/>
  <c r="AM454" i="28"/>
  <c r="AN454" i="28"/>
  <c r="AO454" i="28"/>
  <c r="AP454" i="28"/>
  <c r="AQ454" i="28"/>
  <c r="AR454" i="28"/>
  <c r="AT454" i="28"/>
  <c r="M454" i="8"/>
  <c r="AU454" i="28"/>
  <c r="AV454" i="28"/>
  <c r="AW454" i="28"/>
  <c r="AX454" i="28"/>
  <c r="D455" i="28"/>
  <c r="F455" i="28"/>
  <c r="G455" i="28"/>
  <c r="H455" i="28"/>
  <c r="I455" i="28"/>
  <c r="J455" i="28"/>
  <c r="K455" i="28"/>
  <c r="L455" i="28"/>
  <c r="M455" i="28"/>
  <c r="N455" i="28"/>
  <c r="O455" i="28"/>
  <c r="P455" i="28"/>
  <c r="Q455" i="28"/>
  <c r="R455" i="28"/>
  <c r="S455" i="28"/>
  <c r="T455" i="28"/>
  <c r="U455" i="28"/>
  <c r="V455" i="28"/>
  <c r="W455" i="28"/>
  <c r="X455" i="28"/>
  <c r="Y455" i="28"/>
  <c r="Z455" i="28"/>
  <c r="AA455" i="28"/>
  <c r="AB455" i="28"/>
  <c r="AC455" i="28"/>
  <c r="AD455" i="28"/>
  <c r="AE455" i="28"/>
  <c r="AF455" i="28"/>
  <c r="AG455" i="28"/>
  <c r="AH455" i="28"/>
  <c r="AI455" i="28"/>
  <c r="AJ455" i="28"/>
  <c r="AK455" i="28"/>
  <c r="AL455" i="28"/>
  <c r="G455" i="8" s="1"/>
  <c r="AM455" i="28"/>
  <c r="AN455" i="28"/>
  <c r="AO455" i="28"/>
  <c r="AP455" i="28"/>
  <c r="AQ455" i="28"/>
  <c r="AR455" i="28"/>
  <c r="AT455" i="28"/>
  <c r="M455" i="8" s="1"/>
  <c r="AU455" i="28"/>
  <c r="AV455" i="28"/>
  <c r="AW455" i="28"/>
  <c r="AX455" i="28"/>
  <c r="D456" i="28"/>
  <c r="F456" i="28"/>
  <c r="G456" i="28"/>
  <c r="H456" i="28"/>
  <c r="I456" i="28"/>
  <c r="J456" i="28"/>
  <c r="K456" i="28"/>
  <c r="L456" i="28"/>
  <c r="M456" i="28"/>
  <c r="N456" i="28"/>
  <c r="O456" i="28"/>
  <c r="P456" i="28"/>
  <c r="Q456" i="28"/>
  <c r="R456" i="28"/>
  <c r="S456" i="28"/>
  <c r="T456" i="28"/>
  <c r="U456" i="28"/>
  <c r="I456" i="8" s="1"/>
  <c r="V456" i="28"/>
  <c r="Z456" i="28"/>
  <c r="W456" i="28"/>
  <c r="X456" i="28"/>
  <c r="Y456" i="28"/>
  <c r="AA456" i="28"/>
  <c r="AB456" i="28"/>
  <c r="AC456" i="28"/>
  <c r="AD456" i="28"/>
  <c r="AE456" i="28"/>
  <c r="AF456" i="28"/>
  <c r="AG456" i="28"/>
  <c r="AH456" i="28"/>
  <c r="AI456" i="28"/>
  <c r="AJ456" i="28"/>
  <c r="AK456" i="28"/>
  <c r="AL456" i="28"/>
  <c r="AM456" i="28"/>
  <c r="AN456" i="28"/>
  <c r="AO456" i="28"/>
  <c r="AP456" i="28"/>
  <c r="AQ456" i="28"/>
  <c r="AR456" i="28"/>
  <c r="AT456" i="28"/>
  <c r="M456" i="8"/>
  <c r="AU456" i="28"/>
  <c r="AV456" i="28"/>
  <c r="AW456" i="28"/>
  <c r="AX456" i="28"/>
  <c r="D457" i="28"/>
  <c r="F457" i="28"/>
  <c r="G457" i="28"/>
  <c r="H457" i="28"/>
  <c r="I457" i="28"/>
  <c r="J457" i="28"/>
  <c r="K457" i="28"/>
  <c r="L457" i="28"/>
  <c r="M457" i="28"/>
  <c r="N457" i="28"/>
  <c r="O457" i="28"/>
  <c r="P457" i="28"/>
  <c r="Q457" i="28"/>
  <c r="R457" i="28"/>
  <c r="S457" i="28"/>
  <c r="T457" i="28"/>
  <c r="U457" i="28"/>
  <c r="V457" i="28"/>
  <c r="W457" i="28"/>
  <c r="X457" i="28"/>
  <c r="Y457" i="28"/>
  <c r="Z457" i="28"/>
  <c r="AA457" i="28"/>
  <c r="AB457" i="28"/>
  <c r="AC457" i="28"/>
  <c r="AD457" i="28"/>
  <c r="AE457" i="28"/>
  <c r="AF457" i="28"/>
  <c r="AG457" i="28"/>
  <c r="AH457" i="28"/>
  <c r="AI457" i="28"/>
  <c r="AJ457" i="28"/>
  <c r="AK457" i="28"/>
  <c r="AL457" i="28"/>
  <c r="G457" i="8" s="1"/>
  <c r="AM457" i="28"/>
  <c r="AN457" i="28"/>
  <c r="AO457" i="28"/>
  <c r="AP457" i="28"/>
  <c r="AQ457" i="28"/>
  <c r="AR457" i="28"/>
  <c r="AT457" i="28"/>
  <c r="AU457" i="28"/>
  <c r="AV457" i="28"/>
  <c r="AW457" i="28"/>
  <c r="AX457" i="28"/>
  <c r="D458" i="28"/>
  <c r="F458" i="28"/>
  <c r="G458" i="28"/>
  <c r="H458" i="28"/>
  <c r="I458" i="28"/>
  <c r="J458" i="28"/>
  <c r="K458" i="28"/>
  <c r="L458" i="28"/>
  <c r="M458" i="28"/>
  <c r="N458" i="28"/>
  <c r="O458" i="28"/>
  <c r="P458" i="28"/>
  <c r="Q458" i="28"/>
  <c r="R458" i="28"/>
  <c r="S458" i="28"/>
  <c r="T458" i="28"/>
  <c r="U458" i="28"/>
  <c r="V458" i="28"/>
  <c r="W458" i="28"/>
  <c r="X458" i="28"/>
  <c r="Y458" i="28"/>
  <c r="Z458" i="28"/>
  <c r="AA458" i="28"/>
  <c r="AB458" i="28"/>
  <c r="AC458" i="28"/>
  <c r="AD458" i="28"/>
  <c r="AE458" i="28"/>
  <c r="AF458" i="28"/>
  <c r="AG458" i="28"/>
  <c r="AH458" i="28"/>
  <c r="AI458" i="28"/>
  <c r="AJ458" i="28"/>
  <c r="AK458" i="28"/>
  <c r="AL458" i="28"/>
  <c r="AM458" i="28"/>
  <c r="AN458" i="28"/>
  <c r="AO458" i="28"/>
  <c r="AP458" i="28"/>
  <c r="AQ458" i="28"/>
  <c r="AR458" i="28"/>
  <c r="AT458" i="28"/>
  <c r="M458" i="8"/>
  <c r="AU458" i="28"/>
  <c r="AV458" i="28"/>
  <c r="AW458" i="28"/>
  <c r="AX458" i="28"/>
  <c r="D459" i="28"/>
  <c r="F459" i="28"/>
  <c r="G459" i="28"/>
  <c r="H459" i="28"/>
  <c r="I459" i="28"/>
  <c r="J459" i="28"/>
  <c r="K459" i="28"/>
  <c r="L459" i="28"/>
  <c r="M459" i="28"/>
  <c r="N459" i="28"/>
  <c r="O459" i="28"/>
  <c r="P459" i="28"/>
  <c r="Q459" i="28"/>
  <c r="R459" i="28"/>
  <c r="S459" i="28"/>
  <c r="T459" i="28"/>
  <c r="U459" i="28"/>
  <c r="V459" i="28"/>
  <c r="W459" i="28"/>
  <c r="X459" i="28"/>
  <c r="Y459" i="28"/>
  <c r="Z459" i="28"/>
  <c r="AA459" i="28"/>
  <c r="AB459" i="28"/>
  <c r="AC459" i="28"/>
  <c r="AD459" i="28"/>
  <c r="AE459" i="28"/>
  <c r="AF459" i="28"/>
  <c r="AG459" i="28"/>
  <c r="AH459" i="28"/>
  <c r="AI459" i="28"/>
  <c r="AJ459" i="28"/>
  <c r="AK459" i="28"/>
  <c r="AL459" i="28"/>
  <c r="G459" i="8" s="1"/>
  <c r="AM459" i="28"/>
  <c r="AN459" i="28"/>
  <c r="AO459" i="28"/>
  <c r="AP459" i="28"/>
  <c r="AQ459" i="28"/>
  <c r="AR459" i="28"/>
  <c r="AT459" i="28"/>
  <c r="M459" i="8" s="1"/>
  <c r="AU459" i="28"/>
  <c r="AV459" i="28"/>
  <c r="AW459" i="28"/>
  <c r="AX459" i="28"/>
  <c r="D460" i="28"/>
  <c r="F460" i="28"/>
  <c r="G460" i="28"/>
  <c r="H460" i="28"/>
  <c r="I460" i="28"/>
  <c r="J460" i="28"/>
  <c r="K460" i="28"/>
  <c r="L460" i="28"/>
  <c r="M460" i="28"/>
  <c r="N460" i="28"/>
  <c r="O460" i="28"/>
  <c r="P460" i="28"/>
  <c r="Q460" i="28"/>
  <c r="R460" i="28"/>
  <c r="S460" i="28"/>
  <c r="T460" i="28"/>
  <c r="U460" i="28"/>
  <c r="I460" i="8" s="1"/>
  <c r="V460" i="28"/>
  <c r="Z460" i="28"/>
  <c r="W460" i="28"/>
  <c r="X460" i="28"/>
  <c r="Y460" i="28"/>
  <c r="AA460" i="28"/>
  <c r="AB460" i="28"/>
  <c r="AC460" i="28"/>
  <c r="AD460" i="28"/>
  <c r="AE460" i="28"/>
  <c r="AF460" i="28"/>
  <c r="AG460" i="28"/>
  <c r="AH460" i="28"/>
  <c r="AI460" i="28"/>
  <c r="AJ460" i="28"/>
  <c r="AK460" i="28"/>
  <c r="AL460" i="28"/>
  <c r="AM460" i="28"/>
  <c r="AN460" i="28"/>
  <c r="AO460" i="28"/>
  <c r="AP460" i="28"/>
  <c r="AQ460" i="28"/>
  <c r="AR460" i="28"/>
  <c r="AT460" i="28"/>
  <c r="M460" i="8"/>
  <c r="AU460" i="28"/>
  <c r="AV460" i="28"/>
  <c r="AW460" i="28"/>
  <c r="AX460" i="28"/>
  <c r="D461" i="28"/>
  <c r="F461" i="28"/>
  <c r="G461" i="28"/>
  <c r="H461" i="28"/>
  <c r="I461" i="28"/>
  <c r="J461" i="28"/>
  <c r="K461" i="28"/>
  <c r="L461" i="28"/>
  <c r="M461" i="28"/>
  <c r="N461" i="28"/>
  <c r="O461" i="28"/>
  <c r="P461" i="28"/>
  <c r="Q461" i="28"/>
  <c r="R461" i="28"/>
  <c r="S461" i="28"/>
  <c r="T461" i="28"/>
  <c r="U461" i="28"/>
  <c r="V461" i="28"/>
  <c r="W461" i="28"/>
  <c r="X461" i="28"/>
  <c r="Y461" i="28"/>
  <c r="Z461" i="28"/>
  <c r="AA461" i="28"/>
  <c r="AB461" i="28"/>
  <c r="AC461" i="28"/>
  <c r="AD461" i="28"/>
  <c r="AE461" i="28"/>
  <c r="AF461" i="28"/>
  <c r="AG461" i="28"/>
  <c r="AH461" i="28"/>
  <c r="AI461" i="28"/>
  <c r="AJ461" i="28"/>
  <c r="AK461" i="28"/>
  <c r="AL461" i="28"/>
  <c r="G461" i="8" s="1"/>
  <c r="AM461" i="28"/>
  <c r="AN461" i="28"/>
  <c r="AO461" i="28"/>
  <c r="AP461" i="28"/>
  <c r="AQ461" i="28"/>
  <c r="AR461" i="28"/>
  <c r="AT461" i="28"/>
  <c r="AU461" i="28"/>
  <c r="AV461" i="28"/>
  <c r="AW461" i="28"/>
  <c r="AX461" i="28"/>
  <c r="D462" i="28"/>
  <c r="F462" i="28"/>
  <c r="G462" i="28"/>
  <c r="H462" i="28"/>
  <c r="I462" i="28"/>
  <c r="J462" i="28"/>
  <c r="K462" i="28"/>
  <c r="L462" i="28"/>
  <c r="M462" i="28"/>
  <c r="N462" i="28"/>
  <c r="O462" i="28"/>
  <c r="P462" i="28"/>
  <c r="Q462" i="28"/>
  <c r="R462" i="28"/>
  <c r="S462" i="28"/>
  <c r="T462" i="28"/>
  <c r="U462" i="28"/>
  <c r="V462" i="28"/>
  <c r="W462" i="28"/>
  <c r="X462" i="28"/>
  <c r="Y462" i="28"/>
  <c r="Z462" i="28"/>
  <c r="AA462" i="28"/>
  <c r="AB462" i="28"/>
  <c r="AC462" i="28"/>
  <c r="AD462" i="28"/>
  <c r="AE462" i="28"/>
  <c r="AF462" i="28"/>
  <c r="AG462" i="28"/>
  <c r="AH462" i="28"/>
  <c r="AI462" i="28"/>
  <c r="AJ462" i="28"/>
  <c r="AK462" i="28"/>
  <c r="AL462" i="28"/>
  <c r="AM462" i="28"/>
  <c r="AN462" i="28"/>
  <c r="AO462" i="28"/>
  <c r="AP462" i="28"/>
  <c r="AQ462" i="28"/>
  <c r="AR462" i="28"/>
  <c r="AT462" i="28"/>
  <c r="M462" i="8"/>
  <c r="AU462" i="28"/>
  <c r="AV462" i="28"/>
  <c r="AW462" i="28"/>
  <c r="AX462" i="28"/>
  <c r="D463" i="28"/>
  <c r="F463" i="28"/>
  <c r="G463" i="28"/>
  <c r="H463" i="28"/>
  <c r="I463" i="28"/>
  <c r="J463" i="28"/>
  <c r="K463" i="28"/>
  <c r="L463" i="28"/>
  <c r="M463" i="28"/>
  <c r="N463" i="28"/>
  <c r="O463" i="28"/>
  <c r="P463" i="28"/>
  <c r="Q463" i="28"/>
  <c r="R463" i="28"/>
  <c r="S463" i="28"/>
  <c r="T463" i="28"/>
  <c r="U463" i="28"/>
  <c r="V463" i="28"/>
  <c r="W463" i="28"/>
  <c r="X463" i="28"/>
  <c r="Y463" i="28"/>
  <c r="Z463" i="28"/>
  <c r="AA463" i="28"/>
  <c r="AB463" i="28"/>
  <c r="AC463" i="28"/>
  <c r="AD463" i="28"/>
  <c r="AE463" i="28"/>
  <c r="AF463" i="28"/>
  <c r="AG463" i="28"/>
  <c r="AH463" i="28"/>
  <c r="AI463" i="28"/>
  <c r="AJ463" i="28"/>
  <c r="AK463" i="28"/>
  <c r="AL463" i="28"/>
  <c r="G463" i="8" s="1"/>
  <c r="AM463" i="28"/>
  <c r="AN463" i="28"/>
  <c r="AO463" i="28"/>
  <c r="AP463" i="28"/>
  <c r="AQ463" i="28"/>
  <c r="AR463" i="28"/>
  <c r="AT463" i="28"/>
  <c r="M463" i="8" s="1"/>
  <c r="AU463" i="28"/>
  <c r="AV463" i="28"/>
  <c r="AW463" i="28"/>
  <c r="AX463" i="28"/>
  <c r="D464" i="28"/>
  <c r="F464" i="28"/>
  <c r="G464" i="28"/>
  <c r="H464" i="28"/>
  <c r="I464" i="28"/>
  <c r="J464" i="28"/>
  <c r="K464" i="28"/>
  <c r="L464" i="28"/>
  <c r="M464" i="28"/>
  <c r="N464" i="28"/>
  <c r="O464" i="28"/>
  <c r="P464" i="28"/>
  <c r="Q464" i="28"/>
  <c r="R464" i="28"/>
  <c r="S464" i="28"/>
  <c r="T464" i="28"/>
  <c r="U464" i="28"/>
  <c r="I464" i="8" s="1"/>
  <c r="V464" i="28"/>
  <c r="Z464" i="28"/>
  <c r="W464" i="28"/>
  <c r="X464" i="28"/>
  <c r="Y464" i="28"/>
  <c r="AA464" i="28"/>
  <c r="AB464" i="28"/>
  <c r="AC464" i="28"/>
  <c r="AD464" i="28"/>
  <c r="AE464" i="28"/>
  <c r="AF464" i="28"/>
  <c r="AG464" i="28"/>
  <c r="AH464" i="28"/>
  <c r="AI464" i="28"/>
  <c r="AJ464" i="28"/>
  <c r="AK464" i="28"/>
  <c r="AL464" i="28"/>
  <c r="AM464" i="28"/>
  <c r="AN464" i="28"/>
  <c r="AO464" i="28"/>
  <c r="AP464" i="28"/>
  <c r="AQ464" i="28"/>
  <c r="AR464" i="28"/>
  <c r="AT464" i="28"/>
  <c r="M464" i="8"/>
  <c r="AU464" i="28"/>
  <c r="AV464" i="28"/>
  <c r="AW464" i="28"/>
  <c r="AX464" i="28"/>
  <c r="D465" i="28"/>
  <c r="F465" i="28"/>
  <c r="G465" i="28"/>
  <c r="H465" i="28"/>
  <c r="I465" i="28"/>
  <c r="J465" i="28"/>
  <c r="K465" i="28"/>
  <c r="L465" i="28"/>
  <c r="M465" i="28"/>
  <c r="N465" i="28"/>
  <c r="O465" i="28"/>
  <c r="P465" i="28"/>
  <c r="Q465" i="28"/>
  <c r="R465" i="28"/>
  <c r="S465" i="28"/>
  <c r="T465" i="28"/>
  <c r="U465" i="28"/>
  <c r="V465" i="28"/>
  <c r="W465" i="28"/>
  <c r="X465" i="28"/>
  <c r="Y465" i="28"/>
  <c r="Z465" i="28"/>
  <c r="AA465" i="28"/>
  <c r="AB465" i="28"/>
  <c r="AC465" i="28"/>
  <c r="AD465" i="28"/>
  <c r="AE465" i="28"/>
  <c r="AF465" i="28"/>
  <c r="AG465" i="28"/>
  <c r="AH465" i="28"/>
  <c r="AI465" i="28"/>
  <c r="AJ465" i="28"/>
  <c r="AK465" i="28"/>
  <c r="AL465" i="28"/>
  <c r="G465" i="8" s="1"/>
  <c r="AM465" i="28"/>
  <c r="AN465" i="28"/>
  <c r="AO465" i="28"/>
  <c r="AP465" i="28"/>
  <c r="AQ465" i="28"/>
  <c r="AR465" i="28"/>
  <c r="AT465" i="28"/>
  <c r="AU465" i="28"/>
  <c r="AV465" i="28"/>
  <c r="AW465" i="28"/>
  <c r="AX465" i="28"/>
  <c r="D466" i="28"/>
  <c r="F466" i="28"/>
  <c r="G466" i="28"/>
  <c r="H466" i="28"/>
  <c r="I466" i="28"/>
  <c r="J466" i="28"/>
  <c r="K466" i="28"/>
  <c r="L466" i="28"/>
  <c r="M466" i="28"/>
  <c r="N466" i="28"/>
  <c r="O466" i="28"/>
  <c r="P466" i="28"/>
  <c r="Q466" i="28"/>
  <c r="R466" i="28"/>
  <c r="S466" i="28"/>
  <c r="T466" i="28"/>
  <c r="U466" i="28"/>
  <c r="V466" i="28"/>
  <c r="W466" i="28"/>
  <c r="X466" i="28"/>
  <c r="Y466" i="28"/>
  <c r="Z466" i="28"/>
  <c r="AA466" i="28"/>
  <c r="AB466" i="28"/>
  <c r="AC466" i="28"/>
  <c r="AD466" i="28"/>
  <c r="AE466" i="28"/>
  <c r="AF466" i="28"/>
  <c r="AG466" i="28"/>
  <c r="AH466" i="28"/>
  <c r="AI466" i="28"/>
  <c r="AJ466" i="28"/>
  <c r="AK466" i="28"/>
  <c r="AL466" i="28"/>
  <c r="AM466" i="28"/>
  <c r="AN466" i="28"/>
  <c r="AO466" i="28"/>
  <c r="AP466" i="28"/>
  <c r="AQ466" i="28"/>
  <c r="AR466" i="28"/>
  <c r="AT466" i="28"/>
  <c r="M466" i="8"/>
  <c r="AU466" i="28"/>
  <c r="AV466" i="28"/>
  <c r="AW466" i="28"/>
  <c r="AX466" i="28"/>
  <c r="D467" i="28"/>
  <c r="F467" i="28"/>
  <c r="G467" i="28"/>
  <c r="H467" i="28"/>
  <c r="I467" i="28"/>
  <c r="J467" i="28"/>
  <c r="K467" i="28"/>
  <c r="L467" i="28"/>
  <c r="M467" i="28"/>
  <c r="N467" i="28"/>
  <c r="O467" i="28"/>
  <c r="P467" i="28"/>
  <c r="Q467" i="28"/>
  <c r="R467" i="28"/>
  <c r="S467" i="28"/>
  <c r="T467" i="28"/>
  <c r="U467" i="28"/>
  <c r="V467" i="28"/>
  <c r="W467" i="28"/>
  <c r="X467" i="28"/>
  <c r="Y467" i="28"/>
  <c r="Z467" i="28"/>
  <c r="AA467" i="28"/>
  <c r="AB467" i="28"/>
  <c r="AC467" i="28"/>
  <c r="AD467" i="28"/>
  <c r="AE467" i="28"/>
  <c r="AF467" i="28"/>
  <c r="AG467" i="28"/>
  <c r="AH467" i="28"/>
  <c r="AI467" i="28"/>
  <c r="AJ467" i="28"/>
  <c r="AK467" i="28"/>
  <c r="AL467" i="28"/>
  <c r="G467" i="8" s="1"/>
  <c r="AM467" i="28"/>
  <c r="AN467" i="28"/>
  <c r="AO467" i="28"/>
  <c r="AP467" i="28"/>
  <c r="AQ467" i="28"/>
  <c r="AR467" i="28"/>
  <c r="AT467" i="28"/>
  <c r="M467" i="8" s="1"/>
  <c r="AU467" i="28"/>
  <c r="AV467" i="28"/>
  <c r="AW467" i="28"/>
  <c r="AX467" i="28"/>
  <c r="D468" i="28"/>
  <c r="F468" i="28"/>
  <c r="G468" i="28"/>
  <c r="H468" i="28"/>
  <c r="I468" i="28"/>
  <c r="J468" i="28"/>
  <c r="K468" i="28"/>
  <c r="L468" i="28"/>
  <c r="M468" i="28"/>
  <c r="N468" i="28"/>
  <c r="O468" i="28"/>
  <c r="P468" i="28"/>
  <c r="Q468" i="28"/>
  <c r="R468" i="28"/>
  <c r="S468" i="28"/>
  <c r="T468" i="28"/>
  <c r="U468" i="28"/>
  <c r="I468" i="8" s="1"/>
  <c r="V468" i="28"/>
  <c r="Z468" i="28"/>
  <c r="W468" i="28"/>
  <c r="X468" i="28"/>
  <c r="Y468" i="28"/>
  <c r="AA468" i="28"/>
  <c r="AB468" i="28"/>
  <c r="AC468" i="28"/>
  <c r="AD468" i="28"/>
  <c r="AE468" i="28"/>
  <c r="AF468" i="28"/>
  <c r="AG468" i="28"/>
  <c r="AH468" i="28"/>
  <c r="AI468" i="28"/>
  <c r="AJ468" i="28"/>
  <c r="AK468" i="28"/>
  <c r="AL468" i="28"/>
  <c r="AM468" i="28"/>
  <c r="AN468" i="28"/>
  <c r="AO468" i="28"/>
  <c r="AP468" i="28"/>
  <c r="AQ468" i="28"/>
  <c r="AR468" i="28"/>
  <c r="AT468" i="28"/>
  <c r="M468" i="8"/>
  <c r="AU468" i="28"/>
  <c r="AV468" i="28"/>
  <c r="AW468" i="28"/>
  <c r="AX468" i="28"/>
  <c r="D469" i="28"/>
  <c r="F469" i="28"/>
  <c r="G469" i="28"/>
  <c r="H469" i="28"/>
  <c r="I469" i="28"/>
  <c r="J469" i="28"/>
  <c r="K469" i="28"/>
  <c r="L469" i="28"/>
  <c r="M469" i="28"/>
  <c r="N469" i="28"/>
  <c r="O469" i="28"/>
  <c r="P469" i="28"/>
  <c r="Q469" i="28"/>
  <c r="R469" i="28"/>
  <c r="S469" i="28"/>
  <c r="T469" i="28"/>
  <c r="U469" i="28"/>
  <c r="V469" i="28"/>
  <c r="W469" i="28"/>
  <c r="X469" i="28"/>
  <c r="Y469" i="28"/>
  <c r="Z469" i="28"/>
  <c r="AA469" i="28"/>
  <c r="AB469" i="28"/>
  <c r="AC469" i="28"/>
  <c r="AD469" i="28"/>
  <c r="AE469" i="28"/>
  <c r="AF469" i="28"/>
  <c r="AG469" i="28"/>
  <c r="AH469" i="28"/>
  <c r="AI469" i="28"/>
  <c r="AJ469" i="28"/>
  <c r="AK469" i="28"/>
  <c r="AL469" i="28"/>
  <c r="G469" i="8" s="1"/>
  <c r="AM469" i="28"/>
  <c r="AN469" i="28"/>
  <c r="AO469" i="28"/>
  <c r="AP469" i="28"/>
  <c r="AQ469" i="28"/>
  <c r="AR469" i="28"/>
  <c r="AT469" i="28"/>
  <c r="AU469" i="28"/>
  <c r="AV469" i="28"/>
  <c r="AW469" i="28"/>
  <c r="AX469" i="28"/>
  <c r="D470" i="28"/>
  <c r="F470" i="28"/>
  <c r="G470" i="28"/>
  <c r="H470" i="28"/>
  <c r="I470" i="28"/>
  <c r="J470" i="28"/>
  <c r="K470" i="28"/>
  <c r="L470" i="28"/>
  <c r="M470" i="28"/>
  <c r="N470" i="28"/>
  <c r="O470" i="28"/>
  <c r="P470" i="28"/>
  <c r="Q470" i="28"/>
  <c r="R470" i="28"/>
  <c r="S470" i="28"/>
  <c r="T470" i="28"/>
  <c r="U470" i="28"/>
  <c r="V470" i="28"/>
  <c r="W470" i="28"/>
  <c r="X470" i="28"/>
  <c r="Y470" i="28"/>
  <c r="Z470" i="28"/>
  <c r="AA470" i="28"/>
  <c r="AB470" i="28"/>
  <c r="AC470" i="28"/>
  <c r="AD470" i="28"/>
  <c r="AE470" i="28"/>
  <c r="AF470" i="28"/>
  <c r="AG470" i="28"/>
  <c r="AH470" i="28"/>
  <c r="AI470" i="28"/>
  <c r="AJ470" i="28"/>
  <c r="AK470" i="28"/>
  <c r="AL470" i="28"/>
  <c r="AM470" i="28"/>
  <c r="AN470" i="28"/>
  <c r="AO470" i="28"/>
  <c r="AP470" i="28"/>
  <c r="AQ470" i="28"/>
  <c r="AR470" i="28"/>
  <c r="AT470" i="28"/>
  <c r="M470" i="8"/>
  <c r="AU470" i="28"/>
  <c r="AV470" i="28"/>
  <c r="AW470" i="28"/>
  <c r="AX470" i="28"/>
  <c r="D471" i="28"/>
  <c r="F471" i="28"/>
  <c r="G471" i="28"/>
  <c r="H471" i="28"/>
  <c r="I471" i="28"/>
  <c r="J471" i="28"/>
  <c r="K471" i="28"/>
  <c r="L471" i="28"/>
  <c r="M471" i="28"/>
  <c r="N471" i="28"/>
  <c r="O471" i="28"/>
  <c r="P471" i="28"/>
  <c r="Q471" i="28"/>
  <c r="R471" i="28"/>
  <c r="S471" i="28"/>
  <c r="T471" i="28"/>
  <c r="U471" i="28"/>
  <c r="V471" i="28"/>
  <c r="W471" i="28"/>
  <c r="X471" i="28"/>
  <c r="Y471" i="28"/>
  <c r="Z471" i="28"/>
  <c r="AA471" i="28"/>
  <c r="AB471" i="28"/>
  <c r="AC471" i="28"/>
  <c r="AD471" i="28"/>
  <c r="AE471" i="28"/>
  <c r="AF471" i="28"/>
  <c r="AG471" i="28"/>
  <c r="AH471" i="28"/>
  <c r="AI471" i="28"/>
  <c r="AJ471" i="28"/>
  <c r="AK471" i="28"/>
  <c r="AL471" i="28"/>
  <c r="G471" i="8" s="1"/>
  <c r="AM471" i="28"/>
  <c r="AN471" i="28"/>
  <c r="AO471" i="28"/>
  <c r="AP471" i="28"/>
  <c r="AQ471" i="28"/>
  <c r="AR471" i="28"/>
  <c r="AT471" i="28"/>
  <c r="M471" i="8" s="1"/>
  <c r="AU471" i="28"/>
  <c r="AV471" i="28"/>
  <c r="AW471" i="28"/>
  <c r="AX471" i="28"/>
  <c r="D472" i="28"/>
  <c r="F472" i="28"/>
  <c r="G472" i="28"/>
  <c r="H472" i="28"/>
  <c r="I472" i="28"/>
  <c r="J472" i="28"/>
  <c r="K472" i="28"/>
  <c r="L472" i="28"/>
  <c r="M472" i="28"/>
  <c r="N472" i="28"/>
  <c r="O472" i="28"/>
  <c r="P472" i="28"/>
  <c r="Q472" i="28"/>
  <c r="R472" i="28"/>
  <c r="S472" i="28"/>
  <c r="T472" i="28"/>
  <c r="U472" i="28"/>
  <c r="I472" i="8" s="1"/>
  <c r="V472" i="28"/>
  <c r="Z472" i="28"/>
  <c r="W472" i="28"/>
  <c r="X472" i="28"/>
  <c r="Y472" i="28"/>
  <c r="AA472" i="28"/>
  <c r="AB472" i="28"/>
  <c r="AC472" i="28"/>
  <c r="AD472" i="28"/>
  <c r="AE472" i="28"/>
  <c r="AF472" i="28"/>
  <c r="AG472" i="28"/>
  <c r="AH472" i="28"/>
  <c r="AI472" i="28"/>
  <c r="AJ472" i="28"/>
  <c r="AK472" i="28"/>
  <c r="AL472" i="28"/>
  <c r="AM472" i="28"/>
  <c r="AN472" i="28"/>
  <c r="AO472" i="28"/>
  <c r="AP472" i="28"/>
  <c r="AQ472" i="28"/>
  <c r="AR472" i="28"/>
  <c r="AT472" i="28"/>
  <c r="M472" i="8"/>
  <c r="AU472" i="28"/>
  <c r="AV472" i="28"/>
  <c r="AW472" i="28"/>
  <c r="AX472" i="28"/>
  <c r="D473" i="28"/>
  <c r="F473" i="28"/>
  <c r="G473" i="28"/>
  <c r="H473" i="28"/>
  <c r="I473" i="28"/>
  <c r="J473" i="28"/>
  <c r="K473" i="28"/>
  <c r="L473" i="28"/>
  <c r="M473" i="28"/>
  <c r="N473" i="28"/>
  <c r="O473" i="28"/>
  <c r="P473" i="28"/>
  <c r="Q473" i="28"/>
  <c r="R473" i="28"/>
  <c r="S473" i="28"/>
  <c r="T473" i="28"/>
  <c r="U473" i="28"/>
  <c r="V473" i="28"/>
  <c r="W473" i="28"/>
  <c r="X473" i="28"/>
  <c r="Y473" i="28"/>
  <c r="Z473" i="28"/>
  <c r="AA473" i="28"/>
  <c r="AB473" i="28"/>
  <c r="AC473" i="28"/>
  <c r="AD473" i="28"/>
  <c r="AE473" i="28"/>
  <c r="AF473" i="28"/>
  <c r="AG473" i="28"/>
  <c r="AH473" i="28"/>
  <c r="AI473" i="28"/>
  <c r="AJ473" i="28"/>
  <c r="AK473" i="28"/>
  <c r="AL473" i="28"/>
  <c r="G473" i="8" s="1"/>
  <c r="AM473" i="28"/>
  <c r="AN473" i="28"/>
  <c r="AO473" i="28"/>
  <c r="AP473" i="28"/>
  <c r="AQ473" i="28"/>
  <c r="AR473" i="28"/>
  <c r="AT473" i="28"/>
  <c r="AU473" i="28"/>
  <c r="AV473" i="28"/>
  <c r="AW473" i="28"/>
  <c r="AX473" i="28"/>
  <c r="D474" i="28"/>
  <c r="F474" i="28"/>
  <c r="G474" i="28"/>
  <c r="H474" i="28"/>
  <c r="I474" i="28"/>
  <c r="J474" i="28"/>
  <c r="K474" i="28"/>
  <c r="L474" i="28"/>
  <c r="M474" i="28"/>
  <c r="N474" i="28"/>
  <c r="O474" i="28"/>
  <c r="P474" i="28"/>
  <c r="Q474" i="28"/>
  <c r="R474" i="28"/>
  <c r="S474" i="28"/>
  <c r="T474" i="28"/>
  <c r="U474" i="28"/>
  <c r="V474" i="28"/>
  <c r="W474" i="28"/>
  <c r="X474" i="28"/>
  <c r="Y474" i="28"/>
  <c r="Z474" i="28"/>
  <c r="AA474" i="28"/>
  <c r="AB474" i="28"/>
  <c r="AC474" i="28"/>
  <c r="AD474" i="28"/>
  <c r="AE474" i="28"/>
  <c r="AF474" i="28"/>
  <c r="AG474" i="28"/>
  <c r="AH474" i="28"/>
  <c r="AI474" i="28"/>
  <c r="AJ474" i="28"/>
  <c r="AK474" i="28"/>
  <c r="AL474" i="28"/>
  <c r="AM474" i="28"/>
  <c r="AN474" i="28"/>
  <c r="AO474" i="28"/>
  <c r="AP474" i="28"/>
  <c r="AQ474" i="28"/>
  <c r="AR474" i="28"/>
  <c r="AT474" i="28"/>
  <c r="M474" i="8"/>
  <c r="AU474" i="28"/>
  <c r="AV474" i="28"/>
  <c r="AW474" i="28"/>
  <c r="AX474" i="28"/>
  <c r="D475" i="28"/>
  <c r="F475" i="28"/>
  <c r="G475" i="28"/>
  <c r="H475" i="28"/>
  <c r="I475" i="28"/>
  <c r="J475" i="28"/>
  <c r="K475" i="28"/>
  <c r="L475" i="28"/>
  <c r="M475" i="28"/>
  <c r="N475" i="28"/>
  <c r="O475" i="28"/>
  <c r="P475" i="28"/>
  <c r="Q475" i="28"/>
  <c r="R475" i="28"/>
  <c r="S475" i="28"/>
  <c r="T475" i="28"/>
  <c r="U475" i="28"/>
  <c r="V475" i="28"/>
  <c r="W475" i="28"/>
  <c r="X475" i="28"/>
  <c r="Y475" i="28"/>
  <c r="Z475" i="28"/>
  <c r="AA475" i="28"/>
  <c r="AB475" i="28"/>
  <c r="AC475" i="28"/>
  <c r="AD475" i="28"/>
  <c r="AE475" i="28"/>
  <c r="AF475" i="28"/>
  <c r="AG475" i="28"/>
  <c r="AH475" i="28"/>
  <c r="AI475" i="28"/>
  <c r="AJ475" i="28"/>
  <c r="AK475" i="28"/>
  <c r="AL475" i="28"/>
  <c r="G475" i="8" s="1"/>
  <c r="AM475" i="28"/>
  <c r="AN475" i="28"/>
  <c r="AO475" i="28"/>
  <c r="AP475" i="28"/>
  <c r="AQ475" i="28"/>
  <c r="AR475" i="28"/>
  <c r="AT475" i="28"/>
  <c r="M475" i="8" s="1"/>
  <c r="AU475" i="28"/>
  <c r="AV475" i="28"/>
  <c r="AW475" i="28"/>
  <c r="AX475" i="28"/>
  <c r="D476" i="28"/>
  <c r="F476" i="28"/>
  <c r="G476" i="28"/>
  <c r="H476" i="28"/>
  <c r="I476" i="28"/>
  <c r="J476" i="28"/>
  <c r="K476" i="28"/>
  <c r="L476" i="28"/>
  <c r="M476" i="28"/>
  <c r="N476" i="28"/>
  <c r="O476" i="28"/>
  <c r="P476" i="28"/>
  <c r="Q476" i="28"/>
  <c r="R476" i="28"/>
  <c r="S476" i="28"/>
  <c r="T476" i="28"/>
  <c r="U476" i="28"/>
  <c r="I476" i="8" s="1"/>
  <c r="V476" i="28"/>
  <c r="Z476" i="28"/>
  <c r="W476" i="28"/>
  <c r="X476" i="28"/>
  <c r="Y476" i="28"/>
  <c r="AA476" i="28"/>
  <c r="AB476" i="28"/>
  <c r="AC476" i="28"/>
  <c r="AD476" i="28"/>
  <c r="AE476" i="28"/>
  <c r="AF476" i="28"/>
  <c r="AG476" i="28"/>
  <c r="AH476" i="28"/>
  <c r="AI476" i="28"/>
  <c r="AJ476" i="28"/>
  <c r="AK476" i="28"/>
  <c r="AL476" i="28"/>
  <c r="AM476" i="28"/>
  <c r="AN476" i="28"/>
  <c r="AO476" i="28"/>
  <c r="AP476" i="28"/>
  <c r="AQ476" i="28"/>
  <c r="AR476" i="28"/>
  <c r="AT476" i="28"/>
  <c r="M476" i="8"/>
  <c r="AU476" i="28"/>
  <c r="AV476" i="28"/>
  <c r="AW476" i="28"/>
  <c r="AX476" i="28"/>
  <c r="D477" i="28"/>
  <c r="F477" i="28"/>
  <c r="G477" i="28"/>
  <c r="H477" i="28"/>
  <c r="I477" i="28"/>
  <c r="J477" i="28"/>
  <c r="K477" i="28"/>
  <c r="L477" i="28"/>
  <c r="M477" i="28"/>
  <c r="N477" i="28"/>
  <c r="O477" i="28"/>
  <c r="P477" i="28"/>
  <c r="Q477" i="28"/>
  <c r="R477" i="28"/>
  <c r="S477" i="28"/>
  <c r="T477" i="28"/>
  <c r="U477" i="28"/>
  <c r="V477" i="28"/>
  <c r="W477" i="28"/>
  <c r="X477" i="28"/>
  <c r="Y477" i="28"/>
  <c r="Z477" i="28"/>
  <c r="AA477" i="28"/>
  <c r="AB477" i="28"/>
  <c r="AC477" i="28"/>
  <c r="AD477" i="28"/>
  <c r="AE477" i="28"/>
  <c r="AF477" i="28"/>
  <c r="AG477" i="28"/>
  <c r="AH477" i="28"/>
  <c r="AI477" i="28"/>
  <c r="AJ477" i="28"/>
  <c r="AK477" i="28"/>
  <c r="AL477" i="28"/>
  <c r="G477" i="8" s="1"/>
  <c r="AM477" i="28"/>
  <c r="AN477" i="28"/>
  <c r="AO477" i="28"/>
  <c r="AP477" i="28"/>
  <c r="AQ477" i="28"/>
  <c r="AR477" i="28"/>
  <c r="AT477" i="28"/>
  <c r="AU477" i="28"/>
  <c r="AV477" i="28"/>
  <c r="AW477" i="28"/>
  <c r="AX477" i="28"/>
  <c r="D478" i="28"/>
  <c r="F478" i="28"/>
  <c r="G478" i="28"/>
  <c r="H478" i="28"/>
  <c r="I478" i="28"/>
  <c r="J478" i="28"/>
  <c r="K478" i="28"/>
  <c r="L478" i="28"/>
  <c r="M478" i="28"/>
  <c r="N478" i="28"/>
  <c r="O478" i="28"/>
  <c r="P478" i="28"/>
  <c r="Q478" i="28"/>
  <c r="R478" i="28"/>
  <c r="S478" i="28"/>
  <c r="T478" i="28"/>
  <c r="U478" i="28"/>
  <c r="V478" i="28"/>
  <c r="W478" i="28"/>
  <c r="X478" i="28"/>
  <c r="Y478" i="28"/>
  <c r="Z478" i="28"/>
  <c r="AA478" i="28"/>
  <c r="AB478" i="28"/>
  <c r="AC478" i="28"/>
  <c r="AD478" i="28"/>
  <c r="AE478" i="28"/>
  <c r="AF478" i="28"/>
  <c r="AG478" i="28"/>
  <c r="AH478" i="28"/>
  <c r="AI478" i="28"/>
  <c r="AJ478" i="28"/>
  <c r="AK478" i="28"/>
  <c r="AL478" i="28"/>
  <c r="AM478" i="28"/>
  <c r="AN478" i="28"/>
  <c r="AO478" i="28"/>
  <c r="AP478" i="28"/>
  <c r="AQ478" i="28"/>
  <c r="AR478" i="28"/>
  <c r="AT478" i="28"/>
  <c r="M478" i="8"/>
  <c r="AU478" i="28"/>
  <c r="AV478" i="28"/>
  <c r="AW478" i="28"/>
  <c r="AX478" i="28"/>
  <c r="D479" i="28"/>
  <c r="F479" i="28"/>
  <c r="G479" i="28"/>
  <c r="H479" i="28"/>
  <c r="I479" i="28"/>
  <c r="J479" i="28"/>
  <c r="K479" i="28"/>
  <c r="L479" i="28"/>
  <c r="M479" i="28"/>
  <c r="N479" i="28"/>
  <c r="O479" i="28"/>
  <c r="P479" i="28"/>
  <c r="Q479" i="28"/>
  <c r="R479" i="28"/>
  <c r="S479" i="28"/>
  <c r="T479" i="28"/>
  <c r="U479" i="28"/>
  <c r="V479" i="28"/>
  <c r="W479" i="28"/>
  <c r="X479" i="28"/>
  <c r="Y479" i="28"/>
  <c r="Z479" i="28"/>
  <c r="AA479" i="28"/>
  <c r="AB479" i="28"/>
  <c r="AC479" i="28"/>
  <c r="AD479" i="28"/>
  <c r="AE479" i="28"/>
  <c r="AF479" i="28"/>
  <c r="AG479" i="28"/>
  <c r="AH479" i="28"/>
  <c r="AI479" i="28"/>
  <c r="AJ479" i="28"/>
  <c r="AK479" i="28"/>
  <c r="AL479" i="28"/>
  <c r="G479" i="8" s="1"/>
  <c r="AM479" i="28"/>
  <c r="AN479" i="28"/>
  <c r="AO479" i="28"/>
  <c r="AP479" i="28"/>
  <c r="AQ479" i="28"/>
  <c r="AR479" i="28"/>
  <c r="AT479" i="28"/>
  <c r="M479" i="8" s="1"/>
  <c r="AU479" i="28"/>
  <c r="AV479" i="28"/>
  <c r="AW479" i="28"/>
  <c r="AX479" i="28"/>
  <c r="D480" i="28"/>
  <c r="F480" i="28"/>
  <c r="G480" i="28"/>
  <c r="H480" i="28"/>
  <c r="I480" i="28"/>
  <c r="J480" i="28"/>
  <c r="K480" i="28"/>
  <c r="L480" i="28"/>
  <c r="M480" i="28"/>
  <c r="N480" i="28"/>
  <c r="O480" i="28"/>
  <c r="P480" i="28"/>
  <c r="Q480" i="28"/>
  <c r="R480" i="28"/>
  <c r="S480" i="28"/>
  <c r="T480" i="28"/>
  <c r="U480" i="28"/>
  <c r="I480" i="8" s="1"/>
  <c r="V480" i="28"/>
  <c r="Z480" i="28"/>
  <c r="W480" i="28"/>
  <c r="X480" i="28"/>
  <c r="Y480" i="28"/>
  <c r="AA480" i="28"/>
  <c r="AB480" i="28"/>
  <c r="AC480" i="28"/>
  <c r="AD480" i="28"/>
  <c r="AE480" i="28"/>
  <c r="AF480" i="28"/>
  <c r="AG480" i="28"/>
  <c r="AH480" i="28"/>
  <c r="AI480" i="28"/>
  <c r="AJ480" i="28"/>
  <c r="AK480" i="28"/>
  <c r="AL480" i="28"/>
  <c r="AM480" i="28"/>
  <c r="AN480" i="28"/>
  <c r="AO480" i="28"/>
  <c r="AP480" i="28"/>
  <c r="AQ480" i="28"/>
  <c r="AR480" i="28"/>
  <c r="AT480" i="28"/>
  <c r="M480" i="8"/>
  <c r="AU480" i="28"/>
  <c r="AV480" i="28"/>
  <c r="AW480" i="28"/>
  <c r="AX480" i="28"/>
  <c r="D481" i="28"/>
  <c r="F481" i="28"/>
  <c r="G481" i="28"/>
  <c r="H481" i="28"/>
  <c r="I481" i="28"/>
  <c r="J481" i="28"/>
  <c r="K481" i="28"/>
  <c r="L481" i="28"/>
  <c r="M481" i="28"/>
  <c r="N481" i="28"/>
  <c r="O481" i="28"/>
  <c r="P481" i="28"/>
  <c r="Q481" i="28"/>
  <c r="R481" i="28"/>
  <c r="S481" i="28"/>
  <c r="T481" i="28"/>
  <c r="U481" i="28"/>
  <c r="V481" i="28"/>
  <c r="W481" i="28"/>
  <c r="X481" i="28"/>
  <c r="Y481" i="28"/>
  <c r="Z481" i="28"/>
  <c r="AA481" i="28"/>
  <c r="AB481" i="28"/>
  <c r="AC481" i="28"/>
  <c r="AD481" i="28"/>
  <c r="AE481" i="28"/>
  <c r="AF481" i="28"/>
  <c r="AG481" i="28"/>
  <c r="AH481" i="28"/>
  <c r="AI481" i="28"/>
  <c r="AJ481" i="28"/>
  <c r="AK481" i="28"/>
  <c r="AL481" i="28"/>
  <c r="G481" i="8" s="1"/>
  <c r="AM481" i="28"/>
  <c r="AN481" i="28"/>
  <c r="AO481" i="28"/>
  <c r="AP481" i="28"/>
  <c r="AQ481" i="28"/>
  <c r="AR481" i="28"/>
  <c r="AT481" i="28"/>
  <c r="AU481" i="28"/>
  <c r="AV481" i="28"/>
  <c r="AW481" i="28"/>
  <c r="AX481" i="28"/>
  <c r="D482" i="28"/>
  <c r="F482" i="28"/>
  <c r="G482" i="28"/>
  <c r="H482" i="28"/>
  <c r="I482" i="28"/>
  <c r="J482" i="28"/>
  <c r="K482" i="28"/>
  <c r="L482" i="28"/>
  <c r="M482" i="28"/>
  <c r="N482" i="28"/>
  <c r="O482" i="28"/>
  <c r="P482" i="28"/>
  <c r="Q482" i="28"/>
  <c r="R482" i="28"/>
  <c r="S482" i="28"/>
  <c r="T482" i="28"/>
  <c r="U482" i="28"/>
  <c r="V482" i="28"/>
  <c r="W482" i="28"/>
  <c r="X482" i="28"/>
  <c r="Y482" i="28"/>
  <c r="Z482" i="28"/>
  <c r="AA482" i="28"/>
  <c r="AB482" i="28"/>
  <c r="AC482" i="28"/>
  <c r="AD482" i="28"/>
  <c r="AE482" i="28"/>
  <c r="AF482" i="28"/>
  <c r="AG482" i="28"/>
  <c r="AH482" i="28"/>
  <c r="AI482" i="28"/>
  <c r="AJ482" i="28"/>
  <c r="AK482" i="28"/>
  <c r="AL482" i="28"/>
  <c r="AM482" i="28"/>
  <c r="AN482" i="28"/>
  <c r="AO482" i="28"/>
  <c r="AP482" i="28"/>
  <c r="AQ482" i="28"/>
  <c r="AR482" i="28"/>
  <c r="AT482" i="28"/>
  <c r="M482" i="8"/>
  <c r="AU482" i="28"/>
  <c r="AV482" i="28"/>
  <c r="AW482" i="28"/>
  <c r="AX482" i="28"/>
  <c r="D483" i="28"/>
  <c r="F483" i="28"/>
  <c r="G483" i="28"/>
  <c r="H483" i="28"/>
  <c r="I483" i="28"/>
  <c r="J483" i="28"/>
  <c r="K483" i="28"/>
  <c r="L483" i="28"/>
  <c r="M483" i="28"/>
  <c r="N483" i="28"/>
  <c r="O483" i="28"/>
  <c r="P483" i="28"/>
  <c r="Q483" i="28"/>
  <c r="R483" i="28"/>
  <c r="S483" i="28"/>
  <c r="T483" i="28"/>
  <c r="U483" i="28"/>
  <c r="V483" i="28"/>
  <c r="W483" i="28"/>
  <c r="X483" i="28"/>
  <c r="Y483" i="28"/>
  <c r="Z483" i="28"/>
  <c r="AA483" i="28"/>
  <c r="AB483" i="28"/>
  <c r="AC483" i="28"/>
  <c r="AD483" i="28"/>
  <c r="AE483" i="28"/>
  <c r="AF483" i="28"/>
  <c r="AG483" i="28"/>
  <c r="AH483" i="28"/>
  <c r="AI483" i="28"/>
  <c r="AJ483" i="28"/>
  <c r="AK483" i="28"/>
  <c r="AL483" i="28"/>
  <c r="G483" i="8" s="1"/>
  <c r="AM483" i="28"/>
  <c r="AN483" i="28"/>
  <c r="AO483" i="28"/>
  <c r="AP483" i="28"/>
  <c r="AQ483" i="28"/>
  <c r="AR483" i="28"/>
  <c r="AT483" i="28"/>
  <c r="M483" i="8" s="1"/>
  <c r="AU483" i="28"/>
  <c r="AV483" i="28"/>
  <c r="AW483" i="28"/>
  <c r="AX483" i="28"/>
  <c r="D484" i="28"/>
  <c r="F484" i="28"/>
  <c r="G484" i="28"/>
  <c r="H484" i="28"/>
  <c r="I484" i="28"/>
  <c r="J484" i="28"/>
  <c r="K484" i="28"/>
  <c r="L484" i="28"/>
  <c r="M484" i="28"/>
  <c r="N484" i="28"/>
  <c r="O484" i="28"/>
  <c r="P484" i="28"/>
  <c r="Q484" i="28"/>
  <c r="R484" i="28"/>
  <c r="S484" i="28"/>
  <c r="T484" i="28"/>
  <c r="U484" i="28"/>
  <c r="I484" i="8" s="1"/>
  <c r="V484" i="28"/>
  <c r="Z484" i="28"/>
  <c r="W484" i="28"/>
  <c r="X484" i="28"/>
  <c r="Y484" i="28"/>
  <c r="AA484" i="28"/>
  <c r="AB484" i="28"/>
  <c r="AC484" i="28"/>
  <c r="AD484" i="28"/>
  <c r="AE484" i="28"/>
  <c r="AF484" i="28"/>
  <c r="AG484" i="28"/>
  <c r="AH484" i="28"/>
  <c r="AI484" i="28"/>
  <c r="AJ484" i="28"/>
  <c r="AK484" i="28"/>
  <c r="AL484" i="28"/>
  <c r="AM484" i="28"/>
  <c r="AN484" i="28"/>
  <c r="AO484" i="28"/>
  <c r="AP484" i="28"/>
  <c r="AQ484" i="28"/>
  <c r="AR484" i="28"/>
  <c r="AT484" i="28"/>
  <c r="M484" i="8"/>
  <c r="AU484" i="28"/>
  <c r="AV484" i="28"/>
  <c r="AW484" i="28"/>
  <c r="AX484" i="28"/>
  <c r="D485" i="28"/>
  <c r="F485" i="28"/>
  <c r="G485" i="28"/>
  <c r="H485" i="28"/>
  <c r="I485" i="28"/>
  <c r="J485" i="28"/>
  <c r="K485" i="28"/>
  <c r="L485" i="28"/>
  <c r="M485" i="28"/>
  <c r="N485" i="28"/>
  <c r="O485" i="28"/>
  <c r="P485" i="28"/>
  <c r="Q485" i="28"/>
  <c r="R485" i="28"/>
  <c r="S485" i="28"/>
  <c r="T485" i="28"/>
  <c r="U485" i="28"/>
  <c r="V485" i="28"/>
  <c r="W485" i="28"/>
  <c r="X485" i="28"/>
  <c r="Y485" i="28"/>
  <c r="Z485" i="28"/>
  <c r="AA485" i="28"/>
  <c r="AB485" i="28"/>
  <c r="AC485" i="28"/>
  <c r="AD485" i="28"/>
  <c r="AE485" i="28"/>
  <c r="AF485" i="28"/>
  <c r="AG485" i="28"/>
  <c r="AH485" i="28"/>
  <c r="AI485" i="28"/>
  <c r="AJ485" i="28"/>
  <c r="AK485" i="28"/>
  <c r="AL485" i="28"/>
  <c r="G485" i="8" s="1"/>
  <c r="AM485" i="28"/>
  <c r="AN485" i="28"/>
  <c r="AO485" i="28"/>
  <c r="AP485" i="28"/>
  <c r="AQ485" i="28"/>
  <c r="AR485" i="28"/>
  <c r="AT485" i="28"/>
  <c r="AU485" i="28"/>
  <c r="AV485" i="28"/>
  <c r="AW485" i="28"/>
  <c r="AX485" i="28"/>
  <c r="D486" i="28"/>
  <c r="F486" i="28"/>
  <c r="G486" i="28"/>
  <c r="H486" i="28"/>
  <c r="I486" i="28"/>
  <c r="J486" i="28"/>
  <c r="K486" i="28"/>
  <c r="L486" i="28"/>
  <c r="M486" i="28"/>
  <c r="N486" i="28"/>
  <c r="O486" i="28"/>
  <c r="P486" i="28"/>
  <c r="Q486" i="28"/>
  <c r="R486" i="28"/>
  <c r="S486" i="28"/>
  <c r="T486" i="28"/>
  <c r="U486" i="28"/>
  <c r="V486" i="28"/>
  <c r="W486" i="28"/>
  <c r="X486" i="28"/>
  <c r="Y486" i="28"/>
  <c r="Z486" i="28"/>
  <c r="AA486" i="28"/>
  <c r="AB486" i="28"/>
  <c r="AC486" i="28"/>
  <c r="AD486" i="28"/>
  <c r="AE486" i="28"/>
  <c r="AF486" i="28"/>
  <c r="AG486" i="28"/>
  <c r="AH486" i="28"/>
  <c r="AI486" i="28"/>
  <c r="AJ486" i="28"/>
  <c r="AK486" i="28"/>
  <c r="AL486" i="28"/>
  <c r="AM486" i="28"/>
  <c r="AN486" i="28"/>
  <c r="AO486" i="28"/>
  <c r="AP486" i="28"/>
  <c r="AQ486" i="28"/>
  <c r="AR486" i="28"/>
  <c r="AT486" i="28"/>
  <c r="M486" i="8"/>
  <c r="AU486" i="28"/>
  <c r="AV486" i="28"/>
  <c r="AW486" i="28"/>
  <c r="AX486" i="28"/>
  <c r="D487" i="28"/>
  <c r="F487" i="28"/>
  <c r="G487" i="28"/>
  <c r="H487" i="28"/>
  <c r="I487" i="28"/>
  <c r="J487" i="28"/>
  <c r="K487" i="28"/>
  <c r="L487" i="28"/>
  <c r="M487" i="28"/>
  <c r="N487" i="28"/>
  <c r="O487" i="28"/>
  <c r="P487" i="28"/>
  <c r="Q487" i="28"/>
  <c r="R487" i="28"/>
  <c r="S487" i="28"/>
  <c r="T487" i="28"/>
  <c r="U487" i="28"/>
  <c r="V487" i="28"/>
  <c r="W487" i="28"/>
  <c r="X487" i="28"/>
  <c r="Y487" i="28"/>
  <c r="Z487" i="28"/>
  <c r="AA487" i="28"/>
  <c r="AB487" i="28"/>
  <c r="AC487" i="28"/>
  <c r="AD487" i="28"/>
  <c r="AE487" i="28"/>
  <c r="AF487" i="28"/>
  <c r="AG487" i="28"/>
  <c r="AH487" i="28"/>
  <c r="AI487" i="28"/>
  <c r="AJ487" i="28"/>
  <c r="AK487" i="28"/>
  <c r="AL487" i="28"/>
  <c r="G487" i="8" s="1"/>
  <c r="AM487" i="28"/>
  <c r="AN487" i="28"/>
  <c r="AO487" i="28"/>
  <c r="AP487" i="28"/>
  <c r="AQ487" i="28"/>
  <c r="AR487" i="28"/>
  <c r="AT487" i="28"/>
  <c r="M487" i="8" s="1"/>
  <c r="AU487" i="28"/>
  <c r="AV487" i="28"/>
  <c r="AW487" i="28"/>
  <c r="AX487" i="28"/>
  <c r="D488" i="28"/>
  <c r="F488" i="28"/>
  <c r="G488" i="28"/>
  <c r="H488" i="28"/>
  <c r="I488" i="28"/>
  <c r="J488" i="28"/>
  <c r="K488" i="28"/>
  <c r="L488" i="28"/>
  <c r="M488" i="28"/>
  <c r="N488" i="28"/>
  <c r="O488" i="28"/>
  <c r="P488" i="28"/>
  <c r="Q488" i="28"/>
  <c r="R488" i="28"/>
  <c r="S488" i="28"/>
  <c r="T488" i="28"/>
  <c r="U488" i="28"/>
  <c r="I488" i="8" s="1"/>
  <c r="V488" i="28"/>
  <c r="Z488" i="28"/>
  <c r="W488" i="28"/>
  <c r="X488" i="28"/>
  <c r="Y488" i="28"/>
  <c r="AA488" i="28"/>
  <c r="AB488" i="28"/>
  <c r="AC488" i="28"/>
  <c r="AD488" i="28"/>
  <c r="AE488" i="28"/>
  <c r="AF488" i="28"/>
  <c r="AG488" i="28"/>
  <c r="AH488" i="28"/>
  <c r="AI488" i="28"/>
  <c r="AJ488" i="28"/>
  <c r="AK488" i="28"/>
  <c r="AL488" i="28"/>
  <c r="AM488" i="28"/>
  <c r="AN488" i="28"/>
  <c r="AO488" i="28"/>
  <c r="AP488" i="28"/>
  <c r="AQ488" i="28"/>
  <c r="AR488" i="28"/>
  <c r="AT488" i="28"/>
  <c r="M488" i="8"/>
  <c r="AU488" i="28"/>
  <c r="AV488" i="28"/>
  <c r="AW488" i="28"/>
  <c r="AX488" i="28"/>
  <c r="D489" i="28"/>
  <c r="F489" i="28"/>
  <c r="G489" i="28"/>
  <c r="H489" i="28"/>
  <c r="I489" i="28"/>
  <c r="J489" i="28"/>
  <c r="K489" i="28"/>
  <c r="L489" i="28"/>
  <c r="M489" i="28"/>
  <c r="N489" i="28"/>
  <c r="O489" i="28"/>
  <c r="P489" i="28"/>
  <c r="Q489" i="28"/>
  <c r="R489" i="28"/>
  <c r="S489" i="28"/>
  <c r="T489" i="28"/>
  <c r="U489" i="28"/>
  <c r="V489" i="28"/>
  <c r="W489" i="28"/>
  <c r="X489" i="28"/>
  <c r="Y489" i="28"/>
  <c r="Z489" i="28"/>
  <c r="AA489" i="28"/>
  <c r="AB489" i="28"/>
  <c r="AC489" i="28"/>
  <c r="AD489" i="28"/>
  <c r="AE489" i="28"/>
  <c r="AF489" i="28"/>
  <c r="AG489" i="28"/>
  <c r="AH489" i="28"/>
  <c r="AI489" i="28"/>
  <c r="AJ489" i="28"/>
  <c r="AK489" i="28"/>
  <c r="AL489" i="28"/>
  <c r="G489" i="8" s="1"/>
  <c r="AM489" i="28"/>
  <c r="AN489" i="28"/>
  <c r="AO489" i="28"/>
  <c r="AP489" i="28"/>
  <c r="AQ489" i="28"/>
  <c r="AR489" i="28"/>
  <c r="AT489" i="28"/>
  <c r="AU489" i="28"/>
  <c r="AV489" i="28"/>
  <c r="AW489" i="28"/>
  <c r="AX489" i="28"/>
  <c r="D490" i="28"/>
  <c r="F490" i="28"/>
  <c r="G490" i="28"/>
  <c r="H490" i="28"/>
  <c r="I490" i="28"/>
  <c r="J490" i="28"/>
  <c r="K490" i="28"/>
  <c r="L490" i="28"/>
  <c r="M490" i="28"/>
  <c r="N490" i="28"/>
  <c r="O490" i="28"/>
  <c r="P490" i="28"/>
  <c r="Q490" i="28"/>
  <c r="R490" i="28"/>
  <c r="S490" i="28"/>
  <c r="T490" i="28"/>
  <c r="U490" i="28"/>
  <c r="V490" i="28"/>
  <c r="W490" i="28"/>
  <c r="X490" i="28"/>
  <c r="Y490" i="28"/>
  <c r="Z490" i="28"/>
  <c r="AA490" i="28"/>
  <c r="AB490" i="28"/>
  <c r="AC490" i="28"/>
  <c r="AD490" i="28"/>
  <c r="AE490" i="28"/>
  <c r="AF490" i="28"/>
  <c r="AG490" i="28"/>
  <c r="AH490" i="28"/>
  <c r="AI490" i="28"/>
  <c r="AJ490" i="28"/>
  <c r="AK490" i="28"/>
  <c r="AL490" i="28"/>
  <c r="AM490" i="28"/>
  <c r="AN490" i="28"/>
  <c r="AO490" i="28"/>
  <c r="AP490" i="28"/>
  <c r="AQ490" i="28"/>
  <c r="AR490" i="28"/>
  <c r="AT490" i="28"/>
  <c r="M490" i="8"/>
  <c r="AU490" i="28"/>
  <c r="AV490" i="28"/>
  <c r="AW490" i="28"/>
  <c r="AX490" i="28"/>
  <c r="D491" i="28"/>
  <c r="F491" i="28"/>
  <c r="G491" i="28"/>
  <c r="H491" i="28"/>
  <c r="I491" i="28"/>
  <c r="J491" i="28"/>
  <c r="K491" i="28"/>
  <c r="L491" i="28"/>
  <c r="M491" i="28"/>
  <c r="N491" i="28"/>
  <c r="O491" i="28"/>
  <c r="P491" i="28"/>
  <c r="Q491" i="28"/>
  <c r="R491" i="28"/>
  <c r="S491" i="28"/>
  <c r="T491" i="28"/>
  <c r="U491" i="28"/>
  <c r="V491" i="28"/>
  <c r="W491" i="28"/>
  <c r="X491" i="28"/>
  <c r="Y491" i="28"/>
  <c r="Z491" i="28"/>
  <c r="AA491" i="28"/>
  <c r="AB491" i="28"/>
  <c r="AC491" i="28"/>
  <c r="AD491" i="28"/>
  <c r="AE491" i="28"/>
  <c r="AF491" i="28"/>
  <c r="AG491" i="28"/>
  <c r="AH491" i="28"/>
  <c r="AI491" i="28"/>
  <c r="AJ491" i="28"/>
  <c r="AK491" i="28"/>
  <c r="AL491" i="28"/>
  <c r="G491" i="8" s="1"/>
  <c r="AM491" i="28"/>
  <c r="AN491" i="28"/>
  <c r="AO491" i="28"/>
  <c r="AP491" i="28"/>
  <c r="AQ491" i="28"/>
  <c r="AR491" i="28"/>
  <c r="AT491" i="28"/>
  <c r="M491" i="8" s="1"/>
  <c r="AU491" i="28"/>
  <c r="AV491" i="28"/>
  <c r="AW491" i="28"/>
  <c r="AX491" i="28"/>
  <c r="D492" i="28"/>
  <c r="F492" i="28"/>
  <c r="G492" i="28"/>
  <c r="H492" i="28"/>
  <c r="I492" i="28"/>
  <c r="J492" i="28"/>
  <c r="K492" i="28"/>
  <c r="L492" i="28"/>
  <c r="M492" i="28"/>
  <c r="N492" i="28"/>
  <c r="O492" i="28"/>
  <c r="P492" i="28"/>
  <c r="Q492" i="28"/>
  <c r="R492" i="28"/>
  <c r="S492" i="28"/>
  <c r="T492" i="28"/>
  <c r="U492" i="28"/>
  <c r="I492" i="8" s="1"/>
  <c r="V492" i="28"/>
  <c r="Z492" i="28"/>
  <c r="W492" i="28"/>
  <c r="X492" i="28"/>
  <c r="Y492" i="28"/>
  <c r="AA492" i="28"/>
  <c r="AB492" i="28"/>
  <c r="AC492" i="28"/>
  <c r="AD492" i="28"/>
  <c r="AE492" i="28"/>
  <c r="AF492" i="28"/>
  <c r="AG492" i="28"/>
  <c r="AH492" i="28"/>
  <c r="AI492" i="28"/>
  <c r="AJ492" i="28"/>
  <c r="AK492" i="28"/>
  <c r="AL492" i="28"/>
  <c r="AM492" i="28"/>
  <c r="AN492" i="28"/>
  <c r="AO492" i="28"/>
  <c r="AP492" i="28"/>
  <c r="AQ492" i="28"/>
  <c r="AR492" i="28"/>
  <c r="AT492" i="28"/>
  <c r="M492" i="8"/>
  <c r="AU492" i="28"/>
  <c r="AV492" i="28"/>
  <c r="AW492" i="28"/>
  <c r="AX492" i="28"/>
  <c r="D493" i="28"/>
  <c r="F493" i="28"/>
  <c r="G493" i="28"/>
  <c r="H493" i="28"/>
  <c r="I493" i="28"/>
  <c r="J493" i="28"/>
  <c r="K493" i="28"/>
  <c r="L493" i="28"/>
  <c r="M493" i="28"/>
  <c r="N493" i="28"/>
  <c r="O493" i="28"/>
  <c r="P493" i="28"/>
  <c r="Q493" i="28"/>
  <c r="R493" i="28"/>
  <c r="S493" i="28"/>
  <c r="T493" i="28"/>
  <c r="U493" i="28"/>
  <c r="V493" i="28"/>
  <c r="W493" i="28"/>
  <c r="X493" i="28"/>
  <c r="Y493" i="28"/>
  <c r="Z493" i="28"/>
  <c r="AA493" i="28"/>
  <c r="AB493" i="28"/>
  <c r="AC493" i="28"/>
  <c r="AD493" i="28"/>
  <c r="AE493" i="28"/>
  <c r="AF493" i="28"/>
  <c r="AG493" i="28"/>
  <c r="AH493" i="28"/>
  <c r="AI493" i="28"/>
  <c r="AJ493" i="28"/>
  <c r="AK493" i="28"/>
  <c r="AL493" i="28"/>
  <c r="G493" i="8" s="1"/>
  <c r="AM493" i="28"/>
  <c r="AN493" i="28"/>
  <c r="AO493" i="28"/>
  <c r="AP493" i="28"/>
  <c r="AQ493" i="28"/>
  <c r="AR493" i="28"/>
  <c r="AT493" i="28"/>
  <c r="AU493" i="28"/>
  <c r="AV493" i="28"/>
  <c r="AW493" i="28"/>
  <c r="AX493" i="28"/>
  <c r="D494" i="28"/>
  <c r="F494" i="28"/>
  <c r="G494" i="28"/>
  <c r="H494" i="28"/>
  <c r="I494" i="28"/>
  <c r="J494" i="28"/>
  <c r="K494" i="28"/>
  <c r="L494" i="28"/>
  <c r="M494" i="28"/>
  <c r="N494" i="28"/>
  <c r="O494" i="28"/>
  <c r="P494" i="28"/>
  <c r="Q494" i="28"/>
  <c r="R494" i="28"/>
  <c r="S494" i="28"/>
  <c r="T494" i="28"/>
  <c r="U494" i="28"/>
  <c r="V494" i="28"/>
  <c r="W494" i="28"/>
  <c r="X494" i="28"/>
  <c r="Y494" i="28"/>
  <c r="Z494" i="28"/>
  <c r="AA494" i="28"/>
  <c r="AB494" i="28"/>
  <c r="AC494" i="28"/>
  <c r="AD494" i="28"/>
  <c r="AE494" i="28"/>
  <c r="AF494" i="28"/>
  <c r="AG494" i="28"/>
  <c r="AH494" i="28"/>
  <c r="AI494" i="28"/>
  <c r="AJ494" i="28"/>
  <c r="AK494" i="28"/>
  <c r="AL494" i="28"/>
  <c r="AM494" i="28"/>
  <c r="AN494" i="28"/>
  <c r="AO494" i="28"/>
  <c r="AP494" i="28"/>
  <c r="AQ494" i="28"/>
  <c r="AR494" i="28"/>
  <c r="AT494" i="28"/>
  <c r="M494" i="8"/>
  <c r="AU494" i="28"/>
  <c r="AV494" i="28"/>
  <c r="AW494" i="28"/>
  <c r="AX494" i="28"/>
  <c r="D495" i="28"/>
  <c r="F495" i="28"/>
  <c r="G495" i="28"/>
  <c r="H495" i="28"/>
  <c r="I495" i="28"/>
  <c r="J495" i="28"/>
  <c r="K495" i="28"/>
  <c r="L495" i="28"/>
  <c r="M495" i="28"/>
  <c r="N495" i="28"/>
  <c r="O495" i="28"/>
  <c r="P495" i="28"/>
  <c r="Q495" i="28"/>
  <c r="R495" i="28"/>
  <c r="S495" i="28"/>
  <c r="T495" i="28"/>
  <c r="U495" i="28"/>
  <c r="V495" i="28"/>
  <c r="W495" i="28"/>
  <c r="X495" i="28"/>
  <c r="Y495" i="28"/>
  <c r="Z495" i="28"/>
  <c r="AA495" i="28"/>
  <c r="AB495" i="28"/>
  <c r="AC495" i="28"/>
  <c r="AD495" i="28"/>
  <c r="AE495" i="28"/>
  <c r="AF495" i="28"/>
  <c r="AG495" i="28"/>
  <c r="AH495" i="28"/>
  <c r="AI495" i="28"/>
  <c r="AJ495" i="28"/>
  <c r="AK495" i="28"/>
  <c r="AL495" i="28"/>
  <c r="G495" i="8" s="1"/>
  <c r="AM495" i="28"/>
  <c r="AN495" i="28"/>
  <c r="AO495" i="28"/>
  <c r="AP495" i="28"/>
  <c r="AQ495" i="28"/>
  <c r="AR495" i="28"/>
  <c r="AT495" i="28"/>
  <c r="M495" i="8" s="1"/>
  <c r="AU495" i="28"/>
  <c r="AV495" i="28"/>
  <c r="AW495" i="28"/>
  <c r="AX495" i="28"/>
  <c r="D496" i="28"/>
  <c r="F496" i="28"/>
  <c r="G496" i="28"/>
  <c r="H496" i="28"/>
  <c r="I496" i="28"/>
  <c r="J496" i="28"/>
  <c r="K496" i="28"/>
  <c r="L496" i="28"/>
  <c r="M496" i="28"/>
  <c r="N496" i="28"/>
  <c r="O496" i="28"/>
  <c r="P496" i="28"/>
  <c r="Q496" i="28"/>
  <c r="R496" i="28"/>
  <c r="S496" i="28"/>
  <c r="T496" i="28"/>
  <c r="U496" i="28"/>
  <c r="I496" i="8" s="1"/>
  <c r="V496" i="28"/>
  <c r="Z496" i="28"/>
  <c r="W496" i="28"/>
  <c r="X496" i="28"/>
  <c r="Y496" i="28"/>
  <c r="AA496" i="28"/>
  <c r="AB496" i="28"/>
  <c r="AC496" i="28"/>
  <c r="AD496" i="28"/>
  <c r="AE496" i="28"/>
  <c r="AF496" i="28"/>
  <c r="AG496" i="28"/>
  <c r="AH496" i="28"/>
  <c r="AI496" i="28"/>
  <c r="AJ496" i="28"/>
  <c r="AK496" i="28"/>
  <c r="AL496" i="28"/>
  <c r="AM496" i="28"/>
  <c r="AN496" i="28"/>
  <c r="AO496" i="28"/>
  <c r="AP496" i="28"/>
  <c r="AQ496" i="28"/>
  <c r="AR496" i="28"/>
  <c r="AT496" i="28"/>
  <c r="M496" i="8"/>
  <c r="AU496" i="28"/>
  <c r="AV496" i="28"/>
  <c r="AW496" i="28"/>
  <c r="AX496" i="28"/>
  <c r="D497" i="28"/>
  <c r="F497" i="28"/>
  <c r="G497" i="28"/>
  <c r="H497" i="28"/>
  <c r="I497" i="28"/>
  <c r="J497" i="28"/>
  <c r="K497" i="28"/>
  <c r="L497" i="28"/>
  <c r="M497" i="28"/>
  <c r="N497" i="28"/>
  <c r="O497" i="28"/>
  <c r="P497" i="28"/>
  <c r="Q497" i="28"/>
  <c r="R497" i="28"/>
  <c r="S497" i="28"/>
  <c r="T497" i="28"/>
  <c r="U497" i="28"/>
  <c r="V497" i="28"/>
  <c r="W497" i="28"/>
  <c r="X497" i="28"/>
  <c r="Y497" i="28"/>
  <c r="Z497" i="28"/>
  <c r="AA497" i="28"/>
  <c r="AB497" i="28"/>
  <c r="AC497" i="28"/>
  <c r="AD497" i="28"/>
  <c r="AE497" i="28"/>
  <c r="AF497" i="28"/>
  <c r="AG497" i="28"/>
  <c r="AH497" i="28"/>
  <c r="AI497" i="28"/>
  <c r="AJ497" i="28"/>
  <c r="AK497" i="28"/>
  <c r="AL497" i="28"/>
  <c r="G497" i="8" s="1"/>
  <c r="AM497" i="28"/>
  <c r="AN497" i="28"/>
  <c r="AO497" i="28"/>
  <c r="AP497" i="28"/>
  <c r="AQ497" i="28"/>
  <c r="AR497" i="28"/>
  <c r="AT497" i="28"/>
  <c r="AU497" i="28"/>
  <c r="AV497" i="28"/>
  <c r="AW497" i="28"/>
  <c r="AX497" i="28"/>
  <c r="D498" i="28"/>
  <c r="F498" i="28"/>
  <c r="G498" i="28"/>
  <c r="H498" i="28"/>
  <c r="I498" i="28"/>
  <c r="J498" i="28"/>
  <c r="K498" i="28"/>
  <c r="L498" i="28"/>
  <c r="M498" i="28"/>
  <c r="N498" i="28"/>
  <c r="O498" i="28"/>
  <c r="P498" i="28"/>
  <c r="Q498" i="28"/>
  <c r="R498" i="28"/>
  <c r="S498" i="28"/>
  <c r="T498" i="28"/>
  <c r="U498" i="28"/>
  <c r="V498" i="28"/>
  <c r="W498" i="28"/>
  <c r="X498" i="28"/>
  <c r="Y498" i="28"/>
  <c r="Z498" i="28"/>
  <c r="AA498" i="28"/>
  <c r="AB498" i="28"/>
  <c r="AC498" i="28"/>
  <c r="AD498" i="28"/>
  <c r="AE498" i="28"/>
  <c r="AF498" i="28"/>
  <c r="AG498" i="28"/>
  <c r="AH498" i="28"/>
  <c r="AI498" i="28"/>
  <c r="AJ498" i="28"/>
  <c r="AK498" i="28"/>
  <c r="AL498" i="28"/>
  <c r="AM498" i="28"/>
  <c r="AN498" i="28"/>
  <c r="AO498" i="28"/>
  <c r="AP498" i="28"/>
  <c r="AQ498" i="28"/>
  <c r="AR498" i="28"/>
  <c r="AT498" i="28"/>
  <c r="M498" i="8"/>
  <c r="AU498" i="28"/>
  <c r="AV498" i="28"/>
  <c r="AW498" i="28"/>
  <c r="AX498" i="28"/>
  <c r="D499" i="28"/>
  <c r="F499" i="28"/>
  <c r="G499" i="28"/>
  <c r="H499" i="28"/>
  <c r="I499" i="28"/>
  <c r="J499" i="28"/>
  <c r="K499" i="28"/>
  <c r="L499" i="28"/>
  <c r="M499" i="28"/>
  <c r="N499" i="28"/>
  <c r="O499" i="28"/>
  <c r="P499" i="28"/>
  <c r="Q499" i="28"/>
  <c r="R499" i="28"/>
  <c r="S499" i="28"/>
  <c r="T499" i="28"/>
  <c r="U499" i="28"/>
  <c r="V499" i="28"/>
  <c r="W499" i="28"/>
  <c r="X499" i="28"/>
  <c r="Y499" i="28"/>
  <c r="Z499" i="28"/>
  <c r="AA499" i="28"/>
  <c r="AB499" i="28"/>
  <c r="AC499" i="28"/>
  <c r="AD499" i="28"/>
  <c r="AE499" i="28"/>
  <c r="AF499" i="28"/>
  <c r="AG499" i="28"/>
  <c r="AH499" i="28"/>
  <c r="AI499" i="28"/>
  <c r="AJ499" i="28"/>
  <c r="AK499" i="28"/>
  <c r="AL499" i="28"/>
  <c r="G499" i="8" s="1"/>
  <c r="AM499" i="28"/>
  <c r="AN499" i="28"/>
  <c r="AO499" i="28"/>
  <c r="AP499" i="28"/>
  <c r="AQ499" i="28"/>
  <c r="AR499" i="28"/>
  <c r="AT499" i="28"/>
  <c r="M499" i="8" s="1"/>
  <c r="AU499" i="28"/>
  <c r="AV499" i="28"/>
  <c r="AW499" i="28"/>
  <c r="AX499" i="28"/>
  <c r="D500" i="28"/>
  <c r="F500" i="28"/>
  <c r="G500" i="28"/>
  <c r="H500" i="28"/>
  <c r="I500" i="28"/>
  <c r="J500" i="28"/>
  <c r="K500" i="28"/>
  <c r="L500" i="28"/>
  <c r="M500" i="28"/>
  <c r="N500" i="28"/>
  <c r="O500" i="28"/>
  <c r="P500" i="28"/>
  <c r="Q500" i="28"/>
  <c r="R500" i="28"/>
  <c r="S500" i="28"/>
  <c r="T500" i="28"/>
  <c r="U500" i="28"/>
  <c r="I500" i="8" s="1"/>
  <c r="V500" i="28"/>
  <c r="Z500" i="28"/>
  <c r="W500" i="28"/>
  <c r="X500" i="28"/>
  <c r="Y500" i="28"/>
  <c r="AA500" i="28"/>
  <c r="AB500" i="28"/>
  <c r="AC500" i="28"/>
  <c r="AD500" i="28"/>
  <c r="AE500" i="28"/>
  <c r="AF500" i="28"/>
  <c r="AG500" i="28"/>
  <c r="AH500" i="28"/>
  <c r="AI500" i="28"/>
  <c r="AJ500" i="28"/>
  <c r="AK500" i="28"/>
  <c r="AL500" i="28"/>
  <c r="AM500" i="28"/>
  <c r="AN500" i="28"/>
  <c r="AO500" i="28"/>
  <c r="AP500" i="28"/>
  <c r="AQ500" i="28"/>
  <c r="AR500" i="28"/>
  <c r="AT500" i="28"/>
  <c r="M500" i="8"/>
  <c r="AU500" i="28"/>
  <c r="AV500" i="28"/>
  <c r="AW500" i="28"/>
  <c r="AX500" i="28"/>
  <c r="D501" i="28"/>
  <c r="F501" i="28"/>
  <c r="G501" i="28"/>
  <c r="H501" i="28"/>
  <c r="I501" i="28"/>
  <c r="J501" i="28"/>
  <c r="K501" i="28"/>
  <c r="L501" i="28"/>
  <c r="M501" i="28"/>
  <c r="N501" i="28"/>
  <c r="O501" i="28"/>
  <c r="P501" i="28"/>
  <c r="Q501" i="28"/>
  <c r="R501" i="28"/>
  <c r="S501" i="28"/>
  <c r="T501" i="28"/>
  <c r="U501" i="28"/>
  <c r="V501" i="28"/>
  <c r="W501" i="28"/>
  <c r="X501" i="28"/>
  <c r="Y501" i="28"/>
  <c r="Z501" i="28"/>
  <c r="AA501" i="28"/>
  <c r="AB501" i="28"/>
  <c r="AC501" i="28"/>
  <c r="AD501" i="28"/>
  <c r="AE501" i="28"/>
  <c r="AF501" i="28"/>
  <c r="AG501" i="28"/>
  <c r="AH501" i="28"/>
  <c r="AI501" i="28"/>
  <c r="AJ501" i="28"/>
  <c r="AK501" i="28"/>
  <c r="AL501" i="28"/>
  <c r="G501" i="8" s="1"/>
  <c r="AM501" i="28"/>
  <c r="AN501" i="28"/>
  <c r="AO501" i="28"/>
  <c r="AP501" i="28"/>
  <c r="AQ501" i="28"/>
  <c r="AR501" i="28"/>
  <c r="AT501" i="28"/>
  <c r="AU501" i="28"/>
  <c r="AV501" i="28"/>
  <c r="AW501" i="28"/>
  <c r="AX501" i="28"/>
  <c r="D502" i="28"/>
  <c r="F502" i="28"/>
  <c r="G502" i="28"/>
  <c r="H502" i="28"/>
  <c r="I502" i="28"/>
  <c r="J502" i="28"/>
  <c r="K502" i="28"/>
  <c r="L502" i="28"/>
  <c r="M502" i="28"/>
  <c r="N502" i="28"/>
  <c r="O502" i="28"/>
  <c r="P502" i="28"/>
  <c r="Q502" i="28"/>
  <c r="R502" i="28"/>
  <c r="S502" i="28"/>
  <c r="T502" i="28"/>
  <c r="U502" i="28"/>
  <c r="V502" i="28"/>
  <c r="W502" i="28"/>
  <c r="X502" i="28"/>
  <c r="Y502" i="28"/>
  <c r="Z502" i="28"/>
  <c r="AA502" i="28"/>
  <c r="AB502" i="28"/>
  <c r="AC502" i="28"/>
  <c r="AD502" i="28"/>
  <c r="AE502" i="28"/>
  <c r="AF502" i="28"/>
  <c r="AG502" i="28"/>
  <c r="AH502" i="28"/>
  <c r="AI502" i="28"/>
  <c r="AJ502" i="28"/>
  <c r="AK502" i="28"/>
  <c r="AL502" i="28"/>
  <c r="AM502" i="28"/>
  <c r="AN502" i="28"/>
  <c r="AO502" i="28"/>
  <c r="AP502" i="28"/>
  <c r="AQ502" i="28"/>
  <c r="AR502" i="28"/>
  <c r="AT502" i="28"/>
  <c r="M502" i="8"/>
  <c r="AU502" i="28"/>
  <c r="AV502" i="28"/>
  <c r="AW502" i="28"/>
  <c r="AX502" i="28"/>
  <c r="D503" i="28"/>
  <c r="F503" i="28"/>
  <c r="G503" i="28"/>
  <c r="H503" i="28"/>
  <c r="I503" i="28"/>
  <c r="J503" i="28"/>
  <c r="K503" i="28"/>
  <c r="L503" i="28"/>
  <c r="M503" i="28"/>
  <c r="N503" i="28"/>
  <c r="O503" i="28"/>
  <c r="P503" i="28"/>
  <c r="Q503" i="28"/>
  <c r="R503" i="28"/>
  <c r="S503" i="28"/>
  <c r="T503" i="28"/>
  <c r="U503" i="28"/>
  <c r="V503" i="28"/>
  <c r="W503" i="28"/>
  <c r="X503" i="28"/>
  <c r="Y503" i="28"/>
  <c r="Z503" i="28"/>
  <c r="AA503" i="28"/>
  <c r="AB503" i="28"/>
  <c r="AC503" i="28"/>
  <c r="AD503" i="28"/>
  <c r="AE503" i="28"/>
  <c r="AF503" i="28"/>
  <c r="AG503" i="28"/>
  <c r="AH503" i="28"/>
  <c r="AI503" i="28"/>
  <c r="AJ503" i="28"/>
  <c r="AK503" i="28"/>
  <c r="AL503" i="28"/>
  <c r="G503" i="8" s="1"/>
  <c r="AM503" i="28"/>
  <c r="AN503" i="28"/>
  <c r="AO503" i="28"/>
  <c r="AP503" i="28"/>
  <c r="AQ503" i="28"/>
  <c r="AR503" i="28"/>
  <c r="AT503" i="28"/>
  <c r="M503" i="8" s="1"/>
  <c r="AU503" i="28"/>
  <c r="AV503" i="28"/>
  <c r="AW503" i="28"/>
  <c r="AX503" i="28"/>
  <c r="D504" i="28"/>
  <c r="F504" i="28"/>
  <c r="G504" i="28"/>
  <c r="H504" i="28"/>
  <c r="I504" i="28"/>
  <c r="J504" i="28"/>
  <c r="K504" i="28"/>
  <c r="L504" i="28"/>
  <c r="M504" i="28"/>
  <c r="N504" i="28"/>
  <c r="O504" i="28"/>
  <c r="P504" i="28"/>
  <c r="Q504" i="28"/>
  <c r="R504" i="28"/>
  <c r="S504" i="28"/>
  <c r="T504" i="28"/>
  <c r="U504" i="28"/>
  <c r="V504" i="28"/>
  <c r="Z504" i="28"/>
  <c r="I504" i="8" s="1"/>
  <c r="W504" i="28"/>
  <c r="X504" i="28"/>
  <c r="Y504" i="28"/>
  <c r="AA504" i="28"/>
  <c r="AB504" i="28"/>
  <c r="AC504" i="28"/>
  <c r="AD504" i="28"/>
  <c r="AE504" i="28"/>
  <c r="AF504" i="28"/>
  <c r="AG504" i="28"/>
  <c r="AH504" i="28"/>
  <c r="AI504" i="28"/>
  <c r="AJ504" i="28"/>
  <c r="AK504" i="28"/>
  <c r="AL504" i="28"/>
  <c r="AM504" i="28"/>
  <c r="AN504" i="28"/>
  <c r="AO504" i="28"/>
  <c r="AP504" i="28"/>
  <c r="AQ504" i="28"/>
  <c r="AR504" i="28"/>
  <c r="AT504" i="28"/>
  <c r="M504" i="8"/>
  <c r="AU504" i="28"/>
  <c r="AV504" i="28"/>
  <c r="AW504" i="28"/>
  <c r="AX504" i="28"/>
  <c r="D505" i="28"/>
  <c r="F505" i="28"/>
  <c r="G505" i="28"/>
  <c r="H505" i="28"/>
  <c r="I505" i="28"/>
  <c r="J505" i="28"/>
  <c r="K505" i="28"/>
  <c r="L505" i="28"/>
  <c r="M505" i="28"/>
  <c r="N505" i="28"/>
  <c r="O505" i="28"/>
  <c r="P505" i="28"/>
  <c r="Q505" i="28"/>
  <c r="R505" i="28"/>
  <c r="S505" i="28"/>
  <c r="T505" i="28"/>
  <c r="U505" i="28"/>
  <c r="V505" i="28"/>
  <c r="W505" i="28"/>
  <c r="X505" i="28"/>
  <c r="Y505" i="28"/>
  <c r="Z505" i="28"/>
  <c r="AA505" i="28"/>
  <c r="AB505" i="28"/>
  <c r="AC505" i="28"/>
  <c r="AD505" i="28"/>
  <c r="AE505" i="28"/>
  <c r="AF505" i="28"/>
  <c r="AG505" i="28"/>
  <c r="AH505" i="28"/>
  <c r="AI505" i="28"/>
  <c r="AJ505" i="28"/>
  <c r="AK505" i="28"/>
  <c r="AL505" i="28"/>
  <c r="G505" i="8" s="1"/>
  <c r="AM505" i="28"/>
  <c r="AN505" i="28"/>
  <c r="AO505" i="28"/>
  <c r="AP505" i="28"/>
  <c r="AQ505" i="28"/>
  <c r="AR505" i="28"/>
  <c r="AT505" i="28"/>
  <c r="AU505" i="28"/>
  <c r="AV505" i="28"/>
  <c r="AW505" i="28"/>
  <c r="AX505" i="28"/>
  <c r="D506" i="28"/>
  <c r="F506" i="28"/>
  <c r="G506" i="28"/>
  <c r="H506" i="28"/>
  <c r="I506" i="28"/>
  <c r="J506" i="28"/>
  <c r="K506" i="28"/>
  <c r="L506" i="28"/>
  <c r="M506" i="28"/>
  <c r="N506" i="28"/>
  <c r="O506" i="28"/>
  <c r="P506" i="28"/>
  <c r="Q506" i="28"/>
  <c r="R506" i="28"/>
  <c r="S506" i="28"/>
  <c r="T506" i="28"/>
  <c r="U506" i="28"/>
  <c r="V506" i="28"/>
  <c r="W506" i="28"/>
  <c r="X506" i="28"/>
  <c r="Y506" i="28"/>
  <c r="Z506" i="28"/>
  <c r="AA506" i="28"/>
  <c r="AB506" i="28"/>
  <c r="AC506" i="28"/>
  <c r="AD506" i="28"/>
  <c r="AE506" i="28"/>
  <c r="AF506" i="28"/>
  <c r="AG506" i="28"/>
  <c r="AH506" i="28"/>
  <c r="AI506" i="28"/>
  <c r="AJ506" i="28"/>
  <c r="AK506" i="28"/>
  <c r="AL506" i="28"/>
  <c r="AM506" i="28"/>
  <c r="AN506" i="28"/>
  <c r="AO506" i="28"/>
  <c r="AP506" i="28"/>
  <c r="AQ506" i="28"/>
  <c r="AR506" i="28"/>
  <c r="AT506" i="28"/>
  <c r="M506" i="8"/>
  <c r="AU506" i="28"/>
  <c r="AV506" i="28"/>
  <c r="AW506" i="28"/>
  <c r="AX506" i="28"/>
  <c r="D507" i="28"/>
  <c r="F507" i="28"/>
  <c r="G507" i="28"/>
  <c r="H507" i="28"/>
  <c r="I507" i="28"/>
  <c r="J507" i="28"/>
  <c r="K507" i="28"/>
  <c r="L507" i="28"/>
  <c r="M507" i="28"/>
  <c r="N507" i="28"/>
  <c r="O507" i="28"/>
  <c r="P507" i="28"/>
  <c r="Q507" i="28"/>
  <c r="R507" i="28"/>
  <c r="S507" i="28"/>
  <c r="T507" i="28"/>
  <c r="U507" i="28"/>
  <c r="V507" i="28"/>
  <c r="W507" i="28"/>
  <c r="X507" i="28"/>
  <c r="Y507" i="28"/>
  <c r="Z507" i="28"/>
  <c r="AA507" i="28"/>
  <c r="AB507" i="28"/>
  <c r="AC507" i="28"/>
  <c r="AD507" i="28"/>
  <c r="AE507" i="28"/>
  <c r="AF507" i="28"/>
  <c r="AG507" i="28"/>
  <c r="AH507" i="28"/>
  <c r="AI507" i="28"/>
  <c r="AJ507" i="28"/>
  <c r="AK507" i="28"/>
  <c r="AL507" i="28"/>
  <c r="G507" i="8" s="1"/>
  <c r="AM507" i="28"/>
  <c r="AN507" i="28"/>
  <c r="AO507" i="28"/>
  <c r="AP507" i="28"/>
  <c r="AQ507" i="28"/>
  <c r="AR507" i="28"/>
  <c r="AT507" i="28"/>
  <c r="M507" i="8" s="1"/>
  <c r="AU507" i="28"/>
  <c r="AV507" i="28"/>
  <c r="AW507" i="28"/>
  <c r="AX507" i="28"/>
  <c r="D508" i="28"/>
  <c r="F508" i="28"/>
  <c r="G508" i="28"/>
  <c r="H508" i="28"/>
  <c r="I508" i="28"/>
  <c r="J508" i="28"/>
  <c r="K508" i="28"/>
  <c r="L508" i="28"/>
  <c r="M508" i="28"/>
  <c r="N508" i="28"/>
  <c r="O508" i="28"/>
  <c r="P508" i="28"/>
  <c r="Q508" i="28"/>
  <c r="R508" i="28"/>
  <c r="S508" i="28"/>
  <c r="T508" i="28"/>
  <c r="U508" i="28"/>
  <c r="I508" i="8" s="1"/>
  <c r="V508" i="28"/>
  <c r="Z508" i="28"/>
  <c r="W508" i="28"/>
  <c r="X508" i="28"/>
  <c r="Y508" i="28"/>
  <c r="AA508" i="28"/>
  <c r="AB508" i="28"/>
  <c r="AC508" i="28"/>
  <c r="AD508" i="28"/>
  <c r="AE508" i="28"/>
  <c r="AF508" i="28"/>
  <c r="AG508" i="28"/>
  <c r="AH508" i="28"/>
  <c r="AI508" i="28"/>
  <c r="AJ508" i="28"/>
  <c r="AK508" i="28"/>
  <c r="AL508" i="28"/>
  <c r="AM508" i="28"/>
  <c r="AN508" i="28"/>
  <c r="AO508" i="28"/>
  <c r="AP508" i="28"/>
  <c r="AQ508" i="28"/>
  <c r="AR508" i="28"/>
  <c r="AT508" i="28"/>
  <c r="M508" i="8"/>
  <c r="AU508" i="28"/>
  <c r="AV508" i="28"/>
  <c r="AW508" i="28"/>
  <c r="AX508" i="28"/>
  <c r="D509" i="28"/>
  <c r="F509" i="28"/>
  <c r="G509" i="28"/>
  <c r="H509" i="28"/>
  <c r="I509" i="28"/>
  <c r="J509" i="28"/>
  <c r="K509" i="28"/>
  <c r="L509" i="28"/>
  <c r="M509" i="28"/>
  <c r="N509" i="28"/>
  <c r="O509" i="28"/>
  <c r="P509" i="28"/>
  <c r="Q509" i="28"/>
  <c r="R509" i="28"/>
  <c r="S509" i="28"/>
  <c r="T509" i="28"/>
  <c r="U509" i="28"/>
  <c r="V509" i="28"/>
  <c r="W509" i="28"/>
  <c r="X509" i="28"/>
  <c r="Y509" i="28"/>
  <c r="Z509" i="28"/>
  <c r="AA509" i="28"/>
  <c r="AB509" i="28"/>
  <c r="AC509" i="28"/>
  <c r="AD509" i="28"/>
  <c r="AE509" i="28"/>
  <c r="AF509" i="28"/>
  <c r="AG509" i="28"/>
  <c r="AH509" i="28"/>
  <c r="AI509" i="28"/>
  <c r="AJ509" i="28"/>
  <c r="AK509" i="28"/>
  <c r="AL509" i="28"/>
  <c r="G509" i="8" s="1"/>
  <c r="AM509" i="28"/>
  <c r="AN509" i="28"/>
  <c r="AO509" i="28"/>
  <c r="AP509" i="28"/>
  <c r="AQ509" i="28"/>
  <c r="AR509" i="28"/>
  <c r="AT509" i="28"/>
  <c r="M509" i="8" s="1"/>
  <c r="AU509" i="28"/>
  <c r="AV509" i="28"/>
  <c r="AW509" i="28"/>
  <c r="AX509" i="28"/>
  <c r="D510" i="28"/>
  <c r="F510" i="28"/>
  <c r="G510" i="28"/>
  <c r="H510" i="28"/>
  <c r="I510" i="28"/>
  <c r="J510" i="28"/>
  <c r="K510" i="28"/>
  <c r="L510" i="28"/>
  <c r="M510" i="28"/>
  <c r="N510" i="28"/>
  <c r="O510" i="28"/>
  <c r="P510" i="28"/>
  <c r="Q510" i="28"/>
  <c r="R510" i="28"/>
  <c r="S510" i="28"/>
  <c r="T510" i="28"/>
  <c r="U510" i="28"/>
  <c r="V510" i="28"/>
  <c r="W510" i="28"/>
  <c r="X510" i="28"/>
  <c r="Y510" i="28"/>
  <c r="Z510" i="28"/>
  <c r="AA510" i="28"/>
  <c r="AB510" i="28"/>
  <c r="AC510" i="28"/>
  <c r="AD510" i="28"/>
  <c r="AE510" i="28"/>
  <c r="AF510" i="28"/>
  <c r="AG510" i="28"/>
  <c r="AH510" i="28"/>
  <c r="AI510" i="28"/>
  <c r="AJ510" i="28"/>
  <c r="AK510" i="28"/>
  <c r="AL510" i="28"/>
  <c r="AM510" i="28"/>
  <c r="AN510" i="28"/>
  <c r="AO510" i="28"/>
  <c r="AP510" i="28"/>
  <c r="AQ510" i="28"/>
  <c r="AR510" i="28"/>
  <c r="AT510" i="28"/>
  <c r="M510" i="8"/>
  <c r="AU510" i="28"/>
  <c r="AV510" i="28"/>
  <c r="AW510" i="28"/>
  <c r="AX510" i="28"/>
  <c r="D511" i="28"/>
  <c r="F511" i="28"/>
  <c r="G511" i="28"/>
  <c r="H511" i="28"/>
  <c r="I511" i="28"/>
  <c r="J511" i="28"/>
  <c r="K511" i="28"/>
  <c r="L511" i="28"/>
  <c r="M511" i="28"/>
  <c r="N511" i="28"/>
  <c r="O511" i="28"/>
  <c r="P511" i="28"/>
  <c r="Q511" i="28"/>
  <c r="R511" i="28"/>
  <c r="S511" i="28"/>
  <c r="T511" i="28"/>
  <c r="U511" i="28"/>
  <c r="V511" i="28"/>
  <c r="W511" i="28"/>
  <c r="X511" i="28"/>
  <c r="Y511" i="28"/>
  <c r="Z511" i="28"/>
  <c r="AA511" i="28"/>
  <c r="AB511" i="28"/>
  <c r="AC511" i="28"/>
  <c r="AD511" i="28"/>
  <c r="AE511" i="28"/>
  <c r="AF511" i="28"/>
  <c r="AG511" i="28"/>
  <c r="AH511" i="28"/>
  <c r="AI511" i="28"/>
  <c r="AJ511" i="28"/>
  <c r="AK511" i="28"/>
  <c r="AL511" i="28"/>
  <c r="G511" i="8" s="1"/>
  <c r="AM511" i="28"/>
  <c r="AN511" i="28"/>
  <c r="AO511" i="28"/>
  <c r="AP511" i="28"/>
  <c r="AQ511" i="28"/>
  <c r="AR511" i="28"/>
  <c r="AT511" i="28"/>
  <c r="M511" i="8" s="1"/>
  <c r="AU511" i="28"/>
  <c r="AV511" i="28"/>
  <c r="AW511" i="28"/>
  <c r="AX511" i="28"/>
  <c r="D512" i="28"/>
  <c r="F512" i="28"/>
  <c r="G512" i="28"/>
  <c r="H512" i="28"/>
  <c r="I512" i="28"/>
  <c r="J512" i="28"/>
  <c r="K512" i="28"/>
  <c r="L512" i="28"/>
  <c r="M512" i="28"/>
  <c r="N512" i="28"/>
  <c r="O512" i="28"/>
  <c r="P512" i="28"/>
  <c r="Q512" i="28"/>
  <c r="R512" i="28"/>
  <c r="S512" i="28"/>
  <c r="T512" i="28"/>
  <c r="U512" i="28"/>
  <c r="V512" i="28"/>
  <c r="Z512" i="28"/>
  <c r="I512" i="8" s="1"/>
  <c r="W512" i="28"/>
  <c r="X512" i="28"/>
  <c r="Y512" i="28"/>
  <c r="AA512" i="28"/>
  <c r="AB512" i="28"/>
  <c r="AC512" i="28"/>
  <c r="AD512" i="28"/>
  <c r="AE512" i="28"/>
  <c r="AF512" i="28"/>
  <c r="AG512" i="28"/>
  <c r="AH512" i="28"/>
  <c r="AI512" i="28"/>
  <c r="AJ512" i="28"/>
  <c r="AK512" i="28"/>
  <c r="AL512" i="28"/>
  <c r="AM512" i="28"/>
  <c r="AN512" i="28"/>
  <c r="AO512" i="28"/>
  <c r="AP512" i="28"/>
  <c r="AQ512" i="28"/>
  <c r="AR512" i="28"/>
  <c r="AT512" i="28"/>
  <c r="M512" i="8"/>
  <c r="AU512" i="28"/>
  <c r="AV512" i="28"/>
  <c r="AW512" i="28"/>
  <c r="AX512" i="28"/>
  <c r="D513" i="28"/>
  <c r="F513" i="28"/>
  <c r="G513" i="28"/>
  <c r="H513" i="28"/>
  <c r="I513" i="28"/>
  <c r="J513" i="28"/>
  <c r="K513" i="28"/>
  <c r="L513" i="28"/>
  <c r="M513" i="28"/>
  <c r="N513" i="28"/>
  <c r="O513" i="28"/>
  <c r="P513" i="28"/>
  <c r="Q513" i="28"/>
  <c r="R513" i="28"/>
  <c r="S513" i="28"/>
  <c r="T513" i="28"/>
  <c r="U513" i="28"/>
  <c r="V513" i="28"/>
  <c r="W513" i="28"/>
  <c r="X513" i="28"/>
  <c r="Y513" i="28"/>
  <c r="Z513" i="28"/>
  <c r="AA513" i="28"/>
  <c r="AB513" i="28"/>
  <c r="AC513" i="28"/>
  <c r="AD513" i="28"/>
  <c r="AE513" i="28"/>
  <c r="AF513" i="28"/>
  <c r="AG513" i="28"/>
  <c r="AH513" i="28"/>
  <c r="AI513" i="28"/>
  <c r="AJ513" i="28"/>
  <c r="AK513" i="28"/>
  <c r="AL513" i="28"/>
  <c r="G513" i="8" s="1"/>
  <c r="AM513" i="28"/>
  <c r="AN513" i="28"/>
  <c r="AO513" i="28"/>
  <c r="AP513" i="28"/>
  <c r="AQ513" i="28"/>
  <c r="AR513" i="28"/>
  <c r="AT513" i="28"/>
  <c r="AU513" i="28"/>
  <c r="AV513" i="28"/>
  <c r="AW513" i="28"/>
  <c r="AX513" i="28"/>
  <c r="D514" i="28"/>
  <c r="F514" i="28"/>
  <c r="G514" i="28"/>
  <c r="H514" i="28"/>
  <c r="I514" i="28"/>
  <c r="J514" i="28"/>
  <c r="K514" i="28"/>
  <c r="L514" i="28"/>
  <c r="M514" i="28"/>
  <c r="N514" i="28"/>
  <c r="O514" i="28"/>
  <c r="P514" i="28"/>
  <c r="Q514" i="28"/>
  <c r="R514" i="28"/>
  <c r="S514" i="28"/>
  <c r="T514" i="28"/>
  <c r="U514" i="28"/>
  <c r="V514" i="28"/>
  <c r="W514" i="28"/>
  <c r="X514" i="28"/>
  <c r="Y514" i="28"/>
  <c r="Z514" i="28"/>
  <c r="AA514" i="28"/>
  <c r="AB514" i="28"/>
  <c r="AC514" i="28"/>
  <c r="AD514" i="28"/>
  <c r="AE514" i="28"/>
  <c r="AF514" i="28"/>
  <c r="AG514" i="28"/>
  <c r="AH514" i="28"/>
  <c r="AI514" i="28"/>
  <c r="AJ514" i="28"/>
  <c r="AK514" i="28"/>
  <c r="AL514" i="28"/>
  <c r="AM514" i="28"/>
  <c r="AN514" i="28"/>
  <c r="AO514" i="28"/>
  <c r="AP514" i="28"/>
  <c r="AQ514" i="28"/>
  <c r="AR514" i="28"/>
  <c r="AT514" i="28"/>
  <c r="M514" i="8"/>
  <c r="AU514" i="28"/>
  <c r="AV514" i="28"/>
  <c r="AW514" i="28"/>
  <c r="AX514" i="28"/>
  <c r="D515" i="28"/>
  <c r="F515" i="28"/>
  <c r="G515" i="28"/>
  <c r="H515" i="28"/>
  <c r="I515" i="28"/>
  <c r="J515" i="28"/>
  <c r="K515" i="28"/>
  <c r="L515" i="28"/>
  <c r="M515" i="28"/>
  <c r="N515" i="28"/>
  <c r="O515" i="28"/>
  <c r="P515" i="28"/>
  <c r="Q515" i="28"/>
  <c r="R515" i="28"/>
  <c r="S515" i="28"/>
  <c r="T515" i="28"/>
  <c r="U515" i="28"/>
  <c r="V515" i="28"/>
  <c r="W515" i="28"/>
  <c r="X515" i="28"/>
  <c r="Y515" i="28"/>
  <c r="Z515" i="28"/>
  <c r="AA515" i="28"/>
  <c r="AB515" i="28"/>
  <c r="AC515" i="28"/>
  <c r="AD515" i="28"/>
  <c r="AE515" i="28"/>
  <c r="AF515" i="28"/>
  <c r="AG515" i="28"/>
  <c r="AH515" i="28"/>
  <c r="AI515" i="28"/>
  <c r="AJ515" i="28"/>
  <c r="AK515" i="28"/>
  <c r="AL515" i="28"/>
  <c r="G515" i="8" s="1"/>
  <c r="AM515" i="28"/>
  <c r="AN515" i="28"/>
  <c r="AO515" i="28"/>
  <c r="AP515" i="28"/>
  <c r="AQ515" i="28"/>
  <c r="AR515" i="28"/>
  <c r="AT515" i="28"/>
  <c r="M515" i="8" s="1"/>
  <c r="AU515" i="28"/>
  <c r="AV515" i="28"/>
  <c r="AW515" i="28"/>
  <c r="AX515" i="28"/>
  <c r="D516" i="28"/>
  <c r="F516" i="28"/>
  <c r="G516" i="28"/>
  <c r="H516" i="28"/>
  <c r="I516" i="28"/>
  <c r="J516" i="28"/>
  <c r="K516" i="28"/>
  <c r="L516" i="28"/>
  <c r="M516" i="28"/>
  <c r="N516" i="28"/>
  <c r="O516" i="28"/>
  <c r="P516" i="28"/>
  <c r="Q516" i="28"/>
  <c r="R516" i="28"/>
  <c r="S516" i="28"/>
  <c r="T516" i="28"/>
  <c r="U516" i="28"/>
  <c r="I516" i="8" s="1"/>
  <c r="V516" i="28"/>
  <c r="Z516" i="28"/>
  <c r="W516" i="28"/>
  <c r="X516" i="28"/>
  <c r="Y516" i="28"/>
  <c r="AA516" i="28"/>
  <c r="AB516" i="28"/>
  <c r="AC516" i="28"/>
  <c r="AD516" i="28"/>
  <c r="AE516" i="28"/>
  <c r="AF516" i="28"/>
  <c r="AG516" i="28"/>
  <c r="AH516" i="28"/>
  <c r="AI516" i="28"/>
  <c r="AJ516" i="28"/>
  <c r="AK516" i="28"/>
  <c r="AL516" i="28"/>
  <c r="AM516" i="28"/>
  <c r="AN516" i="28"/>
  <c r="AO516" i="28"/>
  <c r="AP516" i="28"/>
  <c r="AQ516" i="28"/>
  <c r="AR516" i="28"/>
  <c r="AT516" i="28"/>
  <c r="M516" i="8" s="1"/>
  <c r="AU516" i="28"/>
  <c r="AV516" i="28"/>
  <c r="AW516" i="28"/>
  <c r="AX516" i="28"/>
  <c r="D517" i="28"/>
  <c r="F517" i="28"/>
  <c r="G517" i="28"/>
  <c r="H517" i="28"/>
  <c r="I517" i="28"/>
  <c r="J517" i="28"/>
  <c r="K517" i="28"/>
  <c r="L517" i="28"/>
  <c r="M517" i="28"/>
  <c r="N517" i="28"/>
  <c r="O517" i="28"/>
  <c r="P517" i="28"/>
  <c r="Q517" i="28"/>
  <c r="R517" i="28"/>
  <c r="S517" i="28"/>
  <c r="T517" i="28"/>
  <c r="U517" i="28"/>
  <c r="V517" i="28"/>
  <c r="W517" i="28"/>
  <c r="X517" i="28"/>
  <c r="Y517" i="28"/>
  <c r="Z517" i="28"/>
  <c r="AA517" i="28"/>
  <c r="AB517" i="28"/>
  <c r="AC517" i="28"/>
  <c r="AD517" i="28"/>
  <c r="AE517" i="28"/>
  <c r="AF517" i="28"/>
  <c r="AG517" i="28"/>
  <c r="AH517" i="28"/>
  <c r="AI517" i="28"/>
  <c r="AJ517" i="28"/>
  <c r="AK517" i="28"/>
  <c r="AL517" i="28"/>
  <c r="G517" i="8" s="1"/>
  <c r="AM517" i="28"/>
  <c r="AN517" i="28"/>
  <c r="AO517" i="28"/>
  <c r="AP517" i="28"/>
  <c r="AQ517" i="28"/>
  <c r="AR517" i="28"/>
  <c r="AT517" i="28"/>
  <c r="AU517" i="28"/>
  <c r="AV517" i="28"/>
  <c r="AW517" i="28"/>
  <c r="AX517" i="28"/>
  <c r="D518" i="28"/>
  <c r="F518" i="28"/>
  <c r="G518" i="28"/>
  <c r="H518" i="28"/>
  <c r="I518" i="28"/>
  <c r="J518" i="28"/>
  <c r="K518" i="28"/>
  <c r="L518" i="28"/>
  <c r="M518" i="28"/>
  <c r="N518" i="28"/>
  <c r="O518" i="28"/>
  <c r="P518" i="28"/>
  <c r="Q518" i="28"/>
  <c r="R518" i="28"/>
  <c r="S518" i="28"/>
  <c r="T518" i="28"/>
  <c r="U518" i="28"/>
  <c r="V518" i="28"/>
  <c r="W518" i="28"/>
  <c r="X518" i="28"/>
  <c r="Y518" i="28"/>
  <c r="Z518" i="28"/>
  <c r="AA518" i="28"/>
  <c r="AB518" i="28"/>
  <c r="AC518" i="28"/>
  <c r="AD518" i="28"/>
  <c r="AE518" i="28"/>
  <c r="AF518" i="28"/>
  <c r="AG518" i="28"/>
  <c r="AH518" i="28"/>
  <c r="AI518" i="28"/>
  <c r="AJ518" i="28"/>
  <c r="AK518" i="28"/>
  <c r="AL518" i="28"/>
  <c r="AM518" i="28"/>
  <c r="AN518" i="28"/>
  <c r="AO518" i="28"/>
  <c r="AP518" i="28"/>
  <c r="AQ518" i="28"/>
  <c r="AR518" i="28"/>
  <c r="AT518" i="28"/>
  <c r="M518" i="8"/>
  <c r="AU518" i="28"/>
  <c r="AV518" i="28"/>
  <c r="AW518" i="28"/>
  <c r="AX518" i="28"/>
  <c r="D519" i="28"/>
  <c r="F519" i="28"/>
  <c r="G519" i="28"/>
  <c r="H519" i="28"/>
  <c r="I519" i="28"/>
  <c r="J519" i="28"/>
  <c r="K519" i="28"/>
  <c r="L519" i="28"/>
  <c r="M519" i="28"/>
  <c r="N519" i="28"/>
  <c r="O519" i="28"/>
  <c r="P519" i="28"/>
  <c r="Q519" i="28"/>
  <c r="R519" i="28"/>
  <c r="S519" i="28"/>
  <c r="T519" i="28"/>
  <c r="U519" i="28"/>
  <c r="V519" i="28"/>
  <c r="W519" i="28"/>
  <c r="X519" i="28"/>
  <c r="Y519" i="28"/>
  <c r="Z519" i="28"/>
  <c r="AA519" i="28"/>
  <c r="AB519" i="28"/>
  <c r="AC519" i="28"/>
  <c r="AD519" i="28"/>
  <c r="AE519" i="28"/>
  <c r="AF519" i="28"/>
  <c r="AG519" i="28"/>
  <c r="AH519" i="28"/>
  <c r="AI519" i="28"/>
  <c r="AJ519" i="28"/>
  <c r="AK519" i="28"/>
  <c r="AL519" i="28"/>
  <c r="G519" i="8" s="1"/>
  <c r="AM519" i="28"/>
  <c r="AN519" i="28"/>
  <c r="AO519" i="28"/>
  <c r="AP519" i="28"/>
  <c r="AQ519" i="28"/>
  <c r="AR519" i="28"/>
  <c r="AT519" i="28"/>
  <c r="M519" i="8" s="1"/>
  <c r="AU519" i="28"/>
  <c r="AV519" i="28"/>
  <c r="AW519" i="28"/>
  <c r="AX519" i="28"/>
  <c r="D520" i="28"/>
  <c r="F520" i="28"/>
  <c r="G520" i="28"/>
  <c r="H520" i="28"/>
  <c r="I520" i="28"/>
  <c r="J520" i="28"/>
  <c r="K520" i="28"/>
  <c r="L520" i="28"/>
  <c r="M520" i="28"/>
  <c r="N520" i="28"/>
  <c r="O520" i="28"/>
  <c r="P520" i="28"/>
  <c r="Q520" i="28"/>
  <c r="R520" i="28"/>
  <c r="S520" i="28"/>
  <c r="T520" i="28"/>
  <c r="U520" i="28"/>
  <c r="V520" i="28"/>
  <c r="Z520" i="28"/>
  <c r="I520" i="8" s="1"/>
  <c r="W520" i="28"/>
  <c r="X520" i="28"/>
  <c r="Y520" i="28"/>
  <c r="AA520" i="28"/>
  <c r="AB520" i="28"/>
  <c r="AC520" i="28"/>
  <c r="AD520" i="28"/>
  <c r="AE520" i="28"/>
  <c r="AF520" i="28"/>
  <c r="AG520" i="28"/>
  <c r="AH520" i="28"/>
  <c r="AI520" i="28"/>
  <c r="AJ520" i="28"/>
  <c r="AK520" i="28"/>
  <c r="AL520" i="28"/>
  <c r="AM520" i="28"/>
  <c r="AN520" i="28"/>
  <c r="AO520" i="28"/>
  <c r="AP520" i="28"/>
  <c r="AQ520" i="28"/>
  <c r="AR520" i="28"/>
  <c r="AT520" i="28"/>
  <c r="M520" i="8"/>
  <c r="AU520" i="28"/>
  <c r="AV520" i="28"/>
  <c r="AW520" i="28"/>
  <c r="AX520" i="28"/>
  <c r="D521" i="28"/>
  <c r="F521" i="28"/>
  <c r="G521" i="28"/>
  <c r="H521" i="28"/>
  <c r="I521" i="28"/>
  <c r="J521" i="28"/>
  <c r="K521" i="28"/>
  <c r="L521" i="28"/>
  <c r="M521" i="28"/>
  <c r="N521" i="28"/>
  <c r="O521" i="28"/>
  <c r="P521" i="28"/>
  <c r="Q521" i="28"/>
  <c r="R521" i="28"/>
  <c r="S521" i="28"/>
  <c r="T521" i="28"/>
  <c r="U521" i="28"/>
  <c r="V521" i="28"/>
  <c r="W521" i="28"/>
  <c r="X521" i="28"/>
  <c r="Y521" i="28"/>
  <c r="Z521" i="28"/>
  <c r="AA521" i="28"/>
  <c r="AB521" i="28"/>
  <c r="AC521" i="28"/>
  <c r="AD521" i="28"/>
  <c r="AE521" i="28"/>
  <c r="AF521" i="28"/>
  <c r="AG521" i="28"/>
  <c r="AH521" i="28"/>
  <c r="AI521" i="28"/>
  <c r="AJ521" i="28"/>
  <c r="AK521" i="28"/>
  <c r="AL521" i="28"/>
  <c r="G521" i="8" s="1"/>
  <c r="AM521" i="28"/>
  <c r="AN521" i="28"/>
  <c r="AO521" i="28"/>
  <c r="AP521" i="28"/>
  <c r="AQ521" i="28"/>
  <c r="AR521" i="28"/>
  <c r="AT521" i="28"/>
  <c r="AU521" i="28"/>
  <c r="AV521" i="28"/>
  <c r="AW521" i="28"/>
  <c r="AX521" i="28"/>
  <c r="D522" i="28"/>
  <c r="F522" i="28"/>
  <c r="G522" i="28"/>
  <c r="H522" i="28"/>
  <c r="I522" i="28"/>
  <c r="J522" i="28"/>
  <c r="K522" i="28"/>
  <c r="L522" i="28"/>
  <c r="M522" i="28"/>
  <c r="N522" i="28"/>
  <c r="O522" i="28"/>
  <c r="P522" i="28"/>
  <c r="Q522" i="28"/>
  <c r="R522" i="28"/>
  <c r="S522" i="28"/>
  <c r="T522" i="28"/>
  <c r="U522" i="28"/>
  <c r="V522" i="28"/>
  <c r="W522" i="28"/>
  <c r="X522" i="28"/>
  <c r="Y522" i="28"/>
  <c r="Z522" i="28"/>
  <c r="AA522" i="28"/>
  <c r="AB522" i="28"/>
  <c r="AC522" i="28"/>
  <c r="AD522" i="28"/>
  <c r="AE522" i="28"/>
  <c r="AF522" i="28"/>
  <c r="AG522" i="28"/>
  <c r="AH522" i="28"/>
  <c r="AI522" i="28"/>
  <c r="AJ522" i="28"/>
  <c r="AK522" i="28"/>
  <c r="AL522" i="28"/>
  <c r="AM522" i="28"/>
  <c r="AN522" i="28"/>
  <c r="AO522" i="28"/>
  <c r="AP522" i="28"/>
  <c r="AQ522" i="28"/>
  <c r="AR522" i="28"/>
  <c r="AT522" i="28"/>
  <c r="M522" i="8"/>
  <c r="AU522" i="28"/>
  <c r="AV522" i="28"/>
  <c r="AW522" i="28"/>
  <c r="AX522" i="28"/>
  <c r="D523" i="28"/>
  <c r="F523" i="28"/>
  <c r="G523" i="28"/>
  <c r="H523" i="28"/>
  <c r="I523" i="28"/>
  <c r="J523" i="28"/>
  <c r="K523" i="28"/>
  <c r="L523" i="28"/>
  <c r="M523" i="28"/>
  <c r="N523" i="28"/>
  <c r="O523" i="28"/>
  <c r="P523" i="28"/>
  <c r="Q523" i="28"/>
  <c r="R523" i="28"/>
  <c r="S523" i="28"/>
  <c r="T523" i="28"/>
  <c r="U523" i="28"/>
  <c r="V523" i="28"/>
  <c r="W523" i="28"/>
  <c r="X523" i="28"/>
  <c r="Y523" i="28"/>
  <c r="Z523" i="28"/>
  <c r="AA523" i="28"/>
  <c r="AB523" i="28"/>
  <c r="AC523" i="28"/>
  <c r="AD523" i="28"/>
  <c r="AE523" i="28"/>
  <c r="AF523" i="28"/>
  <c r="AG523" i="28"/>
  <c r="AH523" i="28"/>
  <c r="AI523" i="28"/>
  <c r="AJ523" i="28"/>
  <c r="AK523" i="28"/>
  <c r="AL523" i="28"/>
  <c r="G523" i="8" s="1"/>
  <c r="AM523" i="28"/>
  <c r="AN523" i="28"/>
  <c r="AO523" i="28"/>
  <c r="AP523" i="28"/>
  <c r="AQ523" i="28"/>
  <c r="AR523" i="28"/>
  <c r="AT523" i="28"/>
  <c r="M523" i="8" s="1"/>
  <c r="AU523" i="28"/>
  <c r="AV523" i="28"/>
  <c r="AW523" i="28"/>
  <c r="AX523" i="28"/>
  <c r="D524" i="28"/>
  <c r="F524" i="28"/>
  <c r="G524" i="28"/>
  <c r="H524" i="28"/>
  <c r="I524" i="28"/>
  <c r="J524" i="28"/>
  <c r="K524" i="28"/>
  <c r="L524" i="28"/>
  <c r="M524" i="28"/>
  <c r="N524" i="28"/>
  <c r="O524" i="28"/>
  <c r="P524" i="28"/>
  <c r="Q524" i="28"/>
  <c r="R524" i="28"/>
  <c r="S524" i="28"/>
  <c r="T524" i="28"/>
  <c r="U524" i="28"/>
  <c r="I524" i="8" s="1"/>
  <c r="V524" i="28"/>
  <c r="Z524" i="28"/>
  <c r="W524" i="28"/>
  <c r="X524" i="28"/>
  <c r="Y524" i="28"/>
  <c r="AA524" i="28"/>
  <c r="AB524" i="28"/>
  <c r="AC524" i="28"/>
  <c r="AD524" i="28"/>
  <c r="AE524" i="28"/>
  <c r="AF524" i="28"/>
  <c r="AG524" i="28"/>
  <c r="AH524" i="28"/>
  <c r="AI524" i="28"/>
  <c r="AJ524" i="28"/>
  <c r="AK524" i="28"/>
  <c r="AL524" i="28"/>
  <c r="AM524" i="28"/>
  <c r="AN524" i="28"/>
  <c r="AO524" i="28"/>
  <c r="AP524" i="28"/>
  <c r="AQ524" i="28"/>
  <c r="AR524" i="28"/>
  <c r="AT524" i="28"/>
  <c r="M524" i="8" s="1"/>
  <c r="AU524" i="28"/>
  <c r="AV524" i="28"/>
  <c r="AW524" i="28"/>
  <c r="AX524" i="28"/>
  <c r="D525" i="28"/>
  <c r="F525" i="28"/>
  <c r="G525" i="28"/>
  <c r="H525" i="28"/>
  <c r="I525" i="28"/>
  <c r="J525" i="28"/>
  <c r="K525" i="28"/>
  <c r="L525" i="28"/>
  <c r="M525" i="28"/>
  <c r="N525" i="28"/>
  <c r="O525" i="28"/>
  <c r="P525" i="28"/>
  <c r="Q525" i="28"/>
  <c r="R525" i="28"/>
  <c r="S525" i="28"/>
  <c r="T525" i="28"/>
  <c r="U525" i="28"/>
  <c r="V525" i="28"/>
  <c r="W525" i="28"/>
  <c r="X525" i="28"/>
  <c r="Y525" i="28"/>
  <c r="Z525" i="28"/>
  <c r="AA525" i="28"/>
  <c r="AB525" i="28"/>
  <c r="AC525" i="28"/>
  <c r="AD525" i="28"/>
  <c r="AE525" i="28"/>
  <c r="AF525" i="28"/>
  <c r="AG525" i="28"/>
  <c r="AH525" i="28"/>
  <c r="AI525" i="28"/>
  <c r="AJ525" i="28"/>
  <c r="AK525" i="28"/>
  <c r="AL525" i="28"/>
  <c r="G525" i="8" s="1"/>
  <c r="AM525" i="28"/>
  <c r="AN525" i="28"/>
  <c r="AO525" i="28"/>
  <c r="AP525" i="28"/>
  <c r="AQ525" i="28"/>
  <c r="AR525" i="28"/>
  <c r="AT525" i="28"/>
  <c r="M525" i="8" s="1"/>
  <c r="AU525" i="28"/>
  <c r="AV525" i="28"/>
  <c r="AW525" i="28"/>
  <c r="AX525" i="28"/>
  <c r="D526" i="28"/>
  <c r="F526" i="28"/>
  <c r="G526" i="28"/>
  <c r="H526" i="28"/>
  <c r="I526" i="28"/>
  <c r="J526" i="28"/>
  <c r="K526" i="28"/>
  <c r="L526" i="28"/>
  <c r="M526" i="28"/>
  <c r="N526" i="28"/>
  <c r="O526" i="28"/>
  <c r="P526" i="28"/>
  <c r="Q526" i="28"/>
  <c r="R526" i="28"/>
  <c r="S526" i="28"/>
  <c r="T526" i="28"/>
  <c r="U526" i="28"/>
  <c r="V526" i="28"/>
  <c r="W526" i="28"/>
  <c r="X526" i="28"/>
  <c r="Y526" i="28"/>
  <c r="Z526" i="28"/>
  <c r="AA526" i="28"/>
  <c r="AB526" i="28"/>
  <c r="AC526" i="28"/>
  <c r="AD526" i="28"/>
  <c r="AE526" i="28"/>
  <c r="AF526" i="28"/>
  <c r="AG526" i="28"/>
  <c r="AH526" i="28"/>
  <c r="AI526" i="28"/>
  <c r="AJ526" i="28"/>
  <c r="AK526" i="28"/>
  <c r="AL526" i="28"/>
  <c r="AM526" i="28"/>
  <c r="AN526" i="28"/>
  <c r="AO526" i="28"/>
  <c r="AP526" i="28"/>
  <c r="AQ526" i="28"/>
  <c r="AR526" i="28"/>
  <c r="AT526" i="28"/>
  <c r="M526" i="8" s="1"/>
  <c r="AU526" i="28"/>
  <c r="AV526" i="28"/>
  <c r="AW526" i="28"/>
  <c r="AX526" i="28"/>
  <c r="D527" i="28"/>
  <c r="F527" i="28"/>
  <c r="G527" i="28"/>
  <c r="H527" i="28"/>
  <c r="I527" i="28"/>
  <c r="J527" i="28"/>
  <c r="K527" i="28"/>
  <c r="L527" i="28"/>
  <c r="M527" i="28"/>
  <c r="N527" i="28"/>
  <c r="O527" i="28"/>
  <c r="P527" i="28"/>
  <c r="Q527" i="28"/>
  <c r="R527" i="28"/>
  <c r="S527" i="28"/>
  <c r="T527" i="28"/>
  <c r="U527" i="28"/>
  <c r="V527" i="28"/>
  <c r="W527" i="28"/>
  <c r="X527" i="28"/>
  <c r="Y527" i="28"/>
  <c r="Z527" i="28"/>
  <c r="AA527" i="28"/>
  <c r="AB527" i="28"/>
  <c r="AC527" i="28"/>
  <c r="AD527" i="28"/>
  <c r="AE527" i="28"/>
  <c r="AF527" i="28"/>
  <c r="AG527" i="28"/>
  <c r="AH527" i="28"/>
  <c r="AI527" i="28"/>
  <c r="AJ527" i="28"/>
  <c r="AK527" i="28"/>
  <c r="AL527" i="28"/>
  <c r="G527" i="8" s="1"/>
  <c r="AM527" i="28"/>
  <c r="AN527" i="28"/>
  <c r="AO527" i="28"/>
  <c r="AP527" i="28"/>
  <c r="AQ527" i="28"/>
  <c r="AR527" i="28"/>
  <c r="AT527" i="28"/>
  <c r="M527" i="8" s="1"/>
  <c r="AU527" i="28"/>
  <c r="AV527" i="28"/>
  <c r="AW527" i="28"/>
  <c r="AX527" i="28"/>
  <c r="D528" i="28"/>
  <c r="F528" i="28"/>
  <c r="G528" i="28"/>
  <c r="H528" i="28"/>
  <c r="I528" i="28"/>
  <c r="J528" i="28"/>
  <c r="K528" i="28"/>
  <c r="L528" i="28"/>
  <c r="M528" i="28"/>
  <c r="N528" i="28"/>
  <c r="O528" i="28"/>
  <c r="P528" i="28"/>
  <c r="Q528" i="28"/>
  <c r="R528" i="28"/>
  <c r="S528" i="28"/>
  <c r="T528" i="28"/>
  <c r="U528" i="28"/>
  <c r="V528" i="28"/>
  <c r="Z528" i="28"/>
  <c r="I528" i="8" s="1"/>
  <c r="W528" i="28"/>
  <c r="X528" i="28"/>
  <c r="Y528" i="28"/>
  <c r="AA528" i="28"/>
  <c r="AB528" i="28"/>
  <c r="AC528" i="28"/>
  <c r="AD528" i="28"/>
  <c r="AE528" i="28"/>
  <c r="AF528" i="28"/>
  <c r="AG528" i="28"/>
  <c r="AH528" i="28"/>
  <c r="AI528" i="28"/>
  <c r="AJ528" i="28"/>
  <c r="AK528" i="28"/>
  <c r="AL528" i="28"/>
  <c r="AM528" i="28"/>
  <c r="AN528" i="28"/>
  <c r="AO528" i="28"/>
  <c r="AP528" i="28"/>
  <c r="AQ528" i="28"/>
  <c r="AR528" i="28"/>
  <c r="AT528" i="28"/>
  <c r="M528" i="8"/>
  <c r="AU528" i="28"/>
  <c r="AV528" i="28"/>
  <c r="AW528" i="28"/>
  <c r="AX528" i="28"/>
  <c r="D529" i="28"/>
  <c r="F529" i="28"/>
  <c r="G529" i="28"/>
  <c r="H529" i="28"/>
  <c r="I529" i="28"/>
  <c r="J529" i="28"/>
  <c r="K529" i="28"/>
  <c r="L529" i="28"/>
  <c r="M529" i="28"/>
  <c r="N529" i="28"/>
  <c r="O529" i="28"/>
  <c r="P529" i="28"/>
  <c r="Q529" i="28"/>
  <c r="R529" i="28"/>
  <c r="S529" i="28"/>
  <c r="T529" i="28"/>
  <c r="U529" i="28"/>
  <c r="V529" i="28"/>
  <c r="W529" i="28"/>
  <c r="X529" i="28"/>
  <c r="Y529" i="28"/>
  <c r="Z529" i="28"/>
  <c r="AA529" i="28"/>
  <c r="AB529" i="28"/>
  <c r="AC529" i="28"/>
  <c r="AD529" i="28"/>
  <c r="AE529" i="28"/>
  <c r="AF529" i="28"/>
  <c r="AG529" i="28"/>
  <c r="AH529" i="28"/>
  <c r="AI529" i="28"/>
  <c r="AJ529" i="28"/>
  <c r="AK529" i="28"/>
  <c r="AL529" i="28"/>
  <c r="G529" i="8" s="1"/>
  <c r="AM529" i="28"/>
  <c r="AN529" i="28"/>
  <c r="AO529" i="28"/>
  <c r="AP529" i="28"/>
  <c r="AQ529" i="28"/>
  <c r="AR529" i="28"/>
  <c r="AT529" i="28"/>
  <c r="AU529" i="28"/>
  <c r="AV529" i="28"/>
  <c r="AW529" i="28"/>
  <c r="AX529" i="28"/>
  <c r="D530" i="28"/>
  <c r="F530" i="28"/>
  <c r="G530" i="28"/>
  <c r="H530" i="28"/>
  <c r="I530" i="28"/>
  <c r="J530" i="28"/>
  <c r="K530" i="28"/>
  <c r="L530" i="28"/>
  <c r="M530" i="28"/>
  <c r="N530" i="28"/>
  <c r="O530" i="28"/>
  <c r="P530" i="28"/>
  <c r="Q530" i="28"/>
  <c r="R530" i="28"/>
  <c r="S530" i="28"/>
  <c r="T530" i="28"/>
  <c r="U530" i="28"/>
  <c r="V530" i="28"/>
  <c r="W530" i="28"/>
  <c r="X530" i="28"/>
  <c r="Y530" i="28"/>
  <c r="Z530" i="28"/>
  <c r="AA530" i="28"/>
  <c r="AB530" i="28"/>
  <c r="AC530" i="28"/>
  <c r="AD530" i="28"/>
  <c r="AE530" i="28"/>
  <c r="AF530" i="28"/>
  <c r="AG530" i="28"/>
  <c r="AH530" i="28"/>
  <c r="AI530" i="28"/>
  <c r="AJ530" i="28"/>
  <c r="AK530" i="28"/>
  <c r="AL530" i="28"/>
  <c r="AM530" i="28"/>
  <c r="AN530" i="28"/>
  <c r="AO530" i="28"/>
  <c r="AP530" i="28"/>
  <c r="AQ530" i="28"/>
  <c r="AR530" i="28"/>
  <c r="AT530" i="28"/>
  <c r="M530" i="8"/>
  <c r="AU530" i="28"/>
  <c r="AV530" i="28"/>
  <c r="AW530" i="28"/>
  <c r="AX530" i="28"/>
  <c r="F532" i="28"/>
  <c r="G532" i="28"/>
  <c r="H532" i="28"/>
  <c r="I532" i="28"/>
  <c r="J532" i="28"/>
  <c r="K532" i="28"/>
  <c r="L532" i="28"/>
  <c r="M532" i="28"/>
  <c r="N532" i="28"/>
  <c r="O532" i="28"/>
  <c r="P532" i="28"/>
  <c r="Q532" i="28"/>
  <c r="R532" i="28"/>
  <c r="S532" i="28"/>
  <c r="T532" i="28"/>
  <c r="U532" i="28"/>
  <c r="V532" i="28"/>
  <c r="W532" i="28"/>
  <c r="X532" i="28"/>
  <c r="Y532" i="28"/>
  <c r="Z532" i="28"/>
  <c r="AA532" i="28"/>
  <c r="AB532" i="28"/>
  <c r="AC532" i="28"/>
  <c r="AD532" i="28"/>
  <c r="AE532" i="28"/>
  <c r="AF532" i="28"/>
  <c r="AG532" i="28"/>
  <c r="AH532" i="28"/>
  <c r="AI532" i="28"/>
  <c r="AJ532" i="28"/>
  <c r="AK532" i="28"/>
  <c r="AL532" i="28"/>
  <c r="AM532" i="28"/>
  <c r="AN532" i="28"/>
  <c r="AO532" i="28"/>
  <c r="AP532" i="28"/>
  <c r="AQ532" i="28"/>
  <c r="AR532" i="28"/>
  <c r="AT532" i="28"/>
  <c r="M532" i="8" s="1"/>
  <c r="AU532" i="28"/>
  <c r="AV532" i="28"/>
  <c r="AW532" i="28"/>
  <c r="AX532" i="28"/>
  <c r="F533" i="28"/>
  <c r="G533" i="28"/>
  <c r="H533" i="28"/>
  <c r="I533" i="28"/>
  <c r="J533" i="28"/>
  <c r="K533" i="28"/>
  <c r="L533" i="28"/>
  <c r="M533" i="28"/>
  <c r="N533" i="28"/>
  <c r="O533" i="28"/>
  <c r="P533" i="28"/>
  <c r="Q533" i="28"/>
  <c r="R533" i="28"/>
  <c r="S533" i="28"/>
  <c r="T533" i="28"/>
  <c r="U533" i="28"/>
  <c r="V533" i="28"/>
  <c r="W533" i="28"/>
  <c r="X533" i="28"/>
  <c r="Y533" i="28"/>
  <c r="Z533" i="28"/>
  <c r="AB533" i="28"/>
  <c r="AC533" i="28"/>
  <c r="AD533" i="28"/>
  <c r="AE533" i="28"/>
  <c r="AF533" i="28"/>
  <c r="AG533" i="28"/>
  <c r="AH533" i="28"/>
  <c r="AI533" i="28"/>
  <c r="AJ533" i="28"/>
  <c r="AK533" i="28"/>
  <c r="AL533" i="28"/>
  <c r="AM533" i="28"/>
  <c r="AN533" i="28"/>
  <c r="AO533" i="28"/>
  <c r="AP533" i="28"/>
  <c r="AQ533" i="28"/>
  <c r="AR533" i="28"/>
  <c r="AT533" i="28"/>
  <c r="AU533" i="28"/>
  <c r="AV533" i="28"/>
  <c r="AW533" i="28"/>
  <c r="AX533" i="28"/>
  <c r="F534" i="28"/>
  <c r="G534" i="28"/>
  <c r="H534" i="28"/>
  <c r="I534" i="28"/>
  <c r="J534" i="28"/>
  <c r="K534" i="28"/>
  <c r="L534" i="28"/>
  <c r="M534" i="28"/>
  <c r="N534" i="28"/>
  <c r="O534" i="28"/>
  <c r="P534" i="28"/>
  <c r="Q534" i="28"/>
  <c r="R534" i="28"/>
  <c r="S534" i="28"/>
  <c r="T534" i="28"/>
  <c r="U534" i="28"/>
  <c r="V534" i="28"/>
  <c r="W534" i="28"/>
  <c r="X534" i="28"/>
  <c r="Y534" i="28"/>
  <c r="Z534" i="28"/>
  <c r="AA534" i="28"/>
  <c r="AB534" i="28"/>
  <c r="AC534" i="28"/>
  <c r="AD534" i="28"/>
  <c r="AE534" i="28"/>
  <c r="AF534" i="28"/>
  <c r="AG534" i="28"/>
  <c r="AH534" i="28"/>
  <c r="AI534" i="28"/>
  <c r="AJ534" i="28"/>
  <c r="AK534" i="28"/>
  <c r="AL534" i="28"/>
  <c r="G534" i="8" s="1"/>
  <c r="AM534" i="28"/>
  <c r="AN534" i="28"/>
  <c r="AO534" i="28"/>
  <c r="AP534" i="28"/>
  <c r="AQ534" i="28"/>
  <c r="AR534" i="28"/>
  <c r="AT534" i="28"/>
  <c r="AU534" i="28"/>
  <c r="AV534" i="28"/>
  <c r="AW534" i="28"/>
  <c r="AX534" i="28"/>
  <c r="F535" i="28"/>
  <c r="G535" i="28"/>
  <c r="H535" i="28"/>
  <c r="I535" i="28"/>
  <c r="J535" i="28"/>
  <c r="K535" i="28"/>
  <c r="L535" i="28"/>
  <c r="M535" i="28"/>
  <c r="N535" i="28"/>
  <c r="O535" i="28"/>
  <c r="P535" i="28"/>
  <c r="Q535" i="28"/>
  <c r="R535" i="28"/>
  <c r="S535" i="28"/>
  <c r="T535" i="28"/>
  <c r="U535" i="28"/>
  <c r="V535" i="28"/>
  <c r="W535" i="28"/>
  <c r="X535" i="28"/>
  <c r="Y535" i="28"/>
  <c r="Z535" i="28"/>
  <c r="AA535" i="28"/>
  <c r="AB535" i="28"/>
  <c r="AC535" i="28"/>
  <c r="AD535" i="28"/>
  <c r="AE535" i="28"/>
  <c r="AF535" i="28"/>
  <c r="AG535" i="28"/>
  <c r="AH535" i="28"/>
  <c r="AI535" i="28"/>
  <c r="AJ535" i="28"/>
  <c r="AK535" i="28"/>
  <c r="AL535" i="28"/>
  <c r="AM535" i="28"/>
  <c r="AN535" i="28"/>
  <c r="AO535" i="28"/>
  <c r="AP535" i="28"/>
  <c r="AQ535" i="28"/>
  <c r="AR535" i="28"/>
  <c r="AT535" i="28"/>
  <c r="M535" i="8" s="1"/>
  <c r="AU535" i="28"/>
  <c r="AV535" i="28"/>
  <c r="AW535" i="28"/>
  <c r="AX535" i="28"/>
  <c r="F536" i="28"/>
  <c r="G536" i="28"/>
  <c r="H536" i="28"/>
  <c r="I536" i="28"/>
  <c r="J536" i="28"/>
  <c r="K536" i="28"/>
  <c r="L536" i="28"/>
  <c r="M536" i="28"/>
  <c r="N536" i="28"/>
  <c r="O536" i="28"/>
  <c r="P536" i="28"/>
  <c r="Q536" i="28"/>
  <c r="R536" i="28"/>
  <c r="S536" i="28"/>
  <c r="T536" i="28"/>
  <c r="U536" i="28"/>
  <c r="V536" i="28"/>
  <c r="W536" i="28"/>
  <c r="X536" i="28"/>
  <c r="Y536" i="28"/>
  <c r="Z536" i="28"/>
  <c r="AA536" i="28"/>
  <c r="AB536" i="28"/>
  <c r="AC536" i="28"/>
  <c r="AD536" i="28"/>
  <c r="AE536" i="28"/>
  <c r="AF536" i="28"/>
  <c r="AG536" i="28"/>
  <c r="AH536" i="28"/>
  <c r="AI536" i="28"/>
  <c r="AJ536" i="28"/>
  <c r="AK536" i="28"/>
  <c r="AL536" i="28"/>
  <c r="AM536" i="28"/>
  <c r="AN536" i="28"/>
  <c r="AO536" i="28"/>
  <c r="AP536" i="28"/>
  <c r="AQ536" i="28"/>
  <c r="AR536" i="28"/>
  <c r="AT536" i="28"/>
  <c r="AU536" i="28"/>
  <c r="AV536" i="28"/>
  <c r="AW536" i="28"/>
  <c r="AX536" i="28"/>
  <c r="F537" i="28"/>
  <c r="G537" i="28"/>
  <c r="H537" i="28"/>
  <c r="I537" i="28"/>
  <c r="J537" i="28"/>
  <c r="K537" i="28"/>
  <c r="L537" i="28"/>
  <c r="M537" i="28"/>
  <c r="N537" i="28"/>
  <c r="O537" i="28"/>
  <c r="P537" i="28"/>
  <c r="Q537" i="28"/>
  <c r="R537" i="28"/>
  <c r="S537" i="28"/>
  <c r="T537" i="28"/>
  <c r="U537" i="28"/>
  <c r="V537" i="28"/>
  <c r="W537" i="28"/>
  <c r="X537" i="28"/>
  <c r="Y537" i="28"/>
  <c r="Z537" i="28"/>
  <c r="AA537" i="28"/>
  <c r="AB537" i="28"/>
  <c r="AC537" i="28"/>
  <c r="AD537" i="28"/>
  <c r="AE537" i="28"/>
  <c r="AF537" i="28"/>
  <c r="AG537" i="28"/>
  <c r="AH537" i="28"/>
  <c r="AI537" i="28"/>
  <c r="AJ537" i="28"/>
  <c r="AK537" i="28"/>
  <c r="AL537" i="28"/>
  <c r="AM537" i="28"/>
  <c r="AN537" i="28"/>
  <c r="AO537" i="28"/>
  <c r="AP537" i="28"/>
  <c r="AQ537" i="28"/>
  <c r="AR537" i="28"/>
  <c r="AT537" i="28"/>
  <c r="AU537" i="28"/>
  <c r="AV537" i="28"/>
  <c r="AW537" i="28"/>
  <c r="AX537" i="28"/>
  <c r="F538" i="28"/>
  <c r="G538" i="28"/>
  <c r="H538" i="28"/>
  <c r="I538" i="28"/>
  <c r="J538" i="28"/>
  <c r="K538" i="28"/>
  <c r="L538" i="28"/>
  <c r="M538" i="28"/>
  <c r="N538" i="28"/>
  <c r="O538" i="28"/>
  <c r="P538" i="28"/>
  <c r="Q538" i="28"/>
  <c r="R538" i="28"/>
  <c r="S538" i="28"/>
  <c r="T538" i="28"/>
  <c r="U538" i="28"/>
  <c r="V538" i="28"/>
  <c r="W538" i="28"/>
  <c r="X538" i="28"/>
  <c r="Y538" i="28"/>
  <c r="Z538" i="28"/>
  <c r="AA538" i="28"/>
  <c r="AB538" i="28"/>
  <c r="AC538" i="28"/>
  <c r="AD538" i="28"/>
  <c r="AE538" i="28"/>
  <c r="AF538" i="28"/>
  <c r="AG538" i="28"/>
  <c r="AH538" i="28"/>
  <c r="AI538" i="28"/>
  <c r="AJ538" i="28"/>
  <c r="AK538" i="28"/>
  <c r="AL538" i="28"/>
  <c r="G538" i="8" s="1"/>
  <c r="AM538" i="28"/>
  <c r="AN538" i="28"/>
  <c r="AO538" i="28"/>
  <c r="AP538" i="28"/>
  <c r="AQ538" i="28"/>
  <c r="AR538" i="28"/>
  <c r="AT538" i="28"/>
  <c r="AU538" i="28"/>
  <c r="AV538" i="28"/>
  <c r="AW538" i="28"/>
  <c r="AX538" i="28"/>
  <c r="F539" i="28"/>
  <c r="G539" i="28"/>
  <c r="H539" i="28"/>
  <c r="I539" i="28"/>
  <c r="J539" i="28"/>
  <c r="K539" i="28"/>
  <c r="L539" i="28"/>
  <c r="M539" i="28"/>
  <c r="N539" i="28"/>
  <c r="O539" i="28"/>
  <c r="P539" i="28"/>
  <c r="Q539" i="28"/>
  <c r="R539" i="28"/>
  <c r="S539" i="28"/>
  <c r="T539" i="28"/>
  <c r="U539" i="28"/>
  <c r="V539" i="28"/>
  <c r="W539" i="28"/>
  <c r="X539" i="28"/>
  <c r="Y539" i="28"/>
  <c r="Z539" i="28"/>
  <c r="AA539" i="28"/>
  <c r="AB539" i="28"/>
  <c r="AC539" i="28"/>
  <c r="AD539" i="28"/>
  <c r="AE539" i="28"/>
  <c r="AF539" i="28"/>
  <c r="AG539" i="28"/>
  <c r="AH539" i="28"/>
  <c r="AI539" i="28"/>
  <c r="AJ539" i="28"/>
  <c r="AK539" i="28"/>
  <c r="AL539" i="28"/>
  <c r="AM539" i="28"/>
  <c r="AN539" i="28"/>
  <c r="AO539" i="28"/>
  <c r="AP539" i="28"/>
  <c r="AQ539" i="28"/>
  <c r="AR539" i="28"/>
  <c r="AT539" i="28"/>
  <c r="M539" i="8" s="1"/>
  <c r="AU539" i="28"/>
  <c r="AV539" i="28"/>
  <c r="AW539" i="28"/>
  <c r="AX539" i="28"/>
  <c r="F540" i="28"/>
  <c r="G540" i="28"/>
  <c r="H540" i="28"/>
  <c r="I540" i="28"/>
  <c r="J540" i="28"/>
  <c r="K540" i="28"/>
  <c r="L540" i="28"/>
  <c r="M540" i="28"/>
  <c r="N540" i="28"/>
  <c r="O540" i="28"/>
  <c r="P540" i="28"/>
  <c r="Q540" i="28"/>
  <c r="R540" i="28"/>
  <c r="S540" i="28"/>
  <c r="T540" i="28"/>
  <c r="U540" i="28"/>
  <c r="V540" i="28"/>
  <c r="W540" i="28"/>
  <c r="X540" i="28"/>
  <c r="Y540" i="28"/>
  <c r="Z540" i="28"/>
  <c r="AA540" i="28"/>
  <c r="AB540" i="28"/>
  <c r="AC540" i="28"/>
  <c r="AD540" i="28"/>
  <c r="AE540" i="28"/>
  <c r="AF540" i="28"/>
  <c r="AG540" i="28"/>
  <c r="AH540" i="28"/>
  <c r="AI540" i="28"/>
  <c r="AJ540" i="28"/>
  <c r="AK540" i="28"/>
  <c r="AL540" i="28"/>
  <c r="AM540" i="28"/>
  <c r="AN540" i="28"/>
  <c r="AO540" i="28"/>
  <c r="AP540" i="28"/>
  <c r="AQ540" i="28"/>
  <c r="AR540" i="28"/>
  <c r="AT540" i="28"/>
  <c r="AU540" i="28"/>
  <c r="AV540" i="28"/>
  <c r="AW540" i="28"/>
  <c r="AX540" i="28"/>
  <c r="F541" i="28"/>
  <c r="G541" i="28"/>
  <c r="H541" i="28"/>
  <c r="I541" i="28"/>
  <c r="J541" i="28"/>
  <c r="K541" i="28"/>
  <c r="L541" i="28"/>
  <c r="M541" i="28"/>
  <c r="N541" i="28"/>
  <c r="O541" i="28"/>
  <c r="P541" i="28"/>
  <c r="Q541" i="28"/>
  <c r="R541" i="28"/>
  <c r="S541" i="28"/>
  <c r="T541" i="28"/>
  <c r="U541" i="28"/>
  <c r="V541" i="28"/>
  <c r="W541" i="28"/>
  <c r="X541" i="28"/>
  <c r="Y541" i="28"/>
  <c r="Z541" i="28"/>
  <c r="AA541" i="28"/>
  <c r="AB541" i="28"/>
  <c r="AC541" i="28"/>
  <c r="AD541" i="28"/>
  <c r="AE541" i="28"/>
  <c r="AF541" i="28"/>
  <c r="AG541" i="28"/>
  <c r="AH541" i="28"/>
  <c r="AI541" i="28"/>
  <c r="AJ541" i="28"/>
  <c r="AK541" i="28"/>
  <c r="AL541" i="28"/>
  <c r="AM541" i="28"/>
  <c r="AN541" i="28"/>
  <c r="AO541" i="28"/>
  <c r="AP541" i="28"/>
  <c r="AQ541" i="28"/>
  <c r="AR541" i="28"/>
  <c r="AT541" i="28"/>
  <c r="AU541" i="28"/>
  <c r="AV541" i="28"/>
  <c r="AW541" i="28"/>
  <c r="AX541" i="28"/>
  <c r="F542" i="28"/>
  <c r="G542" i="28"/>
  <c r="H542" i="28"/>
  <c r="I542" i="28"/>
  <c r="J542" i="28"/>
  <c r="K542" i="28"/>
  <c r="L542" i="28"/>
  <c r="M542" i="28"/>
  <c r="N542" i="28"/>
  <c r="O542" i="28"/>
  <c r="P542" i="28"/>
  <c r="Q542" i="28"/>
  <c r="R542" i="28"/>
  <c r="S542" i="28"/>
  <c r="T542" i="28"/>
  <c r="U542" i="28"/>
  <c r="V542" i="28"/>
  <c r="W542" i="28"/>
  <c r="X542" i="28"/>
  <c r="Y542" i="28"/>
  <c r="Z542" i="28"/>
  <c r="AA542" i="28"/>
  <c r="AB542" i="28"/>
  <c r="AC542" i="28"/>
  <c r="AD542" i="28"/>
  <c r="AE542" i="28"/>
  <c r="AF542" i="28"/>
  <c r="AG542" i="28"/>
  <c r="AH542" i="28"/>
  <c r="AI542" i="28"/>
  <c r="AJ542" i="28"/>
  <c r="AK542" i="28"/>
  <c r="AL542" i="28"/>
  <c r="G542" i="8"/>
  <c r="AM542" i="28"/>
  <c r="AN542" i="28"/>
  <c r="AO542" i="28"/>
  <c r="AP542" i="28"/>
  <c r="AQ542" i="28"/>
  <c r="AR542" i="28"/>
  <c r="AT542" i="28"/>
  <c r="AU542" i="28"/>
  <c r="AV542" i="28"/>
  <c r="AW542" i="28"/>
  <c r="AX542" i="28"/>
  <c r="F543" i="28"/>
  <c r="G543" i="28"/>
  <c r="H543" i="28"/>
  <c r="I543" i="28"/>
  <c r="J543" i="28"/>
  <c r="K543" i="28"/>
  <c r="L543" i="28"/>
  <c r="M543" i="28"/>
  <c r="N543" i="28"/>
  <c r="O543" i="28"/>
  <c r="P543" i="28"/>
  <c r="Q543" i="28"/>
  <c r="R543" i="28"/>
  <c r="S543" i="28"/>
  <c r="T543" i="28"/>
  <c r="U543" i="28"/>
  <c r="V543" i="28"/>
  <c r="W543" i="28"/>
  <c r="X543" i="28"/>
  <c r="Y543" i="28"/>
  <c r="Z543" i="28"/>
  <c r="AA543" i="28"/>
  <c r="AB543" i="28"/>
  <c r="AC543" i="28"/>
  <c r="AD543" i="28"/>
  <c r="AE543" i="28"/>
  <c r="AF543" i="28"/>
  <c r="AG543" i="28"/>
  <c r="AH543" i="28"/>
  <c r="AI543" i="28"/>
  <c r="AJ543" i="28"/>
  <c r="AK543" i="28"/>
  <c r="AL543" i="28"/>
  <c r="AM543" i="28"/>
  <c r="AN543" i="28"/>
  <c r="AO543" i="28"/>
  <c r="AP543" i="28"/>
  <c r="AQ543" i="28"/>
  <c r="AR543" i="28"/>
  <c r="AT543" i="28"/>
  <c r="AU543" i="28"/>
  <c r="AV543" i="28"/>
  <c r="AW543" i="28"/>
  <c r="AX543" i="28"/>
  <c r="F544" i="28"/>
  <c r="G544" i="28"/>
  <c r="H544" i="28"/>
  <c r="I544" i="28"/>
  <c r="J544" i="28"/>
  <c r="K544" i="28"/>
  <c r="L544" i="28"/>
  <c r="M544" i="28"/>
  <c r="N544" i="28"/>
  <c r="O544" i="28"/>
  <c r="P544" i="28"/>
  <c r="Q544" i="28"/>
  <c r="R544" i="28"/>
  <c r="S544" i="28"/>
  <c r="T544" i="28"/>
  <c r="U544" i="28"/>
  <c r="V544" i="28"/>
  <c r="W544" i="28"/>
  <c r="X544" i="28"/>
  <c r="Y544" i="28"/>
  <c r="Z544" i="28"/>
  <c r="AA544" i="28"/>
  <c r="AB544" i="28"/>
  <c r="AC544" i="28"/>
  <c r="AD544" i="28"/>
  <c r="AE544" i="28"/>
  <c r="AF544" i="28"/>
  <c r="AG544" i="28"/>
  <c r="AH544" i="28"/>
  <c r="AI544" i="28"/>
  <c r="AJ544" i="28"/>
  <c r="AK544" i="28"/>
  <c r="AL544" i="28"/>
  <c r="AM544" i="28"/>
  <c r="AN544" i="28"/>
  <c r="AO544" i="28"/>
  <c r="AP544" i="28"/>
  <c r="AQ544" i="28"/>
  <c r="AR544" i="28"/>
  <c r="AT544" i="28"/>
  <c r="AU544" i="28"/>
  <c r="AV544" i="28"/>
  <c r="AW544" i="28"/>
  <c r="AX544" i="28"/>
  <c r="F545" i="28"/>
  <c r="G545" i="28"/>
  <c r="H545" i="28"/>
  <c r="I545" i="28"/>
  <c r="J545" i="28"/>
  <c r="K545" i="28"/>
  <c r="L545" i="28"/>
  <c r="M545" i="28"/>
  <c r="N545" i="28"/>
  <c r="O545" i="28"/>
  <c r="P545" i="28"/>
  <c r="Q545" i="28"/>
  <c r="R545" i="28"/>
  <c r="S545" i="28"/>
  <c r="T545" i="28"/>
  <c r="U545" i="28"/>
  <c r="V545" i="28"/>
  <c r="W545" i="28"/>
  <c r="X545" i="28"/>
  <c r="Y545" i="28"/>
  <c r="Z545" i="28"/>
  <c r="AA545" i="28"/>
  <c r="AB545" i="28"/>
  <c r="AC545" i="28"/>
  <c r="AD545" i="28"/>
  <c r="AE545" i="28"/>
  <c r="AF545" i="28"/>
  <c r="AG545" i="28"/>
  <c r="AH545" i="28"/>
  <c r="AI545" i="28"/>
  <c r="AJ545" i="28"/>
  <c r="AK545" i="28"/>
  <c r="AL545" i="28"/>
  <c r="AM545" i="28"/>
  <c r="AN545" i="28"/>
  <c r="AO545" i="28"/>
  <c r="AP545" i="28"/>
  <c r="AQ545" i="28"/>
  <c r="AR545" i="28"/>
  <c r="AT545" i="28"/>
  <c r="AU545" i="28"/>
  <c r="AV545" i="28"/>
  <c r="AW545" i="28"/>
  <c r="AX545" i="28"/>
  <c r="F546" i="28"/>
  <c r="G546" i="28"/>
  <c r="H546" i="28"/>
  <c r="I546" i="28"/>
  <c r="J546" i="28"/>
  <c r="K546" i="28"/>
  <c r="L546" i="28"/>
  <c r="M546" i="28"/>
  <c r="N546" i="28"/>
  <c r="O546" i="28"/>
  <c r="P546" i="28"/>
  <c r="Q546" i="28"/>
  <c r="R546" i="28"/>
  <c r="S546" i="28"/>
  <c r="T546" i="28"/>
  <c r="U546" i="28"/>
  <c r="V546" i="28"/>
  <c r="W546" i="28"/>
  <c r="X546" i="28"/>
  <c r="Y546" i="28"/>
  <c r="Z546" i="28"/>
  <c r="AA546" i="28"/>
  <c r="AB546" i="28"/>
  <c r="AC546" i="28"/>
  <c r="AD546" i="28"/>
  <c r="AE546" i="28"/>
  <c r="AF546" i="28"/>
  <c r="AG546" i="28"/>
  <c r="AH546" i="28"/>
  <c r="AI546" i="28"/>
  <c r="AJ546" i="28"/>
  <c r="AK546" i="28"/>
  <c r="AL546" i="28"/>
  <c r="G546" i="8" s="1"/>
  <c r="AM546" i="28"/>
  <c r="AN546" i="28"/>
  <c r="AO546" i="28"/>
  <c r="AP546" i="28"/>
  <c r="AQ546" i="28"/>
  <c r="AR546" i="28"/>
  <c r="AT546" i="28"/>
  <c r="AU546" i="28"/>
  <c r="AV546" i="28"/>
  <c r="AW546" i="28"/>
  <c r="AX546" i="28"/>
  <c r="F547" i="28"/>
  <c r="G547" i="28"/>
  <c r="H547" i="28"/>
  <c r="I547" i="28"/>
  <c r="J547" i="28"/>
  <c r="K547" i="28"/>
  <c r="L547" i="28"/>
  <c r="M547" i="28"/>
  <c r="N547" i="28"/>
  <c r="O547" i="28"/>
  <c r="P547" i="28"/>
  <c r="Q547" i="28"/>
  <c r="R547" i="28"/>
  <c r="S547" i="28"/>
  <c r="T547" i="28"/>
  <c r="U547" i="28"/>
  <c r="V547" i="28"/>
  <c r="W547" i="28"/>
  <c r="X547" i="28"/>
  <c r="Y547" i="28"/>
  <c r="Z547" i="28"/>
  <c r="AA547" i="28"/>
  <c r="AB547" i="28"/>
  <c r="AC547" i="28"/>
  <c r="AD547" i="28"/>
  <c r="AE547" i="28"/>
  <c r="AF547" i="28"/>
  <c r="AG547" i="28"/>
  <c r="AH547" i="28"/>
  <c r="AI547" i="28"/>
  <c r="AJ547" i="28"/>
  <c r="AK547" i="28"/>
  <c r="AL547" i="28"/>
  <c r="AM547" i="28"/>
  <c r="AN547" i="28"/>
  <c r="AO547" i="28"/>
  <c r="AP547" i="28"/>
  <c r="AQ547" i="28"/>
  <c r="AR547" i="28"/>
  <c r="AT547" i="28"/>
  <c r="M547" i="8" s="1"/>
  <c r="AU547" i="28"/>
  <c r="AV547" i="28"/>
  <c r="AW547" i="28"/>
  <c r="AX547" i="28"/>
  <c r="F548" i="28"/>
  <c r="G548" i="28"/>
  <c r="H548" i="28"/>
  <c r="I548" i="28"/>
  <c r="J548" i="28"/>
  <c r="K548" i="28"/>
  <c r="L548" i="28"/>
  <c r="M548" i="28"/>
  <c r="N548" i="28"/>
  <c r="O548" i="28"/>
  <c r="P548" i="28"/>
  <c r="Q548" i="28"/>
  <c r="R548" i="28"/>
  <c r="S548" i="28"/>
  <c r="T548" i="28"/>
  <c r="U548" i="28"/>
  <c r="V548" i="28"/>
  <c r="W548" i="28"/>
  <c r="X548" i="28"/>
  <c r="Y548" i="28"/>
  <c r="Z548" i="28"/>
  <c r="AA548" i="28"/>
  <c r="AB548" i="28"/>
  <c r="AC548" i="28"/>
  <c r="AD548" i="28"/>
  <c r="AE548" i="28"/>
  <c r="AF548" i="28"/>
  <c r="AG548" i="28"/>
  <c r="AH548" i="28"/>
  <c r="AI548" i="28"/>
  <c r="AJ548" i="28"/>
  <c r="AK548" i="28"/>
  <c r="AL548" i="28"/>
  <c r="AM548" i="28"/>
  <c r="AN548" i="28"/>
  <c r="AO548" i="28"/>
  <c r="AP548" i="28"/>
  <c r="AQ548" i="28"/>
  <c r="AR548" i="28"/>
  <c r="AT548" i="28"/>
  <c r="AU548" i="28"/>
  <c r="AV548" i="28"/>
  <c r="AW548" i="28"/>
  <c r="AX548" i="28"/>
  <c r="F549" i="28"/>
  <c r="G549" i="28"/>
  <c r="H549" i="28"/>
  <c r="I549" i="28"/>
  <c r="J549" i="28"/>
  <c r="K549" i="28"/>
  <c r="L549" i="28"/>
  <c r="M549" i="28"/>
  <c r="N549" i="28"/>
  <c r="O549" i="28"/>
  <c r="P549" i="28"/>
  <c r="Q549" i="28"/>
  <c r="R549" i="28"/>
  <c r="S549" i="28"/>
  <c r="T549" i="28"/>
  <c r="U549" i="28"/>
  <c r="V549" i="28"/>
  <c r="W549" i="28"/>
  <c r="X549" i="28"/>
  <c r="Y549" i="28"/>
  <c r="Z549" i="28"/>
  <c r="AA549" i="28"/>
  <c r="AB549" i="28"/>
  <c r="AC549" i="28"/>
  <c r="AD549" i="28"/>
  <c r="AE549" i="28"/>
  <c r="AF549" i="28"/>
  <c r="AG549" i="28"/>
  <c r="AH549" i="28"/>
  <c r="AI549" i="28"/>
  <c r="AJ549" i="28"/>
  <c r="AK549" i="28"/>
  <c r="AL549" i="28"/>
  <c r="AM549" i="28"/>
  <c r="AN549" i="28"/>
  <c r="AO549" i="28"/>
  <c r="AP549" i="28"/>
  <c r="AQ549" i="28"/>
  <c r="AR549" i="28"/>
  <c r="AT549" i="28"/>
  <c r="AU549" i="28"/>
  <c r="AV549" i="28"/>
  <c r="AW549" i="28"/>
  <c r="AX549" i="28"/>
  <c r="F550" i="28"/>
  <c r="G550" i="28"/>
  <c r="H550" i="28"/>
  <c r="I550" i="28"/>
  <c r="J550" i="28"/>
  <c r="K550" i="28"/>
  <c r="L550" i="28"/>
  <c r="M550" i="28"/>
  <c r="N550" i="28"/>
  <c r="O550" i="28"/>
  <c r="P550" i="28"/>
  <c r="Q550" i="28"/>
  <c r="R550" i="28"/>
  <c r="S550" i="28"/>
  <c r="T550" i="28"/>
  <c r="U550" i="28"/>
  <c r="V550" i="28"/>
  <c r="W550" i="28"/>
  <c r="X550" i="28"/>
  <c r="Y550" i="28"/>
  <c r="Z550" i="28"/>
  <c r="AA550" i="28"/>
  <c r="AB550" i="28"/>
  <c r="AC550" i="28"/>
  <c r="AD550" i="28"/>
  <c r="AE550" i="28"/>
  <c r="AF550" i="28"/>
  <c r="AG550" i="28"/>
  <c r="AH550" i="28"/>
  <c r="AI550" i="28"/>
  <c r="AJ550" i="28"/>
  <c r="AK550" i="28"/>
  <c r="AL550" i="28"/>
  <c r="G550" i="8" s="1"/>
  <c r="AM550" i="28"/>
  <c r="AN550" i="28"/>
  <c r="AO550" i="28"/>
  <c r="AP550" i="28"/>
  <c r="AQ550" i="28"/>
  <c r="AR550" i="28"/>
  <c r="AT550" i="28"/>
  <c r="AU550" i="28"/>
  <c r="AV550" i="28"/>
  <c r="AW550" i="28"/>
  <c r="AX550" i="28"/>
  <c r="F551" i="28"/>
  <c r="G551" i="28"/>
  <c r="H551" i="28"/>
  <c r="I551" i="28"/>
  <c r="J551" i="28"/>
  <c r="K551" i="28"/>
  <c r="L551" i="28"/>
  <c r="M551" i="28"/>
  <c r="N551" i="28"/>
  <c r="O551" i="28"/>
  <c r="P551" i="28"/>
  <c r="Q551" i="28"/>
  <c r="R551" i="28"/>
  <c r="S551" i="28"/>
  <c r="T551" i="28"/>
  <c r="U551" i="28"/>
  <c r="V551" i="28"/>
  <c r="W551" i="28"/>
  <c r="X551" i="28"/>
  <c r="Y551" i="28"/>
  <c r="Z551" i="28"/>
  <c r="AA551" i="28"/>
  <c r="AB551" i="28"/>
  <c r="AC551" i="28"/>
  <c r="AD551" i="28"/>
  <c r="AE551" i="28"/>
  <c r="AF551" i="28"/>
  <c r="AG551" i="28"/>
  <c r="AH551" i="28"/>
  <c r="AI551" i="28"/>
  <c r="AJ551" i="28"/>
  <c r="AK551" i="28"/>
  <c r="AL551" i="28"/>
  <c r="AM551" i="28"/>
  <c r="AN551" i="28"/>
  <c r="AO551" i="28"/>
  <c r="AP551" i="28"/>
  <c r="AQ551" i="28"/>
  <c r="AR551" i="28"/>
  <c r="AT551" i="28"/>
  <c r="M551" i="8" s="1"/>
  <c r="AU551" i="28"/>
  <c r="AV551" i="28"/>
  <c r="AW551" i="28"/>
  <c r="AX551" i="28"/>
  <c r="F552" i="28"/>
  <c r="G552" i="28"/>
  <c r="H552" i="28"/>
  <c r="I552" i="28"/>
  <c r="J552" i="28"/>
  <c r="K552" i="28"/>
  <c r="L552" i="28"/>
  <c r="M552" i="28"/>
  <c r="N552" i="28"/>
  <c r="O552" i="28"/>
  <c r="P552" i="28"/>
  <c r="Q552" i="28"/>
  <c r="R552" i="28"/>
  <c r="S552" i="28"/>
  <c r="T552" i="28"/>
  <c r="U552" i="28"/>
  <c r="V552" i="28"/>
  <c r="W552" i="28"/>
  <c r="X552" i="28"/>
  <c r="Y552" i="28"/>
  <c r="Z552" i="28"/>
  <c r="AA552" i="28"/>
  <c r="AB552" i="28"/>
  <c r="AC552" i="28"/>
  <c r="AD552" i="28"/>
  <c r="AE552" i="28"/>
  <c r="AF552" i="28"/>
  <c r="AG552" i="28"/>
  <c r="AH552" i="28"/>
  <c r="AI552" i="28"/>
  <c r="AJ552" i="28"/>
  <c r="AK552" i="28"/>
  <c r="AL552" i="28"/>
  <c r="AM552" i="28"/>
  <c r="AN552" i="28"/>
  <c r="AO552" i="28"/>
  <c r="AP552" i="28"/>
  <c r="AQ552" i="28"/>
  <c r="AR552" i="28"/>
  <c r="AT552" i="28"/>
  <c r="AU552" i="28"/>
  <c r="AV552" i="28"/>
  <c r="AW552" i="28"/>
  <c r="AX552" i="28"/>
  <c r="F553" i="28"/>
  <c r="G553" i="28"/>
  <c r="H553" i="28"/>
  <c r="I553" i="28"/>
  <c r="J553" i="28"/>
  <c r="K553" i="28"/>
  <c r="L553" i="28"/>
  <c r="M553" i="28"/>
  <c r="N553" i="28"/>
  <c r="O553" i="28"/>
  <c r="P553" i="28"/>
  <c r="Q553" i="28"/>
  <c r="R553" i="28"/>
  <c r="S553" i="28"/>
  <c r="T553" i="28"/>
  <c r="U553" i="28"/>
  <c r="V553" i="28"/>
  <c r="W553" i="28"/>
  <c r="X553" i="28"/>
  <c r="Y553" i="28"/>
  <c r="Z553" i="28"/>
  <c r="AA553" i="28"/>
  <c r="AB553" i="28"/>
  <c r="AC553" i="28"/>
  <c r="AD553" i="28"/>
  <c r="AE553" i="28"/>
  <c r="AF553" i="28"/>
  <c r="AG553" i="28"/>
  <c r="AH553" i="28"/>
  <c r="AI553" i="28"/>
  <c r="AJ553" i="28"/>
  <c r="AK553" i="28"/>
  <c r="AL553" i="28"/>
  <c r="AM553" i="28"/>
  <c r="AN553" i="28"/>
  <c r="AO553" i="28"/>
  <c r="AP553" i="28"/>
  <c r="AQ553" i="28"/>
  <c r="AR553" i="28"/>
  <c r="AT553" i="28"/>
  <c r="AU553" i="28"/>
  <c r="AV553" i="28"/>
  <c r="AW553" i="28"/>
  <c r="AX553" i="28"/>
  <c r="F554" i="28"/>
  <c r="G554" i="28"/>
  <c r="H554" i="28"/>
  <c r="I554" i="28"/>
  <c r="J554" i="28"/>
  <c r="K554" i="28"/>
  <c r="L554" i="28"/>
  <c r="M554" i="28"/>
  <c r="N554" i="28"/>
  <c r="O554" i="28"/>
  <c r="P554" i="28"/>
  <c r="Q554" i="28"/>
  <c r="R554" i="28"/>
  <c r="S554" i="28"/>
  <c r="T554" i="28"/>
  <c r="U554" i="28"/>
  <c r="V554" i="28"/>
  <c r="W554" i="28"/>
  <c r="X554" i="28"/>
  <c r="Y554" i="28"/>
  <c r="Z554" i="28"/>
  <c r="AA554" i="28"/>
  <c r="AB554" i="28"/>
  <c r="AC554" i="28"/>
  <c r="AD554" i="28"/>
  <c r="AE554" i="28"/>
  <c r="AF554" i="28"/>
  <c r="AG554" i="28"/>
  <c r="AH554" i="28"/>
  <c r="AI554" i="28"/>
  <c r="AJ554" i="28"/>
  <c r="AK554" i="28"/>
  <c r="AL554" i="28"/>
  <c r="G554" i="8" s="1"/>
  <c r="AM554" i="28"/>
  <c r="AN554" i="28"/>
  <c r="AO554" i="28"/>
  <c r="AP554" i="28"/>
  <c r="AQ554" i="28"/>
  <c r="AR554" i="28"/>
  <c r="AT554" i="28"/>
  <c r="AU554" i="28"/>
  <c r="AV554" i="28"/>
  <c r="AW554" i="28"/>
  <c r="AX554" i="28"/>
  <c r="F555" i="28"/>
  <c r="G555" i="28"/>
  <c r="H555" i="28"/>
  <c r="I555" i="28"/>
  <c r="J555" i="28"/>
  <c r="K555" i="28"/>
  <c r="L555" i="28"/>
  <c r="M555" i="28"/>
  <c r="N555" i="28"/>
  <c r="O555" i="28"/>
  <c r="P555" i="28"/>
  <c r="Q555" i="28"/>
  <c r="R555" i="28"/>
  <c r="S555" i="28"/>
  <c r="T555" i="28"/>
  <c r="U555" i="28"/>
  <c r="V555" i="28"/>
  <c r="W555" i="28"/>
  <c r="X555" i="28"/>
  <c r="Y555" i="28"/>
  <c r="Z555" i="28"/>
  <c r="AA555" i="28"/>
  <c r="AB555" i="28"/>
  <c r="AC555" i="28"/>
  <c r="AD555" i="28"/>
  <c r="AE555" i="28"/>
  <c r="AF555" i="28"/>
  <c r="AG555" i="28"/>
  <c r="AH555" i="28"/>
  <c r="AI555" i="28"/>
  <c r="AJ555" i="28"/>
  <c r="AK555" i="28"/>
  <c r="AL555" i="28"/>
  <c r="AM555" i="28"/>
  <c r="AN555" i="28"/>
  <c r="AO555" i="28"/>
  <c r="AP555" i="28"/>
  <c r="AQ555" i="28"/>
  <c r="AR555" i="28"/>
  <c r="AT555" i="28"/>
  <c r="M555" i="8" s="1"/>
  <c r="AU555" i="28"/>
  <c r="AV555" i="28"/>
  <c r="AW555" i="28"/>
  <c r="AX555" i="28"/>
  <c r="F556" i="28"/>
  <c r="G556" i="28"/>
  <c r="H556" i="28"/>
  <c r="I556" i="28"/>
  <c r="J556" i="28"/>
  <c r="K556" i="28"/>
  <c r="L556" i="28"/>
  <c r="M556" i="28"/>
  <c r="N556" i="28"/>
  <c r="O556" i="28"/>
  <c r="P556" i="28"/>
  <c r="Q556" i="28"/>
  <c r="R556" i="28"/>
  <c r="S556" i="28"/>
  <c r="T556" i="28"/>
  <c r="U556" i="28"/>
  <c r="V556" i="28"/>
  <c r="W556" i="28"/>
  <c r="X556" i="28"/>
  <c r="Y556" i="28"/>
  <c r="Z556" i="28"/>
  <c r="AA556" i="28"/>
  <c r="AB556" i="28"/>
  <c r="AC556" i="28"/>
  <c r="AD556" i="28"/>
  <c r="AE556" i="28"/>
  <c r="AF556" i="28"/>
  <c r="AG556" i="28"/>
  <c r="AH556" i="28"/>
  <c r="AI556" i="28"/>
  <c r="AJ556" i="28"/>
  <c r="AK556" i="28"/>
  <c r="AL556" i="28"/>
  <c r="AM556" i="28"/>
  <c r="AN556" i="28"/>
  <c r="AO556" i="28"/>
  <c r="AP556" i="28"/>
  <c r="AQ556" i="28"/>
  <c r="AR556" i="28"/>
  <c r="AT556" i="28"/>
  <c r="AU556" i="28"/>
  <c r="AV556" i="28"/>
  <c r="AW556" i="28"/>
  <c r="AX556" i="28"/>
  <c r="F557" i="28"/>
  <c r="G557" i="28"/>
  <c r="H557" i="28"/>
  <c r="I557" i="28"/>
  <c r="J557" i="28"/>
  <c r="K557" i="28"/>
  <c r="L557" i="28"/>
  <c r="M557" i="28"/>
  <c r="N557" i="28"/>
  <c r="O557" i="28"/>
  <c r="P557" i="28"/>
  <c r="Q557" i="28"/>
  <c r="R557" i="28"/>
  <c r="S557" i="28"/>
  <c r="T557" i="28"/>
  <c r="U557" i="28"/>
  <c r="V557" i="28"/>
  <c r="W557" i="28"/>
  <c r="X557" i="28"/>
  <c r="Y557" i="28"/>
  <c r="Z557" i="28"/>
  <c r="AA557" i="28"/>
  <c r="AB557" i="28"/>
  <c r="AC557" i="28"/>
  <c r="AD557" i="28"/>
  <c r="AE557" i="28"/>
  <c r="AF557" i="28"/>
  <c r="AG557" i="28"/>
  <c r="AH557" i="28"/>
  <c r="AI557" i="28"/>
  <c r="AJ557" i="28"/>
  <c r="AK557" i="28"/>
  <c r="AL557" i="28"/>
  <c r="AM557" i="28"/>
  <c r="AN557" i="28"/>
  <c r="AO557" i="28"/>
  <c r="AP557" i="28"/>
  <c r="AQ557" i="28"/>
  <c r="AR557" i="28"/>
  <c r="AT557" i="28"/>
  <c r="AU557" i="28"/>
  <c r="AV557" i="28"/>
  <c r="AW557" i="28"/>
  <c r="AX557" i="28"/>
  <c r="F558" i="28"/>
  <c r="G558" i="28"/>
  <c r="H558" i="28"/>
  <c r="I558" i="28"/>
  <c r="J558" i="28"/>
  <c r="K558" i="28"/>
  <c r="L558" i="28"/>
  <c r="M558" i="28"/>
  <c r="N558" i="28"/>
  <c r="O558" i="28"/>
  <c r="P558" i="28"/>
  <c r="Q558" i="28"/>
  <c r="R558" i="28"/>
  <c r="S558" i="28"/>
  <c r="T558" i="28"/>
  <c r="U558" i="28"/>
  <c r="V558" i="28"/>
  <c r="W558" i="28"/>
  <c r="X558" i="28"/>
  <c r="Y558" i="28"/>
  <c r="Z558" i="28"/>
  <c r="AA558" i="28"/>
  <c r="AB558" i="28"/>
  <c r="AC558" i="28"/>
  <c r="AD558" i="28"/>
  <c r="AE558" i="28"/>
  <c r="AF558" i="28"/>
  <c r="AG558" i="28"/>
  <c r="AH558" i="28"/>
  <c r="AI558" i="28"/>
  <c r="AJ558" i="28"/>
  <c r="AK558" i="28"/>
  <c r="AL558" i="28"/>
  <c r="G558" i="8"/>
  <c r="AM558" i="28"/>
  <c r="AN558" i="28"/>
  <c r="AO558" i="28"/>
  <c r="AP558" i="28"/>
  <c r="AQ558" i="28"/>
  <c r="AR558" i="28"/>
  <c r="AT558" i="28"/>
  <c r="AU558" i="28"/>
  <c r="AV558" i="28"/>
  <c r="AW558" i="28"/>
  <c r="AX558" i="28"/>
  <c r="F559" i="28"/>
  <c r="G559" i="28"/>
  <c r="H559" i="28"/>
  <c r="I559" i="28"/>
  <c r="J559" i="28"/>
  <c r="K559" i="28"/>
  <c r="L559" i="28"/>
  <c r="M559" i="28"/>
  <c r="N559" i="28"/>
  <c r="O559" i="28"/>
  <c r="P559" i="28"/>
  <c r="Q559" i="28"/>
  <c r="R559" i="28"/>
  <c r="S559" i="28"/>
  <c r="T559" i="28"/>
  <c r="U559" i="28"/>
  <c r="V559" i="28"/>
  <c r="W559" i="28"/>
  <c r="X559" i="28"/>
  <c r="Y559" i="28"/>
  <c r="Z559" i="28"/>
  <c r="AA559" i="28"/>
  <c r="AB559" i="28"/>
  <c r="AC559" i="28"/>
  <c r="AD559" i="28"/>
  <c r="AE559" i="28"/>
  <c r="AF559" i="28"/>
  <c r="AG559" i="28"/>
  <c r="AH559" i="28"/>
  <c r="AI559" i="28"/>
  <c r="AJ559" i="28"/>
  <c r="AK559" i="28"/>
  <c r="AL559" i="28"/>
  <c r="AM559" i="28"/>
  <c r="AN559" i="28"/>
  <c r="AO559" i="28"/>
  <c r="AP559" i="28"/>
  <c r="AQ559" i="28"/>
  <c r="AR559" i="28"/>
  <c r="AT559" i="28"/>
  <c r="M559" i="8"/>
  <c r="AU559" i="28"/>
  <c r="AV559" i="28"/>
  <c r="AW559" i="28"/>
  <c r="AX559" i="28"/>
  <c r="F560" i="28"/>
  <c r="G560" i="28"/>
  <c r="H560" i="28"/>
  <c r="I560" i="28"/>
  <c r="J560" i="28"/>
  <c r="K560" i="28"/>
  <c r="L560" i="28"/>
  <c r="M560" i="28"/>
  <c r="N560" i="28"/>
  <c r="O560" i="28"/>
  <c r="P560" i="28"/>
  <c r="Q560" i="28"/>
  <c r="R560" i="28"/>
  <c r="S560" i="28"/>
  <c r="T560" i="28"/>
  <c r="U560" i="28"/>
  <c r="V560" i="28"/>
  <c r="W560" i="28"/>
  <c r="X560" i="28"/>
  <c r="Y560" i="28"/>
  <c r="Z560" i="28"/>
  <c r="AA560" i="28"/>
  <c r="AB560" i="28"/>
  <c r="AC560" i="28"/>
  <c r="AD560" i="28"/>
  <c r="AE560" i="28"/>
  <c r="AF560" i="28"/>
  <c r="AG560" i="28"/>
  <c r="AH560" i="28"/>
  <c r="AI560" i="28"/>
  <c r="AJ560" i="28"/>
  <c r="AK560" i="28"/>
  <c r="AL560" i="28"/>
  <c r="AM560" i="28"/>
  <c r="AN560" i="28"/>
  <c r="AO560" i="28"/>
  <c r="AP560" i="28"/>
  <c r="AQ560" i="28"/>
  <c r="AR560" i="28"/>
  <c r="AT560" i="28"/>
  <c r="M560" i="8" s="1"/>
  <c r="AU560" i="28"/>
  <c r="AV560" i="28"/>
  <c r="AW560" i="28"/>
  <c r="AX560" i="28"/>
  <c r="F564" i="28"/>
  <c r="G564" i="28"/>
  <c r="H564" i="28"/>
  <c r="I564" i="28"/>
  <c r="J564" i="28"/>
  <c r="K564" i="8" s="1"/>
  <c r="K564" i="28"/>
  <c r="L564" i="28"/>
  <c r="M564" i="28"/>
  <c r="N564" i="28"/>
  <c r="O564" i="28"/>
  <c r="P564" i="28"/>
  <c r="Q564" i="28"/>
  <c r="N564" i="8" s="1"/>
  <c r="R564" i="28"/>
  <c r="S564" i="28"/>
  <c r="T564" i="28"/>
  <c r="U564" i="28"/>
  <c r="I564" i="8" s="1"/>
  <c r="V564" i="28"/>
  <c r="W564" i="28"/>
  <c r="X564" i="28"/>
  <c r="Y564" i="28"/>
  <c r="Z564" i="28"/>
  <c r="AA564" i="28"/>
  <c r="AB564" i="28"/>
  <c r="AC564" i="28"/>
  <c r="AD564" i="28"/>
  <c r="O564" i="8" s="1"/>
  <c r="AE564" i="28"/>
  <c r="AF564" i="28"/>
  <c r="AG564" i="28"/>
  <c r="AH564" i="28"/>
  <c r="AI564" i="28"/>
  <c r="AJ564" i="28"/>
  <c r="AK564" i="28"/>
  <c r="AL564" i="28"/>
  <c r="O134" i="30" s="1"/>
  <c r="AM564" i="28"/>
  <c r="AN564" i="28"/>
  <c r="AO564" i="28"/>
  <c r="L564" i="8" s="1"/>
  <c r="AP564" i="28"/>
  <c r="AQ564" i="28"/>
  <c r="AR564" i="28"/>
  <c r="AT564" i="28"/>
  <c r="M564" i="8" s="1"/>
  <c r="M568" i="8" s="1"/>
  <c r="J261" i="9" s="1"/>
  <c r="AU564" i="28"/>
  <c r="J564" i="8" s="1"/>
  <c r="AV564" i="28"/>
  <c r="AW564" i="28"/>
  <c r="AX564" i="28"/>
  <c r="BV570" i="28"/>
  <c r="BW3" i="28"/>
  <c r="BV571" i="28"/>
  <c r="BX3" i="28" s="1"/>
  <c r="BV572" i="28"/>
  <c r="BY3" i="28"/>
  <c r="BV573" i="28"/>
  <c r="BZ3" i="28" s="1"/>
  <c r="BV574" i="28"/>
  <c r="CA3" i="28"/>
  <c r="BV575" i="28"/>
  <c r="CB3" i="28" s="1"/>
  <c r="BV576" i="28"/>
  <c r="CC3" i="28"/>
  <c r="U3" i="8" s="1"/>
  <c r="BV577" i="28"/>
  <c r="CD3" i="28" s="1"/>
  <c r="V3" i="8" s="1"/>
  <c r="BV578" i="28"/>
  <c r="CE3" i="28" s="1"/>
  <c r="BV579" i="28"/>
  <c r="CF3" i="28" s="1"/>
  <c r="X3" i="8" s="1"/>
  <c r="BV580" i="28"/>
  <c r="CG3" i="28"/>
  <c r="R3" i="8" s="1"/>
  <c r="BV582" i="28"/>
  <c r="CI3" i="28" s="1"/>
  <c r="T3" i="8" s="1"/>
  <c r="BV583" i="28"/>
  <c r="CJ3" i="28" s="1"/>
  <c r="F3" i="8" s="1"/>
  <c r="AS590" i="28"/>
  <c r="AS591" i="28"/>
  <c r="AS592" i="28"/>
  <c r="AS593" i="28"/>
  <c r="AS594" i="28"/>
  <c r="AS595" i="28"/>
  <c r="AS596" i="28"/>
  <c r="AS597" i="28"/>
  <c r="AS598" i="28"/>
  <c r="AS599" i="28"/>
  <c r="AS600" i="28"/>
  <c r="AS601" i="28"/>
  <c r="AS602" i="28"/>
  <c r="AS603" i="28"/>
  <c r="AS604" i="28"/>
  <c r="AS605" i="28"/>
  <c r="AS606" i="28"/>
  <c r="AS607" i="28"/>
  <c r="AS608" i="28"/>
  <c r="AS609" i="28"/>
  <c r="AS610" i="28"/>
  <c r="AS611" i="28"/>
  <c r="AS612" i="28"/>
  <c r="AS613" i="28"/>
  <c r="AS614" i="28"/>
  <c r="AS615" i="28"/>
  <c r="AS616" i="28"/>
  <c r="AS617" i="28"/>
  <c r="AS618" i="28"/>
  <c r="Q4" i="6"/>
  <c r="BI4" i="6"/>
  <c r="DA4" i="6"/>
  <c r="Q5" i="6"/>
  <c r="BI5" i="6"/>
  <c r="DA5" i="6"/>
  <c r="Q6" i="6"/>
  <c r="BI6" i="6"/>
  <c r="DA6" i="6"/>
  <c r="Q7" i="6"/>
  <c r="BI7" i="6"/>
  <c r="DA7" i="6"/>
  <c r="Q8" i="6"/>
  <c r="BI8" i="6"/>
  <c r="DA8" i="6"/>
  <c r="Q9" i="6"/>
  <c r="BI9" i="6"/>
  <c r="DA9" i="6"/>
  <c r="Q10" i="6"/>
  <c r="BI10" i="6"/>
  <c r="DA10" i="6"/>
  <c r="Q11" i="6"/>
  <c r="BI11" i="6"/>
  <c r="DA11" i="6"/>
  <c r="Q12" i="6"/>
  <c r="BI12" i="6"/>
  <c r="DA12" i="6"/>
  <c r="Q13" i="6"/>
  <c r="BI13" i="6"/>
  <c r="DA13" i="6"/>
  <c r="Q14" i="6"/>
  <c r="BI14" i="6"/>
  <c r="DA14" i="6"/>
  <c r="Q15" i="6"/>
  <c r="BI15" i="6"/>
  <c r="DA15" i="6"/>
  <c r="Q16" i="6"/>
  <c r="BI16" i="6"/>
  <c r="DA16" i="6"/>
  <c r="Q17" i="6"/>
  <c r="BI17" i="6"/>
  <c r="DA17" i="6"/>
  <c r="Q18" i="6"/>
  <c r="BI18" i="6"/>
  <c r="DA18" i="6"/>
  <c r="Q19" i="6"/>
  <c r="BI19" i="6"/>
  <c r="DA19" i="6"/>
  <c r="Q20" i="6"/>
  <c r="BI20" i="6"/>
  <c r="DA20" i="6"/>
  <c r="Q21" i="6"/>
  <c r="BI21" i="6"/>
  <c r="DA21" i="6"/>
  <c r="Q22" i="6"/>
  <c r="BI22" i="6"/>
  <c r="DA22" i="6"/>
  <c r="Q23" i="6"/>
  <c r="BI23" i="6"/>
  <c r="DA23" i="6"/>
  <c r="Q24" i="6"/>
  <c r="BI24" i="6"/>
  <c r="DA24" i="6"/>
  <c r="Q25" i="6"/>
  <c r="BI25" i="6"/>
  <c r="DA25" i="6"/>
  <c r="Q26" i="6"/>
  <c r="BI26" i="6"/>
  <c r="DA26" i="6"/>
  <c r="Q27" i="6"/>
  <c r="BI27" i="6"/>
  <c r="DA27" i="6"/>
  <c r="Q28" i="6"/>
  <c r="BI28" i="6"/>
  <c r="DA28" i="6"/>
  <c r="Q29" i="6"/>
  <c r="BI29" i="6"/>
  <c r="DA29" i="6"/>
  <c r="Q30" i="6"/>
  <c r="BI30" i="6"/>
  <c r="DA30" i="6"/>
  <c r="Q31" i="6"/>
  <c r="BI31" i="6"/>
  <c r="DA31" i="6"/>
  <c r="Q32" i="6"/>
  <c r="BI32" i="6"/>
  <c r="DA32" i="6"/>
  <c r="Q33" i="6"/>
  <c r="BI33" i="6"/>
  <c r="DA33" i="6"/>
  <c r="Q34" i="6"/>
  <c r="BI34" i="6"/>
  <c r="DA34" i="6"/>
  <c r="Q35" i="6"/>
  <c r="BI35" i="6"/>
  <c r="DA35" i="6"/>
  <c r="Q36" i="6"/>
  <c r="BI36" i="6"/>
  <c r="DA36" i="6"/>
  <c r="Q37" i="6"/>
  <c r="BI37" i="6"/>
  <c r="DA37" i="6"/>
  <c r="Q38" i="6"/>
  <c r="BI38" i="6"/>
  <c r="DA38" i="6"/>
  <c r="Q39" i="6"/>
  <c r="BI39" i="6"/>
  <c r="DA39" i="6"/>
  <c r="Q40" i="6"/>
  <c r="BI40" i="6"/>
  <c r="DA40" i="6"/>
  <c r="Q41" i="6"/>
  <c r="BI41" i="6"/>
  <c r="DA41" i="6"/>
  <c r="Q42" i="6"/>
  <c r="BI42" i="6"/>
  <c r="DA42" i="6"/>
  <c r="Q43" i="6"/>
  <c r="BI43" i="6"/>
  <c r="DA43" i="6"/>
  <c r="Q44" i="6"/>
  <c r="BI44" i="6"/>
  <c r="DA44" i="6"/>
  <c r="Q45" i="6"/>
  <c r="BI45" i="6"/>
  <c r="DA45" i="6"/>
  <c r="Q46" i="6"/>
  <c r="BI46" i="6"/>
  <c r="DA46" i="6"/>
  <c r="Q47" i="6"/>
  <c r="BI47" i="6"/>
  <c r="DA47" i="6"/>
  <c r="Q48" i="6"/>
  <c r="BI48" i="6"/>
  <c r="DA48" i="6"/>
  <c r="Q49" i="6"/>
  <c r="BI49" i="6"/>
  <c r="DA49" i="6"/>
  <c r="Q50" i="6"/>
  <c r="BI50" i="6"/>
  <c r="DA50" i="6"/>
  <c r="Q51" i="6"/>
  <c r="BI51" i="6"/>
  <c r="DA51" i="6"/>
  <c r="Q52" i="6"/>
  <c r="BI52" i="6"/>
  <c r="DA52" i="6"/>
  <c r="Q53" i="6"/>
  <c r="BI53" i="6"/>
  <c r="DA53" i="6"/>
  <c r="Q54" i="6"/>
  <c r="BI54" i="6"/>
  <c r="DA54" i="6"/>
  <c r="Q55" i="6"/>
  <c r="BI55" i="6"/>
  <c r="DA55" i="6"/>
  <c r="Q56" i="6"/>
  <c r="BI56" i="6"/>
  <c r="DA56" i="6"/>
  <c r="Q57" i="6"/>
  <c r="BI57" i="6"/>
  <c r="DA57" i="6"/>
  <c r="Q58" i="6"/>
  <c r="BI58" i="6"/>
  <c r="DA58" i="6"/>
  <c r="Q59" i="6"/>
  <c r="BI59" i="6"/>
  <c r="DA59" i="6"/>
  <c r="Q60" i="6"/>
  <c r="BI60" i="6"/>
  <c r="DA60" i="6"/>
  <c r="Q61" i="6"/>
  <c r="BI61" i="6"/>
  <c r="DA61" i="6"/>
  <c r="Q62" i="6"/>
  <c r="BI62" i="6"/>
  <c r="DA62" i="6"/>
  <c r="Q63" i="6"/>
  <c r="BI63" i="6"/>
  <c r="DA63" i="6"/>
  <c r="Q64" i="6"/>
  <c r="BI64" i="6"/>
  <c r="DA64" i="6"/>
  <c r="Q65" i="6"/>
  <c r="BI65" i="6"/>
  <c r="DA65" i="6"/>
  <c r="Q66" i="6"/>
  <c r="BI66" i="6"/>
  <c r="DA66" i="6"/>
  <c r="Q67" i="6"/>
  <c r="BI67" i="6"/>
  <c r="DA67" i="6"/>
  <c r="Q68" i="6"/>
  <c r="BI68" i="6"/>
  <c r="DA68" i="6"/>
  <c r="Q69" i="6"/>
  <c r="BI69" i="6"/>
  <c r="DA69" i="6"/>
  <c r="Q70" i="6"/>
  <c r="BI70" i="6"/>
  <c r="DA70" i="6"/>
  <c r="Q71" i="6"/>
  <c r="BI71" i="6"/>
  <c r="DA71" i="6"/>
  <c r="Q72" i="6"/>
  <c r="BI72" i="6"/>
  <c r="DA72" i="6"/>
  <c r="Q73" i="6"/>
  <c r="BI73" i="6"/>
  <c r="DA73" i="6"/>
  <c r="Q74" i="6"/>
  <c r="BI74" i="6"/>
  <c r="DA74" i="6"/>
  <c r="Q75" i="6"/>
  <c r="BI75" i="6"/>
  <c r="DA75" i="6"/>
  <c r="Q76" i="6"/>
  <c r="BI76" i="6"/>
  <c r="DA76" i="6"/>
  <c r="Q77" i="6"/>
  <c r="BI77" i="6"/>
  <c r="DA77" i="6"/>
  <c r="Q78" i="6"/>
  <c r="BI78" i="6"/>
  <c r="DA78" i="6"/>
  <c r="Q79" i="6"/>
  <c r="BI79" i="6"/>
  <c r="DA79" i="6"/>
  <c r="Q80" i="6"/>
  <c r="BI80" i="6"/>
  <c r="DA80" i="6"/>
  <c r="Q81" i="6"/>
  <c r="BI81" i="6"/>
  <c r="DA81" i="6"/>
  <c r="Q82" i="6"/>
  <c r="BI82" i="6"/>
  <c r="DA82" i="6"/>
  <c r="Q83" i="6"/>
  <c r="BI83" i="6"/>
  <c r="DA83" i="6"/>
  <c r="Q84" i="6"/>
  <c r="BI84" i="6"/>
  <c r="DA84" i="6"/>
  <c r="Q85" i="6"/>
  <c r="BI85" i="6"/>
  <c r="DA85" i="6"/>
  <c r="Q86" i="6"/>
  <c r="BI86" i="6"/>
  <c r="DA86" i="6"/>
  <c r="Q87" i="6"/>
  <c r="BI87" i="6"/>
  <c r="DA87" i="6"/>
  <c r="Q88" i="6"/>
  <c r="BI88" i="6"/>
  <c r="DA88" i="6"/>
  <c r="Q89" i="6"/>
  <c r="BI89" i="6"/>
  <c r="DA89" i="6"/>
  <c r="Q90" i="6"/>
  <c r="BI90" i="6"/>
  <c r="DA90" i="6"/>
  <c r="Q91" i="6"/>
  <c r="BI91" i="6"/>
  <c r="DA91" i="6"/>
  <c r="Q92" i="6"/>
  <c r="BI92" i="6"/>
  <c r="DA92" i="6"/>
  <c r="Q93" i="6"/>
  <c r="BI93" i="6"/>
  <c r="DA93" i="6"/>
  <c r="Q94" i="6"/>
  <c r="BI94" i="6"/>
  <c r="DA94" i="6"/>
  <c r="Q95" i="6"/>
  <c r="BI95" i="6"/>
  <c r="DA95" i="6"/>
  <c r="Q96" i="6"/>
  <c r="BI96" i="6"/>
  <c r="DA96" i="6"/>
  <c r="Q97" i="6"/>
  <c r="BI97" i="6"/>
  <c r="DA97" i="6"/>
  <c r="Q98" i="6"/>
  <c r="BI98" i="6"/>
  <c r="DA98" i="6"/>
  <c r="Q99" i="6"/>
  <c r="BI99" i="6"/>
  <c r="DA99" i="6"/>
  <c r="Q100" i="6"/>
  <c r="BI100" i="6"/>
  <c r="DA100" i="6"/>
  <c r="Q101" i="6"/>
  <c r="BI101" i="6"/>
  <c r="DA101" i="6"/>
  <c r="Q102" i="6"/>
  <c r="BI102" i="6"/>
  <c r="DA102" i="6"/>
  <c r="Q103" i="6"/>
  <c r="BI103" i="6"/>
  <c r="DA103" i="6"/>
  <c r="Q104" i="6"/>
  <c r="BI104" i="6"/>
  <c r="DA104" i="6"/>
  <c r="Q105" i="6"/>
  <c r="BI105" i="6"/>
  <c r="DA105" i="6"/>
  <c r="Q106" i="6"/>
  <c r="BI106" i="6"/>
  <c r="DA106" i="6"/>
  <c r="Q107" i="6"/>
  <c r="BI107" i="6"/>
  <c r="DA107" i="6"/>
  <c r="Q108" i="6"/>
  <c r="BI108" i="6"/>
  <c r="DA108" i="6"/>
  <c r="Q109" i="6"/>
  <c r="BI109" i="6"/>
  <c r="DA109" i="6"/>
  <c r="Q110" i="6"/>
  <c r="BI110" i="6"/>
  <c r="DA110" i="6"/>
  <c r="Q111" i="6"/>
  <c r="BI111" i="6"/>
  <c r="DA111" i="6"/>
  <c r="Q112" i="6"/>
  <c r="BI112" i="6"/>
  <c r="DA112" i="6"/>
  <c r="Q113" i="6"/>
  <c r="BI113" i="6"/>
  <c r="DA113" i="6"/>
  <c r="Q114" i="6"/>
  <c r="BI114" i="6"/>
  <c r="DA114" i="6"/>
  <c r="Q115" i="6"/>
  <c r="BI115" i="6"/>
  <c r="DA115" i="6"/>
  <c r="Q116" i="6"/>
  <c r="BI116" i="6"/>
  <c r="DA116" i="6"/>
  <c r="Q117" i="6"/>
  <c r="BI117" i="6"/>
  <c r="DA117" i="6"/>
  <c r="Q118" i="6"/>
  <c r="BI118" i="6"/>
  <c r="DA118" i="6"/>
  <c r="Q119" i="6"/>
  <c r="BI119" i="6"/>
  <c r="DA119" i="6"/>
  <c r="Q120" i="6"/>
  <c r="BI120" i="6"/>
  <c r="DA120" i="6"/>
  <c r="Q121" i="6"/>
  <c r="BI121" i="6"/>
  <c r="DA121" i="6"/>
  <c r="Q122" i="6"/>
  <c r="BI122" i="6"/>
  <c r="DA122" i="6"/>
  <c r="Q123" i="6"/>
  <c r="BI123" i="6"/>
  <c r="DA123" i="6"/>
  <c r="Q124" i="6"/>
  <c r="BI124" i="6"/>
  <c r="DA124" i="6"/>
  <c r="Q125" i="6"/>
  <c r="BI125" i="6"/>
  <c r="DA125" i="6"/>
  <c r="Q126" i="6"/>
  <c r="BI126" i="6"/>
  <c r="DA126" i="6"/>
  <c r="Q127" i="6"/>
  <c r="BI127" i="6"/>
  <c r="DA127" i="6"/>
  <c r="Q128" i="6"/>
  <c r="BI128" i="6"/>
  <c r="DA128" i="6"/>
  <c r="Q129" i="6"/>
  <c r="BI129" i="6"/>
  <c r="DA129" i="6"/>
  <c r="Q130" i="6"/>
  <c r="BI130" i="6"/>
  <c r="DA130" i="6"/>
  <c r="Q131" i="6"/>
  <c r="BI131" i="6"/>
  <c r="DA131" i="6"/>
  <c r="Q132" i="6"/>
  <c r="BI132" i="6"/>
  <c r="DA132" i="6"/>
  <c r="Q133" i="6"/>
  <c r="BI133" i="6"/>
  <c r="DA133" i="6"/>
  <c r="Q134" i="6"/>
  <c r="BI134" i="6"/>
  <c r="DA134" i="6"/>
  <c r="Q135" i="6"/>
  <c r="BI135" i="6"/>
  <c r="DA135" i="6"/>
  <c r="Q136" i="6"/>
  <c r="BI136" i="6"/>
  <c r="DA136" i="6"/>
  <c r="Q137" i="6"/>
  <c r="BI137" i="6"/>
  <c r="DA137" i="6"/>
  <c r="Q138" i="6"/>
  <c r="BI138" i="6"/>
  <c r="DA138" i="6"/>
  <c r="Q139" i="6"/>
  <c r="BI139" i="6"/>
  <c r="DA139" i="6"/>
  <c r="Q140" i="6"/>
  <c r="BI140" i="6"/>
  <c r="DA140" i="6"/>
  <c r="Q141" i="6"/>
  <c r="BI141" i="6"/>
  <c r="DA141" i="6"/>
  <c r="Q142" i="6"/>
  <c r="BI142" i="6"/>
  <c r="DA142" i="6"/>
  <c r="Q143" i="6"/>
  <c r="BI143" i="6"/>
  <c r="DA143" i="6"/>
  <c r="Q144" i="6"/>
  <c r="BI144" i="6"/>
  <c r="DA144" i="6"/>
  <c r="Q145" i="6"/>
  <c r="BI145" i="6"/>
  <c r="DA145" i="6"/>
  <c r="Q146" i="6"/>
  <c r="BI146" i="6"/>
  <c r="DA146" i="6"/>
  <c r="Q147" i="6"/>
  <c r="BI147" i="6"/>
  <c r="DA147" i="6"/>
  <c r="Q148" i="6"/>
  <c r="BI148" i="6"/>
  <c r="DA148" i="6"/>
  <c r="Q149" i="6"/>
  <c r="BI149" i="6"/>
  <c r="DA149" i="6"/>
  <c r="Q150" i="6"/>
  <c r="BI150" i="6"/>
  <c r="DA150" i="6"/>
  <c r="Q151" i="6"/>
  <c r="BI151" i="6"/>
  <c r="DA151" i="6"/>
  <c r="Q152" i="6"/>
  <c r="BI152" i="6"/>
  <c r="DA152" i="6"/>
  <c r="Q153" i="6"/>
  <c r="BI153" i="6"/>
  <c r="DA153" i="6"/>
  <c r="Q154" i="6"/>
  <c r="BI154" i="6"/>
  <c r="DA154" i="6"/>
  <c r="Q155" i="6"/>
  <c r="BI155" i="6"/>
  <c r="DA155" i="6"/>
  <c r="Q156" i="6"/>
  <c r="BI156" i="6"/>
  <c r="DA156" i="6"/>
  <c r="Q157" i="6"/>
  <c r="BI157" i="6"/>
  <c r="DA157" i="6"/>
  <c r="Q158" i="6"/>
  <c r="BI158" i="6"/>
  <c r="DA158" i="6"/>
  <c r="Q159" i="6"/>
  <c r="BI159" i="6"/>
  <c r="DA159" i="6"/>
  <c r="Q160" i="6"/>
  <c r="BI160" i="6"/>
  <c r="DA160" i="6"/>
  <c r="Q161" i="6"/>
  <c r="BI161" i="6"/>
  <c r="DA161" i="6"/>
  <c r="Q162" i="6"/>
  <c r="BI162" i="6"/>
  <c r="DA162" i="6"/>
  <c r="Q163" i="6"/>
  <c r="BI163" i="6"/>
  <c r="DA163" i="6"/>
  <c r="Q164" i="6"/>
  <c r="BI164" i="6"/>
  <c r="DA164" i="6"/>
  <c r="Q165" i="6"/>
  <c r="BI165" i="6"/>
  <c r="DA165" i="6"/>
  <c r="Q166" i="6"/>
  <c r="BI166" i="6"/>
  <c r="DA166" i="6"/>
  <c r="Q167" i="6"/>
  <c r="BI167" i="6"/>
  <c r="DA167" i="6"/>
  <c r="Q168" i="6"/>
  <c r="BI168" i="6"/>
  <c r="DA168" i="6"/>
  <c r="Q169" i="6"/>
  <c r="BI169" i="6"/>
  <c r="DA169" i="6"/>
  <c r="Q170" i="6"/>
  <c r="BI170" i="6"/>
  <c r="DA170" i="6"/>
  <c r="Q171" i="6"/>
  <c r="BI171" i="6"/>
  <c r="DA171" i="6"/>
  <c r="Q172" i="6"/>
  <c r="BI172" i="6"/>
  <c r="DA172" i="6"/>
  <c r="Q173" i="6"/>
  <c r="BI173" i="6"/>
  <c r="DA173" i="6"/>
  <c r="Q174" i="6"/>
  <c r="BI174" i="6"/>
  <c r="DA174" i="6"/>
  <c r="Q175" i="6"/>
  <c r="BI175" i="6"/>
  <c r="DA175" i="6"/>
  <c r="Q176" i="6"/>
  <c r="BI176" i="6"/>
  <c r="DA176" i="6"/>
  <c r="Q177" i="6"/>
  <c r="BI177" i="6"/>
  <c r="DA177" i="6"/>
  <c r="Q178" i="6"/>
  <c r="BI178" i="6"/>
  <c r="DA178" i="6"/>
  <c r="Q179" i="6"/>
  <c r="BI179" i="6"/>
  <c r="DA179" i="6"/>
  <c r="Q180" i="6"/>
  <c r="BI180" i="6"/>
  <c r="DA180" i="6"/>
  <c r="Q181" i="6"/>
  <c r="BI181" i="6"/>
  <c r="DA181" i="6"/>
  <c r="Q182" i="6"/>
  <c r="BI182" i="6"/>
  <c r="DA182" i="6"/>
  <c r="Q183" i="6"/>
  <c r="BI183" i="6"/>
  <c r="DA183" i="6"/>
  <c r="Q184" i="6"/>
  <c r="BI184" i="6"/>
  <c r="DA184" i="6"/>
  <c r="Q185" i="6"/>
  <c r="BI185" i="6"/>
  <c r="DA185" i="6"/>
  <c r="Q186" i="6"/>
  <c r="BI186" i="6"/>
  <c r="DA186" i="6"/>
  <c r="Q187" i="6"/>
  <c r="BI187" i="6"/>
  <c r="DA187" i="6"/>
  <c r="Q188" i="6"/>
  <c r="BI188" i="6"/>
  <c r="DA188" i="6"/>
  <c r="Q189" i="6"/>
  <c r="BI189" i="6"/>
  <c r="DA189" i="6"/>
  <c r="Q190" i="6"/>
  <c r="BI190" i="6"/>
  <c r="DA190" i="6"/>
  <c r="Q191" i="6"/>
  <c r="BI191" i="6"/>
  <c r="DA191" i="6"/>
  <c r="Q192" i="6"/>
  <c r="BI192" i="6"/>
  <c r="DA192" i="6"/>
  <c r="Q193" i="6"/>
  <c r="BI193" i="6"/>
  <c r="DA193" i="6"/>
  <c r="Q194" i="6"/>
  <c r="BI194" i="6"/>
  <c r="DA194" i="6"/>
  <c r="Q195" i="6"/>
  <c r="BI195" i="6"/>
  <c r="DA195" i="6"/>
  <c r="Q196" i="6"/>
  <c r="BI196" i="6"/>
  <c r="DA196" i="6"/>
  <c r="Q197" i="6"/>
  <c r="BI197" i="6"/>
  <c r="DA197" i="6"/>
  <c r="Q198" i="6"/>
  <c r="BI198" i="6"/>
  <c r="DA198" i="6"/>
  <c r="Q199" i="6"/>
  <c r="BI199" i="6"/>
  <c r="DA199" i="6"/>
  <c r="Q200" i="6"/>
  <c r="BI200" i="6"/>
  <c r="DA200" i="6"/>
  <c r="Q201" i="6"/>
  <c r="BI201" i="6"/>
  <c r="DA201" i="6"/>
  <c r="Q202" i="6"/>
  <c r="BI202" i="6"/>
  <c r="DA202" i="6"/>
  <c r="Q203" i="6"/>
  <c r="BI203" i="6"/>
  <c r="DA203" i="6"/>
  <c r="Q204" i="6"/>
  <c r="BI204" i="6"/>
  <c r="DA204" i="6"/>
  <c r="Q205" i="6"/>
  <c r="BI205" i="6"/>
  <c r="DA205" i="6"/>
  <c r="Q206" i="6"/>
  <c r="BI206" i="6"/>
  <c r="DA206" i="6"/>
  <c r="Q207" i="6"/>
  <c r="BI207" i="6"/>
  <c r="DA207" i="6"/>
  <c r="Q208" i="6"/>
  <c r="BI208" i="6"/>
  <c r="DA208" i="6"/>
  <c r="Q209" i="6"/>
  <c r="BI209" i="6"/>
  <c r="DA209" i="6"/>
  <c r="Q210" i="6"/>
  <c r="BI210" i="6"/>
  <c r="DA210" i="6"/>
  <c r="Q211" i="6"/>
  <c r="BI211" i="6"/>
  <c r="DA211" i="6"/>
  <c r="Q212" i="6"/>
  <c r="BI212" i="6"/>
  <c r="DA212" i="6"/>
  <c r="Q213" i="6"/>
  <c r="BI213" i="6"/>
  <c r="DA213" i="6"/>
  <c r="Q214" i="6"/>
  <c r="BI214" i="6"/>
  <c r="DA214" i="6"/>
  <c r="Q215" i="6"/>
  <c r="BI215" i="6"/>
  <c r="DA215" i="6"/>
  <c r="Q216" i="6"/>
  <c r="BI216" i="6"/>
  <c r="DA216" i="6"/>
  <c r="Q217" i="6"/>
  <c r="BI217" i="6"/>
  <c r="DA217" i="6"/>
  <c r="Q218" i="6"/>
  <c r="BI218" i="6"/>
  <c r="DA218" i="6"/>
  <c r="Q219" i="6"/>
  <c r="BI219" i="6"/>
  <c r="DA219" i="6"/>
  <c r="Q220" i="6"/>
  <c r="BI220" i="6"/>
  <c r="DA220" i="6"/>
  <c r="Q221" i="6"/>
  <c r="BI221" i="6"/>
  <c r="DA221" i="6"/>
  <c r="Q222" i="6"/>
  <c r="BI222" i="6"/>
  <c r="DA222" i="6"/>
  <c r="Q223" i="6"/>
  <c r="BI223" i="6"/>
  <c r="DA223" i="6"/>
  <c r="Q224" i="6"/>
  <c r="BI224" i="6"/>
  <c r="DA224" i="6"/>
  <c r="Q225" i="6"/>
  <c r="BI225" i="6"/>
  <c r="DA225" i="6"/>
  <c r="Q226" i="6"/>
  <c r="BI226" i="6"/>
  <c r="DA226" i="6"/>
  <c r="Q227" i="6"/>
  <c r="BI227" i="6"/>
  <c r="DA227" i="6"/>
  <c r="Q228" i="6"/>
  <c r="BI228" i="6"/>
  <c r="DA228" i="6"/>
  <c r="Q229" i="6"/>
  <c r="BI229" i="6"/>
  <c r="DA229" i="6"/>
  <c r="Q230" i="6"/>
  <c r="BI230" i="6"/>
  <c r="DA230" i="6"/>
  <c r="Q231" i="6"/>
  <c r="BI231" i="6"/>
  <c r="DA231" i="6"/>
  <c r="Q232" i="6"/>
  <c r="BI232" i="6"/>
  <c r="DA232" i="6"/>
  <c r="Q233" i="6"/>
  <c r="BI233" i="6"/>
  <c r="DA233" i="6"/>
  <c r="Q234" i="6"/>
  <c r="BI234" i="6"/>
  <c r="DA234" i="6"/>
  <c r="Q235" i="6"/>
  <c r="BI235" i="6"/>
  <c r="DA235" i="6"/>
  <c r="Q236" i="6"/>
  <c r="BI236" i="6"/>
  <c r="DA236" i="6"/>
  <c r="Q237" i="6"/>
  <c r="BI237" i="6"/>
  <c r="DA237" i="6"/>
  <c r="Q238" i="6"/>
  <c r="BI238" i="6"/>
  <c r="DA238" i="6"/>
  <c r="Q239" i="6"/>
  <c r="BI239" i="6"/>
  <c r="DA239" i="6"/>
  <c r="Q240" i="6"/>
  <c r="BI240" i="6"/>
  <c r="DA240" i="6"/>
  <c r="Q241" i="6"/>
  <c r="BI241" i="6"/>
  <c r="DA241" i="6"/>
  <c r="Q242" i="6"/>
  <c r="BI242" i="6"/>
  <c r="DA242" i="6"/>
  <c r="Q243" i="6"/>
  <c r="BI243" i="6"/>
  <c r="DA243" i="6"/>
  <c r="Q244" i="6"/>
  <c r="BI244" i="6"/>
  <c r="DA244" i="6"/>
  <c r="Q245" i="6"/>
  <c r="BI245" i="6"/>
  <c r="DA245" i="6"/>
  <c r="Q246" i="6"/>
  <c r="BI246" i="6"/>
  <c r="DA246" i="6"/>
  <c r="Q247" i="6"/>
  <c r="BI247" i="6"/>
  <c r="DA247" i="6"/>
  <c r="Q248" i="6"/>
  <c r="BI248" i="6"/>
  <c r="DA248" i="6"/>
  <c r="Q249" i="6"/>
  <c r="BI249" i="6"/>
  <c r="DA249" i="6"/>
  <c r="Q250" i="6"/>
  <c r="BI250" i="6"/>
  <c r="DA250" i="6"/>
  <c r="Q251" i="6"/>
  <c r="BI251" i="6"/>
  <c r="DA251" i="6"/>
  <c r="Q252" i="6"/>
  <c r="BI252" i="6"/>
  <c r="DA252" i="6"/>
  <c r="Q253" i="6"/>
  <c r="BI253" i="6"/>
  <c r="DA253" i="6"/>
  <c r="Q254" i="6"/>
  <c r="BI254" i="6"/>
  <c r="DA254" i="6"/>
  <c r="Q255" i="6"/>
  <c r="BI255" i="6"/>
  <c r="DA255" i="6"/>
  <c r="Q256" i="6"/>
  <c r="BI256" i="6"/>
  <c r="DA256" i="6"/>
  <c r="Q257" i="6"/>
  <c r="BI257" i="6"/>
  <c r="DA257" i="6"/>
  <c r="Q258" i="6"/>
  <c r="BI258" i="6"/>
  <c r="DA258" i="6"/>
  <c r="Q259" i="6"/>
  <c r="BI259" i="6"/>
  <c r="DA259" i="6"/>
  <c r="Q260" i="6"/>
  <c r="BI260" i="6"/>
  <c r="DA260" i="6"/>
  <c r="Q261" i="6"/>
  <c r="BI261" i="6"/>
  <c r="DA261" i="6"/>
  <c r="Q262" i="6"/>
  <c r="BI262" i="6"/>
  <c r="DA262" i="6"/>
  <c r="Q263" i="6"/>
  <c r="BI263" i="6"/>
  <c r="DA263" i="6"/>
  <c r="Q264" i="6"/>
  <c r="BI264" i="6"/>
  <c r="DA264" i="6"/>
  <c r="Q265" i="6"/>
  <c r="BI265" i="6"/>
  <c r="DA265" i="6"/>
  <c r="Q266" i="6"/>
  <c r="BI266" i="6"/>
  <c r="DA266" i="6"/>
  <c r="Q267" i="6"/>
  <c r="BI267" i="6"/>
  <c r="DA267" i="6"/>
  <c r="Q268" i="6"/>
  <c r="BI268" i="6"/>
  <c r="DA268" i="6"/>
  <c r="Q269" i="6"/>
  <c r="BI269" i="6"/>
  <c r="DA269" i="6"/>
  <c r="Q270" i="6"/>
  <c r="BI270" i="6"/>
  <c r="DA270" i="6"/>
  <c r="Q271" i="6"/>
  <c r="BI271" i="6"/>
  <c r="DA271" i="6"/>
  <c r="Q272" i="6"/>
  <c r="BI272" i="6"/>
  <c r="DA272" i="6"/>
  <c r="Q273" i="6"/>
  <c r="BI273" i="6"/>
  <c r="DA273" i="6"/>
  <c r="Q274" i="6"/>
  <c r="BI274" i="6"/>
  <c r="DA274" i="6"/>
  <c r="Q275" i="6"/>
  <c r="BI275" i="6"/>
  <c r="DA275" i="6"/>
  <c r="Q276" i="6"/>
  <c r="BI276" i="6"/>
  <c r="DA276" i="6"/>
  <c r="Q277" i="6"/>
  <c r="BI277" i="6"/>
  <c r="DA277" i="6"/>
  <c r="Q278" i="6"/>
  <c r="BI278" i="6"/>
  <c r="DA278" i="6"/>
  <c r="Q279" i="6"/>
  <c r="BI279" i="6"/>
  <c r="DA279" i="6"/>
  <c r="Q280" i="6"/>
  <c r="BI280" i="6"/>
  <c r="DA280" i="6"/>
  <c r="Q281" i="6"/>
  <c r="BI281" i="6"/>
  <c r="DA281" i="6"/>
  <c r="Q282" i="6"/>
  <c r="BI282" i="6"/>
  <c r="DA282" i="6"/>
  <c r="Q283" i="6"/>
  <c r="BI283" i="6"/>
  <c r="DA283" i="6"/>
  <c r="Q284" i="6"/>
  <c r="BI284" i="6"/>
  <c r="DA284" i="6"/>
  <c r="Q285" i="6"/>
  <c r="BI285" i="6"/>
  <c r="DA285" i="6"/>
  <c r="Q286" i="6"/>
  <c r="BI286" i="6"/>
  <c r="DA286" i="6"/>
  <c r="Q287" i="6"/>
  <c r="BI287" i="6"/>
  <c r="DA287" i="6"/>
  <c r="Q288" i="6"/>
  <c r="BI288" i="6"/>
  <c r="DA288" i="6"/>
  <c r="Q289" i="6"/>
  <c r="BI289" i="6"/>
  <c r="DA289" i="6"/>
  <c r="Q290" i="6"/>
  <c r="BI290" i="6"/>
  <c r="DA290" i="6"/>
  <c r="Q291" i="6"/>
  <c r="BI291" i="6"/>
  <c r="DA291" i="6"/>
  <c r="Q292" i="6"/>
  <c r="BI292" i="6"/>
  <c r="DA292" i="6"/>
  <c r="Q293" i="6"/>
  <c r="BI293" i="6"/>
  <c r="DA293" i="6"/>
  <c r="Q294" i="6"/>
  <c r="BI294" i="6"/>
  <c r="DA294" i="6"/>
  <c r="Q295" i="6"/>
  <c r="BI295" i="6"/>
  <c r="DA295" i="6"/>
  <c r="Q296" i="6"/>
  <c r="BI296" i="6"/>
  <c r="DA296" i="6"/>
  <c r="Q297" i="6"/>
  <c r="BI297" i="6"/>
  <c r="DA297" i="6"/>
  <c r="Q298" i="6"/>
  <c r="BI298" i="6"/>
  <c r="DA298" i="6"/>
  <c r="Q299" i="6"/>
  <c r="BI299" i="6"/>
  <c r="DA299" i="6"/>
  <c r="Q300" i="6"/>
  <c r="BI300" i="6"/>
  <c r="DA300" i="6"/>
  <c r="Q301" i="6"/>
  <c r="BI301" i="6"/>
  <c r="DA301" i="6"/>
  <c r="Q302" i="6"/>
  <c r="BI302" i="6"/>
  <c r="DA302" i="6"/>
  <c r="Q303" i="6"/>
  <c r="BI303" i="6"/>
  <c r="DA303" i="6"/>
  <c r="Q304" i="6"/>
  <c r="BI304" i="6"/>
  <c r="DA304" i="6"/>
  <c r="Q305" i="6"/>
  <c r="BI305" i="6"/>
  <c r="DA305" i="6"/>
  <c r="Q306" i="6"/>
  <c r="BI306" i="6"/>
  <c r="DA306" i="6"/>
  <c r="Q307" i="6"/>
  <c r="BI307" i="6"/>
  <c r="DA307" i="6"/>
  <c r="Q308" i="6"/>
  <c r="BI308" i="6"/>
  <c r="DA308" i="6"/>
  <c r="Q309" i="6"/>
  <c r="BI309" i="6"/>
  <c r="DA309" i="6"/>
  <c r="Q310" i="6"/>
  <c r="BI310" i="6"/>
  <c r="DA310" i="6"/>
  <c r="Q311" i="6"/>
  <c r="BI311" i="6"/>
  <c r="DA311" i="6"/>
  <c r="Q312" i="6"/>
  <c r="BI312" i="6"/>
  <c r="DA312" i="6"/>
  <c r="Q313" i="6"/>
  <c r="BI313" i="6"/>
  <c r="DA313" i="6"/>
  <c r="Q314" i="6"/>
  <c r="BI314" i="6"/>
  <c r="DA314" i="6"/>
  <c r="Q315" i="6"/>
  <c r="BI315" i="6"/>
  <c r="DA315" i="6"/>
  <c r="Q316" i="6"/>
  <c r="BI316" i="6"/>
  <c r="DA316" i="6"/>
  <c r="Q317" i="6"/>
  <c r="BI317" i="6"/>
  <c r="DA317" i="6"/>
  <c r="Q318" i="6"/>
  <c r="BI318" i="6"/>
  <c r="DA318" i="6"/>
  <c r="Q319" i="6"/>
  <c r="BI319" i="6"/>
  <c r="DA319" i="6"/>
  <c r="Q320" i="6"/>
  <c r="BI320" i="6"/>
  <c r="DA320" i="6"/>
  <c r="Q321" i="6"/>
  <c r="BI321" i="6"/>
  <c r="DA321" i="6"/>
  <c r="Q322" i="6"/>
  <c r="BI322" i="6"/>
  <c r="DA322" i="6"/>
  <c r="Q323" i="6"/>
  <c r="BI323" i="6"/>
  <c r="DA323" i="6"/>
  <c r="Q324" i="6"/>
  <c r="BI324" i="6"/>
  <c r="DA324" i="6"/>
  <c r="Q325" i="6"/>
  <c r="BI325" i="6"/>
  <c r="DA325" i="6"/>
  <c r="Q326" i="6"/>
  <c r="BI326" i="6"/>
  <c r="DA326" i="6"/>
  <c r="Q327" i="6"/>
  <c r="BI327" i="6"/>
  <c r="DA327" i="6"/>
  <c r="Q328" i="6"/>
  <c r="BI328" i="6"/>
  <c r="DA328" i="6"/>
  <c r="Q329" i="6"/>
  <c r="BI329" i="6"/>
  <c r="DA329" i="6"/>
  <c r="Q330" i="6"/>
  <c r="BI330" i="6"/>
  <c r="DA330" i="6"/>
  <c r="Q331" i="6"/>
  <c r="BI331" i="6"/>
  <c r="DA331" i="6"/>
  <c r="Q332" i="6"/>
  <c r="BI332" i="6"/>
  <c r="DA332" i="6"/>
  <c r="Q333" i="6"/>
  <c r="BI333" i="6"/>
  <c r="DA333" i="6"/>
  <c r="Q334" i="6"/>
  <c r="BI334" i="6"/>
  <c r="DA334" i="6"/>
  <c r="Q335" i="6"/>
  <c r="BI335" i="6"/>
  <c r="DA335" i="6"/>
  <c r="Q336" i="6"/>
  <c r="BI336" i="6"/>
  <c r="DA336" i="6"/>
  <c r="Q337" i="6"/>
  <c r="BI337" i="6"/>
  <c r="DA337" i="6"/>
  <c r="Q338" i="6"/>
  <c r="BI338" i="6"/>
  <c r="DA338" i="6"/>
  <c r="Q339" i="6"/>
  <c r="BI339" i="6"/>
  <c r="DA339" i="6"/>
  <c r="Q340" i="6"/>
  <c r="BI340" i="6"/>
  <c r="DA340" i="6"/>
  <c r="Q341" i="6"/>
  <c r="BI341" i="6"/>
  <c r="DA341" i="6"/>
  <c r="Q342" i="6"/>
  <c r="BI342" i="6"/>
  <c r="DA342" i="6"/>
  <c r="Q343" i="6"/>
  <c r="BI343" i="6"/>
  <c r="DA343" i="6"/>
  <c r="Q344" i="6"/>
  <c r="BI344" i="6"/>
  <c r="DA344" i="6"/>
  <c r="Q345" i="6"/>
  <c r="BI345" i="6"/>
  <c r="DA345" i="6"/>
  <c r="Q346" i="6"/>
  <c r="BI346" i="6"/>
  <c r="DA346" i="6"/>
  <c r="Q347" i="6"/>
  <c r="BI347" i="6"/>
  <c r="DA347" i="6"/>
  <c r="Q348" i="6"/>
  <c r="BI348" i="6"/>
  <c r="DA348" i="6"/>
  <c r="Q349" i="6"/>
  <c r="BI349" i="6"/>
  <c r="DA349" i="6"/>
  <c r="Q350" i="6"/>
  <c r="BI350" i="6"/>
  <c r="DA350" i="6"/>
  <c r="Q351" i="6"/>
  <c r="BI351" i="6"/>
  <c r="DA351" i="6"/>
  <c r="Q352" i="6"/>
  <c r="BI352" i="6"/>
  <c r="DA352" i="6"/>
  <c r="Q353" i="6"/>
  <c r="BI353" i="6"/>
  <c r="DA353" i="6"/>
  <c r="Q354" i="6"/>
  <c r="BI354" i="6"/>
  <c r="DA354" i="6"/>
  <c r="Q355" i="6"/>
  <c r="BI355" i="6"/>
  <c r="DA355" i="6"/>
  <c r="Q356" i="6"/>
  <c r="BI356" i="6"/>
  <c r="DA356" i="6"/>
  <c r="Q357" i="6"/>
  <c r="BI357" i="6"/>
  <c r="DA357" i="6"/>
  <c r="Q358" i="6"/>
  <c r="BI358" i="6"/>
  <c r="DA358" i="6"/>
  <c r="Q359" i="6"/>
  <c r="BI359" i="6"/>
  <c r="DA359" i="6"/>
  <c r="Q360" i="6"/>
  <c r="BI360" i="6"/>
  <c r="DA360" i="6"/>
  <c r="Q361" i="6"/>
  <c r="BI361" i="6"/>
  <c r="DA361" i="6"/>
  <c r="Q362" i="6"/>
  <c r="BI362" i="6"/>
  <c r="DA362" i="6"/>
  <c r="Q363" i="6"/>
  <c r="BI363" i="6"/>
  <c r="DA363" i="6"/>
  <c r="Q364" i="6"/>
  <c r="BI364" i="6"/>
  <c r="DA364" i="6"/>
  <c r="Q365" i="6"/>
  <c r="BI365" i="6"/>
  <c r="DA365" i="6"/>
  <c r="Q366" i="6"/>
  <c r="BI366" i="6"/>
  <c r="DA366" i="6"/>
  <c r="Q367" i="6"/>
  <c r="BI367" i="6"/>
  <c r="DA367" i="6"/>
  <c r="Q368" i="6"/>
  <c r="BI368" i="6"/>
  <c r="DA368" i="6"/>
  <c r="Q369" i="6"/>
  <c r="BI369" i="6"/>
  <c r="DA369" i="6"/>
  <c r="Q370" i="6"/>
  <c r="BI370" i="6"/>
  <c r="DA370" i="6"/>
  <c r="Q371" i="6"/>
  <c r="BI371" i="6"/>
  <c r="DA371" i="6"/>
  <c r="Q372" i="6"/>
  <c r="BI372" i="6"/>
  <c r="DA372" i="6"/>
  <c r="Q373" i="6"/>
  <c r="BI373" i="6"/>
  <c r="DA373" i="6"/>
  <c r="Q374" i="6"/>
  <c r="BI374" i="6"/>
  <c r="DA374" i="6"/>
  <c r="Q375" i="6"/>
  <c r="BI375" i="6"/>
  <c r="DA375" i="6"/>
  <c r="Q376" i="6"/>
  <c r="BI376" i="6"/>
  <c r="DA376" i="6"/>
  <c r="Q377" i="6"/>
  <c r="BI377" i="6"/>
  <c r="DA377" i="6"/>
  <c r="Q378" i="6"/>
  <c r="BI378" i="6"/>
  <c r="DA378" i="6"/>
  <c r="Q379" i="6"/>
  <c r="BI379" i="6"/>
  <c r="DA379" i="6"/>
  <c r="Q380" i="6"/>
  <c r="BI380" i="6"/>
  <c r="DA380" i="6"/>
  <c r="Q381" i="6"/>
  <c r="BI381" i="6"/>
  <c r="DA381" i="6"/>
  <c r="Q382" i="6"/>
  <c r="BI382" i="6"/>
  <c r="DA382" i="6"/>
  <c r="Q383" i="6"/>
  <c r="BI383" i="6"/>
  <c r="DA383" i="6"/>
  <c r="Q384" i="6"/>
  <c r="BI384" i="6"/>
  <c r="DA384" i="6"/>
  <c r="Q385" i="6"/>
  <c r="BI385" i="6"/>
  <c r="DA385" i="6"/>
  <c r="Q386" i="6"/>
  <c r="BI386" i="6"/>
  <c r="DA386" i="6"/>
  <c r="Q387" i="6"/>
  <c r="BI387" i="6"/>
  <c r="DA387" i="6"/>
  <c r="Q388" i="6"/>
  <c r="BI388" i="6"/>
  <c r="DA388" i="6"/>
  <c r="Q389" i="6"/>
  <c r="BI389" i="6"/>
  <c r="DA389" i="6"/>
  <c r="Q390" i="6"/>
  <c r="BI390" i="6"/>
  <c r="DA390" i="6"/>
  <c r="Q391" i="6"/>
  <c r="BI391" i="6"/>
  <c r="DA391" i="6"/>
  <c r="Q392" i="6"/>
  <c r="BI392" i="6"/>
  <c r="DA392" i="6"/>
  <c r="Q393" i="6"/>
  <c r="BI393" i="6"/>
  <c r="DA393" i="6"/>
  <c r="Q394" i="6"/>
  <c r="BI394" i="6"/>
  <c r="DA394" i="6"/>
  <c r="Q395" i="6"/>
  <c r="BI395" i="6"/>
  <c r="DA395" i="6"/>
  <c r="Q396" i="6"/>
  <c r="BI396" i="6"/>
  <c r="DA396" i="6"/>
  <c r="Q397" i="6"/>
  <c r="BI397" i="6"/>
  <c r="DA397" i="6"/>
  <c r="Q398" i="6"/>
  <c r="BI398" i="6"/>
  <c r="DA398" i="6"/>
  <c r="Q399" i="6"/>
  <c r="BI399" i="6"/>
  <c r="DA399" i="6"/>
  <c r="Q400" i="6"/>
  <c r="BI400" i="6"/>
  <c r="DA400" i="6"/>
  <c r="Q401" i="6"/>
  <c r="BI401" i="6"/>
  <c r="DA401" i="6"/>
  <c r="Q402" i="6"/>
  <c r="BI402" i="6"/>
  <c r="DA402" i="6"/>
  <c r="Q403" i="6"/>
  <c r="BI403" i="6"/>
  <c r="DA403" i="6"/>
  <c r="Q404" i="6"/>
  <c r="BI404" i="6"/>
  <c r="DA404" i="6"/>
  <c r="Q405" i="6"/>
  <c r="BI405" i="6"/>
  <c r="DA405" i="6"/>
  <c r="Q406" i="6"/>
  <c r="BI406" i="6"/>
  <c r="DA406" i="6"/>
  <c r="Q407" i="6"/>
  <c r="BI407" i="6"/>
  <c r="DA407" i="6"/>
  <c r="Q408" i="6"/>
  <c r="BI408" i="6"/>
  <c r="DA408" i="6"/>
  <c r="Q409" i="6"/>
  <c r="BI409" i="6"/>
  <c r="DA409" i="6"/>
  <c r="Q410" i="6"/>
  <c r="BI410" i="6"/>
  <c r="DA410" i="6"/>
  <c r="Q411" i="6"/>
  <c r="BI411" i="6"/>
  <c r="DA411" i="6"/>
  <c r="Q412" i="6"/>
  <c r="BI412" i="6"/>
  <c r="DA412" i="6"/>
  <c r="Q413" i="6"/>
  <c r="BI413" i="6"/>
  <c r="DA413" i="6"/>
  <c r="Q414" i="6"/>
  <c r="BI414" i="6"/>
  <c r="DA414" i="6"/>
  <c r="Q415" i="6"/>
  <c r="BI415" i="6"/>
  <c r="DA415" i="6"/>
  <c r="Q416" i="6"/>
  <c r="BI416" i="6"/>
  <c r="DA416" i="6"/>
  <c r="Q417" i="6"/>
  <c r="BI417" i="6"/>
  <c r="DA417" i="6"/>
  <c r="Q418" i="6"/>
  <c r="BI418" i="6"/>
  <c r="DA418" i="6"/>
  <c r="Q419" i="6"/>
  <c r="BI419" i="6"/>
  <c r="DA419" i="6"/>
  <c r="Q420" i="6"/>
  <c r="BI420" i="6"/>
  <c r="DA420" i="6"/>
  <c r="Q421" i="6"/>
  <c r="BI421" i="6"/>
  <c r="DA421" i="6"/>
  <c r="Q422" i="6"/>
  <c r="BI422" i="6"/>
  <c r="DA422" i="6"/>
  <c r="Q423" i="6"/>
  <c r="BI423" i="6"/>
  <c r="DA423" i="6"/>
  <c r="Q424" i="6"/>
  <c r="BI424" i="6"/>
  <c r="DA424" i="6"/>
  <c r="Q425" i="6"/>
  <c r="BI425" i="6"/>
  <c r="DA425" i="6"/>
  <c r="Q426" i="6"/>
  <c r="BI426" i="6"/>
  <c r="DA426" i="6"/>
  <c r="Q427" i="6"/>
  <c r="BI427" i="6"/>
  <c r="DA427" i="6"/>
  <c r="Q428" i="6"/>
  <c r="BI428" i="6"/>
  <c r="DA428" i="6"/>
  <c r="Q429" i="6"/>
  <c r="BI429" i="6"/>
  <c r="DA429" i="6"/>
  <c r="Q430" i="6"/>
  <c r="BI430" i="6"/>
  <c r="DA430" i="6"/>
  <c r="Q431" i="6"/>
  <c r="BI431" i="6"/>
  <c r="DA431" i="6"/>
  <c r="Q432" i="6"/>
  <c r="BI432" i="6"/>
  <c r="DA432" i="6"/>
  <c r="Q433" i="6"/>
  <c r="BI433" i="6"/>
  <c r="DA433" i="6"/>
  <c r="Q434" i="6"/>
  <c r="BI434" i="6"/>
  <c r="DA434" i="6"/>
  <c r="Q435" i="6"/>
  <c r="BI435" i="6"/>
  <c r="DA435" i="6"/>
  <c r="Q436" i="6"/>
  <c r="BI436" i="6"/>
  <c r="DA436" i="6"/>
  <c r="Q437" i="6"/>
  <c r="BI437" i="6"/>
  <c r="DA437" i="6"/>
  <c r="Q438" i="6"/>
  <c r="BI438" i="6"/>
  <c r="DA438" i="6"/>
  <c r="Q439" i="6"/>
  <c r="BI439" i="6"/>
  <c r="DA439" i="6"/>
  <c r="Q440" i="6"/>
  <c r="BI440" i="6"/>
  <c r="DA440" i="6"/>
  <c r="Q441" i="6"/>
  <c r="BI441" i="6"/>
  <c r="DA441" i="6"/>
  <c r="Q442" i="6"/>
  <c r="BI442" i="6"/>
  <c r="DA442" i="6"/>
  <c r="Q443" i="6"/>
  <c r="BI443" i="6"/>
  <c r="DA443" i="6"/>
  <c r="Q444" i="6"/>
  <c r="BI444" i="6"/>
  <c r="DA444" i="6"/>
  <c r="Q445" i="6"/>
  <c r="BI445" i="6"/>
  <c r="DA445" i="6"/>
  <c r="Q446" i="6"/>
  <c r="BI446" i="6"/>
  <c r="DA446" i="6"/>
  <c r="Q447" i="6"/>
  <c r="BI447" i="6"/>
  <c r="DA447" i="6"/>
  <c r="Q448" i="6"/>
  <c r="BI448" i="6"/>
  <c r="DA448" i="6"/>
  <c r="Q449" i="6"/>
  <c r="BI449" i="6"/>
  <c r="DA449" i="6"/>
  <c r="Q450" i="6"/>
  <c r="BI450" i="6"/>
  <c r="DA450" i="6"/>
  <c r="Q451" i="6"/>
  <c r="BI451" i="6"/>
  <c r="DA451" i="6"/>
  <c r="Q452" i="6"/>
  <c r="BI452" i="6"/>
  <c r="DA452" i="6"/>
  <c r="Q453" i="6"/>
  <c r="BI453" i="6"/>
  <c r="DA453" i="6"/>
  <c r="Q454" i="6"/>
  <c r="BI454" i="6"/>
  <c r="DA454" i="6"/>
  <c r="Q455" i="6"/>
  <c r="BI455" i="6"/>
  <c r="DA455" i="6"/>
  <c r="Q456" i="6"/>
  <c r="BI456" i="6"/>
  <c r="DA456" i="6"/>
  <c r="Q457" i="6"/>
  <c r="BI457" i="6"/>
  <c r="DA457" i="6"/>
  <c r="Q458" i="6"/>
  <c r="BI458" i="6"/>
  <c r="DA458" i="6"/>
  <c r="Q459" i="6"/>
  <c r="BI459" i="6"/>
  <c r="DA459" i="6"/>
  <c r="Q460" i="6"/>
  <c r="BI460" i="6"/>
  <c r="DA460" i="6"/>
  <c r="Q461" i="6"/>
  <c r="BI461" i="6"/>
  <c r="DA461" i="6"/>
  <c r="Q462" i="6"/>
  <c r="BI462" i="6"/>
  <c r="DA462" i="6"/>
  <c r="Q463" i="6"/>
  <c r="BI463" i="6"/>
  <c r="DA463" i="6"/>
  <c r="Q464" i="6"/>
  <c r="BI464" i="6"/>
  <c r="DA464" i="6"/>
  <c r="Q465" i="6"/>
  <c r="BI465" i="6"/>
  <c r="DA465" i="6"/>
  <c r="Q466" i="6"/>
  <c r="BI466" i="6"/>
  <c r="DA466" i="6"/>
  <c r="Q467" i="6"/>
  <c r="BI467" i="6"/>
  <c r="DA467" i="6"/>
  <c r="Q468" i="6"/>
  <c r="BI468" i="6"/>
  <c r="DA468" i="6"/>
  <c r="Q469" i="6"/>
  <c r="BI469" i="6"/>
  <c r="DA469" i="6"/>
  <c r="Q470" i="6"/>
  <c r="BI470" i="6"/>
  <c r="DA470" i="6"/>
  <c r="Q471" i="6"/>
  <c r="BI471" i="6"/>
  <c r="DA471" i="6"/>
  <c r="Q472" i="6"/>
  <c r="BI472" i="6"/>
  <c r="DA472" i="6"/>
  <c r="Q473" i="6"/>
  <c r="BI473" i="6"/>
  <c r="DA473" i="6"/>
  <c r="Q474" i="6"/>
  <c r="BI474" i="6"/>
  <c r="DA474" i="6"/>
  <c r="Q475" i="6"/>
  <c r="BI475" i="6"/>
  <c r="DA475" i="6"/>
  <c r="Q476" i="6"/>
  <c r="BI476" i="6"/>
  <c r="DA476" i="6"/>
  <c r="Q477" i="6"/>
  <c r="BI477" i="6"/>
  <c r="DA477" i="6"/>
  <c r="Q478" i="6"/>
  <c r="BI478" i="6"/>
  <c r="DA478" i="6"/>
  <c r="Q479" i="6"/>
  <c r="BI479" i="6"/>
  <c r="DA479" i="6"/>
  <c r="Q480" i="6"/>
  <c r="BI480" i="6"/>
  <c r="DA480" i="6"/>
  <c r="Q481" i="6"/>
  <c r="BI481" i="6"/>
  <c r="DA481" i="6"/>
  <c r="Q482" i="6"/>
  <c r="BI482" i="6"/>
  <c r="DA482" i="6"/>
  <c r="Q483" i="6"/>
  <c r="BI483" i="6"/>
  <c r="DA483" i="6"/>
  <c r="Q484" i="6"/>
  <c r="BI484" i="6"/>
  <c r="DA484" i="6"/>
  <c r="Q485" i="6"/>
  <c r="BI485" i="6"/>
  <c r="DA485" i="6"/>
  <c r="Q486" i="6"/>
  <c r="BI486" i="6"/>
  <c r="DA486" i="6"/>
  <c r="Q487" i="6"/>
  <c r="BI487" i="6"/>
  <c r="DA487" i="6"/>
  <c r="Q488" i="6"/>
  <c r="BI488" i="6"/>
  <c r="DA488" i="6"/>
  <c r="Q489" i="6"/>
  <c r="BI489" i="6"/>
  <c r="DA489" i="6"/>
  <c r="Q490" i="6"/>
  <c r="BI490" i="6"/>
  <c r="DA490" i="6"/>
  <c r="Q491" i="6"/>
  <c r="BI491" i="6"/>
  <c r="DA491" i="6"/>
  <c r="Q492" i="6"/>
  <c r="BI492" i="6"/>
  <c r="DA492" i="6"/>
  <c r="Q493" i="6"/>
  <c r="BI493" i="6"/>
  <c r="DA493" i="6"/>
  <c r="Q494" i="6"/>
  <c r="BI494" i="6"/>
  <c r="DA494" i="6"/>
  <c r="Q495" i="6"/>
  <c r="BI495" i="6"/>
  <c r="DA495" i="6"/>
  <c r="Q496" i="6"/>
  <c r="BI496" i="6"/>
  <c r="DA496" i="6"/>
  <c r="Q497" i="6"/>
  <c r="BI497" i="6"/>
  <c r="DA497" i="6"/>
  <c r="Q498" i="6"/>
  <c r="BI498" i="6"/>
  <c r="DA498" i="6"/>
  <c r="Q499" i="6"/>
  <c r="BI499" i="6"/>
  <c r="DA499" i="6"/>
  <c r="Q500" i="6"/>
  <c r="BI500" i="6"/>
  <c r="DA500" i="6"/>
  <c r="Q501" i="6"/>
  <c r="BI501" i="6"/>
  <c r="DA501" i="6"/>
  <c r="Q502" i="6"/>
  <c r="BI502" i="6"/>
  <c r="DA502" i="6"/>
  <c r="Q503" i="6"/>
  <c r="BI503" i="6"/>
  <c r="DA503" i="6"/>
  <c r="Q504" i="6"/>
  <c r="BI504" i="6"/>
  <c r="DA504" i="6"/>
  <c r="Q505" i="6"/>
  <c r="BI505" i="6"/>
  <c r="DA505" i="6"/>
  <c r="Q506" i="6"/>
  <c r="BI506" i="6"/>
  <c r="DA506" i="6"/>
  <c r="Q507" i="6"/>
  <c r="BI507" i="6"/>
  <c r="DA507" i="6"/>
  <c r="Q508" i="6"/>
  <c r="BI508" i="6"/>
  <c r="DA508" i="6"/>
  <c r="Q509" i="6"/>
  <c r="BI509" i="6"/>
  <c r="DA509" i="6"/>
  <c r="Q510" i="6"/>
  <c r="BI510" i="6"/>
  <c r="DA510" i="6"/>
  <c r="Q511" i="6"/>
  <c r="BI511" i="6"/>
  <c r="DA511" i="6"/>
  <c r="Q512" i="6"/>
  <c r="BI512" i="6"/>
  <c r="DA512" i="6"/>
  <c r="Q513" i="6"/>
  <c r="BI513" i="6"/>
  <c r="DA513" i="6"/>
  <c r="Q514" i="6"/>
  <c r="BI514" i="6"/>
  <c r="DA514" i="6"/>
  <c r="Q515" i="6"/>
  <c r="BI515" i="6"/>
  <c r="DA515" i="6"/>
  <c r="Q516" i="6"/>
  <c r="BI516" i="6"/>
  <c r="DA516" i="6"/>
  <c r="Q517" i="6"/>
  <c r="BI517" i="6"/>
  <c r="DA517" i="6"/>
  <c r="Q518" i="6"/>
  <c r="BI518" i="6"/>
  <c r="DA518" i="6"/>
  <c r="Q519" i="6"/>
  <c r="BI519" i="6"/>
  <c r="DA519" i="6"/>
  <c r="Q520" i="6"/>
  <c r="BI520" i="6"/>
  <c r="DA520" i="6"/>
  <c r="Q521" i="6"/>
  <c r="BI521" i="6"/>
  <c r="DA521" i="6"/>
  <c r="Q522" i="6"/>
  <c r="BI522" i="6"/>
  <c r="DA522" i="6"/>
  <c r="Q523" i="6"/>
  <c r="BI523" i="6"/>
  <c r="DA523" i="6"/>
  <c r="Q524" i="6"/>
  <c r="BI524" i="6"/>
  <c r="DA524" i="6"/>
  <c r="Q525" i="6"/>
  <c r="BI525" i="6"/>
  <c r="DA525" i="6"/>
  <c r="Q526" i="6"/>
  <c r="BI526" i="6"/>
  <c r="DA526" i="6"/>
  <c r="Q527" i="6"/>
  <c r="BI527" i="6"/>
  <c r="DA527" i="6"/>
  <c r="Q528" i="6"/>
  <c r="BI528" i="6"/>
  <c r="DA528" i="6"/>
  <c r="Q529" i="6"/>
  <c r="BI529" i="6"/>
  <c r="DA529" i="6"/>
  <c r="Q530" i="6"/>
  <c r="BI530" i="6"/>
  <c r="DA530" i="6"/>
  <c r="L27" i="8"/>
  <c r="L30" i="8"/>
  <c r="L45" i="8"/>
  <c r="L13" i="8"/>
  <c r="I532" i="8"/>
  <c r="G131" i="9"/>
  <c r="H4" i="8"/>
  <c r="AS4" i="28"/>
  <c r="CH4" i="28" s="1"/>
  <c r="S4" i="8" s="1"/>
  <c r="CJ4" i="28"/>
  <c r="G4" i="8"/>
  <c r="M310" i="8"/>
  <c r="M306" i="8"/>
  <c r="M302" i="8"/>
  <c r="M298" i="8"/>
  <c r="M294" i="8"/>
  <c r="M558" i="8"/>
  <c r="M557" i="8"/>
  <c r="M556" i="8"/>
  <c r="M554" i="8"/>
  <c r="M553" i="8"/>
  <c r="M552" i="8"/>
  <c r="M550" i="8"/>
  <c r="M549" i="8"/>
  <c r="M548" i="8"/>
  <c r="M546" i="8"/>
  <c r="M545" i="8"/>
  <c r="M544" i="8"/>
  <c r="M543" i="8"/>
  <c r="M542" i="8"/>
  <c r="M541" i="8"/>
  <c r="M540" i="8"/>
  <c r="M538" i="8"/>
  <c r="M537" i="8"/>
  <c r="M536" i="8"/>
  <c r="M534" i="8"/>
  <c r="M533" i="8"/>
  <c r="M529" i="8"/>
  <c r="M521" i="8"/>
  <c r="M517" i="8"/>
  <c r="M513" i="8"/>
  <c r="M505" i="8"/>
  <c r="M501" i="8"/>
  <c r="M497" i="8"/>
  <c r="M493" i="8"/>
  <c r="M489" i="8"/>
  <c r="M485" i="8"/>
  <c r="M481" i="8"/>
  <c r="M477" i="8"/>
  <c r="M473" i="8"/>
  <c r="M469" i="8"/>
  <c r="M465" i="8"/>
  <c r="M461" i="8"/>
  <c r="M457" i="8"/>
  <c r="M453" i="8"/>
  <c r="M449" i="8"/>
  <c r="M445" i="8"/>
  <c r="M441" i="8"/>
  <c r="M437" i="8"/>
  <c r="M433" i="8"/>
  <c r="M429" i="8"/>
  <c r="M425" i="8"/>
  <c r="M421" i="8"/>
  <c r="M417" i="8"/>
  <c r="M413" i="8"/>
  <c r="M409" i="8"/>
  <c r="M405" i="8"/>
  <c r="M401" i="8"/>
  <c r="M397" i="8"/>
  <c r="M393" i="8"/>
  <c r="M389" i="8"/>
  <c r="M385" i="8"/>
  <c r="M381" i="8"/>
  <c r="M377" i="8"/>
  <c r="M373" i="8"/>
  <c r="M369" i="8"/>
  <c r="M365" i="8"/>
  <c r="M361" i="8"/>
  <c r="M357" i="8"/>
  <c r="M353" i="8"/>
  <c r="M272" i="8"/>
  <c r="M268" i="8"/>
  <c r="M264" i="8"/>
  <c r="M260" i="8"/>
  <c r="M290" i="8"/>
  <c r="M286" i="8"/>
  <c r="M282" i="8"/>
  <c r="M278" i="8"/>
  <c r="M274" i="8"/>
  <c r="M270" i="8"/>
  <c r="M266" i="8"/>
  <c r="M262" i="8"/>
  <c r="M258" i="8"/>
  <c r="M254" i="8"/>
  <c r="M250" i="8"/>
  <c r="M246" i="8"/>
  <c r="M242" i="8"/>
  <c r="M238" i="8"/>
  <c r="M234" i="8"/>
  <c r="M230" i="8"/>
  <c r="M226" i="8"/>
  <c r="M222" i="8"/>
  <c r="M218" i="8"/>
  <c r="M214" i="8"/>
  <c r="M210" i="8"/>
  <c r="M206" i="8"/>
  <c r="M202" i="8"/>
  <c r="M198" i="8"/>
  <c r="M194" i="8"/>
  <c r="M190" i="8"/>
  <c r="M186" i="8"/>
  <c r="M182" i="8"/>
  <c r="M178" i="8"/>
  <c r="M174" i="8"/>
  <c r="M170" i="8"/>
  <c r="M166" i="8"/>
  <c r="M162" i="8"/>
  <c r="M158" i="8"/>
  <c r="M154" i="8"/>
  <c r="M150" i="8"/>
  <c r="M146" i="8"/>
  <c r="M142" i="8"/>
  <c r="M138" i="8"/>
  <c r="M134" i="8"/>
  <c r="M130" i="8"/>
  <c r="M126" i="8"/>
  <c r="M122" i="8"/>
  <c r="M118" i="8"/>
  <c r="M114" i="8"/>
  <c r="M110" i="8"/>
  <c r="M106" i="8"/>
  <c r="M102" i="8"/>
  <c r="M98" i="8"/>
  <c r="M94" i="8"/>
  <c r="M90" i="8"/>
  <c r="M86" i="8"/>
  <c r="M82" i="8"/>
  <c r="M78" i="8"/>
  <c r="M74" i="8"/>
  <c r="M70" i="8"/>
  <c r="M66" i="8"/>
  <c r="M62" i="8"/>
  <c r="M58" i="8"/>
  <c r="M54" i="8"/>
  <c r="M50" i="8"/>
  <c r="M46" i="8"/>
  <c r="M42" i="8"/>
  <c r="M38" i="8"/>
  <c r="M34" i="8"/>
  <c r="M30" i="8"/>
  <c r="M26" i="8"/>
  <c r="M22" i="8"/>
  <c r="M18" i="8"/>
  <c r="M14" i="8"/>
  <c r="M10" i="8"/>
  <c r="M6" i="8"/>
  <c r="M349" i="8"/>
  <c r="M345" i="8"/>
  <c r="M341" i="8"/>
  <c r="M337" i="8"/>
  <c r="M333" i="8"/>
  <c r="M329" i="8"/>
  <c r="M325" i="8"/>
  <c r="M321" i="8"/>
  <c r="M317" i="8"/>
  <c r="M313" i="8"/>
  <c r="M309" i="8"/>
  <c r="M305" i="8"/>
  <c r="M301" i="8"/>
  <c r="M297" i="8"/>
  <c r="M293" i="8"/>
  <c r="M289" i="8"/>
  <c r="M285" i="8"/>
  <c r="M281" i="8"/>
  <c r="M277" i="8"/>
  <c r="M273" i="8"/>
  <c r="M269" i="8"/>
  <c r="M265" i="8"/>
  <c r="M261" i="8"/>
  <c r="M257" i="8"/>
  <c r="M253" i="8"/>
  <c r="M249" i="8"/>
  <c r="M245" i="8"/>
  <c r="M241" i="8"/>
  <c r="M237" i="8"/>
  <c r="M233" i="8"/>
  <c r="M229" i="8"/>
  <c r="M225" i="8"/>
  <c r="M221" i="8"/>
  <c r="M217" i="8"/>
  <c r="M213" i="8"/>
  <c r="M209" i="8"/>
  <c r="M205" i="8"/>
  <c r="M201" i="8"/>
  <c r="M197" i="8"/>
  <c r="M193" i="8"/>
  <c r="M189" i="8"/>
  <c r="M185" i="8"/>
  <c r="M181" i="8"/>
  <c r="M177" i="8"/>
  <c r="M173" i="8"/>
  <c r="M169" i="8"/>
  <c r="M165" i="8"/>
  <c r="M161" i="8"/>
  <c r="M157" i="8"/>
  <c r="M153" i="8"/>
  <c r="M149" i="8"/>
  <c r="M145" i="8"/>
  <c r="M141" i="8"/>
  <c r="M137" i="8"/>
  <c r="M133" i="8"/>
  <c r="M129" i="8"/>
  <c r="M125" i="8"/>
  <c r="M121" i="8"/>
  <c r="M117" i="8"/>
  <c r="M113" i="8"/>
  <c r="M109" i="8"/>
  <c r="M105" i="8"/>
  <c r="M101" i="8"/>
  <c r="M97" i="8"/>
  <c r="M93" i="8"/>
  <c r="M89" i="8"/>
  <c r="M85" i="8"/>
  <c r="M81" i="8"/>
  <c r="M77" i="8"/>
  <c r="M73" i="8"/>
  <c r="M69" i="8"/>
  <c r="M65" i="8"/>
  <c r="M61" i="8"/>
  <c r="M57" i="8"/>
  <c r="M53" i="8"/>
  <c r="M49" i="8"/>
  <c r="M45" i="8"/>
  <c r="M41" i="8"/>
  <c r="M37" i="8"/>
  <c r="M33" i="8"/>
  <c r="M29" i="8"/>
  <c r="M25" i="8"/>
  <c r="M21" i="8"/>
  <c r="M17" i="8"/>
  <c r="M13" i="8"/>
  <c r="M256" i="8"/>
  <c r="M252" i="8"/>
  <c r="M248" i="8"/>
  <c r="M244" i="8"/>
  <c r="M240" i="8"/>
  <c r="M236" i="8"/>
  <c r="M232" i="8"/>
  <c r="M228" i="8"/>
  <c r="M224" i="8"/>
  <c r="M220" i="8"/>
  <c r="M216" i="8"/>
  <c r="M212" i="8"/>
  <c r="M208" i="8"/>
  <c r="M204" i="8"/>
  <c r="M200" i="8"/>
  <c r="M196" i="8"/>
  <c r="M192" i="8"/>
  <c r="M188" i="8"/>
  <c r="M184" i="8"/>
  <c r="M180" i="8"/>
  <c r="M176" i="8"/>
  <c r="M172" i="8"/>
  <c r="M168" i="8"/>
  <c r="M164" i="8"/>
  <c r="M160" i="8"/>
  <c r="M156" i="8"/>
  <c r="M152" i="8"/>
  <c r="M148" i="8"/>
  <c r="M144" i="8"/>
  <c r="M140" i="8"/>
  <c r="M136" i="8"/>
  <c r="M132" i="8"/>
  <c r="M128" i="8"/>
  <c r="M124" i="8"/>
  <c r="M120" i="8"/>
  <c r="M116" i="8"/>
  <c r="M112" i="8"/>
  <c r="M108" i="8"/>
  <c r="M104" i="8"/>
  <c r="M100" i="8"/>
  <c r="M96" i="8"/>
  <c r="M92" i="8"/>
  <c r="M88" i="8"/>
  <c r="M84" i="8"/>
  <c r="M80" i="8"/>
  <c r="M76" i="8"/>
  <c r="M72" i="8"/>
  <c r="M68" i="8"/>
  <c r="M64" i="8"/>
  <c r="M60" i="8"/>
  <c r="M56" i="8"/>
  <c r="M52" i="8"/>
  <c r="M48" i="8"/>
  <c r="M44" i="8"/>
  <c r="M40" i="8"/>
  <c r="M36" i="8"/>
  <c r="M32" i="8"/>
  <c r="M28" i="8"/>
  <c r="M24" i="8"/>
  <c r="M20" i="8"/>
  <c r="M16" i="8"/>
  <c r="M12" i="8"/>
  <c r="M8" i="8"/>
  <c r="M4" i="8"/>
  <c r="CK564" i="28"/>
  <c r="E132" i="9"/>
  <c r="G564" i="8"/>
  <c r="G564" i="11" s="1"/>
  <c r="G251" i="9"/>
  <c r="G177" i="9"/>
  <c r="G147" i="9"/>
  <c r="G148" i="9"/>
  <c r="E216" i="9"/>
  <c r="G145" i="9"/>
  <c r="G247" i="9"/>
  <c r="E116" i="9"/>
  <c r="E47" i="9"/>
  <c r="G128" i="9"/>
  <c r="G77" i="9"/>
  <c r="E213" i="9"/>
  <c r="E14" i="9"/>
  <c r="E149" i="9"/>
  <c r="F80" i="9"/>
  <c r="F230" i="9"/>
  <c r="G218" i="9"/>
  <c r="G183" i="9"/>
  <c r="G111" i="9"/>
  <c r="F28" i="9"/>
  <c r="AO26" i="9" s="1"/>
  <c r="G235" i="9"/>
  <c r="F167" i="9"/>
  <c r="G150" i="9"/>
  <c r="G146" i="9"/>
  <c r="E109" i="9"/>
  <c r="F27" i="9"/>
  <c r="AO25" i="9" s="1"/>
  <c r="E9" i="9"/>
  <c r="E228" i="9"/>
  <c r="E226" i="9"/>
  <c r="G110" i="9"/>
  <c r="G80" i="9"/>
  <c r="G76" i="9"/>
  <c r="E48" i="9"/>
  <c r="E44" i="9"/>
  <c r="E11" i="9"/>
  <c r="F129" i="9"/>
  <c r="G11" i="9"/>
  <c r="F246" i="9"/>
  <c r="E232" i="9"/>
  <c r="G162" i="9"/>
  <c r="E143" i="9"/>
  <c r="E126" i="9"/>
  <c r="G115" i="9"/>
  <c r="F97" i="9"/>
  <c r="G42" i="9"/>
  <c r="G24" i="9"/>
  <c r="G213" i="9"/>
  <c r="F184" i="9"/>
  <c r="F161" i="9"/>
  <c r="F131" i="9"/>
  <c r="E115" i="9"/>
  <c r="E108" i="9"/>
  <c r="G45" i="9"/>
  <c r="E41" i="9"/>
  <c r="F29" i="9"/>
  <c r="AO27" i="9"/>
  <c r="E13" i="9"/>
  <c r="E7" i="9"/>
  <c r="E181" i="9"/>
  <c r="E177" i="9"/>
  <c r="G94" i="9"/>
  <c r="F250" i="9"/>
  <c r="E245" i="9"/>
  <c r="E234" i="9"/>
  <c r="E230" i="9"/>
  <c r="F218" i="9"/>
  <c r="G215" i="9"/>
  <c r="G211" i="9"/>
  <c r="F180" i="9"/>
  <c r="F176" i="9"/>
  <c r="G166" i="9"/>
  <c r="E142" i="9"/>
  <c r="G93" i="9"/>
  <c r="E74" i="9"/>
  <c r="E64" i="9"/>
  <c r="G47" i="9"/>
  <c r="G41" i="9"/>
  <c r="G13" i="9"/>
  <c r="G8" i="9"/>
  <c r="G97" i="9"/>
  <c r="E249" i="9"/>
  <c r="E233" i="9"/>
  <c r="F214" i="9"/>
  <c r="E183" i="9"/>
  <c r="F165" i="9"/>
  <c r="G127" i="9"/>
  <c r="G114" i="9"/>
  <c r="G109" i="9"/>
  <c r="F96" i="9"/>
  <c r="E82" i="9"/>
  <c r="E81" i="9"/>
  <c r="E75" i="9"/>
  <c r="F163" i="9"/>
  <c r="G149" i="9"/>
  <c r="F130" i="9"/>
  <c r="E98" i="9"/>
  <c r="F95" i="9"/>
  <c r="G81" i="9"/>
  <c r="G79" i="9"/>
  <c r="G46" i="9"/>
  <c r="G29" i="9"/>
  <c r="G12" i="9"/>
  <c r="E10" i="9"/>
  <c r="E6" i="9"/>
  <c r="G229" i="9"/>
  <c r="G233" i="9"/>
  <c r="F213" i="9"/>
  <c r="F209" i="9"/>
  <c r="F211" i="9"/>
  <c r="F215" i="9"/>
  <c r="G192" i="9"/>
  <c r="G193" i="9"/>
  <c r="G197" i="9"/>
  <c r="G201" i="9"/>
  <c r="G195" i="9"/>
  <c r="G199" i="9"/>
  <c r="E158" i="9"/>
  <c r="E161" i="9"/>
  <c r="E165" i="9"/>
  <c r="E159" i="9"/>
  <c r="E163" i="9"/>
  <c r="E167" i="9"/>
  <c r="F111" i="9"/>
  <c r="F115" i="9"/>
  <c r="F109" i="9"/>
  <c r="F116" i="9"/>
  <c r="F113" i="9"/>
  <c r="F107" i="9"/>
  <c r="F108" i="9"/>
  <c r="F110" i="9"/>
  <c r="F43" i="9"/>
  <c r="F47" i="9"/>
  <c r="F41" i="9"/>
  <c r="F48" i="9"/>
  <c r="F45" i="9"/>
  <c r="F39" i="9"/>
  <c r="F40" i="9"/>
  <c r="F42" i="9"/>
  <c r="G252" i="9"/>
  <c r="F251" i="9"/>
  <c r="E250" i="9"/>
  <c r="G248" i="9"/>
  <c r="F247" i="9"/>
  <c r="E246" i="9"/>
  <c r="G244" i="9"/>
  <c r="G243" i="9"/>
  <c r="E243" i="9"/>
  <c r="F235" i="9"/>
  <c r="G231" i="9"/>
  <c r="G226" i="9"/>
  <c r="E209" i="9"/>
  <c r="E212" i="9"/>
  <c r="E210" i="9"/>
  <c r="E214" i="9"/>
  <c r="E218" i="9"/>
  <c r="G194" i="9"/>
  <c r="G175" i="9"/>
  <c r="G176" i="9"/>
  <c r="G180" i="9"/>
  <c r="G184" i="9"/>
  <c r="G178" i="9"/>
  <c r="G182" i="9"/>
  <c r="E162" i="9"/>
  <c r="F112" i="9"/>
  <c r="E90" i="9"/>
  <c r="E93" i="9"/>
  <c r="E97" i="9"/>
  <c r="E95" i="9"/>
  <c r="E92" i="9"/>
  <c r="E99" i="9"/>
  <c r="E94" i="9"/>
  <c r="E96" i="9"/>
  <c r="E56" i="9"/>
  <c r="E59" i="9"/>
  <c r="E63" i="9"/>
  <c r="E61" i="9"/>
  <c r="E58" i="9"/>
  <c r="E65" i="9"/>
  <c r="E60" i="9"/>
  <c r="E62" i="9"/>
  <c r="F9" i="9"/>
  <c r="AO7" i="9" s="1"/>
  <c r="F13" i="9"/>
  <c r="AO11" i="9"/>
  <c r="F7" i="9"/>
  <c r="F14" i="9"/>
  <c r="AO12" i="9" s="1"/>
  <c r="F11" i="9"/>
  <c r="AO9" i="9" s="1"/>
  <c r="F5" i="9"/>
  <c r="AO3" i="9" s="1"/>
  <c r="F6" i="9"/>
  <c r="F8" i="9"/>
  <c r="AO6" i="9" s="1"/>
  <c r="F252" i="9"/>
  <c r="E251" i="9"/>
  <c r="G249" i="9"/>
  <c r="F248" i="9"/>
  <c r="E247" i="9"/>
  <c r="G245" i="9"/>
  <c r="F244" i="9"/>
  <c r="F226" i="9"/>
  <c r="F228" i="9"/>
  <c r="F232" i="9"/>
  <c r="F217" i="9"/>
  <c r="F210" i="9"/>
  <c r="G196" i="9"/>
  <c r="G234" i="9"/>
  <c r="F231" i="9"/>
  <c r="F229" i="9"/>
  <c r="G227" i="9"/>
  <c r="F179" i="9"/>
  <c r="F183" i="9"/>
  <c r="F175" i="9"/>
  <c r="F177" i="9"/>
  <c r="F181" i="9"/>
  <c r="E164" i="9"/>
  <c r="G158" i="9"/>
  <c r="G159" i="9"/>
  <c r="G163" i="9"/>
  <c r="G167" i="9"/>
  <c r="G161" i="9"/>
  <c r="G165" i="9"/>
  <c r="F145" i="9"/>
  <c r="F143" i="9"/>
  <c r="F149" i="9"/>
  <c r="F141" i="9"/>
  <c r="F142" i="9"/>
  <c r="F144" i="9"/>
  <c r="F147" i="9"/>
  <c r="E124" i="9"/>
  <c r="E127" i="9"/>
  <c r="E131" i="9"/>
  <c r="E129" i="9"/>
  <c r="E128" i="9"/>
  <c r="E130" i="9"/>
  <c r="F46" i="9"/>
  <c r="E22" i="9"/>
  <c r="E25" i="9"/>
  <c r="E29" i="9"/>
  <c r="E27" i="9"/>
  <c r="E24" i="9"/>
  <c r="E31" i="9"/>
  <c r="E26" i="9"/>
  <c r="E28" i="9"/>
  <c r="E252" i="9"/>
  <c r="G250" i="9"/>
  <c r="F249" i="9"/>
  <c r="E248" i="9"/>
  <c r="F245" i="9"/>
  <c r="F234" i="9"/>
  <c r="G232" i="9"/>
  <c r="G230" i="9"/>
  <c r="F227" i="9"/>
  <c r="E227" i="9"/>
  <c r="E231" i="9"/>
  <c r="E235" i="9"/>
  <c r="E217" i="9"/>
  <c r="E215" i="9"/>
  <c r="F212" i="9"/>
  <c r="G209" i="9"/>
  <c r="G210" i="9"/>
  <c r="G214" i="9"/>
  <c r="G212" i="9"/>
  <c r="G216" i="9"/>
  <c r="G198" i="9"/>
  <c r="F182" i="9"/>
  <c r="G179" i="9"/>
  <c r="E175" i="9"/>
  <c r="E178" i="9"/>
  <c r="E182" i="9"/>
  <c r="E176" i="9"/>
  <c r="E180" i="9"/>
  <c r="E184" i="9"/>
  <c r="E166" i="9"/>
  <c r="G160" i="9"/>
  <c r="F162" i="9"/>
  <c r="F166" i="9"/>
  <c r="F158" i="9"/>
  <c r="F160" i="9"/>
  <c r="F164" i="9"/>
  <c r="F150" i="9"/>
  <c r="F148" i="9"/>
  <c r="F146" i="9"/>
  <c r="E141" i="9"/>
  <c r="E144" i="9"/>
  <c r="E145" i="9"/>
  <c r="E148" i="9"/>
  <c r="E146" i="9"/>
  <c r="E150" i="9"/>
  <c r="E125" i="9"/>
  <c r="F114" i="9"/>
  <c r="F77" i="9"/>
  <c r="F81" i="9"/>
  <c r="F75" i="9"/>
  <c r="F82" i="9"/>
  <c r="F79" i="9"/>
  <c r="F73" i="9"/>
  <c r="F74" i="9"/>
  <c r="F76" i="9"/>
  <c r="E30" i="9"/>
  <c r="E23" i="9"/>
  <c r="F12" i="9"/>
  <c r="AO10" i="9" s="1"/>
  <c r="F133" i="9"/>
  <c r="G124" i="9"/>
  <c r="G125" i="9"/>
  <c r="G129" i="9"/>
  <c r="G133" i="9"/>
  <c r="F99" i="9"/>
  <c r="G90" i="9"/>
  <c r="G91" i="9"/>
  <c r="G95" i="9"/>
  <c r="G99" i="9"/>
  <c r="G22" i="9"/>
  <c r="G23" i="9"/>
  <c r="G27" i="9"/>
  <c r="G31" i="9"/>
  <c r="F128" i="9"/>
  <c r="F132" i="9"/>
  <c r="E107" i="9"/>
  <c r="E110" i="9"/>
  <c r="E114" i="9"/>
  <c r="F94" i="9"/>
  <c r="F98" i="9"/>
  <c r="E73" i="9"/>
  <c r="E76" i="9"/>
  <c r="E80" i="9"/>
  <c r="E39" i="9"/>
  <c r="E42" i="9"/>
  <c r="E46" i="9"/>
  <c r="G25" i="9"/>
  <c r="F26" i="9"/>
  <c r="AO24" i="9" s="1"/>
  <c r="F30" i="9"/>
  <c r="AO28" i="9"/>
  <c r="G9" i="9"/>
  <c r="G141" i="9"/>
  <c r="G142" i="9"/>
  <c r="G132" i="9"/>
  <c r="G130" i="9"/>
  <c r="F127" i="9"/>
  <c r="F125" i="9"/>
  <c r="F124" i="9"/>
  <c r="E113" i="9"/>
  <c r="E111" i="9"/>
  <c r="G107" i="9"/>
  <c r="G108" i="9"/>
  <c r="G112" i="9"/>
  <c r="G116" i="9"/>
  <c r="G98" i="9"/>
  <c r="G96" i="9"/>
  <c r="F93" i="9"/>
  <c r="F91" i="9"/>
  <c r="F90" i="9"/>
  <c r="E79" i="9"/>
  <c r="E77" i="9"/>
  <c r="G73" i="9"/>
  <c r="G74" i="9"/>
  <c r="G78" i="9"/>
  <c r="G82" i="9"/>
  <c r="E45" i="9"/>
  <c r="E43" i="9"/>
  <c r="G39" i="9"/>
  <c r="G40" i="9"/>
  <c r="G44" i="9"/>
  <c r="G48" i="9"/>
  <c r="G30" i="9"/>
  <c r="G28" i="9"/>
  <c r="F25" i="9"/>
  <c r="AO23" i="9"/>
  <c r="F23" i="9"/>
  <c r="AO21" i="9" s="1"/>
  <c r="F22" i="9"/>
  <c r="G5" i="9"/>
  <c r="G6" i="9"/>
  <c r="G10" i="9"/>
  <c r="G14" i="9"/>
  <c r="E12" i="9"/>
  <c r="E8" i="9"/>
  <c r="G247" i="8"/>
  <c r="G243" i="8"/>
  <c r="G239" i="8"/>
  <c r="G235" i="8"/>
  <c r="G231" i="8"/>
  <c r="G227" i="8"/>
  <c r="G223" i="8"/>
  <c r="G219" i="8"/>
  <c r="G215" i="8"/>
  <c r="G211" i="8"/>
  <c r="G207" i="8"/>
  <c r="G203" i="8"/>
  <c r="G199" i="8"/>
  <c r="G195" i="8"/>
  <c r="G191" i="8"/>
  <c r="G187" i="8"/>
  <c r="G183" i="8"/>
  <c r="G179" i="8"/>
  <c r="G175" i="8"/>
  <c r="G171" i="8"/>
  <c r="G285" i="8"/>
  <c r="G281" i="8"/>
  <c r="G277" i="8"/>
  <c r="G273" i="8"/>
  <c r="G269" i="8"/>
  <c r="G265" i="8"/>
  <c r="G261" i="8"/>
  <c r="G257" i="8"/>
  <c r="G253" i="8"/>
  <c r="G249" i="8"/>
  <c r="G245" i="8"/>
  <c r="G241" i="8"/>
  <c r="G237" i="8"/>
  <c r="G233" i="8"/>
  <c r="G229" i="8"/>
  <c r="G225" i="8"/>
  <c r="G221" i="8"/>
  <c r="G217" i="8"/>
  <c r="G213" i="8"/>
  <c r="G209" i="8"/>
  <c r="G205" i="8"/>
  <c r="G201" i="8"/>
  <c r="G197" i="8"/>
  <c r="G193" i="8"/>
  <c r="G189" i="8"/>
  <c r="G185" i="8"/>
  <c r="G181" i="8"/>
  <c r="G177" i="8"/>
  <c r="G173" i="8"/>
  <c r="G169" i="8"/>
  <c r="M9" i="8"/>
  <c r="M5" i="8"/>
  <c r="I448" i="8"/>
  <c r="I444" i="8"/>
  <c r="I440" i="8"/>
  <c r="I436" i="8"/>
  <c r="I432" i="8"/>
  <c r="I428" i="8"/>
  <c r="I424" i="8"/>
  <c r="I420" i="8"/>
  <c r="I416" i="8"/>
  <c r="I412" i="8"/>
  <c r="I408" i="8"/>
  <c r="I404" i="8"/>
  <c r="I400" i="8"/>
  <c r="I396" i="8"/>
  <c r="I392" i="8"/>
  <c r="I388" i="8"/>
  <c r="I384" i="8"/>
  <c r="I380" i="8"/>
  <c r="I376" i="8"/>
  <c r="I372" i="8"/>
  <c r="I368" i="8"/>
  <c r="I364" i="8"/>
  <c r="I360" i="8"/>
  <c r="I356" i="8"/>
  <c r="I352" i="8"/>
  <c r="I348" i="8"/>
  <c r="I344" i="8"/>
  <c r="I340" i="8"/>
  <c r="G167" i="8"/>
  <c r="G163" i="8"/>
  <c r="G159" i="8"/>
  <c r="G155" i="8"/>
  <c r="G151" i="8"/>
  <c r="G147" i="8"/>
  <c r="G143" i="8"/>
  <c r="G139" i="8"/>
  <c r="G135" i="8"/>
  <c r="G131" i="8"/>
  <c r="G127" i="8"/>
  <c r="G123" i="8"/>
  <c r="G119" i="8"/>
  <c r="G115" i="8"/>
  <c r="G111" i="8"/>
  <c r="G107" i="8"/>
  <c r="G103" i="8"/>
  <c r="G99" i="8"/>
  <c r="G95" i="8"/>
  <c r="G91" i="8"/>
  <c r="G87" i="8"/>
  <c r="G83" i="8"/>
  <c r="G79" i="8"/>
  <c r="G75" i="8"/>
  <c r="G71" i="8"/>
  <c r="G67" i="8"/>
  <c r="G63" i="8"/>
  <c r="G59" i="8"/>
  <c r="G55" i="8"/>
  <c r="G51" i="8"/>
  <c r="G47" i="8"/>
  <c r="G43" i="8"/>
  <c r="G39" i="8"/>
  <c r="G35" i="8"/>
  <c r="G31" i="8"/>
  <c r="G27" i="8"/>
  <c r="G23" i="8"/>
  <c r="G19" i="8"/>
  <c r="G15" i="8"/>
  <c r="G11" i="8"/>
  <c r="G7" i="8"/>
  <c r="G165" i="8"/>
  <c r="G161" i="8"/>
  <c r="G157" i="8"/>
  <c r="G153" i="8"/>
  <c r="G149" i="8"/>
  <c r="G145" i="8"/>
  <c r="G141" i="8"/>
  <c r="G137" i="8"/>
  <c r="G133" i="8"/>
  <c r="G129" i="8"/>
  <c r="G125" i="8"/>
  <c r="G121" i="8"/>
  <c r="G117" i="8"/>
  <c r="J560" i="8"/>
  <c r="J552" i="8"/>
  <c r="J544" i="8"/>
  <c r="J536" i="8"/>
  <c r="L532" i="8"/>
  <c r="L47" i="8"/>
  <c r="L43" i="8"/>
  <c r="L39" i="8"/>
  <c r="L35" i="8"/>
  <c r="L31" i="8"/>
  <c r="L23" i="8"/>
  <c r="L19" i="8"/>
  <c r="L15" i="8"/>
  <c r="L11" i="8"/>
  <c r="L7" i="8"/>
  <c r="J556" i="8"/>
  <c r="J548" i="8"/>
  <c r="J540" i="8"/>
  <c r="N532" i="8"/>
  <c r="O557" i="8"/>
  <c r="O553" i="8"/>
  <c r="O549" i="8"/>
  <c r="O545" i="8"/>
  <c r="L533" i="8"/>
  <c r="G113" i="8"/>
  <c r="G109" i="8"/>
  <c r="G105" i="8"/>
  <c r="G101" i="8"/>
  <c r="G97" i="8"/>
  <c r="G93" i="8"/>
  <c r="G89" i="8"/>
  <c r="G85" i="8"/>
  <c r="G81" i="8"/>
  <c r="G77" i="8"/>
  <c r="G73" i="8"/>
  <c r="G69" i="8"/>
  <c r="G65" i="8"/>
  <c r="G61" i="8"/>
  <c r="G57" i="8"/>
  <c r="G53" i="8"/>
  <c r="G49" i="8"/>
  <c r="G45" i="8"/>
  <c r="G41" i="8"/>
  <c r="L37" i="8"/>
  <c r="G37" i="8"/>
  <c r="G33" i="8"/>
  <c r="L29" i="8"/>
  <c r="G29" i="8"/>
  <c r="G25" i="8"/>
  <c r="L21" i="8"/>
  <c r="G21" i="8"/>
  <c r="G17" i="8"/>
  <c r="G13" i="8"/>
  <c r="G9" i="8"/>
  <c r="G5" i="8"/>
  <c r="I559" i="8"/>
  <c r="I555" i="8"/>
  <c r="I551" i="8"/>
  <c r="I547" i="8"/>
  <c r="I543" i="8"/>
  <c r="I535" i="8"/>
  <c r="L46" i="8"/>
  <c r="L22" i="8"/>
  <c r="L14" i="8"/>
  <c r="L6" i="8"/>
  <c r="I558" i="8"/>
  <c r="K557" i="8"/>
  <c r="I554" i="8"/>
  <c r="G553" i="8"/>
  <c r="K553" i="8"/>
  <c r="L552" i="8"/>
  <c r="I550" i="8"/>
  <c r="G549" i="8"/>
  <c r="K549" i="8"/>
  <c r="L548" i="8"/>
  <c r="I546" i="8"/>
  <c r="G545" i="8"/>
  <c r="K545" i="8"/>
  <c r="L544" i="8"/>
  <c r="G541" i="8"/>
  <c r="K541" i="8"/>
  <c r="L540" i="8"/>
  <c r="J539" i="8"/>
  <c r="G537" i="8"/>
  <c r="K537" i="8"/>
  <c r="L536" i="8"/>
  <c r="N535" i="8"/>
  <c r="I534" i="8"/>
  <c r="G533" i="8"/>
  <c r="I533" i="8"/>
  <c r="G532" i="8"/>
  <c r="K532" i="8"/>
  <c r="K533" i="8"/>
  <c r="O532" i="8"/>
  <c r="L560" i="8"/>
  <c r="G557" i="8"/>
  <c r="L556" i="8"/>
  <c r="G560" i="8"/>
  <c r="O560" i="8"/>
  <c r="K560" i="8"/>
  <c r="L559" i="8"/>
  <c r="J558" i="8"/>
  <c r="G556" i="8"/>
  <c r="O556" i="8"/>
  <c r="K556" i="8"/>
  <c r="L555" i="8"/>
  <c r="J554" i="8"/>
  <c r="G552" i="8"/>
  <c r="O552" i="8"/>
  <c r="K552" i="8"/>
  <c r="L551" i="8"/>
  <c r="J550" i="8"/>
  <c r="G548" i="8"/>
  <c r="O548" i="8"/>
  <c r="K548" i="8"/>
  <c r="L547" i="8"/>
  <c r="J546" i="8"/>
  <c r="G544" i="8"/>
  <c r="O544" i="8"/>
  <c r="K544" i="8"/>
  <c r="L543" i="8"/>
  <c r="J542" i="8"/>
  <c r="G540" i="8"/>
  <c r="O539" i="8"/>
  <c r="J538" i="8"/>
  <c r="G536" i="8"/>
  <c r="J534" i="8"/>
  <c r="G530" i="8"/>
  <c r="G528" i="8"/>
  <c r="G526" i="8"/>
  <c r="G524" i="8"/>
  <c r="G522" i="8"/>
  <c r="G520" i="8"/>
  <c r="G518" i="8"/>
  <c r="G516" i="8"/>
  <c r="G514" i="8"/>
  <c r="G512" i="8"/>
  <c r="G510" i="8"/>
  <c r="G559" i="8"/>
  <c r="K559" i="8"/>
  <c r="N558" i="8"/>
  <c r="J557" i="8"/>
  <c r="N557" i="8"/>
  <c r="G555" i="8"/>
  <c r="K555" i="8"/>
  <c r="N554" i="8"/>
  <c r="J553" i="8"/>
  <c r="N553" i="8"/>
  <c r="G551" i="8"/>
  <c r="K551" i="8"/>
  <c r="N550" i="8"/>
  <c r="J549" i="8"/>
  <c r="N549" i="8"/>
  <c r="G547" i="8"/>
  <c r="K547" i="8"/>
  <c r="N546" i="8"/>
  <c r="J545" i="8"/>
  <c r="N545" i="8"/>
  <c r="G543" i="8"/>
  <c r="K543" i="8"/>
  <c r="N542" i="8"/>
  <c r="L541" i="8"/>
  <c r="G539" i="8"/>
  <c r="K539" i="8"/>
  <c r="N538" i="8"/>
  <c r="O538" i="8"/>
  <c r="L537" i="8"/>
  <c r="G535" i="8"/>
  <c r="K535" i="8"/>
  <c r="N534" i="8"/>
  <c r="G508" i="8"/>
  <c r="G506" i="8"/>
  <c r="G504" i="8"/>
  <c r="G502" i="8"/>
  <c r="G500" i="8"/>
  <c r="G498" i="8"/>
  <c r="G496" i="8"/>
  <c r="G494" i="8"/>
  <c r="G492" i="8"/>
  <c r="G490" i="8"/>
  <c r="G488" i="8"/>
  <c r="G486" i="8"/>
  <c r="G484" i="8"/>
  <c r="G482" i="8"/>
  <c r="G480" i="8"/>
  <c r="G478" i="8"/>
  <c r="G476" i="8"/>
  <c r="G474" i="8"/>
  <c r="G472" i="8"/>
  <c r="G470" i="8"/>
  <c r="G468" i="8"/>
  <c r="G466" i="8"/>
  <c r="G464" i="8"/>
  <c r="G462" i="8"/>
  <c r="G460" i="8"/>
  <c r="G458" i="8"/>
  <c r="G456" i="8"/>
  <c r="G454" i="8"/>
  <c r="G452" i="8"/>
  <c r="G450" i="8"/>
  <c r="G448" i="8"/>
  <c r="G446" i="8"/>
  <c r="G444" i="8"/>
  <c r="G442" i="8"/>
  <c r="G440" i="8"/>
  <c r="G438" i="8"/>
  <c r="G436" i="8"/>
  <c r="G434" i="8"/>
  <c r="G432" i="8"/>
  <c r="G430" i="8"/>
  <c r="G428" i="8"/>
  <c r="G426" i="8"/>
  <c r="G424" i="8"/>
  <c r="G422" i="8"/>
  <c r="G420" i="8"/>
  <c r="G418" i="8"/>
  <c r="G416" i="8"/>
  <c r="G414" i="8"/>
  <c r="G412" i="8"/>
  <c r="G410" i="8"/>
  <c r="G408" i="8"/>
  <c r="G406" i="8"/>
  <c r="G404" i="8"/>
  <c r="G402" i="8"/>
  <c r="G400" i="8"/>
  <c r="G398" i="8"/>
  <c r="G396" i="8"/>
  <c r="G394" i="8"/>
  <c r="G392" i="8"/>
  <c r="G390" i="8"/>
  <c r="G388" i="8"/>
  <c r="G386" i="8"/>
  <c r="G384" i="8"/>
  <c r="G382" i="8"/>
  <c r="G380" i="8"/>
  <c r="G378" i="8"/>
  <c r="G376" i="8"/>
  <c r="G374" i="8"/>
  <c r="G372" i="8"/>
  <c r="G370" i="8"/>
  <c r="G368" i="8"/>
  <c r="G366" i="8"/>
  <c r="G364" i="8"/>
  <c r="G362" i="8"/>
  <c r="G360" i="8"/>
  <c r="G358" i="8"/>
  <c r="G356" i="8"/>
  <c r="G354" i="8"/>
  <c r="G352" i="8"/>
  <c r="G350" i="8"/>
  <c r="G348" i="8"/>
  <c r="G346" i="8"/>
  <c r="G344" i="8"/>
  <c r="G342" i="8"/>
  <c r="G340" i="8"/>
  <c r="G338" i="8"/>
  <c r="G336" i="8"/>
  <c r="G334" i="8"/>
  <c r="G332" i="8"/>
  <c r="G330" i="8"/>
  <c r="G328" i="8"/>
  <c r="G326" i="8"/>
  <c r="G324" i="8"/>
  <c r="G322" i="8"/>
  <c r="G320" i="8"/>
  <c r="G318" i="8"/>
  <c r="G316" i="8"/>
  <c r="G314" i="8"/>
  <c r="G312" i="8"/>
  <c r="G310" i="8"/>
  <c r="G308" i="8"/>
  <c r="G306" i="8"/>
  <c r="G304" i="8"/>
  <c r="G302" i="8"/>
  <c r="G300" i="8"/>
  <c r="G298" i="8"/>
  <c r="G296" i="8"/>
  <c r="G294" i="8"/>
  <c r="G292" i="8"/>
  <c r="G290" i="8"/>
  <c r="G288" i="8"/>
  <c r="G286" i="8"/>
  <c r="G284" i="8"/>
  <c r="G282" i="8"/>
  <c r="G280" i="8"/>
  <c r="G278" i="8"/>
  <c r="G276" i="8"/>
  <c r="G274" i="8"/>
  <c r="G272" i="8"/>
  <c r="G270" i="8"/>
  <c r="G268" i="8"/>
  <c r="G266" i="8"/>
  <c r="G264" i="8"/>
  <c r="G262" i="8"/>
  <c r="G260" i="8"/>
  <c r="G258" i="8"/>
  <c r="G256" i="8"/>
  <c r="G254" i="8"/>
  <c r="G252" i="8"/>
  <c r="G250" i="8"/>
  <c r="G248" i="8"/>
  <c r="G246" i="8"/>
  <c r="G244" i="8"/>
  <c r="G242" i="8"/>
  <c r="G240" i="8"/>
  <c r="G238" i="8"/>
  <c r="G236" i="8"/>
  <c r="G234" i="8"/>
  <c r="G232" i="8"/>
  <c r="G230" i="8"/>
  <c r="G228" i="8"/>
  <c r="G226" i="8"/>
  <c r="G224" i="8"/>
  <c r="G222" i="8"/>
  <c r="G220" i="8"/>
  <c r="G218" i="8"/>
  <c r="G216" i="8"/>
  <c r="G214" i="8"/>
  <c r="G212" i="8"/>
  <c r="G210" i="8"/>
  <c r="G208" i="8"/>
  <c r="G206" i="8"/>
  <c r="G204" i="8"/>
  <c r="G202" i="8"/>
  <c r="G200" i="8"/>
  <c r="G198" i="8"/>
  <c r="G196" i="8"/>
  <c r="G194" i="8"/>
  <c r="G192" i="8"/>
  <c r="G190" i="8"/>
  <c r="G188" i="8"/>
  <c r="G186" i="8"/>
  <c r="G184" i="8"/>
  <c r="G182" i="8"/>
  <c r="G180" i="8"/>
  <c r="G178" i="8"/>
  <c r="G176" i="8"/>
  <c r="G174" i="8"/>
  <c r="G172" i="8"/>
  <c r="G170" i="8"/>
  <c r="I336" i="8"/>
  <c r="I332" i="8"/>
  <c r="I328" i="8"/>
  <c r="I324" i="8"/>
  <c r="I320" i="8"/>
  <c r="I316" i="8"/>
  <c r="I312" i="8"/>
  <c r="I308" i="8"/>
  <c r="I304" i="8"/>
  <c r="I300" i="8"/>
  <c r="I296" i="8"/>
  <c r="I292" i="8"/>
  <c r="I288" i="8"/>
  <c r="I284" i="8"/>
  <c r="I280" i="8"/>
  <c r="I276" i="8"/>
  <c r="I272" i="8"/>
  <c r="I268" i="8"/>
  <c r="I264" i="8"/>
  <c r="I260" i="8"/>
  <c r="I256" i="8"/>
  <c r="I252" i="8"/>
  <c r="I248" i="8"/>
  <c r="G168" i="8"/>
  <c r="G166" i="8"/>
  <c r="G164" i="8"/>
  <c r="G162" i="8"/>
  <c r="G160" i="8"/>
  <c r="G158" i="8"/>
  <c r="G156" i="8"/>
  <c r="G154" i="8"/>
  <c r="G152" i="8"/>
  <c r="G150" i="8"/>
  <c r="G148" i="8"/>
  <c r="G146" i="8"/>
  <c r="G144" i="8"/>
  <c r="G142" i="8"/>
  <c r="G140" i="8"/>
  <c r="G138" i="8"/>
  <c r="G136" i="8"/>
  <c r="G134" i="8"/>
  <c r="G132" i="8"/>
  <c r="G130" i="8"/>
  <c r="G128" i="8"/>
  <c r="G126" i="8"/>
  <c r="G124" i="8"/>
  <c r="G122" i="8"/>
  <c r="G120" i="8"/>
  <c r="G118" i="8"/>
  <c r="G116" i="8"/>
  <c r="G114" i="8"/>
  <c r="G112" i="8"/>
  <c r="G110" i="8"/>
  <c r="G108" i="8"/>
  <c r="G106" i="8"/>
  <c r="G104" i="8"/>
  <c r="G102" i="8"/>
  <c r="G100" i="8"/>
  <c r="G98" i="8"/>
  <c r="G96" i="8"/>
  <c r="G94" i="8"/>
  <c r="G92" i="8"/>
  <c r="G90" i="8"/>
  <c r="G88" i="8"/>
  <c r="G86" i="8"/>
  <c r="G84" i="8"/>
  <c r="G82" i="8"/>
  <c r="G80" i="8"/>
  <c r="G78" i="8"/>
  <c r="G76" i="8"/>
  <c r="G74" i="8"/>
  <c r="G72" i="8"/>
  <c r="G70" i="8"/>
  <c r="G68" i="8"/>
  <c r="G66" i="8"/>
  <c r="G64" i="8"/>
  <c r="G62" i="8"/>
  <c r="G60" i="8"/>
  <c r="G58" i="8"/>
  <c r="G56" i="8"/>
  <c r="G54" i="8"/>
  <c r="G52" i="8"/>
  <c r="G50" i="8"/>
  <c r="L49" i="8"/>
  <c r="G48" i="8"/>
  <c r="G46" i="8"/>
  <c r="G44" i="8"/>
  <c r="G42" i="8"/>
  <c r="L41" i="8"/>
  <c r="G40" i="8"/>
  <c r="G38" i="8"/>
  <c r="G36" i="8"/>
  <c r="G34" i="8"/>
  <c r="L33" i="8"/>
  <c r="G32" i="8"/>
  <c r="G30" i="8"/>
  <c r="G28" i="8"/>
  <c r="G26" i="8"/>
  <c r="L25" i="8"/>
  <c r="G24" i="8"/>
  <c r="G22" i="8"/>
  <c r="G20" i="8"/>
  <c r="G18" i="8"/>
  <c r="L17" i="8"/>
  <c r="G14" i="8"/>
  <c r="G10" i="8"/>
  <c r="L9" i="8"/>
  <c r="G6" i="8"/>
  <c r="L42" i="8"/>
  <c r="L38" i="8"/>
  <c r="L34" i="8"/>
  <c r="L26" i="8"/>
  <c r="L18" i="8"/>
  <c r="L10" i="8"/>
  <c r="N560" i="8"/>
  <c r="L558" i="8"/>
  <c r="O558" i="8"/>
  <c r="I557" i="8"/>
  <c r="N556" i="8"/>
  <c r="L554" i="8"/>
  <c r="O554" i="8"/>
  <c r="I553" i="8"/>
  <c r="N552" i="8"/>
  <c r="L550" i="8"/>
  <c r="O550" i="8"/>
  <c r="I549" i="8"/>
  <c r="N548" i="8"/>
  <c r="L546" i="8"/>
  <c r="O546" i="8"/>
  <c r="I545" i="8"/>
  <c r="N544" i="8"/>
  <c r="L542" i="8"/>
  <c r="O542" i="8"/>
  <c r="I541" i="8"/>
  <c r="N540" i="8"/>
  <c r="O540" i="8"/>
  <c r="I539" i="8"/>
  <c r="L538" i="8"/>
  <c r="I537" i="8"/>
  <c r="N536" i="8"/>
  <c r="O536" i="8"/>
  <c r="L534" i="8"/>
  <c r="O534" i="8"/>
  <c r="J555" i="8"/>
  <c r="K554" i="8"/>
  <c r="J547" i="8"/>
  <c r="K546" i="8"/>
  <c r="J541" i="8"/>
  <c r="K540" i="8"/>
  <c r="K538" i="8"/>
  <c r="J535" i="8"/>
  <c r="J533" i="8"/>
  <c r="J559" i="8"/>
  <c r="K558" i="8"/>
  <c r="J551" i="8"/>
  <c r="K550" i="8"/>
  <c r="J543" i="8"/>
  <c r="K542" i="8"/>
  <c r="J537" i="8"/>
  <c r="K536" i="8"/>
  <c r="K534" i="8"/>
  <c r="N533" i="8"/>
  <c r="O533" i="8"/>
  <c r="I560" i="8"/>
  <c r="N559" i="8"/>
  <c r="O559" i="8"/>
  <c r="L557" i="8"/>
  <c r="I556" i="8"/>
  <c r="N555" i="8"/>
  <c r="O555" i="8"/>
  <c r="L553" i="8"/>
  <c r="I552" i="8"/>
  <c r="N551" i="8"/>
  <c r="O551" i="8"/>
  <c r="L549" i="8"/>
  <c r="I548" i="8"/>
  <c r="N547" i="8"/>
  <c r="O547" i="8"/>
  <c r="L545" i="8"/>
  <c r="I544" i="8"/>
  <c r="N543" i="8"/>
  <c r="O543" i="8"/>
  <c r="I542" i="8"/>
  <c r="N541" i="8"/>
  <c r="O541" i="8"/>
  <c r="I540" i="8"/>
  <c r="L539" i="8"/>
  <c r="N539" i="8"/>
  <c r="I538" i="8"/>
  <c r="N537" i="8"/>
  <c r="O537" i="8"/>
  <c r="I536" i="8"/>
  <c r="L535" i="8"/>
  <c r="Z535" i="8"/>
  <c r="O535" i="8"/>
  <c r="J532" i="8"/>
  <c r="G16" i="8"/>
  <c r="G12" i="8"/>
  <c r="G8" i="8"/>
  <c r="I244" i="8"/>
  <c r="I240" i="8"/>
  <c r="I236" i="8"/>
  <c r="I232" i="8"/>
  <c r="I228" i="8"/>
  <c r="I224" i="8"/>
  <c r="I220" i="8"/>
  <c r="I216" i="8"/>
  <c r="I212" i="8"/>
  <c r="I208" i="8"/>
  <c r="I204" i="8"/>
  <c r="I200" i="8"/>
  <c r="I196" i="8"/>
  <c r="I192" i="8"/>
  <c r="I188" i="8"/>
  <c r="I184" i="8"/>
  <c r="CQ559" i="28"/>
  <c r="H559" i="8" s="1"/>
  <c r="CQ543" i="28"/>
  <c r="H543" i="8" s="1"/>
  <c r="I50" i="8"/>
  <c r="I46" i="8"/>
  <c r="I42" i="8"/>
  <c r="CQ535" i="28"/>
  <c r="H535" i="8"/>
  <c r="CQ532" i="28"/>
  <c r="H532" i="8"/>
  <c r="CQ533" i="28"/>
  <c r="H533" i="8"/>
  <c r="CQ536" i="28"/>
  <c r="H536" i="8" s="1"/>
  <c r="CQ537" i="28"/>
  <c r="H537" i="8"/>
  <c r="CQ539" i="28"/>
  <c r="H539" i="8" s="1"/>
  <c r="CQ540" i="28"/>
  <c r="H540" i="8"/>
  <c r="CQ541" i="28"/>
  <c r="H541" i="8" s="1"/>
  <c r="CQ544" i="28"/>
  <c r="H544" i="8"/>
  <c r="CQ545" i="28"/>
  <c r="H545" i="8" s="1"/>
  <c r="CQ546" i="28"/>
  <c r="H546" i="8"/>
  <c r="CQ547" i="28"/>
  <c r="H547" i="8" s="1"/>
  <c r="CQ548" i="28"/>
  <c r="H548" i="8"/>
  <c r="CQ549" i="28"/>
  <c r="H549" i="8" s="1"/>
  <c r="CQ550" i="28"/>
  <c r="H550" i="8"/>
  <c r="CQ551" i="28"/>
  <c r="H551" i="8" s="1"/>
  <c r="CQ552" i="28"/>
  <c r="H552" i="8"/>
  <c r="CQ553" i="28"/>
  <c r="H553" i="8" s="1"/>
  <c r="CQ554" i="28"/>
  <c r="H554" i="8"/>
  <c r="CQ555" i="28"/>
  <c r="H555" i="8" s="1"/>
  <c r="CQ556" i="28"/>
  <c r="H556" i="8"/>
  <c r="CQ557" i="28"/>
  <c r="H557" i="8" s="1"/>
  <c r="CQ558" i="28"/>
  <c r="H558" i="8"/>
  <c r="I180" i="8"/>
  <c r="I176" i="8"/>
  <c r="I172" i="8"/>
  <c r="I38" i="8"/>
  <c r="CQ534" i="28"/>
  <c r="H534" i="8" s="1"/>
  <c r="CQ538" i="28"/>
  <c r="H538" i="8"/>
  <c r="CQ542" i="28"/>
  <c r="H542" i="8" s="1"/>
  <c r="CQ560" i="28"/>
  <c r="H560" i="8"/>
  <c r="L530" i="8"/>
  <c r="J527" i="8"/>
  <c r="L526" i="8"/>
  <c r="J523" i="8"/>
  <c r="L522" i="8"/>
  <c r="J519" i="8"/>
  <c r="L518" i="8"/>
  <c r="J515" i="8"/>
  <c r="L514" i="8"/>
  <c r="J511" i="8"/>
  <c r="L510" i="8"/>
  <c r="J507" i="8"/>
  <c r="L506" i="8"/>
  <c r="J503" i="8"/>
  <c r="L502" i="8"/>
  <c r="J499" i="8"/>
  <c r="L498" i="8"/>
  <c r="J495" i="8"/>
  <c r="L494" i="8"/>
  <c r="J491" i="8"/>
  <c r="L490" i="8"/>
  <c r="J487" i="8"/>
  <c r="L486" i="8"/>
  <c r="J483" i="8"/>
  <c r="L482" i="8"/>
  <c r="J479" i="8"/>
  <c r="L478" i="8"/>
  <c r="J475" i="8"/>
  <c r="L474" i="8"/>
  <c r="J471" i="8"/>
  <c r="L470" i="8"/>
  <c r="J467" i="8"/>
  <c r="L466" i="8"/>
  <c r="J463" i="8"/>
  <c r="L462" i="8"/>
  <c r="J459" i="8"/>
  <c r="L458" i="8"/>
  <c r="J455" i="8"/>
  <c r="L454" i="8"/>
  <c r="J451" i="8"/>
  <c r="L450" i="8"/>
  <c r="J447" i="8"/>
  <c r="L446" i="8"/>
  <c r="J443" i="8"/>
  <c r="L442" i="8"/>
  <c r="J439" i="8"/>
  <c r="L438" i="8"/>
  <c r="I168" i="8"/>
  <c r="I164" i="8"/>
  <c r="I160" i="8"/>
  <c r="I156" i="8"/>
  <c r="I152" i="8"/>
  <c r="AS553" i="28"/>
  <c r="CJ553" i="28" s="1"/>
  <c r="AS542" i="28"/>
  <c r="CH542" i="28" s="1"/>
  <c r="S542" i="8" s="1"/>
  <c r="AS532" i="28"/>
  <c r="CD532" i="28" s="1"/>
  <c r="V532" i="8" s="1"/>
  <c r="CM564" i="28"/>
  <c r="CL564" i="28"/>
  <c r="CN564" i="28"/>
  <c r="J435" i="8"/>
  <c r="L434" i="8"/>
  <c r="J431" i="8"/>
  <c r="L430" i="8"/>
  <c r="J427" i="8"/>
  <c r="L426" i="8"/>
  <c r="J423" i="8"/>
  <c r="L422" i="8"/>
  <c r="J419" i="8"/>
  <c r="L418" i="8"/>
  <c r="J415" i="8"/>
  <c r="L414" i="8"/>
  <c r="J411" i="8"/>
  <c r="L410" i="8"/>
  <c r="J407" i="8"/>
  <c r="L406" i="8"/>
  <c r="J403" i="8"/>
  <c r="L402" i="8"/>
  <c r="J399" i="8"/>
  <c r="L398" i="8"/>
  <c r="J395" i="8"/>
  <c r="L394" i="8"/>
  <c r="J391" i="8"/>
  <c r="L390" i="8"/>
  <c r="J387" i="8"/>
  <c r="L386" i="8"/>
  <c r="J383" i="8"/>
  <c r="L382" i="8"/>
  <c r="J379" i="8"/>
  <c r="L378" i="8"/>
  <c r="J375" i="8"/>
  <c r="L374" i="8"/>
  <c r="J371" i="8"/>
  <c r="L370" i="8"/>
  <c r="J367" i="8"/>
  <c r="L366" i="8"/>
  <c r="J363" i="8"/>
  <c r="L362" i="8"/>
  <c r="J359" i="8"/>
  <c r="L358" i="8"/>
  <c r="J355" i="8"/>
  <c r="L354" i="8"/>
  <c r="J351" i="8"/>
  <c r="L350" i="8"/>
  <c r="J347" i="8"/>
  <c r="L346" i="8"/>
  <c r="J343" i="8"/>
  <c r="L342" i="8"/>
  <c r="J339" i="8"/>
  <c r="L338" i="8"/>
  <c r="J335" i="8"/>
  <c r="L334" i="8"/>
  <c r="J331" i="8"/>
  <c r="L330" i="8"/>
  <c r="J327" i="8"/>
  <c r="L326" i="8"/>
  <c r="I148" i="8"/>
  <c r="I144" i="8"/>
  <c r="I140" i="8"/>
  <c r="I136" i="8"/>
  <c r="I132" i="8"/>
  <c r="I128" i="8"/>
  <c r="I124" i="8"/>
  <c r="I120" i="8"/>
  <c r="I116" i="8"/>
  <c r="I112" i="8"/>
  <c r="I108" i="8"/>
  <c r="I104" i="8"/>
  <c r="I100" i="8"/>
  <c r="I96" i="8"/>
  <c r="I92" i="8"/>
  <c r="I88" i="8"/>
  <c r="I84" i="8"/>
  <c r="I80" i="8"/>
  <c r="I76" i="8"/>
  <c r="I72" i="8"/>
  <c r="I68" i="8"/>
  <c r="I64" i="8"/>
  <c r="I60" i="8"/>
  <c r="I56" i="8"/>
  <c r="I52" i="8"/>
  <c r="I48" i="8"/>
  <c r="I44" i="8"/>
  <c r="I40" i="8"/>
  <c r="I36" i="8"/>
  <c r="I33" i="8"/>
  <c r="I29" i="8"/>
  <c r="I25" i="8"/>
  <c r="I21" i="8"/>
  <c r="I17" i="8"/>
  <c r="I13" i="8"/>
  <c r="I9" i="8"/>
  <c r="I5" i="8"/>
  <c r="I530" i="8"/>
  <c r="I526" i="8"/>
  <c r="I522" i="8"/>
  <c r="I518" i="8"/>
  <c r="I514" i="8"/>
  <c r="I510" i="8"/>
  <c r="I506" i="8"/>
  <c r="I502" i="8"/>
  <c r="I498" i="8"/>
  <c r="I494" i="8"/>
  <c r="I490" i="8"/>
  <c r="I486" i="8"/>
  <c r="I482" i="8"/>
  <c r="I478" i="8"/>
  <c r="I474" i="8"/>
  <c r="I470" i="8"/>
  <c r="I466" i="8"/>
  <c r="I462" i="8"/>
  <c r="I458" i="8"/>
  <c r="I467" i="8"/>
  <c r="I463" i="8"/>
  <c r="I459" i="8"/>
  <c r="I455" i="8"/>
  <c r="I451" i="8"/>
  <c r="I447" i="8"/>
  <c r="I443" i="8"/>
  <c r="I439" i="8"/>
  <c r="I435" i="8"/>
  <c r="I431" i="8"/>
  <c r="I427" i="8"/>
  <c r="I423" i="8"/>
  <c r="I419" i="8"/>
  <c r="I415" i="8"/>
  <c r="I411" i="8"/>
  <c r="I407" i="8"/>
  <c r="I403" i="8"/>
  <c r="I399" i="8"/>
  <c r="I395" i="8"/>
  <c r="I391" i="8"/>
  <c r="I387" i="8"/>
  <c r="I383" i="8"/>
  <c r="I379" i="8"/>
  <c r="I375" i="8"/>
  <c r="I371" i="8"/>
  <c r="I367" i="8"/>
  <c r="I363" i="8"/>
  <c r="I359" i="8"/>
  <c r="I355" i="8"/>
  <c r="I351" i="8"/>
  <c r="I347" i="8"/>
  <c r="I343" i="8"/>
  <c r="I339" i="8"/>
  <c r="I335" i="8"/>
  <c r="I331" i="8"/>
  <c r="I327" i="8"/>
  <c r="J323" i="8"/>
  <c r="L322" i="8"/>
  <c r="J319" i="8"/>
  <c r="L318" i="8"/>
  <c r="J315" i="8"/>
  <c r="L314" i="8"/>
  <c r="J311" i="8"/>
  <c r="L310" i="8"/>
  <c r="J307" i="8"/>
  <c r="L306" i="8"/>
  <c r="J303" i="8"/>
  <c r="L302" i="8"/>
  <c r="J299" i="8"/>
  <c r="L298" i="8"/>
  <c r="J295" i="8"/>
  <c r="L294" i="8"/>
  <c r="J291" i="8"/>
  <c r="L290" i="8"/>
  <c r="J287" i="8"/>
  <c r="L286" i="8"/>
  <c r="J283" i="8"/>
  <c r="L282" i="8"/>
  <c r="J279" i="8"/>
  <c r="L278" i="8"/>
  <c r="J275" i="8"/>
  <c r="L274" i="8"/>
  <c r="J271" i="8"/>
  <c r="L270" i="8"/>
  <c r="J267" i="8"/>
  <c r="L266" i="8"/>
  <c r="J263" i="8"/>
  <c r="L262" i="8"/>
  <c r="J259" i="8"/>
  <c r="L258" i="8"/>
  <c r="J255" i="8"/>
  <c r="L254" i="8"/>
  <c r="J251" i="8"/>
  <c r="L250" i="8"/>
  <c r="J247" i="8"/>
  <c r="L246" i="8"/>
  <c r="J243" i="8"/>
  <c r="L242" i="8"/>
  <c r="J239" i="8"/>
  <c r="L238" i="8"/>
  <c r="J235" i="8"/>
  <c r="L234" i="8"/>
  <c r="J231" i="8"/>
  <c r="L230" i="8"/>
  <c r="J227" i="8"/>
  <c r="L226" i="8"/>
  <c r="J223" i="8"/>
  <c r="L222" i="8"/>
  <c r="J219" i="8"/>
  <c r="L218" i="8"/>
  <c r="J215" i="8"/>
  <c r="L214" i="8"/>
  <c r="J211" i="8"/>
  <c r="I138" i="8"/>
  <c r="I134" i="8"/>
  <c r="I130" i="8"/>
  <c r="I126" i="8"/>
  <c r="I122" i="8"/>
  <c r="I118" i="8"/>
  <c r="I114" i="8"/>
  <c r="I110" i="8"/>
  <c r="I106" i="8"/>
  <c r="I102" i="8"/>
  <c r="I98" i="8"/>
  <c r="I94" i="8"/>
  <c r="I90" i="8"/>
  <c r="I86" i="8"/>
  <c r="I82" i="8"/>
  <c r="I78" i="8"/>
  <c r="I74" i="8"/>
  <c r="I70" i="8"/>
  <c r="I66" i="8"/>
  <c r="I62" i="8"/>
  <c r="I58" i="8"/>
  <c r="I54" i="8"/>
  <c r="I323" i="8"/>
  <c r="I319" i="8"/>
  <c r="I315" i="8"/>
  <c r="I311" i="8"/>
  <c r="I307" i="8"/>
  <c r="I303" i="8"/>
  <c r="I299" i="8"/>
  <c r="I295" i="8"/>
  <c r="I291" i="8"/>
  <c r="I287" i="8"/>
  <c r="I283" i="8"/>
  <c r="I279" i="8"/>
  <c r="I275" i="8"/>
  <c r="L210" i="8"/>
  <c r="J207" i="8"/>
  <c r="L206" i="8"/>
  <c r="J203" i="8"/>
  <c r="L202" i="8"/>
  <c r="J199" i="8"/>
  <c r="L198" i="8"/>
  <c r="J195" i="8"/>
  <c r="L194" i="8"/>
  <c r="J191" i="8"/>
  <c r="L190" i="8"/>
  <c r="J187" i="8"/>
  <c r="L186" i="8"/>
  <c r="J183" i="8"/>
  <c r="L182" i="8"/>
  <c r="J179" i="8"/>
  <c r="L178" i="8"/>
  <c r="J175" i="8"/>
  <c r="L174" i="8"/>
  <c r="J171" i="8"/>
  <c r="L170" i="8"/>
  <c r="J167" i="8"/>
  <c r="L166" i="8"/>
  <c r="J163" i="8"/>
  <c r="L162" i="8"/>
  <c r="J159" i="8"/>
  <c r="L158" i="8"/>
  <c r="J155" i="8"/>
  <c r="L154" i="8"/>
  <c r="J151" i="8"/>
  <c r="L150" i="8"/>
  <c r="J147" i="8"/>
  <c r="L146" i="8"/>
  <c r="J143" i="8"/>
  <c r="L142" i="8"/>
  <c r="J139" i="8"/>
  <c r="L138" i="8"/>
  <c r="J135" i="8"/>
  <c r="L134" i="8"/>
  <c r="J131" i="8"/>
  <c r="L130" i="8"/>
  <c r="J127" i="8"/>
  <c r="L126" i="8"/>
  <c r="J123" i="8"/>
  <c r="L122" i="8"/>
  <c r="J119" i="8"/>
  <c r="L118" i="8"/>
  <c r="J115" i="8"/>
  <c r="L114" i="8"/>
  <c r="J111" i="8"/>
  <c r="L110" i="8"/>
  <c r="J107" i="8"/>
  <c r="L106" i="8"/>
  <c r="J103" i="8"/>
  <c r="L102" i="8"/>
  <c r="J99" i="8"/>
  <c r="L98" i="8"/>
  <c r="J95" i="8"/>
  <c r="L94" i="8"/>
  <c r="J91" i="8"/>
  <c r="L90" i="8"/>
  <c r="J87" i="8"/>
  <c r="L86" i="8"/>
  <c r="J83" i="8"/>
  <c r="L82" i="8"/>
  <c r="J79" i="8"/>
  <c r="L78" i="8"/>
  <c r="J75" i="8"/>
  <c r="L74" i="8"/>
  <c r="J71" i="8"/>
  <c r="L70" i="8"/>
  <c r="J67" i="8"/>
  <c r="L66" i="8"/>
  <c r="J63" i="8"/>
  <c r="L62" i="8"/>
  <c r="J59" i="8"/>
  <c r="L58" i="8"/>
  <c r="J55" i="8"/>
  <c r="L54" i="8"/>
  <c r="J51" i="8"/>
  <c r="L50" i="8"/>
  <c r="J47" i="8"/>
  <c r="J43" i="8"/>
  <c r="J39" i="8"/>
  <c r="J35" i="8"/>
  <c r="J32" i="8"/>
  <c r="J28" i="8"/>
  <c r="J24" i="8"/>
  <c r="J20" i="8"/>
  <c r="J16" i="8"/>
  <c r="J12" i="8"/>
  <c r="J8" i="8"/>
  <c r="J4" i="8"/>
  <c r="J529" i="8"/>
  <c r="L528" i="8"/>
  <c r="N530" i="8"/>
  <c r="O530" i="8"/>
  <c r="K529" i="8"/>
  <c r="N526" i="8"/>
  <c r="O526" i="8"/>
  <c r="K525" i="8"/>
  <c r="N522" i="8"/>
  <c r="O522" i="8"/>
  <c r="K521" i="8"/>
  <c r="N518" i="8"/>
  <c r="N528" i="8"/>
  <c r="O528" i="8"/>
  <c r="K527" i="8"/>
  <c r="J525" i="8"/>
  <c r="L524" i="8"/>
  <c r="N524" i="8"/>
  <c r="O524" i="8"/>
  <c r="K523" i="8"/>
  <c r="J521" i="8"/>
  <c r="L520" i="8"/>
  <c r="N520" i="8"/>
  <c r="O520" i="8"/>
  <c r="K519" i="8"/>
  <c r="J517" i="8"/>
  <c r="L516" i="8"/>
  <c r="N516" i="8"/>
  <c r="O516" i="8"/>
  <c r="K515" i="8"/>
  <c r="J513" i="8"/>
  <c r="L512" i="8"/>
  <c r="N512" i="8"/>
  <c r="O512" i="8"/>
  <c r="K511" i="8"/>
  <c r="J509" i="8"/>
  <c r="L508" i="8"/>
  <c r="N508" i="8"/>
  <c r="O508" i="8"/>
  <c r="K507" i="8"/>
  <c r="J505" i="8"/>
  <c r="L504" i="8"/>
  <c r="N504" i="8"/>
  <c r="O504" i="8"/>
  <c r="K503" i="8"/>
  <c r="J501" i="8"/>
  <c r="L500" i="8"/>
  <c r="N500" i="8"/>
  <c r="O500" i="8"/>
  <c r="K499" i="8"/>
  <c r="J497" i="8"/>
  <c r="L496" i="8"/>
  <c r="N496" i="8"/>
  <c r="O496" i="8"/>
  <c r="K495" i="8"/>
  <c r="J493" i="8"/>
  <c r="L492" i="8"/>
  <c r="N492" i="8"/>
  <c r="O492" i="8"/>
  <c r="K491" i="8"/>
  <c r="J489" i="8"/>
  <c r="L488" i="8"/>
  <c r="N488" i="8"/>
  <c r="O488" i="8"/>
  <c r="K487" i="8"/>
  <c r="J485" i="8"/>
  <c r="L484" i="8"/>
  <c r="N484" i="8"/>
  <c r="O484" i="8"/>
  <c r="K483" i="8"/>
  <c r="J481" i="8"/>
  <c r="L480" i="8"/>
  <c r="N480" i="8"/>
  <c r="O480" i="8"/>
  <c r="K479" i="8"/>
  <c r="J477" i="8"/>
  <c r="L476" i="8"/>
  <c r="N476" i="8"/>
  <c r="O476" i="8"/>
  <c r="K475" i="8"/>
  <c r="J473" i="8"/>
  <c r="L472" i="8"/>
  <c r="N472" i="8"/>
  <c r="O472" i="8"/>
  <c r="K471" i="8"/>
  <c r="J469" i="8"/>
  <c r="L468" i="8"/>
  <c r="N468" i="8"/>
  <c r="O468" i="8"/>
  <c r="K467" i="8"/>
  <c r="J465" i="8"/>
  <c r="L464" i="8"/>
  <c r="N464" i="8"/>
  <c r="O464" i="8"/>
  <c r="K463" i="8"/>
  <c r="J461" i="8"/>
  <c r="L460" i="8"/>
  <c r="N460" i="8"/>
  <c r="O460" i="8"/>
  <c r="K459" i="8"/>
  <c r="J457" i="8"/>
  <c r="L456" i="8"/>
  <c r="N456" i="8"/>
  <c r="O456" i="8"/>
  <c r="K455" i="8"/>
  <c r="I454" i="8"/>
  <c r="J453" i="8"/>
  <c r="L452" i="8"/>
  <c r="N452" i="8"/>
  <c r="O452" i="8"/>
  <c r="K451" i="8"/>
  <c r="I450" i="8"/>
  <c r="J449" i="8"/>
  <c r="L448" i="8"/>
  <c r="N448" i="8"/>
  <c r="O448" i="8"/>
  <c r="K447" i="8"/>
  <c r="I446" i="8"/>
  <c r="J445" i="8"/>
  <c r="L444" i="8"/>
  <c r="N444" i="8"/>
  <c r="O444" i="8"/>
  <c r="K443" i="8"/>
  <c r="I442" i="8"/>
  <c r="J441" i="8"/>
  <c r="L440" i="8"/>
  <c r="N440" i="8"/>
  <c r="O440" i="8"/>
  <c r="K439" i="8"/>
  <c r="I438" i="8"/>
  <c r="J437" i="8"/>
  <c r="L436" i="8"/>
  <c r="N436" i="8"/>
  <c r="O436" i="8"/>
  <c r="K435" i="8"/>
  <c r="I434" i="8"/>
  <c r="J433" i="8"/>
  <c r="L432" i="8"/>
  <c r="N432" i="8"/>
  <c r="O432" i="8"/>
  <c r="K431" i="8"/>
  <c r="I430" i="8"/>
  <c r="J429" i="8"/>
  <c r="L428" i="8"/>
  <c r="N428" i="8"/>
  <c r="O428" i="8"/>
  <c r="K427" i="8"/>
  <c r="I426" i="8"/>
  <c r="J425" i="8"/>
  <c r="L424" i="8"/>
  <c r="N424" i="8"/>
  <c r="O424" i="8"/>
  <c r="K423" i="8"/>
  <c r="I422" i="8"/>
  <c r="J421" i="8"/>
  <c r="L420" i="8"/>
  <c r="N420" i="8"/>
  <c r="O420" i="8"/>
  <c r="K419" i="8"/>
  <c r="I418" i="8"/>
  <c r="J417" i="8"/>
  <c r="L416" i="8"/>
  <c r="N416" i="8"/>
  <c r="O416" i="8"/>
  <c r="K415" i="8"/>
  <c r="I414" i="8"/>
  <c r="J413" i="8"/>
  <c r="L412" i="8"/>
  <c r="N412" i="8"/>
  <c r="O412" i="8"/>
  <c r="K411" i="8"/>
  <c r="I410" i="8"/>
  <c r="J409" i="8"/>
  <c r="L408" i="8"/>
  <c r="N408" i="8"/>
  <c r="O408" i="8"/>
  <c r="K407" i="8"/>
  <c r="I406" i="8"/>
  <c r="J405" i="8"/>
  <c r="L404" i="8"/>
  <c r="N404" i="8"/>
  <c r="O404" i="8"/>
  <c r="K403" i="8"/>
  <c r="I402" i="8"/>
  <c r="J401" i="8"/>
  <c r="L400" i="8"/>
  <c r="N400" i="8"/>
  <c r="O400" i="8"/>
  <c r="K399" i="8"/>
  <c r="I398" i="8"/>
  <c r="J397" i="8"/>
  <c r="L396" i="8"/>
  <c r="N396" i="8"/>
  <c r="O396" i="8"/>
  <c r="K395" i="8"/>
  <c r="I394" i="8"/>
  <c r="J393" i="8"/>
  <c r="L392" i="8"/>
  <c r="N392" i="8"/>
  <c r="O392" i="8"/>
  <c r="K391" i="8"/>
  <c r="I390" i="8"/>
  <c r="J389" i="8"/>
  <c r="L388" i="8"/>
  <c r="N388" i="8"/>
  <c r="O388" i="8"/>
  <c r="J530" i="8"/>
  <c r="L529" i="8"/>
  <c r="N529" i="8"/>
  <c r="O529" i="8"/>
  <c r="K528" i="8"/>
  <c r="I527" i="8"/>
  <c r="J526" i="8"/>
  <c r="L525" i="8"/>
  <c r="N525" i="8"/>
  <c r="O525" i="8"/>
  <c r="K524" i="8"/>
  <c r="I523" i="8"/>
  <c r="J522" i="8"/>
  <c r="L521" i="8"/>
  <c r="N521" i="8"/>
  <c r="O521" i="8"/>
  <c r="K520" i="8"/>
  <c r="I519" i="8"/>
  <c r="J518" i="8"/>
  <c r="L517" i="8"/>
  <c r="N517" i="8"/>
  <c r="O517" i="8"/>
  <c r="K516" i="8"/>
  <c r="I515" i="8"/>
  <c r="J514" i="8"/>
  <c r="L513" i="8"/>
  <c r="N513" i="8"/>
  <c r="O513" i="8"/>
  <c r="K512" i="8"/>
  <c r="I511" i="8"/>
  <c r="J510" i="8"/>
  <c r="L509" i="8"/>
  <c r="N509" i="8"/>
  <c r="O509" i="8"/>
  <c r="K508" i="8"/>
  <c r="I507" i="8"/>
  <c r="J506" i="8"/>
  <c r="L505" i="8"/>
  <c r="N505" i="8"/>
  <c r="O505" i="8"/>
  <c r="K504" i="8"/>
  <c r="I503" i="8"/>
  <c r="J502" i="8"/>
  <c r="L501" i="8"/>
  <c r="N501" i="8"/>
  <c r="O501" i="8"/>
  <c r="K500" i="8"/>
  <c r="I499" i="8"/>
  <c r="J498" i="8"/>
  <c r="L497" i="8"/>
  <c r="N497" i="8"/>
  <c r="O497" i="8"/>
  <c r="K496" i="8"/>
  <c r="I495" i="8"/>
  <c r="J494" i="8"/>
  <c r="L493" i="8"/>
  <c r="N493" i="8"/>
  <c r="O493" i="8"/>
  <c r="K492" i="8"/>
  <c r="I491" i="8"/>
  <c r="J490" i="8"/>
  <c r="L489" i="8"/>
  <c r="N489" i="8"/>
  <c r="O489" i="8"/>
  <c r="K488" i="8"/>
  <c r="I487" i="8"/>
  <c r="J486" i="8"/>
  <c r="L485" i="8"/>
  <c r="N485" i="8"/>
  <c r="O485" i="8"/>
  <c r="K484" i="8"/>
  <c r="I483" i="8"/>
  <c r="J482" i="8"/>
  <c r="L481" i="8"/>
  <c r="N481" i="8"/>
  <c r="O481" i="8"/>
  <c r="K480" i="8"/>
  <c r="I479" i="8"/>
  <c r="J478" i="8"/>
  <c r="L477" i="8"/>
  <c r="N477" i="8"/>
  <c r="O477" i="8"/>
  <c r="K476" i="8"/>
  <c r="I475" i="8"/>
  <c r="J474" i="8"/>
  <c r="L473" i="8"/>
  <c r="N473" i="8"/>
  <c r="O473" i="8"/>
  <c r="K472" i="8"/>
  <c r="I471" i="8"/>
  <c r="J470" i="8"/>
  <c r="L469" i="8"/>
  <c r="N469" i="8"/>
  <c r="O469" i="8"/>
  <c r="K468" i="8"/>
  <c r="J466" i="8"/>
  <c r="L465" i="8"/>
  <c r="N465" i="8"/>
  <c r="O465" i="8"/>
  <c r="K464" i="8"/>
  <c r="J462" i="8"/>
  <c r="L461" i="8"/>
  <c r="N461" i="8"/>
  <c r="O461" i="8"/>
  <c r="K460" i="8"/>
  <c r="J458" i="8"/>
  <c r="L457" i="8"/>
  <c r="N457" i="8"/>
  <c r="O457" i="8"/>
  <c r="K456" i="8"/>
  <c r="J454" i="8"/>
  <c r="L453" i="8"/>
  <c r="N453" i="8"/>
  <c r="O453" i="8"/>
  <c r="K452" i="8"/>
  <c r="J450" i="8"/>
  <c r="L449" i="8"/>
  <c r="N449" i="8"/>
  <c r="O449" i="8"/>
  <c r="K448" i="8"/>
  <c r="J446" i="8"/>
  <c r="L445" i="8"/>
  <c r="N445" i="8"/>
  <c r="O445" i="8"/>
  <c r="K444" i="8"/>
  <c r="J442" i="8"/>
  <c r="L441" i="8"/>
  <c r="N441" i="8"/>
  <c r="O441" i="8"/>
  <c r="K440" i="8"/>
  <c r="J438" i="8"/>
  <c r="L437" i="8"/>
  <c r="N437" i="8"/>
  <c r="O437" i="8"/>
  <c r="K436" i="8"/>
  <c r="J434" i="8"/>
  <c r="L433" i="8"/>
  <c r="N433" i="8"/>
  <c r="O433" i="8"/>
  <c r="K432" i="8"/>
  <c r="J430" i="8"/>
  <c r="L429" i="8"/>
  <c r="N429" i="8"/>
  <c r="O429" i="8"/>
  <c r="K428" i="8"/>
  <c r="J426" i="8"/>
  <c r="L425" i="8"/>
  <c r="N425" i="8"/>
  <c r="O425" i="8"/>
  <c r="K424" i="8"/>
  <c r="J422" i="8"/>
  <c r="L421" i="8"/>
  <c r="N421" i="8"/>
  <c r="O421" i="8"/>
  <c r="K420" i="8"/>
  <c r="J418" i="8"/>
  <c r="L417" i="8"/>
  <c r="N417" i="8"/>
  <c r="O417" i="8"/>
  <c r="K416" i="8"/>
  <c r="J414" i="8"/>
  <c r="L413" i="8"/>
  <c r="N413" i="8"/>
  <c r="O413" i="8"/>
  <c r="K412" i="8"/>
  <c r="J410" i="8"/>
  <c r="L409" i="8"/>
  <c r="N409" i="8"/>
  <c r="O409" i="8"/>
  <c r="K408" i="8"/>
  <c r="J406" i="8"/>
  <c r="L405" i="8"/>
  <c r="N405" i="8"/>
  <c r="O405" i="8"/>
  <c r="K404" i="8"/>
  <c r="J402" i="8"/>
  <c r="L401" i="8"/>
  <c r="N401" i="8"/>
  <c r="O401" i="8"/>
  <c r="K400" i="8"/>
  <c r="J398" i="8"/>
  <c r="L397" i="8"/>
  <c r="N397" i="8"/>
  <c r="O397" i="8"/>
  <c r="K396" i="8"/>
  <c r="J394" i="8"/>
  <c r="L393" i="8"/>
  <c r="N393" i="8"/>
  <c r="O393" i="8"/>
  <c r="K392" i="8"/>
  <c r="J390" i="8"/>
  <c r="L389" i="8"/>
  <c r="N389" i="8"/>
  <c r="O389" i="8"/>
  <c r="K388" i="8"/>
  <c r="J386" i="8"/>
  <c r="L385" i="8"/>
  <c r="N385" i="8"/>
  <c r="O385" i="8"/>
  <c r="K384" i="8"/>
  <c r="J382" i="8"/>
  <c r="L381" i="8"/>
  <c r="N381" i="8"/>
  <c r="O381" i="8"/>
  <c r="K380" i="8"/>
  <c r="J378" i="8"/>
  <c r="L377" i="8"/>
  <c r="N377" i="8"/>
  <c r="O377" i="8"/>
  <c r="K376" i="8"/>
  <c r="J374" i="8"/>
  <c r="L373" i="8"/>
  <c r="N373" i="8"/>
  <c r="O373" i="8"/>
  <c r="K372" i="8"/>
  <c r="J370" i="8"/>
  <c r="L369" i="8"/>
  <c r="N369" i="8"/>
  <c r="O369" i="8"/>
  <c r="K368" i="8"/>
  <c r="J366" i="8"/>
  <c r="L365" i="8"/>
  <c r="N365" i="8"/>
  <c r="O365" i="8"/>
  <c r="K364" i="8"/>
  <c r="J362" i="8"/>
  <c r="L361" i="8"/>
  <c r="N361" i="8"/>
  <c r="O361" i="8"/>
  <c r="K360" i="8"/>
  <c r="J358" i="8"/>
  <c r="L357" i="8"/>
  <c r="N357" i="8"/>
  <c r="O357" i="8"/>
  <c r="K356" i="8"/>
  <c r="O518" i="8"/>
  <c r="K517" i="8"/>
  <c r="N514" i="8"/>
  <c r="O514" i="8"/>
  <c r="K513" i="8"/>
  <c r="N510" i="8"/>
  <c r="O510" i="8"/>
  <c r="K509" i="8"/>
  <c r="N506" i="8"/>
  <c r="O506" i="8"/>
  <c r="K505" i="8"/>
  <c r="N502" i="8"/>
  <c r="O502" i="8"/>
  <c r="K501" i="8"/>
  <c r="N498" i="8"/>
  <c r="O498" i="8"/>
  <c r="K497" i="8"/>
  <c r="N494" i="8"/>
  <c r="O494" i="8"/>
  <c r="K493" i="8"/>
  <c r="N490" i="8"/>
  <c r="O490" i="8"/>
  <c r="K489" i="8"/>
  <c r="N486" i="8"/>
  <c r="O486" i="8"/>
  <c r="K485" i="8"/>
  <c r="N482" i="8"/>
  <c r="O482" i="8"/>
  <c r="K481" i="8"/>
  <c r="N478" i="8"/>
  <c r="O478" i="8"/>
  <c r="K477" i="8"/>
  <c r="N474" i="8"/>
  <c r="O474" i="8"/>
  <c r="K473" i="8"/>
  <c r="N470" i="8"/>
  <c r="O470" i="8"/>
  <c r="K469" i="8"/>
  <c r="N466" i="8"/>
  <c r="O466" i="8"/>
  <c r="K465" i="8"/>
  <c r="N462" i="8"/>
  <c r="O462" i="8"/>
  <c r="K461" i="8"/>
  <c r="N458" i="8"/>
  <c r="O458" i="8"/>
  <c r="K457" i="8"/>
  <c r="N454" i="8"/>
  <c r="O454" i="8"/>
  <c r="K453" i="8"/>
  <c r="N450" i="8"/>
  <c r="O450" i="8"/>
  <c r="K449" i="8"/>
  <c r="N446" i="8"/>
  <c r="O446" i="8"/>
  <c r="K445" i="8"/>
  <c r="N442" i="8"/>
  <c r="O442" i="8"/>
  <c r="K441" i="8"/>
  <c r="N438" i="8"/>
  <c r="O438" i="8"/>
  <c r="K437" i="8"/>
  <c r="N434" i="8"/>
  <c r="O434" i="8"/>
  <c r="K433" i="8"/>
  <c r="N430" i="8"/>
  <c r="O430" i="8"/>
  <c r="K429" i="8"/>
  <c r="N426" i="8"/>
  <c r="O426" i="8"/>
  <c r="K425" i="8"/>
  <c r="N422" i="8"/>
  <c r="O422" i="8"/>
  <c r="K421" i="8"/>
  <c r="N418" i="8"/>
  <c r="O418" i="8"/>
  <c r="K417" i="8"/>
  <c r="N414" i="8"/>
  <c r="O414" i="8"/>
  <c r="K413" i="8"/>
  <c r="N410" i="8"/>
  <c r="O410" i="8"/>
  <c r="K409" i="8"/>
  <c r="N406" i="8"/>
  <c r="O406" i="8"/>
  <c r="K405" i="8"/>
  <c r="N402" i="8"/>
  <c r="O402" i="8"/>
  <c r="K401" i="8"/>
  <c r="N398" i="8"/>
  <c r="O398" i="8"/>
  <c r="K397" i="8"/>
  <c r="N394" i="8"/>
  <c r="O394" i="8"/>
  <c r="K393" i="8"/>
  <c r="N390" i="8"/>
  <c r="O390" i="8"/>
  <c r="K389" i="8"/>
  <c r="N386" i="8"/>
  <c r="O386" i="8"/>
  <c r="K385" i="8"/>
  <c r="N382" i="8"/>
  <c r="O382" i="8"/>
  <c r="K381" i="8"/>
  <c r="N378" i="8"/>
  <c r="O378" i="8"/>
  <c r="K377" i="8"/>
  <c r="N374" i="8"/>
  <c r="O374" i="8"/>
  <c r="K373" i="8"/>
  <c r="N370" i="8"/>
  <c r="O370" i="8"/>
  <c r="K369" i="8"/>
  <c r="N366" i="8"/>
  <c r="O366" i="8"/>
  <c r="K365" i="8"/>
  <c r="N362" i="8"/>
  <c r="O362" i="8"/>
  <c r="K361" i="8"/>
  <c r="N358" i="8"/>
  <c r="O358" i="8"/>
  <c r="K357" i="8"/>
  <c r="N354" i="8"/>
  <c r="O354" i="8"/>
  <c r="K353" i="8"/>
  <c r="N350" i="8"/>
  <c r="O350" i="8"/>
  <c r="K349" i="8"/>
  <c r="N346" i="8"/>
  <c r="O346" i="8"/>
  <c r="K345" i="8"/>
  <c r="N342" i="8"/>
  <c r="O342" i="8"/>
  <c r="K341" i="8"/>
  <c r="N338" i="8"/>
  <c r="O338" i="8"/>
  <c r="K337" i="8"/>
  <c r="K530" i="8"/>
  <c r="I529" i="8"/>
  <c r="J528" i="8"/>
  <c r="L527" i="8"/>
  <c r="N527" i="8"/>
  <c r="O527" i="8"/>
  <c r="K526" i="8"/>
  <c r="I525" i="8"/>
  <c r="J524" i="8"/>
  <c r="L523" i="8"/>
  <c r="N523" i="8"/>
  <c r="O523" i="8"/>
  <c r="K522" i="8"/>
  <c r="I521" i="8"/>
  <c r="J520" i="8"/>
  <c r="L519" i="8"/>
  <c r="N519" i="8"/>
  <c r="O519" i="8"/>
  <c r="K518" i="8"/>
  <c r="I517" i="8"/>
  <c r="J516" i="8"/>
  <c r="L515" i="8"/>
  <c r="N515" i="8"/>
  <c r="O515" i="8"/>
  <c r="K514" i="8"/>
  <c r="I513" i="8"/>
  <c r="J512" i="8"/>
  <c r="L511" i="8"/>
  <c r="N511" i="8"/>
  <c r="O511" i="8"/>
  <c r="K510" i="8"/>
  <c r="I509" i="8"/>
  <c r="J508" i="8"/>
  <c r="L507" i="8"/>
  <c r="N507" i="8"/>
  <c r="O507" i="8"/>
  <c r="K506" i="8"/>
  <c r="I505" i="8"/>
  <c r="J504" i="8"/>
  <c r="L503" i="8"/>
  <c r="N503" i="8"/>
  <c r="O503" i="8"/>
  <c r="K502" i="8"/>
  <c r="I501" i="8"/>
  <c r="J500" i="8"/>
  <c r="L499" i="8"/>
  <c r="N499" i="8"/>
  <c r="O499" i="8"/>
  <c r="K498" i="8"/>
  <c r="I497" i="8"/>
  <c r="J496" i="8"/>
  <c r="L495" i="8"/>
  <c r="N495" i="8"/>
  <c r="O495" i="8"/>
  <c r="K494" i="8"/>
  <c r="I493" i="8"/>
  <c r="J492" i="8"/>
  <c r="L491" i="8"/>
  <c r="N491" i="8"/>
  <c r="O491" i="8"/>
  <c r="K490" i="8"/>
  <c r="I489" i="8"/>
  <c r="J488" i="8"/>
  <c r="L487" i="8"/>
  <c r="N487" i="8"/>
  <c r="O487" i="8"/>
  <c r="K486" i="8"/>
  <c r="I485" i="8"/>
  <c r="J484" i="8"/>
  <c r="L483" i="8"/>
  <c r="N483" i="8"/>
  <c r="O483" i="8"/>
  <c r="K482" i="8"/>
  <c r="I481" i="8"/>
  <c r="J480" i="8"/>
  <c r="L479" i="8"/>
  <c r="N479" i="8"/>
  <c r="O479" i="8"/>
  <c r="K478" i="8"/>
  <c r="I477" i="8"/>
  <c r="J476" i="8"/>
  <c r="L475" i="8"/>
  <c r="N475" i="8"/>
  <c r="O475" i="8"/>
  <c r="K474" i="8"/>
  <c r="I473" i="8"/>
  <c r="J472" i="8"/>
  <c r="L471" i="8"/>
  <c r="N471" i="8"/>
  <c r="O471" i="8"/>
  <c r="K470" i="8"/>
  <c r="I469" i="8"/>
  <c r="J468" i="8"/>
  <c r="L467" i="8"/>
  <c r="N467" i="8"/>
  <c r="O467" i="8"/>
  <c r="K466" i="8"/>
  <c r="I465" i="8"/>
  <c r="J464" i="8"/>
  <c r="L463" i="8"/>
  <c r="N463" i="8"/>
  <c r="O463" i="8"/>
  <c r="K462" i="8"/>
  <c r="I461" i="8"/>
  <c r="J460" i="8"/>
  <c r="L459" i="8"/>
  <c r="N459" i="8"/>
  <c r="O459" i="8"/>
  <c r="K458" i="8"/>
  <c r="I457" i="8"/>
  <c r="J456" i="8"/>
  <c r="L455" i="8"/>
  <c r="N455" i="8"/>
  <c r="O455" i="8"/>
  <c r="K454" i="8"/>
  <c r="I453" i="8"/>
  <c r="J452" i="8"/>
  <c r="L451" i="8"/>
  <c r="N451" i="8"/>
  <c r="O451" i="8"/>
  <c r="K450" i="8"/>
  <c r="I449" i="8"/>
  <c r="J448" i="8"/>
  <c r="L447" i="8"/>
  <c r="N447" i="8"/>
  <c r="O447" i="8"/>
  <c r="K446" i="8"/>
  <c r="I445" i="8"/>
  <c r="J444" i="8"/>
  <c r="L443" i="8"/>
  <c r="N443" i="8"/>
  <c r="O443" i="8"/>
  <c r="K442" i="8"/>
  <c r="I441" i="8"/>
  <c r="J440" i="8"/>
  <c r="L439" i="8"/>
  <c r="N439" i="8"/>
  <c r="O439" i="8"/>
  <c r="K438" i="8"/>
  <c r="I437" i="8"/>
  <c r="J436" i="8"/>
  <c r="L435" i="8"/>
  <c r="N435" i="8"/>
  <c r="O435" i="8"/>
  <c r="K434" i="8"/>
  <c r="I433" i="8"/>
  <c r="J432" i="8"/>
  <c r="L431" i="8"/>
  <c r="N431" i="8"/>
  <c r="O431" i="8"/>
  <c r="K430" i="8"/>
  <c r="I429" i="8"/>
  <c r="J428" i="8"/>
  <c r="L427" i="8"/>
  <c r="N427" i="8"/>
  <c r="O427" i="8"/>
  <c r="K426" i="8"/>
  <c r="I425" i="8"/>
  <c r="J424" i="8"/>
  <c r="L423" i="8"/>
  <c r="N423" i="8"/>
  <c r="O423" i="8"/>
  <c r="K422" i="8"/>
  <c r="I421" i="8"/>
  <c r="J420" i="8"/>
  <c r="L419" i="8"/>
  <c r="N419" i="8"/>
  <c r="O419" i="8"/>
  <c r="K418" i="8"/>
  <c r="I417" i="8"/>
  <c r="J416" i="8"/>
  <c r="L415" i="8"/>
  <c r="N415" i="8"/>
  <c r="O415" i="8"/>
  <c r="K414" i="8"/>
  <c r="I413" i="8"/>
  <c r="J412" i="8"/>
  <c r="L411" i="8"/>
  <c r="N411" i="8"/>
  <c r="O411" i="8"/>
  <c r="K410" i="8"/>
  <c r="I409" i="8"/>
  <c r="J408" i="8"/>
  <c r="L407" i="8"/>
  <c r="N407" i="8"/>
  <c r="O407" i="8"/>
  <c r="K406" i="8"/>
  <c r="I405" i="8"/>
  <c r="J404" i="8"/>
  <c r="L403" i="8"/>
  <c r="N403" i="8"/>
  <c r="O403" i="8"/>
  <c r="K402" i="8"/>
  <c r="I401" i="8"/>
  <c r="J400" i="8"/>
  <c r="L399" i="8"/>
  <c r="N399" i="8"/>
  <c r="O399" i="8"/>
  <c r="K398" i="8"/>
  <c r="I397" i="8"/>
  <c r="J396" i="8"/>
  <c r="L395" i="8"/>
  <c r="N395" i="8"/>
  <c r="O395" i="8"/>
  <c r="K394" i="8"/>
  <c r="I393" i="8"/>
  <c r="J392" i="8"/>
  <c r="L391" i="8"/>
  <c r="N391" i="8"/>
  <c r="O391" i="8"/>
  <c r="K390" i="8"/>
  <c r="I389" i="8"/>
  <c r="J388" i="8"/>
  <c r="L387" i="8"/>
  <c r="N387" i="8"/>
  <c r="O387" i="8"/>
  <c r="K386" i="8"/>
  <c r="I385" i="8"/>
  <c r="J384" i="8"/>
  <c r="L383" i="8"/>
  <c r="N383" i="8"/>
  <c r="O383" i="8"/>
  <c r="K382" i="8"/>
  <c r="I381" i="8"/>
  <c r="J380" i="8"/>
  <c r="L379" i="8"/>
  <c r="N379" i="8"/>
  <c r="O379" i="8"/>
  <c r="K378" i="8"/>
  <c r="K387" i="8"/>
  <c r="I386" i="8"/>
  <c r="J385" i="8"/>
  <c r="L384" i="8"/>
  <c r="N384" i="8"/>
  <c r="O384" i="8"/>
  <c r="K383" i="8"/>
  <c r="I382" i="8"/>
  <c r="J381" i="8"/>
  <c r="L380" i="8"/>
  <c r="N380" i="8"/>
  <c r="O380" i="8"/>
  <c r="K379" i="8"/>
  <c r="I378" i="8"/>
  <c r="J377" i="8"/>
  <c r="L376" i="8"/>
  <c r="N376" i="8"/>
  <c r="O376" i="8"/>
  <c r="K375" i="8"/>
  <c r="I374" i="8"/>
  <c r="J373" i="8"/>
  <c r="L372" i="8"/>
  <c r="N372" i="8"/>
  <c r="O372" i="8"/>
  <c r="K371" i="8"/>
  <c r="I370" i="8"/>
  <c r="J369" i="8"/>
  <c r="L368" i="8"/>
  <c r="N368" i="8"/>
  <c r="O368" i="8"/>
  <c r="K367" i="8"/>
  <c r="I366" i="8"/>
  <c r="J365" i="8"/>
  <c r="L364" i="8"/>
  <c r="N364" i="8"/>
  <c r="O364" i="8"/>
  <c r="K363" i="8"/>
  <c r="I362" i="8"/>
  <c r="J361" i="8"/>
  <c r="L360" i="8"/>
  <c r="N360" i="8"/>
  <c r="O360" i="8"/>
  <c r="K359" i="8"/>
  <c r="I358" i="8"/>
  <c r="J357" i="8"/>
  <c r="L356" i="8"/>
  <c r="N356" i="8"/>
  <c r="O356" i="8"/>
  <c r="K355" i="8"/>
  <c r="I354" i="8"/>
  <c r="J353" i="8"/>
  <c r="L352" i="8"/>
  <c r="N352" i="8"/>
  <c r="O352" i="8"/>
  <c r="K351" i="8"/>
  <c r="I350" i="8"/>
  <c r="J349" i="8"/>
  <c r="L348" i="8"/>
  <c r="N348" i="8"/>
  <c r="O348" i="8"/>
  <c r="K347" i="8"/>
  <c r="I346" i="8"/>
  <c r="J345" i="8"/>
  <c r="L344" i="8"/>
  <c r="N344" i="8"/>
  <c r="O344" i="8"/>
  <c r="K343" i="8"/>
  <c r="I342" i="8"/>
  <c r="J341" i="8"/>
  <c r="L340" i="8"/>
  <c r="N340" i="8"/>
  <c r="O340" i="8"/>
  <c r="K339" i="8"/>
  <c r="I338" i="8"/>
  <c r="J337" i="8"/>
  <c r="L336" i="8"/>
  <c r="N336" i="8"/>
  <c r="O336" i="8"/>
  <c r="K335" i="8"/>
  <c r="I334" i="8"/>
  <c r="J333" i="8"/>
  <c r="L332" i="8"/>
  <c r="N332" i="8"/>
  <c r="O332" i="8"/>
  <c r="K331" i="8"/>
  <c r="I330" i="8"/>
  <c r="J329" i="8"/>
  <c r="L328" i="8"/>
  <c r="N328" i="8"/>
  <c r="O328" i="8"/>
  <c r="K327" i="8"/>
  <c r="I326" i="8"/>
  <c r="J325" i="8"/>
  <c r="L324" i="8"/>
  <c r="N324" i="8"/>
  <c r="O324" i="8"/>
  <c r="K323" i="8"/>
  <c r="I322" i="8"/>
  <c r="J321" i="8"/>
  <c r="L320" i="8"/>
  <c r="N320" i="8"/>
  <c r="O320" i="8"/>
  <c r="K319" i="8"/>
  <c r="I318" i="8"/>
  <c r="J317" i="8"/>
  <c r="L316" i="8"/>
  <c r="N316" i="8"/>
  <c r="O316" i="8"/>
  <c r="K315" i="8"/>
  <c r="I314" i="8"/>
  <c r="J313" i="8"/>
  <c r="L312" i="8"/>
  <c r="N312" i="8"/>
  <c r="O312" i="8"/>
  <c r="K311" i="8"/>
  <c r="I310" i="8"/>
  <c r="J309" i="8"/>
  <c r="L308" i="8"/>
  <c r="N308" i="8"/>
  <c r="O308" i="8"/>
  <c r="K307" i="8"/>
  <c r="I306" i="8"/>
  <c r="J305" i="8"/>
  <c r="L304" i="8"/>
  <c r="N304" i="8"/>
  <c r="O304" i="8"/>
  <c r="K303" i="8"/>
  <c r="I302" i="8"/>
  <c r="J301" i="8"/>
  <c r="L300" i="8"/>
  <c r="N300" i="8"/>
  <c r="O300" i="8"/>
  <c r="K299" i="8"/>
  <c r="I298" i="8"/>
  <c r="J297" i="8"/>
  <c r="L296" i="8"/>
  <c r="N296" i="8"/>
  <c r="O296" i="8"/>
  <c r="K295" i="8"/>
  <c r="I294" i="8"/>
  <c r="J293" i="8"/>
  <c r="L292" i="8"/>
  <c r="N292" i="8"/>
  <c r="O292" i="8"/>
  <c r="K291" i="8"/>
  <c r="I290" i="8"/>
  <c r="J289" i="8"/>
  <c r="L288" i="8"/>
  <c r="N288" i="8"/>
  <c r="O288" i="8"/>
  <c r="K287" i="8"/>
  <c r="I286" i="8"/>
  <c r="J285" i="8"/>
  <c r="L284" i="8"/>
  <c r="N284" i="8"/>
  <c r="O284" i="8"/>
  <c r="K283" i="8"/>
  <c r="I282" i="8"/>
  <c r="J281" i="8"/>
  <c r="L280" i="8"/>
  <c r="N280" i="8"/>
  <c r="O280" i="8"/>
  <c r="K279" i="8"/>
  <c r="I278" i="8"/>
  <c r="J277" i="8"/>
  <c r="L276" i="8"/>
  <c r="N276" i="8"/>
  <c r="O276" i="8"/>
  <c r="K275" i="8"/>
  <c r="I274" i="8"/>
  <c r="J273" i="8"/>
  <c r="L272" i="8"/>
  <c r="N272" i="8"/>
  <c r="O272" i="8"/>
  <c r="K271" i="8"/>
  <c r="I270" i="8"/>
  <c r="J269" i="8"/>
  <c r="L268" i="8"/>
  <c r="N268" i="8"/>
  <c r="O268" i="8"/>
  <c r="K267" i="8"/>
  <c r="I266" i="8"/>
  <c r="J265" i="8"/>
  <c r="L264" i="8"/>
  <c r="N264" i="8"/>
  <c r="O264" i="8"/>
  <c r="K263" i="8"/>
  <c r="I262" i="8"/>
  <c r="J261" i="8"/>
  <c r="L260" i="8"/>
  <c r="N260" i="8"/>
  <c r="O260" i="8"/>
  <c r="K259" i="8"/>
  <c r="I258" i="8"/>
  <c r="J257" i="8"/>
  <c r="L256" i="8"/>
  <c r="N256" i="8"/>
  <c r="O256" i="8"/>
  <c r="K255" i="8"/>
  <c r="I254" i="8"/>
  <c r="J253" i="8"/>
  <c r="L252" i="8"/>
  <c r="N252" i="8"/>
  <c r="O252" i="8"/>
  <c r="K251" i="8"/>
  <c r="I250" i="8"/>
  <c r="J249" i="8"/>
  <c r="L248" i="8"/>
  <c r="N248" i="8"/>
  <c r="O248" i="8"/>
  <c r="K247" i="8"/>
  <c r="I246" i="8"/>
  <c r="J245" i="8"/>
  <c r="L244" i="8"/>
  <c r="N244" i="8"/>
  <c r="O244" i="8"/>
  <c r="K243" i="8"/>
  <c r="I242" i="8"/>
  <c r="J241" i="8"/>
  <c r="L240" i="8"/>
  <c r="N240" i="8"/>
  <c r="O240" i="8"/>
  <c r="K239" i="8"/>
  <c r="I238" i="8"/>
  <c r="J237" i="8"/>
  <c r="L236" i="8"/>
  <c r="N236" i="8"/>
  <c r="O236" i="8"/>
  <c r="K235" i="8"/>
  <c r="I234" i="8"/>
  <c r="J233" i="8"/>
  <c r="L232" i="8"/>
  <c r="N232" i="8"/>
  <c r="O232" i="8"/>
  <c r="K231" i="8"/>
  <c r="I230" i="8"/>
  <c r="J229" i="8"/>
  <c r="L228" i="8"/>
  <c r="N228" i="8"/>
  <c r="O228" i="8"/>
  <c r="K227" i="8"/>
  <c r="I226" i="8"/>
  <c r="J225" i="8"/>
  <c r="L224" i="8"/>
  <c r="N224" i="8"/>
  <c r="O224" i="8"/>
  <c r="K223" i="8"/>
  <c r="I222" i="8"/>
  <c r="J221" i="8"/>
  <c r="L220" i="8"/>
  <c r="N220" i="8"/>
  <c r="O220" i="8"/>
  <c r="K219" i="8"/>
  <c r="I218" i="8"/>
  <c r="J217" i="8"/>
  <c r="L216" i="8"/>
  <c r="N216" i="8"/>
  <c r="O216" i="8"/>
  <c r="K215" i="8"/>
  <c r="I214" i="8"/>
  <c r="J213" i="8"/>
  <c r="L212" i="8"/>
  <c r="N212" i="8"/>
  <c r="O212" i="8"/>
  <c r="K211" i="8"/>
  <c r="I210" i="8"/>
  <c r="J209" i="8"/>
  <c r="L208" i="8"/>
  <c r="N208" i="8"/>
  <c r="O208" i="8"/>
  <c r="K207" i="8"/>
  <c r="I206" i="8"/>
  <c r="J205" i="8"/>
  <c r="L204" i="8"/>
  <c r="N204" i="8"/>
  <c r="O204" i="8"/>
  <c r="K203" i="8"/>
  <c r="I202" i="8"/>
  <c r="J201" i="8"/>
  <c r="L200" i="8"/>
  <c r="N200" i="8"/>
  <c r="O200" i="8"/>
  <c r="K199" i="8"/>
  <c r="I198" i="8"/>
  <c r="J197" i="8"/>
  <c r="L196" i="8"/>
  <c r="N196" i="8"/>
  <c r="O196" i="8"/>
  <c r="K195" i="8"/>
  <c r="I194" i="8"/>
  <c r="J193" i="8"/>
  <c r="L192" i="8"/>
  <c r="N192" i="8"/>
  <c r="O192" i="8"/>
  <c r="K191" i="8"/>
  <c r="I190" i="8"/>
  <c r="J189" i="8"/>
  <c r="L188" i="8"/>
  <c r="N188" i="8"/>
  <c r="O188" i="8"/>
  <c r="K187" i="8"/>
  <c r="I186" i="8"/>
  <c r="J185" i="8"/>
  <c r="L184" i="8"/>
  <c r="N184" i="8"/>
  <c r="O184" i="8"/>
  <c r="K183" i="8"/>
  <c r="I182" i="8"/>
  <c r="J181" i="8"/>
  <c r="L180" i="8"/>
  <c r="N180" i="8"/>
  <c r="O180" i="8"/>
  <c r="K179" i="8"/>
  <c r="I178" i="8"/>
  <c r="J177" i="8"/>
  <c r="L176" i="8"/>
  <c r="N176" i="8"/>
  <c r="O176" i="8"/>
  <c r="K175" i="8"/>
  <c r="I174" i="8"/>
  <c r="J173" i="8"/>
  <c r="L172" i="8"/>
  <c r="N172" i="8"/>
  <c r="O172" i="8"/>
  <c r="K171" i="8"/>
  <c r="J354" i="8"/>
  <c r="L353" i="8"/>
  <c r="N353" i="8"/>
  <c r="O353" i="8"/>
  <c r="K352" i="8"/>
  <c r="J350" i="8"/>
  <c r="L349" i="8"/>
  <c r="N349" i="8"/>
  <c r="O349" i="8"/>
  <c r="K348" i="8"/>
  <c r="J346" i="8"/>
  <c r="L345" i="8"/>
  <c r="N345" i="8"/>
  <c r="O345" i="8"/>
  <c r="K344" i="8"/>
  <c r="J342" i="8"/>
  <c r="L341" i="8"/>
  <c r="N341" i="8"/>
  <c r="O341" i="8"/>
  <c r="K340" i="8"/>
  <c r="J338" i="8"/>
  <c r="L337" i="8"/>
  <c r="N337" i="8"/>
  <c r="O337" i="8"/>
  <c r="K336" i="8"/>
  <c r="J334" i="8"/>
  <c r="L333" i="8"/>
  <c r="N333" i="8"/>
  <c r="O333" i="8"/>
  <c r="K332" i="8"/>
  <c r="J330" i="8"/>
  <c r="L329" i="8"/>
  <c r="N329" i="8"/>
  <c r="O329" i="8"/>
  <c r="K328" i="8"/>
  <c r="J326" i="8"/>
  <c r="L325" i="8"/>
  <c r="N325" i="8"/>
  <c r="O325" i="8"/>
  <c r="K324" i="8"/>
  <c r="J322" i="8"/>
  <c r="L321" i="8"/>
  <c r="N321" i="8"/>
  <c r="O321" i="8"/>
  <c r="K320" i="8"/>
  <c r="J318" i="8"/>
  <c r="L317" i="8"/>
  <c r="N317" i="8"/>
  <c r="O317" i="8"/>
  <c r="K316" i="8"/>
  <c r="J314" i="8"/>
  <c r="L313" i="8"/>
  <c r="N313" i="8"/>
  <c r="O313" i="8"/>
  <c r="K312" i="8"/>
  <c r="J310" i="8"/>
  <c r="L309" i="8"/>
  <c r="N309" i="8"/>
  <c r="O309" i="8"/>
  <c r="K308" i="8"/>
  <c r="J306" i="8"/>
  <c r="L305" i="8"/>
  <c r="N305" i="8"/>
  <c r="O305" i="8"/>
  <c r="K304" i="8"/>
  <c r="J302" i="8"/>
  <c r="L301" i="8"/>
  <c r="N301" i="8"/>
  <c r="O301" i="8"/>
  <c r="K300" i="8"/>
  <c r="J298" i="8"/>
  <c r="L297" i="8"/>
  <c r="N297" i="8"/>
  <c r="O297" i="8"/>
  <c r="K296" i="8"/>
  <c r="J294" i="8"/>
  <c r="L293" i="8"/>
  <c r="N293" i="8"/>
  <c r="O293" i="8"/>
  <c r="K292" i="8"/>
  <c r="J290" i="8"/>
  <c r="L289" i="8"/>
  <c r="N289" i="8"/>
  <c r="O289" i="8"/>
  <c r="K288" i="8"/>
  <c r="J286" i="8"/>
  <c r="L285" i="8"/>
  <c r="N285" i="8"/>
  <c r="O285" i="8"/>
  <c r="K284" i="8"/>
  <c r="J282" i="8"/>
  <c r="L281" i="8"/>
  <c r="N281" i="8"/>
  <c r="O281" i="8"/>
  <c r="K280" i="8"/>
  <c r="J278" i="8"/>
  <c r="L277" i="8"/>
  <c r="N277" i="8"/>
  <c r="O277" i="8"/>
  <c r="K276" i="8"/>
  <c r="J274" i="8"/>
  <c r="L273" i="8"/>
  <c r="N273" i="8"/>
  <c r="O273" i="8"/>
  <c r="K272" i="8"/>
  <c r="I271" i="8"/>
  <c r="J270" i="8"/>
  <c r="L269" i="8"/>
  <c r="N269" i="8"/>
  <c r="O269" i="8"/>
  <c r="K268" i="8"/>
  <c r="I267" i="8"/>
  <c r="J266" i="8"/>
  <c r="L265" i="8"/>
  <c r="N265" i="8"/>
  <c r="O265" i="8"/>
  <c r="K264" i="8"/>
  <c r="I263" i="8"/>
  <c r="J262" i="8"/>
  <c r="L261" i="8"/>
  <c r="N261" i="8"/>
  <c r="O261" i="8"/>
  <c r="K260" i="8"/>
  <c r="I259" i="8"/>
  <c r="J258" i="8"/>
  <c r="L257" i="8"/>
  <c r="N257" i="8"/>
  <c r="O257" i="8"/>
  <c r="K256" i="8"/>
  <c r="I255" i="8"/>
  <c r="J254" i="8"/>
  <c r="L253" i="8"/>
  <c r="N253" i="8"/>
  <c r="O253" i="8"/>
  <c r="K252" i="8"/>
  <c r="I251" i="8"/>
  <c r="J250" i="8"/>
  <c r="L249" i="8"/>
  <c r="N249" i="8"/>
  <c r="O249" i="8"/>
  <c r="K248" i="8"/>
  <c r="I247" i="8"/>
  <c r="J246" i="8"/>
  <c r="L245" i="8"/>
  <c r="N245" i="8"/>
  <c r="O245" i="8"/>
  <c r="K244" i="8"/>
  <c r="I243" i="8"/>
  <c r="J242" i="8"/>
  <c r="L241" i="8"/>
  <c r="N241" i="8"/>
  <c r="O241" i="8"/>
  <c r="K240" i="8"/>
  <c r="I239" i="8"/>
  <c r="J238" i="8"/>
  <c r="L237" i="8"/>
  <c r="N237" i="8"/>
  <c r="O237" i="8"/>
  <c r="K236" i="8"/>
  <c r="I235" i="8"/>
  <c r="J234" i="8"/>
  <c r="L233" i="8"/>
  <c r="N233" i="8"/>
  <c r="O233" i="8"/>
  <c r="K232" i="8"/>
  <c r="I231" i="8"/>
  <c r="J230" i="8"/>
  <c r="L229" i="8"/>
  <c r="N229" i="8"/>
  <c r="O229" i="8"/>
  <c r="K228" i="8"/>
  <c r="I227" i="8"/>
  <c r="J226" i="8"/>
  <c r="L225" i="8"/>
  <c r="N225" i="8"/>
  <c r="O225" i="8"/>
  <c r="K224" i="8"/>
  <c r="I223" i="8"/>
  <c r="J222" i="8"/>
  <c r="L221" i="8"/>
  <c r="N221" i="8"/>
  <c r="O221" i="8"/>
  <c r="K220" i="8"/>
  <c r="I219" i="8"/>
  <c r="J218" i="8"/>
  <c r="L217" i="8"/>
  <c r="N217" i="8"/>
  <c r="O217" i="8"/>
  <c r="K216" i="8"/>
  <c r="I215" i="8"/>
  <c r="J214" i="8"/>
  <c r="L213" i="8"/>
  <c r="N213" i="8"/>
  <c r="O213" i="8"/>
  <c r="K212" i="8"/>
  <c r="I211" i="8"/>
  <c r="J210" i="8"/>
  <c r="L209" i="8"/>
  <c r="N209" i="8"/>
  <c r="O209" i="8"/>
  <c r="K208" i="8"/>
  <c r="I207" i="8"/>
  <c r="J206" i="8"/>
  <c r="L205" i="8"/>
  <c r="N205" i="8"/>
  <c r="O205" i="8"/>
  <c r="K204" i="8"/>
  <c r="I203" i="8"/>
  <c r="J202" i="8"/>
  <c r="L201" i="8"/>
  <c r="N201" i="8"/>
  <c r="O201" i="8"/>
  <c r="K200" i="8"/>
  <c r="I199" i="8"/>
  <c r="J198" i="8"/>
  <c r="L197" i="8"/>
  <c r="N197" i="8"/>
  <c r="O197" i="8"/>
  <c r="K196" i="8"/>
  <c r="N334" i="8"/>
  <c r="O334" i="8"/>
  <c r="K333" i="8"/>
  <c r="N330" i="8"/>
  <c r="O330" i="8"/>
  <c r="K329" i="8"/>
  <c r="N326" i="8"/>
  <c r="O326" i="8"/>
  <c r="K325" i="8"/>
  <c r="N322" i="8"/>
  <c r="O322" i="8"/>
  <c r="K321" i="8"/>
  <c r="N318" i="8"/>
  <c r="O318" i="8"/>
  <c r="K317" i="8"/>
  <c r="N314" i="8"/>
  <c r="O314" i="8"/>
  <c r="K313" i="8"/>
  <c r="N310" i="8"/>
  <c r="O310" i="8"/>
  <c r="K309" i="8"/>
  <c r="N306" i="8"/>
  <c r="O306" i="8"/>
  <c r="K305" i="8"/>
  <c r="N302" i="8"/>
  <c r="O302" i="8"/>
  <c r="K301" i="8"/>
  <c r="N298" i="8"/>
  <c r="O298" i="8"/>
  <c r="K297" i="8"/>
  <c r="N294" i="8"/>
  <c r="O294" i="8"/>
  <c r="K293" i="8"/>
  <c r="N290" i="8"/>
  <c r="O290" i="8"/>
  <c r="K289" i="8"/>
  <c r="N286" i="8"/>
  <c r="O286" i="8"/>
  <c r="K285" i="8"/>
  <c r="N282" i="8"/>
  <c r="O282" i="8"/>
  <c r="K281" i="8"/>
  <c r="N278" i="8"/>
  <c r="O278" i="8"/>
  <c r="K277" i="8"/>
  <c r="N274" i="8"/>
  <c r="O274" i="8"/>
  <c r="K273" i="8"/>
  <c r="N270" i="8"/>
  <c r="O270" i="8"/>
  <c r="K269" i="8"/>
  <c r="N266" i="8"/>
  <c r="O266" i="8"/>
  <c r="K265" i="8"/>
  <c r="N262" i="8"/>
  <c r="O262" i="8"/>
  <c r="K261" i="8"/>
  <c r="N258" i="8"/>
  <c r="O258" i="8"/>
  <c r="K257" i="8"/>
  <c r="N254" i="8"/>
  <c r="O254" i="8"/>
  <c r="K253" i="8"/>
  <c r="N250" i="8"/>
  <c r="O250" i="8"/>
  <c r="K249" i="8"/>
  <c r="N246" i="8"/>
  <c r="O246" i="8"/>
  <c r="K245" i="8"/>
  <c r="N242" i="8"/>
  <c r="O242" i="8"/>
  <c r="K241" i="8"/>
  <c r="N238" i="8"/>
  <c r="O238" i="8"/>
  <c r="K237" i="8"/>
  <c r="N234" i="8"/>
  <c r="O234" i="8"/>
  <c r="K233" i="8"/>
  <c r="N230" i="8"/>
  <c r="O230" i="8"/>
  <c r="K229" i="8"/>
  <c r="N226" i="8"/>
  <c r="O226" i="8"/>
  <c r="K225" i="8"/>
  <c r="N222" i="8"/>
  <c r="O222" i="8"/>
  <c r="K221" i="8"/>
  <c r="N218" i="8"/>
  <c r="O218" i="8"/>
  <c r="K217" i="8"/>
  <c r="N214" i="8"/>
  <c r="O214" i="8"/>
  <c r="K213" i="8"/>
  <c r="N210" i="8"/>
  <c r="O210" i="8"/>
  <c r="K209" i="8"/>
  <c r="N206" i="8"/>
  <c r="O206" i="8"/>
  <c r="K205" i="8"/>
  <c r="N202" i="8"/>
  <c r="O202" i="8"/>
  <c r="K201" i="8"/>
  <c r="N198" i="8"/>
  <c r="O198" i="8"/>
  <c r="K197" i="8"/>
  <c r="N194" i="8"/>
  <c r="O194" i="8"/>
  <c r="K193" i="8"/>
  <c r="N190" i="8"/>
  <c r="O190" i="8"/>
  <c r="K189" i="8"/>
  <c r="N186" i="8"/>
  <c r="O186" i="8"/>
  <c r="K185" i="8"/>
  <c r="N182" i="8"/>
  <c r="O182" i="8"/>
  <c r="K181" i="8"/>
  <c r="N178" i="8"/>
  <c r="O178" i="8"/>
  <c r="K177" i="8"/>
  <c r="N174" i="8"/>
  <c r="O174" i="8"/>
  <c r="K173" i="8"/>
  <c r="N170" i="8"/>
  <c r="O170" i="8"/>
  <c r="K169" i="8"/>
  <c r="N166" i="8"/>
  <c r="O166" i="8"/>
  <c r="K165" i="8"/>
  <c r="N162" i="8"/>
  <c r="O162" i="8"/>
  <c r="K161" i="8"/>
  <c r="N158" i="8"/>
  <c r="O158" i="8"/>
  <c r="K157" i="8"/>
  <c r="N154" i="8"/>
  <c r="O154" i="8"/>
  <c r="K153" i="8"/>
  <c r="N150" i="8"/>
  <c r="O150" i="8"/>
  <c r="K149" i="8"/>
  <c r="N146" i="8"/>
  <c r="O146" i="8"/>
  <c r="K145" i="8"/>
  <c r="I377" i="8"/>
  <c r="J376" i="8"/>
  <c r="L375" i="8"/>
  <c r="N375" i="8"/>
  <c r="O375" i="8"/>
  <c r="K374" i="8"/>
  <c r="I373" i="8"/>
  <c r="J372" i="8"/>
  <c r="L371" i="8"/>
  <c r="N371" i="8"/>
  <c r="O371" i="8"/>
  <c r="K370" i="8"/>
  <c r="I369" i="8"/>
  <c r="J368" i="8"/>
  <c r="L367" i="8"/>
  <c r="N367" i="8"/>
  <c r="O367" i="8"/>
  <c r="K366" i="8"/>
  <c r="I365" i="8"/>
  <c r="J364" i="8"/>
  <c r="L363" i="8"/>
  <c r="N363" i="8"/>
  <c r="O363" i="8"/>
  <c r="K362" i="8"/>
  <c r="I361" i="8"/>
  <c r="J360" i="8"/>
  <c r="L359" i="8"/>
  <c r="N359" i="8"/>
  <c r="O359" i="8"/>
  <c r="K358" i="8"/>
  <c r="I357" i="8"/>
  <c r="J356" i="8"/>
  <c r="L355" i="8"/>
  <c r="N355" i="8"/>
  <c r="O355" i="8"/>
  <c r="K354" i="8"/>
  <c r="I353" i="8"/>
  <c r="J352" i="8"/>
  <c r="L351" i="8"/>
  <c r="N351" i="8"/>
  <c r="O351" i="8"/>
  <c r="K350" i="8"/>
  <c r="I349" i="8"/>
  <c r="J348" i="8"/>
  <c r="L347" i="8"/>
  <c r="N347" i="8"/>
  <c r="O347" i="8"/>
  <c r="K346" i="8"/>
  <c r="I345" i="8"/>
  <c r="J344" i="8"/>
  <c r="L343" i="8"/>
  <c r="N343" i="8"/>
  <c r="O343" i="8"/>
  <c r="K342" i="8"/>
  <c r="I341" i="8"/>
  <c r="J340" i="8"/>
  <c r="L339" i="8"/>
  <c r="N339" i="8"/>
  <c r="O339" i="8"/>
  <c r="K338" i="8"/>
  <c r="I337" i="8"/>
  <c r="J336" i="8"/>
  <c r="L335" i="8"/>
  <c r="N335" i="8"/>
  <c r="O335" i="8"/>
  <c r="K334" i="8"/>
  <c r="I333" i="8"/>
  <c r="J332" i="8"/>
  <c r="L331" i="8"/>
  <c r="N331" i="8"/>
  <c r="O331" i="8"/>
  <c r="K330" i="8"/>
  <c r="I329" i="8"/>
  <c r="J328" i="8"/>
  <c r="L327" i="8"/>
  <c r="N327" i="8"/>
  <c r="O327" i="8"/>
  <c r="K326" i="8"/>
  <c r="I325" i="8"/>
  <c r="J324" i="8"/>
  <c r="L323" i="8"/>
  <c r="N323" i="8"/>
  <c r="O323" i="8"/>
  <c r="K322" i="8"/>
  <c r="I321" i="8"/>
  <c r="J320" i="8"/>
  <c r="L319" i="8"/>
  <c r="N319" i="8"/>
  <c r="O319" i="8"/>
  <c r="K318" i="8"/>
  <c r="I317" i="8"/>
  <c r="J316" i="8"/>
  <c r="L315" i="8"/>
  <c r="N315" i="8"/>
  <c r="O315" i="8"/>
  <c r="K314" i="8"/>
  <c r="I313" i="8"/>
  <c r="J312" i="8"/>
  <c r="L311" i="8"/>
  <c r="N311" i="8"/>
  <c r="O311" i="8"/>
  <c r="K310" i="8"/>
  <c r="I309" i="8"/>
  <c r="J308" i="8"/>
  <c r="L307" i="8"/>
  <c r="N307" i="8"/>
  <c r="O307" i="8"/>
  <c r="K306" i="8"/>
  <c r="I305" i="8"/>
  <c r="J304" i="8"/>
  <c r="L303" i="8"/>
  <c r="N303" i="8"/>
  <c r="O303" i="8"/>
  <c r="K302" i="8"/>
  <c r="I301" i="8"/>
  <c r="J300" i="8"/>
  <c r="L299" i="8"/>
  <c r="N299" i="8"/>
  <c r="O299" i="8"/>
  <c r="K298" i="8"/>
  <c r="I297" i="8"/>
  <c r="J296" i="8"/>
  <c r="L295" i="8"/>
  <c r="N295" i="8"/>
  <c r="O295" i="8"/>
  <c r="K294" i="8"/>
  <c r="I293" i="8"/>
  <c r="J292" i="8"/>
  <c r="L291" i="8"/>
  <c r="N291" i="8"/>
  <c r="O291" i="8"/>
  <c r="K290" i="8"/>
  <c r="I289" i="8"/>
  <c r="J288" i="8"/>
  <c r="L287" i="8"/>
  <c r="N287" i="8"/>
  <c r="O287" i="8"/>
  <c r="K286" i="8"/>
  <c r="I285" i="8"/>
  <c r="J284" i="8"/>
  <c r="L283" i="8"/>
  <c r="N283" i="8"/>
  <c r="O283" i="8"/>
  <c r="K282" i="8"/>
  <c r="I281" i="8"/>
  <c r="J280" i="8"/>
  <c r="L279" i="8"/>
  <c r="N279" i="8"/>
  <c r="O279" i="8"/>
  <c r="K278" i="8"/>
  <c r="I277" i="8"/>
  <c r="J276" i="8"/>
  <c r="L275" i="8"/>
  <c r="N275" i="8"/>
  <c r="O275" i="8"/>
  <c r="K274" i="8"/>
  <c r="I273" i="8"/>
  <c r="J272" i="8"/>
  <c r="L271" i="8"/>
  <c r="N271" i="8"/>
  <c r="O271" i="8"/>
  <c r="K270" i="8"/>
  <c r="I269" i="8"/>
  <c r="J268" i="8"/>
  <c r="L267" i="8"/>
  <c r="N267" i="8"/>
  <c r="O267" i="8"/>
  <c r="K266" i="8"/>
  <c r="I265" i="8"/>
  <c r="J264" i="8"/>
  <c r="L263" i="8"/>
  <c r="N263" i="8"/>
  <c r="O263" i="8"/>
  <c r="K262" i="8"/>
  <c r="I261" i="8"/>
  <c r="J260" i="8"/>
  <c r="L259" i="8"/>
  <c r="N259" i="8"/>
  <c r="O259" i="8"/>
  <c r="K258" i="8"/>
  <c r="I257" i="8"/>
  <c r="J256" i="8"/>
  <c r="L255" i="8"/>
  <c r="N255" i="8"/>
  <c r="O255" i="8"/>
  <c r="K254" i="8"/>
  <c r="I253" i="8"/>
  <c r="J252" i="8"/>
  <c r="L251" i="8"/>
  <c r="N251" i="8"/>
  <c r="O251" i="8"/>
  <c r="K250" i="8"/>
  <c r="I249" i="8"/>
  <c r="J248" i="8"/>
  <c r="L247" i="8"/>
  <c r="N247" i="8"/>
  <c r="O247" i="8"/>
  <c r="K246" i="8"/>
  <c r="I245" i="8"/>
  <c r="J244" i="8"/>
  <c r="L243" i="8"/>
  <c r="N243" i="8"/>
  <c r="O243" i="8"/>
  <c r="K242" i="8"/>
  <c r="I241" i="8"/>
  <c r="J240" i="8"/>
  <c r="L239" i="8"/>
  <c r="N239" i="8"/>
  <c r="O239" i="8"/>
  <c r="K238" i="8"/>
  <c r="I237" i="8"/>
  <c r="J236" i="8"/>
  <c r="L235" i="8"/>
  <c r="N235" i="8"/>
  <c r="O235" i="8"/>
  <c r="K234" i="8"/>
  <c r="I233" i="8"/>
  <c r="J232" i="8"/>
  <c r="L231" i="8"/>
  <c r="N231" i="8"/>
  <c r="O231" i="8"/>
  <c r="K230" i="8"/>
  <c r="I229" i="8"/>
  <c r="J228" i="8"/>
  <c r="L227" i="8"/>
  <c r="N227" i="8"/>
  <c r="O227" i="8"/>
  <c r="K226" i="8"/>
  <c r="I225" i="8"/>
  <c r="J224" i="8"/>
  <c r="L223" i="8"/>
  <c r="N223" i="8"/>
  <c r="O223" i="8"/>
  <c r="K222" i="8"/>
  <c r="I221" i="8"/>
  <c r="J220" i="8"/>
  <c r="L219" i="8"/>
  <c r="N219" i="8"/>
  <c r="O219" i="8"/>
  <c r="K218" i="8"/>
  <c r="I217" i="8"/>
  <c r="J216" i="8"/>
  <c r="L215" i="8"/>
  <c r="N215" i="8"/>
  <c r="O215" i="8"/>
  <c r="K214" i="8"/>
  <c r="I213" i="8"/>
  <c r="J212" i="8"/>
  <c r="L211" i="8"/>
  <c r="N211" i="8"/>
  <c r="O211" i="8"/>
  <c r="K210" i="8"/>
  <c r="I209" i="8"/>
  <c r="J208" i="8"/>
  <c r="L207" i="8"/>
  <c r="N207" i="8"/>
  <c r="O207" i="8"/>
  <c r="K206" i="8"/>
  <c r="I205" i="8"/>
  <c r="J204" i="8"/>
  <c r="L203" i="8"/>
  <c r="N203" i="8"/>
  <c r="O203" i="8"/>
  <c r="K202" i="8"/>
  <c r="I201" i="8"/>
  <c r="J200" i="8"/>
  <c r="L199" i="8"/>
  <c r="N199" i="8"/>
  <c r="O199" i="8"/>
  <c r="K198" i="8"/>
  <c r="I197" i="8"/>
  <c r="J196" i="8"/>
  <c r="L195" i="8"/>
  <c r="N195" i="8"/>
  <c r="O195" i="8"/>
  <c r="K194" i="8"/>
  <c r="I193" i="8"/>
  <c r="J192" i="8"/>
  <c r="L191" i="8"/>
  <c r="N191" i="8"/>
  <c r="O191" i="8"/>
  <c r="K190" i="8"/>
  <c r="I189" i="8"/>
  <c r="J188" i="8"/>
  <c r="L187" i="8"/>
  <c r="N187" i="8"/>
  <c r="O187" i="8"/>
  <c r="K186" i="8"/>
  <c r="I185" i="8"/>
  <c r="J184" i="8"/>
  <c r="L183" i="8"/>
  <c r="N183" i="8"/>
  <c r="O183" i="8"/>
  <c r="K182" i="8"/>
  <c r="I181" i="8"/>
  <c r="J180" i="8"/>
  <c r="L179" i="8"/>
  <c r="N179" i="8"/>
  <c r="O179" i="8"/>
  <c r="K178" i="8"/>
  <c r="I177" i="8"/>
  <c r="J176" i="8"/>
  <c r="L175" i="8"/>
  <c r="N175" i="8"/>
  <c r="O175" i="8"/>
  <c r="K174" i="8"/>
  <c r="I173" i="8"/>
  <c r="J172" i="8"/>
  <c r="L171" i="8"/>
  <c r="N171" i="8"/>
  <c r="O171" i="8"/>
  <c r="K170" i="8"/>
  <c r="I169" i="8"/>
  <c r="J168" i="8"/>
  <c r="L167" i="8"/>
  <c r="N167" i="8"/>
  <c r="O167" i="8"/>
  <c r="K166" i="8"/>
  <c r="I165" i="8"/>
  <c r="J164" i="8"/>
  <c r="L163" i="8"/>
  <c r="N163" i="8"/>
  <c r="O163" i="8"/>
  <c r="K162" i="8"/>
  <c r="I161" i="8"/>
  <c r="J160" i="8"/>
  <c r="L159" i="8"/>
  <c r="N159" i="8"/>
  <c r="O159" i="8"/>
  <c r="K158" i="8"/>
  <c r="I157" i="8"/>
  <c r="J156" i="8"/>
  <c r="L155" i="8"/>
  <c r="N155" i="8"/>
  <c r="O155" i="8"/>
  <c r="K154" i="8"/>
  <c r="I153" i="8"/>
  <c r="J152" i="8"/>
  <c r="L151" i="8"/>
  <c r="N151" i="8"/>
  <c r="O151" i="8"/>
  <c r="K150" i="8"/>
  <c r="I149" i="8"/>
  <c r="J148" i="8"/>
  <c r="L147" i="8"/>
  <c r="N147" i="8"/>
  <c r="O147" i="8"/>
  <c r="K146" i="8"/>
  <c r="I145" i="8"/>
  <c r="J144" i="8"/>
  <c r="L143" i="8"/>
  <c r="N143" i="8"/>
  <c r="O143" i="8"/>
  <c r="K142" i="8"/>
  <c r="I141" i="8"/>
  <c r="J140" i="8"/>
  <c r="L139" i="8"/>
  <c r="N139" i="8"/>
  <c r="O139" i="8"/>
  <c r="K138" i="8"/>
  <c r="I137" i="8"/>
  <c r="J136" i="8"/>
  <c r="L135" i="8"/>
  <c r="N135" i="8"/>
  <c r="O135" i="8"/>
  <c r="K134" i="8"/>
  <c r="I133" i="8"/>
  <c r="J132" i="8"/>
  <c r="L131" i="8"/>
  <c r="N131" i="8"/>
  <c r="O131" i="8"/>
  <c r="K130" i="8"/>
  <c r="I129" i="8"/>
  <c r="J128" i="8"/>
  <c r="L127" i="8"/>
  <c r="N127" i="8"/>
  <c r="O127" i="8"/>
  <c r="K126" i="8"/>
  <c r="I125" i="8"/>
  <c r="J124" i="8"/>
  <c r="L123" i="8"/>
  <c r="N123" i="8"/>
  <c r="O123" i="8"/>
  <c r="K122" i="8"/>
  <c r="I121" i="8"/>
  <c r="J120" i="8"/>
  <c r="L119" i="8"/>
  <c r="N119" i="8"/>
  <c r="O119" i="8"/>
  <c r="K118" i="8"/>
  <c r="I117" i="8"/>
  <c r="J116" i="8"/>
  <c r="L115" i="8"/>
  <c r="N115" i="8"/>
  <c r="O115" i="8"/>
  <c r="K114" i="8"/>
  <c r="I113" i="8"/>
  <c r="J112" i="8"/>
  <c r="L111" i="8"/>
  <c r="N111" i="8"/>
  <c r="O111" i="8"/>
  <c r="K110" i="8"/>
  <c r="I109" i="8"/>
  <c r="J108" i="8"/>
  <c r="L107" i="8"/>
  <c r="N107" i="8"/>
  <c r="O107" i="8"/>
  <c r="K106" i="8"/>
  <c r="I105" i="8"/>
  <c r="J104" i="8"/>
  <c r="L103" i="8"/>
  <c r="N103" i="8"/>
  <c r="O103" i="8"/>
  <c r="K102" i="8"/>
  <c r="I101" i="8"/>
  <c r="J100" i="8"/>
  <c r="L99" i="8"/>
  <c r="N99" i="8"/>
  <c r="O99" i="8"/>
  <c r="K98" i="8"/>
  <c r="I97" i="8"/>
  <c r="J96" i="8"/>
  <c r="L95" i="8"/>
  <c r="N95" i="8"/>
  <c r="O95" i="8"/>
  <c r="K94" i="8"/>
  <c r="I93" i="8"/>
  <c r="J92" i="8"/>
  <c r="L91" i="8"/>
  <c r="N91" i="8"/>
  <c r="O91" i="8"/>
  <c r="K90" i="8"/>
  <c r="I89" i="8"/>
  <c r="J88" i="8"/>
  <c r="L87" i="8"/>
  <c r="N87" i="8"/>
  <c r="O87" i="8"/>
  <c r="K86" i="8"/>
  <c r="I85" i="8"/>
  <c r="J84" i="8"/>
  <c r="L83" i="8"/>
  <c r="N83" i="8"/>
  <c r="O83" i="8"/>
  <c r="K82" i="8"/>
  <c r="I81" i="8"/>
  <c r="J80" i="8"/>
  <c r="L79" i="8"/>
  <c r="N79" i="8"/>
  <c r="O79" i="8"/>
  <c r="K78" i="8"/>
  <c r="I77" i="8"/>
  <c r="J76" i="8"/>
  <c r="L75" i="8"/>
  <c r="N75" i="8"/>
  <c r="O75" i="8"/>
  <c r="K74" i="8"/>
  <c r="I73" i="8"/>
  <c r="J72" i="8"/>
  <c r="L71" i="8"/>
  <c r="N71" i="8"/>
  <c r="O71" i="8"/>
  <c r="K70" i="8"/>
  <c r="I69" i="8"/>
  <c r="J68" i="8"/>
  <c r="L67" i="8"/>
  <c r="N67" i="8"/>
  <c r="O67" i="8"/>
  <c r="K66" i="8"/>
  <c r="I65" i="8"/>
  <c r="J64" i="8"/>
  <c r="L63" i="8"/>
  <c r="N63" i="8"/>
  <c r="O63" i="8"/>
  <c r="K62" i="8"/>
  <c r="I61" i="8"/>
  <c r="J60" i="8"/>
  <c r="L59" i="8"/>
  <c r="N59" i="8"/>
  <c r="O59" i="8"/>
  <c r="K58" i="8"/>
  <c r="I57" i="8"/>
  <c r="J56" i="8"/>
  <c r="L55" i="8"/>
  <c r="N55" i="8"/>
  <c r="O55" i="8"/>
  <c r="K54" i="8"/>
  <c r="I53" i="8"/>
  <c r="J52" i="8"/>
  <c r="L51" i="8"/>
  <c r="N51" i="8"/>
  <c r="O51" i="8"/>
  <c r="K50" i="8"/>
  <c r="I49" i="8"/>
  <c r="J48" i="8"/>
  <c r="N47" i="8"/>
  <c r="O47" i="8"/>
  <c r="K46" i="8"/>
  <c r="I45" i="8"/>
  <c r="J44" i="8"/>
  <c r="N43" i="8"/>
  <c r="O43" i="8"/>
  <c r="K42" i="8"/>
  <c r="I41" i="8"/>
  <c r="J40" i="8"/>
  <c r="N39" i="8"/>
  <c r="O39" i="8"/>
  <c r="K38" i="8"/>
  <c r="I37" i="8"/>
  <c r="J36" i="8"/>
  <c r="N35" i="8"/>
  <c r="O35" i="8"/>
  <c r="K34" i="8"/>
  <c r="N31" i="8"/>
  <c r="O31" i="8"/>
  <c r="K30" i="8"/>
  <c r="N27" i="8"/>
  <c r="O27" i="8"/>
  <c r="K26" i="8"/>
  <c r="N23" i="8"/>
  <c r="O23" i="8"/>
  <c r="K22" i="8"/>
  <c r="N19" i="8"/>
  <c r="O19" i="8"/>
  <c r="K18" i="8"/>
  <c r="N15" i="8"/>
  <c r="O15" i="8"/>
  <c r="K14" i="8"/>
  <c r="N11" i="8"/>
  <c r="O11" i="8"/>
  <c r="K10" i="8"/>
  <c r="N7" i="8"/>
  <c r="O7" i="8"/>
  <c r="K6" i="8"/>
  <c r="I170" i="8"/>
  <c r="J169" i="8"/>
  <c r="L168" i="8"/>
  <c r="N168" i="8"/>
  <c r="O168" i="8"/>
  <c r="K167" i="8"/>
  <c r="I166" i="8"/>
  <c r="J165" i="8"/>
  <c r="L164" i="8"/>
  <c r="N164" i="8"/>
  <c r="O164" i="8"/>
  <c r="K163" i="8"/>
  <c r="I162" i="8"/>
  <c r="J161" i="8"/>
  <c r="L160" i="8"/>
  <c r="N160" i="8"/>
  <c r="O160" i="8"/>
  <c r="K159" i="8"/>
  <c r="I158" i="8"/>
  <c r="J157" i="8"/>
  <c r="L156" i="8"/>
  <c r="N156" i="8"/>
  <c r="O156" i="8"/>
  <c r="K155" i="8"/>
  <c r="I154" i="8"/>
  <c r="J153" i="8"/>
  <c r="L152" i="8"/>
  <c r="N152" i="8"/>
  <c r="O152" i="8"/>
  <c r="K151" i="8"/>
  <c r="I150" i="8"/>
  <c r="J149" i="8"/>
  <c r="L148" i="8"/>
  <c r="N148" i="8"/>
  <c r="O148" i="8"/>
  <c r="K147" i="8"/>
  <c r="I146" i="8"/>
  <c r="J145" i="8"/>
  <c r="L144" i="8"/>
  <c r="N144" i="8"/>
  <c r="O144" i="8"/>
  <c r="K143" i="8"/>
  <c r="I142" i="8"/>
  <c r="J141" i="8"/>
  <c r="L140" i="8"/>
  <c r="N140" i="8"/>
  <c r="O140" i="8"/>
  <c r="K139" i="8"/>
  <c r="J137" i="8"/>
  <c r="L136" i="8"/>
  <c r="N136" i="8"/>
  <c r="O136" i="8"/>
  <c r="K135" i="8"/>
  <c r="J133" i="8"/>
  <c r="L132" i="8"/>
  <c r="N132" i="8"/>
  <c r="O132" i="8"/>
  <c r="K131" i="8"/>
  <c r="J129" i="8"/>
  <c r="L128" i="8"/>
  <c r="N128" i="8"/>
  <c r="O128" i="8"/>
  <c r="K127" i="8"/>
  <c r="J125" i="8"/>
  <c r="L124" i="8"/>
  <c r="N124" i="8"/>
  <c r="O124" i="8"/>
  <c r="K123" i="8"/>
  <c r="J121" i="8"/>
  <c r="L120" i="8"/>
  <c r="N120" i="8"/>
  <c r="O120" i="8"/>
  <c r="K119" i="8"/>
  <c r="J117" i="8"/>
  <c r="L116" i="8"/>
  <c r="N116" i="8"/>
  <c r="O116" i="8"/>
  <c r="K115" i="8"/>
  <c r="J113" i="8"/>
  <c r="L112" i="8"/>
  <c r="N112" i="8"/>
  <c r="O112" i="8"/>
  <c r="K111" i="8"/>
  <c r="J109" i="8"/>
  <c r="L108" i="8"/>
  <c r="N108" i="8"/>
  <c r="O108" i="8"/>
  <c r="K107" i="8"/>
  <c r="J105" i="8"/>
  <c r="L104" i="8"/>
  <c r="N104" i="8"/>
  <c r="O104" i="8"/>
  <c r="K103" i="8"/>
  <c r="J101" i="8"/>
  <c r="L100" i="8"/>
  <c r="N100" i="8"/>
  <c r="O100" i="8"/>
  <c r="K99" i="8"/>
  <c r="J97" i="8"/>
  <c r="L96" i="8"/>
  <c r="N96" i="8"/>
  <c r="O96" i="8"/>
  <c r="K95" i="8"/>
  <c r="J93" i="8"/>
  <c r="L92" i="8"/>
  <c r="N92" i="8"/>
  <c r="O92" i="8"/>
  <c r="K91" i="8"/>
  <c r="J89" i="8"/>
  <c r="L88" i="8"/>
  <c r="N88" i="8"/>
  <c r="O88" i="8"/>
  <c r="K87" i="8"/>
  <c r="J85" i="8"/>
  <c r="L84" i="8"/>
  <c r="N84" i="8"/>
  <c r="O84" i="8"/>
  <c r="K83" i="8"/>
  <c r="J81" i="8"/>
  <c r="L80" i="8"/>
  <c r="N80" i="8"/>
  <c r="O80" i="8"/>
  <c r="K79" i="8"/>
  <c r="J77" i="8"/>
  <c r="L76" i="8"/>
  <c r="N76" i="8"/>
  <c r="O76" i="8"/>
  <c r="K75" i="8"/>
  <c r="J73" i="8"/>
  <c r="L72" i="8"/>
  <c r="N72" i="8"/>
  <c r="O72" i="8"/>
  <c r="K71" i="8"/>
  <c r="J69" i="8"/>
  <c r="L68" i="8"/>
  <c r="N68" i="8"/>
  <c r="O68" i="8"/>
  <c r="K67" i="8"/>
  <c r="J65" i="8"/>
  <c r="L64" i="8"/>
  <c r="N64" i="8"/>
  <c r="O64" i="8"/>
  <c r="K63" i="8"/>
  <c r="J61" i="8"/>
  <c r="L60" i="8"/>
  <c r="N60" i="8"/>
  <c r="O60" i="8"/>
  <c r="K59" i="8"/>
  <c r="J57" i="8"/>
  <c r="L56" i="8"/>
  <c r="N56" i="8"/>
  <c r="O56" i="8"/>
  <c r="K55" i="8"/>
  <c r="J53" i="8"/>
  <c r="L52" i="8"/>
  <c r="N52" i="8"/>
  <c r="O52" i="8"/>
  <c r="K51" i="8"/>
  <c r="J49" i="8"/>
  <c r="L48" i="8"/>
  <c r="N48" i="8"/>
  <c r="O48" i="8"/>
  <c r="K47" i="8"/>
  <c r="J45" i="8"/>
  <c r="L44" i="8"/>
  <c r="N44" i="8"/>
  <c r="O44" i="8"/>
  <c r="K43" i="8"/>
  <c r="J41" i="8"/>
  <c r="L40" i="8"/>
  <c r="N40" i="8"/>
  <c r="O40" i="8"/>
  <c r="K39" i="8"/>
  <c r="J37" i="8"/>
  <c r="L36" i="8"/>
  <c r="N36" i="8"/>
  <c r="O36" i="8"/>
  <c r="K35" i="8"/>
  <c r="I34" i="8"/>
  <c r="J33" i="8"/>
  <c r="L32" i="8"/>
  <c r="N32" i="8"/>
  <c r="O32" i="8"/>
  <c r="K31" i="8"/>
  <c r="I30" i="8"/>
  <c r="J29" i="8"/>
  <c r="L28" i="8"/>
  <c r="N28" i="8"/>
  <c r="O28" i="8"/>
  <c r="K27" i="8"/>
  <c r="I26" i="8"/>
  <c r="J25" i="8"/>
  <c r="L24" i="8"/>
  <c r="N24" i="8"/>
  <c r="O24" i="8"/>
  <c r="K23" i="8"/>
  <c r="I22" i="8"/>
  <c r="J21" i="8"/>
  <c r="L20" i="8"/>
  <c r="N20" i="8"/>
  <c r="O20" i="8"/>
  <c r="K19" i="8"/>
  <c r="I18" i="8"/>
  <c r="J17" i="8"/>
  <c r="L16" i="8"/>
  <c r="N16" i="8"/>
  <c r="O16" i="8"/>
  <c r="K15" i="8"/>
  <c r="I14" i="8"/>
  <c r="J13" i="8"/>
  <c r="L12" i="8"/>
  <c r="N12" i="8"/>
  <c r="O12" i="8"/>
  <c r="K11" i="8"/>
  <c r="I10" i="8"/>
  <c r="J9" i="8"/>
  <c r="L8" i="8"/>
  <c r="N8" i="8"/>
  <c r="O8" i="8"/>
  <c r="K7" i="8"/>
  <c r="I6" i="8"/>
  <c r="J5" i="8"/>
  <c r="L4" i="8"/>
  <c r="N4" i="8"/>
  <c r="O4" i="8"/>
  <c r="I195" i="8"/>
  <c r="J194" i="8"/>
  <c r="L193" i="8"/>
  <c r="N193" i="8"/>
  <c r="O193" i="8"/>
  <c r="K192" i="8"/>
  <c r="I191" i="8"/>
  <c r="J190" i="8"/>
  <c r="L189" i="8"/>
  <c r="N189" i="8"/>
  <c r="O189" i="8"/>
  <c r="K188" i="8"/>
  <c r="I187" i="8"/>
  <c r="J186" i="8"/>
  <c r="L185" i="8"/>
  <c r="N185" i="8"/>
  <c r="O185" i="8"/>
  <c r="K184" i="8"/>
  <c r="I183" i="8"/>
  <c r="J182" i="8"/>
  <c r="L181" i="8"/>
  <c r="N181" i="8"/>
  <c r="O181" i="8"/>
  <c r="K180" i="8"/>
  <c r="I179" i="8"/>
  <c r="J178" i="8"/>
  <c r="L177" i="8"/>
  <c r="N177" i="8"/>
  <c r="O177" i="8"/>
  <c r="K176" i="8"/>
  <c r="I175" i="8"/>
  <c r="J174" i="8"/>
  <c r="L173" i="8"/>
  <c r="N173" i="8"/>
  <c r="O173" i="8"/>
  <c r="K172" i="8"/>
  <c r="I171" i="8"/>
  <c r="J170" i="8"/>
  <c r="L169" i="8"/>
  <c r="N169" i="8"/>
  <c r="O169" i="8"/>
  <c r="K168" i="8"/>
  <c r="I167" i="8"/>
  <c r="J166" i="8"/>
  <c r="L165" i="8"/>
  <c r="N165" i="8"/>
  <c r="O165" i="8"/>
  <c r="K164" i="8"/>
  <c r="I163" i="8"/>
  <c r="J162" i="8"/>
  <c r="L161" i="8"/>
  <c r="N161" i="8"/>
  <c r="O161" i="8"/>
  <c r="K160" i="8"/>
  <c r="I159" i="8"/>
  <c r="J158" i="8"/>
  <c r="L157" i="8"/>
  <c r="N157" i="8"/>
  <c r="O157" i="8"/>
  <c r="K156" i="8"/>
  <c r="I155" i="8"/>
  <c r="J154" i="8"/>
  <c r="L153" i="8"/>
  <c r="N153" i="8"/>
  <c r="O153" i="8"/>
  <c r="K152" i="8"/>
  <c r="I151" i="8"/>
  <c r="J150" i="8"/>
  <c r="L149" i="8"/>
  <c r="N149" i="8"/>
  <c r="O149" i="8"/>
  <c r="K148" i="8"/>
  <c r="I147" i="8"/>
  <c r="J146" i="8"/>
  <c r="L145" i="8"/>
  <c r="N145" i="8"/>
  <c r="O145" i="8"/>
  <c r="K144" i="8"/>
  <c r="I143" i="8"/>
  <c r="J142" i="8"/>
  <c r="L141" i="8"/>
  <c r="N141" i="8"/>
  <c r="O141" i="8"/>
  <c r="K140" i="8"/>
  <c r="I139" i="8"/>
  <c r="J138" i="8"/>
  <c r="L137" i="8"/>
  <c r="N137" i="8"/>
  <c r="O137" i="8"/>
  <c r="K136" i="8"/>
  <c r="I135" i="8"/>
  <c r="J134" i="8"/>
  <c r="L133" i="8"/>
  <c r="N133" i="8"/>
  <c r="O133" i="8"/>
  <c r="K132" i="8"/>
  <c r="I131" i="8"/>
  <c r="J130" i="8"/>
  <c r="L129" i="8"/>
  <c r="N129" i="8"/>
  <c r="O129" i="8"/>
  <c r="K128" i="8"/>
  <c r="I127" i="8"/>
  <c r="J126" i="8"/>
  <c r="L125" i="8"/>
  <c r="N125" i="8"/>
  <c r="O125" i="8"/>
  <c r="K124" i="8"/>
  <c r="I123" i="8"/>
  <c r="J122" i="8"/>
  <c r="L121" i="8"/>
  <c r="N121" i="8"/>
  <c r="O121" i="8"/>
  <c r="K120" i="8"/>
  <c r="I119" i="8"/>
  <c r="J118" i="8"/>
  <c r="L117" i="8"/>
  <c r="N117" i="8"/>
  <c r="O117" i="8"/>
  <c r="K116" i="8"/>
  <c r="I115" i="8"/>
  <c r="J114" i="8"/>
  <c r="L113" i="8"/>
  <c r="N113" i="8"/>
  <c r="O113" i="8"/>
  <c r="K112" i="8"/>
  <c r="I111" i="8"/>
  <c r="J110" i="8"/>
  <c r="L109" i="8"/>
  <c r="N109" i="8"/>
  <c r="O109" i="8"/>
  <c r="K108" i="8"/>
  <c r="I107" i="8"/>
  <c r="J106" i="8"/>
  <c r="L105" i="8"/>
  <c r="N105" i="8"/>
  <c r="O105" i="8"/>
  <c r="K104" i="8"/>
  <c r="I103" i="8"/>
  <c r="J102" i="8"/>
  <c r="L101" i="8"/>
  <c r="N101" i="8"/>
  <c r="O101" i="8"/>
  <c r="K100" i="8"/>
  <c r="I99" i="8"/>
  <c r="J98" i="8"/>
  <c r="L97" i="8"/>
  <c r="N97" i="8"/>
  <c r="O97" i="8"/>
  <c r="K96" i="8"/>
  <c r="I95" i="8"/>
  <c r="J94" i="8"/>
  <c r="L93" i="8"/>
  <c r="N93" i="8"/>
  <c r="O93" i="8"/>
  <c r="K92" i="8"/>
  <c r="I91" i="8"/>
  <c r="J90" i="8"/>
  <c r="L89" i="8"/>
  <c r="N89" i="8"/>
  <c r="O89" i="8"/>
  <c r="K88" i="8"/>
  <c r="I87" i="8"/>
  <c r="J86" i="8"/>
  <c r="L85" i="8"/>
  <c r="N85" i="8"/>
  <c r="O85" i="8"/>
  <c r="K84" i="8"/>
  <c r="I83" i="8"/>
  <c r="J82" i="8"/>
  <c r="L81" i="8"/>
  <c r="N81" i="8"/>
  <c r="O81" i="8"/>
  <c r="K80" i="8"/>
  <c r="I79" i="8"/>
  <c r="J78" i="8"/>
  <c r="L77" i="8"/>
  <c r="N77" i="8"/>
  <c r="O77" i="8"/>
  <c r="K76" i="8"/>
  <c r="I75" i="8"/>
  <c r="J74" i="8"/>
  <c r="L73" i="8"/>
  <c r="N73" i="8"/>
  <c r="O73" i="8"/>
  <c r="K72" i="8"/>
  <c r="I71" i="8"/>
  <c r="J70" i="8"/>
  <c r="L69" i="8"/>
  <c r="N69" i="8"/>
  <c r="O69" i="8"/>
  <c r="K68" i="8"/>
  <c r="I67" i="8"/>
  <c r="J66" i="8"/>
  <c r="L65" i="8"/>
  <c r="N65" i="8"/>
  <c r="O65" i="8"/>
  <c r="K64" i="8"/>
  <c r="I63" i="8"/>
  <c r="J62" i="8"/>
  <c r="L61" i="8"/>
  <c r="N61" i="8"/>
  <c r="O61" i="8"/>
  <c r="K60" i="8"/>
  <c r="I59" i="8"/>
  <c r="J58" i="8"/>
  <c r="L57" i="8"/>
  <c r="N57" i="8"/>
  <c r="O57" i="8"/>
  <c r="K56" i="8"/>
  <c r="I55" i="8"/>
  <c r="J54" i="8"/>
  <c r="L53" i="8"/>
  <c r="N53" i="8"/>
  <c r="O53" i="8"/>
  <c r="K52" i="8"/>
  <c r="I51" i="8"/>
  <c r="J50" i="8"/>
  <c r="N49" i="8"/>
  <c r="O49" i="8"/>
  <c r="K48" i="8"/>
  <c r="I47" i="8"/>
  <c r="J46" i="8"/>
  <c r="N45" i="8"/>
  <c r="O45" i="8"/>
  <c r="K44" i="8"/>
  <c r="I43" i="8"/>
  <c r="J42" i="8"/>
  <c r="N41" i="8"/>
  <c r="O41" i="8"/>
  <c r="K40" i="8"/>
  <c r="I39" i="8"/>
  <c r="J38" i="8"/>
  <c r="N37" i="8"/>
  <c r="O37" i="8"/>
  <c r="K36" i="8"/>
  <c r="I35" i="8"/>
  <c r="J34" i="8"/>
  <c r="N33" i="8"/>
  <c r="O33" i="8"/>
  <c r="K32" i="8"/>
  <c r="I31" i="8"/>
  <c r="J30" i="8"/>
  <c r="N29" i="8"/>
  <c r="O29" i="8"/>
  <c r="K28" i="8"/>
  <c r="I27" i="8"/>
  <c r="J26" i="8"/>
  <c r="N25" i="8"/>
  <c r="O25" i="8"/>
  <c r="K24" i="8"/>
  <c r="I23" i="8"/>
  <c r="J22" i="8"/>
  <c r="N21" i="8"/>
  <c r="O21" i="8"/>
  <c r="K20" i="8"/>
  <c r="I19" i="8"/>
  <c r="J18" i="8"/>
  <c r="N17" i="8"/>
  <c r="O17" i="8"/>
  <c r="K16" i="8"/>
  <c r="I15" i="8"/>
  <c r="J14" i="8"/>
  <c r="N13" i="8"/>
  <c r="O13" i="8"/>
  <c r="K12" i="8"/>
  <c r="I11" i="8"/>
  <c r="J10" i="8"/>
  <c r="N9" i="8"/>
  <c r="O9" i="8"/>
  <c r="K8" i="8"/>
  <c r="I7" i="8"/>
  <c r="J6" i="8"/>
  <c r="L5" i="8"/>
  <c r="N5" i="8"/>
  <c r="O5" i="8"/>
  <c r="K4" i="8"/>
  <c r="N142" i="8"/>
  <c r="O142" i="8"/>
  <c r="K141" i="8"/>
  <c r="N138" i="8"/>
  <c r="O138" i="8"/>
  <c r="K137" i="8"/>
  <c r="N134" i="8"/>
  <c r="O134" i="8"/>
  <c r="K133" i="8"/>
  <c r="N130" i="8"/>
  <c r="O130" i="8"/>
  <c r="K129" i="8"/>
  <c r="N126" i="8"/>
  <c r="O126" i="8"/>
  <c r="K125" i="8"/>
  <c r="N122" i="8"/>
  <c r="O122" i="8"/>
  <c r="K121" i="8"/>
  <c r="N118" i="8"/>
  <c r="O118" i="8"/>
  <c r="K117" i="8"/>
  <c r="N114" i="8"/>
  <c r="O114" i="8"/>
  <c r="K113" i="8"/>
  <c r="N110" i="8"/>
  <c r="O110" i="8"/>
  <c r="K109" i="8"/>
  <c r="N106" i="8"/>
  <c r="O106" i="8"/>
  <c r="K105" i="8"/>
  <c r="N102" i="8"/>
  <c r="O102" i="8"/>
  <c r="K101" i="8"/>
  <c r="N98" i="8"/>
  <c r="O98" i="8"/>
  <c r="K97" i="8"/>
  <c r="N94" i="8"/>
  <c r="O94" i="8"/>
  <c r="K93" i="8"/>
  <c r="N90" i="8"/>
  <c r="O90" i="8"/>
  <c r="K89" i="8"/>
  <c r="N86" i="8"/>
  <c r="O86" i="8"/>
  <c r="K85" i="8"/>
  <c r="N82" i="8"/>
  <c r="O82" i="8"/>
  <c r="K81" i="8"/>
  <c r="N78" i="8"/>
  <c r="O78" i="8"/>
  <c r="K77" i="8"/>
  <c r="N74" i="8"/>
  <c r="O74" i="8"/>
  <c r="K73" i="8"/>
  <c r="N70" i="8"/>
  <c r="O70" i="8"/>
  <c r="K69" i="8"/>
  <c r="N66" i="8"/>
  <c r="O66" i="8"/>
  <c r="K65" i="8"/>
  <c r="N62" i="8"/>
  <c r="O62" i="8"/>
  <c r="K61" i="8"/>
  <c r="N58" i="8"/>
  <c r="O58" i="8"/>
  <c r="K57" i="8"/>
  <c r="N54" i="8"/>
  <c r="O54" i="8"/>
  <c r="K53" i="8"/>
  <c r="N50" i="8"/>
  <c r="O50" i="8"/>
  <c r="K49" i="8"/>
  <c r="N46" i="8"/>
  <c r="O46" i="8"/>
  <c r="K45" i="8"/>
  <c r="N42" i="8"/>
  <c r="O42" i="8"/>
  <c r="K41" i="8"/>
  <c r="N38" i="8"/>
  <c r="O38" i="8"/>
  <c r="K37" i="8"/>
  <c r="N34" i="8"/>
  <c r="O34" i="8"/>
  <c r="K33" i="8"/>
  <c r="I32" i="8"/>
  <c r="J31" i="8"/>
  <c r="N30" i="8"/>
  <c r="O30" i="8"/>
  <c r="K29" i="8"/>
  <c r="I28" i="8"/>
  <c r="J27" i="8"/>
  <c r="N26" i="8"/>
  <c r="O26" i="8"/>
  <c r="K25" i="8"/>
  <c r="I24" i="8"/>
  <c r="J23" i="8"/>
  <c r="N22" i="8"/>
  <c r="O22" i="8"/>
  <c r="K21" i="8"/>
  <c r="I20" i="8"/>
  <c r="J19" i="8"/>
  <c r="C203" i="9" s="1"/>
  <c r="N18" i="8"/>
  <c r="O18" i="8"/>
  <c r="K17" i="8"/>
  <c r="I16" i="8"/>
  <c r="J15" i="8"/>
  <c r="N14" i="8"/>
  <c r="O14" i="8"/>
  <c r="K13" i="8"/>
  <c r="I12" i="8"/>
  <c r="J11" i="8"/>
  <c r="N10" i="8"/>
  <c r="O10" i="8"/>
  <c r="K9" i="8"/>
  <c r="I8" i="8"/>
  <c r="J7" i="8"/>
  <c r="N6" i="8"/>
  <c r="O6" i="8"/>
  <c r="K5" i="8"/>
  <c r="I4" i="8"/>
  <c r="CE542" i="28"/>
  <c r="W542" i="8" s="1"/>
  <c r="BX542" i="28"/>
  <c r="CJ542" i="28"/>
  <c r="CG542" i="28"/>
  <c r="R542" i="8"/>
  <c r="BZ542" i="28"/>
  <c r="CB542" i="28"/>
  <c r="BY542" i="28"/>
  <c r="CD542" i="28"/>
  <c r="BW542" i="28"/>
  <c r="CI542" i="28"/>
  <c r="CF542" i="28"/>
  <c r="X542" i="8" s="1"/>
  <c r="CC542" i="28"/>
  <c r="U542" i="8" s="1"/>
  <c r="BV542" i="28"/>
  <c r="P542" i="8"/>
  <c r="CA542" i="28"/>
  <c r="CF532" i="28"/>
  <c r="BY532" i="28"/>
  <c r="BW532" i="28"/>
  <c r="CI532" i="28"/>
  <c r="CC532" i="28"/>
  <c r="U532" i="8" s="1"/>
  <c r="CA532" i="28"/>
  <c r="BX532" i="28"/>
  <c r="CJ532" i="28"/>
  <c r="CE532" i="28"/>
  <c r="CB532" i="28"/>
  <c r="CG532" i="28"/>
  <c r="R532" i="8" s="1"/>
  <c r="BW553" i="28"/>
  <c r="CA553" i="28"/>
  <c r="BY553" i="28"/>
  <c r="CC553" i="28"/>
  <c r="U553" i="8"/>
  <c r="AS544" i="28"/>
  <c r="CH544" i="28" s="1"/>
  <c r="S544" i="8" s="1"/>
  <c r="CH553" i="28"/>
  <c r="S553" i="8" s="1"/>
  <c r="CH532" i="28"/>
  <c r="S532" i="8" s="1"/>
  <c r="CQ564" i="28"/>
  <c r="D291" i="9"/>
  <c r="J88" i="30" s="1"/>
  <c r="AP19" i="9"/>
  <c r="AO20" i="9"/>
  <c r="AO4" i="9"/>
  <c r="AO5" i="9"/>
  <c r="E117" i="9"/>
  <c r="E236" i="9"/>
  <c r="E15" i="9"/>
  <c r="H5" i="9"/>
  <c r="G236" i="9"/>
  <c r="F134" i="9"/>
  <c r="F253" i="9"/>
  <c r="F236" i="9"/>
  <c r="G253" i="9"/>
  <c r="F100" i="9"/>
  <c r="G117" i="9"/>
  <c r="E49" i="9"/>
  <c r="F168" i="9"/>
  <c r="E134" i="9"/>
  <c r="F151" i="9"/>
  <c r="E168" i="9"/>
  <c r="G15" i="9"/>
  <c r="G83" i="9"/>
  <c r="G32" i="9"/>
  <c r="J22" i="9" s="1"/>
  <c r="G100" i="9"/>
  <c r="F83" i="9"/>
  <c r="G219" i="9"/>
  <c r="E32" i="9"/>
  <c r="G168" i="9"/>
  <c r="F185" i="9"/>
  <c r="F15" i="9"/>
  <c r="F49" i="9"/>
  <c r="F117" i="9"/>
  <c r="F219" i="9"/>
  <c r="F32" i="9"/>
  <c r="I22" i="9" s="1"/>
  <c r="AP20" i="9"/>
  <c r="G49" i="9"/>
  <c r="E83" i="9"/>
  <c r="G134" i="9"/>
  <c r="E151" i="9"/>
  <c r="E185" i="9"/>
  <c r="E66" i="9"/>
  <c r="E100" i="9"/>
  <c r="G185" i="9"/>
  <c r="E219" i="9"/>
  <c r="E253" i="9"/>
  <c r="G202" i="9"/>
  <c r="AS560" i="28"/>
  <c r="CG560" i="28" s="1"/>
  <c r="AS541" i="28"/>
  <c r="AS548" i="28"/>
  <c r="AS559" i="28"/>
  <c r="CH559" i="28" s="1"/>
  <c r="S559" i="8" s="1"/>
  <c r="AS556" i="28"/>
  <c r="CH556" i="28"/>
  <c r="S556" i="8" s="1"/>
  <c r="AS538" i="28"/>
  <c r="CI538" i="28"/>
  <c r="AS537" i="28"/>
  <c r="CH537" i="28"/>
  <c r="S537" i="8"/>
  <c r="AS535" i="28"/>
  <c r="AS543" i="28"/>
  <c r="CH543" i="28"/>
  <c r="S543" i="8"/>
  <c r="AS534" i="28"/>
  <c r="CH534" i="28"/>
  <c r="S534" i="8"/>
  <c r="AS536" i="28"/>
  <c r="CH536" i="28" s="1"/>
  <c r="S536" i="8" s="1"/>
  <c r="AS547" i="28"/>
  <c r="BV547" i="28" s="1"/>
  <c r="P547" i="8" s="1"/>
  <c r="AS551" i="28"/>
  <c r="CH551" i="28" s="1"/>
  <c r="S551" i="8" s="1"/>
  <c r="AS558" i="28"/>
  <c r="CH558" i="28" s="1"/>
  <c r="S558" i="8" s="1"/>
  <c r="AS554" i="28"/>
  <c r="AS550" i="28"/>
  <c r="CF550" i="28" s="1"/>
  <c r="AS546" i="28"/>
  <c r="AS540" i="28"/>
  <c r="AS533" i="28"/>
  <c r="AS552" i="28"/>
  <c r="CH552" i="28" s="1"/>
  <c r="S552" i="8" s="1"/>
  <c r="AS555" i="28"/>
  <c r="AS557" i="28"/>
  <c r="CH557" i="28"/>
  <c r="S557" i="8" s="1"/>
  <c r="AS549" i="28"/>
  <c r="CH549" i="28"/>
  <c r="S549" i="8"/>
  <c r="AS545" i="28"/>
  <c r="CH545" i="28" s="1"/>
  <c r="S545" i="8" s="1"/>
  <c r="CD535" i="28"/>
  <c r="V535" i="8"/>
  <c r="BV554" i="28"/>
  <c r="P554" i="8"/>
  <c r="BZ554" i="28"/>
  <c r="CE538" i="28"/>
  <c r="W538" i="8" s="1"/>
  <c r="CB533" i="28"/>
  <c r="CJ554" i="28"/>
  <c r="F554" i="8" s="1"/>
  <c r="BY554" i="28"/>
  <c r="R560" i="8"/>
  <c r="BW554" i="28"/>
  <c r="CB554" i="28"/>
  <c r="CD554" i="28"/>
  <c r="V554" i="8"/>
  <c r="CG554" i="28"/>
  <c r="R554" i="8" s="1"/>
  <c r="CF554" i="28"/>
  <c r="BX554" i="28"/>
  <c r="CC554" i="28"/>
  <c r="U554" i="8" s="1"/>
  <c r="CA554" i="28"/>
  <c r="CE554" i="28"/>
  <c r="CB541" i="28"/>
  <c r="BV553" i="28"/>
  <c r="P553" i="8" s="1"/>
  <c r="CF553" i="28"/>
  <c r="X553" i="8"/>
  <c r="CB553" i="28"/>
  <c r="BX553" i="28"/>
  <c r="BV548" i="28"/>
  <c r="P548" i="8" s="1"/>
  <c r="CE553" i="28"/>
  <c r="BZ553" i="28"/>
  <c r="CG553" i="28"/>
  <c r="R553" i="8"/>
  <c r="CF541" i="28"/>
  <c r="X541" i="8"/>
  <c r="CI553" i="28"/>
  <c r="CD553" i="28"/>
  <c r="V553" i="8"/>
  <c r="BZ532" i="28"/>
  <c r="BV532" i="28"/>
  <c r="P532" i="8"/>
  <c r="CI550" i="28"/>
  <c r="T550" i="8" s="1"/>
  <c r="CC556" i="28"/>
  <c r="U556" i="8"/>
  <c r="CB556" i="28"/>
  <c r="BX550" i="28"/>
  <c r="CD556" i="28"/>
  <c r="V556" i="8"/>
  <c r="CI560" i="28"/>
  <c r="T560" i="8"/>
  <c r="X550" i="8"/>
  <c r="BX547" i="28"/>
  <c r="BY547" i="28"/>
  <c r="CB547" i="28"/>
  <c r="BV560" i="28"/>
  <c r="P560" i="8"/>
  <c r="CG550" i="28"/>
  <c r="R550" i="8" s="1"/>
  <c r="CF560" i="28"/>
  <c r="X560" i="8" s="1"/>
  <c r="CE550" i="28"/>
  <c r="W550" i="8" s="1"/>
  <c r="CQ88" i="28"/>
  <c r="H88" i="8"/>
  <c r="CQ92" i="28"/>
  <c r="CQ96" i="28"/>
  <c r="H96" i="8" s="1"/>
  <c r="CQ100" i="28"/>
  <c r="H100" i="8"/>
  <c r="CQ104" i="28"/>
  <c r="CQ108" i="28"/>
  <c r="H108" i="8" s="1"/>
  <c r="CQ120" i="28"/>
  <c r="CQ124" i="28"/>
  <c r="CQ128" i="28"/>
  <c r="CQ142" i="28"/>
  <c r="H142" i="8" s="1"/>
  <c r="CA540" i="28"/>
  <c r="CG540" i="28"/>
  <c r="R540" i="8" s="1"/>
  <c r="BW540" i="28"/>
  <c r="CJ540" i="28"/>
  <c r="F540" i="8"/>
  <c r="CQ116" i="28"/>
  <c r="H116" i="8"/>
  <c r="CC552" i="28"/>
  <c r="U552" i="8" s="1"/>
  <c r="CQ132" i="28"/>
  <c r="H132" i="8"/>
  <c r="CQ112" i="28"/>
  <c r="H112" i="8" s="1"/>
  <c r="CQ136" i="28"/>
  <c r="CQ480" i="28"/>
  <c r="H480" i="8" s="1"/>
  <c r="CQ498" i="28"/>
  <c r="H498" i="8" s="1"/>
  <c r="CQ506" i="28"/>
  <c r="AS506" i="28" s="1"/>
  <c r="CQ518" i="28"/>
  <c r="H518" i="8"/>
  <c r="CQ221" i="28"/>
  <c r="CQ229" i="28"/>
  <c r="H229" i="8" s="1"/>
  <c r="CQ233" i="28"/>
  <c r="CQ235" i="28"/>
  <c r="H235" i="8" s="1"/>
  <c r="CQ438" i="28"/>
  <c r="CQ448" i="28"/>
  <c r="AS448" i="28" s="1"/>
  <c r="CQ450" i="28"/>
  <c r="AS450" i="28" s="1"/>
  <c r="CQ516" i="28"/>
  <c r="H516" i="8" s="1"/>
  <c r="CQ237" i="28"/>
  <c r="CQ376" i="28"/>
  <c r="AS376" i="28" s="1"/>
  <c r="CQ384" i="28"/>
  <c r="H384" i="8" s="1"/>
  <c r="CQ388" i="28"/>
  <c r="CQ392" i="28"/>
  <c r="AS392" i="28" s="1"/>
  <c r="CQ49" i="28"/>
  <c r="H49" i="8" s="1"/>
  <c r="CQ214" i="28"/>
  <c r="AS214" i="28" s="1"/>
  <c r="CH214" i="28" s="1"/>
  <c r="S214" i="8" s="1"/>
  <c r="CQ224" i="28"/>
  <c r="H224" i="8"/>
  <c r="CQ302" i="28"/>
  <c r="CQ308" i="28"/>
  <c r="H308" i="8" s="1"/>
  <c r="CQ316" i="28"/>
  <c r="H316" i="8" s="1"/>
  <c r="CQ330" i="28"/>
  <c r="H330" i="8" s="1"/>
  <c r="CQ334" i="28"/>
  <c r="CQ424" i="28"/>
  <c r="H424" i="8" s="1"/>
  <c r="CQ65" i="28"/>
  <c r="H65" i="8"/>
  <c r="CQ69" i="28"/>
  <c r="H69" i="8" s="1"/>
  <c r="CQ77" i="28"/>
  <c r="CQ81" i="28"/>
  <c r="AS81" i="28" s="1"/>
  <c r="CQ213" i="28"/>
  <c r="H213" i="8" s="1"/>
  <c r="CQ61" i="28"/>
  <c r="CQ26" i="28"/>
  <c r="CQ32" i="28"/>
  <c r="H32" i="8" s="1"/>
  <c r="CQ36" i="28"/>
  <c r="CQ40" i="28"/>
  <c r="CQ46" i="28"/>
  <c r="H46" i="8"/>
  <c r="CQ54" i="28"/>
  <c r="H54" i="8"/>
  <c r="CQ86" i="28"/>
  <c r="H86" i="8"/>
  <c r="CQ90" i="28"/>
  <c r="CQ94" i="28"/>
  <c r="AS94" i="28" s="1"/>
  <c r="CQ98" i="28"/>
  <c r="H98" i="8"/>
  <c r="CQ102" i="28"/>
  <c r="CQ106" i="28"/>
  <c r="CQ118" i="28"/>
  <c r="CQ122" i="28"/>
  <c r="H122" i="8" s="1"/>
  <c r="CQ126" i="28"/>
  <c r="CQ130" i="28"/>
  <c r="H130" i="8" s="1"/>
  <c r="CQ134" i="28"/>
  <c r="CQ138" i="28"/>
  <c r="H138" i="8" s="1"/>
  <c r="CQ146" i="28"/>
  <c r="H146" i="8" s="1"/>
  <c r="CQ85" i="28"/>
  <c r="H85" i="8"/>
  <c r="CQ87" i="28"/>
  <c r="AS87" i="28" s="1"/>
  <c r="CQ89" i="28"/>
  <c r="H89" i="8"/>
  <c r="CQ91" i="28"/>
  <c r="CQ93" i="28"/>
  <c r="H93" i="8" s="1"/>
  <c r="CQ95" i="28"/>
  <c r="CQ97" i="28"/>
  <c r="H97" i="8"/>
  <c r="CQ99" i="28"/>
  <c r="CQ101" i="28"/>
  <c r="H101" i="8"/>
  <c r="CQ103" i="28"/>
  <c r="AS103" i="28" s="1"/>
  <c r="CH103" i="28" s="1"/>
  <c r="S103" i="8" s="1"/>
  <c r="CQ105" i="28"/>
  <c r="H105" i="8"/>
  <c r="CQ107" i="28"/>
  <c r="AS107" i="28" s="1"/>
  <c r="CH107" i="28" s="1"/>
  <c r="S107" i="8" s="1"/>
  <c r="CQ119" i="28"/>
  <c r="CQ123" i="28"/>
  <c r="AS123" i="28" s="1"/>
  <c r="CQ133" i="28"/>
  <c r="CQ137" i="28"/>
  <c r="AS137" i="28" s="1"/>
  <c r="CQ141" i="28"/>
  <c r="CQ143" i="28"/>
  <c r="H143" i="8" s="1"/>
  <c r="CQ145" i="28"/>
  <c r="H145" i="8" s="1"/>
  <c r="CQ165" i="28"/>
  <c r="CQ173" i="28"/>
  <c r="H173" i="8" s="1"/>
  <c r="CQ181" i="28"/>
  <c r="H181" i="8"/>
  <c r="CQ189" i="28"/>
  <c r="H189" i="8" s="1"/>
  <c r="CQ204" i="28"/>
  <c r="CQ205" i="28"/>
  <c r="H205" i="8" s="1"/>
  <c r="CQ207" i="28"/>
  <c r="CQ215" i="28"/>
  <c r="H215" i="8"/>
  <c r="CQ398" i="28"/>
  <c r="H398" i="8" s="1"/>
  <c r="CQ406" i="28"/>
  <c r="CQ414" i="28"/>
  <c r="H414" i="8"/>
  <c r="CQ432" i="28"/>
  <c r="H432" i="8" s="1"/>
  <c r="CQ434" i="28"/>
  <c r="CQ483" i="28"/>
  <c r="H483" i="8" s="1"/>
  <c r="CQ491" i="28"/>
  <c r="H491" i="8" s="1"/>
  <c r="CQ497" i="28"/>
  <c r="H497" i="8"/>
  <c r="CQ501" i="28"/>
  <c r="CQ505" i="28"/>
  <c r="H505" i="8"/>
  <c r="CQ509" i="28"/>
  <c r="H509" i="8" s="1"/>
  <c r="C169" i="9"/>
  <c r="CQ73" i="28"/>
  <c r="AS73" i="28" s="1"/>
  <c r="CQ236" i="28"/>
  <c r="H236" i="8" s="1"/>
  <c r="CQ242" i="28"/>
  <c r="H242" i="8"/>
  <c r="CQ373" i="28"/>
  <c r="H373" i="8" s="1"/>
  <c r="CQ377" i="28"/>
  <c r="CQ436" i="28"/>
  <c r="H436" i="8"/>
  <c r="CQ484" i="28"/>
  <c r="H484" i="8"/>
  <c r="CQ486" i="28"/>
  <c r="CQ494" i="28"/>
  <c r="H494" i="8" s="1"/>
  <c r="CQ502" i="28"/>
  <c r="H502" i="8" s="1"/>
  <c r="CQ510" i="28"/>
  <c r="H510" i="8" s="1"/>
  <c r="CQ481" i="28"/>
  <c r="H481" i="8"/>
  <c r="CQ514" i="28"/>
  <c r="CQ400" i="28"/>
  <c r="H400" i="8" s="1"/>
  <c r="CQ408" i="28"/>
  <c r="CQ416" i="28"/>
  <c r="CQ418" i="28"/>
  <c r="CQ426" i="28"/>
  <c r="H426" i="8" s="1"/>
  <c r="CQ428" i="28"/>
  <c r="CQ430" i="28"/>
  <c r="CQ359" i="28"/>
  <c r="CQ371" i="28"/>
  <c r="H371" i="8" s="1"/>
  <c r="CQ375" i="28"/>
  <c r="CQ379" i="28"/>
  <c r="CQ383" i="28"/>
  <c r="CQ439" i="28"/>
  <c r="H439" i="8" s="1"/>
  <c r="CQ443" i="28"/>
  <c r="CQ457" i="28"/>
  <c r="CQ465" i="28"/>
  <c r="CQ473" i="28"/>
  <c r="H473" i="8" s="1"/>
  <c r="CQ479" i="28"/>
  <c r="CQ485" i="28"/>
  <c r="CQ493" i="28"/>
  <c r="CQ525" i="28"/>
  <c r="H525" i="8" s="1"/>
  <c r="CQ393" i="28"/>
  <c r="CQ401" i="28"/>
  <c r="CQ409" i="28"/>
  <c r="CQ415" i="28"/>
  <c r="H415" i="8" s="1"/>
  <c r="CQ419" i="28"/>
  <c r="CQ427" i="28"/>
  <c r="CQ433" i="28"/>
  <c r="CQ7" i="28"/>
  <c r="H7" i="8" s="1"/>
  <c r="CQ59" i="28"/>
  <c r="CQ63" i="28"/>
  <c r="CQ67" i="28"/>
  <c r="CQ71" i="28"/>
  <c r="H71" i="8" s="1"/>
  <c r="CQ75" i="28"/>
  <c r="CQ79" i="28"/>
  <c r="CQ83" i="28"/>
  <c r="CQ149" i="28"/>
  <c r="H149" i="8" s="1"/>
  <c r="CQ228" i="28"/>
  <c r="AS228" i="28" s="1"/>
  <c r="CH228" i="28" s="1"/>
  <c r="S228" i="8" s="1"/>
  <c r="CQ381" i="28"/>
  <c r="CQ6" i="28"/>
  <c r="CQ8" i="28"/>
  <c r="H8" i="8" s="1"/>
  <c r="CQ14" i="28"/>
  <c r="CQ20" i="28"/>
  <c r="CQ28" i="28"/>
  <c r="CQ48" i="28"/>
  <c r="H48" i="8" s="1"/>
  <c r="CQ56" i="28"/>
  <c r="CQ60" i="28"/>
  <c r="CQ64" i="28"/>
  <c r="CQ68" i="28"/>
  <c r="H68" i="8" s="1"/>
  <c r="CQ72" i="28"/>
  <c r="CQ76" i="28"/>
  <c r="CQ80" i="28"/>
  <c r="CQ84" i="28"/>
  <c r="H84" i="8" s="1"/>
  <c r="CQ47" i="28"/>
  <c r="CQ55" i="28"/>
  <c r="CQ57" i="28"/>
  <c r="CQ140" i="28"/>
  <c r="H140" i="8" s="1"/>
  <c r="CQ148" i="28"/>
  <c r="CQ150" i="28"/>
  <c r="CQ152" i="28"/>
  <c r="CQ154" i="28"/>
  <c r="H154" i="8" s="1"/>
  <c r="CQ156" i="28"/>
  <c r="CQ160" i="28"/>
  <c r="CQ164" i="28"/>
  <c r="CQ168" i="28"/>
  <c r="H168" i="8" s="1"/>
  <c r="CQ172" i="28"/>
  <c r="H172" i="8" s="1"/>
  <c r="CQ176" i="28"/>
  <c r="CQ180" i="28"/>
  <c r="CQ184" i="28"/>
  <c r="H184" i="8" s="1"/>
  <c r="CQ109" i="28"/>
  <c r="CQ113" i="28"/>
  <c r="CQ127" i="28"/>
  <c r="CQ157" i="28"/>
  <c r="H157" i="8" s="1"/>
  <c r="CQ161" i="28"/>
  <c r="CQ163" i="28"/>
  <c r="CQ171" i="28"/>
  <c r="CQ179" i="28"/>
  <c r="H179" i="8" s="1"/>
  <c r="CQ187" i="28"/>
  <c r="CQ195" i="28"/>
  <c r="CQ199" i="28"/>
  <c r="CQ223" i="28"/>
  <c r="H223" i="8" s="1"/>
  <c r="CQ203" i="28"/>
  <c r="CQ208" i="28"/>
  <c r="CQ212" i="28"/>
  <c r="CQ243" i="28"/>
  <c r="H243" i="8" s="1"/>
  <c r="CQ245" i="28"/>
  <c r="CQ247" i="28"/>
  <c r="CQ249" i="28"/>
  <c r="CQ251" i="28"/>
  <c r="H251" i="8" s="1"/>
  <c r="CQ253" i="28"/>
  <c r="AS253" i="28" s="1"/>
  <c r="CH253" i="28" s="1"/>
  <c r="S253" i="8" s="1"/>
  <c r="CQ255" i="28"/>
  <c r="CQ257" i="28"/>
  <c r="CQ259" i="28"/>
  <c r="H259" i="8" s="1"/>
  <c r="CQ261" i="28"/>
  <c r="CQ263" i="28"/>
  <c r="CQ265" i="28"/>
  <c r="CQ267" i="28"/>
  <c r="H267" i="8" s="1"/>
  <c r="CQ269" i="28"/>
  <c r="CQ271" i="28"/>
  <c r="CQ273" i="28"/>
  <c r="CQ275" i="28"/>
  <c r="H275" i="8" s="1"/>
  <c r="CQ277" i="28"/>
  <c r="CQ279" i="28"/>
  <c r="CQ281" i="28"/>
  <c r="CQ283" i="28"/>
  <c r="H283" i="8" s="1"/>
  <c r="CQ285" i="28"/>
  <c r="AS285" i="28" s="1"/>
  <c r="CH285" i="28" s="1"/>
  <c r="S285" i="8" s="1"/>
  <c r="CQ287" i="28"/>
  <c r="CQ289" i="28"/>
  <c r="CQ291" i="28"/>
  <c r="H291" i="8" s="1"/>
  <c r="CQ293" i="28"/>
  <c r="CQ240" i="28"/>
  <c r="CQ298" i="28"/>
  <c r="CQ304" i="28"/>
  <c r="H304" i="8" s="1"/>
  <c r="CQ310" i="28"/>
  <c r="H310" i="8" s="1"/>
  <c r="CQ318" i="28"/>
  <c r="CQ322" i="28"/>
  <c r="CQ326" i="28"/>
  <c r="H326" i="8" s="1"/>
  <c r="CQ340" i="28"/>
  <c r="CQ344" i="28"/>
  <c r="CQ348" i="28"/>
  <c r="CQ352" i="28"/>
  <c r="H352" i="8" s="1"/>
  <c r="CQ356" i="28"/>
  <c r="CQ360" i="28"/>
  <c r="CQ364" i="28"/>
  <c r="CQ368" i="28"/>
  <c r="H368" i="8" s="1"/>
  <c r="CQ372" i="28"/>
  <c r="CQ378" i="28"/>
  <c r="CQ297" i="28"/>
  <c r="CQ301" i="28"/>
  <c r="H301" i="8" s="1"/>
  <c r="CQ305" i="28"/>
  <c r="H305" i="8" s="1"/>
  <c r="CQ309" i="28"/>
  <c r="CQ313" i="28"/>
  <c r="CQ317" i="28"/>
  <c r="CQ321" i="28"/>
  <c r="CQ325" i="28"/>
  <c r="CQ329" i="28"/>
  <c r="CQ333" i="28"/>
  <c r="AS333" i="28" s="1"/>
  <c r="CQ337" i="28"/>
  <c r="AS337" i="28" s="1"/>
  <c r="CH337" i="28" s="1"/>
  <c r="S337" i="8" s="1"/>
  <c r="CQ341" i="28"/>
  <c r="CQ345" i="28"/>
  <c r="CQ349" i="28"/>
  <c r="CQ361" i="28"/>
  <c r="CQ365" i="28"/>
  <c r="CQ369" i="28"/>
  <c r="CQ385" i="28"/>
  <c r="H385" i="8" s="1"/>
  <c r="CQ482" i="28"/>
  <c r="CQ488" i="28"/>
  <c r="CQ490" i="28"/>
  <c r="CQ492" i="28"/>
  <c r="CQ500" i="28"/>
  <c r="CQ508" i="28"/>
  <c r="CQ367" i="28"/>
  <c r="CQ387" i="28"/>
  <c r="AS387" i="28" s="1"/>
  <c r="CQ449" i="28"/>
  <c r="AS449" i="28" s="1"/>
  <c r="CH449" i="28" s="1"/>
  <c r="S449" i="8" s="1"/>
  <c r="CQ455" i="28"/>
  <c r="CQ463" i="28"/>
  <c r="CQ471" i="28"/>
  <c r="CQ477" i="28"/>
  <c r="CQ513" i="28"/>
  <c r="CQ517" i="28"/>
  <c r="CQ523" i="28"/>
  <c r="H523" i="8" s="1"/>
  <c r="CQ399" i="28"/>
  <c r="H399" i="8" s="1"/>
  <c r="CQ407" i="28"/>
  <c r="CQ425" i="28"/>
  <c r="CQ431" i="28"/>
  <c r="CQ188" i="28"/>
  <c r="CQ196" i="28"/>
  <c r="CQ198" i="28"/>
  <c r="CQ200" i="28"/>
  <c r="AS200" i="28" s="1"/>
  <c r="CQ209" i="28"/>
  <c r="CQ217" i="28"/>
  <c r="CQ225" i="28"/>
  <c r="CQ231" i="28"/>
  <c r="CQ218" i="28"/>
  <c r="CQ222" i="28"/>
  <c r="CQ226" i="28"/>
  <c r="CQ230" i="28"/>
  <c r="H230" i="8" s="1"/>
  <c r="CQ232" i="28"/>
  <c r="CQ241" i="28"/>
  <c r="CQ238" i="28"/>
  <c r="CQ300" i="28"/>
  <c r="CQ312" i="28"/>
  <c r="CQ332" i="28"/>
  <c r="CQ336" i="28"/>
  <c r="CQ380" i="28"/>
  <c r="AS380" i="28" s="1"/>
  <c r="CQ386" i="28"/>
  <c r="CQ390" i="28"/>
  <c r="CQ357" i="28"/>
  <c r="CQ389" i="28"/>
  <c r="CQ440" i="28"/>
  <c r="CQ442" i="28"/>
  <c r="CQ444" i="28"/>
  <c r="CQ446" i="28"/>
  <c r="H446" i="8" s="1"/>
  <c r="CQ452" i="28"/>
  <c r="AS452" i="28" s="1"/>
  <c r="CH452" i="28" s="1"/>
  <c r="S452" i="8" s="1"/>
  <c r="CQ454" i="28"/>
  <c r="CQ456" i="28"/>
  <c r="CQ458" i="28"/>
  <c r="CQ460" i="28"/>
  <c r="CQ462" i="28"/>
  <c r="AS462" i="28" s="1"/>
  <c r="CH462" i="28" s="1"/>
  <c r="S462" i="8" s="1"/>
  <c r="CQ464" i="28"/>
  <c r="CQ466" i="28"/>
  <c r="AS466" i="28" s="1"/>
  <c r="CH466" i="28" s="1"/>
  <c r="S466" i="8" s="1"/>
  <c r="CQ468" i="28"/>
  <c r="CQ470" i="28"/>
  <c r="AS470" i="28" s="1"/>
  <c r="CQ472" i="28"/>
  <c r="CQ474" i="28"/>
  <c r="CQ396" i="28"/>
  <c r="CQ404" i="28"/>
  <c r="AS404" i="28" s="1"/>
  <c r="CH404" i="28" s="1"/>
  <c r="S404" i="8" s="1"/>
  <c r="CQ412" i="28"/>
  <c r="CQ422" i="28"/>
  <c r="H422" i="8" s="1"/>
  <c r="CQ351" i="28"/>
  <c r="H351" i="8" s="1"/>
  <c r="CQ363" i="28"/>
  <c r="AS363" i="28" s="1"/>
  <c r="CH363" i="28" s="1"/>
  <c r="CQ391" i="28"/>
  <c r="CQ437" i="28"/>
  <c r="CQ441" i="28"/>
  <c r="CQ447" i="28"/>
  <c r="AS447" i="28" s="1"/>
  <c r="CH447" i="28" s="1"/>
  <c r="S447" i="8" s="1"/>
  <c r="CQ453" i="28"/>
  <c r="CQ461" i="28"/>
  <c r="AS461" i="28" s="1"/>
  <c r="CH461" i="28" s="1"/>
  <c r="S461" i="8" s="1"/>
  <c r="CQ469" i="28"/>
  <c r="CQ475" i="28"/>
  <c r="AS475" i="28" s="1"/>
  <c r="CH475" i="28" s="1"/>
  <c r="S475" i="8" s="1"/>
  <c r="CQ489" i="28"/>
  <c r="CQ521" i="28"/>
  <c r="CQ529" i="28"/>
  <c r="CQ397" i="28"/>
  <c r="AS397" i="28" s="1"/>
  <c r="CH397" i="28" s="1"/>
  <c r="S397" i="8" s="1"/>
  <c r="CQ405" i="28"/>
  <c r="CQ413" i="28"/>
  <c r="H413" i="8" s="1"/>
  <c r="CQ417" i="28"/>
  <c r="AS417" i="28" s="1"/>
  <c r="CH417" i="28" s="1"/>
  <c r="S417" i="8" s="1"/>
  <c r="CQ423" i="28"/>
  <c r="AS423" i="28" s="1"/>
  <c r="CH423" i="28" s="1"/>
  <c r="CQ435" i="28"/>
  <c r="CQ139" i="28"/>
  <c r="CQ147" i="28"/>
  <c r="AS147" i="28" s="1"/>
  <c r="CQ153" i="28"/>
  <c r="CQ220" i="28"/>
  <c r="CQ10" i="28"/>
  <c r="CQ16" i="28"/>
  <c r="AS16" i="28" s="1"/>
  <c r="CQ22" i="28"/>
  <c r="CQ30" i="28"/>
  <c r="AS30" i="28" s="1"/>
  <c r="CH30" i="28" s="1"/>
  <c r="S30" i="8" s="1"/>
  <c r="CQ34" i="28"/>
  <c r="CQ38" i="28"/>
  <c r="AS38" i="28" s="1"/>
  <c r="CQ42" i="28"/>
  <c r="CQ50" i="28"/>
  <c r="CQ53" i="28"/>
  <c r="H53" i="8" s="1"/>
  <c r="CQ110" i="28"/>
  <c r="AS110" i="28" s="1"/>
  <c r="CQ114" i="28"/>
  <c r="CQ111" i="28"/>
  <c r="H111" i="8" s="1"/>
  <c r="CQ117" i="28"/>
  <c r="CQ121" i="28"/>
  <c r="AS121" i="28" s="1"/>
  <c r="CQ131" i="28"/>
  <c r="CQ135" i="28"/>
  <c r="CQ151" i="28"/>
  <c r="CQ169" i="28"/>
  <c r="AS169" i="28" s="1"/>
  <c r="CQ177" i="28"/>
  <c r="CQ185" i="28"/>
  <c r="AS185" i="28" s="1"/>
  <c r="CH185" i="28" s="1"/>
  <c r="S185" i="8" s="1"/>
  <c r="CQ193" i="28"/>
  <c r="CQ12" i="28"/>
  <c r="AS12" i="28" s="1"/>
  <c r="CQ18" i="28"/>
  <c r="CQ24" i="28"/>
  <c r="CQ44" i="28"/>
  <c r="AS44" i="28" s="1"/>
  <c r="CH44" i="28" s="1"/>
  <c r="S44" i="8" s="1"/>
  <c r="CQ52" i="28"/>
  <c r="AS52" i="28" s="1"/>
  <c r="CQ58" i="28"/>
  <c r="CQ62" i="28"/>
  <c r="H62" i="8" s="1"/>
  <c r="CQ66" i="28"/>
  <c r="CQ70" i="28"/>
  <c r="AS70" i="28" s="1"/>
  <c r="CQ74" i="28"/>
  <c r="CQ78" i="28"/>
  <c r="CQ82" i="28"/>
  <c r="CQ5" i="28"/>
  <c r="BY544" i="28"/>
  <c r="CD544" i="28"/>
  <c r="V544" i="8"/>
  <c r="BW544" i="28"/>
  <c r="CI544" i="28"/>
  <c r="T544" i="8"/>
  <c r="CF544" i="28"/>
  <c r="X544" i="8" s="1"/>
  <c r="CC544" i="28"/>
  <c r="U544" i="8"/>
  <c r="BV544" i="28"/>
  <c r="P544" i="8" s="1"/>
  <c r="CA544" i="28"/>
  <c r="CE544" i="28"/>
  <c r="W544" i="8"/>
  <c r="BX544" i="28"/>
  <c r="CJ544" i="28"/>
  <c r="F544" i="8"/>
  <c r="CG544" i="28"/>
  <c r="R544" i="8" s="1"/>
  <c r="BZ544" i="28"/>
  <c r="CB544" i="28"/>
  <c r="CQ11" i="28"/>
  <c r="CQ13" i="28"/>
  <c r="CQ15" i="28"/>
  <c r="CQ17" i="28"/>
  <c r="AS17" i="28" s="1"/>
  <c r="CH17" i="28" s="1"/>
  <c r="S17" i="8" s="1"/>
  <c r="CQ19" i="28"/>
  <c r="CQ21" i="28"/>
  <c r="CQ23" i="28"/>
  <c r="CQ25" i="28"/>
  <c r="CQ27" i="28"/>
  <c r="CQ29" i="28"/>
  <c r="CQ31" i="28"/>
  <c r="CQ33" i="28"/>
  <c r="H33" i="8" s="1"/>
  <c r="CQ35" i="28"/>
  <c r="H35" i="8" s="1"/>
  <c r="CQ37" i="28"/>
  <c r="CQ39" i="28"/>
  <c r="CQ41" i="28"/>
  <c r="AS41" i="28" s="1"/>
  <c r="CQ43" i="28"/>
  <c r="CQ45" i="28"/>
  <c r="CQ51" i="28"/>
  <c r="CQ144" i="28"/>
  <c r="CQ158" i="28"/>
  <c r="CQ162" i="28"/>
  <c r="CQ166" i="28"/>
  <c r="CQ170" i="28"/>
  <c r="AS170" i="28" s="1"/>
  <c r="CH170" i="28" s="1"/>
  <c r="S170" i="8" s="1"/>
  <c r="CQ174" i="28"/>
  <c r="CQ178" i="28"/>
  <c r="CQ182" i="28"/>
  <c r="CQ186" i="28"/>
  <c r="AS186" i="28" s="1"/>
  <c r="CQ9" i="28"/>
  <c r="AS9" i="28" s="1"/>
  <c r="CH9" i="28" s="1"/>
  <c r="S9" i="8" s="1"/>
  <c r="CQ115" i="28"/>
  <c r="CQ125" i="28"/>
  <c r="CQ129" i="28"/>
  <c r="CQ155" i="28"/>
  <c r="CQ159" i="28"/>
  <c r="CQ167" i="28"/>
  <c r="CQ175" i="28"/>
  <c r="AS175" i="28" s="1"/>
  <c r="CQ183" i="28"/>
  <c r="CQ191" i="28"/>
  <c r="CQ192" i="28"/>
  <c r="CQ197" i="28"/>
  <c r="H197" i="8" s="1"/>
  <c r="CQ190" i="28"/>
  <c r="CQ194" i="28"/>
  <c r="CQ202" i="28"/>
  <c r="CQ211" i="28"/>
  <c r="AS211" i="28" s="1"/>
  <c r="CQ219" i="28"/>
  <c r="H219" i="8" s="1"/>
  <c r="CQ227" i="28"/>
  <c r="CQ201" i="28"/>
  <c r="CQ206" i="28"/>
  <c r="AS206" i="28" s="1"/>
  <c r="CQ210" i="28"/>
  <c r="CQ216" i="28"/>
  <c r="CQ239" i="28"/>
  <c r="CQ244" i="28"/>
  <c r="CQ246" i="28"/>
  <c r="CQ248" i="28"/>
  <c r="CQ250" i="28"/>
  <c r="CQ252" i="28"/>
  <c r="AS252" i="28" s="1"/>
  <c r="CQ254" i="28"/>
  <c r="CQ256" i="28"/>
  <c r="CQ258" i="28"/>
  <c r="CQ260" i="28"/>
  <c r="AS260" i="28" s="1"/>
  <c r="CH260" i="28" s="1"/>
  <c r="S260" i="8" s="1"/>
  <c r="CQ262" i="28"/>
  <c r="AS262" i="28" s="1"/>
  <c r="CH262" i="28" s="1"/>
  <c r="S262" i="8" s="1"/>
  <c r="CQ264" i="28"/>
  <c r="CQ266" i="28"/>
  <c r="CQ268" i="28"/>
  <c r="AS268" i="28" s="1"/>
  <c r="CQ270" i="28"/>
  <c r="CQ272" i="28"/>
  <c r="CQ274" i="28"/>
  <c r="CQ276" i="28"/>
  <c r="AS276" i="28" s="1"/>
  <c r="CQ278" i="28"/>
  <c r="CQ280" i="28"/>
  <c r="CQ282" i="28"/>
  <c r="CQ284" i="28"/>
  <c r="CQ286" i="28"/>
  <c r="AS286" i="28" s="1"/>
  <c r="CH286" i="28" s="1"/>
  <c r="S286" i="8" s="1"/>
  <c r="CQ288" i="28"/>
  <c r="CQ290" i="28"/>
  <c r="CQ292" i="28"/>
  <c r="AS292" i="28" s="1"/>
  <c r="CQ294" i="28"/>
  <c r="H294" i="8" s="1"/>
  <c r="CQ234" i="28"/>
  <c r="CQ296" i="28"/>
  <c r="CQ306" i="28"/>
  <c r="H306" i="8" s="1"/>
  <c r="CQ314" i="28"/>
  <c r="CQ320" i="28"/>
  <c r="CQ324" i="28"/>
  <c r="CQ328" i="28"/>
  <c r="AS328" i="28" s="1"/>
  <c r="CQ338" i="28"/>
  <c r="CQ342" i="28"/>
  <c r="CQ346" i="28"/>
  <c r="CQ350" i="28"/>
  <c r="CQ354" i="28"/>
  <c r="H354" i="8" s="1"/>
  <c r="CQ358" i="28"/>
  <c r="CQ362" i="28"/>
  <c r="CQ366" i="28"/>
  <c r="AS366" i="28" s="1"/>
  <c r="CQ370" i="28"/>
  <c r="AS370" i="28" s="1"/>
  <c r="CH370" i="28" s="1"/>
  <c r="S370" i="8" s="1"/>
  <c r="CQ374" i="28"/>
  <c r="CQ382" i="28"/>
  <c r="CQ295" i="28"/>
  <c r="AS295" i="28" s="1"/>
  <c r="CQ299" i="28"/>
  <c r="CQ303" i="28"/>
  <c r="CQ307" i="28"/>
  <c r="CQ311" i="28"/>
  <c r="AS311" i="28" s="1"/>
  <c r="CH311" i="28" s="1"/>
  <c r="S311" i="8" s="1"/>
  <c r="CQ315" i="28"/>
  <c r="CQ319" i="28"/>
  <c r="CQ323" i="28"/>
  <c r="CQ327" i="28"/>
  <c r="AS327" i="28" s="1"/>
  <c r="CQ331" i="28"/>
  <c r="AS331" i="28" s="1"/>
  <c r="CH331" i="28" s="1"/>
  <c r="S331" i="8" s="1"/>
  <c r="CQ335" i="28"/>
  <c r="CQ339" i="28"/>
  <c r="CQ343" i="28"/>
  <c r="CQ347" i="28"/>
  <c r="H347" i="8" s="1"/>
  <c r="CQ353" i="28"/>
  <c r="CQ476" i="28"/>
  <c r="CQ478" i="28"/>
  <c r="AS478" i="28" s="1"/>
  <c r="CQ496" i="28"/>
  <c r="CQ504" i="28"/>
  <c r="CQ512" i="28"/>
  <c r="CQ520" i="28"/>
  <c r="H520" i="8" s="1"/>
  <c r="CQ522" i="28"/>
  <c r="CQ524" i="28"/>
  <c r="CQ526" i="28"/>
  <c r="CQ528" i="28"/>
  <c r="AS528" i="28" s="1"/>
  <c r="CQ530" i="28"/>
  <c r="H530" i="8" s="1"/>
  <c r="CQ394" i="28"/>
  <c r="CQ402" i="28"/>
  <c r="CQ410" i="28"/>
  <c r="AS410" i="28" s="1"/>
  <c r="CQ420" i="28"/>
  <c r="AS420" i="28" s="1"/>
  <c r="CH420" i="28" s="1"/>
  <c r="S420" i="8" s="1"/>
  <c r="CQ355" i="28"/>
  <c r="CQ445" i="28"/>
  <c r="CQ451" i="28"/>
  <c r="CQ459" i="28"/>
  <c r="CQ467" i="28"/>
  <c r="CQ487" i="28"/>
  <c r="CQ495" i="28"/>
  <c r="AS495" i="28" s="1"/>
  <c r="CQ499" i="28"/>
  <c r="CQ503" i="28"/>
  <c r="CQ507" i="28"/>
  <c r="CQ511" i="28"/>
  <c r="AS511" i="28" s="1"/>
  <c r="CH511" i="28" s="1"/>
  <c r="S511" i="8" s="1"/>
  <c r="CQ515" i="28"/>
  <c r="AS515" i="28" s="1"/>
  <c r="CH515" i="28" s="1"/>
  <c r="S515" i="8" s="1"/>
  <c r="CQ519" i="28"/>
  <c r="CQ527" i="28"/>
  <c r="CQ395" i="28"/>
  <c r="AS395" i="28" s="1"/>
  <c r="CQ403" i="28"/>
  <c r="H403" i="8" s="1"/>
  <c r="CQ411" i="28"/>
  <c r="CQ421" i="28"/>
  <c r="CQ429" i="28"/>
  <c r="AS403" i="28"/>
  <c r="CH403" i="28" s="1"/>
  <c r="S403" i="8" s="1"/>
  <c r="H370" i="8"/>
  <c r="H262" i="8"/>
  <c r="AS219" i="28"/>
  <c r="CH219" i="28" s="1"/>
  <c r="S219" i="8" s="1"/>
  <c r="AS35" i="28"/>
  <c r="CH35" i="28" s="1"/>
  <c r="S35" i="8" s="1"/>
  <c r="H44" i="8"/>
  <c r="AS53" i="28"/>
  <c r="CH53" i="28" s="1"/>
  <c r="S53" i="8" s="1"/>
  <c r="H417" i="8"/>
  <c r="H452" i="8"/>
  <c r="AS399" i="28"/>
  <c r="CH399" i="28" s="1"/>
  <c r="S399" i="8" s="1"/>
  <c r="AS310" i="28"/>
  <c r="CH310" i="28" s="1"/>
  <c r="S310" i="8" s="1"/>
  <c r="H228" i="8"/>
  <c r="AS398" i="28"/>
  <c r="CH398" i="28" s="1"/>
  <c r="S398" i="8" s="1"/>
  <c r="H107" i="8"/>
  <c r="AS102" i="28"/>
  <c r="H102" i="8"/>
  <c r="AS36" i="28"/>
  <c r="CH36" i="28"/>
  <c r="S36" i="8" s="1"/>
  <c r="H36" i="8"/>
  <c r="AS302" i="28"/>
  <c r="CH302" i="28"/>
  <c r="S302" i="8" s="1"/>
  <c r="H302" i="8"/>
  <c r="AS438" i="28"/>
  <c r="CH438" i="28" s="1"/>
  <c r="S438" i="8" s="1"/>
  <c r="H438" i="8"/>
  <c r="AS96" i="28"/>
  <c r="CH96" i="28" s="1"/>
  <c r="S96" i="8" s="1"/>
  <c r="AS429" i="28"/>
  <c r="CH429" i="28"/>
  <c r="S429" i="8" s="1"/>
  <c r="H429" i="8"/>
  <c r="H511" i="8"/>
  <c r="AS451" i="28"/>
  <c r="CH451" i="28" s="1"/>
  <c r="S451" i="8" s="1"/>
  <c r="H451" i="8"/>
  <c r="AS520" i="28"/>
  <c r="CH520" i="28"/>
  <c r="S520" i="8" s="1"/>
  <c r="AS343" i="28"/>
  <c r="CH343" i="28"/>
  <c r="S343" i="8" s="1"/>
  <c r="H343" i="8"/>
  <c r="H311" i="8"/>
  <c r="AS350" i="28"/>
  <c r="CH350" i="28" s="1"/>
  <c r="S350" i="8" s="1"/>
  <c r="H350" i="8"/>
  <c r="AS306" i="28"/>
  <c r="CH306" i="28"/>
  <c r="S306" i="8" s="1"/>
  <c r="AS284" i="28"/>
  <c r="CH284" i="28"/>
  <c r="S284" i="8" s="1"/>
  <c r="H284" i="8"/>
  <c r="H260" i="8"/>
  <c r="AS244" i="28"/>
  <c r="CH244" i="28" s="1"/>
  <c r="S244" i="8" s="1"/>
  <c r="H244" i="8"/>
  <c r="AS197" i="28"/>
  <c r="CH197" i="28"/>
  <c r="S197" i="8" s="1"/>
  <c r="AS129" i="28"/>
  <c r="CH129" i="28"/>
  <c r="S129" i="8" s="1"/>
  <c r="H129" i="8"/>
  <c r="H170" i="8"/>
  <c r="AS144" i="28"/>
  <c r="CH144" i="28" s="1"/>
  <c r="S144" i="8" s="1"/>
  <c r="H144" i="8"/>
  <c r="AS33" i="28"/>
  <c r="CH33" i="28"/>
  <c r="S33" i="8" s="1"/>
  <c r="AS25" i="28"/>
  <c r="CH25" i="28"/>
  <c r="S25" i="8" s="1"/>
  <c r="H25" i="8"/>
  <c r="H17" i="8"/>
  <c r="AS78" i="28"/>
  <c r="CH78" i="28" s="1"/>
  <c r="S78" i="8" s="1"/>
  <c r="H78" i="8"/>
  <c r="AS62" i="28"/>
  <c r="CH62" i="28"/>
  <c r="S62" i="8" s="1"/>
  <c r="AS24" i="28"/>
  <c r="CH24" i="28"/>
  <c r="S24" i="8" s="1"/>
  <c r="H24" i="8"/>
  <c r="H185" i="8"/>
  <c r="AS135" i="28"/>
  <c r="CH135" i="28" s="1"/>
  <c r="S135" i="8" s="1"/>
  <c r="H135" i="8"/>
  <c r="AS111" i="28"/>
  <c r="CH111" i="28"/>
  <c r="S111" i="8" s="1"/>
  <c r="AS50" i="28"/>
  <c r="CH50" i="28"/>
  <c r="S50" i="8" s="1"/>
  <c r="H50" i="8"/>
  <c r="H30" i="8"/>
  <c r="AS220" i="28"/>
  <c r="CH220" i="28" s="1"/>
  <c r="S220" i="8" s="1"/>
  <c r="H220" i="8"/>
  <c r="AS413" i="28"/>
  <c r="CH413" i="28"/>
  <c r="S413" i="8" s="1"/>
  <c r="AS521" i="28"/>
  <c r="CH521" i="28"/>
  <c r="S521" i="8" s="1"/>
  <c r="H521" i="8"/>
  <c r="H461" i="8"/>
  <c r="AS437" i="28"/>
  <c r="CH437" i="28" s="1"/>
  <c r="S437" i="8" s="1"/>
  <c r="H437" i="8"/>
  <c r="AS422" i="28"/>
  <c r="CH422" i="28"/>
  <c r="S422" i="8" s="1"/>
  <c r="AS474" i="28"/>
  <c r="CH474" i="28"/>
  <c r="S474" i="8" s="1"/>
  <c r="H474" i="8"/>
  <c r="H466" i="8"/>
  <c r="AS458" i="28"/>
  <c r="CH458" i="28" s="1"/>
  <c r="S458" i="8" s="1"/>
  <c r="H458" i="8"/>
  <c r="AS446" i="28"/>
  <c r="CH446" i="28"/>
  <c r="S446" i="8" s="1"/>
  <c r="AS389" i="28"/>
  <c r="CH389" i="28"/>
  <c r="S389" i="8" s="1"/>
  <c r="H389" i="8"/>
  <c r="CH380" i="28"/>
  <c r="S380" i="8" s="1"/>
  <c r="H380" i="8"/>
  <c r="AS300" i="28"/>
  <c r="CH300" i="28" s="1"/>
  <c r="S300" i="8" s="1"/>
  <c r="H300" i="8"/>
  <c r="AS230" i="28"/>
  <c r="CH230" i="28"/>
  <c r="S230" i="8" s="1"/>
  <c r="AS231" i="28"/>
  <c r="CH231" i="28" s="1"/>
  <c r="S231" i="8" s="1"/>
  <c r="H231" i="8"/>
  <c r="CH200" i="28"/>
  <c r="S200" i="8" s="1"/>
  <c r="H200" i="8"/>
  <c r="AS431" i="28"/>
  <c r="CH431" i="28" s="1"/>
  <c r="S431" i="8" s="1"/>
  <c r="H431" i="8"/>
  <c r="AS523" i="28"/>
  <c r="CH523" i="28"/>
  <c r="S523" i="8" s="1"/>
  <c r="AS471" i="28"/>
  <c r="CH471" i="28"/>
  <c r="S471" i="8" s="1"/>
  <c r="H471" i="8"/>
  <c r="CH387" i="28"/>
  <c r="S387" i="8" s="1"/>
  <c r="H387" i="8"/>
  <c r="AS492" i="28"/>
  <c r="CH492" i="28" s="1"/>
  <c r="S492" i="8" s="1"/>
  <c r="H492" i="8"/>
  <c r="AS385" i="28"/>
  <c r="CH385" i="28" s="1"/>
  <c r="S385" i="8" s="1"/>
  <c r="AS349" i="28"/>
  <c r="CH349" i="28"/>
  <c r="S349" i="8" s="1"/>
  <c r="H349" i="8"/>
  <c r="CH333" i="28"/>
  <c r="S333" i="8" s="1"/>
  <c r="H333" i="8"/>
  <c r="AS317" i="28"/>
  <c r="CH317" i="28" s="1"/>
  <c r="S317" i="8" s="1"/>
  <c r="H317" i="8"/>
  <c r="AS301" i="28"/>
  <c r="CH301" i="28"/>
  <c r="S301" i="8" s="1"/>
  <c r="AS368" i="28"/>
  <c r="CH368" i="28"/>
  <c r="S368" i="8" s="1"/>
  <c r="AS352" i="28"/>
  <c r="CH352" i="28"/>
  <c r="S352" i="8"/>
  <c r="AS326" i="28"/>
  <c r="CH326" i="28"/>
  <c r="S326" i="8"/>
  <c r="AS304" i="28"/>
  <c r="CH304" i="28" s="1"/>
  <c r="S304" i="8" s="1"/>
  <c r="AS291" i="28"/>
  <c r="CH291" i="28"/>
  <c r="S291" i="8" s="1"/>
  <c r="AS283" i="28"/>
  <c r="CH283" i="28"/>
  <c r="S283" i="8"/>
  <c r="AS275" i="28"/>
  <c r="CH275" i="28"/>
  <c r="S275" i="8"/>
  <c r="AS267" i="28"/>
  <c r="CH267" i="28" s="1"/>
  <c r="S267" i="8" s="1"/>
  <c r="AS259" i="28"/>
  <c r="CH259" i="28"/>
  <c r="S259" i="8" s="1"/>
  <c r="AS251" i="28"/>
  <c r="CH251" i="28"/>
  <c r="S251" i="8"/>
  <c r="AS243" i="28"/>
  <c r="CH243" i="28"/>
  <c r="S243" i="8"/>
  <c r="AS223" i="28"/>
  <c r="CH223" i="28" s="1"/>
  <c r="S223" i="8" s="1"/>
  <c r="AS179" i="28"/>
  <c r="CH179" i="28"/>
  <c r="S179" i="8" s="1"/>
  <c r="AS157" i="28"/>
  <c r="CH157" i="28"/>
  <c r="S157" i="8"/>
  <c r="AS184" i="28"/>
  <c r="CH184" i="28"/>
  <c r="S184" i="8"/>
  <c r="AS168" i="28"/>
  <c r="CH168" i="28" s="1"/>
  <c r="S168" i="8" s="1"/>
  <c r="AS154" i="28"/>
  <c r="CH154" i="28"/>
  <c r="S154" i="8" s="1"/>
  <c r="AS140" i="28"/>
  <c r="CH140" i="28"/>
  <c r="S140" i="8"/>
  <c r="AS84" i="28"/>
  <c r="CH84" i="28"/>
  <c r="S84" i="8"/>
  <c r="AS68" i="28"/>
  <c r="CH68" i="28" s="1"/>
  <c r="S68" i="8" s="1"/>
  <c r="AS48" i="28"/>
  <c r="CH48" i="28"/>
  <c r="S48" i="8" s="1"/>
  <c r="AS8" i="28"/>
  <c r="CH8" i="28"/>
  <c r="S8" i="8"/>
  <c r="AS149" i="28"/>
  <c r="CH149" i="28"/>
  <c r="S149" i="8"/>
  <c r="AS71" i="28"/>
  <c r="CH71" i="28" s="1"/>
  <c r="S71" i="8" s="1"/>
  <c r="AS7" i="28"/>
  <c r="CH7" i="28"/>
  <c r="S7" i="8" s="1"/>
  <c r="AS415" i="28"/>
  <c r="CH415" i="28"/>
  <c r="S415" i="8"/>
  <c r="AS525" i="28"/>
  <c r="CH525" i="28"/>
  <c r="S525" i="8"/>
  <c r="AS473" i="28"/>
  <c r="CH473" i="28" s="1"/>
  <c r="S473" i="8" s="1"/>
  <c r="AS439" i="28"/>
  <c r="CH439" i="28"/>
  <c r="S439" i="8" s="1"/>
  <c r="AS371" i="28"/>
  <c r="CH371" i="28"/>
  <c r="S371" i="8"/>
  <c r="AS426" i="28"/>
  <c r="CH426" i="28"/>
  <c r="S426" i="8"/>
  <c r="AS400" i="28"/>
  <c r="CH400" i="28" s="1"/>
  <c r="S400" i="8" s="1"/>
  <c r="AS133" i="28"/>
  <c r="CH133" i="28"/>
  <c r="S133" i="8" s="1"/>
  <c r="H133" i="8"/>
  <c r="AS138" i="28"/>
  <c r="CH138" i="28"/>
  <c r="S138" i="8" s="1"/>
  <c r="AS122" i="28"/>
  <c r="CH122" i="28"/>
  <c r="S122" i="8"/>
  <c r="AS32" i="28"/>
  <c r="CH32" i="28"/>
  <c r="S32" i="8"/>
  <c r="AS69" i="28"/>
  <c r="CH69" i="28" s="1"/>
  <c r="S69" i="8" s="1"/>
  <c r="AS330" i="28"/>
  <c r="CH330" i="28"/>
  <c r="S330" i="8" s="1"/>
  <c r="AS388" i="28"/>
  <c r="CH388" i="28"/>
  <c r="S388" i="8"/>
  <c r="H388" i="8"/>
  <c r="AS142" i="28"/>
  <c r="CH142" i="28"/>
  <c r="S142" i="8"/>
  <c r="AS108" i="28"/>
  <c r="CH108" i="28"/>
  <c r="S108" i="8"/>
  <c r="AS92" i="28"/>
  <c r="CH92" i="28" s="1"/>
  <c r="S92" i="8" s="1"/>
  <c r="H92" i="8"/>
  <c r="BY538" i="28"/>
  <c r="CD552" i="28"/>
  <c r="V552" i="8"/>
  <c r="CJ550" i="28"/>
  <c r="F550" i="8" s="1"/>
  <c r="CJ547" i="28"/>
  <c r="F547" i="8"/>
  <c r="AS188" i="28"/>
  <c r="CH188" i="28"/>
  <c r="S188" i="8" s="1"/>
  <c r="H188" i="8"/>
  <c r="H449" i="8"/>
  <c r="AS361" i="28"/>
  <c r="CH361" i="28" s="1"/>
  <c r="S361" i="8" s="1"/>
  <c r="H361" i="8"/>
  <c r="AS305" i="28"/>
  <c r="CH305" i="28"/>
  <c r="S305" i="8" s="1"/>
  <c r="AS340" i="28"/>
  <c r="CH340" i="28"/>
  <c r="S340" i="8" s="1"/>
  <c r="H340" i="8"/>
  <c r="H285" i="8"/>
  <c r="AS261" i="28"/>
  <c r="CH261" i="28" s="1"/>
  <c r="S261" i="8" s="1"/>
  <c r="H261" i="8"/>
  <c r="AS203" i="28"/>
  <c r="CH203" i="28"/>
  <c r="S203" i="8" s="1"/>
  <c r="H203" i="8"/>
  <c r="AS109" i="28"/>
  <c r="CH109" i="28"/>
  <c r="S109" i="8" s="1"/>
  <c r="H109" i="8"/>
  <c r="AS148" i="28"/>
  <c r="CH148" i="28"/>
  <c r="S148" i="8" s="1"/>
  <c r="H148" i="8"/>
  <c r="AS56" i="28"/>
  <c r="CH56" i="28" s="1"/>
  <c r="S56" i="8" s="1"/>
  <c r="H56" i="8"/>
  <c r="AS75" i="28"/>
  <c r="CH75" i="28"/>
  <c r="S75" i="8" s="1"/>
  <c r="H75" i="8"/>
  <c r="AS419" i="28"/>
  <c r="CH419" i="28"/>
  <c r="S419" i="8" s="1"/>
  <c r="H419" i="8"/>
  <c r="AS443" i="28"/>
  <c r="CH443" i="28"/>
  <c r="S443" i="8" s="1"/>
  <c r="H443" i="8"/>
  <c r="AS375" i="28"/>
  <c r="CH375" i="28" s="1"/>
  <c r="S375" i="8" s="1"/>
  <c r="H375" i="8"/>
  <c r="AS428" i="28"/>
  <c r="CH428" i="28"/>
  <c r="S428" i="8" s="1"/>
  <c r="H428" i="8"/>
  <c r="AS486" i="28"/>
  <c r="CH486" i="28"/>
  <c r="S486" i="8" s="1"/>
  <c r="H486" i="8"/>
  <c r="AS501" i="28"/>
  <c r="H501" i="8"/>
  <c r="AS434" i="28"/>
  <c r="CH434" i="28"/>
  <c r="S434" i="8" s="1"/>
  <c r="H434" i="8"/>
  <c r="AS204" i="28"/>
  <c r="CH204" i="28"/>
  <c r="S204" i="8" s="1"/>
  <c r="H204" i="8"/>
  <c r="CH137" i="28"/>
  <c r="S137" i="8"/>
  <c r="H137" i="8"/>
  <c r="AS99" i="28"/>
  <c r="CH99" i="28"/>
  <c r="S99" i="8"/>
  <c r="H99" i="8"/>
  <c r="AS126" i="28"/>
  <c r="CH126" i="28"/>
  <c r="S126" i="8"/>
  <c r="H126" i="8"/>
  <c r="AS77" i="28"/>
  <c r="CH77" i="28"/>
  <c r="S77" i="8"/>
  <c r="H77" i="8"/>
  <c r="CH392" i="28"/>
  <c r="S392" i="8"/>
  <c r="H392" i="8"/>
  <c r="AS221" i="28"/>
  <c r="CH221" i="28"/>
  <c r="S221" i="8"/>
  <c r="H221" i="8"/>
  <c r="AS120" i="28"/>
  <c r="CH120" i="28"/>
  <c r="S120" i="8"/>
  <c r="H120" i="8"/>
  <c r="CD555" i="28"/>
  <c r="V555" i="8"/>
  <c r="CH555" i="28"/>
  <c r="S555" i="8"/>
  <c r="CG546" i="28"/>
  <c r="R546" i="8"/>
  <c r="CH546" i="28"/>
  <c r="S546" i="8"/>
  <c r="CH395" i="28"/>
  <c r="S395" i="8"/>
  <c r="H395" i="8"/>
  <c r="CH495" i="28"/>
  <c r="S495" i="8" s="1"/>
  <c r="H495" i="8"/>
  <c r="CH410" i="28"/>
  <c r="S410" i="8"/>
  <c r="H410" i="8"/>
  <c r="CH528" i="28"/>
  <c r="S528" i="8"/>
  <c r="H528" i="8"/>
  <c r="CH478" i="28"/>
  <c r="S478" i="8"/>
  <c r="H478" i="8"/>
  <c r="CH327" i="28"/>
  <c r="S327" i="8" s="1"/>
  <c r="H327" i="8"/>
  <c r="CH295" i="28"/>
  <c r="S295" i="8"/>
  <c r="H295" i="8"/>
  <c r="CH366" i="28"/>
  <c r="S366" i="8"/>
  <c r="H366" i="8"/>
  <c r="CH328" i="28"/>
  <c r="S328" i="8"/>
  <c r="H328" i="8"/>
  <c r="CH292" i="28"/>
  <c r="S292" i="8" s="1"/>
  <c r="H292" i="8"/>
  <c r="CH276" i="28"/>
  <c r="S276" i="8"/>
  <c r="H276" i="8"/>
  <c r="CH268" i="28"/>
  <c r="S268" i="8"/>
  <c r="H268" i="8"/>
  <c r="CH252" i="28"/>
  <c r="S252" i="8"/>
  <c r="H252" i="8"/>
  <c r="CH206" i="28"/>
  <c r="S206" i="8" s="1"/>
  <c r="H206" i="8"/>
  <c r="CH211" i="28"/>
  <c r="S211" i="8"/>
  <c r="H211" i="8"/>
  <c r="CH175" i="28"/>
  <c r="S175" i="8"/>
  <c r="H175" i="8"/>
  <c r="CH186" i="28"/>
  <c r="S186" i="8"/>
  <c r="H186" i="8"/>
  <c r="CH41" i="28"/>
  <c r="S41" i="8" s="1"/>
  <c r="H41" i="8"/>
  <c r="AS421" i="28"/>
  <c r="CH421" i="28"/>
  <c r="S421" i="8" s="1"/>
  <c r="H421" i="8"/>
  <c r="AS527" i="28"/>
  <c r="CH527" i="28"/>
  <c r="S527" i="8" s="1"/>
  <c r="H527" i="8"/>
  <c r="AS507" i="28"/>
  <c r="CH507" i="28"/>
  <c r="S507" i="8" s="1"/>
  <c r="H507" i="8"/>
  <c r="AS487" i="28"/>
  <c r="CH487" i="28"/>
  <c r="S487" i="8" s="1"/>
  <c r="H487" i="8"/>
  <c r="AS445" i="28"/>
  <c r="CH445" i="28"/>
  <c r="S445" i="8" s="1"/>
  <c r="H445" i="8"/>
  <c r="AS402" i="28"/>
  <c r="CH402" i="28"/>
  <c r="S402" i="8" s="1"/>
  <c r="H402" i="8"/>
  <c r="AS526" i="28"/>
  <c r="CH526" i="28"/>
  <c r="S526" i="8" s="1"/>
  <c r="H526" i="8"/>
  <c r="AS512" i="28"/>
  <c r="CH512" i="28"/>
  <c r="S512" i="8" s="1"/>
  <c r="H512" i="8"/>
  <c r="AS476" i="28"/>
  <c r="CH476" i="28"/>
  <c r="S476" i="8" s="1"/>
  <c r="H476" i="8"/>
  <c r="AS339" i="28"/>
  <c r="CH339" i="28"/>
  <c r="S339" i="8" s="1"/>
  <c r="H339" i="8"/>
  <c r="AS323" i="28"/>
  <c r="CH323" i="28"/>
  <c r="S323" i="8" s="1"/>
  <c r="H323" i="8"/>
  <c r="AS307" i="28"/>
  <c r="CH307" i="28"/>
  <c r="S307" i="8" s="1"/>
  <c r="H307" i="8"/>
  <c r="AS382" i="28"/>
  <c r="CH382" i="28"/>
  <c r="S382" i="8" s="1"/>
  <c r="H382" i="8"/>
  <c r="AS362" i="28"/>
  <c r="CH362" i="28"/>
  <c r="S362" i="8" s="1"/>
  <c r="H362" i="8"/>
  <c r="AS346" i="28"/>
  <c r="CH346" i="28"/>
  <c r="S346" i="8" s="1"/>
  <c r="H346" i="8"/>
  <c r="AS324" i="28"/>
  <c r="CH324" i="28"/>
  <c r="S324" i="8" s="1"/>
  <c r="H324" i="8"/>
  <c r="AS296" i="28"/>
  <c r="CH296" i="28"/>
  <c r="S296" i="8" s="1"/>
  <c r="H296" i="8"/>
  <c r="AS290" i="28"/>
  <c r="CH290" i="28"/>
  <c r="S290" i="8" s="1"/>
  <c r="H290" i="8"/>
  <c r="AS282" i="28"/>
  <c r="CH282" i="28"/>
  <c r="S282" i="8" s="1"/>
  <c r="H282" i="8"/>
  <c r="AS274" i="28"/>
  <c r="CH274" i="28"/>
  <c r="S274" i="8" s="1"/>
  <c r="H274" i="8"/>
  <c r="AS266" i="28"/>
  <c r="CH266" i="28"/>
  <c r="S266" i="8" s="1"/>
  <c r="H266" i="8"/>
  <c r="AS258" i="28"/>
  <c r="CH258" i="28"/>
  <c r="S258" i="8" s="1"/>
  <c r="H258" i="8"/>
  <c r="AS250" i="28"/>
  <c r="CH250" i="28"/>
  <c r="S250" i="8" s="1"/>
  <c r="H250" i="8"/>
  <c r="AS239" i="28"/>
  <c r="CH239" i="28"/>
  <c r="S239" i="8" s="1"/>
  <c r="H239" i="8"/>
  <c r="AS201" i="28"/>
  <c r="CH201" i="28"/>
  <c r="S201" i="8" s="1"/>
  <c r="H201" i="8"/>
  <c r="AS202" i="28"/>
  <c r="CH202" i="28"/>
  <c r="S202" i="8" s="1"/>
  <c r="H202" i="8"/>
  <c r="AS192" i="28"/>
  <c r="CH192" i="28"/>
  <c r="S192" i="8" s="1"/>
  <c r="H192" i="8"/>
  <c r="AS167" i="28"/>
  <c r="CH167" i="28"/>
  <c r="S167" i="8" s="1"/>
  <c r="H167" i="8"/>
  <c r="AS125" i="28"/>
  <c r="CH125" i="28"/>
  <c r="S125" i="8" s="1"/>
  <c r="H125" i="8"/>
  <c r="AS182" i="28"/>
  <c r="CH182" i="28"/>
  <c r="S182" i="8" s="1"/>
  <c r="H182" i="8"/>
  <c r="AS166" i="28"/>
  <c r="CH166" i="28"/>
  <c r="S166" i="8" s="1"/>
  <c r="H166" i="8"/>
  <c r="AS51" i="28"/>
  <c r="CH51" i="28"/>
  <c r="S51" i="8" s="1"/>
  <c r="H51" i="8"/>
  <c r="AS39" i="28"/>
  <c r="CH39" i="28"/>
  <c r="S39" i="8" s="1"/>
  <c r="H39" i="8"/>
  <c r="AS31" i="28"/>
  <c r="CH31" i="28"/>
  <c r="S31" i="8" s="1"/>
  <c r="H31" i="8"/>
  <c r="AS23" i="28"/>
  <c r="CH23" i="28"/>
  <c r="S23" i="8" s="1"/>
  <c r="H23" i="8"/>
  <c r="AS15" i="28"/>
  <c r="CH15" i="28"/>
  <c r="S15" i="8" s="1"/>
  <c r="H15" i="8"/>
  <c r="AS74" i="28"/>
  <c r="CH74" i="28"/>
  <c r="S74" i="8" s="1"/>
  <c r="H74" i="8"/>
  <c r="AS58" i="28"/>
  <c r="CH58" i="28"/>
  <c r="S58" i="8" s="1"/>
  <c r="H58" i="8"/>
  <c r="AS18" i="28"/>
  <c r="CH18" i="28"/>
  <c r="S18" i="8" s="1"/>
  <c r="H18" i="8"/>
  <c r="AS177" i="28"/>
  <c r="CH177" i="28"/>
  <c r="S177" i="8" s="1"/>
  <c r="H177" i="8"/>
  <c r="AS131" i="28"/>
  <c r="CH131" i="28"/>
  <c r="S131" i="8" s="1"/>
  <c r="H131" i="8"/>
  <c r="AS114" i="28"/>
  <c r="CH114" i="28"/>
  <c r="S114" i="8" s="1"/>
  <c r="H114" i="8"/>
  <c r="AS42" i="28"/>
  <c r="CH42" i="28"/>
  <c r="S42" i="8" s="1"/>
  <c r="H42" i="8"/>
  <c r="AS22" i="28"/>
  <c r="CH22" i="28"/>
  <c r="S22" i="8" s="1"/>
  <c r="H22" i="8"/>
  <c r="AS153" i="28"/>
  <c r="CH153" i="28"/>
  <c r="S153" i="8" s="1"/>
  <c r="H153" i="8"/>
  <c r="AS435" i="28"/>
  <c r="CH435" i="28"/>
  <c r="S435" i="8" s="1"/>
  <c r="H435" i="8"/>
  <c r="AS405" i="28"/>
  <c r="CH405" i="28"/>
  <c r="S405" i="8" s="1"/>
  <c r="H405" i="8"/>
  <c r="AS489" i="28"/>
  <c r="CH489" i="28"/>
  <c r="S489" i="8" s="1"/>
  <c r="H489" i="8"/>
  <c r="AS453" i="28"/>
  <c r="CH453" i="28"/>
  <c r="S453" i="8" s="1"/>
  <c r="H453" i="8"/>
  <c r="AS391" i="28"/>
  <c r="CH391" i="28"/>
  <c r="S391" i="8" s="1"/>
  <c r="H391" i="8"/>
  <c r="AS412" i="28"/>
  <c r="CH412" i="28"/>
  <c r="S412" i="8" s="1"/>
  <c r="H412" i="8"/>
  <c r="AS472" i="28"/>
  <c r="CH472" i="28"/>
  <c r="S472" i="8" s="1"/>
  <c r="H472" i="8"/>
  <c r="AS464" i="28"/>
  <c r="CH464" i="28"/>
  <c r="S464" i="8" s="1"/>
  <c r="H464" i="8"/>
  <c r="AS456" i="28"/>
  <c r="CH456" i="28"/>
  <c r="S456" i="8" s="1"/>
  <c r="H456" i="8"/>
  <c r="AS444" i="28"/>
  <c r="CH444" i="28"/>
  <c r="S444" i="8" s="1"/>
  <c r="H444" i="8"/>
  <c r="AS357" i="28"/>
  <c r="CH357" i="28"/>
  <c r="S357" i="8" s="1"/>
  <c r="H357" i="8"/>
  <c r="AS336" i="28"/>
  <c r="CH336" i="28"/>
  <c r="S336" i="8" s="1"/>
  <c r="H336" i="8"/>
  <c r="AS238" i="28"/>
  <c r="CH238" i="28"/>
  <c r="S238" i="8" s="1"/>
  <c r="H238" i="8"/>
  <c r="AS226" i="28"/>
  <c r="CH226" i="28"/>
  <c r="S226" i="8" s="1"/>
  <c r="H226" i="8"/>
  <c r="AS225" i="28"/>
  <c r="CH225" i="28"/>
  <c r="S225" i="8" s="1"/>
  <c r="H225" i="8"/>
  <c r="AS198" i="28"/>
  <c r="CH198" i="28"/>
  <c r="S198" i="8" s="1"/>
  <c r="H198" i="8"/>
  <c r="AS425" i="28"/>
  <c r="CH425" i="28"/>
  <c r="S425" i="8" s="1"/>
  <c r="H425" i="8"/>
  <c r="AS517" i="28"/>
  <c r="CH517" i="28"/>
  <c r="S517" i="8" s="1"/>
  <c r="H517" i="8"/>
  <c r="AS463" i="28"/>
  <c r="CH463" i="28"/>
  <c r="S463" i="8" s="1"/>
  <c r="H463" i="8"/>
  <c r="AS367" i="28"/>
  <c r="CH367" i="28"/>
  <c r="S367" i="8" s="1"/>
  <c r="H367" i="8"/>
  <c r="AS490" i="28"/>
  <c r="CH490" i="28"/>
  <c r="S490" i="8" s="1"/>
  <c r="H490" i="8"/>
  <c r="AS369" i="28"/>
  <c r="CH369" i="28"/>
  <c r="S369" i="8" s="1"/>
  <c r="H369" i="8"/>
  <c r="AS345" i="28"/>
  <c r="CH345" i="28"/>
  <c r="S345" i="8" s="1"/>
  <c r="H345" i="8"/>
  <c r="AS329" i="28"/>
  <c r="CH329" i="28"/>
  <c r="S329" i="8" s="1"/>
  <c r="H329" i="8"/>
  <c r="AS313" i="28"/>
  <c r="CH313" i="28"/>
  <c r="S313" i="8" s="1"/>
  <c r="H313" i="8"/>
  <c r="AS297" i="28"/>
  <c r="CH297" i="28"/>
  <c r="S297" i="8" s="1"/>
  <c r="H297" i="8"/>
  <c r="AS364" i="28"/>
  <c r="CH364" i="28"/>
  <c r="S364" i="8" s="1"/>
  <c r="H364" i="8"/>
  <c r="AS348" i="28"/>
  <c r="CH348" i="28"/>
  <c r="S348" i="8" s="1"/>
  <c r="H348" i="8"/>
  <c r="AS322" i="28"/>
  <c r="CH322" i="28"/>
  <c r="S322" i="8" s="1"/>
  <c r="H322" i="8"/>
  <c r="AS298" i="28"/>
  <c r="CH298" i="28"/>
  <c r="S298" i="8" s="1"/>
  <c r="H298" i="8"/>
  <c r="AS289" i="28"/>
  <c r="CH289" i="28"/>
  <c r="S289" i="8" s="1"/>
  <c r="H289" i="8"/>
  <c r="AS281" i="28"/>
  <c r="CH281" i="28"/>
  <c r="S281" i="8" s="1"/>
  <c r="H281" i="8"/>
  <c r="AS273" i="28"/>
  <c r="CH273" i="28"/>
  <c r="S273" i="8" s="1"/>
  <c r="H273" i="8"/>
  <c r="AS265" i="28"/>
  <c r="CH265" i="28"/>
  <c r="S265" i="8" s="1"/>
  <c r="H265" i="8"/>
  <c r="AS257" i="28"/>
  <c r="CH257" i="28"/>
  <c r="S257" i="8" s="1"/>
  <c r="H257" i="8"/>
  <c r="AS249" i="28"/>
  <c r="CH249" i="28"/>
  <c r="S249" i="8" s="1"/>
  <c r="H249" i="8"/>
  <c r="AS212" i="28"/>
  <c r="CH212" i="28"/>
  <c r="S212" i="8" s="1"/>
  <c r="H212" i="8"/>
  <c r="AS199" i="28"/>
  <c r="CH199" i="28"/>
  <c r="S199" i="8" s="1"/>
  <c r="H199" i="8"/>
  <c r="AS171" i="28"/>
  <c r="CH171" i="28"/>
  <c r="S171" i="8" s="1"/>
  <c r="H171" i="8"/>
  <c r="AS127" i="28"/>
  <c r="CH127" i="28"/>
  <c r="S127" i="8" s="1"/>
  <c r="H127" i="8"/>
  <c r="AS180" i="28"/>
  <c r="CH180" i="28"/>
  <c r="S180" i="8" s="1"/>
  <c r="H180" i="8"/>
  <c r="AS164" i="28"/>
  <c r="CH164" i="28"/>
  <c r="S164" i="8" s="1"/>
  <c r="H164" i="8"/>
  <c r="AS152" i="28"/>
  <c r="CH152" i="28"/>
  <c r="S152" i="8" s="1"/>
  <c r="H152" i="8"/>
  <c r="AS57" i="28"/>
  <c r="CH57" i="28"/>
  <c r="S57" i="8" s="1"/>
  <c r="H57" i="8"/>
  <c r="AS80" i="28"/>
  <c r="CH80" i="28"/>
  <c r="S80" i="8" s="1"/>
  <c r="H80" i="8"/>
  <c r="AS64" i="28"/>
  <c r="CH64" i="28"/>
  <c r="S64" i="8" s="1"/>
  <c r="H64" i="8"/>
  <c r="AS28" i="28"/>
  <c r="CH28" i="28"/>
  <c r="S28" i="8" s="1"/>
  <c r="H28" i="8"/>
  <c r="AS6" i="28"/>
  <c r="CH6" i="28"/>
  <c r="S6" i="8" s="1"/>
  <c r="H6" i="8"/>
  <c r="AS83" i="28"/>
  <c r="CH83" i="28"/>
  <c r="S83" i="8" s="1"/>
  <c r="H83" i="8"/>
  <c r="AS67" i="28"/>
  <c r="CH67" i="28"/>
  <c r="S67" i="8" s="1"/>
  <c r="H67" i="8"/>
  <c r="AS433" i="28"/>
  <c r="CH433" i="28"/>
  <c r="S433" i="8" s="1"/>
  <c r="H433" i="8"/>
  <c r="AS409" i="28"/>
  <c r="CH409" i="28"/>
  <c r="S409" i="8" s="1"/>
  <c r="H409" i="8"/>
  <c r="AS493" i="28"/>
  <c r="CH493" i="28"/>
  <c r="S493" i="8" s="1"/>
  <c r="H493" i="8"/>
  <c r="AS465" i="28"/>
  <c r="CH465" i="28"/>
  <c r="S465" i="8" s="1"/>
  <c r="H465" i="8"/>
  <c r="AS383" i="28"/>
  <c r="CH383" i="28"/>
  <c r="S383" i="8" s="1"/>
  <c r="H383" i="8"/>
  <c r="AS359" i="28"/>
  <c r="CH359" i="28"/>
  <c r="S359" i="8" s="1"/>
  <c r="H359" i="8"/>
  <c r="AS418" i="28"/>
  <c r="CH418" i="28"/>
  <c r="S418" i="8" s="1"/>
  <c r="H418" i="8"/>
  <c r="AS514" i="28"/>
  <c r="CH514" i="28"/>
  <c r="S514" i="8" s="1"/>
  <c r="H514" i="8"/>
  <c r="AS207" i="28"/>
  <c r="CH207" i="28"/>
  <c r="S207" i="8" s="1"/>
  <c r="H207" i="8"/>
  <c r="CH123" i="28"/>
  <c r="S123" i="8"/>
  <c r="H123" i="8"/>
  <c r="H103" i="8"/>
  <c r="AS95" i="28"/>
  <c r="CH95" i="28"/>
  <c r="S95" i="8"/>
  <c r="H95" i="8"/>
  <c r="CH87" i="28"/>
  <c r="S87" i="8"/>
  <c r="H87" i="8"/>
  <c r="AS118" i="28"/>
  <c r="CH118" i="28"/>
  <c r="S118" i="8" s="1"/>
  <c r="H118" i="8"/>
  <c r="CH94" i="28"/>
  <c r="S94" i="8"/>
  <c r="H94" i="8"/>
  <c r="CH81" i="28"/>
  <c r="S81" i="8"/>
  <c r="H81" i="8"/>
  <c r="H214" i="8"/>
  <c r="CH450" i="28"/>
  <c r="S450" i="8" s="1"/>
  <c r="H450" i="8"/>
  <c r="CH506" i="28"/>
  <c r="S506" i="8"/>
  <c r="H506" i="8"/>
  <c r="AS136" i="28"/>
  <c r="CH136" i="28"/>
  <c r="S136" i="8"/>
  <c r="H136" i="8"/>
  <c r="AS128" i="28"/>
  <c r="CH128" i="28"/>
  <c r="S128" i="8"/>
  <c r="H128" i="8"/>
  <c r="AS104" i="28"/>
  <c r="CH104" i="28"/>
  <c r="S104" i="8"/>
  <c r="H104" i="8"/>
  <c r="CA546" i="28"/>
  <c r="BZ546" i="28"/>
  <c r="BV546" i="28"/>
  <c r="P546" i="8"/>
  <c r="BX546" i="28"/>
  <c r="CA547" i="28"/>
  <c r="CD533" i="28"/>
  <c r="V533" i="8"/>
  <c r="CI554" i="28"/>
  <c r="T554" i="8"/>
  <c r="CH554" i="28"/>
  <c r="S554" i="8"/>
  <c r="BZ535" i="28"/>
  <c r="CH535" i="28"/>
  <c r="S535" i="8" s="1"/>
  <c r="CD560" i="28"/>
  <c r="V560" i="8" s="1"/>
  <c r="CJ560" i="28"/>
  <c r="F560" i="8" s="1"/>
  <c r="CH560" i="28"/>
  <c r="S560" i="8"/>
  <c r="H515" i="8"/>
  <c r="AS459" i="28"/>
  <c r="CH459" i="28" s="1"/>
  <c r="S459" i="8" s="1"/>
  <c r="H459" i="8"/>
  <c r="AS530" i="28"/>
  <c r="CH530" i="28" s="1"/>
  <c r="S530" i="8"/>
  <c r="AS496" i="28"/>
  <c r="CH496" i="28" s="1"/>
  <c r="S496" i="8"/>
  <c r="H496" i="8"/>
  <c r="H331" i="8"/>
  <c r="AS299" i="28"/>
  <c r="CH299" i="28" s="1"/>
  <c r="S299" i="8" s="1"/>
  <c r="H299" i="8"/>
  <c r="AS354" i="28"/>
  <c r="CH354" i="28" s="1"/>
  <c r="S354" i="8"/>
  <c r="AS314" i="28"/>
  <c r="CH314" i="28" s="1"/>
  <c r="S314" i="8"/>
  <c r="H314" i="8"/>
  <c r="H286" i="8"/>
  <c r="AS270" i="28"/>
  <c r="CH270" i="28" s="1"/>
  <c r="S270" i="8" s="1"/>
  <c r="H270" i="8"/>
  <c r="AS254" i="28"/>
  <c r="CH254" i="28" s="1"/>
  <c r="S254" i="8"/>
  <c r="H254" i="8"/>
  <c r="AS210" i="28"/>
  <c r="CH210" i="28" s="1"/>
  <c r="S210" i="8"/>
  <c r="H210" i="8"/>
  <c r="AS190" i="28"/>
  <c r="CH190" i="28" s="1"/>
  <c r="S190" i="8"/>
  <c r="H190" i="8"/>
  <c r="AS155" i="28"/>
  <c r="CH155" i="28" s="1"/>
  <c r="S155" i="8" s="1"/>
  <c r="H155" i="8"/>
  <c r="AS174" i="28"/>
  <c r="CH174" i="28" s="1"/>
  <c r="S174" i="8"/>
  <c r="H174" i="8"/>
  <c r="AS43" i="28"/>
  <c r="CH43" i="28" s="1"/>
  <c r="S43" i="8"/>
  <c r="H43" i="8"/>
  <c r="AS27" i="28"/>
  <c r="CH27" i="28" s="1"/>
  <c r="S27" i="8"/>
  <c r="H27" i="8"/>
  <c r="AS19" i="28"/>
  <c r="CH19" i="28" s="1"/>
  <c r="S19" i="8" s="1"/>
  <c r="H19" i="8"/>
  <c r="AS11" i="28"/>
  <c r="CH11" i="28" s="1"/>
  <c r="S11" i="8"/>
  <c r="H11" i="8"/>
  <c r="AS66" i="28"/>
  <c r="CH66" i="28" s="1"/>
  <c r="S66" i="8"/>
  <c r="H66" i="8"/>
  <c r="AS193" i="28"/>
  <c r="CH193" i="28" s="1"/>
  <c r="S193" i="8"/>
  <c r="H193" i="8"/>
  <c r="AS117" i="28"/>
  <c r="CH117" i="28" s="1"/>
  <c r="S117" i="8" s="1"/>
  <c r="H117" i="8"/>
  <c r="AS34" i="28"/>
  <c r="CH34" i="28" s="1"/>
  <c r="S34" i="8"/>
  <c r="H34" i="8"/>
  <c r="AS139" i="28"/>
  <c r="CH139" i="28" s="1"/>
  <c r="S139" i="8"/>
  <c r="H139" i="8"/>
  <c r="AS529" i="28"/>
  <c r="CH529" i="28" s="1"/>
  <c r="S529" i="8"/>
  <c r="H529" i="8"/>
  <c r="AS441" i="28"/>
  <c r="CH441" i="28" s="1"/>
  <c r="S441" i="8" s="1"/>
  <c r="H441" i="8"/>
  <c r="AS396" i="28"/>
  <c r="CH396" i="28" s="1"/>
  <c r="S396" i="8"/>
  <c r="H396" i="8"/>
  <c r="AS460" i="28"/>
  <c r="CH460" i="28" s="1"/>
  <c r="S460" i="8"/>
  <c r="H460" i="8"/>
  <c r="AS440" i="28"/>
  <c r="CH440" i="28" s="1"/>
  <c r="S440" i="8"/>
  <c r="H440" i="8"/>
  <c r="AS312" i="28"/>
  <c r="CH312" i="28" s="1"/>
  <c r="S312" i="8" s="1"/>
  <c r="H312" i="8"/>
  <c r="AS232" i="28"/>
  <c r="CH232" i="28" s="1"/>
  <c r="S232" i="8"/>
  <c r="H232" i="8"/>
  <c r="AS218" i="28"/>
  <c r="CH218" i="28" s="1"/>
  <c r="S218" i="8"/>
  <c r="H218" i="8"/>
  <c r="AS209" i="28"/>
  <c r="CH209" i="28" s="1"/>
  <c r="S209" i="8"/>
  <c r="H209" i="8"/>
  <c r="AS477" i="28"/>
  <c r="CH477" i="28" s="1"/>
  <c r="S477" i="8" s="1"/>
  <c r="H477" i="8"/>
  <c r="AS482" i="28"/>
  <c r="CH482" i="28" s="1"/>
  <c r="S482" i="8"/>
  <c r="H482" i="8"/>
  <c r="AS321" i="28"/>
  <c r="CH321" i="28" s="1"/>
  <c r="S321" i="8"/>
  <c r="H321" i="8"/>
  <c r="AS356" i="28"/>
  <c r="CH356" i="28" s="1"/>
  <c r="S356" i="8"/>
  <c r="H356" i="8"/>
  <c r="AS293" i="28"/>
  <c r="CH293" i="28" s="1"/>
  <c r="S293" i="8" s="1"/>
  <c r="H293" i="8"/>
  <c r="AS269" i="28"/>
  <c r="CH269" i="28" s="1"/>
  <c r="S269" i="8"/>
  <c r="H269" i="8"/>
  <c r="AS245" i="28"/>
  <c r="CH245" i="28" s="1"/>
  <c r="S245" i="8"/>
  <c r="H245" i="8"/>
  <c r="AS161" i="28"/>
  <c r="CH161" i="28" s="1"/>
  <c r="S161" i="8"/>
  <c r="H161" i="8"/>
  <c r="AS156" i="28"/>
  <c r="CH156" i="28" s="1"/>
  <c r="S156" i="8" s="1"/>
  <c r="H156" i="8"/>
  <c r="AS47" i="28"/>
  <c r="CH47" i="28" s="1"/>
  <c r="S47" i="8"/>
  <c r="H47" i="8"/>
  <c r="AS14" i="28"/>
  <c r="CH14" i="28" s="1"/>
  <c r="S14" i="8"/>
  <c r="H14" i="8"/>
  <c r="AS59" i="28"/>
  <c r="CH59" i="28" s="1"/>
  <c r="S59" i="8"/>
  <c r="H59" i="8"/>
  <c r="AS479" i="28"/>
  <c r="CH479" i="28" s="1"/>
  <c r="S479" i="8" s="1"/>
  <c r="H479" i="8"/>
  <c r="AS408" i="28"/>
  <c r="CH408" i="28" s="1"/>
  <c r="S408" i="8"/>
  <c r="H408" i="8"/>
  <c r="AS334" i="28"/>
  <c r="CH334" i="28" s="1"/>
  <c r="S334" i="8"/>
  <c r="H334" i="8"/>
  <c r="AS237" i="28"/>
  <c r="CH237" i="28" s="1"/>
  <c r="S237" i="8"/>
  <c r="H237" i="8"/>
  <c r="BV538" i="28"/>
  <c r="P538" i="8" s="1"/>
  <c r="CH538" i="28"/>
  <c r="S538" i="8"/>
  <c r="BW541" i="28"/>
  <c r="CH541" i="28"/>
  <c r="S541" i="8"/>
  <c r="AS411" i="28"/>
  <c r="CH411" i="28"/>
  <c r="S411" i="8" s="1"/>
  <c r="H411" i="8"/>
  <c r="AS519" i="28"/>
  <c r="CH519" i="28"/>
  <c r="S519" i="8" s="1"/>
  <c r="H519" i="8"/>
  <c r="AS503" i="28"/>
  <c r="CH503" i="28" s="1"/>
  <c r="S503" i="8" s="1"/>
  <c r="H503" i="8"/>
  <c r="AS467" i="28"/>
  <c r="CH467" i="28"/>
  <c r="S467" i="8" s="1"/>
  <c r="H467" i="8"/>
  <c r="AS355" i="28"/>
  <c r="CH355" i="28"/>
  <c r="S355" i="8" s="1"/>
  <c r="H355" i="8"/>
  <c r="AS394" i="28"/>
  <c r="CH394" i="28"/>
  <c r="S394" i="8" s="1"/>
  <c r="H394" i="8"/>
  <c r="AS524" i="28"/>
  <c r="CH524" i="28" s="1"/>
  <c r="S524" i="8" s="1"/>
  <c r="H524" i="8"/>
  <c r="AS504" i="28"/>
  <c r="CH504" i="28"/>
  <c r="S504" i="8" s="1"/>
  <c r="H504" i="8"/>
  <c r="AS353" i="28"/>
  <c r="CH353" i="28"/>
  <c r="S353" i="8" s="1"/>
  <c r="H353" i="8"/>
  <c r="AS335" i="28"/>
  <c r="CH335" i="28"/>
  <c r="S335" i="8" s="1"/>
  <c r="H335" i="8"/>
  <c r="AS319" i="28"/>
  <c r="CH319" i="28" s="1"/>
  <c r="S319" i="8" s="1"/>
  <c r="H319" i="8"/>
  <c r="AS303" i="28"/>
  <c r="CH303" i="28"/>
  <c r="S303" i="8" s="1"/>
  <c r="H303" i="8"/>
  <c r="AS374" i="28"/>
  <c r="CH374" i="28"/>
  <c r="S374" i="8" s="1"/>
  <c r="H374" i="8"/>
  <c r="AS358" i="28"/>
  <c r="CH358" i="28"/>
  <c r="S358" i="8" s="1"/>
  <c r="H358" i="8"/>
  <c r="AS342" i="28"/>
  <c r="CH342" i="28" s="1"/>
  <c r="S342" i="8" s="1"/>
  <c r="H342" i="8"/>
  <c r="AS320" i="28"/>
  <c r="CH320" i="28"/>
  <c r="S320" i="8" s="1"/>
  <c r="H320" i="8"/>
  <c r="AS234" i="28"/>
  <c r="CH234" i="28"/>
  <c r="S234" i="8" s="1"/>
  <c r="H234" i="8"/>
  <c r="AS288" i="28"/>
  <c r="CH288" i="28"/>
  <c r="S288" i="8" s="1"/>
  <c r="H288" i="8"/>
  <c r="AS280" i="28"/>
  <c r="CH280" i="28" s="1"/>
  <c r="S280" i="8" s="1"/>
  <c r="H280" i="8"/>
  <c r="AS272" i="28"/>
  <c r="CH272" i="28"/>
  <c r="S272" i="8" s="1"/>
  <c r="H272" i="8"/>
  <c r="AS264" i="28"/>
  <c r="CH264" i="28"/>
  <c r="S264" i="8" s="1"/>
  <c r="H264" i="8"/>
  <c r="AS256" i="28"/>
  <c r="CH256" i="28"/>
  <c r="S256" i="8" s="1"/>
  <c r="H256" i="8"/>
  <c r="AS248" i="28"/>
  <c r="CH248" i="28" s="1"/>
  <c r="S248" i="8" s="1"/>
  <c r="H248" i="8"/>
  <c r="AS216" i="28"/>
  <c r="CH216" i="28"/>
  <c r="S216" i="8" s="1"/>
  <c r="H216" i="8"/>
  <c r="AS227" i="28"/>
  <c r="CH227" i="28"/>
  <c r="S227" i="8" s="1"/>
  <c r="H227" i="8"/>
  <c r="AS194" i="28"/>
  <c r="CH194" i="28"/>
  <c r="S194" i="8" s="1"/>
  <c r="H194" i="8"/>
  <c r="AS191" i="28"/>
  <c r="CH191" i="28" s="1"/>
  <c r="S191" i="8" s="1"/>
  <c r="H191" i="8"/>
  <c r="AS159" i="28"/>
  <c r="CH159" i="28"/>
  <c r="S159" i="8" s="1"/>
  <c r="H159" i="8"/>
  <c r="AS115" i="28"/>
  <c r="CH115" i="28"/>
  <c r="S115" i="8" s="1"/>
  <c r="H115" i="8"/>
  <c r="AS178" i="28"/>
  <c r="CH178" i="28"/>
  <c r="S178" i="8" s="1"/>
  <c r="H178" i="8"/>
  <c r="AS162" i="28"/>
  <c r="CH162" i="28" s="1"/>
  <c r="S162" i="8" s="1"/>
  <c r="H162" i="8"/>
  <c r="AS45" i="28"/>
  <c r="CH45" i="28"/>
  <c r="S45" i="8" s="1"/>
  <c r="H45" i="8"/>
  <c r="AS37" i="28"/>
  <c r="CH37" i="28"/>
  <c r="S37" i="8" s="1"/>
  <c r="H37" i="8"/>
  <c r="AS29" i="28"/>
  <c r="CH29" i="28"/>
  <c r="S29" i="8" s="1"/>
  <c r="H29" i="8"/>
  <c r="AS21" i="28"/>
  <c r="CH21" i="28" s="1"/>
  <c r="S21" i="8" s="1"/>
  <c r="H21" i="8"/>
  <c r="AS13" i="28"/>
  <c r="CH13" i="28"/>
  <c r="S13" i="8" s="1"/>
  <c r="H13" i="8"/>
  <c r="AS5" i="28"/>
  <c r="CH5" i="28"/>
  <c r="S5" i="8" s="1"/>
  <c r="H5" i="8"/>
  <c r="CH70" i="28"/>
  <c r="S70" i="8"/>
  <c r="H70" i="8"/>
  <c r="CH52" i="28"/>
  <c r="S52" i="8"/>
  <c r="H52" i="8"/>
  <c r="CH12" i="28"/>
  <c r="S12" i="8"/>
  <c r="H12" i="8"/>
  <c r="CH169" i="28"/>
  <c r="S169" i="8" s="1"/>
  <c r="H169" i="8"/>
  <c r="CH121" i="28"/>
  <c r="S121" i="8"/>
  <c r="H121" i="8"/>
  <c r="CH110" i="28"/>
  <c r="S110" i="8"/>
  <c r="H110" i="8"/>
  <c r="CH38" i="28"/>
  <c r="S38" i="8"/>
  <c r="H38" i="8"/>
  <c r="CH16" i="28"/>
  <c r="S16" i="8" s="1"/>
  <c r="H16" i="8"/>
  <c r="CH147" i="28"/>
  <c r="S147" i="8"/>
  <c r="H147" i="8"/>
  <c r="S423" i="8"/>
  <c r="H423" i="8"/>
  <c r="H397" i="8"/>
  <c r="H475" i="8"/>
  <c r="H447" i="8"/>
  <c r="S363" i="8"/>
  <c r="H363" i="8"/>
  <c r="H404" i="8"/>
  <c r="CH470" i="28"/>
  <c r="S470" i="8" s="1"/>
  <c r="H470" i="8"/>
  <c r="H462" i="8"/>
  <c r="AS454" i="28"/>
  <c r="CH454" i="28"/>
  <c r="S454" i="8"/>
  <c r="H454" i="8"/>
  <c r="AS442" i="28"/>
  <c r="CH442" i="28"/>
  <c r="S442" i="8"/>
  <c r="H442" i="8"/>
  <c r="AS390" i="28"/>
  <c r="CH390" i="28"/>
  <c r="S390" i="8"/>
  <c r="H390" i="8"/>
  <c r="AS332" i="28"/>
  <c r="CH332" i="28"/>
  <c r="S332" i="8"/>
  <c r="H332" i="8"/>
  <c r="AS241" i="28"/>
  <c r="CH241" i="28"/>
  <c r="S241" i="8"/>
  <c r="H241" i="8"/>
  <c r="AS222" i="28"/>
  <c r="CH222" i="28"/>
  <c r="S222" i="8"/>
  <c r="H222" i="8"/>
  <c r="AS217" i="28"/>
  <c r="CH217" i="28"/>
  <c r="S217" i="8"/>
  <c r="H217" i="8"/>
  <c r="AS196" i="28"/>
  <c r="CH196" i="28"/>
  <c r="S196" i="8"/>
  <c r="H196" i="8"/>
  <c r="AS407" i="28"/>
  <c r="CH407" i="28"/>
  <c r="S407" i="8"/>
  <c r="H407" i="8"/>
  <c r="AS513" i="28"/>
  <c r="CH513" i="28"/>
  <c r="S513" i="8"/>
  <c r="H513" i="8"/>
  <c r="AS455" i="28"/>
  <c r="CH455" i="28"/>
  <c r="S455" i="8"/>
  <c r="H455" i="8"/>
  <c r="AS508" i="28"/>
  <c r="CH508" i="28"/>
  <c r="S508" i="8"/>
  <c r="H508" i="8"/>
  <c r="AS488" i="28"/>
  <c r="CH488" i="28"/>
  <c r="S488" i="8"/>
  <c r="H488" i="8"/>
  <c r="AS365" i="28"/>
  <c r="CH365" i="28"/>
  <c r="S365" i="8"/>
  <c r="H365" i="8"/>
  <c r="AS341" i="28"/>
  <c r="CH341" i="28"/>
  <c r="S341" i="8"/>
  <c r="H341" i="8"/>
  <c r="AS325" i="28"/>
  <c r="CH325" i="28"/>
  <c r="S325" i="8"/>
  <c r="H325" i="8"/>
  <c r="AS309" i="28"/>
  <c r="CH309" i="28"/>
  <c r="S309" i="8"/>
  <c r="H309" i="8"/>
  <c r="AS378" i="28"/>
  <c r="CH378" i="28"/>
  <c r="S378" i="8"/>
  <c r="H378" i="8"/>
  <c r="AS360" i="28"/>
  <c r="CH360" i="28"/>
  <c r="S360" i="8"/>
  <c r="H360" i="8"/>
  <c r="AS344" i="28"/>
  <c r="CH344" i="28"/>
  <c r="S344" i="8"/>
  <c r="H344" i="8"/>
  <c r="AS318" i="28"/>
  <c r="CH318" i="28"/>
  <c r="S318" i="8"/>
  <c r="H318" i="8"/>
  <c r="AS240" i="28"/>
  <c r="CH240" i="28"/>
  <c r="S240" i="8"/>
  <c r="H240" i="8"/>
  <c r="AS287" i="28"/>
  <c r="CH287" i="28"/>
  <c r="S287" i="8"/>
  <c r="H287" i="8"/>
  <c r="AS279" i="28"/>
  <c r="CH279" i="28"/>
  <c r="S279" i="8"/>
  <c r="H279" i="8"/>
  <c r="AS271" i="28"/>
  <c r="CH271" i="28"/>
  <c r="S271" i="8"/>
  <c r="H271" i="8"/>
  <c r="AS263" i="28"/>
  <c r="CH263" i="28"/>
  <c r="S263" i="8"/>
  <c r="H263" i="8"/>
  <c r="AS255" i="28"/>
  <c r="CH255" i="28"/>
  <c r="S255" i="8"/>
  <c r="H255" i="8"/>
  <c r="AS247" i="28"/>
  <c r="CH247" i="28"/>
  <c r="S247" i="8"/>
  <c r="H247" i="8"/>
  <c r="AS208" i="28"/>
  <c r="CH208" i="28"/>
  <c r="S208" i="8"/>
  <c r="H208" i="8"/>
  <c r="AS195" i="28"/>
  <c r="CH195" i="28"/>
  <c r="S195" i="8"/>
  <c r="H195" i="8"/>
  <c r="AS163" i="28"/>
  <c r="CH163" i="28"/>
  <c r="S163" i="8"/>
  <c r="H163" i="8"/>
  <c r="AS113" i="28"/>
  <c r="CH113" i="28"/>
  <c r="S113" i="8"/>
  <c r="H113" i="8"/>
  <c r="AS176" i="28"/>
  <c r="CH176" i="28"/>
  <c r="S176" i="8"/>
  <c r="H176" i="8"/>
  <c r="AS160" i="28"/>
  <c r="CH160" i="28"/>
  <c r="S160" i="8"/>
  <c r="H160" i="8"/>
  <c r="AS150" i="28"/>
  <c r="CH150" i="28"/>
  <c r="S150" i="8"/>
  <c r="H150" i="8"/>
  <c r="AS55" i="28"/>
  <c r="CH55" i="28"/>
  <c r="S55" i="8"/>
  <c r="H55" i="8"/>
  <c r="AS76" i="28"/>
  <c r="CH76" i="28"/>
  <c r="S76" i="8"/>
  <c r="H76" i="8"/>
  <c r="AS60" i="28"/>
  <c r="CH60" i="28"/>
  <c r="S60" i="8"/>
  <c r="H60" i="8"/>
  <c r="AS20" i="28"/>
  <c r="CH20" i="28"/>
  <c r="S20" i="8"/>
  <c r="H20" i="8"/>
  <c r="AS381" i="28"/>
  <c r="CH381" i="28"/>
  <c r="S381" i="8"/>
  <c r="H381" i="8"/>
  <c r="AS79" i="28"/>
  <c r="CH79" i="28"/>
  <c r="S79" i="8"/>
  <c r="H79" i="8"/>
  <c r="AS63" i="28"/>
  <c r="CH63" i="28"/>
  <c r="S63" i="8"/>
  <c r="H63" i="8"/>
  <c r="AS427" i="28"/>
  <c r="CH427" i="28"/>
  <c r="S427" i="8"/>
  <c r="H427" i="8"/>
  <c r="AS401" i="28"/>
  <c r="CH401" i="28"/>
  <c r="S401" i="8" s="1"/>
  <c r="H401" i="8"/>
  <c r="AS485" i="28"/>
  <c r="CH485" i="28"/>
  <c r="S485" i="8" s="1"/>
  <c r="H485" i="8"/>
  <c r="AS457" i="28"/>
  <c r="CH457" i="28"/>
  <c r="S457" i="8" s="1"/>
  <c r="H457" i="8"/>
  <c r="AS379" i="28"/>
  <c r="CH379" i="28"/>
  <c r="S379" i="8" s="1"/>
  <c r="H379" i="8"/>
  <c r="AS430" i="28"/>
  <c r="CH430" i="28"/>
  <c r="S430" i="8" s="1"/>
  <c r="H430" i="8"/>
  <c r="AS416" i="28"/>
  <c r="CH416" i="28"/>
  <c r="S416" i="8" s="1"/>
  <c r="H416" i="8"/>
  <c r="AS377" i="28"/>
  <c r="CH377" i="28"/>
  <c r="S377" i="8" s="1"/>
  <c r="H377" i="8"/>
  <c r="CH73" i="28"/>
  <c r="S73" i="8"/>
  <c r="H73" i="8"/>
  <c r="AS406" i="28"/>
  <c r="CH406" i="28"/>
  <c r="S406" i="8"/>
  <c r="H406" i="8"/>
  <c r="AS141" i="28"/>
  <c r="CH141" i="28"/>
  <c r="S141" i="8"/>
  <c r="H141" i="8"/>
  <c r="AS106" i="28"/>
  <c r="CH106" i="28"/>
  <c r="S106" i="8"/>
  <c r="H106" i="8"/>
  <c r="AS90" i="28"/>
  <c r="CH90" i="28"/>
  <c r="S90" i="8"/>
  <c r="H90" i="8"/>
  <c r="AS40" i="28"/>
  <c r="CH40" i="28"/>
  <c r="S40" i="8"/>
  <c r="H40" i="8"/>
  <c r="AS61" i="28"/>
  <c r="CH61" i="28"/>
  <c r="S61" i="8"/>
  <c r="H61" i="8"/>
  <c r="CH376" i="28"/>
  <c r="S376" i="8"/>
  <c r="H376" i="8"/>
  <c r="CH448" i="28"/>
  <c r="S448" i="8" s="1"/>
  <c r="H448" i="8"/>
  <c r="AS124" i="28"/>
  <c r="CH124" i="28"/>
  <c r="S124" i="8" s="1"/>
  <c r="H124" i="8"/>
  <c r="BX541" i="28"/>
  <c r="CC546" i="28"/>
  <c r="U546" i="8" s="1"/>
  <c r="CE546" i="28"/>
  <c r="W546" i="8" s="1"/>
  <c r="BX538" i="28"/>
  <c r="BZ547" i="28"/>
  <c r="BV540" i="28"/>
  <c r="P540" i="8"/>
  <c r="CH540" i="28"/>
  <c r="S540" i="8" s="1"/>
  <c r="CH548" i="28"/>
  <c r="S548" i="8"/>
  <c r="CS564" i="28"/>
  <c r="G56" i="29" s="1"/>
  <c r="R56" i="29" s="1"/>
  <c r="R67" i="29" s="1"/>
  <c r="O136" i="30"/>
  <c r="F136" i="30"/>
  <c r="J23" i="9"/>
  <c r="J24" i="9" s="1"/>
  <c r="J25" i="9" s="1"/>
  <c r="J26" i="9" s="1"/>
  <c r="J27" i="9" s="1"/>
  <c r="J28" i="9" s="1"/>
  <c r="J29" i="9" s="1"/>
  <c r="J30" i="9" s="1"/>
  <c r="J31" i="9" s="1"/>
  <c r="I23" i="9"/>
  <c r="AQ20" i="9"/>
  <c r="I5" i="9"/>
  <c r="AP3" i="9" s="1"/>
  <c r="AQ3" i="9" s="1"/>
  <c r="H6" i="9"/>
  <c r="H7" i="9"/>
  <c r="H8" i="9" s="1"/>
  <c r="H9" i="9" s="1"/>
  <c r="H10" i="9" s="1"/>
  <c r="H11" i="9" s="1"/>
  <c r="H12" i="9" s="1"/>
  <c r="H13" i="9" s="1"/>
  <c r="H14" i="9" s="1"/>
  <c r="K185" i="9"/>
  <c r="J5" i="9"/>
  <c r="J6" i="9"/>
  <c r="J7" i="9"/>
  <c r="J8" i="9" s="1"/>
  <c r="J9" i="9" s="1"/>
  <c r="J10" i="9" s="1"/>
  <c r="J11" i="9" s="1"/>
  <c r="J12" i="9" s="1"/>
  <c r="J13" i="9" s="1"/>
  <c r="J14" i="9" s="1"/>
  <c r="K15" i="9"/>
  <c r="K100" i="9"/>
  <c r="K253" i="9"/>
  <c r="K83" i="9"/>
  <c r="K117" i="9"/>
  <c r="K168" i="9"/>
  <c r="K49" i="9"/>
  <c r="K236" i="9"/>
  <c r="K219" i="9"/>
  <c r="K134" i="9"/>
  <c r="CA552" i="28"/>
  <c r="CB552" i="28"/>
  <c r="CF540" i="28"/>
  <c r="X540" i="8"/>
  <c r="CI556" i="28"/>
  <c r="T556" i="8" s="1"/>
  <c r="BX556" i="28"/>
  <c r="BV552" i="28"/>
  <c r="P552" i="8"/>
  <c r="CG552" i="28"/>
  <c r="R552" i="8" s="1"/>
  <c r="BX552" i="28"/>
  <c r="BY552" i="28"/>
  <c r="CE540" i="28"/>
  <c r="W540" i="8" s="1"/>
  <c r="Q540" i="8" s="1"/>
  <c r="BY540" i="28"/>
  <c r="CD540" i="28"/>
  <c r="V540" i="8"/>
  <c r="CC540" i="28"/>
  <c r="U540" i="8"/>
  <c r="CD550" i="28"/>
  <c r="V550" i="8"/>
  <c r="BW560" i="28"/>
  <c r="CA560" i="28"/>
  <c r="CA556" i="28"/>
  <c r="CG556" i="28"/>
  <c r="R556" i="8"/>
  <c r="CA550" i="28"/>
  <c r="CB550" i="28"/>
  <c r="BZ556" i="28"/>
  <c r="BY556" i="28"/>
  <c r="CF552" i="28"/>
  <c r="X552" i="8" s="1"/>
  <c r="Q552" i="8" s="1"/>
  <c r="BZ540" i="28"/>
  <c r="BZ550" i="28"/>
  <c r="BY550" i="28"/>
  <c r="CE552" i="28"/>
  <c r="W552" i="8" s="1"/>
  <c r="CJ552" i="28"/>
  <c r="F552" i="8"/>
  <c r="BZ552" i="28"/>
  <c r="BX540" i="28"/>
  <c r="CI540" i="28"/>
  <c r="T540" i="8"/>
  <c r="CB540" i="28"/>
  <c r="BW550" i="28"/>
  <c r="BX560" i="28"/>
  <c r="CB560" i="28"/>
  <c r="BW556" i="28"/>
  <c r="BY560" i="28"/>
  <c r="CE556" i="28"/>
  <c r="W556" i="8" s="1"/>
  <c r="Q556" i="8" s="1"/>
  <c r="CE560" i="28"/>
  <c r="W560" i="8" s="1"/>
  <c r="CF556" i="28"/>
  <c r="X556" i="8" s="1"/>
  <c r="BZ560" i="28"/>
  <c r="CC560" i="28"/>
  <c r="U560" i="8" s="1"/>
  <c r="CC550" i="28"/>
  <c r="U550" i="8"/>
  <c r="Q550" i="8"/>
  <c r="CI558" i="28"/>
  <c r="T558" i="8" s="1"/>
  <c r="BY546" i="28"/>
  <c r="BV550" i="28"/>
  <c r="P550" i="8"/>
  <c r="BV556" i="28"/>
  <c r="P556" i="8"/>
  <c r="BY558" i="28"/>
  <c r="CB558" i="28"/>
  <c r="CI546" i="28"/>
  <c r="T546" i="8"/>
  <c r="CB546" i="28"/>
  <c r="CJ558" i="28"/>
  <c r="F558" i="8" s="1"/>
  <c r="CF558" i="28"/>
  <c r="X558" i="8"/>
  <c r="CG558" i="28"/>
  <c r="R558" i="8" s="1"/>
  <c r="CD558" i="28"/>
  <c r="V558" i="8" s="1"/>
  <c r="CJ556" i="28"/>
  <c r="F556" i="8" s="1"/>
  <c r="BV541" i="28"/>
  <c r="P541" i="8" s="1"/>
  <c r="CC541" i="28"/>
  <c r="U541" i="8" s="1"/>
  <c r="CG541" i="28"/>
  <c r="R541" i="8"/>
  <c r="CJ555" i="28"/>
  <c r="F555" i="8" s="1"/>
  <c r="CC558" i="28"/>
  <c r="U558" i="8"/>
  <c r="BX558" i="28"/>
  <c r="CE558" i="28"/>
  <c r="W558" i="8"/>
  <c r="BW558" i="28"/>
  <c r="CJ538" i="28"/>
  <c r="F538" i="8" s="1"/>
  <c r="CD538" i="28"/>
  <c r="V538" i="8" s="1"/>
  <c r="BW538" i="28"/>
  <c r="CC555" i="28"/>
  <c r="U555" i="8"/>
  <c r="BW535" i="28"/>
  <c r="CA541" i="28"/>
  <c r="CI541" i="28"/>
  <c r="T541" i="8"/>
  <c r="BY541" i="28"/>
  <c r="BZ541" i="28"/>
  <c r="BY555" i="28"/>
  <c r="BV558" i="28"/>
  <c r="P558" i="8" s="1"/>
  <c r="CA558" i="28"/>
  <c r="BZ558" i="28"/>
  <c r="CF538" i="28"/>
  <c r="X538" i="8" s="1"/>
  <c r="CA538" i="28"/>
  <c r="CB538" i="28"/>
  <c r="CG535" i="28"/>
  <c r="R535" i="8" s="1"/>
  <c r="BV535" i="28"/>
  <c r="P535" i="8" s="1"/>
  <c r="CD541" i="28"/>
  <c r="V541" i="8" s="1"/>
  <c r="Q541" i="8" s="1"/>
  <c r="CJ541" i="28"/>
  <c r="F541" i="8" s="1"/>
  <c r="CE541" i="28"/>
  <c r="W541" i="8"/>
  <c r="CG538" i="28"/>
  <c r="R538" i="8" s="1"/>
  <c r="CC538" i="28"/>
  <c r="U538" i="8"/>
  <c r="BZ538" i="28"/>
  <c r="BX555" i="28"/>
  <c r="CF535" i="28"/>
  <c r="X535" i="8"/>
  <c r="CC535" i="28"/>
  <c r="U535" i="8" s="1"/>
  <c r="BV555" i="28"/>
  <c r="P555" i="8" s="1"/>
  <c r="BX559" i="28"/>
  <c r="CF559" i="28"/>
  <c r="X559" i="8"/>
  <c r="CC559" i="28"/>
  <c r="U559" i="8"/>
  <c r="BZ559" i="28"/>
  <c r="BV559" i="28"/>
  <c r="P559" i="8" s="1"/>
  <c r="BW559" i="28"/>
  <c r="CJ559" i="28"/>
  <c r="F559" i="8"/>
  <c r="BY559" i="28"/>
  <c r="CD559" i="28"/>
  <c r="V559" i="8" s="1"/>
  <c r="CE559" i="28"/>
  <c r="W559" i="8" s="1"/>
  <c r="Q559" i="8" s="1"/>
  <c r="CB559" i="28"/>
  <c r="CI559" i="28"/>
  <c r="T559" i="8"/>
  <c r="CA559" i="28"/>
  <c r="CG559" i="28"/>
  <c r="R559" i="8" s="1"/>
  <c r="AS494" i="28"/>
  <c r="AS505" i="28"/>
  <c r="CH505" i="28" s="1"/>
  <c r="S505" i="8" s="1"/>
  <c r="AS483" i="28"/>
  <c r="AS205" i="28"/>
  <c r="CH205" i="28"/>
  <c r="S205" i="8" s="1"/>
  <c r="AS173" i="28"/>
  <c r="CI173" i="28" s="1"/>
  <c r="T173" i="8" s="1"/>
  <c r="AS101" i="28"/>
  <c r="CH101" i="28" s="1"/>
  <c r="S101" i="8"/>
  <c r="AS93" i="28"/>
  <c r="CH93" i="28" s="1"/>
  <c r="S93" i="8" s="1"/>
  <c r="AS85" i="28"/>
  <c r="CH85" i="28"/>
  <c r="S85" i="8"/>
  <c r="AS130" i="28"/>
  <c r="CH130" i="28"/>
  <c r="S130" i="8"/>
  <c r="AS424" i="28"/>
  <c r="AS308" i="28"/>
  <c r="BW308" i="28" s="1"/>
  <c r="CH308" i="28"/>
  <c r="S308" i="8" s="1"/>
  <c r="AS49" i="28"/>
  <c r="CH49" i="28" s="1"/>
  <c r="S49" i="8" s="1"/>
  <c r="AS229" i="28"/>
  <c r="CH229" i="28"/>
  <c r="S229" i="8" s="1"/>
  <c r="AS498" i="28"/>
  <c r="AS112" i="28"/>
  <c r="CH112" i="28"/>
  <c r="S112" i="8" s="1"/>
  <c r="BX549" i="28"/>
  <c r="CG549" i="28"/>
  <c r="R549" i="8"/>
  <c r="BV549" i="28"/>
  <c r="P549" i="8" s="1"/>
  <c r="CC549" i="28"/>
  <c r="U549" i="8"/>
  <c r="BY549" i="28"/>
  <c r="CE549" i="28"/>
  <c r="W549" i="8" s="1"/>
  <c r="BW549" i="28"/>
  <c r="CB549" i="28"/>
  <c r="BZ549" i="28"/>
  <c r="CJ549" i="28"/>
  <c r="F549" i="8"/>
  <c r="CA549" i="28"/>
  <c r="CI549" i="28"/>
  <c r="T549" i="8" s="1"/>
  <c r="CF549" i="28"/>
  <c r="X549" i="8"/>
  <c r="CD549" i="28"/>
  <c r="V549" i="8" s="1"/>
  <c r="CE536" i="28"/>
  <c r="W536" i="8" s="1"/>
  <c r="BY536" i="28"/>
  <c r="CF536" i="28"/>
  <c r="X536" i="8"/>
  <c r="CG536" i="28"/>
  <c r="R536" i="8"/>
  <c r="CJ536" i="28"/>
  <c r="F536" i="8"/>
  <c r="CI536" i="28"/>
  <c r="T536" i="8"/>
  <c r="CC536" i="28"/>
  <c r="U536" i="8"/>
  <c r="BV536" i="28"/>
  <c r="P536" i="8"/>
  <c r="BX536" i="28"/>
  <c r="BZ536" i="28"/>
  <c r="CD536" i="28"/>
  <c r="V536" i="8"/>
  <c r="CA536" i="28"/>
  <c r="BW536" i="28"/>
  <c r="CB536" i="28"/>
  <c r="AS481" i="28"/>
  <c r="CH481" i="28" s="1"/>
  <c r="S481" i="8"/>
  <c r="AS373" i="28"/>
  <c r="CH373" i="28" s="1"/>
  <c r="S373" i="8" s="1"/>
  <c r="AS146" i="28"/>
  <c r="CH146" i="28"/>
  <c r="S146" i="8" s="1"/>
  <c r="AS86" i="28"/>
  <c r="AS480" i="28"/>
  <c r="CH480" i="28"/>
  <c r="S480" i="8" s="1"/>
  <c r="AS116" i="28"/>
  <c r="CA555" i="28"/>
  <c r="CG551" i="28"/>
  <c r="R551" i="8" s="1"/>
  <c r="BY551" i="28"/>
  <c r="CC551" i="28"/>
  <c r="U551" i="8"/>
  <c r="CD551" i="28"/>
  <c r="V551" i="8" s="1"/>
  <c r="BW551" i="28"/>
  <c r="CF551" i="28"/>
  <c r="X551" i="8"/>
  <c r="BZ551" i="28"/>
  <c r="BV551" i="28"/>
  <c r="P551" i="8"/>
  <c r="BX551" i="28"/>
  <c r="CI551" i="28"/>
  <c r="T551" i="8"/>
  <c r="CB551" i="28"/>
  <c r="CA551" i="28"/>
  <c r="CE551" i="28"/>
  <c r="W551" i="8"/>
  <c r="CJ551" i="28"/>
  <c r="F551" i="8"/>
  <c r="BY543" i="28"/>
  <c r="CF543" i="28"/>
  <c r="X543" i="8"/>
  <c r="CG543" i="28"/>
  <c r="R543" i="8" s="1"/>
  <c r="CE543" i="28"/>
  <c r="W543" i="8" s="1"/>
  <c r="BW543" i="28"/>
  <c r="CB543" i="28"/>
  <c r="CI543" i="28"/>
  <c r="T543" i="8" s="1"/>
  <c r="CJ543" i="28"/>
  <c r="F543" i="8" s="1"/>
  <c r="CD543" i="28"/>
  <c r="V543" i="8" s="1"/>
  <c r="CC543" i="28"/>
  <c r="U543" i="8" s="1"/>
  <c r="BZ543" i="28"/>
  <c r="BX543" i="28"/>
  <c r="CA543" i="28"/>
  <c r="BV543" i="28"/>
  <c r="P543" i="8"/>
  <c r="CI537" i="28"/>
  <c r="T537" i="8" s="1"/>
  <c r="CA537" i="28"/>
  <c r="CJ537" i="28"/>
  <c r="F537" i="8"/>
  <c r="CD537" i="28"/>
  <c r="V537" i="8" s="1"/>
  <c r="CC537" i="28"/>
  <c r="U537" i="8"/>
  <c r="CE537" i="28"/>
  <c r="W537" i="8" s="1"/>
  <c r="BZ537" i="28"/>
  <c r="BW537" i="28"/>
  <c r="BX537" i="28"/>
  <c r="BY537" i="28"/>
  <c r="CF537" i="28"/>
  <c r="X537" i="8" s="1"/>
  <c r="CG537" i="28"/>
  <c r="R537" i="8" s="1"/>
  <c r="BV537" i="28"/>
  <c r="P537" i="8"/>
  <c r="CB537" i="28"/>
  <c r="AS510" i="28"/>
  <c r="AS484" i="28"/>
  <c r="CH484" i="28"/>
  <c r="S484" i="8" s="1"/>
  <c r="AS242" i="28"/>
  <c r="CH242" i="28"/>
  <c r="S242" i="8" s="1"/>
  <c r="AS497" i="28"/>
  <c r="CH497" i="28" s="1"/>
  <c r="S497" i="8"/>
  <c r="AS432" i="28"/>
  <c r="CH432" i="28" s="1"/>
  <c r="S432" i="8" s="1"/>
  <c r="AS215" i="28"/>
  <c r="AS189" i="28"/>
  <c r="CH189" i="28"/>
  <c r="S189" i="8" s="1"/>
  <c r="AS145" i="28"/>
  <c r="AS105" i="28"/>
  <c r="CH105" i="28"/>
  <c r="S105" i="8" s="1"/>
  <c r="AS97" i="28"/>
  <c r="CH97" i="28" s="1"/>
  <c r="S97" i="8" s="1"/>
  <c r="AS89" i="28"/>
  <c r="CH89" i="28"/>
  <c r="S89" i="8" s="1"/>
  <c r="AS98" i="28"/>
  <c r="CH98" i="28" s="1"/>
  <c r="S98" i="8"/>
  <c r="AS54" i="28"/>
  <c r="CH54" i="28" s="1"/>
  <c r="S54" i="8" s="1"/>
  <c r="AS213" i="28"/>
  <c r="CH213" i="28"/>
  <c r="S213" i="8"/>
  <c r="AS224" i="28"/>
  <c r="AS516" i="28"/>
  <c r="CH516" i="28"/>
  <c r="S516" i="8"/>
  <c r="AS235" i="28"/>
  <c r="CH235" i="28"/>
  <c r="S235" i="8"/>
  <c r="AS518" i="28"/>
  <c r="AS88" i="28"/>
  <c r="CE545" i="28"/>
  <c r="W545" i="8"/>
  <c r="BZ545" i="28"/>
  <c r="BW545" i="28"/>
  <c r="BV545" i="28"/>
  <c r="P545" i="8"/>
  <c r="BX545" i="28"/>
  <c r="CI545" i="28"/>
  <c r="T545" i="8"/>
  <c r="CF545" i="28"/>
  <c r="X545" i="8"/>
  <c r="CD545" i="28"/>
  <c r="V545" i="8"/>
  <c r="CB545" i="28"/>
  <c r="CA545" i="28"/>
  <c r="BY545" i="28"/>
  <c r="CG545" i="28"/>
  <c r="R545" i="8"/>
  <c r="CJ545" i="28"/>
  <c r="F545" i="8" s="1"/>
  <c r="CC545" i="28"/>
  <c r="U545" i="8" s="1"/>
  <c r="CJ557" i="28"/>
  <c r="F557" i="8" s="1"/>
  <c r="CF557" i="28"/>
  <c r="X557" i="8" s="1"/>
  <c r="BX557" i="28"/>
  <c r="BY557" i="28"/>
  <c r="CC557" i="28"/>
  <c r="U557" i="8" s="1"/>
  <c r="CA557" i="28"/>
  <c r="CG557" i="28"/>
  <c r="R557" i="8"/>
  <c r="CB557" i="28"/>
  <c r="CD557" i="28"/>
  <c r="V557" i="8" s="1"/>
  <c r="BV557" i="28"/>
  <c r="P557" i="8"/>
  <c r="BZ557" i="28"/>
  <c r="CE557" i="28"/>
  <c r="W557" i="8"/>
  <c r="BW557" i="28"/>
  <c r="CI557" i="28"/>
  <c r="T557" i="8" s="1"/>
  <c r="BW534" i="28"/>
  <c r="BZ534" i="28"/>
  <c r="CB534" i="28"/>
  <c r="CC534" i="28"/>
  <c r="U534" i="8"/>
  <c r="BV534" i="28"/>
  <c r="P534" i="8"/>
  <c r="CE534" i="28"/>
  <c r="W534" i="8"/>
  <c r="CF534" i="28"/>
  <c r="X534" i="8"/>
  <c r="CD534" i="28"/>
  <c r="V534" i="8"/>
  <c r="CA534" i="28"/>
  <c r="CJ534" i="28"/>
  <c r="F534" i="8" s="1"/>
  <c r="CI534" i="28"/>
  <c r="T534" i="8" s="1"/>
  <c r="BY534" i="28"/>
  <c r="CG534" i="28"/>
  <c r="R534" i="8"/>
  <c r="BX534" i="28"/>
  <c r="AS502" i="28"/>
  <c r="CH502" i="28" s="1"/>
  <c r="S502" i="8"/>
  <c r="AS436" i="28"/>
  <c r="AS236" i="28"/>
  <c r="CH236" i="28"/>
  <c r="S236" i="8" s="1"/>
  <c r="AS509" i="28"/>
  <c r="CH509" i="28"/>
  <c r="S509" i="8"/>
  <c r="AS491" i="28"/>
  <c r="AS414" i="28"/>
  <c r="CH414" i="28"/>
  <c r="S414" i="8"/>
  <c r="AS181" i="28"/>
  <c r="AS143" i="28"/>
  <c r="CH143" i="28"/>
  <c r="S143" i="8"/>
  <c r="AS46" i="28"/>
  <c r="AS65" i="28"/>
  <c r="BY65" i="28" s="1"/>
  <c r="AS316" i="28"/>
  <c r="CH316" i="28"/>
  <c r="S316" i="8" s="1"/>
  <c r="AS384" i="28"/>
  <c r="CH384" i="28" s="1"/>
  <c r="S384" i="8"/>
  <c r="AS132" i="28"/>
  <c r="CJ132" i="28" s="1"/>
  <c r="F132" i="8" s="1"/>
  <c r="AS100" i="28"/>
  <c r="CF555" i="28"/>
  <c r="X555" i="8" s="1"/>
  <c r="BW555" i="28"/>
  <c r="CE555" i="28"/>
  <c r="W555" i="8"/>
  <c r="BZ555" i="28"/>
  <c r="CI555" i="28"/>
  <c r="T555" i="8"/>
  <c r="CG555" i="28"/>
  <c r="R555" i="8" s="1"/>
  <c r="CB555" i="28"/>
  <c r="CJ535" i="28"/>
  <c r="F535" i="8"/>
  <c r="CB535" i="28"/>
  <c r="CI535" i="28"/>
  <c r="T535" i="8"/>
  <c r="BX535" i="28"/>
  <c r="CA535" i="28"/>
  <c r="BY146" i="28"/>
  <c r="BV498" i="28"/>
  <c r="P498" i="8" s="1"/>
  <c r="CI498" i="28"/>
  <c r="T498" i="8"/>
  <c r="BW498" i="28"/>
  <c r="BY501" i="28"/>
  <c r="CD501" i="28"/>
  <c r="V501" i="8"/>
  <c r="BW501" i="28"/>
  <c r="CI501" i="28"/>
  <c r="T501" i="8"/>
  <c r="CF501" i="28"/>
  <c r="X501" i="8" s="1"/>
  <c r="CC501" i="28"/>
  <c r="U501" i="8"/>
  <c r="BV501" i="28"/>
  <c r="P501" i="8" s="1"/>
  <c r="CA501" i="28"/>
  <c r="CE501" i="28"/>
  <c r="W501" i="8"/>
  <c r="BX501" i="28"/>
  <c r="CG501" i="28"/>
  <c r="R501" i="8"/>
  <c r="BZ501" i="28"/>
  <c r="CB501" i="28"/>
  <c r="BX491" i="28"/>
  <c r="BW491" i="28"/>
  <c r="CI491" i="28"/>
  <c r="T491" i="8" s="1"/>
  <c r="CF438" i="28"/>
  <c r="X438" i="8"/>
  <c r="BY438" i="28"/>
  <c r="CD438" i="28"/>
  <c r="V438" i="8" s="1"/>
  <c r="BW438" i="28"/>
  <c r="CI438" i="28"/>
  <c r="T438" i="8" s="1"/>
  <c r="CC438" i="28"/>
  <c r="U438" i="8"/>
  <c r="BV438" i="28"/>
  <c r="P438" i="8" s="1"/>
  <c r="CA438" i="28"/>
  <c r="BX438" i="28"/>
  <c r="CJ438" i="28"/>
  <c r="F438" i="8" s="1"/>
  <c r="CE438" i="28"/>
  <c r="W438" i="8"/>
  <c r="CB438" i="28"/>
  <c r="CG438" i="28"/>
  <c r="R438" i="8" s="1"/>
  <c r="BZ438" i="28"/>
  <c r="CA215" i="28"/>
  <c r="CC215" i="28"/>
  <c r="U215" i="8" s="1"/>
  <c r="BX215" i="28"/>
  <c r="CJ215" i="28"/>
  <c r="F215" i="8"/>
  <c r="CG215" i="28"/>
  <c r="R215" i="8" s="1"/>
  <c r="CD215" i="28"/>
  <c r="V215" i="8" s="1"/>
  <c r="BW215" i="28"/>
  <c r="CF215" i="28"/>
  <c r="X215" i="8" s="1"/>
  <c r="CJ510" i="28"/>
  <c r="F510" i="8"/>
  <c r="CF145" i="28"/>
  <c r="X145" i="8" s="1"/>
  <c r="CD145" i="28"/>
  <c r="V145" i="8" s="1"/>
  <c r="BV145" i="28"/>
  <c r="P145" i="8" s="1"/>
  <c r="BZ145" i="28"/>
  <c r="CG145" i="28"/>
  <c r="R145" i="8" s="1"/>
  <c r="CE145" i="28"/>
  <c r="W145" i="8" s="1"/>
  <c r="CE138" i="28"/>
  <c r="W138" i="8" s="1"/>
  <c r="BX138" i="28"/>
  <c r="CJ138" i="28"/>
  <c r="F138" i="8"/>
  <c r="CF138" i="28"/>
  <c r="X138" i="8"/>
  <c r="CC138" i="28"/>
  <c r="U138" i="8"/>
  <c r="BZ138" i="28"/>
  <c r="CI138" i="28"/>
  <c r="T138" i="8"/>
  <c r="CG138" i="28"/>
  <c r="R138" i="8" s="1"/>
  <c r="CD138" i="28"/>
  <c r="V138" i="8" s="1"/>
  <c r="BW138" i="28"/>
  <c r="CA138" i="28"/>
  <c r="CB138" i="28"/>
  <c r="BY138" i="28"/>
  <c r="BV138" i="28"/>
  <c r="P138" i="8" s="1"/>
  <c r="CE130" i="28"/>
  <c r="W130" i="8"/>
  <c r="CG130" i="28"/>
  <c r="R130" i="8" s="1"/>
  <c r="CF130" i="28"/>
  <c r="X130" i="8"/>
  <c r="CC130" i="28"/>
  <c r="U130" i="8" s="1"/>
  <c r="BW122" i="28"/>
  <c r="CI122" i="28"/>
  <c r="T122" i="8"/>
  <c r="CF122" i="28"/>
  <c r="X122" i="8"/>
  <c r="BY122" i="28"/>
  <c r="CD122" i="28"/>
  <c r="V122" i="8" s="1"/>
  <c r="CA122" i="28"/>
  <c r="CC122" i="28"/>
  <c r="U122" i="8"/>
  <c r="BV122" i="28"/>
  <c r="P122" i="8"/>
  <c r="CE122" i="28"/>
  <c r="W122" i="8"/>
  <c r="BX122" i="28"/>
  <c r="CJ122" i="28"/>
  <c r="F122" i="8" s="1"/>
  <c r="CB122" i="28"/>
  <c r="CG122" i="28"/>
  <c r="R122" i="8"/>
  <c r="BZ122" i="28"/>
  <c r="CF102" i="28"/>
  <c r="X102" i="8" s="1"/>
  <c r="CA102" i="28"/>
  <c r="CB102" i="28"/>
  <c r="CG102" i="28"/>
  <c r="R102" i="8" s="1"/>
  <c r="BX94" i="28"/>
  <c r="CJ94" i="28"/>
  <c r="F94" i="8" s="1"/>
  <c r="CD94" i="28"/>
  <c r="V94" i="8"/>
  <c r="BZ94" i="28"/>
  <c r="CB94" i="28"/>
  <c r="CE94" i="28"/>
  <c r="W94" i="8"/>
  <c r="CA94" i="28"/>
  <c r="CF94" i="28"/>
  <c r="X94" i="8" s="1"/>
  <c r="BW94" i="28"/>
  <c r="CI94" i="28"/>
  <c r="T94" i="8"/>
  <c r="CG94" i="28"/>
  <c r="R94" i="8"/>
  <c r="CC94" i="28"/>
  <c r="U94" i="8"/>
  <c r="BY94" i="28"/>
  <c r="BV94" i="28"/>
  <c r="P94" i="8"/>
  <c r="CC86" i="28"/>
  <c r="U86" i="8" s="1"/>
  <c r="CJ86" i="28"/>
  <c r="F86" i="8" s="1"/>
  <c r="CG86" i="28"/>
  <c r="R86" i="8" s="1"/>
  <c r="CD86" i="28"/>
  <c r="V86" i="8" s="1"/>
  <c r="BY236" i="28"/>
  <c r="BW236" i="28"/>
  <c r="CI236" i="28"/>
  <c r="T236" i="8" s="1"/>
  <c r="CF236" i="28"/>
  <c r="X236" i="8"/>
  <c r="CC236" i="28"/>
  <c r="U236" i="8" s="1"/>
  <c r="BV236" i="28"/>
  <c r="P236" i="8" s="1"/>
  <c r="CA236" i="28"/>
  <c r="BZ236" i="28"/>
  <c r="CB236" i="28"/>
  <c r="CE236" i="28"/>
  <c r="W236" i="8"/>
  <c r="BX236" i="28"/>
  <c r="CJ236" i="28"/>
  <c r="F236" i="8"/>
  <c r="BV107" i="28"/>
  <c r="P107" i="8"/>
  <c r="CA107" i="28"/>
  <c r="CC107" i="28"/>
  <c r="U107" i="8"/>
  <c r="CE107" i="28"/>
  <c r="W107" i="8" s="1"/>
  <c r="BX107" i="28"/>
  <c r="CJ107" i="28"/>
  <c r="F107" i="8" s="1"/>
  <c r="BZ107" i="28"/>
  <c r="CB107" i="28"/>
  <c r="CG107" i="28"/>
  <c r="R107" i="8" s="1"/>
  <c r="CD107" i="28"/>
  <c r="V107" i="8"/>
  <c r="BW107" i="28"/>
  <c r="CI107" i="28"/>
  <c r="T107" i="8" s="1"/>
  <c r="CF107" i="28"/>
  <c r="X107" i="8"/>
  <c r="BY107" i="28"/>
  <c r="BX101" i="28"/>
  <c r="CJ101" i="28"/>
  <c r="F101" i="8"/>
  <c r="CE101" i="28"/>
  <c r="W101" i="8" s="1"/>
  <c r="CB101" i="28"/>
  <c r="CG101" i="28"/>
  <c r="R101" i="8" s="1"/>
  <c r="BZ101" i="28"/>
  <c r="CF101" i="28"/>
  <c r="X101" i="8"/>
  <c r="BY101" i="28"/>
  <c r="CD101" i="28"/>
  <c r="V101" i="8"/>
  <c r="BW101" i="28"/>
  <c r="CI101" i="28"/>
  <c r="T101" i="8" s="1"/>
  <c r="CC101" i="28"/>
  <c r="U101" i="8"/>
  <c r="BV101" i="28"/>
  <c r="P101" i="8" s="1"/>
  <c r="CA101" i="28"/>
  <c r="CD93" i="28"/>
  <c r="V93" i="8" s="1"/>
  <c r="CG93" i="28"/>
  <c r="R93" i="8" s="1"/>
  <c r="CI93" i="28"/>
  <c r="T93" i="8" s="1"/>
  <c r="CA93" i="28"/>
  <c r="CB93" i="28"/>
  <c r="CG85" i="28"/>
  <c r="R85" i="8"/>
  <c r="BZ85" i="28"/>
  <c r="CB85" i="28"/>
  <c r="CC85" i="28"/>
  <c r="U85" i="8"/>
  <c r="BW85" i="28"/>
  <c r="CJ85" i="28"/>
  <c r="F85" i="8" s="1"/>
  <c r="CF85" i="28"/>
  <c r="X85" i="8"/>
  <c r="CD85" i="28"/>
  <c r="V85" i="8" s="1"/>
  <c r="CA85" i="28"/>
  <c r="BX85" i="28"/>
  <c r="CE85" i="28"/>
  <c r="W85" i="8" s="1"/>
  <c r="BY85" i="28"/>
  <c r="BV85" i="28"/>
  <c r="P85" i="8" s="1"/>
  <c r="CI85" i="28"/>
  <c r="T85" i="8"/>
  <c r="CB132" i="28"/>
  <c r="BY132" i="28"/>
  <c r="CG116" i="28"/>
  <c r="R116" i="8"/>
  <c r="BW116" i="28"/>
  <c r="BX116" i="28"/>
  <c r="CF116" i="28"/>
  <c r="X116" i="8"/>
  <c r="BZ100" i="28"/>
  <c r="BY81" i="28"/>
  <c r="CD81" i="28"/>
  <c r="V81" i="8"/>
  <c r="BW81" i="28"/>
  <c r="CI81" i="28"/>
  <c r="T81" i="8" s="1"/>
  <c r="CF81" i="28"/>
  <c r="X81" i="8"/>
  <c r="CC81" i="28"/>
  <c r="U81" i="8" s="1"/>
  <c r="BV81" i="28"/>
  <c r="P81" i="8"/>
  <c r="CA81" i="28"/>
  <c r="CE81" i="28"/>
  <c r="W81" i="8"/>
  <c r="BX81" i="28"/>
  <c r="CJ81" i="28"/>
  <c r="F81" i="8" s="1"/>
  <c r="CG81" i="28"/>
  <c r="R81" i="8"/>
  <c r="BZ81" i="28"/>
  <c r="CB81" i="28"/>
  <c r="BV65" i="28"/>
  <c r="P65" i="8" s="1"/>
  <c r="CG65" i="28"/>
  <c r="R65" i="8" s="1"/>
  <c r="CD65" i="28"/>
  <c r="V65" i="8" s="1"/>
  <c r="BX65" i="28"/>
  <c r="CE65" i="28"/>
  <c r="W65" i="8" s="1"/>
  <c r="CB518" i="28"/>
  <c r="BZ448" i="28"/>
  <c r="CB448" i="28"/>
  <c r="CG448" i="28"/>
  <c r="R448" i="8" s="1"/>
  <c r="CD448" i="28"/>
  <c r="V448" i="8"/>
  <c r="BW448" i="28"/>
  <c r="CI448" i="28"/>
  <c r="T448" i="8" s="1"/>
  <c r="CF448" i="28"/>
  <c r="X448" i="8"/>
  <c r="BY448" i="28"/>
  <c r="BV448" i="28"/>
  <c r="P448" i="8"/>
  <c r="CA448" i="28"/>
  <c r="CC448" i="28"/>
  <c r="U448" i="8" s="1"/>
  <c r="CE448" i="28"/>
  <c r="W448" i="8"/>
  <c r="BX448" i="28"/>
  <c r="CJ448" i="28"/>
  <c r="F448" i="8"/>
  <c r="CB377" i="28"/>
  <c r="CG377" i="28"/>
  <c r="R377" i="8" s="1"/>
  <c r="BV377" i="28"/>
  <c r="P377" i="8"/>
  <c r="CE377" i="28"/>
  <c r="W377" i="8" s="1"/>
  <c r="CF377" i="28"/>
  <c r="X377" i="8"/>
  <c r="CC377" i="28"/>
  <c r="U377" i="8" s="1"/>
  <c r="CI377" i="28"/>
  <c r="T377" i="8"/>
  <c r="CJ377" i="28"/>
  <c r="F377" i="8" s="1"/>
  <c r="BZ377" i="28"/>
  <c r="CA377" i="28"/>
  <c r="BX377" i="28"/>
  <c r="BY377" i="28"/>
  <c r="CD377" i="28"/>
  <c r="V377" i="8"/>
  <c r="BW377" i="28"/>
  <c r="CD334" i="28"/>
  <c r="V334" i="8"/>
  <c r="BW334" i="28"/>
  <c r="CI334" i="28"/>
  <c r="T334" i="8" s="1"/>
  <c r="CF334" i="28"/>
  <c r="X334" i="8"/>
  <c r="BY334" i="28"/>
  <c r="BV334" i="28"/>
  <c r="P334" i="8"/>
  <c r="CJ334" i="28"/>
  <c r="F334" i="8" s="1"/>
  <c r="CG334" i="28"/>
  <c r="R334" i="8"/>
  <c r="BZ334" i="28"/>
  <c r="CA334" i="28"/>
  <c r="BX334" i="28"/>
  <c r="CE334" i="28"/>
  <c r="W334" i="8"/>
  <c r="CB334" i="28"/>
  <c r="CC334" i="28"/>
  <c r="U334" i="8"/>
  <c r="CD302" i="28"/>
  <c r="V302" i="8" s="1"/>
  <c r="Q302" i="8" s="1"/>
  <c r="BW302" i="28"/>
  <c r="CI302" i="28"/>
  <c r="T302" i="8"/>
  <c r="CF302" i="28"/>
  <c r="X302" i="8" s="1"/>
  <c r="BY302" i="28"/>
  <c r="BZ302" i="28"/>
  <c r="CA302" i="28"/>
  <c r="BX302" i="28"/>
  <c r="CE302" i="28"/>
  <c r="W302" i="8"/>
  <c r="CB302" i="28"/>
  <c r="CC302" i="28"/>
  <c r="U302" i="8"/>
  <c r="BV302" i="28"/>
  <c r="P302" i="8" s="1"/>
  <c r="CJ302" i="28"/>
  <c r="F302" i="8"/>
  <c r="CG302" i="28"/>
  <c r="R302" i="8" s="1"/>
  <c r="BW229" i="28"/>
  <c r="BY204" i="28"/>
  <c r="CD204" i="28"/>
  <c r="V204" i="8" s="1"/>
  <c r="Q204" i="8" s="1"/>
  <c r="BW204" i="28"/>
  <c r="CI204" i="28"/>
  <c r="T204" i="8"/>
  <c r="CF204" i="28"/>
  <c r="X204" i="8" s="1"/>
  <c r="CC204" i="28"/>
  <c r="U204" i="8"/>
  <c r="BV204" i="28"/>
  <c r="P204" i="8" s="1"/>
  <c r="CA204" i="28"/>
  <c r="CG204" i="28"/>
  <c r="R204" i="8"/>
  <c r="BZ204" i="28"/>
  <c r="CB204" i="28"/>
  <c r="CE204" i="28"/>
  <c r="W204" i="8"/>
  <c r="BX204" i="28"/>
  <c r="CJ204" i="28"/>
  <c r="F204" i="8"/>
  <c r="BX173" i="28"/>
  <c r="CE173" i="28"/>
  <c r="W173" i="8" s="1"/>
  <c r="BZ173" i="28"/>
  <c r="BY173" i="28"/>
  <c r="CD173" i="28"/>
  <c r="V173" i="8" s="1"/>
  <c r="BV173" i="28"/>
  <c r="P173" i="8" s="1"/>
  <c r="CC120" i="28"/>
  <c r="U120" i="8"/>
  <c r="BV120" i="28"/>
  <c r="P120" i="8" s="1"/>
  <c r="CA120" i="28"/>
  <c r="CG120" i="28"/>
  <c r="R120" i="8"/>
  <c r="BZ120" i="28"/>
  <c r="CB120" i="28"/>
  <c r="BY120" i="28"/>
  <c r="CD120" i="28"/>
  <c r="V120" i="8" s="1"/>
  <c r="CI120" i="28"/>
  <c r="T120" i="8"/>
  <c r="BX120" i="28"/>
  <c r="BW120" i="28"/>
  <c r="CF120" i="28"/>
  <c r="X120" i="8"/>
  <c r="CE120" i="28"/>
  <c r="W120" i="8" s="1"/>
  <c r="CJ120" i="28"/>
  <c r="F120" i="8"/>
  <c r="CC104" i="28"/>
  <c r="U104" i="8" s="1"/>
  <c r="BV104" i="28"/>
  <c r="P104" i="8"/>
  <c r="CA104" i="28"/>
  <c r="CG104" i="28"/>
  <c r="R104" i="8"/>
  <c r="BZ104" i="28"/>
  <c r="CB104" i="28"/>
  <c r="BY104" i="28"/>
  <c r="CD104" i="28"/>
  <c r="V104" i="8"/>
  <c r="CI104" i="28"/>
  <c r="T104" i="8" s="1"/>
  <c r="BX104" i="28"/>
  <c r="BW104" i="28"/>
  <c r="CF104" i="28"/>
  <c r="X104" i="8" s="1"/>
  <c r="CE104" i="28"/>
  <c r="W104" i="8"/>
  <c r="CJ104" i="28"/>
  <c r="F104" i="8" s="1"/>
  <c r="BV49" i="28"/>
  <c r="P49" i="8" s="1"/>
  <c r="CA49" i="28"/>
  <c r="CG49" i="28"/>
  <c r="R49" i="8" s="1"/>
  <c r="CB49" i="28"/>
  <c r="CC49" i="28"/>
  <c r="U49" i="8" s="1"/>
  <c r="BY49" i="28"/>
  <c r="BZ46" i="28"/>
  <c r="CI46" i="28"/>
  <c r="T46" i="8" s="1"/>
  <c r="CD46" i="28"/>
  <c r="V46" i="8" s="1"/>
  <c r="BX46" i="28"/>
  <c r="BV46" i="28"/>
  <c r="P46" i="8" s="1"/>
  <c r="CB46" i="28"/>
  <c r="CF46" i="28"/>
  <c r="X46" i="8" s="1"/>
  <c r="CE46" i="28"/>
  <c r="W46" i="8" s="1"/>
  <c r="CB90" i="28"/>
  <c r="CG90" i="28"/>
  <c r="R90" i="8"/>
  <c r="BZ90" i="28"/>
  <c r="CA90" i="28"/>
  <c r="CC90" i="28"/>
  <c r="U90" i="8"/>
  <c r="BV90" i="28"/>
  <c r="P90" i="8"/>
  <c r="BX90" i="28"/>
  <c r="BW90" i="28"/>
  <c r="CF90" i="28"/>
  <c r="X90" i="8"/>
  <c r="CE90" i="28"/>
  <c r="W90" i="8"/>
  <c r="CJ90" i="28"/>
  <c r="F90" i="8"/>
  <c r="CI90" i="28"/>
  <c r="T90" i="8"/>
  <c r="BY90" i="28"/>
  <c r="CD90" i="28"/>
  <c r="V90" i="8"/>
  <c r="CF213" i="28"/>
  <c r="X213" i="8" s="1"/>
  <c r="BY213" i="28"/>
  <c r="CD213" i="28"/>
  <c r="V213" i="8" s="1"/>
  <c r="BW213" i="28"/>
  <c r="CI213" i="28"/>
  <c r="T213" i="8"/>
  <c r="CC213" i="28"/>
  <c r="U213" i="8" s="1"/>
  <c r="BV213" i="28"/>
  <c r="P213" i="8"/>
  <c r="CA213" i="28"/>
  <c r="BX213" i="28"/>
  <c r="CJ213" i="28"/>
  <c r="F213" i="8"/>
  <c r="CE213" i="28"/>
  <c r="W213" i="8" s="1"/>
  <c r="CB213" i="28"/>
  <c r="CG213" i="28"/>
  <c r="R213" i="8" s="1"/>
  <c r="BZ213" i="28"/>
  <c r="BV143" i="28"/>
  <c r="P143" i="8"/>
  <c r="CC143" i="28"/>
  <c r="U143" i="8" s="1"/>
  <c r="BX143" i="28"/>
  <c r="BZ143" i="28"/>
  <c r="CG143" i="28"/>
  <c r="R143" i="8" s="1"/>
  <c r="BW143" i="28"/>
  <c r="CF143" i="28"/>
  <c r="X143" i="8" s="1"/>
  <c r="BY124" i="28"/>
  <c r="CD124" i="28"/>
  <c r="V124" i="8"/>
  <c r="BW124" i="28"/>
  <c r="CI124" i="28"/>
  <c r="T124" i="8"/>
  <c r="CF124" i="28"/>
  <c r="X124" i="8" s="1"/>
  <c r="Q124" i="8" s="1"/>
  <c r="CC124" i="28"/>
  <c r="U124" i="8"/>
  <c r="BV124" i="28"/>
  <c r="P124" i="8" s="1"/>
  <c r="CA124" i="28"/>
  <c r="CG124" i="28"/>
  <c r="R124" i="8"/>
  <c r="BZ124" i="28"/>
  <c r="CB124" i="28"/>
  <c r="BX124" i="28"/>
  <c r="CJ124" i="28"/>
  <c r="F124" i="8" s="1"/>
  <c r="CE124" i="28"/>
  <c r="W124" i="8"/>
  <c r="CB36" i="28"/>
  <c r="CI36" i="28"/>
  <c r="T36" i="8" s="1"/>
  <c r="CG36" i="28"/>
  <c r="R36" i="8"/>
  <c r="CF36" i="28"/>
  <c r="X36" i="8" s="1"/>
  <c r="BY36" i="28"/>
  <c r="BV36" i="28"/>
  <c r="P36" i="8" s="1"/>
  <c r="CD36" i="28"/>
  <c r="V36" i="8"/>
  <c r="BZ36" i="28"/>
  <c r="BW36" i="28"/>
  <c r="BX36" i="28"/>
  <c r="CJ36" i="28"/>
  <c r="F36" i="8"/>
  <c r="CE36" i="28"/>
  <c r="W36" i="8" s="1"/>
  <c r="CA36" i="28"/>
  <c r="CC36" i="28"/>
  <c r="U36" i="8"/>
  <c r="CA509" i="28"/>
  <c r="CD509" i="28"/>
  <c r="V509" i="8"/>
  <c r="BV424" i="28"/>
  <c r="P424" i="8" s="1"/>
  <c r="CC424" i="28"/>
  <c r="U424" i="8" s="1"/>
  <c r="BX424" i="28"/>
  <c r="CJ424" i="28"/>
  <c r="F424" i="8" s="1"/>
  <c r="CB424" i="28"/>
  <c r="CG424" i="28"/>
  <c r="R424" i="8" s="1"/>
  <c r="CD424" i="28"/>
  <c r="V424" i="8" s="1"/>
  <c r="BW424" i="28"/>
  <c r="CF424" i="28"/>
  <c r="X424" i="8" s="1"/>
  <c r="CD406" i="28"/>
  <c r="V406" i="8" s="1"/>
  <c r="BW406" i="28"/>
  <c r="CI406" i="28"/>
  <c r="T406" i="8"/>
  <c r="CF406" i="28"/>
  <c r="X406" i="8"/>
  <c r="BY406" i="28"/>
  <c r="CE406" i="28"/>
  <c r="W406" i="8" s="1"/>
  <c r="BV406" i="28"/>
  <c r="P406" i="8" s="1"/>
  <c r="CA406" i="28"/>
  <c r="CC406" i="28"/>
  <c r="U406" i="8" s="1"/>
  <c r="BX406" i="28"/>
  <c r="CJ406" i="28"/>
  <c r="F406" i="8" s="1"/>
  <c r="BZ406" i="28"/>
  <c r="CB406" i="28"/>
  <c r="CG406" i="28"/>
  <c r="R406" i="8" s="1"/>
  <c r="BX494" i="28"/>
  <c r="CB494" i="28"/>
  <c r="CI494" i="28"/>
  <c r="T494" i="8" s="1"/>
  <c r="CC392" i="28"/>
  <c r="U392" i="8" s="1"/>
  <c r="BV392" i="28"/>
  <c r="P392" i="8" s="1"/>
  <c r="CG392" i="28"/>
  <c r="R392" i="8" s="1"/>
  <c r="BX392" i="28"/>
  <c r="CJ392" i="28"/>
  <c r="F392" i="8" s="1"/>
  <c r="BW392" i="28"/>
  <c r="CB392" i="28"/>
  <c r="BZ392" i="28"/>
  <c r="CF392" i="28"/>
  <c r="X392" i="8" s="1"/>
  <c r="BY392" i="28"/>
  <c r="CD392" i="28"/>
  <c r="V392" i="8"/>
  <c r="CI392" i="28"/>
  <c r="T392" i="8"/>
  <c r="CE392" i="28"/>
  <c r="W392" i="8"/>
  <c r="CA392" i="28"/>
  <c r="CC384" i="28"/>
  <c r="U384" i="8" s="1"/>
  <c r="BV384" i="28"/>
  <c r="P384" i="8" s="1"/>
  <c r="CE384" i="28"/>
  <c r="W384" i="8" s="1"/>
  <c r="BW384" i="28"/>
  <c r="CB384" i="28"/>
  <c r="BY384" i="28"/>
  <c r="CD384" i="28"/>
  <c r="V384" i="8" s="1"/>
  <c r="CF384" i="28"/>
  <c r="X384" i="8"/>
  <c r="BZ384" i="28"/>
  <c r="CA384" i="28"/>
  <c r="CJ384" i="28"/>
  <c r="F384" i="8"/>
  <c r="BX384" i="28"/>
  <c r="CI384" i="28"/>
  <c r="T384" i="8" s="1"/>
  <c r="CG384" i="28"/>
  <c r="R384" i="8" s="1"/>
  <c r="CF316" i="28"/>
  <c r="X316" i="8" s="1"/>
  <c r="BY316" i="28"/>
  <c r="CD316" i="28"/>
  <c r="V316" i="8" s="1"/>
  <c r="BW316" i="28"/>
  <c r="CI316" i="28"/>
  <c r="T316" i="8"/>
  <c r="CC316" i="28"/>
  <c r="U316" i="8" s="1"/>
  <c r="BV316" i="28"/>
  <c r="P316" i="8" s="1"/>
  <c r="CA316" i="28"/>
  <c r="BX316" i="28"/>
  <c r="CJ316" i="28"/>
  <c r="F316" i="8" s="1"/>
  <c r="CE316" i="28"/>
  <c r="W316" i="8" s="1"/>
  <c r="CB316" i="28"/>
  <c r="CG316" i="28"/>
  <c r="R316" i="8" s="1"/>
  <c r="BZ316" i="28"/>
  <c r="CF137" i="28"/>
  <c r="X137" i="8" s="1"/>
  <c r="BY137" i="28"/>
  <c r="CD137" i="28"/>
  <c r="V137" i="8"/>
  <c r="BW137" i="28"/>
  <c r="CI137" i="28"/>
  <c r="T137" i="8" s="1"/>
  <c r="CC137" i="28"/>
  <c r="U137" i="8" s="1"/>
  <c r="Q137" i="8" s="1"/>
  <c r="BV137" i="28"/>
  <c r="P137" i="8" s="1"/>
  <c r="CA137" i="28"/>
  <c r="BX137" i="28"/>
  <c r="CJ137" i="28"/>
  <c r="F137" i="8" s="1"/>
  <c r="CE137" i="28"/>
  <c r="W137" i="8" s="1"/>
  <c r="CB137" i="28"/>
  <c r="CG137" i="28"/>
  <c r="R137" i="8"/>
  <c r="BZ137" i="28"/>
  <c r="BV99" i="28"/>
  <c r="P99" i="8" s="1"/>
  <c r="CA99" i="28"/>
  <c r="CC99" i="28"/>
  <c r="U99" i="8" s="1"/>
  <c r="CE99" i="28"/>
  <c r="W99" i="8"/>
  <c r="BX99" i="28"/>
  <c r="CJ99" i="28"/>
  <c r="F99" i="8" s="1"/>
  <c r="CD99" i="28"/>
  <c r="V99" i="8" s="1"/>
  <c r="BW99" i="28"/>
  <c r="CI99" i="28"/>
  <c r="T99" i="8"/>
  <c r="CF99" i="28"/>
  <c r="X99" i="8" s="1"/>
  <c r="BY99" i="28"/>
  <c r="BZ99" i="28"/>
  <c r="CG99" i="28"/>
  <c r="R99" i="8" s="1"/>
  <c r="CB99" i="28"/>
  <c r="CE142" i="28"/>
  <c r="W142" i="8" s="1"/>
  <c r="BX142" i="28"/>
  <c r="CJ142" i="28"/>
  <c r="F142" i="8"/>
  <c r="CB142" i="28"/>
  <c r="CG142" i="28"/>
  <c r="R142" i="8" s="1"/>
  <c r="BZ142" i="28"/>
  <c r="BW142" i="28"/>
  <c r="CI142" i="28"/>
  <c r="T142" i="8" s="1"/>
  <c r="CF142" i="28"/>
  <c r="X142" i="8" s="1"/>
  <c r="BY142" i="28"/>
  <c r="CD142" i="28"/>
  <c r="V142" i="8"/>
  <c r="CA142" i="28"/>
  <c r="CC142" i="28"/>
  <c r="U142" i="8" s="1"/>
  <c r="Q142" i="8" s="1"/>
  <c r="BV142" i="28"/>
  <c r="P142" i="8" s="1"/>
  <c r="CC32" i="28"/>
  <c r="U32" i="8" s="1"/>
  <c r="BY32" i="28"/>
  <c r="BV32" i="28"/>
  <c r="P32" i="8" s="1"/>
  <c r="BX32" i="28"/>
  <c r="CJ32" i="28"/>
  <c r="F32" i="8" s="1"/>
  <c r="CD32" i="28"/>
  <c r="V32" i="8" s="1"/>
  <c r="BZ32" i="28"/>
  <c r="CB32" i="28"/>
  <c r="BW32" i="28"/>
  <c r="CE32" i="28"/>
  <c r="W32" i="8"/>
  <c r="Q32" i="8" s="1"/>
  <c r="CA32" i="28"/>
  <c r="CF32" i="28"/>
  <c r="X32" i="8" s="1"/>
  <c r="CI32" i="28"/>
  <c r="T32" i="8" s="1"/>
  <c r="CG32" i="28"/>
  <c r="R32" i="8" s="1"/>
  <c r="Q544" i="8"/>
  <c r="BX221" i="28"/>
  <c r="CJ221" i="28"/>
  <c r="F221" i="8" s="1"/>
  <c r="CE221" i="28"/>
  <c r="W221" i="8" s="1"/>
  <c r="Q221" i="8" s="1"/>
  <c r="CB221" i="28"/>
  <c r="BY221" i="28"/>
  <c r="BV221" i="28"/>
  <c r="P221" i="8" s="1"/>
  <c r="CI221" i="28"/>
  <c r="T221" i="8" s="1"/>
  <c r="CF221" i="28"/>
  <c r="X221" i="8" s="1"/>
  <c r="CC221" i="28"/>
  <c r="U221" i="8" s="1"/>
  <c r="BZ221" i="28"/>
  <c r="BW221" i="28"/>
  <c r="CG221" i="28"/>
  <c r="R221" i="8" s="1"/>
  <c r="CD221" i="28"/>
  <c r="V221" i="8" s="1"/>
  <c r="CA221" i="28"/>
  <c r="BX189" i="28"/>
  <c r="CJ189" i="28"/>
  <c r="F189" i="8" s="1"/>
  <c r="CE189" i="28"/>
  <c r="W189" i="8" s="1"/>
  <c r="CF189" i="28"/>
  <c r="X189" i="8" s="1"/>
  <c r="CC189" i="28"/>
  <c r="U189" i="8" s="1"/>
  <c r="BZ189" i="28"/>
  <c r="BW189" i="28"/>
  <c r="CG189" i="28"/>
  <c r="R189" i="8" s="1"/>
  <c r="CD189" i="28"/>
  <c r="V189" i="8" s="1"/>
  <c r="CA189" i="28"/>
  <c r="CB189" i="28"/>
  <c r="BY189" i="28"/>
  <c r="BV189" i="28"/>
  <c r="P189" i="8" s="1"/>
  <c r="CI189" i="28"/>
  <c r="T189" i="8"/>
  <c r="CC73" i="28"/>
  <c r="U73" i="8" s="1"/>
  <c r="BV73" i="28"/>
  <c r="P73" i="8"/>
  <c r="CA73" i="28"/>
  <c r="CE73" i="28"/>
  <c r="W73" i="8" s="1"/>
  <c r="BX73" i="28"/>
  <c r="CG73" i="28"/>
  <c r="R73" i="8" s="1"/>
  <c r="BZ73" i="28"/>
  <c r="CB73" i="28"/>
  <c r="BW73" i="28"/>
  <c r="BY73" i="28"/>
  <c r="CI73" i="28"/>
  <c r="T73" i="8"/>
  <c r="CF73" i="28"/>
  <c r="X73" i="8" s="1"/>
  <c r="Q73" i="8" s="1"/>
  <c r="CD73" i="28"/>
  <c r="V73" i="8"/>
  <c r="CJ73" i="28"/>
  <c r="F73" i="8" s="1"/>
  <c r="CF54" i="28"/>
  <c r="X54" i="8"/>
  <c r="BY54" i="28"/>
  <c r="CD54" i="28"/>
  <c r="V54" i="8" s="1"/>
  <c r="BW54" i="28"/>
  <c r="CI54" i="28"/>
  <c r="T54" i="8" s="1"/>
  <c r="CB54" i="28"/>
  <c r="CC54" i="28"/>
  <c r="U54" i="8" s="1"/>
  <c r="BZ54" i="28"/>
  <c r="CA54" i="28"/>
  <c r="CJ54" i="28"/>
  <c r="F54" i="8" s="1"/>
  <c r="CG54" i="28"/>
  <c r="R54" i="8" s="1"/>
  <c r="CE54" i="28"/>
  <c r="W54" i="8" s="1"/>
  <c r="Q54" i="8" s="1"/>
  <c r="BX54" i="28"/>
  <c r="BV54" i="28"/>
  <c r="P54" i="8"/>
  <c r="CF506" i="28"/>
  <c r="X506" i="8" s="1"/>
  <c r="Q506" i="8" s="1"/>
  <c r="BY506" i="28"/>
  <c r="CD506" i="28"/>
  <c r="V506" i="8" s="1"/>
  <c r="BW506" i="28"/>
  <c r="CI506" i="28"/>
  <c r="T506" i="8"/>
  <c r="CC506" i="28"/>
  <c r="U506" i="8" s="1"/>
  <c r="BV506" i="28"/>
  <c r="P506" i="8"/>
  <c r="CA506" i="28"/>
  <c r="CB506" i="28"/>
  <c r="CG506" i="28"/>
  <c r="R506" i="8"/>
  <c r="BZ506" i="28"/>
  <c r="BX506" i="28"/>
  <c r="CJ506" i="28"/>
  <c r="F506" i="8"/>
  <c r="CE506" i="28"/>
  <c r="W506" i="8" s="1"/>
  <c r="BZ480" i="28"/>
  <c r="CB480" i="28"/>
  <c r="CG480" i="28"/>
  <c r="R480" i="8" s="1"/>
  <c r="CD480" i="28"/>
  <c r="V480" i="8"/>
  <c r="BW480" i="28"/>
  <c r="CI480" i="28"/>
  <c r="T480" i="8" s="1"/>
  <c r="CF480" i="28"/>
  <c r="X480" i="8" s="1"/>
  <c r="BY480" i="28"/>
  <c r="CE480" i="28"/>
  <c r="W480" i="8"/>
  <c r="Q480" i="8" s="1"/>
  <c r="BX480" i="28"/>
  <c r="CJ480" i="28"/>
  <c r="F480" i="8" s="1"/>
  <c r="CA480" i="28"/>
  <c r="BV480" i="28"/>
  <c r="P480" i="8" s="1"/>
  <c r="CC480" i="28"/>
  <c r="U480" i="8"/>
  <c r="CE505" i="28"/>
  <c r="W505" i="8" s="1"/>
  <c r="BZ505" i="28"/>
  <c r="BW505" i="28"/>
  <c r="BV505" i="28"/>
  <c r="P505" i="8" s="1"/>
  <c r="CC497" i="28"/>
  <c r="U497" i="8"/>
  <c r="Q497" i="8" s="1"/>
  <c r="BV497" i="28"/>
  <c r="P497" i="8" s="1"/>
  <c r="CA497" i="28"/>
  <c r="CE497" i="28"/>
  <c r="W497" i="8" s="1"/>
  <c r="BX497" i="28"/>
  <c r="CJ497" i="28"/>
  <c r="F497" i="8"/>
  <c r="BY497" i="28"/>
  <c r="CD497" i="28"/>
  <c r="V497" i="8" s="1"/>
  <c r="BW497" i="28"/>
  <c r="CI497" i="28"/>
  <c r="T497" i="8" s="1"/>
  <c r="CF497" i="28"/>
  <c r="X497" i="8"/>
  <c r="CG497" i="28"/>
  <c r="R497" i="8" s="1"/>
  <c r="CB497" i="28"/>
  <c r="BZ497" i="28"/>
  <c r="BY483" i="28"/>
  <c r="BV483" i="28"/>
  <c r="P483" i="8" s="1"/>
  <c r="CE432" i="28"/>
  <c r="W432" i="8" s="1"/>
  <c r="BX432" i="28"/>
  <c r="CJ432" i="28"/>
  <c r="F432" i="8"/>
  <c r="BZ432" i="28"/>
  <c r="CB432" i="28"/>
  <c r="CG432" i="28"/>
  <c r="R432" i="8"/>
  <c r="CD432" i="28"/>
  <c r="V432" i="8" s="1"/>
  <c r="BW432" i="28"/>
  <c r="CI432" i="28"/>
  <c r="T432" i="8" s="1"/>
  <c r="CF432" i="28"/>
  <c r="X432" i="8"/>
  <c r="BY432" i="28"/>
  <c r="BV432" i="28"/>
  <c r="P432" i="8" s="1"/>
  <c r="CC432" i="28"/>
  <c r="U432" i="8"/>
  <c r="CA432" i="28"/>
  <c r="CC414" i="28"/>
  <c r="U414" i="8"/>
  <c r="BV414" i="28"/>
  <c r="P414" i="8" s="1"/>
  <c r="CA414" i="28"/>
  <c r="BX414" i="28"/>
  <c r="CJ414" i="28"/>
  <c r="F414" i="8" s="1"/>
  <c r="CE414" i="28"/>
  <c r="W414" i="8" s="1"/>
  <c r="CB414" i="28"/>
  <c r="CG414" i="28"/>
  <c r="R414" i="8" s="1"/>
  <c r="BZ414" i="28"/>
  <c r="CD414" i="28"/>
  <c r="V414" i="8" s="1"/>
  <c r="CF414" i="28"/>
  <c r="X414" i="8" s="1"/>
  <c r="BW414" i="28"/>
  <c r="CI414" i="28"/>
  <c r="T414" i="8" s="1"/>
  <c r="BY414" i="28"/>
  <c r="BV398" i="28"/>
  <c r="P398" i="8" s="1"/>
  <c r="CA398" i="28"/>
  <c r="BY398" i="28"/>
  <c r="CE398" i="28"/>
  <c r="W398" i="8" s="1"/>
  <c r="BX398" i="28"/>
  <c r="CJ398" i="28"/>
  <c r="F398" i="8"/>
  <c r="CB398" i="28"/>
  <c r="CG398" i="28"/>
  <c r="R398" i="8"/>
  <c r="CD398" i="28"/>
  <c r="V398" i="8" s="1"/>
  <c r="BW398" i="28"/>
  <c r="CI398" i="28"/>
  <c r="T398" i="8"/>
  <c r="CF398" i="28"/>
  <c r="X398" i="8" s="1"/>
  <c r="CC398" i="28"/>
  <c r="U398" i="8"/>
  <c r="Q398" i="8" s="1"/>
  <c r="BZ398" i="28"/>
  <c r="BV207" i="28"/>
  <c r="P207" i="8"/>
  <c r="CA207" i="28"/>
  <c r="CC207" i="28"/>
  <c r="U207" i="8" s="1"/>
  <c r="Q207" i="8" s="1"/>
  <c r="BZ207" i="28"/>
  <c r="BW207" i="28"/>
  <c r="BX207" i="28"/>
  <c r="CD207" i="28"/>
  <c r="V207" i="8"/>
  <c r="CE207" i="28"/>
  <c r="W207" i="8" s="1"/>
  <c r="CB207" i="28"/>
  <c r="BY207" i="28"/>
  <c r="CF207" i="28"/>
  <c r="X207" i="8" s="1"/>
  <c r="CI207" i="28"/>
  <c r="T207" i="8"/>
  <c r="CJ207" i="28"/>
  <c r="F207" i="8" s="1"/>
  <c r="CG207" i="28"/>
  <c r="R207" i="8" s="1"/>
  <c r="CD436" i="28"/>
  <c r="V436" i="8" s="1"/>
  <c r="BY436" i="28"/>
  <c r="CB436" i="28"/>
  <c r="CC388" i="28"/>
  <c r="U388" i="8" s="1"/>
  <c r="BV388" i="28"/>
  <c r="P388" i="8" s="1"/>
  <c r="CA388" i="28"/>
  <c r="BX388" i="28"/>
  <c r="CF388" i="28"/>
  <c r="X388" i="8" s="1"/>
  <c r="CB388" i="28"/>
  <c r="BY388" i="28"/>
  <c r="CI388" i="28"/>
  <c r="T388" i="8" s="1"/>
  <c r="BZ388" i="28"/>
  <c r="CJ388" i="28"/>
  <c r="F388" i="8" s="1"/>
  <c r="CG388" i="28"/>
  <c r="R388" i="8"/>
  <c r="CD388" i="28"/>
  <c r="V388" i="8" s="1"/>
  <c r="CE388" i="28"/>
  <c r="W388" i="8"/>
  <c r="BW388" i="28"/>
  <c r="CD308" i="28"/>
  <c r="V308" i="8" s="1"/>
  <c r="BV308" i="28"/>
  <c r="P308" i="8" s="1"/>
  <c r="BZ308" i="28"/>
  <c r="BX141" i="28"/>
  <c r="CJ141" i="28"/>
  <c r="F141" i="8" s="1"/>
  <c r="CE141" i="28"/>
  <c r="W141" i="8" s="1"/>
  <c r="CB141" i="28"/>
  <c r="CG141" i="28"/>
  <c r="R141" i="8" s="1"/>
  <c r="BZ141" i="28"/>
  <c r="CF141" i="28"/>
  <c r="X141" i="8" s="1"/>
  <c r="BY141" i="28"/>
  <c r="CD141" i="28"/>
  <c r="V141" i="8"/>
  <c r="BW141" i="28"/>
  <c r="CI141" i="28"/>
  <c r="T141" i="8" s="1"/>
  <c r="CC141" i="28"/>
  <c r="U141" i="8" s="1"/>
  <c r="Q141" i="8" s="1"/>
  <c r="BV141" i="28"/>
  <c r="P141" i="8" s="1"/>
  <c r="CA141" i="28"/>
  <c r="BX133" i="28"/>
  <c r="CJ133" i="28"/>
  <c r="F133" i="8" s="1"/>
  <c r="CE133" i="28"/>
  <c r="W133" i="8" s="1"/>
  <c r="CB133" i="28"/>
  <c r="CG133" i="28"/>
  <c r="R133" i="8"/>
  <c r="BZ133" i="28"/>
  <c r="CF133" i="28"/>
  <c r="X133" i="8" s="1"/>
  <c r="BY133" i="28"/>
  <c r="CD133" i="28"/>
  <c r="V133" i="8" s="1"/>
  <c r="Q133" i="8" s="1"/>
  <c r="BW133" i="28"/>
  <c r="CI133" i="28"/>
  <c r="T133" i="8" s="1"/>
  <c r="CC133" i="28"/>
  <c r="U133" i="8" s="1"/>
  <c r="BV133" i="28"/>
  <c r="P133" i="8" s="1"/>
  <c r="CA133" i="28"/>
  <c r="BV103" i="28"/>
  <c r="P103" i="8"/>
  <c r="CA103" i="28"/>
  <c r="CC103" i="28"/>
  <c r="U103" i="8" s="1"/>
  <c r="CF103" i="28"/>
  <c r="X103" i="8" s="1"/>
  <c r="CI103" i="28"/>
  <c r="T103" i="8" s="1"/>
  <c r="CJ103" i="28"/>
  <c r="F103" i="8" s="1"/>
  <c r="CG103" i="28"/>
  <c r="R103" i="8" s="1"/>
  <c r="BZ103" i="28"/>
  <c r="BW103" i="28"/>
  <c r="BX103" i="28"/>
  <c r="CD103" i="28"/>
  <c r="V103" i="8"/>
  <c r="CE103" i="28"/>
  <c r="W103" i="8" s="1"/>
  <c r="CB103" i="28"/>
  <c r="BY103" i="28"/>
  <c r="CA95" i="28"/>
  <c r="CG95" i="28"/>
  <c r="R95" i="8" s="1"/>
  <c r="CD95" i="28"/>
  <c r="V95" i="8" s="1"/>
  <c r="Q95" i="8" s="1"/>
  <c r="BZ95" i="28"/>
  <c r="BX95" i="28"/>
  <c r="CJ95" i="28"/>
  <c r="F95" i="8" s="1"/>
  <c r="BW95" i="28"/>
  <c r="CB95" i="28"/>
  <c r="BY95" i="28"/>
  <c r="CE95" i="28"/>
  <c r="W95" i="8" s="1"/>
  <c r="CI95" i="28"/>
  <c r="T95" i="8"/>
  <c r="CC95" i="28"/>
  <c r="U95" i="8" s="1"/>
  <c r="BV95" i="28"/>
  <c r="P95" i="8"/>
  <c r="CF95" i="28"/>
  <c r="X95" i="8" s="1"/>
  <c r="CA87" i="28"/>
  <c r="CC87" i="28"/>
  <c r="U87" i="8" s="1"/>
  <c r="BV87" i="28"/>
  <c r="P87" i="8" s="1"/>
  <c r="CB87" i="28"/>
  <c r="CG87" i="28"/>
  <c r="R87" i="8" s="1"/>
  <c r="BZ87" i="28"/>
  <c r="BW87" i="28"/>
  <c r="CF87" i="28"/>
  <c r="X87" i="8" s="1"/>
  <c r="CE87" i="28"/>
  <c r="W87" i="8"/>
  <c r="CJ87" i="28"/>
  <c r="F87" i="8" s="1"/>
  <c r="CI87" i="28"/>
  <c r="T87" i="8"/>
  <c r="BY87" i="28"/>
  <c r="CD87" i="28"/>
  <c r="V87" i="8" s="1"/>
  <c r="Q87" i="8" s="1"/>
  <c r="BX87" i="28"/>
  <c r="BY128" i="28"/>
  <c r="CD128" i="28"/>
  <c r="V128" i="8" s="1"/>
  <c r="BW128" i="28"/>
  <c r="CI128" i="28"/>
  <c r="T128" i="8" s="1"/>
  <c r="CF128" i="28"/>
  <c r="X128" i="8"/>
  <c r="CC128" i="28"/>
  <c r="U128" i="8" s="1"/>
  <c r="BV128" i="28"/>
  <c r="P128" i="8"/>
  <c r="CA128" i="28"/>
  <c r="CE128" i="28"/>
  <c r="W128" i="8" s="1"/>
  <c r="BX128" i="28"/>
  <c r="CJ128" i="28"/>
  <c r="F128" i="8" s="1"/>
  <c r="CG128" i="28"/>
  <c r="R128" i="8"/>
  <c r="BZ128" i="28"/>
  <c r="CB128" i="28"/>
  <c r="BY112" i="28"/>
  <c r="CD112" i="28"/>
  <c r="V112" i="8" s="1"/>
  <c r="Q112" i="8" s="1"/>
  <c r="BW112" i="28"/>
  <c r="CI112" i="28"/>
  <c r="T112" i="8"/>
  <c r="CF112" i="28"/>
  <c r="X112" i="8" s="1"/>
  <c r="CC112" i="28"/>
  <c r="U112" i="8"/>
  <c r="BV112" i="28"/>
  <c r="P112" i="8" s="1"/>
  <c r="CA112" i="28"/>
  <c r="CE112" i="28"/>
  <c r="W112" i="8" s="1"/>
  <c r="BX112" i="28"/>
  <c r="CJ112" i="28"/>
  <c r="F112" i="8"/>
  <c r="CG112" i="28"/>
  <c r="R112" i="8" s="1"/>
  <c r="BZ112" i="28"/>
  <c r="CB112" i="28"/>
  <c r="CF40" i="28"/>
  <c r="X40" i="8" s="1"/>
  <c r="Q40" i="8" s="1"/>
  <c r="BZ40" i="28"/>
  <c r="BW40" i="28"/>
  <c r="CI40" i="28"/>
  <c r="T40" i="8" s="1"/>
  <c r="CE40" i="28"/>
  <c r="W40" i="8"/>
  <c r="CA40" i="28"/>
  <c r="CC40" i="28"/>
  <c r="U40" i="8"/>
  <c r="BY40" i="28"/>
  <c r="CB40" i="28"/>
  <c r="BV40" i="28"/>
  <c r="P40" i="8"/>
  <c r="CG40" i="28"/>
  <c r="R40" i="8" s="1"/>
  <c r="BX40" i="28"/>
  <c r="CJ40" i="28"/>
  <c r="F40" i="8"/>
  <c r="CD40" i="28"/>
  <c r="V40" i="8" s="1"/>
  <c r="CC434" i="28"/>
  <c r="U434" i="8" s="1"/>
  <c r="BV434" i="28"/>
  <c r="P434" i="8"/>
  <c r="CA434" i="28"/>
  <c r="CB434" i="28"/>
  <c r="BY434" i="28"/>
  <c r="CI434" i="28"/>
  <c r="T434" i="8" s="1"/>
  <c r="CG434" i="28"/>
  <c r="R434" i="8"/>
  <c r="CF434" i="28"/>
  <c r="X434" i="8" s="1"/>
  <c r="Q434" i="8" s="1"/>
  <c r="BZ434" i="28"/>
  <c r="BW434" i="28"/>
  <c r="CJ434" i="28"/>
  <c r="F434" i="8" s="1"/>
  <c r="CE434" i="28"/>
  <c r="W434" i="8"/>
  <c r="BX434" i="28"/>
  <c r="CD434" i="28"/>
  <c r="V434" i="8" s="1"/>
  <c r="CE484" i="28"/>
  <c r="W484" i="8"/>
  <c r="BX484" i="28"/>
  <c r="CJ484" i="28"/>
  <c r="F484" i="8"/>
  <c r="BZ484" i="28"/>
  <c r="CB484" i="28"/>
  <c r="CG484" i="28"/>
  <c r="R484" i="8"/>
  <c r="BV484" i="28"/>
  <c r="P484" i="8" s="1"/>
  <c r="CA484" i="28"/>
  <c r="CC484" i="28"/>
  <c r="U484" i="8"/>
  <c r="BW484" i="28"/>
  <c r="CI484" i="28"/>
  <c r="T484" i="8"/>
  <c r="CF484" i="28"/>
  <c r="X484" i="8" s="1"/>
  <c r="CD484" i="28"/>
  <c r="V484" i="8"/>
  <c r="BY484" i="28"/>
  <c r="CF146" i="28"/>
  <c r="X146" i="8" s="1"/>
  <c r="CC146" i="28"/>
  <c r="U146" i="8"/>
  <c r="CJ146" i="28"/>
  <c r="F146" i="8" s="1"/>
  <c r="BZ146" i="28"/>
  <c r="BW126" i="28"/>
  <c r="CI126" i="28"/>
  <c r="T126" i="8"/>
  <c r="CF126" i="28"/>
  <c r="X126" i="8" s="1"/>
  <c r="BY126" i="28"/>
  <c r="CD126" i="28"/>
  <c r="V126" i="8" s="1"/>
  <c r="CA126" i="28"/>
  <c r="CC126" i="28"/>
  <c r="U126" i="8"/>
  <c r="BV126" i="28"/>
  <c r="P126" i="8" s="1"/>
  <c r="CE126" i="28"/>
  <c r="W126" i="8"/>
  <c r="BX126" i="28"/>
  <c r="CJ126" i="28"/>
  <c r="F126" i="8"/>
  <c r="CB126" i="28"/>
  <c r="CG126" i="28"/>
  <c r="R126" i="8" s="1"/>
  <c r="BZ126" i="28"/>
  <c r="BW118" i="28"/>
  <c r="CI118" i="28"/>
  <c r="T118" i="8" s="1"/>
  <c r="CF118" i="28"/>
  <c r="X118" i="8"/>
  <c r="BY118" i="28"/>
  <c r="CD118" i="28"/>
  <c r="V118" i="8"/>
  <c r="CE118" i="28"/>
  <c r="W118" i="8" s="1"/>
  <c r="Q118" i="8" s="1"/>
  <c r="CB118" i="28"/>
  <c r="CC118" i="28"/>
  <c r="U118" i="8"/>
  <c r="BZ118" i="28"/>
  <c r="CJ118" i="28"/>
  <c r="F118" i="8"/>
  <c r="CG118" i="28"/>
  <c r="R118" i="8" s="1"/>
  <c r="CA118" i="28"/>
  <c r="BX118" i="28"/>
  <c r="BV118" i="28"/>
  <c r="P118" i="8" s="1"/>
  <c r="CE106" i="28"/>
  <c r="W106" i="8"/>
  <c r="BX106" i="28"/>
  <c r="CJ106" i="28"/>
  <c r="F106" i="8" s="1"/>
  <c r="BW106" i="28"/>
  <c r="CA106" i="28"/>
  <c r="CB106" i="28"/>
  <c r="BY106" i="28"/>
  <c r="BV106" i="28"/>
  <c r="P106" i="8"/>
  <c r="CF106" i="28"/>
  <c r="X106" i="8" s="1"/>
  <c r="CC106" i="28"/>
  <c r="U106" i="8"/>
  <c r="BZ106" i="28"/>
  <c r="CI106" i="28"/>
  <c r="T106" i="8"/>
  <c r="CG106" i="28"/>
  <c r="R106" i="8" s="1"/>
  <c r="CD106" i="28"/>
  <c r="V106" i="8"/>
  <c r="BW98" i="28"/>
  <c r="CI98" i="28"/>
  <c r="T98" i="8" s="1"/>
  <c r="CF98" i="28"/>
  <c r="X98" i="8"/>
  <c r="BY98" i="28"/>
  <c r="CD98" i="28"/>
  <c r="V98" i="8"/>
  <c r="CA98" i="28"/>
  <c r="CC98" i="28"/>
  <c r="U98" i="8" s="1"/>
  <c r="BV98" i="28"/>
  <c r="P98" i="8"/>
  <c r="CE98" i="28"/>
  <c r="W98" i="8" s="1"/>
  <c r="BX98" i="28"/>
  <c r="CJ98" i="28"/>
  <c r="F98" i="8" s="1"/>
  <c r="CB98" i="28"/>
  <c r="CG98" i="28"/>
  <c r="R98" i="8"/>
  <c r="BZ98" i="28"/>
  <c r="BW242" i="28"/>
  <c r="CI242" i="28"/>
  <c r="T242" i="8"/>
  <c r="CF242" i="28"/>
  <c r="X242" i="8" s="1"/>
  <c r="BY242" i="28"/>
  <c r="CD242" i="28"/>
  <c r="V242" i="8" s="1"/>
  <c r="CA242" i="28"/>
  <c r="CC242" i="28"/>
  <c r="U242" i="8"/>
  <c r="BV242" i="28"/>
  <c r="P242" i="8" s="1"/>
  <c r="CE242" i="28"/>
  <c r="W242" i="8"/>
  <c r="BX242" i="28"/>
  <c r="CJ242" i="28"/>
  <c r="F242" i="8"/>
  <c r="CB242" i="28"/>
  <c r="CG242" i="28"/>
  <c r="R242" i="8" s="1"/>
  <c r="BZ242" i="28"/>
  <c r="BX237" i="28"/>
  <c r="CJ237" i="28"/>
  <c r="F237" i="8" s="1"/>
  <c r="CE237" i="28"/>
  <c r="W237" i="8"/>
  <c r="CB237" i="28"/>
  <c r="CG237" i="28"/>
  <c r="R237" i="8"/>
  <c r="BZ237" i="28"/>
  <c r="CF237" i="28"/>
  <c r="X237" i="8" s="1"/>
  <c r="BY237" i="28"/>
  <c r="CD237" i="28"/>
  <c r="V237" i="8" s="1"/>
  <c r="BW237" i="28"/>
  <c r="CI237" i="28"/>
  <c r="T237" i="8"/>
  <c r="CC237" i="28"/>
  <c r="U237" i="8" s="1"/>
  <c r="Q237" i="8" s="1"/>
  <c r="BV237" i="28"/>
  <c r="P237" i="8"/>
  <c r="CA237" i="28"/>
  <c r="BZ123" i="28"/>
  <c r="CB123" i="28"/>
  <c r="CG123" i="28"/>
  <c r="R123" i="8" s="1"/>
  <c r="BV123" i="28"/>
  <c r="P123" i="8"/>
  <c r="CI123" i="28"/>
  <c r="T123" i="8" s="1"/>
  <c r="BW123" i="28"/>
  <c r="CJ123" i="28"/>
  <c r="F123" i="8"/>
  <c r="CD123" i="28"/>
  <c r="V123" i="8" s="1"/>
  <c r="CA123" i="28"/>
  <c r="BX123" i="28"/>
  <c r="BY123" i="28"/>
  <c r="CE123" i="28"/>
  <c r="W123" i="8"/>
  <c r="CF123" i="28"/>
  <c r="X123" i="8" s="1"/>
  <c r="CC123" i="28"/>
  <c r="U123" i="8"/>
  <c r="CF105" i="28"/>
  <c r="X105" i="8" s="1"/>
  <c r="BY105" i="28"/>
  <c r="CD105" i="28"/>
  <c r="V105" i="8"/>
  <c r="BW105" i="28"/>
  <c r="CI105" i="28"/>
  <c r="T105" i="8"/>
  <c r="CC105" i="28"/>
  <c r="U105" i="8" s="1"/>
  <c r="BV105" i="28"/>
  <c r="P105" i="8"/>
  <c r="CA105" i="28"/>
  <c r="BX105" i="28"/>
  <c r="CJ105" i="28"/>
  <c r="F105" i="8"/>
  <c r="CE105" i="28"/>
  <c r="W105" i="8" s="1"/>
  <c r="CB105" i="28"/>
  <c r="CG105" i="28"/>
  <c r="R105" i="8"/>
  <c r="BZ105" i="28"/>
  <c r="BY97" i="28"/>
  <c r="CJ97" i="28"/>
  <c r="F97" i="8"/>
  <c r="CA97" i="28"/>
  <c r="CB97" i="28"/>
  <c r="CD97" i="28"/>
  <c r="V97" i="8"/>
  <c r="CC97" i="28"/>
  <c r="U97" i="8" s="1"/>
  <c r="BZ97" i="28"/>
  <c r="CF97" i="28"/>
  <c r="X97" i="8" s="1"/>
  <c r="CE97" i="28"/>
  <c r="W97" i="8"/>
  <c r="BV97" i="28"/>
  <c r="P97" i="8" s="1"/>
  <c r="CI97" i="28"/>
  <c r="T97" i="8" s="1"/>
  <c r="CG97" i="28"/>
  <c r="R97" i="8" s="1"/>
  <c r="BW97" i="28"/>
  <c r="BX97" i="28"/>
  <c r="CJ89" i="28"/>
  <c r="F89" i="8" s="1"/>
  <c r="BY89" i="28"/>
  <c r="CF89" i="28"/>
  <c r="X89" i="8"/>
  <c r="CC136" i="28"/>
  <c r="U136" i="8" s="1"/>
  <c r="BV136" i="28"/>
  <c r="P136" i="8"/>
  <c r="CA136" i="28"/>
  <c r="CG136" i="28"/>
  <c r="R136" i="8" s="1"/>
  <c r="BZ136" i="28"/>
  <c r="CB136" i="28"/>
  <c r="BY136" i="28"/>
  <c r="CD136" i="28"/>
  <c r="V136" i="8"/>
  <c r="CI136" i="28"/>
  <c r="T136" i="8" s="1"/>
  <c r="BX136" i="28"/>
  <c r="BW136" i="28"/>
  <c r="CF136" i="28"/>
  <c r="X136" i="8" s="1"/>
  <c r="CE136" i="28"/>
  <c r="W136" i="8"/>
  <c r="CJ136" i="28"/>
  <c r="F136" i="8" s="1"/>
  <c r="BY108" i="28"/>
  <c r="CD108" i="28"/>
  <c r="V108" i="8" s="1"/>
  <c r="BW108" i="28"/>
  <c r="CI108" i="28"/>
  <c r="T108" i="8"/>
  <c r="CF108" i="28"/>
  <c r="X108" i="8" s="1"/>
  <c r="CC108" i="28"/>
  <c r="U108" i="8"/>
  <c r="BV108" i="28"/>
  <c r="P108" i="8" s="1"/>
  <c r="CA108" i="28"/>
  <c r="CG108" i="28"/>
  <c r="R108" i="8" s="1"/>
  <c r="BZ108" i="28"/>
  <c r="CB108" i="28"/>
  <c r="CE108" i="28"/>
  <c r="W108" i="8" s="1"/>
  <c r="BX108" i="28"/>
  <c r="CJ108" i="28"/>
  <c r="F108" i="8"/>
  <c r="BV92" i="28"/>
  <c r="P92" i="8" s="1"/>
  <c r="CE92" i="28"/>
  <c r="W92" i="8"/>
  <c r="CA92" i="28"/>
  <c r="CB92" i="28"/>
  <c r="CC92" i="28"/>
  <c r="U92" i="8"/>
  <c r="BZ92" i="28"/>
  <c r="CF92" i="28"/>
  <c r="X92" i="8" s="1"/>
  <c r="Q92" i="8" s="1"/>
  <c r="CG92" i="28"/>
  <c r="R92" i="8" s="1"/>
  <c r="CI92" i="28"/>
  <c r="T92" i="8" s="1"/>
  <c r="CD92" i="28"/>
  <c r="V92" i="8" s="1"/>
  <c r="BY92" i="28"/>
  <c r="BW92" i="28"/>
  <c r="BX92" i="28"/>
  <c r="CJ92" i="28"/>
  <c r="F92" i="8" s="1"/>
  <c r="BY77" i="28"/>
  <c r="CD77" i="28"/>
  <c r="V77" i="8" s="1"/>
  <c r="BW77" i="28"/>
  <c r="CI77" i="28"/>
  <c r="T77" i="8"/>
  <c r="CF77" i="28"/>
  <c r="X77" i="8" s="1"/>
  <c r="CC77" i="28"/>
  <c r="U77" i="8"/>
  <c r="BV77" i="28"/>
  <c r="P77" i="8" s="1"/>
  <c r="CA77" i="28"/>
  <c r="CE77" i="28"/>
  <c r="W77" i="8" s="1"/>
  <c r="BX77" i="28"/>
  <c r="CJ77" i="28"/>
  <c r="F77" i="8"/>
  <c r="CG77" i="28"/>
  <c r="R77" i="8" s="1"/>
  <c r="BZ77" i="28"/>
  <c r="CB77" i="28"/>
  <c r="CE69" i="28"/>
  <c r="W69" i="8" s="1"/>
  <c r="BX69" i="28"/>
  <c r="CJ69" i="28"/>
  <c r="F69" i="8" s="1"/>
  <c r="CG69" i="28"/>
  <c r="R69" i="8" s="1"/>
  <c r="BZ69" i="28"/>
  <c r="CB69" i="28"/>
  <c r="CC69" i="28"/>
  <c r="U69" i="8" s="1"/>
  <c r="BV69" i="28"/>
  <c r="P69" i="8" s="1"/>
  <c r="CA69" i="28"/>
  <c r="CF69" i="28"/>
  <c r="X69" i="8"/>
  <c r="CD69" i="28"/>
  <c r="V69" i="8" s="1"/>
  <c r="Q69" i="8" s="1"/>
  <c r="BW69" i="28"/>
  <c r="BY69" i="28"/>
  <c r="CI69" i="28"/>
  <c r="T69" i="8" s="1"/>
  <c r="CC61" i="28"/>
  <c r="U61" i="8"/>
  <c r="BV61" i="28"/>
  <c r="P61" i="8" s="1"/>
  <c r="CA61" i="28"/>
  <c r="CG61" i="28"/>
  <c r="R61" i="8" s="1"/>
  <c r="BZ61" i="28"/>
  <c r="CB61" i="28"/>
  <c r="BY61" i="28"/>
  <c r="CD61" i="28"/>
  <c r="V61" i="8" s="1"/>
  <c r="CI61" i="28"/>
  <c r="T61" i="8"/>
  <c r="BX61" i="28"/>
  <c r="BW61" i="28"/>
  <c r="CF61" i="28"/>
  <c r="X61" i="8"/>
  <c r="CE61" i="28"/>
  <c r="W61" i="8" s="1"/>
  <c r="CJ61" i="28"/>
  <c r="F61" i="8"/>
  <c r="CG481" i="28"/>
  <c r="R481" i="8" s="1"/>
  <c r="BZ481" i="28"/>
  <c r="CB481" i="28"/>
  <c r="BY481" i="28"/>
  <c r="CD481" i="28"/>
  <c r="V481" i="8" s="1"/>
  <c r="BW481" i="28"/>
  <c r="CI481" i="28"/>
  <c r="T481" i="8" s="1"/>
  <c r="CF481" i="28"/>
  <c r="X481" i="8"/>
  <c r="CC481" i="28"/>
  <c r="U481" i="8" s="1"/>
  <c r="BV481" i="28"/>
  <c r="P481" i="8"/>
  <c r="CA481" i="28"/>
  <c r="CE481" i="28"/>
  <c r="W481" i="8" s="1"/>
  <c r="BX481" i="28"/>
  <c r="CJ481" i="28"/>
  <c r="F481" i="8" s="1"/>
  <c r="CE516" i="28"/>
  <c r="W516" i="8"/>
  <c r="BX516" i="28"/>
  <c r="CJ516" i="28"/>
  <c r="F516" i="8" s="1"/>
  <c r="BZ516" i="28"/>
  <c r="CB516" i="28"/>
  <c r="CG516" i="28"/>
  <c r="R516" i="8" s="1"/>
  <c r="BV516" i="28"/>
  <c r="P516" i="8" s="1"/>
  <c r="CA516" i="28"/>
  <c r="CC516" i="28"/>
  <c r="U516" i="8"/>
  <c r="Q516" i="8" s="1"/>
  <c r="CF516" i="28"/>
  <c r="X516" i="8" s="1"/>
  <c r="CD516" i="28"/>
  <c r="V516" i="8"/>
  <c r="BY516" i="28"/>
  <c r="BW516" i="28"/>
  <c r="CI516" i="28"/>
  <c r="T516" i="8"/>
  <c r="CC450" i="28"/>
  <c r="U450" i="8" s="1"/>
  <c r="Q450" i="8" s="1"/>
  <c r="BV450" i="28"/>
  <c r="P450" i="8"/>
  <c r="CA450" i="28"/>
  <c r="CJ450" i="28"/>
  <c r="F450" i="8" s="1"/>
  <c r="CG450" i="28"/>
  <c r="R450" i="8" s="1"/>
  <c r="CD450" i="28"/>
  <c r="V450" i="8" s="1"/>
  <c r="CE450" i="28"/>
  <c r="W450" i="8" s="1"/>
  <c r="CB450" i="28"/>
  <c r="BX450" i="28"/>
  <c r="BY450" i="28"/>
  <c r="CF450" i="28"/>
  <c r="X450" i="8" s="1"/>
  <c r="BZ450" i="28"/>
  <c r="BW450" i="28"/>
  <c r="CI450" i="28"/>
  <c r="T450" i="8" s="1"/>
  <c r="CF502" i="28"/>
  <c r="X502" i="8"/>
  <c r="BY502" i="28"/>
  <c r="CD502" i="28"/>
  <c r="V502" i="8" s="1"/>
  <c r="BW502" i="28"/>
  <c r="CI502" i="28"/>
  <c r="T502" i="8" s="1"/>
  <c r="CC502" i="28"/>
  <c r="U502" i="8"/>
  <c r="BV502" i="28"/>
  <c r="P502" i="8" s="1"/>
  <c r="CA502" i="28"/>
  <c r="BX502" i="28"/>
  <c r="CJ502" i="28"/>
  <c r="F502" i="8" s="1"/>
  <c r="CE502" i="28"/>
  <c r="W502" i="8"/>
  <c r="CB502" i="28"/>
  <c r="CG502" i="28"/>
  <c r="R502" i="8" s="1"/>
  <c r="BZ502" i="28"/>
  <c r="CF486" i="28"/>
  <c r="X486" i="8" s="1"/>
  <c r="BY486" i="28"/>
  <c r="CD486" i="28"/>
  <c r="V486" i="8" s="1"/>
  <c r="BW486" i="28"/>
  <c r="CI486" i="28"/>
  <c r="T486" i="8"/>
  <c r="CC486" i="28"/>
  <c r="U486" i="8" s="1"/>
  <c r="Q486" i="8" s="1"/>
  <c r="BV486" i="28"/>
  <c r="P486" i="8"/>
  <c r="CA486" i="28"/>
  <c r="BX486" i="28"/>
  <c r="CJ486" i="28"/>
  <c r="F486" i="8"/>
  <c r="CE486" i="28"/>
  <c r="W486" i="8" s="1"/>
  <c r="CB486" i="28"/>
  <c r="CG486" i="28"/>
  <c r="R486" i="8" s="1"/>
  <c r="BZ486" i="28"/>
  <c r="CB373" i="28"/>
  <c r="CG373" i="28"/>
  <c r="R373" i="8" s="1"/>
  <c r="BZ373" i="28"/>
  <c r="CI373" i="28"/>
  <c r="T373" i="8"/>
  <c r="CD373" i="28"/>
  <c r="V373" i="8" s="1"/>
  <c r="BY373" i="28"/>
  <c r="BW373" i="28"/>
  <c r="CJ373" i="28"/>
  <c r="F373" i="8" s="1"/>
  <c r="CA373" i="28"/>
  <c r="BV373" i="28"/>
  <c r="P373" i="8" s="1"/>
  <c r="CE373" i="28"/>
  <c r="W373" i="8"/>
  <c r="CF373" i="28"/>
  <c r="X373" i="8" s="1"/>
  <c r="CC373" i="28"/>
  <c r="U373" i="8"/>
  <c r="BX373" i="28"/>
  <c r="CC376" i="28"/>
  <c r="U376" i="8" s="1"/>
  <c r="BV376" i="28"/>
  <c r="P376" i="8"/>
  <c r="BX376" i="28"/>
  <c r="CA376" i="28"/>
  <c r="CB376" i="28"/>
  <c r="BY376" i="28"/>
  <c r="CE376" i="28"/>
  <c r="W376" i="8" s="1"/>
  <c r="CF376" i="28"/>
  <c r="X376" i="8"/>
  <c r="BZ376" i="28"/>
  <c r="CI376" i="28"/>
  <c r="T376" i="8"/>
  <c r="CJ376" i="28"/>
  <c r="F376" i="8" s="1"/>
  <c r="CG376" i="28"/>
  <c r="R376" i="8"/>
  <c r="CD376" i="28"/>
  <c r="V376" i="8" s="1"/>
  <c r="BW376" i="28"/>
  <c r="CE330" i="28"/>
  <c r="W330" i="8"/>
  <c r="BX330" i="28"/>
  <c r="CJ330" i="28"/>
  <c r="F330" i="8"/>
  <c r="BZ330" i="28"/>
  <c r="BW330" i="28"/>
  <c r="CD330" i="28"/>
  <c r="V330" i="8"/>
  <c r="CA330" i="28"/>
  <c r="CB330" i="28"/>
  <c r="BY330" i="28"/>
  <c r="CF330" i="28"/>
  <c r="X330" i="8"/>
  <c r="CC330" i="28"/>
  <c r="U330" i="8" s="1"/>
  <c r="BV330" i="28"/>
  <c r="P330" i="8"/>
  <c r="CI330" i="28"/>
  <c r="T330" i="8" s="1"/>
  <c r="CG330" i="28"/>
  <c r="R330" i="8"/>
  <c r="BW214" i="28"/>
  <c r="CI214" i="28"/>
  <c r="T214" i="8"/>
  <c r="CF214" i="28"/>
  <c r="X214" i="8" s="1"/>
  <c r="BY214" i="28"/>
  <c r="CD214" i="28"/>
  <c r="V214" i="8"/>
  <c r="CA214" i="28"/>
  <c r="CC214" i="28"/>
  <c r="U214" i="8" s="1"/>
  <c r="BV214" i="28"/>
  <c r="P214" i="8" s="1"/>
  <c r="CE214" i="28"/>
  <c r="W214" i="8" s="1"/>
  <c r="BX214" i="28"/>
  <c r="CJ214" i="28"/>
  <c r="F214" i="8" s="1"/>
  <c r="CB214" i="28"/>
  <c r="CG214" i="28"/>
  <c r="R214" i="8" s="1"/>
  <c r="BZ214" i="28"/>
  <c r="CE235" i="28"/>
  <c r="W235" i="8"/>
  <c r="BX235" i="28"/>
  <c r="CJ235" i="28"/>
  <c r="F235" i="8" s="1"/>
  <c r="BZ235" i="28"/>
  <c r="CB235" i="28"/>
  <c r="CG235" i="28"/>
  <c r="R235" i="8" s="1"/>
  <c r="CD235" i="28"/>
  <c r="V235" i="8" s="1"/>
  <c r="BW235" i="28"/>
  <c r="CI235" i="28"/>
  <c r="T235" i="8"/>
  <c r="CF235" i="28"/>
  <c r="X235" i="8" s="1"/>
  <c r="BY235" i="28"/>
  <c r="BV235" i="28"/>
  <c r="P235" i="8" s="1"/>
  <c r="CC235" i="28"/>
  <c r="U235" i="8" s="1"/>
  <c r="CA235" i="28"/>
  <c r="BX205" i="28"/>
  <c r="CJ205" i="28"/>
  <c r="F205" i="8" s="1"/>
  <c r="CE205" i="28"/>
  <c r="W205" i="8" s="1"/>
  <c r="CB205" i="28"/>
  <c r="CG205" i="28"/>
  <c r="R205" i="8"/>
  <c r="BZ205" i="28"/>
  <c r="CF205" i="28"/>
  <c r="X205" i="8" s="1"/>
  <c r="BY205" i="28"/>
  <c r="CD205" i="28"/>
  <c r="V205" i="8" s="1"/>
  <c r="BW205" i="28"/>
  <c r="CI205" i="28"/>
  <c r="T205" i="8" s="1"/>
  <c r="CC205" i="28"/>
  <c r="U205" i="8" s="1"/>
  <c r="BV205" i="28"/>
  <c r="P205" i="8" s="1"/>
  <c r="CA205" i="28"/>
  <c r="CF181" i="28"/>
  <c r="X181" i="8"/>
  <c r="BY181" i="28"/>
  <c r="BW181" i="28"/>
  <c r="CI181" i="28"/>
  <c r="T181" i="8"/>
  <c r="CC181" i="28"/>
  <c r="U181" i="8" s="1"/>
  <c r="CA181" i="28"/>
  <c r="BX181" i="28"/>
  <c r="CJ181" i="28"/>
  <c r="F181" i="8" s="1"/>
  <c r="CE181" i="28"/>
  <c r="W181" i="8"/>
  <c r="CB181" i="28"/>
  <c r="CG181" i="28"/>
  <c r="R181" i="8" s="1"/>
  <c r="CI96" i="28"/>
  <c r="T96" i="8" s="1"/>
  <c r="CB96" i="28"/>
  <c r="BZ96" i="28"/>
  <c r="BW96" i="28"/>
  <c r="BX96" i="28"/>
  <c r="CJ96" i="28"/>
  <c r="F96" i="8" s="1"/>
  <c r="CC96" i="28"/>
  <c r="U96" i="8" s="1"/>
  <c r="CA96" i="28"/>
  <c r="BV96" i="28"/>
  <c r="P96" i="8"/>
  <c r="CF96" i="28"/>
  <c r="X96" i="8" s="1"/>
  <c r="CG96" i="28"/>
  <c r="R96" i="8"/>
  <c r="CE96" i="28"/>
  <c r="W96" i="8" s="1"/>
  <c r="CD96" i="28"/>
  <c r="V96" i="8"/>
  <c r="BY96" i="28"/>
  <c r="BX510" i="28"/>
  <c r="CH510" i="28"/>
  <c r="S510" i="8"/>
  <c r="CC116" i="28"/>
  <c r="U116" i="8" s="1"/>
  <c r="CH116" i="28"/>
  <c r="S116" i="8"/>
  <c r="CJ501" i="28"/>
  <c r="F501" i="8" s="1"/>
  <c r="CH501" i="28"/>
  <c r="S501" i="8"/>
  <c r="CI509" i="28"/>
  <c r="T509" i="8" s="1"/>
  <c r="BY143" i="28"/>
  <c r="CD143" i="28"/>
  <c r="V143" i="8" s="1"/>
  <c r="CJ143" i="28"/>
  <c r="F143" i="8"/>
  <c r="CA143" i="28"/>
  <c r="BZ229" i="28"/>
  <c r="BY116" i="28"/>
  <c r="CB116" i="28"/>
  <c r="CA130" i="28"/>
  <c r="CI130" i="28"/>
  <c r="T130" i="8" s="1"/>
  <c r="CB130" i="28"/>
  <c r="CC510" i="28"/>
  <c r="U510" i="8"/>
  <c r="CE132" i="28"/>
  <c r="W132" i="8" s="1"/>
  <c r="BX100" i="28"/>
  <c r="CH100" i="28"/>
  <c r="S100" i="8"/>
  <c r="CD181" i="28"/>
  <c r="V181" i="8" s="1"/>
  <c r="CH181" i="28"/>
  <c r="S181" i="8"/>
  <c r="BY145" i="28"/>
  <c r="CH145" i="28"/>
  <c r="S145" i="8"/>
  <c r="CC494" i="28"/>
  <c r="U494" i="8" s="1"/>
  <c r="CH494" i="28"/>
  <c r="S494" i="8"/>
  <c r="Q560" i="8"/>
  <c r="CD130" i="28"/>
  <c r="V130" i="8" s="1"/>
  <c r="BW130" i="28"/>
  <c r="CJ130" i="28"/>
  <c r="F130" i="8" s="1"/>
  <c r="BW510" i="28"/>
  <c r="BX505" i="28"/>
  <c r="CA88" i="28"/>
  <c r="CH88" i="28"/>
  <c r="S88" i="8"/>
  <c r="BY224" i="28"/>
  <c r="CH224" i="28"/>
  <c r="S224" i="8" s="1"/>
  <c r="BX86" i="28"/>
  <c r="CH86" i="28"/>
  <c r="S86" i="8" s="1"/>
  <c r="CJ509" i="28"/>
  <c r="F509" i="8"/>
  <c r="CI143" i="28"/>
  <c r="T143" i="8" s="1"/>
  <c r="CB143" i="28"/>
  <c r="CE143" i="28"/>
  <c r="W143" i="8"/>
  <c r="CA229" i="28"/>
  <c r="CD116" i="28"/>
  <c r="V116" i="8"/>
  <c r="BV130" i="28"/>
  <c r="P130" i="8" s="1"/>
  <c r="BY130" i="28"/>
  <c r="BZ130" i="28"/>
  <c r="BX130" i="28"/>
  <c r="BX88" i="28"/>
  <c r="CG510" i="28"/>
  <c r="R510" i="8" s="1"/>
  <c r="CE229" i="28"/>
  <c r="W229" i="8"/>
  <c r="BV491" i="28"/>
  <c r="P491" i="8" s="1"/>
  <c r="CH491" i="28"/>
  <c r="S491" i="8"/>
  <c r="BY518" i="28"/>
  <c r="CH518" i="28"/>
  <c r="S518" i="8" s="1"/>
  <c r="BV215" i="28"/>
  <c r="P215" i="8"/>
  <c r="CH215" i="28"/>
  <c r="S215" i="8" s="1"/>
  <c r="CC498" i="28"/>
  <c r="U498" i="8"/>
  <c r="CH498" i="28"/>
  <c r="S498" i="8" s="1"/>
  <c r="BW483" i="28"/>
  <c r="CH483" i="28"/>
  <c r="S483" i="8" s="1"/>
  <c r="C25" i="31"/>
  <c r="E25" i="31"/>
  <c r="C26" i="31"/>
  <c r="C20" i="31"/>
  <c r="E20" i="31" s="1"/>
  <c r="C24" i="31"/>
  <c r="C21" i="31"/>
  <c r="E21" i="31" s="1"/>
  <c r="C18" i="31"/>
  <c r="E18" i="31"/>
  <c r="C19" i="31"/>
  <c r="E19" i="31" s="1"/>
  <c r="C22" i="31"/>
  <c r="E22" i="31"/>
  <c r="C23" i="31"/>
  <c r="P56" i="29"/>
  <c r="Q558" i="8"/>
  <c r="P136" i="30"/>
  <c r="I24" i="9"/>
  <c r="AP21" i="9"/>
  <c r="AQ21" i="9" s="1"/>
  <c r="I6" i="9"/>
  <c r="CI86" i="28"/>
  <c r="T86" i="8"/>
  <c r="CF86" i="28"/>
  <c r="X86" i="8" s="1"/>
  <c r="CE86" i="28"/>
  <c r="W86" i="8"/>
  <c r="CA86" i="28"/>
  <c r="CF88" i="28"/>
  <c r="X88" i="8" s="1"/>
  <c r="BY510" i="28"/>
  <c r="CD510" i="28"/>
  <c r="V510" i="8"/>
  <c r="CE510" i="28"/>
  <c r="W510" i="8" s="1"/>
  <c r="CA510" i="28"/>
  <c r="CD498" i="28"/>
  <c r="V498" i="8" s="1"/>
  <c r="CF498" i="28"/>
  <c r="X498" i="8"/>
  <c r="CB498" i="28"/>
  <c r="CI116" i="28"/>
  <c r="T116" i="8"/>
  <c r="CE116" i="28"/>
  <c r="W116" i="8" s="1"/>
  <c r="CJ116" i="28"/>
  <c r="F116" i="8" s="1"/>
  <c r="BZ116" i="28"/>
  <c r="BW86" i="28"/>
  <c r="BZ86" i="28"/>
  <c r="BV86" i="28"/>
  <c r="P86" i="8" s="1"/>
  <c r="CG88" i="28"/>
  <c r="R88" i="8"/>
  <c r="CI510" i="28"/>
  <c r="T510" i="8" s="1"/>
  <c r="BZ510" i="28"/>
  <c r="BV510" i="28"/>
  <c r="P510" i="8" s="1"/>
  <c r="CJ498" i="28"/>
  <c r="F498" i="8" s="1"/>
  <c r="CE498" i="28"/>
  <c r="W498" i="8"/>
  <c r="CG498" i="28"/>
  <c r="R498" i="8" s="1"/>
  <c r="CA498" i="28"/>
  <c r="CC88" i="28"/>
  <c r="U88" i="8" s="1"/>
  <c r="BV116" i="28"/>
  <c r="P116" i="8" s="1"/>
  <c r="CA116" i="28"/>
  <c r="BY86" i="28"/>
  <c r="CB86" i="28"/>
  <c r="CF510" i="28"/>
  <c r="X510" i="8" s="1"/>
  <c r="CB510" i="28"/>
  <c r="BX498" i="28"/>
  <c r="BZ498" i="28"/>
  <c r="BY498" i="28"/>
  <c r="BY491" i="28"/>
  <c r="CB491" i="28"/>
  <c r="CE491" i="28"/>
  <c r="W491" i="8"/>
  <c r="CD491" i="28"/>
  <c r="V491" i="8" s="1"/>
  <c r="CF491" i="28"/>
  <c r="X491" i="8"/>
  <c r="Q555" i="8"/>
  <c r="Q545" i="8"/>
  <c r="Q549" i="8"/>
  <c r="Q536" i="8"/>
  <c r="BX145" i="28"/>
  <c r="CI215" i="28"/>
  <c r="T215" i="8"/>
  <c r="CB215" i="28"/>
  <c r="CE215" i="28"/>
  <c r="W215" i="8" s="1"/>
  <c r="Q557" i="8"/>
  <c r="Q537" i="8"/>
  <c r="Q551" i="8"/>
  <c r="Q534" i="8"/>
  <c r="Q543" i="8"/>
  <c r="CG308" i="28"/>
  <c r="R308" i="8" s="1"/>
  <c r="CJ308" i="28"/>
  <c r="F308" i="8" s="1"/>
  <c r="CC308" i="28"/>
  <c r="U308" i="8" s="1"/>
  <c r="BY308" i="28"/>
  <c r="CJ436" i="28"/>
  <c r="F436" i="8" s="1"/>
  <c r="CC436" i="28"/>
  <c r="U436" i="8"/>
  <c r="CF436" i="28"/>
  <c r="X436" i="8" s="1"/>
  <c r="BZ483" i="28"/>
  <c r="CJ483" i="28"/>
  <c r="F483" i="8"/>
  <c r="CC483" i="28"/>
  <c r="U483" i="8" s="1"/>
  <c r="CF483" i="28"/>
  <c r="X483" i="8" s="1"/>
  <c r="CA505" i="28"/>
  <c r="CD505" i="28"/>
  <c r="V505" i="8"/>
  <c r="CG505" i="28"/>
  <c r="R505" i="8" s="1"/>
  <c r="CF509" i="28"/>
  <c r="X509" i="8"/>
  <c r="CB509" i="28"/>
  <c r="BX509" i="28"/>
  <c r="BV509" i="28"/>
  <c r="P509" i="8"/>
  <c r="BX518" i="28"/>
  <c r="CE100" i="28"/>
  <c r="W100" i="8" s="1"/>
  <c r="CJ224" i="28"/>
  <c r="F224" i="8" s="1"/>
  <c r="CB308" i="28"/>
  <c r="BX308" i="28"/>
  <c r="CI308" i="28"/>
  <c r="T308" i="8" s="1"/>
  <c r="CF308" i="28"/>
  <c r="X308" i="8"/>
  <c r="BZ436" i="28"/>
  <c r="BX436" i="28"/>
  <c r="CA436" i="28"/>
  <c r="CI436" i="28"/>
  <c r="T436" i="8" s="1"/>
  <c r="CG483" i="28"/>
  <c r="R483" i="8"/>
  <c r="BX483" i="28"/>
  <c r="CA483" i="28"/>
  <c r="CI483" i="28"/>
  <c r="T483" i="8"/>
  <c r="CF505" i="28"/>
  <c r="X505" i="8" s="1"/>
  <c r="BY505" i="28"/>
  <c r="CJ505" i="28"/>
  <c r="F505" i="8"/>
  <c r="BY509" i="28"/>
  <c r="BZ509" i="28"/>
  <c r="CE509" i="28"/>
  <c r="W509" i="8"/>
  <c r="CC509" i="28"/>
  <c r="U509" i="8" s="1"/>
  <c r="CI518" i="28"/>
  <c r="T518" i="8" s="1"/>
  <c r="BV100" i="28"/>
  <c r="P100" i="8" s="1"/>
  <c r="CA224" i="28"/>
  <c r="CE308" i="28"/>
  <c r="W308" i="8"/>
  <c r="CA308" i="28"/>
  <c r="CG436" i="28"/>
  <c r="R436" i="8"/>
  <c r="CE436" i="28"/>
  <c r="W436" i="8" s="1"/>
  <c r="BV436" i="28"/>
  <c r="P436" i="8"/>
  <c r="CB483" i="28"/>
  <c r="CE483" i="28"/>
  <c r="W483" i="8" s="1"/>
  <c r="CD483" i="28"/>
  <c r="V483" i="8"/>
  <c r="CC505" i="28"/>
  <c r="U505" i="8" s="1"/>
  <c r="CI505" i="28"/>
  <c r="T505" i="8" s="1"/>
  <c r="CB505" i="28"/>
  <c r="BW509" i="28"/>
  <c r="CG509" i="28"/>
  <c r="R509" i="8" s="1"/>
  <c r="CF518" i="28"/>
  <c r="X518" i="8" s="1"/>
  <c r="BW100" i="28"/>
  <c r="CI224" i="28"/>
  <c r="T224" i="8" s="1"/>
  <c r="CE518" i="28"/>
  <c r="W518" i="8" s="1"/>
  <c r="CA518" i="28"/>
  <c r="BW518" i="28"/>
  <c r="CC100" i="28"/>
  <c r="U100" i="8" s="1"/>
  <c r="CD100" i="28"/>
  <c r="V100" i="8"/>
  <c r="CG100" i="28"/>
  <c r="R100" i="8" s="1"/>
  <c r="CB224" i="28"/>
  <c r="BX224" i="28"/>
  <c r="BV224" i="28"/>
  <c r="P224" i="8" s="1"/>
  <c r="BW224" i="28"/>
  <c r="BZ518" i="28"/>
  <c r="BV518" i="28"/>
  <c r="P518" i="8" s="1"/>
  <c r="CD518" i="28"/>
  <c r="V518" i="8"/>
  <c r="CF100" i="28"/>
  <c r="X100" i="8" s="1"/>
  <c r="BY100" i="28"/>
  <c r="CJ100" i="28"/>
  <c r="F100" i="8"/>
  <c r="BZ224" i="28"/>
  <c r="CE224" i="28"/>
  <c r="W224" i="8"/>
  <c r="CC224" i="28"/>
  <c r="U224" i="8" s="1"/>
  <c r="CD224" i="28"/>
  <c r="V224" i="8"/>
  <c r="CG518" i="28"/>
  <c r="R518" i="8" s="1"/>
  <c r="CJ518" i="28"/>
  <c r="F518" i="8"/>
  <c r="CC518" i="28"/>
  <c r="U518" i="8" s="1"/>
  <c r="CA100" i="28"/>
  <c r="CI100" i="28"/>
  <c r="T100" i="8" s="1"/>
  <c r="CB100" i="28"/>
  <c r="CG224" i="28"/>
  <c r="R224" i="8"/>
  <c r="CF224" i="28"/>
  <c r="X224" i="8" s="1"/>
  <c r="CA89" i="28"/>
  <c r="CI89" i="28"/>
  <c r="T89" i="8"/>
  <c r="CB89" i="28"/>
  <c r="BX89" i="28"/>
  <c r="CG146" i="28"/>
  <c r="R146" i="8"/>
  <c r="BX146" i="28"/>
  <c r="CA146" i="28"/>
  <c r="CI146" i="28"/>
  <c r="T146" i="8"/>
  <c r="BW494" i="28"/>
  <c r="BY494" i="28"/>
  <c r="CE494" i="28"/>
  <c r="W494" i="8"/>
  <c r="CA494" i="28"/>
  <c r="BV229" i="28"/>
  <c r="P229" i="8"/>
  <c r="CD229" i="28"/>
  <c r="V229" i="8" s="1"/>
  <c r="CG229" i="28"/>
  <c r="R229" i="8"/>
  <c r="CJ229" i="28"/>
  <c r="F229" i="8" s="1"/>
  <c r="BX132" i="28"/>
  <c r="CI132" i="28"/>
  <c r="T132" i="8"/>
  <c r="BW132" i="28"/>
  <c r="BZ132" i="28"/>
  <c r="CI88" i="28"/>
  <c r="T88" i="8"/>
  <c r="CB88" i="28"/>
  <c r="CE88" i="28"/>
  <c r="W88" i="8"/>
  <c r="BV88" i="28"/>
  <c r="P88" i="8" s="1"/>
  <c r="BV89" i="28"/>
  <c r="P89" i="8"/>
  <c r="BW89" i="28"/>
  <c r="BZ89" i="28"/>
  <c r="CE89" i="28"/>
  <c r="W89" i="8"/>
  <c r="CB146" i="28"/>
  <c r="CE146" i="28"/>
  <c r="W146" i="8"/>
  <c r="CD146" i="28"/>
  <c r="V146" i="8" s="1"/>
  <c r="BW146" i="28"/>
  <c r="CF494" i="28"/>
  <c r="X494" i="8"/>
  <c r="BZ494" i="28"/>
  <c r="BV494" i="28"/>
  <c r="P494" i="8"/>
  <c r="CC229" i="28"/>
  <c r="U229" i="8" s="1"/>
  <c r="BY229" i="28"/>
  <c r="CB229" i="28"/>
  <c r="BX229" i="28"/>
  <c r="CA132" i="28"/>
  <c r="CF132" i="28"/>
  <c r="X132" i="8"/>
  <c r="CG132" i="28"/>
  <c r="R132" i="8" s="1"/>
  <c r="BW88" i="28"/>
  <c r="BZ88" i="28"/>
  <c r="BZ181" i="28"/>
  <c r="BV181" i="28"/>
  <c r="P181" i="8" s="1"/>
  <c r="CC89" i="28"/>
  <c r="U89" i="8"/>
  <c r="CD89" i="28"/>
  <c r="V89" i="8" s="1"/>
  <c r="CG89" i="28"/>
  <c r="R89" i="8"/>
  <c r="BV146" i="28"/>
  <c r="P146" i="8" s="1"/>
  <c r="CD494" i="28"/>
  <c r="V494" i="8"/>
  <c r="CG494" i="28"/>
  <c r="R494" i="8" s="1"/>
  <c r="CJ494" i="28"/>
  <c r="F494" i="8"/>
  <c r="CI229" i="28"/>
  <c r="T229" i="8" s="1"/>
  <c r="CF229" i="28"/>
  <c r="X229" i="8"/>
  <c r="CD132" i="28"/>
  <c r="V132" i="8" s="1"/>
  <c r="BV132" i="28"/>
  <c r="P132" i="8"/>
  <c r="BY88" i="28"/>
  <c r="CD88" i="28"/>
  <c r="V88" i="8"/>
  <c r="CJ88" i="28"/>
  <c r="F88" i="8" s="1"/>
  <c r="Q122" i="8"/>
  <c r="Q432" i="8"/>
  <c r="Q36" i="8"/>
  <c r="Q510" i="8"/>
  <c r="BZ42" i="28"/>
  <c r="CI42" i="28"/>
  <c r="T42" i="8" s="1"/>
  <c r="CF42" i="28"/>
  <c r="X42" i="8"/>
  <c r="CG42" i="28"/>
  <c r="R42" i="8" s="1"/>
  <c r="BX42" i="28"/>
  <c r="BW42" i="28"/>
  <c r="CD42" i="28"/>
  <c r="V42" i="8" s="1"/>
  <c r="CJ42" i="28"/>
  <c r="F42" i="8"/>
  <c r="BV42" i="28"/>
  <c r="P42" i="8" s="1"/>
  <c r="BY42" i="28"/>
  <c r="CC42" i="28"/>
  <c r="U42" i="8"/>
  <c r="CE42" i="28"/>
  <c r="W42" i="8"/>
  <c r="CA42" i="28"/>
  <c r="CB42" i="28"/>
  <c r="CF169" i="28"/>
  <c r="X169" i="8"/>
  <c r="BY169" i="28"/>
  <c r="CD169" i="28"/>
  <c r="V169" i="8" s="1"/>
  <c r="BW169" i="28"/>
  <c r="CI169" i="28"/>
  <c r="T169" i="8" s="1"/>
  <c r="CC169" i="28"/>
  <c r="U169" i="8"/>
  <c r="BV169" i="28"/>
  <c r="P169" i="8" s="1"/>
  <c r="CA169" i="28"/>
  <c r="BX169" i="28"/>
  <c r="CJ169" i="28"/>
  <c r="F169" i="8" s="1"/>
  <c r="CE169" i="28"/>
  <c r="W169" i="8"/>
  <c r="CB169" i="28"/>
  <c r="CG169" i="28"/>
  <c r="R169" i="8" s="1"/>
  <c r="BZ169" i="28"/>
  <c r="BY144" i="28"/>
  <c r="CD144" i="28"/>
  <c r="V144" i="8" s="1"/>
  <c r="BW144" i="28"/>
  <c r="CI144" i="28"/>
  <c r="T144" i="8" s="1"/>
  <c r="CF144" i="28"/>
  <c r="X144" i="8"/>
  <c r="CC144" i="28"/>
  <c r="U144" i="8" s="1"/>
  <c r="BV144" i="28"/>
  <c r="P144" i="8"/>
  <c r="CA144" i="28"/>
  <c r="CE144" i="28"/>
  <c r="W144" i="8" s="1"/>
  <c r="BX144" i="28"/>
  <c r="CJ144" i="28"/>
  <c r="F144" i="8"/>
  <c r="CG144" i="28"/>
  <c r="R144" i="8"/>
  <c r="BZ144" i="28"/>
  <c r="CB144" i="28"/>
  <c r="BX197" i="28"/>
  <c r="CJ197" i="28"/>
  <c r="F197" i="8"/>
  <c r="CE197" i="28"/>
  <c r="W197" i="8" s="1"/>
  <c r="CB197" i="28"/>
  <c r="CG197" i="28"/>
  <c r="R197" i="8" s="1"/>
  <c r="BZ197" i="28"/>
  <c r="CF197" i="28"/>
  <c r="X197" i="8"/>
  <c r="BY197" i="28"/>
  <c r="CD197" i="28"/>
  <c r="V197" i="8"/>
  <c r="BW197" i="28"/>
  <c r="CI197" i="28"/>
  <c r="T197" i="8" s="1"/>
  <c r="CC197" i="28"/>
  <c r="U197" i="8"/>
  <c r="BV197" i="28"/>
  <c r="P197" i="8" s="1"/>
  <c r="CA197" i="28"/>
  <c r="CF288" i="28"/>
  <c r="X288" i="8" s="1"/>
  <c r="BY288" i="28"/>
  <c r="CD288" i="28"/>
  <c r="V288" i="8"/>
  <c r="BW288" i="28"/>
  <c r="CI288" i="28"/>
  <c r="T288" i="8"/>
  <c r="CC288" i="28"/>
  <c r="U288" i="8" s="1"/>
  <c r="BV288" i="28"/>
  <c r="P288" i="8"/>
  <c r="CA288" i="28"/>
  <c r="BX288" i="28"/>
  <c r="CJ288" i="28"/>
  <c r="F288" i="8"/>
  <c r="CE288" i="28"/>
  <c r="W288" i="8" s="1"/>
  <c r="CB288" i="28"/>
  <c r="CG288" i="28"/>
  <c r="R288" i="8"/>
  <c r="BZ288" i="28"/>
  <c r="CE496" i="28"/>
  <c r="W496" i="8"/>
  <c r="BX496" i="28"/>
  <c r="CJ496" i="28"/>
  <c r="F496" i="8" s="1"/>
  <c r="BZ496" i="28"/>
  <c r="CB496" i="28"/>
  <c r="CG496" i="28"/>
  <c r="R496" i="8" s="1"/>
  <c r="CD496" i="28"/>
  <c r="V496" i="8"/>
  <c r="BW496" i="28"/>
  <c r="CI496" i="28"/>
  <c r="T496" i="8"/>
  <c r="CF496" i="28"/>
  <c r="X496" i="8" s="1"/>
  <c r="BY496" i="28"/>
  <c r="BV496" i="28"/>
  <c r="P496" i="8"/>
  <c r="CA496" i="28"/>
  <c r="CC496" i="28"/>
  <c r="U496" i="8"/>
  <c r="BV159" i="28"/>
  <c r="P159" i="8" s="1"/>
  <c r="CA159" i="28"/>
  <c r="CC159" i="28"/>
  <c r="U159" i="8"/>
  <c r="CE159" i="28"/>
  <c r="W159" i="8" s="1"/>
  <c r="BX159" i="28"/>
  <c r="CJ159" i="28"/>
  <c r="F159" i="8"/>
  <c r="BZ159" i="28"/>
  <c r="CB159" i="28"/>
  <c r="CG159" i="28"/>
  <c r="R159" i="8"/>
  <c r="CD159" i="28"/>
  <c r="V159" i="8"/>
  <c r="BW159" i="28"/>
  <c r="CI159" i="28"/>
  <c r="T159" i="8" s="1"/>
  <c r="CF159" i="28"/>
  <c r="X159" i="8"/>
  <c r="BY159" i="28"/>
  <c r="BV227" i="28"/>
  <c r="P227" i="8"/>
  <c r="CA227" i="28"/>
  <c r="CC227" i="28"/>
  <c r="U227" i="8" s="1"/>
  <c r="CE227" i="28"/>
  <c r="W227" i="8"/>
  <c r="BX227" i="28"/>
  <c r="CJ227" i="28"/>
  <c r="F227" i="8"/>
  <c r="BZ227" i="28"/>
  <c r="CB227" i="28"/>
  <c r="CG227" i="28"/>
  <c r="R227" i="8"/>
  <c r="CD227" i="28"/>
  <c r="V227" i="8"/>
  <c r="BW227" i="28"/>
  <c r="CI227" i="28"/>
  <c r="T227" i="8"/>
  <c r="CF227" i="28"/>
  <c r="X227" i="8" s="1"/>
  <c r="BY227" i="28"/>
  <c r="CE306" i="28"/>
  <c r="W306" i="8" s="1"/>
  <c r="BX306" i="28"/>
  <c r="CJ306" i="28"/>
  <c r="F306" i="8"/>
  <c r="BZ306" i="28"/>
  <c r="CB306" i="28"/>
  <c r="CG306" i="28"/>
  <c r="R306" i="8"/>
  <c r="CD306" i="28"/>
  <c r="V306" i="8" s="1"/>
  <c r="BW306" i="28"/>
  <c r="CI306" i="28"/>
  <c r="T306" i="8"/>
  <c r="CF306" i="28"/>
  <c r="X306" i="8"/>
  <c r="BY306" i="28"/>
  <c r="BV306" i="28"/>
  <c r="P306" i="8" s="1"/>
  <c r="CC306" i="28"/>
  <c r="U306" i="8"/>
  <c r="CA306" i="28"/>
  <c r="BZ416" i="28"/>
  <c r="CB416" i="28"/>
  <c r="CG416" i="28"/>
  <c r="R416" i="8" s="1"/>
  <c r="CD416" i="28"/>
  <c r="V416" i="8"/>
  <c r="BW416" i="28"/>
  <c r="CI416" i="28"/>
  <c r="T416" i="8" s="1"/>
  <c r="CF416" i="28"/>
  <c r="X416" i="8"/>
  <c r="BY416" i="28"/>
  <c r="BV416" i="28"/>
  <c r="P416" i="8"/>
  <c r="CA416" i="28"/>
  <c r="CC416" i="28"/>
  <c r="U416" i="8" s="1"/>
  <c r="CE416" i="28"/>
  <c r="W416" i="8"/>
  <c r="BX416" i="28"/>
  <c r="CJ416" i="28"/>
  <c r="F416" i="8"/>
  <c r="CC465" i="28"/>
  <c r="U465" i="8" s="1"/>
  <c r="BV465" i="28"/>
  <c r="P465" i="8"/>
  <c r="CA465" i="28"/>
  <c r="CE465" i="28"/>
  <c r="W465" i="8" s="1"/>
  <c r="BX465" i="28"/>
  <c r="CJ465" i="28"/>
  <c r="F465" i="8"/>
  <c r="BY465" i="28"/>
  <c r="CD465" i="28"/>
  <c r="V465" i="8"/>
  <c r="BW465" i="28"/>
  <c r="CI465" i="28"/>
  <c r="T465" i="8"/>
  <c r="CF465" i="28"/>
  <c r="X465" i="8"/>
  <c r="BZ465" i="28"/>
  <c r="CG465" i="28"/>
  <c r="R465" i="8"/>
  <c r="CB465" i="28"/>
  <c r="CG263" i="28"/>
  <c r="R263" i="8"/>
  <c r="BZ263" i="28"/>
  <c r="CB263" i="28"/>
  <c r="CD263" i="28"/>
  <c r="V263" i="8"/>
  <c r="CA263" i="28"/>
  <c r="BX263" i="28"/>
  <c r="CE263" i="28"/>
  <c r="W263" i="8"/>
  <c r="CF263" i="28"/>
  <c r="X263" i="8"/>
  <c r="BY263" i="28"/>
  <c r="BV263" i="28"/>
  <c r="P263" i="8"/>
  <c r="CI263" i="28"/>
  <c r="T263" i="8" s="1"/>
  <c r="CC263" i="28"/>
  <c r="U263" i="8"/>
  <c r="BW263" i="28"/>
  <c r="CJ263" i="28"/>
  <c r="F263" i="8"/>
  <c r="CE301" i="28"/>
  <c r="W301" i="8" s="1"/>
  <c r="BX301" i="28"/>
  <c r="CJ301" i="28"/>
  <c r="F301" i="8"/>
  <c r="CB301" i="28"/>
  <c r="CG301" i="28"/>
  <c r="R301" i="8"/>
  <c r="BZ301" i="28"/>
  <c r="BW301" i="28"/>
  <c r="CI301" i="28"/>
  <c r="T301" i="8"/>
  <c r="CF301" i="28"/>
  <c r="X301" i="8" s="1"/>
  <c r="BY301" i="28"/>
  <c r="CD301" i="28"/>
  <c r="V301" i="8"/>
  <c r="CA301" i="28"/>
  <c r="CC301" i="28"/>
  <c r="U301" i="8"/>
  <c r="BV301" i="28"/>
  <c r="P301" i="8" s="1"/>
  <c r="CB463" i="28"/>
  <c r="CG463" i="28"/>
  <c r="R463" i="8"/>
  <c r="BZ463" i="28"/>
  <c r="BW463" i="28"/>
  <c r="CI463" i="28"/>
  <c r="T463" i="8"/>
  <c r="CF463" i="28"/>
  <c r="X463" i="8" s="1"/>
  <c r="BY463" i="28"/>
  <c r="CD463" i="28"/>
  <c r="V463" i="8"/>
  <c r="CA463" i="28"/>
  <c r="CC463" i="28"/>
  <c r="U463" i="8"/>
  <c r="BV463" i="28"/>
  <c r="P463" i="8" s="1"/>
  <c r="CE463" i="28"/>
  <c r="W463" i="8"/>
  <c r="BX463" i="28"/>
  <c r="CJ463" i="28"/>
  <c r="F463" i="8"/>
  <c r="CC320" i="28"/>
  <c r="U320" i="8" s="1"/>
  <c r="BV320" i="28"/>
  <c r="P320" i="8"/>
  <c r="CA320" i="28"/>
  <c r="BX320" i="28"/>
  <c r="CB320" i="28"/>
  <c r="BY320" i="28"/>
  <c r="CI320" i="28"/>
  <c r="T320" i="8" s="1"/>
  <c r="CF320" i="28"/>
  <c r="X320" i="8"/>
  <c r="BZ320" i="28"/>
  <c r="BW320" i="28"/>
  <c r="CJ320" i="28"/>
  <c r="F320" i="8"/>
  <c r="CG320" i="28"/>
  <c r="R320" i="8" s="1"/>
  <c r="CD320" i="28"/>
  <c r="V320" i="8"/>
  <c r="CE320" i="28"/>
  <c r="W320" i="8" s="1"/>
  <c r="Q120" i="8"/>
  <c r="CE257" i="28"/>
  <c r="W257" i="8"/>
  <c r="BX257" i="28"/>
  <c r="CJ257" i="28"/>
  <c r="F257" i="8"/>
  <c r="CB257" i="28"/>
  <c r="CG257" i="28"/>
  <c r="R257" i="8"/>
  <c r="BZ257" i="28"/>
  <c r="CA257" i="28"/>
  <c r="CC257" i="28"/>
  <c r="U257" i="8"/>
  <c r="BV257" i="28"/>
  <c r="P257" i="8"/>
  <c r="BW257" i="28"/>
  <c r="CI257" i="28"/>
  <c r="T257" i="8"/>
  <c r="CD257" i="28"/>
  <c r="V257" i="8" s="1"/>
  <c r="CF257" i="28"/>
  <c r="X257" i="8"/>
  <c r="BY257" i="28"/>
  <c r="BV488" i="28"/>
  <c r="P488" i="8"/>
  <c r="CA488" i="28"/>
  <c r="CC488" i="28"/>
  <c r="U488" i="8" s="1"/>
  <c r="CE488" i="28"/>
  <c r="W488" i="8"/>
  <c r="BX488" i="28"/>
  <c r="CJ488" i="28"/>
  <c r="F488" i="8"/>
  <c r="BZ488" i="28"/>
  <c r="CB488" i="28"/>
  <c r="CG488" i="28"/>
  <c r="R488" i="8"/>
  <c r="CD488" i="28"/>
  <c r="V488" i="8"/>
  <c r="BW488" i="28"/>
  <c r="CI488" i="28"/>
  <c r="T488" i="8"/>
  <c r="CF488" i="28"/>
  <c r="X488" i="8" s="1"/>
  <c r="BY488" i="28"/>
  <c r="CE198" i="28"/>
  <c r="W198" i="8" s="1"/>
  <c r="BX198" i="28"/>
  <c r="CJ198" i="28"/>
  <c r="F198" i="8"/>
  <c r="CB198" i="28"/>
  <c r="CG198" i="28"/>
  <c r="R198" i="8"/>
  <c r="BZ198" i="28"/>
  <c r="BW198" i="28"/>
  <c r="CI198" i="28"/>
  <c r="T198" i="8"/>
  <c r="CF198" i="28"/>
  <c r="X198" i="8" s="1"/>
  <c r="BY198" i="28"/>
  <c r="CD198" i="28"/>
  <c r="V198" i="8"/>
  <c r="CA198" i="28"/>
  <c r="CC198" i="28"/>
  <c r="U198" i="8"/>
  <c r="BV198" i="28"/>
  <c r="P198" i="8" s="1"/>
  <c r="CE464" i="28"/>
  <c r="W464" i="8"/>
  <c r="BX464" i="28"/>
  <c r="CJ464" i="28"/>
  <c r="F464" i="8" s="1"/>
  <c r="BZ464" i="28"/>
  <c r="CB464" i="28"/>
  <c r="CG464" i="28"/>
  <c r="R464" i="8" s="1"/>
  <c r="CD464" i="28"/>
  <c r="V464" i="8"/>
  <c r="BW464" i="28"/>
  <c r="CI464" i="28"/>
  <c r="T464" i="8"/>
  <c r="CF464" i="28"/>
  <c r="X464" i="8" s="1"/>
  <c r="BY464" i="28"/>
  <c r="CA464" i="28"/>
  <c r="CC464" i="28"/>
  <c r="U464" i="8" s="1"/>
  <c r="BV464" i="28"/>
  <c r="P464" i="8"/>
  <c r="BX185" i="28"/>
  <c r="CJ185" i="28"/>
  <c r="F185" i="8"/>
  <c r="CE185" i="28"/>
  <c r="W185" i="8" s="1"/>
  <c r="CB185" i="28"/>
  <c r="CG185" i="28"/>
  <c r="R185" i="8"/>
  <c r="BZ185" i="28"/>
  <c r="CF185" i="28"/>
  <c r="X185" i="8"/>
  <c r="BY185" i="28"/>
  <c r="CD185" i="28"/>
  <c r="V185" i="8"/>
  <c r="BW185" i="28"/>
  <c r="CI185" i="28"/>
  <c r="T185" i="8" s="1"/>
  <c r="CC185" i="28"/>
  <c r="U185" i="8"/>
  <c r="Q185" i="8" s="1"/>
  <c r="BV185" i="28"/>
  <c r="P185" i="8" s="1"/>
  <c r="CA185" i="28"/>
  <c r="CB13" i="28"/>
  <c r="BZ13" i="28"/>
  <c r="BW13" i="28"/>
  <c r="CI13" i="28"/>
  <c r="T13" i="8"/>
  <c r="CF13" i="28"/>
  <c r="X13" i="8" s="1"/>
  <c r="Q13" i="8" s="1"/>
  <c r="BV13" i="28"/>
  <c r="P13" i="8"/>
  <c r="BY13" i="28"/>
  <c r="CE13" i="28"/>
  <c r="W13" i="8"/>
  <c r="BX13" i="28"/>
  <c r="CJ13" i="28"/>
  <c r="F13" i="8" s="1"/>
  <c r="CD13" i="28"/>
  <c r="V13" i="8"/>
  <c r="CC13" i="28"/>
  <c r="U13" i="8" s="1"/>
  <c r="CA13" i="28"/>
  <c r="CG13" i="28"/>
  <c r="R13" i="8" s="1"/>
  <c r="BW45" i="28"/>
  <c r="CI45" i="28"/>
  <c r="T45" i="8"/>
  <c r="CG45" i="28"/>
  <c r="R45" i="8" s="1"/>
  <c r="CD45" i="28"/>
  <c r="V45" i="8"/>
  <c r="CA45" i="28"/>
  <c r="BV45" i="28"/>
  <c r="P45" i="8"/>
  <c r="CE45" i="28"/>
  <c r="W45" i="8"/>
  <c r="BZ45" i="28"/>
  <c r="BX45" i="28"/>
  <c r="CJ45" i="28"/>
  <c r="F45" i="8"/>
  <c r="CF45" i="28"/>
  <c r="X45" i="8"/>
  <c r="CB45" i="28"/>
  <c r="CC45" i="28"/>
  <c r="U45" i="8" s="1"/>
  <c r="BY45" i="28"/>
  <c r="CE252" i="28"/>
  <c r="W252" i="8"/>
  <c r="BX252" i="28"/>
  <c r="CI252" i="28"/>
  <c r="T252" i="8" s="1"/>
  <c r="CJ252" i="28"/>
  <c r="F252" i="8"/>
  <c r="CB252" i="28"/>
  <c r="CC252" i="28"/>
  <c r="U252" i="8"/>
  <c r="BY252" i="28"/>
  <c r="BW252" i="28"/>
  <c r="BZ252" i="28"/>
  <c r="CG252" i="28"/>
  <c r="R252" i="8"/>
  <c r="CD252" i="28"/>
  <c r="V252" i="8" s="1"/>
  <c r="CA252" i="28"/>
  <c r="CF252" i="28"/>
  <c r="X252" i="8" s="1"/>
  <c r="BV252" i="28"/>
  <c r="P252" i="8"/>
  <c r="CB284" i="28"/>
  <c r="CG284" i="28"/>
  <c r="R284" i="8" s="1"/>
  <c r="BZ284" i="28"/>
  <c r="CF284" i="28"/>
  <c r="X284" i="8"/>
  <c r="BY284" i="28"/>
  <c r="CD284" i="28"/>
  <c r="V284" i="8"/>
  <c r="BW284" i="28"/>
  <c r="CI284" i="28"/>
  <c r="T284" i="8"/>
  <c r="CC284" i="28"/>
  <c r="U284" i="8"/>
  <c r="BV284" i="28"/>
  <c r="P284" i="8"/>
  <c r="CA284" i="28"/>
  <c r="BX284" i="28"/>
  <c r="CJ284" i="28"/>
  <c r="F284" i="8"/>
  <c r="CE284" i="28"/>
  <c r="W284" i="8"/>
  <c r="CE346" i="28"/>
  <c r="W346" i="8"/>
  <c r="BX346" i="28"/>
  <c r="CJ346" i="28"/>
  <c r="F346" i="8" s="1"/>
  <c r="CF346" i="28"/>
  <c r="X346" i="8"/>
  <c r="CC346" i="28"/>
  <c r="U346" i="8" s="1"/>
  <c r="BV346" i="28"/>
  <c r="P346" i="8"/>
  <c r="CI346" i="28"/>
  <c r="T346" i="8" s="1"/>
  <c r="CG346" i="28"/>
  <c r="R346" i="8"/>
  <c r="BZ346" i="28"/>
  <c r="CD346" i="28"/>
  <c r="V346" i="8"/>
  <c r="CA346" i="28"/>
  <c r="CB346" i="28"/>
  <c r="BY346" i="28"/>
  <c r="BW346" i="28"/>
  <c r="CD476" i="28"/>
  <c r="V476" i="8"/>
  <c r="BW476" i="28"/>
  <c r="CI476" i="28"/>
  <c r="T476" i="8" s="1"/>
  <c r="CF476" i="28"/>
  <c r="X476" i="8"/>
  <c r="BY476" i="28"/>
  <c r="BV476" i="28"/>
  <c r="P476" i="8"/>
  <c r="CA476" i="28"/>
  <c r="CC476" i="28"/>
  <c r="U476" i="8" s="1"/>
  <c r="CE476" i="28"/>
  <c r="W476" i="8"/>
  <c r="BX476" i="28"/>
  <c r="CJ476" i="28"/>
  <c r="F476" i="8"/>
  <c r="BZ476" i="28"/>
  <c r="CB476" i="28"/>
  <c r="CG476" i="28"/>
  <c r="R476" i="8"/>
  <c r="CE420" i="28"/>
  <c r="W420" i="8" s="1"/>
  <c r="BX420" i="28"/>
  <c r="CJ420" i="28"/>
  <c r="F420" i="8"/>
  <c r="BZ420" i="28"/>
  <c r="CB420" i="28"/>
  <c r="CG420" i="28"/>
  <c r="R420" i="8"/>
  <c r="BV420" i="28"/>
  <c r="P420" i="8" s="1"/>
  <c r="CA420" i="28"/>
  <c r="CC420" i="28"/>
  <c r="U420" i="8"/>
  <c r="BW420" i="28"/>
  <c r="CI420" i="28"/>
  <c r="T420" i="8"/>
  <c r="CF420" i="28"/>
  <c r="X420" i="8" s="1"/>
  <c r="CD420" i="28"/>
  <c r="V420" i="8"/>
  <c r="BY420" i="28"/>
  <c r="CB503" i="28"/>
  <c r="CG503" i="28"/>
  <c r="R503" i="8"/>
  <c r="BZ503" i="28"/>
  <c r="BW503" i="28"/>
  <c r="CI503" i="28"/>
  <c r="T503" i="8"/>
  <c r="CF503" i="28"/>
  <c r="X503" i="8" s="1"/>
  <c r="BY503" i="28"/>
  <c r="CD503" i="28"/>
  <c r="V503" i="8"/>
  <c r="CA503" i="28"/>
  <c r="CC503" i="28"/>
  <c r="U503" i="8"/>
  <c r="BV503" i="28"/>
  <c r="P503" i="8" s="1"/>
  <c r="CE503" i="28"/>
  <c r="W503" i="8"/>
  <c r="BX503" i="28"/>
  <c r="CJ503" i="28"/>
  <c r="F503" i="8"/>
  <c r="CG395" i="28"/>
  <c r="R395" i="8" s="1"/>
  <c r="BZ395" i="28"/>
  <c r="CB395" i="28"/>
  <c r="CC395" i="28"/>
  <c r="U395" i="8" s="1"/>
  <c r="BW395" i="28"/>
  <c r="BX395" i="28"/>
  <c r="CJ395" i="28"/>
  <c r="F395" i="8" s="1"/>
  <c r="CD395" i="28"/>
  <c r="V395" i="8"/>
  <c r="CA395" i="28"/>
  <c r="CF395" i="28"/>
  <c r="X395" i="8" s="1"/>
  <c r="CE395" i="28"/>
  <c r="W395" i="8"/>
  <c r="BY395" i="28"/>
  <c r="BV395" i="28"/>
  <c r="P395" i="8"/>
  <c r="CI395" i="28"/>
  <c r="T395" i="8"/>
  <c r="CA479" i="28"/>
  <c r="CC479" i="28"/>
  <c r="U479" i="8"/>
  <c r="BV479" i="28"/>
  <c r="P479" i="8" s="1"/>
  <c r="CE479" i="28"/>
  <c r="W479" i="8"/>
  <c r="BX479" i="28"/>
  <c r="CJ479" i="28"/>
  <c r="F479" i="8"/>
  <c r="BW479" i="28"/>
  <c r="CI479" i="28"/>
  <c r="T479" i="8" s="1"/>
  <c r="CF479" i="28"/>
  <c r="X479" i="8" s="1"/>
  <c r="BY479" i="28"/>
  <c r="CD479" i="28"/>
  <c r="V479" i="8"/>
  <c r="CG479" i="28"/>
  <c r="R479" i="8"/>
  <c r="BZ479" i="28"/>
  <c r="CB479" i="28"/>
  <c r="CC363" i="28"/>
  <c r="U363" i="8"/>
  <c r="BV363" i="28"/>
  <c r="P363" i="8"/>
  <c r="CA363" i="28"/>
  <c r="CE363" i="28"/>
  <c r="W363" i="8" s="1"/>
  <c r="BX363" i="28"/>
  <c r="CJ363" i="28"/>
  <c r="F363" i="8" s="1"/>
  <c r="CG363" i="28"/>
  <c r="R363" i="8"/>
  <c r="BZ363" i="28"/>
  <c r="CB363" i="28"/>
  <c r="BY363" i="28"/>
  <c r="CI363" i="28"/>
  <c r="T363" i="8"/>
  <c r="CF363" i="28"/>
  <c r="X363" i="8" s="1"/>
  <c r="CD363" i="28"/>
  <c r="V363" i="8" s="1"/>
  <c r="BW363" i="28"/>
  <c r="BZ115" i="28"/>
  <c r="CB115" i="28"/>
  <c r="CG115" i="28"/>
  <c r="R115" i="8"/>
  <c r="CD115" i="28"/>
  <c r="V115" i="8"/>
  <c r="BW115" i="28"/>
  <c r="CI115" i="28"/>
  <c r="T115" i="8" s="1"/>
  <c r="CF115" i="28"/>
  <c r="X115" i="8"/>
  <c r="BY115" i="28"/>
  <c r="BV115" i="28"/>
  <c r="P115" i="8"/>
  <c r="CA115" i="28"/>
  <c r="CC115" i="28"/>
  <c r="U115" i="8" s="1"/>
  <c r="CE115" i="28"/>
  <c r="W115" i="8" s="1"/>
  <c r="BX115" i="28"/>
  <c r="CJ115" i="28"/>
  <c r="F115" i="8"/>
  <c r="CE286" i="28"/>
  <c r="W286" i="8"/>
  <c r="BX286" i="28"/>
  <c r="CJ286" i="28"/>
  <c r="F286" i="8" s="1"/>
  <c r="CD286" i="28"/>
  <c r="V286" i="8" s="1"/>
  <c r="CA286" i="28"/>
  <c r="CB286" i="28"/>
  <c r="BY286" i="28"/>
  <c r="CG286" i="28"/>
  <c r="R286" i="8"/>
  <c r="CF286" i="28"/>
  <c r="X286" i="8" s="1"/>
  <c r="CC286" i="28"/>
  <c r="U286" i="8"/>
  <c r="BV286" i="28"/>
  <c r="P286" i="8" s="1"/>
  <c r="CI286" i="28"/>
  <c r="T286" i="8"/>
  <c r="BZ286" i="28"/>
  <c r="BW286" i="28"/>
  <c r="CE402" i="28"/>
  <c r="W402" i="8"/>
  <c r="BX402" i="28"/>
  <c r="CJ402" i="28"/>
  <c r="F402" i="8"/>
  <c r="CI402" i="28"/>
  <c r="T402" i="8"/>
  <c r="BZ402" i="28"/>
  <c r="CB402" i="28"/>
  <c r="CG402" i="28"/>
  <c r="R402" i="8"/>
  <c r="CF402" i="28"/>
  <c r="X402" i="8"/>
  <c r="BW402" i="28"/>
  <c r="BV402" i="28"/>
  <c r="P402" i="8" s="1"/>
  <c r="CA402" i="28"/>
  <c r="CC402" i="28"/>
  <c r="U402" i="8"/>
  <c r="CD402" i="28"/>
  <c r="V402" i="8"/>
  <c r="BY402" i="28"/>
  <c r="CD408" i="28"/>
  <c r="V408" i="8" s="1"/>
  <c r="BW408" i="28"/>
  <c r="CI408" i="28"/>
  <c r="T408" i="8"/>
  <c r="CF408" i="28"/>
  <c r="X408" i="8"/>
  <c r="BY408" i="28"/>
  <c r="BV408" i="28"/>
  <c r="P408" i="8" s="1"/>
  <c r="CA408" i="28"/>
  <c r="CC408" i="28"/>
  <c r="U408" i="8"/>
  <c r="CE408" i="28"/>
  <c r="W408" i="8"/>
  <c r="BX408" i="28"/>
  <c r="CJ408" i="28"/>
  <c r="F408" i="8" s="1"/>
  <c r="BZ408" i="28"/>
  <c r="CB408" i="28"/>
  <c r="CG408" i="28"/>
  <c r="R408" i="8" s="1"/>
  <c r="CG457" i="28"/>
  <c r="R457" i="8" s="1"/>
  <c r="BZ457" i="28"/>
  <c r="CB457" i="28"/>
  <c r="BY457" i="28"/>
  <c r="CD457" i="28"/>
  <c r="V457" i="8"/>
  <c r="BW457" i="28"/>
  <c r="CI457" i="28"/>
  <c r="T457" i="8" s="1"/>
  <c r="CF457" i="28"/>
  <c r="X457" i="8" s="1"/>
  <c r="CC457" i="28"/>
  <c r="U457" i="8" s="1"/>
  <c r="BV457" i="28"/>
  <c r="P457" i="8" s="1"/>
  <c r="CA457" i="28"/>
  <c r="CE457" i="28"/>
  <c r="W457" i="8"/>
  <c r="BX457" i="28"/>
  <c r="CJ457" i="28"/>
  <c r="F457" i="8" s="1"/>
  <c r="CA415" i="28"/>
  <c r="CC415" i="28"/>
  <c r="U415" i="8"/>
  <c r="BV415" i="28"/>
  <c r="P415" i="8"/>
  <c r="CE415" i="28"/>
  <c r="W415" i="8"/>
  <c r="BX415" i="28"/>
  <c r="CJ415" i="28"/>
  <c r="F415" i="8" s="1"/>
  <c r="BW415" i="28"/>
  <c r="CI415" i="28"/>
  <c r="T415" i="8"/>
  <c r="CF415" i="28"/>
  <c r="X415" i="8"/>
  <c r="BY415" i="28"/>
  <c r="CD415" i="28"/>
  <c r="V415" i="8" s="1"/>
  <c r="CG415" i="28"/>
  <c r="R415" i="8" s="1"/>
  <c r="BZ415" i="28"/>
  <c r="CB415" i="28"/>
  <c r="Q235" i="8"/>
  <c r="Q330" i="8"/>
  <c r="Q373" i="8"/>
  <c r="CC48" i="28"/>
  <c r="U48" i="8"/>
  <c r="BY48" i="28"/>
  <c r="BV48" i="28"/>
  <c r="P48" i="8" s="1"/>
  <c r="BX48" i="28"/>
  <c r="CJ48" i="28"/>
  <c r="F48" i="8"/>
  <c r="CD48" i="28"/>
  <c r="V48" i="8"/>
  <c r="BZ48" i="28"/>
  <c r="CB48" i="28"/>
  <c r="CE48" i="28"/>
  <c r="W48" i="8"/>
  <c r="CA48" i="28"/>
  <c r="CF48" i="28"/>
  <c r="X48" i="8" s="1"/>
  <c r="BW48" i="28"/>
  <c r="CI48" i="28"/>
  <c r="T48" i="8"/>
  <c r="CG48" i="28"/>
  <c r="R48" i="8"/>
  <c r="BV84" i="28"/>
  <c r="P84" i="8"/>
  <c r="CA84" i="28"/>
  <c r="CC84" i="28"/>
  <c r="U84" i="8" s="1"/>
  <c r="CE84" i="28"/>
  <c r="W84" i="8" s="1"/>
  <c r="BX84" i="28"/>
  <c r="CJ84" i="28"/>
  <c r="F84" i="8"/>
  <c r="BZ84" i="28"/>
  <c r="CB84" i="28"/>
  <c r="CG84" i="28"/>
  <c r="R84" i="8"/>
  <c r="CD84" i="28"/>
  <c r="V84" i="8"/>
  <c r="BW84" i="28"/>
  <c r="CI84" i="28"/>
  <c r="T84" i="8" s="1"/>
  <c r="CF84" i="28"/>
  <c r="X84" i="8" s="1"/>
  <c r="BY84" i="28"/>
  <c r="CE154" i="28"/>
  <c r="W154" i="8"/>
  <c r="BX154" i="28"/>
  <c r="CJ154" i="28"/>
  <c r="F154" i="8" s="1"/>
  <c r="CB154" i="28"/>
  <c r="CG154" i="28"/>
  <c r="R154" i="8"/>
  <c r="BZ154" i="28"/>
  <c r="BW154" i="28"/>
  <c r="CI154" i="28"/>
  <c r="T154" i="8"/>
  <c r="CF154" i="28"/>
  <c r="X154" i="8"/>
  <c r="BY154" i="28"/>
  <c r="CD154" i="28"/>
  <c r="V154" i="8" s="1"/>
  <c r="CA154" i="28"/>
  <c r="CC154" i="28"/>
  <c r="U154" i="8"/>
  <c r="BV154" i="28"/>
  <c r="P154" i="8"/>
  <c r="CC184" i="28"/>
  <c r="U184" i="8"/>
  <c r="BV184" i="28"/>
  <c r="P184" i="8"/>
  <c r="CA184" i="28"/>
  <c r="CG184" i="28"/>
  <c r="R184" i="8" s="1"/>
  <c r="CD184" i="28"/>
  <c r="V184" i="8" s="1"/>
  <c r="CE184" i="28"/>
  <c r="W184" i="8" s="1"/>
  <c r="CB184" i="28"/>
  <c r="CF184" i="28"/>
  <c r="X184" i="8"/>
  <c r="BY184" i="28"/>
  <c r="CI184" i="28"/>
  <c r="T184" i="8" s="1"/>
  <c r="CJ184" i="28"/>
  <c r="F184" i="8" s="1"/>
  <c r="BZ184" i="28"/>
  <c r="BW184" i="28"/>
  <c r="BX184" i="28"/>
  <c r="BZ179" i="28"/>
  <c r="CB179" i="28"/>
  <c r="CD179" i="28"/>
  <c r="V179" i="8"/>
  <c r="CA179" i="28"/>
  <c r="BX179" i="28"/>
  <c r="CG179" i="28"/>
  <c r="R179" i="8"/>
  <c r="CE179" i="28"/>
  <c r="W179" i="8"/>
  <c r="CF179" i="28"/>
  <c r="X179" i="8"/>
  <c r="BY179" i="28"/>
  <c r="BV179" i="28"/>
  <c r="P179" i="8" s="1"/>
  <c r="CI179" i="28"/>
  <c r="T179" i="8" s="1"/>
  <c r="CC179" i="28"/>
  <c r="U179" i="8" s="1"/>
  <c r="BW179" i="28"/>
  <c r="CJ179" i="28"/>
  <c r="F179" i="8"/>
  <c r="BY208" i="28"/>
  <c r="CD208" i="28"/>
  <c r="V208" i="8" s="1"/>
  <c r="BW208" i="28"/>
  <c r="CI208" i="28"/>
  <c r="T208" i="8"/>
  <c r="CF208" i="28"/>
  <c r="X208" i="8"/>
  <c r="CC208" i="28"/>
  <c r="U208" i="8"/>
  <c r="BV208" i="28"/>
  <c r="P208" i="8"/>
  <c r="CA208" i="28"/>
  <c r="CE208" i="28"/>
  <c r="W208" i="8" s="1"/>
  <c r="BX208" i="28"/>
  <c r="CJ208" i="28"/>
  <c r="F208" i="8"/>
  <c r="CG208" i="28"/>
  <c r="R208" i="8"/>
  <c r="BZ208" i="28"/>
  <c r="CB208" i="28"/>
  <c r="CE253" i="28"/>
  <c r="W253" i="8"/>
  <c r="BX253" i="28"/>
  <c r="CJ253" i="28"/>
  <c r="F253" i="8" s="1"/>
  <c r="CB253" i="28"/>
  <c r="CG253" i="28"/>
  <c r="R253" i="8"/>
  <c r="BZ253" i="28"/>
  <c r="BW253" i="28"/>
  <c r="CI253" i="28"/>
  <c r="T253" i="8"/>
  <c r="CF253" i="28"/>
  <c r="X253" i="8"/>
  <c r="BY253" i="28"/>
  <c r="CD253" i="28"/>
  <c r="V253" i="8" s="1"/>
  <c r="CA253" i="28"/>
  <c r="CC253" i="28"/>
  <c r="U253" i="8"/>
  <c r="BV253" i="28"/>
  <c r="P253" i="8"/>
  <c r="CE269" i="28"/>
  <c r="W269" i="8"/>
  <c r="BX269" i="28"/>
  <c r="CJ269" i="28"/>
  <c r="F269" i="8" s="1"/>
  <c r="CB269" i="28"/>
  <c r="CG269" i="28"/>
  <c r="R269" i="8"/>
  <c r="BZ269" i="28"/>
  <c r="BW269" i="28"/>
  <c r="CI269" i="28"/>
  <c r="T269" i="8"/>
  <c r="CF269" i="28"/>
  <c r="X269" i="8"/>
  <c r="BY269" i="28"/>
  <c r="CD269" i="28"/>
  <c r="V269" i="8" s="1"/>
  <c r="CA269" i="28"/>
  <c r="CC269" i="28"/>
  <c r="U269" i="8"/>
  <c r="BV269" i="28"/>
  <c r="P269" i="8"/>
  <c r="CB348" i="28"/>
  <c r="CG348" i="28"/>
  <c r="R348" i="8" s="1"/>
  <c r="BZ348" i="28"/>
  <c r="CF348" i="28"/>
  <c r="X348" i="8"/>
  <c r="BY348" i="28"/>
  <c r="CD348" i="28"/>
  <c r="V348" i="8" s="1"/>
  <c r="BW348" i="28"/>
  <c r="CI348" i="28"/>
  <c r="T348" i="8"/>
  <c r="CC348" i="28"/>
  <c r="U348" i="8"/>
  <c r="BV348" i="28"/>
  <c r="P348" i="8"/>
  <c r="CA348" i="28"/>
  <c r="BX348" i="28"/>
  <c r="CJ348" i="28"/>
  <c r="F348" i="8"/>
  <c r="CE348" i="28"/>
  <c r="W348" i="8"/>
  <c r="CB297" i="28"/>
  <c r="CG297" i="28"/>
  <c r="R297" i="8" s="1"/>
  <c r="BZ297" i="28"/>
  <c r="CI297" i="28"/>
  <c r="T297" i="8"/>
  <c r="CD297" i="28"/>
  <c r="V297" i="8"/>
  <c r="BV297" i="28"/>
  <c r="P297" i="8"/>
  <c r="BW297" i="28"/>
  <c r="CJ297" i="28"/>
  <c r="F297" i="8" s="1"/>
  <c r="BY297" i="28"/>
  <c r="BX297" i="28"/>
  <c r="CE297" i="28"/>
  <c r="W297" i="8" s="1"/>
  <c r="CF297" i="28"/>
  <c r="X297" i="8" s="1"/>
  <c r="CC297" i="28"/>
  <c r="U297" i="8" s="1"/>
  <c r="CA297" i="28"/>
  <c r="CB329" i="28"/>
  <c r="CG329" i="28"/>
  <c r="R329" i="8" s="1"/>
  <c r="BZ329" i="28"/>
  <c r="CI329" i="28"/>
  <c r="T329" i="8"/>
  <c r="CD329" i="28"/>
  <c r="V329" i="8"/>
  <c r="BX329" i="28"/>
  <c r="BW329" i="28"/>
  <c r="CJ329" i="28"/>
  <c r="F329" i="8"/>
  <c r="CA329" i="28"/>
  <c r="BV329" i="28"/>
  <c r="P329" i="8" s="1"/>
  <c r="CE329" i="28"/>
  <c r="W329" i="8" s="1"/>
  <c r="CF329" i="28"/>
  <c r="X329" i="8" s="1"/>
  <c r="CC329" i="28"/>
  <c r="U329" i="8" s="1"/>
  <c r="BY329" i="28"/>
  <c r="CE455" i="28"/>
  <c r="W455" i="8"/>
  <c r="BX455" i="28"/>
  <c r="CJ455" i="28"/>
  <c r="F455" i="8" s="1"/>
  <c r="CB455" i="28"/>
  <c r="CG455" i="28"/>
  <c r="R455" i="8"/>
  <c r="BZ455" i="28"/>
  <c r="BW455" i="28"/>
  <c r="CI455" i="28"/>
  <c r="T455" i="8"/>
  <c r="CF455" i="28"/>
  <c r="X455" i="8"/>
  <c r="BY455" i="28"/>
  <c r="CD455" i="28"/>
  <c r="V455" i="8" s="1"/>
  <c r="CA455" i="28"/>
  <c r="BV455" i="28"/>
  <c r="P455" i="8"/>
  <c r="CC455" i="28"/>
  <c r="U455" i="8"/>
  <c r="CG425" i="28"/>
  <c r="R425" i="8"/>
  <c r="BZ425" i="28"/>
  <c r="CB425" i="28"/>
  <c r="BY425" i="28"/>
  <c r="CD425" i="28"/>
  <c r="V425" i="8" s="1"/>
  <c r="BW425" i="28"/>
  <c r="CI425" i="28"/>
  <c r="T425" i="8"/>
  <c r="CF425" i="28"/>
  <c r="X425" i="8"/>
  <c r="CC425" i="28"/>
  <c r="U425" i="8"/>
  <c r="BV425" i="28"/>
  <c r="P425" i="8"/>
  <c r="CA425" i="28"/>
  <c r="CE425" i="28"/>
  <c r="W425" i="8" s="1"/>
  <c r="BX425" i="28"/>
  <c r="CJ425" i="28"/>
  <c r="F425" i="8"/>
  <c r="BW226" i="28"/>
  <c r="CI226" i="28"/>
  <c r="T226" i="8" s="1"/>
  <c r="CF226" i="28"/>
  <c r="X226" i="8" s="1"/>
  <c r="BY226" i="28"/>
  <c r="CD226" i="28"/>
  <c r="V226" i="8"/>
  <c r="CE226" i="28"/>
  <c r="W226" i="8"/>
  <c r="CB226" i="28"/>
  <c r="CC226" i="28"/>
  <c r="U226" i="8" s="1"/>
  <c r="BZ226" i="28"/>
  <c r="CJ226" i="28"/>
  <c r="F226" i="8"/>
  <c r="CG226" i="28"/>
  <c r="R226" i="8"/>
  <c r="CA226" i="28"/>
  <c r="BX226" i="28"/>
  <c r="BV226" i="28"/>
  <c r="P226" i="8"/>
  <c r="CC336" i="28"/>
  <c r="U336" i="8"/>
  <c r="BV336" i="28"/>
  <c r="P336" i="8"/>
  <c r="CA336" i="28"/>
  <c r="BX336" i="28"/>
  <c r="CJ336" i="28"/>
  <c r="F336" i="8"/>
  <c r="CE336" i="28"/>
  <c r="W336" i="8"/>
  <c r="CB336" i="28"/>
  <c r="CG336" i="28"/>
  <c r="R336" i="8" s="1"/>
  <c r="BZ336" i="28"/>
  <c r="CD336" i="28"/>
  <c r="V336" i="8"/>
  <c r="CI336" i="28"/>
  <c r="T336" i="8"/>
  <c r="CF336" i="28"/>
  <c r="X336" i="8"/>
  <c r="BW336" i="28"/>
  <c r="BY336" i="28"/>
  <c r="CD440" i="28"/>
  <c r="V440" i="8"/>
  <c r="BW440" i="28"/>
  <c r="CI440" i="28"/>
  <c r="T440" i="8" s="1"/>
  <c r="CF440" i="28"/>
  <c r="X440" i="8" s="1"/>
  <c r="BY440" i="28"/>
  <c r="BV440" i="28"/>
  <c r="P440" i="8"/>
  <c r="CA440" i="28"/>
  <c r="CC440" i="28"/>
  <c r="U440" i="8" s="1"/>
  <c r="CE440" i="28"/>
  <c r="W440" i="8" s="1"/>
  <c r="BX440" i="28"/>
  <c r="CJ440" i="28"/>
  <c r="F440" i="8"/>
  <c r="BZ440" i="28"/>
  <c r="CG440" i="28"/>
  <c r="R440" i="8" s="1"/>
  <c r="CB440" i="28"/>
  <c r="BZ460" i="28"/>
  <c r="CB460" i="28"/>
  <c r="CG460" i="28"/>
  <c r="R460" i="8"/>
  <c r="CD460" i="28"/>
  <c r="V460" i="8"/>
  <c r="BW460" i="28"/>
  <c r="CI460" i="28"/>
  <c r="T460" i="8" s="1"/>
  <c r="CF460" i="28"/>
  <c r="X460" i="8" s="1"/>
  <c r="BY460" i="28"/>
  <c r="BV460" i="28"/>
  <c r="P460" i="8"/>
  <c r="CA460" i="28"/>
  <c r="CC460" i="28"/>
  <c r="U460" i="8" s="1"/>
  <c r="CE460" i="28"/>
  <c r="W460" i="8" s="1"/>
  <c r="BX460" i="28"/>
  <c r="CJ460" i="28"/>
  <c r="F460" i="8"/>
  <c r="CE461" i="28"/>
  <c r="W461" i="8"/>
  <c r="BX461" i="28"/>
  <c r="CJ461" i="28"/>
  <c r="F461" i="8" s="1"/>
  <c r="CG461" i="28"/>
  <c r="R461" i="8" s="1"/>
  <c r="BZ461" i="28"/>
  <c r="CB461" i="28"/>
  <c r="BY461" i="28"/>
  <c r="CD461" i="28"/>
  <c r="V461" i="8"/>
  <c r="BW461" i="28"/>
  <c r="CI461" i="28"/>
  <c r="T461" i="8" s="1"/>
  <c r="CF461" i="28"/>
  <c r="X461" i="8" s="1"/>
  <c r="CC461" i="28"/>
  <c r="U461" i="8" s="1"/>
  <c r="BV461" i="28"/>
  <c r="P461" i="8" s="1"/>
  <c r="CA461" i="28"/>
  <c r="Q481" i="8"/>
  <c r="Q77" i="8"/>
  <c r="Q123" i="8"/>
  <c r="CC216" i="28"/>
  <c r="U216" i="8" s="1"/>
  <c r="BV216" i="28"/>
  <c r="P216" i="8" s="1"/>
  <c r="CA216" i="28"/>
  <c r="CG216" i="28"/>
  <c r="R216" i="8"/>
  <c r="CD216" i="28"/>
  <c r="V216" i="8"/>
  <c r="CE216" i="28"/>
  <c r="W216" i="8"/>
  <c r="CB216" i="28"/>
  <c r="CF216" i="28"/>
  <c r="X216" i="8" s="1"/>
  <c r="BY216" i="28"/>
  <c r="CI216" i="28"/>
  <c r="T216" i="8"/>
  <c r="CJ216" i="28"/>
  <c r="F216" i="8"/>
  <c r="BZ216" i="28"/>
  <c r="BW216" i="28"/>
  <c r="BX216" i="28"/>
  <c r="CE314" i="28"/>
  <c r="W314" i="8" s="1"/>
  <c r="BX314" i="28"/>
  <c r="CJ314" i="28"/>
  <c r="F314" i="8"/>
  <c r="CF314" i="28"/>
  <c r="X314" i="8"/>
  <c r="CC314" i="28"/>
  <c r="U314" i="8"/>
  <c r="BV314" i="28"/>
  <c r="P314" i="8"/>
  <c r="CI314" i="28"/>
  <c r="T314" i="8"/>
  <c r="CG314" i="28"/>
  <c r="R314" i="8"/>
  <c r="BZ314" i="28"/>
  <c r="BW314" i="28"/>
  <c r="CD314" i="28"/>
  <c r="V314" i="8"/>
  <c r="CA314" i="28"/>
  <c r="CB314" i="28"/>
  <c r="BY314" i="28"/>
  <c r="CE382" i="28"/>
  <c r="W382" i="8" s="1"/>
  <c r="BX382" i="28"/>
  <c r="CJ382" i="28"/>
  <c r="F382" i="8"/>
  <c r="CD382" i="28"/>
  <c r="V382" i="8"/>
  <c r="BZ382" i="28"/>
  <c r="CB382" i="28"/>
  <c r="CG382" i="28"/>
  <c r="R382" i="8"/>
  <c r="CF382" i="28"/>
  <c r="X382" i="8"/>
  <c r="CI382" i="28"/>
  <c r="T382" i="8"/>
  <c r="BV382" i="28"/>
  <c r="P382" i="8"/>
  <c r="CA382" i="28"/>
  <c r="BY382" i="28"/>
  <c r="BW382" i="28"/>
  <c r="CC382" i="28"/>
  <c r="U382" i="8" s="1"/>
  <c r="CC355" i="28"/>
  <c r="U355" i="8" s="1"/>
  <c r="BV355" i="28"/>
  <c r="P355" i="8" s="1"/>
  <c r="CA355" i="28"/>
  <c r="BZ355" i="28"/>
  <c r="BW355" i="28"/>
  <c r="BX355" i="28"/>
  <c r="CG355" i="28"/>
  <c r="R355" i="8" s="1"/>
  <c r="CD355" i="28"/>
  <c r="V355" i="8" s="1"/>
  <c r="CE355" i="28"/>
  <c r="W355" i="8" s="1"/>
  <c r="CB355" i="28"/>
  <c r="CF355" i="28"/>
  <c r="X355" i="8"/>
  <c r="BY355" i="28"/>
  <c r="CI355" i="28"/>
  <c r="T355" i="8" s="1"/>
  <c r="CJ355" i="28"/>
  <c r="F355" i="8" s="1"/>
  <c r="BZ64" i="28"/>
  <c r="CB64" i="28"/>
  <c r="CG64" i="28"/>
  <c r="R64" i="8"/>
  <c r="CD64" i="28"/>
  <c r="V64" i="8"/>
  <c r="BW64" i="28"/>
  <c r="CI64" i="28"/>
  <c r="T64" i="8" s="1"/>
  <c r="CF64" i="28"/>
  <c r="X64" i="8" s="1"/>
  <c r="BY64" i="28"/>
  <c r="BV64" i="28"/>
  <c r="P64" i="8"/>
  <c r="CA64" i="28"/>
  <c r="CC64" i="28"/>
  <c r="U64" i="8" s="1"/>
  <c r="CE64" i="28"/>
  <c r="W64" i="8" s="1"/>
  <c r="BX64" i="28"/>
  <c r="CJ64" i="28"/>
  <c r="F64" i="8"/>
  <c r="CG38" i="28"/>
  <c r="R38" i="8" s="1"/>
  <c r="CE38" i="28"/>
  <c r="W38" i="8" s="1"/>
  <c r="CA38" i="28"/>
  <c r="CJ38" i="28"/>
  <c r="F38" i="8"/>
  <c r="BZ38" i="28"/>
  <c r="CI38" i="28"/>
  <c r="T38" i="8" s="1"/>
  <c r="CF38" i="28"/>
  <c r="X38" i="8" s="1"/>
  <c r="BW38" i="28"/>
  <c r="CD38" i="28"/>
  <c r="V38" i="8"/>
  <c r="BV38" i="28"/>
  <c r="P38" i="8"/>
  <c r="CB38" i="28"/>
  <c r="CC38" i="28"/>
  <c r="U38" i="8" s="1"/>
  <c r="BY38" i="28"/>
  <c r="BX38" i="28"/>
  <c r="CG359" i="28"/>
  <c r="R359" i="8" s="1"/>
  <c r="BZ359" i="28"/>
  <c r="CB359" i="28"/>
  <c r="BY359" i="28"/>
  <c r="BV359" i="28"/>
  <c r="P359" i="8"/>
  <c r="CI359" i="28"/>
  <c r="T359" i="8"/>
  <c r="CC359" i="28"/>
  <c r="U359" i="8"/>
  <c r="BW359" i="28"/>
  <c r="CJ359" i="28"/>
  <c r="F359" i="8" s="1"/>
  <c r="CD359" i="28"/>
  <c r="V359" i="8" s="1"/>
  <c r="CA359" i="28"/>
  <c r="BX359" i="28"/>
  <c r="CE359" i="28"/>
  <c r="W359" i="8" s="1"/>
  <c r="CF359" i="28"/>
  <c r="X359" i="8" s="1"/>
  <c r="BY156" i="28"/>
  <c r="CD156" i="28"/>
  <c r="V156" i="8"/>
  <c r="BW156" i="28"/>
  <c r="CI156" i="28"/>
  <c r="T156" i="8" s="1"/>
  <c r="CF156" i="28"/>
  <c r="X156" i="8" s="1"/>
  <c r="CC156" i="28"/>
  <c r="U156" i="8" s="1"/>
  <c r="BV156" i="28"/>
  <c r="P156" i="8" s="1"/>
  <c r="CA156" i="28"/>
  <c r="CG156" i="28"/>
  <c r="R156" i="8"/>
  <c r="BZ156" i="28"/>
  <c r="CB156" i="28"/>
  <c r="BX156" i="28"/>
  <c r="CJ156" i="28"/>
  <c r="F156" i="8" s="1"/>
  <c r="CE156" i="28"/>
  <c r="W156" i="8" s="1"/>
  <c r="CG212" i="28"/>
  <c r="R212" i="8" s="1"/>
  <c r="BZ212" i="28"/>
  <c r="CB212" i="28"/>
  <c r="CC212" i="28"/>
  <c r="U212" i="8" s="1"/>
  <c r="BW212" i="28"/>
  <c r="CJ212" i="28"/>
  <c r="F212" i="8"/>
  <c r="CE212" i="28"/>
  <c r="W212" i="8"/>
  <c r="CD212" i="28"/>
  <c r="V212" i="8"/>
  <c r="CA212" i="28"/>
  <c r="BX212" i="28"/>
  <c r="BY212" i="28"/>
  <c r="BV212" i="28"/>
  <c r="P212" i="8" s="1"/>
  <c r="CI212" i="28"/>
  <c r="T212" i="8" s="1"/>
  <c r="CF212" i="28"/>
  <c r="X212" i="8" s="1"/>
  <c r="CG255" i="28"/>
  <c r="R255" i="8" s="1"/>
  <c r="BZ255" i="28"/>
  <c r="CB255" i="28"/>
  <c r="BY255" i="28"/>
  <c r="CD255" i="28"/>
  <c r="V255" i="8"/>
  <c r="BW255" i="28"/>
  <c r="CI255" i="28"/>
  <c r="T255" i="8" s="1"/>
  <c r="CF255" i="28"/>
  <c r="X255" i="8" s="1"/>
  <c r="CC255" i="28"/>
  <c r="U255" i="8"/>
  <c r="BV255" i="28"/>
  <c r="P255" i="8" s="1"/>
  <c r="CA255" i="28"/>
  <c r="CE255" i="28"/>
  <c r="W255" i="8"/>
  <c r="BX255" i="28"/>
  <c r="CJ255" i="28"/>
  <c r="F255" i="8" s="1"/>
  <c r="CE271" i="28"/>
  <c r="W271" i="8" s="1"/>
  <c r="BX271" i="28"/>
  <c r="CJ271" i="28"/>
  <c r="F271" i="8" s="1"/>
  <c r="CG271" i="28"/>
  <c r="R271" i="8"/>
  <c r="BZ271" i="28"/>
  <c r="CB271" i="28"/>
  <c r="BY271" i="28"/>
  <c r="CD271" i="28"/>
  <c r="V271" i="8"/>
  <c r="BW271" i="28"/>
  <c r="CI271" i="28"/>
  <c r="T271" i="8"/>
  <c r="CF271" i="28"/>
  <c r="X271" i="8" s="1"/>
  <c r="Q271" i="8" s="1"/>
  <c r="CC271" i="28"/>
  <c r="U271" i="8"/>
  <c r="BV271" i="28"/>
  <c r="P271" i="8" s="1"/>
  <c r="CA271" i="28"/>
  <c r="CG287" i="28"/>
  <c r="R287" i="8"/>
  <c r="BZ287" i="28"/>
  <c r="CB287" i="28"/>
  <c r="BY287" i="28"/>
  <c r="CD287" i="28"/>
  <c r="V287" i="8" s="1"/>
  <c r="BW287" i="28"/>
  <c r="CI287" i="28"/>
  <c r="T287" i="8"/>
  <c r="CF287" i="28"/>
  <c r="X287" i="8" s="1"/>
  <c r="CC287" i="28"/>
  <c r="U287" i="8" s="1"/>
  <c r="BV287" i="28"/>
  <c r="P287" i="8" s="1"/>
  <c r="CA287" i="28"/>
  <c r="CJ287" i="28"/>
  <c r="F287" i="8" s="1"/>
  <c r="CE287" i="28"/>
  <c r="W287" i="8"/>
  <c r="BX287" i="28"/>
  <c r="CD326" i="28"/>
  <c r="V326" i="8" s="1"/>
  <c r="BW326" i="28"/>
  <c r="CI326" i="28"/>
  <c r="T326" i="8"/>
  <c r="CF326" i="28"/>
  <c r="X326" i="8"/>
  <c r="BY326" i="28"/>
  <c r="BV326" i="28"/>
  <c r="P326" i="8" s="1"/>
  <c r="CA326" i="28"/>
  <c r="CC326" i="28"/>
  <c r="U326" i="8" s="1"/>
  <c r="CE326" i="28"/>
  <c r="W326" i="8"/>
  <c r="BX326" i="28"/>
  <c r="CJ326" i="28"/>
  <c r="F326" i="8" s="1"/>
  <c r="CG326" i="28"/>
  <c r="R326" i="8" s="1"/>
  <c r="CB326" i="28"/>
  <c r="BZ326" i="28"/>
  <c r="CE317" i="28"/>
  <c r="W317" i="8" s="1"/>
  <c r="BX317" i="28"/>
  <c r="CJ317" i="28"/>
  <c r="F317" i="8"/>
  <c r="CB317" i="28"/>
  <c r="CG317" i="28"/>
  <c r="R317" i="8" s="1"/>
  <c r="BZ317" i="28"/>
  <c r="BW317" i="28"/>
  <c r="CI317" i="28"/>
  <c r="T317" i="8" s="1"/>
  <c r="CF317" i="28"/>
  <c r="X317" i="8" s="1"/>
  <c r="Q317" i="8" s="1"/>
  <c r="BY317" i="28"/>
  <c r="CD317" i="28"/>
  <c r="V317" i="8"/>
  <c r="CA317" i="28"/>
  <c r="CC317" i="28"/>
  <c r="U317" i="8" s="1"/>
  <c r="BV317" i="28"/>
  <c r="P317" i="8"/>
  <c r="CE349" i="28"/>
  <c r="W349" i="8" s="1"/>
  <c r="BX349" i="28"/>
  <c r="CJ349" i="28"/>
  <c r="F349" i="8"/>
  <c r="CB349" i="28"/>
  <c r="CG349" i="28"/>
  <c r="R349" i="8" s="1"/>
  <c r="BZ349" i="28"/>
  <c r="BW349" i="28"/>
  <c r="CI349" i="28"/>
  <c r="T349" i="8" s="1"/>
  <c r="CF349" i="28"/>
  <c r="X349" i="8" s="1"/>
  <c r="BY349" i="28"/>
  <c r="CD349" i="28"/>
  <c r="V349" i="8" s="1"/>
  <c r="CA349" i="28"/>
  <c r="CC349" i="28"/>
  <c r="U349" i="8"/>
  <c r="BV349" i="28"/>
  <c r="P349" i="8" s="1"/>
  <c r="CC482" i="28"/>
  <c r="U482" i="8" s="1"/>
  <c r="BV482" i="28"/>
  <c r="P482" i="8" s="1"/>
  <c r="CA482" i="28"/>
  <c r="CJ482" i="28"/>
  <c r="F482" i="8" s="1"/>
  <c r="CG482" i="28"/>
  <c r="R482" i="8"/>
  <c r="CD482" i="28"/>
  <c r="V482" i="8" s="1"/>
  <c r="CE482" i="28"/>
  <c r="W482" i="8"/>
  <c r="CB482" i="28"/>
  <c r="BX482" i="28"/>
  <c r="CI482" i="28"/>
  <c r="T482" i="8"/>
  <c r="BY482" i="28"/>
  <c r="CF482" i="28"/>
  <c r="X482" i="8" s="1"/>
  <c r="BZ482" i="28"/>
  <c r="BW482" i="28"/>
  <c r="CB431" i="28"/>
  <c r="CG431" i="28"/>
  <c r="R431" i="8"/>
  <c r="BZ431" i="28"/>
  <c r="BW431" i="28"/>
  <c r="CI431" i="28"/>
  <c r="T431" i="8"/>
  <c r="CF431" i="28"/>
  <c r="X431" i="8"/>
  <c r="BY431" i="28"/>
  <c r="CD431" i="28"/>
  <c r="V431" i="8" s="1"/>
  <c r="CA431" i="28"/>
  <c r="CC431" i="28"/>
  <c r="U431" i="8"/>
  <c r="BV431" i="28"/>
  <c r="P431" i="8"/>
  <c r="BX431" i="28"/>
  <c r="CJ431" i="28"/>
  <c r="F431" i="8" s="1"/>
  <c r="CE431" i="28"/>
  <c r="W431" i="8" s="1"/>
  <c r="BX209" i="28"/>
  <c r="CJ209" i="28"/>
  <c r="F209" i="8" s="1"/>
  <c r="CE209" i="28"/>
  <c r="W209" i="8"/>
  <c r="CB209" i="28"/>
  <c r="CG209" i="28"/>
  <c r="R209" i="8" s="1"/>
  <c r="BZ209" i="28"/>
  <c r="CF209" i="28"/>
  <c r="X209" i="8"/>
  <c r="BY209" i="28"/>
  <c r="CD209" i="28"/>
  <c r="V209" i="8" s="1"/>
  <c r="BW209" i="28"/>
  <c r="CI209" i="28"/>
  <c r="T209" i="8"/>
  <c r="CC209" i="28"/>
  <c r="U209" i="8"/>
  <c r="BV209" i="28"/>
  <c r="P209" i="8"/>
  <c r="CA209" i="28"/>
  <c r="CF300" i="28"/>
  <c r="X300" i="8" s="1"/>
  <c r="BY300" i="28"/>
  <c r="CD300" i="28"/>
  <c r="V300" i="8" s="1"/>
  <c r="BW300" i="28"/>
  <c r="CI300" i="28"/>
  <c r="T300" i="8"/>
  <c r="CC300" i="28"/>
  <c r="U300" i="8" s="1"/>
  <c r="BV300" i="28"/>
  <c r="P300" i="8" s="1"/>
  <c r="CA300" i="28"/>
  <c r="BX300" i="28"/>
  <c r="CJ300" i="28"/>
  <c r="F300" i="8" s="1"/>
  <c r="CE300" i="28"/>
  <c r="W300" i="8" s="1"/>
  <c r="CB300" i="28"/>
  <c r="CG300" i="28"/>
  <c r="R300" i="8" s="1"/>
  <c r="BZ300" i="28"/>
  <c r="CF442" i="28"/>
  <c r="X442" i="8"/>
  <c r="BY442" i="28"/>
  <c r="CD442" i="28"/>
  <c r="V442" i="8"/>
  <c r="BW442" i="28"/>
  <c r="CI442" i="28"/>
  <c r="T442" i="8" s="1"/>
  <c r="CC442" i="28"/>
  <c r="U442" i="8" s="1"/>
  <c r="BV442" i="28"/>
  <c r="P442" i="8" s="1"/>
  <c r="CA442" i="28"/>
  <c r="CB442" i="28"/>
  <c r="CG442" i="28"/>
  <c r="R442" i="8" s="1"/>
  <c r="BZ442" i="28"/>
  <c r="BX442" i="28"/>
  <c r="CJ442" i="28"/>
  <c r="F442" i="8" s="1"/>
  <c r="CE442" i="28"/>
  <c r="W442" i="8"/>
  <c r="CC462" i="28"/>
  <c r="U462" i="8" s="1"/>
  <c r="BV462" i="28"/>
  <c r="P462" i="8" s="1"/>
  <c r="CA462" i="28"/>
  <c r="BX462" i="28"/>
  <c r="CJ462" i="28"/>
  <c r="F462" i="8" s="1"/>
  <c r="CE462" i="28"/>
  <c r="W462" i="8" s="1"/>
  <c r="CB462" i="28"/>
  <c r="CG462" i="28"/>
  <c r="R462" i="8" s="1"/>
  <c r="BZ462" i="28"/>
  <c r="BY462" i="28"/>
  <c r="CI462" i="28"/>
  <c r="T462" i="8" s="1"/>
  <c r="CD462" i="28"/>
  <c r="V462" i="8"/>
  <c r="CF462" i="28"/>
  <c r="X462" i="8" s="1"/>
  <c r="BW462" i="28"/>
  <c r="CE441" i="28"/>
  <c r="W441" i="8"/>
  <c r="BX441" i="28"/>
  <c r="CJ441" i="28"/>
  <c r="F441" i="8"/>
  <c r="CG441" i="28"/>
  <c r="R441" i="8" s="1"/>
  <c r="BZ441" i="28"/>
  <c r="CB441" i="28"/>
  <c r="BY441" i="28"/>
  <c r="CD441" i="28"/>
  <c r="V441" i="8" s="1"/>
  <c r="BW441" i="28"/>
  <c r="CI441" i="28"/>
  <c r="T441" i="8"/>
  <c r="CF441" i="28"/>
  <c r="X441" i="8"/>
  <c r="CA441" i="28"/>
  <c r="BV441" i="28"/>
  <c r="P441" i="8" s="1"/>
  <c r="CC441" i="28"/>
  <c r="U441" i="8"/>
  <c r="CG489" i="28"/>
  <c r="R489" i="8" s="1"/>
  <c r="BZ489" i="28"/>
  <c r="CB489" i="28"/>
  <c r="BY489" i="28"/>
  <c r="CD489" i="28"/>
  <c r="V489" i="8"/>
  <c r="BW489" i="28"/>
  <c r="CI489" i="28"/>
  <c r="T489" i="8" s="1"/>
  <c r="CF489" i="28"/>
  <c r="X489" i="8"/>
  <c r="CC489" i="28"/>
  <c r="U489" i="8" s="1"/>
  <c r="BV489" i="28"/>
  <c r="P489" i="8" s="1"/>
  <c r="CA489" i="28"/>
  <c r="CE489" i="28"/>
  <c r="W489" i="8"/>
  <c r="BX489" i="28"/>
  <c r="CJ489" i="28"/>
  <c r="F489" i="8" s="1"/>
  <c r="BX153" i="28"/>
  <c r="CJ153" i="28"/>
  <c r="F153" i="8" s="1"/>
  <c r="CE153" i="28"/>
  <c r="W153" i="8" s="1"/>
  <c r="CB153" i="28"/>
  <c r="CG153" i="28"/>
  <c r="R153" i="8"/>
  <c r="BZ153" i="28"/>
  <c r="CF153" i="28"/>
  <c r="X153" i="8" s="1"/>
  <c r="BY153" i="28"/>
  <c r="CD153" i="28"/>
  <c r="V153" i="8"/>
  <c r="Q153" i="8" s="1"/>
  <c r="BW153" i="28"/>
  <c r="CI153" i="28"/>
  <c r="T153" i="8" s="1"/>
  <c r="CC153" i="28"/>
  <c r="U153" i="8" s="1"/>
  <c r="BV153" i="28"/>
  <c r="P153" i="8" s="1"/>
  <c r="CA153" i="28"/>
  <c r="CE110" i="28"/>
  <c r="W110" i="8"/>
  <c r="BX110" i="28"/>
  <c r="CJ110" i="28"/>
  <c r="F110" i="8" s="1"/>
  <c r="CB110" i="28"/>
  <c r="CG110" i="28"/>
  <c r="R110" i="8"/>
  <c r="BZ110" i="28"/>
  <c r="BW110" i="28"/>
  <c r="CI110" i="28"/>
  <c r="T110" i="8"/>
  <c r="CF110" i="28"/>
  <c r="X110" i="8"/>
  <c r="BY110" i="28"/>
  <c r="CD110" i="28"/>
  <c r="V110" i="8" s="1"/>
  <c r="CA110" i="28"/>
  <c r="CC110" i="28"/>
  <c r="U110" i="8"/>
  <c r="BV110" i="28"/>
  <c r="P110" i="8"/>
  <c r="BX177" i="28"/>
  <c r="CJ177" i="28"/>
  <c r="F177" i="8" s="1"/>
  <c r="CE177" i="28"/>
  <c r="W177" i="8" s="1"/>
  <c r="CB177" i="28"/>
  <c r="CG177" i="28"/>
  <c r="R177" i="8"/>
  <c r="BZ177" i="28"/>
  <c r="CF177" i="28"/>
  <c r="X177" i="8" s="1"/>
  <c r="BY177" i="28"/>
  <c r="CD177" i="28"/>
  <c r="V177" i="8"/>
  <c r="Q177" i="8" s="1"/>
  <c r="BW177" i="28"/>
  <c r="CI177" i="28"/>
  <c r="T177" i="8" s="1"/>
  <c r="CC177" i="28"/>
  <c r="U177" i="8" s="1"/>
  <c r="BV177" i="28"/>
  <c r="P177" i="8" s="1"/>
  <c r="CA177" i="28"/>
  <c r="CF52" i="28"/>
  <c r="X52" i="8"/>
  <c r="BY52" i="28"/>
  <c r="BV52" i="28"/>
  <c r="P52" i="8" s="1"/>
  <c r="CD52" i="28"/>
  <c r="V52" i="8" s="1"/>
  <c r="BZ52" i="28"/>
  <c r="BW52" i="28"/>
  <c r="CB52" i="28"/>
  <c r="CI52" i="28"/>
  <c r="T52" i="8"/>
  <c r="CG52" i="28"/>
  <c r="R52" i="8"/>
  <c r="CE52" i="28"/>
  <c r="W52" i="8"/>
  <c r="BX52" i="28"/>
  <c r="CA52" i="28"/>
  <c r="CJ52" i="28"/>
  <c r="F52" i="8"/>
  <c r="CC52" i="28"/>
  <c r="U52" i="8"/>
  <c r="CC11" i="28"/>
  <c r="U11" i="8"/>
  <c r="BV11" i="28"/>
  <c r="P11" i="8"/>
  <c r="CF11" i="28"/>
  <c r="X11" i="8"/>
  <c r="BW11" i="28"/>
  <c r="CJ11" i="28"/>
  <c r="F11" i="8" s="1"/>
  <c r="CB11" i="28"/>
  <c r="CE11" i="28"/>
  <c r="W11" i="8"/>
  <c r="CG11" i="28"/>
  <c r="R11" i="8"/>
  <c r="CA11" i="28"/>
  <c r="BY11" i="28"/>
  <c r="CD11" i="28"/>
  <c r="V11" i="8"/>
  <c r="BX11" i="28"/>
  <c r="CI11" i="28"/>
  <c r="T11" i="8" s="1"/>
  <c r="BZ11" i="28"/>
  <c r="CB27" i="28"/>
  <c r="CD27" i="28"/>
  <c r="V27" i="8" s="1"/>
  <c r="BZ27" i="28"/>
  <c r="CF27" i="28"/>
  <c r="X27" i="8"/>
  <c r="CG27" i="28"/>
  <c r="R27" i="8"/>
  <c r="CE27" i="28"/>
  <c r="W27" i="8"/>
  <c r="BV27" i="28"/>
  <c r="P27" i="8"/>
  <c r="BY27" i="28"/>
  <c r="CI27" i="28"/>
  <c r="T27" i="8" s="1"/>
  <c r="CC27" i="28"/>
  <c r="U27" i="8" s="1"/>
  <c r="BW27" i="28"/>
  <c r="BX27" i="28"/>
  <c r="CJ27" i="28"/>
  <c r="F27" i="8" s="1"/>
  <c r="CA27" i="28"/>
  <c r="CE174" i="28"/>
  <c r="W174" i="8"/>
  <c r="BX174" i="28"/>
  <c r="CJ174" i="28"/>
  <c r="F174" i="8" s="1"/>
  <c r="CB174" i="28"/>
  <c r="CG174" i="28"/>
  <c r="R174" i="8"/>
  <c r="BZ174" i="28"/>
  <c r="BW174" i="28"/>
  <c r="CI174" i="28"/>
  <c r="T174" i="8"/>
  <c r="CF174" i="28"/>
  <c r="X174" i="8"/>
  <c r="Q174" i="8" s="1"/>
  <c r="BY174" i="28"/>
  <c r="CD174" i="28"/>
  <c r="V174" i="8" s="1"/>
  <c r="CA174" i="28"/>
  <c r="CC174" i="28"/>
  <c r="U174" i="8"/>
  <c r="BV174" i="28"/>
  <c r="P174" i="8"/>
  <c r="BX129" i="28"/>
  <c r="CJ129" i="28"/>
  <c r="F129" i="8" s="1"/>
  <c r="CE129" i="28"/>
  <c r="W129" i="8" s="1"/>
  <c r="CB129" i="28"/>
  <c r="CG129" i="28"/>
  <c r="R129" i="8"/>
  <c r="BZ129" i="28"/>
  <c r="CF129" i="28"/>
  <c r="X129" i="8" s="1"/>
  <c r="BY129" i="28"/>
  <c r="CD129" i="28"/>
  <c r="V129" i="8"/>
  <c r="BW129" i="28"/>
  <c r="CI129" i="28"/>
  <c r="T129" i="8" s="1"/>
  <c r="CC129" i="28"/>
  <c r="U129" i="8" s="1"/>
  <c r="BV129" i="28"/>
  <c r="P129" i="8" s="1"/>
  <c r="CA129" i="28"/>
  <c r="BW202" i="28"/>
  <c r="CI202" i="28"/>
  <c r="T202" i="8" s="1"/>
  <c r="CF202" i="28"/>
  <c r="X202" i="8" s="1"/>
  <c r="BY202" i="28"/>
  <c r="CD202" i="28"/>
  <c r="V202" i="8"/>
  <c r="CA202" i="28"/>
  <c r="CC202" i="28"/>
  <c r="U202" i="8" s="1"/>
  <c r="BV202" i="28"/>
  <c r="P202" i="8" s="1"/>
  <c r="CE202" i="28"/>
  <c r="W202" i="8" s="1"/>
  <c r="BX202" i="28"/>
  <c r="CJ202" i="28"/>
  <c r="F202" i="8"/>
  <c r="CB202" i="28"/>
  <c r="CG202" i="28"/>
  <c r="R202" i="8" s="1"/>
  <c r="BZ202" i="28"/>
  <c r="BV239" i="28"/>
  <c r="P239" i="8"/>
  <c r="CA239" i="28"/>
  <c r="CC239" i="28"/>
  <c r="U239" i="8" s="1"/>
  <c r="CF239" i="28"/>
  <c r="X239" i="8" s="1"/>
  <c r="CI239" i="28"/>
  <c r="T239" i="8" s="1"/>
  <c r="CJ239" i="28"/>
  <c r="F239" i="8" s="1"/>
  <c r="CG239" i="28"/>
  <c r="R239" i="8" s="1"/>
  <c r="BZ239" i="28"/>
  <c r="BW239" i="28"/>
  <c r="BX239" i="28"/>
  <c r="CD239" i="28"/>
  <c r="V239" i="8"/>
  <c r="CE239" i="28"/>
  <c r="W239" i="8"/>
  <c r="CB239" i="28"/>
  <c r="BY239" i="28"/>
  <c r="CE258" i="28"/>
  <c r="W258" i="8"/>
  <c r="BX258" i="28"/>
  <c r="CJ258" i="28"/>
  <c r="F258" i="8" s="1"/>
  <c r="BZ258" i="28"/>
  <c r="CB258" i="28"/>
  <c r="CG258" i="28"/>
  <c r="R258" i="8" s="1"/>
  <c r="CD258" i="28"/>
  <c r="V258" i="8" s="1"/>
  <c r="BW258" i="28"/>
  <c r="CI258" i="28"/>
  <c r="T258" i="8"/>
  <c r="CF258" i="28"/>
  <c r="X258" i="8"/>
  <c r="BY258" i="28"/>
  <c r="BV258" i="28"/>
  <c r="P258" i="8" s="1"/>
  <c r="CC258" i="28"/>
  <c r="U258" i="8" s="1"/>
  <c r="Q258" i="8" s="1"/>
  <c r="CA258" i="28"/>
  <c r="CE274" i="28"/>
  <c r="W274" i="8"/>
  <c r="BX274" i="28"/>
  <c r="CJ274" i="28"/>
  <c r="F274" i="8" s="1"/>
  <c r="BZ274" i="28"/>
  <c r="CB274" i="28"/>
  <c r="CG274" i="28"/>
  <c r="R274" i="8" s="1"/>
  <c r="CD274" i="28"/>
  <c r="V274" i="8" s="1"/>
  <c r="BW274" i="28"/>
  <c r="CI274" i="28"/>
  <c r="T274" i="8"/>
  <c r="CF274" i="28"/>
  <c r="X274" i="8"/>
  <c r="BY274" i="28"/>
  <c r="CA274" i="28"/>
  <c r="CC274" i="28"/>
  <c r="U274" i="8"/>
  <c r="BV274" i="28"/>
  <c r="P274" i="8"/>
  <c r="BZ290" i="28"/>
  <c r="CB290" i="28"/>
  <c r="CG290" i="28"/>
  <c r="R290" i="8"/>
  <c r="CD290" i="28"/>
  <c r="V290" i="8"/>
  <c r="BW290" i="28"/>
  <c r="CI290" i="28"/>
  <c r="T290" i="8" s="1"/>
  <c r="CF290" i="28"/>
  <c r="X290" i="8" s="1"/>
  <c r="BY290" i="28"/>
  <c r="BV290" i="28"/>
  <c r="P290" i="8"/>
  <c r="CA290" i="28"/>
  <c r="CC290" i="28"/>
  <c r="U290" i="8" s="1"/>
  <c r="CE290" i="28"/>
  <c r="W290" i="8" s="1"/>
  <c r="BX290" i="28"/>
  <c r="CJ290" i="28"/>
  <c r="F290" i="8"/>
  <c r="BZ342" i="28"/>
  <c r="CB342" i="28"/>
  <c r="CG342" i="28"/>
  <c r="R342" i="8"/>
  <c r="CD342" i="28"/>
  <c r="V342" i="8"/>
  <c r="BW342" i="28"/>
  <c r="CI342" i="28"/>
  <c r="T342" i="8" s="1"/>
  <c r="CF342" i="28"/>
  <c r="X342" i="8" s="1"/>
  <c r="BY342" i="28"/>
  <c r="BV342" i="28"/>
  <c r="P342" i="8"/>
  <c r="CA342" i="28"/>
  <c r="CC342" i="28"/>
  <c r="U342" i="8" s="1"/>
  <c r="Q342" i="8" s="1"/>
  <c r="CE342" i="28"/>
  <c r="W342" i="8" s="1"/>
  <c r="BX342" i="28"/>
  <c r="CJ342" i="28"/>
  <c r="F342" i="8"/>
  <c r="CD504" i="28"/>
  <c r="V504" i="8"/>
  <c r="BW504" i="28"/>
  <c r="CI504" i="28"/>
  <c r="T504" i="8" s="1"/>
  <c r="CF504" i="28"/>
  <c r="X504" i="8" s="1"/>
  <c r="BY504" i="28"/>
  <c r="BV504" i="28"/>
  <c r="P504" i="8"/>
  <c r="CA504" i="28"/>
  <c r="CC504" i="28"/>
  <c r="U504" i="8" s="1"/>
  <c r="CE504" i="28"/>
  <c r="W504" i="8" s="1"/>
  <c r="BX504" i="28"/>
  <c r="CJ504" i="28"/>
  <c r="F504" i="8"/>
  <c r="BZ504" i="28"/>
  <c r="CG504" i="28"/>
  <c r="R504" i="8" s="1"/>
  <c r="CB504" i="28"/>
  <c r="CA459" i="28"/>
  <c r="CC459" i="28"/>
  <c r="U459" i="8" s="1"/>
  <c r="BV459" i="28"/>
  <c r="P459" i="8" s="1"/>
  <c r="CE459" i="28"/>
  <c r="W459" i="8" s="1"/>
  <c r="BX459" i="28"/>
  <c r="CJ459" i="28"/>
  <c r="F459" i="8"/>
  <c r="CB459" i="28"/>
  <c r="CG459" i="28"/>
  <c r="R459" i="8" s="1"/>
  <c r="BZ459" i="28"/>
  <c r="BW459" i="28"/>
  <c r="CF459" i="28"/>
  <c r="X459" i="8" s="1"/>
  <c r="CI459" i="28"/>
  <c r="T459" i="8" s="1"/>
  <c r="CD459" i="28"/>
  <c r="V459" i="8" s="1"/>
  <c r="BY459" i="28"/>
  <c r="BW515" i="28"/>
  <c r="CI515" i="28"/>
  <c r="T515" i="8" s="1"/>
  <c r="CF515" i="28"/>
  <c r="X515" i="8" s="1"/>
  <c r="BY515" i="28"/>
  <c r="CD515" i="28"/>
  <c r="V515" i="8"/>
  <c r="CA515" i="28"/>
  <c r="CC515" i="28"/>
  <c r="U515" i="8" s="1"/>
  <c r="BV515" i="28"/>
  <c r="P515" i="8" s="1"/>
  <c r="CE515" i="28"/>
  <c r="W515" i="8" s="1"/>
  <c r="BX515" i="28"/>
  <c r="CJ515" i="28"/>
  <c r="F515" i="8"/>
  <c r="CB515" i="28"/>
  <c r="CG515" i="28"/>
  <c r="R515" i="8" s="1"/>
  <c r="BZ515" i="28"/>
  <c r="CE429" i="28"/>
  <c r="W429" i="8"/>
  <c r="BX429" i="28"/>
  <c r="CJ429" i="28"/>
  <c r="F429" i="8" s="1"/>
  <c r="CG429" i="28"/>
  <c r="R429" i="8" s="1"/>
  <c r="BZ429" i="28"/>
  <c r="CB429" i="28"/>
  <c r="BY429" i="28"/>
  <c r="CD429" i="28"/>
  <c r="V429" i="8"/>
  <c r="BW429" i="28"/>
  <c r="CI429" i="28"/>
  <c r="T429" i="8" s="1"/>
  <c r="CF429" i="28"/>
  <c r="X429" i="8" s="1"/>
  <c r="CC429" i="28"/>
  <c r="U429" i="8" s="1"/>
  <c r="BV429" i="28"/>
  <c r="P429" i="8" s="1"/>
  <c r="CA429" i="28"/>
  <c r="CC433" i="28"/>
  <c r="U433" i="8"/>
  <c r="BV433" i="28"/>
  <c r="P433" i="8"/>
  <c r="CA433" i="28"/>
  <c r="CE433" i="28"/>
  <c r="W433" i="8" s="1"/>
  <c r="BX433" i="28"/>
  <c r="CJ433" i="28"/>
  <c r="F433" i="8"/>
  <c r="BY433" i="28"/>
  <c r="CD433" i="28"/>
  <c r="V433" i="8" s="1"/>
  <c r="BW433" i="28"/>
  <c r="CI433" i="28"/>
  <c r="T433" i="8"/>
  <c r="CF433" i="28"/>
  <c r="X433" i="8"/>
  <c r="Q433" i="8" s="1"/>
  <c r="CG433" i="28"/>
  <c r="R433" i="8"/>
  <c r="CB433" i="28"/>
  <c r="BZ433" i="28"/>
  <c r="Q392" i="8"/>
  <c r="CG180" i="28"/>
  <c r="R180" i="8" s="1"/>
  <c r="BZ180" i="28"/>
  <c r="CB180" i="28"/>
  <c r="CC180" i="28"/>
  <c r="U180" i="8" s="1"/>
  <c r="BW180" i="28"/>
  <c r="CJ180" i="28"/>
  <c r="F180" i="8"/>
  <c r="CF180" i="28"/>
  <c r="X180" i="8"/>
  <c r="CD180" i="28"/>
  <c r="V180" i="8"/>
  <c r="CA180" i="28"/>
  <c r="BX180" i="28"/>
  <c r="CE180" i="28"/>
  <c r="W180" i="8"/>
  <c r="BY180" i="28"/>
  <c r="BV180" i="28"/>
  <c r="P180" i="8" s="1"/>
  <c r="CI180" i="28"/>
  <c r="T180" i="8" s="1"/>
  <c r="BZ243" i="28"/>
  <c r="CB243" i="28"/>
  <c r="CG243" i="28"/>
  <c r="R243" i="8" s="1"/>
  <c r="CD243" i="28"/>
  <c r="V243" i="8" s="1"/>
  <c r="BW243" i="28"/>
  <c r="CI243" i="28"/>
  <c r="T243" i="8"/>
  <c r="CF243" i="28"/>
  <c r="X243" i="8"/>
  <c r="Q243" i="8" s="1"/>
  <c r="BY243" i="28"/>
  <c r="BV243" i="28"/>
  <c r="P243" i="8" s="1"/>
  <c r="CA243" i="28"/>
  <c r="CC243" i="28"/>
  <c r="U243" i="8"/>
  <c r="CE243" i="28"/>
  <c r="W243" i="8"/>
  <c r="BX243" i="28"/>
  <c r="CJ243" i="28"/>
  <c r="F243" i="8" s="1"/>
  <c r="CC259" i="28"/>
  <c r="U259" i="8" s="1"/>
  <c r="BV259" i="28"/>
  <c r="P259" i="8" s="1"/>
  <c r="CA259" i="28"/>
  <c r="CF259" i="28"/>
  <c r="X259" i="8"/>
  <c r="BY259" i="28"/>
  <c r="CI259" i="28"/>
  <c r="T259" i="8" s="1"/>
  <c r="CJ259" i="28"/>
  <c r="F259" i="8" s="1"/>
  <c r="BW259" i="28"/>
  <c r="BZ259" i="28"/>
  <c r="CG259" i="28"/>
  <c r="R259" i="8" s="1"/>
  <c r="CD259" i="28"/>
  <c r="V259" i="8" s="1"/>
  <c r="CE259" i="28"/>
  <c r="W259" i="8" s="1"/>
  <c r="CB259" i="28"/>
  <c r="BX259" i="28"/>
  <c r="CE283" i="28"/>
  <c r="W283" i="8" s="1"/>
  <c r="BX283" i="28"/>
  <c r="CJ283" i="28"/>
  <c r="F283" i="8"/>
  <c r="CG283" i="28"/>
  <c r="R283" i="8"/>
  <c r="BZ283" i="28"/>
  <c r="CB283" i="28"/>
  <c r="BY283" i="28"/>
  <c r="CD283" i="28"/>
  <c r="V283" i="8" s="1"/>
  <c r="BW283" i="28"/>
  <c r="CI283" i="28"/>
  <c r="T283" i="8"/>
  <c r="CF283" i="28"/>
  <c r="X283" i="8"/>
  <c r="CC283" i="28"/>
  <c r="U283" i="8"/>
  <c r="BV283" i="28"/>
  <c r="P283" i="8"/>
  <c r="CA283" i="28"/>
  <c r="CE318" i="28"/>
  <c r="W318" i="8" s="1"/>
  <c r="BX318" i="28"/>
  <c r="CJ318" i="28"/>
  <c r="F318" i="8"/>
  <c r="CD318" i="28"/>
  <c r="V318" i="8"/>
  <c r="CA318" i="28"/>
  <c r="CB318" i="28"/>
  <c r="BY318" i="28"/>
  <c r="BV318" i="28"/>
  <c r="P318" i="8" s="1"/>
  <c r="CI318" i="28"/>
  <c r="T318" i="8" s="1"/>
  <c r="CF318" i="28"/>
  <c r="X318" i="8" s="1"/>
  <c r="Q318" i="8" s="1"/>
  <c r="CC318" i="28"/>
  <c r="U318" i="8" s="1"/>
  <c r="CG318" i="28"/>
  <c r="R318" i="8" s="1"/>
  <c r="BZ318" i="28"/>
  <c r="BW318" i="28"/>
  <c r="CB360" i="28"/>
  <c r="CG360" i="28"/>
  <c r="R360" i="8"/>
  <c r="BZ360" i="28"/>
  <c r="BX360" i="28"/>
  <c r="BY360" i="28"/>
  <c r="BV360" i="28"/>
  <c r="P360" i="8" s="1"/>
  <c r="CI360" i="28"/>
  <c r="T360" i="8" s="1"/>
  <c r="CD360" i="28"/>
  <c r="V360" i="8" s="1"/>
  <c r="CF360" i="28"/>
  <c r="X360" i="8" s="1"/>
  <c r="CC360" i="28"/>
  <c r="U360" i="8" s="1"/>
  <c r="BW360" i="28"/>
  <c r="CA360" i="28"/>
  <c r="CJ360" i="28"/>
  <c r="F360" i="8" s="1"/>
  <c r="CE360" i="28"/>
  <c r="W360" i="8" s="1"/>
  <c r="BW309" i="28"/>
  <c r="CI309" i="28"/>
  <c r="T309" i="8"/>
  <c r="CF309" i="28"/>
  <c r="X309" i="8"/>
  <c r="Q309" i="8" s="1"/>
  <c r="BY309" i="28"/>
  <c r="CD309" i="28"/>
  <c r="V309" i="8" s="1"/>
  <c r="CA309" i="28"/>
  <c r="CC309" i="28"/>
  <c r="U309" i="8"/>
  <c r="BV309" i="28"/>
  <c r="P309" i="8"/>
  <c r="CE309" i="28"/>
  <c r="W309" i="8"/>
  <c r="BX309" i="28"/>
  <c r="CJ309" i="28"/>
  <c r="F309" i="8" s="1"/>
  <c r="CB309" i="28"/>
  <c r="CG309" i="28"/>
  <c r="R309" i="8"/>
  <c r="BZ309" i="28"/>
  <c r="CF458" i="28"/>
  <c r="X458" i="8" s="1"/>
  <c r="Q458" i="8" s="1"/>
  <c r="BY458" i="28"/>
  <c r="CD458" i="28"/>
  <c r="V458" i="8"/>
  <c r="BW458" i="28"/>
  <c r="CI458" i="28"/>
  <c r="T458" i="8" s="1"/>
  <c r="CC458" i="28"/>
  <c r="U458" i="8" s="1"/>
  <c r="BV458" i="28"/>
  <c r="P458" i="8" s="1"/>
  <c r="CA458" i="28"/>
  <c r="CB458" i="28"/>
  <c r="CG458" i="28"/>
  <c r="R458" i="8" s="1"/>
  <c r="BZ458" i="28"/>
  <c r="BX458" i="28"/>
  <c r="CJ458" i="28"/>
  <c r="F458" i="8" s="1"/>
  <c r="CE458" i="28"/>
  <c r="W458" i="8" s="1"/>
  <c r="CA397" i="28"/>
  <c r="CC397" i="28"/>
  <c r="U397" i="8"/>
  <c r="CD397" i="28"/>
  <c r="V397" i="8"/>
  <c r="BV397" i="28"/>
  <c r="P397" i="8"/>
  <c r="BW397" i="28"/>
  <c r="BX397" i="28"/>
  <c r="CE397" i="28"/>
  <c r="W397" i="8"/>
  <c r="CB397" i="28"/>
  <c r="BY397" i="28"/>
  <c r="BZ397" i="28"/>
  <c r="CF397" i="28"/>
  <c r="X397" i="8" s="1"/>
  <c r="CI397" i="28"/>
  <c r="T397" i="8" s="1"/>
  <c r="CJ397" i="28"/>
  <c r="F397" i="8" s="1"/>
  <c r="CG397" i="28"/>
  <c r="R397" i="8" s="1"/>
  <c r="CF193" i="28"/>
  <c r="X193" i="8" s="1"/>
  <c r="BY193" i="28"/>
  <c r="CD193" i="28"/>
  <c r="V193" i="8"/>
  <c r="BW193" i="28"/>
  <c r="CI193" i="28"/>
  <c r="T193" i="8" s="1"/>
  <c r="CC193" i="28"/>
  <c r="U193" i="8" s="1"/>
  <c r="BV193" i="28"/>
  <c r="P193" i="8" s="1"/>
  <c r="CA193" i="28"/>
  <c r="BX193" i="28"/>
  <c r="CJ193" i="28"/>
  <c r="F193" i="8" s="1"/>
  <c r="CE193" i="28"/>
  <c r="W193" i="8" s="1"/>
  <c r="Q193" i="8" s="1"/>
  <c r="CB193" i="28"/>
  <c r="CG193" i="28"/>
  <c r="R193" i="8"/>
  <c r="BZ193" i="28"/>
  <c r="BX78" i="28"/>
  <c r="CB78" i="28"/>
  <c r="CG78" i="28"/>
  <c r="R78" i="8" s="1"/>
  <c r="BZ78" i="28"/>
  <c r="CF78" i="28"/>
  <c r="X78" i="8"/>
  <c r="BY78" i="28"/>
  <c r="CD78" i="28"/>
  <c r="V78" i="8" s="1"/>
  <c r="Q78" i="8" s="1"/>
  <c r="BW78" i="28"/>
  <c r="CI78" i="28"/>
  <c r="T78" i="8"/>
  <c r="CC78" i="28"/>
  <c r="U78" i="8"/>
  <c r="BV78" i="28"/>
  <c r="P78" i="8"/>
  <c r="CA78" i="28"/>
  <c r="CJ78" i="28"/>
  <c r="F78" i="8" s="1"/>
  <c r="CE78" i="28"/>
  <c r="W78" i="8" s="1"/>
  <c r="BV191" i="28"/>
  <c r="P191" i="8" s="1"/>
  <c r="CA191" i="28"/>
  <c r="CC191" i="28"/>
  <c r="U191" i="8"/>
  <c r="CE191" i="28"/>
  <c r="W191" i="8"/>
  <c r="Q191" i="8" s="1"/>
  <c r="BX191" i="28"/>
  <c r="CJ191" i="28"/>
  <c r="F191" i="8" s="1"/>
  <c r="BZ191" i="28"/>
  <c r="CB191" i="28"/>
  <c r="CG191" i="28"/>
  <c r="R191" i="8" s="1"/>
  <c r="CD191" i="28"/>
  <c r="V191" i="8" s="1"/>
  <c r="BW191" i="28"/>
  <c r="CI191" i="28"/>
  <c r="T191" i="8"/>
  <c r="CF191" i="28"/>
  <c r="X191" i="8"/>
  <c r="BY191" i="28"/>
  <c r="CD374" i="28"/>
  <c r="V374" i="8" s="1"/>
  <c r="BW374" i="28"/>
  <c r="CI374" i="28"/>
  <c r="T374" i="8"/>
  <c r="CF374" i="28"/>
  <c r="X374" i="8"/>
  <c r="BY374" i="28"/>
  <c r="CG374" i="28"/>
  <c r="R374" i="8" s="1"/>
  <c r="CE374" i="28"/>
  <c r="W374" i="8" s="1"/>
  <c r="BV374" i="28"/>
  <c r="P374" i="8" s="1"/>
  <c r="CA374" i="28"/>
  <c r="CC374" i="28"/>
  <c r="U374" i="8"/>
  <c r="BX374" i="28"/>
  <c r="CJ374" i="28"/>
  <c r="F374" i="8" s="1"/>
  <c r="BZ374" i="28"/>
  <c r="CB374" i="28"/>
  <c r="CC445" i="28"/>
  <c r="U445" i="8" s="1"/>
  <c r="BV445" i="28"/>
  <c r="P445" i="8" s="1"/>
  <c r="CA445" i="28"/>
  <c r="CE445" i="28"/>
  <c r="W445" i="8"/>
  <c r="BX445" i="28"/>
  <c r="CJ445" i="28"/>
  <c r="F445" i="8" s="1"/>
  <c r="CG445" i="28"/>
  <c r="R445" i="8" s="1"/>
  <c r="BZ445" i="28"/>
  <c r="CB445" i="28"/>
  <c r="CD445" i="28"/>
  <c r="V445" i="8" s="1"/>
  <c r="BW445" i="28"/>
  <c r="BY445" i="28"/>
  <c r="CI445" i="28"/>
  <c r="T445" i="8" s="1"/>
  <c r="CF445" i="28"/>
  <c r="X445" i="8" s="1"/>
  <c r="CE507" i="28"/>
  <c r="W507" i="8" s="1"/>
  <c r="BX507" i="28"/>
  <c r="CJ507" i="28"/>
  <c r="F507" i="8"/>
  <c r="CB507" i="28"/>
  <c r="CG507" i="28"/>
  <c r="R507" i="8" s="1"/>
  <c r="BZ507" i="28"/>
  <c r="CA507" i="28"/>
  <c r="CC507" i="28"/>
  <c r="U507" i="8" s="1"/>
  <c r="BV507" i="28"/>
  <c r="P507" i="8" s="1"/>
  <c r="CF507" i="28"/>
  <c r="X507" i="8" s="1"/>
  <c r="BY507" i="28"/>
  <c r="BW507" i="28"/>
  <c r="CI507" i="28"/>
  <c r="T507" i="8" s="1"/>
  <c r="CD507" i="28"/>
  <c r="V507" i="8" s="1"/>
  <c r="CC418" i="28"/>
  <c r="U418" i="8" s="1"/>
  <c r="BV418" i="28"/>
  <c r="P418" i="8" s="1"/>
  <c r="CA418" i="28"/>
  <c r="CJ418" i="28"/>
  <c r="F418" i="8"/>
  <c r="CG418" i="28"/>
  <c r="R418" i="8"/>
  <c r="CD418" i="28"/>
  <c r="V418" i="8"/>
  <c r="CE418" i="28"/>
  <c r="W418" i="8"/>
  <c r="Q418" i="8" s="1"/>
  <c r="BX418" i="28"/>
  <c r="CB418" i="28"/>
  <c r="CI418" i="28"/>
  <c r="T418" i="8"/>
  <c r="CF418" i="28"/>
  <c r="X418" i="8"/>
  <c r="BZ418" i="28"/>
  <c r="BW418" i="28"/>
  <c r="BY418" i="28"/>
  <c r="CB439" i="28"/>
  <c r="CG439" i="28"/>
  <c r="R439" i="8"/>
  <c r="BZ439" i="28"/>
  <c r="BW439" i="28"/>
  <c r="CI439" i="28"/>
  <c r="T439" i="8"/>
  <c r="CF439" i="28"/>
  <c r="X439" i="8"/>
  <c r="BY439" i="28"/>
  <c r="CD439" i="28"/>
  <c r="V439" i="8" s="1"/>
  <c r="Q439" i="8" s="1"/>
  <c r="CA439" i="28"/>
  <c r="CC439" i="28"/>
  <c r="U439" i="8"/>
  <c r="BV439" i="28"/>
  <c r="P439" i="8"/>
  <c r="CE439" i="28"/>
  <c r="W439" i="8"/>
  <c r="BX439" i="28"/>
  <c r="CJ439" i="28"/>
  <c r="F439" i="8" s="1"/>
  <c r="CE525" i="28"/>
  <c r="W525" i="8" s="1"/>
  <c r="BX525" i="28"/>
  <c r="CJ525" i="28"/>
  <c r="F525" i="8"/>
  <c r="CG525" i="28"/>
  <c r="R525" i="8"/>
  <c r="BZ525" i="28"/>
  <c r="CB525" i="28"/>
  <c r="CC525" i="28"/>
  <c r="U525" i="8"/>
  <c r="BV525" i="28"/>
  <c r="P525" i="8"/>
  <c r="CA525" i="28"/>
  <c r="CD525" i="28"/>
  <c r="V525" i="8" s="1"/>
  <c r="BW525" i="28"/>
  <c r="BY525" i="28"/>
  <c r="CI525" i="28"/>
  <c r="T525" i="8" s="1"/>
  <c r="CF525" i="28"/>
  <c r="X525" i="8" s="1"/>
  <c r="CA427" i="28"/>
  <c r="CC427" i="28"/>
  <c r="U427" i="8"/>
  <c r="BV427" i="28"/>
  <c r="P427" i="8"/>
  <c r="CE427" i="28"/>
  <c r="W427" i="8"/>
  <c r="BX427" i="28"/>
  <c r="CJ427" i="28"/>
  <c r="F427" i="8" s="1"/>
  <c r="CB427" i="28"/>
  <c r="CG427" i="28"/>
  <c r="R427" i="8"/>
  <c r="BZ427" i="28"/>
  <c r="CF427" i="28"/>
  <c r="X427" i="8" s="1"/>
  <c r="BW427" i="28"/>
  <c r="BY427" i="28"/>
  <c r="CI427" i="28"/>
  <c r="T427" i="8" s="1"/>
  <c r="CD427" i="28"/>
  <c r="V427" i="8" s="1"/>
  <c r="BW71" i="28"/>
  <c r="CI71" i="28"/>
  <c r="T71" i="8"/>
  <c r="CF71" i="28"/>
  <c r="X71" i="8"/>
  <c r="BY71" i="28"/>
  <c r="CD71" i="28"/>
  <c r="V71" i="8" s="1"/>
  <c r="Q71" i="8" s="1"/>
  <c r="CA71" i="28"/>
  <c r="CC71" i="28"/>
  <c r="U71" i="8"/>
  <c r="BV71" i="28"/>
  <c r="P71" i="8"/>
  <c r="CE71" i="28"/>
  <c r="W71" i="8"/>
  <c r="BX71" i="28"/>
  <c r="CJ71" i="28"/>
  <c r="F71" i="8" s="1"/>
  <c r="CB71" i="28"/>
  <c r="CG71" i="28"/>
  <c r="R71" i="8"/>
  <c r="BZ71" i="28"/>
  <c r="Q104" i="8"/>
  <c r="Q229" i="8"/>
  <c r="Q334" i="8"/>
  <c r="Q377" i="8"/>
  <c r="BZ76" i="28"/>
  <c r="CB76" i="28"/>
  <c r="CG76" i="28"/>
  <c r="R76" i="8"/>
  <c r="CD76" i="28"/>
  <c r="V76" i="8"/>
  <c r="BW76" i="28"/>
  <c r="CI76" i="28"/>
  <c r="T76" i="8"/>
  <c r="CF76" i="28"/>
  <c r="X76" i="8" s="1"/>
  <c r="BY76" i="28"/>
  <c r="CE76" i="28"/>
  <c r="W76" i="8"/>
  <c r="BX76" i="28"/>
  <c r="CJ76" i="28"/>
  <c r="F76" i="8"/>
  <c r="BV76" i="28"/>
  <c r="P76" i="8" s="1"/>
  <c r="CC76" i="28"/>
  <c r="U76" i="8"/>
  <c r="CA76" i="28"/>
  <c r="BW150" i="28"/>
  <c r="CI150" i="28"/>
  <c r="T150" i="8" s="1"/>
  <c r="CF150" i="28"/>
  <c r="X150" i="8" s="1"/>
  <c r="BY150" i="28"/>
  <c r="CD150" i="28"/>
  <c r="V150" i="8"/>
  <c r="CA150" i="28"/>
  <c r="CC150" i="28"/>
  <c r="U150" i="8" s="1"/>
  <c r="BV150" i="28"/>
  <c r="P150" i="8" s="1"/>
  <c r="CE150" i="28"/>
  <c r="W150" i="8" s="1"/>
  <c r="BX150" i="28"/>
  <c r="CJ150" i="28"/>
  <c r="F150" i="8"/>
  <c r="CB150" i="28"/>
  <c r="CG150" i="28"/>
  <c r="R150" i="8" s="1"/>
  <c r="BZ150" i="28"/>
  <c r="BY176" i="28"/>
  <c r="CD176" i="28"/>
  <c r="V176" i="8" s="1"/>
  <c r="BW176" i="28"/>
  <c r="CI176" i="28"/>
  <c r="T176" i="8"/>
  <c r="CF176" i="28"/>
  <c r="X176" i="8"/>
  <c r="CC176" i="28"/>
  <c r="U176" i="8"/>
  <c r="BV176" i="28"/>
  <c r="P176" i="8"/>
  <c r="CA176" i="28"/>
  <c r="CE176" i="28"/>
  <c r="W176" i="8" s="1"/>
  <c r="BX176" i="28"/>
  <c r="CJ176" i="28"/>
  <c r="F176" i="8"/>
  <c r="CG176" i="28"/>
  <c r="R176" i="8"/>
  <c r="BZ176" i="28"/>
  <c r="CB176" i="28"/>
  <c r="BV163" i="28"/>
  <c r="P163" i="8"/>
  <c r="CA163" i="28"/>
  <c r="CC163" i="28"/>
  <c r="U163" i="8" s="1"/>
  <c r="CE163" i="28"/>
  <c r="W163" i="8"/>
  <c r="BX163" i="28"/>
  <c r="CJ163" i="28"/>
  <c r="F163" i="8"/>
  <c r="BZ163" i="28"/>
  <c r="CB163" i="28"/>
  <c r="CG163" i="28"/>
  <c r="R163" i="8"/>
  <c r="CD163" i="28"/>
  <c r="V163" i="8"/>
  <c r="Q163" i="8" s="1"/>
  <c r="BW163" i="28"/>
  <c r="CI163" i="28"/>
  <c r="T163" i="8"/>
  <c r="CF163" i="28"/>
  <c r="X163" i="8" s="1"/>
  <c r="BY163" i="28"/>
  <c r="BW249" i="28"/>
  <c r="CG249" i="28"/>
  <c r="R249" i="8" s="1"/>
  <c r="CC249" i="28"/>
  <c r="U249" i="8"/>
  <c r="BX249" i="28"/>
  <c r="CJ249" i="28"/>
  <c r="F249" i="8"/>
  <c r="BZ249" i="28"/>
  <c r="CE249" i="28"/>
  <c r="W249" i="8" s="1"/>
  <c r="CA249" i="28"/>
  <c r="CD249" i="28"/>
  <c r="V249" i="8"/>
  <c r="CF249" i="28"/>
  <c r="X249" i="8"/>
  <c r="BV249" i="28"/>
  <c r="P249" i="8"/>
  <c r="BY249" i="28"/>
  <c r="CI249" i="28"/>
  <c r="T249" i="8"/>
  <c r="CB249" i="28"/>
  <c r="CB265" i="28"/>
  <c r="CG265" i="28"/>
  <c r="R265" i="8"/>
  <c r="BZ265" i="28"/>
  <c r="CI265" i="28"/>
  <c r="T265" i="8"/>
  <c r="CD265" i="28"/>
  <c r="V265" i="8"/>
  <c r="BX265" i="28"/>
  <c r="BW265" i="28"/>
  <c r="CJ265" i="28"/>
  <c r="F265" i="8"/>
  <c r="CA265" i="28"/>
  <c r="BV265" i="28"/>
  <c r="P265" i="8"/>
  <c r="CE265" i="28"/>
  <c r="W265" i="8" s="1"/>
  <c r="CF265" i="28"/>
  <c r="X265" i="8"/>
  <c r="CC265" i="28"/>
  <c r="U265" i="8" s="1"/>
  <c r="Q265" i="8" s="1"/>
  <c r="BY265" i="28"/>
  <c r="CB281" i="28"/>
  <c r="CG281" i="28"/>
  <c r="R281" i="8" s="1"/>
  <c r="BZ281" i="28"/>
  <c r="CA281" i="28"/>
  <c r="BX281" i="28"/>
  <c r="BY281" i="28"/>
  <c r="BV281" i="28"/>
  <c r="P281" i="8"/>
  <c r="CD281" i="28"/>
  <c r="V281" i="8" s="1"/>
  <c r="CE281" i="28"/>
  <c r="W281" i="8"/>
  <c r="CF281" i="28"/>
  <c r="X281" i="8" s="1"/>
  <c r="CC281" i="28"/>
  <c r="U281" i="8"/>
  <c r="CI281" i="28"/>
  <c r="T281" i="8" s="1"/>
  <c r="BW281" i="28"/>
  <c r="CJ281" i="28"/>
  <c r="F281" i="8"/>
  <c r="BY240" i="28"/>
  <c r="CD240" i="28"/>
  <c r="V240" i="8"/>
  <c r="BW240" i="28"/>
  <c r="CI240" i="28"/>
  <c r="T240" i="8"/>
  <c r="CF240" i="28"/>
  <c r="X240" i="8"/>
  <c r="CC240" i="28"/>
  <c r="U240" i="8"/>
  <c r="BV240" i="28"/>
  <c r="P240" i="8"/>
  <c r="CA240" i="28"/>
  <c r="CE240" i="28"/>
  <c r="W240" i="8"/>
  <c r="BX240" i="28"/>
  <c r="CJ240" i="28"/>
  <c r="F240" i="8"/>
  <c r="CG240" i="28"/>
  <c r="R240" i="8"/>
  <c r="BZ240" i="28"/>
  <c r="CB240" i="28"/>
  <c r="CB361" i="28"/>
  <c r="CG361" i="28"/>
  <c r="R361" i="8" s="1"/>
  <c r="BZ361" i="28"/>
  <c r="CI361" i="28"/>
  <c r="T361" i="8"/>
  <c r="CD361" i="28"/>
  <c r="V361" i="8"/>
  <c r="CA361" i="28"/>
  <c r="BV361" i="28"/>
  <c r="P361" i="8" s="1"/>
  <c r="BW361" i="28"/>
  <c r="CJ361" i="28"/>
  <c r="F361" i="8"/>
  <c r="BX361" i="28"/>
  <c r="BY361" i="28"/>
  <c r="CE361" i="28"/>
  <c r="W361" i="8"/>
  <c r="CF361" i="28"/>
  <c r="X361" i="8"/>
  <c r="CC361" i="28"/>
  <c r="U361" i="8"/>
  <c r="Q448" i="8"/>
  <c r="CC312" i="28"/>
  <c r="U312" i="8"/>
  <c r="BV312" i="28"/>
  <c r="P312" i="8" s="1"/>
  <c r="CA312" i="28"/>
  <c r="CF312" i="28"/>
  <c r="X312" i="8"/>
  <c r="BZ312" i="28"/>
  <c r="BW312" i="28"/>
  <c r="CJ312" i="28"/>
  <c r="F312" i="8"/>
  <c r="CG312" i="28"/>
  <c r="R312" i="8"/>
  <c r="CD312" i="28"/>
  <c r="V312" i="8"/>
  <c r="CE312" i="28"/>
  <c r="W312" i="8"/>
  <c r="BX312" i="28"/>
  <c r="CB312" i="28"/>
  <c r="BY312" i="28"/>
  <c r="CI312" i="28"/>
  <c r="T312" i="8"/>
  <c r="Q518" i="8"/>
  <c r="CE475" i="28"/>
  <c r="W475" i="8"/>
  <c r="BX475" i="28"/>
  <c r="CJ475" i="28"/>
  <c r="F475" i="8" s="1"/>
  <c r="CB475" i="28"/>
  <c r="CG475" i="28"/>
  <c r="R475" i="8"/>
  <c r="BZ475" i="28"/>
  <c r="BW475" i="28"/>
  <c r="CA475" i="28"/>
  <c r="CC475" i="28"/>
  <c r="U475" i="8" s="1"/>
  <c r="BV475" i="28"/>
  <c r="P475" i="8"/>
  <c r="CI475" i="28"/>
  <c r="T475" i="8" s="1"/>
  <c r="CD475" i="28"/>
  <c r="V475" i="8"/>
  <c r="CF475" i="28"/>
  <c r="X475" i="8" s="1"/>
  <c r="BY475" i="28"/>
  <c r="CG417" i="28"/>
  <c r="R417" i="8"/>
  <c r="BZ417" i="28"/>
  <c r="CB417" i="28"/>
  <c r="BY417" i="28"/>
  <c r="CD417" i="28"/>
  <c r="V417" i="8" s="1"/>
  <c r="BW417" i="28"/>
  <c r="CI417" i="28"/>
  <c r="T417" i="8"/>
  <c r="CF417" i="28"/>
  <c r="X417" i="8"/>
  <c r="CC417" i="28"/>
  <c r="U417" i="8"/>
  <c r="BV417" i="28"/>
  <c r="P417" i="8"/>
  <c r="CA417" i="28"/>
  <c r="CE417" i="28"/>
  <c r="W417" i="8" s="1"/>
  <c r="BX417" i="28"/>
  <c r="CJ417" i="28"/>
  <c r="F417" i="8"/>
  <c r="Q85" i="8"/>
  <c r="Q94" i="8"/>
  <c r="BW114" i="28"/>
  <c r="CI114" i="28"/>
  <c r="T114" i="8"/>
  <c r="CF114" i="28"/>
  <c r="X114" i="8" s="1"/>
  <c r="Q114" i="8" s="1"/>
  <c r="BY114" i="28"/>
  <c r="CD114" i="28"/>
  <c r="V114" i="8"/>
  <c r="CA114" i="28"/>
  <c r="CC114" i="28"/>
  <c r="U114" i="8"/>
  <c r="BV114" i="28"/>
  <c r="P114" i="8" s="1"/>
  <c r="CE114" i="28"/>
  <c r="W114" i="8"/>
  <c r="BX114" i="28"/>
  <c r="CJ114" i="28"/>
  <c r="F114" i="8"/>
  <c r="CB114" i="28"/>
  <c r="CG114" i="28"/>
  <c r="R114" i="8" s="1"/>
  <c r="BZ114" i="28"/>
  <c r="CC58" i="28"/>
  <c r="U58" i="8"/>
  <c r="BV58" i="28"/>
  <c r="P58" i="8"/>
  <c r="CA58" i="28"/>
  <c r="BX58" i="28"/>
  <c r="CJ58" i="28"/>
  <c r="F58" i="8"/>
  <c r="CE58" i="28"/>
  <c r="W58" i="8"/>
  <c r="CB58" i="28"/>
  <c r="CG58" i="28"/>
  <c r="R58" i="8"/>
  <c r="BZ58" i="28"/>
  <c r="CD58" i="28"/>
  <c r="V58" i="8"/>
  <c r="CF58" i="28"/>
  <c r="X58" i="8"/>
  <c r="BY58" i="28"/>
  <c r="CI58" i="28"/>
  <c r="T58" i="8"/>
  <c r="BW58" i="28"/>
  <c r="CE370" i="28"/>
  <c r="W370" i="8"/>
  <c r="BX370" i="28"/>
  <c r="CJ370" i="28"/>
  <c r="F370" i="8" s="1"/>
  <c r="BW370" i="28"/>
  <c r="BZ370" i="28"/>
  <c r="CB370" i="28"/>
  <c r="CG370" i="28"/>
  <c r="R370" i="8"/>
  <c r="CI370" i="28"/>
  <c r="T370" i="8"/>
  <c r="CD370" i="28"/>
  <c r="V370" i="8"/>
  <c r="BY370" i="28"/>
  <c r="BV370" i="28"/>
  <c r="P370" i="8" s="1"/>
  <c r="CA370" i="28"/>
  <c r="CC370" i="28"/>
  <c r="U370" i="8"/>
  <c r="CF370" i="28"/>
  <c r="X370" i="8"/>
  <c r="BV171" i="28"/>
  <c r="P171" i="8"/>
  <c r="CA171" i="28"/>
  <c r="CC171" i="28"/>
  <c r="U171" i="8"/>
  <c r="CE171" i="28"/>
  <c r="W171" i="8" s="1"/>
  <c r="BX171" i="28"/>
  <c r="CJ171" i="28"/>
  <c r="F171" i="8"/>
  <c r="BZ171" i="28"/>
  <c r="CB171" i="28"/>
  <c r="CG171" i="28"/>
  <c r="R171" i="8"/>
  <c r="CD171" i="28"/>
  <c r="V171" i="8"/>
  <c r="BW171" i="28"/>
  <c r="CI171" i="28"/>
  <c r="T171" i="8" s="1"/>
  <c r="CF171" i="28"/>
  <c r="X171" i="8"/>
  <c r="BY171" i="28"/>
  <c r="Q501" i="8"/>
  <c r="CC200" i="28"/>
  <c r="U200" i="8"/>
  <c r="BV200" i="28"/>
  <c r="P200" i="8" s="1"/>
  <c r="CA200" i="28"/>
  <c r="BY200" i="28"/>
  <c r="CI200" i="28"/>
  <c r="T200" i="8" s="1"/>
  <c r="CJ200" i="28"/>
  <c r="F200" i="8"/>
  <c r="BZ200" i="28"/>
  <c r="BW200" i="28"/>
  <c r="BX200" i="28"/>
  <c r="CG200" i="28"/>
  <c r="R200" i="8"/>
  <c r="CD200" i="28"/>
  <c r="V200" i="8"/>
  <c r="CE200" i="28"/>
  <c r="W200" i="8"/>
  <c r="CB200" i="28"/>
  <c r="CF200" i="28"/>
  <c r="X200" i="8"/>
  <c r="CC466" i="28"/>
  <c r="U466" i="8" s="1"/>
  <c r="BV466" i="28"/>
  <c r="P466" i="8"/>
  <c r="CA466" i="28"/>
  <c r="CB466" i="28"/>
  <c r="BY466" i="28"/>
  <c r="CI466" i="28"/>
  <c r="T466" i="8"/>
  <c r="CG466" i="28"/>
  <c r="R466" i="8"/>
  <c r="CF466" i="28"/>
  <c r="X466" i="8"/>
  <c r="BZ466" i="28"/>
  <c r="BW466" i="28"/>
  <c r="CD466" i="28"/>
  <c r="V466" i="8"/>
  <c r="CJ466" i="28"/>
  <c r="F466" i="8"/>
  <c r="BX466" i="28"/>
  <c r="CE466" i="28"/>
  <c r="W466" i="8" s="1"/>
  <c r="Q498" i="8"/>
  <c r="BY31" i="28"/>
  <c r="CI31" i="28"/>
  <c r="T31" i="8" s="1"/>
  <c r="BW31" i="28"/>
  <c r="CC31" i="28"/>
  <c r="U31" i="8"/>
  <c r="BX31" i="28"/>
  <c r="CJ31" i="28"/>
  <c r="F31" i="8"/>
  <c r="CA31" i="28"/>
  <c r="CB31" i="28"/>
  <c r="CG31" i="28"/>
  <c r="R31" i="8"/>
  <c r="CE31" i="28"/>
  <c r="W31" i="8" s="1"/>
  <c r="BV31" i="28"/>
  <c r="P31" i="8"/>
  <c r="CD31" i="28"/>
  <c r="V31" i="8" s="1"/>
  <c r="BZ31" i="28"/>
  <c r="CF31" i="28"/>
  <c r="X31" i="8"/>
  <c r="CF149" i="28"/>
  <c r="X149" i="8"/>
  <c r="BY149" i="28"/>
  <c r="CD149" i="28"/>
  <c r="V149" i="8" s="1"/>
  <c r="BW149" i="28"/>
  <c r="CI149" i="28"/>
  <c r="T149" i="8"/>
  <c r="CC149" i="28"/>
  <c r="U149" i="8"/>
  <c r="BV149" i="28"/>
  <c r="P149" i="8"/>
  <c r="CA149" i="28"/>
  <c r="BX149" i="28"/>
  <c r="CJ149" i="28"/>
  <c r="F149" i="8"/>
  <c r="CE149" i="28"/>
  <c r="W149" i="8"/>
  <c r="CB149" i="28"/>
  <c r="CG149" i="28"/>
  <c r="R149" i="8" s="1"/>
  <c r="BZ149" i="28"/>
  <c r="Q61" i="8"/>
  <c r="Q97" i="8"/>
  <c r="BX17" i="28"/>
  <c r="CJ17" i="28"/>
  <c r="F17" i="8"/>
  <c r="BW17" i="28"/>
  <c r="CI17" i="28"/>
  <c r="T17" i="8"/>
  <c r="CB17" i="28"/>
  <c r="CC17" i="28"/>
  <c r="U17" i="8" s="1"/>
  <c r="Q17" i="8" s="1"/>
  <c r="BY17" i="28"/>
  <c r="CE17" i="28"/>
  <c r="W17" i="8"/>
  <c r="BV17" i="28"/>
  <c r="P17" i="8"/>
  <c r="CF17" i="28"/>
  <c r="X17" i="8"/>
  <c r="BZ17" i="28"/>
  <c r="CG17" i="28"/>
  <c r="R17" i="8"/>
  <c r="CA17" i="28"/>
  <c r="CD17" i="28"/>
  <c r="V17" i="8"/>
  <c r="CE186" i="28"/>
  <c r="W186" i="8"/>
  <c r="BX186" i="28"/>
  <c r="CJ186" i="28"/>
  <c r="F186" i="8"/>
  <c r="CB186" i="28"/>
  <c r="CG186" i="28"/>
  <c r="R186" i="8"/>
  <c r="BZ186" i="28"/>
  <c r="BW186" i="28"/>
  <c r="CI186" i="28"/>
  <c r="T186" i="8"/>
  <c r="CF186" i="28"/>
  <c r="X186" i="8"/>
  <c r="BY186" i="28"/>
  <c r="CD186" i="28"/>
  <c r="V186" i="8"/>
  <c r="CA186" i="28"/>
  <c r="CC186" i="28"/>
  <c r="U186" i="8"/>
  <c r="BV186" i="28"/>
  <c r="P186" i="8"/>
  <c r="CC272" i="28"/>
  <c r="U272" i="8"/>
  <c r="BV272" i="28"/>
  <c r="P272" i="8"/>
  <c r="CA272" i="28"/>
  <c r="BX272" i="28"/>
  <c r="CJ272" i="28"/>
  <c r="F272" i="8"/>
  <c r="CE272" i="28"/>
  <c r="W272" i="8"/>
  <c r="CB272" i="28"/>
  <c r="CG272" i="28"/>
  <c r="R272" i="8" s="1"/>
  <c r="BZ272" i="28"/>
  <c r="CD272" i="28"/>
  <c r="V272" i="8"/>
  <c r="CF272" i="28"/>
  <c r="X272" i="8"/>
  <c r="BW272" i="28"/>
  <c r="BY272" i="28"/>
  <c r="CI272" i="28"/>
  <c r="T272" i="8"/>
  <c r="CC323" i="28"/>
  <c r="U323" i="8"/>
  <c r="BV323" i="28"/>
  <c r="P323" i="8"/>
  <c r="CA323" i="28"/>
  <c r="BY323" i="28"/>
  <c r="CI323" i="28"/>
  <c r="T323" i="8"/>
  <c r="CJ323" i="28"/>
  <c r="F323" i="8"/>
  <c r="CE323" i="28"/>
  <c r="W323" i="8"/>
  <c r="BZ323" i="28"/>
  <c r="BW323" i="28"/>
  <c r="BX323" i="28"/>
  <c r="CG323" i="28"/>
  <c r="R323" i="8"/>
  <c r="CB323" i="28"/>
  <c r="CF323" i="28"/>
  <c r="X323" i="8"/>
  <c r="CD323" i="28"/>
  <c r="V323" i="8"/>
  <c r="CG39" i="28"/>
  <c r="R39" i="8"/>
  <c r="CA39" i="28"/>
  <c r="CB39" i="28"/>
  <c r="CD39" i="28"/>
  <c r="V39" i="8"/>
  <c r="BZ39" i="28"/>
  <c r="BY39" i="28"/>
  <c r="CF39" i="28"/>
  <c r="X39" i="8"/>
  <c r="CE39" i="28"/>
  <c r="W39" i="8"/>
  <c r="CC39" i="28"/>
  <c r="U39" i="8"/>
  <c r="CI39" i="28"/>
  <c r="T39" i="8"/>
  <c r="BW39" i="28"/>
  <c r="BV39" i="28"/>
  <c r="P39" i="8"/>
  <c r="BX39" i="28"/>
  <c r="CJ39" i="28"/>
  <c r="F39" i="8"/>
  <c r="CD262" i="28"/>
  <c r="V262" i="8"/>
  <c r="BW262" i="28"/>
  <c r="CI262" i="28"/>
  <c r="T262" i="8"/>
  <c r="CF262" i="28"/>
  <c r="X262" i="8" s="1"/>
  <c r="BY262" i="28"/>
  <c r="BV262" i="28"/>
  <c r="P262" i="8"/>
  <c r="CA262" i="28"/>
  <c r="CC262" i="28"/>
  <c r="U262" i="8"/>
  <c r="CE262" i="28"/>
  <c r="W262" i="8" s="1"/>
  <c r="BX262" i="28"/>
  <c r="CJ262" i="28"/>
  <c r="F262" i="8"/>
  <c r="CG262" i="28"/>
  <c r="R262" i="8"/>
  <c r="CB262" i="28"/>
  <c r="BZ262" i="28"/>
  <c r="CA83" i="28"/>
  <c r="CC83" i="28"/>
  <c r="U83" i="8"/>
  <c r="BV83" i="28"/>
  <c r="P83" i="8" s="1"/>
  <c r="CB83" i="28"/>
  <c r="CG83" i="28"/>
  <c r="R83" i="8"/>
  <c r="BZ83" i="28"/>
  <c r="BW83" i="28"/>
  <c r="CF83" i="28"/>
  <c r="X83" i="8"/>
  <c r="CE83" i="28"/>
  <c r="W83" i="8"/>
  <c r="CJ83" i="28"/>
  <c r="F83" i="8"/>
  <c r="CI83" i="28"/>
  <c r="T83" i="8"/>
  <c r="BY83" i="28"/>
  <c r="CD83" i="28"/>
  <c r="V83" i="8" s="1"/>
  <c r="BX83" i="28"/>
  <c r="BV56" i="28"/>
  <c r="P56" i="8"/>
  <c r="CA56" i="28"/>
  <c r="CC56" i="28"/>
  <c r="U56" i="8"/>
  <c r="CE56" i="28"/>
  <c r="W56" i="8" s="1"/>
  <c r="BX56" i="28"/>
  <c r="CJ56" i="28"/>
  <c r="F56" i="8"/>
  <c r="BZ56" i="28"/>
  <c r="CB56" i="28"/>
  <c r="CG56" i="28"/>
  <c r="R56" i="8"/>
  <c r="CD56" i="28"/>
  <c r="V56" i="8"/>
  <c r="BW56" i="28"/>
  <c r="CI56" i="28"/>
  <c r="T56" i="8" s="1"/>
  <c r="CF56" i="28"/>
  <c r="X56" i="8"/>
  <c r="BY56" i="28"/>
  <c r="BX109" i="28"/>
  <c r="CJ109" i="28"/>
  <c r="F109" i="8"/>
  <c r="CE109" i="28"/>
  <c r="W109" i="8" s="1"/>
  <c r="Q109" i="8" s="1"/>
  <c r="CB109" i="28"/>
  <c r="CG109" i="28"/>
  <c r="R109" i="8"/>
  <c r="BZ109" i="28"/>
  <c r="CF109" i="28"/>
  <c r="X109" i="8"/>
  <c r="BY109" i="28"/>
  <c r="CD109" i="28"/>
  <c r="V109" i="8"/>
  <c r="BW109" i="28"/>
  <c r="CI109" i="28"/>
  <c r="T109" i="8" s="1"/>
  <c r="CC109" i="28"/>
  <c r="U109" i="8"/>
  <c r="BV109" i="28"/>
  <c r="P109" i="8" s="1"/>
  <c r="CA109" i="28"/>
  <c r="CE390" i="28"/>
  <c r="W390" i="8"/>
  <c r="BX390" i="28"/>
  <c r="CJ390" i="28"/>
  <c r="F390" i="8"/>
  <c r="CD390" i="28"/>
  <c r="V390" i="8" s="1"/>
  <c r="BY390" i="28"/>
  <c r="BZ390" i="28"/>
  <c r="CB390" i="28"/>
  <c r="CG390" i="28"/>
  <c r="R390" i="8"/>
  <c r="CF390" i="28"/>
  <c r="X390" i="8"/>
  <c r="Q390" i="8" s="1"/>
  <c r="CI390" i="28"/>
  <c r="T390" i="8"/>
  <c r="BV390" i="28"/>
  <c r="P390" i="8"/>
  <c r="CA390" i="28"/>
  <c r="CC390" i="28"/>
  <c r="U390" i="8"/>
  <c r="BW390" i="28"/>
  <c r="CC70" i="28"/>
  <c r="U70" i="8"/>
  <c r="BV70" i="28"/>
  <c r="P70" i="8" s="1"/>
  <c r="CA70" i="28"/>
  <c r="BX70" i="28"/>
  <c r="CJ70" i="28"/>
  <c r="F70" i="8" s="1"/>
  <c r="CE70" i="28"/>
  <c r="W70" i="8"/>
  <c r="CB70" i="28"/>
  <c r="CG70" i="28"/>
  <c r="R70" i="8"/>
  <c r="BZ70" i="28"/>
  <c r="CF70" i="28"/>
  <c r="X70" i="8" s="1"/>
  <c r="BY70" i="28"/>
  <c r="CD70" i="28"/>
  <c r="V70" i="8"/>
  <c r="Q70" i="8" s="1"/>
  <c r="BW70" i="28"/>
  <c r="CI70" i="28"/>
  <c r="T70" i="8"/>
  <c r="CC267" i="28"/>
  <c r="U267" i="8" s="1"/>
  <c r="BV267" i="28"/>
  <c r="P267" i="8"/>
  <c r="CA267" i="28"/>
  <c r="CG267" i="28"/>
  <c r="R267" i="8"/>
  <c r="CF267" i="28"/>
  <c r="X267" i="8"/>
  <c r="CI267" i="28"/>
  <c r="T267" i="8"/>
  <c r="CJ267" i="28"/>
  <c r="F267" i="8"/>
  <c r="BY267" i="28"/>
  <c r="BZ267" i="28"/>
  <c r="BW267" i="28"/>
  <c r="BX267" i="28"/>
  <c r="CD267" i="28"/>
  <c r="V267" i="8"/>
  <c r="CE267" i="28"/>
  <c r="W267" i="8"/>
  <c r="CB267" i="28"/>
  <c r="CD270" i="28"/>
  <c r="V270" i="8"/>
  <c r="BW270" i="28"/>
  <c r="CI270" i="28"/>
  <c r="T270" i="8"/>
  <c r="CF270" i="28"/>
  <c r="X270" i="8"/>
  <c r="BY270" i="28"/>
  <c r="BV270" i="28"/>
  <c r="P270" i="8"/>
  <c r="CJ270" i="28"/>
  <c r="F270" i="8" s="1"/>
  <c r="CG270" i="28"/>
  <c r="R270" i="8"/>
  <c r="BZ270" i="28"/>
  <c r="CA270" i="28"/>
  <c r="BX270" i="28"/>
  <c r="CE270" i="28"/>
  <c r="W270" i="8"/>
  <c r="CB270" i="28"/>
  <c r="CC270" i="28"/>
  <c r="U270" i="8"/>
  <c r="CG399" i="28"/>
  <c r="R399" i="8" s="1"/>
  <c r="BZ399" i="28"/>
  <c r="CF399" i="28"/>
  <c r="X399" i="8"/>
  <c r="BX399" i="28"/>
  <c r="CC399" i="28"/>
  <c r="U399" i="8"/>
  <c r="BY399" i="28"/>
  <c r="CD399" i="28"/>
  <c r="V399" i="8"/>
  <c r="BW399" i="28"/>
  <c r="CI399" i="28"/>
  <c r="T399" i="8" s="1"/>
  <c r="CA399" i="28"/>
  <c r="BV399" i="28"/>
  <c r="P399" i="8"/>
  <c r="CJ399" i="28"/>
  <c r="F399" i="8"/>
  <c r="CE399" i="28"/>
  <c r="W399" i="8"/>
  <c r="Q399" i="8" s="1"/>
  <c r="CB399" i="28"/>
  <c r="CD444" i="28"/>
  <c r="V444" i="8"/>
  <c r="BW444" i="28"/>
  <c r="CI444" i="28"/>
  <c r="T444" i="8"/>
  <c r="CF444" i="28"/>
  <c r="X444" i="8"/>
  <c r="BY444" i="28"/>
  <c r="BV444" i="28"/>
  <c r="P444" i="8"/>
  <c r="CA444" i="28"/>
  <c r="CC444" i="28"/>
  <c r="U444" i="8"/>
  <c r="CE444" i="28"/>
  <c r="W444" i="8"/>
  <c r="Q444" i="8" s="1"/>
  <c r="BX444" i="28"/>
  <c r="CJ444" i="28"/>
  <c r="F444" i="8"/>
  <c r="BZ444" i="28"/>
  <c r="CB444" i="28"/>
  <c r="CG444" i="28"/>
  <c r="R444" i="8"/>
  <c r="BW325" i="28"/>
  <c r="CI325" i="28"/>
  <c r="T325" i="8"/>
  <c r="CF325" i="28"/>
  <c r="X325" i="8"/>
  <c r="Q325" i="8" s="1"/>
  <c r="BY325" i="28"/>
  <c r="CD325" i="28"/>
  <c r="V325" i="8"/>
  <c r="CA325" i="28"/>
  <c r="CC325" i="28"/>
  <c r="U325" i="8"/>
  <c r="BV325" i="28"/>
  <c r="P325" i="8"/>
  <c r="CE325" i="28"/>
  <c r="W325" i="8"/>
  <c r="BX325" i="28"/>
  <c r="CJ325" i="28"/>
  <c r="F325" i="8" s="1"/>
  <c r="CB325" i="28"/>
  <c r="CG325" i="28"/>
  <c r="R325" i="8"/>
  <c r="BZ325" i="28"/>
  <c r="CC303" i="28"/>
  <c r="U303" i="8"/>
  <c r="BV303" i="28"/>
  <c r="P303" i="8" s="1"/>
  <c r="CA303" i="28"/>
  <c r="BZ303" i="28"/>
  <c r="BW303" i="28"/>
  <c r="BX303" i="28"/>
  <c r="CG303" i="28"/>
  <c r="R303" i="8"/>
  <c r="CD303" i="28"/>
  <c r="V303" i="8" s="1"/>
  <c r="CE303" i="28"/>
  <c r="W303" i="8"/>
  <c r="CB303" i="28"/>
  <c r="CF303" i="28"/>
  <c r="X303" i="8"/>
  <c r="BY303" i="28"/>
  <c r="CI303" i="28"/>
  <c r="T303" i="8" s="1"/>
  <c r="CJ303" i="28"/>
  <c r="F303" i="8"/>
  <c r="BZ492" i="28"/>
  <c r="CB492" i="28"/>
  <c r="CG492" i="28"/>
  <c r="R492" i="8"/>
  <c r="CD492" i="28"/>
  <c r="V492" i="8" s="1"/>
  <c r="Q492" i="8" s="1"/>
  <c r="BW492" i="28"/>
  <c r="CI492" i="28"/>
  <c r="T492" i="8"/>
  <c r="CF492" i="28"/>
  <c r="X492" i="8"/>
  <c r="BY492" i="28"/>
  <c r="BV492" i="28"/>
  <c r="P492" i="8" s="1"/>
  <c r="CA492" i="28"/>
  <c r="CC492" i="28"/>
  <c r="U492" i="8"/>
  <c r="CJ492" i="28"/>
  <c r="F492" i="8"/>
  <c r="CE492" i="28"/>
  <c r="W492" i="8"/>
  <c r="BX492" i="28"/>
  <c r="CC404" i="28"/>
  <c r="U404" i="8"/>
  <c r="BV404" i="28"/>
  <c r="P404" i="8" s="1"/>
  <c r="CA404" i="28"/>
  <c r="BX404" i="28"/>
  <c r="CB404" i="28"/>
  <c r="BY404" i="28"/>
  <c r="CI404" i="28"/>
  <c r="T404" i="8"/>
  <c r="CF404" i="28"/>
  <c r="X404" i="8" s="1"/>
  <c r="BZ404" i="28"/>
  <c r="BW404" i="28"/>
  <c r="CJ404" i="28"/>
  <c r="F404" i="8" s="1"/>
  <c r="CG404" i="28"/>
  <c r="R404" i="8"/>
  <c r="CD404" i="28"/>
  <c r="V404" i="8" s="1"/>
  <c r="CE404" i="28"/>
  <c r="W404" i="8"/>
  <c r="CA405" i="28"/>
  <c r="CC405" i="28"/>
  <c r="U405" i="8"/>
  <c r="BV405" i="28"/>
  <c r="P405" i="8"/>
  <c r="CE405" i="28"/>
  <c r="W405" i="8"/>
  <c r="CB405" i="28"/>
  <c r="BY405" i="28"/>
  <c r="CD405" i="28"/>
  <c r="V405" i="8"/>
  <c r="CF405" i="28"/>
  <c r="X405" i="8"/>
  <c r="BZ405" i="28"/>
  <c r="CI405" i="28"/>
  <c r="T405" i="8"/>
  <c r="CJ405" i="28"/>
  <c r="F405" i="8" s="1"/>
  <c r="BW405" i="28"/>
  <c r="BX405" i="28"/>
  <c r="CG405" i="28"/>
  <c r="R405" i="8" s="1"/>
  <c r="CC53" i="28"/>
  <c r="U53" i="8"/>
  <c r="BY53" i="28"/>
  <c r="CI53" i="28"/>
  <c r="T53" i="8"/>
  <c r="CB53" i="28"/>
  <c r="BW53" i="28"/>
  <c r="CD53" i="28"/>
  <c r="V53" i="8"/>
  <c r="BZ53" i="28"/>
  <c r="CF53" i="28"/>
  <c r="X53" i="8" s="1"/>
  <c r="Q53" i="8" s="1"/>
  <c r="CA53" i="28"/>
  <c r="BV53" i="28"/>
  <c r="P53" i="8"/>
  <c r="BX53" i="28"/>
  <c r="CG53" i="28"/>
  <c r="R53" i="8"/>
  <c r="CJ53" i="28"/>
  <c r="F53" i="8" s="1"/>
  <c r="CE53" i="28"/>
  <c r="W53" i="8"/>
  <c r="BX121" i="28"/>
  <c r="CJ121" i="28"/>
  <c r="F121" i="8"/>
  <c r="CE121" i="28"/>
  <c r="W121" i="8"/>
  <c r="CB121" i="28"/>
  <c r="CG121" i="28"/>
  <c r="R121" i="8"/>
  <c r="BZ121" i="28"/>
  <c r="CF121" i="28"/>
  <c r="X121" i="8"/>
  <c r="BY121" i="28"/>
  <c r="CD121" i="28"/>
  <c r="V121" i="8" s="1"/>
  <c r="BW121" i="28"/>
  <c r="CI121" i="28"/>
  <c r="T121" i="8"/>
  <c r="CC121" i="28"/>
  <c r="U121" i="8"/>
  <c r="BV121" i="28"/>
  <c r="P121" i="8"/>
  <c r="CA121" i="28"/>
  <c r="BX44" i="28"/>
  <c r="CJ44" i="28"/>
  <c r="F44" i="8"/>
  <c r="CA44" i="28"/>
  <c r="CC44" i="28"/>
  <c r="U44" i="8"/>
  <c r="BY44" i="28"/>
  <c r="CB44" i="28"/>
  <c r="CG44" i="28"/>
  <c r="R44" i="8"/>
  <c r="CD44" i="28"/>
  <c r="V44" i="8" s="1"/>
  <c r="BZ44" i="28"/>
  <c r="CF44" i="28"/>
  <c r="X44" i="8"/>
  <c r="BV44" i="28"/>
  <c r="P44" i="8"/>
  <c r="CE44" i="28"/>
  <c r="W44" i="8"/>
  <c r="Q44" i="8" s="1"/>
  <c r="BW44" i="28"/>
  <c r="CI44" i="28"/>
  <c r="T44" i="8"/>
  <c r="BW25" i="28"/>
  <c r="CI25" i="28"/>
  <c r="T25" i="8"/>
  <c r="CF25" i="28"/>
  <c r="X25" i="8"/>
  <c r="CB25" i="28"/>
  <c r="CC25" i="28"/>
  <c r="U25" i="8" s="1"/>
  <c r="Q25" i="8" s="1"/>
  <c r="CA25" i="28"/>
  <c r="CJ25" i="28"/>
  <c r="F25" i="8"/>
  <c r="CG25" i="28"/>
  <c r="R25" i="8"/>
  <c r="CE25" i="28"/>
  <c r="W25" i="8"/>
  <c r="BY25" i="28"/>
  <c r="BV25" i="28"/>
  <c r="P25" i="8"/>
  <c r="CD25" i="28"/>
  <c r="V25" i="8" s="1"/>
  <c r="BZ25" i="28"/>
  <c r="BX25" i="28"/>
  <c r="BW170" i="28"/>
  <c r="CI170" i="28"/>
  <c r="T170" i="8"/>
  <c r="CF170" i="28"/>
  <c r="X170" i="8"/>
  <c r="BY170" i="28"/>
  <c r="CD170" i="28"/>
  <c r="V170" i="8"/>
  <c r="CA170" i="28"/>
  <c r="CC170" i="28"/>
  <c r="U170" i="8"/>
  <c r="BV170" i="28"/>
  <c r="P170" i="8"/>
  <c r="CE170" i="28"/>
  <c r="W170" i="8"/>
  <c r="BX170" i="28"/>
  <c r="CJ170" i="28"/>
  <c r="F170" i="8" s="1"/>
  <c r="CB170" i="28"/>
  <c r="CG170" i="28"/>
  <c r="R170" i="8"/>
  <c r="BZ170" i="28"/>
  <c r="BX125" i="28"/>
  <c r="CJ125" i="28"/>
  <c r="F125" i="8"/>
  <c r="CE125" i="28"/>
  <c r="W125" i="8"/>
  <c r="CB125" i="28"/>
  <c r="BY125" i="28"/>
  <c r="BV125" i="28"/>
  <c r="P125" i="8"/>
  <c r="CI125" i="28"/>
  <c r="T125" i="8"/>
  <c r="CF125" i="28"/>
  <c r="X125" i="8"/>
  <c r="CC125" i="28"/>
  <c r="U125" i="8"/>
  <c r="BZ125" i="28"/>
  <c r="BW125" i="28"/>
  <c r="CG125" i="28"/>
  <c r="R125" i="8"/>
  <c r="CD125" i="28"/>
  <c r="V125" i="8"/>
  <c r="CA125" i="28"/>
  <c r="BY192" i="28"/>
  <c r="CD192" i="28"/>
  <c r="V192" i="8"/>
  <c r="BW192" i="28"/>
  <c r="CI192" i="28"/>
  <c r="T192" i="8" s="1"/>
  <c r="CF192" i="28"/>
  <c r="X192" i="8"/>
  <c r="CC192" i="28"/>
  <c r="U192" i="8" s="1"/>
  <c r="Q192" i="8" s="1"/>
  <c r="BV192" i="28"/>
  <c r="P192" i="8"/>
  <c r="CA192" i="28"/>
  <c r="CE192" i="28"/>
  <c r="W192" i="8"/>
  <c r="BX192" i="28"/>
  <c r="CJ192" i="28"/>
  <c r="F192" i="8" s="1"/>
  <c r="CG192" i="28"/>
  <c r="R192" i="8"/>
  <c r="BZ192" i="28"/>
  <c r="CB192" i="28"/>
  <c r="BW194" i="28"/>
  <c r="CI194" i="28"/>
  <c r="T194" i="8"/>
  <c r="CF194" i="28"/>
  <c r="X194" i="8"/>
  <c r="BY194" i="28"/>
  <c r="CD194" i="28"/>
  <c r="V194" i="8" s="1"/>
  <c r="CJ194" i="28"/>
  <c r="F194" i="8"/>
  <c r="CG194" i="28"/>
  <c r="R194" i="8" s="1"/>
  <c r="CA194" i="28"/>
  <c r="BX194" i="28"/>
  <c r="BV194" i="28"/>
  <c r="P194" i="8" s="1"/>
  <c r="CE194" i="28"/>
  <c r="W194" i="8"/>
  <c r="CB194" i="28"/>
  <c r="CC194" i="28"/>
  <c r="U194" i="8"/>
  <c r="BZ194" i="28"/>
  <c r="CA248" i="28"/>
  <c r="CG248" i="28"/>
  <c r="R248" i="8"/>
  <c r="CE248" i="28"/>
  <c r="W248" i="8"/>
  <c r="BX248" i="28"/>
  <c r="CJ248" i="28"/>
  <c r="F248" i="8"/>
  <c r="BZ248" i="28"/>
  <c r="BY248" i="28"/>
  <c r="CB248" i="28"/>
  <c r="CD248" i="28"/>
  <c r="V248" i="8"/>
  <c r="CC248" i="28"/>
  <c r="U248" i="8"/>
  <c r="BW248" i="28"/>
  <c r="CI248" i="28"/>
  <c r="T248" i="8" s="1"/>
  <c r="CF248" i="28"/>
  <c r="X248" i="8"/>
  <c r="BV248" i="28"/>
  <c r="P248" i="8" s="1"/>
  <c r="CB264" i="28"/>
  <c r="CG264" i="28"/>
  <c r="R264" i="8"/>
  <c r="BZ264" i="28"/>
  <c r="CD264" i="28"/>
  <c r="V264" i="8"/>
  <c r="CA264" i="28"/>
  <c r="BY264" i="28"/>
  <c r="CJ264" i="28"/>
  <c r="F264" i="8"/>
  <c r="CE264" i="28"/>
  <c r="W264" i="8" s="1"/>
  <c r="BV264" i="28"/>
  <c r="P264" i="8"/>
  <c r="CI264" i="28"/>
  <c r="T264" i="8" s="1"/>
  <c r="BX264" i="28"/>
  <c r="CF264" i="28"/>
  <c r="X264" i="8"/>
  <c r="CC264" i="28"/>
  <c r="U264" i="8"/>
  <c r="BW264" i="28"/>
  <c r="BW234" i="28"/>
  <c r="CI234" i="28"/>
  <c r="T234" i="8"/>
  <c r="CF234" i="28"/>
  <c r="X234" i="8"/>
  <c r="BY234" i="28"/>
  <c r="CD234" i="28"/>
  <c r="V234" i="8"/>
  <c r="CA234" i="28"/>
  <c r="CC234" i="28"/>
  <c r="U234" i="8"/>
  <c r="BV234" i="28"/>
  <c r="P234" i="8"/>
  <c r="CE234" i="28"/>
  <c r="W234" i="8"/>
  <c r="BX234" i="28"/>
  <c r="CJ234" i="28"/>
  <c r="F234" i="8" s="1"/>
  <c r="CB234" i="28"/>
  <c r="CG234" i="28"/>
  <c r="R234" i="8"/>
  <c r="BZ234" i="28"/>
  <c r="CC339" i="28"/>
  <c r="U339" i="8" s="1"/>
  <c r="BV339" i="28"/>
  <c r="P339" i="8"/>
  <c r="CA339" i="28"/>
  <c r="BZ339" i="28"/>
  <c r="BW339" i="28"/>
  <c r="BX339" i="28"/>
  <c r="CF339" i="28"/>
  <c r="X339" i="8" s="1"/>
  <c r="Q339" i="8" s="1"/>
  <c r="CG339" i="28"/>
  <c r="R339" i="8"/>
  <c r="CD339" i="28"/>
  <c r="V339" i="8" s="1"/>
  <c r="CE339" i="28"/>
  <c r="W339" i="8"/>
  <c r="CB339" i="28"/>
  <c r="BY339" i="28"/>
  <c r="CI339" i="28"/>
  <c r="T339" i="8"/>
  <c r="CJ339" i="28"/>
  <c r="F339" i="8" s="1"/>
  <c r="CF410" i="28"/>
  <c r="X410" i="8" s="1"/>
  <c r="Q410" i="8" s="1"/>
  <c r="BY410" i="28"/>
  <c r="CD410" i="28"/>
  <c r="V410" i="8"/>
  <c r="BW410" i="28"/>
  <c r="CI410" i="28"/>
  <c r="T410" i="8"/>
  <c r="CC410" i="28"/>
  <c r="U410" i="8" s="1"/>
  <c r="BV410" i="28"/>
  <c r="P410" i="8"/>
  <c r="CA410" i="28"/>
  <c r="CB410" i="28"/>
  <c r="CG410" i="28"/>
  <c r="R410" i="8"/>
  <c r="BZ410" i="28"/>
  <c r="BX410" i="28"/>
  <c r="CJ410" i="28"/>
  <c r="F410" i="8"/>
  <c r="CE410" i="28"/>
  <c r="W410" i="8" s="1"/>
  <c r="BW451" i="28"/>
  <c r="CI451" i="28"/>
  <c r="T451" i="8"/>
  <c r="CF451" i="28"/>
  <c r="X451" i="8"/>
  <c r="BY451" i="28"/>
  <c r="CD451" i="28"/>
  <c r="V451" i="8" s="1"/>
  <c r="CA451" i="28"/>
  <c r="CC451" i="28"/>
  <c r="U451" i="8"/>
  <c r="Q451" i="8" s="1"/>
  <c r="BV451" i="28"/>
  <c r="P451" i="8"/>
  <c r="CE451" i="28"/>
  <c r="W451" i="8"/>
  <c r="BX451" i="28"/>
  <c r="CJ451" i="28"/>
  <c r="F451" i="8"/>
  <c r="CB451" i="28"/>
  <c r="CG451" i="28"/>
  <c r="R451" i="8"/>
  <c r="BZ451" i="28"/>
  <c r="CA511" i="28"/>
  <c r="CC511" i="28"/>
  <c r="U511" i="8"/>
  <c r="BV511" i="28"/>
  <c r="P511" i="8"/>
  <c r="CE511" i="28"/>
  <c r="W511" i="8"/>
  <c r="BX511" i="28"/>
  <c r="CJ511" i="28"/>
  <c r="F511" i="8" s="1"/>
  <c r="BW511" i="28"/>
  <c r="CI511" i="28"/>
  <c r="T511" i="8"/>
  <c r="CF511" i="28"/>
  <c r="X511" i="8"/>
  <c r="BY511" i="28"/>
  <c r="CD511" i="28"/>
  <c r="V511" i="8" s="1"/>
  <c r="CB511" i="28"/>
  <c r="CG511" i="28"/>
  <c r="R511" i="8"/>
  <c r="BZ511" i="28"/>
  <c r="CE59" i="28"/>
  <c r="W59" i="8"/>
  <c r="BX59" i="28"/>
  <c r="CJ59" i="28"/>
  <c r="F59" i="8"/>
  <c r="CB59" i="28"/>
  <c r="CG59" i="28"/>
  <c r="R59" i="8" s="1"/>
  <c r="BZ59" i="28"/>
  <c r="CA59" i="28"/>
  <c r="CC59" i="28"/>
  <c r="U59" i="8" s="1"/>
  <c r="BV59" i="28"/>
  <c r="P59" i="8"/>
  <c r="BY59" i="28"/>
  <c r="BW59" i="28"/>
  <c r="CI59" i="28"/>
  <c r="T59" i="8"/>
  <c r="CD59" i="28"/>
  <c r="V59" i="8" s="1"/>
  <c r="CF59" i="28"/>
  <c r="X59" i="8"/>
  <c r="CF225" i="28"/>
  <c r="X225" i="8" s="1"/>
  <c r="BY225" i="28"/>
  <c r="CD225" i="28"/>
  <c r="V225" i="8"/>
  <c r="BW225" i="28"/>
  <c r="CI225" i="28"/>
  <c r="T225" i="8"/>
  <c r="CC225" i="28"/>
  <c r="U225" i="8" s="1"/>
  <c r="BV225" i="28"/>
  <c r="P225" i="8"/>
  <c r="CA225" i="28"/>
  <c r="BX225" i="28"/>
  <c r="CJ225" i="28"/>
  <c r="F225" i="8"/>
  <c r="CE225" i="28"/>
  <c r="W225" i="8" s="1"/>
  <c r="CB225" i="28"/>
  <c r="CG225" i="28"/>
  <c r="R225" i="8"/>
  <c r="BZ225" i="28"/>
  <c r="BX241" i="28"/>
  <c r="CJ241" i="28"/>
  <c r="F241" i="8"/>
  <c r="CE241" i="28"/>
  <c r="W241" i="8"/>
  <c r="CB241" i="28"/>
  <c r="CG241" i="28"/>
  <c r="R241" i="8" s="1"/>
  <c r="BZ241" i="28"/>
  <c r="CF241" i="28"/>
  <c r="X241" i="8"/>
  <c r="BY241" i="28"/>
  <c r="CD241" i="28"/>
  <c r="V241" i="8"/>
  <c r="BW241" i="28"/>
  <c r="CI241" i="28"/>
  <c r="T241" i="8"/>
  <c r="CC241" i="28"/>
  <c r="U241" i="8"/>
  <c r="BV241" i="28"/>
  <c r="P241" i="8"/>
  <c r="CA241" i="28"/>
  <c r="CG453" i="28"/>
  <c r="R453" i="8" s="1"/>
  <c r="BZ453" i="28"/>
  <c r="CB453" i="28"/>
  <c r="BY453" i="28"/>
  <c r="CD453" i="28"/>
  <c r="V453" i="8"/>
  <c r="BW453" i="28"/>
  <c r="CI453" i="28"/>
  <c r="T453" i="8" s="1"/>
  <c r="CF453" i="28"/>
  <c r="X453" i="8"/>
  <c r="CC453" i="28"/>
  <c r="U453" i="8" s="1"/>
  <c r="BV453" i="28"/>
  <c r="P453" i="8"/>
  <c r="CA453" i="28"/>
  <c r="BX453" i="28"/>
  <c r="CE453" i="28"/>
  <c r="W453" i="8"/>
  <c r="CJ453" i="28"/>
  <c r="F453" i="8" s="1"/>
  <c r="CC16" i="28"/>
  <c r="U16" i="8"/>
  <c r="BY16" i="28"/>
  <c r="BV16" i="28"/>
  <c r="P16" i="8"/>
  <c r="BX16" i="28"/>
  <c r="CJ16" i="28"/>
  <c r="F16" i="8" s="1"/>
  <c r="CD16" i="28"/>
  <c r="V16" i="8"/>
  <c r="BZ16" i="28"/>
  <c r="CB16" i="28"/>
  <c r="CE16" i="28"/>
  <c r="W16" i="8"/>
  <c r="CA16" i="28"/>
  <c r="BW16" i="28"/>
  <c r="CG16" i="28"/>
  <c r="R16" i="8"/>
  <c r="CI16" i="28"/>
  <c r="T16" i="8" s="1"/>
  <c r="CF16" i="28"/>
  <c r="X16" i="8"/>
  <c r="CG23" i="28"/>
  <c r="R23" i="8"/>
  <c r="CA23" i="28"/>
  <c r="CB23" i="28"/>
  <c r="CD23" i="28"/>
  <c r="V23" i="8"/>
  <c r="BZ23" i="28"/>
  <c r="BY23" i="28"/>
  <c r="CF23" i="28"/>
  <c r="X23" i="8"/>
  <c r="CE23" i="28"/>
  <c r="W23" i="8" s="1"/>
  <c r="CC23" i="28"/>
  <c r="U23" i="8"/>
  <c r="BV23" i="28"/>
  <c r="P23" i="8" s="1"/>
  <c r="CI23" i="28"/>
  <c r="T23" i="8"/>
  <c r="BX23" i="28"/>
  <c r="BW23" i="28"/>
  <c r="CJ23" i="28"/>
  <c r="F23" i="8"/>
  <c r="CE166" i="28"/>
  <c r="W166" i="8" s="1"/>
  <c r="BX166" i="28"/>
  <c r="CJ166" i="28"/>
  <c r="F166" i="8"/>
  <c r="BW166" i="28"/>
  <c r="CA166" i="28"/>
  <c r="CB166" i="28"/>
  <c r="BY166" i="28"/>
  <c r="BV166" i="28"/>
  <c r="P166" i="8"/>
  <c r="CF166" i="28"/>
  <c r="X166" i="8"/>
  <c r="CC166" i="28"/>
  <c r="U166" i="8"/>
  <c r="BZ166" i="28"/>
  <c r="CI166" i="28"/>
  <c r="T166" i="8" s="1"/>
  <c r="CG166" i="28"/>
  <c r="R166" i="8"/>
  <c r="CD166" i="28"/>
  <c r="V166" i="8" s="1"/>
  <c r="BW190" i="28"/>
  <c r="CI190" i="28"/>
  <c r="T190" i="8"/>
  <c r="CF190" i="28"/>
  <c r="X190" i="8"/>
  <c r="CA190" i="28"/>
  <c r="CC190" i="28"/>
  <c r="U190" i="8" s="1"/>
  <c r="Q190" i="8" s="1"/>
  <c r="BV190" i="28"/>
  <c r="P190" i="8"/>
  <c r="CE190" i="28"/>
  <c r="W190" i="8" s="1"/>
  <c r="BX190" i="28"/>
  <c r="CJ190" i="28"/>
  <c r="F190" i="8"/>
  <c r="CB190" i="28"/>
  <c r="CG190" i="28"/>
  <c r="R190" i="8"/>
  <c r="BZ190" i="28"/>
  <c r="CD190" i="28"/>
  <c r="V190" i="8"/>
  <c r="BY190" i="28"/>
  <c r="CF201" i="28"/>
  <c r="X201" i="8" s="1"/>
  <c r="BY201" i="28"/>
  <c r="CD201" i="28"/>
  <c r="V201" i="8"/>
  <c r="BW201" i="28"/>
  <c r="CI201" i="28"/>
  <c r="T201" i="8"/>
  <c r="CC201" i="28"/>
  <c r="U201" i="8" s="1"/>
  <c r="BV201" i="28"/>
  <c r="P201" i="8"/>
  <c r="CA201" i="28"/>
  <c r="BX201" i="28"/>
  <c r="CJ201" i="28"/>
  <c r="F201" i="8"/>
  <c r="CE201" i="28"/>
  <c r="W201" i="8" s="1"/>
  <c r="CB201" i="28"/>
  <c r="CG201" i="28"/>
  <c r="R201" i="8"/>
  <c r="BZ201" i="28"/>
  <c r="BV520" i="28"/>
  <c r="P520" i="8"/>
  <c r="CA520" i="28"/>
  <c r="CC520" i="28"/>
  <c r="U520" i="8"/>
  <c r="CE520" i="28"/>
  <c r="W520" i="8"/>
  <c r="BX520" i="28"/>
  <c r="CJ520" i="28"/>
  <c r="F520" i="8"/>
  <c r="BZ520" i="28"/>
  <c r="CB520" i="28"/>
  <c r="CG520" i="28"/>
  <c r="R520" i="8"/>
  <c r="CD520" i="28"/>
  <c r="V520" i="8" s="1"/>
  <c r="BW520" i="28"/>
  <c r="CI520" i="28"/>
  <c r="T520" i="8"/>
  <c r="CF520" i="28"/>
  <c r="X520" i="8"/>
  <c r="BY520" i="28"/>
  <c r="CC430" i="28"/>
  <c r="U430" i="8" s="1"/>
  <c r="BV430" i="28"/>
  <c r="P430" i="8"/>
  <c r="CA430" i="28"/>
  <c r="BX430" i="28"/>
  <c r="CJ430" i="28"/>
  <c r="F430" i="8"/>
  <c r="CE430" i="28"/>
  <c r="W430" i="8" s="1"/>
  <c r="Q430" i="8" s="1"/>
  <c r="CB430" i="28"/>
  <c r="CG430" i="28"/>
  <c r="R430" i="8"/>
  <c r="BZ430" i="28"/>
  <c r="BY430" i="28"/>
  <c r="CI430" i="28"/>
  <c r="T430" i="8"/>
  <c r="CF430" i="28"/>
  <c r="X430" i="8"/>
  <c r="BW430" i="28"/>
  <c r="CD430" i="28"/>
  <c r="V430" i="8" s="1"/>
  <c r="CG383" i="28"/>
  <c r="R383" i="8"/>
  <c r="BZ383" i="28"/>
  <c r="CF383" i="28"/>
  <c r="X383" i="8"/>
  <c r="BX383" i="28"/>
  <c r="BV383" i="28"/>
  <c r="P383" i="8" s="1"/>
  <c r="BY383" i="28"/>
  <c r="CD383" i="28"/>
  <c r="V383" i="8"/>
  <c r="BW383" i="28"/>
  <c r="CI383" i="28"/>
  <c r="T383" i="8"/>
  <c r="CJ383" i="28"/>
  <c r="F383" i="8" s="1"/>
  <c r="CA383" i="28"/>
  <c r="CE383" i="28"/>
  <c r="W383" i="8"/>
  <c r="Q383" i="8" s="1"/>
  <c r="CB383" i="28"/>
  <c r="CC383" i="28"/>
  <c r="U383" i="8"/>
  <c r="CE493" i="28"/>
  <c r="W493" i="8" s="1"/>
  <c r="Q493" i="8" s="1"/>
  <c r="BX493" i="28"/>
  <c r="CJ493" i="28"/>
  <c r="F493" i="8"/>
  <c r="CG493" i="28"/>
  <c r="R493" i="8"/>
  <c r="BZ493" i="28"/>
  <c r="CB493" i="28"/>
  <c r="CC493" i="28"/>
  <c r="U493" i="8"/>
  <c r="BV493" i="28"/>
  <c r="P493" i="8"/>
  <c r="CA493" i="28"/>
  <c r="BY493" i="28"/>
  <c r="CI493" i="28"/>
  <c r="T493" i="8"/>
  <c r="CF493" i="28"/>
  <c r="X493" i="8"/>
  <c r="CD493" i="28"/>
  <c r="V493" i="8"/>
  <c r="BW493" i="28"/>
  <c r="BW419" i="28"/>
  <c r="CI419" i="28"/>
  <c r="T419" i="8"/>
  <c r="CF419" i="28"/>
  <c r="X419" i="8"/>
  <c r="BY419" i="28"/>
  <c r="CD419" i="28"/>
  <c r="V419" i="8" s="1"/>
  <c r="CA419" i="28"/>
  <c r="CC419" i="28"/>
  <c r="U419" i="8"/>
  <c r="BV419" i="28"/>
  <c r="P419" i="8"/>
  <c r="CE419" i="28"/>
  <c r="W419" i="8"/>
  <c r="BX419" i="28"/>
  <c r="CJ419" i="28"/>
  <c r="F419" i="8"/>
  <c r="CB419" i="28"/>
  <c r="CG419" i="28"/>
  <c r="R419" i="8"/>
  <c r="BZ419" i="28"/>
  <c r="BW67" i="28"/>
  <c r="CI67" i="28"/>
  <c r="T67" i="8"/>
  <c r="CF67" i="28"/>
  <c r="X67" i="8"/>
  <c r="BY67" i="28"/>
  <c r="CD67" i="28"/>
  <c r="V67" i="8"/>
  <c r="CA67" i="28"/>
  <c r="CC67" i="28"/>
  <c r="U67" i="8"/>
  <c r="BV67" i="28"/>
  <c r="P67" i="8"/>
  <c r="CE67" i="28"/>
  <c r="W67" i="8"/>
  <c r="BX67" i="28"/>
  <c r="CJ67" i="28"/>
  <c r="F67" i="8" s="1"/>
  <c r="CB67" i="28"/>
  <c r="CG67" i="28"/>
  <c r="R67" i="8"/>
  <c r="BZ67" i="28"/>
  <c r="Q103" i="8"/>
  <c r="Q308" i="8"/>
  <c r="Q388" i="8"/>
  <c r="CE14" i="28"/>
  <c r="W14" i="8"/>
  <c r="CC14" i="28"/>
  <c r="U14" i="8"/>
  <c r="CB14" i="28"/>
  <c r="BW14" i="28"/>
  <c r="BZ14" i="28"/>
  <c r="BY14" i="28"/>
  <c r="CJ14" i="28"/>
  <c r="F14" i="8"/>
  <c r="BX14" i="28"/>
  <c r="CI14" i="28"/>
  <c r="T14" i="8"/>
  <c r="BV14" i="28"/>
  <c r="P14" i="8" s="1"/>
  <c r="CA14" i="28"/>
  <c r="CF14" i="28"/>
  <c r="X14" i="8"/>
  <c r="CD14" i="28"/>
  <c r="V14" i="8"/>
  <c r="CG14" i="28"/>
  <c r="R14" i="8"/>
  <c r="CG148" i="28"/>
  <c r="R148" i="8"/>
  <c r="BZ148" i="28"/>
  <c r="CB148" i="28"/>
  <c r="CC148" i="28"/>
  <c r="U148" i="8"/>
  <c r="BW148" i="28"/>
  <c r="CJ148" i="28"/>
  <c r="F148" i="8"/>
  <c r="CD148" i="28"/>
  <c r="V148" i="8" s="1"/>
  <c r="CA148" i="28"/>
  <c r="BX148" i="28"/>
  <c r="CF148" i="28"/>
  <c r="X148" i="8" s="1"/>
  <c r="CE148" i="28"/>
  <c r="W148" i="8"/>
  <c r="BY148" i="28"/>
  <c r="BV148" i="28"/>
  <c r="P148" i="8"/>
  <c r="CI148" i="28"/>
  <c r="T148" i="8"/>
  <c r="CF161" i="28"/>
  <c r="X161" i="8"/>
  <c r="BY161" i="28"/>
  <c r="CD161" i="28"/>
  <c r="V161" i="8"/>
  <c r="BW161" i="28"/>
  <c r="CI161" i="28"/>
  <c r="T161" i="8"/>
  <c r="BZ161" i="28"/>
  <c r="CA161" i="28"/>
  <c r="CJ161" i="28"/>
  <c r="F161" i="8"/>
  <c r="CG161" i="28"/>
  <c r="R161" i="8"/>
  <c r="CE161" i="28"/>
  <c r="W161" i="8"/>
  <c r="BX161" i="28"/>
  <c r="BV161" i="28"/>
  <c r="P161" i="8" s="1"/>
  <c r="CB161" i="28"/>
  <c r="CC161" i="28"/>
  <c r="U161" i="8"/>
  <c r="BV195" i="28"/>
  <c r="P195" i="8"/>
  <c r="CA195" i="28"/>
  <c r="CC195" i="28"/>
  <c r="U195" i="8" s="1"/>
  <c r="CE195" i="28"/>
  <c r="W195" i="8"/>
  <c r="BX195" i="28"/>
  <c r="CJ195" i="28"/>
  <c r="F195" i="8"/>
  <c r="BZ195" i="28"/>
  <c r="CB195" i="28"/>
  <c r="CG195" i="28"/>
  <c r="R195" i="8"/>
  <c r="CD195" i="28"/>
  <c r="V195" i="8"/>
  <c r="Q195" i="8" s="1"/>
  <c r="BW195" i="28"/>
  <c r="CI195" i="28"/>
  <c r="T195" i="8"/>
  <c r="CF195" i="28"/>
  <c r="X195" i="8" s="1"/>
  <c r="BY195" i="28"/>
  <c r="CC368" i="28"/>
  <c r="U368" i="8"/>
  <c r="BV368" i="28"/>
  <c r="P368" i="8"/>
  <c r="CE368" i="28"/>
  <c r="W368" i="8"/>
  <c r="BW368" i="28"/>
  <c r="CB368" i="28"/>
  <c r="CG368" i="28"/>
  <c r="R368" i="8"/>
  <c r="BZ368" i="28"/>
  <c r="CI368" i="28"/>
  <c r="T368" i="8"/>
  <c r="BY368" i="28"/>
  <c r="CD368" i="28"/>
  <c r="V368" i="8"/>
  <c r="BX368" i="28"/>
  <c r="CF368" i="28"/>
  <c r="X368" i="8" s="1"/>
  <c r="CA368" i="28"/>
  <c r="CJ368" i="28"/>
  <c r="F368" i="8"/>
  <c r="Q414" i="8"/>
  <c r="CC387" i="28"/>
  <c r="U387" i="8"/>
  <c r="BV387" i="28"/>
  <c r="P387" i="8" s="1"/>
  <c r="CA387" i="28"/>
  <c r="CE387" i="28"/>
  <c r="W387" i="8"/>
  <c r="BX387" i="28"/>
  <c r="CJ387" i="28"/>
  <c r="F387" i="8"/>
  <c r="CG387" i="28"/>
  <c r="R387" i="8" s="1"/>
  <c r="BZ387" i="28"/>
  <c r="CB387" i="28"/>
  <c r="CF387" i="28"/>
  <c r="X387" i="8" s="1"/>
  <c r="CD387" i="28"/>
  <c r="V387" i="8"/>
  <c r="BW387" i="28"/>
  <c r="BY387" i="28"/>
  <c r="CI387" i="28"/>
  <c r="T387" i="8"/>
  <c r="CF30" i="28"/>
  <c r="X30" i="8"/>
  <c r="CG30" i="28"/>
  <c r="R30" i="8"/>
  <c r="BY30" i="28"/>
  <c r="BZ30" i="28"/>
  <c r="CJ30" i="28"/>
  <c r="F30" i="8"/>
  <c r="BW30" i="28"/>
  <c r="BX30" i="28"/>
  <c r="BV30" i="28"/>
  <c r="P30" i="8"/>
  <c r="CE30" i="28"/>
  <c r="W30" i="8"/>
  <c r="CA30" i="28"/>
  <c r="CB30" i="28"/>
  <c r="CC30" i="28"/>
  <c r="U30" i="8"/>
  <c r="CD30" i="28"/>
  <c r="V30" i="8"/>
  <c r="CI30" i="28"/>
  <c r="T30" i="8"/>
  <c r="CB5" i="28"/>
  <c r="BZ5" i="28"/>
  <c r="CI5" i="28"/>
  <c r="T5" i="8"/>
  <c r="CD5" i="28"/>
  <c r="V5" i="8"/>
  <c r="CC5" i="28"/>
  <c r="U5" i="8"/>
  <c r="BW5" i="28"/>
  <c r="CJ5" i="28"/>
  <c r="F5" i="8" s="1"/>
  <c r="BY5" i="28"/>
  <c r="BV5" i="28"/>
  <c r="P5" i="8"/>
  <c r="CG5" i="28"/>
  <c r="R5" i="8"/>
  <c r="CA5" i="28"/>
  <c r="CE5" i="28"/>
  <c r="W5" i="8" s="1"/>
  <c r="CF5" i="28"/>
  <c r="X5" i="8"/>
  <c r="BX5" i="28"/>
  <c r="CC43" i="28"/>
  <c r="U43" i="8"/>
  <c r="BW43" i="28"/>
  <c r="BX43" i="28"/>
  <c r="CJ43" i="28"/>
  <c r="F43" i="8"/>
  <c r="CA43" i="28"/>
  <c r="CB43" i="28"/>
  <c r="CD43" i="28"/>
  <c r="V43" i="8"/>
  <c r="BZ43" i="28"/>
  <c r="CF43" i="28"/>
  <c r="X43" i="8" s="1"/>
  <c r="CG43" i="28"/>
  <c r="R43" i="8"/>
  <c r="CE43" i="28"/>
  <c r="W43" i="8" s="1"/>
  <c r="Q43" i="8" s="1"/>
  <c r="BV43" i="28"/>
  <c r="P43" i="8"/>
  <c r="CI43" i="28"/>
  <c r="T43" i="8" s="1"/>
  <c r="BY43" i="28"/>
  <c r="CG295" i="28"/>
  <c r="R295" i="8"/>
  <c r="BZ295" i="28"/>
  <c r="CB295" i="28"/>
  <c r="BY295" i="28"/>
  <c r="BV295" i="28"/>
  <c r="P295" i="8" s="1"/>
  <c r="CI295" i="28"/>
  <c r="T295" i="8"/>
  <c r="CC295" i="28"/>
  <c r="U295" i="8" s="1"/>
  <c r="BW295" i="28"/>
  <c r="CJ295" i="28"/>
  <c r="F295" i="8"/>
  <c r="CD295" i="28"/>
  <c r="V295" i="8"/>
  <c r="CA295" i="28"/>
  <c r="BX295" i="28"/>
  <c r="CE295" i="28"/>
  <c r="W295" i="8"/>
  <c r="CF295" i="28"/>
  <c r="X295" i="8"/>
  <c r="Q295" i="8" s="1"/>
  <c r="CG327" i="28"/>
  <c r="R327" i="8"/>
  <c r="BZ327" i="28"/>
  <c r="CB327" i="28"/>
  <c r="CD327" i="28"/>
  <c r="V327" i="8"/>
  <c r="CA327" i="28"/>
  <c r="BX327" i="28"/>
  <c r="CE327" i="28"/>
  <c r="W327" i="8"/>
  <c r="CF327" i="28"/>
  <c r="X327" i="8"/>
  <c r="BY327" i="28"/>
  <c r="BV327" i="28"/>
  <c r="P327" i="8"/>
  <c r="CI327" i="28"/>
  <c r="T327" i="8" s="1"/>
  <c r="CC327" i="28"/>
  <c r="U327" i="8"/>
  <c r="BW327" i="28"/>
  <c r="CJ327" i="28"/>
  <c r="F327" i="8"/>
  <c r="CF426" i="28"/>
  <c r="X426" i="8"/>
  <c r="BY426" i="28"/>
  <c r="CD426" i="28"/>
  <c r="V426" i="8"/>
  <c r="BW426" i="28"/>
  <c r="CI426" i="28"/>
  <c r="T426" i="8"/>
  <c r="CC426" i="28"/>
  <c r="U426" i="8"/>
  <c r="BV426" i="28"/>
  <c r="P426" i="8"/>
  <c r="CA426" i="28"/>
  <c r="CB426" i="28"/>
  <c r="CG426" i="28"/>
  <c r="R426" i="8"/>
  <c r="BZ426" i="28"/>
  <c r="BX426" i="28"/>
  <c r="CJ426" i="28"/>
  <c r="F426" i="8"/>
  <c r="CE426" i="28"/>
  <c r="W426" i="8"/>
  <c r="CB75" i="28"/>
  <c r="CG75" i="28"/>
  <c r="R75" i="8"/>
  <c r="BZ75" i="28"/>
  <c r="BW75" i="28"/>
  <c r="CI75" i="28"/>
  <c r="T75" i="8"/>
  <c r="CF75" i="28"/>
  <c r="X75" i="8" s="1"/>
  <c r="CA75" i="28"/>
  <c r="CD75" i="28"/>
  <c r="V75" i="8"/>
  <c r="CE75" i="28"/>
  <c r="W75" i="8"/>
  <c r="CJ75" i="28"/>
  <c r="F75" i="8"/>
  <c r="BY75" i="28"/>
  <c r="BX75" i="28"/>
  <c r="CC75" i="28"/>
  <c r="U75" i="8"/>
  <c r="BV75" i="28"/>
  <c r="P75" i="8"/>
  <c r="Q316" i="8"/>
  <c r="Q384" i="8"/>
  <c r="CB381" i="28"/>
  <c r="CG381" i="28"/>
  <c r="R381" i="8"/>
  <c r="BZ381" i="28"/>
  <c r="CA381" i="28"/>
  <c r="BX381" i="28"/>
  <c r="BY381" i="28"/>
  <c r="CD381" i="28"/>
  <c r="V381" i="8" s="1"/>
  <c r="CE381" i="28"/>
  <c r="W381" i="8"/>
  <c r="CF381" i="28"/>
  <c r="X381" i="8" s="1"/>
  <c r="CC381" i="28"/>
  <c r="U381" i="8"/>
  <c r="BW381" i="28"/>
  <c r="CJ381" i="28"/>
  <c r="F381" i="8"/>
  <c r="BV381" i="28"/>
  <c r="P381" i="8"/>
  <c r="CI381" i="28"/>
  <c r="T381" i="8"/>
  <c r="CE80" i="28"/>
  <c r="W80" i="8"/>
  <c r="BX80" i="28"/>
  <c r="CJ80" i="28"/>
  <c r="F80" i="8"/>
  <c r="CD80" i="28"/>
  <c r="V80" i="8" s="1"/>
  <c r="Q80" i="8" s="1"/>
  <c r="BW80" i="28"/>
  <c r="CI80" i="28"/>
  <c r="T80" i="8"/>
  <c r="CF80" i="28"/>
  <c r="X80" i="8"/>
  <c r="BY80" i="28"/>
  <c r="BV80" i="28"/>
  <c r="P80" i="8" s="1"/>
  <c r="CA80" i="28"/>
  <c r="BZ80" i="28"/>
  <c r="CC80" i="28"/>
  <c r="U80" i="8" s="1"/>
  <c r="CB80" i="28"/>
  <c r="CG80" i="28"/>
  <c r="R80" i="8"/>
  <c r="CC152" i="28"/>
  <c r="U152" i="8"/>
  <c r="BV152" i="28"/>
  <c r="P152" i="8"/>
  <c r="CA152" i="28"/>
  <c r="CG152" i="28"/>
  <c r="R152" i="8"/>
  <c r="BZ152" i="28"/>
  <c r="CB152" i="28"/>
  <c r="BY152" i="28"/>
  <c r="CD152" i="28"/>
  <c r="V152" i="8"/>
  <c r="CI152" i="28"/>
  <c r="T152" i="8"/>
  <c r="BX152" i="28"/>
  <c r="BW152" i="28"/>
  <c r="CF152" i="28"/>
  <c r="X152" i="8"/>
  <c r="CE152" i="28"/>
  <c r="W152" i="8"/>
  <c r="CJ152" i="28"/>
  <c r="F152" i="8"/>
  <c r="CF474" i="28"/>
  <c r="X474" i="8"/>
  <c r="BY474" i="28"/>
  <c r="CD474" i="28"/>
  <c r="V474" i="8"/>
  <c r="BW474" i="28"/>
  <c r="CI474" i="28"/>
  <c r="T474" i="8"/>
  <c r="CC474" i="28"/>
  <c r="U474" i="8"/>
  <c r="BV474" i="28"/>
  <c r="P474" i="8"/>
  <c r="CA474" i="28"/>
  <c r="CB474" i="28"/>
  <c r="CG474" i="28"/>
  <c r="R474" i="8"/>
  <c r="BZ474" i="28"/>
  <c r="BX474" i="28"/>
  <c r="CJ474" i="28"/>
  <c r="F474" i="8"/>
  <c r="CE474" i="28"/>
  <c r="W474" i="8"/>
  <c r="CC529" i="28"/>
  <c r="U529" i="8"/>
  <c r="BV529" i="28"/>
  <c r="P529" i="8"/>
  <c r="CA529" i="28"/>
  <c r="CE529" i="28"/>
  <c r="W529" i="8"/>
  <c r="BX529" i="28"/>
  <c r="CJ529" i="28"/>
  <c r="F529" i="8"/>
  <c r="BY529" i="28"/>
  <c r="CD529" i="28"/>
  <c r="V529" i="8" s="1"/>
  <c r="BW529" i="28"/>
  <c r="CI529" i="28"/>
  <c r="T529" i="8"/>
  <c r="CF529" i="28"/>
  <c r="X529" i="8"/>
  <c r="BZ529" i="28"/>
  <c r="CG529" i="28"/>
  <c r="R529" i="8" s="1"/>
  <c r="CB529" i="28"/>
  <c r="CE423" i="28"/>
  <c r="W423" i="8"/>
  <c r="BX423" i="28"/>
  <c r="CJ423" i="28"/>
  <c r="F423" i="8"/>
  <c r="CB423" i="28"/>
  <c r="CG423" i="28"/>
  <c r="R423" i="8"/>
  <c r="BZ423" i="28"/>
  <c r="BW423" i="28"/>
  <c r="CI423" i="28"/>
  <c r="T423" i="8"/>
  <c r="CF423" i="28"/>
  <c r="X423" i="8"/>
  <c r="BY423" i="28"/>
  <c r="CD423" i="28"/>
  <c r="V423" i="8"/>
  <c r="CC423" i="28"/>
  <c r="U423" i="8" s="1"/>
  <c r="CA423" i="28"/>
  <c r="BV423" i="28"/>
  <c r="P423" i="8"/>
  <c r="Q143" i="8"/>
  <c r="Q213" i="8"/>
  <c r="Q90" i="8"/>
  <c r="CB20" i="28"/>
  <c r="CI20" i="28"/>
  <c r="T20" i="8"/>
  <c r="CG20" i="28"/>
  <c r="R20" i="8" s="1"/>
  <c r="CF20" i="28"/>
  <c r="X20" i="8"/>
  <c r="BY20" i="28"/>
  <c r="BV20" i="28"/>
  <c r="P20" i="8"/>
  <c r="CD20" i="28"/>
  <c r="V20" i="8"/>
  <c r="BZ20" i="28"/>
  <c r="BW20" i="28"/>
  <c r="BX20" i="28"/>
  <c r="CE20" i="28"/>
  <c r="W20" i="8" s="1"/>
  <c r="CA20" i="28"/>
  <c r="CJ20" i="28"/>
  <c r="F20" i="8"/>
  <c r="CC20" i="28"/>
  <c r="U20" i="8"/>
  <c r="CB340" i="28"/>
  <c r="CG340" i="28"/>
  <c r="R340" i="8" s="1"/>
  <c r="BZ340" i="28"/>
  <c r="CJ340" i="28"/>
  <c r="F340" i="8"/>
  <c r="CE340" i="28"/>
  <c r="W340" i="8"/>
  <c r="BX340" i="28"/>
  <c r="BY340" i="28"/>
  <c r="BV340" i="28"/>
  <c r="P340" i="8"/>
  <c r="CI340" i="28"/>
  <c r="T340" i="8"/>
  <c r="CF340" i="28"/>
  <c r="X340" i="8"/>
  <c r="CC340" i="28"/>
  <c r="U340" i="8"/>
  <c r="BW340" i="28"/>
  <c r="CD340" i="28"/>
  <c r="V340" i="8"/>
  <c r="CA340" i="28"/>
  <c r="CE321" i="28"/>
  <c r="W321" i="8"/>
  <c r="BX321" i="28"/>
  <c r="CJ321" i="28"/>
  <c r="F321" i="8"/>
  <c r="CB321" i="28"/>
  <c r="CG321" i="28"/>
  <c r="R321" i="8"/>
  <c r="BZ321" i="28"/>
  <c r="CA321" i="28"/>
  <c r="CC321" i="28"/>
  <c r="U321" i="8"/>
  <c r="BV321" i="28"/>
  <c r="P321" i="8"/>
  <c r="BW321" i="28"/>
  <c r="CI321" i="28"/>
  <c r="T321" i="8"/>
  <c r="CD321" i="28"/>
  <c r="V321" i="8" s="1"/>
  <c r="CF321" i="28"/>
  <c r="X321" i="8"/>
  <c r="BY321" i="28"/>
  <c r="CD508" i="28"/>
  <c r="V508" i="8"/>
  <c r="BW508" i="28"/>
  <c r="CI508" i="28"/>
  <c r="T508" i="8" s="1"/>
  <c r="CF508" i="28"/>
  <c r="X508" i="8"/>
  <c r="BY508" i="28"/>
  <c r="BV508" i="28"/>
  <c r="P508" i="8"/>
  <c r="CA508" i="28"/>
  <c r="CC508" i="28"/>
  <c r="U508" i="8" s="1"/>
  <c r="Q508" i="8" s="1"/>
  <c r="CE508" i="28"/>
  <c r="W508" i="8"/>
  <c r="BX508" i="28"/>
  <c r="CJ508" i="28"/>
  <c r="F508" i="8"/>
  <c r="BZ508" i="28"/>
  <c r="CB508" i="28"/>
  <c r="CG508" i="28"/>
  <c r="R508" i="8"/>
  <c r="CA523" i="28"/>
  <c r="CC523" i="28"/>
  <c r="U523" i="8" s="1"/>
  <c r="BV523" i="28"/>
  <c r="P523" i="8"/>
  <c r="CE523" i="28"/>
  <c r="W523" i="8" s="1"/>
  <c r="BX523" i="28"/>
  <c r="CJ523" i="28"/>
  <c r="F523" i="8"/>
  <c r="CB523" i="28"/>
  <c r="CG523" i="28"/>
  <c r="R523" i="8"/>
  <c r="BZ523" i="28"/>
  <c r="BW523" i="28"/>
  <c r="CI523" i="28"/>
  <c r="T523" i="8"/>
  <c r="CD523" i="28"/>
  <c r="V523" i="8" s="1"/>
  <c r="CF523" i="28"/>
  <c r="X523" i="8"/>
  <c r="BY523" i="28"/>
  <c r="CB217" i="28"/>
  <c r="CG217" i="28"/>
  <c r="R217" i="8"/>
  <c r="BZ217" i="28"/>
  <c r="CF217" i="28"/>
  <c r="X217" i="8"/>
  <c r="BY217" i="28"/>
  <c r="CD217" i="28"/>
  <c r="V217" i="8" s="1"/>
  <c r="Q217" i="8" s="1"/>
  <c r="BW217" i="28"/>
  <c r="CI217" i="28"/>
  <c r="T217" i="8"/>
  <c r="CC217" i="28"/>
  <c r="U217" i="8"/>
  <c r="BV217" i="28"/>
  <c r="P217" i="8"/>
  <c r="CA217" i="28"/>
  <c r="BX217" i="28"/>
  <c r="CJ217" i="28"/>
  <c r="F217" i="8"/>
  <c r="CE217" i="28"/>
  <c r="W217" i="8"/>
  <c r="BW357" i="28"/>
  <c r="CI357" i="28"/>
  <c r="T357" i="8" s="1"/>
  <c r="CF357" i="28"/>
  <c r="X357" i="8"/>
  <c r="BY357" i="28"/>
  <c r="CD357" i="28"/>
  <c r="V357" i="8"/>
  <c r="CA357" i="28"/>
  <c r="CC357" i="28"/>
  <c r="U357" i="8" s="1"/>
  <c r="BV357" i="28"/>
  <c r="P357" i="8"/>
  <c r="CE357" i="28"/>
  <c r="W357" i="8" s="1"/>
  <c r="BX357" i="28"/>
  <c r="CJ357" i="28"/>
  <c r="F357" i="8"/>
  <c r="CB357" i="28"/>
  <c r="CG357" i="28"/>
  <c r="R357" i="8"/>
  <c r="BZ357" i="28"/>
  <c r="BV456" i="28"/>
  <c r="P456" i="8"/>
  <c r="CA456" i="28"/>
  <c r="CC456" i="28"/>
  <c r="U456" i="8" s="1"/>
  <c r="Q456" i="8" s="1"/>
  <c r="CE456" i="28"/>
  <c r="W456" i="8"/>
  <c r="BX456" i="28"/>
  <c r="CJ456" i="28"/>
  <c r="F456" i="8"/>
  <c r="BZ456" i="28"/>
  <c r="CB456" i="28"/>
  <c r="CG456" i="28"/>
  <c r="R456" i="8"/>
  <c r="CD456" i="28"/>
  <c r="V456" i="8"/>
  <c r="BW456" i="28"/>
  <c r="CI456" i="28"/>
  <c r="T456" i="8"/>
  <c r="CF456" i="28"/>
  <c r="X456" i="8" s="1"/>
  <c r="BY456" i="28"/>
  <c r="CD472" i="28"/>
  <c r="V472" i="8"/>
  <c r="BW472" i="28"/>
  <c r="CI472" i="28"/>
  <c r="T472" i="8"/>
  <c r="CF472" i="28"/>
  <c r="X472" i="8" s="1"/>
  <c r="BY472" i="28"/>
  <c r="BV472" i="28"/>
  <c r="P472" i="8"/>
  <c r="CA472" i="28"/>
  <c r="CC472" i="28"/>
  <c r="U472" i="8"/>
  <c r="CE472" i="28"/>
  <c r="W472" i="8" s="1"/>
  <c r="BX472" i="28"/>
  <c r="CJ472" i="28"/>
  <c r="F472" i="8"/>
  <c r="CB472" i="28"/>
  <c r="BZ472" i="28"/>
  <c r="CG472" i="28"/>
  <c r="R472" i="8"/>
  <c r="Q101" i="8"/>
  <c r="CE34" i="28"/>
  <c r="W34" i="8"/>
  <c r="CD34" i="28"/>
  <c r="V34" i="8"/>
  <c r="CJ34" i="28"/>
  <c r="F34" i="8"/>
  <c r="BZ34" i="28"/>
  <c r="BW34" i="28"/>
  <c r="BX34" i="28"/>
  <c r="CI34" i="28"/>
  <c r="T34" i="8" s="1"/>
  <c r="CB34" i="28"/>
  <c r="CA34" i="28"/>
  <c r="BV34" i="28"/>
  <c r="P34" i="8" s="1"/>
  <c r="CF34" i="28"/>
  <c r="X34" i="8"/>
  <c r="CG34" i="28"/>
  <c r="R34" i="8" s="1"/>
  <c r="BY34" i="28"/>
  <c r="CC34" i="28"/>
  <c r="U34" i="8"/>
  <c r="Q34" i="8" s="1"/>
  <c r="Q86" i="8"/>
  <c r="Q138" i="8"/>
  <c r="BV135" i="28"/>
  <c r="P135" i="8" s="1"/>
  <c r="CA135" i="28"/>
  <c r="CC135" i="28"/>
  <c r="U135" i="8"/>
  <c r="BZ135" i="28"/>
  <c r="BW135" i="28"/>
  <c r="BX135" i="28"/>
  <c r="CD135" i="28"/>
  <c r="V135" i="8" s="1"/>
  <c r="CE135" i="28"/>
  <c r="W135" i="8"/>
  <c r="CB135" i="28"/>
  <c r="BY135" i="28"/>
  <c r="CF135" i="28"/>
  <c r="X135" i="8"/>
  <c r="CI135" i="28"/>
  <c r="T135" i="8" s="1"/>
  <c r="CJ135" i="28"/>
  <c r="F135" i="8"/>
  <c r="CG135" i="28"/>
  <c r="R135" i="8" s="1"/>
  <c r="CC74" i="28"/>
  <c r="U74" i="8"/>
  <c r="BV74" i="28"/>
  <c r="P74" i="8" s="1"/>
  <c r="CA74" i="28"/>
  <c r="BX74" i="28"/>
  <c r="CJ74" i="28"/>
  <c r="F74" i="8" s="1"/>
  <c r="CE74" i="28"/>
  <c r="W74" i="8"/>
  <c r="CB74" i="28"/>
  <c r="CG74" i="28"/>
  <c r="R74" i="8"/>
  <c r="BZ74" i="28"/>
  <c r="CF74" i="28"/>
  <c r="X74" i="8" s="1"/>
  <c r="BW74" i="28"/>
  <c r="BY74" i="28"/>
  <c r="CI74" i="28"/>
  <c r="T74" i="8" s="1"/>
  <c r="CD74" i="28"/>
  <c r="V74" i="8"/>
  <c r="CA21" i="28"/>
  <c r="CF21" i="28"/>
  <c r="X21" i="8"/>
  <c r="CB21" i="28"/>
  <c r="CC21" i="28"/>
  <c r="U21" i="8" s="1"/>
  <c r="BY21" i="28"/>
  <c r="BV21" i="28"/>
  <c r="P21" i="8"/>
  <c r="BW21" i="28"/>
  <c r="BZ21" i="28"/>
  <c r="CE21" i="28"/>
  <c r="W21" i="8"/>
  <c r="CI21" i="28"/>
  <c r="T21" i="8"/>
  <c r="CD21" i="28"/>
  <c r="V21" i="8"/>
  <c r="BX21" i="28"/>
  <c r="CJ21" i="28"/>
  <c r="F21" i="8"/>
  <c r="CG21" i="28"/>
  <c r="R21" i="8" s="1"/>
  <c r="CA37" i="28"/>
  <c r="CF37" i="28"/>
  <c r="X37" i="8"/>
  <c r="CB37" i="28"/>
  <c r="CC37" i="28"/>
  <c r="U37" i="8"/>
  <c r="BY37" i="28"/>
  <c r="BV37" i="28"/>
  <c r="P37" i="8"/>
  <c r="BW37" i="28"/>
  <c r="BZ37" i="28"/>
  <c r="CE37" i="28"/>
  <c r="W37" i="8"/>
  <c r="CI37" i="28"/>
  <c r="T37" i="8"/>
  <c r="CD37" i="28"/>
  <c r="V37" i="8"/>
  <c r="BX37" i="28"/>
  <c r="CJ37" i="28"/>
  <c r="F37" i="8" s="1"/>
  <c r="CG37" i="28"/>
  <c r="R37" i="8"/>
  <c r="BW162" i="28"/>
  <c r="CI162" i="28"/>
  <c r="T162" i="8"/>
  <c r="CF162" i="28"/>
  <c r="X162" i="8"/>
  <c r="BY162" i="28"/>
  <c r="CD162" i="28"/>
  <c r="V162" i="8"/>
  <c r="CE162" i="28"/>
  <c r="W162" i="8" s="1"/>
  <c r="Q162" i="8" s="1"/>
  <c r="CB162" i="28"/>
  <c r="CC162" i="28"/>
  <c r="U162" i="8"/>
  <c r="BZ162" i="28"/>
  <c r="CJ162" i="28"/>
  <c r="F162" i="8"/>
  <c r="CG162" i="28"/>
  <c r="R162" i="8" s="1"/>
  <c r="CA162" i="28"/>
  <c r="BX162" i="28"/>
  <c r="BV162" i="28"/>
  <c r="P162" i="8" s="1"/>
  <c r="BZ155" i="28"/>
  <c r="CB155" i="28"/>
  <c r="CG155" i="28"/>
  <c r="R155" i="8" s="1"/>
  <c r="CD155" i="28"/>
  <c r="V155" i="8"/>
  <c r="BW155" i="28"/>
  <c r="CI155" i="28"/>
  <c r="T155" i="8"/>
  <c r="CF155" i="28"/>
  <c r="X155" i="8"/>
  <c r="BY155" i="28"/>
  <c r="BV155" i="28"/>
  <c r="P155" i="8"/>
  <c r="CA155" i="28"/>
  <c r="CC155" i="28"/>
  <c r="U155" i="8"/>
  <c r="CE155" i="28"/>
  <c r="W155" i="8"/>
  <c r="Q155" i="8" s="1"/>
  <c r="BX155" i="28"/>
  <c r="CJ155" i="28"/>
  <c r="F155" i="8"/>
  <c r="BZ219" i="28"/>
  <c r="CB219" i="28"/>
  <c r="CG219" i="28"/>
  <c r="R219" i="8"/>
  <c r="CD219" i="28"/>
  <c r="V219" i="8" s="1"/>
  <c r="Q219" i="8" s="1"/>
  <c r="BW219" i="28"/>
  <c r="CI219" i="28"/>
  <c r="T219" i="8"/>
  <c r="CF219" i="28"/>
  <c r="X219" i="8"/>
  <c r="BY219" i="28"/>
  <c r="BV219" i="28"/>
  <c r="P219" i="8" s="1"/>
  <c r="CA219" i="28"/>
  <c r="CC219" i="28"/>
  <c r="U219" i="8"/>
  <c r="CE219" i="28"/>
  <c r="W219" i="8"/>
  <c r="BX219" i="28"/>
  <c r="CJ219" i="28"/>
  <c r="F219" i="8" s="1"/>
  <c r="CG244" i="28"/>
  <c r="R244" i="8"/>
  <c r="BZ244" i="28"/>
  <c r="CB244" i="28"/>
  <c r="CC244" i="28"/>
  <c r="U244" i="8"/>
  <c r="BW244" i="28"/>
  <c r="CJ244" i="28"/>
  <c r="F244" i="8"/>
  <c r="CD244" i="28"/>
  <c r="V244" i="8"/>
  <c r="CA244" i="28"/>
  <c r="BX244" i="28"/>
  <c r="CF244" i="28"/>
  <c r="X244" i="8"/>
  <c r="BY244" i="28"/>
  <c r="BV244" i="28"/>
  <c r="P244" i="8"/>
  <c r="CI244" i="28"/>
  <c r="T244" i="8" s="1"/>
  <c r="CE244" i="28"/>
  <c r="W244" i="8"/>
  <c r="CB292" i="28"/>
  <c r="CG292" i="28"/>
  <c r="R292" i="8"/>
  <c r="BZ292" i="28"/>
  <c r="CJ292" i="28"/>
  <c r="F292" i="8" s="1"/>
  <c r="CE292" i="28"/>
  <c r="W292" i="8"/>
  <c r="CC292" i="28"/>
  <c r="U292" i="8" s="1"/>
  <c r="BX292" i="28"/>
  <c r="BY292" i="28"/>
  <c r="BV292" i="28"/>
  <c r="P292" i="8" s="1"/>
  <c r="CI292" i="28"/>
  <c r="T292" i="8"/>
  <c r="BW292" i="28"/>
  <c r="CD292" i="28"/>
  <c r="V292" i="8"/>
  <c r="CA292" i="28"/>
  <c r="CF292" i="28"/>
  <c r="X292" i="8" s="1"/>
  <c r="CF324" i="28"/>
  <c r="X324" i="8"/>
  <c r="BY324" i="28"/>
  <c r="CD324" i="28"/>
  <c r="V324" i="8"/>
  <c r="BW324" i="28"/>
  <c r="CI324" i="28"/>
  <c r="T324" i="8" s="1"/>
  <c r="CC324" i="28"/>
  <c r="U324" i="8"/>
  <c r="BV324" i="28"/>
  <c r="P324" i="8" s="1"/>
  <c r="CA324" i="28"/>
  <c r="BX324" i="28"/>
  <c r="CJ324" i="28"/>
  <c r="F324" i="8" s="1"/>
  <c r="CE324" i="28"/>
  <c r="W324" i="8"/>
  <c r="CB324" i="28"/>
  <c r="CG324" i="28"/>
  <c r="R324" i="8"/>
  <c r="BZ324" i="28"/>
  <c r="CC299" i="28"/>
  <c r="U299" i="8" s="1"/>
  <c r="BV299" i="28"/>
  <c r="P299" i="8"/>
  <c r="CA299" i="28"/>
  <c r="CE299" i="28"/>
  <c r="W299" i="8"/>
  <c r="BX299" i="28"/>
  <c r="CJ299" i="28"/>
  <c r="F299" i="8" s="1"/>
  <c r="CG299" i="28"/>
  <c r="R299" i="8"/>
  <c r="BZ299" i="28"/>
  <c r="CB299" i="28"/>
  <c r="CD299" i="28"/>
  <c r="V299" i="8"/>
  <c r="BW299" i="28"/>
  <c r="BY299" i="28"/>
  <c r="CF299" i="28"/>
  <c r="X299" i="8"/>
  <c r="CI299" i="28"/>
  <c r="T299" i="8" s="1"/>
  <c r="CC331" i="28"/>
  <c r="U331" i="8"/>
  <c r="BV331" i="28"/>
  <c r="P331" i="8" s="1"/>
  <c r="CA331" i="28"/>
  <c r="CE331" i="28"/>
  <c r="W331" i="8"/>
  <c r="BX331" i="28"/>
  <c r="CJ331" i="28"/>
  <c r="F331" i="8"/>
  <c r="CG331" i="28"/>
  <c r="R331" i="8" s="1"/>
  <c r="BZ331" i="28"/>
  <c r="CB331" i="28"/>
  <c r="CD331" i="28"/>
  <c r="V331" i="8" s="1"/>
  <c r="Q331" i="8" s="1"/>
  <c r="BW331" i="28"/>
  <c r="BY331" i="28"/>
  <c r="CF331" i="28"/>
  <c r="X331" i="8" s="1"/>
  <c r="CI331" i="28"/>
  <c r="T331" i="8"/>
  <c r="CE353" i="28"/>
  <c r="W353" i="8" s="1"/>
  <c r="BX353" i="28"/>
  <c r="CJ353" i="28"/>
  <c r="F353" i="8"/>
  <c r="CB353" i="28"/>
  <c r="CG353" i="28"/>
  <c r="R353" i="8"/>
  <c r="BZ353" i="28"/>
  <c r="CA353" i="28"/>
  <c r="CC353" i="28"/>
  <c r="U353" i="8"/>
  <c r="BV353" i="28"/>
  <c r="P353" i="8" s="1"/>
  <c r="BW353" i="28"/>
  <c r="CI353" i="28"/>
  <c r="T353" i="8"/>
  <c r="CD353" i="28"/>
  <c r="V353" i="8"/>
  <c r="CF353" i="28"/>
  <c r="X353" i="8"/>
  <c r="Q353" i="8" s="1"/>
  <c r="BY353" i="28"/>
  <c r="BZ512" i="28"/>
  <c r="CB512" i="28"/>
  <c r="CG512" i="28"/>
  <c r="R512" i="8" s="1"/>
  <c r="CD512" i="28"/>
  <c r="V512" i="8"/>
  <c r="BW512" i="28"/>
  <c r="CI512" i="28"/>
  <c r="T512" i="8"/>
  <c r="CF512" i="28"/>
  <c r="X512" i="8"/>
  <c r="BY512" i="28"/>
  <c r="CE512" i="28"/>
  <c r="W512" i="8"/>
  <c r="BX512" i="28"/>
  <c r="CJ512" i="28"/>
  <c r="F512" i="8"/>
  <c r="BV512" i="28"/>
  <c r="P512" i="8"/>
  <c r="CC512" i="28"/>
  <c r="U512" i="8"/>
  <c r="CA512" i="28"/>
  <c r="BZ394" i="28"/>
  <c r="CB394" i="28"/>
  <c r="CC394" i="28"/>
  <c r="U394" i="8"/>
  <c r="BV394" i="28"/>
  <c r="P394" i="8" s="1"/>
  <c r="CD394" i="28"/>
  <c r="V394" i="8"/>
  <c r="BW394" i="28"/>
  <c r="CI394" i="28"/>
  <c r="T394" i="8"/>
  <c r="CF394" i="28"/>
  <c r="X394" i="8"/>
  <c r="CG394" i="28"/>
  <c r="R394" i="8"/>
  <c r="CA394" i="28"/>
  <c r="CE394" i="28"/>
  <c r="W394" i="8" s="1"/>
  <c r="BX394" i="28"/>
  <c r="CJ394" i="28"/>
  <c r="F394" i="8"/>
  <c r="BY394" i="28"/>
  <c r="CB467" i="28"/>
  <c r="CG467" i="28"/>
  <c r="R467" i="8"/>
  <c r="BZ467" i="28"/>
  <c r="BW467" i="28"/>
  <c r="CI467" i="28"/>
  <c r="T467" i="8"/>
  <c r="CF467" i="28"/>
  <c r="X467" i="8"/>
  <c r="BY467" i="28"/>
  <c r="CD467" i="28"/>
  <c r="V467" i="8" s="1"/>
  <c r="CA467" i="28"/>
  <c r="CC467" i="28"/>
  <c r="U467" i="8"/>
  <c r="Q467" i="8" s="1"/>
  <c r="BV467" i="28"/>
  <c r="P467" i="8"/>
  <c r="CE467" i="28"/>
  <c r="W467" i="8"/>
  <c r="BX467" i="28"/>
  <c r="CJ467" i="28"/>
  <c r="F467" i="8"/>
  <c r="CE519" i="28"/>
  <c r="W519" i="8" s="1"/>
  <c r="Q519" i="8" s="1"/>
  <c r="BX519" i="28"/>
  <c r="CJ519" i="28"/>
  <c r="F519" i="8"/>
  <c r="CB519" i="28"/>
  <c r="CG519" i="28"/>
  <c r="R519" i="8"/>
  <c r="BZ519" i="28"/>
  <c r="BW519" i="28"/>
  <c r="CI519" i="28"/>
  <c r="T519" i="8"/>
  <c r="CF519" i="28"/>
  <c r="X519" i="8" s="1"/>
  <c r="BY519" i="28"/>
  <c r="CD519" i="28"/>
  <c r="V519" i="8"/>
  <c r="CA519" i="28"/>
  <c r="BV519" i="28"/>
  <c r="P519" i="8"/>
  <c r="CC519" i="28"/>
  <c r="U519" i="8" s="1"/>
  <c r="CE443" i="28"/>
  <c r="W443" i="8"/>
  <c r="BX443" i="28"/>
  <c r="CJ443" i="28"/>
  <c r="F443" i="8"/>
  <c r="CB443" i="28"/>
  <c r="CG443" i="28"/>
  <c r="R443" i="8" s="1"/>
  <c r="BZ443" i="28"/>
  <c r="BW443" i="28"/>
  <c r="CI443" i="28"/>
  <c r="T443" i="8" s="1"/>
  <c r="CF443" i="28"/>
  <c r="X443" i="8"/>
  <c r="BY443" i="28"/>
  <c r="CD443" i="28"/>
  <c r="V443" i="8"/>
  <c r="CA443" i="28"/>
  <c r="CC443" i="28"/>
  <c r="U443" i="8" s="1"/>
  <c r="BV443" i="28"/>
  <c r="P443" i="8"/>
  <c r="CC275" i="28"/>
  <c r="U275" i="8"/>
  <c r="BV275" i="28"/>
  <c r="P275" i="8"/>
  <c r="CA275" i="28"/>
  <c r="CF275" i="28"/>
  <c r="X275" i="8"/>
  <c r="BX275" i="28"/>
  <c r="BY275" i="28"/>
  <c r="CI275" i="28"/>
  <c r="T275" i="8"/>
  <c r="CJ275" i="28"/>
  <c r="F275" i="8" s="1"/>
  <c r="BZ275" i="28"/>
  <c r="CG275" i="28"/>
  <c r="R275" i="8"/>
  <c r="CD275" i="28"/>
  <c r="V275" i="8"/>
  <c r="CE275" i="28"/>
  <c r="W275" i="8"/>
  <c r="CB275" i="28"/>
  <c r="BW275" i="28"/>
  <c r="CF490" i="28"/>
  <c r="X490" i="8"/>
  <c r="BY490" i="28"/>
  <c r="CD490" i="28"/>
  <c r="V490" i="8"/>
  <c r="BW490" i="28"/>
  <c r="CI490" i="28"/>
  <c r="T490" i="8"/>
  <c r="CC490" i="28"/>
  <c r="U490" i="8"/>
  <c r="BV490" i="28"/>
  <c r="P490" i="8"/>
  <c r="CA490" i="28"/>
  <c r="CB490" i="28"/>
  <c r="CG490" i="28"/>
  <c r="R490" i="8"/>
  <c r="BZ490" i="28"/>
  <c r="BX490" i="28"/>
  <c r="CJ490" i="28"/>
  <c r="F490" i="8"/>
  <c r="CE490" i="28"/>
  <c r="W490" i="8"/>
  <c r="BX396" i="28"/>
  <c r="CJ396" i="28"/>
  <c r="F396" i="8"/>
  <c r="CI396" i="28"/>
  <c r="T396" i="8" s="1"/>
  <c r="CB396" i="28"/>
  <c r="CG396" i="28"/>
  <c r="R396" i="8"/>
  <c r="BZ396" i="28"/>
  <c r="CF396" i="28"/>
  <c r="X396" i="8"/>
  <c r="BY396" i="28"/>
  <c r="CD396" i="28"/>
  <c r="V396" i="8"/>
  <c r="CE396" i="28"/>
  <c r="W396" i="8"/>
  <c r="Q396" i="8" s="1"/>
  <c r="BW396" i="28"/>
  <c r="CC396" i="28"/>
  <c r="U396" i="8"/>
  <c r="BV396" i="28"/>
  <c r="P396" i="8" s="1"/>
  <c r="CA396" i="28"/>
  <c r="BX62" i="28"/>
  <c r="CJ62" i="28"/>
  <c r="F62" i="8" s="1"/>
  <c r="CE62" i="28"/>
  <c r="W62" i="8"/>
  <c r="CB62" i="28"/>
  <c r="CG62" i="28"/>
  <c r="R62" i="8"/>
  <c r="BZ62" i="28"/>
  <c r="CF62" i="28"/>
  <c r="X62" i="8" s="1"/>
  <c r="BY62" i="28"/>
  <c r="CD62" i="28"/>
  <c r="V62" i="8"/>
  <c r="BW62" i="28"/>
  <c r="CI62" i="28"/>
  <c r="T62" i="8"/>
  <c r="CC62" i="28"/>
  <c r="U62" i="8" s="1"/>
  <c r="BV62" i="28"/>
  <c r="P62" i="8"/>
  <c r="CA62" i="28"/>
  <c r="CC51" i="28"/>
  <c r="U51" i="8"/>
  <c r="BZ51" i="28"/>
  <c r="CF51" i="28"/>
  <c r="X51" i="8" s="1"/>
  <c r="Q51" i="8" s="1"/>
  <c r="CE51" i="28"/>
  <c r="W51" i="8"/>
  <c r="BV51" i="28"/>
  <c r="P51" i="8" s="1"/>
  <c r="CI51" i="28"/>
  <c r="T51" i="8"/>
  <c r="CG51" i="28"/>
  <c r="R51" i="8" s="1"/>
  <c r="BW51" i="28"/>
  <c r="BX51" i="28"/>
  <c r="CD51" i="28"/>
  <c r="V51" i="8" s="1"/>
  <c r="CJ51" i="28"/>
  <c r="F51" i="8"/>
  <c r="CA51" i="28"/>
  <c r="BY51" i="28"/>
  <c r="CB51" i="28"/>
  <c r="CE254" i="28"/>
  <c r="W254" i="8"/>
  <c r="Q254" i="8" s="1"/>
  <c r="BX254" i="28"/>
  <c r="CJ254" i="28"/>
  <c r="F254" i="8"/>
  <c r="BV254" i="28"/>
  <c r="P254" i="8" s="1"/>
  <c r="CI254" i="28"/>
  <c r="T254" i="8"/>
  <c r="CG254" i="28"/>
  <c r="R254" i="8" s="1"/>
  <c r="CA254" i="28"/>
  <c r="BZ254" i="28"/>
  <c r="BW254" i="28"/>
  <c r="BY254" i="28"/>
  <c r="CD254" i="28"/>
  <c r="V254" i="8"/>
  <c r="CF254" i="28"/>
  <c r="X254" i="8" s="1"/>
  <c r="CC254" i="28"/>
  <c r="U254" i="8"/>
  <c r="CB254" i="28"/>
  <c r="CE350" i="28"/>
  <c r="W350" i="8"/>
  <c r="BX350" i="28"/>
  <c r="CJ350" i="28"/>
  <c r="F350" i="8" s="1"/>
  <c r="CD350" i="28"/>
  <c r="V350" i="8"/>
  <c r="CA350" i="28"/>
  <c r="CB350" i="28"/>
  <c r="BY350" i="28"/>
  <c r="CF350" i="28"/>
  <c r="X350" i="8"/>
  <c r="Q350" i="8" s="1"/>
  <c r="CC350" i="28"/>
  <c r="U350" i="8"/>
  <c r="BV350" i="28"/>
  <c r="P350" i="8"/>
  <c r="CI350" i="28"/>
  <c r="T350" i="8"/>
  <c r="BZ350" i="28"/>
  <c r="BW350" i="28"/>
  <c r="CG350" i="28"/>
  <c r="R350" i="8"/>
  <c r="CE335" i="28"/>
  <c r="W335" i="8"/>
  <c r="BX335" i="28"/>
  <c r="CJ335" i="28"/>
  <c r="F335" i="8"/>
  <c r="CG335" i="28"/>
  <c r="R335" i="8" s="1"/>
  <c r="BZ335" i="28"/>
  <c r="CB335" i="28"/>
  <c r="BY335" i="28"/>
  <c r="CD335" i="28"/>
  <c r="V335" i="8"/>
  <c r="BW335" i="28"/>
  <c r="CI335" i="28"/>
  <c r="T335" i="8" s="1"/>
  <c r="CF335" i="28"/>
  <c r="X335" i="8"/>
  <c r="CC335" i="28"/>
  <c r="U335" i="8" s="1"/>
  <c r="BV335" i="28"/>
  <c r="P335" i="8"/>
  <c r="CA335" i="28"/>
  <c r="CE528" i="28"/>
  <c r="W528" i="8"/>
  <c r="BX528" i="28"/>
  <c r="CJ528" i="28"/>
  <c r="F528" i="8" s="1"/>
  <c r="BZ528" i="28"/>
  <c r="CB528" i="28"/>
  <c r="CG528" i="28"/>
  <c r="R528" i="8" s="1"/>
  <c r="CD528" i="28"/>
  <c r="V528" i="8"/>
  <c r="BW528" i="28"/>
  <c r="CI528" i="28"/>
  <c r="T528" i="8"/>
  <c r="CF528" i="28"/>
  <c r="X528" i="8"/>
  <c r="BY528" i="28"/>
  <c r="CA528" i="28"/>
  <c r="BV528" i="28"/>
  <c r="P528" i="8"/>
  <c r="CC528" i="28"/>
  <c r="U528" i="8"/>
  <c r="CE403" i="28"/>
  <c r="W403" i="8"/>
  <c r="BX403" i="28"/>
  <c r="CJ403" i="28"/>
  <c r="F403" i="8"/>
  <c r="CG403" i="28"/>
  <c r="R403" i="8" s="1"/>
  <c r="BZ403" i="28"/>
  <c r="CB403" i="28"/>
  <c r="BY403" i="28"/>
  <c r="CD403" i="28"/>
  <c r="V403" i="8"/>
  <c r="BW403" i="28"/>
  <c r="CI403" i="28"/>
  <c r="T403" i="8" s="1"/>
  <c r="CF403" i="28"/>
  <c r="X403" i="8"/>
  <c r="CC403" i="28"/>
  <c r="U403" i="8" s="1"/>
  <c r="BV403" i="28"/>
  <c r="P403" i="8"/>
  <c r="CA403" i="28"/>
  <c r="CC168" i="28"/>
  <c r="U168" i="8"/>
  <c r="BV168" i="28"/>
  <c r="P168" i="8"/>
  <c r="CA168" i="28"/>
  <c r="CG168" i="28"/>
  <c r="R168" i="8"/>
  <c r="BZ168" i="28"/>
  <c r="BY168" i="28"/>
  <c r="CD168" i="28"/>
  <c r="V168" i="8"/>
  <c r="CI168" i="28"/>
  <c r="T168" i="8" s="1"/>
  <c r="CJ168" i="28"/>
  <c r="F168" i="8"/>
  <c r="BX168" i="28"/>
  <c r="BW168" i="28"/>
  <c r="CB168" i="28"/>
  <c r="CE168" i="28"/>
  <c r="W168" i="8"/>
  <c r="CF168" i="28"/>
  <c r="X168" i="8"/>
  <c r="CB435" i="28"/>
  <c r="CG435" i="28"/>
  <c r="R435" i="8" s="1"/>
  <c r="BZ435" i="28"/>
  <c r="BW435" i="28"/>
  <c r="CI435" i="28"/>
  <c r="T435" i="8" s="1"/>
  <c r="CF435" i="28"/>
  <c r="X435" i="8"/>
  <c r="BY435" i="28"/>
  <c r="CD435" i="28"/>
  <c r="V435" i="8"/>
  <c r="CA435" i="28"/>
  <c r="CC435" i="28"/>
  <c r="U435" i="8" s="1"/>
  <c r="BV435" i="28"/>
  <c r="P435" i="8"/>
  <c r="CJ435" i="28"/>
  <c r="F435" i="8" s="1"/>
  <c r="BX435" i="28"/>
  <c r="CE435" i="28"/>
  <c r="W435" i="8"/>
  <c r="BZ147" i="28"/>
  <c r="CB147" i="28"/>
  <c r="CG147" i="28"/>
  <c r="R147" i="8"/>
  <c r="CD147" i="28"/>
  <c r="V147" i="8"/>
  <c r="BW147" i="28"/>
  <c r="CI147" i="28"/>
  <c r="T147" i="8" s="1"/>
  <c r="CF147" i="28"/>
  <c r="X147" i="8"/>
  <c r="BY147" i="28"/>
  <c r="BV147" i="28"/>
  <c r="P147" i="8"/>
  <c r="CA147" i="28"/>
  <c r="CC147" i="28"/>
  <c r="U147" i="8" s="1"/>
  <c r="CE147" i="28"/>
  <c r="W147" i="8"/>
  <c r="BX147" i="28"/>
  <c r="CJ147" i="28"/>
  <c r="F147" i="8"/>
  <c r="CF66" i="28"/>
  <c r="X66" i="8"/>
  <c r="BY66" i="28"/>
  <c r="CD66" i="28"/>
  <c r="V66" i="8"/>
  <c r="BW66" i="28"/>
  <c r="CI66" i="28"/>
  <c r="T66" i="8"/>
  <c r="CC66" i="28"/>
  <c r="U66" i="8"/>
  <c r="BV66" i="28"/>
  <c r="P66" i="8"/>
  <c r="CA66" i="28"/>
  <c r="CB66" i="28"/>
  <c r="CG66" i="28"/>
  <c r="R66" i="8"/>
  <c r="BZ66" i="28"/>
  <c r="BX66" i="28"/>
  <c r="CJ66" i="28"/>
  <c r="F66" i="8"/>
  <c r="CE66" i="28"/>
  <c r="W66" i="8"/>
  <c r="BX33" i="28"/>
  <c r="CF33" i="28"/>
  <c r="X33" i="8"/>
  <c r="BW33" i="28"/>
  <c r="CI33" i="28"/>
  <c r="T33" i="8"/>
  <c r="CB33" i="28"/>
  <c r="CC33" i="28"/>
  <c r="U33" i="8" s="1"/>
  <c r="CJ33" i="28"/>
  <c r="F33" i="8"/>
  <c r="CE33" i="28"/>
  <c r="W33" i="8" s="1"/>
  <c r="Q33" i="8" s="1"/>
  <c r="BV33" i="28"/>
  <c r="P33" i="8"/>
  <c r="CD33" i="28"/>
  <c r="V33" i="8" s="1"/>
  <c r="BZ33" i="28"/>
  <c r="CG33" i="28"/>
  <c r="R33" i="8"/>
  <c r="CA33" i="28"/>
  <c r="BY33" i="28"/>
  <c r="BZ167" i="28"/>
  <c r="CB167" i="28"/>
  <c r="CG167" i="28"/>
  <c r="R167" i="8"/>
  <c r="CD167" i="28"/>
  <c r="V167" i="8"/>
  <c r="BW167" i="28"/>
  <c r="CI167" i="28"/>
  <c r="T167" i="8"/>
  <c r="CF167" i="28"/>
  <c r="X167" i="8" s="1"/>
  <c r="BY167" i="28"/>
  <c r="BV167" i="28"/>
  <c r="P167" i="8"/>
  <c r="CA167" i="28"/>
  <c r="CC167" i="28"/>
  <c r="U167" i="8"/>
  <c r="CE167" i="28"/>
  <c r="W167" i="8" s="1"/>
  <c r="BX167" i="28"/>
  <c r="CJ167" i="28"/>
  <c r="F167" i="8"/>
  <c r="CF256" i="28"/>
  <c r="X256" i="8"/>
  <c r="BY256" i="28"/>
  <c r="CD256" i="28"/>
  <c r="V256" i="8" s="1"/>
  <c r="Q256" i="8" s="1"/>
  <c r="BW256" i="28"/>
  <c r="CI256" i="28"/>
  <c r="T256" i="8"/>
  <c r="CC256" i="28"/>
  <c r="U256" i="8"/>
  <c r="BV256" i="28"/>
  <c r="P256" i="8"/>
  <c r="CA256" i="28"/>
  <c r="BX256" i="28"/>
  <c r="CJ256" i="28"/>
  <c r="F256" i="8"/>
  <c r="CE256" i="28"/>
  <c r="W256" i="8"/>
  <c r="CB256" i="28"/>
  <c r="CG256" i="28"/>
  <c r="R256" i="8" s="1"/>
  <c r="BZ256" i="28"/>
  <c r="BZ354" i="28"/>
  <c r="CB354" i="28"/>
  <c r="CG354" i="28"/>
  <c r="R354" i="8"/>
  <c r="CD354" i="28"/>
  <c r="V354" i="8"/>
  <c r="BW354" i="28"/>
  <c r="CI354" i="28"/>
  <c r="T354" i="8"/>
  <c r="CF354" i="28"/>
  <c r="X354" i="8" s="1"/>
  <c r="BY354" i="28"/>
  <c r="BV354" i="28"/>
  <c r="P354" i="8"/>
  <c r="CA354" i="28"/>
  <c r="CC354" i="28"/>
  <c r="U354" i="8"/>
  <c r="CE354" i="28"/>
  <c r="W354" i="8" s="1"/>
  <c r="BX354" i="28"/>
  <c r="CJ354" i="28"/>
  <c r="F354" i="8"/>
  <c r="CC530" i="28"/>
  <c r="U530" i="8"/>
  <c r="BV530" i="28"/>
  <c r="P530" i="8"/>
  <c r="CA530" i="28"/>
  <c r="CB530" i="28"/>
  <c r="BY530" i="28"/>
  <c r="CI530" i="28"/>
  <c r="T530" i="8" s="1"/>
  <c r="CD530" i="28"/>
  <c r="V530" i="8"/>
  <c r="CF530" i="28"/>
  <c r="X530" i="8" s="1"/>
  <c r="BZ530" i="28"/>
  <c r="BW530" i="28"/>
  <c r="CJ530" i="28"/>
  <c r="F530" i="8" s="1"/>
  <c r="CE530" i="28"/>
  <c r="W530" i="8"/>
  <c r="BX530" i="28"/>
  <c r="CG530" i="28"/>
  <c r="R530" i="8"/>
  <c r="CB495" i="28"/>
  <c r="CG495" i="28"/>
  <c r="R495" i="8" s="1"/>
  <c r="BZ495" i="28"/>
  <c r="BW495" i="28"/>
  <c r="CI495" i="28"/>
  <c r="T495" i="8" s="1"/>
  <c r="CF495" i="28"/>
  <c r="X495" i="8"/>
  <c r="BY495" i="28"/>
  <c r="CD495" i="28"/>
  <c r="V495" i="8"/>
  <c r="CA495" i="28"/>
  <c r="CC495" i="28"/>
  <c r="U495" i="8" s="1"/>
  <c r="BV495" i="28"/>
  <c r="P495" i="8"/>
  <c r="BX495" i="28"/>
  <c r="CJ495" i="28"/>
  <c r="F495" i="8"/>
  <c r="CE495" i="28"/>
  <c r="W495" i="8"/>
  <c r="CE411" i="28"/>
  <c r="W411" i="8"/>
  <c r="BX411" i="28"/>
  <c r="CJ411" i="28"/>
  <c r="F411" i="8" s="1"/>
  <c r="CB411" i="28"/>
  <c r="CG411" i="28"/>
  <c r="R411" i="8"/>
  <c r="BZ411" i="28"/>
  <c r="BW411" i="28"/>
  <c r="CI411" i="28"/>
  <c r="T411" i="8"/>
  <c r="CF411" i="28"/>
  <c r="X411" i="8"/>
  <c r="BY411" i="28"/>
  <c r="CD411" i="28"/>
  <c r="V411" i="8" s="1"/>
  <c r="CA411" i="28"/>
  <c r="CC411" i="28"/>
  <c r="U411" i="8"/>
  <c r="Q411" i="8" s="1"/>
  <c r="BV411" i="28"/>
  <c r="P411" i="8"/>
  <c r="CA222" i="28"/>
  <c r="CC222" i="28"/>
  <c r="U222" i="8" s="1"/>
  <c r="Q222" i="8" s="1"/>
  <c r="BV222" i="28"/>
  <c r="P222" i="8"/>
  <c r="CE222" i="28"/>
  <c r="W222" i="8" s="1"/>
  <c r="BX222" i="28"/>
  <c r="CJ222" i="28"/>
  <c r="F222" i="8"/>
  <c r="CB222" i="28"/>
  <c r="CG222" i="28"/>
  <c r="R222" i="8"/>
  <c r="BZ222" i="28"/>
  <c r="CF222" i="28"/>
  <c r="X222" i="8"/>
  <c r="BY222" i="28"/>
  <c r="CI222" i="28"/>
  <c r="T222" i="8" s="1"/>
  <c r="CD222" i="28"/>
  <c r="V222" i="8"/>
  <c r="BW222" i="28"/>
  <c r="CF332" i="28"/>
  <c r="X332" i="8"/>
  <c r="BY332" i="28"/>
  <c r="CD332" i="28"/>
  <c r="V332" i="8" s="1"/>
  <c r="BW332" i="28"/>
  <c r="CI332" i="28"/>
  <c r="T332" i="8"/>
  <c r="CC332" i="28"/>
  <c r="U332" i="8"/>
  <c r="BV332" i="28"/>
  <c r="P332" i="8"/>
  <c r="CA332" i="28"/>
  <c r="BX332" i="28"/>
  <c r="CJ332" i="28"/>
  <c r="F332" i="8"/>
  <c r="CE332" i="28"/>
  <c r="W332" i="8"/>
  <c r="CB332" i="28"/>
  <c r="CG332" i="28"/>
  <c r="R332" i="8" s="1"/>
  <c r="BZ332" i="28"/>
  <c r="BY15" i="28"/>
  <c r="CD15" i="28"/>
  <c r="V15" i="8" s="1"/>
  <c r="CJ15" i="28"/>
  <c r="F15" i="8"/>
  <c r="CC15" i="28"/>
  <c r="U15" i="8" s="1"/>
  <c r="BV15" i="28"/>
  <c r="P15" i="8"/>
  <c r="BW15" i="28"/>
  <c r="CA15" i="28"/>
  <c r="CB15" i="28"/>
  <c r="CE15" i="28"/>
  <c r="W15" i="8"/>
  <c r="BX15" i="28"/>
  <c r="CG15" i="28"/>
  <c r="R15" i="8"/>
  <c r="BZ15" i="28"/>
  <c r="CI15" i="28"/>
  <c r="T15" i="8"/>
  <c r="CF15" i="28"/>
  <c r="X15" i="8"/>
  <c r="BW210" i="28"/>
  <c r="CI210" i="28"/>
  <c r="T210" i="8"/>
  <c r="CF210" i="28"/>
  <c r="X210" i="8" s="1"/>
  <c r="BY210" i="28"/>
  <c r="CD210" i="28"/>
  <c r="V210" i="8"/>
  <c r="Q210" i="8" s="1"/>
  <c r="CA210" i="28"/>
  <c r="CC210" i="28"/>
  <c r="U210" i="8"/>
  <c r="BV210" i="28"/>
  <c r="P210" i="8" s="1"/>
  <c r="CE210" i="28"/>
  <c r="W210" i="8"/>
  <c r="BX210" i="28"/>
  <c r="CJ210" i="28"/>
  <c r="F210" i="8"/>
  <c r="CB210" i="28"/>
  <c r="CG210" i="28"/>
  <c r="R210" i="8" s="1"/>
  <c r="BZ210" i="28"/>
  <c r="BY47" i="28"/>
  <c r="CI47" i="28"/>
  <c r="T47" i="8" s="1"/>
  <c r="BW47" i="28"/>
  <c r="CC47" i="28"/>
  <c r="U47" i="8"/>
  <c r="BX47" i="28"/>
  <c r="CJ47" i="28"/>
  <c r="F47" i="8"/>
  <c r="CA47" i="28"/>
  <c r="CB47" i="28"/>
  <c r="CD47" i="28"/>
  <c r="V47" i="8"/>
  <c r="BZ47" i="28"/>
  <c r="CF47" i="28"/>
  <c r="X47" i="8"/>
  <c r="CG47" i="28"/>
  <c r="R47" i="8"/>
  <c r="CE47" i="28"/>
  <c r="W47" i="8"/>
  <c r="BV47" i="28"/>
  <c r="P47" i="8"/>
  <c r="CG391" i="28"/>
  <c r="R391" i="8"/>
  <c r="BZ391" i="28"/>
  <c r="CC391" i="28"/>
  <c r="U391" i="8"/>
  <c r="BY391" i="28"/>
  <c r="CD391" i="28"/>
  <c r="V391" i="8"/>
  <c r="BW391" i="28"/>
  <c r="CI391" i="28"/>
  <c r="T391" i="8" s="1"/>
  <c r="BX391" i="28"/>
  <c r="CB391" i="28"/>
  <c r="BV391" i="28"/>
  <c r="P391" i="8" s="1"/>
  <c r="CA391" i="28"/>
  <c r="CE391" i="28"/>
  <c r="W391" i="8"/>
  <c r="CJ391" i="28"/>
  <c r="F391" i="8"/>
  <c r="CF391" i="28"/>
  <c r="X391" i="8"/>
  <c r="CB400" i="28"/>
  <c r="CG400" i="28"/>
  <c r="R400" i="8"/>
  <c r="BZ400" i="28"/>
  <c r="CI400" i="28"/>
  <c r="T400" i="8"/>
  <c r="CC400" i="28"/>
  <c r="U400" i="8"/>
  <c r="BV400" i="28"/>
  <c r="P400" i="8"/>
  <c r="CE400" i="28"/>
  <c r="W400" i="8"/>
  <c r="BW400" i="28"/>
  <c r="CJ400" i="28"/>
  <c r="F400" i="8"/>
  <c r="BY400" i="28"/>
  <c r="CD400" i="28"/>
  <c r="V400" i="8"/>
  <c r="BX400" i="28"/>
  <c r="CF400" i="28"/>
  <c r="X400" i="8" s="1"/>
  <c r="CA400" i="28"/>
  <c r="CB251" i="28"/>
  <c r="CG251" i="28"/>
  <c r="R251" i="8" s="1"/>
  <c r="CD251" i="28"/>
  <c r="V251" i="8"/>
  <c r="BZ251" i="28"/>
  <c r="BW251" i="28"/>
  <c r="CI251" i="28"/>
  <c r="T251" i="8"/>
  <c r="CJ251" i="28"/>
  <c r="F251" i="8" s="1"/>
  <c r="CC251" i="28"/>
  <c r="U251" i="8"/>
  <c r="BV251" i="28"/>
  <c r="P251" i="8" s="1"/>
  <c r="CE251" i="28"/>
  <c r="W251" i="8"/>
  <c r="BX251" i="28"/>
  <c r="CA251" i="28"/>
  <c r="BY251" i="28"/>
  <c r="CF251" i="28"/>
  <c r="X251" i="8"/>
  <c r="CC291" i="28"/>
  <c r="U291" i="8"/>
  <c r="BV291" i="28"/>
  <c r="P291" i="8"/>
  <c r="CA291" i="28"/>
  <c r="CF291" i="28"/>
  <c r="X291" i="8"/>
  <c r="BY291" i="28"/>
  <c r="CI291" i="28"/>
  <c r="T291" i="8"/>
  <c r="CJ291" i="28"/>
  <c r="F291" i="8"/>
  <c r="BZ291" i="28"/>
  <c r="BW291" i="28"/>
  <c r="BX291" i="28"/>
  <c r="CG291" i="28"/>
  <c r="R291" i="8" s="1"/>
  <c r="CD291" i="28"/>
  <c r="V291" i="8"/>
  <c r="CE291" i="28"/>
  <c r="W291" i="8" s="1"/>
  <c r="CB291" i="28"/>
  <c r="CC344" i="28"/>
  <c r="U344" i="8"/>
  <c r="Q344" i="8" s="1"/>
  <c r="BV344" i="28"/>
  <c r="P344" i="8"/>
  <c r="CA344" i="28"/>
  <c r="CF344" i="28"/>
  <c r="X344" i="8" s="1"/>
  <c r="BZ344" i="28"/>
  <c r="BW344" i="28"/>
  <c r="CJ344" i="28"/>
  <c r="F344" i="8" s="1"/>
  <c r="CG344" i="28"/>
  <c r="R344" i="8"/>
  <c r="CD344" i="28"/>
  <c r="V344" i="8" s="1"/>
  <c r="CE344" i="28"/>
  <c r="W344" i="8"/>
  <c r="BX344" i="28"/>
  <c r="CB344" i="28"/>
  <c r="BY344" i="28"/>
  <c r="CI344" i="28"/>
  <c r="T344" i="8"/>
  <c r="BZ378" i="28"/>
  <c r="CB378" i="28"/>
  <c r="CC378" i="28"/>
  <c r="U378" i="8"/>
  <c r="CD378" i="28"/>
  <c r="V378" i="8"/>
  <c r="BW378" i="28"/>
  <c r="CI378" i="28"/>
  <c r="T378" i="8" s="1"/>
  <c r="CF378" i="28"/>
  <c r="X378" i="8"/>
  <c r="CG378" i="28"/>
  <c r="R378" i="8" s="1"/>
  <c r="CA378" i="28"/>
  <c r="BV378" i="28"/>
  <c r="P378" i="8"/>
  <c r="CE378" i="28"/>
  <c r="W378" i="8"/>
  <c r="BX378" i="28"/>
  <c r="CJ378" i="28"/>
  <c r="F378" i="8" s="1"/>
  <c r="BY378" i="28"/>
  <c r="CB380" i="28"/>
  <c r="CG380" i="28"/>
  <c r="R380" i="8" s="1"/>
  <c r="BZ380" i="28"/>
  <c r="CF380" i="28"/>
  <c r="X380" i="8"/>
  <c r="BY380" i="28"/>
  <c r="CD380" i="28"/>
  <c r="V380" i="8"/>
  <c r="CE380" i="28"/>
  <c r="W380" i="8" s="1"/>
  <c r="BW380" i="28"/>
  <c r="CC380" i="28"/>
  <c r="U380" i="8"/>
  <c r="BV380" i="28"/>
  <c r="P380" i="8"/>
  <c r="CA380" i="28"/>
  <c r="BX380" i="28"/>
  <c r="CJ380" i="28"/>
  <c r="F380" i="8"/>
  <c r="CI380" i="28"/>
  <c r="T380" i="8"/>
  <c r="CF422" i="28"/>
  <c r="X422" i="8"/>
  <c r="BY422" i="28"/>
  <c r="CD422" i="28"/>
  <c r="V422" i="8" s="1"/>
  <c r="Q422" i="8" s="1"/>
  <c r="BW422" i="28"/>
  <c r="CI422" i="28"/>
  <c r="T422" i="8"/>
  <c r="CC422" i="28"/>
  <c r="U422" i="8"/>
  <c r="BV422" i="28"/>
  <c r="P422" i="8"/>
  <c r="CA422" i="28"/>
  <c r="BX422" i="28"/>
  <c r="CJ422" i="28"/>
  <c r="F422" i="8"/>
  <c r="CE422" i="28"/>
  <c r="W422" i="8"/>
  <c r="CB422" i="28"/>
  <c r="CG422" i="28"/>
  <c r="R422" i="8" s="1"/>
  <c r="BZ422" i="28"/>
  <c r="BZ6" i="28"/>
  <c r="BY6" i="28"/>
  <c r="CJ6" i="28"/>
  <c r="F6" i="8"/>
  <c r="CF6" i="28"/>
  <c r="X6" i="8"/>
  <c r="CD6" i="28"/>
  <c r="V6" i="8"/>
  <c r="BW6" i="28"/>
  <c r="CI6" i="28"/>
  <c r="T6" i="8" s="1"/>
  <c r="BX6" i="28"/>
  <c r="CG6" i="28"/>
  <c r="R6" i="8"/>
  <c r="CE6" i="28"/>
  <c r="W6" i="8"/>
  <c r="CC6" i="28"/>
  <c r="U6" i="8"/>
  <c r="CB6" i="28"/>
  <c r="BV6" i="28"/>
  <c r="P6" i="8"/>
  <c r="CA6" i="28"/>
  <c r="CE305" i="28"/>
  <c r="W305" i="8"/>
  <c r="BX305" i="28"/>
  <c r="CJ305" i="28"/>
  <c r="F305" i="8" s="1"/>
  <c r="CB305" i="28"/>
  <c r="CG305" i="28"/>
  <c r="R305" i="8"/>
  <c r="BZ305" i="28"/>
  <c r="CA305" i="28"/>
  <c r="CC305" i="28"/>
  <c r="U305" i="8"/>
  <c r="Q305" i="8" s="1"/>
  <c r="BV305" i="28"/>
  <c r="P305" i="8"/>
  <c r="CF305" i="28"/>
  <c r="X305" i="8"/>
  <c r="BY305" i="28"/>
  <c r="BW305" i="28"/>
  <c r="CI305" i="28"/>
  <c r="T305" i="8"/>
  <c r="CD305" i="28"/>
  <c r="V305" i="8"/>
  <c r="CB471" i="28"/>
  <c r="CG471" i="28"/>
  <c r="R471" i="8" s="1"/>
  <c r="BZ471" i="28"/>
  <c r="BW471" i="28"/>
  <c r="CI471" i="28"/>
  <c r="T471" i="8" s="1"/>
  <c r="CF471" i="28"/>
  <c r="X471" i="8"/>
  <c r="BY471" i="28"/>
  <c r="CD471" i="28"/>
  <c r="V471" i="8"/>
  <c r="CA471" i="28"/>
  <c r="CC471" i="28"/>
  <c r="U471" i="8" s="1"/>
  <c r="BV471" i="28"/>
  <c r="P471" i="8"/>
  <c r="CE471" i="28"/>
  <c r="W471" i="8" s="1"/>
  <c r="BX471" i="28"/>
  <c r="CJ471" i="28"/>
  <c r="F471" i="8"/>
  <c r="CE218" i="28"/>
  <c r="W218" i="8"/>
  <c r="BX218" i="28"/>
  <c r="CJ218" i="28"/>
  <c r="F218" i="8" s="1"/>
  <c r="CB218" i="28"/>
  <c r="CG218" i="28"/>
  <c r="R218" i="8"/>
  <c r="BZ218" i="28"/>
  <c r="BW218" i="28"/>
  <c r="CI218" i="28"/>
  <c r="T218" i="8"/>
  <c r="CF218" i="28"/>
  <c r="X218" i="8"/>
  <c r="BY218" i="28"/>
  <c r="CD218" i="28"/>
  <c r="V218" i="8" s="1"/>
  <c r="CA218" i="28"/>
  <c r="CC218" i="28"/>
  <c r="U218" i="8"/>
  <c r="BV218" i="28"/>
  <c r="P218" i="8"/>
  <c r="BV111" i="28"/>
  <c r="P111" i="8"/>
  <c r="CA111" i="28"/>
  <c r="CC111" i="28"/>
  <c r="U111" i="8"/>
  <c r="CE111" i="28"/>
  <c r="W111" i="8" s="1"/>
  <c r="BX111" i="28"/>
  <c r="CJ111" i="28"/>
  <c r="F111" i="8"/>
  <c r="BZ111" i="28"/>
  <c r="CB111" i="28"/>
  <c r="CG111" i="28"/>
  <c r="R111" i="8"/>
  <c r="CD111" i="28"/>
  <c r="V111" i="8"/>
  <c r="BW111" i="28"/>
  <c r="CI111" i="28"/>
  <c r="T111" i="8" s="1"/>
  <c r="CF111" i="28"/>
  <c r="X111" i="8"/>
  <c r="BY111" i="28"/>
  <c r="BW29" i="28"/>
  <c r="CI29" i="28"/>
  <c r="T29" i="8"/>
  <c r="CG29" i="28"/>
  <c r="R29" i="8" s="1"/>
  <c r="CD29" i="28"/>
  <c r="V29" i="8"/>
  <c r="CA29" i="28"/>
  <c r="BV29" i="28"/>
  <c r="P29" i="8"/>
  <c r="CE29" i="28"/>
  <c r="W29" i="8"/>
  <c r="BZ29" i="28"/>
  <c r="BX29" i="28"/>
  <c r="CJ29" i="28"/>
  <c r="F29" i="8"/>
  <c r="CF29" i="28"/>
  <c r="X29" i="8"/>
  <c r="CB29" i="28"/>
  <c r="CC29" i="28"/>
  <c r="U29" i="8" s="1"/>
  <c r="BY29" i="28"/>
  <c r="BW178" i="28"/>
  <c r="CI178" i="28"/>
  <c r="T178" i="8" s="1"/>
  <c r="CF178" i="28"/>
  <c r="X178" i="8"/>
  <c r="BY178" i="28"/>
  <c r="CD178" i="28"/>
  <c r="V178" i="8"/>
  <c r="CA178" i="28"/>
  <c r="CC178" i="28"/>
  <c r="U178" i="8" s="1"/>
  <c r="BV178" i="28"/>
  <c r="P178" i="8"/>
  <c r="CE178" i="28"/>
  <c r="W178" i="8" s="1"/>
  <c r="BX178" i="28"/>
  <c r="CJ178" i="28"/>
  <c r="F178" i="8"/>
  <c r="CB178" i="28"/>
  <c r="CG178" i="28"/>
  <c r="R178" i="8"/>
  <c r="BZ178" i="28"/>
  <c r="CE206" i="28"/>
  <c r="W206" i="8"/>
  <c r="BX206" i="28"/>
  <c r="CJ206" i="28"/>
  <c r="F206" i="8" s="1"/>
  <c r="CB206" i="28"/>
  <c r="CG206" i="28"/>
  <c r="R206" i="8"/>
  <c r="BZ206" i="28"/>
  <c r="BW206" i="28"/>
  <c r="CI206" i="28"/>
  <c r="T206" i="8"/>
  <c r="CF206" i="28"/>
  <c r="X206" i="8"/>
  <c r="BY206" i="28"/>
  <c r="CD206" i="28"/>
  <c r="V206" i="8" s="1"/>
  <c r="CA206" i="28"/>
  <c r="CC206" i="28"/>
  <c r="U206" i="8"/>
  <c r="BV206" i="28"/>
  <c r="P206" i="8"/>
  <c r="CF268" i="28"/>
  <c r="X268" i="8"/>
  <c r="BY268" i="28"/>
  <c r="CD268" i="28"/>
  <c r="V268" i="8"/>
  <c r="BW268" i="28"/>
  <c r="CI268" i="28"/>
  <c r="T268" i="8"/>
  <c r="CC268" i="28"/>
  <c r="U268" i="8"/>
  <c r="BV268" i="28"/>
  <c r="P268" i="8"/>
  <c r="CA268" i="28"/>
  <c r="BX268" i="28"/>
  <c r="CJ268" i="28"/>
  <c r="F268" i="8"/>
  <c r="CE268" i="28"/>
  <c r="W268" i="8"/>
  <c r="CB268" i="28"/>
  <c r="CG268" i="28"/>
  <c r="R268" i="8"/>
  <c r="BZ268" i="28"/>
  <c r="CB296" i="28"/>
  <c r="CG296" i="28"/>
  <c r="R296" i="8"/>
  <c r="BZ296" i="28"/>
  <c r="BX296" i="28"/>
  <c r="BY296" i="28"/>
  <c r="BV296" i="28"/>
  <c r="P296" i="8"/>
  <c r="CI296" i="28"/>
  <c r="T296" i="8"/>
  <c r="CF296" i="28"/>
  <c r="X296" i="8"/>
  <c r="CC296" i="28"/>
  <c r="U296" i="8"/>
  <c r="BW296" i="28"/>
  <c r="CD296" i="28"/>
  <c r="V296" i="8" s="1"/>
  <c r="CJ296" i="28"/>
  <c r="F296" i="8"/>
  <c r="CE296" i="28"/>
  <c r="W296" i="8" s="1"/>
  <c r="CA296" i="28"/>
  <c r="CC526" i="28"/>
  <c r="U526" i="8"/>
  <c r="BV526" i="28"/>
  <c r="P526" i="8"/>
  <c r="CA526" i="28"/>
  <c r="BX526" i="28"/>
  <c r="CJ526" i="28"/>
  <c r="F526" i="8"/>
  <c r="CE526" i="28"/>
  <c r="W526" i="8"/>
  <c r="CB526" i="28"/>
  <c r="CG526" i="28"/>
  <c r="R526" i="8" s="1"/>
  <c r="BZ526" i="28"/>
  <c r="BY526" i="28"/>
  <c r="CI526" i="28"/>
  <c r="T526" i="8" s="1"/>
  <c r="CD526" i="28"/>
  <c r="V526" i="8"/>
  <c r="CF526" i="28"/>
  <c r="X526" i="8" s="1"/>
  <c r="BW526" i="28"/>
  <c r="CC478" i="28"/>
  <c r="U478" i="8" s="1"/>
  <c r="BV478" i="28"/>
  <c r="P478" i="8"/>
  <c r="CA478" i="28"/>
  <c r="BX478" i="28"/>
  <c r="CJ478" i="28"/>
  <c r="F478" i="8"/>
  <c r="CE478" i="28"/>
  <c r="W478" i="8" s="1"/>
  <c r="CB478" i="28"/>
  <c r="CG478" i="28"/>
  <c r="R478" i="8"/>
  <c r="BZ478" i="28"/>
  <c r="CD478" i="28"/>
  <c r="V478" i="8"/>
  <c r="CF478" i="28"/>
  <c r="X478" i="8" s="1"/>
  <c r="BW478" i="28"/>
  <c r="CI478" i="28"/>
  <c r="T478" i="8"/>
  <c r="BY478" i="28"/>
  <c r="CE371" i="28"/>
  <c r="W371" i="8"/>
  <c r="BX371" i="28"/>
  <c r="CJ371" i="28"/>
  <c r="F371" i="8"/>
  <c r="CG371" i="28"/>
  <c r="R371" i="8"/>
  <c r="BZ371" i="28"/>
  <c r="CB371" i="28"/>
  <c r="BY371" i="28"/>
  <c r="CD371" i="28"/>
  <c r="V371" i="8" s="1"/>
  <c r="Q371" i="8" s="1"/>
  <c r="BW371" i="28"/>
  <c r="CI371" i="28"/>
  <c r="T371" i="8"/>
  <c r="CF371" i="28"/>
  <c r="X371" i="8"/>
  <c r="CC371" i="28"/>
  <c r="U371" i="8"/>
  <c r="BV371" i="28"/>
  <c r="P371" i="8"/>
  <c r="CA371" i="28"/>
  <c r="CA63" i="28"/>
  <c r="CC63" i="28"/>
  <c r="U63" i="8"/>
  <c r="BV63" i="28"/>
  <c r="P63" i="8"/>
  <c r="CE63" i="28"/>
  <c r="W63" i="8"/>
  <c r="BX63" i="28"/>
  <c r="CJ63" i="28"/>
  <c r="F63" i="8" s="1"/>
  <c r="CB63" i="28"/>
  <c r="CG63" i="28"/>
  <c r="R63" i="8"/>
  <c r="BZ63" i="28"/>
  <c r="CI63" i="28"/>
  <c r="T63" i="8"/>
  <c r="CD63" i="28"/>
  <c r="V63" i="8" s="1"/>
  <c r="CF63" i="28"/>
  <c r="X63" i="8"/>
  <c r="BY63" i="28"/>
  <c r="BW63" i="28"/>
  <c r="CE285" i="28"/>
  <c r="W285" i="8"/>
  <c r="BX285" i="28"/>
  <c r="CJ285" i="28"/>
  <c r="F285" i="8"/>
  <c r="CB285" i="28"/>
  <c r="CG285" i="28"/>
  <c r="R285" i="8" s="1"/>
  <c r="BZ285" i="28"/>
  <c r="BW285" i="28"/>
  <c r="CI285" i="28"/>
  <c r="T285" i="8" s="1"/>
  <c r="CF285" i="28"/>
  <c r="X285" i="8"/>
  <c r="BY285" i="28"/>
  <c r="CD285" i="28"/>
  <c r="V285" i="8"/>
  <c r="CA285" i="28"/>
  <c r="CC285" i="28"/>
  <c r="U285" i="8" s="1"/>
  <c r="BV285" i="28"/>
  <c r="P285" i="8"/>
  <c r="CE298" i="28"/>
  <c r="W298" i="8" s="1"/>
  <c r="BX298" i="28"/>
  <c r="CJ298" i="28"/>
  <c r="F298" i="8"/>
  <c r="BZ298" i="28"/>
  <c r="BW298" i="28"/>
  <c r="CD298" i="28"/>
  <c r="V298" i="8"/>
  <c r="CA298" i="28"/>
  <c r="CB298" i="28"/>
  <c r="BY298" i="28"/>
  <c r="CF298" i="28"/>
  <c r="X298" i="8" s="1"/>
  <c r="CC298" i="28"/>
  <c r="U298" i="8"/>
  <c r="BV298" i="28"/>
  <c r="P298" i="8" s="1"/>
  <c r="CI298" i="28"/>
  <c r="T298" i="8"/>
  <c r="CG298" i="28"/>
  <c r="R298" i="8" s="1"/>
  <c r="CB365" i="28"/>
  <c r="CG365" i="28"/>
  <c r="R365" i="8"/>
  <c r="BZ365" i="28"/>
  <c r="CE365" i="28"/>
  <c r="W365" i="8"/>
  <c r="CF365" i="28"/>
  <c r="X365" i="8" s="1"/>
  <c r="CC365" i="28"/>
  <c r="U365" i="8"/>
  <c r="CI365" i="28"/>
  <c r="T365" i="8" s="1"/>
  <c r="CD365" i="28"/>
  <c r="V365" i="8"/>
  <c r="BW365" i="28"/>
  <c r="CJ365" i="28"/>
  <c r="F365" i="8"/>
  <c r="CA365" i="28"/>
  <c r="BX365" i="28"/>
  <c r="BY365" i="28"/>
  <c r="BV365" i="28"/>
  <c r="P365" i="8"/>
  <c r="CC514" i="28"/>
  <c r="U514" i="8" s="1"/>
  <c r="BV514" i="28"/>
  <c r="P514" i="8"/>
  <c r="CA514" i="28"/>
  <c r="CJ514" i="28"/>
  <c r="F514" i="8"/>
  <c r="CG514" i="28"/>
  <c r="R514" i="8"/>
  <c r="CD514" i="28"/>
  <c r="V514" i="8"/>
  <c r="CE514" i="28"/>
  <c r="W514" i="8"/>
  <c r="BY514" i="28"/>
  <c r="BX514" i="28"/>
  <c r="CI514" i="28"/>
  <c r="T514" i="8"/>
  <c r="CF514" i="28"/>
  <c r="X514" i="8"/>
  <c r="BZ514" i="28"/>
  <c r="BW514" i="28"/>
  <c r="CB514" i="28"/>
  <c r="BZ428" i="28"/>
  <c r="CB428" i="28"/>
  <c r="CG428" i="28"/>
  <c r="R428" i="8" s="1"/>
  <c r="CD428" i="28"/>
  <c r="V428" i="8"/>
  <c r="BW428" i="28"/>
  <c r="CI428" i="28"/>
  <c r="T428" i="8"/>
  <c r="CF428" i="28"/>
  <c r="X428" i="8"/>
  <c r="BY428" i="28"/>
  <c r="BV428" i="28"/>
  <c r="P428" i="8"/>
  <c r="CA428" i="28"/>
  <c r="CC428" i="28"/>
  <c r="U428" i="8"/>
  <c r="CJ428" i="28"/>
  <c r="F428" i="8"/>
  <c r="CE428" i="28"/>
  <c r="W428" i="8"/>
  <c r="BX428" i="28"/>
  <c r="CE379" i="28"/>
  <c r="W379" i="8" s="1"/>
  <c r="CF379" i="28"/>
  <c r="X379" i="8"/>
  <c r="BX379" i="28"/>
  <c r="CG379" i="28"/>
  <c r="R379" i="8"/>
  <c r="BZ379" i="28"/>
  <c r="CB379" i="28"/>
  <c r="CC379" i="28"/>
  <c r="U379" i="8"/>
  <c r="BV379" i="28"/>
  <c r="P379" i="8"/>
  <c r="CA379" i="28"/>
  <c r="CD379" i="28"/>
  <c r="V379" i="8"/>
  <c r="BW379" i="28"/>
  <c r="BY379" i="28"/>
  <c r="CI379" i="28"/>
  <c r="T379" i="8"/>
  <c r="CJ379" i="28"/>
  <c r="F379" i="8" s="1"/>
  <c r="CG485" i="28"/>
  <c r="R485" i="8"/>
  <c r="BZ485" i="28"/>
  <c r="CB485" i="28"/>
  <c r="BY485" i="28"/>
  <c r="CD485" i="28"/>
  <c r="V485" i="8"/>
  <c r="Q485" i="8" s="1"/>
  <c r="BW485" i="28"/>
  <c r="CI485" i="28"/>
  <c r="T485" i="8"/>
  <c r="CF485" i="28"/>
  <c r="X485" i="8" s="1"/>
  <c r="CC485" i="28"/>
  <c r="U485" i="8"/>
  <c r="BV485" i="28"/>
  <c r="P485" i="8" s="1"/>
  <c r="CA485" i="28"/>
  <c r="BX485" i="28"/>
  <c r="CJ485" i="28"/>
  <c r="F485" i="8" s="1"/>
  <c r="CE485" i="28"/>
  <c r="W485" i="8"/>
  <c r="CC7" i="28"/>
  <c r="U7" i="8" s="1"/>
  <c r="BV7" i="28"/>
  <c r="P7" i="8"/>
  <c r="CJ7" i="28"/>
  <c r="F7" i="8" s="1"/>
  <c r="CA7" i="28"/>
  <c r="BX7" i="28"/>
  <c r="CI7" i="28"/>
  <c r="T7" i="8" s="1"/>
  <c r="CG7" i="28"/>
  <c r="R7" i="8"/>
  <c r="BZ7" i="28"/>
  <c r="BW7" i="28"/>
  <c r="CF7" i="28"/>
  <c r="X7" i="8"/>
  <c r="BY7" i="28"/>
  <c r="CE7" i="28"/>
  <c r="W7" i="8"/>
  <c r="CD7" i="28"/>
  <c r="V7" i="8"/>
  <c r="CB7" i="28"/>
  <c r="CE79" i="28"/>
  <c r="W79" i="8"/>
  <c r="BX79" i="28"/>
  <c r="CJ79" i="28"/>
  <c r="F79" i="8"/>
  <c r="CB79" i="28"/>
  <c r="CG79" i="28"/>
  <c r="R79" i="8" s="1"/>
  <c r="BZ79" i="28"/>
  <c r="BW79" i="28"/>
  <c r="CI79" i="28"/>
  <c r="T79" i="8" s="1"/>
  <c r="CF79" i="28"/>
  <c r="X79" i="8"/>
  <c r="BY79" i="28"/>
  <c r="CD79" i="28"/>
  <c r="V79" i="8"/>
  <c r="CA79" i="28"/>
  <c r="CC79" i="28"/>
  <c r="U79" i="8" s="1"/>
  <c r="Q79" i="8" s="1"/>
  <c r="BV79" i="28"/>
  <c r="P79" i="8"/>
  <c r="Q181" i="8"/>
  <c r="Q205" i="8"/>
  <c r="Q214" i="8"/>
  <c r="Q376" i="8"/>
  <c r="Q502" i="8"/>
  <c r="CE68" i="28"/>
  <c r="W68" i="8"/>
  <c r="BX68" i="28"/>
  <c r="CJ68" i="28"/>
  <c r="F68" i="8" s="1"/>
  <c r="CD68" i="28"/>
  <c r="V68" i="8"/>
  <c r="BW68" i="28"/>
  <c r="CI68" i="28"/>
  <c r="T68" i="8"/>
  <c r="CF68" i="28"/>
  <c r="X68" i="8"/>
  <c r="BY68" i="28"/>
  <c r="BV68" i="28"/>
  <c r="P68" i="8"/>
  <c r="CA68" i="28"/>
  <c r="BZ68" i="28"/>
  <c r="CC68" i="28"/>
  <c r="U68" i="8"/>
  <c r="CB68" i="28"/>
  <c r="CG68" i="28"/>
  <c r="R68" i="8"/>
  <c r="BY140" i="28"/>
  <c r="CD140" i="28"/>
  <c r="V140" i="8" s="1"/>
  <c r="BW140" i="28"/>
  <c r="CI140" i="28"/>
  <c r="T140" i="8"/>
  <c r="CF140" i="28"/>
  <c r="X140" i="8"/>
  <c r="CC140" i="28"/>
  <c r="U140" i="8"/>
  <c r="BV140" i="28"/>
  <c r="P140" i="8"/>
  <c r="CA140" i="28"/>
  <c r="CG140" i="28"/>
  <c r="R140" i="8" s="1"/>
  <c r="BZ140" i="28"/>
  <c r="CB140" i="28"/>
  <c r="CE140" i="28"/>
  <c r="W140" i="8" s="1"/>
  <c r="Q140" i="8" s="1"/>
  <c r="BX140" i="28"/>
  <c r="CJ140" i="28"/>
  <c r="F140" i="8"/>
  <c r="BX157" i="28"/>
  <c r="CJ157" i="28"/>
  <c r="F157" i="8"/>
  <c r="CE157" i="28"/>
  <c r="W157" i="8" s="1"/>
  <c r="CB157" i="28"/>
  <c r="BY157" i="28"/>
  <c r="BV157" i="28"/>
  <c r="P157" i="8" s="1"/>
  <c r="CI157" i="28"/>
  <c r="T157" i="8"/>
  <c r="CF157" i="28"/>
  <c r="X157" i="8" s="1"/>
  <c r="CC157" i="28"/>
  <c r="U157" i="8"/>
  <c r="BZ157" i="28"/>
  <c r="BW157" i="28"/>
  <c r="CG157" i="28"/>
  <c r="R157" i="8"/>
  <c r="CD157" i="28"/>
  <c r="V157" i="8" s="1"/>
  <c r="Q157" i="8" s="1"/>
  <c r="CA157" i="28"/>
  <c r="BV223" i="28"/>
  <c r="P223" i="8"/>
  <c r="CA223" i="28"/>
  <c r="CC223" i="28"/>
  <c r="U223" i="8"/>
  <c r="CE223" i="28"/>
  <c r="W223" i="8" s="1"/>
  <c r="BX223" i="28"/>
  <c r="CJ223" i="28"/>
  <c r="F223" i="8"/>
  <c r="BZ223" i="28"/>
  <c r="CB223" i="28"/>
  <c r="CG223" i="28"/>
  <c r="R223" i="8"/>
  <c r="CD223" i="28"/>
  <c r="V223" i="8"/>
  <c r="BW223" i="28"/>
  <c r="CI223" i="28"/>
  <c r="T223" i="8" s="1"/>
  <c r="CF223" i="28"/>
  <c r="X223" i="8"/>
  <c r="BY223" i="28"/>
  <c r="CF245" i="28"/>
  <c r="X245" i="8"/>
  <c r="BY245" i="28"/>
  <c r="CD245" i="28"/>
  <c r="V245" i="8" s="1"/>
  <c r="BW245" i="28"/>
  <c r="CI245" i="28"/>
  <c r="T245" i="8"/>
  <c r="CC245" i="28"/>
  <c r="U245" i="8"/>
  <c r="BV245" i="28"/>
  <c r="P245" i="8"/>
  <c r="CA245" i="28"/>
  <c r="BX245" i="28"/>
  <c r="CJ245" i="28"/>
  <c r="F245" i="8"/>
  <c r="CE245" i="28"/>
  <c r="W245" i="8"/>
  <c r="CB245" i="28"/>
  <c r="CG245" i="28"/>
  <c r="R245" i="8" s="1"/>
  <c r="BZ245" i="28"/>
  <c r="BW261" i="28"/>
  <c r="CI261" i="28"/>
  <c r="T261" i="8" s="1"/>
  <c r="CF261" i="28"/>
  <c r="X261" i="8"/>
  <c r="BY261" i="28"/>
  <c r="CD261" i="28"/>
  <c r="V261" i="8"/>
  <c r="CA261" i="28"/>
  <c r="CC261" i="28"/>
  <c r="U261" i="8" s="1"/>
  <c r="BV261" i="28"/>
  <c r="P261" i="8"/>
  <c r="CE261" i="28"/>
  <c r="W261" i="8" s="1"/>
  <c r="BX261" i="28"/>
  <c r="CJ261" i="28"/>
  <c r="F261" i="8"/>
  <c r="CB261" i="28"/>
  <c r="CG261" i="28"/>
  <c r="R261" i="8"/>
  <c r="BZ261" i="28"/>
  <c r="BW293" i="28"/>
  <c r="CI293" i="28"/>
  <c r="T293" i="8" s="1"/>
  <c r="CF293" i="28"/>
  <c r="X293" i="8"/>
  <c r="BY293" i="28"/>
  <c r="CD293" i="28"/>
  <c r="V293" i="8"/>
  <c r="CA293" i="28"/>
  <c r="CC293" i="28"/>
  <c r="U293" i="8" s="1"/>
  <c r="BV293" i="28"/>
  <c r="P293" i="8"/>
  <c r="CE293" i="28"/>
  <c r="W293" i="8" s="1"/>
  <c r="BX293" i="28"/>
  <c r="CJ293" i="28"/>
  <c r="F293" i="8"/>
  <c r="CB293" i="28"/>
  <c r="CG293" i="28"/>
  <c r="R293" i="8"/>
  <c r="BZ293" i="28"/>
  <c r="CE322" i="28"/>
  <c r="W322" i="8"/>
  <c r="BX322" i="28"/>
  <c r="CJ322" i="28"/>
  <c r="F322" i="8" s="1"/>
  <c r="BZ322" i="28"/>
  <c r="CB322" i="28"/>
  <c r="CG322" i="28"/>
  <c r="R322" i="8" s="1"/>
  <c r="CD322" i="28"/>
  <c r="V322" i="8"/>
  <c r="BW322" i="28"/>
  <c r="CI322" i="28"/>
  <c r="T322" i="8"/>
  <c r="CF322" i="28"/>
  <c r="X322" i="8"/>
  <c r="BY322" i="28"/>
  <c r="BV322" i="28"/>
  <c r="P322" i="8"/>
  <c r="CC322" i="28"/>
  <c r="U322" i="8" s="1"/>
  <c r="CA322" i="28"/>
  <c r="CF364" i="28"/>
  <c r="X364" i="8"/>
  <c r="BY364" i="28"/>
  <c r="CD364" i="28"/>
  <c r="V364" i="8"/>
  <c r="BW364" i="28"/>
  <c r="CI364" i="28"/>
  <c r="T364" i="8"/>
  <c r="CC364" i="28"/>
  <c r="U364" i="8"/>
  <c r="BV364" i="28"/>
  <c r="P364" i="8"/>
  <c r="CA364" i="28"/>
  <c r="BX364" i="28"/>
  <c r="CJ364" i="28"/>
  <c r="F364" i="8"/>
  <c r="CE364" i="28"/>
  <c r="W364" i="8"/>
  <c r="CB364" i="28"/>
  <c r="CG364" i="28"/>
  <c r="R364" i="8"/>
  <c r="BZ364" i="28"/>
  <c r="CB313" i="28"/>
  <c r="CG313" i="28"/>
  <c r="R313" i="8"/>
  <c r="BZ313" i="28"/>
  <c r="CA313" i="28"/>
  <c r="BX313" i="28"/>
  <c r="BY313" i="28"/>
  <c r="BV313" i="28"/>
  <c r="P313" i="8" s="1"/>
  <c r="CE313" i="28"/>
  <c r="W313" i="8"/>
  <c r="CF313" i="28"/>
  <c r="X313" i="8" s="1"/>
  <c r="Q313" i="8" s="1"/>
  <c r="CC313" i="28"/>
  <c r="U313" i="8"/>
  <c r="CD313" i="28"/>
  <c r="V313" i="8" s="1"/>
  <c r="BW313" i="28"/>
  <c r="CJ313" i="28"/>
  <c r="F313" i="8"/>
  <c r="CI313" i="28"/>
  <c r="T313" i="8"/>
  <c r="CB345" i="28"/>
  <c r="CG345" i="28"/>
  <c r="R345" i="8" s="1"/>
  <c r="BZ345" i="28"/>
  <c r="CA345" i="28"/>
  <c r="BX345" i="28"/>
  <c r="BY345" i="28"/>
  <c r="BV345" i="28"/>
  <c r="P345" i="8"/>
  <c r="CE345" i="28"/>
  <c r="W345" i="8" s="1"/>
  <c r="CF345" i="28"/>
  <c r="X345" i="8"/>
  <c r="CC345" i="28"/>
  <c r="U345" i="8" s="1"/>
  <c r="Q345" i="8" s="1"/>
  <c r="CI345" i="28"/>
  <c r="T345" i="8"/>
  <c r="BW345" i="28"/>
  <c r="CJ345" i="28"/>
  <c r="F345" i="8"/>
  <c r="CD345" i="28"/>
  <c r="V345" i="8"/>
  <c r="CG367" i="28"/>
  <c r="R367" i="8"/>
  <c r="BZ367" i="28"/>
  <c r="CF367" i="28"/>
  <c r="X367" i="8" s="1"/>
  <c r="BX367" i="28"/>
  <c r="BV367" i="28"/>
  <c r="P367" i="8"/>
  <c r="CA367" i="28"/>
  <c r="BY367" i="28"/>
  <c r="CD367" i="28"/>
  <c r="V367" i="8"/>
  <c r="BW367" i="28"/>
  <c r="CI367" i="28"/>
  <c r="T367" i="8"/>
  <c r="CC367" i="28"/>
  <c r="U367" i="8" s="1"/>
  <c r="CE367" i="28"/>
  <c r="W367" i="8"/>
  <c r="CB367" i="28"/>
  <c r="CJ367" i="28"/>
  <c r="F367" i="8"/>
  <c r="CG513" i="28"/>
  <c r="R513" i="8"/>
  <c r="BZ513" i="28"/>
  <c r="CB513" i="28"/>
  <c r="BY513" i="28"/>
  <c r="CD513" i="28"/>
  <c r="V513" i="8" s="1"/>
  <c r="BW513" i="28"/>
  <c r="CI513" i="28"/>
  <c r="T513" i="8"/>
  <c r="CF513" i="28"/>
  <c r="X513" i="8"/>
  <c r="CC513" i="28"/>
  <c r="U513" i="8"/>
  <c r="Q513" i="8" s="1"/>
  <c r="BV513" i="28"/>
  <c r="P513" i="8"/>
  <c r="CA513" i="28"/>
  <c r="CJ513" i="28"/>
  <c r="F513" i="8" s="1"/>
  <c r="CE513" i="28"/>
  <c r="W513" i="8"/>
  <c r="BX513" i="28"/>
  <c r="BZ231" i="28"/>
  <c r="CB231" i="28"/>
  <c r="CG231" i="28"/>
  <c r="R231" i="8"/>
  <c r="CD231" i="28"/>
  <c r="V231" i="8"/>
  <c r="BW231" i="28"/>
  <c r="CI231" i="28"/>
  <c r="T231" i="8" s="1"/>
  <c r="CF231" i="28"/>
  <c r="X231" i="8"/>
  <c r="BY231" i="28"/>
  <c r="BV231" i="28"/>
  <c r="P231" i="8"/>
  <c r="CA231" i="28"/>
  <c r="CC231" i="28"/>
  <c r="U231" i="8" s="1"/>
  <c r="CE231" i="28"/>
  <c r="W231" i="8"/>
  <c r="BX231" i="28"/>
  <c r="CJ231" i="28"/>
  <c r="F231" i="8"/>
  <c r="CE238" i="28"/>
  <c r="W238" i="8"/>
  <c r="BX238" i="28"/>
  <c r="CJ238" i="28"/>
  <c r="F238" i="8"/>
  <c r="CB238" i="28"/>
  <c r="CG238" i="28"/>
  <c r="R238" i="8"/>
  <c r="BZ238" i="28"/>
  <c r="BW238" i="28"/>
  <c r="CI238" i="28"/>
  <c r="T238" i="8"/>
  <c r="CF238" i="28"/>
  <c r="X238" i="8"/>
  <c r="BY238" i="28"/>
  <c r="CD238" i="28"/>
  <c r="V238" i="8"/>
  <c r="CA238" i="28"/>
  <c r="CC238" i="28"/>
  <c r="U238" i="8"/>
  <c r="BV238" i="28"/>
  <c r="P238" i="8"/>
  <c r="CE452" i="28"/>
  <c r="W452" i="8"/>
  <c r="BX452" i="28"/>
  <c r="CJ452" i="28"/>
  <c r="F452" i="8"/>
  <c r="BZ452" i="28"/>
  <c r="CB452" i="28"/>
  <c r="CG452" i="28"/>
  <c r="R452" i="8"/>
  <c r="BV452" i="28"/>
  <c r="P452" i="8" s="1"/>
  <c r="CA452" i="28"/>
  <c r="CC452" i="28"/>
  <c r="U452" i="8"/>
  <c r="CF452" i="28"/>
  <c r="X452" i="8"/>
  <c r="CD452" i="28"/>
  <c r="V452" i="8"/>
  <c r="BY452" i="28"/>
  <c r="BW452" i="28"/>
  <c r="CI452" i="28"/>
  <c r="T452" i="8"/>
  <c r="BY437" i="28"/>
  <c r="CD437" i="28"/>
  <c r="V437" i="8" s="1"/>
  <c r="BW437" i="28"/>
  <c r="CI437" i="28"/>
  <c r="T437" i="8"/>
  <c r="CF437" i="28"/>
  <c r="X437" i="8"/>
  <c r="CC437" i="28"/>
  <c r="U437" i="8"/>
  <c r="BV437" i="28"/>
  <c r="P437" i="8"/>
  <c r="CA437" i="28"/>
  <c r="CE437" i="28"/>
  <c r="W437" i="8" s="1"/>
  <c r="BX437" i="28"/>
  <c r="CJ437" i="28"/>
  <c r="F437" i="8"/>
  <c r="CG437" i="28"/>
  <c r="R437" i="8"/>
  <c r="BZ437" i="28"/>
  <c r="CB437" i="28"/>
  <c r="Q108" i="8"/>
  <c r="Q136" i="8"/>
  <c r="Q105" i="8"/>
  <c r="BY220" i="28"/>
  <c r="CD220" i="28"/>
  <c r="V220" i="8"/>
  <c r="BW220" i="28"/>
  <c r="CI220" i="28"/>
  <c r="T220" i="8" s="1"/>
  <c r="CF220" i="28"/>
  <c r="X220" i="8"/>
  <c r="CC220" i="28"/>
  <c r="U220" i="8" s="1"/>
  <c r="BV220" i="28"/>
  <c r="P220" i="8"/>
  <c r="CA220" i="28"/>
  <c r="CG220" i="28"/>
  <c r="R220" i="8"/>
  <c r="BZ220" i="28"/>
  <c r="CB220" i="28"/>
  <c r="BX220" i="28"/>
  <c r="CJ220" i="28"/>
  <c r="F220" i="8"/>
  <c r="CE220" i="28"/>
  <c r="W220" i="8" s="1"/>
  <c r="Q242" i="8"/>
  <c r="BZ22" i="28"/>
  <c r="CI22" i="28"/>
  <c r="T22" i="8" s="1"/>
  <c r="CF22" i="28"/>
  <c r="X22" i="8"/>
  <c r="BV22" i="28"/>
  <c r="P22" i="8" s="1"/>
  <c r="CB22" i="28"/>
  <c r="CD22" i="28"/>
  <c r="V22" i="8"/>
  <c r="BW22" i="28"/>
  <c r="BX22" i="28"/>
  <c r="CJ22" i="28"/>
  <c r="F22" i="8"/>
  <c r="BY22" i="28"/>
  <c r="CC22" i="28"/>
  <c r="U22" i="8"/>
  <c r="CG22" i="28"/>
  <c r="R22" i="8" s="1"/>
  <c r="CE22" i="28"/>
  <c r="W22" i="8"/>
  <c r="CA22" i="28"/>
  <c r="Q106" i="8"/>
  <c r="CD41" i="28"/>
  <c r="V41" i="8"/>
  <c r="BZ41" i="28"/>
  <c r="BX41" i="28"/>
  <c r="BW41" i="28"/>
  <c r="CI41" i="28"/>
  <c r="T41" i="8" s="1"/>
  <c r="CF41" i="28"/>
  <c r="X41" i="8"/>
  <c r="CB41" i="28"/>
  <c r="CC41" i="28"/>
  <c r="U41" i="8" s="1"/>
  <c r="CA41" i="28"/>
  <c r="CJ41" i="28"/>
  <c r="F41" i="8" s="1"/>
  <c r="CG41" i="28"/>
  <c r="R41" i="8"/>
  <c r="CE41" i="28"/>
  <c r="W41" i="8" s="1"/>
  <c r="Q41" i="8" s="1"/>
  <c r="BY41" i="28"/>
  <c r="BV41" i="28"/>
  <c r="P41" i="8"/>
  <c r="CC280" i="28"/>
  <c r="U280" i="8" s="1"/>
  <c r="BV280" i="28"/>
  <c r="P280" i="8"/>
  <c r="CA280" i="28"/>
  <c r="CF280" i="28"/>
  <c r="X280" i="8"/>
  <c r="BZ280" i="28"/>
  <c r="BW280" i="28"/>
  <c r="CJ280" i="28"/>
  <c r="F280" i="8"/>
  <c r="CG280" i="28"/>
  <c r="R280" i="8"/>
  <c r="CD280" i="28"/>
  <c r="V280" i="8"/>
  <c r="CE280" i="28"/>
  <c r="W280" i="8"/>
  <c r="BX280" i="28"/>
  <c r="CB280" i="28"/>
  <c r="BY280" i="28"/>
  <c r="CI280" i="28"/>
  <c r="T280" i="8" s="1"/>
  <c r="CD366" i="28"/>
  <c r="V366" i="8"/>
  <c r="BW366" i="28"/>
  <c r="CI366" i="28"/>
  <c r="T366" i="8"/>
  <c r="CF366" i="28"/>
  <c r="X366" i="8"/>
  <c r="CC366" i="28"/>
  <c r="U366" i="8"/>
  <c r="BY366" i="28"/>
  <c r="CG366" i="28"/>
  <c r="R366" i="8" s="1"/>
  <c r="BV366" i="28"/>
  <c r="P366" i="8"/>
  <c r="CA366" i="28"/>
  <c r="BX366" i="28"/>
  <c r="CJ366" i="28"/>
  <c r="F366" i="8"/>
  <c r="BZ366" i="28"/>
  <c r="CB366" i="28"/>
  <c r="CE366" i="28"/>
  <c r="W366" i="8"/>
  <c r="CG307" i="28"/>
  <c r="R307" i="8" s="1"/>
  <c r="BZ307" i="28"/>
  <c r="CB307" i="28"/>
  <c r="BY307" i="28"/>
  <c r="BV307" i="28"/>
  <c r="P307" i="8"/>
  <c r="CI307" i="28"/>
  <c r="T307" i="8" s="1"/>
  <c r="CC307" i="28"/>
  <c r="U307" i="8"/>
  <c r="BW307" i="28"/>
  <c r="CJ307" i="28"/>
  <c r="F307" i="8" s="1"/>
  <c r="CD307" i="28"/>
  <c r="V307" i="8"/>
  <c r="CA307" i="28"/>
  <c r="BX307" i="28"/>
  <c r="CE307" i="28"/>
  <c r="W307" i="8"/>
  <c r="CF307" i="28"/>
  <c r="X307" i="8" s="1"/>
  <c r="Q307" i="8" s="1"/>
  <c r="CC8" i="28"/>
  <c r="U8" i="8"/>
  <c r="CA8" i="28"/>
  <c r="CE8" i="28"/>
  <c r="W8" i="8"/>
  <c r="BX8" i="28"/>
  <c r="CJ8" i="28"/>
  <c r="F8" i="8" s="1"/>
  <c r="CI8" i="28"/>
  <c r="T8" i="8"/>
  <c r="CD8" i="28"/>
  <c r="V8" i="8" s="1"/>
  <c r="CB8" i="28"/>
  <c r="CG8" i="28"/>
  <c r="R8" i="8" s="1"/>
  <c r="BZ8" i="28"/>
  <c r="CF8" i="28"/>
  <c r="X8" i="8"/>
  <c r="Q8" i="8" s="1"/>
  <c r="BY8" i="28"/>
  <c r="BV8" i="28"/>
  <c r="P8" i="8"/>
  <c r="BW8" i="28"/>
  <c r="CG228" i="28"/>
  <c r="R228" i="8"/>
  <c r="BZ228" i="28"/>
  <c r="CB228" i="28"/>
  <c r="CE228" i="28"/>
  <c r="W228" i="8"/>
  <c r="CF228" i="28"/>
  <c r="X228" i="8"/>
  <c r="CJ228" i="28"/>
  <c r="F228" i="8"/>
  <c r="BY228" i="28"/>
  <c r="BV228" i="28"/>
  <c r="P228" i="8"/>
  <c r="CI228" i="28"/>
  <c r="T228" i="8" s="1"/>
  <c r="BW228" i="28"/>
  <c r="CC228" i="28"/>
  <c r="U228" i="8" s="1"/>
  <c r="Q228" i="8" s="1"/>
  <c r="CD228" i="28"/>
  <c r="V228" i="8"/>
  <c r="CA228" i="28"/>
  <c r="BX228" i="28"/>
  <c r="CB4" i="28"/>
  <c r="CG4" i="28"/>
  <c r="R4" i="8"/>
  <c r="CA4" i="28"/>
  <c r="CD4" i="28"/>
  <c r="V4" i="8"/>
  <c r="CF4" i="28"/>
  <c r="X4" i="8" s="1"/>
  <c r="BY4" i="28"/>
  <c r="BZ4" i="28"/>
  <c r="CI4" i="28"/>
  <c r="T4" i="8" s="1"/>
  <c r="CC4" i="28"/>
  <c r="U4" i="8"/>
  <c r="BW4" i="28"/>
  <c r="BX4" i="28"/>
  <c r="F4" i="8"/>
  <c r="CE4" i="28"/>
  <c r="W4" i="8"/>
  <c r="BV4" i="28"/>
  <c r="CE203" i="28"/>
  <c r="W203" i="8" s="1"/>
  <c r="Q203" i="8" s="1"/>
  <c r="BX203" i="28"/>
  <c r="CJ203" i="28"/>
  <c r="F203" i="8"/>
  <c r="BZ203" i="28"/>
  <c r="CB203" i="28"/>
  <c r="CG203" i="28"/>
  <c r="R203" i="8"/>
  <c r="CD203" i="28"/>
  <c r="V203" i="8"/>
  <c r="BW203" i="28"/>
  <c r="CI203" i="28"/>
  <c r="T203" i="8" s="1"/>
  <c r="CF203" i="28"/>
  <c r="X203" i="8"/>
  <c r="BY203" i="28"/>
  <c r="CA203" i="28"/>
  <c r="CC203" i="28"/>
  <c r="U203" i="8"/>
  <c r="BV203" i="28"/>
  <c r="P203" i="8" s="1"/>
  <c r="CD247" i="28"/>
  <c r="V247" i="8"/>
  <c r="BW247" i="28"/>
  <c r="CF247" i="28"/>
  <c r="X247" i="8"/>
  <c r="BY247" i="28"/>
  <c r="BV247" i="28"/>
  <c r="P247" i="8" s="1"/>
  <c r="CA247" i="28"/>
  <c r="CC247" i="28"/>
  <c r="U247" i="8"/>
  <c r="Q247" i="8" s="1"/>
  <c r="CE247" i="28"/>
  <c r="W247" i="8"/>
  <c r="CJ247" i="28"/>
  <c r="F247" i="8"/>
  <c r="BX247" i="28"/>
  <c r="BZ247" i="28"/>
  <c r="CB247" i="28"/>
  <c r="CG247" i="28"/>
  <c r="R247" i="8" s="1"/>
  <c r="CI247" i="28"/>
  <c r="T247" i="8"/>
  <c r="CC279" i="28"/>
  <c r="U279" i="8" s="1"/>
  <c r="BV279" i="28"/>
  <c r="P279" i="8"/>
  <c r="CA279" i="28"/>
  <c r="BY279" i="28"/>
  <c r="CI279" i="28"/>
  <c r="T279" i="8"/>
  <c r="CJ279" i="28"/>
  <c r="F279" i="8" s="1"/>
  <c r="CD279" i="28"/>
  <c r="V279" i="8"/>
  <c r="Q279" i="8" s="1"/>
  <c r="BZ279" i="28"/>
  <c r="BW279" i="28"/>
  <c r="BX279" i="28"/>
  <c r="CB279" i="28"/>
  <c r="CG279" i="28"/>
  <c r="R279" i="8" s="1"/>
  <c r="CF279" i="28"/>
  <c r="X279" i="8"/>
  <c r="CE279" i="28"/>
  <c r="W279" i="8" s="1"/>
  <c r="CB304" i="28"/>
  <c r="CG304" i="28"/>
  <c r="R304" i="8"/>
  <c r="BZ304" i="28"/>
  <c r="CD304" i="28"/>
  <c r="V304" i="8"/>
  <c r="CA304" i="28"/>
  <c r="BY304" i="28"/>
  <c r="CJ304" i="28"/>
  <c r="F304" i="8"/>
  <c r="CE304" i="28"/>
  <c r="W304" i="8" s="1"/>
  <c r="BV304" i="28"/>
  <c r="P304" i="8"/>
  <c r="CI304" i="28"/>
  <c r="T304" i="8" s="1"/>
  <c r="BX304" i="28"/>
  <c r="CF304" i="28"/>
  <c r="X304" i="8" s="1"/>
  <c r="Q304" i="8" s="1"/>
  <c r="CC304" i="28"/>
  <c r="U304" i="8"/>
  <c r="BW304" i="28"/>
  <c r="CF352" i="28"/>
  <c r="X352" i="8" s="1"/>
  <c r="BY352" i="28"/>
  <c r="CD352" i="28"/>
  <c r="V352" i="8"/>
  <c r="BW352" i="28"/>
  <c r="CI352" i="28"/>
  <c r="T352" i="8"/>
  <c r="CC352" i="28"/>
  <c r="U352" i="8" s="1"/>
  <c r="Q352" i="8" s="1"/>
  <c r="BV352" i="28"/>
  <c r="P352" i="8"/>
  <c r="CA352" i="28"/>
  <c r="BX352" i="28"/>
  <c r="CJ352" i="28"/>
  <c r="F352" i="8"/>
  <c r="CE352" i="28"/>
  <c r="W352" i="8" s="1"/>
  <c r="CB352" i="28"/>
  <c r="CG352" i="28"/>
  <c r="R352" i="8" s="1"/>
  <c r="BZ352" i="28"/>
  <c r="CE333" i="28"/>
  <c r="W333" i="8"/>
  <c r="BX333" i="28"/>
  <c r="CJ333" i="28"/>
  <c r="F333" i="8"/>
  <c r="CB333" i="28"/>
  <c r="CG333" i="28"/>
  <c r="R333" i="8" s="1"/>
  <c r="BZ333" i="28"/>
  <c r="BW333" i="28"/>
  <c r="CI333" i="28"/>
  <c r="T333" i="8" s="1"/>
  <c r="CF333" i="28"/>
  <c r="X333" i="8"/>
  <c r="BY333" i="28"/>
  <c r="CD333" i="28"/>
  <c r="V333" i="8"/>
  <c r="CA333" i="28"/>
  <c r="CC333" i="28"/>
  <c r="U333" i="8" s="1"/>
  <c r="Q333" i="8" s="1"/>
  <c r="BV333" i="28"/>
  <c r="P333" i="8"/>
  <c r="CA369" i="28"/>
  <c r="CC369" i="28"/>
  <c r="U369" i="8"/>
  <c r="BZ369" i="28"/>
  <c r="CE369" i="28"/>
  <c r="W369" i="8" s="1"/>
  <c r="BX369" i="28"/>
  <c r="CJ369" i="28"/>
  <c r="F369" i="8" s="1"/>
  <c r="CD369" i="28"/>
  <c r="V369" i="8"/>
  <c r="BV369" i="28"/>
  <c r="P369" i="8" s="1"/>
  <c r="CB369" i="28"/>
  <c r="CG369" i="28"/>
  <c r="R369" i="8"/>
  <c r="CF369" i="28"/>
  <c r="X369" i="8" s="1"/>
  <c r="BY369" i="28"/>
  <c r="CI369" i="28"/>
  <c r="T369" i="8" s="1"/>
  <c r="BW369" i="28"/>
  <c r="CG517" i="28"/>
  <c r="R517" i="8"/>
  <c r="BZ517" i="28"/>
  <c r="CB517" i="28"/>
  <c r="BY517" i="28"/>
  <c r="CD517" i="28"/>
  <c r="V517" i="8"/>
  <c r="BW517" i="28"/>
  <c r="CI517" i="28"/>
  <c r="T517" i="8"/>
  <c r="CF517" i="28"/>
  <c r="X517" i="8" s="1"/>
  <c r="Q517" i="8" s="1"/>
  <c r="CC517" i="28"/>
  <c r="U517" i="8"/>
  <c r="BV517" i="28"/>
  <c r="P517" i="8" s="1"/>
  <c r="CA517" i="28"/>
  <c r="CE517" i="28"/>
  <c r="W517" i="8"/>
  <c r="BX517" i="28"/>
  <c r="CJ517" i="28"/>
  <c r="F517" i="8"/>
  <c r="CG196" i="28"/>
  <c r="R196" i="8" s="1"/>
  <c r="BZ196" i="28"/>
  <c r="CB196" i="28"/>
  <c r="CE196" i="28"/>
  <c r="W196" i="8" s="1"/>
  <c r="CF196" i="28"/>
  <c r="X196" i="8"/>
  <c r="BY196" i="28"/>
  <c r="BV196" i="28"/>
  <c r="P196" i="8" s="1"/>
  <c r="CI196" i="28"/>
  <c r="T196" i="8"/>
  <c r="CJ196" i="28"/>
  <c r="F196" i="8" s="1"/>
  <c r="BW196" i="28"/>
  <c r="CD196" i="28"/>
  <c r="V196" i="8"/>
  <c r="CA196" i="28"/>
  <c r="BX196" i="28"/>
  <c r="CC196" i="28"/>
  <c r="U196" i="8"/>
  <c r="Q196" i="8" s="1"/>
  <c r="CE230" i="28"/>
  <c r="W230" i="8"/>
  <c r="BX230" i="28"/>
  <c r="CJ230" i="28"/>
  <c r="F230" i="8" s="1"/>
  <c r="CB230" i="28"/>
  <c r="CG230" i="28"/>
  <c r="R230" i="8"/>
  <c r="BZ230" i="28"/>
  <c r="BW230" i="28"/>
  <c r="CI230" i="28"/>
  <c r="T230" i="8"/>
  <c r="CF230" i="28"/>
  <c r="X230" i="8"/>
  <c r="BY230" i="28"/>
  <c r="CD230" i="28"/>
  <c r="V230" i="8" s="1"/>
  <c r="CA230" i="28"/>
  <c r="CC230" i="28"/>
  <c r="U230" i="8" s="1"/>
  <c r="Q230" i="8" s="1"/>
  <c r="BV230" i="28"/>
  <c r="P230" i="8"/>
  <c r="CF454" i="28"/>
  <c r="X454" i="8" s="1"/>
  <c r="BY454" i="28"/>
  <c r="CD454" i="28"/>
  <c r="V454" i="8"/>
  <c r="BW454" i="28"/>
  <c r="CI454" i="28"/>
  <c r="T454" i="8"/>
  <c r="CC454" i="28"/>
  <c r="U454" i="8" s="1"/>
  <c r="BV454" i="28"/>
  <c r="P454" i="8"/>
  <c r="CA454" i="28"/>
  <c r="BX454" i="28"/>
  <c r="CJ454" i="28"/>
  <c r="F454" i="8"/>
  <c r="CE454" i="28"/>
  <c r="W454" i="8" s="1"/>
  <c r="CB454" i="28"/>
  <c r="CG454" i="28"/>
  <c r="R454" i="8"/>
  <c r="BZ454" i="28"/>
  <c r="CF470" i="28"/>
  <c r="X470" i="8"/>
  <c r="BY470" i="28"/>
  <c r="CD470" i="28"/>
  <c r="V470" i="8" s="1"/>
  <c r="BW470" i="28"/>
  <c r="CI470" i="28"/>
  <c r="T470" i="8" s="1"/>
  <c r="CC470" i="28"/>
  <c r="U470" i="8"/>
  <c r="BV470" i="28"/>
  <c r="P470" i="8" s="1"/>
  <c r="CA470" i="28"/>
  <c r="BX470" i="28"/>
  <c r="CJ470" i="28"/>
  <c r="F470" i="8" s="1"/>
  <c r="CE470" i="28"/>
  <c r="W470" i="8"/>
  <c r="CB470" i="28"/>
  <c r="CG470" i="28"/>
  <c r="R470" i="8" s="1"/>
  <c r="BZ470" i="28"/>
  <c r="CD412" i="28"/>
  <c r="V412" i="8"/>
  <c r="BW412" i="28"/>
  <c r="CI412" i="28"/>
  <c r="T412" i="8"/>
  <c r="CF412" i="28"/>
  <c r="X412" i="8" s="1"/>
  <c r="BY412" i="28"/>
  <c r="BV412" i="28"/>
  <c r="P412" i="8"/>
  <c r="CA412" i="28"/>
  <c r="CC412" i="28"/>
  <c r="U412" i="8"/>
  <c r="CE412" i="28"/>
  <c r="W412" i="8" s="1"/>
  <c r="BX412" i="28"/>
  <c r="CJ412" i="28"/>
  <c r="F412" i="8" s="1"/>
  <c r="BZ412" i="28"/>
  <c r="CB412" i="28"/>
  <c r="CG412" i="28"/>
  <c r="R412" i="8" s="1"/>
  <c r="CC413" i="28"/>
  <c r="U413" i="8" s="1"/>
  <c r="Q413" i="8" s="1"/>
  <c r="BV413" i="28"/>
  <c r="P413" i="8"/>
  <c r="CA413" i="28"/>
  <c r="CE413" i="28"/>
  <c r="W413" i="8" s="1"/>
  <c r="BX413" i="28"/>
  <c r="CJ413" i="28"/>
  <c r="F413" i="8" s="1"/>
  <c r="CG413" i="28"/>
  <c r="R413" i="8"/>
  <c r="BZ413" i="28"/>
  <c r="CB413" i="28"/>
  <c r="BY413" i="28"/>
  <c r="CI413" i="28"/>
  <c r="T413" i="8"/>
  <c r="CF413" i="28"/>
  <c r="X413" i="8" s="1"/>
  <c r="CD413" i="28"/>
  <c r="V413" i="8"/>
  <c r="BW413" i="28"/>
  <c r="BV139" i="28"/>
  <c r="P139" i="8"/>
  <c r="CA139" i="28"/>
  <c r="CC139" i="28"/>
  <c r="U139" i="8" s="1"/>
  <c r="CE139" i="28"/>
  <c r="W139" i="8"/>
  <c r="BX139" i="28"/>
  <c r="CJ139" i="28"/>
  <c r="F139" i="8"/>
  <c r="BZ139" i="28"/>
  <c r="CB139" i="28"/>
  <c r="CG139" i="28"/>
  <c r="R139" i="8"/>
  <c r="CD139" i="28"/>
  <c r="V139" i="8"/>
  <c r="BW139" i="28"/>
  <c r="CI139" i="28"/>
  <c r="T139" i="8"/>
  <c r="CF139" i="28"/>
  <c r="X139" i="8" s="1"/>
  <c r="BY139" i="28"/>
  <c r="BZ50" i="28"/>
  <c r="BW50" i="28"/>
  <c r="BX50" i="28"/>
  <c r="CJ50" i="28"/>
  <c r="F50" i="8" s="1"/>
  <c r="CD50" i="28"/>
  <c r="V50" i="8"/>
  <c r="CA50" i="28"/>
  <c r="CB50" i="28"/>
  <c r="CC50" i="28"/>
  <c r="U50" i="8"/>
  <c r="BY50" i="28"/>
  <c r="BV50" i="28"/>
  <c r="P50" i="8" s="1"/>
  <c r="CG50" i="28"/>
  <c r="R50" i="8"/>
  <c r="CF50" i="28"/>
  <c r="X50" i="8" s="1"/>
  <c r="CI50" i="28"/>
  <c r="T50" i="8"/>
  <c r="CE50" i="28"/>
  <c r="W50" i="8" s="1"/>
  <c r="Q50" i="8" s="1"/>
  <c r="BV131" i="28"/>
  <c r="P131" i="8"/>
  <c r="CA131" i="28"/>
  <c r="CC131" i="28"/>
  <c r="U131" i="8"/>
  <c r="CE131" i="28"/>
  <c r="W131" i="8"/>
  <c r="BX131" i="28"/>
  <c r="CJ131" i="28"/>
  <c r="F131" i="8"/>
  <c r="BZ131" i="28"/>
  <c r="CB131" i="28"/>
  <c r="CG131" i="28"/>
  <c r="R131" i="8"/>
  <c r="CD131" i="28"/>
  <c r="V131" i="8" s="1"/>
  <c r="BW131" i="28"/>
  <c r="CI131" i="28"/>
  <c r="T131" i="8" s="1"/>
  <c r="CF131" i="28"/>
  <c r="X131" i="8"/>
  <c r="BY131" i="28"/>
  <c r="BX12" i="28"/>
  <c r="CJ12" i="28"/>
  <c r="F12" i="8"/>
  <c r="CE12" i="28"/>
  <c r="W12" i="8" s="1"/>
  <c r="BV12" i="28"/>
  <c r="P12" i="8"/>
  <c r="CB12" i="28"/>
  <c r="CG12" i="28"/>
  <c r="R12" i="8" s="1"/>
  <c r="CA12" i="28"/>
  <c r="CF12" i="28"/>
  <c r="X12" i="8" s="1"/>
  <c r="BY12" i="28"/>
  <c r="BZ12" i="28"/>
  <c r="CI12" i="28"/>
  <c r="T12" i="8" s="1"/>
  <c r="CD12" i="28"/>
  <c r="V12" i="8"/>
  <c r="CC12" i="28"/>
  <c r="U12" i="8" s="1"/>
  <c r="Q12" i="8" s="1"/>
  <c r="BW12" i="28"/>
  <c r="CC19" i="28"/>
  <c r="U19" i="8"/>
  <c r="BZ19" i="28"/>
  <c r="CF19" i="28"/>
  <c r="X19" i="8"/>
  <c r="CE19" i="28"/>
  <c r="W19" i="8" s="1"/>
  <c r="BV19" i="28"/>
  <c r="P19" i="8"/>
  <c r="CI19" i="28"/>
  <c r="T19" i="8" s="1"/>
  <c r="CG19" i="28"/>
  <c r="R19" i="8"/>
  <c r="BW19" i="28"/>
  <c r="BX19" i="28"/>
  <c r="CA19" i="28"/>
  <c r="BY19" i="28"/>
  <c r="CB19" i="28"/>
  <c r="CD19" i="28"/>
  <c r="V19" i="8" s="1"/>
  <c r="CJ19" i="28"/>
  <c r="F19" i="8"/>
  <c r="CC35" i="28"/>
  <c r="U35" i="8" s="1"/>
  <c r="BZ35" i="28"/>
  <c r="CF35" i="28"/>
  <c r="X35" i="8"/>
  <c r="CE35" i="28"/>
  <c r="W35" i="8"/>
  <c r="BV35" i="28"/>
  <c r="P35" i="8"/>
  <c r="CI35" i="28"/>
  <c r="T35" i="8"/>
  <c r="CG35" i="28"/>
  <c r="R35" i="8"/>
  <c r="BW35" i="28"/>
  <c r="BX35" i="28"/>
  <c r="BY35" i="28"/>
  <c r="CJ35" i="28"/>
  <c r="F35" i="8" s="1"/>
  <c r="CA35" i="28"/>
  <c r="CB35" i="28"/>
  <c r="CD35" i="28"/>
  <c r="V35" i="8" s="1"/>
  <c r="CB9" i="28"/>
  <c r="CC9" i="28"/>
  <c r="U9" i="8"/>
  <c r="CD9" i="28"/>
  <c r="V9" i="8"/>
  <c r="BW9" i="28"/>
  <c r="CI9" i="28"/>
  <c r="T9" i="8" s="1"/>
  <c r="CF9" i="28"/>
  <c r="X9" i="8" s="1"/>
  <c r="BZ9" i="28"/>
  <c r="CA9" i="28"/>
  <c r="BV9" i="28"/>
  <c r="P9" i="8" s="1"/>
  <c r="BY9" i="28"/>
  <c r="BX9" i="28"/>
  <c r="CG9" i="28"/>
  <c r="R9" i="8" s="1"/>
  <c r="CJ9" i="28"/>
  <c r="F9" i="8"/>
  <c r="CE9" i="28"/>
  <c r="W9" i="8" s="1"/>
  <c r="BV175" i="28"/>
  <c r="P175" i="8" s="1"/>
  <c r="CA175" i="28"/>
  <c r="CC175" i="28"/>
  <c r="U175" i="8"/>
  <c r="CF175" i="28"/>
  <c r="X175" i="8"/>
  <c r="CI175" i="28"/>
  <c r="T175" i="8"/>
  <c r="CJ175" i="28"/>
  <c r="F175" i="8"/>
  <c r="CG175" i="28"/>
  <c r="R175" i="8"/>
  <c r="BZ175" i="28"/>
  <c r="BW175" i="28"/>
  <c r="BX175" i="28"/>
  <c r="CD175" i="28"/>
  <c r="V175" i="8" s="1"/>
  <c r="Q175" i="8" s="1"/>
  <c r="CE175" i="28"/>
  <c r="W175" i="8" s="1"/>
  <c r="CB175" i="28"/>
  <c r="BY175" i="28"/>
  <c r="BZ211" i="28"/>
  <c r="CB211" i="28"/>
  <c r="CG211" i="28"/>
  <c r="R211" i="8" s="1"/>
  <c r="CD211" i="28"/>
  <c r="V211" i="8" s="1"/>
  <c r="BW211" i="28"/>
  <c r="CI211" i="28"/>
  <c r="T211" i="8" s="1"/>
  <c r="CF211" i="28"/>
  <c r="X211" i="8"/>
  <c r="BY211" i="28"/>
  <c r="BV211" i="28"/>
  <c r="P211" i="8" s="1"/>
  <c r="CA211" i="28"/>
  <c r="CC211" i="28"/>
  <c r="U211" i="8"/>
  <c r="Q211" i="8" s="1"/>
  <c r="CE211" i="28"/>
  <c r="W211" i="8"/>
  <c r="BX211" i="28"/>
  <c r="CJ211" i="28"/>
  <c r="F211" i="8" s="1"/>
  <c r="CA250" i="28"/>
  <c r="CG250" i="28"/>
  <c r="R250" i="8"/>
  <c r="CE250" i="28"/>
  <c r="W250" i="8"/>
  <c r="BZ250" i="28"/>
  <c r="BY250" i="28"/>
  <c r="BV250" i="28"/>
  <c r="P250" i="8"/>
  <c r="CI250" i="28"/>
  <c r="T250" i="8"/>
  <c r="CF250" i="28"/>
  <c r="X250" i="8"/>
  <c r="CC250" i="28"/>
  <c r="U250" i="8"/>
  <c r="CB250" i="28"/>
  <c r="CJ250" i="28"/>
  <c r="F250" i="8" s="1"/>
  <c r="CD250" i="28"/>
  <c r="V250" i="8" s="1"/>
  <c r="BW250" i="28"/>
  <c r="BX250" i="28"/>
  <c r="CE266" i="28"/>
  <c r="W266" i="8" s="1"/>
  <c r="BX266" i="28"/>
  <c r="CJ266" i="28"/>
  <c r="F266" i="8" s="1"/>
  <c r="BZ266" i="28"/>
  <c r="BW266" i="28"/>
  <c r="CF266" i="28"/>
  <c r="X266" i="8" s="1"/>
  <c r="CD266" i="28"/>
  <c r="V266" i="8"/>
  <c r="CA266" i="28"/>
  <c r="CB266" i="28"/>
  <c r="BY266" i="28"/>
  <c r="CC266" i="28"/>
  <c r="U266" i="8"/>
  <c r="Q266" i="8" s="1"/>
  <c r="BV266" i="28"/>
  <c r="P266" i="8" s="1"/>
  <c r="CI266" i="28"/>
  <c r="T266" i="8"/>
  <c r="CG266" i="28"/>
  <c r="R266" i="8" s="1"/>
  <c r="CE282" i="28"/>
  <c r="W282" i="8" s="1"/>
  <c r="BX282" i="28"/>
  <c r="CJ282" i="28"/>
  <c r="F282" i="8"/>
  <c r="BZ282" i="28"/>
  <c r="BW282" i="28"/>
  <c r="CD282" i="28"/>
  <c r="V282" i="8"/>
  <c r="CA282" i="28"/>
  <c r="CB282" i="28"/>
  <c r="BY282" i="28"/>
  <c r="CC282" i="28"/>
  <c r="U282" i="8" s="1"/>
  <c r="Q282" i="8" s="1"/>
  <c r="CF282" i="28"/>
  <c r="X282" i="8" s="1"/>
  <c r="BV282" i="28"/>
  <c r="P282" i="8" s="1"/>
  <c r="CI282" i="28"/>
  <c r="T282" i="8" s="1"/>
  <c r="CG282" i="28"/>
  <c r="R282" i="8"/>
  <c r="CD358" i="28"/>
  <c r="V358" i="8" s="1"/>
  <c r="BW358" i="28"/>
  <c r="CI358" i="28"/>
  <c r="T358" i="8"/>
  <c r="CF358" i="28"/>
  <c r="X358" i="8"/>
  <c r="BY358" i="28"/>
  <c r="BV358" i="28"/>
  <c r="P358" i="8" s="1"/>
  <c r="CA358" i="28"/>
  <c r="CC358" i="28"/>
  <c r="U358" i="8"/>
  <c r="CE358" i="28"/>
  <c r="W358" i="8"/>
  <c r="BX358" i="28"/>
  <c r="CJ358" i="28"/>
  <c r="F358" i="8" s="1"/>
  <c r="CB358" i="28"/>
  <c r="BZ358" i="28"/>
  <c r="CG358" i="28"/>
  <c r="R358" i="8"/>
  <c r="CC311" i="28"/>
  <c r="U311" i="8" s="1"/>
  <c r="BV311" i="28"/>
  <c r="P311" i="8"/>
  <c r="CA311" i="28"/>
  <c r="BY311" i="28"/>
  <c r="CI311" i="28"/>
  <c r="T311" i="8"/>
  <c r="CJ311" i="28"/>
  <c r="F311" i="8" s="1"/>
  <c r="CG311" i="28"/>
  <c r="R311" i="8"/>
  <c r="BZ311" i="28"/>
  <c r="BW311" i="28"/>
  <c r="BX311" i="28"/>
  <c r="CB311" i="28"/>
  <c r="CD311" i="28"/>
  <c r="V311" i="8" s="1"/>
  <c r="CF311" i="28"/>
  <c r="X311" i="8"/>
  <c r="CE311" i="28"/>
  <c r="W311" i="8" s="1"/>
  <c r="CC343" i="28"/>
  <c r="U343" i="8"/>
  <c r="BV343" i="28"/>
  <c r="P343" i="8" s="1"/>
  <c r="CA343" i="28"/>
  <c r="BY343" i="28"/>
  <c r="CI343" i="28"/>
  <c r="T343" i="8" s="1"/>
  <c r="CJ343" i="28"/>
  <c r="F343" i="8"/>
  <c r="CE343" i="28"/>
  <c r="W343" i="8" s="1"/>
  <c r="Q343" i="8" s="1"/>
  <c r="BZ343" i="28"/>
  <c r="BW343" i="28"/>
  <c r="BX343" i="28"/>
  <c r="CG343" i="28"/>
  <c r="R343" i="8" s="1"/>
  <c r="CB343" i="28"/>
  <c r="CF343" i="28"/>
  <c r="X343" i="8" s="1"/>
  <c r="CD343" i="28"/>
  <c r="V343" i="8"/>
  <c r="BZ524" i="28"/>
  <c r="CB524" i="28"/>
  <c r="CG524" i="28"/>
  <c r="R524" i="8"/>
  <c r="CD524" i="28"/>
  <c r="V524" i="8" s="1"/>
  <c r="BW524" i="28"/>
  <c r="CI524" i="28"/>
  <c r="T524" i="8"/>
  <c r="CF524" i="28"/>
  <c r="X524" i="8" s="1"/>
  <c r="BY524" i="28"/>
  <c r="BV524" i="28"/>
  <c r="P524" i="8" s="1"/>
  <c r="CA524" i="28"/>
  <c r="CC524" i="28"/>
  <c r="U524" i="8"/>
  <c r="CE524" i="28"/>
  <c r="W524" i="8" s="1"/>
  <c r="BX524" i="28"/>
  <c r="CJ524" i="28"/>
  <c r="F524" i="8" s="1"/>
  <c r="CG421" i="28"/>
  <c r="R421" i="8" s="1"/>
  <c r="BZ421" i="28"/>
  <c r="CB421" i="28"/>
  <c r="BY421" i="28"/>
  <c r="CD421" i="28"/>
  <c r="V421" i="8" s="1"/>
  <c r="BW421" i="28"/>
  <c r="CI421" i="28"/>
  <c r="T421" i="8" s="1"/>
  <c r="CF421" i="28"/>
  <c r="X421" i="8"/>
  <c r="CC421" i="28"/>
  <c r="U421" i="8" s="1"/>
  <c r="Q421" i="8" s="1"/>
  <c r="BV421" i="28"/>
  <c r="P421" i="8"/>
  <c r="CA421" i="28"/>
  <c r="BX421" i="28"/>
  <c r="CJ421" i="28"/>
  <c r="F421" i="8"/>
  <c r="CE421" i="28"/>
  <c r="W421" i="8" s="1"/>
  <c r="CE409" i="28"/>
  <c r="W409" i="8"/>
  <c r="BX409" i="28"/>
  <c r="CJ409" i="28"/>
  <c r="F409" i="8"/>
  <c r="CG409" i="28"/>
  <c r="R409" i="8"/>
  <c r="BZ409" i="28"/>
  <c r="CB409" i="28"/>
  <c r="BY409" i="28"/>
  <c r="CD409" i="28"/>
  <c r="V409" i="8" s="1"/>
  <c r="BW409" i="28"/>
  <c r="CI409" i="28"/>
  <c r="T409" i="8"/>
  <c r="CF409" i="28"/>
  <c r="X409" i="8"/>
  <c r="CC409" i="28"/>
  <c r="U409" i="8"/>
  <c r="BV409" i="28"/>
  <c r="P409" i="8" s="1"/>
  <c r="CA409" i="28"/>
  <c r="Q99" i="8"/>
  <c r="CB28" i="28"/>
  <c r="CG28" i="28"/>
  <c r="R28" i="8"/>
  <c r="CD28" i="28"/>
  <c r="V28" i="8"/>
  <c r="BZ28" i="28"/>
  <c r="BW28" i="28"/>
  <c r="CI28" i="28"/>
  <c r="T28" i="8" s="1"/>
  <c r="BX28" i="28"/>
  <c r="CA28" i="28"/>
  <c r="BY28" i="28"/>
  <c r="CF28" i="28"/>
  <c r="X28" i="8"/>
  <c r="CJ28" i="28"/>
  <c r="F28" i="8" s="1"/>
  <c r="CC28" i="28"/>
  <c r="U28" i="8"/>
  <c r="BV28" i="28"/>
  <c r="P28" i="8" s="1"/>
  <c r="CE28" i="28"/>
  <c r="W28" i="8"/>
  <c r="CE57" i="28"/>
  <c r="W57" i="8" s="1"/>
  <c r="BX57" i="28"/>
  <c r="CJ57" i="28"/>
  <c r="F57" i="8"/>
  <c r="CG57" i="28"/>
  <c r="R57" i="8"/>
  <c r="BZ57" i="28"/>
  <c r="CB57" i="28"/>
  <c r="BY57" i="28"/>
  <c r="CD57" i="28"/>
  <c r="V57" i="8"/>
  <c r="BW57" i="28"/>
  <c r="CI57" i="28"/>
  <c r="T57" i="8" s="1"/>
  <c r="CF57" i="28"/>
  <c r="X57" i="8"/>
  <c r="CC57" i="28"/>
  <c r="U57" i="8" s="1"/>
  <c r="BV57" i="28"/>
  <c r="P57" i="8"/>
  <c r="CA57" i="28"/>
  <c r="CG164" i="28"/>
  <c r="R164" i="8"/>
  <c r="BZ164" i="28"/>
  <c r="CB164" i="28"/>
  <c r="CE164" i="28"/>
  <c r="W164" i="8"/>
  <c r="CF164" i="28"/>
  <c r="X164" i="8" s="1"/>
  <c r="CC164" i="28"/>
  <c r="U164" i="8"/>
  <c r="BY164" i="28"/>
  <c r="BV164" i="28"/>
  <c r="P164" i="8" s="1"/>
  <c r="CI164" i="28"/>
  <c r="T164" i="8"/>
  <c r="CJ164" i="28"/>
  <c r="F164" i="8" s="1"/>
  <c r="CD164" i="28"/>
  <c r="V164" i="8"/>
  <c r="Q164" i="8" s="1"/>
  <c r="CA164" i="28"/>
  <c r="BX164" i="28"/>
  <c r="BW164" i="28"/>
  <c r="BZ127" i="28"/>
  <c r="CB127" i="28"/>
  <c r="CG127" i="28"/>
  <c r="R127" i="8"/>
  <c r="CD127" i="28"/>
  <c r="V127" i="8" s="1"/>
  <c r="BW127" i="28"/>
  <c r="CI127" i="28"/>
  <c r="T127" i="8"/>
  <c r="CF127" i="28"/>
  <c r="X127" i="8" s="1"/>
  <c r="BY127" i="28"/>
  <c r="BV127" i="28"/>
  <c r="P127" i="8" s="1"/>
  <c r="CA127" i="28"/>
  <c r="CC127" i="28"/>
  <c r="U127" i="8"/>
  <c r="CE127" i="28"/>
  <c r="W127" i="8" s="1"/>
  <c r="BX127" i="28"/>
  <c r="CJ127" i="28"/>
  <c r="F127" i="8" s="1"/>
  <c r="BW341" i="28"/>
  <c r="CI341" i="28"/>
  <c r="T341" i="8"/>
  <c r="CF341" i="28"/>
  <c r="X341" i="8" s="1"/>
  <c r="BY341" i="28"/>
  <c r="CD341" i="28"/>
  <c r="V341" i="8" s="1"/>
  <c r="CA341" i="28"/>
  <c r="CC341" i="28"/>
  <c r="U341" i="8"/>
  <c r="BV341" i="28"/>
  <c r="P341" i="8" s="1"/>
  <c r="CE341" i="28"/>
  <c r="W341" i="8"/>
  <c r="BX341" i="28"/>
  <c r="CJ341" i="28"/>
  <c r="F341" i="8"/>
  <c r="CB341" i="28"/>
  <c r="CG341" i="28"/>
  <c r="R341" i="8" s="1"/>
  <c r="BZ341" i="28"/>
  <c r="Q406" i="8"/>
  <c r="CC477" i="28"/>
  <c r="U477" i="8" s="1"/>
  <c r="BV477" i="28"/>
  <c r="P477" i="8"/>
  <c r="CA477" i="28"/>
  <c r="CE477" i="28"/>
  <c r="W477" i="8"/>
  <c r="BX477" i="28"/>
  <c r="CJ477" i="28"/>
  <c r="F477" i="8" s="1"/>
  <c r="CG477" i="28"/>
  <c r="R477" i="8"/>
  <c r="BZ477" i="28"/>
  <c r="CB477" i="28"/>
  <c r="BY477" i="28"/>
  <c r="CI477" i="28"/>
  <c r="T477" i="8" s="1"/>
  <c r="CF477" i="28"/>
  <c r="X477" i="8"/>
  <c r="BW477" i="28"/>
  <c r="CD477" i="28"/>
  <c r="V477" i="8" s="1"/>
  <c r="CA389" i="28"/>
  <c r="CC389" i="28"/>
  <c r="U389" i="8" s="1"/>
  <c r="BV389" i="28"/>
  <c r="P389" i="8"/>
  <c r="CB389" i="28"/>
  <c r="CG389" i="28"/>
  <c r="R389" i="8" s="1"/>
  <c r="BZ389" i="28"/>
  <c r="CI389" i="28"/>
  <c r="T389" i="8" s="1"/>
  <c r="BY389" i="28"/>
  <c r="CD389" i="28"/>
  <c r="V389" i="8"/>
  <c r="BX389" i="28"/>
  <c r="BW389" i="28"/>
  <c r="CF389" i="28"/>
  <c r="X389" i="8"/>
  <c r="CE389" i="28"/>
  <c r="W389" i="8" s="1"/>
  <c r="CJ389" i="28"/>
  <c r="F389" i="8"/>
  <c r="CF117" i="28"/>
  <c r="X117" i="8" s="1"/>
  <c r="BY117" i="28"/>
  <c r="CD117" i="28"/>
  <c r="V117" i="8" s="1"/>
  <c r="BW117" i="28"/>
  <c r="CI117" i="28"/>
  <c r="T117" i="8"/>
  <c r="CC117" i="28"/>
  <c r="U117" i="8" s="1"/>
  <c r="Q117" i="8" s="1"/>
  <c r="BV117" i="28"/>
  <c r="P117" i="8"/>
  <c r="CA117" i="28"/>
  <c r="BX117" i="28"/>
  <c r="CJ117" i="28"/>
  <c r="F117" i="8"/>
  <c r="CE117" i="28"/>
  <c r="W117" i="8" s="1"/>
  <c r="CB117" i="28"/>
  <c r="CG117" i="28"/>
  <c r="R117" i="8" s="1"/>
  <c r="BZ117" i="28"/>
  <c r="CE24" i="28"/>
  <c r="W24" i="8"/>
  <c r="CA24" i="28"/>
  <c r="CC24" i="28"/>
  <c r="U24" i="8"/>
  <c r="BY24" i="28"/>
  <c r="BX24" i="28"/>
  <c r="CJ24" i="28"/>
  <c r="F24" i="8"/>
  <c r="CG24" i="28"/>
  <c r="R24" i="8" s="1"/>
  <c r="CD24" i="28"/>
  <c r="V24" i="8"/>
  <c r="CF24" i="28"/>
  <c r="X24" i="8" s="1"/>
  <c r="Q24" i="8" s="1"/>
  <c r="BZ24" i="28"/>
  <c r="BW24" i="28"/>
  <c r="CI24" i="28"/>
  <c r="T24" i="8" s="1"/>
  <c r="CB24" i="28"/>
  <c r="BV24" i="28"/>
  <c r="P24" i="8"/>
  <c r="BW182" i="28"/>
  <c r="CI182" i="28"/>
  <c r="T182" i="8"/>
  <c r="CF182" i="28"/>
  <c r="X182" i="8" s="1"/>
  <c r="Q182" i="8" s="1"/>
  <c r="BY182" i="28"/>
  <c r="CD182" i="28"/>
  <c r="V182" i="8"/>
  <c r="CA182" i="28"/>
  <c r="CC182" i="28"/>
  <c r="U182" i="8"/>
  <c r="BV182" i="28"/>
  <c r="P182" i="8" s="1"/>
  <c r="CE182" i="28"/>
  <c r="W182" i="8"/>
  <c r="BX182" i="28"/>
  <c r="CJ182" i="28"/>
  <c r="F182" i="8" s="1"/>
  <c r="CB182" i="28"/>
  <c r="CG182" i="28"/>
  <c r="R182" i="8" s="1"/>
  <c r="BZ182" i="28"/>
  <c r="CB328" i="28"/>
  <c r="CG328" i="28"/>
  <c r="R328" i="8" s="1"/>
  <c r="BZ328" i="28"/>
  <c r="CD328" i="28"/>
  <c r="V328" i="8"/>
  <c r="CA328" i="28"/>
  <c r="CJ328" i="28"/>
  <c r="F328" i="8"/>
  <c r="CE328" i="28"/>
  <c r="W328" i="8" s="1"/>
  <c r="BX328" i="28"/>
  <c r="BV328" i="28"/>
  <c r="P328" i="8"/>
  <c r="CI328" i="28"/>
  <c r="T328" i="8"/>
  <c r="CF328" i="28"/>
  <c r="X328" i="8"/>
  <c r="CC328" i="28"/>
  <c r="U328" i="8"/>
  <c r="BW328" i="28"/>
  <c r="BY328" i="28"/>
  <c r="CC319" i="28"/>
  <c r="U319" i="8" s="1"/>
  <c r="Q319" i="8" s="1"/>
  <c r="BV319" i="28"/>
  <c r="P319" i="8"/>
  <c r="CA319" i="28"/>
  <c r="CF319" i="28"/>
  <c r="X319" i="8"/>
  <c r="BZ319" i="28"/>
  <c r="BY319" i="28"/>
  <c r="CI319" i="28"/>
  <c r="T319" i="8"/>
  <c r="CJ319" i="28"/>
  <c r="F319" i="8" s="1"/>
  <c r="BW319" i="28"/>
  <c r="CG319" i="28"/>
  <c r="R319" i="8"/>
  <c r="CD319" i="28"/>
  <c r="V319" i="8" s="1"/>
  <c r="CE319" i="28"/>
  <c r="W319" i="8"/>
  <c r="CB319" i="28"/>
  <c r="BX319" i="28"/>
  <c r="CE487" i="28"/>
  <c r="W487" i="8"/>
  <c r="BX487" i="28"/>
  <c r="CJ487" i="28"/>
  <c r="F487" i="8"/>
  <c r="CB487" i="28"/>
  <c r="CG487" i="28"/>
  <c r="R487" i="8" s="1"/>
  <c r="BZ487" i="28"/>
  <c r="BW487" i="28"/>
  <c r="CI487" i="28"/>
  <c r="T487" i="8" s="1"/>
  <c r="CF487" i="28"/>
  <c r="X487" i="8"/>
  <c r="BY487" i="28"/>
  <c r="CD487" i="28"/>
  <c r="V487" i="8"/>
  <c r="CC487" i="28"/>
  <c r="U487" i="8" s="1"/>
  <c r="Q487" i="8" s="1"/>
  <c r="CA487" i="28"/>
  <c r="BV487" i="28"/>
  <c r="P487" i="8"/>
  <c r="CB527" i="28"/>
  <c r="CG527" i="28"/>
  <c r="R527" i="8"/>
  <c r="BZ527" i="28"/>
  <c r="BW527" i="28"/>
  <c r="CI527" i="28"/>
  <c r="T527" i="8"/>
  <c r="CF527" i="28"/>
  <c r="X527" i="8" s="1"/>
  <c r="BY527" i="28"/>
  <c r="CD527" i="28"/>
  <c r="V527" i="8"/>
  <c r="Q527" i="8" s="1"/>
  <c r="CA527" i="28"/>
  <c r="CC527" i="28"/>
  <c r="U527" i="8"/>
  <c r="BV527" i="28"/>
  <c r="P527" i="8" s="1"/>
  <c r="CE527" i="28"/>
  <c r="W527" i="8"/>
  <c r="CJ527" i="28"/>
  <c r="F527" i="8" s="1"/>
  <c r="BX527" i="28"/>
  <c r="CG375" i="28"/>
  <c r="R375" i="8"/>
  <c r="BZ375" i="28"/>
  <c r="BY375" i="28"/>
  <c r="CD375" i="28"/>
  <c r="V375" i="8"/>
  <c r="BW375" i="28"/>
  <c r="CI375" i="28"/>
  <c r="T375" i="8"/>
  <c r="BX375" i="28"/>
  <c r="BV375" i="28"/>
  <c r="P375" i="8"/>
  <c r="CA375" i="28"/>
  <c r="CC375" i="28"/>
  <c r="U375" i="8" s="1"/>
  <c r="Q375" i="8" s="1"/>
  <c r="CE375" i="28"/>
  <c r="W375" i="8"/>
  <c r="CJ375" i="28"/>
  <c r="F375" i="8" s="1"/>
  <c r="CF375" i="28"/>
  <c r="X375" i="8"/>
  <c r="CB375" i="28"/>
  <c r="CE473" i="28"/>
  <c r="W473" i="8"/>
  <c r="BX473" i="28"/>
  <c r="CJ473" i="28"/>
  <c r="F473" i="8" s="1"/>
  <c r="CG473" i="28"/>
  <c r="R473" i="8"/>
  <c r="BZ473" i="28"/>
  <c r="CB473" i="28"/>
  <c r="BY473" i="28"/>
  <c r="CD473" i="28"/>
  <c r="V473" i="8"/>
  <c r="BW473" i="28"/>
  <c r="CI473" i="28"/>
  <c r="T473" i="8"/>
  <c r="CF473" i="28"/>
  <c r="X473" i="8" s="1"/>
  <c r="CC473" i="28"/>
  <c r="U473" i="8"/>
  <c r="BV473" i="28"/>
  <c r="P473" i="8" s="1"/>
  <c r="CA473" i="28"/>
  <c r="CB401" i="28"/>
  <c r="CG401" i="28"/>
  <c r="R401" i="8" s="1"/>
  <c r="BW401" i="28"/>
  <c r="CI401" i="28"/>
  <c r="T401" i="8"/>
  <c r="CF401" i="28"/>
  <c r="X401" i="8"/>
  <c r="BY401" i="28"/>
  <c r="CA401" i="28"/>
  <c r="CC401" i="28"/>
  <c r="U401" i="8"/>
  <c r="BZ401" i="28"/>
  <c r="BX401" i="28"/>
  <c r="BV401" i="28"/>
  <c r="P401" i="8"/>
  <c r="CJ401" i="28"/>
  <c r="F401" i="8"/>
  <c r="CE401" i="28"/>
  <c r="W401" i="8"/>
  <c r="CD401" i="28"/>
  <c r="V401" i="8"/>
  <c r="CD60" i="28"/>
  <c r="V60" i="8"/>
  <c r="BW60" i="28"/>
  <c r="CI60" i="28"/>
  <c r="T60" i="8"/>
  <c r="CF60" i="28"/>
  <c r="X60" i="8"/>
  <c r="BY60" i="28"/>
  <c r="BV60" i="28"/>
  <c r="P60" i="8"/>
  <c r="CA60" i="28"/>
  <c r="CC60" i="28"/>
  <c r="U60" i="8"/>
  <c r="CE60" i="28"/>
  <c r="W60" i="8"/>
  <c r="Q60" i="8" s="1"/>
  <c r="CJ60" i="28"/>
  <c r="F60" i="8"/>
  <c r="BX60" i="28"/>
  <c r="BZ60" i="28"/>
  <c r="CB60" i="28"/>
  <c r="CG60" i="28"/>
  <c r="R60" i="8"/>
  <c r="CA55" i="28"/>
  <c r="CC55" i="28"/>
  <c r="U55" i="8" s="1"/>
  <c r="Q55" i="8" s="1"/>
  <c r="BV55" i="28"/>
  <c r="P55" i="8"/>
  <c r="CB55" i="28"/>
  <c r="CG55" i="28"/>
  <c r="R55" i="8"/>
  <c r="BZ55" i="28"/>
  <c r="BW55" i="28"/>
  <c r="CF55" i="28"/>
  <c r="X55" i="8"/>
  <c r="CE55" i="28"/>
  <c r="W55" i="8" s="1"/>
  <c r="CJ55" i="28"/>
  <c r="F55" i="8"/>
  <c r="CI55" i="28"/>
  <c r="T55" i="8" s="1"/>
  <c r="BY55" i="28"/>
  <c r="CD55" i="28"/>
  <c r="V55" i="8"/>
  <c r="BX55" i="28"/>
  <c r="BY160" i="28"/>
  <c r="CD160" i="28"/>
  <c r="V160" i="8"/>
  <c r="BW160" i="28"/>
  <c r="CI160" i="28"/>
  <c r="T160" i="8"/>
  <c r="CF160" i="28"/>
  <c r="X160" i="8" s="1"/>
  <c r="Q160" i="8" s="1"/>
  <c r="CC160" i="28"/>
  <c r="U160" i="8"/>
  <c r="BV160" i="28"/>
  <c r="P160" i="8" s="1"/>
  <c r="CA160" i="28"/>
  <c r="CE160" i="28"/>
  <c r="W160" i="8"/>
  <c r="BX160" i="28"/>
  <c r="CJ160" i="28"/>
  <c r="F160" i="8"/>
  <c r="CG160" i="28"/>
  <c r="R160" i="8" s="1"/>
  <c r="BZ160" i="28"/>
  <c r="CB160" i="28"/>
  <c r="CF113" i="28"/>
  <c r="X113" i="8" s="1"/>
  <c r="BY113" i="28"/>
  <c r="CD113" i="28"/>
  <c r="V113" i="8"/>
  <c r="BW113" i="28"/>
  <c r="CI113" i="28"/>
  <c r="T113" i="8"/>
  <c r="BZ113" i="28"/>
  <c r="CA113" i="28"/>
  <c r="CJ113" i="28"/>
  <c r="F113" i="8"/>
  <c r="CG113" i="28"/>
  <c r="R113" i="8" s="1"/>
  <c r="CE113" i="28"/>
  <c r="W113" i="8"/>
  <c r="BX113" i="28"/>
  <c r="BV113" i="28"/>
  <c r="P113" i="8"/>
  <c r="CB113" i="28"/>
  <c r="CC113" i="28"/>
  <c r="U113" i="8" s="1"/>
  <c r="Q113" i="8" s="1"/>
  <c r="BZ199" i="28"/>
  <c r="CB199" i="28"/>
  <c r="CG199" i="28"/>
  <c r="R199" i="8" s="1"/>
  <c r="CD199" i="28"/>
  <c r="V199" i="8"/>
  <c r="Q199" i="8" s="1"/>
  <c r="BW199" i="28"/>
  <c r="CI199" i="28"/>
  <c r="T199" i="8"/>
  <c r="CF199" i="28"/>
  <c r="X199" i="8"/>
  <c r="BY199" i="28"/>
  <c r="BV199" i="28"/>
  <c r="P199" i="8"/>
  <c r="CA199" i="28"/>
  <c r="CC199" i="28"/>
  <c r="U199" i="8"/>
  <c r="CE199" i="28"/>
  <c r="W199" i="8"/>
  <c r="BX199" i="28"/>
  <c r="CJ199" i="28"/>
  <c r="F199" i="8"/>
  <c r="CE273" i="28"/>
  <c r="W273" i="8" s="1"/>
  <c r="BX273" i="28"/>
  <c r="CJ273" i="28"/>
  <c r="F273" i="8"/>
  <c r="CB273" i="28"/>
  <c r="CG273" i="28"/>
  <c r="R273" i="8"/>
  <c r="BZ273" i="28"/>
  <c r="CA273" i="28"/>
  <c r="CC273" i="28"/>
  <c r="U273" i="8"/>
  <c r="BV273" i="28"/>
  <c r="P273" i="8" s="1"/>
  <c r="CF273" i="28"/>
  <c r="X273" i="8"/>
  <c r="BY273" i="28"/>
  <c r="BW273" i="28"/>
  <c r="CI273" i="28"/>
  <c r="T273" i="8"/>
  <c r="CD273" i="28"/>
  <c r="V273" i="8" s="1"/>
  <c r="CE289" i="28"/>
  <c r="W289" i="8"/>
  <c r="BX289" i="28"/>
  <c r="CJ289" i="28"/>
  <c r="F289" i="8"/>
  <c r="CB289" i="28"/>
  <c r="CG289" i="28"/>
  <c r="R289" i="8" s="1"/>
  <c r="BZ289" i="28"/>
  <c r="CA289" i="28"/>
  <c r="CC289" i="28"/>
  <c r="U289" i="8" s="1"/>
  <c r="Q289" i="8" s="1"/>
  <c r="BV289" i="28"/>
  <c r="P289" i="8"/>
  <c r="BW289" i="28"/>
  <c r="CI289" i="28"/>
  <c r="T289" i="8"/>
  <c r="CD289" i="28"/>
  <c r="V289" i="8"/>
  <c r="CF289" i="28"/>
  <c r="X289" i="8"/>
  <c r="BY289" i="28"/>
  <c r="BZ310" i="28"/>
  <c r="CB310" i="28"/>
  <c r="CG310" i="28"/>
  <c r="R310" i="8"/>
  <c r="CD310" i="28"/>
  <c r="V310" i="8" s="1"/>
  <c r="BW310" i="28"/>
  <c r="CI310" i="28"/>
  <c r="T310" i="8"/>
  <c r="CF310" i="28"/>
  <c r="X310" i="8"/>
  <c r="BY310" i="28"/>
  <c r="BV310" i="28"/>
  <c r="P310" i="8" s="1"/>
  <c r="CA310" i="28"/>
  <c r="CC310" i="28"/>
  <c r="U310" i="8"/>
  <c r="CE310" i="28"/>
  <c r="W310" i="8"/>
  <c r="BX310" i="28"/>
  <c r="CJ310" i="28"/>
  <c r="F310" i="8" s="1"/>
  <c r="CB356" i="28"/>
  <c r="CG356" i="28"/>
  <c r="R356" i="8"/>
  <c r="BZ356" i="28"/>
  <c r="CF356" i="28"/>
  <c r="X356" i="8"/>
  <c r="CC356" i="28"/>
  <c r="U356" i="8" s="1"/>
  <c r="Q356" i="8" s="1"/>
  <c r="BW356" i="28"/>
  <c r="CE356" i="28"/>
  <c r="W356" i="8"/>
  <c r="CD356" i="28"/>
  <c r="V356" i="8"/>
  <c r="CA356" i="28"/>
  <c r="CJ356" i="28"/>
  <c r="F356" i="8" s="1"/>
  <c r="BX356" i="28"/>
  <c r="BY356" i="28"/>
  <c r="BV356" i="28"/>
  <c r="P356" i="8" s="1"/>
  <c r="CI356" i="28"/>
  <c r="T356" i="8"/>
  <c r="CE337" i="28"/>
  <c r="W337" i="8" s="1"/>
  <c r="BX337" i="28"/>
  <c r="CJ337" i="28"/>
  <c r="F337" i="8"/>
  <c r="CB337" i="28"/>
  <c r="CG337" i="28"/>
  <c r="R337" i="8"/>
  <c r="BZ337" i="28"/>
  <c r="CA337" i="28"/>
  <c r="CC337" i="28"/>
  <c r="U337" i="8"/>
  <c r="BV337" i="28"/>
  <c r="P337" i="8" s="1"/>
  <c r="CF337" i="28"/>
  <c r="X337" i="8"/>
  <c r="BY337" i="28"/>
  <c r="BW337" i="28"/>
  <c r="CI337" i="28"/>
  <c r="T337" i="8"/>
  <c r="CD337" i="28"/>
  <c r="V337" i="8" s="1"/>
  <c r="Q337" i="8" s="1"/>
  <c r="BW385" i="28"/>
  <c r="CI385" i="28"/>
  <c r="T385" i="8"/>
  <c r="CF385" i="28"/>
  <c r="X385" i="8"/>
  <c r="BY385" i="28"/>
  <c r="CA385" i="28"/>
  <c r="CC385" i="28"/>
  <c r="U385" i="8"/>
  <c r="BZ385" i="28"/>
  <c r="CE385" i="28"/>
  <c r="W385" i="8" s="1"/>
  <c r="Q385" i="8" s="1"/>
  <c r="BX385" i="28"/>
  <c r="CJ385" i="28"/>
  <c r="F385" i="8"/>
  <c r="CD385" i="28"/>
  <c r="V385" i="8"/>
  <c r="BV385" i="28"/>
  <c r="P385" i="8"/>
  <c r="CB385" i="28"/>
  <c r="CG385" i="28"/>
  <c r="R385" i="8"/>
  <c r="BY188" i="28"/>
  <c r="CD188" i="28"/>
  <c r="V188" i="8"/>
  <c r="BW188" i="28"/>
  <c r="CI188" i="28"/>
  <c r="T188" i="8" s="1"/>
  <c r="CF188" i="28"/>
  <c r="X188" i="8"/>
  <c r="CC188" i="28"/>
  <c r="U188" i="8" s="1"/>
  <c r="BV188" i="28"/>
  <c r="P188" i="8"/>
  <c r="CA188" i="28"/>
  <c r="CG188" i="28"/>
  <c r="R188" i="8"/>
  <c r="BZ188" i="28"/>
  <c r="CB188" i="28"/>
  <c r="BX188" i="28"/>
  <c r="CJ188" i="28"/>
  <c r="F188" i="8"/>
  <c r="CE188" i="28"/>
  <c r="W188" i="8" s="1"/>
  <c r="CC232" i="28"/>
  <c r="U232" i="8"/>
  <c r="BV232" i="28"/>
  <c r="P232" i="8" s="1"/>
  <c r="CA232" i="28"/>
  <c r="BY232" i="28"/>
  <c r="CI232" i="28"/>
  <c r="T232" i="8" s="1"/>
  <c r="CJ232" i="28"/>
  <c r="F232" i="8"/>
  <c r="BZ232" i="28"/>
  <c r="BW232" i="28"/>
  <c r="BX232" i="28"/>
  <c r="CG232" i="28"/>
  <c r="R232" i="8"/>
  <c r="CD232" i="28"/>
  <c r="V232" i="8"/>
  <c r="CE232" i="28"/>
  <c r="W232" i="8"/>
  <c r="CB232" i="28"/>
  <c r="CF232" i="28"/>
  <c r="X232" i="8"/>
  <c r="CA447" i="28"/>
  <c r="CC447" i="28"/>
  <c r="U447" i="8"/>
  <c r="BV447" i="28"/>
  <c r="P447" i="8"/>
  <c r="CE447" i="28"/>
  <c r="W447" i="8"/>
  <c r="BX447" i="28"/>
  <c r="CJ447" i="28"/>
  <c r="F447" i="8" s="1"/>
  <c r="BW447" i="28"/>
  <c r="CI447" i="28"/>
  <c r="T447" i="8"/>
  <c r="CF447" i="28"/>
  <c r="X447" i="8"/>
  <c r="BY447" i="28"/>
  <c r="CD447" i="28"/>
  <c r="V447" i="8" s="1"/>
  <c r="Q447" i="8" s="1"/>
  <c r="CB447" i="28"/>
  <c r="CG447" i="28"/>
  <c r="R447" i="8"/>
  <c r="BZ447" i="28"/>
  <c r="CG521" i="28"/>
  <c r="R521" i="8"/>
  <c r="BZ521" i="28"/>
  <c r="CB521" i="28"/>
  <c r="BY521" i="28"/>
  <c r="CD521" i="28"/>
  <c r="V521" i="8"/>
  <c r="BW521" i="28"/>
  <c r="CI521" i="28"/>
  <c r="T521" i="8"/>
  <c r="CF521" i="28"/>
  <c r="X521" i="8" s="1"/>
  <c r="CC521" i="28"/>
  <c r="U521" i="8"/>
  <c r="BV521" i="28"/>
  <c r="P521" i="8" s="1"/>
  <c r="CA521" i="28"/>
  <c r="CE521" i="28"/>
  <c r="W521" i="8"/>
  <c r="BX521" i="28"/>
  <c r="CJ521" i="28"/>
  <c r="F521" i="8"/>
  <c r="Q81" i="8"/>
  <c r="Q100" i="8"/>
  <c r="Q116" i="8"/>
  <c r="Q107" i="8"/>
  <c r="Q130" i="8"/>
  <c r="BV18" i="28"/>
  <c r="P18" i="8"/>
  <c r="CF18" i="28"/>
  <c r="X18" i="8"/>
  <c r="CG18" i="28"/>
  <c r="R18" i="8"/>
  <c r="BY18" i="28"/>
  <c r="BZ18" i="28"/>
  <c r="CI18" i="28"/>
  <c r="T18" i="8"/>
  <c r="CE18" i="28"/>
  <c r="W18" i="8"/>
  <c r="BW18" i="28"/>
  <c r="CD18" i="28"/>
  <c r="V18" i="8"/>
  <c r="CA18" i="28"/>
  <c r="CB18" i="28"/>
  <c r="CC18" i="28"/>
  <c r="U18" i="8"/>
  <c r="Q18" i="8" s="1"/>
  <c r="CJ18" i="28"/>
  <c r="F18" i="8" s="1"/>
  <c r="BX18" i="28"/>
  <c r="CB260" i="28"/>
  <c r="CG260" i="28"/>
  <c r="R260" i="8" s="1"/>
  <c r="BZ260" i="28"/>
  <c r="CC260" i="28"/>
  <c r="U260" i="8"/>
  <c r="BV260" i="28"/>
  <c r="P260" i="8"/>
  <c r="CA260" i="28"/>
  <c r="CJ260" i="28"/>
  <c r="F260" i="8" s="1"/>
  <c r="CE260" i="28"/>
  <c r="W260" i="8"/>
  <c r="BY260" i="28"/>
  <c r="CD260" i="28"/>
  <c r="V260" i="8"/>
  <c r="CI260" i="28"/>
  <c r="T260" i="8"/>
  <c r="BX260" i="28"/>
  <c r="CF260" i="28"/>
  <c r="X260" i="8"/>
  <c r="BW260" i="28"/>
  <c r="CB276" i="28"/>
  <c r="CG276" i="28"/>
  <c r="R276" i="8"/>
  <c r="BZ276" i="28"/>
  <c r="CF276" i="28"/>
  <c r="X276" i="8"/>
  <c r="CC276" i="28"/>
  <c r="U276" i="8"/>
  <c r="Q276" i="8" s="1"/>
  <c r="BW276" i="28"/>
  <c r="CD276" i="28"/>
  <c r="V276" i="8"/>
  <c r="CA276" i="28"/>
  <c r="CJ276" i="28"/>
  <c r="F276" i="8"/>
  <c r="CE276" i="28"/>
  <c r="W276" i="8"/>
  <c r="BX276" i="28"/>
  <c r="BY276" i="28"/>
  <c r="BV276" i="28"/>
  <c r="P276" i="8"/>
  <c r="CI276" i="28"/>
  <c r="T276" i="8"/>
  <c r="CE362" i="28"/>
  <c r="W362" i="8"/>
  <c r="BX362" i="28"/>
  <c r="CJ362" i="28"/>
  <c r="F362" i="8"/>
  <c r="CF362" i="28"/>
  <c r="X362" i="8" s="1"/>
  <c r="CC362" i="28"/>
  <c r="U362" i="8"/>
  <c r="Q362" i="8" s="1"/>
  <c r="BV362" i="28"/>
  <c r="P362" i="8" s="1"/>
  <c r="CI362" i="28"/>
  <c r="T362" i="8"/>
  <c r="CG362" i="28"/>
  <c r="R362" i="8" s="1"/>
  <c r="BZ362" i="28"/>
  <c r="BW362" i="28"/>
  <c r="CD362" i="28"/>
  <c r="V362" i="8" s="1"/>
  <c r="CA362" i="28"/>
  <c r="CB362" i="28"/>
  <c r="BY362" i="28"/>
  <c r="Q215" i="8"/>
  <c r="Q438" i="8"/>
  <c r="CG449" i="28"/>
  <c r="R449" i="8"/>
  <c r="BZ449" i="28"/>
  <c r="CB449" i="28"/>
  <c r="BY449" i="28"/>
  <c r="CD449" i="28"/>
  <c r="V449" i="8" s="1"/>
  <c r="BW449" i="28"/>
  <c r="CI449" i="28"/>
  <c r="T449" i="8"/>
  <c r="CF449" i="28"/>
  <c r="X449" i="8"/>
  <c r="CC449" i="28"/>
  <c r="U449" i="8"/>
  <c r="BV449" i="28"/>
  <c r="P449" i="8"/>
  <c r="CA449" i="28"/>
  <c r="CJ449" i="28"/>
  <c r="F449" i="8" s="1"/>
  <c r="BX449" i="28"/>
  <c r="CE449" i="28"/>
  <c r="W449" i="8"/>
  <c r="BY407" i="28"/>
  <c r="CD407" i="28"/>
  <c r="V407" i="8"/>
  <c r="BW407" i="28"/>
  <c r="BX407" i="28"/>
  <c r="CJ407" i="28"/>
  <c r="F407" i="8"/>
  <c r="CC407" i="28"/>
  <c r="U407" i="8" s="1"/>
  <c r="Q407" i="8" s="1"/>
  <c r="BV407" i="28"/>
  <c r="P407" i="8"/>
  <c r="CA407" i="28"/>
  <c r="CI407" i="28"/>
  <c r="T407" i="8"/>
  <c r="CF407" i="28"/>
  <c r="X407" i="8"/>
  <c r="CE407" i="28"/>
  <c r="W407" i="8"/>
  <c r="CG407" i="28"/>
  <c r="R407" i="8"/>
  <c r="BZ407" i="28"/>
  <c r="CB407" i="28"/>
  <c r="CC446" i="28"/>
  <c r="U446" i="8"/>
  <c r="BV446" i="28"/>
  <c r="P446" i="8"/>
  <c r="CA446" i="28"/>
  <c r="BX446" i="28"/>
  <c r="CJ446" i="28"/>
  <c r="F446" i="8"/>
  <c r="CE446" i="28"/>
  <c r="W446" i="8"/>
  <c r="CB446" i="28"/>
  <c r="CG446" i="28"/>
  <c r="R446" i="8"/>
  <c r="BZ446" i="28"/>
  <c r="CD446" i="28"/>
  <c r="V446" i="8"/>
  <c r="BY446" i="28"/>
  <c r="CF446" i="28"/>
  <c r="X446" i="8" s="1"/>
  <c r="BW446" i="28"/>
  <c r="CI446" i="28"/>
  <c r="T446" i="8"/>
  <c r="E26" i="31"/>
  <c r="E24" i="31"/>
  <c r="E23" i="31"/>
  <c r="I25" i="9"/>
  <c r="I26" i="9" s="1"/>
  <c r="AP22" i="9"/>
  <c r="AQ22" i="9" s="1"/>
  <c r="AP4" i="9"/>
  <c r="AQ4" i="9"/>
  <c r="I7" i="9"/>
  <c r="AP5" i="9" s="1"/>
  <c r="AQ5" i="9" s="1"/>
  <c r="Q146" i="8"/>
  <c r="Q88" i="8"/>
  <c r="Q494" i="8"/>
  <c r="Q224" i="8"/>
  <c r="Q483" i="8"/>
  <c r="Q436" i="8"/>
  <c r="Q509" i="8"/>
  <c r="Q505" i="8"/>
  <c r="Q89" i="8"/>
  <c r="Q496" i="8"/>
  <c r="Q348" i="8"/>
  <c r="Q346" i="8"/>
  <c r="Q460" i="8"/>
  <c r="Q67" i="8"/>
  <c r="Q234" i="8"/>
  <c r="Q427" i="8"/>
  <c r="Q357" i="8"/>
  <c r="Q504" i="8"/>
  <c r="Q239" i="8"/>
  <c r="Q38" i="8"/>
  <c r="Q349" i="8"/>
  <c r="Q255" i="8"/>
  <c r="Q48" i="8"/>
  <c r="Q197" i="8"/>
  <c r="Q412" i="8"/>
  <c r="Q369" i="8"/>
  <c r="Q367" i="8"/>
  <c r="Q428" i="8"/>
  <c r="Q178" i="8"/>
  <c r="Q29" i="8"/>
  <c r="Q354" i="8"/>
  <c r="Q515" i="8"/>
  <c r="Q290" i="8"/>
  <c r="Q274" i="8"/>
  <c r="Q202" i="8"/>
  <c r="Q232" i="8"/>
  <c r="Q401" i="8"/>
  <c r="Q470" i="8"/>
  <c r="Q22" i="8"/>
  <c r="Q322" i="8"/>
  <c r="Q261" i="8"/>
  <c r="Q245" i="8"/>
  <c r="Q514" i="8"/>
  <c r="Q285" i="8"/>
  <c r="Q471" i="8"/>
  <c r="Q6" i="8"/>
  <c r="Q400" i="8"/>
  <c r="Q15" i="8"/>
  <c r="Q66" i="8"/>
  <c r="Q292" i="8"/>
  <c r="Q37" i="8"/>
  <c r="Q381" i="8"/>
  <c r="Q201" i="8"/>
  <c r="Q16" i="8"/>
  <c r="Q225" i="8"/>
  <c r="Q59" i="8"/>
  <c r="Q264" i="8"/>
  <c r="Q405" i="8"/>
  <c r="Q270" i="8"/>
  <c r="Q83" i="8"/>
  <c r="Q370" i="8"/>
  <c r="Q58" i="8"/>
  <c r="Q475" i="8"/>
  <c r="Q361" i="8"/>
  <c r="Q281" i="8"/>
  <c r="Q150" i="8"/>
  <c r="Q76" i="8"/>
  <c r="Q525" i="8"/>
  <c r="Q507" i="8"/>
  <c r="Q397" i="8"/>
  <c r="Q360" i="8"/>
  <c r="Q283" i="8"/>
  <c r="Q129" i="8"/>
  <c r="Q27" i="8"/>
  <c r="Q440" i="8"/>
  <c r="Q269" i="8"/>
  <c r="Q252" i="8"/>
  <c r="Q171" i="8"/>
  <c r="Q257" i="8"/>
  <c r="Q227" i="8"/>
  <c r="Q144" i="8"/>
  <c r="Q404" i="8"/>
  <c r="Q31" i="8"/>
  <c r="Q425" i="8"/>
  <c r="Q479" i="8"/>
  <c r="Q35" i="8"/>
  <c r="Q220" i="8"/>
  <c r="Q452" i="8"/>
  <c r="Q231" i="8"/>
  <c r="Q364" i="8"/>
  <c r="Q68" i="8"/>
  <c r="Q206" i="8"/>
  <c r="Q111" i="8"/>
  <c r="Q218" i="8"/>
  <c r="Q380" i="8"/>
  <c r="Q391" i="8"/>
  <c r="Q332" i="8"/>
  <c r="Q167" i="8"/>
  <c r="Q403" i="8"/>
  <c r="Q490" i="8"/>
  <c r="Q275" i="8"/>
  <c r="Q443" i="8"/>
  <c r="Q394" i="8"/>
  <c r="Q512" i="8"/>
  <c r="Q324" i="8"/>
  <c r="Q244" i="8"/>
  <c r="Q472" i="8"/>
  <c r="Q340" i="8"/>
  <c r="Q20" i="8"/>
  <c r="Q529" i="8"/>
  <c r="Q426" i="8"/>
  <c r="Q327" i="8"/>
  <c r="Q5" i="8"/>
  <c r="Q30" i="8"/>
  <c r="Q166" i="8"/>
  <c r="Q23" i="8"/>
  <c r="Q248" i="8"/>
  <c r="Q194" i="8"/>
  <c r="Q170" i="8"/>
  <c r="Q267" i="8"/>
  <c r="Q262" i="8"/>
  <c r="Q272" i="8"/>
  <c r="Q312" i="8"/>
  <c r="Q374" i="8"/>
  <c r="Q11" i="8"/>
  <c r="Q110" i="8"/>
  <c r="Q489" i="8"/>
  <c r="Q300" i="8"/>
  <c r="Q209" i="8"/>
  <c r="Q326" i="8"/>
  <c r="Q212" i="8"/>
  <c r="Q382" i="8"/>
  <c r="Q314" i="8"/>
  <c r="Q216" i="8"/>
  <c r="Q461" i="8"/>
  <c r="Q455" i="8"/>
  <c r="Q184" i="8"/>
  <c r="Q84" i="8"/>
  <c r="Q402" i="8"/>
  <c r="Q115" i="8"/>
  <c r="Q395" i="8"/>
  <c r="Q420" i="8"/>
  <c r="Q198" i="8"/>
  <c r="Q320" i="8"/>
  <c r="Q465" i="8"/>
  <c r="Q42" i="8"/>
  <c r="Q131" i="8"/>
  <c r="Q7" i="8"/>
  <c r="Q355" i="8"/>
  <c r="Q358" i="8"/>
  <c r="Q250" i="8"/>
  <c r="P4" i="8"/>
  <c r="Q280" i="8"/>
  <c r="Q293" i="8"/>
  <c r="Q223" i="8"/>
  <c r="Q365" i="8"/>
  <c r="Q478" i="8"/>
  <c r="Q526" i="8"/>
  <c r="Q268" i="8"/>
  <c r="Q378" i="8"/>
  <c r="Q291" i="8"/>
  <c r="Q251" i="8"/>
  <c r="Q47" i="8"/>
  <c r="Q495" i="8"/>
  <c r="Q530" i="8"/>
  <c r="Q147" i="8"/>
  <c r="Q435" i="8"/>
  <c r="Q168" i="8"/>
  <c r="Q528" i="8"/>
  <c r="Q74" i="8"/>
  <c r="Q321" i="8"/>
  <c r="Q423" i="8"/>
  <c r="Q387" i="8"/>
  <c r="Q368" i="8"/>
  <c r="Q161" i="8"/>
  <c r="Q14" i="8"/>
  <c r="Q419" i="8"/>
  <c r="Q520" i="8"/>
  <c r="Q241" i="8"/>
  <c r="Q511" i="8"/>
  <c r="Q303" i="8"/>
  <c r="Q39" i="8"/>
  <c r="Q323" i="8"/>
  <c r="Q200" i="8"/>
  <c r="Q417" i="8"/>
  <c r="Q249" i="8"/>
  <c r="Q176" i="8"/>
  <c r="Q180" i="8"/>
  <c r="Q429" i="8"/>
  <c r="Q52" i="8"/>
  <c r="Q441" i="8"/>
  <c r="Q442" i="8"/>
  <c r="Q156" i="8"/>
  <c r="Q359" i="8"/>
  <c r="Q64" i="8"/>
  <c r="Q336" i="8"/>
  <c r="Q226" i="8"/>
  <c r="Q297" i="8"/>
  <c r="Q208" i="8"/>
  <c r="Q179" i="8"/>
  <c r="Q286" i="8"/>
  <c r="Q363" i="8"/>
  <c r="Q503" i="8"/>
  <c r="Q476" i="8"/>
  <c r="Q284" i="8"/>
  <c r="Q45" i="8"/>
  <c r="Q464" i="8"/>
  <c r="Q301" i="8"/>
  <c r="Q263" i="8"/>
  <c r="Q416" i="8"/>
  <c r="Q306" i="8"/>
  <c r="Q288" i="8"/>
  <c r="Q56" i="8"/>
  <c r="Q462" i="8"/>
  <c r="Q260" i="8"/>
  <c r="Q28" i="8"/>
  <c r="Q139" i="8"/>
  <c r="Q366" i="8"/>
  <c r="Q437" i="8"/>
  <c r="Q238" i="8"/>
  <c r="Q379" i="8"/>
  <c r="Q298" i="8"/>
  <c r="Q63" i="8"/>
  <c r="Q296" i="8"/>
  <c r="Q335" i="8"/>
  <c r="Q62" i="8"/>
  <c r="Q299" i="8"/>
  <c r="Q21" i="8"/>
  <c r="Q135" i="8"/>
  <c r="Q523" i="8"/>
  <c r="Q474" i="8"/>
  <c r="Q152" i="8"/>
  <c r="Q75" i="8"/>
  <c r="Q148" i="8"/>
  <c r="Q453" i="8"/>
  <c r="Q125" i="8"/>
  <c r="Q121" i="8"/>
  <c r="Q186" i="8"/>
  <c r="Q149" i="8"/>
  <c r="Q466" i="8"/>
  <c r="Q240" i="8"/>
  <c r="Q445" i="8"/>
  <c r="Q259" i="8"/>
  <c r="Q459" i="8"/>
  <c r="Q431" i="8"/>
  <c r="Q482" i="8"/>
  <c r="Q287" i="8"/>
  <c r="Q329" i="8"/>
  <c r="Q253" i="8"/>
  <c r="Q154" i="8"/>
  <c r="Q415" i="8"/>
  <c r="Q457" i="8"/>
  <c r="Q408" i="8"/>
  <c r="Q488" i="8"/>
  <c r="Q463" i="8"/>
  <c r="Q159" i="8"/>
  <c r="Q169" i="8"/>
  <c r="I8" i="9"/>
  <c r="I9" i="9" s="1"/>
  <c r="AP6" i="9"/>
  <c r="AQ6" i="9" s="1"/>
  <c r="J564" i="11" l="1"/>
  <c r="J564" i="10"/>
  <c r="J564" i="12"/>
  <c r="G291" i="9"/>
  <c r="J82" i="30" s="1"/>
  <c r="O564" i="10"/>
  <c r="L291" i="9"/>
  <c r="J108" i="30" s="1"/>
  <c r="O564" i="12"/>
  <c r="O564" i="11"/>
  <c r="K564" i="11"/>
  <c r="H291" i="9"/>
  <c r="J80" i="30" s="1"/>
  <c r="K564" i="12"/>
  <c r="K564" i="10"/>
  <c r="F134" i="30"/>
  <c r="P134" i="30"/>
  <c r="I291" i="9"/>
  <c r="J114" i="30" s="1"/>
  <c r="L564" i="12"/>
  <c r="L564" i="11"/>
  <c r="L564" i="10"/>
  <c r="I564" i="10"/>
  <c r="I564" i="12"/>
  <c r="I564" i="11"/>
  <c r="F291" i="9"/>
  <c r="J84" i="30" s="1"/>
  <c r="N564" i="11"/>
  <c r="N564" i="12"/>
  <c r="K291" i="9"/>
  <c r="J110" i="30" s="1"/>
  <c r="N564" i="10"/>
  <c r="G564" i="12"/>
  <c r="O138" i="30"/>
  <c r="G564" i="10"/>
  <c r="Q446" i="8"/>
  <c r="Q521" i="8"/>
  <c r="Q273" i="8"/>
  <c r="Q473" i="8"/>
  <c r="Q341" i="8"/>
  <c r="Q127" i="8"/>
  <c r="Q57" i="8"/>
  <c r="Q311" i="8"/>
  <c r="Q454" i="8"/>
  <c r="Q19" i="8"/>
  <c r="I10" i="9"/>
  <c r="AP7" i="9"/>
  <c r="AQ7" i="9" s="1"/>
  <c r="Q310" i="8"/>
  <c r="Q477" i="8"/>
  <c r="Q524" i="8"/>
  <c r="AP24" i="9"/>
  <c r="AQ24" i="9" s="1"/>
  <c r="I27" i="9"/>
  <c r="Q328" i="8"/>
  <c r="Q449" i="8"/>
  <c r="Q188" i="8"/>
  <c r="Q389" i="8"/>
  <c r="Q409" i="8"/>
  <c r="Q4" i="8"/>
  <c r="Q128" i="8"/>
  <c r="AP23" i="9"/>
  <c r="AQ23" i="9" s="1"/>
  <c r="Q9" i="8"/>
  <c r="Q189" i="8"/>
  <c r="Q484" i="8"/>
  <c r="Q96" i="8"/>
  <c r="Q126" i="8"/>
  <c r="Q98" i="8"/>
  <c r="BW436" i="28"/>
  <c r="CH436" i="28"/>
  <c r="S436" i="8" s="1"/>
  <c r="BZ49" i="28"/>
  <c r="BX49" i="28"/>
  <c r="BX93" i="28"/>
  <c r="BV93" i="28"/>
  <c r="P93" i="8" s="1"/>
  <c r="CH46" i="28"/>
  <c r="S46" i="8" s="1"/>
  <c r="CJ46" i="28"/>
  <c r="F46" i="8" s="1"/>
  <c r="CC46" i="28"/>
  <c r="U46" i="8" s="1"/>
  <c r="Q46" i="8" s="1"/>
  <c r="BY46" i="28"/>
  <c r="BW46" i="28"/>
  <c r="CA46" i="28"/>
  <c r="CG46" i="28"/>
  <c r="R46" i="8" s="1"/>
  <c r="CA491" i="28"/>
  <c r="CJ491" i="28"/>
  <c r="F491" i="8" s="1"/>
  <c r="BZ491" i="28"/>
  <c r="CC491" i="28"/>
  <c r="U491" i="8" s="1"/>
  <c r="Q491" i="8" s="1"/>
  <c r="CG491" i="28"/>
  <c r="R491" i="8" s="1"/>
  <c r="CI145" i="28"/>
  <c r="T145" i="8" s="1"/>
  <c r="CB145" i="28"/>
  <c r="CA145" i="28"/>
  <c r="CJ145" i="28"/>
  <c r="F145" i="8" s="1"/>
  <c r="BW145" i="28"/>
  <c r="CC145" i="28"/>
  <c r="U145" i="8" s="1"/>
  <c r="Q145" i="8" s="1"/>
  <c r="CH132" i="28"/>
  <c r="S132" i="8" s="1"/>
  <c r="CC132" i="28"/>
  <c r="U132" i="8" s="1"/>
  <c r="Q132" i="8" s="1"/>
  <c r="CJ49" i="28"/>
  <c r="F49" i="8" s="1"/>
  <c r="CI49" i="28"/>
  <c r="T49" i="8" s="1"/>
  <c r="CE49" i="28"/>
  <c r="W49" i="8" s="1"/>
  <c r="CF49" i="28"/>
  <c r="X49" i="8" s="1"/>
  <c r="CD49" i="28"/>
  <c r="V49" i="8" s="1"/>
  <c r="BW49" i="28"/>
  <c r="CH424" i="28"/>
  <c r="S424" i="8" s="1"/>
  <c r="CE424" i="28"/>
  <c r="W424" i="8" s="1"/>
  <c r="Q424" i="8" s="1"/>
  <c r="CI424" i="28"/>
  <c r="T424" i="8" s="1"/>
  <c r="BY424" i="28"/>
  <c r="CA424" i="28"/>
  <c r="BZ424" i="28"/>
  <c r="BZ93" i="28"/>
  <c r="BW93" i="28"/>
  <c r="CJ93" i="28"/>
  <c r="F93" i="8" s="1"/>
  <c r="CF93" i="28"/>
  <c r="X93" i="8" s="1"/>
  <c r="CE93" i="28"/>
  <c r="W93" i="8" s="1"/>
  <c r="BY93" i="28"/>
  <c r="CC93" i="28"/>
  <c r="U93" i="8" s="1"/>
  <c r="H119" i="8"/>
  <c r="AS119" i="28"/>
  <c r="AS91" i="28"/>
  <c r="H91" i="8"/>
  <c r="AS134" i="28"/>
  <c r="H134" i="8"/>
  <c r="H26" i="8"/>
  <c r="CQ2" i="28"/>
  <c r="CQ3" i="28"/>
  <c r="AS26" i="28"/>
  <c r="AS233" i="28"/>
  <c r="H233" i="8"/>
  <c r="G567" i="12"/>
  <c r="D281" i="9" s="1"/>
  <c r="G568" i="12"/>
  <c r="D282" i="9" s="1"/>
  <c r="G569" i="12"/>
  <c r="CH65" i="28"/>
  <c r="S65" i="8" s="1"/>
  <c r="BZ65" i="28"/>
  <c r="BW65" i="28"/>
  <c r="CC65" i="28"/>
  <c r="U65" i="8" s="1"/>
  <c r="CA65" i="28"/>
  <c r="CB65" i="28"/>
  <c r="CI65" i="28"/>
  <c r="T65" i="8" s="1"/>
  <c r="CF65" i="28"/>
  <c r="X65" i="8" s="1"/>
  <c r="CJ65" i="28"/>
  <c r="F65" i="8" s="1"/>
  <c r="CH173" i="28"/>
  <c r="S173" i="8" s="1"/>
  <c r="CJ173" i="28"/>
  <c r="F173" i="8" s="1"/>
  <c r="CB173" i="28"/>
  <c r="CF173" i="28"/>
  <c r="X173" i="8" s="1"/>
  <c r="CC173" i="28"/>
  <c r="U173" i="8" s="1"/>
  <c r="Q173" i="8" s="1"/>
  <c r="CA173" i="28"/>
  <c r="CG173" i="28"/>
  <c r="R173" i="8" s="1"/>
  <c r="BW173" i="28"/>
  <c r="Q546" i="8"/>
  <c r="CH102" i="28"/>
  <c r="S102" i="8" s="1"/>
  <c r="CI102" i="28"/>
  <c r="T102" i="8" s="1"/>
  <c r="BY102" i="28"/>
  <c r="CC102" i="28"/>
  <c r="U102" i="8" s="1"/>
  <c r="Q102" i="8" s="1"/>
  <c r="CE102" i="28"/>
  <c r="W102" i="8" s="1"/>
  <c r="BZ102" i="28"/>
  <c r="BX102" i="28"/>
  <c r="BW102" i="28"/>
  <c r="CD102" i="28"/>
  <c r="V102" i="8" s="1"/>
  <c r="BV102" i="28"/>
  <c r="P102" i="8" s="1"/>
  <c r="CJ102" i="28"/>
  <c r="F102" i="8" s="1"/>
  <c r="H22" i="9"/>
  <c r="H23" i="9" s="1"/>
  <c r="H24" i="9" s="1"/>
  <c r="H25" i="9" s="1"/>
  <c r="H26" i="9" s="1"/>
  <c r="H27" i="9" s="1"/>
  <c r="H28" i="9" s="1"/>
  <c r="H29" i="9" s="1"/>
  <c r="H30" i="9" s="1"/>
  <c r="H31" i="9" s="1"/>
  <c r="K32" i="9"/>
  <c r="CD236" i="28"/>
  <c r="V236" i="8" s="1"/>
  <c r="Q236" i="8" s="1"/>
  <c r="CG236" i="28"/>
  <c r="R236" i="8" s="1"/>
  <c r="Q538" i="8"/>
  <c r="CR564" i="28"/>
  <c r="H564" i="8" s="1"/>
  <c r="AS564" i="28"/>
  <c r="N569" i="8"/>
  <c r="N568" i="8"/>
  <c r="K261" i="9" s="1"/>
  <c r="N567" i="8"/>
  <c r="K260" i="9" s="1"/>
  <c r="C158" i="9" a="1"/>
  <c r="BZ215" i="28"/>
  <c r="BY215" i="28"/>
  <c r="L569" i="8"/>
  <c r="L567" i="8"/>
  <c r="I260" i="9" s="1"/>
  <c r="C124" i="9" a="1"/>
  <c r="L568" i="8"/>
  <c r="I261" i="9" s="1"/>
  <c r="O569" i="8"/>
  <c r="O567" i="8"/>
  <c r="L260" i="9" s="1"/>
  <c r="C175" i="9" a="1"/>
  <c r="K568" i="8"/>
  <c r="H261" i="9" s="1"/>
  <c r="C107" i="9" a="1"/>
  <c r="I567" i="8"/>
  <c r="F260" i="9" s="1"/>
  <c r="J568" i="8"/>
  <c r="G261" i="9" s="1"/>
  <c r="J262" i="9"/>
  <c r="H499" i="8"/>
  <c r="AS499" i="28"/>
  <c r="AS522" i="28"/>
  <c r="H522" i="8"/>
  <c r="H315" i="8"/>
  <c r="AS315" i="28"/>
  <c r="AS338" i="28"/>
  <c r="H338" i="8"/>
  <c r="H278" i="8"/>
  <c r="AS278" i="28"/>
  <c r="AS246" i="28"/>
  <c r="H246" i="8"/>
  <c r="H183" i="8"/>
  <c r="AS183" i="28"/>
  <c r="AS158" i="28"/>
  <c r="H158" i="8"/>
  <c r="AS469" i="28"/>
  <c r="H469" i="8"/>
  <c r="H468" i="8"/>
  <c r="AS468" i="28"/>
  <c r="AS386" i="28"/>
  <c r="H386" i="8"/>
  <c r="H500" i="8"/>
  <c r="AS500" i="28"/>
  <c r="AS372" i="28"/>
  <c r="H372" i="8"/>
  <c r="H277" i="8"/>
  <c r="AS277" i="28"/>
  <c r="AS187" i="28"/>
  <c r="H187" i="8"/>
  <c r="H72" i="8"/>
  <c r="AS72" i="28"/>
  <c r="AS393" i="28"/>
  <c r="H393" i="8"/>
  <c r="H165" i="8"/>
  <c r="AS165" i="28"/>
  <c r="BX533" i="28"/>
  <c r="CF533" i="28"/>
  <c r="X533" i="8" s="1"/>
  <c r="BZ533" i="28"/>
  <c r="CA533" i="28"/>
  <c r="BV533" i="28"/>
  <c r="P533" i="8" s="1"/>
  <c r="CG533" i="28"/>
  <c r="R533" i="8" s="1"/>
  <c r="CJ533" i="28"/>
  <c r="F533" i="8" s="1"/>
  <c r="BW533" i="28"/>
  <c r="CE533" i="28"/>
  <c r="W533" i="8" s="1"/>
  <c r="BY533" i="28"/>
  <c r="CH533" i="28"/>
  <c r="S533" i="8" s="1"/>
  <c r="CI533" i="28"/>
  <c r="T533" i="8" s="1"/>
  <c r="CC533" i="28"/>
  <c r="U533" i="8" s="1"/>
  <c r="CI548" i="28"/>
  <c r="T548" i="8" s="1"/>
  <c r="BY548" i="28"/>
  <c r="CC548" i="28"/>
  <c r="U548" i="8" s="1"/>
  <c r="CD548" i="28"/>
  <c r="V548" i="8" s="1"/>
  <c r="BZ548" i="28"/>
  <c r="CG548" i="28"/>
  <c r="R548" i="8" s="1"/>
  <c r="CB548" i="28"/>
  <c r="CJ548" i="28"/>
  <c r="F548" i="8" s="1"/>
  <c r="BW548" i="28"/>
  <c r="CA548" i="28"/>
  <c r="CF548" i="28"/>
  <c r="X548" i="8" s="1"/>
  <c r="CE548" i="28"/>
  <c r="W548" i="8" s="1"/>
  <c r="BX548" i="28"/>
  <c r="AS172" i="28"/>
  <c r="H337" i="8"/>
  <c r="H9" i="8"/>
  <c r="AS347" i="28"/>
  <c r="H82" i="8"/>
  <c r="AS82" i="28"/>
  <c r="AS151" i="28"/>
  <c r="H151" i="8"/>
  <c r="H10" i="8"/>
  <c r="H568" i="8" s="1"/>
  <c r="E261" i="9" s="1"/>
  <c r="AS10" i="28"/>
  <c r="O568" i="8"/>
  <c r="L261" i="9" s="1"/>
  <c r="H253" i="8"/>
  <c r="AS351" i="28"/>
  <c r="AS294" i="28"/>
  <c r="H420" i="8"/>
  <c r="K569" i="8"/>
  <c r="G569" i="11"/>
  <c r="G567" i="11"/>
  <c r="D274" i="9" s="1"/>
  <c r="W3" i="8"/>
  <c r="W532" i="8"/>
  <c r="E194" i="9"/>
  <c r="E195" i="9"/>
  <c r="E201" i="9"/>
  <c r="E198" i="9"/>
  <c r="E200" i="9"/>
  <c r="E199" i="9"/>
  <c r="E196" i="9"/>
  <c r="E193" i="9"/>
  <c r="E192" i="9"/>
  <c r="E197" i="9"/>
  <c r="C135" i="9"/>
  <c r="C90" i="9" a="1"/>
  <c r="CF547" i="28"/>
  <c r="X547" i="8" s="1"/>
  <c r="W553" i="8"/>
  <c r="Q553" i="8" s="1"/>
  <c r="W554" i="8"/>
  <c r="Q554" i="8" s="1"/>
  <c r="J569" i="8"/>
  <c r="T542" i="8"/>
  <c r="F542" i="8"/>
  <c r="I568" i="8"/>
  <c r="F261" i="9" s="1"/>
  <c r="I569" i="8"/>
  <c r="C73" i="9" a="1"/>
  <c r="J567" i="8"/>
  <c r="G260" i="9" s="1"/>
  <c r="C101" i="9"/>
  <c r="C237" i="9"/>
  <c r="C152" i="9"/>
  <c r="CH547" i="28"/>
  <c r="S547" i="8" s="1"/>
  <c r="CH550" i="28"/>
  <c r="S550" i="8" s="1"/>
  <c r="C220" i="9"/>
  <c r="C186" i="9"/>
  <c r="C84" i="9"/>
  <c r="CG547" i="28"/>
  <c r="R547" i="8" s="1"/>
  <c r="CC547" i="28"/>
  <c r="U547" i="8" s="1"/>
  <c r="CE547" i="28"/>
  <c r="W547" i="8" s="1"/>
  <c r="BW546" i="28"/>
  <c r="CF546" i="28"/>
  <c r="X546" i="8" s="1"/>
  <c r="CJ546" i="28"/>
  <c r="F546" i="8" s="1"/>
  <c r="CD546" i="28"/>
  <c r="V546" i="8" s="1"/>
  <c r="F532" i="8"/>
  <c r="T532" i="8"/>
  <c r="X532" i="8"/>
  <c r="C118" i="9"/>
  <c r="C254" i="9"/>
  <c r="T553" i="8"/>
  <c r="CI552" i="28"/>
  <c r="T552" i="8" s="1"/>
  <c r="BW552" i="28"/>
  <c r="BW547" i="28"/>
  <c r="CI547" i="28"/>
  <c r="T547" i="8" s="1"/>
  <c r="CD547" i="28"/>
  <c r="V547" i="8" s="1"/>
  <c r="T538" i="8"/>
  <c r="G568" i="11"/>
  <c r="D275" i="9" s="1"/>
  <c r="K567" i="8"/>
  <c r="H260" i="9" s="1"/>
  <c r="F553" i="8"/>
  <c r="M564" i="10"/>
  <c r="M564" i="11"/>
  <c r="J291" i="9"/>
  <c r="J112" i="30" s="1"/>
  <c r="M564" i="12"/>
  <c r="X554" i="8"/>
  <c r="CE535" i="28"/>
  <c r="W535" i="8" s="1"/>
  <c r="Q535" i="8" s="1"/>
  <c r="BY535" i="28"/>
  <c r="V542" i="8"/>
  <c r="Q542" i="8" s="1"/>
  <c r="M567" i="8"/>
  <c r="J260" i="9" s="1"/>
  <c r="C141" i="9" a="1"/>
  <c r="F203" i="9"/>
  <c r="P39" i="29"/>
  <c r="P49" i="29"/>
  <c r="P33" i="29"/>
  <c r="P32" i="29"/>
  <c r="P24" i="29"/>
  <c r="P37" i="29"/>
  <c r="P25" i="29"/>
  <c r="P40" i="29"/>
  <c r="Q29" i="29"/>
  <c r="Q34" i="29"/>
  <c r="Q51" i="29"/>
  <c r="Q31" i="29"/>
  <c r="Q65" i="29"/>
  <c r="Q28" i="29"/>
  <c r="Q64" i="29"/>
  <c r="Q45" i="29"/>
  <c r="Q35" i="29"/>
  <c r="Q63" i="29"/>
  <c r="Q46" i="29"/>
  <c r="Q61" i="29"/>
  <c r="Q62" i="29"/>
  <c r="Q44" i="29"/>
  <c r="S67" i="29"/>
  <c r="H5" i="12"/>
  <c r="H9" i="12"/>
  <c r="H13" i="12"/>
  <c r="H17" i="12"/>
  <c r="H21" i="12"/>
  <c r="H25" i="12"/>
  <c r="H2" i="12"/>
  <c r="H6" i="1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5" i="10"/>
  <c r="H9" i="10"/>
  <c r="H13" i="10"/>
  <c r="H17" i="10"/>
  <c r="H21" i="10"/>
  <c r="H25" i="10"/>
  <c r="H29" i="10"/>
  <c r="H33" i="10"/>
  <c r="H37" i="10"/>
  <c r="H41" i="10"/>
  <c r="H45" i="10"/>
  <c r="H49" i="10"/>
  <c r="H53" i="10"/>
  <c r="H57" i="10"/>
  <c r="H61" i="10"/>
  <c r="H65" i="10"/>
  <c r="H69" i="10"/>
  <c r="H73" i="10"/>
  <c r="H77" i="10"/>
  <c r="H81" i="10"/>
  <c r="H85" i="10"/>
  <c r="H89" i="10"/>
  <c r="H93" i="10"/>
  <c r="H97" i="10"/>
  <c r="H101" i="10"/>
  <c r="H105" i="10"/>
  <c r="H109" i="10"/>
  <c r="H113" i="10"/>
  <c r="H117" i="10"/>
  <c r="H121" i="10"/>
  <c r="H125" i="10"/>
  <c r="H129" i="10"/>
  <c r="H133" i="10"/>
  <c r="H137" i="10"/>
  <c r="H141" i="10"/>
  <c r="H145" i="10"/>
  <c r="H149" i="10"/>
  <c r="H153" i="10"/>
  <c r="H157" i="10"/>
  <c r="H161" i="10"/>
  <c r="H165" i="10"/>
  <c r="H169" i="10"/>
  <c r="H6" i="12"/>
  <c r="H10" i="12"/>
  <c r="H14" i="12"/>
  <c r="H18" i="12"/>
  <c r="H22" i="12"/>
  <c r="H26" i="12"/>
  <c r="H3" i="1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2" i="11"/>
  <c r="H6" i="10"/>
  <c r="H10" i="10"/>
  <c r="H14" i="10"/>
  <c r="H18" i="10"/>
  <c r="H22" i="10"/>
  <c r="H26" i="10"/>
  <c r="H30" i="10"/>
  <c r="H34" i="10"/>
  <c r="H38" i="10"/>
  <c r="H42" i="10"/>
  <c r="H46" i="10"/>
  <c r="H50" i="10"/>
  <c r="H54" i="10"/>
  <c r="H58" i="10"/>
  <c r="H62" i="10"/>
  <c r="H66" i="10"/>
  <c r="H70" i="10"/>
  <c r="H74" i="10"/>
  <c r="H78" i="10"/>
  <c r="H82" i="10"/>
  <c r="H86" i="10"/>
  <c r="H90" i="10"/>
  <c r="H94" i="10"/>
  <c r="H98" i="10"/>
  <c r="H102" i="10"/>
  <c r="H106" i="10"/>
  <c r="H110" i="10"/>
  <c r="H114" i="10"/>
  <c r="H118" i="10"/>
  <c r="H122" i="10"/>
  <c r="H126" i="10"/>
  <c r="H130" i="10"/>
  <c r="H134" i="10"/>
  <c r="H138" i="10"/>
  <c r="H142" i="10"/>
  <c r="H146" i="10"/>
  <c r="H150" i="10"/>
  <c r="H154" i="10"/>
  <c r="H158" i="10"/>
  <c r="H162" i="10"/>
  <c r="H166" i="10"/>
  <c r="H170" i="10"/>
  <c r="H3" i="12"/>
  <c r="H11" i="12"/>
  <c r="H19" i="12"/>
  <c r="H27" i="12"/>
  <c r="H8" i="11"/>
  <c r="H16" i="11"/>
  <c r="H24" i="11"/>
  <c r="H32" i="11"/>
  <c r="H40" i="11"/>
  <c r="H48" i="11"/>
  <c r="H56" i="11"/>
  <c r="H64" i="11"/>
  <c r="H72" i="11"/>
  <c r="H80" i="11"/>
  <c r="H88" i="11"/>
  <c r="H96" i="11"/>
  <c r="H104" i="11"/>
  <c r="H112" i="11"/>
  <c r="H3" i="10"/>
  <c r="H11" i="10"/>
  <c r="H19" i="10"/>
  <c r="H27" i="10"/>
  <c r="H35" i="10"/>
  <c r="H43" i="10"/>
  <c r="H51" i="10"/>
  <c r="H59" i="10"/>
  <c r="H67" i="10"/>
  <c r="H75" i="10"/>
  <c r="H83" i="10"/>
  <c r="H91" i="10"/>
  <c r="H99" i="10"/>
  <c r="H107" i="10"/>
  <c r="H115" i="10"/>
  <c r="H123" i="10"/>
  <c r="H131" i="10"/>
  <c r="H139" i="10"/>
  <c r="H147" i="10"/>
  <c r="H155" i="10"/>
  <c r="H163" i="10"/>
  <c r="H171" i="10"/>
  <c r="H175" i="10"/>
  <c r="H179" i="10"/>
  <c r="H183" i="10"/>
  <c r="H187" i="10"/>
  <c r="H191" i="10"/>
  <c r="H195" i="10"/>
  <c r="H199" i="10"/>
  <c r="H203" i="10"/>
  <c r="H207" i="10"/>
  <c r="H211" i="10"/>
  <c r="H215" i="10"/>
  <c r="H219" i="10"/>
  <c r="H223" i="10"/>
  <c r="H227" i="10"/>
  <c r="H231" i="10"/>
  <c r="H235" i="10"/>
  <c r="H239" i="10"/>
  <c r="H243" i="10"/>
  <c r="H247" i="10"/>
  <c r="H251" i="10"/>
  <c r="H255" i="10"/>
  <c r="H259" i="10"/>
  <c r="H263" i="10"/>
  <c r="H267" i="10"/>
  <c r="H271" i="10"/>
  <c r="H275" i="10"/>
  <c r="H279" i="10"/>
  <c r="H283" i="10"/>
  <c r="H287" i="10"/>
  <c r="H291" i="10"/>
  <c r="H295" i="10"/>
  <c r="H299" i="10"/>
  <c r="H303" i="10"/>
  <c r="H307" i="10"/>
  <c r="H311" i="10"/>
  <c r="H315" i="10"/>
  <c r="H319" i="10"/>
  <c r="H323" i="10"/>
  <c r="H327" i="10"/>
  <c r="H331" i="10"/>
  <c r="H335" i="10"/>
  <c r="H339" i="10"/>
  <c r="H343" i="10"/>
  <c r="H4" i="12"/>
  <c r="H12" i="12"/>
  <c r="H20" i="12"/>
  <c r="H28" i="12"/>
  <c r="H9" i="11"/>
  <c r="H17" i="11"/>
  <c r="H25" i="11"/>
  <c r="H33" i="11"/>
  <c r="H41" i="11"/>
  <c r="H49" i="11"/>
  <c r="H57" i="11"/>
  <c r="H65" i="11"/>
  <c r="H73" i="11"/>
  <c r="H81" i="11"/>
  <c r="H89" i="11"/>
  <c r="H97" i="11"/>
  <c r="H105" i="11"/>
  <c r="H113" i="11"/>
  <c r="H4" i="10"/>
  <c r="H12" i="10"/>
  <c r="H20" i="10"/>
  <c r="H28" i="10"/>
  <c r="H36" i="10"/>
  <c r="H44" i="10"/>
  <c r="H52" i="10"/>
  <c r="H60" i="10"/>
  <c r="H68" i="10"/>
  <c r="H76" i="10"/>
  <c r="H84" i="10"/>
  <c r="H92" i="10"/>
  <c r="H100" i="10"/>
  <c r="H108" i="10"/>
  <c r="H116" i="10"/>
  <c r="H124" i="10"/>
  <c r="H132" i="10"/>
  <c r="H140" i="10"/>
  <c r="H148" i="10"/>
  <c r="H156" i="10"/>
  <c r="H164" i="10"/>
  <c r="H172" i="10"/>
  <c r="H176" i="10"/>
  <c r="H180" i="10"/>
  <c r="H184" i="10"/>
  <c r="H188" i="10"/>
  <c r="H192" i="10"/>
  <c r="H196" i="10"/>
  <c r="H200" i="10"/>
  <c r="H204" i="10"/>
  <c r="H208" i="10"/>
  <c r="H212" i="10"/>
  <c r="H216" i="10"/>
  <c r="H220" i="10"/>
  <c r="H224" i="10"/>
  <c r="H228" i="10"/>
  <c r="H232" i="10"/>
  <c r="H236" i="10"/>
  <c r="H240" i="10"/>
  <c r="H244" i="10"/>
  <c r="H248" i="10"/>
  <c r="H252" i="10"/>
  <c r="H256" i="10"/>
  <c r="H260" i="10"/>
  <c r="H264" i="10"/>
  <c r="H268" i="10"/>
  <c r="H272" i="10"/>
  <c r="H276" i="10"/>
  <c r="H280" i="10"/>
  <c r="H284" i="10"/>
  <c r="H288" i="10"/>
  <c r="H292" i="10"/>
  <c r="H296" i="10"/>
  <c r="H300" i="10"/>
  <c r="H304" i="10"/>
  <c r="H308" i="10"/>
  <c r="H312" i="10"/>
  <c r="H316" i="10"/>
  <c r="H320" i="10"/>
  <c r="H324" i="10"/>
  <c r="H328" i="10"/>
  <c r="H332" i="10"/>
  <c r="H336" i="10"/>
  <c r="H340" i="10"/>
  <c r="H344" i="10"/>
  <c r="H348" i="10"/>
  <c r="H352" i="10"/>
  <c r="H7" i="12"/>
  <c r="H15" i="12"/>
  <c r="H23" i="12"/>
  <c r="H4" i="11"/>
  <c r="H12" i="11"/>
  <c r="H20" i="11"/>
  <c r="H28" i="11"/>
  <c r="H36" i="11"/>
  <c r="H44" i="11"/>
  <c r="H52" i="11"/>
  <c r="H60" i="11"/>
  <c r="H68" i="11"/>
  <c r="H76" i="11"/>
  <c r="H84" i="11"/>
  <c r="H92" i="11"/>
  <c r="H100" i="11"/>
  <c r="H108" i="11"/>
  <c r="H116" i="11"/>
  <c r="H7" i="10"/>
  <c r="H15" i="10"/>
  <c r="H23" i="10"/>
  <c r="H31" i="10"/>
  <c r="H39" i="10"/>
  <c r="H47" i="10"/>
  <c r="H55" i="10"/>
  <c r="H63" i="10"/>
  <c r="H71" i="10"/>
  <c r="H79" i="10"/>
  <c r="H87" i="10"/>
  <c r="H95" i="10"/>
  <c r="H103" i="10"/>
  <c r="H111" i="10"/>
  <c r="H119" i="10"/>
  <c r="H127" i="10"/>
  <c r="H135" i="10"/>
  <c r="H143" i="10"/>
  <c r="H151" i="10"/>
  <c r="H159" i="10"/>
  <c r="H167" i="10"/>
  <c r="H173" i="10"/>
  <c r="H177" i="10"/>
  <c r="H181" i="10"/>
  <c r="H185" i="10"/>
  <c r="H189" i="10"/>
  <c r="H16" i="12"/>
  <c r="H21" i="11"/>
  <c r="H53" i="11"/>
  <c r="H85" i="11"/>
  <c r="H117" i="11"/>
  <c r="H32" i="10"/>
  <c r="H64" i="10"/>
  <c r="H96" i="10"/>
  <c r="H128" i="10"/>
  <c r="H160" i="10"/>
  <c r="H182" i="10"/>
  <c r="H194" i="10"/>
  <c r="H202" i="10"/>
  <c r="H210" i="10"/>
  <c r="H218" i="10"/>
  <c r="H226" i="10"/>
  <c r="H234" i="10"/>
  <c r="H242" i="10"/>
  <c r="H250" i="10"/>
  <c r="H258" i="10"/>
  <c r="H266" i="10"/>
  <c r="H274" i="10"/>
  <c r="H282" i="10"/>
  <c r="H290" i="10"/>
  <c r="H298" i="10"/>
  <c r="H306" i="10"/>
  <c r="H314" i="10"/>
  <c r="H322" i="10"/>
  <c r="H330" i="10"/>
  <c r="H338" i="10"/>
  <c r="H346" i="10"/>
  <c r="H351" i="10"/>
  <c r="H356" i="10"/>
  <c r="H360" i="10"/>
  <c r="H364" i="10"/>
  <c r="H368" i="10"/>
  <c r="H372" i="10"/>
  <c r="H376" i="10"/>
  <c r="H380" i="10"/>
  <c r="H384" i="10"/>
  <c r="H388" i="10"/>
  <c r="H392" i="10"/>
  <c r="H396" i="10"/>
  <c r="H400" i="10"/>
  <c r="H404" i="10"/>
  <c r="H408" i="10"/>
  <c r="H412" i="10"/>
  <c r="H24" i="12"/>
  <c r="H29" i="11"/>
  <c r="H61" i="11"/>
  <c r="H93" i="11"/>
  <c r="H8" i="10"/>
  <c r="H40" i="10"/>
  <c r="H72" i="10"/>
  <c r="H104" i="10"/>
  <c r="H136" i="10"/>
  <c r="H168" i="10"/>
  <c r="H186" i="10"/>
  <c r="H197" i="10"/>
  <c r="H205" i="10"/>
  <c r="H213" i="10"/>
  <c r="H221" i="10"/>
  <c r="H229" i="10"/>
  <c r="H237" i="10"/>
  <c r="H245" i="10"/>
  <c r="H253" i="10"/>
  <c r="H261" i="10"/>
  <c r="H269" i="10"/>
  <c r="H277" i="10"/>
  <c r="H285" i="10"/>
  <c r="H293" i="10"/>
  <c r="H301" i="10"/>
  <c r="H309" i="10"/>
  <c r="H317" i="10"/>
  <c r="H325" i="10"/>
  <c r="H333" i="10"/>
  <c r="H341" i="10"/>
  <c r="H347" i="10"/>
  <c r="H353" i="10"/>
  <c r="H357" i="10"/>
  <c r="H361" i="10"/>
  <c r="H365" i="10"/>
  <c r="H369" i="10"/>
  <c r="H373" i="10"/>
  <c r="H377" i="10"/>
  <c r="H381" i="10"/>
  <c r="H385" i="10"/>
  <c r="H389" i="10"/>
  <c r="H393" i="10"/>
  <c r="H397" i="10"/>
  <c r="H401" i="10"/>
  <c r="H405" i="10"/>
  <c r="H409" i="10"/>
  <c r="H413" i="10"/>
  <c r="H5" i="11"/>
  <c r="H37" i="11"/>
  <c r="H69" i="11"/>
  <c r="H101" i="11"/>
  <c r="H16" i="10"/>
  <c r="H48" i="10"/>
  <c r="H80" i="10"/>
  <c r="H112" i="10"/>
  <c r="H144" i="10"/>
  <c r="H174" i="10"/>
  <c r="H190" i="10"/>
  <c r="H198" i="10"/>
  <c r="H206" i="10"/>
  <c r="H214" i="10"/>
  <c r="H222" i="10"/>
  <c r="H230" i="10"/>
  <c r="H238" i="10"/>
  <c r="H246" i="10"/>
  <c r="H254" i="10"/>
  <c r="H262" i="10"/>
  <c r="H270" i="10"/>
  <c r="H278" i="10"/>
  <c r="H286" i="10"/>
  <c r="H294" i="10"/>
  <c r="H302" i="10"/>
  <c r="H310" i="10"/>
  <c r="H318" i="10"/>
  <c r="H326" i="10"/>
  <c r="H334" i="10"/>
  <c r="H342" i="10"/>
  <c r="H349" i="10"/>
  <c r="H354" i="10"/>
  <c r="H358" i="10"/>
  <c r="H362" i="10"/>
  <c r="H366" i="10"/>
  <c r="H370" i="10"/>
  <c r="H374" i="10"/>
  <c r="H378" i="10"/>
  <c r="H382" i="10"/>
  <c r="H386" i="10"/>
  <c r="H390" i="10"/>
  <c r="H394" i="10"/>
  <c r="H398" i="10"/>
  <c r="H402" i="10"/>
  <c r="H406" i="10"/>
  <c r="H410" i="10"/>
  <c r="H2" i="10"/>
  <c r="AS539" i="28"/>
  <c r="G345" i="8"/>
  <c r="G319" i="8"/>
  <c r="G305" i="8"/>
  <c r="G297" i="8"/>
  <c r="G289" i="8"/>
  <c r="G143" i="9"/>
  <c r="G144" i="9"/>
  <c r="E203" i="9"/>
  <c r="F192" i="9" a="1"/>
  <c r="H403" i="10"/>
  <c r="H387" i="10"/>
  <c r="H371" i="10"/>
  <c r="H355" i="10"/>
  <c r="H329" i="10"/>
  <c r="H297" i="10"/>
  <c r="H265" i="10"/>
  <c r="H233" i="10"/>
  <c r="H201" i="10"/>
  <c r="H120" i="10"/>
  <c r="H109" i="11"/>
  <c r="H8" i="12"/>
  <c r="Q50" i="29"/>
  <c r="H399" i="10"/>
  <c r="H383" i="10"/>
  <c r="H367" i="10"/>
  <c r="H350" i="10"/>
  <c r="H321" i="10"/>
  <c r="H289" i="10"/>
  <c r="H257" i="10"/>
  <c r="H225" i="10"/>
  <c r="H193" i="10"/>
  <c r="H88" i="10"/>
  <c r="H77" i="11"/>
  <c r="G279" i="8"/>
  <c r="G251" i="8"/>
  <c r="G259" i="8"/>
  <c r="G267" i="8"/>
  <c r="G275" i="8"/>
  <c r="G321" i="8"/>
  <c r="G323" i="8"/>
  <c r="G337" i="8"/>
  <c r="G339" i="8"/>
  <c r="G287" i="8"/>
  <c r="G291" i="8"/>
  <c r="G295" i="8"/>
  <c r="G299" i="8"/>
  <c r="G303" i="8"/>
  <c r="G307" i="8"/>
  <c r="G311" i="8"/>
  <c r="G325" i="8"/>
  <c r="G327" i="8"/>
  <c r="G341" i="8"/>
  <c r="G343" i="8"/>
  <c r="G357" i="8"/>
  <c r="G359" i="8"/>
  <c r="G373" i="8"/>
  <c r="G375" i="8"/>
  <c r="H411" i="10"/>
  <c r="H395" i="10"/>
  <c r="H379" i="10"/>
  <c r="H363" i="10"/>
  <c r="H345" i="10"/>
  <c r="H313" i="10"/>
  <c r="H281" i="10"/>
  <c r="H249" i="10"/>
  <c r="H217" i="10"/>
  <c r="H178" i="10"/>
  <c r="H56" i="10"/>
  <c r="H45" i="11"/>
  <c r="F138" i="30" l="1"/>
  <c r="P138" i="30"/>
  <c r="N569" i="12"/>
  <c r="N567" i="12"/>
  <c r="K281" i="9" s="1"/>
  <c r="N568" i="12"/>
  <c r="K282" i="9" s="1"/>
  <c r="I567" i="12"/>
  <c r="F281" i="9" s="1"/>
  <c r="I568" i="12"/>
  <c r="F282" i="9" s="1"/>
  <c r="I569" i="12"/>
  <c r="L567" i="12"/>
  <c r="I281" i="9" s="1"/>
  <c r="L569" i="12"/>
  <c r="L568" i="12"/>
  <c r="I282" i="9" s="1"/>
  <c r="K567" i="10"/>
  <c r="H267" i="9" s="1"/>
  <c r="K569" i="10"/>
  <c r="K568" i="10"/>
  <c r="H268" i="9" s="1"/>
  <c r="O567" i="11"/>
  <c r="L274" i="9" s="1"/>
  <c r="O568" i="11"/>
  <c r="L275" i="9" s="1"/>
  <c r="O569" i="11"/>
  <c r="N568" i="11"/>
  <c r="K275" i="9" s="1"/>
  <c r="N569" i="11"/>
  <c r="N567" i="11"/>
  <c r="K274" i="9" s="1"/>
  <c r="I568" i="10"/>
  <c r="F268" i="9" s="1"/>
  <c r="I567" i="10"/>
  <c r="F267" i="9" s="1"/>
  <c r="I569" i="10"/>
  <c r="K567" i="12"/>
  <c r="H281" i="9" s="1"/>
  <c r="K568" i="12"/>
  <c r="H282" i="9" s="1"/>
  <c r="K569" i="12"/>
  <c r="O567" i="12"/>
  <c r="L281" i="9" s="1"/>
  <c r="O569" i="12"/>
  <c r="O568" i="12"/>
  <c r="L282" i="9" s="1"/>
  <c r="J567" i="12"/>
  <c r="G281" i="9" s="1"/>
  <c r="J568" i="12"/>
  <c r="G282" i="9" s="1"/>
  <c r="J569" i="12"/>
  <c r="N568" i="10"/>
  <c r="K268" i="9" s="1"/>
  <c r="N569" i="10"/>
  <c r="N567" i="10"/>
  <c r="K267" i="9" s="1"/>
  <c r="L569" i="10"/>
  <c r="L567" i="10"/>
  <c r="I267" i="9" s="1"/>
  <c r="L568" i="10"/>
  <c r="I268" i="9" s="1"/>
  <c r="J567" i="10"/>
  <c r="G267" i="9" s="1"/>
  <c r="J569" i="10"/>
  <c r="J568" i="10"/>
  <c r="G268" i="9" s="1"/>
  <c r="G569" i="10"/>
  <c r="G567" i="10"/>
  <c r="D267" i="9" s="1"/>
  <c r="G568" i="10"/>
  <c r="D268" i="9" s="1"/>
  <c r="I567" i="11"/>
  <c r="F274" i="9" s="1"/>
  <c r="I569" i="11"/>
  <c r="I568" i="11"/>
  <c r="F275" i="9" s="1"/>
  <c r="L567" i="11"/>
  <c r="I274" i="9" s="1"/>
  <c r="L568" i="11"/>
  <c r="I275" i="9" s="1"/>
  <c r="L569" i="11"/>
  <c r="K567" i="11"/>
  <c r="H274" i="9" s="1"/>
  <c r="K569" i="11"/>
  <c r="K568" i="11"/>
  <c r="H275" i="9" s="1"/>
  <c r="O567" i="10"/>
  <c r="L267" i="9" s="1"/>
  <c r="O568" i="10"/>
  <c r="L268" i="9" s="1"/>
  <c r="O569" i="10"/>
  <c r="J567" i="11"/>
  <c r="G274" i="9" s="1"/>
  <c r="J568" i="11"/>
  <c r="G275" i="9" s="1"/>
  <c r="J569" i="11"/>
  <c r="F56" i="9" a="1"/>
  <c r="F67" i="9"/>
  <c r="J570" i="8"/>
  <c r="G263" i="9" s="1"/>
  <c r="G262" i="9"/>
  <c r="Q532" i="8"/>
  <c r="CH172" i="28"/>
  <c r="S172" i="8" s="1"/>
  <c r="BY172" i="28"/>
  <c r="CI172" i="28"/>
  <c r="T172" i="8" s="1"/>
  <c r="CC172" i="28"/>
  <c r="U172" i="8" s="1"/>
  <c r="CA172" i="28"/>
  <c r="CB172" i="28"/>
  <c r="CJ172" i="28"/>
  <c r="F172" i="8" s="1"/>
  <c r="CD172" i="28"/>
  <c r="V172" i="8" s="1"/>
  <c r="CG172" i="28"/>
  <c r="R172" i="8" s="1"/>
  <c r="CE172" i="28"/>
  <c r="W172" i="8" s="1"/>
  <c r="CF172" i="28"/>
  <c r="X172" i="8" s="1"/>
  <c r="BV172" i="28"/>
  <c r="P172" i="8" s="1"/>
  <c r="BW172" i="28"/>
  <c r="BZ172" i="28"/>
  <c r="BX172" i="28"/>
  <c r="CD134" i="28"/>
  <c r="V134" i="8" s="1"/>
  <c r="CB134" i="28"/>
  <c r="CH134" i="28"/>
  <c r="S134" i="8" s="1"/>
  <c r="CF134" i="28"/>
  <c r="X134" i="8" s="1"/>
  <c r="BV134" i="28"/>
  <c r="P134" i="8" s="1"/>
  <c r="BX134" i="28"/>
  <c r="CG134" i="28"/>
  <c r="R134" i="8" s="1"/>
  <c r="CI134" i="28"/>
  <c r="T134" i="8" s="1"/>
  <c r="BY134" i="28"/>
  <c r="CC134" i="28"/>
  <c r="U134" i="8" s="1"/>
  <c r="Q134" i="8" s="1"/>
  <c r="CE134" i="28"/>
  <c r="W134" i="8" s="1"/>
  <c r="BZ134" i="28"/>
  <c r="BW134" i="28"/>
  <c r="CJ134" i="28"/>
  <c r="F134" i="8" s="1"/>
  <c r="CA134" i="28"/>
  <c r="G567" i="8"/>
  <c r="D260" i="9" s="1"/>
  <c r="C39" i="9" a="1"/>
  <c r="C50" i="9"/>
  <c r="G569" i="8"/>
  <c r="G568" i="8"/>
  <c r="D261" i="9" s="1"/>
  <c r="H567" i="10"/>
  <c r="E267" i="9" s="1"/>
  <c r="CH347" i="28"/>
  <c r="S347" i="8" s="1"/>
  <c r="BX347" i="28"/>
  <c r="CD347" i="28"/>
  <c r="V347" i="8" s="1"/>
  <c r="CJ347" i="28"/>
  <c r="F347" i="8" s="1"/>
  <c r="BZ347" i="28"/>
  <c r="CF347" i="28"/>
  <c r="X347" i="8" s="1"/>
  <c r="BV347" i="28"/>
  <c r="P347" i="8" s="1"/>
  <c r="CE347" i="28"/>
  <c r="W347" i="8" s="1"/>
  <c r="CB347" i="28"/>
  <c r="BW347" i="28"/>
  <c r="CI347" i="28"/>
  <c r="T347" i="8" s="1"/>
  <c r="CC347" i="28"/>
  <c r="U347" i="8" s="1"/>
  <c r="Q347" i="8" s="1"/>
  <c r="BY347" i="28"/>
  <c r="CG347" i="28"/>
  <c r="R347" i="8" s="1"/>
  <c r="CA347" i="28"/>
  <c r="CH183" i="28"/>
  <c r="S183" i="8" s="1"/>
  <c r="CA183" i="28"/>
  <c r="BZ183" i="28"/>
  <c r="CD183" i="28"/>
  <c r="V183" i="8" s="1"/>
  <c r="CC183" i="28"/>
  <c r="U183" i="8" s="1"/>
  <c r="BX183" i="28"/>
  <c r="CB183" i="28"/>
  <c r="CF183" i="28"/>
  <c r="X183" i="8" s="1"/>
  <c r="CE183" i="28"/>
  <c r="W183" i="8" s="1"/>
  <c r="BY183" i="28"/>
  <c r="BV183" i="28"/>
  <c r="P183" i="8" s="1"/>
  <c r="CJ183" i="28"/>
  <c r="F183" i="8" s="1"/>
  <c r="BW183" i="28"/>
  <c r="CI183" i="28"/>
  <c r="T183" i="8" s="1"/>
  <c r="CG183" i="28"/>
  <c r="R183" i="8" s="1"/>
  <c r="CH278" i="28"/>
  <c r="S278" i="8" s="1"/>
  <c r="CB278" i="28"/>
  <c r="CF278" i="28"/>
  <c r="X278" i="8" s="1"/>
  <c r="CE278" i="28"/>
  <c r="W278" i="8" s="1"/>
  <c r="CG278" i="28"/>
  <c r="R278" i="8" s="1"/>
  <c r="BW278" i="28"/>
  <c r="CA278" i="28"/>
  <c r="CI278" i="28"/>
  <c r="T278" i="8" s="1"/>
  <c r="BY278" i="28"/>
  <c r="CC278" i="28"/>
  <c r="U278" i="8" s="1"/>
  <c r="Q278" i="8" s="1"/>
  <c r="BX278" i="28"/>
  <c r="BV278" i="28"/>
  <c r="P278" i="8" s="1"/>
  <c r="BZ278" i="28"/>
  <c r="CD278" i="28"/>
  <c r="V278" i="8" s="1"/>
  <c r="CJ278" i="28"/>
  <c r="F278" i="8" s="1"/>
  <c r="CH315" i="28"/>
  <c r="S315" i="8" s="1"/>
  <c r="BV315" i="28"/>
  <c r="P315" i="8" s="1"/>
  <c r="CG315" i="28"/>
  <c r="R315" i="8" s="1"/>
  <c r="CD315" i="28"/>
  <c r="V315" i="8" s="1"/>
  <c r="BX315" i="28"/>
  <c r="CF315" i="28"/>
  <c r="X315" i="8" s="1"/>
  <c r="CE315" i="28"/>
  <c r="W315" i="8" s="1"/>
  <c r="CB315" i="28"/>
  <c r="BY315" i="28"/>
  <c r="CC315" i="28"/>
  <c r="U315" i="8" s="1"/>
  <c r="CJ315" i="28"/>
  <c r="F315" i="8" s="1"/>
  <c r="BW315" i="28"/>
  <c r="CI315" i="28"/>
  <c r="T315" i="8" s="1"/>
  <c r="CA315" i="28"/>
  <c r="BZ315" i="28"/>
  <c r="CH499" i="28"/>
  <c r="S499" i="8" s="1"/>
  <c r="BZ499" i="28"/>
  <c r="CF499" i="28"/>
  <c r="X499" i="8" s="1"/>
  <c r="BV499" i="28"/>
  <c r="P499" i="8" s="1"/>
  <c r="CE499" i="28"/>
  <c r="W499" i="8" s="1"/>
  <c r="CB499" i="28"/>
  <c r="BW499" i="28"/>
  <c r="CA499" i="28"/>
  <c r="CD499" i="28"/>
  <c r="V499" i="8" s="1"/>
  <c r="CG499" i="28"/>
  <c r="R499" i="8" s="1"/>
  <c r="CI499" i="28"/>
  <c r="T499" i="8" s="1"/>
  <c r="BY499" i="28"/>
  <c r="CC499" i="28"/>
  <c r="U499" i="8" s="1"/>
  <c r="CJ499" i="28"/>
  <c r="F499" i="8" s="1"/>
  <c r="BX499" i="28"/>
  <c r="C178" i="9"/>
  <c r="C176" i="9"/>
  <c r="C179" i="9"/>
  <c r="C177" i="9"/>
  <c r="C180" i="9"/>
  <c r="C182" i="9"/>
  <c r="C181" i="9"/>
  <c r="C175" i="9"/>
  <c r="C184" i="9"/>
  <c r="C183" i="9"/>
  <c r="C130" i="9"/>
  <c r="C126" i="9"/>
  <c r="C128" i="9"/>
  <c r="C125" i="9"/>
  <c r="C129" i="9"/>
  <c r="C133" i="9"/>
  <c r="C132" i="9"/>
  <c r="C127" i="9"/>
  <c r="C124" i="9"/>
  <c r="C131" i="9"/>
  <c r="N570" i="8"/>
  <c r="K263" i="9" s="1"/>
  <c r="K262" i="9"/>
  <c r="Q93" i="8"/>
  <c r="CH539" i="28"/>
  <c r="S539" i="8" s="1"/>
  <c r="BV539" i="28"/>
  <c r="P539" i="8" s="1"/>
  <c r="BX539" i="28"/>
  <c r="BZ539" i="28"/>
  <c r="CA539" i="28"/>
  <c r="CE539" i="28"/>
  <c r="W539" i="8" s="1"/>
  <c r="CC539" i="28"/>
  <c r="U539" i="8" s="1"/>
  <c r="BY539" i="28"/>
  <c r="BW539" i="28"/>
  <c r="CF539" i="28"/>
  <c r="X539" i="8" s="1"/>
  <c r="CD539" i="28"/>
  <c r="V539" i="8" s="1"/>
  <c r="CJ539" i="28"/>
  <c r="F539" i="8" s="1"/>
  <c r="CG539" i="28"/>
  <c r="R539" i="8" s="1"/>
  <c r="CI539" i="28"/>
  <c r="T539" i="8" s="1"/>
  <c r="CB539" i="28"/>
  <c r="G25" i="31"/>
  <c r="F25" i="31"/>
  <c r="G21" i="31"/>
  <c r="D19" i="31"/>
  <c r="G19" i="31"/>
  <c r="D24" i="31"/>
  <c r="D20" i="31"/>
  <c r="F26" i="31"/>
  <c r="F18" i="31"/>
  <c r="G24" i="31"/>
  <c r="D26" i="31"/>
  <c r="F20" i="31"/>
  <c r="D22" i="31"/>
  <c r="G26" i="31"/>
  <c r="F24" i="31"/>
  <c r="G18" i="31"/>
  <c r="F21" i="31"/>
  <c r="F19" i="31"/>
  <c r="D25" i="31"/>
  <c r="D23" i="31"/>
  <c r="G20" i="31"/>
  <c r="D21" i="31"/>
  <c r="F23" i="31"/>
  <c r="F22" i="31"/>
  <c r="G23" i="31"/>
  <c r="G22" i="31"/>
  <c r="D18" i="31"/>
  <c r="F262" i="9"/>
  <c r="I570" i="8"/>
  <c r="F263" i="9" s="1"/>
  <c r="H262" i="9"/>
  <c r="K570" i="8"/>
  <c r="H263" i="9" s="1"/>
  <c r="CH158" i="28"/>
  <c r="S158" i="8" s="1"/>
  <c r="CF158" i="28"/>
  <c r="X158" i="8" s="1"/>
  <c r="BV158" i="28"/>
  <c r="P158" i="8" s="1"/>
  <c r="BX158" i="28"/>
  <c r="CG158" i="28"/>
  <c r="R158" i="8" s="1"/>
  <c r="BW158" i="28"/>
  <c r="CC158" i="28"/>
  <c r="U158" i="8" s="1"/>
  <c r="CE158" i="28"/>
  <c r="W158" i="8" s="1"/>
  <c r="BY158" i="28"/>
  <c r="CJ158" i="28"/>
  <c r="F158" i="8" s="1"/>
  <c r="BZ158" i="28"/>
  <c r="CB158" i="28"/>
  <c r="CI158" i="28"/>
  <c r="T158" i="8" s="1"/>
  <c r="CD158" i="28"/>
  <c r="V158" i="8" s="1"/>
  <c r="CA158" i="28"/>
  <c r="CH338" i="28"/>
  <c r="S338" i="8" s="1"/>
  <c r="CJ338" i="28"/>
  <c r="F338" i="8" s="1"/>
  <c r="CG338" i="28"/>
  <c r="R338" i="8" s="1"/>
  <c r="BW338" i="28"/>
  <c r="CC338" i="28"/>
  <c r="U338" i="8" s="1"/>
  <c r="Q338" i="8" s="1"/>
  <c r="CE338" i="28"/>
  <c r="W338" i="8" s="1"/>
  <c r="CI338" i="28"/>
  <c r="T338" i="8" s="1"/>
  <c r="BY338" i="28"/>
  <c r="BZ338" i="28"/>
  <c r="CD338" i="28"/>
  <c r="V338" i="8" s="1"/>
  <c r="BV338" i="28"/>
  <c r="P338" i="8" s="1"/>
  <c r="CA338" i="28"/>
  <c r="CB338" i="28"/>
  <c r="CF338" i="28"/>
  <c r="X338" i="8" s="1"/>
  <c r="BX338" i="28"/>
  <c r="CH522" i="28"/>
  <c r="S522" i="8" s="1"/>
  <c r="CD522" i="28"/>
  <c r="V522" i="8" s="1"/>
  <c r="CB522" i="28"/>
  <c r="CI522" i="28"/>
  <c r="T522" i="8" s="1"/>
  <c r="CF522" i="28"/>
  <c r="X522" i="8" s="1"/>
  <c r="BV522" i="28"/>
  <c r="P522" i="8" s="1"/>
  <c r="CG522" i="28"/>
  <c r="R522" i="8" s="1"/>
  <c r="CE522" i="28"/>
  <c r="W522" i="8" s="1"/>
  <c r="BW522" i="28"/>
  <c r="BX522" i="28"/>
  <c r="CA522" i="28"/>
  <c r="BZ522" i="28"/>
  <c r="BY522" i="28"/>
  <c r="CJ522" i="28"/>
  <c r="F522" i="8" s="1"/>
  <c r="CC522" i="28"/>
  <c r="U522" i="8" s="1"/>
  <c r="G151" i="9"/>
  <c r="K151" i="9" s="1"/>
  <c r="C42" i="31"/>
  <c r="C41" i="31"/>
  <c r="C39" i="31"/>
  <c r="C40" i="31"/>
  <c r="C46" i="31"/>
  <c r="C45" i="31"/>
  <c r="C43" i="31"/>
  <c r="C44" i="31"/>
  <c r="C34" i="31"/>
  <c r="C33" i="31"/>
  <c r="C49" i="31"/>
  <c r="C47" i="31"/>
  <c r="C48" i="31"/>
  <c r="C38" i="31"/>
  <c r="C37" i="31"/>
  <c r="C35" i="31"/>
  <c r="C36" i="31"/>
  <c r="C144" i="9"/>
  <c r="C141" i="9"/>
  <c r="C147" i="9"/>
  <c r="C150" i="9"/>
  <c r="C149" i="9"/>
  <c r="C142" i="9"/>
  <c r="C146" i="9"/>
  <c r="C148" i="9"/>
  <c r="C143" i="9"/>
  <c r="C145" i="9"/>
  <c r="M568" i="11"/>
  <c r="J275" i="9" s="1"/>
  <c r="M569" i="11"/>
  <c r="M567" i="11"/>
  <c r="J274" i="9" s="1"/>
  <c r="CH294" i="28"/>
  <c r="S294" i="8" s="1"/>
  <c r="CF294" i="28"/>
  <c r="X294" i="8" s="1"/>
  <c r="CE294" i="28"/>
  <c r="W294" i="8" s="1"/>
  <c r="BW294" i="28"/>
  <c r="CA294" i="28"/>
  <c r="CB294" i="28"/>
  <c r="CI294" i="28"/>
  <c r="T294" i="8" s="1"/>
  <c r="BY294" i="28"/>
  <c r="CC294" i="28"/>
  <c r="U294" i="8" s="1"/>
  <c r="BX294" i="28"/>
  <c r="BZ294" i="28"/>
  <c r="CD294" i="28"/>
  <c r="V294" i="8" s="1"/>
  <c r="CJ294" i="28"/>
  <c r="F294" i="8" s="1"/>
  <c r="CG294" i="28"/>
  <c r="R294" i="8" s="1"/>
  <c r="BV294" i="28"/>
  <c r="P294" i="8" s="1"/>
  <c r="CH151" i="28"/>
  <c r="S151" i="8" s="1"/>
  <c r="CE151" i="28"/>
  <c r="W151" i="8" s="1"/>
  <c r="CI151" i="28"/>
  <c r="T151" i="8" s="1"/>
  <c r="BY151" i="28"/>
  <c r="CA151" i="28"/>
  <c r="BZ151" i="28"/>
  <c r="CD151" i="28"/>
  <c r="V151" i="8" s="1"/>
  <c r="CC151" i="28"/>
  <c r="U151" i="8" s="1"/>
  <c r="BX151" i="28"/>
  <c r="CB151" i="28"/>
  <c r="CF151" i="28"/>
  <c r="X151" i="8" s="1"/>
  <c r="BV151" i="28"/>
  <c r="P151" i="8" s="1"/>
  <c r="BW151" i="28"/>
  <c r="CJ151" i="28"/>
  <c r="F151" i="8" s="1"/>
  <c r="CG151" i="28"/>
  <c r="R151" i="8" s="1"/>
  <c r="H567" i="8"/>
  <c r="E260" i="9" s="1"/>
  <c r="C67" i="9"/>
  <c r="C56" i="9" a="1"/>
  <c r="Q533" i="8"/>
  <c r="CH393" i="28"/>
  <c r="S393" i="8" s="1"/>
  <c r="BV393" i="28"/>
  <c r="P393" i="8" s="1"/>
  <c r="CF393" i="28"/>
  <c r="X393" i="8" s="1"/>
  <c r="CI393" i="28"/>
  <c r="T393" i="8" s="1"/>
  <c r="BY393" i="28"/>
  <c r="CG393" i="28"/>
  <c r="R393" i="8" s="1"/>
  <c r="CE393" i="28"/>
  <c r="W393" i="8" s="1"/>
  <c r="CC393" i="28"/>
  <c r="U393" i="8" s="1"/>
  <c r="BW393" i="28"/>
  <c r="CA393" i="28"/>
  <c r="CD393" i="28"/>
  <c r="V393" i="8" s="1"/>
  <c r="CJ393" i="28"/>
  <c r="F393" i="8" s="1"/>
  <c r="CB393" i="28"/>
  <c r="BZ393" i="28"/>
  <c r="BX393" i="28"/>
  <c r="CH187" i="28"/>
  <c r="S187" i="8" s="1"/>
  <c r="BZ187" i="28"/>
  <c r="CD187" i="28"/>
  <c r="V187" i="8" s="1"/>
  <c r="BV187" i="28"/>
  <c r="P187" i="8" s="1"/>
  <c r="CJ187" i="28"/>
  <c r="F187" i="8" s="1"/>
  <c r="CB187" i="28"/>
  <c r="CF187" i="28"/>
  <c r="X187" i="8" s="1"/>
  <c r="CE187" i="28"/>
  <c r="W187" i="8" s="1"/>
  <c r="CG187" i="28"/>
  <c r="R187" i="8" s="1"/>
  <c r="BW187" i="28"/>
  <c r="CA187" i="28"/>
  <c r="CC187" i="28"/>
  <c r="U187" i="8" s="1"/>
  <c r="BY187" i="28"/>
  <c r="BX187" i="28"/>
  <c r="CI187" i="28"/>
  <c r="T187" i="8" s="1"/>
  <c r="CH372" i="28"/>
  <c r="S372" i="8" s="1"/>
  <c r="CB372" i="28"/>
  <c r="CF372" i="28"/>
  <c r="X372" i="8" s="1"/>
  <c r="BW372" i="28"/>
  <c r="CJ372" i="28"/>
  <c r="F372" i="8" s="1"/>
  <c r="BX372" i="28"/>
  <c r="CI372" i="28"/>
  <c r="T372" i="8" s="1"/>
  <c r="CG372" i="28"/>
  <c r="R372" i="8" s="1"/>
  <c r="CD372" i="28"/>
  <c r="V372" i="8" s="1"/>
  <c r="BY372" i="28"/>
  <c r="CC372" i="28"/>
  <c r="U372" i="8" s="1"/>
  <c r="CE372" i="28"/>
  <c r="W372" i="8" s="1"/>
  <c r="BV372" i="28"/>
  <c r="P372" i="8" s="1"/>
  <c r="CA372" i="28"/>
  <c r="BZ372" i="28"/>
  <c r="CH386" i="28"/>
  <c r="S386" i="8" s="1"/>
  <c r="BZ386" i="28"/>
  <c r="CD386" i="28"/>
  <c r="V386" i="8" s="1"/>
  <c r="CG386" i="28"/>
  <c r="R386" i="8" s="1"/>
  <c r="CA386" i="28"/>
  <c r="CJ386" i="28"/>
  <c r="F386" i="8" s="1"/>
  <c r="CB386" i="28"/>
  <c r="CF386" i="28"/>
  <c r="X386" i="8" s="1"/>
  <c r="CE386" i="28"/>
  <c r="W386" i="8" s="1"/>
  <c r="CC386" i="28"/>
  <c r="U386" i="8" s="1"/>
  <c r="BW386" i="28"/>
  <c r="BV386" i="28"/>
  <c r="P386" i="8" s="1"/>
  <c r="BX386" i="28"/>
  <c r="CI386" i="28"/>
  <c r="T386" i="8" s="1"/>
  <c r="BY386" i="28"/>
  <c r="CH469" i="28"/>
  <c r="S469" i="8" s="1"/>
  <c r="BY469" i="28"/>
  <c r="CI469" i="28"/>
  <c r="T469" i="8" s="1"/>
  <c r="CC469" i="28"/>
  <c r="U469" i="8" s="1"/>
  <c r="CA469" i="28"/>
  <c r="CJ469" i="28"/>
  <c r="F469" i="8" s="1"/>
  <c r="BZ469" i="28"/>
  <c r="CD469" i="28"/>
  <c r="V469" i="8" s="1"/>
  <c r="CE469" i="28"/>
  <c r="W469" i="8" s="1"/>
  <c r="CB469" i="28"/>
  <c r="CF469" i="28"/>
  <c r="X469" i="8" s="1"/>
  <c r="BX469" i="28"/>
  <c r="BW469" i="28"/>
  <c r="BV469" i="28"/>
  <c r="P469" i="8" s="1"/>
  <c r="CG469" i="28"/>
  <c r="R469" i="8" s="1"/>
  <c r="C161" i="9"/>
  <c r="C159" i="9"/>
  <c r="C162" i="9"/>
  <c r="C166" i="9"/>
  <c r="C158" i="9"/>
  <c r="C160" i="9"/>
  <c r="C163" i="9"/>
  <c r="C165" i="9"/>
  <c r="C164" i="9"/>
  <c r="C167" i="9"/>
  <c r="CH564" i="28"/>
  <c r="S564" i="8" s="1"/>
  <c r="BZ564" i="28"/>
  <c r="BY564" i="28"/>
  <c r="CD564" i="28"/>
  <c r="V564" i="8" s="1"/>
  <c r="BW564" i="28"/>
  <c r="CF564" i="28"/>
  <c r="X564" i="8" s="1"/>
  <c r="CI564" i="28"/>
  <c r="T564" i="8" s="1"/>
  <c r="BV564" i="28"/>
  <c r="P564" i="8" s="1"/>
  <c r="BX564" i="28"/>
  <c r="CB564" i="28"/>
  <c r="CA564" i="28"/>
  <c r="CJ564" i="28"/>
  <c r="F564" i="8" s="1"/>
  <c r="CE564" i="28"/>
  <c r="W564" i="8" s="1"/>
  <c r="CC564" i="28"/>
  <c r="U564" i="8" s="1"/>
  <c r="CG564" i="28"/>
  <c r="R564" i="8" s="1"/>
  <c r="Q65" i="8"/>
  <c r="G570" i="12"/>
  <c r="D284" i="9" s="1"/>
  <c r="D283" i="9"/>
  <c r="CH233" i="28"/>
  <c r="S233" i="8" s="1"/>
  <c r="BW233" i="28"/>
  <c r="BX233" i="28"/>
  <c r="BZ233" i="28"/>
  <c r="BY233" i="28"/>
  <c r="CI233" i="28"/>
  <c r="T233" i="8" s="1"/>
  <c r="BV233" i="28"/>
  <c r="P233" i="8" s="1"/>
  <c r="CJ233" i="28"/>
  <c r="F233" i="8" s="1"/>
  <c r="CB233" i="28"/>
  <c r="CF233" i="28"/>
  <c r="X233" i="8" s="1"/>
  <c r="CC233" i="28"/>
  <c r="U233" i="8" s="1"/>
  <c r="Q233" i="8" s="1"/>
  <c r="CA233" i="28"/>
  <c r="CE233" i="28"/>
  <c r="W233" i="8" s="1"/>
  <c r="CD233" i="28"/>
  <c r="V233" i="8" s="1"/>
  <c r="CG233" i="28"/>
  <c r="R233" i="8" s="1"/>
  <c r="CH91" i="28"/>
  <c r="S91" i="8" s="1"/>
  <c r="CF91" i="28"/>
  <c r="X91" i="8" s="1"/>
  <c r="BX91" i="28"/>
  <c r="CB91" i="28"/>
  <c r="CJ91" i="28"/>
  <c r="F91" i="8" s="1"/>
  <c r="BW91" i="28"/>
  <c r="CC91" i="28"/>
  <c r="U91" i="8" s="1"/>
  <c r="CD91" i="28"/>
  <c r="V91" i="8" s="1"/>
  <c r="CG91" i="28"/>
  <c r="R91" i="8" s="1"/>
  <c r="BY91" i="28"/>
  <c r="BZ91" i="28"/>
  <c r="CI91" i="28"/>
  <c r="T91" i="8" s="1"/>
  <c r="CE91" i="28"/>
  <c r="W91" i="8" s="1"/>
  <c r="CA91" i="28"/>
  <c r="BV91" i="28"/>
  <c r="P91" i="8" s="1"/>
  <c r="M569" i="12"/>
  <c r="M567" i="12"/>
  <c r="J281" i="9" s="1"/>
  <c r="M568" i="12"/>
  <c r="J282" i="9" s="1"/>
  <c r="Q547" i="8"/>
  <c r="C92" i="9"/>
  <c r="C95" i="9"/>
  <c r="C91" i="9"/>
  <c r="C99" i="9"/>
  <c r="C94" i="9"/>
  <c r="C96" i="9"/>
  <c r="C90" i="9"/>
  <c r="C97" i="9"/>
  <c r="C93" i="9"/>
  <c r="C98" i="9"/>
  <c r="CH246" i="28"/>
  <c r="S246" i="8" s="1"/>
  <c r="CF246" i="28"/>
  <c r="X246" i="8" s="1"/>
  <c r="BV246" i="28"/>
  <c r="P246" i="8" s="1"/>
  <c r="BX246" i="28"/>
  <c r="CG246" i="28"/>
  <c r="R246" i="8" s="1"/>
  <c r="BW246" i="28"/>
  <c r="CA246" i="28"/>
  <c r="CJ246" i="28"/>
  <c r="F246" i="8" s="1"/>
  <c r="CI246" i="28"/>
  <c r="T246" i="8" s="1"/>
  <c r="BY246" i="28"/>
  <c r="CC246" i="28"/>
  <c r="U246" i="8" s="1"/>
  <c r="CE246" i="28"/>
  <c r="W246" i="8" s="1"/>
  <c r="BZ246" i="28"/>
  <c r="CB246" i="28"/>
  <c r="CD246" i="28"/>
  <c r="V246" i="8" s="1"/>
  <c r="F199" i="9"/>
  <c r="F195" i="9"/>
  <c r="F200" i="9"/>
  <c r="F192" i="9"/>
  <c r="F194" i="9"/>
  <c r="F193" i="9"/>
  <c r="F197" i="9"/>
  <c r="F196" i="9"/>
  <c r="F198" i="9"/>
  <c r="F201" i="9"/>
  <c r="G56" i="9" a="1"/>
  <c r="G67" i="9"/>
  <c r="M568" i="10"/>
  <c r="J268" i="9" s="1"/>
  <c r="M567" i="10"/>
  <c r="J267" i="9" s="1"/>
  <c r="M569" i="10"/>
  <c r="C75" i="9"/>
  <c r="C78" i="9"/>
  <c r="C81" i="9"/>
  <c r="C76" i="9"/>
  <c r="C74" i="9"/>
  <c r="C82" i="9"/>
  <c r="C79" i="9"/>
  <c r="C73" i="9"/>
  <c r="C77" i="9"/>
  <c r="C80" i="9"/>
  <c r="E202" i="9"/>
  <c r="G570" i="11"/>
  <c r="D277" i="9" s="1"/>
  <c r="D289" i="9" s="1"/>
  <c r="E88" i="30" s="1"/>
  <c r="D276" i="9"/>
  <c r="CH351" i="28"/>
  <c r="S351" i="8" s="1"/>
  <c r="CD351" i="28"/>
  <c r="V351" i="8" s="1"/>
  <c r="CJ351" i="28"/>
  <c r="F351" i="8" s="1"/>
  <c r="BX351" i="28"/>
  <c r="CB351" i="28"/>
  <c r="CI351" i="28"/>
  <c r="T351" i="8" s="1"/>
  <c r="BV351" i="28"/>
  <c r="P351" i="8" s="1"/>
  <c r="CE351" i="28"/>
  <c r="W351" i="8" s="1"/>
  <c r="BY351" i="28"/>
  <c r="CF351" i="28"/>
  <c r="X351" i="8" s="1"/>
  <c r="CG351" i="28"/>
  <c r="R351" i="8" s="1"/>
  <c r="CA351" i="28"/>
  <c r="CC351" i="28"/>
  <c r="U351" i="8" s="1"/>
  <c r="BZ351" i="28"/>
  <c r="BW351" i="28"/>
  <c r="CH10" i="28"/>
  <c r="S10" i="8" s="1"/>
  <c r="CC10" i="28"/>
  <c r="U10" i="8" s="1"/>
  <c r="CE10" i="28"/>
  <c r="W10" i="8" s="1"/>
  <c r="CF10" i="28"/>
  <c r="X10" i="8" s="1"/>
  <c r="BW10" i="28"/>
  <c r="BX10" i="28"/>
  <c r="CG10" i="28"/>
  <c r="R10" i="8" s="1"/>
  <c r="CJ10" i="28"/>
  <c r="F10" i="8" s="1"/>
  <c r="CB10" i="28"/>
  <c r="BV10" i="28"/>
  <c r="CD10" i="28"/>
  <c r="V10" i="8" s="1"/>
  <c r="CA10" i="28"/>
  <c r="BZ10" i="28"/>
  <c r="AS586" i="28"/>
  <c r="CI10" i="28"/>
  <c r="T10" i="8" s="1"/>
  <c r="AS588" i="28"/>
  <c r="BY10" i="28"/>
  <c r="AS587" i="28"/>
  <c r="CH82" i="28"/>
  <c r="S82" i="8" s="1"/>
  <c r="BW82" i="28"/>
  <c r="CB82" i="28"/>
  <c r="CJ82" i="28"/>
  <c r="F82" i="8" s="1"/>
  <c r="BX82" i="28"/>
  <c r="BY82" i="28"/>
  <c r="CI82" i="28"/>
  <c r="T82" i="8" s="1"/>
  <c r="BV82" i="28"/>
  <c r="P82" i="8" s="1"/>
  <c r="CG82" i="28"/>
  <c r="R82" i="8" s="1"/>
  <c r="CD82" i="28"/>
  <c r="V82" i="8" s="1"/>
  <c r="CE82" i="28"/>
  <c r="W82" i="8" s="1"/>
  <c r="CC82" i="28"/>
  <c r="U82" i="8" s="1"/>
  <c r="CF82" i="28"/>
  <c r="X82" i="8" s="1"/>
  <c r="CA82" i="28"/>
  <c r="BZ82" i="28"/>
  <c r="Q548" i="8"/>
  <c r="CH165" i="28"/>
  <c r="S165" i="8" s="1"/>
  <c r="CE165" i="28"/>
  <c r="W165" i="8" s="1"/>
  <c r="BY165" i="28"/>
  <c r="CI165" i="28"/>
  <c r="T165" i="8" s="1"/>
  <c r="BV165" i="28"/>
  <c r="P165" i="8" s="1"/>
  <c r="BX165" i="28"/>
  <c r="BZ165" i="28"/>
  <c r="CD165" i="28"/>
  <c r="V165" i="8" s="1"/>
  <c r="CG165" i="28"/>
  <c r="R165" i="8" s="1"/>
  <c r="BW165" i="28"/>
  <c r="CJ165" i="28"/>
  <c r="F165" i="8" s="1"/>
  <c r="CC165" i="28"/>
  <c r="U165" i="8" s="1"/>
  <c r="Q165" i="8" s="1"/>
  <c r="CB165" i="28"/>
  <c r="CA165" i="28"/>
  <c r="CF165" i="28"/>
  <c r="X165" i="8" s="1"/>
  <c r="CH72" i="28"/>
  <c r="S72" i="8" s="1"/>
  <c r="CE72" i="28"/>
  <c r="W72" i="8" s="1"/>
  <c r="CI72" i="28"/>
  <c r="T72" i="8" s="1"/>
  <c r="BY72" i="28"/>
  <c r="BZ72" i="28"/>
  <c r="CG72" i="28"/>
  <c r="R72" i="8" s="1"/>
  <c r="CD72" i="28"/>
  <c r="V72" i="8" s="1"/>
  <c r="BV72" i="28"/>
  <c r="P72" i="8" s="1"/>
  <c r="CC72" i="28"/>
  <c r="U72" i="8" s="1"/>
  <c r="BX72" i="28"/>
  <c r="CF72" i="28"/>
  <c r="X72" i="8" s="1"/>
  <c r="CA72" i="28"/>
  <c r="CJ72" i="28"/>
  <c r="F72" i="8" s="1"/>
  <c r="CB72" i="28"/>
  <c r="BW72" i="28"/>
  <c r="CH277" i="28"/>
  <c r="S277" i="8" s="1"/>
  <c r="BW277" i="28"/>
  <c r="CA277" i="28"/>
  <c r="CJ277" i="28"/>
  <c r="F277" i="8" s="1"/>
  <c r="CI277" i="28"/>
  <c r="T277" i="8" s="1"/>
  <c r="BY277" i="28"/>
  <c r="CC277" i="28"/>
  <c r="U277" i="8" s="1"/>
  <c r="Q277" i="8" s="1"/>
  <c r="CE277" i="28"/>
  <c r="W277" i="8" s="1"/>
  <c r="BZ277" i="28"/>
  <c r="CD277" i="28"/>
  <c r="V277" i="8" s="1"/>
  <c r="CB277" i="28"/>
  <c r="CF277" i="28"/>
  <c r="X277" i="8" s="1"/>
  <c r="CG277" i="28"/>
  <c r="R277" i="8" s="1"/>
  <c r="BV277" i="28"/>
  <c r="P277" i="8" s="1"/>
  <c r="BX277" i="28"/>
  <c r="CH500" i="28"/>
  <c r="S500" i="8" s="1"/>
  <c r="CI500" i="28"/>
  <c r="T500" i="8" s="1"/>
  <c r="BY500" i="28"/>
  <c r="CC500" i="28"/>
  <c r="U500" i="8" s="1"/>
  <c r="Q500" i="8" s="1"/>
  <c r="BX500" i="28"/>
  <c r="CG500" i="28"/>
  <c r="R500" i="8" s="1"/>
  <c r="CD500" i="28"/>
  <c r="V500" i="8" s="1"/>
  <c r="BV500" i="28"/>
  <c r="P500" i="8" s="1"/>
  <c r="CJ500" i="28"/>
  <c r="F500" i="8" s="1"/>
  <c r="CF500" i="28"/>
  <c r="X500" i="8" s="1"/>
  <c r="CE500" i="28"/>
  <c r="W500" i="8" s="1"/>
  <c r="BZ500" i="28"/>
  <c r="CA500" i="28"/>
  <c r="BW500" i="28"/>
  <c r="CB500" i="28"/>
  <c r="CH468" i="28"/>
  <c r="S468" i="8" s="1"/>
  <c r="CD468" i="28"/>
  <c r="V468" i="8" s="1"/>
  <c r="BV468" i="28"/>
  <c r="P468" i="8" s="1"/>
  <c r="CJ468" i="28"/>
  <c r="F468" i="8" s="1"/>
  <c r="CB468" i="28"/>
  <c r="CF468" i="28"/>
  <c r="X468" i="8" s="1"/>
  <c r="CE468" i="28"/>
  <c r="W468" i="8" s="1"/>
  <c r="BZ468" i="28"/>
  <c r="BW468" i="28"/>
  <c r="CA468" i="28"/>
  <c r="CG468" i="28"/>
  <c r="R468" i="8" s="1"/>
  <c r="BY468" i="28"/>
  <c r="CI468" i="28"/>
  <c r="T468" i="8" s="1"/>
  <c r="CC468" i="28"/>
  <c r="U468" i="8" s="1"/>
  <c r="Q468" i="8" s="1"/>
  <c r="BX468" i="28"/>
  <c r="M570" i="8"/>
  <c r="J263" i="9" s="1"/>
  <c r="C116" i="9"/>
  <c r="C108" i="9"/>
  <c r="C114" i="9"/>
  <c r="C109" i="9"/>
  <c r="C111" i="9"/>
  <c r="C113" i="9"/>
  <c r="C107" i="9"/>
  <c r="C112" i="9"/>
  <c r="C110" i="9"/>
  <c r="C115" i="9"/>
  <c r="L262" i="9"/>
  <c r="O570" i="8"/>
  <c r="L263" i="9" s="1"/>
  <c r="L570" i="8"/>
  <c r="I263" i="9" s="1"/>
  <c r="I262" i="9"/>
  <c r="E291" i="9"/>
  <c r="J86" i="30" s="1"/>
  <c r="H564" i="10"/>
  <c r="H569" i="10" s="1"/>
  <c r="H564" i="11"/>
  <c r="H569" i="11" s="1"/>
  <c r="H569" i="8"/>
  <c r="H564" i="12"/>
  <c r="H569" i="12" s="1"/>
  <c r="CF26" i="28"/>
  <c r="X26" i="8" s="1"/>
  <c r="BV26" i="28"/>
  <c r="P26" i="8" s="1"/>
  <c r="CD26" i="28"/>
  <c r="V26" i="8" s="1"/>
  <c r="BZ26" i="28"/>
  <c r="BW26" i="28"/>
  <c r="CA26" i="28"/>
  <c r="CH26" i="28"/>
  <c r="S26" i="8" s="1"/>
  <c r="CJ26" i="28"/>
  <c r="F26" i="8" s="1"/>
  <c r="CE26" i="28"/>
  <c r="W26" i="8" s="1"/>
  <c r="BX26" i="28"/>
  <c r="CI26" i="28"/>
  <c r="T26" i="8" s="1"/>
  <c r="BY26" i="28"/>
  <c r="CG26" i="28"/>
  <c r="R26" i="8" s="1"/>
  <c r="CB26" i="28"/>
  <c r="CC26" i="28"/>
  <c r="U26" i="8" s="1"/>
  <c r="CJ119" i="28"/>
  <c r="F119" i="8" s="1"/>
  <c r="BY119" i="28"/>
  <c r="CD119" i="28"/>
  <c r="V119" i="8" s="1"/>
  <c r="CF119" i="28"/>
  <c r="X119" i="8" s="1"/>
  <c r="BX119" i="28"/>
  <c r="BV119" i="28"/>
  <c r="P119" i="8" s="1"/>
  <c r="CH119" i="28"/>
  <c r="S119" i="8" s="1"/>
  <c r="CA119" i="28"/>
  <c r="CB119" i="28"/>
  <c r="BW119" i="28"/>
  <c r="CI119" i="28"/>
  <c r="T119" i="8" s="1"/>
  <c r="CC119" i="28"/>
  <c r="U119" i="8" s="1"/>
  <c r="CE119" i="28"/>
  <c r="W119" i="8" s="1"/>
  <c r="BZ119" i="28"/>
  <c r="CG119" i="28"/>
  <c r="R119" i="8" s="1"/>
  <c r="Q49" i="8"/>
  <c r="AP25" i="9"/>
  <c r="AQ25" i="9" s="1"/>
  <c r="I28" i="9"/>
  <c r="AP8" i="9"/>
  <c r="AQ8" i="9" s="1"/>
  <c r="I11" i="9"/>
  <c r="O570" i="10" l="1"/>
  <c r="L270" i="9" s="1"/>
  <c r="L269" i="9"/>
  <c r="H276" i="9"/>
  <c r="K570" i="11"/>
  <c r="H277" i="9" s="1"/>
  <c r="H289" i="9" s="1"/>
  <c r="E80" i="30" s="1"/>
  <c r="G269" i="9"/>
  <c r="J570" i="10"/>
  <c r="G270" i="9" s="1"/>
  <c r="I269" i="9"/>
  <c r="L570" i="10"/>
  <c r="I270" i="9" s="1"/>
  <c r="J570" i="12"/>
  <c r="G284" i="9" s="1"/>
  <c r="G283" i="9"/>
  <c r="O570" i="12"/>
  <c r="L284" i="9" s="1"/>
  <c r="L283" i="9"/>
  <c r="I570" i="12"/>
  <c r="F284" i="9" s="1"/>
  <c r="F283" i="9"/>
  <c r="J570" i="11"/>
  <c r="G277" i="9" s="1"/>
  <c r="G289" i="9" s="1"/>
  <c r="E82" i="30" s="1"/>
  <c r="G276" i="9"/>
  <c r="F269" i="9"/>
  <c r="I570" i="10"/>
  <c r="F270" i="9" s="1"/>
  <c r="N570" i="11"/>
  <c r="K277" i="9" s="1"/>
  <c r="K289" i="9" s="1"/>
  <c r="E110" i="30" s="1"/>
  <c r="K276" i="9"/>
  <c r="N570" i="12"/>
  <c r="K284" i="9" s="1"/>
  <c r="K283" i="9"/>
  <c r="I276" i="9"/>
  <c r="L570" i="11"/>
  <c r="I277" i="9" s="1"/>
  <c r="I289" i="9" s="1"/>
  <c r="E114" i="30" s="1"/>
  <c r="F276" i="9"/>
  <c r="I570" i="11"/>
  <c r="F277" i="9" s="1"/>
  <c r="F289" i="9" s="1"/>
  <c r="E84" i="30" s="1"/>
  <c r="D269" i="9"/>
  <c r="G570" i="10"/>
  <c r="D270" i="9" s="1"/>
  <c r="K269" i="9"/>
  <c r="N570" i="10"/>
  <c r="K270" i="9" s="1"/>
  <c r="K570" i="12"/>
  <c r="H284" i="9" s="1"/>
  <c r="H283" i="9"/>
  <c r="I283" i="9"/>
  <c r="L570" i="12"/>
  <c r="I284" i="9" s="1"/>
  <c r="O570" i="11"/>
  <c r="L277" i="9" s="1"/>
  <c r="L289" i="9" s="1"/>
  <c r="E108" i="30" s="1"/>
  <c r="L276" i="9"/>
  <c r="K570" i="10"/>
  <c r="H270" i="9" s="1"/>
  <c r="H269" i="9"/>
  <c r="AP9" i="9"/>
  <c r="AQ9" i="9" s="1"/>
  <c r="I12" i="9"/>
  <c r="E276" i="9"/>
  <c r="R567" i="8"/>
  <c r="O260" i="9" s="1"/>
  <c r="C209" i="9" a="1"/>
  <c r="R568" i="8"/>
  <c r="O261" i="9" s="1"/>
  <c r="Q246" i="8"/>
  <c r="E33" i="31"/>
  <c r="D33" i="31"/>
  <c r="G33" i="31"/>
  <c r="F33" i="31"/>
  <c r="E45" i="31"/>
  <c r="G45" i="31"/>
  <c r="F45" i="31"/>
  <c r="D45" i="31"/>
  <c r="E269" i="9"/>
  <c r="H570" i="10"/>
  <c r="E270" i="9" s="1"/>
  <c r="Q72" i="8"/>
  <c r="Q82" i="8"/>
  <c r="P10" i="8"/>
  <c r="BV563" i="28"/>
  <c r="BV562" i="28"/>
  <c r="U567" i="8"/>
  <c r="R260" i="9" s="1"/>
  <c r="Q10" i="8"/>
  <c r="U568" i="8"/>
  <c r="R261" i="9" s="1"/>
  <c r="Q351" i="8"/>
  <c r="G58" i="9"/>
  <c r="G57" i="9"/>
  <c r="G61" i="9"/>
  <c r="G59" i="9"/>
  <c r="G64" i="9"/>
  <c r="G65" i="9"/>
  <c r="G62" i="9"/>
  <c r="G63" i="9"/>
  <c r="G60" i="9"/>
  <c r="G56" i="9"/>
  <c r="Q91" i="8"/>
  <c r="F564" i="12"/>
  <c r="F569" i="8"/>
  <c r="C291" i="9"/>
  <c r="F564" i="11"/>
  <c r="F564" i="10"/>
  <c r="P564" i="10"/>
  <c r="P564" i="12"/>
  <c r="M291" i="9"/>
  <c r="P564" i="11"/>
  <c r="V564" i="12"/>
  <c r="V564" i="10"/>
  <c r="V569" i="8"/>
  <c r="S291" i="9"/>
  <c r="V564" i="11"/>
  <c r="Q372" i="8"/>
  <c r="Q151" i="8"/>
  <c r="J276" i="9"/>
  <c r="M570" i="11"/>
  <c r="J277" i="9" s="1"/>
  <c r="J289" i="9" s="1"/>
  <c r="E112" i="30" s="1"/>
  <c r="G36" i="31"/>
  <c r="F36" i="31"/>
  <c r="E36" i="31"/>
  <c r="D36" i="31"/>
  <c r="G48" i="31"/>
  <c r="F48" i="31"/>
  <c r="E48" i="31"/>
  <c r="D48" i="31"/>
  <c r="G34" i="31"/>
  <c r="E34" i="31"/>
  <c r="F34" i="31"/>
  <c r="D34" i="31"/>
  <c r="G46" i="31"/>
  <c r="E46" i="31"/>
  <c r="F46" i="31"/>
  <c r="D46" i="31"/>
  <c r="E42" i="31"/>
  <c r="D42" i="31"/>
  <c r="F42" i="31"/>
  <c r="G42" i="31"/>
  <c r="Q158" i="8"/>
  <c r="C185" i="9"/>
  <c r="Q315" i="8"/>
  <c r="H568" i="10"/>
  <c r="E268" i="9" s="1"/>
  <c r="C40" i="9"/>
  <c r="C48" i="9"/>
  <c r="C41" i="9"/>
  <c r="C46" i="9"/>
  <c r="C47" i="9"/>
  <c r="C43" i="9"/>
  <c r="C45" i="9"/>
  <c r="C44" i="9"/>
  <c r="C39" i="9"/>
  <c r="C42" i="9"/>
  <c r="Q172" i="8"/>
  <c r="H568" i="11"/>
  <c r="E275" i="9" s="1"/>
  <c r="C243" i="9" a="1"/>
  <c r="T568" i="8"/>
  <c r="Q261" i="9" s="1"/>
  <c r="T567" i="8"/>
  <c r="Q260" i="9" s="1"/>
  <c r="W568" i="8"/>
  <c r="T261" i="9" s="1"/>
  <c r="W567" i="8"/>
  <c r="T260" i="9" s="1"/>
  <c r="F202" i="9"/>
  <c r="M570" i="12"/>
  <c r="J284" i="9" s="1"/>
  <c r="J283" i="9"/>
  <c r="F38" i="31"/>
  <c r="D38" i="31"/>
  <c r="G38" i="31"/>
  <c r="E38" i="31"/>
  <c r="E41" i="31"/>
  <c r="D41" i="31"/>
  <c r="G41" i="31"/>
  <c r="F41" i="31"/>
  <c r="I29" i="9"/>
  <c r="AP26" i="9"/>
  <c r="AQ26" i="9" s="1"/>
  <c r="E283" i="9"/>
  <c r="C117" i="9"/>
  <c r="S567" i="8"/>
  <c r="P260" i="9" s="1"/>
  <c r="C226" i="9" a="1"/>
  <c r="S568" i="8"/>
  <c r="P261" i="9" s="1"/>
  <c r="H568" i="12"/>
  <c r="E282" i="9" s="1"/>
  <c r="C100" i="9"/>
  <c r="O291" i="9"/>
  <c r="J55" i="30" s="1"/>
  <c r="R569" i="8"/>
  <c r="R564" i="11"/>
  <c r="R564" i="10"/>
  <c r="R564" i="12"/>
  <c r="T564" i="10"/>
  <c r="T569" i="8"/>
  <c r="T564" i="11"/>
  <c r="T564" i="12"/>
  <c r="Q291" i="9"/>
  <c r="J59" i="30" s="1"/>
  <c r="C168" i="9"/>
  <c r="Q469" i="8"/>
  <c r="Q393" i="8"/>
  <c r="E35" i="31"/>
  <c r="D35" i="31"/>
  <c r="G35" i="31"/>
  <c r="F35" i="31"/>
  <c r="E47" i="31"/>
  <c r="D47" i="31"/>
  <c r="G47" i="31"/>
  <c r="F47" i="31"/>
  <c r="F44" i="31"/>
  <c r="D44" i="31"/>
  <c r="E44" i="31"/>
  <c r="G44" i="31"/>
  <c r="E40" i="31"/>
  <c r="D40" i="31"/>
  <c r="G40" i="31"/>
  <c r="F40" i="31"/>
  <c r="C134" i="9"/>
  <c r="V567" i="8"/>
  <c r="S260" i="9" s="1"/>
  <c r="V568" i="8"/>
  <c r="S261" i="9" s="1"/>
  <c r="K202" i="9"/>
  <c r="W569" i="8"/>
  <c r="W564" i="11"/>
  <c r="T291" i="9"/>
  <c r="W564" i="10"/>
  <c r="W564" i="12"/>
  <c r="P291" i="9"/>
  <c r="J57" i="30" s="1"/>
  <c r="S569" i="8"/>
  <c r="S564" i="12"/>
  <c r="S564" i="10"/>
  <c r="S564" i="11"/>
  <c r="Q183" i="8"/>
  <c r="H567" i="11"/>
  <c r="E274" i="9" s="1"/>
  <c r="Q119" i="8"/>
  <c r="Q26" i="8"/>
  <c r="H570" i="8"/>
  <c r="E263" i="9" s="1"/>
  <c r="E262" i="9"/>
  <c r="C33" i="9"/>
  <c r="F567" i="8"/>
  <c r="C260" i="9" s="1"/>
  <c r="C22" i="9" a="1"/>
  <c r="F568" i="8"/>
  <c r="C261" i="9" s="1"/>
  <c r="X568" i="8"/>
  <c r="U261" i="9" s="1"/>
  <c r="X567" i="8"/>
  <c r="U260" i="9" s="1"/>
  <c r="C83" i="9"/>
  <c r="M570" i="10"/>
  <c r="J270" i="9" s="1"/>
  <c r="J269" i="9"/>
  <c r="H567" i="12"/>
  <c r="E281" i="9" s="1"/>
  <c r="U569" i="8"/>
  <c r="U564" i="11"/>
  <c r="U564" i="12"/>
  <c r="Q564" i="8"/>
  <c r="U564" i="10"/>
  <c r="R291" i="9"/>
  <c r="X564" i="12"/>
  <c r="X564" i="10"/>
  <c r="X569" i="8"/>
  <c r="U291" i="9"/>
  <c r="X564" i="11"/>
  <c r="Q386" i="8"/>
  <c r="Q187" i="8"/>
  <c r="C61" i="9"/>
  <c r="C56" i="9"/>
  <c r="C59" i="9"/>
  <c r="C63" i="9"/>
  <c r="C60" i="9"/>
  <c r="C57" i="9"/>
  <c r="C64" i="9"/>
  <c r="C62" i="9"/>
  <c r="C58" i="9"/>
  <c r="C65" i="9"/>
  <c r="Q294" i="8"/>
  <c r="C151" i="9"/>
  <c r="G37" i="31"/>
  <c r="F37" i="31"/>
  <c r="E37" i="31"/>
  <c r="D37" i="31"/>
  <c r="G49" i="31"/>
  <c r="F49" i="31"/>
  <c r="E49" i="31"/>
  <c r="D49" i="31"/>
  <c r="E43" i="31"/>
  <c r="G43" i="31"/>
  <c r="F43" i="31"/>
  <c r="D43" i="31"/>
  <c r="G39" i="31"/>
  <c r="E39" i="31"/>
  <c r="F39" i="31"/>
  <c r="D39" i="31"/>
  <c r="Q522" i="8"/>
  <c r="Q539" i="8"/>
  <c r="Q499" i="8"/>
  <c r="G570" i="8"/>
  <c r="D263" i="9" s="1"/>
  <c r="D262" i="9"/>
  <c r="F65" i="9"/>
  <c r="F57" i="9"/>
  <c r="F61" i="9"/>
  <c r="F56" i="9"/>
  <c r="F63" i="9"/>
  <c r="F60" i="9"/>
  <c r="F62" i="9"/>
  <c r="F58" i="9"/>
  <c r="F64" i="9"/>
  <c r="F59" i="9"/>
  <c r="U568" i="11" l="1"/>
  <c r="R275" i="9" s="1"/>
  <c r="U569" i="11"/>
  <c r="U567" i="11"/>
  <c r="R274" i="9" s="1"/>
  <c r="C252" i="9"/>
  <c r="C244" i="9"/>
  <c r="C249" i="9"/>
  <c r="C247" i="9"/>
  <c r="C245" i="9"/>
  <c r="C248" i="9"/>
  <c r="C246" i="9"/>
  <c r="C250" i="9"/>
  <c r="C251" i="9"/>
  <c r="C243" i="9"/>
  <c r="C49" i="9"/>
  <c r="U570" i="8"/>
  <c r="R263" i="9" s="1"/>
  <c r="R262" i="9"/>
  <c r="S569" i="11"/>
  <c r="S567" i="11"/>
  <c r="P274" i="9" s="1"/>
  <c r="S568" i="11"/>
  <c r="P275" i="9" s="1"/>
  <c r="W568" i="11"/>
  <c r="T275" i="9" s="1"/>
  <c r="W567" i="11"/>
  <c r="T274" i="9" s="1"/>
  <c r="W569" i="11"/>
  <c r="Q262" i="9"/>
  <c r="T570" i="8"/>
  <c r="Q263" i="9" s="1"/>
  <c r="R567" i="11"/>
  <c r="O274" i="9" s="1"/>
  <c r="R569" i="11"/>
  <c r="R568" i="11"/>
  <c r="O275" i="9" s="1"/>
  <c r="H570" i="12"/>
  <c r="E284" i="9" s="1"/>
  <c r="V570" i="8"/>
  <c r="S263" i="9" s="1"/>
  <c r="S262" i="9"/>
  <c r="AR3" i="9"/>
  <c r="AR9" i="9"/>
  <c r="AR6" i="9"/>
  <c r="AR14" i="9"/>
  <c r="AR11" i="9"/>
  <c r="AR4" i="9"/>
  <c r="AR5" i="9"/>
  <c r="O29" i="30"/>
  <c r="J29" i="30" s="1"/>
  <c r="AR12" i="9"/>
  <c r="AR10" i="9"/>
  <c r="F568" i="10"/>
  <c r="C268" i="9" s="1"/>
  <c r="F569" i="10"/>
  <c r="F567" i="10"/>
  <c r="C267" i="9" s="1"/>
  <c r="F567" i="12"/>
  <c r="C281" i="9" s="1"/>
  <c r="F569" i="12"/>
  <c r="F568" i="12"/>
  <c r="C282" i="9" s="1"/>
  <c r="G66" i="9"/>
  <c r="H570" i="11"/>
  <c r="E277" i="9" s="1"/>
  <c r="E289" i="9" s="1"/>
  <c r="E86" i="30" s="1"/>
  <c r="P262" i="9"/>
  <c r="S570" i="8"/>
  <c r="P263" i="9" s="1"/>
  <c r="T567" i="11"/>
  <c r="Q274" i="9" s="1"/>
  <c r="T568" i="11"/>
  <c r="Q275" i="9" s="1"/>
  <c r="T569" i="11"/>
  <c r="R569" i="10"/>
  <c r="R568" i="10"/>
  <c r="O268" i="9" s="1"/>
  <c r="R567" i="10"/>
  <c r="O267" i="9" s="1"/>
  <c r="P568" i="11"/>
  <c r="M275" i="9" s="1"/>
  <c r="P567" i="11"/>
  <c r="M274" i="9" s="1"/>
  <c r="P569" i="11"/>
  <c r="P569" i="10"/>
  <c r="P567" i="10"/>
  <c r="M267" i="9" s="1"/>
  <c r="P568" i="10"/>
  <c r="M268" i="9" s="1"/>
  <c r="U262" i="9"/>
  <c r="X570" i="8"/>
  <c r="U263" i="9" s="1"/>
  <c r="F66" i="9"/>
  <c r="X569" i="10"/>
  <c r="X568" i="10"/>
  <c r="U268" i="9" s="1"/>
  <c r="X567" i="10"/>
  <c r="U267" i="9" s="1"/>
  <c r="N291" i="9"/>
  <c r="J53" i="30" s="1"/>
  <c r="Q564" i="11"/>
  <c r="Q569" i="8"/>
  <c r="Q564" i="10"/>
  <c r="Q564" i="12"/>
  <c r="C26" i="9"/>
  <c r="C24" i="9"/>
  <c r="C28" i="9"/>
  <c r="C27" i="9"/>
  <c r="C30" i="9"/>
  <c r="C22" i="9"/>
  <c r="C29" i="9"/>
  <c r="C25" i="9"/>
  <c r="C31" i="9"/>
  <c r="C23" i="9"/>
  <c r="S569" i="10"/>
  <c r="S568" i="10"/>
  <c r="P268" i="9" s="1"/>
  <c r="S567" i="10"/>
  <c r="P267" i="9" s="1"/>
  <c r="W567" i="12"/>
  <c r="T281" i="9" s="1"/>
  <c r="W569" i="12"/>
  <c r="W568" i="12"/>
  <c r="T282" i="9" s="1"/>
  <c r="T262" i="9"/>
  <c r="W570" i="8"/>
  <c r="T263" i="9" s="1"/>
  <c r="T568" i="10"/>
  <c r="Q268" i="9" s="1"/>
  <c r="T567" i="10"/>
  <c r="Q267" i="9" s="1"/>
  <c r="T569" i="10"/>
  <c r="R570" i="8"/>
  <c r="O263" i="9" s="1"/>
  <c r="O262" i="9"/>
  <c r="V567" i="10"/>
  <c r="S267" i="9" s="1"/>
  <c r="V568" i="10"/>
  <c r="S268" i="9" s="1"/>
  <c r="V569" i="10"/>
  <c r="P568" i="12"/>
  <c r="M282" i="9" s="1"/>
  <c r="P569" i="12"/>
  <c r="P567" i="12"/>
  <c r="M281" i="9" s="1"/>
  <c r="F568" i="11"/>
  <c r="C275" i="9" s="1"/>
  <c r="F569" i="11"/>
  <c r="F567" i="11"/>
  <c r="C274" i="9" s="1"/>
  <c r="C218" i="9"/>
  <c r="C212" i="9"/>
  <c r="C217" i="9"/>
  <c r="C213" i="9"/>
  <c r="C214" i="9"/>
  <c r="C216" i="9"/>
  <c r="C215" i="9"/>
  <c r="C209" i="9"/>
  <c r="C211" i="9"/>
  <c r="C210" i="9"/>
  <c r="I13" i="9"/>
  <c r="AP10" i="9"/>
  <c r="AQ10" i="9" s="1"/>
  <c r="C232" i="9"/>
  <c r="C234" i="9"/>
  <c r="C226" i="9"/>
  <c r="C227" i="9"/>
  <c r="C233" i="9"/>
  <c r="C231" i="9"/>
  <c r="C229" i="9"/>
  <c r="C235" i="9"/>
  <c r="C230" i="9"/>
  <c r="C228" i="9"/>
  <c r="AP27" i="9"/>
  <c r="AQ27" i="9" s="1"/>
  <c r="I30" i="9"/>
  <c r="F570" i="8"/>
  <c r="C263" i="9" s="1"/>
  <c r="C262" i="9"/>
  <c r="Q568" i="8"/>
  <c r="N261" i="9" s="1"/>
  <c r="C192" i="9" a="1"/>
  <c r="Q567" i="8"/>
  <c r="N260" i="9" s="1"/>
  <c r="P568" i="8"/>
  <c r="M261" i="9" s="1"/>
  <c r="P567" i="8"/>
  <c r="M260" i="9" s="1"/>
  <c r="C5" i="9" a="1"/>
  <c r="P2" i="8"/>
  <c r="C16" i="9" s="1"/>
  <c r="C66" i="9"/>
  <c r="U568" i="10"/>
  <c r="R268" i="9" s="1"/>
  <c r="U567" i="10"/>
  <c r="R267" i="9" s="1"/>
  <c r="U569" i="10"/>
  <c r="X568" i="11"/>
  <c r="U275" i="9" s="1"/>
  <c r="X567" i="11"/>
  <c r="U274" i="9" s="1"/>
  <c r="X569" i="11"/>
  <c r="X567" i="12"/>
  <c r="U281" i="9" s="1"/>
  <c r="X568" i="12"/>
  <c r="U282" i="9" s="1"/>
  <c r="X569" i="12"/>
  <c r="U569" i="12"/>
  <c r="U567" i="12"/>
  <c r="R281" i="9" s="1"/>
  <c r="U568" i="12"/>
  <c r="R282" i="9" s="1"/>
  <c r="S567" i="12"/>
  <c r="P281" i="9" s="1"/>
  <c r="S569" i="12"/>
  <c r="S568" i="12"/>
  <c r="P282" i="9" s="1"/>
  <c r="W569" i="10"/>
  <c r="W568" i="10"/>
  <c r="T268" i="9" s="1"/>
  <c r="W567" i="10"/>
  <c r="T267" i="9" s="1"/>
  <c r="T567" i="12"/>
  <c r="Q281" i="9" s="1"/>
  <c r="T568" i="12"/>
  <c r="Q282" i="9" s="1"/>
  <c r="T569" i="12"/>
  <c r="R567" i="12"/>
  <c r="O281" i="9" s="1"/>
  <c r="R568" i="12"/>
  <c r="O282" i="9" s="1"/>
  <c r="R569" i="12"/>
  <c r="V568" i="11"/>
  <c r="S275" i="9" s="1"/>
  <c r="V569" i="11"/>
  <c r="V567" i="11"/>
  <c r="S274" i="9" s="1"/>
  <c r="V567" i="12"/>
  <c r="S281" i="9" s="1"/>
  <c r="V569" i="12"/>
  <c r="V568" i="12"/>
  <c r="S282" i="9" s="1"/>
  <c r="P569" i="8"/>
  <c r="O6" i="30"/>
  <c r="J6" i="30" s="1"/>
  <c r="AR29" i="9"/>
  <c r="AR25" i="9"/>
  <c r="AR20" i="9"/>
  <c r="AR26" i="9"/>
  <c r="AR23" i="9"/>
  <c r="AQ31" i="9"/>
  <c r="AR28" i="9"/>
  <c r="AR21" i="9"/>
  <c r="AR27" i="9"/>
  <c r="AR22" i="9"/>
  <c r="S570" i="10" l="1"/>
  <c r="P270" i="9" s="1"/>
  <c r="P269" i="9"/>
  <c r="Q567" i="10"/>
  <c r="N267" i="9" s="1"/>
  <c r="Q569" i="10"/>
  <c r="Q568" i="10"/>
  <c r="N268" i="9" s="1"/>
  <c r="S283" i="9"/>
  <c r="V570" i="12"/>
  <c r="S284" i="9" s="1"/>
  <c r="C193" i="9"/>
  <c r="C199" i="9"/>
  <c r="C197" i="9"/>
  <c r="C194" i="9"/>
  <c r="C195" i="9"/>
  <c r="C200" i="9"/>
  <c r="C196" i="9"/>
  <c r="C201" i="9"/>
  <c r="C198" i="9"/>
  <c r="C192" i="9"/>
  <c r="U570" i="11"/>
  <c r="R277" i="9" s="1"/>
  <c r="R289" i="9" s="1"/>
  <c r="R276" i="9"/>
  <c r="C10" i="9"/>
  <c r="C13" i="9"/>
  <c r="C6" i="9"/>
  <c r="C14" i="9"/>
  <c r="C7" i="9"/>
  <c r="C11" i="9"/>
  <c r="C8" i="9"/>
  <c r="C12" i="9"/>
  <c r="C5" i="9"/>
  <c r="C9" i="9"/>
  <c r="AP28" i="9"/>
  <c r="AQ28" i="9" s="1"/>
  <c r="I31" i="9"/>
  <c r="AP29" i="9" s="1"/>
  <c r="AQ29" i="9" s="1"/>
  <c r="C219" i="9"/>
  <c r="M283" i="9"/>
  <c r="P570" i="12"/>
  <c r="M284" i="9" s="1"/>
  <c r="C32" i="9"/>
  <c r="K66" i="9"/>
  <c r="C269" i="9"/>
  <c r="F570" i="10"/>
  <c r="C270" i="9" s="1"/>
  <c r="C236" i="9"/>
  <c r="AP11" i="9"/>
  <c r="AQ11" i="9" s="1"/>
  <c r="I14" i="9"/>
  <c r="AP12" i="9" s="1"/>
  <c r="AQ12" i="9" s="1"/>
  <c r="C276" i="9"/>
  <c r="F570" i="11"/>
  <c r="C277" i="9" s="1"/>
  <c r="C289" i="9" s="1"/>
  <c r="T570" i="10"/>
  <c r="Q270" i="9" s="1"/>
  <c r="Q269" i="9"/>
  <c r="Q568" i="11"/>
  <c r="N275" i="9" s="1"/>
  <c r="Q569" i="11"/>
  <c r="Q567" i="11"/>
  <c r="N274" i="9" s="1"/>
  <c r="U269" i="9"/>
  <c r="X570" i="10"/>
  <c r="U270" i="9" s="1"/>
  <c r="P570" i="10"/>
  <c r="M270" i="9" s="1"/>
  <c r="M269" i="9"/>
  <c r="Q276" i="9"/>
  <c r="T570" i="11"/>
  <c r="Q277" i="9" s="1"/>
  <c r="Q289" i="9" s="1"/>
  <c r="E59" i="30" s="1"/>
  <c r="C283" i="9"/>
  <c r="F570" i="12"/>
  <c r="C284" i="9" s="1"/>
  <c r="R570" i="11"/>
  <c r="O277" i="9" s="1"/>
  <c r="O289" i="9" s="1"/>
  <c r="E55" i="30" s="1"/>
  <c r="O276" i="9"/>
  <c r="W570" i="11"/>
  <c r="T277" i="9" s="1"/>
  <c r="T289" i="9" s="1"/>
  <c r="T276" i="9"/>
  <c r="V570" i="11"/>
  <c r="S277" i="9" s="1"/>
  <c r="S289" i="9" s="1"/>
  <c r="S276" i="9"/>
  <c r="Q283" i="9"/>
  <c r="T570" i="12"/>
  <c r="Q284" i="9" s="1"/>
  <c r="X570" i="12"/>
  <c r="U284" i="9" s="1"/>
  <c r="U283" i="9"/>
  <c r="T283" i="9"/>
  <c r="W570" i="12"/>
  <c r="T284" i="9" s="1"/>
  <c r="O283" i="9"/>
  <c r="R570" i="12"/>
  <c r="O284" i="9" s="1"/>
  <c r="T269" i="9"/>
  <c r="W570" i="10"/>
  <c r="T270" i="9" s="1"/>
  <c r="R269" i="9"/>
  <c r="U570" i="10"/>
  <c r="R270" i="9" s="1"/>
  <c r="N262" i="9"/>
  <c r="Q570" i="8"/>
  <c r="N263" i="9" s="1"/>
  <c r="O269" i="9"/>
  <c r="R570" i="10"/>
  <c r="O270" i="9" s="1"/>
  <c r="C253" i="9"/>
  <c r="P570" i="8"/>
  <c r="M263" i="9" s="1"/>
  <c r="M262" i="9"/>
  <c r="S570" i="12"/>
  <c r="P284" i="9" s="1"/>
  <c r="P283" i="9"/>
  <c r="R283" i="9"/>
  <c r="U570" i="12"/>
  <c r="R284" i="9" s="1"/>
  <c r="X570" i="11"/>
  <c r="U277" i="9" s="1"/>
  <c r="U289" i="9" s="1"/>
  <c r="U276" i="9"/>
  <c r="V570" i="10"/>
  <c r="S270" i="9" s="1"/>
  <c r="S269" i="9"/>
  <c r="Q567" i="12"/>
  <c r="N281" i="9" s="1"/>
  <c r="Q569" i="12"/>
  <c r="Q568" i="12"/>
  <c r="N282" i="9" s="1"/>
  <c r="P570" i="11"/>
  <c r="M277" i="9" s="1"/>
  <c r="M289" i="9" s="1"/>
  <c r="AR7" i="9" s="1"/>
  <c r="M276" i="9"/>
  <c r="P276" i="9"/>
  <c r="S570" i="11"/>
  <c r="P277" i="9" s="1"/>
  <c r="P289" i="9" s="1"/>
  <c r="E57" i="30" s="1"/>
  <c r="O31" i="30" l="1"/>
  <c r="J31" i="30" s="1"/>
  <c r="C9" i="33" s="1"/>
  <c r="C10" i="33" s="1"/>
  <c r="C11" i="33" s="1"/>
  <c r="AR8" i="9"/>
  <c r="D11" i="9"/>
  <c r="C202" i="9"/>
  <c r="D200" i="9"/>
  <c r="D196" i="9"/>
  <c r="O8" i="30"/>
  <c r="J8" i="30" s="1"/>
  <c r="B9" i="33" s="1"/>
  <c r="B10" i="33" s="1"/>
  <c r="B11" i="33" s="1"/>
  <c r="AQ32" i="9"/>
  <c r="AR24" i="9"/>
  <c r="C15" i="9"/>
  <c r="D192" i="9" s="1"/>
  <c r="D10" i="9"/>
  <c r="D198" i="9"/>
  <c r="M259" i="9"/>
  <c r="N283" i="9"/>
  <c r="Q570" i="12"/>
  <c r="N284" i="9" s="1"/>
  <c r="Q570" i="11"/>
  <c r="N277" i="9" s="1"/>
  <c r="N289" i="9" s="1"/>
  <c r="E53" i="30" s="1"/>
  <c r="N276" i="9"/>
  <c r="D12" i="9"/>
  <c r="D194" i="9"/>
  <c r="Q570" i="10"/>
  <c r="N270" i="9" s="1"/>
  <c r="N269" i="9"/>
  <c r="D201" i="9" l="1"/>
  <c r="D193" i="9"/>
  <c r="D202" i="9" s="1"/>
  <c r="D7" i="9"/>
  <c r="D6" i="9"/>
  <c r="D9" i="9"/>
  <c r="D14" i="9"/>
  <c r="D195" i="9"/>
  <c r="D5" i="9"/>
  <c r="A11" i="33"/>
  <c r="D2" i="33"/>
  <c r="D8" i="9"/>
  <c r="D94" i="9"/>
  <c r="D78" i="9"/>
  <c r="D99" i="9"/>
  <c r="D148" i="9"/>
  <c r="D133" i="9"/>
  <c r="D177" i="9"/>
  <c r="D79" i="9"/>
  <c r="D143" i="9"/>
  <c r="D107" i="9"/>
  <c r="D158" i="9"/>
  <c r="D146" i="9"/>
  <c r="D129" i="9"/>
  <c r="D110" i="9"/>
  <c r="D92" i="9"/>
  <c r="D162" i="9"/>
  <c r="D180" i="9"/>
  <c r="D115" i="9"/>
  <c r="D96" i="9"/>
  <c r="D145" i="9"/>
  <c r="D183" i="9"/>
  <c r="D182" i="9"/>
  <c r="D166" i="9"/>
  <c r="D127" i="9"/>
  <c r="D176" i="9"/>
  <c r="D82" i="9"/>
  <c r="D97" i="9"/>
  <c r="D125" i="9"/>
  <c r="D149" i="9"/>
  <c r="D167" i="9"/>
  <c r="D150" i="9"/>
  <c r="D126" i="9"/>
  <c r="D112" i="9"/>
  <c r="D114" i="9"/>
  <c r="D77" i="9"/>
  <c r="D161" i="9"/>
  <c r="D147" i="9"/>
  <c r="D130" i="9"/>
  <c r="D111" i="9"/>
  <c r="D132" i="9"/>
  <c r="D178" i="9"/>
  <c r="D113" i="9"/>
  <c r="D95" i="9"/>
  <c r="D165" i="9"/>
  <c r="D142" i="9"/>
  <c r="D159" i="9"/>
  <c r="D75" i="9"/>
  <c r="D91" i="9"/>
  <c r="D124" i="9"/>
  <c r="D134" i="9" s="1"/>
  <c r="D179" i="9"/>
  <c r="D93" i="9"/>
  <c r="D163" i="9"/>
  <c r="D184" i="9"/>
  <c r="D144" i="9"/>
  <c r="D80" i="9"/>
  <c r="D160" i="9"/>
  <c r="D109" i="9"/>
  <c r="D74" i="9"/>
  <c r="D90" i="9"/>
  <c r="D164" i="9"/>
  <c r="D181" i="9"/>
  <c r="D116" i="9"/>
  <c r="D81" i="9"/>
  <c r="D128" i="9"/>
  <c r="D108" i="9"/>
  <c r="D73" i="9"/>
  <c r="D131" i="9"/>
  <c r="D175" i="9"/>
  <c r="D76" i="9"/>
  <c r="D98" i="9"/>
  <c r="D141" i="9"/>
  <c r="D64" i="9"/>
  <c r="D39" i="9"/>
  <c r="D61" i="9"/>
  <c r="D45" i="9"/>
  <c r="D65" i="9"/>
  <c r="D62" i="9"/>
  <c r="D43" i="9"/>
  <c r="D46" i="9"/>
  <c r="D56" i="9"/>
  <c r="D60" i="9"/>
  <c r="D59" i="9"/>
  <c r="D40" i="9"/>
  <c r="D44" i="9"/>
  <c r="D47" i="9"/>
  <c r="D41" i="9"/>
  <c r="D57" i="9"/>
  <c r="D63" i="9"/>
  <c r="D48" i="9"/>
  <c r="D42" i="9"/>
  <c r="D58" i="9"/>
  <c r="D233" i="9"/>
  <c r="D213" i="9"/>
  <c r="D22" i="9"/>
  <c r="D31" i="9"/>
  <c r="D252" i="9"/>
  <c r="D244" i="9"/>
  <c r="D210" i="9"/>
  <c r="D245" i="9"/>
  <c r="D234" i="9"/>
  <c r="D247" i="9"/>
  <c r="D232" i="9"/>
  <c r="D230" i="9"/>
  <c r="D227" i="9"/>
  <c r="D24" i="9"/>
  <c r="D229" i="9"/>
  <c r="D30" i="9"/>
  <c r="D29" i="9"/>
  <c r="D243" i="9"/>
  <c r="D228" i="9"/>
  <c r="D216" i="9"/>
  <c r="D25" i="9"/>
  <c r="D218" i="9"/>
  <c r="D235" i="9"/>
  <c r="D209" i="9"/>
  <c r="D226" i="9"/>
  <c r="D217" i="9"/>
  <c r="D248" i="9"/>
  <c r="D214" i="9"/>
  <c r="D28" i="9"/>
  <c r="D246" i="9"/>
  <c r="D211" i="9"/>
  <c r="D23" i="9"/>
  <c r="D215" i="9"/>
  <c r="D26" i="9"/>
  <c r="D251" i="9"/>
  <c r="D249" i="9"/>
  <c r="D231" i="9"/>
  <c r="D212" i="9"/>
  <c r="D27" i="9"/>
  <c r="D250" i="9"/>
  <c r="D197" i="9"/>
  <c r="D199" i="9"/>
  <c r="D13" i="9"/>
  <c r="D236" i="9" l="1"/>
  <c r="D66" i="9"/>
  <c r="D185" i="9"/>
  <c r="D253" i="9"/>
  <c r="D219" i="9"/>
  <c r="D151" i="9"/>
  <c r="D100" i="9"/>
  <c r="D168" i="9"/>
  <c r="D3" i="33"/>
  <c r="C6" i="31" s="1"/>
  <c r="D4" i="33"/>
  <c r="D49" i="9"/>
  <c r="D32" i="9"/>
  <c r="D83" i="9"/>
  <c r="D117" i="9"/>
  <c r="D15" i="9"/>
</calcChain>
</file>

<file path=xl/sharedStrings.xml><?xml version="1.0" encoding="utf-8"?>
<sst xmlns="http://schemas.openxmlformats.org/spreadsheetml/2006/main" count="7562" uniqueCount="1046">
  <si>
    <t>SAMPLEID</t>
  </si>
  <si>
    <t>ANSWERDATE</t>
  </si>
  <si>
    <t>SEX</t>
  </si>
  <si>
    <t>AGE</t>
  </si>
  <si>
    <t>AGEID</t>
  </si>
  <si>
    <t>PREFECTURE</t>
  </si>
  <si>
    <t>AREA</t>
  </si>
  <si>
    <t>MARRIED</t>
  </si>
  <si>
    <t>CHILD</t>
  </si>
  <si>
    <t>HINCOME</t>
  </si>
  <si>
    <t>PINCOME</t>
  </si>
  <si>
    <t>JOB</t>
  </si>
  <si>
    <t>STUDENT</t>
  </si>
  <si>
    <t>Q1S1N</t>
  </si>
  <si>
    <t>Q1S2N</t>
  </si>
  <si>
    <t>Q1S5N</t>
  </si>
  <si>
    <t>Q1S7FA</t>
  </si>
  <si>
    <t>東京</t>
  </si>
  <si>
    <t>松伏町</t>
  </si>
  <si>
    <t>京都市北区</t>
  </si>
  <si>
    <t>大阪市</t>
  </si>
  <si>
    <t>柏市</t>
  </si>
  <si>
    <t>港区</t>
  </si>
  <si>
    <t>江東区牡丹</t>
  </si>
  <si>
    <t>文京区</t>
  </si>
  <si>
    <t>大阪市淀川区</t>
  </si>
  <si>
    <t>熊本県八代市</t>
  </si>
  <si>
    <t>札幌市</t>
  </si>
  <si>
    <t>豊島区</t>
  </si>
  <si>
    <t>長野市</t>
  </si>
  <si>
    <t>大田区</t>
  </si>
  <si>
    <t>大阪</t>
  </si>
  <si>
    <t>大阪市中央区</t>
  </si>
  <si>
    <t>横手市</t>
  </si>
  <si>
    <t>奈良市</t>
  </si>
  <si>
    <t>尼崎市</t>
  </si>
  <si>
    <t>東京都港区</t>
  </si>
  <si>
    <t>岐阜市</t>
  </si>
  <si>
    <t>青森県弘前市</t>
  </si>
  <si>
    <t>東京都千代田区</t>
  </si>
  <si>
    <t>神奈川県厚木市</t>
  </si>
  <si>
    <t>札幌市西区</t>
  </si>
  <si>
    <t>奈良県奈良市</t>
  </si>
  <si>
    <t>愛知県名古屋市</t>
  </si>
  <si>
    <t>東京都渋谷区</t>
  </si>
  <si>
    <t>中央区</t>
  </si>
  <si>
    <t>小田原市</t>
  </si>
  <si>
    <t>牧之原市</t>
  </si>
  <si>
    <t>中野区本町</t>
  </si>
  <si>
    <t>大阪府豊中市</t>
  </si>
  <si>
    <t>新潟県新潟市中央区</t>
  </si>
  <si>
    <t>鳥取県鳥取市</t>
  </si>
  <si>
    <t>名古屋市昭和区</t>
  </si>
  <si>
    <t>箕面</t>
  </si>
  <si>
    <t>岡山市中区原尾島</t>
  </si>
  <si>
    <t>大津市</t>
  </si>
  <si>
    <t>北区</t>
  </si>
  <si>
    <t>米子市</t>
  </si>
  <si>
    <t>横浜市</t>
  </si>
  <si>
    <t>渋谷区</t>
  </si>
  <si>
    <t>岡山市北区</t>
  </si>
  <si>
    <t>草加</t>
  </si>
  <si>
    <t>川口市</t>
  </si>
  <si>
    <t>京都市</t>
  </si>
  <si>
    <t>西宮市</t>
  </si>
  <si>
    <t>神戸市</t>
  </si>
  <si>
    <t>伊勢崎市</t>
  </si>
  <si>
    <t>福岡市西区</t>
  </si>
  <si>
    <t>鹿児島市</t>
  </si>
  <si>
    <t>大阪市住之江区北加賀屋</t>
  </si>
  <si>
    <t>佐野市</t>
  </si>
  <si>
    <t>大阪市北区</t>
  </si>
  <si>
    <t>大分市中島西</t>
  </si>
  <si>
    <t>練馬区</t>
  </si>
  <si>
    <t>宇都宮市</t>
  </si>
  <si>
    <t>福山市今町</t>
  </si>
  <si>
    <t>名古屋市東区</t>
  </si>
  <si>
    <t>新居浜市</t>
  </si>
  <si>
    <t>福島市永井川</t>
  </si>
  <si>
    <t>名古屋市北区</t>
  </si>
  <si>
    <t>目黒区</t>
  </si>
  <si>
    <t>東京都品川区</t>
  </si>
  <si>
    <t>大里郡寄居町</t>
  </si>
  <si>
    <t>京都市南区</t>
  </si>
  <si>
    <t>福岡市</t>
  </si>
  <si>
    <t>大阪市浪速区大道</t>
  </si>
  <si>
    <t>三重県桑名市</t>
  </si>
  <si>
    <t>新宿区</t>
  </si>
  <si>
    <t>福岡県筑後市</t>
  </si>
  <si>
    <t>安城市</t>
  </si>
  <si>
    <t>愛知県名古屋市昭和区</t>
  </si>
  <si>
    <t>名古屋市中区</t>
  </si>
  <si>
    <t>北九州市</t>
  </si>
  <si>
    <t>大阪市北区天満</t>
  </si>
  <si>
    <t>大阪市西区心斎橋</t>
  </si>
  <si>
    <t>甲府</t>
  </si>
  <si>
    <t>千葉県松戸市</t>
  </si>
  <si>
    <t>横浜市緑区</t>
  </si>
  <si>
    <t>福岡県福岡市東区</t>
  </si>
  <si>
    <t>金沢市</t>
  </si>
  <si>
    <t>堺市</t>
  </si>
  <si>
    <t>神戸市中央区二宮町</t>
  </si>
  <si>
    <t>港区芝浦</t>
  </si>
  <si>
    <t>東京都中央区</t>
  </si>
  <si>
    <t>北海道中川郡幕別町</t>
  </si>
  <si>
    <t>川崎市川崎区</t>
  </si>
  <si>
    <t>山形</t>
  </si>
  <si>
    <t>上越市</t>
  </si>
  <si>
    <t>名古屋市千種区</t>
  </si>
  <si>
    <t>千葉県千葉市</t>
  </si>
  <si>
    <t>宮城県仙台市</t>
  </si>
  <si>
    <t>東京都板橋区</t>
  </si>
  <si>
    <t>札幌市中央区</t>
  </si>
  <si>
    <t>岡山市</t>
  </si>
  <si>
    <t>東京都八王子市本町</t>
  </si>
  <si>
    <t>富山市</t>
  </si>
  <si>
    <t>神戸市中央区</t>
  </si>
  <si>
    <t>佐倉市</t>
  </si>
  <si>
    <t>江別</t>
  </si>
  <si>
    <t>品川区小山</t>
  </si>
  <si>
    <t>愛媛県松山市</t>
  </si>
  <si>
    <t>浜松市中区</t>
  </si>
  <si>
    <t>大阪市東淀川区</t>
  </si>
  <si>
    <t>中津市中殿</t>
  </si>
  <si>
    <t>台東</t>
  </si>
  <si>
    <t>武蔵野市</t>
  </si>
  <si>
    <t>厚木</t>
  </si>
  <si>
    <t>大阪府西成区</t>
  </si>
  <si>
    <t>兵庫県明石市</t>
  </si>
  <si>
    <t>熊本市中央区</t>
  </si>
  <si>
    <t>姫路市</t>
  </si>
  <si>
    <t>東京都墨田区</t>
  </si>
  <si>
    <t>仙台市</t>
  </si>
  <si>
    <t>高石市</t>
  </si>
  <si>
    <t>佐世保市</t>
  </si>
  <si>
    <t>沖縄県那覇市</t>
  </si>
  <si>
    <t>新潟市</t>
  </si>
  <si>
    <t>福岡市南区</t>
  </si>
  <si>
    <t>名古屋</t>
  </si>
  <si>
    <t>大阪市西区立売堀</t>
  </si>
  <si>
    <t>大阪市北区西天満</t>
  </si>
  <si>
    <t>福山市</t>
  </si>
  <si>
    <t>倉吉市</t>
  </si>
  <si>
    <t>土浦</t>
  </si>
  <si>
    <t>江戸川区東葛西</t>
  </si>
  <si>
    <t>品川</t>
  </si>
  <si>
    <t>墨田</t>
  </si>
  <si>
    <t>千葉船橋市</t>
  </si>
  <si>
    <t>盛岡</t>
  </si>
  <si>
    <t>とやま</t>
  </si>
  <si>
    <t>横浜</t>
  </si>
  <si>
    <t>埼玉県さいたま市</t>
  </si>
  <si>
    <t>宮崎市</t>
  </si>
  <si>
    <t>ふじみ野市</t>
  </si>
  <si>
    <t>石川県能美市</t>
  </si>
  <si>
    <t>栃木県宇都宮</t>
  </si>
  <si>
    <t>東久留米市</t>
  </si>
  <si>
    <t>習志野市</t>
  </si>
  <si>
    <t>和歌県新宮市</t>
  </si>
  <si>
    <t>東京都新宿区</t>
  </si>
  <si>
    <t>大阪府大阪市</t>
  </si>
  <si>
    <t>品川区</t>
  </si>
  <si>
    <t>北見市</t>
  </si>
  <si>
    <t>札幌市東区</t>
  </si>
  <si>
    <t>門真市</t>
  </si>
  <si>
    <t>泉佐野</t>
  </si>
  <si>
    <t>葛飾区</t>
  </si>
  <si>
    <t>東京都千代田区内神田</t>
  </si>
  <si>
    <t>立川市</t>
  </si>
  <si>
    <t>千代田区</t>
  </si>
  <si>
    <t>四街道市</t>
  </si>
  <si>
    <t>千葉県野田市</t>
  </si>
  <si>
    <t>千葉市</t>
  </si>
  <si>
    <t>熊本県熊本市</t>
  </si>
  <si>
    <t>防府市</t>
  </si>
  <si>
    <t>堺市堺区</t>
  </si>
  <si>
    <t>中野区</t>
  </si>
  <si>
    <t>千葉県流山市</t>
  </si>
  <si>
    <t>本巣市</t>
  </si>
  <si>
    <t>金沢</t>
  </si>
  <si>
    <t>大阪府東大阪市</t>
  </si>
  <si>
    <t>島根県浜田市</t>
  </si>
  <si>
    <t>港区新橋</t>
  </si>
  <si>
    <t>sagamihara</t>
  </si>
  <si>
    <t>市川市</t>
  </si>
  <si>
    <t>八尾市</t>
  </si>
  <si>
    <t>駿東郡清水町</t>
  </si>
  <si>
    <t>名古屋市中川区</t>
  </si>
  <si>
    <t>多治見本町</t>
  </si>
  <si>
    <t>東京都府中市</t>
  </si>
  <si>
    <t>熊本市</t>
  </si>
  <si>
    <t>大分市</t>
  </si>
  <si>
    <t>大分県佐伯市</t>
  </si>
  <si>
    <t>帯広市</t>
  </si>
  <si>
    <t>旭市イ</t>
  </si>
  <si>
    <t>東大阪市</t>
  </si>
  <si>
    <t>池田市天神</t>
  </si>
  <si>
    <t>木更津市</t>
  </si>
  <si>
    <t>台東区</t>
  </si>
  <si>
    <t>津市</t>
  </si>
  <si>
    <t>南箕輪村</t>
  </si>
  <si>
    <t>さいたま</t>
  </si>
  <si>
    <t>東京都練馬区</t>
  </si>
  <si>
    <t>東京都国分寺市</t>
  </si>
  <si>
    <t>岡山県岡山市東区</t>
  </si>
  <si>
    <t>大阪府阪南市</t>
  </si>
  <si>
    <t>小田原市酒匂</t>
  </si>
  <si>
    <t>名古屋市</t>
  </si>
  <si>
    <t>岡山市東区</t>
  </si>
  <si>
    <t>中野区弥生町</t>
  </si>
  <si>
    <t>kurihara</t>
  </si>
  <si>
    <t>岐阜県</t>
  </si>
  <si>
    <t>神奈川県</t>
  </si>
  <si>
    <t>埼玉県蕨市</t>
  </si>
  <si>
    <t>川越市</t>
  </si>
  <si>
    <t>中央区大名</t>
  </si>
  <si>
    <t>大阪府柏原市</t>
  </si>
  <si>
    <t>名古屋市中村区</t>
  </si>
  <si>
    <t>調布市</t>
  </si>
  <si>
    <t>十日町市</t>
  </si>
  <si>
    <t>愛知県稲沢</t>
  </si>
  <si>
    <t>大阪府寝屋川市</t>
  </si>
  <si>
    <t>東京都江東区大島</t>
  </si>
  <si>
    <t>豊見城市</t>
  </si>
  <si>
    <t>名古屋市中村区中村町</t>
  </si>
  <si>
    <t>都留市田原</t>
  </si>
  <si>
    <t>小松市</t>
  </si>
  <si>
    <t>台東区上野</t>
  </si>
  <si>
    <t>市</t>
  </si>
  <si>
    <t>埼玉県川越市</t>
  </si>
  <si>
    <t>松山</t>
  </si>
  <si>
    <t>さいたま市北区</t>
  </si>
  <si>
    <t>大嶺町</t>
  </si>
  <si>
    <t>福岡市博多区</t>
  </si>
  <si>
    <t>広島市</t>
  </si>
  <si>
    <t>八王子市</t>
  </si>
  <si>
    <t>川崎市</t>
  </si>
  <si>
    <t>府中市</t>
  </si>
  <si>
    <t>中原区木月伊勢町</t>
  </si>
  <si>
    <t>東京都江東区</t>
  </si>
  <si>
    <t>立川</t>
  </si>
  <si>
    <t>福岡県福岡市城南区片江</t>
  </si>
  <si>
    <t>仙台</t>
  </si>
  <si>
    <t>世田谷区</t>
  </si>
  <si>
    <t>東京都日野市</t>
  </si>
  <si>
    <t>chjkk</t>
  </si>
  <si>
    <t>岡崎</t>
  </si>
  <si>
    <t>横浜市鶴見区</t>
  </si>
  <si>
    <t>東京都世田谷区</t>
  </si>
  <si>
    <t>大阪市阿倍野区</t>
  </si>
  <si>
    <t>大阪府北区</t>
  </si>
  <si>
    <t>池袋</t>
  </si>
  <si>
    <t>広島市中区</t>
  </si>
  <si>
    <t>神奈川県大和市南林間</t>
  </si>
  <si>
    <t>長野県松本市</t>
  </si>
  <si>
    <t>宇部市</t>
  </si>
  <si>
    <t>鹿沼市</t>
  </si>
  <si>
    <t>大阪府堺市</t>
  </si>
  <si>
    <t>岡崎市</t>
  </si>
  <si>
    <t>横浜市保土ヶ谷区</t>
  </si>
  <si>
    <t>台東区元浅草</t>
  </si>
  <si>
    <t>長崎県諫早市</t>
  </si>
  <si>
    <t>古川</t>
  </si>
  <si>
    <t>東京都台東区</t>
  </si>
  <si>
    <t>福岡市早良区</t>
  </si>
  <si>
    <t>宮城県仙台市宮城野区</t>
  </si>
  <si>
    <t>上田市</t>
  </si>
  <si>
    <t>横浜市旭区</t>
  </si>
  <si>
    <t>神戸市垂水区</t>
  </si>
  <si>
    <t>高松市</t>
  </si>
  <si>
    <t>分かんない</t>
  </si>
  <si>
    <t>名古屋市中村区名楽町</t>
  </si>
  <si>
    <t>北海道登別市</t>
  </si>
  <si>
    <t>浜松</t>
  </si>
  <si>
    <t>埼玉県大宮区</t>
  </si>
  <si>
    <t>甲府市</t>
  </si>
  <si>
    <t>京都</t>
  </si>
  <si>
    <t>新潟市中央区出来島</t>
  </si>
  <si>
    <t>札幌市清田区</t>
  </si>
  <si>
    <t>大阪市西区</t>
  </si>
  <si>
    <t>横浜市泉区岡津町</t>
  </si>
  <si>
    <t>桑名市</t>
  </si>
  <si>
    <t>交野市</t>
  </si>
  <si>
    <t>福山市東深津町</t>
  </si>
  <si>
    <t>広島県福山市</t>
  </si>
  <si>
    <t>石川県野々市市高橋町</t>
  </si>
  <si>
    <t>箕面市</t>
  </si>
  <si>
    <t>山形県酒田市</t>
  </si>
  <si>
    <t>宝塚</t>
  </si>
  <si>
    <t>東京都中央区銀座</t>
  </si>
  <si>
    <t>熊本市東区</t>
  </si>
  <si>
    <t>名古屋市名東区</t>
  </si>
  <si>
    <t>射水市</t>
  </si>
  <si>
    <t>東京都北区</t>
  </si>
  <si>
    <t>北海道札幌市</t>
  </si>
  <si>
    <t>岩国市</t>
  </si>
  <si>
    <t>町</t>
  </si>
  <si>
    <t>東京都豊島区</t>
  </si>
  <si>
    <t>小倉北区</t>
  </si>
  <si>
    <t>帯広</t>
  </si>
  <si>
    <t>草津市</t>
  </si>
  <si>
    <t>東京都小平市小川</t>
  </si>
  <si>
    <t>湯沢市</t>
  </si>
  <si>
    <t>広島県広島市</t>
  </si>
  <si>
    <t>岡山市南区</t>
  </si>
  <si>
    <t>さいたま市</t>
  </si>
  <si>
    <t>横浜市西区</t>
  </si>
  <si>
    <t>福井市</t>
  </si>
  <si>
    <t>姫路</t>
  </si>
  <si>
    <t>高崎</t>
  </si>
  <si>
    <t>門真市常称寺町</t>
  </si>
  <si>
    <t>足立区</t>
  </si>
  <si>
    <t>三重県四日市市</t>
  </si>
  <si>
    <t>東京都中野区</t>
  </si>
  <si>
    <t>佐賀市</t>
  </si>
  <si>
    <t>熊本市北区飛田</t>
  </si>
  <si>
    <t>新宿区西宿</t>
  </si>
  <si>
    <t>r田原本町</t>
  </si>
  <si>
    <t>京都市右京区</t>
  </si>
  <si>
    <t>新宿</t>
  </si>
  <si>
    <t>神奈川県横浜市</t>
  </si>
  <si>
    <t>和歌山</t>
  </si>
  <si>
    <t>仙台市宮城野区</t>
  </si>
  <si>
    <t>諫早市</t>
  </si>
  <si>
    <t>長浜市神照</t>
  </si>
  <si>
    <t>岐阜県岐阜市</t>
  </si>
  <si>
    <t>熊本</t>
  </si>
  <si>
    <t>京都府八幡市</t>
  </si>
  <si>
    <t>三田市</t>
  </si>
  <si>
    <t>小山市</t>
  </si>
  <si>
    <t>高砂市</t>
  </si>
  <si>
    <t>江戸川区</t>
  </si>
  <si>
    <t>埼玉県</t>
  </si>
  <si>
    <t>山形県山形市</t>
  </si>
  <si>
    <t>高知市</t>
  </si>
  <si>
    <t>京都市中京区朝倉町</t>
  </si>
  <si>
    <t>東京都台東区蔵前</t>
  </si>
  <si>
    <t>東京都品川区荏原</t>
  </si>
  <si>
    <t>浜松市</t>
  </si>
  <si>
    <t>川西市</t>
  </si>
  <si>
    <t>新潟県新潟市</t>
  </si>
  <si>
    <t>岡山県倉敷市</t>
  </si>
  <si>
    <t>広島県福山市霞町</t>
  </si>
  <si>
    <t>栃木県宇都宮市</t>
  </si>
  <si>
    <t>東京都</t>
  </si>
  <si>
    <t>むつ市</t>
  </si>
  <si>
    <t>大分</t>
  </si>
  <si>
    <t>小樽市</t>
  </si>
  <si>
    <t>浦添市</t>
  </si>
  <si>
    <t>渋谷</t>
  </si>
  <si>
    <t>豊川市</t>
  </si>
  <si>
    <t>fukuokasi</t>
  </si>
  <si>
    <t>岡山県岡山市</t>
  </si>
  <si>
    <t>堺市北区</t>
  </si>
  <si>
    <t>茨城県つくばみらい市</t>
  </si>
  <si>
    <t>相模原市</t>
  </si>
  <si>
    <t>神戸</t>
  </si>
  <si>
    <t>苫小牧市</t>
  </si>
  <si>
    <t>こうべ</t>
  </si>
  <si>
    <t>近江八幡市</t>
  </si>
  <si>
    <t>青森県八戸市</t>
  </si>
  <si>
    <t>大阪市浪速区</t>
  </si>
  <si>
    <t>福岡県春日市</t>
  </si>
  <si>
    <t>高槻市</t>
  </si>
  <si>
    <t>青森市</t>
  </si>
  <si>
    <t>八戸市</t>
  </si>
  <si>
    <t>長野県</t>
  </si>
  <si>
    <t>広島市東区</t>
  </si>
  <si>
    <t>福島市</t>
  </si>
  <si>
    <t>福岡天神</t>
  </si>
  <si>
    <t>和歌山県有田郡有田川町</t>
  </si>
  <si>
    <t>茅ヶ崎</t>
  </si>
  <si>
    <t>兵庫県西宮市</t>
  </si>
  <si>
    <t>大阪市生野区</t>
  </si>
  <si>
    <t>大阪市北区天神橋</t>
  </si>
  <si>
    <t>鹿児島県鹿屋市</t>
  </si>
  <si>
    <t>調布</t>
  </si>
  <si>
    <t>稚内市</t>
  </si>
  <si>
    <t>兵庫県宝塚市</t>
  </si>
  <si>
    <t>草津市若竹町</t>
  </si>
  <si>
    <t>所沢</t>
  </si>
  <si>
    <t>港区赤坂</t>
  </si>
  <si>
    <t>横浜市神奈川区</t>
  </si>
  <si>
    <t>春日部市粕壁</t>
  </si>
  <si>
    <t>川崎市幸区</t>
  </si>
  <si>
    <t>東京都港区高輪</t>
  </si>
  <si>
    <t>扶桑町</t>
  </si>
  <si>
    <t>横浜市泉区緑園都市</t>
  </si>
  <si>
    <t>摂津市・茨木市</t>
  </si>
  <si>
    <t>名古屋市中区栄</t>
  </si>
  <si>
    <t>草加市</t>
  </si>
  <si>
    <t>京都市下京区</t>
  </si>
  <si>
    <t>福岡県北九州市八幡西区</t>
  </si>
  <si>
    <t>福岡県北九州市八幡東区</t>
  </si>
  <si>
    <t>名古屋市西区</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</si>
  <si>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</si>
  <si>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</si>
  <si>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</si>
  <si>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</si>
  <si>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</si>
  <si>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</si>
  <si>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</si>
  <si>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</si>
  <si>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</si>
  <si>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</si>
  <si>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</si>
  <si>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</si>
  <si>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</si>
  <si>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</si>
  <si>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</si>
  <si>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</si>
  <si>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</si>
  <si>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</si>
  <si>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</si>
  <si>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</si>
  <si>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</si>
  <si>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</si>
  <si>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</si>
  <si>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</si>
  <si>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</si>
  <si>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</si>
  <si>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</si>
  <si>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</si>
  <si>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</si>
  <si>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</si>
  <si>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</si>
  <si>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</si>
  <si>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</si>
  <si>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</si>
  <si>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</si>
  <si>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</si>
  <si>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</si>
  <si>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</si>
  <si>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</si>
  <si>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</si>
  <si>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Q42</t>
  </si>
  <si>
    <t>Q43</t>
  </si>
  <si>
    <t>Q44_1</t>
  </si>
  <si>
    <t>Q44_2</t>
  </si>
  <si>
    <t>Q44_3</t>
  </si>
  <si>
    <t>Q44_4</t>
  </si>
  <si>
    <t>Q44_5</t>
  </si>
  <si>
    <t>Q44_6</t>
  </si>
  <si>
    <t>Q44_7</t>
  </si>
  <si>
    <t>Q44_5FA</t>
  </si>
  <si>
    <t/>
  </si>
  <si>
    <t>フリークーリング</t>
  </si>
  <si>
    <t>Q45_1</t>
  </si>
  <si>
    <t>Q45_2</t>
  </si>
  <si>
    <t>Q45_3</t>
  </si>
  <si>
    <t>Q45_4</t>
  </si>
  <si>
    <t>Q45_5</t>
  </si>
  <si>
    <t>Q45_6</t>
  </si>
  <si>
    <t>Q45_7</t>
  </si>
  <si>
    <t>Q45_5FA</t>
  </si>
  <si>
    <t>間引き</t>
  </si>
  <si>
    <t>各階バラバラです</t>
  </si>
  <si>
    <t>セキュリティー連動</t>
  </si>
  <si>
    <t>Q46_1</t>
  </si>
  <si>
    <t>Q46_2</t>
  </si>
  <si>
    <t>Q46_3</t>
  </si>
  <si>
    <t>Q46_4</t>
  </si>
  <si>
    <t>Q46_5</t>
  </si>
  <si>
    <t>Q46_6</t>
  </si>
  <si>
    <t>Q46_7</t>
  </si>
  <si>
    <t>Q46_5FA</t>
  </si>
  <si>
    <t>セキュリティ連動</t>
  </si>
  <si>
    <t>Q47_1</t>
  </si>
  <si>
    <t>Q47_2</t>
  </si>
  <si>
    <t>Q47_3</t>
  </si>
  <si>
    <t>Q47_4</t>
  </si>
  <si>
    <t>Q47_5</t>
  </si>
  <si>
    <t>Q47_3FA</t>
  </si>
  <si>
    <t>簡潔運転、CO2制御</t>
  </si>
  <si>
    <t>Q48_1</t>
  </si>
  <si>
    <t>Q48_2</t>
  </si>
  <si>
    <t>Q48_3</t>
  </si>
  <si>
    <t>Q48_4</t>
  </si>
  <si>
    <t>Q48_5</t>
  </si>
  <si>
    <t>Q48_3FA</t>
  </si>
  <si>
    <t>節水型大便器</t>
  </si>
  <si>
    <t>Q49_1</t>
  </si>
  <si>
    <t>Q49_2</t>
  </si>
  <si>
    <t>Q49_3</t>
  </si>
  <si>
    <t>Q49_4</t>
  </si>
  <si>
    <t>Q49_5</t>
  </si>
  <si>
    <t>Q49_6</t>
  </si>
  <si>
    <t>Q49_4FA</t>
  </si>
  <si>
    <t>風力併用</t>
  </si>
  <si>
    <t>Q50</t>
  </si>
  <si>
    <t>Q51</t>
  </si>
  <si>
    <t>Q52</t>
  </si>
  <si>
    <t>Q53</t>
  </si>
  <si>
    <t>Q54</t>
  </si>
  <si>
    <t>Q55</t>
  </si>
  <si>
    <t>Q56</t>
  </si>
  <si>
    <t>Q57</t>
  </si>
  <si>
    <t>Q58</t>
  </si>
  <si>
    <t>Q59_1</t>
  </si>
  <si>
    <t>Q59_2</t>
  </si>
  <si>
    <t>Q59_3</t>
  </si>
  <si>
    <t>Q59_4</t>
  </si>
  <si>
    <t>Q59_5</t>
  </si>
  <si>
    <t>Q59_6</t>
  </si>
  <si>
    <t>Q59_7</t>
  </si>
  <si>
    <t>Q59_7FA</t>
  </si>
  <si>
    <t>駐車場がない</t>
  </si>
  <si>
    <t>床面積</t>
  </si>
  <si>
    <t>トップレベル事業所への協力</t>
  </si>
  <si>
    <t>Q60</t>
  </si>
  <si>
    <t>Q60_1N</t>
  </si>
  <si>
    <t>Q61</t>
  </si>
  <si>
    <t>Q61_1N</t>
  </si>
  <si>
    <t>Q61_2N</t>
  </si>
  <si>
    <t>Q62S1</t>
  </si>
  <si>
    <t>Q62S2</t>
  </si>
  <si>
    <t>Q62S3</t>
  </si>
  <si>
    <t>Q62S4</t>
  </si>
  <si>
    <t>Q62S5</t>
  </si>
  <si>
    <t>Q62S6</t>
  </si>
  <si>
    <t>執務室の形状は整形（長方形、L字型、コ字型、ロ字型）ですか。</t>
  </si>
  <si>
    <t>執務室の天井高はどの程度でしょうか。</t>
  </si>
  <si>
    <t>執務室の奥行はどの程度でしょうか。</t>
  </si>
  <si>
    <t>執務室内に壁面から分離して柱がありますか。</t>
  </si>
  <si>
    <t>執務室の荷重にゆとりはありますか。</t>
  </si>
  <si>
    <t>執務室にシステム天井を採用していますか。</t>
  </si>
  <si>
    <t>執務室の床配線にフリーアクセス方式を採用していますか。</t>
  </si>
  <si>
    <t>コンセント容量は増設分も含めてどの程度でしょうか。</t>
  </si>
  <si>
    <t>通信キャリアのインフラがあり、配線スペースがとられていますか。</t>
  </si>
  <si>
    <t>反響音があり、会話がしにくいと就業者から言われることがありますか。</t>
  </si>
  <si>
    <t>外部や室外からの騒音が気になると就業者から言われることがありますか。</t>
  </si>
  <si>
    <t>設備機器や吹き出し口からの音が気になると就業者から言われることがありますか。</t>
  </si>
  <si>
    <t>執務に適切な照度が確保されていますか。</t>
  </si>
  <si>
    <t>開口部からの眺望が執務室全域で確保されていますか。</t>
  </si>
  <si>
    <t>適切な単位での照明点灯が可能ですか。</t>
  </si>
  <si>
    <t>冬期17℃以上、夏期28℃以下の温度が執務室で維持されていますか。</t>
  </si>
  <si>
    <t>40～70％の相対湿度が執務室で維持されていますか。</t>
  </si>
  <si>
    <t>窓際で足元が寒い、気流感が気になるなど就業者から言われることはありますか。</t>
  </si>
  <si>
    <t>就業者による空調の個別運転制御が可能ですか。</t>
  </si>
  <si>
    <t>1000ppm以下のCO2濃度が執務室で維持されていますか。</t>
  </si>
  <si>
    <t>トイレ、パントリーなどが各階の共用部にありますか。</t>
  </si>
  <si>
    <t>トイレのスペースや衛生的環境、機能性について就業者より意見がでることがありますか。</t>
  </si>
  <si>
    <t>アトリウム、中庭、光庭（光を内部に取り込む仕組み）などがありますか。</t>
  </si>
  <si>
    <t>カフェ・食堂がありますか（テナントとしての入居も含む）。</t>
  </si>
  <si>
    <t>休憩室などのリフレッシュ・スペースがありますか。</t>
  </si>
  <si>
    <t>外観のデザインについて就業者より好意的な意見、評判等がでることがありますか。</t>
  </si>
  <si>
    <t>敷地緑化、屋上緑化、壁面緑化など（水面を含む）がされていますか。</t>
  </si>
  <si>
    <t>敷地内で自然資源保全、種の多様性、自然植生など、生物多様性への配慮を行っていますか。</t>
  </si>
  <si>
    <t>水害、津波、液状化、斜面災害などの自然災害のリスク確認と対策を講じていますか。</t>
  </si>
  <si>
    <t>建物の災害対応マニュアルを作成し、就業者に周知していますか。</t>
  </si>
  <si>
    <t>系統電力途絶時の電力供給手段がありますか。</t>
  </si>
  <si>
    <t>外壁は断熱していますか。</t>
  </si>
  <si>
    <t>高効率熱源設備</t>
  </si>
  <si>
    <t>全熱交換器</t>
  </si>
  <si>
    <t>予熱時外気取入れ停止制御</t>
  </si>
  <si>
    <t>外気冷房</t>
  </si>
  <si>
    <t>その他【　　　】</t>
  </si>
  <si>
    <t>高効率照明器具（Hf蛍光灯、LED照明等）</t>
  </si>
  <si>
    <t>初期照度補正制御</t>
  </si>
  <si>
    <t>タイマースケジュール制御</t>
  </si>
  <si>
    <t>明るさセンサー制御の昼光連動制御</t>
  </si>
  <si>
    <t>人感センサー制御</t>
  </si>
  <si>
    <t>高効率電動機採用ファン</t>
  </si>
  <si>
    <t>発停制御</t>
  </si>
  <si>
    <t>高効率給湯機（潜熱回収型給湯機、エコキュート等）</t>
  </si>
  <si>
    <t>節水器具</t>
  </si>
  <si>
    <t>太陽光発電設備</t>
  </si>
  <si>
    <t>太陽熱集熱設備</t>
  </si>
  <si>
    <t>地中熱利用設備</t>
  </si>
  <si>
    <t>エネルギー消費量の目標設定を行い、体制を構築してその管理を行っていますか。</t>
  </si>
  <si>
    <t>清掃、設備点検の作業手順書、マニュアルが定められていますか。</t>
  </si>
  <si>
    <t>設備の点検記録が保管されていますか。</t>
  </si>
  <si>
    <t>各テナントやテナントの就業者個人が交流する場がありますか。</t>
  </si>
  <si>
    <t>テナントから定期的に意見を聴取する機会を設けていますか。</t>
  </si>
  <si>
    <t>頻度</t>
  </si>
  <si>
    <t>ﾜｰｸﾌﾟﾚｲｽ</t>
  </si>
  <si>
    <t>共用部</t>
    <rPh sb="0" eb="3">
      <t>キョウヨウブ</t>
    </rPh>
    <phoneticPr fontId="3"/>
  </si>
  <si>
    <t>建物全体</t>
    <rPh sb="0" eb="2">
      <t>タテモノ</t>
    </rPh>
    <rPh sb="2" eb="4">
      <t>ゼンタイ</t>
    </rPh>
    <phoneticPr fontId="3"/>
  </si>
  <si>
    <t>建築計画</t>
    <rPh sb="0" eb="2">
      <t>ケンチク</t>
    </rPh>
    <rPh sb="2" eb="4">
      <t>ケイカク</t>
    </rPh>
    <phoneticPr fontId="3"/>
  </si>
  <si>
    <t>設備計画</t>
    <rPh sb="0" eb="2">
      <t>セツビ</t>
    </rPh>
    <rPh sb="2" eb="4">
      <t>ケイカク</t>
    </rPh>
    <phoneticPr fontId="3"/>
  </si>
  <si>
    <t>ビル経営
維持管理</t>
    <rPh sb="2" eb="4">
      <t>ケイエイ</t>
    </rPh>
    <rPh sb="5" eb="7">
      <t>イジ</t>
    </rPh>
    <rPh sb="7" eb="9">
      <t>カンリ</t>
    </rPh>
    <phoneticPr fontId="3"/>
  </si>
  <si>
    <t>知的生産性</t>
    <rPh sb="0" eb="2">
      <t>チテキ</t>
    </rPh>
    <rPh sb="2" eb="5">
      <t>セイサンセイ</t>
    </rPh>
    <phoneticPr fontId="3"/>
  </si>
  <si>
    <t>作業効率</t>
    <rPh sb="0" eb="2">
      <t>サギョウ</t>
    </rPh>
    <rPh sb="2" eb="4">
      <t>コウリツ</t>
    </rPh>
    <phoneticPr fontId="3"/>
  </si>
  <si>
    <t>知識創造</t>
    <rPh sb="0" eb="2">
      <t>チシキ</t>
    </rPh>
    <rPh sb="2" eb="4">
      <t>ソウゾウ</t>
    </rPh>
    <phoneticPr fontId="3"/>
  </si>
  <si>
    <t>意欲向上</t>
    <rPh sb="0" eb="2">
      <t>イヨク</t>
    </rPh>
    <rPh sb="2" eb="4">
      <t>コウジョウ</t>
    </rPh>
    <phoneticPr fontId="3"/>
  </si>
  <si>
    <t>人材確保</t>
    <rPh sb="0" eb="2">
      <t>ジンザイ</t>
    </rPh>
    <rPh sb="2" eb="4">
      <t>カクホ</t>
    </rPh>
    <phoneticPr fontId="3"/>
  </si>
  <si>
    <t>健康・快適</t>
    <rPh sb="0" eb="2">
      <t>ケンコウ</t>
    </rPh>
    <rPh sb="3" eb="5">
      <t>カイテキ</t>
    </rPh>
    <phoneticPr fontId="3"/>
  </si>
  <si>
    <t>省エネ</t>
    <rPh sb="0" eb="1">
      <t>ショウ</t>
    </rPh>
    <phoneticPr fontId="3"/>
  </si>
  <si>
    <t>強靭性</t>
    <rPh sb="0" eb="3">
      <t>キョウジンセイ</t>
    </rPh>
    <phoneticPr fontId="3"/>
  </si>
  <si>
    <t>整形な執務室</t>
    <rPh sb="0" eb="2">
      <t>セイケイ</t>
    </rPh>
    <rPh sb="3" eb="5">
      <t>シツム</t>
    </rPh>
    <rPh sb="5" eb="6">
      <t>シツ</t>
    </rPh>
    <phoneticPr fontId="3"/>
  </si>
  <si>
    <t>天井高</t>
    <rPh sb="0" eb="2">
      <t>テンジョウ</t>
    </rPh>
    <rPh sb="2" eb="3">
      <t>ダカ</t>
    </rPh>
    <phoneticPr fontId="3"/>
  </si>
  <si>
    <t>奥行</t>
    <rPh sb="0" eb="2">
      <t>オクユキ</t>
    </rPh>
    <phoneticPr fontId="3"/>
  </si>
  <si>
    <t>執務室に柱がない</t>
    <rPh sb="0" eb="3">
      <t>シツムシツ</t>
    </rPh>
    <rPh sb="4" eb="5">
      <t>ハシラ</t>
    </rPh>
    <phoneticPr fontId="3"/>
  </si>
  <si>
    <t>荷重のゆとり</t>
    <rPh sb="0" eb="2">
      <t>カジュウ</t>
    </rPh>
    <phoneticPr fontId="3"/>
  </si>
  <si>
    <t>システム天井</t>
    <rPh sb="4" eb="6">
      <t>テンジョウ</t>
    </rPh>
    <phoneticPr fontId="3"/>
  </si>
  <si>
    <t>OAフロア</t>
  </si>
  <si>
    <t>コンセント容量</t>
    <rPh sb="5" eb="7">
      <t>ヨウリョウ</t>
    </rPh>
    <phoneticPr fontId="3"/>
  </si>
  <si>
    <t>携帯電話通信</t>
    <rPh sb="0" eb="2">
      <t>ケイタイ</t>
    </rPh>
    <rPh sb="2" eb="4">
      <t>デンワ</t>
    </rPh>
    <rPh sb="4" eb="6">
      <t>ツウシン</t>
    </rPh>
    <phoneticPr fontId="3"/>
  </si>
  <si>
    <t>吸音性能</t>
    <rPh sb="0" eb="2">
      <t>キュウオン</t>
    </rPh>
    <rPh sb="2" eb="3">
      <t>セイ</t>
    </rPh>
    <rPh sb="3" eb="4">
      <t>ノウ</t>
    </rPh>
    <phoneticPr fontId="3"/>
  </si>
  <si>
    <t>遮音性能</t>
    <rPh sb="0" eb="2">
      <t>シャオン</t>
    </rPh>
    <rPh sb="2" eb="4">
      <t>セイノウ</t>
    </rPh>
    <phoneticPr fontId="3"/>
  </si>
  <si>
    <t>暗騒音対策</t>
    <rPh sb="0" eb="1">
      <t>アン</t>
    </rPh>
    <rPh sb="1" eb="3">
      <t>ソウオン</t>
    </rPh>
    <rPh sb="3" eb="5">
      <t>タイサク</t>
    </rPh>
    <phoneticPr fontId="3"/>
  </si>
  <si>
    <t>照度</t>
    <rPh sb="0" eb="2">
      <t>ショウド</t>
    </rPh>
    <phoneticPr fontId="3"/>
  </si>
  <si>
    <t>昼光利用・眺望</t>
    <rPh sb="0" eb="2">
      <t>チュウコウ</t>
    </rPh>
    <rPh sb="2" eb="4">
      <t>リヨウ</t>
    </rPh>
    <rPh sb="5" eb="7">
      <t>チョウボウ</t>
    </rPh>
    <phoneticPr fontId="3"/>
  </si>
  <si>
    <t>個別制御</t>
    <rPh sb="0" eb="2">
      <t>コベツ</t>
    </rPh>
    <rPh sb="2" eb="4">
      <t>セイギョ</t>
    </rPh>
    <phoneticPr fontId="3"/>
  </si>
  <si>
    <t>温度環境</t>
    <rPh sb="0" eb="2">
      <t>オンド</t>
    </rPh>
    <rPh sb="2" eb="4">
      <t>カンキョウ</t>
    </rPh>
    <phoneticPr fontId="3"/>
  </si>
  <si>
    <t>湿度環境</t>
    <rPh sb="0" eb="2">
      <t>シツド</t>
    </rPh>
    <rPh sb="2" eb="4">
      <t>カンキョウ</t>
    </rPh>
    <phoneticPr fontId="3"/>
  </si>
  <si>
    <t>空気環境</t>
    <rPh sb="0" eb="2">
      <t>クウキ</t>
    </rPh>
    <rPh sb="2" eb="4">
      <t>カンキョウ</t>
    </rPh>
    <phoneticPr fontId="3"/>
  </si>
  <si>
    <t>自然換気</t>
    <rPh sb="0" eb="2">
      <t>シゼン</t>
    </rPh>
    <rPh sb="2" eb="4">
      <t>カンキ</t>
    </rPh>
    <phoneticPr fontId="3"/>
  </si>
  <si>
    <t>CO2濃度</t>
    <rPh sb="3" eb="5">
      <t>ノウド</t>
    </rPh>
    <phoneticPr fontId="3"/>
  </si>
  <si>
    <t>設置数</t>
    <rPh sb="0" eb="2">
      <t>セッチ</t>
    </rPh>
    <rPh sb="2" eb="3">
      <t>スウ</t>
    </rPh>
    <phoneticPr fontId="3"/>
  </si>
  <si>
    <t>衛生面への配慮</t>
    <rPh sb="0" eb="3">
      <t>エイセイメン</t>
    </rPh>
    <rPh sb="5" eb="7">
      <t>ハイリョ</t>
    </rPh>
    <phoneticPr fontId="3"/>
  </si>
  <si>
    <t>エレベーター</t>
  </si>
  <si>
    <t>バッファ空間</t>
    <rPh sb="4" eb="6">
      <t>クウカン</t>
    </rPh>
    <phoneticPr fontId="3"/>
  </si>
  <si>
    <t>カフェ・食堂</t>
    <rPh sb="4" eb="6">
      <t>ショクドウ</t>
    </rPh>
    <phoneticPr fontId="3"/>
  </si>
  <si>
    <t>リフレッシュ・スペース</t>
  </si>
  <si>
    <t>外観デザイン</t>
    <rPh sb="0" eb="2">
      <t>ガイカン</t>
    </rPh>
    <phoneticPr fontId="3"/>
  </si>
  <si>
    <t>内装計画</t>
    <rPh sb="0" eb="2">
      <t>ナイソウ</t>
    </rPh>
    <rPh sb="2" eb="4">
      <t>ケイカク</t>
    </rPh>
    <phoneticPr fontId="3"/>
  </si>
  <si>
    <t>エントランスホール</t>
  </si>
  <si>
    <t>緑化</t>
    <rPh sb="0" eb="2">
      <t>リョクカ</t>
    </rPh>
    <phoneticPr fontId="3"/>
  </si>
  <si>
    <t>生物多様性</t>
    <rPh sb="0" eb="2">
      <t>セイブツ</t>
    </rPh>
    <rPh sb="2" eb="5">
      <t>タヨウセイ</t>
    </rPh>
    <phoneticPr fontId="3"/>
  </si>
  <si>
    <t>新耐震、耐震改修</t>
    <rPh sb="0" eb="1">
      <t>シン</t>
    </rPh>
    <rPh sb="1" eb="3">
      <t>タイシン</t>
    </rPh>
    <rPh sb="4" eb="6">
      <t>タイシン</t>
    </rPh>
    <rPh sb="6" eb="8">
      <t>カイシュウ</t>
    </rPh>
    <phoneticPr fontId="3"/>
  </si>
  <si>
    <t>事前準備</t>
    <rPh sb="0" eb="2">
      <t>ジゼン</t>
    </rPh>
    <rPh sb="2" eb="4">
      <t>ジュンビ</t>
    </rPh>
    <phoneticPr fontId="3"/>
  </si>
  <si>
    <t>マニュアルの作成</t>
    <rPh sb="6" eb="8">
      <t>サクセイ</t>
    </rPh>
    <phoneticPr fontId="3"/>
  </si>
  <si>
    <t>自家発電</t>
    <rPh sb="0" eb="2">
      <t>ジカ</t>
    </rPh>
    <rPh sb="2" eb="4">
      <t>ハツデン</t>
    </rPh>
    <phoneticPr fontId="3"/>
  </si>
  <si>
    <t>システムを導入</t>
    <rPh sb="5" eb="7">
      <t>ドウニュウ</t>
    </rPh>
    <phoneticPr fontId="3"/>
  </si>
  <si>
    <t>管理の体制</t>
    <rPh sb="0" eb="2">
      <t>カンリ</t>
    </rPh>
    <rPh sb="3" eb="5">
      <t>タイセイ</t>
    </rPh>
    <phoneticPr fontId="3"/>
  </si>
  <si>
    <t>アドバイスの仕組み</t>
    <rPh sb="6" eb="8">
      <t>シク</t>
    </rPh>
    <phoneticPr fontId="3"/>
  </si>
  <si>
    <t>清掃頻度</t>
    <rPh sb="0" eb="2">
      <t>セイソウ</t>
    </rPh>
    <rPh sb="2" eb="4">
      <t>ヒンド</t>
    </rPh>
    <phoneticPr fontId="3"/>
  </si>
  <si>
    <t>点検記録</t>
    <rPh sb="0" eb="2">
      <t>テンケン</t>
    </rPh>
    <rPh sb="2" eb="4">
      <t>キロク</t>
    </rPh>
    <phoneticPr fontId="3"/>
  </si>
  <si>
    <t>ビル内交流</t>
    <rPh sb="2" eb="3">
      <t>ナイ</t>
    </rPh>
    <rPh sb="3" eb="5">
      <t>コウリュウ</t>
    </rPh>
    <phoneticPr fontId="3"/>
  </si>
  <si>
    <t>意見聴取の仕組み</t>
    <rPh sb="0" eb="2">
      <t>イケン</t>
    </rPh>
    <rPh sb="2" eb="4">
      <t>チョウシュ</t>
    </rPh>
    <rPh sb="5" eb="7">
      <t>シク</t>
    </rPh>
    <phoneticPr fontId="3"/>
  </si>
  <si>
    <t>その他</t>
    <rPh sb="2" eb="3">
      <t>タ</t>
    </rPh>
    <phoneticPr fontId="4"/>
  </si>
  <si>
    <t>採用していない</t>
    <rPh sb="0" eb="2">
      <t>サイヨウ</t>
    </rPh>
    <phoneticPr fontId="2"/>
  </si>
  <si>
    <t>わからない</t>
    <phoneticPr fontId="2"/>
  </si>
  <si>
    <t>高効率給湯機（潜熱回収型給湯機、エコキュート等）</t>
    <rPh sb="0" eb="3">
      <t>コウコウリツ</t>
    </rPh>
    <rPh sb="3" eb="5">
      <t>キュウトウ</t>
    </rPh>
    <rPh sb="5" eb="6">
      <t>キ</t>
    </rPh>
    <rPh sb="7" eb="9">
      <t>センネツ</t>
    </rPh>
    <rPh sb="9" eb="12">
      <t>カイシュウガタ</t>
    </rPh>
    <rPh sb="12" eb="14">
      <t>キュウトウ</t>
    </rPh>
    <rPh sb="14" eb="15">
      <t>キ</t>
    </rPh>
    <rPh sb="22" eb="23">
      <t>トウ</t>
    </rPh>
    <phoneticPr fontId="4"/>
  </si>
  <si>
    <t>節水器具</t>
    <rPh sb="0" eb="2">
      <t>セッスイ</t>
    </rPh>
    <rPh sb="2" eb="4">
      <t>キグ</t>
    </rPh>
    <phoneticPr fontId="4"/>
  </si>
  <si>
    <t>太陽光発電設備</t>
    <rPh sb="0" eb="3">
      <t>タイヨウコウ</t>
    </rPh>
    <rPh sb="3" eb="5">
      <t>ハツデン</t>
    </rPh>
    <rPh sb="5" eb="7">
      <t>セツビ</t>
    </rPh>
    <phoneticPr fontId="4"/>
  </si>
  <si>
    <t>太陽熱集熱設備</t>
    <rPh sb="0" eb="3">
      <t>タイヨウネツ</t>
    </rPh>
    <rPh sb="3" eb="4">
      <t>シュウ</t>
    </rPh>
    <rPh sb="4" eb="5">
      <t>ネツ</t>
    </rPh>
    <rPh sb="5" eb="7">
      <t>セツビ</t>
    </rPh>
    <phoneticPr fontId="4"/>
  </si>
  <si>
    <t>地中熱利用設備</t>
    <rPh sb="0" eb="2">
      <t>チチュウ</t>
    </rPh>
    <rPh sb="2" eb="3">
      <t>ネツ</t>
    </rPh>
    <rPh sb="3" eb="5">
      <t>リヨウ</t>
    </rPh>
    <rPh sb="5" eb="7">
      <t>セツビ</t>
    </rPh>
    <phoneticPr fontId="4"/>
  </si>
  <si>
    <t>設備省エネ</t>
    <rPh sb="0" eb="2">
      <t>セツビ</t>
    </rPh>
    <rPh sb="2" eb="3">
      <t>ショウ</t>
    </rPh>
    <phoneticPr fontId="2"/>
  </si>
  <si>
    <t>合計</t>
    <rPh sb="0" eb="2">
      <t>ゴウケイ</t>
    </rPh>
    <phoneticPr fontId="3"/>
  </si>
  <si>
    <t>合計点</t>
    <rPh sb="0" eb="2">
      <t>ゴウケイ</t>
    </rPh>
    <rPh sb="2" eb="3">
      <t>テン</t>
    </rPh>
    <phoneticPr fontId="2"/>
  </si>
  <si>
    <t>割合</t>
    <rPh sb="0" eb="2">
      <t>ワリアイ</t>
    </rPh>
    <phoneticPr fontId="2"/>
  </si>
  <si>
    <t>総合点数</t>
    <rPh sb="0" eb="2">
      <t>ソウゴウ</t>
    </rPh>
    <rPh sb="2" eb="4">
      <t>テンスウ</t>
    </rPh>
    <phoneticPr fontId="2"/>
  </si>
  <si>
    <t>全サンプル（N=527）</t>
    <rPh sb="0" eb="1">
      <t>ゼン</t>
    </rPh>
    <phoneticPr fontId="2"/>
  </si>
  <si>
    <t>合計</t>
    <rPh sb="0" eb="2">
      <t>ゴウケイ</t>
    </rPh>
    <phoneticPr fontId="2"/>
  </si>
  <si>
    <t>平均点</t>
    <rPh sb="0" eb="2">
      <t>ヘイキン</t>
    </rPh>
    <rPh sb="2" eb="3">
      <t>テン</t>
    </rPh>
    <phoneticPr fontId="2"/>
  </si>
  <si>
    <t>面積区分別(㎡）</t>
    <rPh sb="0" eb="2">
      <t>メンセキ</t>
    </rPh>
    <rPh sb="2" eb="4">
      <t>クブン</t>
    </rPh>
    <rPh sb="4" eb="5">
      <t>ベツ</t>
    </rPh>
    <phoneticPr fontId="2"/>
  </si>
  <si>
    <t>知的生産性</t>
    <rPh sb="0" eb="2">
      <t>チテキ</t>
    </rPh>
    <rPh sb="2" eb="5">
      <t>セイサンセイ</t>
    </rPh>
    <phoneticPr fontId="2"/>
  </si>
  <si>
    <t>知識創造</t>
    <rPh sb="0" eb="2">
      <t>チシキ</t>
    </rPh>
    <rPh sb="2" eb="4">
      <t>ソウゾウ</t>
    </rPh>
    <phoneticPr fontId="2"/>
  </si>
  <si>
    <t>人材確保</t>
    <rPh sb="0" eb="2">
      <t>ジンザイ</t>
    </rPh>
    <rPh sb="2" eb="4">
      <t>カクホ</t>
    </rPh>
    <phoneticPr fontId="2"/>
  </si>
  <si>
    <t>省エネ</t>
    <rPh sb="0" eb="1">
      <t>ショウ</t>
    </rPh>
    <phoneticPr fontId="2"/>
  </si>
  <si>
    <t>札幌市中央区</t>
    <rPh sb="0" eb="3">
      <t>サッポロシ</t>
    </rPh>
    <rPh sb="3" eb="6">
      <t>チュウオウク</t>
    </rPh>
    <phoneticPr fontId="2"/>
  </si>
  <si>
    <t>札幌市</t>
    <rPh sb="0" eb="3">
      <t>サッポロシ</t>
    </rPh>
    <phoneticPr fontId="2"/>
  </si>
  <si>
    <t>調湿外調器</t>
    <rPh sb="0" eb="2">
      <t>チョウシツ</t>
    </rPh>
    <rPh sb="2" eb="3">
      <t>ガイ</t>
    </rPh>
    <rPh sb="3" eb="4">
      <t>チョウ</t>
    </rPh>
    <rPh sb="4" eb="5">
      <t>キ</t>
    </rPh>
    <phoneticPr fontId="2"/>
  </si>
  <si>
    <t>ポンプインバータ、送風、UAU制御</t>
  </si>
  <si>
    <t>調光付LED</t>
  </si>
  <si>
    <t>給湯週間スケジュールタイマー</t>
  </si>
  <si>
    <t>柱、梁、天井高</t>
    <rPh sb="0" eb="1">
      <t>ハシラ</t>
    </rPh>
    <rPh sb="2" eb="3">
      <t>ハリ</t>
    </rPh>
    <rPh sb="4" eb="6">
      <t>テンジョウ</t>
    </rPh>
    <rPh sb="6" eb="7">
      <t>ダカ</t>
    </rPh>
    <phoneticPr fontId="2"/>
  </si>
  <si>
    <t>大阪市中央区</t>
    <rPh sb="0" eb="3">
      <t>オオサカシ</t>
    </rPh>
    <rPh sb="3" eb="6">
      <t>チュウオウク</t>
    </rPh>
    <phoneticPr fontId="2"/>
  </si>
  <si>
    <t>大阪市</t>
    <rPh sb="0" eb="3">
      <t>オオサカシ</t>
    </rPh>
    <phoneticPr fontId="2"/>
  </si>
  <si>
    <t>大阪市北区</t>
    <rPh sb="0" eb="3">
      <t>オオサカシ</t>
    </rPh>
    <rPh sb="3" eb="5">
      <t>キタク</t>
    </rPh>
    <phoneticPr fontId="2"/>
  </si>
  <si>
    <t>大阪市西区</t>
    <rPh sb="0" eb="3">
      <t>オオサカシ</t>
    </rPh>
    <rPh sb="3" eb="5">
      <t>ニシク</t>
    </rPh>
    <phoneticPr fontId="2"/>
  </si>
  <si>
    <t>BCP対応</t>
    <rPh sb="3" eb="5">
      <t>タイオウ</t>
    </rPh>
    <phoneticPr fontId="2"/>
  </si>
  <si>
    <t>吹田市</t>
    <rPh sb="0" eb="3">
      <t>スイタシ</t>
    </rPh>
    <phoneticPr fontId="2"/>
  </si>
  <si>
    <t>大阪市阿倍野区</t>
    <rPh sb="0" eb="3">
      <t>オオサカシ</t>
    </rPh>
    <rPh sb="3" eb="7">
      <t>アベノク</t>
    </rPh>
    <phoneticPr fontId="2"/>
  </si>
  <si>
    <t>東京都文京区</t>
    <rPh sb="0" eb="3">
      <t>トウキョウト</t>
    </rPh>
    <rPh sb="3" eb="6">
      <t>ブンキョウク</t>
    </rPh>
    <phoneticPr fontId="2"/>
  </si>
  <si>
    <t>東京都中央区</t>
    <rPh sb="3" eb="6">
      <t>チュウオウク</t>
    </rPh>
    <phoneticPr fontId="2"/>
  </si>
  <si>
    <t>東京都港区</t>
    <rPh sb="3" eb="5">
      <t>ミナトク</t>
    </rPh>
    <phoneticPr fontId="2"/>
  </si>
  <si>
    <t>No.3</t>
  </si>
  <si>
    <t>No.4</t>
  </si>
  <si>
    <t>No.5</t>
  </si>
  <si>
    <t>No.6</t>
  </si>
  <si>
    <t>No.7</t>
  </si>
  <si>
    <t>No.8</t>
  </si>
  <si>
    <t>No.40</t>
    <phoneticPr fontId="2"/>
  </si>
  <si>
    <t>空調</t>
    <rPh sb="0" eb="2">
      <t>クウチョウ</t>
    </rPh>
    <phoneticPr fontId="2"/>
  </si>
  <si>
    <t>照明</t>
    <rPh sb="0" eb="2">
      <t>ショウメイ</t>
    </rPh>
    <phoneticPr fontId="2"/>
  </si>
  <si>
    <t>換気</t>
    <rPh sb="0" eb="2">
      <t>カンキ</t>
    </rPh>
    <phoneticPr fontId="2"/>
  </si>
  <si>
    <t>給湯</t>
    <rPh sb="0" eb="2">
      <t>キュウトウ</t>
    </rPh>
    <phoneticPr fontId="2"/>
  </si>
  <si>
    <t>再エネ</t>
    <rPh sb="0" eb="1">
      <t>サイ</t>
    </rPh>
    <phoneticPr fontId="2"/>
  </si>
  <si>
    <t>現状市場価値</t>
    <rPh sb="0" eb="2">
      <t>ゲンジョウ</t>
    </rPh>
    <rPh sb="2" eb="4">
      <t>シジョウ</t>
    </rPh>
    <rPh sb="4" eb="6">
      <t>カチ</t>
    </rPh>
    <phoneticPr fontId="2"/>
  </si>
  <si>
    <t>竣工年</t>
    <rPh sb="0" eb="2">
      <t>シュンコウ</t>
    </rPh>
    <rPh sb="2" eb="3">
      <t>ネン</t>
    </rPh>
    <phoneticPr fontId="2"/>
  </si>
  <si>
    <t>面積</t>
    <rPh sb="0" eb="2">
      <t>メンセキ</t>
    </rPh>
    <phoneticPr fontId="2"/>
  </si>
  <si>
    <t>階数</t>
    <rPh sb="0" eb="2">
      <t>カイスウ</t>
    </rPh>
    <phoneticPr fontId="2"/>
  </si>
  <si>
    <t>基準階面積</t>
    <rPh sb="0" eb="2">
      <t>キジュン</t>
    </rPh>
    <rPh sb="2" eb="3">
      <t>カイ</t>
    </rPh>
    <rPh sb="3" eb="5">
      <t>メンセキ</t>
    </rPh>
    <phoneticPr fontId="2"/>
  </si>
  <si>
    <t>100-2000</t>
    <phoneticPr fontId="2"/>
  </si>
  <si>
    <t>2001-10000</t>
    <phoneticPr fontId="2"/>
  </si>
  <si>
    <t>10001－</t>
    <phoneticPr fontId="2"/>
  </si>
  <si>
    <t>総合得点</t>
    <rPh sb="0" eb="2">
      <t>ソウゴウ</t>
    </rPh>
    <rPh sb="2" eb="4">
      <t>トクテン</t>
    </rPh>
    <phoneticPr fontId="2"/>
  </si>
  <si>
    <t>現状価値</t>
    <rPh sb="0" eb="2">
      <t>ゲンジョウ</t>
    </rPh>
    <rPh sb="2" eb="4">
      <t>カチ</t>
    </rPh>
    <phoneticPr fontId="2"/>
  </si>
  <si>
    <t>①</t>
  </si>
  <si>
    <t>①</t>
    <phoneticPr fontId="2"/>
  </si>
  <si>
    <t>②</t>
  </si>
  <si>
    <t>②</t>
    <phoneticPr fontId="2"/>
  </si>
  <si>
    <t>③</t>
  </si>
  <si>
    <t>③</t>
    <phoneticPr fontId="2"/>
  </si>
  <si>
    <t>④</t>
  </si>
  <si>
    <t>④</t>
    <phoneticPr fontId="2"/>
  </si>
  <si>
    <t>⑤</t>
  </si>
  <si>
    <t>⑤</t>
    <phoneticPr fontId="2"/>
  </si>
  <si>
    <t>⑥</t>
  </si>
  <si>
    <t>⑥</t>
    <phoneticPr fontId="2"/>
  </si>
  <si>
    <t>⑦</t>
  </si>
  <si>
    <t>⑦</t>
    <phoneticPr fontId="2"/>
  </si>
  <si>
    <t>⑧</t>
  </si>
  <si>
    <t>⑧</t>
    <phoneticPr fontId="2"/>
  </si>
  <si>
    <t>⑨</t>
  </si>
  <si>
    <t>⑨</t>
    <phoneticPr fontId="2"/>
  </si>
  <si>
    <t>②</t>
    <phoneticPr fontId="2"/>
  </si>
  <si>
    <t>耐震性</t>
    <rPh sb="0" eb="3">
      <t>タイシンセイ</t>
    </rPh>
    <phoneticPr fontId="2"/>
  </si>
  <si>
    <t>省エネルギー性能</t>
    <rPh sb="0" eb="1">
      <t>ショウ</t>
    </rPh>
    <rPh sb="6" eb="8">
      <t>セイノウ</t>
    </rPh>
    <phoneticPr fontId="2"/>
  </si>
  <si>
    <t>③</t>
    <phoneticPr fontId="2"/>
  </si>
  <si>
    <t>室内環境</t>
    <rPh sb="0" eb="2">
      <t>シツナイ</t>
    </rPh>
    <rPh sb="2" eb="4">
      <t>カンキョウ</t>
    </rPh>
    <phoneticPr fontId="2"/>
  </si>
  <si>
    <t>④</t>
    <phoneticPr fontId="2"/>
  </si>
  <si>
    <t>維持管理水準</t>
    <rPh sb="0" eb="2">
      <t>イジ</t>
    </rPh>
    <rPh sb="2" eb="4">
      <t>カンリ</t>
    </rPh>
    <rPh sb="4" eb="6">
      <t>スイジュン</t>
    </rPh>
    <phoneticPr fontId="2"/>
  </si>
  <si>
    <t>①</t>
    <phoneticPr fontId="2"/>
  </si>
  <si>
    <t>④</t>
    <phoneticPr fontId="2"/>
  </si>
  <si>
    <t>⑤</t>
    <phoneticPr fontId="2"/>
  </si>
  <si>
    <t>⑥</t>
    <phoneticPr fontId="2"/>
  </si>
  <si>
    <t>⑦</t>
    <phoneticPr fontId="2"/>
  </si>
  <si>
    <t>⑧</t>
    <phoneticPr fontId="2"/>
  </si>
  <si>
    <t>利便性・機能性</t>
    <rPh sb="0" eb="3">
      <t>リベンセイ</t>
    </rPh>
    <rPh sb="4" eb="7">
      <t>キノウセイ</t>
    </rPh>
    <phoneticPr fontId="2"/>
  </si>
  <si>
    <t>災害時対応・防犯性</t>
    <rPh sb="0" eb="2">
      <t>サイガイ</t>
    </rPh>
    <rPh sb="2" eb="3">
      <t>ジ</t>
    </rPh>
    <rPh sb="3" eb="5">
      <t>タイオウ</t>
    </rPh>
    <rPh sb="6" eb="9">
      <t>ボウハンセイ</t>
    </rPh>
    <phoneticPr fontId="2"/>
  </si>
  <si>
    <t>エネルギーの見える化</t>
    <rPh sb="6" eb="7">
      <t>ミ</t>
    </rPh>
    <rPh sb="9" eb="10">
      <t>カ</t>
    </rPh>
    <phoneticPr fontId="2"/>
  </si>
  <si>
    <t>健康・快適性、ﾃﾅﾝﾄ対応</t>
    <rPh sb="0" eb="2">
      <t>ケンコウ</t>
    </rPh>
    <rPh sb="3" eb="6">
      <t>カイテキセイ</t>
    </rPh>
    <rPh sb="11" eb="13">
      <t>タイオウ</t>
    </rPh>
    <phoneticPr fontId="2"/>
  </si>
  <si>
    <t>知的総合</t>
    <rPh sb="0" eb="2">
      <t>チテキ</t>
    </rPh>
    <rPh sb="2" eb="4">
      <t>ソウゴウ</t>
    </rPh>
    <phoneticPr fontId="2"/>
  </si>
  <si>
    <t>総合</t>
    <rPh sb="0" eb="2">
      <t>ソウゴウ</t>
    </rPh>
    <phoneticPr fontId="2"/>
  </si>
  <si>
    <t>ﾘﾗｯｸｽ・ﾘﾌﾚｯｼｭ</t>
    <phoneticPr fontId="2"/>
  </si>
  <si>
    <t>健康・快適性</t>
    <rPh sb="0" eb="2">
      <t>ケンコウ</t>
    </rPh>
    <rPh sb="3" eb="6">
      <t>カイテキセイ</t>
    </rPh>
    <phoneticPr fontId="2"/>
  </si>
  <si>
    <t>省エネルギー・省資源</t>
    <rPh sb="0" eb="1">
      <t>ショウ</t>
    </rPh>
    <rPh sb="7" eb="10">
      <t>ショウシゲン</t>
    </rPh>
    <phoneticPr fontId="2"/>
  </si>
  <si>
    <t>レジリエンス</t>
    <phoneticPr fontId="2"/>
  </si>
  <si>
    <t>②</t>
    <phoneticPr fontId="2"/>
  </si>
  <si>
    <t>⑥</t>
    <phoneticPr fontId="2"/>
  </si>
  <si>
    <t>⑦</t>
    <phoneticPr fontId="2"/>
  </si>
  <si>
    <t>意欲向上</t>
    <rPh sb="0" eb="2">
      <t>イヨク</t>
    </rPh>
    <rPh sb="2" eb="4">
      <t>コウジョウ</t>
    </rPh>
    <phoneticPr fontId="2"/>
  </si>
  <si>
    <t>No.</t>
    <phoneticPr fontId="7"/>
  </si>
  <si>
    <t>質問項目</t>
    <rPh sb="0" eb="2">
      <t>シツモン</t>
    </rPh>
    <rPh sb="2" eb="4">
      <t>コウモク</t>
    </rPh>
    <phoneticPr fontId="7"/>
  </si>
  <si>
    <t>整形でない</t>
    <rPh sb="0" eb="2">
      <t>セイケイ</t>
    </rPh>
    <phoneticPr fontId="8"/>
  </si>
  <si>
    <t>部分的に整形でない室がある</t>
    <rPh sb="0" eb="3">
      <t>ブブンテキ</t>
    </rPh>
    <rPh sb="4" eb="6">
      <t>セイケイ</t>
    </rPh>
    <rPh sb="9" eb="10">
      <t>シツ</t>
    </rPh>
    <phoneticPr fontId="8"/>
  </si>
  <si>
    <t>整形である（長方形、L字、コ字、ロ字型である）</t>
    <rPh sb="0" eb="2">
      <t>セイケイ</t>
    </rPh>
    <rPh sb="6" eb="9">
      <t>チョウホウケイ</t>
    </rPh>
    <rPh sb="11" eb="12">
      <t>ジ</t>
    </rPh>
    <rPh sb="14" eb="15">
      <t>ジ</t>
    </rPh>
    <rPh sb="17" eb="18">
      <t>ジ</t>
    </rPh>
    <rPh sb="18" eb="19">
      <t>ガタ</t>
    </rPh>
    <phoneticPr fontId="8"/>
  </si>
  <si>
    <t>2.5m未満である</t>
    <rPh sb="4" eb="6">
      <t>ミマン</t>
    </rPh>
    <phoneticPr fontId="8"/>
  </si>
  <si>
    <t>2.5m以上2.7m未満である</t>
    <rPh sb="4" eb="6">
      <t>イジョウ</t>
    </rPh>
    <rPh sb="10" eb="12">
      <t>ミマン</t>
    </rPh>
    <phoneticPr fontId="8"/>
  </si>
  <si>
    <t>2.7m以上である</t>
    <rPh sb="4" eb="6">
      <t>イジョウ</t>
    </rPh>
    <phoneticPr fontId="8"/>
  </si>
  <si>
    <t>5m未満である</t>
    <rPh sb="2" eb="4">
      <t>ミマン</t>
    </rPh>
    <phoneticPr fontId="8"/>
  </si>
  <si>
    <t>5m以上10m未満である</t>
    <rPh sb="2" eb="4">
      <t>イジョウ</t>
    </rPh>
    <rPh sb="7" eb="9">
      <t>ミマン</t>
    </rPh>
    <phoneticPr fontId="8"/>
  </si>
  <si>
    <t>10m以上である</t>
    <rPh sb="3" eb="5">
      <t>イジョウ</t>
    </rPh>
    <phoneticPr fontId="8"/>
  </si>
  <si>
    <t>結構ある。ﾚｲｱｳﾄ効率が大きく低下している。</t>
    <rPh sb="0" eb="2">
      <t>ケッコウ</t>
    </rPh>
    <rPh sb="10" eb="12">
      <t>コウリツ</t>
    </rPh>
    <rPh sb="13" eb="14">
      <t>オオ</t>
    </rPh>
    <rPh sb="16" eb="18">
      <t>テイカ</t>
    </rPh>
    <phoneticPr fontId="8"/>
  </si>
  <si>
    <t>多少ある。ﾚｲｱｳﾄ効率は大きく低下していない</t>
    <rPh sb="0" eb="2">
      <t>タショウ</t>
    </rPh>
    <rPh sb="10" eb="12">
      <t>コウリツ</t>
    </rPh>
    <rPh sb="13" eb="14">
      <t>オオ</t>
    </rPh>
    <rPh sb="16" eb="18">
      <t>テイカ</t>
    </rPh>
    <phoneticPr fontId="8"/>
  </si>
  <si>
    <t>ない</t>
    <phoneticPr fontId="8"/>
  </si>
  <si>
    <t>床荷重が300kg/㎡未満</t>
    <rPh sb="0" eb="1">
      <t>ユカ</t>
    </rPh>
    <rPh sb="1" eb="3">
      <t>カジュウ</t>
    </rPh>
    <rPh sb="11" eb="13">
      <t>ミマン</t>
    </rPh>
    <phoneticPr fontId="8"/>
  </si>
  <si>
    <t>床荷重が300～500kg/㎡である</t>
    <rPh sb="0" eb="1">
      <t>ユカ</t>
    </rPh>
    <rPh sb="1" eb="3">
      <t>カジュウ</t>
    </rPh>
    <phoneticPr fontId="8"/>
  </si>
  <si>
    <t>床荷重が500kg/㎡以上＋HD（ﾍﾋﾞｰﾃﾞｭｰﾃｨｿﾞｰﾝ）有</t>
    <rPh sb="0" eb="1">
      <t>ユカ</t>
    </rPh>
    <rPh sb="1" eb="3">
      <t>カジュウ</t>
    </rPh>
    <rPh sb="11" eb="13">
      <t>イジョウ</t>
    </rPh>
    <rPh sb="32" eb="33">
      <t>アリ</t>
    </rPh>
    <phoneticPr fontId="8"/>
  </si>
  <si>
    <t>採用していない</t>
    <rPh sb="0" eb="2">
      <t>サイヨウ</t>
    </rPh>
    <phoneticPr fontId="8"/>
  </si>
  <si>
    <t>部分的に採用している</t>
    <rPh sb="0" eb="3">
      <t>ブブンテキ</t>
    </rPh>
    <rPh sb="4" eb="6">
      <t>サイヨウ</t>
    </rPh>
    <phoneticPr fontId="8"/>
  </si>
  <si>
    <t>全面的に採用している</t>
    <rPh sb="0" eb="3">
      <t>ゼンメンテキ</t>
    </rPh>
    <rPh sb="4" eb="6">
      <t>サイヨウ</t>
    </rPh>
    <phoneticPr fontId="8"/>
  </si>
  <si>
    <t>採用している（H=100mm未満）</t>
    <rPh sb="0" eb="2">
      <t>サイヨウ</t>
    </rPh>
    <rPh sb="14" eb="16">
      <t>ミマン</t>
    </rPh>
    <phoneticPr fontId="8"/>
  </si>
  <si>
    <t>採用している（H=100mm以上）</t>
    <rPh sb="0" eb="2">
      <t>サイヨウ</t>
    </rPh>
    <rPh sb="14" eb="16">
      <t>イジョウ</t>
    </rPh>
    <phoneticPr fontId="8"/>
  </si>
  <si>
    <t>30W/㎡未満である</t>
    <rPh sb="5" eb="7">
      <t>ミマン</t>
    </rPh>
    <phoneticPr fontId="8"/>
  </si>
  <si>
    <t>30～40W/㎡である</t>
    <phoneticPr fontId="8"/>
  </si>
  <si>
    <t>40W/㎡以上である</t>
    <rPh sb="5" eb="7">
      <t>イジョウ</t>
    </rPh>
    <phoneticPr fontId="8"/>
  </si>
  <si>
    <t>インフラがない</t>
    <phoneticPr fontId="8"/>
  </si>
  <si>
    <t>スペースはあるがインフラはない</t>
    <phoneticPr fontId="8"/>
  </si>
  <si>
    <t>インフラがあり、予備スペースもある</t>
    <rPh sb="8" eb="10">
      <t>ヨビ</t>
    </rPh>
    <phoneticPr fontId="8"/>
  </si>
  <si>
    <t>よくある</t>
    <phoneticPr fontId="8"/>
  </si>
  <si>
    <t>たまにある</t>
    <phoneticPr fontId="8"/>
  </si>
  <si>
    <t>全くない</t>
    <rPh sb="0" eb="1">
      <t>マッタ</t>
    </rPh>
    <phoneticPr fontId="8"/>
  </si>
  <si>
    <t>よくある</t>
    <phoneticPr fontId="8"/>
  </si>
  <si>
    <t>やや暗い(300lx未満）</t>
    <rPh sb="2" eb="3">
      <t>クラ</t>
    </rPh>
    <rPh sb="10" eb="12">
      <t>ミマン</t>
    </rPh>
    <phoneticPr fontId="8"/>
  </si>
  <si>
    <t>確保されている</t>
    <rPh sb="0" eb="2">
      <t>カクホ</t>
    </rPh>
    <phoneticPr fontId="8"/>
  </si>
  <si>
    <t>タスク・アンビエント照明等により個別の調整が可能</t>
    <rPh sb="10" eb="12">
      <t>ショウメイ</t>
    </rPh>
    <rPh sb="12" eb="13">
      <t>ナド</t>
    </rPh>
    <rPh sb="16" eb="18">
      <t>コベツ</t>
    </rPh>
    <rPh sb="19" eb="21">
      <t>チョウセイ</t>
    </rPh>
    <rPh sb="22" eb="24">
      <t>カノウ</t>
    </rPh>
    <phoneticPr fontId="8"/>
  </si>
  <si>
    <t>確保されていない</t>
    <rPh sb="0" eb="2">
      <t>カクホ</t>
    </rPh>
    <phoneticPr fontId="8"/>
  </si>
  <si>
    <t>概ね確保されている</t>
    <rPh sb="0" eb="1">
      <t>オオム</t>
    </rPh>
    <rPh sb="2" eb="4">
      <t>カクホ</t>
    </rPh>
    <phoneticPr fontId="8"/>
  </si>
  <si>
    <t>可能でない</t>
    <rPh sb="0" eb="2">
      <t>カノウ</t>
    </rPh>
    <phoneticPr fontId="8"/>
  </si>
  <si>
    <t>部分的に可能である</t>
    <rPh sb="0" eb="3">
      <t>ブブンテキ</t>
    </rPh>
    <rPh sb="4" eb="6">
      <t>カノウ</t>
    </rPh>
    <phoneticPr fontId="8"/>
  </si>
  <si>
    <t>可能である（４作業単位以下の区画毎）</t>
    <rPh sb="0" eb="2">
      <t>カノウ</t>
    </rPh>
    <rPh sb="7" eb="9">
      <t>サギョウ</t>
    </rPh>
    <rPh sb="9" eb="11">
      <t>タンイ</t>
    </rPh>
    <rPh sb="11" eb="13">
      <t>イカ</t>
    </rPh>
    <rPh sb="14" eb="16">
      <t>クカク</t>
    </rPh>
    <rPh sb="16" eb="17">
      <t>ゴト</t>
    </rPh>
    <phoneticPr fontId="8"/>
  </si>
  <si>
    <t>わからない、もしくは維持されていない</t>
    <rPh sb="10" eb="12">
      <t>イジ</t>
    </rPh>
    <phoneticPr fontId="8"/>
  </si>
  <si>
    <t>概ね維持されている</t>
    <rPh sb="0" eb="1">
      <t>オオム</t>
    </rPh>
    <rPh sb="2" eb="4">
      <t>イジ</t>
    </rPh>
    <phoneticPr fontId="8"/>
  </si>
  <si>
    <t>維持されている</t>
    <rPh sb="0" eb="2">
      <t>イジ</t>
    </rPh>
    <phoneticPr fontId="8"/>
  </si>
  <si>
    <t>できない</t>
    <phoneticPr fontId="8"/>
  </si>
  <si>
    <t>可能である</t>
    <rPh sb="0" eb="2">
      <t>カノウ</t>
    </rPh>
    <phoneticPr fontId="8"/>
  </si>
  <si>
    <t>非常時に換気が可能な窓もしくは自然換気装置、機械換気装置がありますか。</t>
    <rPh sb="0" eb="2">
      <t>ヒジョウ</t>
    </rPh>
    <rPh sb="2" eb="3">
      <t>ジ</t>
    </rPh>
    <rPh sb="22" eb="24">
      <t>キカイ</t>
    </rPh>
    <rPh sb="24" eb="26">
      <t>カンキ</t>
    </rPh>
    <rPh sb="26" eb="28">
      <t>ソウチ</t>
    </rPh>
    <phoneticPr fontId="7"/>
  </si>
  <si>
    <t>－</t>
    <phoneticPr fontId="8"/>
  </si>
  <si>
    <t>ない</t>
    <phoneticPr fontId="8"/>
  </si>
  <si>
    <t>ある</t>
    <phoneticPr fontId="8"/>
  </si>
  <si>
    <t>複数階にある</t>
    <rPh sb="0" eb="2">
      <t>フクスウ</t>
    </rPh>
    <rPh sb="2" eb="3">
      <t>カイ</t>
    </rPh>
    <phoneticPr fontId="8"/>
  </si>
  <si>
    <t>各階にある</t>
    <rPh sb="0" eb="2">
      <t>カクカイ</t>
    </rPh>
    <phoneticPr fontId="8"/>
  </si>
  <si>
    <t>よくある</t>
    <phoneticPr fontId="8"/>
  </si>
  <si>
    <t>－</t>
    <phoneticPr fontId="8"/>
  </si>
  <si>
    <t>ある</t>
    <phoneticPr fontId="8"/>
  </si>
  <si>
    <t>建物全体</t>
    <rPh sb="0" eb="2">
      <t>タテモノ</t>
    </rPh>
    <rPh sb="2" eb="4">
      <t>ゼンタイ</t>
    </rPh>
    <phoneticPr fontId="7"/>
  </si>
  <si>
    <t>デザイン</t>
    <phoneticPr fontId="7"/>
  </si>
  <si>
    <t>特に評判はきかない</t>
    <rPh sb="0" eb="1">
      <t>トク</t>
    </rPh>
    <rPh sb="2" eb="4">
      <t>ヒョウバン</t>
    </rPh>
    <phoneticPr fontId="8"/>
  </si>
  <si>
    <t>好意的な評判をたまにきく</t>
    <rPh sb="0" eb="2">
      <t>コウイ</t>
    </rPh>
    <rPh sb="2" eb="3">
      <t>テキ</t>
    </rPh>
    <rPh sb="4" eb="6">
      <t>ヒョウバン</t>
    </rPh>
    <phoneticPr fontId="8"/>
  </si>
  <si>
    <t>緑化</t>
    <rPh sb="0" eb="2">
      <t>リョッカ</t>
    </rPh>
    <phoneticPr fontId="7"/>
  </si>
  <si>
    <t>緑化なし</t>
    <rPh sb="0" eb="2">
      <t>リョッカ</t>
    </rPh>
    <phoneticPr fontId="8"/>
  </si>
  <si>
    <t>敷地、屋上、壁面のいずれからで緑化をしている</t>
    <rPh sb="0" eb="2">
      <t>シキチ</t>
    </rPh>
    <rPh sb="3" eb="5">
      <t>オクジョウ</t>
    </rPh>
    <rPh sb="6" eb="7">
      <t>カベ</t>
    </rPh>
    <rPh sb="7" eb="8">
      <t>メン</t>
    </rPh>
    <rPh sb="15" eb="17">
      <t>リョッカ</t>
    </rPh>
    <phoneticPr fontId="8"/>
  </si>
  <si>
    <t>行っていない</t>
    <rPh sb="0" eb="1">
      <t>オコナ</t>
    </rPh>
    <phoneticPr fontId="8"/>
  </si>
  <si>
    <t>部分的に行っている</t>
    <rPh sb="0" eb="3">
      <t>ブブンテキ</t>
    </rPh>
    <rPh sb="4" eb="5">
      <t>オコナ</t>
    </rPh>
    <phoneticPr fontId="8"/>
  </si>
  <si>
    <t>耐震性能</t>
    <rPh sb="0" eb="2">
      <t>タイシン</t>
    </rPh>
    <rPh sb="2" eb="4">
      <t>セイノウ</t>
    </rPh>
    <phoneticPr fontId="7"/>
  </si>
  <si>
    <t>新耐震基準を満たしていますか。（構造耐震指標：Is値、倒壊危険度指標：If値）</t>
    <phoneticPr fontId="7"/>
  </si>
  <si>
    <t>新耐震基準（竣工1981年）以降の建物
もしくはそれ以前の建物でIs値が0.6以上</t>
    <rPh sb="0" eb="1">
      <t>シン</t>
    </rPh>
    <rPh sb="1" eb="3">
      <t>タイシン</t>
    </rPh>
    <rPh sb="3" eb="5">
      <t>キジュン</t>
    </rPh>
    <rPh sb="6" eb="8">
      <t>シュンコウ</t>
    </rPh>
    <rPh sb="17" eb="19">
      <t>タテモノ</t>
    </rPh>
    <rPh sb="26" eb="28">
      <t>イゼン</t>
    </rPh>
    <rPh sb="29" eb="31">
      <t>タテモノ</t>
    </rPh>
    <rPh sb="34" eb="35">
      <t>チ</t>
    </rPh>
    <rPh sb="39" eb="41">
      <t>イジョウ</t>
    </rPh>
    <phoneticPr fontId="8"/>
  </si>
  <si>
    <t>高耐震設計または免震・制震装置を導入している</t>
    <rPh sb="0" eb="1">
      <t>コウ</t>
    </rPh>
    <rPh sb="1" eb="3">
      <t>タイシン</t>
    </rPh>
    <rPh sb="3" eb="5">
      <t>セッケイ</t>
    </rPh>
    <rPh sb="8" eb="10">
      <t>メンシン</t>
    </rPh>
    <rPh sb="11" eb="13">
      <t>セイシン</t>
    </rPh>
    <rPh sb="13" eb="15">
      <t>ソウチ</t>
    </rPh>
    <rPh sb="16" eb="18">
      <t>ドウニュウ</t>
    </rPh>
    <phoneticPr fontId="8"/>
  </si>
  <si>
    <t>実施していない</t>
    <rPh sb="0" eb="2">
      <t>ジッシ</t>
    </rPh>
    <phoneticPr fontId="8"/>
  </si>
  <si>
    <t>状況を把握していない</t>
    <rPh sb="0" eb="2">
      <t>ジョウキョウ</t>
    </rPh>
    <rPh sb="3" eb="5">
      <t>ハアク</t>
    </rPh>
    <phoneticPr fontId="8"/>
  </si>
  <si>
    <t>状況は把握している</t>
    <rPh sb="0" eb="2">
      <t>ジョウキョウ</t>
    </rPh>
    <rPh sb="3" eb="5">
      <t>ハアク</t>
    </rPh>
    <phoneticPr fontId="8"/>
  </si>
  <si>
    <t>対策を講じている</t>
    <rPh sb="0" eb="2">
      <t>タイサク</t>
    </rPh>
    <rPh sb="3" eb="4">
      <t>コウ</t>
    </rPh>
    <phoneticPr fontId="8"/>
  </si>
  <si>
    <t>作成していない</t>
    <rPh sb="0" eb="2">
      <t>サクセイ</t>
    </rPh>
    <phoneticPr fontId="8"/>
  </si>
  <si>
    <t>作成しているが、周知していない</t>
    <rPh sb="0" eb="2">
      <t>サクセイ</t>
    </rPh>
    <rPh sb="8" eb="10">
      <t>シュウチ</t>
    </rPh>
    <phoneticPr fontId="8"/>
  </si>
  <si>
    <t>作成し、周知している</t>
    <rPh sb="0" eb="2">
      <t>サクセイ</t>
    </rPh>
    <rPh sb="4" eb="6">
      <t>シュウチ</t>
    </rPh>
    <phoneticPr fontId="8"/>
  </si>
  <si>
    <t>非常用発電機がある（法令水準程度）</t>
    <rPh sb="0" eb="3">
      <t>ヒジョウヨウ</t>
    </rPh>
    <rPh sb="3" eb="6">
      <t>ハツデンキ</t>
    </rPh>
    <rPh sb="10" eb="12">
      <t>ホウレイ</t>
    </rPh>
    <rPh sb="12" eb="14">
      <t>スイジュン</t>
    </rPh>
    <rPh sb="14" eb="16">
      <t>テイド</t>
    </rPh>
    <phoneticPr fontId="8"/>
  </si>
  <si>
    <t>非常用発電機がある（法令水準以上）</t>
    <rPh sb="0" eb="3">
      <t>ヒジョウヨウ</t>
    </rPh>
    <rPh sb="3" eb="6">
      <t>ハツデンキ</t>
    </rPh>
    <rPh sb="10" eb="12">
      <t>ホウレイ</t>
    </rPh>
    <rPh sb="12" eb="14">
      <t>スイジュン</t>
    </rPh>
    <rPh sb="14" eb="16">
      <t>イジョウ</t>
    </rPh>
    <phoneticPr fontId="8"/>
  </si>
  <si>
    <t>カードによるエントランスへの入退出など、ビルとしてセキュリティシステムを導入していますか。</t>
    <phoneticPr fontId="7"/>
  </si>
  <si>
    <t>室、ｴﾝﾄﾗﾝｽともに実施している</t>
    <rPh sb="0" eb="1">
      <t>シツ</t>
    </rPh>
    <rPh sb="11" eb="13">
      <t>ジッシ</t>
    </rPh>
    <phoneticPr fontId="8"/>
  </si>
  <si>
    <t>省エネ対策</t>
    <rPh sb="0" eb="1">
      <t>ショウ</t>
    </rPh>
    <rPh sb="3" eb="5">
      <t>タイサク</t>
    </rPh>
    <phoneticPr fontId="7"/>
  </si>
  <si>
    <t>建築外皮</t>
    <rPh sb="0" eb="2">
      <t>ケンチク</t>
    </rPh>
    <rPh sb="2" eb="4">
      <t>ガイヒ</t>
    </rPh>
    <phoneticPr fontId="7"/>
  </si>
  <si>
    <t>断熱している</t>
    <rPh sb="0" eb="2">
      <t>ダンネツ</t>
    </rPh>
    <phoneticPr fontId="8"/>
  </si>
  <si>
    <t>省エネ基準を満足する断熱水準にて断熱している</t>
    <rPh sb="0" eb="1">
      <t>ショウ</t>
    </rPh>
    <rPh sb="3" eb="5">
      <t>キジュン</t>
    </rPh>
    <rPh sb="6" eb="8">
      <t>マンゾク</t>
    </rPh>
    <rPh sb="10" eb="12">
      <t>ダンネツ</t>
    </rPh>
    <rPh sb="12" eb="14">
      <t>スイジュン</t>
    </rPh>
    <rPh sb="16" eb="18">
      <t>ダンネツ</t>
    </rPh>
    <phoneticPr fontId="8"/>
  </si>
  <si>
    <t>単層ガラス</t>
    <rPh sb="0" eb="1">
      <t>タン</t>
    </rPh>
    <rPh sb="1" eb="2">
      <t>ソウ</t>
    </rPh>
    <phoneticPr fontId="8"/>
  </si>
  <si>
    <t>複層ガラス</t>
    <rPh sb="0" eb="2">
      <t>フクソウ</t>
    </rPh>
    <phoneticPr fontId="8"/>
  </si>
  <si>
    <t>高機能ガラス（複層Low-Eｶﾞﾗｽ、日射反射ｶﾞﾗｽ等）</t>
    <rPh sb="0" eb="3">
      <t>コウキノウ</t>
    </rPh>
    <rPh sb="7" eb="9">
      <t>フクソウ</t>
    </rPh>
    <rPh sb="19" eb="21">
      <t>ニッシャ</t>
    </rPh>
    <rPh sb="21" eb="23">
      <t>ハンシャ</t>
    </rPh>
    <rPh sb="27" eb="28">
      <t>トウ</t>
    </rPh>
    <phoneticPr fontId="8"/>
  </si>
  <si>
    <t>省エネ設備</t>
    <rPh sb="0" eb="1">
      <t>ショウ</t>
    </rPh>
    <rPh sb="3" eb="5">
      <t>セツビ</t>
    </rPh>
    <phoneticPr fontId="7"/>
  </si>
  <si>
    <t>目標設定をしていない</t>
    <rPh sb="0" eb="2">
      <t>モクヒョウ</t>
    </rPh>
    <rPh sb="2" eb="4">
      <t>セッテイ</t>
    </rPh>
    <phoneticPr fontId="8"/>
  </si>
  <si>
    <t>目標設定をし、管理を行っている</t>
    <rPh sb="0" eb="2">
      <t>モクヒョウ</t>
    </rPh>
    <rPh sb="2" eb="4">
      <t>セッテイ</t>
    </rPh>
    <rPh sb="7" eb="9">
      <t>カンリ</t>
    </rPh>
    <rPh sb="10" eb="11">
      <t>オコナ</t>
    </rPh>
    <phoneticPr fontId="8"/>
  </si>
  <si>
    <t>ビル管理・運営</t>
    <rPh sb="2" eb="4">
      <t>カンリ</t>
    </rPh>
    <rPh sb="5" eb="7">
      <t>ウンエイ</t>
    </rPh>
    <phoneticPr fontId="7"/>
  </si>
  <si>
    <t>定められていない</t>
    <rPh sb="0" eb="1">
      <t>サダ</t>
    </rPh>
    <phoneticPr fontId="8"/>
  </si>
  <si>
    <t>委託会社の定めを採用している</t>
    <rPh sb="0" eb="2">
      <t>イタク</t>
    </rPh>
    <rPh sb="2" eb="4">
      <t>ガイシャ</t>
    </rPh>
    <rPh sb="5" eb="6">
      <t>サダ</t>
    </rPh>
    <rPh sb="8" eb="10">
      <t>サイヨウ</t>
    </rPh>
    <phoneticPr fontId="8"/>
  </si>
  <si>
    <t>定められている</t>
    <rPh sb="0" eb="1">
      <t>サダ</t>
    </rPh>
    <phoneticPr fontId="8"/>
  </si>
  <si>
    <t>保管されていない</t>
    <rPh sb="0" eb="2">
      <t>ホカン</t>
    </rPh>
    <phoneticPr fontId="8"/>
  </si>
  <si>
    <t>保管されている</t>
    <rPh sb="0" eb="2">
      <t>ホカン</t>
    </rPh>
    <phoneticPr fontId="8"/>
  </si>
  <si>
    <t>デジタルデータとして保管されている</t>
    <rPh sb="10" eb="12">
      <t>ホカン</t>
    </rPh>
    <phoneticPr fontId="8"/>
  </si>
  <si>
    <t>年に1回以上の頻度である</t>
    <rPh sb="0" eb="1">
      <t>ネン</t>
    </rPh>
    <rPh sb="3" eb="4">
      <t>カイ</t>
    </rPh>
    <rPh sb="4" eb="6">
      <t>イジョウ</t>
    </rPh>
    <rPh sb="7" eb="9">
      <t>ヒンド</t>
    </rPh>
    <phoneticPr fontId="8"/>
  </si>
  <si>
    <t>年に2回以上の頻度である</t>
    <rPh sb="0" eb="1">
      <t>ネン</t>
    </rPh>
    <rPh sb="3" eb="4">
      <t>カイ</t>
    </rPh>
    <rPh sb="4" eb="6">
      <t>イジョウ</t>
    </rPh>
    <rPh sb="7" eb="9">
      <t>ヒンド</t>
    </rPh>
    <phoneticPr fontId="8"/>
  </si>
  <si>
    <t>設けていない</t>
    <rPh sb="0" eb="1">
      <t>モウ</t>
    </rPh>
    <phoneticPr fontId="8"/>
  </si>
  <si>
    <t>Smart Welness Office チェックリスト</t>
    <phoneticPr fontId="7"/>
  </si>
  <si>
    <t>建築計画</t>
    <rPh sb="0" eb="2">
      <t>ケンチク</t>
    </rPh>
    <rPh sb="2" eb="4">
      <t>ケイカク</t>
    </rPh>
    <phoneticPr fontId="7"/>
  </si>
  <si>
    <t>設備計画</t>
    <rPh sb="0" eb="2">
      <t>セツビ</t>
    </rPh>
    <rPh sb="2" eb="4">
      <t>ケイカク</t>
    </rPh>
    <phoneticPr fontId="7"/>
  </si>
  <si>
    <t>室内環境</t>
    <rPh sb="0" eb="2">
      <t>シツナイ</t>
    </rPh>
    <rPh sb="2" eb="4">
      <t>カンキョウ</t>
    </rPh>
    <phoneticPr fontId="7"/>
  </si>
  <si>
    <t>執務室</t>
    <rPh sb="0" eb="3">
      <t>シツムシツ</t>
    </rPh>
    <phoneticPr fontId="7"/>
  </si>
  <si>
    <t>共用部</t>
    <rPh sb="0" eb="3">
      <t>キョウヨウブ</t>
    </rPh>
    <phoneticPr fontId="7"/>
  </si>
  <si>
    <t>採点</t>
    <rPh sb="0" eb="2">
      <t>サイテン</t>
    </rPh>
    <phoneticPr fontId="2"/>
  </si>
  <si>
    <t>エレベーターの機能面、管理・運営面について就業者より意見がでることはありますか。</t>
    <rPh sb="26" eb="28">
      <t>イケン</t>
    </rPh>
    <phoneticPr fontId="2"/>
  </si>
  <si>
    <t>新耐震基準（竣工1981年）以前の建物で耐震性能が未確認もしくはIs値が0.6未満</t>
    <rPh sb="0" eb="1">
      <t>シン</t>
    </rPh>
    <rPh sb="1" eb="3">
      <t>タイシン</t>
    </rPh>
    <rPh sb="3" eb="5">
      <t>キジュン</t>
    </rPh>
    <rPh sb="6" eb="8">
      <t>シュンコウ</t>
    </rPh>
    <rPh sb="12" eb="13">
      <t>ネン</t>
    </rPh>
    <rPh sb="14" eb="16">
      <t>イゼン</t>
    </rPh>
    <rPh sb="17" eb="19">
      <t>タテモノ</t>
    </rPh>
    <rPh sb="20" eb="22">
      <t>タイシン</t>
    </rPh>
    <rPh sb="22" eb="24">
      <t>セイノウ</t>
    </rPh>
    <rPh sb="25" eb="28">
      <t>ミカクニン</t>
    </rPh>
    <rPh sb="34" eb="35">
      <t>チ</t>
    </rPh>
    <rPh sb="39" eb="41">
      <t>ミマン</t>
    </rPh>
    <phoneticPr fontId="8"/>
  </si>
  <si>
    <t>分類</t>
    <rPh sb="0" eb="2">
      <t>ブンルイ</t>
    </rPh>
    <phoneticPr fontId="2"/>
  </si>
  <si>
    <t>災害時対応、
防犯性能</t>
    <phoneticPr fontId="7"/>
  </si>
  <si>
    <t>チェックリスト</t>
    <phoneticPr fontId="2"/>
  </si>
  <si>
    <t>㎡</t>
    <phoneticPr fontId="2"/>
  </si>
  <si>
    <t>１）対象建物概要入力欄</t>
    <rPh sb="2" eb="4">
      <t>タイショウ</t>
    </rPh>
    <rPh sb="4" eb="6">
      <t>タテモノ</t>
    </rPh>
    <rPh sb="6" eb="8">
      <t>ガイヨウ</t>
    </rPh>
    <rPh sb="8" eb="10">
      <t>ニュウリョク</t>
    </rPh>
    <rPh sb="10" eb="11">
      <t>ラン</t>
    </rPh>
    <phoneticPr fontId="2"/>
  </si>
  <si>
    <t>階</t>
    <rPh sb="0" eb="1">
      <t>カイ</t>
    </rPh>
    <phoneticPr fontId="2"/>
  </si>
  <si>
    <t>※市区町村単位まで入力下さい</t>
    <rPh sb="1" eb="3">
      <t>シク</t>
    </rPh>
    <rPh sb="3" eb="5">
      <t>チョウソン</t>
    </rPh>
    <rPh sb="5" eb="7">
      <t>タンイ</t>
    </rPh>
    <rPh sb="9" eb="11">
      <t>ニュウリョク</t>
    </rPh>
    <rPh sb="11" eb="12">
      <t>クダ</t>
    </rPh>
    <phoneticPr fontId="2"/>
  </si>
  <si>
    <t>　延べ床面積</t>
    <rPh sb="1" eb="2">
      <t>ノ</t>
    </rPh>
    <rPh sb="3" eb="6">
      <t>ユカメンセキ</t>
    </rPh>
    <phoneticPr fontId="2"/>
  </si>
  <si>
    <t>　階数</t>
    <rPh sb="1" eb="3">
      <t>カイスウ</t>
    </rPh>
    <phoneticPr fontId="2"/>
  </si>
  <si>
    <t>　建設地</t>
    <rPh sb="1" eb="3">
      <t>ケンセツ</t>
    </rPh>
    <rPh sb="3" eb="4">
      <t>チ</t>
    </rPh>
    <phoneticPr fontId="2"/>
  </si>
  <si>
    <t>空調設備（採用している省エネ対策にチェック）</t>
    <rPh sb="5" eb="7">
      <t>サイヨウ</t>
    </rPh>
    <rPh sb="11" eb="12">
      <t>ショウ</t>
    </rPh>
    <rPh sb="14" eb="16">
      <t>タイサク</t>
    </rPh>
    <phoneticPr fontId="7"/>
  </si>
  <si>
    <t>　竣工年</t>
    <rPh sb="1" eb="3">
      <t>シュンコウ</t>
    </rPh>
    <rPh sb="3" eb="4">
      <t>ネン</t>
    </rPh>
    <phoneticPr fontId="2"/>
  </si>
  <si>
    <t>※西暦で入力してください</t>
    <rPh sb="1" eb="3">
      <t>セイレキ</t>
    </rPh>
    <rPh sb="4" eb="6">
      <t>ニュウリョク</t>
    </rPh>
    <phoneticPr fontId="2"/>
  </si>
  <si>
    <t>　現在、所有している事務所ビルの仕様や取り組み、室内環境に関する就業者の満足度等について、以下の45のチェック項目について回答してください。</t>
    <rPh sb="1" eb="3">
      <t>ゲンザイ</t>
    </rPh>
    <rPh sb="4" eb="6">
      <t>ショユウ</t>
    </rPh>
    <rPh sb="10" eb="12">
      <t>ジム</t>
    </rPh>
    <rPh sb="12" eb="13">
      <t>ショ</t>
    </rPh>
    <rPh sb="16" eb="18">
      <t>シヨウ</t>
    </rPh>
    <rPh sb="19" eb="20">
      <t>ト</t>
    </rPh>
    <rPh sb="21" eb="22">
      <t>ク</t>
    </rPh>
    <rPh sb="24" eb="26">
      <t>シツナイ</t>
    </rPh>
    <rPh sb="26" eb="28">
      <t>カンキョウ</t>
    </rPh>
    <rPh sb="29" eb="30">
      <t>カン</t>
    </rPh>
    <rPh sb="32" eb="35">
      <t>シュウギョウシャ</t>
    </rPh>
    <rPh sb="36" eb="39">
      <t>マンゾクド</t>
    </rPh>
    <rPh sb="39" eb="40">
      <t>トウ</t>
    </rPh>
    <rPh sb="45" eb="47">
      <t>イカ</t>
    </rPh>
    <rPh sb="55" eb="57">
      <t>コウモク</t>
    </rPh>
    <rPh sb="61" eb="63">
      <t>カイトウ</t>
    </rPh>
    <phoneticPr fontId="2"/>
  </si>
  <si>
    <t>　回答はピンク色のセルで「０」,「１」,「２」の該当する点数を選択してください。</t>
    <rPh sb="1" eb="3">
      <t>カイトウ</t>
    </rPh>
    <rPh sb="7" eb="8">
      <t>イロ</t>
    </rPh>
    <rPh sb="24" eb="26">
      <t>ガイトウ</t>
    </rPh>
    <rPh sb="28" eb="30">
      <t>テンスウ</t>
    </rPh>
    <rPh sb="31" eb="33">
      <t>センタク</t>
    </rPh>
    <phoneticPr fontId="2"/>
  </si>
  <si>
    <t>２）性能・仕様等のチェックリスト</t>
    <rPh sb="2" eb="4">
      <t>セイノウ</t>
    </rPh>
    <rPh sb="5" eb="7">
      <t>シヨウ</t>
    </rPh>
    <rPh sb="7" eb="8">
      <t>トウ</t>
    </rPh>
    <phoneticPr fontId="2"/>
  </si>
  <si>
    <t>No.41</t>
  </si>
  <si>
    <t>No.42</t>
  </si>
  <si>
    <t>No.43</t>
  </si>
  <si>
    <t>No.44</t>
  </si>
  <si>
    <t>No.45</t>
  </si>
  <si>
    <t>No.1</t>
  </si>
  <si>
    <t>No.2</t>
  </si>
  <si>
    <t>No.9</t>
  </si>
  <si>
    <t>No.10</t>
  </si>
  <si>
    <t>No.11</t>
  </si>
  <si>
    <t>No.12</t>
  </si>
  <si>
    <t>No.13</t>
  </si>
  <si>
    <t>No.14</t>
  </si>
  <si>
    <t>No.15</t>
  </si>
  <si>
    <t>No.16</t>
  </si>
  <si>
    <t>No.17</t>
  </si>
  <si>
    <t>No.18</t>
  </si>
  <si>
    <t>No.19</t>
  </si>
  <si>
    <t>No.20</t>
  </si>
  <si>
    <t>No.21</t>
  </si>
  <si>
    <t>No.22</t>
  </si>
  <si>
    <t>No.23</t>
  </si>
  <si>
    <t>No.24</t>
  </si>
  <si>
    <t>No.25</t>
  </si>
  <si>
    <t>No.26</t>
  </si>
  <si>
    <t>No.27</t>
  </si>
  <si>
    <t>No.28</t>
  </si>
  <si>
    <t>No.29</t>
  </si>
  <si>
    <t>No.30</t>
  </si>
  <si>
    <t>No.31</t>
  </si>
  <si>
    <t>No.32</t>
  </si>
  <si>
    <t>No.33</t>
  </si>
  <si>
    <t>No.34</t>
  </si>
  <si>
    <t>No.35</t>
  </si>
  <si>
    <t>No.36</t>
  </si>
  <si>
    <t>No.37</t>
  </si>
  <si>
    <t>No.38</t>
  </si>
  <si>
    <t>No.39</t>
  </si>
  <si>
    <t>窓の種類を選択してください。※複数種類ある場合は、主に使用しているものをお答えください。</t>
    <phoneticPr fontId="2"/>
  </si>
  <si>
    <t>断熱していない（または、わからない）</t>
    <rPh sb="0" eb="2">
      <t>ダンネツ</t>
    </rPh>
    <phoneticPr fontId="8"/>
  </si>
  <si>
    <t>照明設備（採用している省エネ対策にチェック）</t>
    <rPh sb="0" eb="2">
      <t>ショウメイ</t>
    </rPh>
    <rPh sb="2" eb="4">
      <t>セツビ</t>
    </rPh>
    <phoneticPr fontId="7"/>
  </si>
  <si>
    <t>換気設備（採用している省エネ対策にチェック）</t>
    <rPh sb="0" eb="2">
      <t>カンキ</t>
    </rPh>
    <rPh sb="2" eb="4">
      <t>セツビ</t>
    </rPh>
    <phoneticPr fontId="7"/>
  </si>
  <si>
    <t>給湯設備（採用している省エネ対策にチェック）</t>
    <rPh sb="0" eb="2">
      <t>キュウトウ</t>
    </rPh>
    <rPh sb="2" eb="4">
      <t>セツビ</t>
    </rPh>
    <phoneticPr fontId="7"/>
  </si>
  <si>
    <t>再エネ設備（採用している省エネ対策にチェック）</t>
    <rPh sb="0" eb="1">
      <t>サイ</t>
    </rPh>
    <rPh sb="3" eb="5">
      <t>セツビ</t>
    </rPh>
    <phoneticPr fontId="7"/>
  </si>
  <si>
    <t>Smart Welness Office チェックリスト　採点結果</t>
    <rPh sb="29" eb="31">
      <t>サイテン</t>
    </rPh>
    <rPh sb="31" eb="33">
      <t>ケッカ</t>
    </rPh>
    <phoneticPr fontId="7"/>
  </si>
  <si>
    <t>⇒</t>
    <phoneticPr fontId="2"/>
  </si>
  <si>
    <t>⇒</t>
    <phoneticPr fontId="2"/>
  </si>
  <si>
    <t>※Q40のチェックより</t>
    <phoneticPr fontId="2"/>
  </si>
  <si>
    <t>※Q33のチェックより</t>
    <phoneticPr fontId="2"/>
  </si>
  <si>
    <t>※Q16,17,21のチェックより</t>
    <phoneticPr fontId="2"/>
  </si>
  <si>
    <t>　延床面積の規模が類似する他の建物での評価結果との比較において本評価建物の順位は、</t>
    <rPh sb="1" eb="3">
      <t>ノベユカ</t>
    </rPh>
    <rPh sb="3" eb="5">
      <t>メンセキ</t>
    </rPh>
    <rPh sb="6" eb="8">
      <t>キボ</t>
    </rPh>
    <rPh sb="9" eb="11">
      <t>ルイジ</t>
    </rPh>
    <rPh sb="13" eb="14">
      <t>タ</t>
    </rPh>
    <rPh sb="15" eb="17">
      <t>タテモノ</t>
    </rPh>
    <rPh sb="19" eb="21">
      <t>ヒョウカ</t>
    </rPh>
    <rPh sb="21" eb="23">
      <t>ケッカ</t>
    </rPh>
    <rPh sb="25" eb="27">
      <t>ヒカク</t>
    </rPh>
    <rPh sb="31" eb="32">
      <t>ホン</t>
    </rPh>
    <rPh sb="32" eb="34">
      <t>ヒョウカ</t>
    </rPh>
    <rPh sb="34" eb="36">
      <t>タテモノ</t>
    </rPh>
    <rPh sb="37" eb="39">
      <t>ジュンイ</t>
    </rPh>
    <phoneticPr fontId="2"/>
  </si>
  <si>
    <t>評価結果数</t>
    <rPh sb="0" eb="2">
      <t>ヒョウカ</t>
    </rPh>
    <rPh sb="2" eb="4">
      <t>ケッカ</t>
    </rPh>
    <rPh sb="4" eb="5">
      <t>スウ</t>
    </rPh>
    <phoneticPr fontId="2"/>
  </si>
  <si>
    <t>平均値</t>
    <rPh sb="0" eb="3">
      <t>ヘイキンチ</t>
    </rPh>
    <phoneticPr fontId="2"/>
  </si>
  <si>
    <t>評価結果順位</t>
    <rPh sb="0" eb="2">
      <t>ヒョウカ</t>
    </rPh>
    <rPh sb="2" eb="4">
      <t>ケッカ</t>
    </rPh>
    <rPh sb="4" eb="6">
      <t>ジュンイ</t>
    </rPh>
    <phoneticPr fontId="2"/>
  </si>
  <si>
    <t>百番換算順位</t>
    <rPh sb="0" eb="2">
      <t>ヒャクバン</t>
    </rPh>
    <rPh sb="2" eb="4">
      <t>カンサン</t>
    </rPh>
    <rPh sb="4" eb="6">
      <t>ジュンイ</t>
    </rPh>
    <phoneticPr fontId="2"/>
  </si>
  <si>
    <t>項目別</t>
    <rPh sb="0" eb="2">
      <t>コウモク</t>
    </rPh>
    <rPh sb="2" eb="3">
      <t>ベツ</t>
    </rPh>
    <phoneticPr fontId="2"/>
  </si>
  <si>
    <t>全体</t>
    <rPh sb="0" eb="2">
      <t>ゼンタイ</t>
    </rPh>
    <phoneticPr fontId="2"/>
  </si>
  <si>
    <t>面積区分１</t>
    <rPh sb="0" eb="2">
      <t>メンセキ</t>
    </rPh>
    <rPh sb="2" eb="4">
      <t>クブン</t>
    </rPh>
    <phoneticPr fontId="2"/>
  </si>
  <si>
    <t>面積区分２</t>
    <rPh sb="0" eb="2">
      <t>メンセキ</t>
    </rPh>
    <rPh sb="2" eb="4">
      <t>クブン</t>
    </rPh>
    <phoneticPr fontId="2"/>
  </si>
  <si>
    <t>面積区分３</t>
    <rPh sb="0" eb="2">
      <t>メンセキ</t>
    </rPh>
    <rPh sb="2" eb="4">
      <t>クブン</t>
    </rPh>
    <phoneticPr fontId="2"/>
  </si>
  <si>
    <t>延べ床面積</t>
    <rPh sb="0" eb="1">
      <t>ノ</t>
    </rPh>
    <rPh sb="2" eb="5">
      <t>ユカメンセキ</t>
    </rPh>
    <phoneticPr fontId="2"/>
  </si>
  <si>
    <t>㎡</t>
    <phoneticPr fontId="2"/>
  </si>
  <si>
    <t>面積区分</t>
    <rPh sb="0" eb="2">
      <t>メンセキ</t>
    </rPh>
    <rPh sb="2" eb="4">
      <t>クブン</t>
    </rPh>
    <phoneticPr fontId="2"/>
  </si>
  <si>
    <t>　現状のオフィス市場でのテナントの主な選別基準に関連するチェック項目における得点率は、</t>
    <rPh sb="1" eb="3">
      <t>ゲンジョウ</t>
    </rPh>
    <rPh sb="8" eb="10">
      <t>シジョウ</t>
    </rPh>
    <rPh sb="19" eb="21">
      <t>センベツ</t>
    </rPh>
    <rPh sb="21" eb="23">
      <t>キジュン</t>
    </rPh>
    <rPh sb="24" eb="26">
      <t>カンレン</t>
    </rPh>
    <rPh sb="32" eb="34">
      <t>コウモク</t>
    </rPh>
    <rPh sb="38" eb="40">
      <t>トクテン</t>
    </rPh>
    <rPh sb="40" eb="41">
      <t>リツ</t>
    </rPh>
    <phoneticPr fontId="2"/>
  </si>
  <si>
    <r>
      <t>／100％中　</t>
    </r>
    <r>
      <rPr>
        <sz val="11"/>
        <rFont val="Meiryo UI"/>
        <family val="3"/>
        <charset val="128"/>
      </rPr>
      <t>でした。</t>
    </r>
    <rPh sb="5" eb="6">
      <t>チュウ</t>
    </rPh>
    <phoneticPr fontId="2"/>
  </si>
  <si>
    <r>
      <t>／100件中　</t>
    </r>
    <r>
      <rPr>
        <sz val="11"/>
        <rFont val="Meiryo UI"/>
        <family val="3"/>
        <charset val="128"/>
      </rPr>
      <t>程度と想定されます。</t>
    </r>
    <rPh sb="4" eb="5">
      <t>ケン</t>
    </rPh>
    <rPh sb="5" eb="6">
      <t>チュウ</t>
    </rPh>
    <rPh sb="7" eb="9">
      <t>テイド</t>
    </rPh>
    <rPh sb="10" eb="12">
      <t>ソウテイ</t>
    </rPh>
    <phoneticPr fontId="2"/>
  </si>
  <si>
    <r>
      <t>／100件中　</t>
    </r>
    <r>
      <rPr>
        <sz val="11"/>
        <rFont val="Meiryo UI"/>
        <family val="3"/>
        <charset val="128"/>
      </rPr>
      <t>程度</t>
    </r>
    <rPh sb="4" eb="5">
      <t>ケン</t>
    </rPh>
    <rPh sb="5" eb="6">
      <t>チュウ</t>
    </rPh>
    <rPh sb="7" eb="9">
      <t>テイド</t>
    </rPh>
    <phoneticPr fontId="2"/>
  </si>
  <si>
    <t>関連項目の得点率は</t>
    <rPh sb="0" eb="2">
      <t>カンレン</t>
    </rPh>
    <rPh sb="2" eb="4">
      <t>コウモク</t>
    </rPh>
    <rPh sb="5" eb="7">
      <t>トクテン</t>
    </rPh>
    <rPh sb="7" eb="8">
      <t>リツ</t>
    </rPh>
    <phoneticPr fontId="2"/>
  </si>
  <si>
    <t>／100％中　でした。</t>
    <rPh sb="5" eb="6">
      <t>チュウ</t>
    </rPh>
    <phoneticPr fontId="2"/>
  </si>
  <si>
    <t>（２）性能・仕様区分におけるチェック内容からの採点結果</t>
    <rPh sb="3" eb="5">
      <t>セイノウ</t>
    </rPh>
    <rPh sb="6" eb="8">
      <t>シヨウ</t>
    </rPh>
    <rPh sb="8" eb="10">
      <t>クブン</t>
    </rPh>
    <rPh sb="18" eb="20">
      <t>ナイヨウ</t>
    </rPh>
    <rPh sb="23" eb="25">
      <t>サイテン</t>
    </rPh>
    <rPh sb="25" eb="27">
      <t>ケッカ</t>
    </rPh>
    <phoneticPr fontId="2"/>
  </si>
  <si>
    <t>①知的生産性</t>
    <rPh sb="1" eb="3">
      <t>チテキ</t>
    </rPh>
    <rPh sb="3" eb="6">
      <t>セイサンセイ</t>
    </rPh>
    <phoneticPr fontId="2"/>
  </si>
  <si>
    <t>②健康性・快適性</t>
    <rPh sb="1" eb="3">
      <t>ケンコウ</t>
    </rPh>
    <rPh sb="3" eb="4">
      <t>セイ</t>
    </rPh>
    <rPh sb="5" eb="8">
      <t>カイテキセイ</t>
    </rPh>
    <phoneticPr fontId="2"/>
  </si>
  <si>
    <t>③省エネ・省資源</t>
    <rPh sb="1" eb="2">
      <t>ショウ</t>
    </rPh>
    <rPh sb="5" eb="8">
      <t>ショウシゲン</t>
    </rPh>
    <phoneticPr fontId="2"/>
  </si>
  <si>
    <t>④レジリエンス</t>
    <phoneticPr fontId="2"/>
  </si>
  <si>
    <t>エネルギー
マネジメント</t>
    <phoneticPr fontId="7"/>
  </si>
  <si>
    <t>優れている：2点</t>
    <rPh sb="0" eb="1">
      <t>スグ</t>
    </rPh>
    <rPh sb="7" eb="8">
      <t>テン</t>
    </rPh>
    <phoneticPr fontId="8"/>
  </si>
  <si>
    <t>劣っている：０点</t>
    <rPh sb="0" eb="1">
      <t>オト</t>
    </rPh>
    <rPh sb="7" eb="8">
      <t>テン</t>
    </rPh>
    <phoneticPr fontId="7"/>
  </si>
  <si>
    <t>一般的水準：１点</t>
    <rPh sb="0" eb="3">
      <t>イッパンテキ</t>
    </rPh>
    <rPh sb="3" eb="5">
      <t>スイジュン</t>
    </rPh>
    <rPh sb="7" eb="8">
      <t>テン</t>
    </rPh>
    <phoneticPr fontId="7"/>
  </si>
  <si>
    <t>不定期もしくは定期で実施している</t>
    <rPh sb="0" eb="3">
      <t>フテイキ</t>
    </rPh>
    <rPh sb="7" eb="9">
      <t>テイキ</t>
    </rPh>
    <rPh sb="10" eb="12">
      <t>ジッシ</t>
    </rPh>
    <phoneticPr fontId="8"/>
  </si>
  <si>
    <t>内装計画について建物全体を通じたコンセプトがありますか</t>
    <phoneticPr fontId="2"/>
  </si>
  <si>
    <t>コンセプトはない</t>
    <phoneticPr fontId="8"/>
  </si>
  <si>
    <t>コンセプトをもって計画している</t>
    <rPh sb="9" eb="11">
      <t>ケイカク</t>
    </rPh>
    <phoneticPr fontId="8"/>
  </si>
  <si>
    <t>建物のエントランスは高級感もしくはデザイン性に優れていますか。</t>
    <rPh sb="10" eb="13">
      <t>コウキュウカン</t>
    </rPh>
    <rPh sb="21" eb="22">
      <t>セイ</t>
    </rPh>
    <rPh sb="23" eb="24">
      <t>スグ</t>
    </rPh>
    <phoneticPr fontId="2"/>
  </si>
  <si>
    <t>そうでもない</t>
    <phoneticPr fontId="8"/>
  </si>
  <si>
    <t>高級感があるもしくはデザイン性がある</t>
    <rPh sb="0" eb="3">
      <t>コウキュウカン</t>
    </rPh>
    <rPh sb="14" eb="15">
      <t>セイ</t>
    </rPh>
    <phoneticPr fontId="8"/>
  </si>
  <si>
    <t>➊ ﾘﾌﾚｯｼｭ・ﾘﾗｯｸｽ空間</t>
    <rPh sb="14" eb="16">
      <t>クウカン</t>
    </rPh>
    <phoneticPr fontId="2"/>
  </si>
  <si>
    <t>➋ 室内環境、ﾃﾅﾝﾄ対応</t>
    <rPh sb="2" eb="4">
      <t>シツナイ</t>
    </rPh>
    <rPh sb="4" eb="6">
      <t>カンキョウ</t>
    </rPh>
    <rPh sb="11" eb="13">
      <t>タイオウ</t>
    </rPh>
    <phoneticPr fontId="2"/>
  </si>
  <si>
    <t>❸ ｴﾈﾙｷﾞｰの見える化</t>
    <rPh sb="9" eb="10">
      <t>ミ</t>
    </rPh>
    <rPh sb="12" eb="13">
      <t>カ</t>
    </rPh>
    <phoneticPr fontId="2"/>
  </si>
  <si>
    <t>❹ 災害時対応、BCP</t>
    <rPh sb="2" eb="4">
      <t>サイガイ</t>
    </rPh>
    <rPh sb="4" eb="5">
      <t>ジ</t>
    </rPh>
    <rPh sb="5" eb="7">
      <t>タイオウ</t>
    </rPh>
    <phoneticPr fontId="2"/>
  </si>
  <si>
    <t>Ⅱ．SWOチェックリストの総合評価</t>
    <rPh sb="13" eb="15">
      <t>ソウゴウ</t>
    </rPh>
    <rPh sb="15" eb="17">
      <t>ヒョウカ</t>
    </rPh>
    <phoneticPr fontId="2"/>
  </si>
  <si>
    <t>Ⅰ．従来のテナントの選別基準による総合評価</t>
    <rPh sb="2" eb="4">
      <t>ジュウライ</t>
    </rPh>
    <rPh sb="10" eb="12">
      <t>センベツ</t>
    </rPh>
    <rPh sb="12" eb="14">
      <t>キジュン</t>
    </rPh>
    <rPh sb="17" eb="19">
      <t>ソウゴウ</t>
    </rPh>
    <rPh sb="19" eb="21">
      <t>ヒョウカ</t>
    </rPh>
    <phoneticPr fontId="2"/>
  </si>
  <si>
    <t>Ⅲ．各性能項目の順位と得点率</t>
    <rPh sb="2" eb="3">
      <t>カク</t>
    </rPh>
    <rPh sb="3" eb="5">
      <t>セイノウ</t>
    </rPh>
    <rPh sb="5" eb="7">
      <t>コウモク</t>
    </rPh>
    <rPh sb="8" eb="10">
      <t>ジュンイ</t>
    </rPh>
    <rPh sb="11" eb="13">
      <t>トクテン</t>
    </rPh>
    <rPh sb="13" eb="14">
      <t>リツ</t>
    </rPh>
    <phoneticPr fontId="2"/>
  </si>
  <si>
    <t>（１）SWO４大性能項目の同規模建物内での順位と得点率</t>
    <rPh sb="7" eb="8">
      <t>ダイ</t>
    </rPh>
    <rPh sb="8" eb="10">
      <t>セイノウ</t>
    </rPh>
    <rPh sb="10" eb="12">
      <t>コウモク</t>
    </rPh>
    <phoneticPr fontId="2"/>
  </si>
  <si>
    <t>　　１）従来のテナントの選別基準となる性能区分による順位と得点率</t>
    <rPh sb="4" eb="6">
      <t>ジュウライ</t>
    </rPh>
    <rPh sb="12" eb="14">
      <t>センベツ</t>
    </rPh>
    <rPh sb="14" eb="16">
      <t>キジュン</t>
    </rPh>
    <rPh sb="19" eb="21">
      <t>セイノウ</t>
    </rPh>
    <rPh sb="21" eb="23">
      <t>クブン</t>
    </rPh>
    <rPh sb="26" eb="28">
      <t>ジュンイ</t>
    </rPh>
    <rPh sb="29" eb="31">
      <t>トクテン</t>
    </rPh>
    <rPh sb="31" eb="32">
      <t>リツ</t>
    </rPh>
    <phoneticPr fontId="2"/>
  </si>
  <si>
    <t>　　２）ビルの新しい付加価値となる性能区分による順位と得点率</t>
    <rPh sb="7" eb="8">
      <t>アタラ</t>
    </rPh>
    <rPh sb="10" eb="12">
      <t>フカ</t>
    </rPh>
    <rPh sb="12" eb="14">
      <t>カチ</t>
    </rPh>
    <rPh sb="17" eb="19">
      <t>セイノウ</t>
    </rPh>
    <rPh sb="19" eb="21">
      <t>クブン</t>
    </rPh>
    <rPh sb="24" eb="26">
      <t>ジュンイ</t>
    </rPh>
    <rPh sb="27" eb="29">
      <t>トクテン</t>
    </rPh>
    <rPh sb="29" eb="30">
      <t>リツ</t>
    </rPh>
    <phoneticPr fontId="2"/>
  </si>
  <si>
    <t>　　３）現行法令への適合</t>
    <rPh sb="4" eb="6">
      <t>ゲンコウ</t>
    </rPh>
    <rPh sb="6" eb="8">
      <t>ホウレイ</t>
    </rPh>
    <rPh sb="10" eb="12">
      <t>テキゴウ</t>
    </rPh>
    <phoneticPr fontId="2"/>
  </si>
  <si>
    <t>　　　　(1)耐震基準への適合性</t>
    <rPh sb="7" eb="9">
      <t>タイシン</t>
    </rPh>
    <rPh sb="9" eb="11">
      <t>キジュン</t>
    </rPh>
    <rPh sb="13" eb="16">
      <t>テキゴウセイ</t>
    </rPh>
    <phoneticPr fontId="2"/>
  </si>
  <si>
    <t>　　　　(2)省エネ基準への適合性</t>
    <rPh sb="7" eb="8">
      <t>ショウ</t>
    </rPh>
    <rPh sb="10" eb="12">
      <t>キジュン</t>
    </rPh>
    <rPh sb="14" eb="17">
      <t>テキゴウセイ</t>
    </rPh>
    <phoneticPr fontId="2"/>
  </si>
  <si>
    <t>　　　　(3)建築物衛生基準への適合性</t>
    <rPh sb="7" eb="10">
      <t>ケンチクブツ</t>
    </rPh>
    <rPh sb="10" eb="12">
      <t>エイセイ</t>
    </rPh>
    <rPh sb="12" eb="14">
      <t>キジュン</t>
    </rPh>
    <rPh sb="16" eb="19">
      <t>テキゴウセイ</t>
    </rPh>
    <phoneticPr fontId="2"/>
  </si>
  <si>
    <t>改修容易性</t>
    <rPh sb="0" eb="2">
      <t>カイシュウ</t>
    </rPh>
    <rPh sb="2" eb="5">
      <t>ヨウイセイ</t>
    </rPh>
    <phoneticPr fontId="2"/>
  </si>
  <si>
    <t>従来</t>
    <rPh sb="0" eb="2">
      <t>ジュウライ</t>
    </rPh>
    <phoneticPr fontId="2"/>
  </si>
  <si>
    <t>コンセント容量増</t>
    <rPh sb="5" eb="7">
      <t>ヨウリョウ</t>
    </rPh>
    <rPh sb="7" eb="8">
      <t>ゾウ</t>
    </rPh>
    <phoneticPr fontId="2"/>
  </si>
  <si>
    <t>吸音への対応</t>
    <rPh sb="0" eb="2">
      <t>キュウオン</t>
    </rPh>
    <rPh sb="4" eb="6">
      <t>タイオウ</t>
    </rPh>
    <phoneticPr fontId="2"/>
  </si>
  <si>
    <t>遮音への対応</t>
    <rPh sb="0" eb="2">
      <t>シャオン</t>
    </rPh>
    <rPh sb="4" eb="6">
      <t>タイオウ</t>
    </rPh>
    <phoneticPr fontId="2"/>
  </si>
  <si>
    <t>設備消音への対応</t>
    <rPh sb="0" eb="2">
      <t>セツビ</t>
    </rPh>
    <rPh sb="2" eb="4">
      <t>ショウオン</t>
    </rPh>
    <rPh sb="6" eb="8">
      <t>タイオウ</t>
    </rPh>
    <phoneticPr fontId="2"/>
  </si>
  <si>
    <t>設定照度見直し</t>
    <rPh sb="0" eb="2">
      <t>セッテイ</t>
    </rPh>
    <rPh sb="2" eb="4">
      <t>ショウド</t>
    </rPh>
    <rPh sb="4" eb="6">
      <t>ミナオ</t>
    </rPh>
    <phoneticPr fontId="2"/>
  </si>
  <si>
    <t>今後</t>
    <rPh sb="0" eb="2">
      <t>コンゴ</t>
    </rPh>
    <phoneticPr fontId="2"/>
  </si>
  <si>
    <t>空調機改修</t>
    <rPh sb="0" eb="3">
      <t>クウチョウキ</t>
    </rPh>
    <rPh sb="3" eb="5">
      <t>カイシュウ</t>
    </rPh>
    <phoneticPr fontId="2"/>
  </si>
  <si>
    <t>加湿器等の増設</t>
    <rPh sb="0" eb="2">
      <t>カシツ</t>
    </rPh>
    <rPh sb="2" eb="3">
      <t>キ</t>
    </rPh>
    <rPh sb="3" eb="4">
      <t>トウ</t>
    </rPh>
    <rPh sb="5" eb="7">
      <t>ゾウセツ</t>
    </rPh>
    <phoneticPr fontId="2"/>
  </si>
  <si>
    <t>開口部断熱強化</t>
    <rPh sb="0" eb="3">
      <t>カイコウブ</t>
    </rPh>
    <rPh sb="3" eb="5">
      <t>ダンネツ</t>
    </rPh>
    <rPh sb="5" eb="7">
      <t>キョウカ</t>
    </rPh>
    <phoneticPr fontId="2"/>
  </si>
  <si>
    <t>空調個別制御対応</t>
    <rPh sb="0" eb="2">
      <t>クウチョウ</t>
    </rPh>
    <rPh sb="2" eb="4">
      <t>コベツ</t>
    </rPh>
    <rPh sb="4" eb="6">
      <t>セイギョ</t>
    </rPh>
    <rPh sb="6" eb="8">
      <t>タイオウ</t>
    </rPh>
    <phoneticPr fontId="2"/>
  </si>
  <si>
    <t>換気量の増加対応</t>
    <rPh sb="0" eb="3">
      <t>カンキリョウ</t>
    </rPh>
    <rPh sb="4" eb="6">
      <t>ゾウカ</t>
    </rPh>
    <rPh sb="6" eb="8">
      <t>タイオウ</t>
    </rPh>
    <phoneticPr fontId="2"/>
  </si>
  <si>
    <t>トイレ機能向上</t>
    <rPh sb="3" eb="5">
      <t>キノウ</t>
    </rPh>
    <rPh sb="5" eb="7">
      <t>コウジョウ</t>
    </rPh>
    <phoneticPr fontId="2"/>
  </si>
  <si>
    <t>EV機能向上</t>
    <rPh sb="2" eb="4">
      <t>キノウ</t>
    </rPh>
    <rPh sb="4" eb="6">
      <t>コウジョウ</t>
    </rPh>
    <phoneticPr fontId="2"/>
  </si>
  <si>
    <t>内装計画</t>
    <rPh sb="0" eb="2">
      <t>ナイソウ</t>
    </rPh>
    <rPh sb="2" eb="4">
      <t>ケイカク</t>
    </rPh>
    <phoneticPr fontId="2"/>
  </si>
  <si>
    <t>耐震改修</t>
    <rPh sb="0" eb="2">
      <t>タイシン</t>
    </rPh>
    <rPh sb="2" eb="4">
      <t>カイシュウ</t>
    </rPh>
    <phoneticPr fontId="2"/>
  </si>
  <si>
    <t>自然災害リスクの確認</t>
    <rPh sb="0" eb="2">
      <t>シゼン</t>
    </rPh>
    <rPh sb="2" eb="4">
      <t>サイガイ</t>
    </rPh>
    <rPh sb="8" eb="10">
      <t>カクニン</t>
    </rPh>
    <phoneticPr fontId="2"/>
  </si>
  <si>
    <t>災害時マニュアルの策定・運用</t>
    <rPh sb="0" eb="2">
      <t>サイガイ</t>
    </rPh>
    <rPh sb="2" eb="3">
      <t>ジ</t>
    </rPh>
    <rPh sb="9" eb="11">
      <t>サクテイ</t>
    </rPh>
    <rPh sb="12" eb="14">
      <t>ウンヨウ</t>
    </rPh>
    <phoneticPr fontId="2"/>
  </si>
  <si>
    <t>省エネルギー改修</t>
    <rPh sb="0" eb="1">
      <t>ショウ</t>
    </rPh>
    <rPh sb="6" eb="8">
      <t>カイシュウ</t>
    </rPh>
    <phoneticPr fontId="2"/>
  </si>
  <si>
    <t>エネルギーマネジメントの実施</t>
    <rPh sb="12" eb="14">
      <t>ジッシ</t>
    </rPh>
    <phoneticPr fontId="2"/>
  </si>
  <si>
    <t>清掃・点検マニュアルの策定</t>
    <rPh sb="0" eb="2">
      <t>セイソウ</t>
    </rPh>
    <rPh sb="3" eb="5">
      <t>テンケン</t>
    </rPh>
    <rPh sb="11" eb="13">
      <t>サクテイ</t>
    </rPh>
    <phoneticPr fontId="2"/>
  </si>
  <si>
    <t>設備点検記録の保管</t>
    <rPh sb="0" eb="2">
      <t>セツビ</t>
    </rPh>
    <rPh sb="2" eb="4">
      <t>テンケン</t>
    </rPh>
    <rPh sb="4" eb="6">
      <t>キロク</t>
    </rPh>
    <rPh sb="7" eb="9">
      <t>ホカン</t>
    </rPh>
    <phoneticPr fontId="2"/>
  </si>
  <si>
    <t>テナントリレーションの実施</t>
    <rPh sb="11" eb="13">
      <t>ジッシ</t>
    </rPh>
    <phoneticPr fontId="2"/>
  </si>
  <si>
    <t>テナントアンケート、ヒアリング等の実施</t>
    <rPh sb="15" eb="16">
      <t>トウ</t>
    </rPh>
    <rPh sb="17" eb="19">
      <t>ジッシ</t>
    </rPh>
    <phoneticPr fontId="2"/>
  </si>
  <si>
    <t>今後の改修に向けての所見</t>
    <rPh sb="0" eb="2">
      <t>コンゴ</t>
    </rPh>
    <rPh sb="3" eb="5">
      <t>カイシュウ</t>
    </rPh>
    <rPh sb="6" eb="7">
      <t>ム</t>
    </rPh>
    <rPh sb="10" eb="12">
      <t>ショケン</t>
    </rPh>
    <phoneticPr fontId="7"/>
  </si>
  <si>
    <t>Ⅰ．総括</t>
    <rPh sb="2" eb="4">
      <t>ソウカツ</t>
    </rPh>
    <phoneticPr fontId="2"/>
  </si>
  <si>
    <t>Ⅱ．具体的な改修可能項目など</t>
    <rPh sb="2" eb="5">
      <t>グタイテキ</t>
    </rPh>
    <rPh sb="6" eb="8">
      <t>カイシュウ</t>
    </rPh>
    <rPh sb="8" eb="10">
      <t>カノウ</t>
    </rPh>
    <rPh sb="10" eb="12">
      <t>コウモク</t>
    </rPh>
    <phoneticPr fontId="2"/>
  </si>
  <si>
    <t>１）従来のテナント選別基準における性能向上のための改修項目</t>
    <rPh sb="2" eb="4">
      <t>ジュウライ</t>
    </rPh>
    <rPh sb="9" eb="11">
      <t>センベツ</t>
    </rPh>
    <rPh sb="11" eb="13">
      <t>キジュン</t>
    </rPh>
    <rPh sb="17" eb="19">
      <t>セイノウ</t>
    </rPh>
    <rPh sb="19" eb="21">
      <t>コウジョウ</t>
    </rPh>
    <rPh sb="25" eb="27">
      <t>カイシュウ</t>
    </rPh>
    <rPh sb="27" eb="29">
      <t>コウモク</t>
    </rPh>
    <phoneticPr fontId="2"/>
  </si>
  <si>
    <t>２）付加価値を高めるための改修項目</t>
    <rPh sb="2" eb="4">
      <t>フカ</t>
    </rPh>
    <rPh sb="4" eb="6">
      <t>カチ</t>
    </rPh>
    <rPh sb="7" eb="8">
      <t>タカ</t>
    </rPh>
    <rPh sb="13" eb="15">
      <t>カイシュウ</t>
    </rPh>
    <rPh sb="15" eb="17">
      <t>コウモク</t>
    </rPh>
    <phoneticPr fontId="2"/>
  </si>
  <si>
    <t>ハンドブックにおける関連事例</t>
    <rPh sb="10" eb="12">
      <t>カンレン</t>
    </rPh>
    <rPh sb="12" eb="14">
      <t>ジレイ</t>
    </rPh>
    <phoneticPr fontId="2"/>
  </si>
  <si>
    <t>外装改修</t>
    <rPh sb="0" eb="2">
      <t>ガイソウ</t>
    </rPh>
    <rPh sb="2" eb="4">
      <t>カイシュウ</t>
    </rPh>
    <phoneticPr fontId="2"/>
  </si>
  <si>
    <t>エントランス改修</t>
    <rPh sb="6" eb="8">
      <t>カイシュウ</t>
    </rPh>
    <phoneticPr fontId="2"/>
  </si>
  <si>
    <t>照明スイッチ系統の見直し</t>
    <rPh sb="0" eb="2">
      <t>ショウメイ</t>
    </rPh>
    <rPh sb="6" eb="8">
      <t>ケイトウ</t>
    </rPh>
    <rPh sb="9" eb="11">
      <t>ミナオ</t>
    </rPh>
    <phoneticPr fontId="2"/>
  </si>
  <si>
    <t>改修内容</t>
    <rPh sb="0" eb="2">
      <t>カイシュウ</t>
    </rPh>
    <rPh sb="2" eb="4">
      <t>ナイヨウ</t>
    </rPh>
    <phoneticPr fontId="2"/>
  </si>
  <si>
    <t>備考</t>
    <rPh sb="0" eb="2">
      <t>ビコウ</t>
    </rPh>
    <phoneticPr fontId="2"/>
  </si>
  <si>
    <t>①利便性・機能性</t>
    <rPh sb="1" eb="4">
      <t>リベンセイ</t>
    </rPh>
    <rPh sb="5" eb="7">
      <t>キノウ</t>
    </rPh>
    <rPh sb="7" eb="8">
      <t>セイ</t>
    </rPh>
    <phoneticPr fontId="2"/>
  </si>
  <si>
    <t>②維持管理水準</t>
    <rPh sb="1" eb="3">
      <t>イジ</t>
    </rPh>
    <rPh sb="3" eb="5">
      <t>カンリ</t>
    </rPh>
    <rPh sb="5" eb="7">
      <t>スイジュン</t>
    </rPh>
    <phoneticPr fontId="2"/>
  </si>
  <si>
    <t>③建築物衛生基準</t>
    <rPh sb="1" eb="4">
      <t>ケンチクブツ</t>
    </rPh>
    <rPh sb="4" eb="6">
      <t>エイセイ</t>
    </rPh>
    <rPh sb="6" eb="8">
      <t>キジュン</t>
    </rPh>
    <phoneticPr fontId="2"/>
  </si>
  <si>
    <t>④省エネルギー性能</t>
    <rPh sb="1" eb="2">
      <t>ショウ</t>
    </rPh>
    <rPh sb="7" eb="9">
      <t>セイノウ</t>
    </rPh>
    <phoneticPr fontId="2"/>
  </si>
  <si>
    <t>⑤耐震性能</t>
    <rPh sb="1" eb="3">
      <t>タイシン</t>
    </rPh>
    <rPh sb="3" eb="5">
      <t>セイノウ</t>
    </rPh>
    <phoneticPr fontId="2"/>
  </si>
  <si>
    <t>No.</t>
    <phoneticPr fontId="2"/>
  </si>
  <si>
    <t>対策案</t>
    <rPh sb="0" eb="3">
      <t>タイサクアン</t>
    </rPh>
    <phoneticPr fontId="2"/>
  </si>
  <si>
    <t>質問No.</t>
    <rPh sb="0" eb="2">
      <t>シツモン</t>
    </rPh>
    <phoneticPr fontId="2"/>
  </si>
  <si>
    <t>　SWOの理念に関連する全45チェック項目の結果から独自に集計した得点率は、</t>
    <rPh sb="5" eb="7">
      <t>リネン</t>
    </rPh>
    <rPh sb="8" eb="10">
      <t>カンレン</t>
    </rPh>
    <rPh sb="12" eb="13">
      <t>ゼン</t>
    </rPh>
    <rPh sb="19" eb="21">
      <t>コウモク</t>
    </rPh>
    <rPh sb="22" eb="24">
      <t>ケッカ</t>
    </rPh>
    <rPh sb="26" eb="28">
      <t>ドクジ</t>
    </rPh>
    <rPh sb="29" eb="31">
      <t>シュウケイ</t>
    </rPh>
    <rPh sb="33" eb="35">
      <t>トクテン</t>
    </rPh>
    <rPh sb="35" eb="36">
      <t>リツ</t>
    </rPh>
    <phoneticPr fontId="2"/>
  </si>
  <si>
    <t>関連ﾁｪｯｸNo.</t>
    <rPh sb="0" eb="2">
      <t>カンレン</t>
    </rPh>
    <phoneticPr fontId="2"/>
  </si>
  <si>
    <t>ICT環境の整備</t>
    <rPh sb="3" eb="5">
      <t>カンキョウ</t>
    </rPh>
    <rPh sb="6" eb="8">
      <t>セイビ</t>
    </rPh>
    <phoneticPr fontId="2"/>
  </si>
  <si>
    <t>第３章　グループ３　No.11</t>
    <phoneticPr fontId="2"/>
  </si>
  <si>
    <t>第３章　グループ３　No.10</t>
    <phoneticPr fontId="2"/>
  </si>
  <si>
    <t>第３章　グループ４　No.15,16</t>
    <rPh sb="0" eb="1">
      <t>ダイ</t>
    </rPh>
    <rPh sb="2" eb="3">
      <t>ショウ</t>
    </rPh>
    <phoneticPr fontId="2"/>
  </si>
  <si>
    <t>第３章　グループ３　No.11</t>
    <phoneticPr fontId="2"/>
  </si>
  <si>
    <t>第３章　グループ２　No.6,7</t>
    <phoneticPr fontId="2"/>
  </si>
  <si>
    <t>第３章　グループ２　No.8</t>
    <phoneticPr fontId="2"/>
  </si>
  <si>
    <t>第３章　グループ４　No.13</t>
    <phoneticPr fontId="2"/>
  </si>
  <si>
    <t>第３章　グループ４　No.13</t>
    <rPh sb="0" eb="1">
      <t>ダイ</t>
    </rPh>
    <rPh sb="2" eb="3">
      <t>ショウ</t>
    </rPh>
    <phoneticPr fontId="2"/>
  </si>
  <si>
    <t>第３章　グループ５　No.20</t>
    <rPh sb="0" eb="1">
      <t>ダイ</t>
    </rPh>
    <rPh sb="2" eb="3">
      <t>ショウ</t>
    </rPh>
    <phoneticPr fontId="2"/>
  </si>
  <si>
    <t>第３章　グループ０，１</t>
    <rPh sb="0" eb="1">
      <t>ダイ</t>
    </rPh>
    <rPh sb="2" eb="3">
      <t>ショウ</t>
    </rPh>
    <phoneticPr fontId="2"/>
  </si>
  <si>
    <t>第３章　グループ２</t>
    <rPh sb="0" eb="1">
      <t>ダイ</t>
    </rPh>
    <rPh sb="2" eb="3">
      <t>ショウ</t>
    </rPh>
    <phoneticPr fontId="2"/>
  </si>
  <si>
    <t>第３章　グループ７　No.25</t>
    <rPh sb="0" eb="1">
      <t>ダイ</t>
    </rPh>
    <rPh sb="2" eb="3">
      <t>ショウ</t>
    </rPh>
    <phoneticPr fontId="2"/>
  </si>
  <si>
    <t>第３章　グループ７　No.26</t>
    <rPh sb="0" eb="1">
      <t>ダイ</t>
    </rPh>
    <rPh sb="2" eb="3">
      <t>ショウ</t>
    </rPh>
    <phoneticPr fontId="2"/>
  </si>
  <si>
    <t>第３章　グループ７　No.24､25</t>
    <rPh sb="0" eb="1">
      <t>ダイ</t>
    </rPh>
    <rPh sb="2" eb="3">
      <t>ショウ</t>
    </rPh>
    <phoneticPr fontId="2"/>
  </si>
  <si>
    <t>第３章　グループ６　No.22､23</t>
    <rPh sb="0" eb="1">
      <t>ダイ</t>
    </rPh>
    <rPh sb="2" eb="3">
      <t>ショウ</t>
    </rPh>
    <phoneticPr fontId="2"/>
  </si>
  <si>
    <t>第３章　グループ４　No.12</t>
    <rPh sb="0" eb="1">
      <t>ダイ</t>
    </rPh>
    <rPh sb="2" eb="3">
      <t>ショウ</t>
    </rPh>
    <phoneticPr fontId="2"/>
  </si>
  <si>
    <t>第３章　グループ２　No.8,9、グループ３　No.11</t>
    <phoneticPr fontId="2"/>
  </si>
  <si>
    <t>具体的な改修項目や改修事例などについては、以下を参照してください。</t>
  </si>
  <si>
    <t>当ビルは、現状の既存マーケットにおける同規模ビルと比較して、相応の競争力があると考えられます。</t>
    <phoneticPr fontId="2"/>
  </si>
  <si>
    <t>テナントが求める新しいニーズを取り入れた改修を実施していくことで、より多くの需要を喚起できる可能性が高まります。</t>
  </si>
  <si>
    <t>当ビルは、現状の既存マーケットにおける同規模ビルと比較して、競争力が劣っている可能性が考えられます。</t>
    <rPh sb="34" eb="35">
      <t>オト</t>
    </rPh>
    <rPh sb="39" eb="42">
      <t>カノウセイ</t>
    </rPh>
    <phoneticPr fontId="2"/>
  </si>
  <si>
    <t>一方で、テナントが求める新しいニーズに対しては比較的高い性能を有しています。</t>
    <rPh sb="0" eb="2">
      <t>イッポウ</t>
    </rPh>
    <rPh sb="9" eb="10">
      <t>モト</t>
    </rPh>
    <rPh sb="12" eb="13">
      <t>アタラ</t>
    </rPh>
    <rPh sb="19" eb="20">
      <t>タイ</t>
    </rPh>
    <rPh sb="23" eb="26">
      <t>ヒカクテキ</t>
    </rPh>
    <rPh sb="26" eb="27">
      <t>タカ</t>
    </rPh>
    <rPh sb="28" eb="30">
      <t>セイノウ</t>
    </rPh>
    <rPh sb="31" eb="32">
      <t>ユウ</t>
    </rPh>
    <phoneticPr fontId="2"/>
  </si>
  <si>
    <t>一方で、テナントが求める新しいニーズに対しては十分な対応ができていない可能性があります。</t>
    <rPh sb="0" eb="2">
      <t>イッポウ</t>
    </rPh>
    <rPh sb="9" eb="10">
      <t>モト</t>
    </rPh>
    <rPh sb="12" eb="13">
      <t>アタラ</t>
    </rPh>
    <rPh sb="19" eb="20">
      <t>タイ</t>
    </rPh>
    <rPh sb="23" eb="25">
      <t>ジュウブン</t>
    </rPh>
    <rPh sb="26" eb="28">
      <t>タイオウ</t>
    </rPh>
    <rPh sb="35" eb="38">
      <t>カノウセイ</t>
    </rPh>
    <phoneticPr fontId="2"/>
  </si>
  <si>
    <t>また、テナントが求める新しいニーズに対しても十分な対応ができていない可能性があります。</t>
    <rPh sb="8" eb="9">
      <t>モト</t>
    </rPh>
    <rPh sb="11" eb="12">
      <t>アタラ</t>
    </rPh>
    <rPh sb="18" eb="19">
      <t>タイ</t>
    </rPh>
    <rPh sb="22" eb="24">
      <t>ジュウブン</t>
    </rPh>
    <rPh sb="25" eb="27">
      <t>タイオウ</t>
    </rPh>
    <rPh sb="34" eb="37">
      <t>カノウセイ</t>
    </rPh>
    <phoneticPr fontId="2"/>
  </si>
  <si>
    <t>また、テナントが求める新しいニーズに対しても比較的高い性能を有しています。</t>
    <rPh sb="8" eb="9">
      <t>モト</t>
    </rPh>
    <rPh sb="11" eb="12">
      <t>アタラ</t>
    </rPh>
    <rPh sb="18" eb="19">
      <t>タイ</t>
    </rPh>
    <rPh sb="22" eb="25">
      <t>ヒカクテキ</t>
    </rPh>
    <rPh sb="25" eb="26">
      <t>タカ</t>
    </rPh>
    <rPh sb="27" eb="29">
      <t>セイノウ</t>
    </rPh>
    <rPh sb="30" eb="31">
      <t>ユウ</t>
    </rPh>
    <phoneticPr fontId="2"/>
  </si>
  <si>
    <t>当ビルは、現状の既存マーケットにおける同規模ビルと比較して、高い競争力があると考えられます。</t>
    <rPh sb="30" eb="31">
      <t>タカ</t>
    </rPh>
    <phoneticPr fontId="2"/>
  </si>
  <si>
    <t>一方で、テナントが求める新しいニーズに対しても高い性能を有しています。</t>
    <rPh sb="0" eb="2">
      <t>イッポウ</t>
    </rPh>
    <rPh sb="9" eb="10">
      <t>モト</t>
    </rPh>
    <rPh sb="12" eb="13">
      <t>アタラ</t>
    </rPh>
    <rPh sb="19" eb="20">
      <t>タイ</t>
    </rPh>
    <rPh sb="23" eb="24">
      <t>タカ</t>
    </rPh>
    <rPh sb="25" eb="27">
      <t>セイノウ</t>
    </rPh>
    <rPh sb="28" eb="29">
      <t>ユウ</t>
    </rPh>
    <phoneticPr fontId="2"/>
  </si>
  <si>
    <t>また、テナントが求める新しいニーズに対しても高い性能を有しています。</t>
    <rPh sb="8" eb="9">
      <t>モト</t>
    </rPh>
    <rPh sb="11" eb="12">
      <t>アタラ</t>
    </rPh>
    <rPh sb="18" eb="19">
      <t>タイ</t>
    </rPh>
    <rPh sb="22" eb="23">
      <t>タカ</t>
    </rPh>
    <rPh sb="24" eb="26">
      <t>セイノウ</t>
    </rPh>
    <rPh sb="27" eb="28">
      <t>ユウ</t>
    </rPh>
    <phoneticPr fontId="2"/>
  </si>
  <si>
    <t>高</t>
    <rPh sb="0" eb="1">
      <t>コウ</t>
    </rPh>
    <phoneticPr fontId="2"/>
  </si>
  <si>
    <t>中</t>
    <rPh sb="0" eb="1">
      <t>チュウ</t>
    </rPh>
    <phoneticPr fontId="2"/>
  </si>
  <si>
    <t>低</t>
    <rPh sb="0" eb="1">
      <t>テイ</t>
    </rPh>
    <phoneticPr fontId="2"/>
  </si>
  <si>
    <t>既存マーケットへの対応を念頭にいれつつ、新しいニーズをより意識した改修を実施していくことで、より多くの需要を喚起できる可能性が高まります。</t>
    <rPh sb="0" eb="2">
      <t>キゾン</t>
    </rPh>
    <rPh sb="9" eb="11">
      <t>タイオウ</t>
    </rPh>
    <rPh sb="12" eb="14">
      <t>ネントウ</t>
    </rPh>
    <rPh sb="20" eb="21">
      <t>アタラ</t>
    </rPh>
    <rPh sb="29" eb="31">
      <t>イシキ</t>
    </rPh>
    <rPh sb="33" eb="35">
      <t>カイシュウ</t>
    </rPh>
    <rPh sb="36" eb="38">
      <t>ジッシ</t>
    </rPh>
    <phoneticPr fontId="2"/>
  </si>
  <si>
    <t>既存マーケットへの対応を念頭にいれつつ、新しいニーズを取り入れた改修を実施していくことで、より多くの需要を喚起できる可能性が高まります。</t>
    <rPh sb="0" eb="2">
      <t>キゾン</t>
    </rPh>
    <rPh sb="9" eb="11">
      <t>タイオウ</t>
    </rPh>
    <rPh sb="12" eb="14">
      <t>ネントウ</t>
    </rPh>
    <rPh sb="20" eb="21">
      <t>アタラ</t>
    </rPh>
    <rPh sb="27" eb="28">
      <t>ト</t>
    </rPh>
    <rPh sb="29" eb="30">
      <t>イ</t>
    </rPh>
    <rPh sb="32" eb="34">
      <t>カイシュウ</t>
    </rPh>
    <rPh sb="35" eb="37">
      <t>ジッシ</t>
    </rPh>
    <phoneticPr fontId="2"/>
  </si>
  <si>
    <t>テナントが求める新しいニーズをより意識することで、より多くの需要を喚起できる可能性が高まります。</t>
    <rPh sb="17" eb="19">
      <t>イシキ</t>
    </rPh>
    <phoneticPr fontId="2"/>
  </si>
  <si>
    <t>新しいニーズを取り入れた改修を実施していくことで、新たな需要を喚起できる可能性が高まります。</t>
    <rPh sb="0" eb="1">
      <t>アタラ</t>
    </rPh>
    <rPh sb="7" eb="8">
      <t>ト</t>
    </rPh>
    <rPh sb="9" eb="10">
      <t>イ</t>
    </rPh>
    <rPh sb="12" eb="14">
      <t>カイシュウ</t>
    </rPh>
    <rPh sb="15" eb="17">
      <t>ジッシ</t>
    </rPh>
    <rPh sb="25" eb="26">
      <t>アラ</t>
    </rPh>
    <rPh sb="28" eb="30">
      <t>ジュヨウ</t>
    </rPh>
    <rPh sb="31" eb="33">
      <t>カンキ</t>
    </rPh>
    <rPh sb="36" eb="39">
      <t>カノウセイ</t>
    </rPh>
    <rPh sb="40" eb="41">
      <t>タカ</t>
    </rPh>
    <phoneticPr fontId="2"/>
  </si>
  <si>
    <t>新しいニーズをより尖鋭化させることで、新たな需要を喚起できる可能性が高まります。</t>
    <rPh sb="0" eb="1">
      <t>アタラ</t>
    </rPh>
    <rPh sb="9" eb="12">
      <t>センエイカ</t>
    </rPh>
    <rPh sb="19" eb="20">
      <t>アラ</t>
    </rPh>
    <rPh sb="22" eb="24">
      <t>ジュヨウ</t>
    </rPh>
    <rPh sb="25" eb="27">
      <t>カンキ</t>
    </rPh>
    <rPh sb="30" eb="33">
      <t>カノウセイ</t>
    </rPh>
    <rPh sb="34" eb="35">
      <t>タカ</t>
    </rPh>
    <phoneticPr fontId="2"/>
  </si>
  <si>
    <t>新しい</t>
    <rPh sb="0" eb="1">
      <t>アタラ</t>
    </rPh>
    <phoneticPr fontId="2"/>
  </si>
  <si>
    <t>東京都中央区</t>
    <rPh sb="0" eb="2">
      <t>トウキョウ</t>
    </rPh>
    <rPh sb="2" eb="3">
      <t>ト</t>
    </rPh>
    <rPh sb="3" eb="6">
      <t>チュウオウク</t>
    </rPh>
    <phoneticPr fontId="2"/>
  </si>
  <si>
    <t>記載なし</t>
    <rPh sb="0" eb="2">
      <t>キサイ</t>
    </rPh>
    <phoneticPr fontId="2"/>
  </si>
  <si>
    <t>Version 1.2.0</t>
    <phoneticPr fontId="2"/>
  </si>
  <si>
    <r>
      <t>Version 1.</t>
    </r>
    <r>
      <rPr>
        <sz val="12"/>
        <color theme="0"/>
        <rFont val="ＭＳ ゴシック"/>
        <family val="3"/>
        <charset val="128"/>
      </rPr>
      <t>2</t>
    </r>
    <r>
      <rPr>
        <sz val="12"/>
        <color theme="0"/>
        <rFont val="Microsoft JhengHei UI Light"/>
        <family val="3"/>
        <charset val="128"/>
      </rPr>
      <t>.0</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</si>
</sst>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mm/dd\ hh:mm:ss"/>
    <numFmt numFmtId="177" formatCode="0_ "/>
    <numFmt numFmtId="178" formatCode="0.0%"/>
    <numFmt numFmtId="179" formatCode="0.0_ "/>
    <numFmt numFmtId="180" formatCode="0.00_ "/>
    <numFmt numFmtId="181" formatCode="#,##0_ "/>
    <numFmt numFmtId="182" formatCode="General\ &quot;位&quot;"/>
    <numFmt numFmtId="183" formatCode="&quot;No.&quot;General"/>
    <numFmt numFmtId="184" formatCode="General\ &quot;%&quot;"/>
  </numFmts>
  <fonts count="48">
    <font>
      <sz val="11"/>
      <name val="ＭＳ Ｐゴシック"/>
      <family val="3"/>
      <charset val="128"/>
    </font>
    <font>
      <sz val="11"/>
      <name val="ＭＳ Ｐゴシック"/>
      <family val="3"/>
      <charset val="128"/>
    </font>
    <font>
      <sz val="6"/>
      <name val="ＭＳ Ｐゴシック"/>
      <family val="3"/>
      <charset val="128"/>
    </font>
    <font>
      <b/>
      <sz val="9"/>
      <color indexed="9"/>
      <name val="ＭＳ Ｐゴシック"/>
      <family val="3"/>
      <charset val="128"/>
    </font>
    <font>
      <sz val="6"/>
      <name val="ＭＳ Ｐゴシック"/>
      <family val="3"/>
      <charset val="128"/>
    </font>
    <font>
      <sz val="9"/>
      <name val="ＭＳ Ｐゴシック"/>
      <family val="3"/>
      <charset val="128"/>
    </font>
    <font>
      <sz val="14"/>
      <name val="ＭＳ Ｐゴシック"/>
      <family val="3"/>
      <charset val="128"/>
    </font>
    <font>
      <sz val="6"/>
      <name val="ＭＳ 明朝"/>
      <family val="1"/>
      <charset val="128"/>
    </font>
    <font>
      <sz val="6"/>
      <name val="ＭＳ Ｐゴシック"/>
      <family val="3"/>
      <charset val="128"/>
    </font>
    <font>
      <sz val="11"/>
      <name val="ＭＳ Ｐゴシック"/>
      <family val="3"/>
      <charset val="128"/>
      <scheme val="minor"/>
    </font>
    <font>
      <sz val="14"/>
      <color theme="1"/>
      <name val="Microsoft JhengHei UI Light"/>
      <family val="3"/>
      <charset val="128"/>
    </font>
    <font>
      <sz val="18"/>
      <color theme="1"/>
      <name val="Microsoft JhengHei UI Light"/>
      <family val="3"/>
      <charset val="128"/>
    </font>
    <font>
      <sz val="12"/>
      <color theme="1"/>
      <name val="Microsoft JhengHei UI Light"/>
      <family val="3"/>
      <charset val="128"/>
    </font>
    <font>
      <sz val="14"/>
      <color theme="1"/>
      <name val="ＭＳ Ｐゴシック"/>
      <family val="3"/>
      <charset val="128"/>
      <scheme val="major"/>
    </font>
    <font>
      <sz val="13"/>
      <color theme="1"/>
      <name val="ＭＳ Ｐゴシック"/>
      <family val="3"/>
      <charset val="128"/>
      <scheme val="major"/>
    </font>
    <font>
      <sz val="22"/>
      <color theme="1"/>
      <name val="Microsoft JhengHei UI Light"/>
      <family val="3"/>
      <charset val="128"/>
    </font>
    <font>
      <b/>
      <sz val="26"/>
      <color theme="1"/>
      <name val="Microsoft JhengHei UI Light"/>
      <family val="3"/>
      <charset val="128"/>
    </font>
    <font>
      <b/>
      <sz val="18"/>
      <color theme="1"/>
      <name val="HGPｺﾞｼｯｸM"/>
      <family val="3"/>
      <charset val="128"/>
    </font>
    <font>
      <sz val="22"/>
      <color theme="1"/>
      <name val="ＭＳ Ｐゴシック"/>
      <family val="3"/>
      <charset val="128"/>
      <scheme val="major"/>
    </font>
    <font>
      <sz val="14"/>
      <color theme="0"/>
      <name val="Microsoft JhengHei UI Light"/>
      <family val="3"/>
      <charset val="128"/>
    </font>
    <font>
      <sz val="22"/>
      <color theme="0"/>
      <name val="Microsoft JhengHei UI Light"/>
      <family val="3"/>
      <charset val="128"/>
    </font>
    <font>
      <sz val="18"/>
      <color theme="0"/>
      <name val="Microsoft JhengHei UI Light"/>
      <family val="3"/>
      <charset val="128"/>
    </font>
    <font>
      <b/>
      <sz val="18"/>
      <color theme="0"/>
      <name val="HGPｺﾞｼｯｸM"/>
      <family val="3"/>
      <charset val="128"/>
    </font>
    <font>
      <sz val="12"/>
      <color theme="0"/>
      <name val="Microsoft JhengHei UI Light"/>
      <family val="3"/>
      <charset val="128"/>
    </font>
    <font>
      <b/>
      <sz val="18"/>
      <color theme="0"/>
      <name val="Microsoft JhengHei UI Light"/>
      <family val="3"/>
      <charset val="128"/>
    </font>
    <font>
      <sz val="11"/>
      <name val="Meiryo UI"/>
      <family val="3"/>
      <charset val="128"/>
    </font>
    <font>
      <b/>
      <sz val="11"/>
      <color rgb="FFFF0000"/>
      <name val="Meiryo UI"/>
      <family val="3"/>
      <charset val="128"/>
    </font>
    <font>
      <b/>
      <sz val="12"/>
      <name val="小塚ゴシック Pro B"/>
      <family val="2"/>
      <charset val="128"/>
    </font>
    <font>
      <sz val="11"/>
      <name val="小塚ゴシック Pro B"/>
      <family val="2"/>
      <charset val="128"/>
    </font>
    <font>
      <sz val="11"/>
      <color rgb="FFFF0000"/>
      <name val="Meiryo UI"/>
      <family val="3"/>
      <charset val="128"/>
    </font>
    <font>
      <sz val="11"/>
      <color theme="0"/>
      <name val="ＭＳ Ｐゴシック"/>
      <family val="3"/>
      <charset val="128"/>
    </font>
    <font>
      <sz val="12"/>
      <color theme="1"/>
      <name val="ＭＳ Ｐゴシック"/>
      <family val="3"/>
      <charset val="128"/>
      <scheme val="major"/>
    </font>
    <font>
      <sz val="14"/>
      <color theme="0"/>
      <name val="ＭＳ Ｐゴシック"/>
      <family val="3"/>
      <charset val="128"/>
      <scheme val="major"/>
    </font>
    <font>
      <sz val="22"/>
      <color theme="0"/>
      <name val="ＭＳ Ｐゴシック"/>
      <family val="3"/>
      <charset val="128"/>
      <scheme val="major"/>
    </font>
    <font>
      <sz val="18"/>
      <color theme="0"/>
      <name val="ＭＳ Ｐゴシック"/>
      <family val="3"/>
      <charset val="128"/>
      <scheme val="major"/>
    </font>
    <font>
      <b/>
      <sz val="18"/>
      <color theme="0"/>
      <name val="ＭＳ Ｐゴシック"/>
      <family val="3"/>
      <charset val="128"/>
      <scheme val="major"/>
    </font>
    <font>
      <sz val="12"/>
      <color theme="0"/>
      <name val="ＭＳ Ｐゴシック"/>
      <family val="3"/>
      <charset val="128"/>
      <scheme val="major"/>
    </font>
    <font>
      <b/>
      <sz val="26"/>
      <color theme="1"/>
      <name val="ＭＳ Ｐゴシック"/>
      <family val="3"/>
      <charset val="128"/>
      <scheme val="major"/>
    </font>
    <font>
      <sz val="18"/>
      <color theme="1"/>
      <name val="ＭＳ Ｐゴシック"/>
      <family val="3"/>
      <charset val="128"/>
      <scheme val="major"/>
    </font>
    <font>
      <b/>
      <sz val="18"/>
      <color theme="1"/>
      <name val="ＭＳ Ｐゴシック"/>
      <family val="3"/>
      <charset val="128"/>
      <scheme val="major"/>
    </font>
    <font>
      <b/>
      <sz val="26"/>
      <color theme="0"/>
      <name val="Microsoft JhengHei Light"/>
      <family val="3"/>
      <charset val="128"/>
    </font>
    <font>
      <sz val="11"/>
      <name val="HG創英角ｺﾞｼｯｸUB"/>
      <family val="3"/>
      <charset val="128"/>
    </font>
    <font>
      <sz val="11"/>
      <color theme="1"/>
      <name val="ＭＳ Ｐゴシック"/>
      <family val="3"/>
      <charset val="128"/>
      <scheme val="major"/>
    </font>
    <font>
      <sz val="16"/>
      <color theme="1"/>
      <name val="ＭＳ Ｐゴシック"/>
      <family val="3"/>
      <charset val="128"/>
      <scheme val="major"/>
    </font>
    <font>
      <b/>
      <sz val="16"/>
      <color theme="1"/>
      <name val="ＭＳ Ｐゴシック"/>
      <family val="3"/>
      <charset val="128"/>
      <scheme val="major"/>
    </font>
    <font>
      <sz val="16"/>
      <name val="ＭＳ Ｐゴシック"/>
      <family val="3"/>
      <charset val="128"/>
      <scheme val="major"/>
    </font>
    <font>
      <sz val="12"/>
      <color theme="0"/>
      <name val="ＭＳ ゴシック"/>
      <family val="3"/>
      <charset val="128"/>
    </font>
    <font>
      <sz val="12"/>
      <color theme="0"/>
      <name val="Microsoft JhengHei UI Light"/>
      <family val="2"/>
      <charset val="136"/>
    </font>
  </fonts>
  <fills count="1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FF0000"/>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FF0000"/>
      </top>
      <bottom/>
      <diagonal/>
    </border>
    <border>
      <left/>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
    <xf numFmtId="0" fontId="0" fillId="0" borderId="0">
      <alignment vertical="center"/>
    </xf>
    <xf numFmtId="0" fontId="1" fillId="0" borderId="0"/>
  </cellStyleXfs>
  <cellXfs count="208">
    <xf numFmtId="0" fontId="0" fillId="0" borderId="0" xfId="0">
      <alignment vertical="center"/>
    </xf>
    <xf numFmtId="49" fontId="0" fillId="0" borderId="0" xfId="0" applyNumberFormat="1">
      <alignment vertical="center"/>
    </xf>
    <xf numFmtId="0" fontId="5" fillId="0" borderId="0" xfId="0" applyFont="1">
      <alignment vertical="center"/>
    </xf>
    <xf numFmtId="176" fontId="5" fillId="0" borderId="0" xfId="0" applyNumberFormat="1" applyFont="1">
      <alignment vertical="center"/>
    </xf>
    <xf numFmtId="49" fontId="5" fillId="0" borderId="0" xfId="0" applyNumberFormat="1" applyFont="1">
      <alignment vertical="center"/>
    </xf>
    <xf numFmtId="0" fontId="9" fillId="0" borderId="1" xfId="0" applyFont="1" applyFill="1" applyBorder="1">
      <alignment vertical="center"/>
    </xf>
    <xf numFmtId="0" fontId="9" fillId="0" borderId="1" xfId="0" applyFont="1" applyFill="1" applyBorder="1" applyAlignment="1">
      <alignment vertical="center"/>
    </xf>
    <xf numFmtId="0" fontId="9" fillId="0" borderId="1" xfId="0" applyFont="1" applyFill="1" applyBorder="1" applyAlignment="1">
      <alignment horizontal="left" vertical="center"/>
    </xf>
    <xf numFmtId="177" fontId="5" fillId="0" borderId="0" xfId="0" applyNumberFormat="1" applyFont="1">
      <alignment vertical="center"/>
    </xf>
    <xf numFmtId="9" fontId="5" fillId="0" borderId="0" xfId="0" applyNumberFormat="1" applyFont="1">
      <alignment vertical="center"/>
    </xf>
    <xf numFmtId="0" fontId="0" fillId="0" borderId="0" xfId="0" applyBorder="1">
      <alignment vertical="center"/>
    </xf>
    <xf numFmtId="0" fontId="6" fillId="2" borderId="0" xfId="0" applyFont="1" applyFill="1">
      <alignment vertical="center"/>
    </xf>
    <xf numFmtId="0" fontId="6" fillId="3" borderId="2" xfId="0" applyFont="1" applyFill="1" applyBorder="1">
      <alignment vertical="center"/>
    </xf>
    <xf numFmtId="0" fontId="6" fillId="3" borderId="3" xfId="0" applyFont="1" applyFill="1" applyBorder="1">
      <alignment vertical="center"/>
    </xf>
    <xf numFmtId="0" fontId="6" fillId="3" borderId="4" xfId="0" applyFont="1" applyFill="1" applyBorder="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lignment vertical="center"/>
    </xf>
    <xf numFmtId="0" fontId="6" fillId="3" borderId="9" xfId="0" applyFont="1" applyFill="1" applyBorder="1">
      <alignment vertical="center"/>
    </xf>
    <xf numFmtId="0" fontId="6" fillId="4" borderId="10" xfId="0" applyNumberFormat="1" applyFont="1" applyFill="1" applyBorder="1" applyAlignment="1">
      <alignment vertical="center"/>
    </xf>
    <xf numFmtId="0" fontId="6" fillId="2" borderId="11" xfId="0" applyFont="1" applyFill="1" applyBorder="1" applyAlignment="1">
      <alignment vertical="center"/>
    </xf>
    <xf numFmtId="178" fontId="6" fillId="2" borderId="12" xfId="0" applyNumberFormat="1" applyFont="1" applyFill="1" applyBorder="1" applyAlignment="1">
      <alignment vertical="center"/>
    </xf>
    <xf numFmtId="0" fontId="6" fillId="2" borderId="13" xfId="0" applyFont="1" applyFill="1" applyBorder="1" applyAlignment="1">
      <alignment vertical="center"/>
    </xf>
    <xf numFmtId="0" fontId="6" fillId="2" borderId="14" xfId="0" applyFont="1" applyFill="1" applyBorder="1" applyAlignment="1">
      <alignment vertical="center"/>
    </xf>
    <xf numFmtId="0" fontId="6" fillId="4" borderId="15" xfId="0" applyNumberFormat="1" applyFont="1" applyFill="1" applyBorder="1" applyAlignment="1">
      <alignment vertical="center"/>
    </xf>
    <xf numFmtId="0" fontId="6" fillId="2" borderId="16" xfId="0" applyFont="1" applyFill="1" applyBorder="1" applyAlignment="1">
      <alignment vertical="center"/>
    </xf>
    <xf numFmtId="178" fontId="6" fillId="2" borderId="17" xfId="0" applyNumberFormat="1" applyFont="1" applyFill="1" applyBorder="1" applyAlignment="1">
      <alignmen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0" fontId="6" fillId="4" borderId="20" xfId="0" applyNumberFormat="1" applyFont="1" applyFill="1" applyBorder="1" applyAlignment="1">
      <alignment vertical="center"/>
    </xf>
    <xf numFmtId="0" fontId="6" fillId="2" borderId="21" xfId="0" applyFont="1" applyFill="1" applyBorder="1" applyAlignment="1">
      <alignment vertical="center"/>
    </xf>
    <xf numFmtId="178" fontId="6" fillId="2" borderId="22" xfId="0" applyNumberFormat="1" applyFont="1" applyFill="1" applyBorder="1" applyAlignment="1">
      <alignment vertical="center"/>
    </xf>
    <xf numFmtId="0" fontId="6" fillId="2" borderId="23" xfId="0" applyFont="1" applyFill="1" applyBorder="1" applyAlignment="1">
      <alignment vertical="center"/>
    </xf>
    <xf numFmtId="0" fontId="6" fillId="2" borderId="24" xfId="0" applyFont="1" applyFill="1" applyBorder="1" applyAlignment="1">
      <alignment vertical="center"/>
    </xf>
    <xf numFmtId="0" fontId="6" fillId="4" borderId="5" xfId="0" applyFont="1" applyFill="1" applyBorder="1">
      <alignment vertical="center"/>
    </xf>
    <xf numFmtId="0" fontId="6" fillId="0" borderId="25" xfId="0" applyFont="1" applyBorder="1">
      <alignment vertical="center"/>
    </xf>
    <xf numFmtId="9" fontId="6" fillId="0" borderId="7" xfId="0" applyNumberFormat="1" applyFont="1" applyBorder="1">
      <alignment vertical="center"/>
    </xf>
    <xf numFmtId="0" fontId="6" fillId="0" borderId="8" xfId="0" applyFont="1" applyBorder="1">
      <alignment vertical="center"/>
    </xf>
    <xf numFmtId="0" fontId="6" fillId="0" borderId="9" xfId="0" applyFont="1" applyBorder="1">
      <alignment vertical="center"/>
    </xf>
    <xf numFmtId="0" fontId="6" fillId="4" borderId="26" xfId="0" applyFont="1" applyFill="1" applyBorder="1">
      <alignment vertical="center"/>
    </xf>
    <xf numFmtId="179" fontId="6" fillId="0" borderId="27" xfId="0" applyNumberFormat="1" applyFont="1" applyBorder="1">
      <alignment vertical="center"/>
    </xf>
    <xf numFmtId="179" fontId="6" fillId="0" borderId="28" xfId="0" applyNumberFormat="1" applyFont="1" applyBorder="1">
      <alignment vertical="center"/>
    </xf>
    <xf numFmtId="179" fontId="6" fillId="0" borderId="29" xfId="0" applyNumberFormat="1" applyFont="1" applyBorder="1">
      <alignment vertical="center"/>
    </xf>
    <xf numFmtId="179" fontId="6" fillId="0" borderId="30" xfId="0" applyNumberFormat="1" applyFont="1" applyBorder="1">
      <alignment vertical="center"/>
    </xf>
    <xf numFmtId="178" fontId="0" fillId="0" borderId="0" xfId="0" applyNumberFormat="1">
      <alignment vertical="center"/>
    </xf>
    <xf numFmtId="178" fontId="5" fillId="0" borderId="0" xfId="0" applyNumberFormat="1" applyFont="1">
      <alignment vertical="center"/>
    </xf>
    <xf numFmtId="181" fontId="5" fillId="0" borderId="0" xfId="0" applyNumberFormat="1" applyFont="1">
      <alignment vertical="center"/>
    </xf>
    <xf numFmtId="180" fontId="5" fillId="0" borderId="0" xfId="0" applyNumberFormat="1" applyFont="1">
      <alignment vertical="center"/>
    </xf>
    <xf numFmtId="9" fontId="6" fillId="4" borderId="10" xfId="0" applyNumberFormat="1" applyFont="1" applyFill="1" applyBorder="1" applyAlignment="1">
      <alignment vertical="center"/>
    </xf>
    <xf numFmtId="9" fontId="6" fillId="4" borderId="15" xfId="0" applyNumberFormat="1" applyFont="1" applyFill="1" applyBorder="1" applyAlignment="1">
      <alignment vertical="center"/>
    </xf>
    <xf numFmtId="9" fontId="6" fillId="4" borderId="20" xfId="0" applyNumberFormat="1" applyFont="1" applyFill="1" applyBorder="1" applyAlignment="1">
      <alignment vertical="center"/>
    </xf>
    <xf numFmtId="178" fontId="6" fillId="0" borderId="27" xfId="0" applyNumberFormat="1" applyFont="1" applyBorder="1">
      <alignment vertical="center"/>
    </xf>
    <xf numFmtId="178" fontId="6" fillId="0" borderId="29" xfId="0" applyNumberFormat="1" applyFont="1" applyBorder="1">
      <alignment vertical="center"/>
    </xf>
    <xf numFmtId="178" fontId="6" fillId="0" borderId="30" xfId="0" applyNumberFormat="1" applyFont="1" applyBorder="1">
      <alignment vertical="center"/>
    </xf>
    <xf numFmtId="0" fontId="6" fillId="0" borderId="0" xfId="0" applyFont="1" applyFill="1" applyBorder="1">
      <alignment vertical="center"/>
    </xf>
    <xf numFmtId="177" fontId="6" fillId="4" borderId="10" xfId="0" applyNumberFormat="1" applyFont="1" applyFill="1" applyBorder="1" applyAlignment="1">
      <alignment vertical="center"/>
    </xf>
    <xf numFmtId="177" fontId="6" fillId="4" borderId="15" xfId="0" applyNumberFormat="1" applyFont="1" applyFill="1" applyBorder="1" applyAlignment="1">
      <alignment vertical="center"/>
    </xf>
    <xf numFmtId="177" fontId="6" fillId="4" borderId="20" xfId="0" applyNumberFormat="1" applyFont="1" applyFill="1" applyBorder="1" applyAlignment="1">
      <alignment vertical="center"/>
    </xf>
    <xf numFmtId="0" fontId="10" fillId="0" borderId="0" xfId="0" applyFont="1">
      <alignment vertical="center"/>
    </xf>
    <xf numFmtId="0" fontId="12" fillId="0" borderId="0" xfId="0" applyFont="1">
      <alignment vertical="center"/>
    </xf>
    <xf numFmtId="0" fontId="13" fillId="0" borderId="0" xfId="0" applyFont="1">
      <alignment vertical="center"/>
    </xf>
    <xf numFmtId="0" fontId="14" fillId="0" borderId="0" xfId="0" applyFont="1">
      <alignment vertical="center"/>
    </xf>
    <xf numFmtId="49" fontId="13" fillId="2" borderId="0" xfId="0" applyNumberFormat="1" applyFont="1" applyFill="1" applyAlignment="1">
      <alignment vertical="center" wrapText="1"/>
    </xf>
    <xf numFmtId="0" fontId="15" fillId="0" borderId="0" xfId="0" applyFont="1">
      <alignment vertical="center"/>
    </xf>
    <xf numFmtId="0" fontId="16" fillId="0" borderId="0" xfId="0" applyFont="1">
      <alignment vertical="center"/>
    </xf>
    <xf numFmtId="0" fontId="11" fillId="0" borderId="0" xfId="0" applyFont="1" applyAlignment="1">
      <alignment horizontal="center" vertical="center" wrapText="1"/>
    </xf>
    <xf numFmtId="0" fontId="17" fillId="0" borderId="0" xfId="0" applyFont="1" applyAlignment="1">
      <alignment horizontal="center" vertical="center" wrapText="1"/>
    </xf>
    <xf numFmtId="0" fontId="13" fillId="2" borderId="0" xfId="0" applyFont="1" applyFill="1" applyAlignment="1">
      <alignment vertical="center" wrapText="1"/>
    </xf>
    <xf numFmtId="0" fontId="12" fillId="0" borderId="0" xfId="0" applyFont="1" applyAlignment="1">
      <alignment vertical="center" wrapText="1"/>
    </xf>
    <xf numFmtId="0" fontId="15" fillId="0" borderId="0" xfId="0" applyFont="1" applyAlignment="1">
      <alignment horizontal="center" vertical="center"/>
    </xf>
    <xf numFmtId="0" fontId="18" fillId="0" borderId="0" xfId="0" applyFont="1" applyFill="1" applyBorder="1">
      <alignment vertical="center"/>
    </xf>
    <xf numFmtId="0" fontId="19" fillId="10" borderId="0" xfId="0" applyFont="1" applyFill="1">
      <alignment vertical="center"/>
    </xf>
    <xf numFmtId="0" fontId="20" fillId="10" borderId="0" xfId="0" applyFont="1" applyFill="1" applyAlignment="1">
      <alignment horizontal="center" vertical="center"/>
    </xf>
    <xf numFmtId="0" fontId="21" fillId="10" borderId="0" xfId="0" applyFont="1" applyFill="1" applyAlignment="1">
      <alignment horizontal="center" vertical="center" wrapText="1"/>
    </xf>
    <xf numFmtId="0" fontId="22" fillId="10" borderId="0" xfId="0" applyFont="1" applyFill="1" applyAlignment="1">
      <alignment horizontal="center" vertical="center" wrapText="1"/>
    </xf>
    <xf numFmtId="0" fontId="23" fillId="10" borderId="0" xfId="0" applyFont="1" applyFill="1" applyAlignment="1">
      <alignment horizontal="right" wrapText="1"/>
    </xf>
    <xf numFmtId="0" fontId="24" fillId="10" borderId="0" xfId="0" applyFont="1" applyFill="1">
      <alignment vertical="center"/>
    </xf>
    <xf numFmtId="0" fontId="0" fillId="0" borderId="0" xfId="0" applyFont="1">
      <alignment vertical="center"/>
    </xf>
    <xf numFmtId="0" fontId="25" fillId="0" borderId="0" xfId="0" applyFont="1">
      <alignment vertical="center"/>
    </xf>
    <xf numFmtId="0" fontId="25" fillId="0" borderId="0" xfId="0" applyFont="1" applyAlignment="1">
      <alignment horizontal="center" vertical="center"/>
    </xf>
    <xf numFmtId="0" fontId="0" fillId="14" borderId="55" xfId="0" applyFill="1" applyBorder="1">
      <alignment vertical="center"/>
    </xf>
    <xf numFmtId="0" fontId="0" fillId="14" borderId="56" xfId="0" applyFill="1" applyBorder="1">
      <alignment vertical="center"/>
    </xf>
    <xf numFmtId="0" fontId="27" fillId="14" borderId="54" xfId="0" applyFont="1" applyFill="1" applyBorder="1">
      <alignment vertical="center"/>
    </xf>
    <xf numFmtId="0" fontId="28" fillId="0" borderId="0" xfId="0" applyFont="1">
      <alignment vertical="center"/>
    </xf>
    <xf numFmtId="0" fontId="29" fillId="0" borderId="0" xfId="0" applyFont="1">
      <alignment vertical="center"/>
    </xf>
    <xf numFmtId="179" fontId="5" fillId="0" borderId="0" xfId="0" applyNumberFormat="1" applyFont="1">
      <alignment vertical="center"/>
    </xf>
    <xf numFmtId="0" fontId="30" fillId="13" borderId="0" xfId="0" applyFont="1" applyFill="1">
      <alignment vertical="center"/>
    </xf>
    <xf numFmtId="182" fontId="26" fillId="15" borderId="57" xfId="0" applyNumberFormat="1" applyFont="1" applyFill="1" applyBorder="1">
      <alignment vertical="center"/>
    </xf>
    <xf numFmtId="0" fontId="6" fillId="3" borderId="0" xfId="0" applyFont="1" applyFill="1" applyBorder="1">
      <alignment vertical="center"/>
    </xf>
    <xf numFmtId="0" fontId="6" fillId="2" borderId="0" xfId="0" applyFont="1" applyFill="1" applyBorder="1" applyAlignment="1">
      <alignment vertical="center"/>
    </xf>
    <xf numFmtId="0" fontId="6" fillId="0" borderId="0" xfId="0" applyFont="1" applyBorder="1">
      <alignment vertical="center"/>
    </xf>
    <xf numFmtId="179" fontId="6" fillId="0" borderId="0" xfId="0" applyNumberFormat="1" applyFont="1" applyBorder="1">
      <alignment vertical="center"/>
    </xf>
    <xf numFmtId="178" fontId="6" fillId="0" borderId="0" xfId="0" applyNumberFormat="1" applyFont="1" applyBorder="1">
      <alignment vertical="center"/>
    </xf>
    <xf numFmtId="9" fontId="0" fillId="0" borderId="0" xfId="0" applyNumberFormat="1">
      <alignment vertical="center"/>
    </xf>
    <xf numFmtId="9" fontId="26" fillId="15" borderId="57" xfId="0" applyNumberFormat="1" applyFont="1" applyFill="1" applyBorder="1">
      <alignment vertical="center"/>
    </xf>
    <xf numFmtId="177" fontId="6" fillId="2" borderId="0" xfId="0" applyNumberFormat="1" applyFont="1" applyFill="1" applyBorder="1" applyAlignment="1">
      <alignment vertical="center"/>
    </xf>
    <xf numFmtId="177" fontId="0" fillId="0" borderId="0" xfId="0" applyNumberFormat="1">
      <alignment vertical="center"/>
    </xf>
    <xf numFmtId="182" fontId="0" fillId="0" borderId="0" xfId="0" applyNumberFormat="1">
      <alignment vertical="center"/>
    </xf>
    <xf numFmtId="182" fontId="26" fillId="2" borderId="58" xfId="0" applyNumberFormat="1" applyFont="1" applyFill="1" applyBorder="1">
      <alignment vertical="center"/>
    </xf>
    <xf numFmtId="0" fontId="0" fillId="0" borderId="0" xfId="0" applyFont="1" applyAlignment="1">
      <alignment horizontal="right" vertical="center"/>
    </xf>
    <xf numFmtId="9" fontId="25" fillId="2" borderId="59" xfId="0" applyNumberFormat="1" applyFont="1" applyFill="1" applyBorder="1">
      <alignment vertical="center"/>
    </xf>
    <xf numFmtId="0" fontId="0" fillId="2" borderId="0" xfId="0" applyFont="1" applyFill="1">
      <alignment vertical="center"/>
    </xf>
    <xf numFmtId="0" fontId="25" fillId="0" borderId="0" xfId="0" applyFont="1" applyFill="1" applyBorder="1">
      <alignment vertical="center"/>
    </xf>
    <xf numFmtId="0" fontId="0" fillId="0" borderId="0" xfId="0" applyFill="1" applyBorder="1">
      <alignment vertical="center"/>
    </xf>
    <xf numFmtId="0" fontId="29" fillId="0" borderId="0" xfId="0" applyFont="1" applyFill="1" applyBorder="1">
      <alignment vertical="center"/>
    </xf>
    <xf numFmtId="182" fontId="26" fillId="0" borderId="0" xfId="0" applyNumberFormat="1" applyFont="1" applyFill="1" applyBorder="1">
      <alignment vertical="center"/>
    </xf>
    <xf numFmtId="182" fontId="26" fillId="2" borderId="60" xfId="0" applyNumberFormat="1" applyFont="1" applyFill="1" applyBorder="1">
      <alignment vertical="center"/>
    </xf>
    <xf numFmtId="179" fontId="0" fillId="0" borderId="0" xfId="0" applyNumberFormat="1">
      <alignment vertical="center"/>
    </xf>
    <xf numFmtId="0" fontId="0" fillId="0" borderId="0" xfId="0" applyFont="1" applyFill="1" applyBorder="1">
      <alignment vertical="center"/>
    </xf>
    <xf numFmtId="0" fontId="0" fillId="0" borderId="0" xfId="0" applyFont="1" applyFill="1" applyBorder="1" applyAlignment="1">
      <alignment horizontal="right" vertical="center"/>
    </xf>
    <xf numFmtId="9" fontId="25" fillId="0" borderId="0" xfId="0" applyNumberFormat="1" applyFont="1" applyFill="1" applyBorder="1">
      <alignment vertical="center"/>
    </xf>
    <xf numFmtId="0" fontId="31" fillId="0" borderId="0" xfId="0" applyFont="1">
      <alignment vertical="center"/>
    </xf>
    <xf numFmtId="0" fontId="18" fillId="0" borderId="0" xfId="0" applyFont="1">
      <alignment vertical="center"/>
    </xf>
    <xf numFmtId="0" fontId="31" fillId="0" borderId="0" xfId="0" applyFont="1" applyAlignment="1">
      <alignment vertical="center" wrapText="1"/>
    </xf>
    <xf numFmtId="0" fontId="32" fillId="10" borderId="0" xfId="0" applyFont="1" applyFill="1">
      <alignment vertical="center"/>
    </xf>
    <xf numFmtId="0" fontId="33" fillId="10" borderId="0" xfId="0" applyFont="1" applyFill="1" applyAlignment="1">
      <alignment horizontal="center" vertical="center"/>
    </xf>
    <xf numFmtId="0" fontId="34" fillId="10" borderId="0" xfId="0" applyFont="1" applyFill="1" applyAlignment="1">
      <alignment horizontal="center" vertical="center" wrapText="1"/>
    </xf>
    <xf numFmtId="0" fontId="35" fillId="10" borderId="0" xfId="0" applyFont="1" applyFill="1" applyAlignment="1">
      <alignment horizontal="center" vertical="center" wrapText="1"/>
    </xf>
    <xf numFmtId="0" fontId="36" fillId="10" borderId="0" xfId="0" applyFont="1" applyFill="1" applyAlignment="1">
      <alignment horizontal="right" wrapText="1"/>
    </xf>
    <xf numFmtId="0" fontId="37" fillId="0" borderId="0" xfId="0" applyFont="1">
      <alignment vertical="center"/>
    </xf>
    <xf numFmtId="0" fontId="18" fillId="0" borderId="0" xfId="0" applyFont="1" applyAlignment="1">
      <alignment horizontal="center" vertical="center"/>
    </xf>
    <xf numFmtId="0" fontId="38" fillId="0" borderId="0" xfId="0" applyFont="1" applyAlignment="1">
      <alignment horizontal="center" vertical="center" wrapText="1"/>
    </xf>
    <xf numFmtId="0" fontId="39" fillId="0" borderId="0" xfId="0" applyFont="1" applyAlignment="1">
      <alignment horizontal="center" vertical="center" wrapText="1"/>
    </xf>
    <xf numFmtId="0" fontId="38" fillId="12" borderId="0" xfId="0" applyFont="1" applyFill="1" applyAlignment="1">
      <alignment horizontal="center" vertical="center" wrapText="1"/>
    </xf>
    <xf numFmtId="0" fontId="39" fillId="12" borderId="0" xfId="0" applyFont="1" applyFill="1" applyAlignment="1">
      <alignment horizontal="center" vertical="center" wrapText="1"/>
    </xf>
    <xf numFmtId="0" fontId="38" fillId="0" borderId="0" xfId="0" applyFont="1">
      <alignment vertical="center"/>
    </xf>
    <xf numFmtId="0" fontId="13" fillId="2" borderId="0" xfId="0" applyFont="1" applyFill="1" applyBorder="1">
      <alignment vertical="center"/>
    </xf>
    <xf numFmtId="0" fontId="39" fillId="6" borderId="45" xfId="0" applyFont="1" applyFill="1" applyBorder="1" applyAlignment="1">
      <alignment horizontal="center" vertical="center"/>
    </xf>
    <xf numFmtId="0" fontId="39" fillId="6" borderId="46" xfId="0" applyFont="1" applyFill="1" applyBorder="1" applyAlignment="1">
      <alignment horizontal="center" vertical="center" wrapText="1"/>
    </xf>
    <xf numFmtId="0" fontId="39" fillId="6" borderId="45" xfId="0" applyFont="1" applyFill="1" applyBorder="1" applyAlignment="1">
      <alignment horizontal="center" vertical="center" wrapText="1"/>
    </xf>
    <xf numFmtId="0" fontId="39" fillId="6" borderId="47" xfId="0" applyFont="1" applyFill="1" applyBorder="1" applyAlignment="1">
      <alignment horizontal="center" vertical="center" wrapText="1"/>
    </xf>
    <xf numFmtId="0" fontId="39" fillId="5" borderId="45" xfId="0" applyFont="1" applyFill="1" applyBorder="1" applyAlignment="1">
      <alignment horizontal="center" vertical="center" wrapText="1"/>
    </xf>
    <xf numFmtId="0" fontId="39" fillId="8" borderId="45" xfId="0" applyFont="1" applyFill="1" applyBorder="1" applyAlignment="1">
      <alignment horizontal="center" vertical="center" wrapText="1"/>
    </xf>
    <xf numFmtId="0" fontId="39" fillId="5" borderId="46" xfId="0" applyFont="1" applyFill="1" applyBorder="1" applyAlignment="1">
      <alignment horizontal="center" vertical="center" wrapText="1"/>
    </xf>
    <xf numFmtId="0" fontId="39" fillId="8" borderId="48" xfId="0" applyFont="1" applyFill="1" applyBorder="1" applyAlignment="1">
      <alignment horizontal="center" vertical="center" wrapText="1"/>
    </xf>
    <xf numFmtId="0" fontId="40" fillId="10" borderId="0" xfId="0" applyFont="1" applyFill="1">
      <alignment vertical="center"/>
    </xf>
    <xf numFmtId="0" fontId="0" fillId="11" borderId="0" xfId="0" applyFill="1">
      <alignment vertical="center"/>
    </xf>
    <xf numFmtId="0" fontId="28" fillId="11" borderId="0" xfId="0" applyFont="1" applyFill="1">
      <alignment vertical="center"/>
    </xf>
    <xf numFmtId="0" fontId="41" fillId="0" borderId="0" xfId="0" applyFont="1">
      <alignment vertical="center"/>
    </xf>
    <xf numFmtId="0" fontId="0" fillId="0" borderId="61" xfId="0" applyFont="1" applyBorder="1">
      <alignment vertical="center"/>
    </xf>
    <xf numFmtId="0" fontId="42" fillId="0" borderId="61" xfId="0" applyFont="1" applyBorder="1">
      <alignment vertical="center"/>
    </xf>
    <xf numFmtId="0" fontId="0" fillId="0" borderId="61" xfId="0" applyBorder="1">
      <alignment vertical="center"/>
    </xf>
    <xf numFmtId="0" fontId="0" fillId="0" borderId="61" xfId="0" applyFont="1" applyBorder="1" applyAlignment="1">
      <alignment horizontal="right" vertical="center"/>
    </xf>
    <xf numFmtId="0" fontId="43" fillId="9" borderId="32" xfId="0" applyFont="1" applyFill="1" applyBorder="1" applyAlignment="1">
      <alignment vertical="top"/>
    </xf>
    <xf numFmtId="0" fontId="43" fillId="9" borderId="0" xfId="0" applyFont="1" applyFill="1" applyBorder="1" applyAlignment="1">
      <alignment vertical="top"/>
    </xf>
    <xf numFmtId="0" fontId="44" fillId="5" borderId="35" xfId="0" applyFont="1" applyFill="1" applyBorder="1" applyAlignment="1">
      <alignment horizontal="center" vertical="center"/>
    </xf>
    <xf numFmtId="49" fontId="43" fillId="2" borderId="35" xfId="0" applyNumberFormat="1" applyFont="1" applyFill="1" applyBorder="1" applyAlignment="1">
      <alignment vertical="center" wrapText="1"/>
    </xf>
    <xf numFmtId="49" fontId="43" fillId="2" borderId="36" xfId="0" applyNumberFormat="1" applyFont="1" applyFill="1" applyBorder="1" applyAlignment="1">
      <alignment vertical="center" wrapText="1"/>
    </xf>
    <xf numFmtId="49" fontId="44" fillId="7" borderId="44" xfId="0" applyNumberFormat="1" applyFont="1" applyFill="1" applyBorder="1" applyAlignment="1" applyProtection="1">
      <alignment horizontal="center" vertical="center" wrapText="1"/>
      <protection locked="0"/>
    </xf>
    <xf numFmtId="49" fontId="43" fillId="2" borderId="37" xfId="0" applyNumberFormat="1" applyFont="1" applyFill="1" applyBorder="1" applyAlignment="1">
      <alignment vertical="center" wrapText="1"/>
    </xf>
    <xf numFmtId="0" fontId="45" fillId="2" borderId="36" xfId="0" applyFont="1" applyFill="1" applyBorder="1" applyAlignment="1">
      <alignment vertical="center" wrapText="1"/>
    </xf>
    <xf numFmtId="0" fontId="45" fillId="2" borderId="36" xfId="0" applyFont="1" applyFill="1" applyBorder="1" applyAlignment="1">
      <alignment horizontal="left" vertical="center" wrapText="1"/>
    </xf>
    <xf numFmtId="0" fontId="45" fillId="2" borderId="38" xfId="0" applyFont="1" applyFill="1" applyBorder="1" applyAlignment="1">
      <alignment horizontal="left" vertical="center" wrapText="1"/>
    </xf>
    <xf numFmtId="0" fontId="43" fillId="0" borderId="0" xfId="0" applyFont="1">
      <alignment vertical="center"/>
    </xf>
    <xf numFmtId="0" fontId="43" fillId="9" borderId="49" xfId="0" applyFont="1" applyFill="1" applyBorder="1" applyAlignment="1">
      <alignment vertical="top"/>
    </xf>
    <xf numFmtId="0" fontId="44" fillId="5" borderId="39" xfId="0" applyFont="1" applyFill="1" applyBorder="1" applyAlignment="1">
      <alignment horizontal="center" vertical="center"/>
    </xf>
    <xf numFmtId="49" fontId="43" fillId="2" borderId="39" xfId="0" applyNumberFormat="1" applyFont="1" applyFill="1" applyBorder="1" applyAlignment="1">
      <alignment vertical="center" wrapText="1"/>
    </xf>
    <xf numFmtId="49" fontId="43" fillId="2" borderId="40" xfId="0" applyNumberFormat="1" applyFont="1" applyFill="1" applyBorder="1" applyAlignment="1">
      <alignment vertical="center" wrapText="1"/>
    </xf>
    <xf numFmtId="49" fontId="43" fillId="2" borderId="41" xfId="0" applyNumberFormat="1" applyFont="1" applyFill="1" applyBorder="1" applyAlignment="1">
      <alignment vertical="center" wrapText="1"/>
    </xf>
    <xf numFmtId="0" fontId="45" fillId="2" borderId="40" xfId="0" applyFont="1" applyFill="1" applyBorder="1" applyAlignment="1">
      <alignment vertical="center" wrapText="1"/>
    </xf>
    <xf numFmtId="0" fontId="45" fillId="2" borderId="40" xfId="0" applyFont="1" applyFill="1" applyBorder="1" applyAlignment="1">
      <alignment horizontal="left" vertical="center" wrapText="1"/>
    </xf>
    <xf numFmtId="0" fontId="45" fillId="2" borderId="34" xfId="0" applyFont="1" applyFill="1" applyBorder="1" applyAlignment="1">
      <alignment horizontal="left" vertical="center" wrapText="1"/>
    </xf>
    <xf numFmtId="0" fontId="45" fillId="2" borderId="34" xfId="0" applyFont="1" applyFill="1" applyBorder="1" applyAlignment="1">
      <alignment vertical="center" wrapText="1"/>
    </xf>
    <xf numFmtId="0" fontId="43" fillId="9" borderId="38" xfId="0" applyFont="1" applyFill="1" applyBorder="1" applyAlignment="1">
      <alignment vertical="top"/>
    </xf>
    <xf numFmtId="0" fontId="43" fillId="9" borderId="50" xfId="0" applyFont="1" applyFill="1" applyBorder="1" applyAlignment="1">
      <alignment vertical="top"/>
    </xf>
    <xf numFmtId="0" fontId="43" fillId="0" borderId="0" xfId="0" applyFont="1" applyAlignment="1">
      <alignment vertical="center" wrapText="1"/>
    </xf>
    <xf numFmtId="0" fontId="43" fillId="9" borderId="33" xfId="0" applyFont="1" applyFill="1" applyBorder="1" applyAlignment="1">
      <alignment vertical="top"/>
    </xf>
    <xf numFmtId="0" fontId="43" fillId="9" borderId="42" xfId="0" applyFont="1" applyFill="1" applyBorder="1" applyAlignment="1">
      <alignment vertical="top"/>
    </xf>
    <xf numFmtId="0" fontId="43" fillId="9" borderId="51" xfId="0" applyFont="1" applyFill="1" applyBorder="1" applyAlignment="1">
      <alignment vertical="top"/>
    </xf>
    <xf numFmtId="0" fontId="43" fillId="9" borderId="43" xfId="0" applyFont="1" applyFill="1" applyBorder="1" applyAlignment="1">
      <alignment vertical="top"/>
    </xf>
    <xf numFmtId="0" fontId="43" fillId="9" borderId="35" xfId="0" applyFont="1" applyFill="1" applyBorder="1" applyAlignment="1">
      <alignment vertical="top"/>
    </xf>
    <xf numFmtId="0" fontId="43" fillId="9" borderId="31" xfId="0" applyFont="1" applyFill="1" applyBorder="1" applyAlignment="1">
      <alignment vertical="top"/>
    </xf>
    <xf numFmtId="0" fontId="44" fillId="5" borderId="42" xfId="0" applyFont="1" applyFill="1" applyBorder="1" applyAlignment="1">
      <alignment horizontal="center" vertical="center"/>
    </xf>
    <xf numFmtId="0" fontId="44" fillId="5" borderId="43" xfId="0" applyFont="1" applyFill="1" applyBorder="1" applyAlignment="1">
      <alignment horizontal="center" vertical="center"/>
    </xf>
    <xf numFmtId="0" fontId="43" fillId="9" borderId="31" xfId="0" applyFont="1" applyFill="1" applyBorder="1" applyAlignment="1">
      <alignment vertical="top" wrapText="1"/>
    </xf>
    <xf numFmtId="0" fontId="43" fillId="0" borderId="0" xfId="0" applyFont="1" applyAlignment="1">
      <alignment horizontal="left" vertical="center"/>
    </xf>
    <xf numFmtId="0" fontId="43" fillId="0" borderId="0" xfId="0" applyFont="1" applyAlignment="1">
      <alignment horizontal="center" vertical="center"/>
    </xf>
    <xf numFmtId="183" fontId="43" fillId="0" borderId="0" xfId="0" applyNumberFormat="1" applyFont="1">
      <alignment vertical="center"/>
    </xf>
    <xf numFmtId="0" fontId="31" fillId="0" borderId="0" xfId="0" applyFont="1" applyAlignment="1">
      <alignment horizontal="center" vertical="center"/>
    </xf>
    <xf numFmtId="0" fontId="14" fillId="0" borderId="0" xfId="0" applyFont="1" applyAlignment="1">
      <alignment horizontal="center" vertical="center"/>
    </xf>
    <xf numFmtId="0" fontId="31" fillId="0" borderId="1" xfId="0" applyFont="1" applyBorder="1">
      <alignment vertical="center"/>
    </xf>
    <xf numFmtId="0" fontId="14" fillId="0" borderId="1" xfId="0" applyFont="1" applyBorder="1" applyAlignment="1">
      <alignment horizontal="center" vertical="center"/>
    </xf>
    <xf numFmtId="0" fontId="31" fillId="0" borderId="1" xfId="0" applyFont="1" applyBorder="1" applyAlignment="1">
      <alignment horizontal="center" vertical="center"/>
    </xf>
    <xf numFmtId="0" fontId="14" fillId="0" borderId="1" xfId="0" applyFont="1" applyBorder="1">
      <alignment vertical="center"/>
    </xf>
    <xf numFmtId="0" fontId="43" fillId="0" borderId="1" xfId="0" applyFont="1" applyBorder="1">
      <alignment vertical="center"/>
    </xf>
    <xf numFmtId="0" fontId="43" fillId="0" borderId="1" xfId="0" applyFont="1" applyBorder="1" applyAlignment="1">
      <alignment horizontal="center" vertical="center"/>
    </xf>
    <xf numFmtId="0" fontId="43" fillId="16" borderId="1" xfId="0" applyFont="1" applyFill="1" applyBorder="1" applyAlignment="1">
      <alignment horizontal="center" vertical="center"/>
    </xf>
    <xf numFmtId="0" fontId="43" fillId="17" borderId="1" xfId="0" applyFont="1" applyFill="1" applyBorder="1" applyAlignment="1">
      <alignment horizontal="center" vertical="center"/>
    </xf>
    <xf numFmtId="183" fontId="43" fillId="0" borderId="1" xfId="0" applyNumberFormat="1" applyFont="1" applyBorder="1">
      <alignment vertical="center"/>
    </xf>
    <xf numFmtId="184" fontId="26" fillId="15" borderId="57" xfId="0" applyNumberFormat="1" applyFont="1" applyFill="1" applyBorder="1">
      <alignment vertical="center"/>
    </xf>
    <xf numFmtId="183" fontId="0" fillId="0" borderId="61" xfId="0" applyNumberFormat="1" applyBorder="1" applyAlignment="1">
      <alignment horizontal="center" vertical="center"/>
    </xf>
    <xf numFmtId="0" fontId="43" fillId="7" borderId="47" xfId="0" applyFont="1" applyFill="1" applyBorder="1" applyProtection="1">
      <alignment vertical="center"/>
      <protection locked="0"/>
    </xf>
    <xf numFmtId="181" fontId="43" fillId="7" borderId="47" xfId="0" applyNumberFormat="1" applyFont="1" applyFill="1" applyBorder="1" applyProtection="1">
      <alignment vertical="center"/>
      <protection locked="0"/>
    </xf>
    <xf numFmtId="0" fontId="30" fillId="0" borderId="0" xfId="0" applyFont="1">
      <alignment vertical="center"/>
    </xf>
    <xf numFmtId="0" fontId="39" fillId="12" borderId="0" xfId="0" applyFont="1" applyFill="1" applyAlignment="1">
      <alignment horizontal="left" vertical="center"/>
    </xf>
    <xf numFmtId="0" fontId="45" fillId="0" borderId="40" xfId="0" applyFont="1" applyFill="1" applyBorder="1" applyAlignment="1">
      <alignment horizontal="left" vertical="center" wrapText="1"/>
    </xf>
    <xf numFmtId="0" fontId="45" fillId="0" borderId="34" xfId="0" applyFont="1" applyFill="1" applyBorder="1" applyAlignment="1">
      <alignment horizontal="left" vertical="center" wrapText="1"/>
    </xf>
    <xf numFmtId="0" fontId="39" fillId="6" borderId="52" xfId="0" applyFont="1" applyFill="1" applyBorder="1" applyAlignment="1">
      <alignment horizontal="center" vertical="center"/>
    </xf>
    <xf numFmtId="0" fontId="39" fillId="6" borderId="53" xfId="0" applyFont="1" applyFill="1" applyBorder="1" applyAlignment="1">
      <alignment horizontal="center" vertical="center"/>
    </xf>
    <xf numFmtId="0" fontId="43" fillId="9" borderId="31" xfId="0" applyFont="1" applyFill="1" applyBorder="1" applyAlignment="1">
      <alignment horizontal="left" vertical="top" wrapText="1"/>
    </xf>
    <xf numFmtId="0" fontId="43" fillId="9" borderId="32" xfId="0" applyFont="1" applyFill="1" applyBorder="1" applyAlignment="1">
      <alignment horizontal="left" vertical="top" wrapText="1"/>
    </xf>
    <xf numFmtId="0" fontId="43" fillId="9" borderId="33" xfId="0" applyFont="1" applyFill="1" applyBorder="1" applyAlignment="1">
      <alignment horizontal="left" vertical="top" wrapText="1"/>
    </xf>
    <xf numFmtId="177" fontId="44" fillId="11" borderId="62" xfId="0" applyNumberFormat="1" applyFont="1" applyFill="1" applyBorder="1" applyAlignment="1">
      <alignment horizontal="center" vertical="center" wrapText="1"/>
    </xf>
    <xf numFmtId="177" fontId="44" fillId="11" borderId="63" xfId="0" applyNumberFormat="1" applyFont="1" applyFill="1" applyBorder="1" applyAlignment="1">
      <alignment horizontal="center" vertical="center" wrapText="1"/>
    </xf>
    <xf numFmtId="177" fontId="44" fillId="11" borderId="44" xfId="0" applyNumberFormat="1" applyFont="1" applyFill="1" applyBorder="1" applyAlignment="1">
      <alignment horizontal="center" vertical="center" wrapText="1"/>
    </xf>
    <xf numFmtId="0" fontId="0" fillId="0" borderId="0" xfId="0" applyAlignment="1">
      <alignment horizontal="left" vertical="top" wrapText="1"/>
    </xf>
    <xf numFmtId="0" fontId="47" fillId="10" borderId="0" xfId="0" applyFont="1" applyFill="1" applyAlignment="1">
      <alignment horizontal="right" wrapText="1"/>
    </xf>
  </cellXfs>
  <cellStyles count="2">
    <cellStyle name="標準" xfId="0" builtinId="0"/>
    <cellStyle name="標準 2" xfId="1" xr:uid="{00000000-0005-0000-0000-000001000000}"/>
  </cellStyles>
  <dxfs count="5">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8930153690319"/>
          <c:y val="0.16566358137619147"/>
          <c:w val="0.42091624119884741"/>
          <c:h val="0.66099508458239864"/>
        </c:manualLayout>
      </c:layout>
      <c:radarChart>
        <c:radarStyle val="marker"/>
        <c:varyColors val="0"/>
        <c:ser>
          <c:idx val="0"/>
          <c:order val="0"/>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結果出力!$C$108:$C$114</c15:sqref>
                  </c15:fullRef>
                </c:ext>
              </c:extLst>
              <c:f>(結果出力!$C$108,結果出力!$C$110,結果出力!$C$112,結果出力!$C$114)</c:f>
              <c:strCache>
                <c:ptCount val="4"/>
                <c:pt idx="0">
                  <c:v>➊ ﾘﾌﾚｯｼｭ・ﾘﾗｯｸｽ空間</c:v>
                </c:pt>
                <c:pt idx="1">
                  <c:v>➋ 室内環境、ﾃﾅﾝﾄ対応</c:v>
                </c:pt>
                <c:pt idx="2">
                  <c:v>❸ ｴﾈﾙｷﾞｰの見える化</c:v>
                </c:pt>
                <c:pt idx="3">
                  <c:v>❹ 災害時対応、BCP</c:v>
                </c:pt>
              </c:strCache>
            </c:strRef>
          </c:cat>
          <c:val>
            <c:numRef>
              <c:extLst>
                <c:ext xmlns:c15="http://schemas.microsoft.com/office/drawing/2012/chart" uri="{02D57815-91ED-43cb-92C2-25804820EDAC}">
                  <c15:fullRef>
                    <c15:sqref>結果出力!$J$108:$J$114</c15:sqref>
                  </c15:fullRef>
                </c:ext>
              </c:extLst>
              <c:f>(結果出力!$J$108,結果出力!$J$110,結果出力!$J$112,結果出力!$J$114)</c:f>
              <c:numCache>
                <c:formatCode>General</c:formatCode>
                <c:ptCount val="4"/>
                <c:pt idx="0" formatCode="0%">
                  <c:v>0.5</c:v>
                </c:pt>
                <c:pt idx="1" formatCode="0%">
                  <c:v>0.54545454545454541</c:v>
                </c:pt>
                <c:pt idx="2" formatCode="0%">
                  <c:v>0.5</c:v>
                </c:pt>
                <c:pt idx="3" formatCode="0%">
                  <c:v>0.5</c:v>
                </c:pt>
              </c:numCache>
            </c:numRef>
          </c:val>
          <c:extLst>
            <c:ext xmlns:c16="http://schemas.microsoft.com/office/drawing/2014/chart" uri="{C3380CC4-5D6E-409C-BE32-E72D297353CC}">
              <c16:uniqueId val="{00000000-69B4-41BC-8A19-504F241B27E5}"/>
            </c:ext>
          </c:extLst>
        </c:ser>
        <c:dLbls>
          <c:showLegendKey val="0"/>
          <c:showVal val="0"/>
          <c:showCatName val="0"/>
          <c:showSerName val="0"/>
          <c:showPercent val="0"/>
          <c:showBubbleSize val="0"/>
        </c:dLbls>
        <c:axId val="280400168"/>
        <c:axId val="280400560"/>
      </c:radarChart>
      <c:catAx>
        <c:axId val="280400168"/>
        <c:scaling>
          <c:orientation val="minMax"/>
        </c:scaling>
        <c:delete val="1"/>
        <c:axPos val="b"/>
        <c:numFmt formatCode="General" sourceLinked="1"/>
        <c:majorTickMark val="none"/>
        <c:minorTickMark val="none"/>
        <c:tickLblPos val="nextTo"/>
        <c:crossAx val="280400560"/>
        <c:crosses val="autoZero"/>
        <c:auto val="1"/>
        <c:lblAlgn val="ctr"/>
        <c:lblOffset val="100"/>
        <c:noMultiLvlLbl val="0"/>
      </c:catAx>
      <c:valAx>
        <c:axId val="280400560"/>
        <c:scaling>
          <c:orientation val="minMax"/>
          <c:max val="1"/>
          <c:min val="0"/>
        </c:scaling>
        <c:delete val="0"/>
        <c:axPos val="l"/>
        <c:majorGridlines>
          <c:spPr>
            <a:ln w="9525" cap="flat" cmpd="sng" algn="ctr">
              <a:solidFill>
                <a:schemeClr val="tx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04001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面積別分析!$F$5:$F$14</c:f>
              <c:numCache>
                <c:formatCode>General</c:formatCode>
                <c:ptCount val="10"/>
                <c:pt idx="0">
                  <c:v>0</c:v>
                </c:pt>
                <c:pt idx="1">
                  <c:v>2</c:v>
                </c:pt>
                <c:pt idx="2">
                  <c:v>4</c:v>
                </c:pt>
                <c:pt idx="3">
                  <c:v>8</c:v>
                </c:pt>
                <c:pt idx="4">
                  <c:v>22</c:v>
                </c:pt>
                <c:pt idx="5">
                  <c:v>36</c:v>
                </c:pt>
                <c:pt idx="6">
                  <c:v>24</c:v>
                </c:pt>
                <c:pt idx="7">
                  <c:v>11</c:v>
                </c:pt>
                <c:pt idx="8">
                  <c:v>6</c:v>
                </c:pt>
                <c:pt idx="9">
                  <c:v>4</c:v>
                </c:pt>
              </c:numCache>
            </c:numRef>
          </c:val>
          <c:extLst>
            <c:ext xmlns:c16="http://schemas.microsoft.com/office/drawing/2014/chart" uri="{C3380CC4-5D6E-409C-BE32-E72D297353CC}">
              <c16:uniqueId val="{00000000-D9D0-42C1-BADE-8F9FFA002112}"/>
            </c:ext>
          </c:extLst>
        </c:ser>
        <c:dLbls>
          <c:showLegendKey val="0"/>
          <c:showVal val="0"/>
          <c:showCatName val="0"/>
          <c:showSerName val="0"/>
          <c:showPercent val="0"/>
          <c:showBubbleSize val="0"/>
        </c:dLbls>
        <c:gapWidth val="50"/>
        <c:overlap val="100"/>
        <c:axId val="285633528"/>
        <c:axId val="285633920"/>
      </c:barChart>
      <c:catAx>
        <c:axId val="2856335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総合点数</a:t>
                </a:r>
              </a:p>
            </c:rich>
          </c:tx>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33920"/>
        <c:crosses val="autoZero"/>
        <c:auto val="1"/>
        <c:lblAlgn val="ctr"/>
        <c:lblOffset val="100"/>
        <c:noMultiLvlLbl val="0"/>
      </c:catAx>
      <c:valAx>
        <c:axId val="285633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285633528"/>
        <c:crosses val="autoZero"/>
        <c:crossBetween val="between"/>
      </c:valAx>
      <c:spPr>
        <a:noFill/>
        <a:ln w="25400">
          <a:noFill/>
        </a:ln>
      </c:spPr>
    </c:plotArea>
    <c:legend>
      <c:legendPos val="b"/>
      <c:layout>
        <c:manualLayout>
          <c:xMode val="edge"/>
          <c:yMode val="edge"/>
          <c:x val="0.71280538447545538"/>
          <c:y val="7.6011373578302718E-2"/>
          <c:w val="0.27177027624022254"/>
          <c:h val="8.0138232720909877E-2"/>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面積別分析!$G$5:$G$14</c:f>
              <c:numCache>
                <c:formatCode>General</c:formatCode>
                <c:ptCount val="10"/>
                <c:pt idx="0">
                  <c:v>0</c:v>
                </c:pt>
                <c:pt idx="1">
                  <c:v>0</c:v>
                </c:pt>
                <c:pt idx="2">
                  <c:v>1</c:v>
                </c:pt>
                <c:pt idx="3">
                  <c:v>3</c:v>
                </c:pt>
                <c:pt idx="4">
                  <c:v>0</c:v>
                </c:pt>
                <c:pt idx="5">
                  <c:v>6</c:v>
                </c:pt>
                <c:pt idx="6">
                  <c:v>9</c:v>
                </c:pt>
                <c:pt idx="7">
                  <c:v>3</c:v>
                </c:pt>
                <c:pt idx="8">
                  <c:v>3</c:v>
                </c:pt>
                <c:pt idx="9">
                  <c:v>2</c:v>
                </c:pt>
              </c:numCache>
            </c:numRef>
          </c:val>
          <c:extLst>
            <c:ext xmlns:c16="http://schemas.microsoft.com/office/drawing/2014/chart" uri="{C3380CC4-5D6E-409C-BE32-E72D297353CC}">
              <c16:uniqueId val="{00000000-FACC-4CE0-B3BC-6A973B96511A}"/>
            </c:ext>
          </c:extLst>
        </c:ser>
        <c:dLbls>
          <c:showLegendKey val="0"/>
          <c:showVal val="0"/>
          <c:showCatName val="0"/>
          <c:showSerName val="0"/>
          <c:showPercent val="0"/>
          <c:showBubbleSize val="0"/>
        </c:dLbls>
        <c:gapWidth val="50"/>
        <c:overlap val="100"/>
        <c:axId val="285634704"/>
        <c:axId val="285635488"/>
      </c:barChart>
      <c:catAx>
        <c:axId val="28563470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総合点数</a:t>
                </a:r>
              </a:p>
            </c:rich>
          </c:tx>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35488"/>
        <c:crosses val="autoZero"/>
        <c:auto val="1"/>
        <c:lblAlgn val="ctr"/>
        <c:lblOffset val="100"/>
        <c:noMultiLvlLbl val="0"/>
      </c:catAx>
      <c:valAx>
        <c:axId val="28563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285634704"/>
        <c:crosses val="autoZero"/>
        <c:crossBetween val="between"/>
      </c:valAx>
      <c:spPr>
        <a:noFill/>
        <a:ln w="25400">
          <a:noFill/>
        </a:ln>
      </c:spPr>
    </c:plotArea>
    <c:legend>
      <c:legendPos val="b"/>
      <c:layout>
        <c:manualLayout>
          <c:xMode val="edge"/>
          <c:yMode val="edge"/>
          <c:x val="0.73912990042911297"/>
          <c:y val="9.4193350831146105E-2"/>
          <c:w val="0.24544598591842681"/>
          <c:h val="9.8320209973753292E-2"/>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面積別分析!$E$22:$E$31</c:f>
              <c:numCache>
                <c:formatCode>General</c:formatCode>
                <c:ptCount val="10"/>
                <c:pt idx="0">
                  <c:v>22</c:v>
                </c:pt>
                <c:pt idx="1">
                  <c:v>56</c:v>
                </c:pt>
                <c:pt idx="2">
                  <c:v>63</c:v>
                </c:pt>
                <c:pt idx="3">
                  <c:v>91</c:v>
                </c:pt>
                <c:pt idx="4">
                  <c:v>96</c:v>
                </c:pt>
                <c:pt idx="5">
                  <c:v>38</c:v>
                </c:pt>
                <c:pt idx="6">
                  <c:v>31</c:v>
                </c:pt>
                <c:pt idx="7">
                  <c:v>6</c:v>
                </c:pt>
                <c:pt idx="8">
                  <c:v>6</c:v>
                </c:pt>
                <c:pt idx="9">
                  <c:v>3</c:v>
                </c:pt>
              </c:numCache>
            </c:numRef>
          </c:val>
          <c:extLst>
            <c:ext xmlns:c16="http://schemas.microsoft.com/office/drawing/2014/chart" uri="{C3380CC4-5D6E-409C-BE32-E72D297353CC}">
              <c16:uniqueId val="{00000000-470A-4F9F-95EE-627187BACECF}"/>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面積別分析!$F$22:$F$31</c:f>
              <c:numCache>
                <c:formatCode>General</c:formatCode>
                <c:ptCount val="10"/>
                <c:pt idx="0">
                  <c:v>4</c:v>
                </c:pt>
                <c:pt idx="1">
                  <c:v>0</c:v>
                </c:pt>
                <c:pt idx="2">
                  <c:v>8</c:v>
                </c:pt>
                <c:pt idx="3">
                  <c:v>16</c:v>
                </c:pt>
                <c:pt idx="4">
                  <c:v>24</c:v>
                </c:pt>
                <c:pt idx="5">
                  <c:v>26</c:v>
                </c:pt>
                <c:pt idx="6">
                  <c:v>22</c:v>
                </c:pt>
                <c:pt idx="7">
                  <c:v>7</c:v>
                </c:pt>
                <c:pt idx="8">
                  <c:v>5</c:v>
                </c:pt>
                <c:pt idx="9">
                  <c:v>5</c:v>
                </c:pt>
              </c:numCache>
            </c:numRef>
          </c:val>
          <c:extLst>
            <c:ext xmlns:c16="http://schemas.microsoft.com/office/drawing/2014/chart" uri="{C3380CC4-5D6E-409C-BE32-E72D297353CC}">
              <c16:uniqueId val="{00000001-470A-4F9F-95EE-627187BACECF}"/>
            </c:ext>
          </c:extLst>
        </c:ser>
        <c:ser>
          <c:idx val="3"/>
          <c:order val="2"/>
          <c:tx>
            <c:strRef>
              <c:f>面積別分析!$G$4</c:f>
              <c:strCache>
                <c:ptCount val="1"/>
                <c:pt idx="0">
                  <c:v>10001－</c:v>
                </c:pt>
              </c:strCache>
            </c:strRef>
          </c:tx>
          <c:spPr>
            <a:solidFill>
              <a:srgbClr val="FFC00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面積別分析!$G$22:$G$31</c:f>
              <c:numCache>
                <c:formatCode>General</c:formatCode>
                <c:ptCount val="10"/>
                <c:pt idx="0">
                  <c:v>0</c:v>
                </c:pt>
                <c:pt idx="1">
                  <c:v>0</c:v>
                </c:pt>
                <c:pt idx="2">
                  <c:v>4</c:v>
                </c:pt>
                <c:pt idx="3">
                  <c:v>1</c:v>
                </c:pt>
                <c:pt idx="4">
                  <c:v>3</c:v>
                </c:pt>
                <c:pt idx="5">
                  <c:v>5</c:v>
                </c:pt>
                <c:pt idx="6">
                  <c:v>6</c:v>
                </c:pt>
                <c:pt idx="7">
                  <c:v>3</c:v>
                </c:pt>
                <c:pt idx="8">
                  <c:v>3</c:v>
                </c:pt>
                <c:pt idx="9">
                  <c:v>2</c:v>
                </c:pt>
              </c:numCache>
            </c:numRef>
          </c:val>
          <c:extLst>
            <c:ext xmlns:c16="http://schemas.microsoft.com/office/drawing/2014/chart" uri="{C3380CC4-5D6E-409C-BE32-E72D297353CC}">
              <c16:uniqueId val="{00000002-470A-4F9F-95EE-627187BACECF}"/>
            </c:ext>
          </c:extLst>
        </c:ser>
        <c:dLbls>
          <c:showLegendKey val="0"/>
          <c:showVal val="0"/>
          <c:showCatName val="0"/>
          <c:showSerName val="0"/>
          <c:showPercent val="0"/>
          <c:showBubbleSize val="0"/>
        </c:dLbls>
        <c:gapWidth val="50"/>
        <c:overlap val="100"/>
        <c:axId val="285637840"/>
        <c:axId val="285638232"/>
      </c:barChart>
      <c:catAx>
        <c:axId val="2856378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285638232"/>
        <c:crosses val="autoZero"/>
        <c:auto val="1"/>
        <c:lblAlgn val="ctr"/>
        <c:lblOffset val="100"/>
        <c:noMultiLvlLbl val="0"/>
      </c:catAx>
      <c:valAx>
        <c:axId val="285638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285637840"/>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面積別分析!$E$22:$E$31</c:f>
              <c:numCache>
                <c:formatCode>General</c:formatCode>
                <c:ptCount val="10"/>
                <c:pt idx="0">
                  <c:v>22</c:v>
                </c:pt>
                <c:pt idx="1">
                  <c:v>56</c:v>
                </c:pt>
                <c:pt idx="2">
                  <c:v>63</c:v>
                </c:pt>
                <c:pt idx="3">
                  <c:v>91</c:v>
                </c:pt>
                <c:pt idx="4">
                  <c:v>96</c:v>
                </c:pt>
                <c:pt idx="5">
                  <c:v>38</c:v>
                </c:pt>
                <c:pt idx="6">
                  <c:v>31</c:v>
                </c:pt>
                <c:pt idx="7">
                  <c:v>6</c:v>
                </c:pt>
                <c:pt idx="8">
                  <c:v>6</c:v>
                </c:pt>
                <c:pt idx="9">
                  <c:v>3</c:v>
                </c:pt>
              </c:numCache>
            </c:numRef>
          </c:val>
          <c:extLst>
            <c:ext xmlns:c16="http://schemas.microsoft.com/office/drawing/2014/chart" uri="{C3380CC4-5D6E-409C-BE32-E72D297353CC}">
              <c16:uniqueId val="{00000000-5A83-42C3-9A77-1A1B33C7BDA2}"/>
            </c:ext>
          </c:extLst>
        </c:ser>
        <c:dLbls>
          <c:showLegendKey val="0"/>
          <c:showVal val="0"/>
          <c:showCatName val="0"/>
          <c:showSerName val="0"/>
          <c:showPercent val="0"/>
          <c:showBubbleSize val="0"/>
        </c:dLbls>
        <c:gapWidth val="50"/>
        <c:overlap val="100"/>
        <c:axId val="285646464"/>
        <c:axId val="285647640"/>
      </c:barChart>
      <c:catAx>
        <c:axId val="28564646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285647640"/>
        <c:crosses val="autoZero"/>
        <c:auto val="1"/>
        <c:lblAlgn val="ctr"/>
        <c:lblOffset val="100"/>
        <c:noMultiLvlLbl val="0"/>
      </c:catAx>
      <c:valAx>
        <c:axId val="285647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285646464"/>
        <c:crosses val="autoZero"/>
        <c:crossBetween val="between"/>
      </c:valAx>
      <c:spPr>
        <a:noFill/>
        <a:ln w="25400">
          <a:noFill/>
        </a:ln>
      </c:spPr>
    </c:plotArea>
    <c:legend>
      <c:legendPos val="b"/>
      <c:layout>
        <c:manualLayout>
          <c:xMode val="edge"/>
          <c:yMode val="edge"/>
          <c:x val="0.72584093654959803"/>
          <c:y val="9.4193406882635486E-2"/>
          <c:w val="0.25873494979794198"/>
          <c:h val="0.12013832532771844"/>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面積別分析!$F$22:$F$31</c:f>
              <c:numCache>
                <c:formatCode>General</c:formatCode>
                <c:ptCount val="10"/>
                <c:pt idx="0">
                  <c:v>4</c:v>
                </c:pt>
                <c:pt idx="1">
                  <c:v>0</c:v>
                </c:pt>
                <c:pt idx="2">
                  <c:v>8</c:v>
                </c:pt>
                <c:pt idx="3">
                  <c:v>16</c:v>
                </c:pt>
                <c:pt idx="4">
                  <c:v>24</c:v>
                </c:pt>
                <c:pt idx="5">
                  <c:v>26</c:v>
                </c:pt>
                <c:pt idx="6">
                  <c:v>22</c:v>
                </c:pt>
                <c:pt idx="7">
                  <c:v>7</c:v>
                </c:pt>
                <c:pt idx="8">
                  <c:v>5</c:v>
                </c:pt>
                <c:pt idx="9">
                  <c:v>5</c:v>
                </c:pt>
              </c:numCache>
            </c:numRef>
          </c:val>
          <c:extLst>
            <c:ext xmlns:c16="http://schemas.microsoft.com/office/drawing/2014/chart" uri="{C3380CC4-5D6E-409C-BE32-E72D297353CC}">
              <c16:uniqueId val="{00000000-C367-43D9-B178-6757C62F167C}"/>
            </c:ext>
          </c:extLst>
        </c:ser>
        <c:dLbls>
          <c:showLegendKey val="0"/>
          <c:showVal val="0"/>
          <c:showCatName val="0"/>
          <c:showSerName val="0"/>
          <c:showPercent val="0"/>
          <c:showBubbleSize val="0"/>
        </c:dLbls>
        <c:gapWidth val="50"/>
        <c:overlap val="100"/>
        <c:axId val="318207864"/>
        <c:axId val="318208256"/>
      </c:barChart>
      <c:catAx>
        <c:axId val="31820786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8256"/>
        <c:crosses val="autoZero"/>
        <c:auto val="1"/>
        <c:lblAlgn val="ctr"/>
        <c:lblOffset val="100"/>
        <c:noMultiLvlLbl val="0"/>
      </c:catAx>
      <c:valAx>
        <c:axId val="318208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7864"/>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面積別分析!$G$22:$G$31</c:f>
              <c:numCache>
                <c:formatCode>General</c:formatCode>
                <c:ptCount val="10"/>
                <c:pt idx="0">
                  <c:v>0</c:v>
                </c:pt>
                <c:pt idx="1">
                  <c:v>0</c:v>
                </c:pt>
                <c:pt idx="2">
                  <c:v>4</c:v>
                </c:pt>
                <c:pt idx="3">
                  <c:v>1</c:v>
                </c:pt>
                <c:pt idx="4">
                  <c:v>3</c:v>
                </c:pt>
                <c:pt idx="5">
                  <c:v>5</c:v>
                </c:pt>
                <c:pt idx="6">
                  <c:v>6</c:v>
                </c:pt>
                <c:pt idx="7">
                  <c:v>3</c:v>
                </c:pt>
                <c:pt idx="8">
                  <c:v>3</c:v>
                </c:pt>
                <c:pt idx="9">
                  <c:v>2</c:v>
                </c:pt>
              </c:numCache>
            </c:numRef>
          </c:val>
          <c:extLst>
            <c:ext xmlns:c16="http://schemas.microsoft.com/office/drawing/2014/chart" uri="{C3380CC4-5D6E-409C-BE32-E72D297353CC}">
              <c16:uniqueId val="{00000000-8A0A-43A7-A454-B57C6C5CB936}"/>
            </c:ext>
          </c:extLst>
        </c:ser>
        <c:dLbls>
          <c:showLegendKey val="0"/>
          <c:showVal val="0"/>
          <c:showCatName val="0"/>
          <c:showSerName val="0"/>
          <c:showPercent val="0"/>
          <c:showBubbleSize val="0"/>
        </c:dLbls>
        <c:gapWidth val="50"/>
        <c:overlap val="100"/>
        <c:axId val="318207472"/>
        <c:axId val="318206296"/>
      </c:barChart>
      <c:catAx>
        <c:axId val="31820747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6296"/>
        <c:crosses val="autoZero"/>
        <c:auto val="1"/>
        <c:lblAlgn val="ctr"/>
        <c:lblOffset val="100"/>
        <c:noMultiLvlLbl val="0"/>
      </c:catAx>
      <c:valAx>
        <c:axId val="318206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7472"/>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面積別分析!$E$39:$E$48</c:f>
              <c:numCache>
                <c:formatCode>General</c:formatCode>
                <c:ptCount val="10"/>
                <c:pt idx="0">
                  <c:v>201</c:v>
                </c:pt>
                <c:pt idx="1">
                  <c:v>0</c:v>
                </c:pt>
                <c:pt idx="2">
                  <c:v>0</c:v>
                </c:pt>
                <c:pt idx="3">
                  <c:v>0</c:v>
                </c:pt>
                <c:pt idx="4">
                  <c:v>159</c:v>
                </c:pt>
                <c:pt idx="5">
                  <c:v>0</c:v>
                </c:pt>
                <c:pt idx="6">
                  <c:v>0</c:v>
                </c:pt>
                <c:pt idx="7">
                  <c:v>0</c:v>
                </c:pt>
                <c:pt idx="8">
                  <c:v>0</c:v>
                </c:pt>
                <c:pt idx="9">
                  <c:v>52</c:v>
                </c:pt>
              </c:numCache>
            </c:numRef>
          </c:val>
          <c:extLst>
            <c:ext xmlns:c16="http://schemas.microsoft.com/office/drawing/2014/chart" uri="{C3380CC4-5D6E-409C-BE32-E72D297353CC}">
              <c16:uniqueId val="{00000000-B93D-404D-8CF2-E2EDDFF512BB}"/>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面積別分析!$F$39:$F$48</c:f>
              <c:numCache>
                <c:formatCode>General</c:formatCode>
                <c:ptCount val="10"/>
                <c:pt idx="0">
                  <c:v>29</c:v>
                </c:pt>
                <c:pt idx="1">
                  <c:v>0</c:v>
                </c:pt>
                <c:pt idx="2">
                  <c:v>0</c:v>
                </c:pt>
                <c:pt idx="3">
                  <c:v>0</c:v>
                </c:pt>
                <c:pt idx="4">
                  <c:v>58</c:v>
                </c:pt>
                <c:pt idx="5">
                  <c:v>0</c:v>
                </c:pt>
                <c:pt idx="6">
                  <c:v>0</c:v>
                </c:pt>
                <c:pt idx="7">
                  <c:v>0</c:v>
                </c:pt>
                <c:pt idx="8">
                  <c:v>0</c:v>
                </c:pt>
                <c:pt idx="9">
                  <c:v>30</c:v>
                </c:pt>
              </c:numCache>
            </c:numRef>
          </c:val>
          <c:extLst>
            <c:ext xmlns:c16="http://schemas.microsoft.com/office/drawing/2014/chart" uri="{C3380CC4-5D6E-409C-BE32-E72D297353CC}">
              <c16:uniqueId val="{00000001-B93D-404D-8CF2-E2EDDFF512BB}"/>
            </c:ext>
          </c:extLst>
        </c:ser>
        <c:ser>
          <c:idx val="3"/>
          <c:order val="2"/>
          <c:tx>
            <c:strRef>
              <c:f>面積別分析!$G$4</c:f>
              <c:strCache>
                <c:ptCount val="1"/>
                <c:pt idx="0">
                  <c:v>10001－</c:v>
                </c:pt>
              </c:strCache>
            </c:strRef>
          </c:tx>
          <c:spPr>
            <a:solidFill>
              <a:srgbClr val="FFC00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面積別分析!$G$39:$G$48</c:f>
              <c:numCache>
                <c:formatCode>General</c:formatCode>
                <c:ptCount val="10"/>
                <c:pt idx="0">
                  <c:v>5</c:v>
                </c:pt>
                <c:pt idx="1">
                  <c:v>0</c:v>
                </c:pt>
                <c:pt idx="2">
                  <c:v>0</c:v>
                </c:pt>
                <c:pt idx="3">
                  <c:v>0</c:v>
                </c:pt>
                <c:pt idx="4">
                  <c:v>12</c:v>
                </c:pt>
                <c:pt idx="5">
                  <c:v>0</c:v>
                </c:pt>
                <c:pt idx="6">
                  <c:v>0</c:v>
                </c:pt>
                <c:pt idx="7">
                  <c:v>0</c:v>
                </c:pt>
                <c:pt idx="8">
                  <c:v>0</c:v>
                </c:pt>
                <c:pt idx="9">
                  <c:v>10</c:v>
                </c:pt>
              </c:numCache>
            </c:numRef>
          </c:val>
          <c:extLst>
            <c:ext xmlns:c16="http://schemas.microsoft.com/office/drawing/2014/chart" uri="{C3380CC4-5D6E-409C-BE32-E72D297353CC}">
              <c16:uniqueId val="{00000002-B93D-404D-8CF2-E2EDDFF512BB}"/>
            </c:ext>
          </c:extLst>
        </c:ser>
        <c:dLbls>
          <c:showLegendKey val="0"/>
          <c:showVal val="0"/>
          <c:showCatName val="0"/>
          <c:showSerName val="0"/>
          <c:showPercent val="0"/>
          <c:showBubbleSize val="0"/>
        </c:dLbls>
        <c:gapWidth val="50"/>
        <c:overlap val="100"/>
        <c:axId val="318206688"/>
        <c:axId val="318207080"/>
      </c:barChart>
      <c:catAx>
        <c:axId val="3182066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7080"/>
        <c:crosses val="autoZero"/>
        <c:auto val="1"/>
        <c:lblAlgn val="ctr"/>
        <c:lblOffset val="100"/>
        <c:noMultiLvlLbl val="0"/>
      </c:catAx>
      <c:valAx>
        <c:axId val="318207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6688"/>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面積別分析!$E$39:$E$48</c:f>
              <c:numCache>
                <c:formatCode>General</c:formatCode>
                <c:ptCount val="10"/>
                <c:pt idx="0">
                  <c:v>201</c:v>
                </c:pt>
                <c:pt idx="1">
                  <c:v>0</c:v>
                </c:pt>
                <c:pt idx="2">
                  <c:v>0</c:v>
                </c:pt>
                <c:pt idx="3">
                  <c:v>0</c:v>
                </c:pt>
                <c:pt idx="4">
                  <c:v>159</c:v>
                </c:pt>
                <c:pt idx="5">
                  <c:v>0</c:v>
                </c:pt>
                <c:pt idx="6">
                  <c:v>0</c:v>
                </c:pt>
                <c:pt idx="7">
                  <c:v>0</c:v>
                </c:pt>
                <c:pt idx="8">
                  <c:v>0</c:v>
                </c:pt>
                <c:pt idx="9">
                  <c:v>52</c:v>
                </c:pt>
              </c:numCache>
            </c:numRef>
          </c:val>
          <c:extLst>
            <c:ext xmlns:c16="http://schemas.microsoft.com/office/drawing/2014/chart" uri="{C3380CC4-5D6E-409C-BE32-E72D297353CC}">
              <c16:uniqueId val="{00000000-DF6D-4DA1-B299-E61E58F03BB5}"/>
            </c:ext>
          </c:extLst>
        </c:ser>
        <c:dLbls>
          <c:showLegendKey val="0"/>
          <c:showVal val="0"/>
          <c:showCatName val="0"/>
          <c:showSerName val="0"/>
          <c:showPercent val="0"/>
          <c:showBubbleSize val="0"/>
        </c:dLbls>
        <c:gapWidth val="50"/>
        <c:overlap val="100"/>
        <c:axId val="318194144"/>
        <c:axId val="318194928"/>
      </c:barChart>
      <c:catAx>
        <c:axId val="31819414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4928"/>
        <c:crosses val="autoZero"/>
        <c:auto val="1"/>
        <c:lblAlgn val="ctr"/>
        <c:lblOffset val="100"/>
        <c:noMultiLvlLbl val="0"/>
      </c:catAx>
      <c:valAx>
        <c:axId val="318194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194144"/>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面積別分析!$F$39:$F$48</c:f>
              <c:numCache>
                <c:formatCode>General</c:formatCode>
                <c:ptCount val="10"/>
                <c:pt idx="0">
                  <c:v>29</c:v>
                </c:pt>
                <c:pt idx="1">
                  <c:v>0</c:v>
                </c:pt>
                <c:pt idx="2">
                  <c:v>0</c:v>
                </c:pt>
                <c:pt idx="3">
                  <c:v>0</c:v>
                </c:pt>
                <c:pt idx="4">
                  <c:v>58</c:v>
                </c:pt>
                <c:pt idx="5">
                  <c:v>0</c:v>
                </c:pt>
                <c:pt idx="6">
                  <c:v>0</c:v>
                </c:pt>
                <c:pt idx="7">
                  <c:v>0</c:v>
                </c:pt>
                <c:pt idx="8">
                  <c:v>0</c:v>
                </c:pt>
                <c:pt idx="9">
                  <c:v>30</c:v>
                </c:pt>
              </c:numCache>
            </c:numRef>
          </c:val>
          <c:extLst>
            <c:ext xmlns:c16="http://schemas.microsoft.com/office/drawing/2014/chart" uri="{C3380CC4-5D6E-409C-BE32-E72D297353CC}">
              <c16:uniqueId val="{00000000-C495-4413-BE2D-DFF3AF3D8FC9}"/>
            </c:ext>
          </c:extLst>
        </c:ser>
        <c:dLbls>
          <c:showLegendKey val="0"/>
          <c:showVal val="0"/>
          <c:showCatName val="0"/>
          <c:showSerName val="0"/>
          <c:showPercent val="0"/>
          <c:showBubbleSize val="0"/>
        </c:dLbls>
        <c:gapWidth val="50"/>
        <c:overlap val="100"/>
        <c:axId val="318204336"/>
        <c:axId val="318205512"/>
      </c:barChart>
      <c:catAx>
        <c:axId val="31820433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5512"/>
        <c:crosses val="autoZero"/>
        <c:auto val="1"/>
        <c:lblAlgn val="ctr"/>
        <c:lblOffset val="100"/>
        <c:noMultiLvlLbl val="0"/>
      </c:catAx>
      <c:valAx>
        <c:axId val="318205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4336"/>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面積別分析!$B$39:$B$48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面積別分析!$G$39:$G$48</c:f>
              <c:numCache>
                <c:formatCode>General</c:formatCode>
                <c:ptCount val="10"/>
                <c:pt idx="0">
                  <c:v>5</c:v>
                </c:pt>
                <c:pt idx="1">
                  <c:v>0</c:v>
                </c:pt>
                <c:pt idx="2">
                  <c:v>0</c:v>
                </c:pt>
                <c:pt idx="3">
                  <c:v>0</c:v>
                </c:pt>
                <c:pt idx="4">
                  <c:v>12</c:v>
                </c:pt>
                <c:pt idx="5">
                  <c:v>0</c:v>
                </c:pt>
                <c:pt idx="6">
                  <c:v>0</c:v>
                </c:pt>
                <c:pt idx="7">
                  <c:v>0</c:v>
                </c:pt>
                <c:pt idx="8">
                  <c:v>0</c:v>
                </c:pt>
                <c:pt idx="9">
                  <c:v>10</c:v>
                </c:pt>
              </c:numCache>
            </c:numRef>
          </c:val>
          <c:extLst>
            <c:ext xmlns:c16="http://schemas.microsoft.com/office/drawing/2014/chart" uri="{C3380CC4-5D6E-409C-BE32-E72D297353CC}">
              <c16:uniqueId val="{00000000-BAED-4460-A133-026F845354A8}"/>
            </c:ext>
          </c:extLst>
        </c:ser>
        <c:dLbls>
          <c:showLegendKey val="0"/>
          <c:showVal val="0"/>
          <c:showCatName val="0"/>
          <c:showSerName val="0"/>
          <c:showPercent val="0"/>
          <c:showBubbleSize val="0"/>
        </c:dLbls>
        <c:gapWidth val="50"/>
        <c:overlap val="100"/>
        <c:axId val="318202768"/>
        <c:axId val="318198848"/>
      </c:barChart>
      <c:catAx>
        <c:axId val="3182027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8848"/>
        <c:crosses val="autoZero"/>
        <c:auto val="1"/>
        <c:lblAlgn val="ctr"/>
        <c:lblOffset val="100"/>
        <c:noMultiLvlLbl val="0"/>
      </c:catAx>
      <c:valAx>
        <c:axId val="318198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2768"/>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0192012230408713"/>
          <c:y val="5.1851857350603922E-2"/>
          <c:w val="0.79998044505574184"/>
          <c:h val="0.75286995208144702"/>
        </c:manualLayout>
      </c:layout>
      <c:barChart>
        <c:barDir val="col"/>
        <c:grouping val="stacked"/>
        <c:varyColors val="0"/>
        <c:ser>
          <c:idx val="1"/>
          <c:order val="0"/>
          <c:tx>
            <c:strRef>
              <c:f>面積別分析!$E$4</c:f>
              <c:strCache>
                <c:ptCount val="1"/>
                <c:pt idx="0">
                  <c:v>100-2000</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面積別分析!$AO$20:$AO$29</c:f>
              <c:numCache>
                <c:formatCode>General</c:formatCode>
                <c:ptCount val="10"/>
                <c:pt idx="0">
                  <c:v>4</c:v>
                </c:pt>
                <c:pt idx="1">
                  <c:v>0</c:v>
                </c:pt>
                <c:pt idx="2">
                  <c:v>8</c:v>
                </c:pt>
                <c:pt idx="3">
                  <c:v>16</c:v>
                </c:pt>
                <c:pt idx="4">
                  <c:v>24</c:v>
                </c:pt>
                <c:pt idx="5">
                  <c:v>26</c:v>
                </c:pt>
                <c:pt idx="6">
                  <c:v>22</c:v>
                </c:pt>
                <c:pt idx="7">
                  <c:v>7</c:v>
                </c:pt>
                <c:pt idx="8">
                  <c:v>5</c:v>
                </c:pt>
                <c:pt idx="9">
                  <c:v>5</c:v>
                </c:pt>
              </c:numCache>
            </c:numRef>
          </c:val>
          <c:extLst>
            <c:ext xmlns:c16="http://schemas.microsoft.com/office/drawing/2014/chart" uri="{C3380CC4-5D6E-409C-BE32-E72D297353CC}">
              <c16:uniqueId val="{00000000-D84A-4661-A83E-60A541A065C8}"/>
            </c:ext>
          </c:extLst>
        </c:ser>
        <c:dLbls>
          <c:showLegendKey val="0"/>
          <c:showVal val="0"/>
          <c:showCatName val="0"/>
          <c:showSerName val="0"/>
          <c:showPercent val="0"/>
          <c:showBubbleSize val="0"/>
        </c:dLbls>
        <c:gapWidth val="50"/>
        <c:overlap val="100"/>
        <c:axId val="280400952"/>
        <c:axId val="280402128"/>
      </c:barChart>
      <c:lineChart>
        <c:grouping val="standard"/>
        <c:varyColors val="0"/>
        <c:ser>
          <c:idx val="0"/>
          <c:order val="1"/>
          <c:spPr>
            <a:ln w="34925" cap="rnd">
              <a:solidFill>
                <a:schemeClr val="tx1">
                  <a:lumMod val="85000"/>
                  <a:lumOff val="15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面積別分析!$AQ$20:$AQ$29</c:f>
              <c:numCache>
                <c:formatCode>General</c:formatCode>
                <c:ptCount val="10"/>
                <c:pt idx="0">
                  <c:v>96.581196581196579</c:v>
                </c:pt>
                <c:pt idx="1">
                  <c:v>96.581196581196579</c:v>
                </c:pt>
                <c:pt idx="2">
                  <c:v>89.743589743589737</c:v>
                </c:pt>
                <c:pt idx="3">
                  <c:v>76.068376068376068</c:v>
                </c:pt>
                <c:pt idx="4">
                  <c:v>55.555555555555557</c:v>
                </c:pt>
                <c:pt idx="5">
                  <c:v>33.333333333333343</c:v>
                </c:pt>
                <c:pt idx="6">
                  <c:v>14.529914529914535</c:v>
                </c:pt>
                <c:pt idx="7">
                  <c:v>8.5470085470085451</c:v>
                </c:pt>
                <c:pt idx="8">
                  <c:v>4.2735042735042725</c:v>
                </c:pt>
                <c:pt idx="9">
                  <c:v>0</c:v>
                </c:pt>
              </c:numCache>
            </c:numRef>
          </c:val>
          <c:smooth val="0"/>
          <c:extLst>
            <c:ext xmlns:c16="http://schemas.microsoft.com/office/drawing/2014/chart" uri="{C3380CC4-5D6E-409C-BE32-E72D297353CC}">
              <c16:uniqueId val="{00000001-D84A-4661-A83E-60A541A065C8}"/>
            </c:ext>
          </c:extLst>
        </c:ser>
        <c:ser>
          <c:idx val="4"/>
          <c:order val="2"/>
          <c:tx>
            <c:strRef>
              <c:f>面積別分析!$B$22:$B$31</c:f>
              <c:strCache>
                <c:ptCount val="10"/>
                <c:pt idx="0">
                  <c:v>10%</c:v>
                </c:pt>
                <c:pt idx="1">
                  <c:v>20%</c:v>
                </c:pt>
                <c:pt idx="2">
                  <c:v>30%</c:v>
                </c:pt>
                <c:pt idx="3">
                  <c:v>40%</c:v>
                </c:pt>
                <c:pt idx="4">
                  <c:v>50%</c:v>
                </c:pt>
                <c:pt idx="5">
                  <c:v>60%</c:v>
                </c:pt>
                <c:pt idx="6">
                  <c:v>70%</c:v>
                </c:pt>
                <c:pt idx="7">
                  <c:v>80%</c:v>
                </c:pt>
                <c:pt idx="8">
                  <c:v>90%</c:v>
                </c:pt>
                <c:pt idx="9">
                  <c:v>100%</c:v>
                </c:pt>
              </c:strCache>
            </c:strRef>
          </c:tx>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tint val="54000"/>
                  </a:schemeClr>
                </a:solidFill>
                <a:round/>
              </a:ln>
              <a:effectLst>
                <a:outerShdw blurRad="57150" dist="19050" dir="5400000" algn="ctr" rotWithShape="0">
                  <a:srgbClr val="000000">
                    <a:alpha val="63000"/>
                  </a:srgbClr>
                </a:outerShdw>
              </a:effectLst>
            </c:spPr>
          </c:marker>
          <c:dLbls>
            <c:dLbl>
              <c:idx val="4"/>
              <c:layout>
                <c:manualLayout>
                  <c:x val="-1.3559320224299983E-2"/>
                  <c:y val="-6.3134160090191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4A-4661-A83E-60A541A065C8}"/>
                </c:ext>
              </c:extLst>
            </c:dLbl>
            <c:dLbl>
              <c:idx val="5"/>
              <c:layout>
                <c:manualLayout>
                  <c:x val="-8.4745751401875524E-3"/>
                  <c:y val="7.6662908680946995E-2"/>
                </c:manualLayout>
              </c:layout>
              <c:tx>
                <c:rich>
                  <a:bodyPr/>
                  <a:lstStyle/>
                  <a:p>
                    <a:fld id="{3EF300E5-3000-4D37-9E4F-AE676B5F3593}" type="VALUE">
                      <a:rPr lang="ja-JP" altLang="en-US" sz="1600">
                        <a:latin typeface="+mn-ea"/>
                        <a:ea typeface="+mn-ea"/>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4A-4661-A83E-60A541A065C8}"/>
                </c:ext>
              </c:extLst>
            </c:dLbl>
            <c:dLbl>
              <c:idx val="6"/>
              <c:layout>
                <c:manualLayout>
                  <c:x val="3.1539417442401456E-2"/>
                  <c:y val="4.8389633187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4A-4661-A83E-60A541A065C8}"/>
                </c:ext>
              </c:extLst>
            </c:dLbl>
            <c:dLbl>
              <c:idx val="7"/>
              <c:layout>
                <c:manualLayout>
                  <c:x val="-3.4782603932544385E-3"/>
                  <c:y val="5.4878054050130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4A-4661-A83E-60A541A065C8}"/>
                </c:ext>
              </c:extLst>
            </c:dLbl>
            <c:numFmt formatCode="General\ &quot;位&quot;"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面積別分析!$AR$20:$AR$29</c:f>
              <c:numCache>
                <c:formatCode>General</c:formatCode>
                <c:ptCount val="10"/>
                <c:pt idx="0">
                  <c:v>#N/A</c:v>
                </c:pt>
                <c:pt idx="1">
                  <c:v>#N/A</c:v>
                </c:pt>
                <c:pt idx="2">
                  <c:v>#N/A</c:v>
                </c:pt>
                <c:pt idx="3">
                  <c:v>#N/A</c:v>
                </c:pt>
                <c:pt idx="4">
                  <c:v>56</c:v>
                </c:pt>
                <c:pt idx="5">
                  <c:v>#N/A</c:v>
                </c:pt>
                <c:pt idx="6">
                  <c:v>#N/A</c:v>
                </c:pt>
                <c:pt idx="7">
                  <c:v>#N/A</c:v>
                </c:pt>
                <c:pt idx="8">
                  <c:v>#N/A</c:v>
                </c:pt>
                <c:pt idx="9">
                  <c:v>#N/A</c:v>
                </c:pt>
              </c:numCache>
            </c:numRef>
          </c:val>
          <c:smooth val="0"/>
          <c:extLst>
            <c:ext xmlns:c16="http://schemas.microsoft.com/office/drawing/2014/chart" uri="{C3380CC4-5D6E-409C-BE32-E72D297353CC}">
              <c16:uniqueId val="{00000006-D84A-4661-A83E-60A541A065C8}"/>
            </c:ext>
          </c:extLst>
        </c:ser>
        <c:dLbls>
          <c:showLegendKey val="0"/>
          <c:showVal val="0"/>
          <c:showCatName val="0"/>
          <c:showSerName val="0"/>
          <c:showPercent val="0"/>
          <c:showBubbleSize val="0"/>
        </c:dLbls>
        <c:marker val="1"/>
        <c:smooth val="0"/>
        <c:axId val="285648032"/>
        <c:axId val="285645680"/>
      </c:lineChart>
      <c:catAx>
        <c:axId val="28040095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ja-JP" altLang="en-US" sz="1200">
                    <a:solidFill>
                      <a:sysClr val="windowText" lastClr="000000"/>
                    </a:solidFill>
                  </a:rPr>
                  <a:t>得点率</a:t>
                </a:r>
                <a:endParaRPr lang="ja-JP" sz="1200">
                  <a:solidFill>
                    <a:sysClr val="windowText" lastClr="000000"/>
                  </a:solidFill>
                </a:endParaRPr>
              </a:p>
            </c:rich>
          </c:tx>
          <c:layout>
            <c:manualLayout>
              <c:xMode val="edge"/>
              <c:yMode val="edge"/>
              <c:x val="0.44405539965006519"/>
              <c:y val="0.9319327762562681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title>
        <c:numFmt formatCode="0%"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0402128"/>
        <c:crosses val="autoZero"/>
        <c:auto val="1"/>
        <c:lblAlgn val="ctr"/>
        <c:lblOffset val="100"/>
        <c:noMultiLvlLbl val="0"/>
      </c:catAx>
      <c:valAx>
        <c:axId val="28040212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件数</a:t>
                </a:r>
                <a:endParaRPr lang="ja-JP" sz="1400">
                  <a:solidFill>
                    <a:sysClr val="windowText" lastClr="000000"/>
                  </a:solidFill>
                </a:endParaRPr>
              </a:p>
            </c:rich>
          </c:tx>
          <c:layout>
            <c:manualLayout>
              <c:xMode val="edge"/>
              <c:yMode val="edge"/>
              <c:x val="5.1438587454268212E-3"/>
              <c:y val="0.3697720731488451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0400952"/>
        <c:crosses val="autoZero"/>
        <c:crossBetween val="between"/>
      </c:valAx>
      <c:valAx>
        <c:axId val="285645680"/>
        <c:scaling>
          <c:orientation val="maxMin"/>
          <c:max val="100"/>
          <c:min val="0"/>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順位（</a:t>
                </a:r>
                <a:r>
                  <a:rPr lang="en-US" altLang="ja-JP" sz="1400">
                    <a:solidFill>
                      <a:sysClr val="windowText" lastClr="000000"/>
                    </a:solidFill>
                  </a:rPr>
                  <a:t>100</a:t>
                </a:r>
                <a:r>
                  <a:rPr lang="ja-JP" altLang="en-US" sz="1400">
                    <a:solidFill>
                      <a:sysClr val="windowText" lastClr="000000"/>
                    </a:solidFill>
                  </a:rPr>
                  <a:t>件中）</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48032"/>
        <c:crosses val="max"/>
        <c:crossBetween val="between"/>
      </c:valAx>
      <c:catAx>
        <c:axId val="285648032"/>
        <c:scaling>
          <c:orientation val="minMax"/>
        </c:scaling>
        <c:delete val="1"/>
        <c:axPos val="t"/>
        <c:numFmt formatCode="General" sourceLinked="1"/>
        <c:majorTickMark val="none"/>
        <c:minorTickMark val="none"/>
        <c:tickLblPos val="nextTo"/>
        <c:crossAx val="285645680"/>
        <c:crosses val="autoZero"/>
        <c:auto val="1"/>
        <c:lblAlgn val="ctr"/>
        <c:lblOffset val="100"/>
        <c:noMultiLvlLbl val="0"/>
      </c:catAx>
      <c:spPr>
        <a:noFill/>
        <a:ln w="19050">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面積別分析!$E$56:$E$65</c:f>
              <c:numCache>
                <c:formatCode>General</c:formatCode>
                <c:ptCount val="10"/>
                <c:pt idx="0">
                  <c:v>0</c:v>
                </c:pt>
                <c:pt idx="1">
                  <c:v>236</c:v>
                </c:pt>
                <c:pt idx="2">
                  <c:v>88</c:v>
                </c:pt>
                <c:pt idx="3">
                  <c:v>36</c:v>
                </c:pt>
                <c:pt idx="4">
                  <c:v>20</c:v>
                </c:pt>
                <c:pt idx="5">
                  <c:v>22</c:v>
                </c:pt>
                <c:pt idx="6">
                  <c:v>7</c:v>
                </c:pt>
                <c:pt idx="7">
                  <c:v>3</c:v>
                </c:pt>
                <c:pt idx="8">
                  <c:v>0</c:v>
                </c:pt>
                <c:pt idx="9">
                  <c:v>0</c:v>
                </c:pt>
              </c:numCache>
            </c:numRef>
          </c:val>
          <c:extLst>
            <c:ext xmlns:c16="http://schemas.microsoft.com/office/drawing/2014/chart" uri="{C3380CC4-5D6E-409C-BE32-E72D297353CC}">
              <c16:uniqueId val="{00000000-B822-4134-A32A-0544976DC162}"/>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面積別分析!$F$56:$F$65</c:f>
              <c:numCache>
                <c:formatCode>General</c:formatCode>
                <c:ptCount val="10"/>
                <c:pt idx="0">
                  <c:v>117</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B822-4134-A32A-0544976DC162}"/>
            </c:ext>
          </c:extLst>
        </c:ser>
        <c:ser>
          <c:idx val="3"/>
          <c:order val="2"/>
          <c:tx>
            <c:strRef>
              <c:f>面積別分析!$G$4</c:f>
              <c:strCache>
                <c:ptCount val="1"/>
                <c:pt idx="0">
                  <c:v>10001－</c:v>
                </c:pt>
              </c:strCache>
            </c:strRef>
          </c:tx>
          <c:spPr>
            <a:solidFill>
              <a:srgbClr val="FFC00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面積別分析!$G$56:$G$65</c:f>
              <c:numCache>
                <c:formatCode>General</c:formatCode>
                <c:ptCount val="10"/>
                <c:pt idx="0">
                  <c:v>27</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822-4134-A32A-0544976DC162}"/>
            </c:ext>
          </c:extLst>
        </c:ser>
        <c:dLbls>
          <c:showLegendKey val="0"/>
          <c:showVal val="0"/>
          <c:showCatName val="0"/>
          <c:showSerName val="0"/>
          <c:showPercent val="0"/>
          <c:showBubbleSize val="0"/>
        </c:dLbls>
        <c:gapWidth val="50"/>
        <c:overlap val="100"/>
        <c:axId val="318203944"/>
        <c:axId val="318200416"/>
      </c:barChart>
      <c:catAx>
        <c:axId val="31820394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_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0416"/>
        <c:crosses val="autoZero"/>
        <c:auto val="1"/>
        <c:lblAlgn val="ctr"/>
        <c:lblOffset val="100"/>
        <c:noMultiLvlLbl val="0"/>
      </c:catAx>
      <c:valAx>
        <c:axId val="31820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3944"/>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面積別分析!$E$56:$E$65</c:f>
              <c:numCache>
                <c:formatCode>General</c:formatCode>
                <c:ptCount val="10"/>
                <c:pt idx="0">
                  <c:v>0</c:v>
                </c:pt>
                <c:pt idx="1">
                  <c:v>236</c:v>
                </c:pt>
                <c:pt idx="2">
                  <c:v>88</c:v>
                </c:pt>
                <c:pt idx="3">
                  <c:v>36</c:v>
                </c:pt>
                <c:pt idx="4">
                  <c:v>20</c:v>
                </c:pt>
                <c:pt idx="5">
                  <c:v>22</c:v>
                </c:pt>
                <c:pt idx="6">
                  <c:v>7</c:v>
                </c:pt>
                <c:pt idx="7">
                  <c:v>3</c:v>
                </c:pt>
                <c:pt idx="8">
                  <c:v>0</c:v>
                </c:pt>
                <c:pt idx="9">
                  <c:v>0</c:v>
                </c:pt>
              </c:numCache>
            </c:numRef>
          </c:val>
          <c:extLst>
            <c:ext xmlns:c16="http://schemas.microsoft.com/office/drawing/2014/chart" uri="{C3380CC4-5D6E-409C-BE32-E72D297353CC}">
              <c16:uniqueId val="{00000000-B25A-4E1E-A71B-9F01645D4D25}"/>
            </c:ext>
          </c:extLst>
        </c:ser>
        <c:dLbls>
          <c:showLegendKey val="0"/>
          <c:showVal val="0"/>
          <c:showCatName val="0"/>
          <c:showSerName val="0"/>
          <c:showPercent val="0"/>
          <c:showBubbleSize val="0"/>
        </c:dLbls>
        <c:gapWidth val="50"/>
        <c:overlap val="100"/>
        <c:axId val="318205120"/>
        <c:axId val="318193360"/>
      </c:barChart>
      <c:catAx>
        <c:axId val="31820512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_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3360"/>
        <c:crosses val="autoZero"/>
        <c:auto val="1"/>
        <c:lblAlgn val="ctr"/>
        <c:lblOffset val="100"/>
        <c:noMultiLvlLbl val="0"/>
      </c:catAx>
      <c:valAx>
        <c:axId val="31819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5120"/>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面積別分析!$F$56:$F$65</c:f>
              <c:numCache>
                <c:formatCode>General</c:formatCode>
                <c:ptCount val="10"/>
                <c:pt idx="0">
                  <c:v>117</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885-4211-B316-EEADB4BEB68D}"/>
            </c:ext>
          </c:extLst>
        </c:ser>
        <c:dLbls>
          <c:showLegendKey val="0"/>
          <c:showVal val="0"/>
          <c:showCatName val="0"/>
          <c:showSerName val="0"/>
          <c:showPercent val="0"/>
          <c:showBubbleSize val="0"/>
        </c:dLbls>
        <c:gapWidth val="50"/>
        <c:overlap val="100"/>
        <c:axId val="318199632"/>
        <c:axId val="318198064"/>
      </c:barChart>
      <c:catAx>
        <c:axId val="3181996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_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8064"/>
        <c:crosses val="autoZero"/>
        <c:auto val="1"/>
        <c:lblAlgn val="ctr"/>
        <c:lblOffset val="100"/>
        <c:noMultiLvlLbl val="0"/>
      </c:catAx>
      <c:valAx>
        <c:axId val="31819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199632"/>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面積別分析!$B$56:$B$65</c:f>
              <c:numCache>
                <c:formatCode>0_ </c:formatCode>
                <c:ptCount val="10"/>
                <c:pt idx="0">
                  <c:v>70</c:v>
                </c:pt>
                <c:pt idx="1">
                  <c:v>80</c:v>
                </c:pt>
                <c:pt idx="2">
                  <c:v>90</c:v>
                </c:pt>
                <c:pt idx="3">
                  <c:v>100</c:v>
                </c:pt>
                <c:pt idx="4">
                  <c:v>110</c:v>
                </c:pt>
                <c:pt idx="5">
                  <c:v>120</c:v>
                </c:pt>
                <c:pt idx="6">
                  <c:v>130</c:v>
                </c:pt>
                <c:pt idx="7">
                  <c:v>140</c:v>
                </c:pt>
                <c:pt idx="8">
                  <c:v>150</c:v>
                </c:pt>
                <c:pt idx="9">
                  <c:v>160</c:v>
                </c:pt>
              </c:numCache>
            </c:numRef>
          </c:cat>
          <c:val>
            <c:numRef>
              <c:f>面積別分析!$G$56:$G$65</c:f>
              <c:numCache>
                <c:formatCode>General</c:formatCode>
                <c:ptCount val="10"/>
                <c:pt idx="0">
                  <c:v>27</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82B-43AA-840D-96F4E13A8333}"/>
            </c:ext>
          </c:extLst>
        </c:ser>
        <c:dLbls>
          <c:showLegendKey val="0"/>
          <c:showVal val="0"/>
          <c:showCatName val="0"/>
          <c:showSerName val="0"/>
          <c:showPercent val="0"/>
          <c:showBubbleSize val="0"/>
        </c:dLbls>
        <c:gapWidth val="50"/>
        <c:overlap val="100"/>
        <c:axId val="318203160"/>
        <c:axId val="318200024"/>
      </c:barChart>
      <c:catAx>
        <c:axId val="31820316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_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0024"/>
        <c:crosses val="autoZero"/>
        <c:auto val="1"/>
        <c:lblAlgn val="ctr"/>
        <c:lblOffset val="100"/>
        <c:noMultiLvlLbl val="0"/>
      </c:catAx>
      <c:valAx>
        <c:axId val="318200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3160"/>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面積別分析!$E$73:$E$82</c:f>
              <c:numCache>
                <c:formatCode>General</c:formatCode>
                <c:ptCount val="10"/>
                <c:pt idx="0">
                  <c:v>91</c:v>
                </c:pt>
                <c:pt idx="1">
                  <c:v>71</c:v>
                </c:pt>
                <c:pt idx="2">
                  <c:v>0</c:v>
                </c:pt>
                <c:pt idx="3">
                  <c:v>76</c:v>
                </c:pt>
                <c:pt idx="4">
                  <c:v>92</c:v>
                </c:pt>
                <c:pt idx="5">
                  <c:v>0</c:v>
                </c:pt>
                <c:pt idx="6">
                  <c:v>44</c:v>
                </c:pt>
                <c:pt idx="7">
                  <c:v>0</c:v>
                </c:pt>
                <c:pt idx="8">
                  <c:v>18</c:v>
                </c:pt>
                <c:pt idx="9">
                  <c:v>20</c:v>
                </c:pt>
              </c:numCache>
            </c:numRef>
          </c:val>
          <c:extLst>
            <c:ext xmlns:c16="http://schemas.microsoft.com/office/drawing/2014/chart" uri="{C3380CC4-5D6E-409C-BE32-E72D297353CC}">
              <c16:uniqueId val="{00000000-3A05-4247-9B7B-CA8B16EB7EAF}"/>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面積別分析!$F$73:$F$82</c:f>
              <c:numCache>
                <c:formatCode>General</c:formatCode>
                <c:ptCount val="10"/>
                <c:pt idx="0">
                  <c:v>8</c:v>
                </c:pt>
                <c:pt idx="1">
                  <c:v>10</c:v>
                </c:pt>
                <c:pt idx="2">
                  <c:v>0</c:v>
                </c:pt>
                <c:pt idx="3">
                  <c:v>14</c:v>
                </c:pt>
                <c:pt idx="4">
                  <c:v>35</c:v>
                </c:pt>
                <c:pt idx="5">
                  <c:v>0</c:v>
                </c:pt>
                <c:pt idx="6">
                  <c:v>23</c:v>
                </c:pt>
                <c:pt idx="7">
                  <c:v>0</c:v>
                </c:pt>
                <c:pt idx="8">
                  <c:v>10</c:v>
                </c:pt>
                <c:pt idx="9">
                  <c:v>17</c:v>
                </c:pt>
              </c:numCache>
            </c:numRef>
          </c:val>
          <c:extLst>
            <c:ext xmlns:c16="http://schemas.microsoft.com/office/drawing/2014/chart" uri="{C3380CC4-5D6E-409C-BE32-E72D297353CC}">
              <c16:uniqueId val="{00000001-3A05-4247-9B7B-CA8B16EB7EAF}"/>
            </c:ext>
          </c:extLst>
        </c:ser>
        <c:ser>
          <c:idx val="3"/>
          <c:order val="2"/>
          <c:tx>
            <c:strRef>
              <c:f>面積別分析!$G$4</c:f>
              <c:strCache>
                <c:ptCount val="1"/>
                <c:pt idx="0">
                  <c:v>10001－</c:v>
                </c:pt>
              </c:strCache>
            </c:strRef>
          </c:tx>
          <c:spPr>
            <a:solidFill>
              <a:srgbClr val="FFC00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面積別分析!$G$73:$G$82</c:f>
              <c:numCache>
                <c:formatCode>General</c:formatCode>
                <c:ptCount val="10"/>
                <c:pt idx="0">
                  <c:v>1</c:v>
                </c:pt>
                <c:pt idx="1">
                  <c:v>3</c:v>
                </c:pt>
                <c:pt idx="2">
                  <c:v>0</c:v>
                </c:pt>
                <c:pt idx="3">
                  <c:v>4</c:v>
                </c:pt>
                <c:pt idx="4">
                  <c:v>5</c:v>
                </c:pt>
                <c:pt idx="5">
                  <c:v>0</c:v>
                </c:pt>
                <c:pt idx="6">
                  <c:v>4</c:v>
                </c:pt>
                <c:pt idx="7">
                  <c:v>0</c:v>
                </c:pt>
                <c:pt idx="8">
                  <c:v>7</c:v>
                </c:pt>
                <c:pt idx="9">
                  <c:v>3</c:v>
                </c:pt>
              </c:numCache>
            </c:numRef>
          </c:val>
          <c:extLst>
            <c:ext xmlns:c16="http://schemas.microsoft.com/office/drawing/2014/chart" uri="{C3380CC4-5D6E-409C-BE32-E72D297353CC}">
              <c16:uniqueId val="{00000002-3A05-4247-9B7B-CA8B16EB7EAF}"/>
            </c:ext>
          </c:extLst>
        </c:ser>
        <c:dLbls>
          <c:showLegendKey val="0"/>
          <c:showVal val="0"/>
          <c:showCatName val="0"/>
          <c:showSerName val="0"/>
          <c:showPercent val="0"/>
          <c:showBubbleSize val="0"/>
        </c:dLbls>
        <c:gapWidth val="50"/>
        <c:overlap val="100"/>
        <c:axId val="318194536"/>
        <c:axId val="318195320"/>
      </c:barChart>
      <c:catAx>
        <c:axId val="31819453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5320"/>
        <c:crosses val="autoZero"/>
        <c:auto val="1"/>
        <c:lblAlgn val="ctr"/>
        <c:lblOffset val="100"/>
        <c:noMultiLvlLbl val="0"/>
      </c:catAx>
      <c:valAx>
        <c:axId val="318195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194536"/>
        <c:crosses val="autoZero"/>
        <c:crossBetween val="between"/>
      </c:valAx>
      <c:spPr>
        <a:noFill/>
        <a:ln w="25400">
          <a:noFill/>
        </a:ln>
      </c:spPr>
    </c:plotArea>
    <c:legend>
      <c:legendPos val="b"/>
      <c:layout>
        <c:manualLayout>
          <c:xMode val="edge"/>
          <c:yMode val="edge"/>
          <c:x val="0.69710869474648995"/>
          <c:y val="5.7829548165983381E-2"/>
          <c:w val="0.28960213306670002"/>
          <c:h val="0.24741097445463947"/>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面積別分析!$E$73:$E$82</c:f>
              <c:numCache>
                <c:formatCode>General</c:formatCode>
                <c:ptCount val="10"/>
                <c:pt idx="0">
                  <c:v>91</c:v>
                </c:pt>
                <c:pt idx="1">
                  <c:v>71</c:v>
                </c:pt>
                <c:pt idx="2">
                  <c:v>0</c:v>
                </c:pt>
                <c:pt idx="3">
                  <c:v>76</c:v>
                </c:pt>
                <c:pt idx="4">
                  <c:v>92</c:v>
                </c:pt>
                <c:pt idx="5">
                  <c:v>0</c:v>
                </c:pt>
                <c:pt idx="6">
                  <c:v>44</c:v>
                </c:pt>
                <c:pt idx="7">
                  <c:v>0</c:v>
                </c:pt>
                <c:pt idx="8">
                  <c:v>18</c:v>
                </c:pt>
                <c:pt idx="9">
                  <c:v>20</c:v>
                </c:pt>
              </c:numCache>
            </c:numRef>
          </c:val>
          <c:extLst>
            <c:ext xmlns:c16="http://schemas.microsoft.com/office/drawing/2014/chart" uri="{C3380CC4-5D6E-409C-BE32-E72D297353CC}">
              <c16:uniqueId val="{00000000-1F4D-4BFB-90F6-0D263A45127A}"/>
            </c:ext>
          </c:extLst>
        </c:ser>
        <c:dLbls>
          <c:showLegendKey val="0"/>
          <c:showVal val="0"/>
          <c:showCatName val="0"/>
          <c:showSerName val="0"/>
          <c:showPercent val="0"/>
          <c:showBubbleSize val="0"/>
        </c:dLbls>
        <c:gapWidth val="50"/>
        <c:overlap val="100"/>
        <c:axId val="318196104"/>
        <c:axId val="318196496"/>
      </c:barChart>
      <c:catAx>
        <c:axId val="31819610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196496"/>
        <c:crosses val="autoZero"/>
        <c:auto val="1"/>
        <c:lblAlgn val="ctr"/>
        <c:lblOffset val="100"/>
        <c:noMultiLvlLbl val="0"/>
      </c:catAx>
      <c:valAx>
        <c:axId val="318196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196104"/>
        <c:crosses val="autoZero"/>
        <c:crossBetween val="between"/>
      </c:valAx>
      <c:spPr>
        <a:noFill/>
        <a:ln w="25400">
          <a:noFill/>
        </a:ln>
      </c:spPr>
    </c:plotArea>
    <c:legend>
      <c:legendPos val="b"/>
      <c:layout>
        <c:manualLayout>
          <c:xMode val="edge"/>
          <c:yMode val="edge"/>
          <c:x val="0.72584093654959803"/>
          <c:y val="9.4193473749665593E-2"/>
          <c:w val="0.25873494979794198"/>
          <c:h val="0.12013824718191217"/>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面積別分析!$F$73:$F$82</c:f>
              <c:numCache>
                <c:formatCode>General</c:formatCode>
                <c:ptCount val="10"/>
                <c:pt idx="0">
                  <c:v>8</c:v>
                </c:pt>
                <c:pt idx="1">
                  <c:v>10</c:v>
                </c:pt>
                <c:pt idx="2">
                  <c:v>0</c:v>
                </c:pt>
                <c:pt idx="3">
                  <c:v>14</c:v>
                </c:pt>
                <c:pt idx="4">
                  <c:v>35</c:v>
                </c:pt>
                <c:pt idx="5">
                  <c:v>0</c:v>
                </c:pt>
                <c:pt idx="6">
                  <c:v>23</c:v>
                </c:pt>
                <c:pt idx="7">
                  <c:v>0</c:v>
                </c:pt>
                <c:pt idx="8">
                  <c:v>10</c:v>
                </c:pt>
                <c:pt idx="9">
                  <c:v>17</c:v>
                </c:pt>
              </c:numCache>
            </c:numRef>
          </c:val>
          <c:extLst>
            <c:ext xmlns:c16="http://schemas.microsoft.com/office/drawing/2014/chart" uri="{C3380CC4-5D6E-409C-BE32-E72D297353CC}">
              <c16:uniqueId val="{00000000-B926-456E-BFE8-96AC74DB46BF}"/>
            </c:ext>
          </c:extLst>
        </c:ser>
        <c:dLbls>
          <c:showLegendKey val="0"/>
          <c:showVal val="0"/>
          <c:showCatName val="0"/>
          <c:showSerName val="0"/>
          <c:showPercent val="0"/>
          <c:showBubbleSize val="0"/>
        </c:dLbls>
        <c:gapWidth val="50"/>
        <c:overlap val="100"/>
        <c:axId val="318197672"/>
        <c:axId val="318200808"/>
      </c:barChart>
      <c:catAx>
        <c:axId val="31819767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0808"/>
        <c:crosses val="autoZero"/>
        <c:auto val="1"/>
        <c:lblAlgn val="ctr"/>
        <c:lblOffset val="100"/>
        <c:noMultiLvlLbl val="0"/>
      </c:catAx>
      <c:valAx>
        <c:axId val="318200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197672"/>
        <c:crosses val="autoZero"/>
        <c:crossBetween val="between"/>
      </c:valAx>
      <c:spPr>
        <a:noFill/>
        <a:ln w="25400">
          <a:noFill/>
        </a:ln>
      </c:spPr>
    </c:plotArea>
    <c:legend>
      <c:legendPos val="b"/>
      <c:layout>
        <c:manualLayout>
          <c:xMode val="edge"/>
          <c:yMode val="edge"/>
          <c:x val="0.71280538447545538"/>
          <c:y val="9.4193473749665593E-2"/>
          <c:w val="0.27177027624022254"/>
          <c:h val="0.10922915627282125"/>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面積別分析!$B$73:$B$82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面積別分析!$G$73:$G$82</c:f>
              <c:numCache>
                <c:formatCode>General</c:formatCode>
                <c:ptCount val="10"/>
                <c:pt idx="0">
                  <c:v>1</c:v>
                </c:pt>
                <c:pt idx="1">
                  <c:v>3</c:v>
                </c:pt>
                <c:pt idx="2">
                  <c:v>0</c:v>
                </c:pt>
                <c:pt idx="3">
                  <c:v>4</c:v>
                </c:pt>
                <c:pt idx="4">
                  <c:v>5</c:v>
                </c:pt>
                <c:pt idx="5">
                  <c:v>0</c:v>
                </c:pt>
                <c:pt idx="6">
                  <c:v>4</c:v>
                </c:pt>
                <c:pt idx="7">
                  <c:v>0</c:v>
                </c:pt>
                <c:pt idx="8">
                  <c:v>7</c:v>
                </c:pt>
                <c:pt idx="9">
                  <c:v>3</c:v>
                </c:pt>
              </c:numCache>
            </c:numRef>
          </c:val>
          <c:extLst>
            <c:ext xmlns:c16="http://schemas.microsoft.com/office/drawing/2014/chart" uri="{C3380CC4-5D6E-409C-BE32-E72D297353CC}">
              <c16:uniqueId val="{00000000-966B-4410-84C7-8664B25ED7CD}"/>
            </c:ext>
          </c:extLst>
        </c:ser>
        <c:dLbls>
          <c:showLegendKey val="0"/>
          <c:showVal val="0"/>
          <c:showCatName val="0"/>
          <c:showSerName val="0"/>
          <c:showPercent val="0"/>
          <c:showBubbleSize val="0"/>
        </c:dLbls>
        <c:gapWidth val="50"/>
        <c:overlap val="100"/>
        <c:axId val="318201592"/>
        <c:axId val="318204728"/>
      </c:barChart>
      <c:catAx>
        <c:axId val="31820159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204728"/>
        <c:crosses val="autoZero"/>
        <c:auto val="1"/>
        <c:lblAlgn val="ctr"/>
        <c:lblOffset val="100"/>
        <c:noMultiLvlLbl val="0"/>
      </c:catAx>
      <c:valAx>
        <c:axId val="318204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201592"/>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面積別分析!$E$90:$E$99</c:f>
              <c:numCache>
                <c:formatCode>General</c:formatCode>
                <c:ptCount val="10"/>
                <c:pt idx="0">
                  <c:v>14</c:v>
                </c:pt>
                <c:pt idx="1">
                  <c:v>17</c:v>
                </c:pt>
                <c:pt idx="2">
                  <c:v>48</c:v>
                </c:pt>
                <c:pt idx="3">
                  <c:v>47</c:v>
                </c:pt>
                <c:pt idx="4">
                  <c:v>116</c:v>
                </c:pt>
                <c:pt idx="5">
                  <c:v>0</c:v>
                </c:pt>
                <c:pt idx="6">
                  <c:v>76</c:v>
                </c:pt>
                <c:pt idx="7">
                  <c:v>64</c:v>
                </c:pt>
                <c:pt idx="8">
                  <c:v>22</c:v>
                </c:pt>
                <c:pt idx="9">
                  <c:v>8</c:v>
                </c:pt>
              </c:numCache>
            </c:numRef>
          </c:val>
          <c:extLst>
            <c:ext xmlns:c16="http://schemas.microsoft.com/office/drawing/2014/chart" uri="{C3380CC4-5D6E-409C-BE32-E72D297353CC}">
              <c16:uniqueId val="{00000000-122F-4A94-978F-E069555D19F0}"/>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面積別分析!$F$90:$F$99</c:f>
              <c:numCache>
                <c:formatCode>General</c:formatCode>
                <c:ptCount val="10"/>
                <c:pt idx="0">
                  <c:v>1</c:v>
                </c:pt>
                <c:pt idx="1">
                  <c:v>3</c:v>
                </c:pt>
                <c:pt idx="2">
                  <c:v>7</c:v>
                </c:pt>
                <c:pt idx="3">
                  <c:v>7</c:v>
                </c:pt>
                <c:pt idx="4">
                  <c:v>32</c:v>
                </c:pt>
                <c:pt idx="5">
                  <c:v>0</c:v>
                </c:pt>
                <c:pt idx="6">
                  <c:v>25</c:v>
                </c:pt>
                <c:pt idx="7">
                  <c:v>25</c:v>
                </c:pt>
                <c:pt idx="8">
                  <c:v>10</c:v>
                </c:pt>
                <c:pt idx="9">
                  <c:v>7</c:v>
                </c:pt>
              </c:numCache>
            </c:numRef>
          </c:val>
          <c:extLst>
            <c:ext xmlns:c16="http://schemas.microsoft.com/office/drawing/2014/chart" uri="{C3380CC4-5D6E-409C-BE32-E72D297353CC}">
              <c16:uniqueId val="{00000001-122F-4A94-978F-E069555D19F0}"/>
            </c:ext>
          </c:extLst>
        </c:ser>
        <c:ser>
          <c:idx val="3"/>
          <c:order val="2"/>
          <c:tx>
            <c:strRef>
              <c:f>面積別分析!$G$4</c:f>
              <c:strCache>
                <c:ptCount val="1"/>
                <c:pt idx="0">
                  <c:v>10001－</c:v>
                </c:pt>
              </c:strCache>
            </c:strRef>
          </c:tx>
          <c:spPr>
            <a:solidFill>
              <a:srgbClr val="FFC00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面積別分析!$G$90:$G$99</c:f>
              <c:numCache>
                <c:formatCode>General</c:formatCode>
                <c:ptCount val="10"/>
                <c:pt idx="0">
                  <c:v>0</c:v>
                </c:pt>
                <c:pt idx="1">
                  <c:v>0</c:v>
                </c:pt>
                <c:pt idx="2">
                  <c:v>2</c:v>
                </c:pt>
                <c:pt idx="3">
                  <c:v>2</c:v>
                </c:pt>
                <c:pt idx="4">
                  <c:v>5</c:v>
                </c:pt>
                <c:pt idx="5">
                  <c:v>0</c:v>
                </c:pt>
                <c:pt idx="6">
                  <c:v>6</c:v>
                </c:pt>
                <c:pt idx="7">
                  <c:v>7</c:v>
                </c:pt>
                <c:pt idx="8">
                  <c:v>2</c:v>
                </c:pt>
                <c:pt idx="9">
                  <c:v>3</c:v>
                </c:pt>
              </c:numCache>
            </c:numRef>
          </c:val>
          <c:extLst>
            <c:ext xmlns:c16="http://schemas.microsoft.com/office/drawing/2014/chart" uri="{C3380CC4-5D6E-409C-BE32-E72D297353CC}">
              <c16:uniqueId val="{00000002-122F-4A94-978F-E069555D19F0}"/>
            </c:ext>
          </c:extLst>
        </c:ser>
        <c:dLbls>
          <c:showLegendKey val="0"/>
          <c:showVal val="0"/>
          <c:showCatName val="0"/>
          <c:showSerName val="0"/>
          <c:showPercent val="0"/>
          <c:showBubbleSize val="0"/>
        </c:dLbls>
        <c:gapWidth val="50"/>
        <c:overlap val="100"/>
        <c:axId val="318807600"/>
        <c:axId val="318802112"/>
      </c:barChart>
      <c:catAx>
        <c:axId val="31880760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2112"/>
        <c:crosses val="autoZero"/>
        <c:auto val="1"/>
        <c:lblAlgn val="ctr"/>
        <c:lblOffset val="100"/>
        <c:noMultiLvlLbl val="0"/>
      </c:catAx>
      <c:valAx>
        <c:axId val="318802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7600"/>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面積別分析!$E$90:$E$99</c:f>
              <c:numCache>
                <c:formatCode>General</c:formatCode>
                <c:ptCount val="10"/>
                <c:pt idx="0">
                  <c:v>14</c:v>
                </c:pt>
                <c:pt idx="1">
                  <c:v>17</c:v>
                </c:pt>
                <c:pt idx="2">
                  <c:v>48</c:v>
                </c:pt>
                <c:pt idx="3">
                  <c:v>47</c:v>
                </c:pt>
                <c:pt idx="4">
                  <c:v>116</c:v>
                </c:pt>
                <c:pt idx="5">
                  <c:v>0</c:v>
                </c:pt>
                <c:pt idx="6">
                  <c:v>76</c:v>
                </c:pt>
                <c:pt idx="7">
                  <c:v>64</c:v>
                </c:pt>
                <c:pt idx="8">
                  <c:v>22</c:v>
                </c:pt>
                <c:pt idx="9">
                  <c:v>8</c:v>
                </c:pt>
              </c:numCache>
            </c:numRef>
          </c:val>
          <c:extLst>
            <c:ext xmlns:c16="http://schemas.microsoft.com/office/drawing/2014/chart" uri="{C3380CC4-5D6E-409C-BE32-E72D297353CC}">
              <c16:uniqueId val="{00000000-DC1A-4139-88C2-B470979B80DB}"/>
            </c:ext>
          </c:extLst>
        </c:ser>
        <c:dLbls>
          <c:showLegendKey val="0"/>
          <c:showVal val="0"/>
          <c:showCatName val="0"/>
          <c:showSerName val="0"/>
          <c:showPercent val="0"/>
          <c:showBubbleSize val="0"/>
        </c:dLbls>
        <c:gapWidth val="50"/>
        <c:overlap val="100"/>
        <c:axId val="318804464"/>
        <c:axId val="318803288"/>
      </c:barChart>
      <c:catAx>
        <c:axId val="31880446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3288"/>
        <c:crosses val="autoZero"/>
        <c:auto val="1"/>
        <c:lblAlgn val="ctr"/>
        <c:lblOffset val="100"/>
        <c:noMultiLvlLbl val="0"/>
      </c:catAx>
      <c:valAx>
        <c:axId val="318803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4464"/>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07561440457605"/>
          <c:y val="0.12317884282242421"/>
          <c:w val="0.4844888145137623"/>
          <c:h val="0.70347980809420441"/>
        </c:manualLayout>
      </c:layout>
      <c:radarChart>
        <c:radarStyle val="marker"/>
        <c:varyColors val="0"/>
        <c:ser>
          <c:idx val="0"/>
          <c:order val="0"/>
          <c:spPr>
            <a:ln w="34925" cap="rnd">
              <a:solidFill>
                <a:srgbClr val="FF000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結果出力!$C$80:$C$88</c15:sqref>
                  </c15:fullRef>
                </c:ext>
              </c:extLst>
              <c:f>(結果出力!$C$80,結果出力!$C$82,結果出力!$C$84,結果出力!$C$86,結果出力!$C$88)</c:f>
              <c:strCache>
                <c:ptCount val="5"/>
                <c:pt idx="0">
                  <c:v>①利便性・機能性</c:v>
                </c:pt>
                <c:pt idx="1">
                  <c:v>②維持管理水準</c:v>
                </c:pt>
                <c:pt idx="2">
                  <c:v>③建築物衛生基準</c:v>
                </c:pt>
                <c:pt idx="3">
                  <c:v>④省エネルギー性能</c:v>
                </c:pt>
                <c:pt idx="4">
                  <c:v>⑤耐震性能</c:v>
                </c:pt>
              </c:strCache>
            </c:strRef>
          </c:cat>
          <c:val>
            <c:numRef>
              <c:extLst>
                <c:ext xmlns:c15="http://schemas.microsoft.com/office/drawing/2012/chart" uri="{02D57815-91ED-43cb-92C2-25804820EDAC}">
                  <c15:fullRef>
                    <c15:sqref>結果出力!$E$80:$E$88</c15:sqref>
                  </c15:fullRef>
                </c:ext>
              </c:extLst>
              <c:f>(結果出力!$E$80,結果出力!$E$82,結果出力!$E$84,結果出力!$E$86,結果出力!$E$88)</c:f>
              <c:numCache>
                <c:formatCode>General\ "位"</c:formatCode>
                <c:ptCount val="5"/>
                <c:pt idx="0">
                  <c:v>64</c:v>
                </c:pt>
                <c:pt idx="1">
                  <c:v>58</c:v>
                </c:pt>
                <c:pt idx="2">
                  <c:v>44</c:v>
                </c:pt>
                <c:pt idx="3">
                  <c:v>13</c:v>
                </c:pt>
                <c:pt idx="4">
                  <c:v>27</c:v>
                </c:pt>
              </c:numCache>
            </c:numRef>
          </c:val>
          <c:extLst>
            <c:ext xmlns:c16="http://schemas.microsoft.com/office/drawing/2014/chart" uri="{C3380CC4-5D6E-409C-BE32-E72D297353CC}">
              <c16:uniqueId val="{00000000-EB7E-4B50-8F8D-27E7E226E436}"/>
            </c:ext>
          </c:extLst>
        </c:ser>
        <c:dLbls>
          <c:showLegendKey val="0"/>
          <c:showVal val="0"/>
          <c:showCatName val="0"/>
          <c:showSerName val="0"/>
          <c:showPercent val="0"/>
          <c:showBubbleSize val="0"/>
        </c:dLbls>
        <c:axId val="285648424"/>
        <c:axId val="285646072"/>
      </c:radarChart>
      <c:catAx>
        <c:axId val="285648424"/>
        <c:scaling>
          <c:orientation val="minMax"/>
        </c:scaling>
        <c:delete val="1"/>
        <c:axPos val="b"/>
        <c:numFmt formatCode="General" sourceLinked="1"/>
        <c:majorTickMark val="none"/>
        <c:minorTickMark val="none"/>
        <c:tickLblPos val="nextTo"/>
        <c:crossAx val="285646072"/>
        <c:crosses val="autoZero"/>
        <c:auto val="1"/>
        <c:lblAlgn val="ctr"/>
        <c:lblOffset val="100"/>
        <c:noMultiLvlLbl val="0"/>
      </c:catAx>
      <c:valAx>
        <c:axId val="285646072"/>
        <c:scaling>
          <c:orientation val="maxMin"/>
          <c:max val="100"/>
          <c:min val="0"/>
        </c:scaling>
        <c:delete val="0"/>
        <c:axPos val="l"/>
        <c:majorGridlines>
          <c:spPr>
            <a:ln w="9525" cap="flat" cmpd="sng" algn="ctr">
              <a:solidFill>
                <a:schemeClr val="tx1">
                  <a:lumMod val="50000"/>
                  <a:lumOff val="50000"/>
                </a:schemeClr>
              </a:solidFill>
              <a:round/>
            </a:ln>
            <a:effectLst/>
          </c:spPr>
        </c:majorGridlines>
        <c:numFmt formatCode="General\ &quot;位&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5648424"/>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面積別分析!$F$90:$F$99</c:f>
              <c:numCache>
                <c:formatCode>General</c:formatCode>
                <c:ptCount val="10"/>
                <c:pt idx="0">
                  <c:v>1</c:v>
                </c:pt>
                <c:pt idx="1">
                  <c:v>3</c:v>
                </c:pt>
                <c:pt idx="2">
                  <c:v>7</c:v>
                </c:pt>
                <c:pt idx="3">
                  <c:v>7</c:v>
                </c:pt>
                <c:pt idx="4">
                  <c:v>32</c:v>
                </c:pt>
                <c:pt idx="5">
                  <c:v>0</c:v>
                </c:pt>
                <c:pt idx="6">
                  <c:v>25</c:v>
                </c:pt>
                <c:pt idx="7">
                  <c:v>25</c:v>
                </c:pt>
                <c:pt idx="8">
                  <c:v>10</c:v>
                </c:pt>
                <c:pt idx="9">
                  <c:v>7</c:v>
                </c:pt>
              </c:numCache>
            </c:numRef>
          </c:val>
          <c:extLst>
            <c:ext xmlns:c16="http://schemas.microsoft.com/office/drawing/2014/chart" uri="{C3380CC4-5D6E-409C-BE32-E72D297353CC}">
              <c16:uniqueId val="{00000000-379B-46D8-8247-764277DD6D35}"/>
            </c:ext>
          </c:extLst>
        </c:ser>
        <c:dLbls>
          <c:showLegendKey val="0"/>
          <c:showVal val="0"/>
          <c:showCatName val="0"/>
          <c:showSerName val="0"/>
          <c:showPercent val="0"/>
          <c:showBubbleSize val="0"/>
        </c:dLbls>
        <c:gapWidth val="50"/>
        <c:overlap val="100"/>
        <c:axId val="318803680"/>
        <c:axId val="318802504"/>
      </c:barChart>
      <c:catAx>
        <c:axId val="31880368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2504"/>
        <c:crosses val="autoZero"/>
        <c:auto val="1"/>
        <c:lblAlgn val="ctr"/>
        <c:lblOffset val="100"/>
        <c:noMultiLvlLbl val="0"/>
      </c:catAx>
      <c:valAx>
        <c:axId val="318802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3680"/>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面積別分析!$B$90:$B$99</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面積別分析!$G$90:$G$99</c:f>
              <c:numCache>
                <c:formatCode>General</c:formatCode>
                <c:ptCount val="10"/>
                <c:pt idx="0">
                  <c:v>0</c:v>
                </c:pt>
                <c:pt idx="1">
                  <c:v>0</c:v>
                </c:pt>
                <c:pt idx="2">
                  <c:v>2</c:v>
                </c:pt>
                <c:pt idx="3">
                  <c:v>2</c:v>
                </c:pt>
                <c:pt idx="4">
                  <c:v>5</c:v>
                </c:pt>
                <c:pt idx="5">
                  <c:v>0</c:v>
                </c:pt>
                <c:pt idx="6">
                  <c:v>6</c:v>
                </c:pt>
                <c:pt idx="7">
                  <c:v>7</c:v>
                </c:pt>
                <c:pt idx="8">
                  <c:v>2</c:v>
                </c:pt>
                <c:pt idx="9">
                  <c:v>3</c:v>
                </c:pt>
              </c:numCache>
            </c:numRef>
          </c:val>
          <c:extLst>
            <c:ext xmlns:c16="http://schemas.microsoft.com/office/drawing/2014/chart" uri="{C3380CC4-5D6E-409C-BE32-E72D297353CC}">
              <c16:uniqueId val="{00000000-A3DE-46B4-87D1-B4E1469F0194}"/>
            </c:ext>
          </c:extLst>
        </c:ser>
        <c:dLbls>
          <c:showLegendKey val="0"/>
          <c:showVal val="0"/>
          <c:showCatName val="0"/>
          <c:showSerName val="0"/>
          <c:showPercent val="0"/>
          <c:showBubbleSize val="0"/>
        </c:dLbls>
        <c:gapWidth val="50"/>
        <c:overlap val="100"/>
        <c:axId val="318798976"/>
        <c:axId val="318797408"/>
      </c:barChart>
      <c:catAx>
        <c:axId val="3187989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797408"/>
        <c:crosses val="autoZero"/>
        <c:auto val="1"/>
        <c:lblAlgn val="ctr"/>
        <c:lblOffset val="100"/>
        <c:noMultiLvlLbl val="0"/>
      </c:catAx>
      <c:valAx>
        <c:axId val="31879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798976"/>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面積別分析!$E$107:$E$116</c:f>
              <c:numCache>
                <c:formatCode>General</c:formatCode>
                <c:ptCount val="10"/>
                <c:pt idx="0">
                  <c:v>42</c:v>
                </c:pt>
                <c:pt idx="1">
                  <c:v>51</c:v>
                </c:pt>
                <c:pt idx="2">
                  <c:v>71</c:v>
                </c:pt>
                <c:pt idx="3">
                  <c:v>85</c:v>
                </c:pt>
                <c:pt idx="4">
                  <c:v>68</c:v>
                </c:pt>
                <c:pt idx="5">
                  <c:v>42</c:v>
                </c:pt>
                <c:pt idx="6">
                  <c:v>31</c:v>
                </c:pt>
                <c:pt idx="7">
                  <c:v>12</c:v>
                </c:pt>
                <c:pt idx="8">
                  <c:v>7</c:v>
                </c:pt>
                <c:pt idx="9">
                  <c:v>3</c:v>
                </c:pt>
              </c:numCache>
            </c:numRef>
          </c:val>
          <c:extLst>
            <c:ext xmlns:c16="http://schemas.microsoft.com/office/drawing/2014/chart" uri="{C3380CC4-5D6E-409C-BE32-E72D297353CC}">
              <c16:uniqueId val="{00000000-8C87-4C73-8747-F6BD51412B6F}"/>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面積別分析!$F$107:$F$116</c:f>
              <c:numCache>
                <c:formatCode>General</c:formatCode>
                <c:ptCount val="10"/>
                <c:pt idx="0">
                  <c:v>5</c:v>
                </c:pt>
                <c:pt idx="1">
                  <c:v>2</c:v>
                </c:pt>
                <c:pt idx="2">
                  <c:v>6</c:v>
                </c:pt>
                <c:pt idx="3">
                  <c:v>18</c:v>
                </c:pt>
                <c:pt idx="4">
                  <c:v>20</c:v>
                </c:pt>
                <c:pt idx="5">
                  <c:v>24</c:v>
                </c:pt>
                <c:pt idx="6">
                  <c:v>22</c:v>
                </c:pt>
                <c:pt idx="7">
                  <c:v>7</c:v>
                </c:pt>
                <c:pt idx="8">
                  <c:v>9</c:v>
                </c:pt>
                <c:pt idx="9">
                  <c:v>4</c:v>
                </c:pt>
              </c:numCache>
            </c:numRef>
          </c:val>
          <c:extLst>
            <c:ext xmlns:c16="http://schemas.microsoft.com/office/drawing/2014/chart" uri="{C3380CC4-5D6E-409C-BE32-E72D297353CC}">
              <c16:uniqueId val="{00000001-8C87-4C73-8747-F6BD51412B6F}"/>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面積別分析!$G$107:$G$116</c:f>
              <c:numCache>
                <c:formatCode>General</c:formatCode>
                <c:ptCount val="10"/>
                <c:pt idx="0">
                  <c:v>0</c:v>
                </c:pt>
                <c:pt idx="1">
                  <c:v>1</c:v>
                </c:pt>
                <c:pt idx="2">
                  <c:v>5</c:v>
                </c:pt>
                <c:pt idx="3">
                  <c:v>0</c:v>
                </c:pt>
                <c:pt idx="4">
                  <c:v>1</c:v>
                </c:pt>
                <c:pt idx="5">
                  <c:v>5</c:v>
                </c:pt>
                <c:pt idx="6">
                  <c:v>7</c:v>
                </c:pt>
                <c:pt idx="7">
                  <c:v>1</c:v>
                </c:pt>
                <c:pt idx="8">
                  <c:v>5</c:v>
                </c:pt>
                <c:pt idx="9">
                  <c:v>2</c:v>
                </c:pt>
              </c:numCache>
            </c:numRef>
          </c:val>
          <c:extLst>
            <c:ext xmlns:c16="http://schemas.microsoft.com/office/drawing/2014/chart" uri="{C3380CC4-5D6E-409C-BE32-E72D297353CC}">
              <c16:uniqueId val="{00000002-8C87-4C73-8747-F6BD51412B6F}"/>
            </c:ext>
          </c:extLst>
        </c:ser>
        <c:dLbls>
          <c:showLegendKey val="0"/>
          <c:showVal val="0"/>
          <c:showCatName val="0"/>
          <c:showSerName val="0"/>
          <c:showPercent val="0"/>
          <c:showBubbleSize val="0"/>
        </c:dLbls>
        <c:gapWidth val="50"/>
        <c:overlap val="100"/>
        <c:axId val="318807992"/>
        <c:axId val="318795840"/>
      </c:barChart>
      <c:catAx>
        <c:axId val="31880799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795840"/>
        <c:crosses val="autoZero"/>
        <c:auto val="1"/>
        <c:lblAlgn val="ctr"/>
        <c:lblOffset val="100"/>
        <c:noMultiLvlLbl val="0"/>
      </c:catAx>
      <c:valAx>
        <c:axId val="31879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7992"/>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面積別分析!$E$107:$E$116</c:f>
              <c:numCache>
                <c:formatCode>General</c:formatCode>
                <c:ptCount val="10"/>
                <c:pt idx="0">
                  <c:v>42</c:v>
                </c:pt>
                <c:pt idx="1">
                  <c:v>51</c:v>
                </c:pt>
                <c:pt idx="2">
                  <c:v>71</c:v>
                </c:pt>
                <c:pt idx="3">
                  <c:v>85</c:v>
                </c:pt>
                <c:pt idx="4">
                  <c:v>68</c:v>
                </c:pt>
                <c:pt idx="5">
                  <c:v>42</c:v>
                </c:pt>
                <c:pt idx="6">
                  <c:v>31</c:v>
                </c:pt>
                <c:pt idx="7">
                  <c:v>12</c:v>
                </c:pt>
                <c:pt idx="8">
                  <c:v>7</c:v>
                </c:pt>
                <c:pt idx="9">
                  <c:v>3</c:v>
                </c:pt>
              </c:numCache>
            </c:numRef>
          </c:val>
          <c:extLst>
            <c:ext xmlns:c16="http://schemas.microsoft.com/office/drawing/2014/chart" uri="{C3380CC4-5D6E-409C-BE32-E72D297353CC}">
              <c16:uniqueId val="{00000000-EF30-47C9-8E53-4D98F80AAFEB}"/>
            </c:ext>
          </c:extLst>
        </c:ser>
        <c:dLbls>
          <c:showLegendKey val="0"/>
          <c:showVal val="0"/>
          <c:showCatName val="0"/>
          <c:showSerName val="0"/>
          <c:showPercent val="0"/>
          <c:showBubbleSize val="0"/>
        </c:dLbls>
        <c:gapWidth val="50"/>
        <c:overlap val="100"/>
        <c:axId val="318802896"/>
        <c:axId val="318801328"/>
      </c:barChart>
      <c:catAx>
        <c:axId val="31880289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1328"/>
        <c:crosses val="autoZero"/>
        <c:auto val="1"/>
        <c:lblAlgn val="ctr"/>
        <c:lblOffset val="100"/>
        <c:noMultiLvlLbl val="0"/>
      </c:catAx>
      <c:valAx>
        <c:axId val="318801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2896"/>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面積別分析!$F$107:$F$116</c:f>
              <c:numCache>
                <c:formatCode>General</c:formatCode>
                <c:ptCount val="10"/>
                <c:pt idx="0">
                  <c:v>5</c:v>
                </c:pt>
                <c:pt idx="1">
                  <c:v>2</c:v>
                </c:pt>
                <c:pt idx="2">
                  <c:v>6</c:v>
                </c:pt>
                <c:pt idx="3">
                  <c:v>18</c:v>
                </c:pt>
                <c:pt idx="4">
                  <c:v>20</c:v>
                </c:pt>
                <c:pt idx="5">
                  <c:v>24</c:v>
                </c:pt>
                <c:pt idx="6">
                  <c:v>22</c:v>
                </c:pt>
                <c:pt idx="7">
                  <c:v>7</c:v>
                </c:pt>
                <c:pt idx="8">
                  <c:v>9</c:v>
                </c:pt>
                <c:pt idx="9">
                  <c:v>4</c:v>
                </c:pt>
              </c:numCache>
            </c:numRef>
          </c:val>
          <c:extLst>
            <c:ext xmlns:c16="http://schemas.microsoft.com/office/drawing/2014/chart" uri="{C3380CC4-5D6E-409C-BE32-E72D297353CC}">
              <c16:uniqueId val="{00000000-31D0-43D2-B209-C60AD2D79F30}"/>
            </c:ext>
          </c:extLst>
        </c:ser>
        <c:dLbls>
          <c:showLegendKey val="0"/>
          <c:showVal val="0"/>
          <c:showCatName val="0"/>
          <c:showSerName val="0"/>
          <c:showPercent val="0"/>
          <c:showBubbleSize val="0"/>
        </c:dLbls>
        <c:gapWidth val="50"/>
        <c:overlap val="100"/>
        <c:axId val="318796232"/>
        <c:axId val="318796624"/>
      </c:barChart>
      <c:catAx>
        <c:axId val="3187962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796624"/>
        <c:crosses val="autoZero"/>
        <c:auto val="1"/>
        <c:lblAlgn val="ctr"/>
        <c:lblOffset val="100"/>
        <c:noMultiLvlLbl val="0"/>
      </c:catAx>
      <c:valAx>
        <c:axId val="318796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796232"/>
        <c:crosses val="autoZero"/>
        <c:crossBetween val="between"/>
      </c:valAx>
      <c:spPr>
        <a:noFill/>
        <a:ln w="25400">
          <a:noFill/>
        </a:ln>
      </c:spPr>
    </c:plotArea>
    <c:legend>
      <c:legendPos val="b"/>
      <c:layout>
        <c:manualLayout>
          <c:xMode val="edge"/>
          <c:yMode val="edge"/>
          <c:x val="0.71280538447545538"/>
          <c:y val="9.4193406882635486E-2"/>
          <c:w val="0.27177027624022254"/>
          <c:h val="0.10922904831882087"/>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面積別分析!$B$107:$B$116</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面積別分析!$G$107:$G$116</c:f>
              <c:numCache>
                <c:formatCode>General</c:formatCode>
                <c:ptCount val="10"/>
                <c:pt idx="0">
                  <c:v>0</c:v>
                </c:pt>
                <c:pt idx="1">
                  <c:v>1</c:v>
                </c:pt>
                <c:pt idx="2">
                  <c:v>5</c:v>
                </c:pt>
                <c:pt idx="3">
                  <c:v>0</c:v>
                </c:pt>
                <c:pt idx="4">
                  <c:v>1</c:v>
                </c:pt>
                <c:pt idx="5">
                  <c:v>5</c:v>
                </c:pt>
                <c:pt idx="6">
                  <c:v>7</c:v>
                </c:pt>
                <c:pt idx="7">
                  <c:v>1</c:v>
                </c:pt>
                <c:pt idx="8">
                  <c:v>5</c:v>
                </c:pt>
                <c:pt idx="9">
                  <c:v>2</c:v>
                </c:pt>
              </c:numCache>
            </c:numRef>
          </c:val>
          <c:extLst>
            <c:ext xmlns:c16="http://schemas.microsoft.com/office/drawing/2014/chart" uri="{C3380CC4-5D6E-409C-BE32-E72D297353CC}">
              <c16:uniqueId val="{00000000-F145-4BD7-AAA7-18320749CD60}"/>
            </c:ext>
          </c:extLst>
        </c:ser>
        <c:dLbls>
          <c:showLegendKey val="0"/>
          <c:showVal val="0"/>
          <c:showCatName val="0"/>
          <c:showSerName val="0"/>
          <c:showPercent val="0"/>
          <c:showBubbleSize val="0"/>
        </c:dLbls>
        <c:gapWidth val="50"/>
        <c:overlap val="100"/>
        <c:axId val="318805248"/>
        <c:axId val="318798584"/>
      </c:barChart>
      <c:catAx>
        <c:axId val="31880524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798584"/>
        <c:crosses val="autoZero"/>
        <c:auto val="1"/>
        <c:lblAlgn val="ctr"/>
        <c:lblOffset val="100"/>
        <c:noMultiLvlLbl val="0"/>
      </c:catAx>
      <c:valAx>
        <c:axId val="318798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5248"/>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面積別分析!$E$124:$E$133</c:f>
              <c:numCache>
                <c:formatCode>General</c:formatCode>
                <c:ptCount val="10"/>
                <c:pt idx="0">
                  <c:v>112</c:v>
                </c:pt>
                <c:pt idx="1">
                  <c:v>67</c:v>
                </c:pt>
                <c:pt idx="2">
                  <c:v>61</c:v>
                </c:pt>
                <c:pt idx="3">
                  <c:v>46</c:v>
                </c:pt>
                <c:pt idx="4">
                  <c:v>41</c:v>
                </c:pt>
                <c:pt idx="5">
                  <c:v>0</c:v>
                </c:pt>
                <c:pt idx="6">
                  <c:v>34</c:v>
                </c:pt>
                <c:pt idx="7">
                  <c:v>27</c:v>
                </c:pt>
                <c:pt idx="8">
                  <c:v>11</c:v>
                </c:pt>
                <c:pt idx="9">
                  <c:v>13</c:v>
                </c:pt>
              </c:numCache>
            </c:numRef>
          </c:val>
          <c:extLst>
            <c:ext xmlns:c16="http://schemas.microsoft.com/office/drawing/2014/chart" uri="{C3380CC4-5D6E-409C-BE32-E72D297353CC}">
              <c16:uniqueId val="{00000000-B9F6-43D9-9888-51731D02A856}"/>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面積別分析!$F$124:$F$133</c:f>
              <c:numCache>
                <c:formatCode>General</c:formatCode>
                <c:ptCount val="10"/>
                <c:pt idx="0">
                  <c:v>9</c:v>
                </c:pt>
                <c:pt idx="1">
                  <c:v>8</c:v>
                </c:pt>
                <c:pt idx="2">
                  <c:v>8</c:v>
                </c:pt>
                <c:pt idx="3">
                  <c:v>14</c:v>
                </c:pt>
                <c:pt idx="4">
                  <c:v>14</c:v>
                </c:pt>
                <c:pt idx="5">
                  <c:v>0</c:v>
                </c:pt>
                <c:pt idx="6">
                  <c:v>29</c:v>
                </c:pt>
                <c:pt idx="7">
                  <c:v>15</c:v>
                </c:pt>
                <c:pt idx="8">
                  <c:v>12</c:v>
                </c:pt>
                <c:pt idx="9">
                  <c:v>8</c:v>
                </c:pt>
              </c:numCache>
            </c:numRef>
          </c:val>
          <c:extLst>
            <c:ext xmlns:c16="http://schemas.microsoft.com/office/drawing/2014/chart" uri="{C3380CC4-5D6E-409C-BE32-E72D297353CC}">
              <c16:uniqueId val="{00000001-B9F6-43D9-9888-51731D02A856}"/>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面積別分析!$G$124:$G$133</c:f>
              <c:numCache>
                <c:formatCode>General</c:formatCode>
                <c:ptCount val="10"/>
                <c:pt idx="0">
                  <c:v>1</c:v>
                </c:pt>
                <c:pt idx="1">
                  <c:v>1</c:v>
                </c:pt>
                <c:pt idx="2">
                  <c:v>1</c:v>
                </c:pt>
                <c:pt idx="3">
                  <c:v>1</c:v>
                </c:pt>
                <c:pt idx="4">
                  <c:v>4</c:v>
                </c:pt>
                <c:pt idx="5">
                  <c:v>0</c:v>
                </c:pt>
                <c:pt idx="6">
                  <c:v>6</c:v>
                </c:pt>
                <c:pt idx="7">
                  <c:v>5</c:v>
                </c:pt>
                <c:pt idx="8">
                  <c:v>2</c:v>
                </c:pt>
                <c:pt idx="9">
                  <c:v>6</c:v>
                </c:pt>
              </c:numCache>
            </c:numRef>
          </c:val>
          <c:extLst>
            <c:ext xmlns:c16="http://schemas.microsoft.com/office/drawing/2014/chart" uri="{C3380CC4-5D6E-409C-BE32-E72D297353CC}">
              <c16:uniqueId val="{00000002-B9F6-43D9-9888-51731D02A856}"/>
            </c:ext>
          </c:extLst>
        </c:ser>
        <c:dLbls>
          <c:showLegendKey val="0"/>
          <c:showVal val="0"/>
          <c:showCatName val="0"/>
          <c:showSerName val="0"/>
          <c:showPercent val="0"/>
          <c:showBubbleSize val="0"/>
        </c:dLbls>
        <c:gapWidth val="50"/>
        <c:overlap val="100"/>
        <c:axId val="318799368"/>
        <c:axId val="318799760"/>
      </c:barChart>
      <c:catAx>
        <c:axId val="3187993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799760"/>
        <c:crosses val="autoZero"/>
        <c:auto val="1"/>
        <c:lblAlgn val="ctr"/>
        <c:lblOffset val="100"/>
        <c:noMultiLvlLbl val="0"/>
      </c:catAx>
      <c:valAx>
        <c:axId val="31879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799368"/>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面積別分析!$E$124:$E$133</c:f>
              <c:numCache>
                <c:formatCode>General</c:formatCode>
                <c:ptCount val="10"/>
                <c:pt idx="0">
                  <c:v>112</c:v>
                </c:pt>
                <c:pt idx="1">
                  <c:v>67</c:v>
                </c:pt>
                <c:pt idx="2">
                  <c:v>61</c:v>
                </c:pt>
                <c:pt idx="3">
                  <c:v>46</c:v>
                </c:pt>
                <c:pt idx="4">
                  <c:v>41</c:v>
                </c:pt>
                <c:pt idx="5">
                  <c:v>0</c:v>
                </c:pt>
                <c:pt idx="6">
                  <c:v>34</c:v>
                </c:pt>
                <c:pt idx="7">
                  <c:v>27</c:v>
                </c:pt>
                <c:pt idx="8">
                  <c:v>11</c:v>
                </c:pt>
                <c:pt idx="9">
                  <c:v>13</c:v>
                </c:pt>
              </c:numCache>
            </c:numRef>
          </c:val>
          <c:extLst>
            <c:ext xmlns:c16="http://schemas.microsoft.com/office/drawing/2014/chart" uri="{C3380CC4-5D6E-409C-BE32-E72D297353CC}">
              <c16:uniqueId val="{00000000-272A-4798-95C5-95F43110CF6E}"/>
            </c:ext>
          </c:extLst>
        </c:ser>
        <c:dLbls>
          <c:showLegendKey val="0"/>
          <c:showVal val="0"/>
          <c:showCatName val="0"/>
          <c:showSerName val="0"/>
          <c:showPercent val="0"/>
          <c:showBubbleSize val="0"/>
        </c:dLbls>
        <c:gapWidth val="50"/>
        <c:overlap val="100"/>
        <c:axId val="318800936"/>
        <c:axId val="318806816"/>
      </c:barChart>
      <c:catAx>
        <c:axId val="31880093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6816"/>
        <c:crosses val="autoZero"/>
        <c:auto val="1"/>
        <c:lblAlgn val="ctr"/>
        <c:lblOffset val="100"/>
        <c:noMultiLvlLbl val="0"/>
      </c:catAx>
      <c:valAx>
        <c:axId val="318806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0936"/>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面積別分析!$F$124:$F$133</c:f>
              <c:numCache>
                <c:formatCode>General</c:formatCode>
                <c:ptCount val="10"/>
                <c:pt idx="0">
                  <c:v>9</c:v>
                </c:pt>
                <c:pt idx="1">
                  <c:v>8</c:v>
                </c:pt>
                <c:pt idx="2">
                  <c:v>8</c:v>
                </c:pt>
                <c:pt idx="3">
                  <c:v>14</c:v>
                </c:pt>
                <c:pt idx="4">
                  <c:v>14</c:v>
                </c:pt>
                <c:pt idx="5">
                  <c:v>0</c:v>
                </c:pt>
                <c:pt idx="6">
                  <c:v>29</c:v>
                </c:pt>
                <c:pt idx="7">
                  <c:v>15</c:v>
                </c:pt>
                <c:pt idx="8">
                  <c:v>12</c:v>
                </c:pt>
                <c:pt idx="9">
                  <c:v>8</c:v>
                </c:pt>
              </c:numCache>
            </c:numRef>
          </c:val>
          <c:extLst>
            <c:ext xmlns:c16="http://schemas.microsoft.com/office/drawing/2014/chart" uri="{C3380CC4-5D6E-409C-BE32-E72D297353CC}">
              <c16:uniqueId val="{00000000-E9D4-485D-B922-2BCF1F94F0F7}"/>
            </c:ext>
          </c:extLst>
        </c:ser>
        <c:dLbls>
          <c:showLegendKey val="0"/>
          <c:showVal val="0"/>
          <c:showCatName val="0"/>
          <c:showSerName val="0"/>
          <c:showPercent val="0"/>
          <c:showBubbleSize val="0"/>
        </c:dLbls>
        <c:gapWidth val="50"/>
        <c:overlap val="100"/>
        <c:axId val="318807208"/>
        <c:axId val="318811520"/>
      </c:barChart>
      <c:catAx>
        <c:axId val="31880720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11520"/>
        <c:crosses val="autoZero"/>
        <c:auto val="1"/>
        <c:lblAlgn val="ctr"/>
        <c:lblOffset val="100"/>
        <c:noMultiLvlLbl val="0"/>
      </c:catAx>
      <c:valAx>
        <c:axId val="318811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7208"/>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面積別分析!$B$124:$B$133</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面積別分析!$G$124:$G$133</c:f>
              <c:numCache>
                <c:formatCode>General</c:formatCode>
                <c:ptCount val="10"/>
                <c:pt idx="0">
                  <c:v>1</c:v>
                </c:pt>
                <c:pt idx="1">
                  <c:v>1</c:v>
                </c:pt>
                <c:pt idx="2">
                  <c:v>1</c:v>
                </c:pt>
                <c:pt idx="3">
                  <c:v>1</c:v>
                </c:pt>
                <c:pt idx="4">
                  <c:v>4</c:v>
                </c:pt>
                <c:pt idx="5">
                  <c:v>0</c:v>
                </c:pt>
                <c:pt idx="6">
                  <c:v>6</c:v>
                </c:pt>
                <c:pt idx="7">
                  <c:v>5</c:v>
                </c:pt>
                <c:pt idx="8">
                  <c:v>2</c:v>
                </c:pt>
                <c:pt idx="9">
                  <c:v>6</c:v>
                </c:pt>
              </c:numCache>
            </c:numRef>
          </c:val>
          <c:extLst>
            <c:ext xmlns:c16="http://schemas.microsoft.com/office/drawing/2014/chart" uri="{C3380CC4-5D6E-409C-BE32-E72D297353CC}">
              <c16:uniqueId val="{00000000-16B2-4A76-A23B-08E1B3BB1CF8}"/>
            </c:ext>
          </c:extLst>
        </c:ser>
        <c:dLbls>
          <c:showLegendKey val="0"/>
          <c:showVal val="0"/>
          <c:showCatName val="0"/>
          <c:showSerName val="0"/>
          <c:showPercent val="0"/>
          <c:showBubbleSize val="0"/>
        </c:dLbls>
        <c:gapWidth val="50"/>
        <c:overlap val="100"/>
        <c:axId val="318809168"/>
        <c:axId val="318811128"/>
      </c:barChart>
      <c:catAx>
        <c:axId val="3188091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11128"/>
        <c:crosses val="autoZero"/>
        <c:auto val="1"/>
        <c:lblAlgn val="ctr"/>
        <c:lblOffset val="100"/>
        <c:noMultiLvlLbl val="0"/>
      </c:catAx>
      <c:valAx>
        <c:axId val="318811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9168"/>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07561440457605"/>
          <c:y val="0.12317884282242421"/>
          <c:w val="0.4844888145137623"/>
          <c:h val="0.70347980809420441"/>
        </c:manualLayout>
      </c:layout>
      <c:radarChart>
        <c:radarStyle val="marker"/>
        <c:varyColors val="0"/>
        <c:ser>
          <c:idx val="0"/>
          <c:order val="0"/>
          <c:tx>
            <c:strRef>
              <c:f>結果出力!$C$80:$C$88</c:f>
              <c:strCache>
                <c:ptCount val="9"/>
                <c:pt idx="0">
                  <c:v>①利便性・機能性</c:v>
                </c:pt>
                <c:pt idx="2">
                  <c:v>②維持管理水準</c:v>
                </c:pt>
                <c:pt idx="4">
                  <c:v>③建築物衛生基準</c:v>
                </c:pt>
                <c:pt idx="6">
                  <c:v>④省エネルギー性能</c:v>
                </c:pt>
                <c:pt idx="8">
                  <c:v>⑤耐震性能</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結果出力!$C$80:$C$88</c15:sqref>
                  </c15:fullRef>
                </c:ext>
              </c:extLst>
              <c:f>(結果出力!$C$80,結果出力!$C$82,結果出力!$C$84,結果出力!$C$86,結果出力!$C$88)</c:f>
              <c:strCache>
                <c:ptCount val="5"/>
                <c:pt idx="0">
                  <c:v>①利便性・機能性</c:v>
                </c:pt>
                <c:pt idx="1">
                  <c:v>②維持管理水準</c:v>
                </c:pt>
                <c:pt idx="2">
                  <c:v>③建築物衛生基準</c:v>
                </c:pt>
                <c:pt idx="3">
                  <c:v>④省エネルギー性能</c:v>
                </c:pt>
                <c:pt idx="4">
                  <c:v>⑤耐震性能</c:v>
                </c:pt>
              </c:strCache>
            </c:strRef>
          </c:cat>
          <c:val>
            <c:numRef>
              <c:extLst>
                <c:ext xmlns:c15="http://schemas.microsoft.com/office/drawing/2012/chart" uri="{02D57815-91ED-43cb-92C2-25804820EDAC}">
                  <c15:fullRef>
                    <c15:sqref>結果出力!$J$80:$J$88</c15:sqref>
                  </c15:fullRef>
                </c:ext>
              </c:extLst>
              <c:f>(結果出力!$J$80,結果出力!$J$82,結果出力!$J$84,結果出力!$J$86,結果出力!$J$88)</c:f>
              <c:numCache>
                <c:formatCode>General</c:formatCode>
                <c:ptCount val="5"/>
                <c:pt idx="0" formatCode="0%">
                  <c:v>0.45</c:v>
                </c:pt>
                <c:pt idx="1" formatCode="0%">
                  <c:v>0.5</c:v>
                </c:pt>
                <c:pt idx="2" formatCode="0%">
                  <c:v>0.5</c:v>
                </c:pt>
                <c:pt idx="3" formatCode="0%">
                  <c:v>0.80348078317621474</c:v>
                </c:pt>
                <c:pt idx="4" formatCode="0%">
                  <c:v>0.5</c:v>
                </c:pt>
              </c:numCache>
            </c:numRef>
          </c:val>
          <c:extLst>
            <c:ext xmlns:c16="http://schemas.microsoft.com/office/drawing/2014/chart" uri="{C3380CC4-5D6E-409C-BE32-E72D297353CC}">
              <c16:uniqueId val="{00000000-F24A-4715-AEF2-4AC3B00BEFA5}"/>
            </c:ext>
          </c:extLst>
        </c:ser>
        <c:dLbls>
          <c:showLegendKey val="0"/>
          <c:showVal val="0"/>
          <c:showCatName val="0"/>
          <c:showSerName val="0"/>
          <c:showPercent val="0"/>
          <c:showBubbleSize val="0"/>
        </c:dLbls>
        <c:axId val="285640192"/>
        <c:axId val="285643720"/>
      </c:radarChart>
      <c:catAx>
        <c:axId val="285640192"/>
        <c:scaling>
          <c:orientation val="minMax"/>
        </c:scaling>
        <c:delete val="1"/>
        <c:axPos val="b"/>
        <c:numFmt formatCode="General" sourceLinked="1"/>
        <c:majorTickMark val="none"/>
        <c:minorTickMark val="none"/>
        <c:tickLblPos val="nextTo"/>
        <c:crossAx val="285643720"/>
        <c:crosses val="autoZero"/>
        <c:auto val="1"/>
        <c:lblAlgn val="ctr"/>
        <c:lblOffset val="100"/>
        <c:noMultiLvlLbl val="0"/>
      </c:catAx>
      <c:valAx>
        <c:axId val="285643720"/>
        <c:scaling>
          <c:orientation val="minMax"/>
          <c:max val="1"/>
          <c:min val="0"/>
        </c:scaling>
        <c:delete val="0"/>
        <c:axPos val="l"/>
        <c:majorGridlines>
          <c:spPr>
            <a:ln w="9525"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5640192"/>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面積別分析!$E$141:$E$150</c:f>
              <c:numCache>
                <c:formatCode>General</c:formatCode>
                <c:ptCount val="10"/>
                <c:pt idx="0">
                  <c:v>0</c:v>
                </c:pt>
                <c:pt idx="1">
                  <c:v>0</c:v>
                </c:pt>
                <c:pt idx="2">
                  <c:v>0</c:v>
                </c:pt>
                <c:pt idx="3">
                  <c:v>0</c:v>
                </c:pt>
                <c:pt idx="4">
                  <c:v>297</c:v>
                </c:pt>
                <c:pt idx="5">
                  <c:v>0</c:v>
                </c:pt>
                <c:pt idx="6">
                  <c:v>0</c:v>
                </c:pt>
                <c:pt idx="7">
                  <c:v>0</c:v>
                </c:pt>
                <c:pt idx="8">
                  <c:v>0</c:v>
                </c:pt>
                <c:pt idx="9">
                  <c:v>115</c:v>
                </c:pt>
              </c:numCache>
            </c:numRef>
          </c:val>
          <c:extLst>
            <c:ext xmlns:c16="http://schemas.microsoft.com/office/drawing/2014/chart" uri="{C3380CC4-5D6E-409C-BE32-E72D297353CC}">
              <c16:uniqueId val="{00000000-9CC5-4C5F-9A65-B2F153E019FD}"/>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面積別分析!$F$141:$F$150</c:f>
              <c:numCache>
                <c:formatCode>General</c:formatCode>
                <c:ptCount val="10"/>
                <c:pt idx="0">
                  <c:v>0</c:v>
                </c:pt>
                <c:pt idx="1">
                  <c:v>0</c:v>
                </c:pt>
                <c:pt idx="2">
                  <c:v>0</c:v>
                </c:pt>
                <c:pt idx="3">
                  <c:v>0</c:v>
                </c:pt>
                <c:pt idx="4">
                  <c:v>57</c:v>
                </c:pt>
                <c:pt idx="5">
                  <c:v>0</c:v>
                </c:pt>
                <c:pt idx="6">
                  <c:v>0</c:v>
                </c:pt>
                <c:pt idx="7">
                  <c:v>0</c:v>
                </c:pt>
                <c:pt idx="8">
                  <c:v>0</c:v>
                </c:pt>
                <c:pt idx="9">
                  <c:v>60</c:v>
                </c:pt>
              </c:numCache>
            </c:numRef>
          </c:val>
          <c:extLst>
            <c:ext xmlns:c16="http://schemas.microsoft.com/office/drawing/2014/chart" uri="{C3380CC4-5D6E-409C-BE32-E72D297353CC}">
              <c16:uniqueId val="{00000001-9CC5-4C5F-9A65-B2F153E019FD}"/>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面積別分析!$G$141:$G$150</c:f>
              <c:numCache>
                <c:formatCode>General</c:formatCode>
                <c:ptCount val="10"/>
                <c:pt idx="0">
                  <c:v>0</c:v>
                </c:pt>
                <c:pt idx="1">
                  <c:v>0</c:v>
                </c:pt>
                <c:pt idx="2">
                  <c:v>0</c:v>
                </c:pt>
                <c:pt idx="3">
                  <c:v>0</c:v>
                </c:pt>
                <c:pt idx="4">
                  <c:v>8</c:v>
                </c:pt>
                <c:pt idx="5">
                  <c:v>0</c:v>
                </c:pt>
                <c:pt idx="6">
                  <c:v>0</c:v>
                </c:pt>
                <c:pt idx="7">
                  <c:v>0</c:v>
                </c:pt>
                <c:pt idx="8">
                  <c:v>0</c:v>
                </c:pt>
                <c:pt idx="9">
                  <c:v>19</c:v>
                </c:pt>
              </c:numCache>
            </c:numRef>
          </c:val>
          <c:extLst>
            <c:ext xmlns:c16="http://schemas.microsoft.com/office/drawing/2014/chart" uri="{C3380CC4-5D6E-409C-BE32-E72D297353CC}">
              <c16:uniqueId val="{00000002-9CC5-4C5F-9A65-B2F153E019FD}"/>
            </c:ext>
          </c:extLst>
        </c:ser>
        <c:dLbls>
          <c:showLegendKey val="0"/>
          <c:showVal val="0"/>
          <c:showCatName val="0"/>
          <c:showSerName val="0"/>
          <c:showPercent val="0"/>
          <c:showBubbleSize val="0"/>
        </c:dLbls>
        <c:gapWidth val="50"/>
        <c:overlap val="100"/>
        <c:axId val="318809560"/>
        <c:axId val="318809952"/>
      </c:barChart>
      <c:catAx>
        <c:axId val="31880956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8809952"/>
        <c:crosses val="autoZero"/>
        <c:auto val="1"/>
        <c:lblAlgn val="ctr"/>
        <c:lblOffset val="100"/>
        <c:noMultiLvlLbl val="0"/>
      </c:catAx>
      <c:valAx>
        <c:axId val="318809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09560"/>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面積別分析!$E$141:$E$150</c:f>
              <c:numCache>
                <c:formatCode>General</c:formatCode>
                <c:ptCount val="10"/>
                <c:pt idx="0">
                  <c:v>0</c:v>
                </c:pt>
                <c:pt idx="1">
                  <c:v>0</c:v>
                </c:pt>
                <c:pt idx="2">
                  <c:v>0</c:v>
                </c:pt>
                <c:pt idx="3">
                  <c:v>0</c:v>
                </c:pt>
                <c:pt idx="4">
                  <c:v>297</c:v>
                </c:pt>
                <c:pt idx="5">
                  <c:v>0</c:v>
                </c:pt>
                <c:pt idx="6">
                  <c:v>0</c:v>
                </c:pt>
                <c:pt idx="7">
                  <c:v>0</c:v>
                </c:pt>
                <c:pt idx="8">
                  <c:v>0</c:v>
                </c:pt>
                <c:pt idx="9">
                  <c:v>115</c:v>
                </c:pt>
              </c:numCache>
            </c:numRef>
          </c:val>
          <c:extLst>
            <c:ext xmlns:c16="http://schemas.microsoft.com/office/drawing/2014/chart" uri="{C3380CC4-5D6E-409C-BE32-E72D297353CC}">
              <c16:uniqueId val="{00000000-BAC1-4D8C-8807-8D97846F6C39}"/>
            </c:ext>
          </c:extLst>
        </c:ser>
        <c:dLbls>
          <c:showLegendKey val="0"/>
          <c:showVal val="0"/>
          <c:showCatName val="0"/>
          <c:showSerName val="0"/>
          <c:showPercent val="0"/>
          <c:showBubbleSize val="0"/>
        </c:dLbls>
        <c:gapWidth val="50"/>
        <c:overlap val="100"/>
        <c:axId val="318810736"/>
        <c:axId val="319488864"/>
      </c:barChart>
      <c:catAx>
        <c:axId val="31881073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8864"/>
        <c:crosses val="autoZero"/>
        <c:auto val="1"/>
        <c:lblAlgn val="ctr"/>
        <c:lblOffset val="100"/>
        <c:noMultiLvlLbl val="0"/>
      </c:catAx>
      <c:valAx>
        <c:axId val="319488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8810736"/>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面積別分析!$F$141:$F$150</c:f>
              <c:numCache>
                <c:formatCode>General</c:formatCode>
                <c:ptCount val="10"/>
                <c:pt idx="0">
                  <c:v>0</c:v>
                </c:pt>
                <c:pt idx="1">
                  <c:v>0</c:v>
                </c:pt>
                <c:pt idx="2">
                  <c:v>0</c:v>
                </c:pt>
                <c:pt idx="3">
                  <c:v>0</c:v>
                </c:pt>
                <c:pt idx="4">
                  <c:v>57</c:v>
                </c:pt>
                <c:pt idx="5">
                  <c:v>0</c:v>
                </c:pt>
                <c:pt idx="6">
                  <c:v>0</c:v>
                </c:pt>
                <c:pt idx="7">
                  <c:v>0</c:v>
                </c:pt>
                <c:pt idx="8">
                  <c:v>0</c:v>
                </c:pt>
                <c:pt idx="9">
                  <c:v>60</c:v>
                </c:pt>
              </c:numCache>
            </c:numRef>
          </c:val>
          <c:extLst>
            <c:ext xmlns:c16="http://schemas.microsoft.com/office/drawing/2014/chart" uri="{C3380CC4-5D6E-409C-BE32-E72D297353CC}">
              <c16:uniqueId val="{00000000-77A0-4E63-ADFB-049C1778EEC1}"/>
            </c:ext>
          </c:extLst>
        </c:ser>
        <c:dLbls>
          <c:showLegendKey val="0"/>
          <c:showVal val="0"/>
          <c:showCatName val="0"/>
          <c:showSerName val="0"/>
          <c:showPercent val="0"/>
          <c:showBubbleSize val="0"/>
        </c:dLbls>
        <c:gapWidth val="50"/>
        <c:overlap val="100"/>
        <c:axId val="319492392"/>
        <c:axId val="319494352"/>
      </c:barChart>
      <c:catAx>
        <c:axId val="31949239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4352"/>
        <c:crosses val="autoZero"/>
        <c:auto val="1"/>
        <c:lblAlgn val="ctr"/>
        <c:lblOffset val="100"/>
        <c:noMultiLvlLbl val="0"/>
      </c:catAx>
      <c:valAx>
        <c:axId val="319494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2392"/>
        <c:crosses val="autoZero"/>
        <c:crossBetween val="between"/>
      </c:valAx>
      <c:spPr>
        <a:noFill/>
        <a:ln w="25400">
          <a:noFill/>
        </a:ln>
      </c:spPr>
    </c:plotArea>
    <c:legend>
      <c:legendPos val="b"/>
      <c:layout>
        <c:manualLayout>
          <c:xMode val="edge"/>
          <c:yMode val="edge"/>
          <c:x val="0.71280538447545538"/>
          <c:y val="6.4835520559930013E-2"/>
          <c:w val="0.27177027624022254"/>
          <c:h val="0.1092292213473316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面積別分析!$B$141:$B$150</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面積別分析!$G$141:$G$150</c:f>
              <c:numCache>
                <c:formatCode>General</c:formatCode>
                <c:ptCount val="10"/>
                <c:pt idx="0">
                  <c:v>0</c:v>
                </c:pt>
                <c:pt idx="1">
                  <c:v>0</c:v>
                </c:pt>
                <c:pt idx="2">
                  <c:v>0</c:v>
                </c:pt>
                <c:pt idx="3">
                  <c:v>0</c:v>
                </c:pt>
                <c:pt idx="4">
                  <c:v>8</c:v>
                </c:pt>
                <c:pt idx="5">
                  <c:v>0</c:v>
                </c:pt>
                <c:pt idx="6">
                  <c:v>0</c:v>
                </c:pt>
                <c:pt idx="7">
                  <c:v>0</c:v>
                </c:pt>
                <c:pt idx="8">
                  <c:v>0</c:v>
                </c:pt>
                <c:pt idx="9">
                  <c:v>19</c:v>
                </c:pt>
              </c:numCache>
            </c:numRef>
          </c:val>
          <c:extLst>
            <c:ext xmlns:c16="http://schemas.microsoft.com/office/drawing/2014/chart" uri="{C3380CC4-5D6E-409C-BE32-E72D297353CC}">
              <c16:uniqueId val="{00000000-296E-4CDC-BAF4-DD6661832A7C}"/>
            </c:ext>
          </c:extLst>
        </c:ser>
        <c:dLbls>
          <c:showLegendKey val="0"/>
          <c:showVal val="0"/>
          <c:showCatName val="0"/>
          <c:showSerName val="0"/>
          <c:showPercent val="0"/>
          <c:showBubbleSize val="0"/>
        </c:dLbls>
        <c:gapWidth val="50"/>
        <c:overlap val="100"/>
        <c:axId val="319493568"/>
        <c:axId val="319495136"/>
      </c:barChart>
      <c:catAx>
        <c:axId val="3194935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5136"/>
        <c:crosses val="autoZero"/>
        <c:auto val="1"/>
        <c:lblAlgn val="ctr"/>
        <c:lblOffset val="100"/>
        <c:noMultiLvlLbl val="0"/>
      </c:catAx>
      <c:valAx>
        <c:axId val="319495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3568"/>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面積別分析!$E$158:$E$167</c:f>
              <c:numCache>
                <c:formatCode>General</c:formatCode>
                <c:ptCount val="10"/>
                <c:pt idx="0">
                  <c:v>6</c:v>
                </c:pt>
                <c:pt idx="1">
                  <c:v>12</c:v>
                </c:pt>
                <c:pt idx="2">
                  <c:v>26</c:v>
                </c:pt>
                <c:pt idx="3">
                  <c:v>43</c:v>
                </c:pt>
                <c:pt idx="4">
                  <c:v>101</c:v>
                </c:pt>
                <c:pt idx="5">
                  <c:v>72</c:v>
                </c:pt>
                <c:pt idx="6">
                  <c:v>84</c:v>
                </c:pt>
                <c:pt idx="7">
                  <c:v>42</c:v>
                </c:pt>
                <c:pt idx="8">
                  <c:v>17</c:v>
                </c:pt>
                <c:pt idx="9">
                  <c:v>9</c:v>
                </c:pt>
              </c:numCache>
            </c:numRef>
          </c:val>
          <c:extLst>
            <c:ext xmlns:c16="http://schemas.microsoft.com/office/drawing/2014/chart" uri="{C3380CC4-5D6E-409C-BE32-E72D297353CC}">
              <c16:uniqueId val="{00000000-69C8-4211-9852-8A8BD84B9349}"/>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面積別分析!$F$158:$F$167</c:f>
              <c:numCache>
                <c:formatCode>General</c:formatCode>
                <c:ptCount val="10"/>
                <c:pt idx="0">
                  <c:v>1</c:v>
                </c:pt>
                <c:pt idx="1">
                  <c:v>2</c:v>
                </c:pt>
                <c:pt idx="2">
                  <c:v>5</c:v>
                </c:pt>
                <c:pt idx="3">
                  <c:v>3</c:v>
                </c:pt>
                <c:pt idx="4">
                  <c:v>18</c:v>
                </c:pt>
                <c:pt idx="5">
                  <c:v>28</c:v>
                </c:pt>
                <c:pt idx="6">
                  <c:v>23</c:v>
                </c:pt>
                <c:pt idx="7">
                  <c:v>18</c:v>
                </c:pt>
                <c:pt idx="8">
                  <c:v>12</c:v>
                </c:pt>
                <c:pt idx="9">
                  <c:v>7</c:v>
                </c:pt>
              </c:numCache>
            </c:numRef>
          </c:val>
          <c:extLst>
            <c:ext xmlns:c16="http://schemas.microsoft.com/office/drawing/2014/chart" uri="{C3380CC4-5D6E-409C-BE32-E72D297353CC}">
              <c16:uniqueId val="{00000001-69C8-4211-9852-8A8BD84B9349}"/>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面積別分析!$G$158:$G$167</c:f>
              <c:numCache>
                <c:formatCode>General</c:formatCode>
                <c:ptCount val="10"/>
                <c:pt idx="0">
                  <c:v>0</c:v>
                </c:pt>
                <c:pt idx="1">
                  <c:v>0</c:v>
                </c:pt>
                <c:pt idx="2">
                  <c:v>1</c:v>
                </c:pt>
                <c:pt idx="3">
                  <c:v>2</c:v>
                </c:pt>
                <c:pt idx="4">
                  <c:v>2</c:v>
                </c:pt>
                <c:pt idx="5">
                  <c:v>4</c:v>
                </c:pt>
                <c:pt idx="6">
                  <c:v>6</c:v>
                </c:pt>
                <c:pt idx="7">
                  <c:v>6</c:v>
                </c:pt>
                <c:pt idx="8">
                  <c:v>5</c:v>
                </c:pt>
                <c:pt idx="9">
                  <c:v>1</c:v>
                </c:pt>
              </c:numCache>
            </c:numRef>
          </c:val>
          <c:extLst>
            <c:ext xmlns:c16="http://schemas.microsoft.com/office/drawing/2014/chart" uri="{C3380CC4-5D6E-409C-BE32-E72D297353CC}">
              <c16:uniqueId val="{00000002-69C8-4211-9852-8A8BD84B9349}"/>
            </c:ext>
          </c:extLst>
        </c:ser>
        <c:dLbls>
          <c:showLegendKey val="0"/>
          <c:showVal val="0"/>
          <c:showCatName val="0"/>
          <c:showSerName val="0"/>
          <c:showPercent val="0"/>
          <c:showBubbleSize val="0"/>
        </c:dLbls>
        <c:gapWidth val="50"/>
        <c:overlap val="100"/>
        <c:axId val="319489256"/>
        <c:axId val="319495528"/>
      </c:barChart>
      <c:catAx>
        <c:axId val="31948925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5528"/>
        <c:crosses val="autoZero"/>
        <c:auto val="1"/>
        <c:lblAlgn val="ctr"/>
        <c:lblOffset val="100"/>
        <c:noMultiLvlLbl val="0"/>
      </c:catAx>
      <c:valAx>
        <c:axId val="319495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89256"/>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面積別分析!$E$158:$E$167</c:f>
              <c:numCache>
                <c:formatCode>General</c:formatCode>
                <c:ptCount val="10"/>
                <c:pt idx="0">
                  <c:v>6</c:v>
                </c:pt>
                <c:pt idx="1">
                  <c:v>12</c:v>
                </c:pt>
                <c:pt idx="2">
                  <c:v>26</c:v>
                </c:pt>
                <c:pt idx="3">
                  <c:v>43</c:v>
                </c:pt>
                <c:pt idx="4">
                  <c:v>101</c:v>
                </c:pt>
                <c:pt idx="5">
                  <c:v>72</c:v>
                </c:pt>
                <c:pt idx="6">
                  <c:v>84</c:v>
                </c:pt>
                <c:pt idx="7">
                  <c:v>42</c:v>
                </c:pt>
                <c:pt idx="8">
                  <c:v>17</c:v>
                </c:pt>
                <c:pt idx="9">
                  <c:v>9</c:v>
                </c:pt>
              </c:numCache>
            </c:numRef>
          </c:val>
          <c:extLst>
            <c:ext xmlns:c16="http://schemas.microsoft.com/office/drawing/2014/chart" uri="{C3380CC4-5D6E-409C-BE32-E72D297353CC}">
              <c16:uniqueId val="{00000000-313B-4483-B33C-609943633DA2}"/>
            </c:ext>
          </c:extLst>
        </c:ser>
        <c:dLbls>
          <c:showLegendKey val="0"/>
          <c:showVal val="0"/>
          <c:showCatName val="0"/>
          <c:showSerName val="0"/>
          <c:showPercent val="0"/>
          <c:showBubbleSize val="0"/>
        </c:dLbls>
        <c:gapWidth val="50"/>
        <c:overlap val="100"/>
        <c:axId val="319490432"/>
        <c:axId val="319493960"/>
      </c:barChart>
      <c:catAx>
        <c:axId val="3194904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3960"/>
        <c:crosses val="autoZero"/>
        <c:auto val="1"/>
        <c:lblAlgn val="ctr"/>
        <c:lblOffset val="100"/>
        <c:noMultiLvlLbl val="0"/>
      </c:catAx>
      <c:valAx>
        <c:axId val="319493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0432"/>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面積別分析!$F$158:$F$167</c:f>
              <c:numCache>
                <c:formatCode>General</c:formatCode>
                <c:ptCount val="10"/>
                <c:pt idx="0">
                  <c:v>1</c:v>
                </c:pt>
                <c:pt idx="1">
                  <c:v>2</c:v>
                </c:pt>
                <c:pt idx="2">
                  <c:v>5</c:v>
                </c:pt>
                <c:pt idx="3">
                  <c:v>3</c:v>
                </c:pt>
                <c:pt idx="4">
                  <c:v>18</c:v>
                </c:pt>
                <c:pt idx="5">
                  <c:v>28</c:v>
                </c:pt>
                <c:pt idx="6">
                  <c:v>23</c:v>
                </c:pt>
                <c:pt idx="7">
                  <c:v>18</c:v>
                </c:pt>
                <c:pt idx="8">
                  <c:v>12</c:v>
                </c:pt>
                <c:pt idx="9">
                  <c:v>7</c:v>
                </c:pt>
              </c:numCache>
            </c:numRef>
          </c:val>
          <c:extLst>
            <c:ext xmlns:c16="http://schemas.microsoft.com/office/drawing/2014/chart" uri="{C3380CC4-5D6E-409C-BE32-E72D297353CC}">
              <c16:uniqueId val="{00000000-9BE2-4CC9-A7D3-C7169F726BDD}"/>
            </c:ext>
          </c:extLst>
        </c:ser>
        <c:dLbls>
          <c:showLegendKey val="0"/>
          <c:showVal val="0"/>
          <c:showCatName val="0"/>
          <c:showSerName val="0"/>
          <c:showPercent val="0"/>
          <c:showBubbleSize val="0"/>
        </c:dLbls>
        <c:gapWidth val="50"/>
        <c:overlap val="100"/>
        <c:axId val="319488472"/>
        <c:axId val="319484552"/>
      </c:barChart>
      <c:catAx>
        <c:axId val="31948847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4552"/>
        <c:crosses val="autoZero"/>
        <c:auto val="1"/>
        <c:lblAlgn val="ctr"/>
        <c:lblOffset val="100"/>
        <c:noMultiLvlLbl val="0"/>
      </c:catAx>
      <c:valAx>
        <c:axId val="319484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88472"/>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面積別分析!$B$158:$B$167</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面積別分析!$G$158:$G$167</c:f>
              <c:numCache>
                <c:formatCode>General</c:formatCode>
                <c:ptCount val="10"/>
                <c:pt idx="0">
                  <c:v>0</c:v>
                </c:pt>
                <c:pt idx="1">
                  <c:v>0</c:v>
                </c:pt>
                <c:pt idx="2">
                  <c:v>1</c:v>
                </c:pt>
                <c:pt idx="3">
                  <c:v>2</c:v>
                </c:pt>
                <c:pt idx="4">
                  <c:v>2</c:v>
                </c:pt>
                <c:pt idx="5">
                  <c:v>4</c:v>
                </c:pt>
                <c:pt idx="6">
                  <c:v>6</c:v>
                </c:pt>
                <c:pt idx="7">
                  <c:v>6</c:v>
                </c:pt>
                <c:pt idx="8">
                  <c:v>5</c:v>
                </c:pt>
                <c:pt idx="9">
                  <c:v>1</c:v>
                </c:pt>
              </c:numCache>
            </c:numRef>
          </c:val>
          <c:extLst>
            <c:ext xmlns:c16="http://schemas.microsoft.com/office/drawing/2014/chart" uri="{C3380CC4-5D6E-409C-BE32-E72D297353CC}">
              <c16:uniqueId val="{00000000-B229-43EE-BE67-163D8D05AACD}"/>
            </c:ext>
          </c:extLst>
        </c:ser>
        <c:dLbls>
          <c:showLegendKey val="0"/>
          <c:showVal val="0"/>
          <c:showCatName val="0"/>
          <c:showSerName val="0"/>
          <c:showPercent val="0"/>
          <c:showBubbleSize val="0"/>
        </c:dLbls>
        <c:gapWidth val="50"/>
        <c:overlap val="100"/>
        <c:axId val="319496312"/>
        <c:axId val="319484160"/>
      </c:barChart>
      <c:catAx>
        <c:axId val="31949631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4160"/>
        <c:crosses val="autoZero"/>
        <c:auto val="1"/>
        <c:lblAlgn val="ctr"/>
        <c:lblOffset val="100"/>
        <c:noMultiLvlLbl val="0"/>
      </c:catAx>
      <c:valAx>
        <c:axId val="31948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6312"/>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面積別分析!$E$175:$E$184</c:f>
              <c:numCache>
                <c:formatCode>General</c:formatCode>
                <c:ptCount val="10"/>
                <c:pt idx="0">
                  <c:v>0</c:v>
                </c:pt>
                <c:pt idx="1">
                  <c:v>0</c:v>
                </c:pt>
                <c:pt idx="2">
                  <c:v>0</c:v>
                </c:pt>
                <c:pt idx="3">
                  <c:v>37</c:v>
                </c:pt>
                <c:pt idx="4">
                  <c:v>127</c:v>
                </c:pt>
                <c:pt idx="5">
                  <c:v>83</c:v>
                </c:pt>
                <c:pt idx="6">
                  <c:v>63</c:v>
                </c:pt>
                <c:pt idx="7">
                  <c:v>44</c:v>
                </c:pt>
                <c:pt idx="8">
                  <c:v>41</c:v>
                </c:pt>
                <c:pt idx="9">
                  <c:v>17</c:v>
                </c:pt>
              </c:numCache>
            </c:numRef>
          </c:val>
          <c:extLst>
            <c:ext xmlns:c16="http://schemas.microsoft.com/office/drawing/2014/chart" uri="{C3380CC4-5D6E-409C-BE32-E72D297353CC}">
              <c16:uniqueId val="{00000000-4EB5-4551-8938-84FA38049E3C}"/>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面積別分析!$F$175:$F$184</c:f>
              <c:numCache>
                <c:formatCode>General</c:formatCode>
                <c:ptCount val="10"/>
                <c:pt idx="0">
                  <c:v>0</c:v>
                </c:pt>
                <c:pt idx="1">
                  <c:v>0</c:v>
                </c:pt>
                <c:pt idx="2">
                  <c:v>0</c:v>
                </c:pt>
                <c:pt idx="3">
                  <c:v>1</c:v>
                </c:pt>
                <c:pt idx="4">
                  <c:v>16</c:v>
                </c:pt>
                <c:pt idx="5">
                  <c:v>21</c:v>
                </c:pt>
                <c:pt idx="6">
                  <c:v>30</c:v>
                </c:pt>
                <c:pt idx="7">
                  <c:v>23</c:v>
                </c:pt>
                <c:pt idx="8">
                  <c:v>18</c:v>
                </c:pt>
                <c:pt idx="9">
                  <c:v>8</c:v>
                </c:pt>
              </c:numCache>
            </c:numRef>
          </c:val>
          <c:extLst>
            <c:ext xmlns:c16="http://schemas.microsoft.com/office/drawing/2014/chart" uri="{C3380CC4-5D6E-409C-BE32-E72D297353CC}">
              <c16:uniqueId val="{00000001-4EB5-4551-8938-84FA38049E3C}"/>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面積別分析!$G$175:$G$184</c:f>
              <c:numCache>
                <c:formatCode>General</c:formatCode>
                <c:ptCount val="10"/>
                <c:pt idx="0">
                  <c:v>0</c:v>
                </c:pt>
                <c:pt idx="1">
                  <c:v>0</c:v>
                </c:pt>
                <c:pt idx="2">
                  <c:v>0</c:v>
                </c:pt>
                <c:pt idx="3">
                  <c:v>0</c:v>
                </c:pt>
                <c:pt idx="4">
                  <c:v>2</c:v>
                </c:pt>
                <c:pt idx="5">
                  <c:v>3</c:v>
                </c:pt>
                <c:pt idx="6">
                  <c:v>8</c:v>
                </c:pt>
                <c:pt idx="7">
                  <c:v>8</c:v>
                </c:pt>
                <c:pt idx="8">
                  <c:v>3</c:v>
                </c:pt>
                <c:pt idx="9">
                  <c:v>3</c:v>
                </c:pt>
              </c:numCache>
            </c:numRef>
          </c:val>
          <c:extLst>
            <c:ext xmlns:c16="http://schemas.microsoft.com/office/drawing/2014/chart" uri="{C3380CC4-5D6E-409C-BE32-E72D297353CC}">
              <c16:uniqueId val="{00000002-4EB5-4551-8938-84FA38049E3C}"/>
            </c:ext>
          </c:extLst>
        </c:ser>
        <c:dLbls>
          <c:showLegendKey val="0"/>
          <c:showVal val="0"/>
          <c:showCatName val="0"/>
          <c:showSerName val="0"/>
          <c:showPercent val="0"/>
          <c:showBubbleSize val="0"/>
        </c:dLbls>
        <c:gapWidth val="50"/>
        <c:overlap val="100"/>
        <c:axId val="319485728"/>
        <c:axId val="319486120"/>
      </c:barChart>
      <c:catAx>
        <c:axId val="3194857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6120"/>
        <c:crosses val="autoZero"/>
        <c:auto val="1"/>
        <c:lblAlgn val="ctr"/>
        <c:lblOffset val="100"/>
        <c:noMultiLvlLbl val="0"/>
      </c:catAx>
      <c:valAx>
        <c:axId val="319486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85728"/>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面積別分析!$E$175:$E$184</c:f>
              <c:numCache>
                <c:formatCode>General</c:formatCode>
                <c:ptCount val="10"/>
                <c:pt idx="0">
                  <c:v>0</c:v>
                </c:pt>
                <c:pt idx="1">
                  <c:v>0</c:v>
                </c:pt>
                <c:pt idx="2">
                  <c:v>0</c:v>
                </c:pt>
                <c:pt idx="3">
                  <c:v>37</c:v>
                </c:pt>
                <c:pt idx="4">
                  <c:v>127</c:v>
                </c:pt>
                <c:pt idx="5">
                  <c:v>83</c:v>
                </c:pt>
                <c:pt idx="6">
                  <c:v>63</c:v>
                </c:pt>
                <c:pt idx="7">
                  <c:v>44</c:v>
                </c:pt>
                <c:pt idx="8">
                  <c:v>41</c:v>
                </c:pt>
                <c:pt idx="9">
                  <c:v>17</c:v>
                </c:pt>
              </c:numCache>
            </c:numRef>
          </c:val>
          <c:extLst>
            <c:ext xmlns:c16="http://schemas.microsoft.com/office/drawing/2014/chart" uri="{C3380CC4-5D6E-409C-BE32-E72D297353CC}">
              <c16:uniqueId val="{00000000-929F-4282-B929-663BBB41D703}"/>
            </c:ext>
          </c:extLst>
        </c:ser>
        <c:dLbls>
          <c:showLegendKey val="0"/>
          <c:showVal val="0"/>
          <c:showCatName val="0"/>
          <c:showSerName val="0"/>
          <c:showPercent val="0"/>
          <c:showBubbleSize val="0"/>
        </c:dLbls>
        <c:gapWidth val="50"/>
        <c:overlap val="100"/>
        <c:axId val="319486512"/>
        <c:axId val="319486904"/>
      </c:barChart>
      <c:catAx>
        <c:axId val="31948651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6904"/>
        <c:crosses val="autoZero"/>
        <c:auto val="1"/>
        <c:lblAlgn val="ctr"/>
        <c:lblOffset val="100"/>
        <c:noMultiLvlLbl val="0"/>
      </c:catAx>
      <c:valAx>
        <c:axId val="319486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86512"/>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13362294647999"/>
          <c:y val="0.17097415590090548"/>
          <c:w val="0.46116366811655929"/>
          <c:h val="0.65315678330422433"/>
        </c:manualLayout>
      </c:layout>
      <c:radarChart>
        <c:radarStyle val="marker"/>
        <c:varyColors val="0"/>
        <c:ser>
          <c:idx val="0"/>
          <c:order val="0"/>
          <c:spPr>
            <a:ln w="34925" cap="rnd">
              <a:solidFill>
                <a:srgbClr val="FF000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結果出力!$C$108:$C$114</c15:sqref>
                  </c15:fullRef>
                </c:ext>
              </c:extLst>
              <c:f>(結果出力!$C$108,結果出力!$C$110,結果出力!$C$112,結果出力!$C$114)</c:f>
              <c:strCache>
                <c:ptCount val="4"/>
                <c:pt idx="0">
                  <c:v>➊ ﾘﾌﾚｯｼｭ・ﾘﾗｯｸｽ空間</c:v>
                </c:pt>
                <c:pt idx="1">
                  <c:v>➋ 室内環境、ﾃﾅﾝﾄ対応</c:v>
                </c:pt>
                <c:pt idx="2">
                  <c:v>❸ ｴﾈﾙｷﾞｰの見える化</c:v>
                </c:pt>
                <c:pt idx="3">
                  <c:v>❹ 災害時対応、BCP</c:v>
                </c:pt>
              </c:strCache>
            </c:strRef>
          </c:cat>
          <c:val>
            <c:numRef>
              <c:extLst>
                <c:ext xmlns:c15="http://schemas.microsoft.com/office/drawing/2012/chart" uri="{02D57815-91ED-43cb-92C2-25804820EDAC}">
                  <c15:fullRef>
                    <c15:sqref>結果出力!$E$108:$E$114</c15:sqref>
                  </c15:fullRef>
                </c:ext>
              </c:extLst>
              <c:f>(結果出力!$E$108,結果出力!$E$110,結果出力!$E$112,結果出力!$E$114)</c:f>
              <c:numCache>
                <c:formatCode>General\ "位"</c:formatCode>
                <c:ptCount val="4"/>
                <c:pt idx="0">
                  <c:v>86</c:v>
                </c:pt>
                <c:pt idx="1">
                  <c:v>64</c:v>
                </c:pt>
                <c:pt idx="2">
                  <c:v>52</c:v>
                </c:pt>
                <c:pt idx="3">
                  <c:v>56</c:v>
                </c:pt>
              </c:numCache>
            </c:numRef>
          </c:val>
          <c:extLst>
            <c:ext xmlns:c16="http://schemas.microsoft.com/office/drawing/2014/chart" uri="{C3380CC4-5D6E-409C-BE32-E72D297353CC}">
              <c16:uniqueId val="{00000000-5BE6-4812-B5C7-50E1735A0C3B}"/>
            </c:ext>
          </c:extLst>
        </c:ser>
        <c:dLbls>
          <c:showLegendKey val="0"/>
          <c:showVal val="0"/>
          <c:showCatName val="0"/>
          <c:showSerName val="0"/>
          <c:showPercent val="0"/>
          <c:showBubbleSize val="0"/>
        </c:dLbls>
        <c:axId val="285642936"/>
        <c:axId val="285639800"/>
      </c:radarChart>
      <c:catAx>
        <c:axId val="285642936"/>
        <c:scaling>
          <c:orientation val="minMax"/>
        </c:scaling>
        <c:delete val="1"/>
        <c:axPos val="b"/>
        <c:numFmt formatCode="General" sourceLinked="1"/>
        <c:majorTickMark val="none"/>
        <c:minorTickMark val="none"/>
        <c:tickLblPos val="nextTo"/>
        <c:crossAx val="285639800"/>
        <c:crosses val="autoZero"/>
        <c:auto val="1"/>
        <c:lblAlgn val="ctr"/>
        <c:lblOffset val="100"/>
        <c:noMultiLvlLbl val="0"/>
      </c:catAx>
      <c:valAx>
        <c:axId val="285639800"/>
        <c:scaling>
          <c:orientation val="maxMin"/>
          <c:max val="100"/>
          <c:min val="0"/>
        </c:scaling>
        <c:delete val="0"/>
        <c:axPos val="l"/>
        <c:majorGridlines>
          <c:spPr>
            <a:ln w="9525" cap="flat" cmpd="sng" algn="ctr">
              <a:solidFill>
                <a:schemeClr val="tx1">
                  <a:lumMod val="50000"/>
                  <a:lumOff val="50000"/>
                </a:schemeClr>
              </a:solidFill>
              <a:round/>
            </a:ln>
            <a:effectLst/>
          </c:spPr>
        </c:majorGridlines>
        <c:numFmt formatCode="General\ &quot;位&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5642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面積別分析!$F$175:$F$184</c:f>
              <c:numCache>
                <c:formatCode>General</c:formatCode>
                <c:ptCount val="10"/>
                <c:pt idx="0">
                  <c:v>0</c:v>
                </c:pt>
                <c:pt idx="1">
                  <c:v>0</c:v>
                </c:pt>
                <c:pt idx="2">
                  <c:v>0</c:v>
                </c:pt>
                <c:pt idx="3">
                  <c:v>1</c:v>
                </c:pt>
                <c:pt idx="4">
                  <c:v>16</c:v>
                </c:pt>
                <c:pt idx="5">
                  <c:v>21</c:v>
                </c:pt>
                <c:pt idx="6">
                  <c:v>30</c:v>
                </c:pt>
                <c:pt idx="7">
                  <c:v>23</c:v>
                </c:pt>
                <c:pt idx="8">
                  <c:v>18</c:v>
                </c:pt>
                <c:pt idx="9">
                  <c:v>8</c:v>
                </c:pt>
              </c:numCache>
            </c:numRef>
          </c:val>
          <c:extLst>
            <c:ext xmlns:c16="http://schemas.microsoft.com/office/drawing/2014/chart" uri="{C3380CC4-5D6E-409C-BE32-E72D297353CC}">
              <c16:uniqueId val="{00000000-B131-4AF5-B5CB-D0C994ED1922}"/>
            </c:ext>
          </c:extLst>
        </c:ser>
        <c:dLbls>
          <c:showLegendKey val="0"/>
          <c:showVal val="0"/>
          <c:showCatName val="0"/>
          <c:showSerName val="0"/>
          <c:showPercent val="0"/>
          <c:showBubbleSize val="0"/>
        </c:dLbls>
        <c:gapWidth val="50"/>
        <c:overlap val="100"/>
        <c:axId val="319488080"/>
        <c:axId val="319489648"/>
      </c:barChart>
      <c:catAx>
        <c:axId val="31948808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89648"/>
        <c:crosses val="autoZero"/>
        <c:auto val="1"/>
        <c:lblAlgn val="ctr"/>
        <c:lblOffset val="100"/>
        <c:noMultiLvlLbl val="0"/>
      </c:catAx>
      <c:valAx>
        <c:axId val="319489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88080"/>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面積別分析!$B$175:$B$184</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面積別分析!$G$175:$G$184</c:f>
              <c:numCache>
                <c:formatCode>General</c:formatCode>
                <c:ptCount val="10"/>
                <c:pt idx="0">
                  <c:v>0</c:v>
                </c:pt>
                <c:pt idx="1">
                  <c:v>0</c:v>
                </c:pt>
                <c:pt idx="2">
                  <c:v>0</c:v>
                </c:pt>
                <c:pt idx="3">
                  <c:v>0</c:v>
                </c:pt>
                <c:pt idx="4">
                  <c:v>2</c:v>
                </c:pt>
                <c:pt idx="5">
                  <c:v>3</c:v>
                </c:pt>
                <c:pt idx="6">
                  <c:v>8</c:v>
                </c:pt>
                <c:pt idx="7">
                  <c:v>8</c:v>
                </c:pt>
                <c:pt idx="8">
                  <c:v>3</c:v>
                </c:pt>
                <c:pt idx="9">
                  <c:v>3</c:v>
                </c:pt>
              </c:numCache>
            </c:numRef>
          </c:val>
          <c:extLst>
            <c:ext xmlns:c16="http://schemas.microsoft.com/office/drawing/2014/chart" uri="{C3380CC4-5D6E-409C-BE32-E72D297353CC}">
              <c16:uniqueId val="{00000000-0C25-4A8D-ADDA-57BB892164C5}"/>
            </c:ext>
          </c:extLst>
        </c:ser>
        <c:dLbls>
          <c:showLegendKey val="0"/>
          <c:showVal val="0"/>
          <c:showCatName val="0"/>
          <c:showSerName val="0"/>
          <c:showPercent val="0"/>
          <c:showBubbleSize val="0"/>
        </c:dLbls>
        <c:gapWidth val="50"/>
        <c:overlap val="100"/>
        <c:axId val="319490040"/>
        <c:axId val="319490824"/>
      </c:barChart>
      <c:catAx>
        <c:axId val="3194900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0824"/>
        <c:crosses val="autoZero"/>
        <c:auto val="1"/>
        <c:lblAlgn val="ctr"/>
        <c:lblOffset val="100"/>
        <c:noMultiLvlLbl val="0"/>
      </c:catAx>
      <c:valAx>
        <c:axId val="31949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0040"/>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面積別分析!$E$192:$E$201</c:f>
              <c:numCache>
                <c:formatCode>General</c:formatCode>
                <c:ptCount val="10"/>
                <c:pt idx="0">
                  <c:v>0</c:v>
                </c:pt>
                <c:pt idx="1">
                  <c:v>3</c:v>
                </c:pt>
                <c:pt idx="2">
                  <c:v>34</c:v>
                </c:pt>
                <c:pt idx="3">
                  <c:v>51</c:v>
                </c:pt>
                <c:pt idx="4">
                  <c:v>75</c:v>
                </c:pt>
                <c:pt idx="5">
                  <c:v>110</c:v>
                </c:pt>
                <c:pt idx="6">
                  <c:v>88</c:v>
                </c:pt>
                <c:pt idx="7">
                  <c:v>37</c:v>
                </c:pt>
                <c:pt idx="8">
                  <c:v>9</c:v>
                </c:pt>
                <c:pt idx="9">
                  <c:v>5</c:v>
                </c:pt>
              </c:numCache>
            </c:numRef>
          </c:val>
          <c:extLst>
            <c:ext xmlns:c16="http://schemas.microsoft.com/office/drawing/2014/chart" uri="{C3380CC4-5D6E-409C-BE32-E72D297353CC}">
              <c16:uniqueId val="{00000000-0E75-49B0-AAE0-58FC9F8DA836}"/>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面積別分析!$F$192:$F$201</c:f>
              <c:numCache>
                <c:formatCode>General</c:formatCode>
                <c:ptCount val="10"/>
                <c:pt idx="0">
                  <c:v>0</c:v>
                </c:pt>
                <c:pt idx="1">
                  <c:v>0</c:v>
                </c:pt>
                <c:pt idx="2">
                  <c:v>4</c:v>
                </c:pt>
                <c:pt idx="3">
                  <c:v>3</c:v>
                </c:pt>
                <c:pt idx="4">
                  <c:v>9</c:v>
                </c:pt>
                <c:pt idx="5">
                  <c:v>24</c:v>
                </c:pt>
                <c:pt idx="6">
                  <c:v>37</c:v>
                </c:pt>
                <c:pt idx="7">
                  <c:v>23</c:v>
                </c:pt>
                <c:pt idx="8">
                  <c:v>11</c:v>
                </c:pt>
                <c:pt idx="9">
                  <c:v>6</c:v>
                </c:pt>
              </c:numCache>
            </c:numRef>
          </c:val>
          <c:extLst>
            <c:ext xmlns:c16="http://schemas.microsoft.com/office/drawing/2014/chart" uri="{C3380CC4-5D6E-409C-BE32-E72D297353CC}">
              <c16:uniqueId val="{00000001-0E75-49B0-AAE0-58FC9F8DA836}"/>
            </c:ext>
          </c:extLst>
        </c:ser>
        <c:ser>
          <c:idx val="3"/>
          <c:order val="2"/>
          <c:tx>
            <c:strRef>
              <c:f>面積別分析!$G$4</c:f>
              <c:strCache>
                <c:ptCount val="1"/>
                <c:pt idx="0">
                  <c:v>10001－</c:v>
                </c:pt>
              </c:strCache>
            </c:strRef>
          </c:tx>
          <c:spPr>
            <a:solidFill>
              <a:srgbClr val="FFC00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面積別分析!$G$192:$G$201</c:f>
              <c:numCache>
                <c:formatCode>General</c:formatCode>
                <c:ptCount val="10"/>
                <c:pt idx="0">
                  <c:v>0</c:v>
                </c:pt>
                <c:pt idx="1">
                  <c:v>0</c:v>
                </c:pt>
                <c:pt idx="2">
                  <c:v>0</c:v>
                </c:pt>
                <c:pt idx="3">
                  <c:v>1</c:v>
                </c:pt>
                <c:pt idx="4">
                  <c:v>4</c:v>
                </c:pt>
                <c:pt idx="5">
                  <c:v>0</c:v>
                </c:pt>
                <c:pt idx="6">
                  <c:v>5</c:v>
                </c:pt>
                <c:pt idx="7">
                  <c:v>11</c:v>
                </c:pt>
                <c:pt idx="8">
                  <c:v>4</c:v>
                </c:pt>
                <c:pt idx="9">
                  <c:v>2</c:v>
                </c:pt>
              </c:numCache>
            </c:numRef>
          </c:val>
          <c:extLst>
            <c:ext xmlns:c16="http://schemas.microsoft.com/office/drawing/2014/chart" uri="{C3380CC4-5D6E-409C-BE32-E72D297353CC}">
              <c16:uniqueId val="{00000002-0E75-49B0-AAE0-58FC9F8DA836}"/>
            </c:ext>
          </c:extLst>
        </c:ser>
        <c:dLbls>
          <c:showLegendKey val="0"/>
          <c:showVal val="0"/>
          <c:showCatName val="0"/>
          <c:showSerName val="0"/>
          <c:showPercent val="0"/>
          <c:showBubbleSize val="0"/>
        </c:dLbls>
        <c:gapWidth val="50"/>
        <c:overlap val="100"/>
        <c:axId val="319498272"/>
        <c:axId val="319497488"/>
      </c:barChart>
      <c:catAx>
        <c:axId val="31949827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7488"/>
        <c:crosses val="autoZero"/>
        <c:auto val="1"/>
        <c:lblAlgn val="ctr"/>
        <c:lblOffset val="100"/>
        <c:noMultiLvlLbl val="0"/>
      </c:catAx>
      <c:valAx>
        <c:axId val="319497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8272"/>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面積別分析!$E$192:$E$201</c:f>
              <c:numCache>
                <c:formatCode>General</c:formatCode>
                <c:ptCount val="10"/>
                <c:pt idx="0">
                  <c:v>0</c:v>
                </c:pt>
                <c:pt idx="1">
                  <c:v>3</c:v>
                </c:pt>
                <c:pt idx="2">
                  <c:v>34</c:v>
                </c:pt>
                <c:pt idx="3">
                  <c:v>51</c:v>
                </c:pt>
                <c:pt idx="4">
                  <c:v>75</c:v>
                </c:pt>
                <c:pt idx="5">
                  <c:v>110</c:v>
                </c:pt>
                <c:pt idx="6">
                  <c:v>88</c:v>
                </c:pt>
                <c:pt idx="7">
                  <c:v>37</c:v>
                </c:pt>
                <c:pt idx="8">
                  <c:v>9</c:v>
                </c:pt>
                <c:pt idx="9">
                  <c:v>5</c:v>
                </c:pt>
              </c:numCache>
            </c:numRef>
          </c:val>
          <c:extLst>
            <c:ext xmlns:c16="http://schemas.microsoft.com/office/drawing/2014/chart" uri="{C3380CC4-5D6E-409C-BE32-E72D297353CC}">
              <c16:uniqueId val="{00000000-EA04-4876-AF0C-B8B85E31DC4B}"/>
            </c:ext>
          </c:extLst>
        </c:ser>
        <c:dLbls>
          <c:showLegendKey val="0"/>
          <c:showVal val="0"/>
          <c:showCatName val="0"/>
          <c:showSerName val="0"/>
          <c:showPercent val="0"/>
          <c:showBubbleSize val="0"/>
        </c:dLbls>
        <c:gapWidth val="50"/>
        <c:overlap val="100"/>
        <c:axId val="319499840"/>
        <c:axId val="319496704"/>
      </c:barChart>
      <c:catAx>
        <c:axId val="3194998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6704"/>
        <c:crosses val="autoZero"/>
        <c:auto val="1"/>
        <c:lblAlgn val="ctr"/>
        <c:lblOffset val="100"/>
        <c:noMultiLvlLbl val="0"/>
      </c:catAx>
      <c:valAx>
        <c:axId val="3194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9840"/>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面積別分析!$F$192:$F$201</c:f>
              <c:numCache>
                <c:formatCode>General</c:formatCode>
                <c:ptCount val="10"/>
                <c:pt idx="0">
                  <c:v>0</c:v>
                </c:pt>
                <c:pt idx="1">
                  <c:v>0</c:v>
                </c:pt>
                <c:pt idx="2">
                  <c:v>4</c:v>
                </c:pt>
                <c:pt idx="3">
                  <c:v>3</c:v>
                </c:pt>
                <c:pt idx="4">
                  <c:v>9</c:v>
                </c:pt>
                <c:pt idx="5">
                  <c:v>24</c:v>
                </c:pt>
                <c:pt idx="6">
                  <c:v>37</c:v>
                </c:pt>
                <c:pt idx="7">
                  <c:v>23</c:v>
                </c:pt>
                <c:pt idx="8">
                  <c:v>11</c:v>
                </c:pt>
                <c:pt idx="9">
                  <c:v>6</c:v>
                </c:pt>
              </c:numCache>
            </c:numRef>
          </c:val>
          <c:extLst>
            <c:ext xmlns:c16="http://schemas.microsoft.com/office/drawing/2014/chart" uri="{C3380CC4-5D6E-409C-BE32-E72D297353CC}">
              <c16:uniqueId val="{00000000-D8AA-429D-8A97-87F04EB5E1B9}"/>
            </c:ext>
          </c:extLst>
        </c:ser>
        <c:dLbls>
          <c:showLegendKey val="0"/>
          <c:showVal val="0"/>
          <c:showCatName val="0"/>
          <c:showSerName val="0"/>
          <c:showPercent val="0"/>
          <c:showBubbleSize val="0"/>
        </c:dLbls>
        <c:gapWidth val="50"/>
        <c:overlap val="100"/>
        <c:axId val="319497096"/>
        <c:axId val="319499056"/>
      </c:barChart>
      <c:catAx>
        <c:axId val="31949709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19499056"/>
        <c:crosses val="autoZero"/>
        <c:auto val="1"/>
        <c:lblAlgn val="ctr"/>
        <c:lblOffset val="100"/>
        <c:noMultiLvlLbl val="0"/>
      </c:catAx>
      <c:valAx>
        <c:axId val="319499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19497096"/>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面積別分析!$B$192:$B$201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面積別分析!$G$192:$G$201</c:f>
              <c:numCache>
                <c:formatCode>General</c:formatCode>
                <c:ptCount val="10"/>
                <c:pt idx="0">
                  <c:v>0</c:v>
                </c:pt>
                <c:pt idx="1">
                  <c:v>0</c:v>
                </c:pt>
                <c:pt idx="2">
                  <c:v>0</c:v>
                </c:pt>
                <c:pt idx="3">
                  <c:v>1</c:v>
                </c:pt>
                <c:pt idx="4">
                  <c:v>4</c:v>
                </c:pt>
                <c:pt idx="5">
                  <c:v>0</c:v>
                </c:pt>
                <c:pt idx="6">
                  <c:v>5</c:v>
                </c:pt>
                <c:pt idx="7">
                  <c:v>11</c:v>
                </c:pt>
                <c:pt idx="8">
                  <c:v>4</c:v>
                </c:pt>
                <c:pt idx="9">
                  <c:v>2</c:v>
                </c:pt>
              </c:numCache>
            </c:numRef>
          </c:val>
          <c:extLst>
            <c:ext xmlns:c16="http://schemas.microsoft.com/office/drawing/2014/chart" uri="{C3380CC4-5D6E-409C-BE32-E72D297353CC}">
              <c16:uniqueId val="{00000000-8A6D-4480-81EA-2153E9D5D710}"/>
            </c:ext>
          </c:extLst>
        </c:ser>
        <c:dLbls>
          <c:showLegendKey val="0"/>
          <c:showVal val="0"/>
          <c:showCatName val="0"/>
          <c:showSerName val="0"/>
          <c:showPercent val="0"/>
          <c:showBubbleSize val="0"/>
        </c:dLbls>
        <c:gapWidth val="50"/>
        <c:overlap val="100"/>
        <c:axId val="320739624"/>
        <c:axId val="320736096"/>
      </c:barChart>
      <c:catAx>
        <c:axId val="32073962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6096"/>
        <c:crosses val="autoZero"/>
        <c:auto val="1"/>
        <c:lblAlgn val="ctr"/>
        <c:lblOffset val="100"/>
        <c:noMultiLvlLbl val="0"/>
      </c:catAx>
      <c:valAx>
        <c:axId val="32073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9624"/>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面積別分析!$E$209:$E$218</c:f>
              <c:numCache>
                <c:formatCode>General</c:formatCode>
                <c:ptCount val="10"/>
                <c:pt idx="0">
                  <c:v>11</c:v>
                </c:pt>
                <c:pt idx="1">
                  <c:v>25</c:v>
                </c:pt>
                <c:pt idx="2">
                  <c:v>47</c:v>
                </c:pt>
                <c:pt idx="3">
                  <c:v>56</c:v>
                </c:pt>
                <c:pt idx="4">
                  <c:v>86</c:v>
                </c:pt>
                <c:pt idx="5">
                  <c:v>85</c:v>
                </c:pt>
                <c:pt idx="6">
                  <c:v>64</c:v>
                </c:pt>
                <c:pt idx="7">
                  <c:v>22</c:v>
                </c:pt>
                <c:pt idx="8">
                  <c:v>9</c:v>
                </c:pt>
                <c:pt idx="9">
                  <c:v>7</c:v>
                </c:pt>
              </c:numCache>
            </c:numRef>
          </c:val>
          <c:extLst>
            <c:ext xmlns:c16="http://schemas.microsoft.com/office/drawing/2014/chart" uri="{C3380CC4-5D6E-409C-BE32-E72D297353CC}">
              <c16:uniqueId val="{00000000-4AD4-412C-8017-5325F3C7BDDC}"/>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面積別分析!$F$209:$F$218</c:f>
              <c:numCache>
                <c:formatCode>General</c:formatCode>
                <c:ptCount val="10"/>
                <c:pt idx="0">
                  <c:v>1</c:v>
                </c:pt>
                <c:pt idx="1">
                  <c:v>2</c:v>
                </c:pt>
                <c:pt idx="2">
                  <c:v>3</c:v>
                </c:pt>
                <c:pt idx="3">
                  <c:v>9</c:v>
                </c:pt>
                <c:pt idx="4">
                  <c:v>15</c:v>
                </c:pt>
                <c:pt idx="5">
                  <c:v>31</c:v>
                </c:pt>
                <c:pt idx="6">
                  <c:v>23</c:v>
                </c:pt>
                <c:pt idx="7">
                  <c:v>22</c:v>
                </c:pt>
                <c:pt idx="8">
                  <c:v>3</c:v>
                </c:pt>
                <c:pt idx="9">
                  <c:v>8</c:v>
                </c:pt>
              </c:numCache>
            </c:numRef>
          </c:val>
          <c:extLst>
            <c:ext xmlns:c16="http://schemas.microsoft.com/office/drawing/2014/chart" uri="{C3380CC4-5D6E-409C-BE32-E72D297353CC}">
              <c16:uniqueId val="{00000001-4AD4-412C-8017-5325F3C7BDDC}"/>
            </c:ext>
          </c:extLst>
        </c:ser>
        <c:ser>
          <c:idx val="3"/>
          <c:order val="2"/>
          <c:tx>
            <c:strRef>
              <c:f>面積別分析!$G$4</c:f>
              <c:strCache>
                <c:ptCount val="1"/>
                <c:pt idx="0">
                  <c:v>10001－</c:v>
                </c:pt>
              </c:strCache>
            </c:strRef>
          </c:tx>
          <c:spPr>
            <a:solidFill>
              <a:srgbClr val="FFC00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面積別分析!$G$209:$G$218</c:f>
              <c:numCache>
                <c:formatCode>General</c:formatCode>
                <c:ptCount val="10"/>
                <c:pt idx="0">
                  <c:v>0</c:v>
                </c:pt>
                <c:pt idx="1">
                  <c:v>0</c:v>
                </c:pt>
                <c:pt idx="2">
                  <c:v>2</c:v>
                </c:pt>
                <c:pt idx="3">
                  <c:v>3</c:v>
                </c:pt>
                <c:pt idx="4">
                  <c:v>3</c:v>
                </c:pt>
                <c:pt idx="5">
                  <c:v>2</c:v>
                </c:pt>
                <c:pt idx="6">
                  <c:v>3</c:v>
                </c:pt>
                <c:pt idx="7">
                  <c:v>9</c:v>
                </c:pt>
                <c:pt idx="8">
                  <c:v>4</c:v>
                </c:pt>
                <c:pt idx="9">
                  <c:v>1</c:v>
                </c:pt>
              </c:numCache>
            </c:numRef>
          </c:val>
          <c:extLst>
            <c:ext xmlns:c16="http://schemas.microsoft.com/office/drawing/2014/chart" uri="{C3380CC4-5D6E-409C-BE32-E72D297353CC}">
              <c16:uniqueId val="{00000002-4AD4-412C-8017-5325F3C7BDDC}"/>
            </c:ext>
          </c:extLst>
        </c:ser>
        <c:dLbls>
          <c:showLegendKey val="0"/>
          <c:showVal val="0"/>
          <c:showCatName val="0"/>
          <c:showSerName val="0"/>
          <c:showPercent val="0"/>
          <c:showBubbleSize val="0"/>
        </c:dLbls>
        <c:gapWidth val="50"/>
        <c:overlap val="100"/>
        <c:axId val="320740408"/>
        <c:axId val="320731784"/>
      </c:barChart>
      <c:catAx>
        <c:axId val="32074040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1784"/>
        <c:crosses val="autoZero"/>
        <c:auto val="1"/>
        <c:lblAlgn val="ctr"/>
        <c:lblOffset val="100"/>
        <c:noMultiLvlLbl val="0"/>
      </c:catAx>
      <c:valAx>
        <c:axId val="320731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40408"/>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面積別分析!$E$209:$E$218</c:f>
              <c:numCache>
                <c:formatCode>General</c:formatCode>
                <c:ptCount val="10"/>
                <c:pt idx="0">
                  <c:v>11</c:v>
                </c:pt>
                <c:pt idx="1">
                  <c:v>25</c:v>
                </c:pt>
                <c:pt idx="2">
                  <c:v>47</c:v>
                </c:pt>
                <c:pt idx="3">
                  <c:v>56</c:v>
                </c:pt>
                <c:pt idx="4">
                  <c:v>86</c:v>
                </c:pt>
                <c:pt idx="5">
                  <c:v>85</c:v>
                </c:pt>
                <c:pt idx="6">
                  <c:v>64</c:v>
                </c:pt>
                <c:pt idx="7">
                  <c:v>22</c:v>
                </c:pt>
                <c:pt idx="8">
                  <c:v>9</c:v>
                </c:pt>
                <c:pt idx="9">
                  <c:v>7</c:v>
                </c:pt>
              </c:numCache>
            </c:numRef>
          </c:val>
          <c:extLst>
            <c:ext xmlns:c16="http://schemas.microsoft.com/office/drawing/2014/chart" uri="{C3380CC4-5D6E-409C-BE32-E72D297353CC}">
              <c16:uniqueId val="{00000000-40A6-4C6F-A633-64659D87FDB0}"/>
            </c:ext>
          </c:extLst>
        </c:ser>
        <c:dLbls>
          <c:showLegendKey val="0"/>
          <c:showVal val="0"/>
          <c:showCatName val="0"/>
          <c:showSerName val="0"/>
          <c:showPercent val="0"/>
          <c:showBubbleSize val="0"/>
        </c:dLbls>
        <c:gapWidth val="50"/>
        <c:overlap val="100"/>
        <c:axId val="320735704"/>
        <c:axId val="320729824"/>
      </c:barChart>
      <c:catAx>
        <c:axId val="32073570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29824"/>
        <c:crosses val="autoZero"/>
        <c:auto val="1"/>
        <c:lblAlgn val="ctr"/>
        <c:lblOffset val="100"/>
        <c:noMultiLvlLbl val="0"/>
      </c:catAx>
      <c:valAx>
        <c:axId val="320729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5704"/>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面積別分析!$F$209:$F$218</c:f>
              <c:numCache>
                <c:formatCode>General</c:formatCode>
                <c:ptCount val="10"/>
                <c:pt idx="0">
                  <c:v>1</c:v>
                </c:pt>
                <c:pt idx="1">
                  <c:v>2</c:v>
                </c:pt>
                <c:pt idx="2">
                  <c:v>3</c:v>
                </c:pt>
                <c:pt idx="3">
                  <c:v>9</c:v>
                </c:pt>
                <c:pt idx="4">
                  <c:v>15</c:v>
                </c:pt>
                <c:pt idx="5">
                  <c:v>31</c:v>
                </c:pt>
                <c:pt idx="6">
                  <c:v>23</c:v>
                </c:pt>
                <c:pt idx="7">
                  <c:v>22</c:v>
                </c:pt>
                <c:pt idx="8">
                  <c:v>3</c:v>
                </c:pt>
                <c:pt idx="9">
                  <c:v>8</c:v>
                </c:pt>
              </c:numCache>
            </c:numRef>
          </c:val>
          <c:extLst>
            <c:ext xmlns:c16="http://schemas.microsoft.com/office/drawing/2014/chart" uri="{C3380CC4-5D6E-409C-BE32-E72D297353CC}">
              <c16:uniqueId val="{00000000-B060-44E4-A191-12B3F485EF13}"/>
            </c:ext>
          </c:extLst>
        </c:ser>
        <c:dLbls>
          <c:showLegendKey val="0"/>
          <c:showVal val="0"/>
          <c:showCatName val="0"/>
          <c:showSerName val="0"/>
          <c:showPercent val="0"/>
          <c:showBubbleSize val="0"/>
        </c:dLbls>
        <c:gapWidth val="50"/>
        <c:overlap val="100"/>
        <c:axId val="320741192"/>
        <c:axId val="320730608"/>
      </c:barChart>
      <c:catAx>
        <c:axId val="32074119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0608"/>
        <c:crosses val="autoZero"/>
        <c:auto val="1"/>
        <c:lblAlgn val="ctr"/>
        <c:lblOffset val="100"/>
        <c:noMultiLvlLbl val="0"/>
      </c:catAx>
      <c:valAx>
        <c:axId val="3207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41192"/>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面積別分析!$B$209:$B$218</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面積別分析!$G$209:$G$218</c:f>
              <c:numCache>
                <c:formatCode>General</c:formatCode>
                <c:ptCount val="10"/>
                <c:pt idx="0">
                  <c:v>0</c:v>
                </c:pt>
                <c:pt idx="1">
                  <c:v>0</c:v>
                </c:pt>
                <c:pt idx="2">
                  <c:v>2</c:v>
                </c:pt>
                <c:pt idx="3">
                  <c:v>3</c:v>
                </c:pt>
                <c:pt idx="4">
                  <c:v>3</c:v>
                </c:pt>
                <c:pt idx="5">
                  <c:v>2</c:v>
                </c:pt>
                <c:pt idx="6">
                  <c:v>3</c:v>
                </c:pt>
                <c:pt idx="7">
                  <c:v>9</c:v>
                </c:pt>
                <c:pt idx="8">
                  <c:v>4</c:v>
                </c:pt>
                <c:pt idx="9">
                  <c:v>1</c:v>
                </c:pt>
              </c:numCache>
            </c:numRef>
          </c:val>
          <c:extLst>
            <c:ext xmlns:c16="http://schemas.microsoft.com/office/drawing/2014/chart" uri="{C3380CC4-5D6E-409C-BE32-E72D297353CC}">
              <c16:uniqueId val="{00000000-4905-49A7-90AB-231EB13A0EAD}"/>
            </c:ext>
          </c:extLst>
        </c:ser>
        <c:dLbls>
          <c:showLegendKey val="0"/>
          <c:showVal val="0"/>
          <c:showCatName val="0"/>
          <c:showSerName val="0"/>
          <c:showPercent val="0"/>
          <c:showBubbleSize val="0"/>
        </c:dLbls>
        <c:gapWidth val="50"/>
        <c:overlap val="100"/>
        <c:axId val="320736880"/>
        <c:axId val="320732960"/>
      </c:barChart>
      <c:catAx>
        <c:axId val="32073688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2960"/>
        <c:crosses val="autoZero"/>
        <c:auto val="1"/>
        <c:lblAlgn val="ctr"/>
        <c:lblOffset val="100"/>
        <c:noMultiLvlLbl val="0"/>
      </c:catAx>
      <c:valAx>
        <c:axId val="32073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6880"/>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2012230408713"/>
          <c:y val="5.1851857350603922E-2"/>
          <c:w val="0.79998044505574184"/>
          <c:h val="0.76178778351364707"/>
        </c:manualLayout>
      </c:layout>
      <c:barChart>
        <c:barDir val="col"/>
        <c:grouping val="stacked"/>
        <c:varyColors val="0"/>
        <c:ser>
          <c:idx val="1"/>
          <c:order val="0"/>
          <c:tx>
            <c:strRef>
              <c:f>面積別分析!$E$4</c:f>
              <c:strCache>
                <c:ptCount val="1"/>
                <c:pt idx="0">
                  <c:v>100-2000</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面積別分析!$AO$3:$AO$12</c:f>
              <c:numCache>
                <c:formatCode>General</c:formatCode>
                <c:ptCount val="10"/>
                <c:pt idx="0">
                  <c:v>0</c:v>
                </c:pt>
                <c:pt idx="1">
                  <c:v>2</c:v>
                </c:pt>
                <c:pt idx="2">
                  <c:v>4</c:v>
                </c:pt>
                <c:pt idx="3">
                  <c:v>8</c:v>
                </c:pt>
                <c:pt idx="4">
                  <c:v>22</c:v>
                </c:pt>
                <c:pt idx="5">
                  <c:v>36</c:v>
                </c:pt>
                <c:pt idx="6">
                  <c:v>24</c:v>
                </c:pt>
                <c:pt idx="7">
                  <c:v>11</c:v>
                </c:pt>
                <c:pt idx="8">
                  <c:v>6</c:v>
                </c:pt>
                <c:pt idx="9">
                  <c:v>4</c:v>
                </c:pt>
              </c:numCache>
            </c:numRef>
          </c:val>
          <c:extLst>
            <c:ext xmlns:c16="http://schemas.microsoft.com/office/drawing/2014/chart" uri="{C3380CC4-5D6E-409C-BE32-E72D297353CC}">
              <c16:uniqueId val="{00000000-B947-4C6C-8D88-0FB1A23B1150}"/>
            </c:ext>
          </c:extLst>
        </c:ser>
        <c:dLbls>
          <c:showLegendKey val="0"/>
          <c:showVal val="0"/>
          <c:showCatName val="0"/>
          <c:showSerName val="0"/>
          <c:showPercent val="0"/>
          <c:showBubbleSize val="0"/>
        </c:dLbls>
        <c:gapWidth val="50"/>
        <c:overlap val="100"/>
        <c:axId val="285635096"/>
        <c:axId val="285644112"/>
      </c:barChart>
      <c:lineChart>
        <c:grouping val="standard"/>
        <c:varyColors val="0"/>
        <c:ser>
          <c:idx val="3"/>
          <c:order val="2"/>
          <c:tx>
            <c:strRef>
              <c:f>面積別分析!$AR$3:$AR$11</c:f>
              <c:strCache>
                <c:ptCount val="9"/>
                <c:pt idx="0">
                  <c:v>#N/A</c:v>
                </c:pt>
                <c:pt idx="1">
                  <c:v>#N/A</c:v>
                </c:pt>
                <c:pt idx="2">
                  <c:v>#N/A</c:v>
                </c:pt>
                <c:pt idx="3">
                  <c:v>#N/A</c:v>
                </c:pt>
                <c:pt idx="4">
                  <c:v>59</c:v>
                </c:pt>
                <c:pt idx="5">
                  <c:v>#N/A</c:v>
                </c:pt>
                <c:pt idx="6">
                  <c:v>#N/A</c:v>
                </c:pt>
                <c:pt idx="7">
                  <c:v>#N/A</c:v>
                </c:pt>
                <c:pt idx="8">
                  <c:v>#N/A</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面積別分析!$AR$12</c:f>
              <c:numCache>
                <c:formatCode>General</c:formatCode>
                <c:ptCount val="1"/>
                <c:pt idx="0">
                  <c:v>#N/A</c:v>
                </c:pt>
              </c:numCache>
            </c:numRef>
          </c:val>
          <c:smooth val="0"/>
          <c:extLst>
            <c:ext xmlns:c16="http://schemas.microsoft.com/office/drawing/2014/chart" uri="{C3380CC4-5D6E-409C-BE32-E72D297353CC}">
              <c16:uniqueId val="{00000001-B947-4C6C-8D88-0FB1A23B1150}"/>
            </c:ext>
          </c:extLst>
        </c:ser>
        <c:dLbls>
          <c:showLegendKey val="0"/>
          <c:showVal val="0"/>
          <c:showCatName val="0"/>
          <c:showSerName val="0"/>
          <c:showPercent val="0"/>
          <c:showBubbleSize val="0"/>
        </c:dLbls>
        <c:marker val="1"/>
        <c:smooth val="0"/>
        <c:axId val="285635096"/>
        <c:axId val="285644112"/>
      </c:lineChart>
      <c:lineChart>
        <c:grouping val="standard"/>
        <c:varyColors val="0"/>
        <c:ser>
          <c:idx val="0"/>
          <c:order val="1"/>
          <c:spPr>
            <a:ln w="34925" cap="rnd">
              <a:solidFill>
                <a:schemeClr val="tx1">
                  <a:lumMod val="85000"/>
                  <a:lumOff val="15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面積別分析!$AQ$3:$AQ$12</c:f>
              <c:numCache>
                <c:formatCode>General</c:formatCode>
                <c:ptCount val="10"/>
                <c:pt idx="0">
                  <c:v>100</c:v>
                </c:pt>
                <c:pt idx="1">
                  <c:v>98.290598290598297</c:v>
                </c:pt>
                <c:pt idx="2">
                  <c:v>94.871794871794876</c:v>
                </c:pt>
                <c:pt idx="3">
                  <c:v>88.034188034188034</c:v>
                </c:pt>
                <c:pt idx="4">
                  <c:v>69.230769230769226</c:v>
                </c:pt>
                <c:pt idx="5">
                  <c:v>38.46153846153846</c:v>
                </c:pt>
                <c:pt idx="6">
                  <c:v>17.948717948717956</c:v>
                </c:pt>
                <c:pt idx="7">
                  <c:v>8.5470085470085593</c:v>
                </c:pt>
                <c:pt idx="8">
                  <c:v>3.4188034188034351</c:v>
                </c:pt>
                <c:pt idx="9">
                  <c:v>0</c:v>
                </c:pt>
              </c:numCache>
            </c:numRef>
          </c:val>
          <c:smooth val="0"/>
          <c:extLst>
            <c:ext xmlns:c16="http://schemas.microsoft.com/office/drawing/2014/chart" uri="{C3380CC4-5D6E-409C-BE32-E72D297353CC}">
              <c16:uniqueId val="{00000002-B947-4C6C-8D88-0FB1A23B1150}"/>
            </c:ext>
          </c:extLst>
        </c:ser>
        <c:ser>
          <c:idx val="4"/>
          <c:order val="3"/>
          <c:tx>
            <c:strRef>
              <c:f>面積別分析!$B$5:$B$14</c:f>
              <c:strCache>
                <c:ptCount val="10"/>
                <c:pt idx="0">
                  <c:v>10</c:v>
                </c:pt>
                <c:pt idx="1">
                  <c:v>20</c:v>
                </c:pt>
                <c:pt idx="2">
                  <c:v>30</c:v>
                </c:pt>
                <c:pt idx="3">
                  <c:v>40</c:v>
                </c:pt>
                <c:pt idx="4">
                  <c:v>50</c:v>
                </c:pt>
                <c:pt idx="5">
                  <c:v>60</c:v>
                </c:pt>
                <c:pt idx="6">
                  <c:v>70</c:v>
                </c:pt>
                <c:pt idx="7">
                  <c:v>80</c:v>
                </c:pt>
                <c:pt idx="8">
                  <c:v>90</c:v>
                </c:pt>
                <c:pt idx="9">
                  <c:v>100</c:v>
                </c:pt>
              </c:strCache>
            </c:strRef>
          </c:tx>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rgbClr val="FF0000"/>
                </a:solidFill>
                <a:round/>
              </a:ln>
              <a:effectLst>
                <a:outerShdw blurRad="57150" dist="19050" dir="5400000" algn="ctr" rotWithShape="0">
                  <a:srgbClr val="000000">
                    <a:alpha val="63000"/>
                  </a:srgbClr>
                </a:outerShdw>
              </a:effectLst>
            </c:spPr>
          </c:marker>
          <c:dLbls>
            <c:dLbl>
              <c:idx val="1"/>
              <c:layout>
                <c:manualLayout>
                  <c:x val="0"/>
                  <c:y val="-0.14743114163626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47-4C6C-8D88-0FB1A23B1150}"/>
                </c:ext>
              </c:extLst>
            </c:dLbl>
            <c:dLbl>
              <c:idx val="4"/>
              <c:layout>
                <c:manualLayout>
                  <c:x val="-8.2101806239737868E-3"/>
                  <c:y val="-0.138495920931035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47-4C6C-8D88-0FB1A23B1150}"/>
                </c:ext>
              </c:extLst>
            </c:dLbl>
            <c:dLbl>
              <c:idx val="6"/>
              <c:layout>
                <c:manualLayout>
                  <c:x val="0"/>
                  <c:y val="6.5386622000109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47-4C6C-8D88-0FB1A23B1150}"/>
                </c:ext>
              </c:extLst>
            </c:dLbl>
            <c:dLbl>
              <c:idx val="7"/>
              <c:layout>
                <c:manualLayout>
                  <c:x val="-3.3043473735915957E-2"/>
                  <c:y val="4.0243762266541409E-2"/>
                </c:manualLayout>
              </c:layout>
              <c:numFmt formatCode="General\ &quot;位&quot;"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9.586085643808881E-2"/>
                      <c:h val="8.0433078589694493E-2"/>
                    </c:manualLayout>
                  </c15:layout>
                </c:ext>
                <c:ext xmlns:c16="http://schemas.microsoft.com/office/drawing/2014/chart" uri="{C3380CC4-5D6E-409C-BE32-E72D297353CC}">
                  <c16:uniqueId val="{00000006-B947-4C6C-8D88-0FB1A23B1150}"/>
                </c:ext>
              </c:extLst>
            </c:dLbl>
            <c:numFmt formatCode="General\ &quot;位&quot;"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面積別分析!$AR$3:$AR$12</c:f>
              <c:numCache>
                <c:formatCode>General</c:formatCode>
                <c:ptCount val="10"/>
                <c:pt idx="0">
                  <c:v>#N/A</c:v>
                </c:pt>
                <c:pt idx="1">
                  <c:v>#N/A</c:v>
                </c:pt>
                <c:pt idx="2">
                  <c:v>#N/A</c:v>
                </c:pt>
                <c:pt idx="3">
                  <c:v>#N/A</c:v>
                </c:pt>
                <c:pt idx="4">
                  <c:v>59</c:v>
                </c:pt>
                <c:pt idx="5">
                  <c:v>#N/A</c:v>
                </c:pt>
                <c:pt idx="6">
                  <c:v>#N/A</c:v>
                </c:pt>
                <c:pt idx="7">
                  <c:v>#N/A</c:v>
                </c:pt>
                <c:pt idx="8">
                  <c:v>#N/A</c:v>
                </c:pt>
                <c:pt idx="9">
                  <c:v>#N/A</c:v>
                </c:pt>
              </c:numCache>
            </c:numRef>
          </c:val>
          <c:smooth val="0"/>
          <c:extLst>
            <c:ext xmlns:c16="http://schemas.microsoft.com/office/drawing/2014/chart" uri="{C3380CC4-5D6E-409C-BE32-E72D297353CC}">
              <c16:uniqueId val="{00000007-B947-4C6C-8D88-0FB1A23B1150}"/>
            </c:ext>
          </c:extLst>
        </c:ser>
        <c:dLbls>
          <c:showLegendKey val="0"/>
          <c:showVal val="0"/>
          <c:showCatName val="0"/>
          <c:showSerName val="0"/>
          <c:showPercent val="0"/>
          <c:showBubbleSize val="0"/>
        </c:dLbls>
        <c:marker val="1"/>
        <c:smooth val="0"/>
        <c:axId val="285637448"/>
        <c:axId val="285639016"/>
      </c:lineChart>
      <c:catAx>
        <c:axId val="285635096"/>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ja-JP" altLang="en-US" sz="1200">
                    <a:solidFill>
                      <a:sysClr val="windowText" lastClr="000000"/>
                    </a:solidFill>
                  </a:rPr>
                  <a:t>総合点数（</a:t>
                </a:r>
                <a:r>
                  <a:rPr lang="en-US" altLang="ja-JP" sz="1200">
                    <a:solidFill>
                      <a:sysClr val="windowText" lastClr="000000"/>
                    </a:solidFill>
                  </a:rPr>
                  <a:t>100</a:t>
                </a:r>
                <a:r>
                  <a:rPr lang="ja-JP" altLang="en-US" sz="1200">
                    <a:solidFill>
                      <a:sysClr val="windowText" lastClr="000000"/>
                    </a:solidFill>
                  </a:rPr>
                  <a:t>点満点）</a:t>
                </a:r>
                <a:endParaRPr lang="ja-JP" sz="1200">
                  <a:solidFill>
                    <a:sysClr val="windowText" lastClr="000000"/>
                  </a:solidFill>
                </a:endParaRPr>
              </a:p>
            </c:rich>
          </c:tx>
          <c:layout>
            <c:manualLayout>
              <c:xMode val="edge"/>
              <c:yMode val="edge"/>
              <c:x val="0.39972046597623567"/>
              <c:y val="0.9168799334994439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44112"/>
        <c:crosses val="autoZero"/>
        <c:auto val="1"/>
        <c:lblAlgn val="ctr"/>
        <c:lblOffset val="100"/>
        <c:noMultiLvlLbl val="0"/>
      </c:catAx>
      <c:valAx>
        <c:axId val="285644112"/>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件数</a:t>
                </a:r>
                <a:endParaRPr lang="ja-JP" sz="1400">
                  <a:solidFill>
                    <a:sysClr val="windowText" lastClr="000000"/>
                  </a:solidFill>
                </a:endParaRPr>
              </a:p>
            </c:rich>
          </c:tx>
          <c:layout>
            <c:manualLayout>
              <c:xMode val="edge"/>
              <c:yMode val="edge"/>
              <c:x val="5.1438587454268212E-3"/>
              <c:y val="0.3697720731488451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35096"/>
        <c:crosses val="autoZero"/>
        <c:crossBetween val="between"/>
      </c:valAx>
      <c:valAx>
        <c:axId val="285639016"/>
        <c:scaling>
          <c:orientation val="maxMin"/>
          <c:max val="100"/>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順位（</a:t>
                </a:r>
                <a:r>
                  <a:rPr lang="en-US" altLang="ja-JP" sz="1400">
                    <a:solidFill>
                      <a:sysClr val="windowText" lastClr="000000"/>
                    </a:solidFill>
                  </a:rPr>
                  <a:t>100</a:t>
                </a:r>
                <a:r>
                  <a:rPr lang="ja-JP" altLang="en-US" sz="1400">
                    <a:solidFill>
                      <a:sysClr val="windowText" lastClr="000000"/>
                    </a:solidFill>
                  </a:rPr>
                  <a:t>件中）</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37448"/>
        <c:crosses val="max"/>
        <c:crossBetween val="between"/>
      </c:valAx>
      <c:catAx>
        <c:axId val="285637448"/>
        <c:scaling>
          <c:orientation val="minMax"/>
        </c:scaling>
        <c:delete val="1"/>
        <c:axPos val="t"/>
        <c:numFmt formatCode="General" sourceLinked="1"/>
        <c:majorTickMark val="none"/>
        <c:minorTickMark val="none"/>
        <c:tickLblPos val="nextTo"/>
        <c:crossAx val="285639016"/>
        <c:crosses val="autoZero"/>
        <c:auto val="1"/>
        <c:lblAlgn val="ctr"/>
        <c:lblOffset val="100"/>
        <c:noMultiLvlLbl val="0"/>
      </c:catAx>
      <c:spPr>
        <a:noFill/>
        <a:ln w="19050">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99922891986336"/>
          <c:y val="5.1851914134111596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面積別分析!$B$226:$B$235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面積別分析!$E$226:$E$235</c:f>
              <c:numCache>
                <c:formatCode>General</c:formatCode>
                <c:ptCount val="10"/>
                <c:pt idx="0">
                  <c:v>0</c:v>
                </c:pt>
                <c:pt idx="1">
                  <c:v>8</c:v>
                </c:pt>
                <c:pt idx="2">
                  <c:v>93</c:v>
                </c:pt>
                <c:pt idx="3">
                  <c:v>98</c:v>
                </c:pt>
                <c:pt idx="4">
                  <c:v>73</c:v>
                </c:pt>
                <c:pt idx="5">
                  <c:v>57</c:v>
                </c:pt>
                <c:pt idx="6">
                  <c:v>41</c:v>
                </c:pt>
                <c:pt idx="7">
                  <c:v>22</c:v>
                </c:pt>
                <c:pt idx="8">
                  <c:v>9</c:v>
                </c:pt>
                <c:pt idx="9">
                  <c:v>11</c:v>
                </c:pt>
              </c:numCache>
            </c:numRef>
          </c:val>
          <c:extLst>
            <c:ext xmlns:c16="http://schemas.microsoft.com/office/drawing/2014/chart" uri="{C3380CC4-5D6E-409C-BE32-E72D297353CC}">
              <c16:uniqueId val="{00000000-6CA9-4147-814D-48F7F8E98499}"/>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面積別分析!$B$226:$B$235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面積別分析!$F$226:$F$235</c:f>
              <c:numCache>
                <c:formatCode>General</c:formatCode>
                <c:ptCount val="10"/>
                <c:pt idx="0">
                  <c:v>0</c:v>
                </c:pt>
                <c:pt idx="1">
                  <c:v>3</c:v>
                </c:pt>
                <c:pt idx="2">
                  <c:v>6</c:v>
                </c:pt>
                <c:pt idx="3">
                  <c:v>16</c:v>
                </c:pt>
                <c:pt idx="4">
                  <c:v>26</c:v>
                </c:pt>
                <c:pt idx="5">
                  <c:v>24</c:v>
                </c:pt>
                <c:pt idx="6">
                  <c:v>19</c:v>
                </c:pt>
                <c:pt idx="7">
                  <c:v>13</c:v>
                </c:pt>
                <c:pt idx="8">
                  <c:v>6</c:v>
                </c:pt>
                <c:pt idx="9">
                  <c:v>4</c:v>
                </c:pt>
              </c:numCache>
            </c:numRef>
          </c:val>
          <c:extLst>
            <c:ext xmlns:c16="http://schemas.microsoft.com/office/drawing/2014/chart" uri="{C3380CC4-5D6E-409C-BE32-E72D297353CC}">
              <c16:uniqueId val="{00000001-6CA9-4147-814D-48F7F8E98499}"/>
            </c:ext>
          </c:extLst>
        </c:ser>
        <c:ser>
          <c:idx val="3"/>
          <c:order val="2"/>
          <c:tx>
            <c:strRef>
              <c:f>面積別分析!$G$4</c:f>
              <c:strCache>
                <c:ptCount val="1"/>
                <c:pt idx="0">
                  <c:v>10001－</c:v>
                </c:pt>
              </c:strCache>
            </c:strRef>
          </c:tx>
          <c:spPr>
            <a:solidFill>
              <a:srgbClr val="FFC000"/>
            </a:solidFill>
            <a:ln w="25400">
              <a:noFill/>
            </a:ln>
          </c:spPr>
          <c:invertIfNegative val="0"/>
          <c:cat>
            <c:numRef>
              <c:f>面積別分析!$B$226:$B$235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面積別分析!$G$226:$G$235</c:f>
              <c:numCache>
                <c:formatCode>General</c:formatCode>
                <c:ptCount val="10"/>
                <c:pt idx="0">
                  <c:v>0</c:v>
                </c:pt>
                <c:pt idx="1">
                  <c:v>0</c:v>
                </c:pt>
                <c:pt idx="2">
                  <c:v>1</c:v>
                </c:pt>
                <c:pt idx="3">
                  <c:v>3</c:v>
                </c:pt>
                <c:pt idx="4">
                  <c:v>2</c:v>
                </c:pt>
                <c:pt idx="5">
                  <c:v>7</c:v>
                </c:pt>
                <c:pt idx="6">
                  <c:v>4</c:v>
                </c:pt>
                <c:pt idx="7">
                  <c:v>1</c:v>
                </c:pt>
                <c:pt idx="8">
                  <c:v>6</c:v>
                </c:pt>
                <c:pt idx="9">
                  <c:v>3</c:v>
                </c:pt>
              </c:numCache>
            </c:numRef>
          </c:val>
          <c:extLst>
            <c:ext xmlns:c16="http://schemas.microsoft.com/office/drawing/2014/chart" uri="{C3380CC4-5D6E-409C-BE32-E72D297353CC}">
              <c16:uniqueId val="{00000002-6CA9-4147-814D-48F7F8E98499}"/>
            </c:ext>
          </c:extLst>
        </c:ser>
        <c:dLbls>
          <c:showLegendKey val="0"/>
          <c:showVal val="0"/>
          <c:showCatName val="0"/>
          <c:showSerName val="0"/>
          <c:showPercent val="0"/>
          <c:showBubbleSize val="0"/>
        </c:dLbls>
        <c:gapWidth val="50"/>
        <c:overlap val="100"/>
        <c:axId val="320732176"/>
        <c:axId val="320731000"/>
      </c:barChart>
      <c:catAx>
        <c:axId val="3207321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1000"/>
        <c:crosses val="autoZero"/>
        <c:auto val="1"/>
        <c:lblAlgn val="ctr"/>
        <c:lblOffset val="100"/>
        <c:noMultiLvlLbl val="0"/>
      </c:catAx>
      <c:valAx>
        <c:axId val="320731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2176"/>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面積別分析!$B$226:$B$235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面積別分析!$E$226:$E$235</c:f>
              <c:numCache>
                <c:formatCode>General</c:formatCode>
                <c:ptCount val="10"/>
                <c:pt idx="0">
                  <c:v>0</c:v>
                </c:pt>
                <c:pt idx="1">
                  <c:v>8</c:v>
                </c:pt>
                <c:pt idx="2">
                  <c:v>93</c:v>
                </c:pt>
                <c:pt idx="3">
                  <c:v>98</c:v>
                </c:pt>
                <c:pt idx="4">
                  <c:v>73</c:v>
                </c:pt>
                <c:pt idx="5">
                  <c:v>57</c:v>
                </c:pt>
                <c:pt idx="6">
                  <c:v>41</c:v>
                </c:pt>
                <c:pt idx="7">
                  <c:v>22</c:v>
                </c:pt>
                <c:pt idx="8">
                  <c:v>9</c:v>
                </c:pt>
                <c:pt idx="9">
                  <c:v>11</c:v>
                </c:pt>
              </c:numCache>
            </c:numRef>
          </c:val>
          <c:extLst>
            <c:ext xmlns:c16="http://schemas.microsoft.com/office/drawing/2014/chart" uri="{C3380CC4-5D6E-409C-BE32-E72D297353CC}">
              <c16:uniqueId val="{00000000-4EBF-42B7-878C-25C7D08DFEE3}"/>
            </c:ext>
          </c:extLst>
        </c:ser>
        <c:dLbls>
          <c:showLegendKey val="0"/>
          <c:showVal val="0"/>
          <c:showCatName val="0"/>
          <c:showSerName val="0"/>
          <c:showPercent val="0"/>
          <c:showBubbleSize val="0"/>
        </c:dLbls>
        <c:gapWidth val="50"/>
        <c:overlap val="100"/>
        <c:axId val="320729432"/>
        <c:axId val="320731392"/>
      </c:barChart>
      <c:catAx>
        <c:axId val="3207294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1392"/>
        <c:crosses val="autoZero"/>
        <c:auto val="1"/>
        <c:lblAlgn val="ctr"/>
        <c:lblOffset val="100"/>
        <c:noMultiLvlLbl val="0"/>
      </c:catAx>
      <c:valAx>
        <c:axId val="32073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29432"/>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面積別分析!$B$226:$B$235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面積別分析!$F$226:$F$235</c:f>
              <c:numCache>
                <c:formatCode>General</c:formatCode>
                <c:ptCount val="10"/>
                <c:pt idx="0">
                  <c:v>0</c:v>
                </c:pt>
                <c:pt idx="1">
                  <c:v>3</c:v>
                </c:pt>
                <c:pt idx="2">
                  <c:v>6</c:v>
                </c:pt>
                <c:pt idx="3">
                  <c:v>16</c:v>
                </c:pt>
                <c:pt idx="4">
                  <c:v>26</c:v>
                </c:pt>
                <c:pt idx="5">
                  <c:v>24</c:v>
                </c:pt>
                <c:pt idx="6">
                  <c:v>19</c:v>
                </c:pt>
                <c:pt idx="7">
                  <c:v>13</c:v>
                </c:pt>
                <c:pt idx="8">
                  <c:v>6</c:v>
                </c:pt>
                <c:pt idx="9">
                  <c:v>4</c:v>
                </c:pt>
              </c:numCache>
            </c:numRef>
          </c:val>
          <c:extLst>
            <c:ext xmlns:c16="http://schemas.microsoft.com/office/drawing/2014/chart" uri="{C3380CC4-5D6E-409C-BE32-E72D297353CC}">
              <c16:uniqueId val="{00000000-16E8-4727-A414-8CC784DE2395}"/>
            </c:ext>
          </c:extLst>
        </c:ser>
        <c:dLbls>
          <c:showLegendKey val="0"/>
          <c:showVal val="0"/>
          <c:showCatName val="0"/>
          <c:showSerName val="0"/>
          <c:showPercent val="0"/>
          <c:showBubbleSize val="0"/>
        </c:dLbls>
        <c:gapWidth val="50"/>
        <c:overlap val="100"/>
        <c:axId val="320735312"/>
        <c:axId val="320736488"/>
      </c:barChart>
      <c:catAx>
        <c:axId val="32073531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6488"/>
        <c:crosses val="autoZero"/>
        <c:auto val="1"/>
        <c:lblAlgn val="ctr"/>
        <c:lblOffset val="100"/>
        <c:noMultiLvlLbl val="0"/>
      </c:catAx>
      <c:valAx>
        <c:axId val="3207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5312"/>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面積別分析!$C$226:$C$235</c:f>
              <c:numCache>
                <c:formatCode>General</c:formatCode>
                <c:ptCount val="10"/>
                <c:pt idx="0">
                  <c:v>0</c:v>
                </c:pt>
                <c:pt idx="1">
                  <c:v>11</c:v>
                </c:pt>
                <c:pt idx="2">
                  <c:v>98</c:v>
                </c:pt>
                <c:pt idx="3">
                  <c:v>124</c:v>
                </c:pt>
                <c:pt idx="4">
                  <c:v>96</c:v>
                </c:pt>
                <c:pt idx="5">
                  <c:v>82</c:v>
                </c:pt>
                <c:pt idx="6">
                  <c:v>66</c:v>
                </c:pt>
                <c:pt idx="7">
                  <c:v>38</c:v>
                </c:pt>
                <c:pt idx="8">
                  <c:v>23</c:v>
                </c:pt>
                <c:pt idx="9">
                  <c:v>18</c:v>
                </c:pt>
              </c:numCache>
            </c:numRef>
          </c:cat>
          <c:val>
            <c:numRef>
              <c:f>面積別分析!$G$226:$G$235</c:f>
              <c:numCache>
                <c:formatCode>General</c:formatCode>
                <c:ptCount val="10"/>
                <c:pt idx="0">
                  <c:v>0</c:v>
                </c:pt>
                <c:pt idx="1">
                  <c:v>0</c:v>
                </c:pt>
                <c:pt idx="2">
                  <c:v>1</c:v>
                </c:pt>
                <c:pt idx="3">
                  <c:v>3</c:v>
                </c:pt>
                <c:pt idx="4">
                  <c:v>2</c:v>
                </c:pt>
                <c:pt idx="5">
                  <c:v>7</c:v>
                </c:pt>
                <c:pt idx="6">
                  <c:v>4</c:v>
                </c:pt>
                <c:pt idx="7">
                  <c:v>1</c:v>
                </c:pt>
                <c:pt idx="8">
                  <c:v>6</c:v>
                </c:pt>
                <c:pt idx="9">
                  <c:v>3</c:v>
                </c:pt>
              </c:numCache>
            </c:numRef>
          </c:val>
          <c:extLst>
            <c:ext xmlns:c16="http://schemas.microsoft.com/office/drawing/2014/chart" uri="{C3380CC4-5D6E-409C-BE32-E72D297353CC}">
              <c16:uniqueId val="{00000000-4B29-4BEA-BACF-E1AB13B27C1E}"/>
            </c:ext>
          </c:extLst>
        </c:ser>
        <c:dLbls>
          <c:showLegendKey val="0"/>
          <c:showVal val="0"/>
          <c:showCatName val="0"/>
          <c:showSerName val="0"/>
          <c:showPercent val="0"/>
          <c:showBubbleSize val="0"/>
        </c:dLbls>
        <c:gapWidth val="50"/>
        <c:overlap val="100"/>
        <c:axId val="320732568"/>
        <c:axId val="320738056"/>
      </c:barChart>
      <c:catAx>
        <c:axId val="3207325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8056"/>
        <c:crosses val="autoZero"/>
        <c:auto val="1"/>
        <c:lblAlgn val="ctr"/>
        <c:lblOffset val="100"/>
        <c:noMultiLvlLbl val="0"/>
      </c:catAx>
      <c:valAx>
        <c:axId val="32073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2568"/>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69390744761553"/>
          <c:y val="5.1851857350603922E-2"/>
          <c:w val="0.80738012399612835"/>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面積別分析!$E$243:$E$252</c:f>
              <c:numCache>
                <c:formatCode>General</c:formatCode>
                <c:ptCount val="10"/>
                <c:pt idx="0">
                  <c:v>0</c:v>
                </c:pt>
                <c:pt idx="1">
                  <c:v>37</c:v>
                </c:pt>
                <c:pt idx="2">
                  <c:v>78</c:v>
                </c:pt>
                <c:pt idx="3">
                  <c:v>85</c:v>
                </c:pt>
                <c:pt idx="4">
                  <c:v>79</c:v>
                </c:pt>
                <c:pt idx="5">
                  <c:v>28</c:v>
                </c:pt>
                <c:pt idx="6">
                  <c:v>55</c:v>
                </c:pt>
                <c:pt idx="7">
                  <c:v>18</c:v>
                </c:pt>
                <c:pt idx="8">
                  <c:v>21</c:v>
                </c:pt>
                <c:pt idx="9">
                  <c:v>11</c:v>
                </c:pt>
              </c:numCache>
            </c:numRef>
          </c:val>
          <c:extLst>
            <c:ext xmlns:c16="http://schemas.microsoft.com/office/drawing/2014/chart" uri="{C3380CC4-5D6E-409C-BE32-E72D297353CC}">
              <c16:uniqueId val="{00000000-8C41-41AC-8C0E-C900B75EFEFB}"/>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面積別分析!$F$243:$F$252</c:f>
              <c:numCache>
                <c:formatCode>General</c:formatCode>
                <c:ptCount val="10"/>
                <c:pt idx="0">
                  <c:v>0</c:v>
                </c:pt>
                <c:pt idx="1">
                  <c:v>3</c:v>
                </c:pt>
                <c:pt idx="2">
                  <c:v>6</c:v>
                </c:pt>
                <c:pt idx="3">
                  <c:v>14</c:v>
                </c:pt>
                <c:pt idx="4">
                  <c:v>14</c:v>
                </c:pt>
                <c:pt idx="5">
                  <c:v>12</c:v>
                </c:pt>
                <c:pt idx="6">
                  <c:v>34</c:v>
                </c:pt>
                <c:pt idx="7">
                  <c:v>12</c:v>
                </c:pt>
                <c:pt idx="8">
                  <c:v>14</c:v>
                </c:pt>
                <c:pt idx="9">
                  <c:v>8</c:v>
                </c:pt>
              </c:numCache>
            </c:numRef>
          </c:val>
          <c:extLst>
            <c:ext xmlns:c16="http://schemas.microsoft.com/office/drawing/2014/chart" uri="{C3380CC4-5D6E-409C-BE32-E72D297353CC}">
              <c16:uniqueId val="{00000001-8C41-41AC-8C0E-C900B75EFEFB}"/>
            </c:ext>
          </c:extLst>
        </c:ser>
        <c:ser>
          <c:idx val="3"/>
          <c:order val="2"/>
          <c:tx>
            <c:strRef>
              <c:f>面積別分析!$G$4</c:f>
              <c:strCache>
                <c:ptCount val="1"/>
                <c:pt idx="0">
                  <c:v>10001－</c:v>
                </c:pt>
              </c:strCache>
            </c:strRef>
          </c:tx>
          <c:spPr>
            <a:solidFill>
              <a:srgbClr val="FFC00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面積別分析!$G$243:$G$252</c:f>
              <c:numCache>
                <c:formatCode>General</c:formatCode>
                <c:ptCount val="10"/>
                <c:pt idx="0">
                  <c:v>0</c:v>
                </c:pt>
                <c:pt idx="1">
                  <c:v>0</c:v>
                </c:pt>
                <c:pt idx="2">
                  <c:v>1</c:v>
                </c:pt>
                <c:pt idx="3">
                  <c:v>2</c:v>
                </c:pt>
                <c:pt idx="4">
                  <c:v>3</c:v>
                </c:pt>
                <c:pt idx="5">
                  <c:v>3</c:v>
                </c:pt>
                <c:pt idx="6">
                  <c:v>6</c:v>
                </c:pt>
                <c:pt idx="7">
                  <c:v>2</c:v>
                </c:pt>
                <c:pt idx="8">
                  <c:v>6</c:v>
                </c:pt>
                <c:pt idx="9">
                  <c:v>4</c:v>
                </c:pt>
              </c:numCache>
            </c:numRef>
          </c:val>
          <c:extLst>
            <c:ext xmlns:c16="http://schemas.microsoft.com/office/drawing/2014/chart" uri="{C3380CC4-5D6E-409C-BE32-E72D297353CC}">
              <c16:uniqueId val="{00000002-8C41-41AC-8C0E-C900B75EFEFB}"/>
            </c:ext>
          </c:extLst>
        </c:ser>
        <c:dLbls>
          <c:showLegendKey val="0"/>
          <c:showVal val="0"/>
          <c:showCatName val="0"/>
          <c:showSerName val="0"/>
          <c:showPercent val="0"/>
          <c:showBubbleSize val="0"/>
        </c:dLbls>
        <c:gapWidth val="50"/>
        <c:overlap val="100"/>
        <c:axId val="320738840"/>
        <c:axId val="320740800"/>
      </c:barChart>
      <c:catAx>
        <c:axId val="3207388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40800"/>
        <c:crosses val="autoZero"/>
        <c:auto val="1"/>
        <c:lblAlgn val="ctr"/>
        <c:lblOffset val="100"/>
        <c:noMultiLvlLbl val="0"/>
      </c:catAx>
      <c:valAx>
        <c:axId val="32074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8840"/>
        <c:crosses val="autoZero"/>
        <c:crossBetween val="between"/>
      </c:valAx>
      <c:spPr>
        <a:noFill/>
        <a:ln w="25400">
          <a:noFill/>
        </a:ln>
      </c:spPr>
    </c:plotArea>
    <c:legend>
      <c:legendPos val="b"/>
      <c:layout>
        <c:manualLayout>
          <c:xMode val="edge"/>
          <c:yMode val="edge"/>
          <c:x val="0.69710869474648995"/>
          <c:y val="5.7829687955672213E-2"/>
          <c:w val="0.28960213306670002"/>
          <c:h val="0.2474109069699621"/>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74688586535923"/>
          <c:y val="5.1851857350603922E-2"/>
          <c:w val="0.82332693087648656"/>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面積別分析!$E$243:$E$252</c:f>
              <c:numCache>
                <c:formatCode>General</c:formatCode>
                <c:ptCount val="10"/>
                <c:pt idx="0">
                  <c:v>0</c:v>
                </c:pt>
                <c:pt idx="1">
                  <c:v>37</c:v>
                </c:pt>
                <c:pt idx="2">
                  <c:v>78</c:v>
                </c:pt>
                <c:pt idx="3">
                  <c:v>85</c:v>
                </c:pt>
                <c:pt idx="4">
                  <c:v>79</c:v>
                </c:pt>
                <c:pt idx="5">
                  <c:v>28</c:v>
                </c:pt>
                <c:pt idx="6">
                  <c:v>55</c:v>
                </c:pt>
                <c:pt idx="7">
                  <c:v>18</c:v>
                </c:pt>
                <c:pt idx="8">
                  <c:v>21</c:v>
                </c:pt>
                <c:pt idx="9">
                  <c:v>11</c:v>
                </c:pt>
              </c:numCache>
            </c:numRef>
          </c:val>
          <c:extLst>
            <c:ext xmlns:c16="http://schemas.microsoft.com/office/drawing/2014/chart" uri="{C3380CC4-5D6E-409C-BE32-E72D297353CC}">
              <c16:uniqueId val="{00000000-CF86-4FBD-9D2B-CBADD331F3AC}"/>
            </c:ext>
          </c:extLst>
        </c:ser>
        <c:dLbls>
          <c:showLegendKey val="0"/>
          <c:showVal val="0"/>
          <c:showCatName val="0"/>
          <c:showSerName val="0"/>
          <c:showPercent val="0"/>
          <c:showBubbleSize val="0"/>
        </c:dLbls>
        <c:gapWidth val="50"/>
        <c:overlap val="100"/>
        <c:axId val="320734528"/>
        <c:axId val="320734920"/>
      </c:barChart>
      <c:catAx>
        <c:axId val="3207345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34920"/>
        <c:crosses val="autoZero"/>
        <c:auto val="1"/>
        <c:lblAlgn val="ctr"/>
        <c:lblOffset val="100"/>
        <c:noMultiLvlLbl val="0"/>
      </c:catAx>
      <c:valAx>
        <c:axId val="320734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34528"/>
        <c:crosses val="autoZero"/>
        <c:crossBetween val="between"/>
      </c:valAx>
      <c:spPr>
        <a:noFill/>
        <a:ln w="25400">
          <a:noFill/>
        </a:ln>
      </c:spPr>
    </c:plotArea>
    <c:legend>
      <c:legendPos val="b"/>
      <c:layout>
        <c:manualLayout>
          <c:xMode val="edge"/>
          <c:yMode val="edge"/>
          <c:x val="0.72584093654959803"/>
          <c:y val="9.4193350831146105E-2"/>
          <c:w val="0.25873494979794198"/>
          <c:h val="0.120138232720909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6090543354052"/>
          <c:y val="5.1851857350603922E-2"/>
          <c:w val="0.82871318023616825"/>
          <c:h val="0.77486515748031481"/>
        </c:manualLayout>
      </c:layout>
      <c:barChart>
        <c:barDir val="col"/>
        <c:grouping val="stacked"/>
        <c:varyColors val="0"/>
        <c:ser>
          <c:idx val="1"/>
          <c:order val="0"/>
          <c:tx>
            <c:strRef>
              <c:f>面積別分析!$F$4</c:f>
              <c:strCache>
                <c:ptCount val="1"/>
                <c:pt idx="0">
                  <c:v>2001-10000</c:v>
                </c:pt>
              </c:strCache>
            </c:strRef>
          </c:tx>
          <c:spPr>
            <a:solidFill>
              <a:srgbClr val="0070C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面積別分析!$F$243:$F$252</c:f>
              <c:numCache>
                <c:formatCode>General</c:formatCode>
                <c:ptCount val="10"/>
                <c:pt idx="0">
                  <c:v>0</c:v>
                </c:pt>
                <c:pt idx="1">
                  <c:v>3</c:v>
                </c:pt>
                <c:pt idx="2">
                  <c:v>6</c:v>
                </c:pt>
                <c:pt idx="3">
                  <c:v>14</c:v>
                </c:pt>
                <c:pt idx="4">
                  <c:v>14</c:v>
                </c:pt>
                <c:pt idx="5">
                  <c:v>12</c:v>
                </c:pt>
                <c:pt idx="6">
                  <c:v>34</c:v>
                </c:pt>
                <c:pt idx="7">
                  <c:v>12</c:v>
                </c:pt>
                <c:pt idx="8">
                  <c:v>14</c:v>
                </c:pt>
                <c:pt idx="9">
                  <c:v>8</c:v>
                </c:pt>
              </c:numCache>
            </c:numRef>
          </c:val>
          <c:extLst>
            <c:ext xmlns:c16="http://schemas.microsoft.com/office/drawing/2014/chart" uri="{C3380CC4-5D6E-409C-BE32-E72D297353CC}">
              <c16:uniqueId val="{00000000-E19B-46AE-AF9B-6B63E5DB0B44}"/>
            </c:ext>
          </c:extLst>
        </c:ser>
        <c:dLbls>
          <c:showLegendKey val="0"/>
          <c:showVal val="0"/>
          <c:showCatName val="0"/>
          <c:showSerName val="0"/>
          <c:showPercent val="0"/>
          <c:showBubbleSize val="0"/>
        </c:dLbls>
        <c:gapWidth val="50"/>
        <c:overlap val="100"/>
        <c:axId val="320747072"/>
        <c:axId val="320748248"/>
      </c:barChart>
      <c:catAx>
        <c:axId val="32074707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48248"/>
        <c:crosses val="autoZero"/>
        <c:auto val="1"/>
        <c:lblAlgn val="ctr"/>
        <c:lblOffset val="100"/>
        <c:noMultiLvlLbl val="0"/>
      </c:catAx>
      <c:valAx>
        <c:axId val="320748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47072"/>
        <c:crosses val="autoZero"/>
        <c:crossBetween val="between"/>
      </c:valAx>
      <c:spPr>
        <a:noFill/>
        <a:ln w="25400">
          <a:noFill/>
        </a:ln>
      </c:spPr>
    </c:plotArea>
    <c:legend>
      <c:legendPos val="b"/>
      <c:layout>
        <c:manualLayout>
          <c:xMode val="edge"/>
          <c:yMode val="edge"/>
          <c:x val="0.71280538447545538"/>
          <c:y val="9.4193350831146105E-2"/>
          <c:w val="0.27177027624022254"/>
          <c:h val="0.1092292213473316"/>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7364166688464"/>
          <c:y val="5.1851857350603922E-2"/>
          <c:w val="0.83130038977685927"/>
          <c:h val="0.77486515748031481"/>
        </c:manualLayout>
      </c:layout>
      <c:barChart>
        <c:barDir val="col"/>
        <c:grouping val="stacked"/>
        <c:varyColors val="0"/>
        <c:ser>
          <c:idx val="1"/>
          <c:order val="0"/>
          <c:tx>
            <c:strRef>
              <c:f>面積別分析!$G$4</c:f>
              <c:strCache>
                <c:ptCount val="1"/>
                <c:pt idx="0">
                  <c:v>10001－</c:v>
                </c:pt>
              </c:strCache>
            </c:strRef>
          </c:tx>
          <c:spPr>
            <a:solidFill>
              <a:srgbClr val="FFC000"/>
            </a:solidFill>
            <a:ln w="25400">
              <a:noFill/>
            </a:ln>
          </c:spPr>
          <c:invertIfNegative val="0"/>
          <c:cat>
            <c:numRef>
              <c:f>面積別分析!$B$243:$B$252</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面積別分析!$G$243:$G$252</c:f>
              <c:numCache>
                <c:formatCode>General</c:formatCode>
                <c:ptCount val="10"/>
                <c:pt idx="0">
                  <c:v>0</c:v>
                </c:pt>
                <c:pt idx="1">
                  <c:v>0</c:v>
                </c:pt>
                <c:pt idx="2">
                  <c:v>1</c:v>
                </c:pt>
                <c:pt idx="3">
                  <c:v>2</c:v>
                </c:pt>
                <c:pt idx="4">
                  <c:v>3</c:v>
                </c:pt>
                <c:pt idx="5">
                  <c:v>3</c:v>
                </c:pt>
                <c:pt idx="6">
                  <c:v>6</c:v>
                </c:pt>
                <c:pt idx="7">
                  <c:v>2</c:v>
                </c:pt>
                <c:pt idx="8">
                  <c:v>6</c:v>
                </c:pt>
                <c:pt idx="9">
                  <c:v>4</c:v>
                </c:pt>
              </c:numCache>
            </c:numRef>
          </c:val>
          <c:extLst>
            <c:ext xmlns:c16="http://schemas.microsoft.com/office/drawing/2014/chart" uri="{C3380CC4-5D6E-409C-BE32-E72D297353CC}">
              <c16:uniqueId val="{00000000-4375-444F-B7FB-365E9FE8DF8D}"/>
            </c:ext>
          </c:extLst>
        </c:ser>
        <c:dLbls>
          <c:showLegendKey val="0"/>
          <c:showVal val="0"/>
          <c:showCatName val="0"/>
          <c:showSerName val="0"/>
          <c:showPercent val="0"/>
          <c:showBubbleSize val="0"/>
        </c:dLbls>
        <c:gapWidth val="50"/>
        <c:overlap val="100"/>
        <c:axId val="320746680"/>
        <c:axId val="320747464"/>
      </c:barChart>
      <c:catAx>
        <c:axId val="32074668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得点率</a:t>
                </a:r>
              </a:p>
            </c:rich>
          </c:tx>
          <c:overlay val="0"/>
          <c:spPr>
            <a:noFill/>
            <a:ln w="25400">
              <a:noFill/>
            </a:ln>
          </c:sp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320747464"/>
        <c:crosses val="autoZero"/>
        <c:auto val="1"/>
        <c:lblAlgn val="ctr"/>
        <c:lblOffset val="100"/>
        <c:noMultiLvlLbl val="0"/>
      </c:catAx>
      <c:valAx>
        <c:axId val="320747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320746680"/>
        <c:crosses val="autoZero"/>
        <c:crossBetween val="between"/>
      </c:valAx>
      <c:spPr>
        <a:noFill/>
        <a:ln w="25400">
          <a:noFill/>
        </a:ln>
      </c:spPr>
    </c:plotArea>
    <c:legend>
      <c:legendPos val="b"/>
      <c:layout>
        <c:manualLayout>
          <c:xMode val="edge"/>
          <c:yMode val="edge"/>
          <c:x val="0.76836582927134101"/>
          <c:y val="9.4193350831146105E-2"/>
          <c:w val="0.21621005707619878"/>
          <c:h val="0.10559288422280549"/>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34604124711154"/>
          <c:y val="5.1851857350603922E-2"/>
          <c:w val="0.78411982893937315"/>
          <c:h val="0.77486515748031481"/>
        </c:manualLayout>
      </c:layout>
      <c:barChart>
        <c:barDir val="col"/>
        <c:grouping val="stacked"/>
        <c:varyColors val="0"/>
        <c:ser>
          <c:idx val="1"/>
          <c:order val="0"/>
          <c:tx>
            <c:strRef>
              <c:f>面積別分析!$E$4</c:f>
              <c:strCache>
                <c:ptCount val="1"/>
                <c:pt idx="0">
                  <c:v>100-2000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面積別分析!$E$5:$E$14</c:f>
              <c:numCache>
                <c:formatCode>General</c:formatCode>
                <c:ptCount val="10"/>
                <c:pt idx="0">
                  <c:v>0</c:v>
                </c:pt>
                <c:pt idx="1">
                  <c:v>16</c:v>
                </c:pt>
                <c:pt idx="2">
                  <c:v>63</c:v>
                </c:pt>
                <c:pt idx="3">
                  <c:v>90</c:v>
                </c:pt>
                <c:pt idx="4">
                  <c:v>103</c:v>
                </c:pt>
                <c:pt idx="5">
                  <c:v>79</c:v>
                </c:pt>
                <c:pt idx="6">
                  <c:v>35</c:v>
                </c:pt>
                <c:pt idx="7">
                  <c:v>16</c:v>
                </c:pt>
                <c:pt idx="8">
                  <c:v>8</c:v>
                </c:pt>
                <c:pt idx="9">
                  <c:v>2</c:v>
                </c:pt>
              </c:numCache>
            </c:numRef>
          </c:val>
          <c:extLst>
            <c:ext xmlns:c16="http://schemas.microsoft.com/office/drawing/2014/chart" uri="{C3380CC4-5D6E-409C-BE32-E72D297353CC}">
              <c16:uniqueId val="{00000000-74D3-4C73-8E9E-C6B80863F8C3}"/>
            </c:ext>
          </c:extLst>
        </c:ser>
        <c:dLbls>
          <c:showLegendKey val="0"/>
          <c:showVal val="0"/>
          <c:showCatName val="0"/>
          <c:showSerName val="0"/>
          <c:showPercent val="0"/>
          <c:showBubbleSize val="0"/>
        </c:dLbls>
        <c:gapWidth val="50"/>
        <c:overlap val="100"/>
        <c:axId val="320744720"/>
        <c:axId val="320748640"/>
      </c:barChart>
      <c:lineChart>
        <c:grouping val="standard"/>
        <c:varyColors val="0"/>
        <c:ser>
          <c:idx val="0"/>
          <c:order val="1"/>
          <c:spPr>
            <a:ln w="34925" cap="rnd">
              <a:solidFill>
                <a:sysClr val="windowText" lastClr="000000"/>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面積別分析!$H$5:$H$14</c:f>
              <c:numCache>
                <c:formatCode>0_ </c:formatCode>
                <c:ptCount val="10"/>
                <c:pt idx="0">
                  <c:v>0</c:v>
                </c:pt>
                <c:pt idx="1">
                  <c:v>3.8834951456310676</c:v>
                </c:pt>
                <c:pt idx="2">
                  <c:v>19.174757281553397</c:v>
                </c:pt>
                <c:pt idx="3">
                  <c:v>41.019417475728154</c:v>
                </c:pt>
                <c:pt idx="4">
                  <c:v>66.019417475728147</c:v>
                </c:pt>
                <c:pt idx="5">
                  <c:v>85.194174757281544</c:v>
                </c:pt>
                <c:pt idx="6">
                  <c:v>93.6893203883495</c:v>
                </c:pt>
                <c:pt idx="7">
                  <c:v>97.572815533980574</c:v>
                </c:pt>
                <c:pt idx="8">
                  <c:v>99.514563106796103</c:v>
                </c:pt>
                <c:pt idx="9">
                  <c:v>99.999999999999986</c:v>
                </c:pt>
              </c:numCache>
            </c:numRef>
          </c:val>
          <c:smooth val="0"/>
          <c:extLst>
            <c:ext xmlns:c16="http://schemas.microsoft.com/office/drawing/2014/chart" uri="{C3380CC4-5D6E-409C-BE32-E72D297353CC}">
              <c16:uniqueId val="{00000001-74D3-4C73-8E9E-C6B80863F8C3}"/>
            </c:ext>
          </c:extLst>
        </c:ser>
        <c:dLbls>
          <c:showLegendKey val="0"/>
          <c:showVal val="0"/>
          <c:showCatName val="0"/>
          <c:showSerName val="0"/>
          <c:showPercent val="0"/>
          <c:showBubbleSize val="0"/>
        </c:dLbls>
        <c:marker val="1"/>
        <c:smooth val="0"/>
        <c:axId val="320743152"/>
        <c:axId val="320749032"/>
      </c:lineChart>
      <c:catAx>
        <c:axId val="32074472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総合点数</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0748640"/>
        <c:crosses val="autoZero"/>
        <c:auto val="1"/>
        <c:lblAlgn val="ctr"/>
        <c:lblOffset val="100"/>
        <c:noMultiLvlLbl val="0"/>
      </c:catAx>
      <c:valAx>
        <c:axId val="32074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t>頻度</a:t>
                </a:r>
              </a:p>
            </c:rich>
          </c:tx>
          <c:layout>
            <c:manualLayout>
              <c:xMode val="edge"/>
              <c:yMode val="edge"/>
              <c:x val="5.1438587454268212E-3"/>
              <c:y val="0.369772073148845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0744720"/>
        <c:crosses val="autoZero"/>
        <c:crossBetween val="between"/>
      </c:valAx>
      <c:valAx>
        <c:axId val="320749032"/>
        <c:scaling>
          <c:orientation val="minMax"/>
        </c:scaling>
        <c:delete val="0"/>
        <c:axPos val="r"/>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0743152"/>
        <c:crosses val="max"/>
        <c:crossBetween val="between"/>
      </c:valAx>
      <c:catAx>
        <c:axId val="320743152"/>
        <c:scaling>
          <c:orientation val="minMax"/>
        </c:scaling>
        <c:delete val="1"/>
        <c:axPos val="b"/>
        <c:numFmt formatCode="General" sourceLinked="1"/>
        <c:majorTickMark val="none"/>
        <c:minorTickMark val="none"/>
        <c:tickLblPos val="nextTo"/>
        <c:crossAx val="3207490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2012230408713"/>
          <c:y val="5.1851857350603922E-2"/>
          <c:w val="0.79998044505574184"/>
          <c:h val="0.77486515748031481"/>
        </c:manualLayout>
      </c:layout>
      <c:barChart>
        <c:barDir val="col"/>
        <c:grouping val="stacked"/>
        <c:varyColors val="0"/>
        <c:ser>
          <c:idx val="1"/>
          <c:order val="0"/>
          <c:tx>
            <c:strRef>
              <c:f>面積別分析!$E$4</c:f>
              <c:strCache>
                <c:ptCount val="1"/>
                <c:pt idx="0">
                  <c:v>100-2000</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面積別分析!$AO$3:$AO$12</c:f>
              <c:numCache>
                <c:formatCode>General</c:formatCode>
                <c:ptCount val="10"/>
                <c:pt idx="0">
                  <c:v>0</c:v>
                </c:pt>
                <c:pt idx="1">
                  <c:v>2</c:v>
                </c:pt>
                <c:pt idx="2">
                  <c:v>4</c:v>
                </c:pt>
                <c:pt idx="3">
                  <c:v>8</c:v>
                </c:pt>
                <c:pt idx="4">
                  <c:v>22</c:v>
                </c:pt>
                <c:pt idx="5">
                  <c:v>36</c:v>
                </c:pt>
                <c:pt idx="6">
                  <c:v>24</c:v>
                </c:pt>
                <c:pt idx="7">
                  <c:v>11</c:v>
                </c:pt>
                <c:pt idx="8">
                  <c:v>6</c:v>
                </c:pt>
                <c:pt idx="9">
                  <c:v>4</c:v>
                </c:pt>
              </c:numCache>
            </c:numRef>
          </c:val>
          <c:extLst>
            <c:ext xmlns:c16="http://schemas.microsoft.com/office/drawing/2014/chart" uri="{C3380CC4-5D6E-409C-BE32-E72D297353CC}">
              <c16:uniqueId val="{00000000-C345-4E83-AEC2-C7258A8E1F2E}"/>
            </c:ext>
          </c:extLst>
        </c:ser>
        <c:dLbls>
          <c:showLegendKey val="0"/>
          <c:showVal val="0"/>
          <c:showCatName val="0"/>
          <c:showSerName val="0"/>
          <c:showPercent val="0"/>
          <c:showBubbleSize val="0"/>
        </c:dLbls>
        <c:gapWidth val="50"/>
        <c:overlap val="100"/>
        <c:axId val="320745504"/>
        <c:axId val="320745112"/>
      </c:barChart>
      <c:lineChart>
        <c:grouping val="standard"/>
        <c:varyColors val="0"/>
        <c:ser>
          <c:idx val="3"/>
          <c:order val="2"/>
          <c:tx>
            <c:strRef>
              <c:f>面積別分析!$AR$3:$AR$11</c:f>
              <c:strCache>
                <c:ptCount val="9"/>
                <c:pt idx="0">
                  <c:v>#N/A</c:v>
                </c:pt>
                <c:pt idx="1">
                  <c:v>#N/A</c:v>
                </c:pt>
                <c:pt idx="2">
                  <c:v>#N/A</c:v>
                </c:pt>
                <c:pt idx="3">
                  <c:v>#N/A</c:v>
                </c:pt>
                <c:pt idx="4">
                  <c:v>59</c:v>
                </c:pt>
                <c:pt idx="5">
                  <c:v>#N/A</c:v>
                </c:pt>
                <c:pt idx="6">
                  <c:v>#N/A</c:v>
                </c:pt>
                <c:pt idx="7">
                  <c:v>#N/A</c:v>
                </c:pt>
                <c:pt idx="8">
                  <c:v>#N/A</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面積別分析!$AR$12</c:f>
              <c:numCache>
                <c:formatCode>General</c:formatCode>
                <c:ptCount val="1"/>
                <c:pt idx="0">
                  <c:v>#N/A</c:v>
                </c:pt>
              </c:numCache>
            </c:numRef>
          </c:val>
          <c:smooth val="0"/>
          <c:extLst>
            <c:ext xmlns:c16="http://schemas.microsoft.com/office/drawing/2014/chart" uri="{C3380CC4-5D6E-409C-BE32-E72D297353CC}">
              <c16:uniqueId val="{00000001-C345-4E83-AEC2-C7258A8E1F2E}"/>
            </c:ext>
          </c:extLst>
        </c:ser>
        <c:dLbls>
          <c:showLegendKey val="0"/>
          <c:showVal val="0"/>
          <c:showCatName val="0"/>
          <c:showSerName val="0"/>
          <c:showPercent val="0"/>
          <c:showBubbleSize val="0"/>
        </c:dLbls>
        <c:marker val="1"/>
        <c:smooth val="0"/>
        <c:axId val="320745504"/>
        <c:axId val="320745112"/>
      </c:lineChart>
      <c:lineChart>
        <c:grouping val="standard"/>
        <c:varyColors val="0"/>
        <c:ser>
          <c:idx val="0"/>
          <c:order val="1"/>
          <c:spPr>
            <a:ln w="34925" cap="rnd">
              <a:solidFill>
                <a:schemeClr val="tx1">
                  <a:lumMod val="85000"/>
                  <a:lumOff val="15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面積別分析!$AQ$3:$AQ$12</c:f>
              <c:numCache>
                <c:formatCode>General</c:formatCode>
                <c:ptCount val="10"/>
                <c:pt idx="0">
                  <c:v>100</c:v>
                </c:pt>
                <c:pt idx="1">
                  <c:v>98.290598290598297</c:v>
                </c:pt>
                <c:pt idx="2">
                  <c:v>94.871794871794876</c:v>
                </c:pt>
                <c:pt idx="3">
                  <c:v>88.034188034188034</c:v>
                </c:pt>
                <c:pt idx="4">
                  <c:v>69.230769230769226</c:v>
                </c:pt>
                <c:pt idx="5">
                  <c:v>38.46153846153846</c:v>
                </c:pt>
                <c:pt idx="6">
                  <c:v>17.948717948717956</c:v>
                </c:pt>
                <c:pt idx="7">
                  <c:v>8.5470085470085593</c:v>
                </c:pt>
                <c:pt idx="8">
                  <c:v>3.4188034188034351</c:v>
                </c:pt>
                <c:pt idx="9">
                  <c:v>0</c:v>
                </c:pt>
              </c:numCache>
            </c:numRef>
          </c:val>
          <c:smooth val="0"/>
          <c:extLst>
            <c:ext xmlns:c16="http://schemas.microsoft.com/office/drawing/2014/chart" uri="{C3380CC4-5D6E-409C-BE32-E72D297353CC}">
              <c16:uniqueId val="{00000002-C345-4E83-AEC2-C7258A8E1F2E}"/>
            </c:ext>
          </c:extLst>
        </c:ser>
        <c:ser>
          <c:idx val="4"/>
          <c:order val="3"/>
          <c:tx>
            <c:strRef>
              <c:f>面積別分析!$B$5:$B$14</c:f>
              <c:strCache>
                <c:ptCount val="10"/>
                <c:pt idx="0">
                  <c:v>10</c:v>
                </c:pt>
                <c:pt idx="1">
                  <c:v>20</c:v>
                </c:pt>
                <c:pt idx="2">
                  <c:v>30</c:v>
                </c:pt>
                <c:pt idx="3">
                  <c:v>40</c:v>
                </c:pt>
                <c:pt idx="4">
                  <c:v>50</c:v>
                </c:pt>
                <c:pt idx="5">
                  <c:v>60</c:v>
                </c:pt>
                <c:pt idx="6">
                  <c:v>70</c:v>
                </c:pt>
                <c:pt idx="7">
                  <c:v>80</c:v>
                </c:pt>
                <c:pt idx="8">
                  <c:v>90</c:v>
                </c:pt>
                <c:pt idx="9">
                  <c:v>100</c:v>
                </c:pt>
              </c:strCache>
            </c:strRef>
          </c:tx>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rgbClr val="FF0000"/>
                </a:solidFill>
                <a:round/>
              </a:ln>
              <a:effectLst>
                <a:outerShdw blurRad="57150" dist="19050" dir="5400000" algn="ctr" rotWithShape="0">
                  <a:srgbClr val="000000">
                    <a:alpha val="63000"/>
                  </a:srgbClr>
                </a:outerShdw>
              </a:effectLst>
            </c:spPr>
          </c:marker>
          <c:dLbls>
            <c:dLbl>
              <c:idx val="7"/>
              <c:layout>
                <c:manualLayout>
                  <c:x val="-3.3043473735915957E-2"/>
                  <c:y val="4.0243762266541409E-2"/>
                </c:manualLayout>
              </c:layout>
              <c:numFmt formatCode="General\ &quot;位&quot;"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9.586085643808881E-2"/>
                      <c:h val="8.0433078589694493E-2"/>
                    </c:manualLayout>
                  </c15:layout>
                </c:ext>
                <c:ext xmlns:c16="http://schemas.microsoft.com/office/drawing/2014/chart" uri="{C3380CC4-5D6E-409C-BE32-E72D297353CC}">
                  <c16:uniqueId val="{00000003-C345-4E83-AEC2-C7258A8E1F2E}"/>
                </c:ext>
              </c:extLst>
            </c:dLbl>
            <c:numFmt formatCode="General\ &quot;位&quot;"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面積別分析!$AR$3:$AR$12</c:f>
              <c:numCache>
                <c:formatCode>General</c:formatCode>
                <c:ptCount val="10"/>
                <c:pt idx="0">
                  <c:v>#N/A</c:v>
                </c:pt>
                <c:pt idx="1">
                  <c:v>#N/A</c:v>
                </c:pt>
                <c:pt idx="2">
                  <c:v>#N/A</c:v>
                </c:pt>
                <c:pt idx="3">
                  <c:v>#N/A</c:v>
                </c:pt>
                <c:pt idx="4">
                  <c:v>59</c:v>
                </c:pt>
                <c:pt idx="5">
                  <c:v>#N/A</c:v>
                </c:pt>
                <c:pt idx="6">
                  <c:v>#N/A</c:v>
                </c:pt>
                <c:pt idx="7">
                  <c:v>#N/A</c:v>
                </c:pt>
                <c:pt idx="8">
                  <c:v>#N/A</c:v>
                </c:pt>
                <c:pt idx="9">
                  <c:v>#N/A</c:v>
                </c:pt>
              </c:numCache>
            </c:numRef>
          </c:val>
          <c:smooth val="0"/>
          <c:extLst>
            <c:ext xmlns:c16="http://schemas.microsoft.com/office/drawing/2014/chart" uri="{C3380CC4-5D6E-409C-BE32-E72D297353CC}">
              <c16:uniqueId val="{00000004-C345-4E83-AEC2-C7258A8E1F2E}"/>
            </c:ext>
          </c:extLst>
        </c:ser>
        <c:dLbls>
          <c:showLegendKey val="0"/>
          <c:showVal val="0"/>
          <c:showCatName val="0"/>
          <c:showSerName val="0"/>
          <c:showPercent val="0"/>
          <c:showBubbleSize val="0"/>
        </c:dLbls>
        <c:marker val="1"/>
        <c:smooth val="0"/>
        <c:axId val="320747856"/>
        <c:axId val="320743544"/>
      </c:lineChart>
      <c:catAx>
        <c:axId val="32074550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ja-JP" altLang="en-US" sz="1200">
                    <a:solidFill>
                      <a:sysClr val="windowText" lastClr="000000"/>
                    </a:solidFill>
                  </a:rPr>
                  <a:t>総合点数（</a:t>
                </a:r>
                <a:r>
                  <a:rPr lang="en-US" altLang="ja-JP" sz="1200">
                    <a:solidFill>
                      <a:sysClr val="windowText" lastClr="000000"/>
                    </a:solidFill>
                  </a:rPr>
                  <a:t>100</a:t>
                </a:r>
                <a:r>
                  <a:rPr lang="ja-JP" altLang="en-US" sz="1200">
                    <a:solidFill>
                      <a:sysClr val="windowText" lastClr="000000"/>
                    </a:solidFill>
                  </a:rPr>
                  <a:t>点満点）</a:t>
                </a:r>
                <a:endParaRPr lang="ja-JP" sz="1200">
                  <a:solidFill>
                    <a:sysClr val="windowText" lastClr="000000"/>
                  </a:solidFill>
                </a:endParaRPr>
              </a:p>
            </c:rich>
          </c:tx>
          <c:layout>
            <c:manualLayout>
              <c:xMode val="edge"/>
              <c:yMode val="edge"/>
              <c:x val="0.44405539965006519"/>
              <c:y val="0.9319327762562681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45112"/>
        <c:crosses val="autoZero"/>
        <c:auto val="1"/>
        <c:lblAlgn val="ctr"/>
        <c:lblOffset val="100"/>
        <c:noMultiLvlLbl val="0"/>
      </c:catAx>
      <c:valAx>
        <c:axId val="320745112"/>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sz="1400">
                    <a:solidFill>
                      <a:sysClr val="windowText" lastClr="000000"/>
                    </a:solidFill>
                  </a:rPr>
                  <a:t>頻度</a:t>
                </a:r>
              </a:p>
            </c:rich>
          </c:tx>
          <c:layout>
            <c:manualLayout>
              <c:xMode val="edge"/>
              <c:yMode val="edge"/>
              <c:x val="5.1438587454268212E-3"/>
              <c:y val="0.3697720731488451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45504"/>
        <c:crosses val="autoZero"/>
        <c:crossBetween val="between"/>
      </c:valAx>
      <c:valAx>
        <c:axId val="320743544"/>
        <c:scaling>
          <c:orientation val="maxMin"/>
          <c:max val="100"/>
          <c:min val="1"/>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順位（</a:t>
                </a:r>
                <a:r>
                  <a:rPr lang="en-US" altLang="ja-JP" sz="1400">
                    <a:solidFill>
                      <a:sysClr val="windowText" lastClr="000000"/>
                    </a:solidFill>
                  </a:rPr>
                  <a:t>100</a:t>
                </a:r>
                <a:r>
                  <a:rPr lang="ja-JP" altLang="en-US" sz="1400">
                    <a:solidFill>
                      <a:sysClr val="windowText" lastClr="000000"/>
                    </a:solidFill>
                  </a:rPr>
                  <a:t>件中）</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47856"/>
        <c:crosses val="max"/>
        <c:crossBetween val="between"/>
      </c:valAx>
      <c:catAx>
        <c:axId val="320747856"/>
        <c:scaling>
          <c:orientation val="minMax"/>
        </c:scaling>
        <c:delete val="1"/>
        <c:axPos val="t"/>
        <c:numFmt formatCode="General" sourceLinked="1"/>
        <c:majorTickMark val="none"/>
        <c:minorTickMark val="none"/>
        <c:tickLblPos val="nextTo"/>
        <c:crossAx val="320743544"/>
        <c:crosses val="autoZero"/>
        <c:auto val="1"/>
        <c:lblAlgn val="ctr"/>
        <c:lblOffset val="100"/>
        <c:noMultiLvlLbl val="0"/>
      </c:catAx>
      <c:spPr>
        <a:noFill/>
        <a:ln w="19050">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8930153690319"/>
          <c:y val="0.16566358137619147"/>
          <c:w val="0.42091624119884741"/>
          <c:h val="0.66099508458239864"/>
        </c:manualLayout>
      </c:layout>
      <c:radarChart>
        <c:radarStyle val="marker"/>
        <c:varyColors val="0"/>
        <c:ser>
          <c:idx val="0"/>
          <c:order val="0"/>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結果出力!$C$53:$C$59</c15:sqref>
                  </c15:fullRef>
                </c:ext>
              </c:extLst>
              <c:f>(結果出力!$C$53,結果出力!$C$55,結果出力!$C$57,結果出力!$C$59)</c:f>
              <c:strCache>
                <c:ptCount val="4"/>
                <c:pt idx="0">
                  <c:v>①知的生産性</c:v>
                </c:pt>
                <c:pt idx="1">
                  <c:v>②健康性・快適性</c:v>
                </c:pt>
                <c:pt idx="2">
                  <c:v>③省エネ・省資源</c:v>
                </c:pt>
                <c:pt idx="3">
                  <c:v>④レジリエンス</c:v>
                </c:pt>
              </c:strCache>
            </c:strRef>
          </c:cat>
          <c:val>
            <c:numRef>
              <c:extLst>
                <c:ext xmlns:c15="http://schemas.microsoft.com/office/drawing/2012/chart" uri="{02D57815-91ED-43cb-92C2-25804820EDAC}">
                  <c15:fullRef>
                    <c15:sqref>結果出力!$J$53:$J$59</c15:sqref>
                  </c15:fullRef>
                </c:ext>
              </c:extLst>
              <c:f>(結果出力!$J$53,結果出力!$J$55,結果出力!$J$57,結果出力!$J$59)</c:f>
              <c:numCache>
                <c:formatCode>General</c:formatCode>
                <c:ptCount val="4"/>
                <c:pt idx="0" formatCode="0%">
                  <c:v>0.50965909090909089</c:v>
                </c:pt>
                <c:pt idx="1" formatCode="0%">
                  <c:v>0.53333333333333333</c:v>
                </c:pt>
                <c:pt idx="2" formatCode="0%">
                  <c:v>0.6</c:v>
                </c:pt>
                <c:pt idx="3" formatCode="0%">
                  <c:v>0.5</c:v>
                </c:pt>
              </c:numCache>
            </c:numRef>
          </c:val>
          <c:extLst>
            <c:ext xmlns:c16="http://schemas.microsoft.com/office/drawing/2014/chart" uri="{C3380CC4-5D6E-409C-BE32-E72D297353CC}">
              <c16:uniqueId val="{00000000-FEE7-4F8F-AAB3-62264F53E6C2}"/>
            </c:ext>
          </c:extLst>
        </c:ser>
        <c:dLbls>
          <c:showLegendKey val="0"/>
          <c:showVal val="0"/>
          <c:showCatName val="0"/>
          <c:showSerName val="0"/>
          <c:showPercent val="0"/>
          <c:showBubbleSize val="0"/>
        </c:dLbls>
        <c:axId val="285636664"/>
        <c:axId val="285641368"/>
      </c:radarChart>
      <c:catAx>
        <c:axId val="2856366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285641368"/>
        <c:crosses val="autoZero"/>
        <c:auto val="1"/>
        <c:lblAlgn val="ctr"/>
        <c:lblOffset val="100"/>
        <c:noMultiLvlLbl val="0"/>
      </c:catAx>
      <c:valAx>
        <c:axId val="285641368"/>
        <c:scaling>
          <c:orientation val="minMax"/>
          <c:max val="1"/>
          <c:min val="0"/>
        </c:scaling>
        <c:delete val="0"/>
        <c:axPos val="l"/>
        <c:majorGridlines>
          <c:spPr>
            <a:ln w="9525" cap="flat" cmpd="sng" algn="ctr">
              <a:solidFill>
                <a:schemeClr val="tx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5636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0192012230408713"/>
          <c:y val="5.1851857350603922E-2"/>
          <c:w val="0.79998044505574184"/>
          <c:h val="0.77486515748031481"/>
        </c:manualLayout>
      </c:layout>
      <c:barChart>
        <c:barDir val="col"/>
        <c:grouping val="stacked"/>
        <c:varyColors val="0"/>
        <c:ser>
          <c:idx val="1"/>
          <c:order val="0"/>
          <c:tx>
            <c:strRef>
              <c:f>面積別分析!$E$4</c:f>
              <c:strCache>
                <c:ptCount val="1"/>
                <c:pt idx="0">
                  <c:v>100-2000</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面積別分析!$B$22:$B$31</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面積別分析!$AO$20:$AO$29</c:f>
              <c:numCache>
                <c:formatCode>General</c:formatCode>
                <c:ptCount val="10"/>
                <c:pt idx="0">
                  <c:v>4</c:v>
                </c:pt>
                <c:pt idx="1">
                  <c:v>0</c:v>
                </c:pt>
                <c:pt idx="2">
                  <c:v>8</c:v>
                </c:pt>
                <c:pt idx="3">
                  <c:v>16</c:v>
                </c:pt>
                <c:pt idx="4">
                  <c:v>24</c:v>
                </c:pt>
                <c:pt idx="5">
                  <c:v>26</c:v>
                </c:pt>
                <c:pt idx="6">
                  <c:v>22</c:v>
                </c:pt>
                <c:pt idx="7">
                  <c:v>7</c:v>
                </c:pt>
                <c:pt idx="8">
                  <c:v>5</c:v>
                </c:pt>
                <c:pt idx="9">
                  <c:v>5</c:v>
                </c:pt>
              </c:numCache>
            </c:numRef>
          </c:val>
          <c:extLst>
            <c:ext xmlns:c16="http://schemas.microsoft.com/office/drawing/2014/chart" uri="{C3380CC4-5D6E-409C-BE32-E72D297353CC}">
              <c16:uniqueId val="{00000000-DD93-4E5D-A78B-3F5CC24916C2}"/>
            </c:ext>
          </c:extLst>
        </c:ser>
        <c:dLbls>
          <c:showLegendKey val="0"/>
          <c:showVal val="0"/>
          <c:showCatName val="0"/>
          <c:showSerName val="0"/>
          <c:showPercent val="0"/>
          <c:showBubbleSize val="0"/>
        </c:dLbls>
        <c:gapWidth val="50"/>
        <c:overlap val="100"/>
        <c:axId val="320745896"/>
        <c:axId val="320746288"/>
      </c:barChart>
      <c:lineChart>
        <c:grouping val="standard"/>
        <c:varyColors val="0"/>
        <c:ser>
          <c:idx val="0"/>
          <c:order val="1"/>
          <c:spPr>
            <a:ln w="34925" cap="rnd">
              <a:solidFill>
                <a:schemeClr val="tx1">
                  <a:lumMod val="85000"/>
                  <a:lumOff val="15000"/>
                </a:schemeClr>
              </a:solidFill>
              <a:round/>
            </a:ln>
            <a:effectLst>
              <a:outerShdw blurRad="57150" dist="19050" dir="5400000" algn="ctr" rotWithShape="0">
                <a:srgbClr val="000000">
                  <a:alpha val="63000"/>
                </a:srgbClr>
              </a:outerShdw>
            </a:effectLst>
          </c:spPr>
          <c:marker>
            <c:symbol val="none"/>
          </c:marker>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面積別分析!$AQ$20:$AQ$29</c:f>
              <c:numCache>
                <c:formatCode>General</c:formatCode>
                <c:ptCount val="10"/>
                <c:pt idx="0">
                  <c:v>96.581196581196579</c:v>
                </c:pt>
                <c:pt idx="1">
                  <c:v>96.581196581196579</c:v>
                </c:pt>
                <c:pt idx="2">
                  <c:v>89.743589743589737</c:v>
                </c:pt>
                <c:pt idx="3">
                  <c:v>76.068376068376068</c:v>
                </c:pt>
                <c:pt idx="4">
                  <c:v>55.555555555555557</c:v>
                </c:pt>
                <c:pt idx="5">
                  <c:v>33.333333333333343</c:v>
                </c:pt>
                <c:pt idx="6">
                  <c:v>14.529914529914535</c:v>
                </c:pt>
                <c:pt idx="7">
                  <c:v>8.5470085470085451</c:v>
                </c:pt>
                <c:pt idx="8">
                  <c:v>4.2735042735042725</c:v>
                </c:pt>
                <c:pt idx="9">
                  <c:v>0</c:v>
                </c:pt>
              </c:numCache>
            </c:numRef>
          </c:val>
          <c:smooth val="0"/>
          <c:extLst>
            <c:ext xmlns:c16="http://schemas.microsoft.com/office/drawing/2014/chart" uri="{C3380CC4-5D6E-409C-BE32-E72D297353CC}">
              <c16:uniqueId val="{00000001-DD93-4E5D-A78B-3F5CC24916C2}"/>
            </c:ext>
          </c:extLst>
        </c:ser>
        <c:ser>
          <c:idx val="4"/>
          <c:order val="2"/>
          <c:tx>
            <c:strRef>
              <c:f>面積別分析!$B$22:$B$31</c:f>
              <c:strCache>
                <c:ptCount val="10"/>
                <c:pt idx="0">
                  <c:v>10%</c:v>
                </c:pt>
                <c:pt idx="1">
                  <c:v>20%</c:v>
                </c:pt>
                <c:pt idx="2">
                  <c:v>30%</c:v>
                </c:pt>
                <c:pt idx="3">
                  <c:v>40%</c:v>
                </c:pt>
                <c:pt idx="4">
                  <c:v>50%</c:v>
                </c:pt>
                <c:pt idx="5">
                  <c:v>60%</c:v>
                </c:pt>
                <c:pt idx="6">
                  <c:v>70%</c:v>
                </c:pt>
                <c:pt idx="7">
                  <c:v>80%</c:v>
                </c:pt>
                <c:pt idx="8">
                  <c:v>90%</c:v>
                </c:pt>
                <c:pt idx="9">
                  <c:v>100%</c:v>
                </c:pt>
              </c:strCache>
            </c:strRef>
          </c:tx>
          <c:spPr>
            <a:ln w="34925" cap="rnd">
              <a:noFill/>
              <a:round/>
            </a:ln>
            <a:effectLst>
              <a:outerShdw blurRad="57150" dist="19050" dir="5400000" algn="ctr" rotWithShape="0">
                <a:srgbClr val="000000">
                  <a:alpha val="63000"/>
                </a:srgbClr>
              </a:outerShdw>
            </a:effectLst>
          </c:spPr>
          <c:marker>
            <c:symbol val="circle"/>
            <c:size val="11"/>
            <c:spPr>
              <a:solidFill>
                <a:srgbClr val="FF0000"/>
              </a:solidFill>
              <a:ln w="9525">
                <a:solidFill>
                  <a:schemeClr val="accent2">
                    <a:tint val="54000"/>
                  </a:schemeClr>
                </a:solidFill>
                <a:round/>
              </a:ln>
              <a:effectLst>
                <a:outerShdw blurRad="57150" dist="19050" dir="5400000" algn="ctr" rotWithShape="0">
                  <a:srgbClr val="000000">
                    <a:alpha val="63000"/>
                  </a:srgbClr>
                </a:outerShdw>
              </a:effectLst>
            </c:spPr>
          </c:marker>
          <c:dLbls>
            <c:dLbl>
              <c:idx val="7"/>
              <c:layout>
                <c:manualLayout>
                  <c:x val="-3.4782603932544385E-3"/>
                  <c:y val="5.4878054050130021E-2"/>
                </c:manualLayout>
              </c:layout>
              <c:numFmt formatCode="General\ &quot;位&quot;"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93-4E5D-A78B-3F5CC24916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面積別分析!$AR$20:$AR$29</c:f>
              <c:numCache>
                <c:formatCode>General</c:formatCode>
                <c:ptCount val="10"/>
                <c:pt idx="0">
                  <c:v>#N/A</c:v>
                </c:pt>
                <c:pt idx="1">
                  <c:v>#N/A</c:v>
                </c:pt>
                <c:pt idx="2">
                  <c:v>#N/A</c:v>
                </c:pt>
                <c:pt idx="3">
                  <c:v>#N/A</c:v>
                </c:pt>
                <c:pt idx="4">
                  <c:v>56</c:v>
                </c:pt>
                <c:pt idx="5">
                  <c:v>#N/A</c:v>
                </c:pt>
                <c:pt idx="6">
                  <c:v>#N/A</c:v>
                </c:pt>
                <c:pt idx="7">
                  <c:v>#N/A</c:v>
                </c:pt>
                <c:pt idx="8">
                  <c:v>#N/A</c:v>
                </c:pt>
                <c:pt idx="9">
                  <c:v>#N/A</c:v>
                </c:pt>
              </c:numCache>
            </c:numRef>
          </c:val>
          <c:smooth val="0"/>
          <c:extLst>
            <c:ext xmlns:c16="http://schemas.microsoft.com/office/drawing/2014/chart" uri="{C3380CC4-5D6E-409C-BE32-E72D297353CC}">
              <c16:uniqueId val="{00000003-DD93-4E5D-A78B-3F5CC24916C2}"/>
            </c:ext>
          </c:extLst>
        </c:ser>
        <c:dLbls>
          <c:showLegendKey val="0"/>
          <c:showVal val="0"/>
          <c:showCatName val="0"/>
          <c:showSerName val="0"/>
          <c:showPercent val="0"/>
          <c:showBubbleSize val="0"/>
        </c:dLbls>
        <c:marker val="1"/>
        <c:smooth val="0"/>
        <c:axId val="320723552"/>
        <c:axId val="320723944"/>
      </c:lineChart>
      <c:catAx>
        <c:axId val="320745896"/>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ja-JP" altLang="en-US" sz="1200">
                    <a:solidFill>
                      <a:sysClr val="windowText" lastClr="000000"/>
                    </a:solidFill>
                  </a:rPr>
                  <a:t>得点率</a:t>
                </a:r>
                <a:endParaRPr lang="ja-JP" sz="1200">
                  <a:solidFill>
                    <a:sysClr val="windowText" lastClr="000000"/>
                  </a:solidFill>
                </a:endParaRPr>
              </a:p>
            </c:rich>
          </c:tx>
          <c:layout>
            <c:manualLayout>
              <c:xMode val="edge"/>
              <c:yMode val="edge"/>
              <c:x val="0.44405539965006519"/>
              <c:y val="0.9319327762562681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title>
        <c:numFmt formatCode="0%"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46288"/>
        <c:crosses val="autoZero"/>
        <c:auto val="1"/>
        <c:lblAlgn val="ctr"/>
        <c:lblOffset val="100"/>
        <c:noMultiLvlLbl val="0"/>
      </c:catAx>
      <c:valAx>
        <c:axId val="3207462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sz="1400">
                    <a:solidFill>
                      <a:sysClr val="windowText" lastClr="000000"/>
                    </a:solidFill>
                  </a:rPr>
                  <a:t>頻度</a:t>
                </a:r>
              </a:p>
            </c:rich>
          </c:tx>
          <c:layout>
            <c:manualLayout>
              <c:xMode val="edge"/>
              <c:yMode val="edge"/>
              <c:x val="5.1438587454268212E-3"/>
              <c:y val="0.3697720731488451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45896"/>
        <c:crosses val="autoZero"/>
        <c:crossBetween val="between"/>
      </c:valAx>
      <c:valAx>
        <c:axId val="320723944"/>
        <c:scaling>
          <c:orientation val="maxMin"/>
          <c:max val="100"/>
          <c:min val="0"/>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ja-JP" altLang="en-US" sz="1400">
                    <a:solidFill>
                      <a:sysClr val="windowText" lastClr="000000"/>
                    </a:solidFill>
                  </a:rPr>
                  <a:t>順位（</a:t>
                </a:r>
                <a:r>
                  <a:rPr lang="en-US" altLang="ja-JP" sz="1400">
                    <a:solidFill>
                      <a:sysClr val="windowText" lastClr="000000"/>
                    </a:solidFill>
                  </a:rPr>
                  <a:t>100</a:t>
                </a:r>
                <a:r>
                  <a:rPr lang="ja-JP" altLang="en-US" sz="1400">
                    <a:solidFill>
                      <a:sysClr val="windowText" lastClr="000000"/>
                    </a:solidFill>
                  </a:rPr>
                  <a:t>件中）</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320723552"/>
        <c:crosses val="max"/>
        <c:crossBetween val="between"/>
      </c:valAx>
      <c:catAx>
        <c:axId val="320723552"/>
        <c:scaling>
          <c:orientation val="minMax"/>
        </c:scaling>
        <c:delete val="1"/>
        <c:axPos val="t"/>
        <c:numFmt formatCode="General" sourceLinked="1"/>
        <c:majorTickMark val="none"/>
        <c:minorTickMark val="none"/>
        <c:tickLblPos val="nextTo"/>
        <c:crossAx val="320723944"/>
        <c:crosses val="autoZero"/>
        <c:auto val="1"/>
        <c:lblAlgn val="ctr"/>
        <c:lblOffset val="100"/>
        <c:noMultiLvlLbl val="0"/>
      </c:catAx>
      <c:spPr>
        <a:noFill/>
        <a:ln w="19050">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13362294647999"/>
          <c:y val="0.17097415590090548"/>
          <c:w val="0.41759900545794376"/>
          <c:h val="0.65568451005768469"/>
        </c:manualLayout>
      </c:layout>
      <c:radarChart>
        <c:radarStyle val="marker"/>
        <c:varyColors val="0"/>
        <c:ser>
          <c:idx val="0"/>
          <c:order val="0"/>
          <c:spPr>
            <a:ln w="34925" cap="rnd">
              <a:solidFill>
                <a:srgbClr val="FF000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結果出力!$C$53:$C$59</c15:sqref>
                  </c15:fullRef>
                </c:ext>
              </c:extLst>
              <c:f>(結果出力!$C$53,結果出力!$C$55,結果出力!$C$57,結果出力!$C$59)</c:f>
              <c:strCache>
                <c:ptCount val="4"/>
                <c:pt idx="0">
                  <c:v>①知的生産性</c:v>
                </c:pt>
                <c:pt idx="1">
                  <c:v>②健康性・快適性</c:v>
                </c:pt>
                <c:pt idx="2">
                  <c:v>③省エネ・省資源</c:v>
                </c:pt>
                <c:pt idx="3">
                  <c:v>④レジリエンス</c:v>
                </c:pt>
              </c:strCache>
            </c:strRef>
          </c:cat>
          <c:val>
            <c:numRef>
              <c:extLst>
                <c:ext xmlns:c15="http://schemas.microsoft.com/office/drawing/2012/chart" uri="{02D57815-91ED-43cb-92C2-25804820EDAC}">
                  <c15:fullRef>
                    <c15:sqref>結果出力!$E$53:$E$59</c15:sqref>
                  </c15:fullRef>
                </c:ext>
              </c:extLst>
              <c:f>(結果出力!$E$53,結果出力!$E$55,結果出力!$E$57,結果出力!$E$59)</c:f>
              <c:numCache>
                <c:formatCode>General\ "位"</c:formatCode>
                <c:ptCount val="4"/>
                <c:pt idx="0">
                  <c:v>86</c:v>
                </c:pt>
                <c:pt idx="1">
                  <c:v>67</c:v>
                </c:pt>
                <c:pt idx="2">
                  <c:v>37</c:v>
                </c:pt>
                <c:pt idx="3">
                  <c:v>69</c:v>
                </c:pt>
              </c:numCache>
            </c:numRef>
          </c:val>
          <c:extLst>
            <c:ext xmlns:c16="http://schemas.microsoft.com/office/drawing/2014/chart" uri="{C3380CC4-5D6E-409C-BE32-E72D297353CC}">
              <c16:uniqueId val="{00000000-C76E-438A-AD90-4956D0561CC4}"/>
            </c:ext>
          </c:extLst>
        </c:ser>
        <c:dLbls>
          <c:showLegendKey val="0"/>
          <c:showVal val="0"/>
          <c:showCatName val="0"/>
          <c:showSerName val="0"/>
          <c:showPercent val="0"/>
          <c:showBubbleSize val="0"/>
        </c:dLbls>
        <c:axId val="285642152"/>
        <c:axId val="285638624"/>
      </c:radarChart>
      <c:catAx>
        <c:axId val="285642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285638624"/>
        <c:crosses val="autoZero"/>
        <c:auto val="1"/>
        <c:lblAlgn val="ctr"/>
        <c:lblOffset val="100"/>
        <c:noMultiLvlLbl val="0"/>
      </c:catAx>
      <c:valAx>
        <c:axId val="285638624"/>
        <c:scaling>
          <c:orientation val="maxMin"/>
          <c:max val="100"/>
          <c:min val="0"/>
        </c:scaling>
        <c:delete val="0"/>
        <c:axPos val="l"/>
        <c:majorGridlines>
          <c:spPr>
            <a:ln w="9525" cap="flat" cmpd="sng" algn="ctr">
              <a:solidFill>
                <a:schemeClr val="tx1">
                  <a:lumMod val="50000"/>
                  <a:lumOff val="50000"/>
                </a:schemeClr>
              </a:solidFill>
              <a:round/>
            </a:ln>
            <a:effectLst/>
          </c:spPr>
        </c:majorGridlines>
        <c:numFmt formatCode="General\ &quot;位&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8564215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32513668349595"/>
          <c:y val="5.1851857350603922E-2"/>
          <c:w val="0.79674889476024813"/>
          <c:h val="0.77486515748031481"/>
        </c:manualLayout>
      </c:layout>
      <c:barChart>
        <c:barDir val="col"/>
        <c:grouping val="stacked"/>
        <c:varyColors val="0"/>
        <c:ser>
          <c:idx val="1"/>
          <c:order val="0"/>
          <c:tx>
            <c:strRef>
              <c:f>面積別分析!$E$4</c:f>
              <c:strCache>
                <c:ptCount val="1"/>
                <c:pt idx="0">
                  <c:v>100-2000</c:v>
                </c:pt>
              </c:strCache>
            </c:strRef>
          </c:tx>
          <c:spPr>
            <a:solidFill>
              <a:srgbClr val="00B050"/>
            </a:solidFill>
            <a:ln w="25400">
              <a:noFill/>
            </a:ln>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面積別分析!$E$5:$E$14</c:f>
              <c:numCache>
                <c:formatCode>General</c:formatCode>
                <c:ptCount val="10"/>
                <c:pt idx="0">
                  <c:v>0</c:v>
                </c:pt>
                <c:pt idx="1">
                  <c:v>16</c:v>
                </c:pt>
                <c:pt idx="2">
                  <c:v>63</c:v>
                </c:pt>
                <c:pt idx="3">
                  <c:v>90</c:v>
                </c:pt>
                <c:pt idx="4">
                  <c:v>103</c:v>
                </c:pt>
                <c:pt idx="5">
                  <c:v>79</c:v>
                </c:pt>
                <c:pt idx="6">
                  <c:v>35</c:v>
                </c:pt>
                <c:pt idx="7">
                  <c:v>16</c:v>
                </c:pt>
                <c:pt idx="8">
                  <c:v>8</c:v>
                </c:pt>
                <c:pt idx="9">
                  <c:v>2</c:v>
                </c:pt>
              </c:numCache>
            </c:numRef>
          </c:val>
          <c:extLst>
            <c:ext xmlns:c16="http://schemas.microsoft.com/office/drawing/2014/chart" uri="{C3380CC4-5D6E-409C-BE32-E72D297353CC}">
              <c16:uniqueId val="{00000000-87CC-4E2B-82BA-A87B81C5BC44}"/>
            </c:ext>
          </c:extLst>
        </c:ser>
        <c:ser>
          <c:idx val="2"/>
          <c:order val="1"/>
          <c:tx>
            <c:strRef>
              <c:f>面積別分析!$F$4</c:f>
              <c:strCache>
                <c:ptCount val="1"/>
                <c:pt idx="0">
                  <c:v>2001-10000</c:v>
                </c:pt>
              </c:strCache>
            </c:strRef>
          </c:tx>
          <c:spPr>
            <a:solidFill>
              <a:srgbClr val="0070C0"/>
            </a:solidFill>
            <a:ln w="25400">
              <a:noFill/>
            </a:ln>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面積別分析!$F$5:$F$14</c:f>
              <c:numCache>
                <c:formatCode>General</c:formatCode>
                <c:ptCount val="10"/>
                <c:pt idx="0">
                  <c:v>0</c:v>
                </c:pt>
                <c:pt idx="1">
                  <c:v>2</c:v>
                </c:pt>
                <c:pt idx="2">
                  <c:v>4</c:v>
                </c:pt>
                <c:pt idx="3">
                  <c:v>8</c:v>
                </c:pt>
                <c:pt idx="4">
                  <c:v>22</c:v>
                </c:pt>
                <c:pt idx="5">
                  <c:v>36</c:v>
                </c:pt>
                <c:pt idx="6">
                  <c:v>24</c:v>
                </c:pt>
                <c:pt idx="7">
                  <c:v>11</c:v>
                </c:pt>
                <c:pt idx="8">
                  <c:v>6</c:v>
                </c:pt>
                <c:pt idx="9">
                  <c:v>4</c:v>
                </c:pt>
              </c:numCache>
            </c:numRef>
          </c:val>
          <c:extLst>
            <c:ext xmlns:c16="http://schemas.microsoft.com/office/drawing/2014/chart" uri="{C3380CC4-5D6E-409C-BE32-E72D297353CC}">
              <c16:uniqueId val="{00000001-87CC-4E2B-82BA-A87B81C5BC44}"/>
            </c:ext>
          </c:extLst>
        </c:ser>
        <c:ser>
          <c:idx val="3"/>
          <c:order val="2"/>
          <c:tx>
            <c:strRef>
              <c:f>面積別分析!$G$4</c:f>
              <c:strCache>
                <c:ptCount val="1"/>
                <c:pt idx="0">
                  <c:v>10001－</c:v>
                </c:pt>
              </c:strCache>
            </c:strRef>
          </c:tx>
          <c:spPr>
            <a:solidFill>
              <a:srgbClr val="FFC000"/>
            </a:solidFill>
            <a:ln w="25400">
              <a:noFill/>
            </a:ln>
          </c:spPr>
          <c:invertIfNegative val="0"/>
          <c:cat>
            <c:numRef>
              <c:f>面積別分析!$B$5:$B$14</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面積別分析!$G$5:$G$14</c:f>
              <c:numCache>
                <c:formatCode>General</c:formatCode>
                <c:ptCount val="10"/>
                <c:pt idx="0">
                  <c:v>0</c:v>
                </c:pt>
                <c:pt idx="1">
                  <c:v>0</c:v>
                </c:pt>
                <c:pt idx="2">
                  <c:v>1</c:v>
                </c:pt>
                <c:pt idx="3">
                  <c:v>3</c:v>
                </c:pt>
                <c:pt idx="4">
                  <c:v>0</c:v>
                </c:pt>
                <c:pt idx="5">
                  <c:v>6</c:v>
                </c:pt>
                <c:pt idx="6">
                  <c:v>9</c:v>
                </c:pt>
                <c:pt idx="7">
                  <c:v>3</c:v>
                </c:pt>
                <c:pt idx="8">
                  <c:v>3</c:v>
                </c:pt>
                <c:pt idx="9">
                  <c:v>2</c:v>
                </c:pt>
              </c:numCache>
            </c:numRef>
          </c:val>
          <c:extLst>
            <c:ext xmlns:c16="http://schemas.microsoft.com/office/drawing/2014/chart" uri="{C3380CC4-5D6E-409C-BE32-E72D297353CC}">
              <c16:uniqueId val="{00000002-87CC-4E2B-82BA-A87B81C5BC44}"/>
            </c:ext>
          </c:extLst>
        </c:ser>
        <c:dLbls>
          <c:showLegendKey val="0"/>
          <c:showVal val="0"/>
          <c:showCatName val="0"/>
          <c:showSerName val="0"/>
          <c:showPercent val="0"/>
          <c:showBubbleSize val="0"/>
        </c:dLbls>
        <c:gapWidth val="50"/>
        <c:overlap val="100"/>
        <c:axId val="285633136"/>
        <c:axId val="285644896"/>
      </c:barChart>
      <c:catAx>
        <c:axId val="28563313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ja-JP" altLang="en-US" sz="1400">
                    <a:solidFill>
                      <a:schemeClr val="tx1"/>
                    </a:solidFill>
                  </a:rPr>
                  <a:t>総合点数</a:t>
                </a:r>
              </a:p>
            </c:rich>
          </c:tx>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ja-JP"/>
          </a:p>
        </c:txPr>
        <c:crossAx val="285644896"/>
        <c:crosses val="autoZero"/>
        <c:auto val="1"/>
        <c:lblAlgn val="ctr"/>
        <c:lblOffset val="100"/>
        <c:noMultiLvlLbl val="0"/>
      </c:catAx>
      <c:valAx>
        <c:axId val="285644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ja-JP" altLang="en-US" sz="1600">
                    <a:solidFill>
                      <a:schemeClr val="tx1"/>
                    </a:solidFill>
                  </a:rPr>
                  <a:t>頻度</a:t>
                </a:r>
              </a:p>
            </c:rich>
          </c:tx>
          <c:overlay val="0"/>
          <c:spPr>
            <a:noFill/>
            <a:ln w="25400">
              <a:noFill/>
            </a:ln>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285633136"/>
        <c:crosses val="autoZero"/>
        <c:crossBetween val="between"/>
      </c:valAx>
      <c:spPr>
        <a:noFill/>
        <a:ln w="25400">
          <a:noFill/>
        </a:ln>
      </c:spPr>
    </c:plotArea>
    <c:legend>
      <c:legendPos val="b"/>
      <c:layout>
        <c:manualLayout>
          <c:xMode val="edge"/>
          <c:yMode val="edge"/>
          <c:x val="0.72447506561679798"/>
          <c:y val="9.4193350831146105E-2"/>
          <c:w val="0.26010082073074203"/>
          <c:h val="0.25104724409448814"/>
        </c:manualLayout>
      </c:layout>
      <c:overlay val="0"/>
      <c:spPr>
        <a:noFill/>
        <a:ln w="25400">
          <a:noFill/>
        </a:ln>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checked="Checked" fmlaLink="抽出データ!$BJ$562" lockText="1" noThreeD="1"/>
</file>

<file path=xl/ctrlProps/ctrlProp10.xml><?xml version="1.0" encoding="utf-8"?>
<formControlPr xmlns="http://schemas.microsoft.com/office/spreadsheetml/2009/9/main" objectType="CheckBox" fmlaLink="抽出データ!$CB$562" lockText="1" noThreeD="1"/>
</file>

<file path=xl/ctrlProps/ctrlProp11.xml><?xml version="1.0" encoding="utf-8"?>
<formControlPr xmlns="http://schemas.microsoft.com/office/spreadsheetml/2009/9/main" objectType="CheckBox" fmlaLink="抽出データ!$CI$562" lockText="1" noThreeD="1"/>
</file>

<file path=xl/ctrlProps/ctrlProp12.xml><?xml version="1.0" encoding="utf-8"?>
<formControlPr xmlns="http://schemas.microsoft.com/office/spreadsheetml/2009/9/main" objectType="CheckBox" fmlaLink="抽出データ!$CO$562" lockText="1" noThreeD="1"/>
</file>

<file path=xl/ctrlProps/ctrlProp13.xml><?xml version="1.0" encoding="utf-8"?>
<formControlPr xmlns="http://schemas.microsoft.com/office/spreadsheetml/2009/9/main" objectType="CheckBox" fmlaLink="抽出データ!$CP$562" lockText="1" noThreeD="1"/>
</file>

<file path=xl/ctrlProps/ctrlProp14.xml><?xml version="1.0" encoding="utf-8"?>
<formControlPr xmlns="http://schemas.microsoft.com/office/spreadsheetml/2009/9/main" objectType="CheckBox" fmlaLink="抽出データ!$CT$562" lockText="1" noThreeD="1"/>
</file>

<file path=xl/ctrlProps/ctrlProp15.xml><?xml version="1.0" encoding="utf-8"?>
<formControlPr xmlns="http://schemas.microsoft.com/office/spreadsheetml/2009/9/main" objectType="CheckBox" fmlaLink="抽出データ!$CU$562" lockText="1" noThreeD="1"/>
</file>

<file path=xl/ctrlProps/ctrlProp16.xml><?xml version="1.0" encoding="utf-8"?>
<formControlPr xmlns="http://schemas.microsoft.com/office/spreadsheetml/2009/9/main" objectType="CheckBox" fmlaLink="抽出データ!$CW$562" lockText="1" noThreeD="1"/>
</file>

<file path=xl/ctrlProps/ctrlProp17.xml><?xml version="1.0" encoding="utf-8"?>
<formControlPr xmlns="http://schemas.microsoft.com/office/spreadsheetml/2009/9/main" objectType="CheckBox" fmlaLink="抽出データ!$CV$562" lockText="1" noThreeD="1"/>
</file>

<file path=xl/ctrlProps/ctrlProp18.xml><?xml version="1.0" encoding="utf-8"?>
<formControlPr xmlns="http://schemas.microsoft.com/office/spreadsheetml/2009/9/main" objectType="CheckBox" fmlaLink="抽出データ!$CH$562" lockText="1" noThreeD="1"/>
</file>

<file path=xl/ctrlProps/ctrlProp19.xml><?xml version="1.0" encoding="utf-8"?>
<formControlPr xmlns="http://schemas.microsoft.com/office/spreadsheetml/2009/9/main" objectType="CheckBox" fmlaLink="抽出データ!$CN$562" lockText="1" noThreeD="1"/>
</file>

<file path=xl/ctrlProps/ctrlProp2.xml><?xml version="1.0" encoding="utf-8"?>
<formControlPr xmlns="http://schemas.microsoft.com/office/spreadsheetml/2009/9/main" objectType="CheckBox" checked="Checked" fmlaLink="抽出データ!$BK$562" lockText="1" noThreeD="1"/>
</file>

<file path=xl/ctrlProps/ctrlProp20.xml><?xml version="1.0" encoding="utf-8"?>
<formControlPr xmlns="http://schemas.microsoft.com/office/spreadsheetml/2009/9/main" objectType="CheckBox" fmlaLink="抽出データ!$BN$562" lockText="1" noThreeD="1"/>
</file>

<file path=xl/ctrlProps/ctrlProp21.xml><?xml version="1.0" encoding="utf-8"?>
<formControlPr xmlns="http://schemas.microsoft.com/office/spreadsheetml/2009/9/main" objectType="CheckBox" fmlaLink="抽出データ!$CJ$562" lockText="1" noThreeD="1"/>
</file>

<file path=xl/ctrlProps/ctrlProp3.xml><?xml version="1.0" encoding="utf-8"?>
<formControlPr xmlns="http://schemas.microsoft.com/office/spreadsheetml/2009/9/main" objectType="CheckBox" fmlaLink="抽出データ!$BL$562" lockText="1" noThreeD="1"/>
</file>

<file path=xl/ctrlProps/ctrlProp4.xml><?xml version="1.0" encoding="utf-8"?>
<formControlPr xmlns="http://schemas.microsoft.com/office/spreadsheetml/2009/9/main" objectType="CheckBox" fmlaLink="抽出データ!$BM$562" lockText="1" noThreeD="1"/>
</file>

<file path=xl/ctrlProps/ctrlProp5.xml><?xml version="1.0" encoding="utf-8"?>
<formControlPr xmlns="http://schemas.microsoft.com/office/spreadsheetml/2009/9/main" objectType="CheckBox" checked="Checked" fmlaLink="抽出データ!$BR$562" lockText="1" noThreeD="1"/>
</file>

<file path=xl/ctrlProps/ctrlProp6.xml><?xml version="1.0" encoding="utf-8"?>
<formControlPr xmlns="http://schemas.microsoft.com/office/spreadsheetml/2009/9/main" objectType="CheckBox" fmlaLink="抽出データ!$BS$562" lockText="1" noThreeD="1"/>
</file>

<file path=xl/ctrlProps/ctrlProp7.xml><?xml version="1.0" encoding="utf-8"?>
<formControlPr xmlns="http://schemas.microsoft.com/office/spreadsheetml/2009/9/main" objectType="CheckBox" fmlaLink="抽出データ!$BT$562" lockText="1" noThreeD="1"/>
</file>

<file path=xl/ctrlProps/ctrlProp8.xml><?xml version="1.0" encoding="utf-8"?>
<formControlPr xmlns="http://schemas.microsoft.com/office/spreadsheetml/2009/9/main" objectType="CheckBox" fmlaLink="抽出データ!$BV$562" lockText="1" noThreeD="1"/>
</file>

<file path=xl/ctrlProps/ctrlProp9.xml><?xml version="1.0" encoding="utf-8"?>
<formControlPr xmlns="http://schemas.microsoft.com/office/spreadsheetml/2009/9/main" objectType="CheckBox" fmlaLink="抽出データ!$BU$562" lockText="1" noThreeD="1"/>
</file>

<file path=xl/drawings/_rels/drawing1.xml.rels><?xml version="1.0" encoding="UTF-8" standalone="yes"?>
<Relationships xmlns="http://schemas.openxmlformats.org/package/2006/relationships"><Relationship Id="rId1" Type="http://schemas.openxmlformats.org/officeDocument/2006/relationships/hyperlink" Target="#&#32080;&#26524;&#20986;&#21147;!A1"/></Relationships>
</file>

<file path=xl/drawings/_rels/drawing10.xml.rels><?xml version="1.0" encoding="UTF-8" standalone="yes"?>
<Relationships xmlns="http://schemas.openxmlformats.org/package/2006/relationships"><Relationship Id="rId13" Type="http://schemas.openxmlformats.org/officeDocument/2006/relationships/chart" Target="../charts/chart21.xml"/><Relationship Id="rId18" Type="http://schemas.openxmlformats.org/officeDocument/2006/relationships/chart" Target="../charts/chart26.xml"/><Relationship Id="rId26" Type="http://schemas.openxmlformats.org/officeDocument/2006/relationships/chart" Target="../charts/chart34.xml"/><Relationship Id="rId39" Type="http://schemas.openxmlformats.org/officeDocument/2006/relationships/chart" Target="../charts/chart47.xml"/><Relationship Id="rId21" Type="http://schemas.openxmlformats.org/officeDocument/2006/relationships/chart" Target="../charts/chart29.xml"/><Relationship Id="rId34" Type="http://schemas.openxmlformats.org/officeDocument/2006/relationships/chart" Target="../charts/chart42.xml"/><Relationship Id="rId42" Type="http://schemas.openxmlformats.org/officeDocument/2006/relationships/chart" Target="../charts/chart50.xml"/><Relationship Id="rId47" Type="http://schemas.openxmlformats.org/officeDocument/2006/relationships/chart" Target="../charts/chart55.xml"/><Relationship Id="rId50" Type="http://schemas.openxmlformats.org/officeDocument/2006/relationships/chart" Target="../charts/chart58.xml"/><Relationship Id="rId55" Type="http://schemas.openxmlformats.org/officeDocument/2006/relationships/chart" Target="../charts/chart63.xml"/><Relationship Id="rId7" Type="http://schemas.openxmlformats.org/officeDocument/2006/relationships/chart" Target="../charts/chart1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29" Type="http://schemas.openxmlformats.org/officeDocument/2006/relationships/chart" Target="../charts/chart37.xml"/><Relationship Id="rId41" Type="http://schemas.openxmlformats.org/officeDocument/2006/relationships/chart" Target="../charts/chart49.xml"/><Relationship Id="rId54" Type="http://schemas.openxmlformats.org/officeDocument/2006/relationships/chart" Target="../charts/chart62.xml"/><Relationship Id="rId62" Type="http://schemas.openxmlformats.org/officeDocument/2006/relationships/chart" Target="../charts/chart7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chart" Target="../charts/chart32.xml"/><Relationship Id="rId32" Type="http://schemas.openxmlformats.org/officeDocument/2006/relationships/chart" Target="../charts/chart40.xml"/><Relationship Id="rId37" Type="http://schemas.openxmlformats.org/officeDocument/2006/relationships/chart" Target="../charts/chart45.xml"/><Relationship Id="rId40" Type="http://schemas.openxmlformats.org/officeDocument/2006/relationships/chart" Target="../charts/chart48.xml"/><Relationship Id="rId45" Type="http://schemas.openxmlformats.org/officeDocument/2006/relationships/chart" Target="../charts/chart53.xml"/><Relationship Id="rId53" Type="http://schemas.openxmlformats.org/officeDocument/2006/relationships/chart" Target="../charts/chart61.xml"/><Relationship Id="rId58" Type="http://schemas.openxmlformats.org/officeDocument/2006/relationships/chart" Target="../charts/chart66.xml"/><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chart" Target="../charts/chart31.xml"/><Relationship Id="rId28" Type="http://schemas.openxmlformats.org/officeDocument/2006/relationships/chart" Target="../charts/chart36.xml"/><Relationship Id="rId36" Type="http://schemas.openxmlformats.org/officeDocument/2006/relationships/chart" Target="../charts/chart44.xml"/><Relationship Id="rId49" Type="http://schemas.openxmlformats.org/officeDocument/2006/relationships/chart" Target="../charts/chart57.xml"/><Relationship Id="rId57" Type="http://schemas.openxmlformats.org/officeDocument/2006/relationships/chart" Target="../charts/chart65.xml"/><Relationship Id="rId61" Type="http://schemas.openxmlformats.org/officeDocument/2006/relationships/chart" Target="../charts/chart69.xml"/><Relationship Id="rId10" Type="http://schemas.openxmlformats.org/officeDocument/2006/relationships/chart" Target="../charts/chart18.xml"/><Relationship Id="rId19" Type="http://schemas.openxmlformats.org/officeDocument/2006/relationships/chart" Target="../charts/chart27.xml"/><Relationship Id="rId31" Type="http://schemas.openxmlformats.org/officeDocument/2006/relationships/chart" Target="../charts/chart39.xml"/><Relationship Id="rId44" Type="http://schemas.openxmlformats.org/officeDocument/2006/relationships/chart" Target="../charts/chart52.xml"/><Relationship Id="rId52" Type="http://schemas.openxmlformats.org/officeDocument/2006/relationships/chart" Target="../charts/chart60.xml"/><Relationship Id="rId60" Type="http://schemas.openxmlformats.org/officeDocument/2006/relationships/chart" Target="../charts/chart6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chart" Target="../charts/chart30.xml"/><Relationship Id="rId27" Type="http://schemas.openxmlformats.org/officeDocument/2006/relationships/chart" Target="../charts/chart35.xml"/><Relationship Id="rId30" Type="http://schemas.openxmlformats.org/officeDocument/2006/relationships/chart" Target="../charts/chart38.xml"/><Relationship Id="rId35" Type="http://schemas.openxmlformats.org/officeDocument/2006/relationships/chart" Target="../charts/chart43.xml"/><Relationship Id="rId43" Type="http://schemas.openxmlformats.org/officeDocument/2006/relationships/chart" Target="../charts/chart51.xml"/><Relationship Id="rId48" Type="http://schemas.openxmlformats.org/officeDocument/2006/relationships/chart" Target="../charts/chart56.xml"/><Relationship Id="rId56" Type="http://schemas.openxmlformats.org/officeDocument/2006/relationships/chart" Target="../charts/chart64.xml"/><Relationship Id="rId8" Type="http://schemas.openxmlformats.org/officeDocument/2006/relationships/chart" Target="../charts/chart16.xml"/><Relationship Id="rId51" Type="http://schemas.openxmlformats.org/officeDocument/2006/relationships/chart" Target="../charts/chart59.xml"/><Relationship Id="rId3" Type="http://schemas.openxmlformats.org/officeDocument/2006/relationships/chart" Target="../charts/chart11.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3.xml"/><Relationship Id="rId33" Type="http://schemas.openxmlformats.org/officeDocument/2006/relationships/chart" Target="../charts/chart41.xml"/><Relationship Id="rId38" Type="http://schemas.openxmlformats.org/officeDocument/2006/relationships/chart" Target="../charts/chart46.xml"/><Relationship Id="rId46" Type="http://schemas.openxmlformats.org/officeDocument/2006/relationships/chart" Target="../charts/chart54.xml"/><Relationship Id="rId59"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hyperlink" Target="#&#25913;&#20462;&#12395;&#21521;&#12369;&#12390;&#12398;&#27671;&#20184;&#12365;!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31750</xdr:colOff>
          <xdr:row>55</xdr:row>
          <xdr:rowOff>107950</xdr:rowOff>
        </xdr:from>
        <xdr:to>
          <xdr:col>8</xdr:col>
          <xdr:colOff>1860550</xdr:colOff>
          <xdr:row>55</xdr:row>
          <xdr:rowOff>628650</xdr:rowOff>
        </xdr:to>
        <xdr:sp macro="" textlink="">
          <xdr:nvSpPr>
            <xdr:cNvPr id="1169410" name="Check Box 2" descr="高効率熱源&#10;" hidden="1">
              <a:extLst>
                <a:ext uri="{63B3BB69-23CF-44E3-9099-C40C66FF867C}">
                  <a14:compatExt spid="_x0000_s1169410"/>
                </a:ext>
                <a:ext uri="{FF2B5EF4-FFF2-40B4-BE49-F238E27FC236}">
                  <a16:creationId xmlns:a16="http://schemas.microsoft.com/office/drawing/2014/main" id="{00000000-0008-0000-0000-000002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217714</xdr:colOff>
      <xdr:row>55</xdr:row>
      <xdr:rowOff>197304</xdr:rowOff>
    </xdr:from>
    <xdr:to>
      <xdr:col>8</xdr:col>
      <xdr:colOff>1924437</xdr:colOff>
      <xdr:row>55</xdr:row>
      <xdr:rowOff>564697</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809389" y="31124979"/>
          <a:ext cx="170672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b="0">
              <a:latin typeface="ＭＳ Ｐゴシック" panose="020B0600070205080204" pitchFamily="50" charset="-128"/>
              <a:ea typeface="ＭＳ Ｐゴシック" panose="020B0600070205080204" pitchFamily="50" charset="-128"/>
            </a:rPr>
            <a:t>高効率熱源機器</a:t>
          </a:r>
        </a:p>
      </xdr:txBody>
    </xdr:sp>
    <xdr:clientData/>
  </xdr:twoCellAnchor>
  <mc:AlternateContent xmlns:mc="http://schemas.openxmlformats.org/markup-compatibility/2006">
    <mc:Choice xmlns:a14="http://schemas.microsoft.com/office/drawing/2010/main" Requires="a14">
      <xdr:twoCellAnchor editAs="oneCell">
        <xdr:from>
          <xdr:col>8</xdr:col>
          <xdr:colOff>1962150</xdr:colOff>
          <xdr:row>55</xdr:row>
          <xdr:rowOff>133350</xdr:rowOff>
        </xdr:from>
        <xdr:to>
          <xdr:col>8</xdr:col>
          <xdr:colOff>3035300</xdr:colOff>
          <xdr:row>55</xdr:row>
          <xdr:rowOff>666750</xdr:rowOff>
        </xdr:to>
        <xdr:sp macro="" textlink="">
          <xdr:nvSpPr>
            <xdr:cNvPr id="1169411" name="Check Box 3" descr="高効率熱源&#10;" hidden="1">
              <a:extLst>
                <a:ext uri="{63B3BB69-23CF-44E3-9099-C40C66FF867C}">
                  <a14:compatExt spid="_x0000_s1169411"/>
                </a:ext>
                <a:ext uri="{FF2B5EF4-FFF2-40B4-BE49-F238E27FC236}">
                  <a16:creationId xmlns:a16="http://schemas.microsoft.com/office/drawing/2014/main" id="{00000000-0008-0000-0000-000003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2145845</xdr:colOff>
      <xdr:row>55</xdr:row>
      <xdr:rowOff>216354</xdr:rowOff>
    </xdr:from>
    <xdr:to>
      <xdr:col>10</xdr:col>
      <xdr:colOff>323849</xdr:colOff>
      <xdr:row>55</xdr:row>
      <xdr:rowOff>583747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737520" y="31144029"/>
          <a:ext cx="1406979"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Ｐゴシック" panose="020B0600070205080204" pitchFamily="50" charset="-128"/>
              <a:ea typeface="ＭＳ Ｐゴシック" panose="020B0600070205080204" pitchFamily="50" charset="-128"/>
            </a:rPr>
            <a:t>全熱交換器</a:t>
          </a:r>
        </a:p>
      </xdr:txBody>
    </xdr:sp>
    <xdr:clientData/>
  </xdr:twoCellAnchor>
  <mc:AlternateContent xmlns:mc="http://schemas.openxmlformats.org/markup-compatibility/2006">
    <mc:Choice xmlns:a14="http://schemas.microsoft.com/office/drawing/2010/main" Requires="a14">
      <xdr:twoCellAnchor editAs="oneCell">
        <xdr:from>
          <xdr:col>10</xdr:col>
          <xdr:colOff>209550</xdr:colOff>
          <xdr:row>55</xdr:row>
          <xdr:rowOff>133350</xdr:rowOff>
        </xdr:from>
        <xdr:to>
          <xdr:col>10</xdr:col>
          <xdr:colOff>2667000</xdr:colOff>
          <xdr:row>55</xdr:row>
          <xdr:rowOff>666750</xdr:rowOff>
        </xdr:to>
        <xdr:sp macro="" textlink="">
          <xdr:nvSpPr>
            <xdr:cNvPr id="1169412" name="Check Box 4" descr="高効率熱源&#10;" hidden="1">
              <a:extLst>
                <a:ext uri="{63B3BB69-23CF-44E3-9099-C40C66FF867C}">
                  <a14:compatExt spid="_x0000_s1169412"/>
                </a:ext>
                <a:ext uri="{FF2B5EF4-FFF2-40B4-BE49-F238E27FC236}">
                  <a16:creationId xmlns:a16="http://schemas.microsoft.com/office/drawing/2014/main" id="{00000000-0008-0000-0000-000004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410932</xdr:colOff>
      <xdr:row>55</xdr:row>
      <xdr:rowOff>225879</xdr:rowOff>
    </xdr:from>
    <xdr:to>
      <xdr:col>10</xdr:col>
      <xdr:colOff>3114675</xdr:colOff>
      <xdr:row>56</xdr:row>
      <xdr:rowOff>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3231582" y="31153554"/>
          <a:ext cx="2703743" cy="45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予熱時外気取入れ停止制御</a:t>
          </a:r>
        </a:p>
      </xdr:txBody>
    </xdr:sp>
    <xdr:clientData/>
  </xdr:twoCellAnchor>
  <mc:AlternateContent xmlns:mc="http://schemas.openxmlformats.org/markup-compatibility/2006">
    <mc:Choice xmlns:a14="http://schemas.microsoft.com/office/drawing/2010/main" Requires="a14">
      <xdr:twoCellAnchor editAs="oneCell">
        <xdr:from>
          <xdr:col>10</xdr:col>
          <xdr:colOff>3079750</xdr:colOff>
          <xdr:row>55</xdr:row>
          <xdr:rowOff>133350</xdr:rowOff>
        </xdr:from>
        <xdr:to>
          <xdr:col>12</xdr:col>
          <xdr:colOff>457200</xdr:colOff>
          <xdr:row>55</xdr:row>
          <xdr:rowOff>666750</xdr:rowOff>
        </xdr:to>
        <xdr:sp macro="" textlink="">
          <xdr:nvSpPr>
            <xdr:cNvPr id="1169413" name="Check Box 5" descr="高効率熱源&#10;" hidden="1">
              <a:extLst>
                <a:ext uri="{63B3BB69-23CF-44E3-9099-C40C66FF867C}">
                  <a14:compatExt spid="_x0000_s1169413"/>
                </a:ext>
                <a:ext uri="{FF2B5EF4-FFF2-40B4-BE49-F238E27FC236}">
                  <a16:creationId xmlns:a16="http://schemas.microsoft.com/office/drawing/2014/main" id="{00000000-0008-0000-0000-000005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3257253</xdr:colOff>
      <xdr:row>55</xdr:row>
      <xdr:rowOff>225879</xdr:rowOff>
    </xdr:from>
    <xdr:to>
      <xdr:col>12</xdr:col>
      <xdr:colOff>503165</xdr:colOff>
      <xdr:row>55</xdr:row>
      <xdr:rowOff>593272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6077903" y="31153554"/>
          <a:ext cx="1074962"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外気冷房</a:t>
          </a:r>
        </a:p>
      </xdr:txBody>
    </xdr:sp>
    <xdr:clientData/>
  </xdr:twoCellAnchor>
  <mc:AlternateContent xmlns:mc="http://schemas.openxmlformats.org/markup-compatibility/2006">
    <mc:Choice xmlns:a14="http://schemas.microsoft.com/office/drawing/2010/main" Requires="a14">
      <xdr:twoCellAnchor editAs="oneCell">
        <xdr:from>
          <xdr:col>8</xdr:col>
          <xdr:colOff>31750</xdr:colOff>
          <xdr:row>56</xdr:row>
          <xdr:rowOff>171450</xdr:rowOff>
        </xdr:from>
        <xdr:to>
          <xdr:col>8</xdr:col>
          <xdr:colOff>1809750</xdr:colOff>
          <xdr:row>57</xdr:row>
          <xdr:rowOff>0</xdr:rowOff>
        </xdr:to>
        <xdr:sp macro="" textlink="">
          <xdr:nvSpPr>
            <xdr:cNvPr id="1169417" name="Check Box 9" descr="高効率熱源&#10;" hidden="1">
              <a:extLst>
                <a:ext uri="{63B3BB69-23CF-44E3-9099-C40C66FF867C}">
                  <a14:compatExt spid="_x0000_s1169417"/>
                </a:ext>
                <a:ext uri="{FF2B5EF4-FFF2-40B4-BE49-F238E27FC236}">
                  <a16:creationId xmlns:a16="http://schemas.microsoft.com/office/drawing/2014/main" id="{00000000-0008-0000-0000-000009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217715</xdr:colOff>
      <xdr:row>56</xdr:row>
      <xdr:rowOff>238125</xdr:rowOff>
    </xdr:from>
    <xdr:to>
      <xdr:col>8</xdr:col>
      <xdr:colOff>1836965</xdr:colOff>
      <xdr:row>56</xdr:row>
      <xdr:rowOff>605518</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0457090" y="31718250"/>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高効率照明器具</a:t>
          </a:r>
        </a:p>
      </xdr:txBody>
    </xdr:sp>
    <xdr:clientData/>
  </xdr:twoCellAnchor>
  <mc:AlternateContent xmlns:mc="http://schemas.openxmlformats.org/markup-compatibility/2006">
    <mc:Choice xmlns:a14="http://schemas.microsoft.com/office/drawing/2010/main" Requires="a14">
      <xdr:twoCellAnchor editAs="oneCell">
        <xdr:from>
          <xdr:col>8</xdr:col>
          <xdr:colOff>1955800</xdr:colOff>
          <xdr:row>56</xdr:row>
          <xdr:rowOff>171450</xdr:rowOff>
        </xdr:from>
        <xdr:to>
          <xdr:col>10</xdr:col>
          <xdr:colOff>266700</xdr:colOff>
          <xdr:row>57</xdr:row>
          <xdr:rowOff>0</xdr:rowOff>
        </xdr:to>
        <xdr:sp macro="" textlink="">
          <xdr:nvSpPr>
            <xdr:cNvPr id="1169418" name="Check Box 10" descr="高効率熱源&#10;" hidden="1">
              <a:extLst>
                <a:ext uri="{63B3BB69-23CF-44E3-9099-C40C66FF867C}">
                  <a14:compatExt spid="_x0000_s1169418"/>
                </a:ext>
                <a:ext uri="{FF2B5EF4-FFF2-40B4-BE49-F238E27FC236}">
                  <a16:creationId xmlns:a16="http://schemas.microsoft.com/office/drawing/2014/main" id="{00000000-0008-0000-0000-00000A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2122713</xdr:colOff>
      <xdr:row>56</xdr:row>
      <xdr:rowOff>238125</xdr:rowOff>
    </xdr:from>
    <xdr:to>
      <xdr:col>10</xdr:col>
      <xdr:colOff>704849</xdr:colOff>
      <xdr:row>56</xdr:row>
      <xdr:rowOff>605518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1714388" y="31851600"/>
          <a:ext cx="1811111"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初期照度補正制御</a:t>
          </a:r>
        </a:p>
      </xdr:txBody>
    </xdr:sp>
    <xdr:clientData/>
  </xdr:twoCellAnchor>
  <mc:AlternateContent xmlns:mc="http://schemas.openxmlformats.org/markup-compatibility/2006">
    <mc:Choice xmlns:a14="http://schemas.microsoft.com/office/drawing/2010/main" Requires="a14">
      <xdr:twoCellAnchor editAs="oneCell">
        <xdr:from>
          <xdr:col>10</xdr:col>
          <xdr:colOff>2362200</xdr:colOff>
          <xdr:row>56</xdr:row>
          <xdr:rowOff>171450</xdr:rowOff>
        </xdr:from>
        <xdr:to>
          <xdr:col>12</xdr:col>
          <xdr:colOff>190500</xdr:colOff>
          <xdr:row>57</xdr:row>
          <xdr:rowOff>0</xdr:rowOff>
        </xdr:to>
        <xdr:sp macro="" textlink="">
          <xdr:nvSpPr>
            <xdr:cNvPr id="1169420" name="Check Box 12" descr="高効率熱源&#10;" hidden="1">
              <a:extLst>
                <a:ext uri="{63B3BB69-23CF-44E3-9099-C40C66FF867C}">
                  <a14:compatExt spid="_x0000_s1169420"/>
                </a:ext>
                <a:ext uri="{FF2B5EF4-FFF2-40B4-BE49-F238E27FC236}">
                  <a16:creationId xmlns:a16="http://schemas.microsoft.com/office/drawing/2014/main" id="{00000000-0008-0000-0000-00000C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2540452</xdr:colOff>
      <xdr:row>56</xdr:row>
      <xdr:rowOff>238125</xdr:rowOff>
    </xdr:from>
    <xdr:to>
      <xdr:col>12</xdr:col>
      <xdr:colOff>476250</xdr:colOff>
      <xdr:row>56</xdr:row>
      <xdr:rowOff>605518</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5361102" y="31851600"/>
          <a:ext cx="1764848"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ﾀｲﾏｰｽｹｼﾞｭｰﾙ制御</a:t>
          </a:r>
        </a:p>
      </xdr:txBody>
    </xdr:sp>
    <xdr:clientData/>
  </xdr:twoCellAnchor>
  <mc:AlternateContent xmlns:mc="http://schemas.openxmlformats.org/markup-compatibility/2006">
    <mc:Choice xmlns:a14="http://schemas.microsoft.com/office/drawing/2010/main" Requires="a14">
      <xdr:twoCellAnchor editAs="oneCell">
        <xdr:from>
          <xdr:col>12</xdr:col>
          <xdr:colOff>2286000</xdr:colOff>
          <xdr:row>56</xdr:row>
          <xdr:rowOff>171450</xdr:rowOff>
        </xdr:from>
        <xdr:to>
          <xdr:col>35</xdr:col>
          <xdr:colOff>31750</xdr:colOff>
          <xdr:row>57</xdr:row>
          <xdr:rowOff>0</xdr:rowOff>
        </xdr:to>
        <xdr:sp macro="" textlink="">
          <xdr:nvSpPr>
            <xdr:cNvPr id="1169423" name="Check Box 15" descr="高効率熱源&#10;" hidden="1">
              <a:extLst>
                <a:ext uri="{63B3BB69-23CF-44E3-9099-C40C66FF867C}">
                  <a14:compatExt spid="_x0000_s1169423"/>
                </a:ext>
                <a:ext uri="{FF2B5EF4-FFF2-40B4-BE49-F238E27FC236}">
                  <a16:creationId xmlns:a16="http://schemas.microsoft.com/office/drawing/2014/main" id="{00000000-0008-0000-0000-00000F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2462892</xdr:colOff>
      <xdr:row>56</xdr:row>
      <xdr:rowOff>251732</xdr:rowOff>
    </xdr:from>
    <xdr:to>
      <xdr:col>12</xdr:col>
      <xdr:colOff>3782785</xdr:colOff>
      <xdr:row>56</xdr:row>
      <xdr:rowOff>619125</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1370017" y="31731857"/>
          <a:ext cx="131989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その他</a:t>
          </a:r>
        </a:p>
      </xdr:txBody>
    </xdr:sp>
    <xdr:clientData/>
  </xdr:twoCellAnchor>
  <mc:AlternateContent xmlns:mc="http://schemas.openxmlformats.org/markup-compatibility/2006">
    <mc:Choice xmlns:a14="http://schemas.microsoft.com/office/drawing/2010/main" Requires="a14">
      <xdr:twoCellAnchor editAs="oneCell">
        <xdr:from>
          <xdr:col>10</xdr:col>
          <xdr:colOff>628650</xdr:colOff>
          <xdr:row>56</xdr:row>
          <xdr:rowOff>171450</xdr:rowOff>
        </xdr:from>
        <xdr:to>
          <xdr:col>10</xdr:col>
          <xdr:colOff>1631950</xdr:colOff>
          <xdr:row>57</xdr:row>
          <xdr:rowOff>0</xdr:rowOff>
        </xdr:to>
        <xdr:sp macro="" textlink="">
          <xdr:nvSpPr>
            <xdr:cNvPr id="1169424" name="Check Box 16" descr="高効率熱源&#10;" hidden="1">
              <a:extLst>
                <a:ext uri="{63B3BB69-23CF-44E3-9099-C40C66FF867C}">
                  <a14:compatExt spid="_x0000_s1169424"/>
                </a:ext>
                <a:ext uri="{FF2B5EF4-FFF2-40B4-BE49-F238E27FC236}">
                  <a16:creationId xmlns:a16="http://schemas.microsoft.com/office/drawing/2014/main" id="{00000000-0008-0000-0000-000010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794656</xdr:colOff>
      <xdr:row>56</xdr:row>
      <xdr:rowOff>238125</xdr:rowOff>
    </xdr:from>
    <xdr:to>
      <xdr:col>10</xdr:col>
      <xdr:colOff>2441119</xdr:colOff>
      <xdr:row>56</xdr:row>
      <xdr:rowOff>605518</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3615306" y="31851600"/>
          <a:ext cx="164646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明るさｾﾝｻｰ制御</a:t>
          </a:r>
        </a:p>
      </xdr:txBody>
    </xdr:sp>
    <xdr:clientData/>
  </xdr:twoCellAnchor>
  <mc:AlternateContent xmlns:mc="http://schemas.openxmlformats.org/markup-compatibility/2006">
    <mc:Choice xmlns:a14="http://schemas.microsoft.com/office/drawing/2010/main" Requires="a14">
      <xdr:twoCellAnchor editAs="oneCell">
        <xdr:from>
          <xdr:col>12</xdr:col>
          <xdr:colOff>533400</xdr:colOff>
          <xdr:row>56</xdr:row>
          <xdr:rowOff>247650</xdr:rowOff>
        </xdr:from>
        <xdr:to>
          <xdr:col>12</xdr:col>
          <xdr:colOff>2089150</xdr:colOff>
          <xdr:row>56</xdr:row>
          <xdr:rowOff>622300</xdr:rowOff>
        </xdr:to>
        <xdr:sp macro="" textlink="">
          <xdr:nvSpPr>
            <xdr:cNvPr id="1169425" name="Check Box 17" descr="高効率熱源&#10;" hidden="1">
              <a:extLst>
                <a:ext uri="{63B3BB69-23CF-44E3-9099-C40C66FF867C}">
                  <a14:compatExt spid="_x0000_s1169425"/>
                </a:ext>
                <a:ext uri="{FF2B5EF4-FFF2-40B4-BE49-F238E27FC236}">
                  <a16:creationId xmlns:a16="http://schemas.microsoft.com/office/drawing/2014/main" id="{00000000-0008-0000-0000-000011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676271</xdr:colOff>
      <xdr:row>56</xdr:row>
      <xdr:rowOff>238125</xdr:rowOff>
    </xdr:from>
    <xdr:to>
      <xdr:col>12</xdr:col>
      <xdr:colOff>2281916</xdr:colOff>
      <xdr:row>56</xdr:row>
      <xdr:rowOff>605518</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7325971" y="31851600"/>
          <a:ext cx="1605645"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人感ｾﾝｻｰ制御</a:t>
          </a:r>
        </a:p>
      </xdr:txBody>
    </xdr:sp>
    <xdr:clientData/>
  </xdr:twoCellAnchor>
  <mc:AlternateContent xmlns:mc="http://schemas.openxmlformats.org/markup-compatibility/2006">
    <mc:Choice xmlns:a14="http://schemas.microsoft.com/office/drawing/2010/main" Requires="a14">
      <xdr:twoCellAnchor editAs="oneCell">
        <xdr:from>
          <xdr:col>8</xdr:col>
          <xdr:colOff>1955800</xdr:colOff>
          <xdr:row>57</xdr:row>
          <xdr:rowOff>152400</xdr:rowOff>
        </xdr:from>
        <xdr:to>
          <xdr:col>8</xdr:col>
          <xdr:colOff>3035300</xdr:colOff>
          <xdr:row>58</xdr:row>
          <xdr:rowOff>0</xdr:rowOff>
        </xdr:to>
        <xdr:sp macro="" textlink="">
          <xdr:nvSpPr>
            <xdr:cNvPr id="1169427" name="Check Box 19" descr="高効率熱源&#10;" hidden="1">
              <a:extLst>
                <a:ext uri="{63B3BB69-23CF-44E3-9099-C40C66FF867C}">
                  <a14:compatExt spid="_x0000_s1169427"/>
                </a:ext>
                <a:ext uri="{FF2B5EF4-FFF2-40B4-BE49-F238E27FC236}">
                  <a16:creationId xmlns:a16="http://schemas.microsoft.com/office/drawing/2014/main" id="{00000000-0008-0000-0000-000013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2149928</xdr:colOff>
      <xdr:row>57</xdr:row>
      <xdr:rowOff>224518</xdr:rowOff>
    </xdr:from>
    <xdr:to>
      <xdr:col>8</xdr:col>
      <xdr:colOff>3769178</xdr:colOff>
      <xdr:row>57</xdr:row>
      <xdr:rowOff>591911</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2389303" y="32387268"/>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発停制御</a:t>
          </a:r>
        </a:p>
      </xdr:txBody>
    </xdr:sp>
    <xdr:clientData/>
  </xdr:twoCellAnchor>
  <mc:AlternateContent xmlns:mc="http://schemas.openxmlformats.org/markup-compatibility/2006">
    <mc:Choice xmlns:a14="http://schemas.microsoft.com/office/drawing/2010/main" Requires="a14">
      <xdr:twoCellAnchor editAs="oneCell">
        <xdr:from>
          <xdr:col>8</xdr:col>
          <xdr:colOff>1955800</xdr:colOff>
          <xdr:row>58</xdr:row>
          <xdr:rowOff>260350</xdr:rowOff>
        </xdr:from>
        <xdr:to>
          <xdr:col>8</xdr:col>
          <xdr:colOff>3035300</xdr:colOff>
          <xdr:row>58</xdr:row>
          <xdr:rowOff>622300</xdr:rowOff>
        </xdr:to>
        <xdr:sp macro="" textlink="">
          <xdr:nvSpPr>
            <xdr:cNvPr id="1169429" name="Check Box 21" descr="高効率熱源&#10;" hidden="1">
              <a:extLst>
                <a:ext uri="{63B3BB69-23CF-44E3-9099-C40C66FF867C}">
                  <a14:compatExt spid="_x0000_s1169429"/>
                </a:ext>
                <a:ext uri="{FF2B5EF4-FFF2-40B4-BE49-F238E27FC236}">
                  <a16:creationId xmlns:a16="http://schemas.microsoft.com/office/drawing/2014/main" id="{00000000-0008-0000-0000-000015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2149928</xdr:colOff>
      <xdr:row>58</xdr:row>
      <xdr:rowOff>190500</xdr:rowOff>
    </xdr:from>
    <xdr:to>
      <xdr:col>8</xdr:col>
      <xdr:colOff>3769178</xdr:colOff>
      <xdr:row>58</xdr:row>
      <xdr:rowOff>557893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1620499" y="35895643"/>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節水器具</a:t>
          </a:r>
        </a:p>
      </xdr:txBody>
    </xdr:sp>
    <xdr:clientData/>
  </xdr:twoCellAnchor>
  <mc:AlternateContent xmlns:mc="http://schemas.openxmlformats.org/markup-compatibility/2006">
    <mc:Choice xmlns:a14="http://schemas.microsoft.com/office/drawing/2010/main" Requires="a14">
      <xdr:twoCellAnchor editAs="oneCell">
        <xdr:from>
          <xdr:col>12</xdr:col>
          <xdr:colOff>2266950</xdr:colOff>
          <xdr:row>58</xdr:row>
          <xdr:rowOff>171450</xdr:rowOff>
        </xdr:from>
        <xdr:to>
          <xdr:col>35</xdr:col>
          <xdr:colOff>31750</xdr:colOff>
          <xdr:row>59</xdr:row>
          <xdr:rowOff>0</xdr:rowOff>
        </xdr:to>
        <xdr:sp macro="" textlink="">
          <xdr:nvSpPr>
            <xdr:cNvPr id="1169430" name="Check Box 22" descr="高効率熱源&#10;" hidden="1">
              <a:extLst>
                <a:ext uri="{63B3BB69-23CF-44E3-9099-C40C66FF867C}">
                  <a14:compatExt spid="_x0000_s1169430"/>
                </a:ext>
                <a:ext uri="{FF2B5EF4-FFF2-40B4-BE49-F238E27FC236}">
                  <a16:creationId xmlns:a16="http://schemas.microsoft.com/office/drawing/2014/main" id="{00000000-0008-0000-0000-000016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2435678</xdr:colOff>
      <xdr:row>58</xdr:row>
      <xdr:rowOff>190500</xdr:rowOff>
    </xdr:from>
    <xdr:to>
      <xdr:col>13</xdr:col>
      <xdr:colOff>0</xdr:colOff>
      <xdr:row>58</xdr:row>
      <xdr:rowOff>557893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9988892" y="35895643"/>
          <a:ext cx="1823356"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その他</a:t>
          </a:r>
        </a:p>
      </xdr:txBody>
    </xdr:sp>
    <xdr:clientData/>
  </xdr:twoCellAnchor>
  <mc:AlternateContent xmlns:mc="http://schemas.openxmlformats.org/markup-compatibility/2006">
    <mc:Choice xmlns:a14="http://schemas.microsoft.com/office/drawing/2010/main" Requires="a14">
      <xdr:twoCellAnchor editAs="oneCell">
        <xdr:from>
          <xdr:col>8</xdr:col>
          <xdr:colOff>31750</xdr:colOff>
          <xdr:row>59</xdr:row>
          <xdr:rowOff>171450</xdr:rowOff>
        </xdr:from>
        <xdr:to>
          <xdr:col>8</xdr:col>
          <xdr:colOff>1905000</xdr:colOff>
          <xdr:row>59</xdr:row>
          <xdr:rowOff>546100</xdr:rowOff>
        </xdr:to>
        <xdr:sp macro="" textlink="">
          <xdr:nvSpPr>
            <xdr:cNvPr id="1169436" name="Check Box 28" descr="高効率熱源&#10;" hidden="1">
              <a:extLst>
                <a:ext uri="{63B3BB69-23CF-44E3-9099-C40C66FF867C}">
                  <a14:compatExt spid="_x0000_s1169436"/>
                </a:ext>
                <a:ext uri="{FF2B5EF4-FFF2-40B4-BE49-F238E27FC236}">
                  <a16:creationId xmlns:a16="http://schemas.microsoft.com/office/drawing/2014/main" id="{00000000-0008-0000-0000-00001C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217715</xdr:colOff>
      <xdr:row>59</xdr:row>
      <xdr:rowOff>200025</xdr:rowOff>
    </xdr:from>
    <xdr:to>
      <xdr:col>8</xdr:col>
      <xdr:colOff>1836965</xdr:colOff>
      <xdr:row>59</xdr:row>
      <xdr:rowOff>567418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9809390" y="33870900"/>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太陽光発電設備</a:t>
          </a:r>
        </a:p>
      </xdr:txBody>
    </xdr:sp>
    <xdr:clientData/>
  </xdr:twoCellAnchor>
  <mc:AlternateContent xmlns:mc="http://schemas.openxmlformats.org/markup-compatibility/2006">
    <mc:Choice xmlns:a14="http://schemas.microsoft.com/office/drawing/2010/main" Requires="a14">
      <xdr:twoCellAnchor editAs="oneCell">
        <xdr:from>
          <xdr:col>8</xdr:col>
          <xdr:colOff>1962150</xdr:colOff>
          <xdr:row>59</xdr:row>
          <xdr:rowOff>165100</xdr:rowOff>
        </xdr:from>
        <xdr:to>
          <xdr:col>10</xdr:col>
          <xdr:colOff>469900</xdr:colOff>
          <xdr:row>59</xdr:row>
          <xdr:rowOff>584200</xdr:rowOff>
        </xdr:to>
        <xdr:sp macro="" textlink="">
          <xdr:nvSpPr>
            <xdr:cNvPr id="1169437" name="Check Box 29" descr="高効率熱源&#10;" hidden="1">
              <a:extLst>
                <a:ext uri="{63B3BB69-23CF-44E3-9099-C40C66FF867C}">
                  <a14:compatExt spid="_x0000_s1169437"/>
                </a:ext>
                <a:ext uri="{FF2B5EF4-FFF2-40B4-BE49-F238E27FC236}">
                  <a16:creationId xmlns:a16="http://schemas.microsoft.com/office/drawing/2014/main" id="{00000000-0008-0000-0000-00001D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2163536</xdr:colOff>
      <xdr:row>59</xdr:row>
      <xdr:rowOff>209550</xdr:rowOff>
    </xdr:from>
    <xdr:to>
      <xdr:col>10</xdr:col>
      <xdr:colOff>533400</xdr:colOff>
      <xdr:row>59</xdr:row>
      <xdr:rowOff>576943</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755211" y="33880425"/>
          <a:ext cx="1598839"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太陽熱利用設備</a:t>
          </a:r>
        </a:p>
      </xdr:txBody>
    </xdr:sp>
    <xdr:clientData/>
  </xdr:twoCellAnchor>
  <mc:AlternateContent xmlns:mc="http://schemas.openxmlformats.org/markup-compatibility/2006">
    <mc:Choice xmlns:a14="http://schemas.microsoft.com/office/drawing/2010/main" Requires="a14">
      <xdr:twoCellAnchor editAs="oneCell">
        <xdr:from>
          <xdr:col>12</xdr:col>
          <xdr:colOff>2279650</xdr:colOff>
          <xdr:row>59</xdr:row>
          <xdr:rowOff>133350</xdr:rowOff>
        </xdr:from>
        <xdr:to>
          <xdr:col>35</xdr:col>
          <xdr:colOff>266700</xdr:colOff>
          <xdr:row>59</xdr:row>
          <xdr:rowOff>666750</xdr:rowOff>
        </xdr:to>
        <xdr:sp macro="" textlink="">
          <xdr:nvSpPr>
            <xdr:cNvPr id="1169438" name="Check Box 30" descr="高効率熱源&#10;" hidden="1">
              <a:extLst>
                <a:ext uri="{63B3BB69-23CF-44E3-9099-C40C66FF867C}">
                  <a14:compatExt spid="_x0000_s1169438"/>
                </a:ext>
                <a:ext uri="{FF2B5EF4-FFF2-40B4-BE49-F238E27FC236}">
                  <a16:creationId xmlns:a16="http://schemas.microsoft.com/office/drawing/2014/main" id="{00000000-0008-0000-0000-00001E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2453822</xdr:colOff>
      <xdr:row>59</xdr:row>
      <xdr:rowOff>153864</xdr:rowOff>
    </xdr:from>
    <xdr:to>
      <xdr:col>12</xdr:col>
      <xdr:colOff>4042021</xdr:colOff>
      <xdr:row>59</xdr:row>
      <xdr:rowOff>521257</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21369495" y="29449345"/>
          <a:ext cx="1588199"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その他</a:t>
          </a:r>
        </a:p>
      </xdr:txBody>
    </xdr:sp>
    <xdr:clientData/>
  </xdr:twoCellAnchor>
  <mc:AlternateContent xmlns:mc="http://schemas.openxmlformats.org/markup-compatibility/2006">
    <mc:Choice xmlns:a14="http://schemas.microsoft.com/office/drawing/2010/main" Requires="a14">
      <xdr:twoCellAnchor editAs="oneCell">
        <xdr:from>
          <xdr:col>10</xdr:col>
          <xdr:colOff>698500</xdr:colOff>
          <xdr:row>59</xdr:row>
          <xdr:rowOff>107950</xdr:rowOff>
        </xdr:from>
        <xdr:to>
          <xdr:col>10</xdr:col>
          <xdr:colOff>2508250</xdr:colOff>
          <xdr:row>59</xdr:row>
          <xdr:rowOff>622300</xdr:rowOff>
        </xdr:to>
        <xdr:sp macro="" textlink="">
          <xdr:nvSpPr>
            <xdr:cNvPr id="1169439" name="Check Box 31" descr="高効率熱源&#10;" hidden="1">
              <a:extLst>
                <a:ext uri="{63B3BB69-23CF-44E3-9099-C40C66FF867C}">
                  <a14:compatExt spid="_x0000_s1169439"/>
                </a:ext>
                <a:ext uri="{FF2B5EF4-FFF2-40B4-BE49-F238E27FC236}">
                  <a16:creationId xmlns:a16="http://schemas.microsoft.com/office/drawing/2014/main" id="{00000000-0008-0000-0000-00001F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879022</xdr:colOff>
      <xdr:row>59</xdr:row>
      <xdr:rowOff>190500</xdr:rowOff>
    </xdr:from>
    <xdr:to>
      <xdr:col>10</xdr:col>
      <xdr:colOff>2525485</xdr:colOff>
      <xdr:row>59</xdr:row>
      <xdr:rowOff>557893</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13699672" y="33861375"/>
          <a:ext cx="164646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地中熱利用設備</a:t>
          </a:r>
        </a:p>
      </xdr:txBody>
    </xdr:sp>
    <xdr:clientData/>
  </xdr:twoCellAnchor>
  <mc:AlternateContent xmlns:mc="http://schemas.openxmlformats.org/markup-compatibility/2006">
    <mc:Choice xmlns:a14="http://schemas.microsoft.com/office/drawing/2010/main" Requires="a14">
      <xdr:twoCellAnchor editAs="oneCell">
        <xdr:from>
          <xdr:col>8</xdr:col>
          <xdr:colOff>31750</xdr:colOff>
          <xdr:row>57</xdr:row>
          <xdr:rowOff>152400</xdr:rowOff>
        </xdr:from>
        <xdr:to>
          <xdr:col>8</xdr:col>
          <xdr:colOff>1714500</xdr:colOff>
          <xdr:row>58</xdr:row>
          <xdr:rowOff>0</xdr:rowOff>
        </xdr:to>
        <xdr:sp macro="" textlink="">
          <xdr:nvSpPr>
            <xdr:cNvPr id="1169440" name="Check Box 32" descr="高効率熱源&#10;" hidden="1">
              <a:extLst>
                <a:ext uri="{63B3BB69-23CF-44E3-9099-C40C66FF867C}">
                  <a14:compatExt spid="_x0000_s1169440"/>
                </a:ext>
                <a:ext uri="{FF2B5EF4-FFF2-40B4-BE49-F238E27FC236}">
                  <a16:creationId xmlns:a16="http://schemas.microsoft.com/office/drawing/2014/main" id="{00000000-0008-0000-0000-000020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217714</xdr:colOff>
      <xdr:row>57</xdr:row>
      <xdr:rowOff>224518</xdr:rowOff>
    </xdr:from>
    <xdr:to>
      <xdr:col>8</xdr:col>
      <xdr:colOff>1836964</xdr:colOff>
      <xdr:row>57</xdr:row>
      <xdr:rowOff>591911</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10457089" y="32387268"/>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高効率モーター</a:t>
          </a:r>
        </a:p>
      </xdr:txBody>
    </xdr:sp>
    <xdr:clientData/>
  </xdr:twoCellAnchor>
  <mc:AlternateContent xmlns:mc="http://schemas.openxmlformats.org/markup-compatibility/2006">
    <mc:Choice xmlns:a14="http://schemas.microsoft.com/office/drawing/2010/main" Requires="a14">
      <xdr:twoCellAnchor editAs="oneCell">
        <xdr:from>
          <xdr:col>8</xdr:col>
          <xdr:colOff>31750</xdr:colOff>
          <xdr:row>58</xdr:row>
          <xdr:rowOff>171450</xdr:rowOff>
        </xdr:from>
        <xdr:to>
          <xdr:col>8</xdr:col>
          <xdr:colOff>1695450</xdr:colOff>
          <xdr:row>59</xdr:row>
          <xdr:rowOff>0</xdr:rowOff>
        </xdr:to>
        <xdr:sp macro="" textlink="">
          <xdr:nvSpPr>
            <xdr:cNvPr id="1169441" name="Check Box 33" descr="高効率熱源&#10;" hidden="1">
              <a:extLst>
                <a:ext uri="{63B3BB69-23CF-44E3-9099-C40C66FF867C}">
                  <a14:compatExt spid="_x0000_s1169441"/>
                </a:ext>
                <a:ext uri="{FF2B5EF4-FFF2-40B4-BE49-F238E27FC236}">
                  <a16:creationId xmlns:a16="http://schemas.microsoft.com/office/drawing/2014/main" id="{00000000-0008-0000-0000-000021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xdr:col>
      <xdr:colOff>231321</xdr:colOff>
      <xdr:row>58</xdr:row>
      <xdr:rowOff>190500</xdr:rowOff>
    </xdr:from>
    <xdr:to>
      <xdr:col>8</xdr:col>
      <xdr:colOff>1850571</xdr:colOff>
      <xdr:row>58</xdr:row>
      <xdr:rowOff>557893</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9701892" y="35895643"/>
          <a:ext cx="1619250"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高効率給湯機</a:t>
          </a:r>
        </a:p>
      </xdr:txBody>
    </xdr:sp>
    <xdr:clientData/>
  </xdr:twoCellAnchor>
  <mc:AlternateContent xmlns:mc="http://schemas.openxmlformats.org/markup-compatibility/2006">
    <mc:Choice xmlns:a14="http://schemas.microsoft.com/office/drawing/2010/main" Requires="a14">
      <xdr:twoCellAnchor editAs="oneCell">
        <xdr:from>
          <xdr:col>12</xdr:col>
          <xdr:colOff>2286000</xdr:colOff>
          <xdr:row>55</xdr:row>
          <xdr:rowOff>133350</xdr:rowOff>
        </xdr:from>
        <xdr:to>
          <xdr:col>35</xdr:col>
          <xdr:colOff>31750</xdr:colOff>
          <xdr:row>55</xdr:row>
          <xdr:rowOff>666750</xdr:rowOff>
        </xdr:to>
        <xdr:sp macro="" textlink="">
          <xdr:nvSpPr>
            <xdr:cNvPr id="1169442" name="Check Box 34" descr="高効率熱源&#10;" hidden="1">
              <a:extLst>
                <a:ext uri="{63B3BB69-23CF-44E3-9099-C40C66FF867C}">
                  <a14:compatExt spid="_x0000_s1169442"/>
                </a:ext>
                <a:ext uri="{FF2B5EF4-FFF2-40B4-BE49-F238E27FC236}">
                  <a16:creationId xmlns:a16="http://schemas.microsoft.com/office/drawing/2014/main" id="{00000000-0008-0000-0000-000022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2476497</xdr:colOff>
      <xdr:row>55</xdr:row>
      <xdr:rowOff>220436</xdr:rowOff>
    </xdr:from>
    <xdr:to>
      <xdr:col>12</xdr:col>
      <xdr:colOff>3657598</xdr:colOff>
      <xdr:row>55</xdr:row>
      <xdr:rowOff>587829</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9126197" y="31148111"/>
          <a:ext cx="1181101"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その他</a:t>
          </a:r>
        </a:p>
      </xdr:txBody>
    </xdr:sp>
    <xdr:clientData/>
  </xdr:twoCellAnchor>
  <mc:AlternateContent xmlns:mc="http://schemas.openxmlformats.org/markup-compatibility/2006">
    <mc:Choice xmlns:a14="http://schemas.microsoft.com/office/drawing/2010/main" Requires="a14">
      <xdr:twoCellAnchor editAs="oneCell">
        <xdr:from>
          <xdr:col>12</xdr:col>
          <xdr:colOff>2286000</xdr:colOff>
          <xdr:row>57</xdr:row>
          <xdr:rowOff>152400</xdr:rowOff>
        </xdr:from>
        <xdr:to>
          <xdr:col>35</xdr:col>
          <xdr:colOff>31750</xdr:colOff>
          <xdr:row>58</xdr:row>
          <xdr:rowOff>0</xdr:rowOff>
        </xdr:to>
        <xdr:sp macro="" textlink="">
          <xdr:nvSpPr>
            <xdr:cNvPr id="1169443" name="Check Box 35" descr="高効率熱源&#10;" hidden="1">
              <a:extLst>
                <a:ext uri="{63B3BB69-23CF-44E3-9099-C40C66FF867C}">
                  <a14:compatExt spid="_x0000_s1169443"/>
                </a:ext>
                <a:ext uri="{FF2B5EF4-FFF2-40B4-BE49-F238E27FC236}">
                  <a16:creationId xmlns:a16="http://schemas.microsoft.com/office/drawing/2014/main" id="{00000000-0008-0000-0000-000023D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2449287</xdr:colOff>
      <xdr:row>57</xdr:row>
      <xdr:rowOff>222250</xdr:rowOff>
    </xdr:from>
    <xdr:to>
      <xdr:col>12</xdr:col>
      <xdr:colOff>3778250</xdr:colOff>
      <xdr:row>57</xdr:row>
      <xdr:rowOff>591911</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21356412" y="32385000"/>
          <a:ext cx="1328963" cy="369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500">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12</xdr:col>
      <xdr:colOff>1943711</xdr:colOff>
      <xdr:row>65</xdr:row>
      <xdr:rowOff>61668</xdr:rowOff>
    </xdr:from>
    <xdr:to>
      <xdr:col>13</xdr:col>
      <xdr:colOff>9526</xdr:colOff>
      <xdr:row>65</xdr:row>
      <xdr:rowOff>464649</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20827024" y="38471231"/>
          <a:ext cx="2280627" cy="40298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rPr>
            <a:t>⇒　</a:t>
          </a:r>
          <a:r>
            <a:rPr kumimoji="1" lang="ja-JP" altLang="en-US" sz="1400" b="1" baseline="0">
              <a:solidFill>
                <a:schemeClr val="bg1"/>
              </a:solidFill>
            </a:rPr>
            <a:t>採点</a:t>
          </a:r>
          <a:r>
            <a:rPr kumimoji="1" lang="ja-JP" altLang="en-US" sz="1400" b="1">
              <a:solidFill>
                <a:schemeClr val="bg1"/>
              </a:solidFill>
            </a:rPr>
            <a:t>結果の表示</a:t>
          </a:r>
        </a:p>
      </xdr:txBody>
    </xdr:sp>
    <xdr:clientData/>
  </xdr:twoCellAnchor>
  <xdr:twoCellAnchor>
    <xdr:from>
      <xdr:col>12</xdr:col>
      <xdr:colOff>1889637</xdr:colOff>
      <xdr:row>12</xdr:row>
      <xdr:rowOff>61452</xdr:rowOff>
    </xdr:from>
    <xdr:to>
      <xdr:col>12</xdr:col>
      <xdr:colOff>3734726</xdr:colOff>
      <xdr:row>13</xdr:row>
      <xdr:rowOff>111086</xdr:rowOff>
    </xdr:to>
    <xdr:sp macro="" textlink="">
      <xdr:nvSpPr>
        <xdr:cNvPr id="45" name="テキスト ボックス 44">
          <a:hlinkClick xmlns:r="http://schemas.openxmlformats.org/officeDocument/2006/relationships" r:id="rId1"/>
          <a:extLst>
            <a:ext uri="{FF2B5EF4-FFF2-40B4-BE49-F238E27FC236}">
              <a16:creationId xmlns:a16="http://schemas.microsoft.com/office/drawing/2014/main" id="{00000000-0008-0000-0000-00002D000000}"/>
            </a:ext>
          </a:extLst>
        </xdr:cNvPr>
        <xdr:cNvSpPr txBox="1"/>
      </xdr:nvSpPr>
      <xdr:spPr>
        <a:xfrm>
          <a:off x="18896371" y="3041855"/>
          <a:ext cx="1845089" cy="40298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rPr>
            <a:t>⇒　</a:t>
          </a:r>
          <a:r>
            <a:rPr kumimoji="1" lang="ja-JP" altLang="en-US" sz="1400" b="1" baseline="0">
              <a:solidFill>
                <a:schemeClr val="bg1"/>
              </a:solidFill>
            </a:rPr>
            <a:t>採点</a:t>
          </a:r>
          <a:r>
            <a:rPr kumimoji="1" lang="ja-JP" altLang="en-US" sz="1400" b="1">
              <a:solidFill>
                <a:schemeClr val="bg1"/>
              </a:solidFill>
            </a:rPr>
            <a:t>結果の表示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17</xdr:col>
      <xdr:colOff>0</xdr:colOff>
      <xdr:row>16</xdr:row>
      <xdr:rowOff>0</xdr:rowOff>
    </xdr:to>
    <xdr:graphicFrame macro="">
      <xdr:nvGraphicFramePr>
        <xdr:cNvPr id="8801" name="グラフ 4">
          <a:extLst>
            <a:ext uri="{FF2B5EF4-FFF2-40B4-BE49-F238E27FC236}">
              <a16:creationId xmlns:a16="http://schemas.microsoft.com/office/drawing/2014/main" id="{00000000-0008-0000-0A00-000061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0</xdr:row>
      <xdr:rowOff>0</xdr:rowOff>
    </xdr:from>
    <xdr:to>
      <xdr:col>31</xdr:col>
      <xdr:colOff>9525</xdr:colOff>
      <xdr:row>16</xdr:row>
      <xdr:rowOff>0</xdr:rowOff>
    </xdr:to>
    <xdr:graphicFrame macro="">
      <xdr:nvGraphicFramePr>
        <xdr:cNvPr id="8803" name="グラフ 4">
          <a:extLst>
            <a:ext uri="{FF2B5EF4-FFF2-40B4-BE49-F238E27FC236}">
              <a16:creationId xmlns:a16="http://schemas.microsoft.com/office/drawing/2014/main" id="{00000000-0008-0000-0A00-000063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0</xdr:row>
      <xdr:rowOff>0</xdr:rowOff>
    </xdr:from>
    <xdr:to>
      <xdr:col>38</xdr:col>
      <xdr:colOff>0</xdr:colOff>
      <xdr:row>16</xdr:row>
      <xdr:rowOff>0</xdr:rowOff>
    </xdr:to>
    <xdr:graphicFrame macro="">
      <xdr:nvGraphicFramePr>
        <xdr:cNvPr id="8804" name="グラフ 4">
          <a:extLst>
            <a:ext uri="{FF2B5EF4-FFF2-40B4-BE49-F238E27FC236}">
              <a16:creationId xmlns:a16="http://schemas.microsoft.com/office/drawing/2014/main" id="{00000000-0008-0000-0A00-000064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17</xdr:row>
      <xdr:rowOff>0</xdr:rowOff>
    </xdr:from>
    <xdr:to>
      <xdr:col>17</xdr:col>
      <xdr:colOff>0</xdr:colOff>
      <xdr:row>33</xdr:row>
      <xdr:rowOff>0</xdr:rowOff>
    </xdr:to>
    <xdr:graphicFrame macro="">
      <xdr:nvGraphicFramePr>
        <xdr:cNvPr id="8805" name="グラフ 4">
          <a:extLst>
            <a:ext uri="{FF2B5EF4-FFF2-40B4-BE49-F238E27FC236}">
              <a16:creationId xmlns:a16="http://schemas.microsoft.com/office/drawing/2014/main" id="{00000000-0008-0000-0A00-000065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17</xdr:row>
      <xdr:rowOff>0</xdr:rowOff>
    </xdr:from>
    <xdr:to>
      <xdr:col>24</xdr:col>
      <xdr:colOff>0</xdr:colOff>
      <xdr:row>32</xdr:row>
      <xdr:rowOff>219075</xdr:rowOff>
    </xdr:to>
    <xdr:graphicFrame macro="">
      <xdr:nvGraphicFramePr>
        <xdr:cNvPr id="8806" name="グラフ 4">
          <a:extLst>
            <a:ext uri="{FF2B5EF4-FFF2-40B4-BE49-F238E27FC236}">
              <a16:creationId xmlns:a16="http://schemas.microsoft.com/office/drawing/2014/main" id="{00000000-0008-0000-0A00-000066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17</xdr:row>
      <xdr:rowOff>0</xdr:rowOff>
    </xdr:from>
    <xdr:to>
      <xdr:col>31</xdr:col>
      <xdr:colOff>9525</xdr:colOff>
      <xdr:row>33</xdr:row>
      <xdr:rowOff>0</xdr:rowOff>
    </xdr:to>
    <xdr:graphicFrame macro="">
      <xdr:nvGraphicFramePr>
        <xdr:cNvPr id="8807" name="グラフ 4">
          <a:extLst>
            <a:ext uri="{FF2B5EF4-FFF2-40B4-BE49-F238E27FC236}">
              <a16:creationId xmlns:a16="http://schemas.microsoft.com/office/drawing/2014/main" id="{00000000-0008-0000-0A00-000067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17</xdr:row>
      <xdr:rowOff>0</xdr:rowOff>
    </xdr:from>
    <xdr:to>
      <xdr:col>38</xdr:col>
      <xdr:colOff>0</xdr:colOff>
      <xdr:row>33</xdr:row>
      <xdr:rowOff>0</xdr:rowOff>
    </xdr:to>
    <xdr:graphicFrame macro="">
      <xdr:nvGraphicFramePr>
        <xdr:cNvPr id="8808" name="グラフ 4">
          <a:extLst>
            <a:ext uri="{FF2B5EF4-FFF2-40B4-BE49-F238E27FC236}">
              <a16:creationId xmlns:a16="http://schemas.microsoft.com/office/drawing/2014/main" id="{00000000-0008-0000-0A00-000068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34</xdr:row>
      <xdr:rowOff>0</xdr:rowOff>
    </xdr:from>
    <xdr:to>
      <xdr:col>17</xdr:col>
      <xdr:colOff>0</xdr:colOff>
      <xdr:row>50</xdr:row>
      <xdr:rowOff>0</xdr:rowOff>
    </xdr:to>
    <xdr:graphicFrame macro="">
      <xdr:nvGraphicFramePr>
        <xdr:cNvPr id="8809" name="グラフ 4">
          <a:extLst>
            <a:ext uri="{FF2B5EF4-FFF2-40B4-BE49-F238E27FC236}">
              <a16:creationId xmlns:a16="http://schemas.microsoft.com/office/drawing/2014/main" id="{00000000-0008-0000-0A00-000069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34</xdr:row>
      <xdr:rowOff>0</xdr:rowOff>
    </xdr:from>
    <xdr:to>
      <xdr:col>24</xdr:col>
      <xdr:colOff>0</xdr:colOff>
      <xdr:row>50</xdr:row>
      <xdr:rowOff>0</xdr:rowOff>
    </xdr:to>
    <xdr:graphicFrame macro="">
      <xdr:nvGraphicFramePr>
        <xdr:cNvPr id="8810" name="グラフ 4">
          <a:extLst>
            <a:ext uri="{FF2B5EF4-FFF2-40B4-BE49-F238E27FC236}">
              <a16:creationId xmlns:a16="http://schemas.microsoft.com/office/drawing/2014/main" id="{00000000-0008-0000-0A00-00006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34</xdr:row>
      <xdr:rowOff>0</xdr:rowOff>
    </xdr:from>
    <xdr:to>
      <xdr:col>31</xdr:col>
      <xdr:colOff>9525</xdr:colOff>
      <xdr:row>50</xdr:row>
      <xdr:rowOff>0</xdr:rowOff>
    </xdr:to>
    <xdr:graphicFrame macro="">
      <xdr:nvGraphicFramePr>
        <xdr:cNvPr id="8811" name="グラフ 4">
          <a:extLst>
            <a:ext uri="{FF2B5EF4-FFF2-40B4-BE49-F238E27FC236}">
              <a16:creationId xmlns:a16="http://schemas.microsoft.com/office/drawing/2014/main" id="{00000000-0008-0000-0A00-00006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0</xdr:colOff>
      <xdr:row>34</xdr:row>
      <xdr:rowOff>0</xdr:rowOff>
    </xdr:from>
    <xdr:to>
      <xdr:col>38</xdr:col>
      <xdr:colOff>0</xdr:colOff>
      <xdr:row>50</xdr:row>
      <xdr:rowOff>0</xdr:rowOff>
    </xdr:to>
    <xdr:graphicFrame macro="">
      <xdr:nvGraphicFramePr>
        <xdr:cNvPr id="8812" name="グラフ 4">
          <a:extLst>
            <a:ext uri="{FF2B5EF4-FFF2-40B4-BE49-F238E27FC236}">
              <a16:creationId xmlns:a16="http://schemas.microsoft.com/office/drawing/2014/main" id="{00000000-0008-0000-0A00-00006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0</xdr:colOff>
      <xdr:row>67</xdr:row>
      <xdr:rowOff>0</xdr:rowOff>
    </xdr:to>
    <xdr:graphicFrame macro="">
      <xdr:nvGraphicFramePr>
        <xdr:cNvPr id="8813" name="グラフ 4">
          <a:extLst>
            <a:ext uri="{FF2B5EF4-FFF2-40B4-BE49-F238E27FC236}">
              <a16:creationId xmlns:a16="http://schemas.microsoft.com/office/drawing/2014/main" id="{00000000-0008-0000-0A00-00006D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51</xdr:row>
      <xdr:rowOff>0</xdr:rowOff>
    </xdr:from>
    <xdr:to>
      <xdr:col>24</xdr:col>
      <xdr:colOff>0</xdr:colOff>
      <xdr:row>67</xdr:row>
      <xdr:rowOff>0</xdr:rowOff>
    </xdr:to>
    <xdr:graphicFrame macro="">
      <xdr:nvGraphicFramePr>
        <xdr:cNvPr id="8814" name="グラフ 4">
          <a:extLst>
            <a:ext uri="{FF2B5EF4-FFF2-40B4-BE49-F238E27FC236}">
              <a16:creationId xmlns:a16="http://schemas.microsoft.com/office/drawing/2014/main" id="{00000000-0008-0000-0A00-00006E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51</xdr:row>
      <xdr:rowOff>0</xdr:rowOff>
    </xdr:from>
    <xdr:to>
      <xdr:col>31</xdr:col>
      <xdr:colOff>9525</xdr:colOff>
      <xdr:row>67</xdr:row>
      <xdr:rowOff>0</xdr:rowOff>
    </xdr:to>
    <xdr:graphicFrame macro="">
      <xdr:nvGraphicFramePr>
        <xdr:cNvPr id="8815" name="グラフ 4">
          <a:extLst>
            <a:ext uri="{FF2B5EF4-FFF2-40B4-BE49-F238E27FC236}">
              <a16:creationId xmlns:a16="http://schemas.microsoft.com/office/drawing/2014/main" id="{00000000-0008-0000-0A00-00006F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51</xdr:row>
      <xdr:rowOff>0</xdr:rowOff>
    </xdr:from>
    <xdr:to>
      <xdr:col>38</xdr:col>
      <xdr:colOff>0</xdr:colOff>
      <xdr:row>67</xdr:row>
      <xdr:rowOff>0</xdr:rowOff>
    </xdr:to>
    <xdr:graphicFrame macro="">
      <xdr:nvGraphicFramePr>
        <xdr:cNvPr id="8816" name="グラフ 4">
          <a:extLst>
            <a:ext uri="{FF2B5EF4-FFF2-40B4-BE49-F238E27FC236}">
              <a16:creationId xmlns:a16="http://schemas.microsoft.com/office/drawing/2014/main" id="{00000000-0008-0000-0A00-000070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67</xdr:row>
      <xdr:rowOff>142875</xdr:rowOff>
    </xdr:from>
    <xdr:to>
      <xdr:col>17</xdr:col>
      <xdr:colOff>0</xdr:colOff>
      <xdr:row>84</xdr:row>
      <xdr:rowOff>0</xdr:rowOff>
    </xdr:to>
    <xdr:graphicFrame macro="">
      <xdr:nvGraphicFramePr>
        <xdr:cNvPr id="8817" name="グラフ 4">
          <a:extLst>
            <a:ext uri="{FF2B5EF4-FFF2-40B4-BE49-F238E27FC236}">
              <a16:creationId xmlns:a16="http://schemas.microsoft.com/office/drawing/2014/main" id="{00000000-0008-0000-0A00-000071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67</xdr:row>
      <xdr:rowOff>142875</xdr:rowOff>
    </xdr:from>
    <xdr:to>
      <xdr:col>23</xdr:col>
      <xdr:colOff>685800</xdr:colOff>
      <xdr:row>84</xdr:row>
      <xdr:rowOff>0</xdr:rowOff>
    </xdr:to>
    <xdr:graphicFrame macro="">
      <xdr:nvGraphicFramePr>
        <xdr:cNvPr id="8818" name="グラフ 4">
          <a:extLst>
            <a:ext uri="{FF2B5EF4-FFF2-40B4-BE49-F238E27FC236}">
              <a16:creationId xmlns:a16="http://schemas.microsoft.com/office/drawing/2014/main" id="{00000000-0008-0000-0A00-000072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0</xdr:colOff>
      <xdr:row>67</xdr:row>
      <xdr:rowOff>142875</xdr:rowOff>
    </xdr:from>
    <xdr:to>
      <xdr:col>31</xdr:col>
      <xdr:colOff>9525</xdr:colOff>
      <xdr:row>84</xdr:row>
      <xdr:rowOff>0</xdr:rowOff>
    </xdr:to>
    <xdr:graphicFrame macro="">
      <xdr:nvGraphicFramePr>
        <xdr:cNvPr id="8819" name="グラフ 4">
          <a:extLst>
            <a:ext uri="{FF2B5EF4-FFF2-40B4-BE49-F238E27FC236}">
              <a16:creationId xmlns:a16="http://schemas.microsoft.com/office/drawing/2014/main" id="{00000000-0008-0000-0A00-000073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68</xdr:row>
      <xdr:rowOff>0</xdr:rowOff>
    </xdr:from>
    <xdr:to>
      <xdr:col>38</xdr:col>
      <xdr:colOff>0</xdr:colOff>
      <xdr:row>84</xdr:row>
      <xdr:rowOff>0</xdr:rowOff>
    </xdr:to>
    <xdr:graphicFrame macro="">
      <xdr:nvGraphicFramePr>
        <xdr:cNvPr id="8820" name="グラフ 4">
          <a:extLst>
            <a:ext uri="{FF2B5EF4-FFF2-40B4-BE49-F238E27FC236}">
              <a16:creationId xmlns:a16="http://schemas.microsoft.com/office/drawing/2014/main" id="{00000000-0008-0000-0A00-000074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85</xdr:row>
      <xdr:rowOff>0</xdr:rowOff>
    </xdr:from>
    <xdr:to>
      <xdr:col>17</xdr:col>
      <xdr:colOff>0</xdr:colOff>
      <xdr:row>101</xdr:row>
      <xdr:rowOff>0</xdr:rowOff>
    </xdr:to>
    <xdr:graphicFrame macro="">
      <xdr:nvGraphicFramePr>
        <xdr:cNvPr id="8821" name="グラフ 4">
          <a:extLst>
            <a:ext uri="{FF2B5EF4-FFF2-40B4-BE49-F238E27FC236}">
              <a16:creationId xmlns:a16="http://schemas.microsoft.com/office/drawing/2014/main" id="{00000000-0008-0000-0A00-000075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0</xdr:colOff>
      <xdr:row>85</xdr:row>
      <xdr:rowOff>0</xdr:rowOff>
    </xdr:from>
    <xdr:to>
      <xdr:col>24</xdr:col>
      <xdr:colOff>0</xdr:colOff>
      <xdr:row>101</xdr:row>
      <xdr:rowOff>0</xdr:rowOff>
    </xdr:to>
    <xdr:graphicFrame macro="">
      <xdr:nvGraphicFramePr>
        <xdr:cNvPr id="8822" name="グラフ 4">
          <a:extLst>
            <a:ext uri="{FF2B5EF4-FFF2-40B4-BE49-F238E27FC236}">
              <a16:creationId xmlns:a16="http://schemas.microsoft.com/office/drawing/2014/main" id="{00000000-0008-0000-0A00-000076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0</xdr:colOff>
      <xdr:row>85</xdr:row>
      <xdr:rowOff>0</xdr:rowOff>
    </xdr:from>
    <xdr:to>
      <xdr:col>31</xdr:col>
      <xdr:colOff>9525</xdr:colOff>
      <xdr:row>101</xdr:row>
      <xdr:rowOff>0</xdr:rowOff>
    </xdr:to>
    <xdr:graphicFrame macro="">
      <xdr:nvGraphicFramePr>
        <xdr:cNvPr id="8823" name="グラフ 4">
          <a:extLst>
            <a:ext uri="{FF2B5EF4-FFF2-40B4-BE49-F238E27FC236}">
              <a16:creationId xmlns:a16="http://schemas.microsoft.com/office/drawing/2014/main" id="{00000000-0008-0000-0A00-000077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85</xdr:row>
      <xdr:rowOff>0</xdr:rowOff>
    </xdr:from>
    <xdr:to>
      <xdr:col>38</xdr:col>
      <xdr:colOff>0</xdr:colOff>
      <xdr:row>101</xdr:row>
      <xdr:rowOff>0</xdr:rowOff>
    </xdr:to>
    <xdr:graphicFrame macro="">
      <xdr:nvGraphicFramePr>
        <xdr:cNvPr id="8824" name="グラフ 4">
          <a:extLst>
            <a:ext uri="{FF2B5EF4-FFF2-40B4-BE49-F238E27FC236}">
              <a16:creationId xmlns:a16="http://schemas.microsoft.com/office/drawing/2014/main" id="{00000000-0008-0000-0A00-000078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102</xdr:row>
      <xdr:rowOff>0</xdr:rowOff>
    </xdr:from>
    <xdr:to>
      <xdr:col>17</xdr:col>
      <xdr:colOff>0</xdr:colOff>
      <xdr:row>118</xdr:row>
      <xdr:rowOff>0</xdr:rowOff>
    </xdr:to>
    <xdr:graphicFrame macro="">
      <xdr:nvGraphicFramePr>
        <xdr:cNvPr id="8825" name="グラフ 4">
          <a:extLst>
            <a:ext uri="{FF2B5EF4-FFF2-40B4-BE49-F238E27FC236}">
              <a16:creationId xmlns:a16="http://schemas.microsoft.com/office/drawing/2014/main" id="{00000000-0008-0000-0A00-000079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102</xdr:row>
      <xdr:rowOff>0</xdr:rowOff>
    </xdr:from>
    <xdr:to>
      <xdr:col>24</xdr:col>
      <xdr:colOff>0</xdr:colOff>
      <xdr:row>118</xdr:row>
      <xdr:rowOff>0</xdr:rowOff>
    </xdr:to>
    <xdr:graphicFrame macro="">
      <xdr:nvGraphicFramePr>
        <xdr:cNvPr id="8826" name="グラフ 4">
          <a:extLst>
            <a:ext uri="{FF2B5EF4-FFF2-40B4-BE49-F238E27FC236}">
              <a16:creationId xmlns:a16="http://schemas.microsoft.com/office/drawing/2014/main" id="{00000000-0008-0000-0A00-00007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0</xdr:colOff>
      <xdr:row>102</xdr:row>
      <xdr:rowOff>0</xdr:rowOff>
    </xdr:from>
    <xdr:to>
      <xdr:col>31</xdr:col>
      <xdr:colOff>9525</xdr:colOff>
      <xdr:row>117</xdr:row>
      <xdr:rowOff>219075</xdr:rowOff>
    </xdr:to>
    <xdr:graphicFrame macro="">
      <xdr:nvGraphicFramePr>
        <xdr:cNvPr id="8827" name="グラフ 4">
          <a:extLst>
            <a:ext uri="{FF2B5EF4-FFF2-40B4-BE49-F238E27FC236}">
              <a16:creationId xmlns:a16="http://schemas.microsoft.com/office/drawing/2014/main" id="{00000000-0008-0000-0A00-00007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102</xdr:row>
      <xdr:rowOff>0</xdr:rowOff>
    </xdr:from>
    <xdr:to>
      <xdr:col>38</xdr:col>
      <xdr:colOff>0</xdr:colOff>
      <xdr:row>118</xdr:row>
      <xdr:rowOff>0</xdr:rowOff>
    </xdr:to>
    <xdr:graphicFrame macro="">
      <xdr:nvGraphicFramePr>
        <xdr:cNvPr id="8828" name="グラフ 4">
          <a:extLst>
            <a:ext uri="{FF2B5EF4-FFF2-40B4-BE49-F238E27FC236}">
              <a16:creationId xmlns:a16="http://schemas.microsoft.com/office/drawing/2014/main" id="{00000000-0008-0000-0A00-00007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119</xdr:row>
      <xdr:rowOff>0</xdr:rowOff>
    </xdr:from>
    <xdr:to>
      <xdr:col>17</xdr:col>
      <xdr:colOff>0</xdr:colOff>
      <xdr:row>135</xdr:row>
      <xdr:rowOff>0</xdr:rowOff>
    </xdr:to>
    <xdr:graphicFrame macro="">
      <xdr:nvGraphicFramePr>
        <xdr:cNvPr id="8829" name="グラフ 4">
          <a:extLst>
            <a:ext uri="{FF2B5EF4-FFF2-40B4-BE49-F238E27FC236}">
              <a16:creationId xmlns:a16="http://schemas.microsoft.com/office/drawing/2014/main" id="{00000000-0008-0000-0A00-00007D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119</xdr:row>
      <xdr:rowOff>0</xdr:rowOff>
    </xdr:from>
    <xdr:to>
      <xdr:col>24</xdr:col>
      <xdr:colOff>0</xdr:colOff>
      <xdr:row>135</xdr:row>
      <xdr:rowOff>0</xdr:rowOff>
    </xdr:to>
    <xdr:graphicFrame macro="">
      <xdr:nvGraphicFramePr>
        <xdr:cNvPr id="8830" name="グラフ 4">
          <a:extLst>
            <a:ext uri="{FF2B5EF4-FFF2-40B4-BE49-F238E27FC236}">
              <a16:creationId xmlns:a16="http://schemas.microsoft.com/office/drawing/2014/main" id="{00000000-0008-0000-0A00-00007E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24</xdr:col>
      <xdr:colOff>0</xdr:colOff>
      <xdr:row>119</xdr:row>
      <xdr:rowOff>0</xdr:rowOff>
    </xdr:from>
    <xdr:to>
      <xdr:col>31</xdr:col>
      <xdr:colOff>9525</xdr:colOff>
      <xdr:row>135</xdr:row>
      <xdr:rowOff>0</xdr:rowOff>
    </xdr:to>
    <xdr:graphicFrame macro="">
      <xdr:nvGraphicFramePr>
        <xdr:cNvPr id="8831" name="グラフ 4">
          <a:extLst>
            <a:ext uri="{FF2B5EF4-FFF2-40B4-BE49-F238E27FC236}">
              <a16:creationId xmlns:a16="http://schemas.microsoft.com/office/drawing/2014/main" id="{00000000-0008-0000-0A00-00007F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31</xdr:col>
      <xdr:colOff>0</xdr:colOff>
      <xdr:row>119</xdr:row>
      <xdr:rowOff>0</xdr:rowOff>
    </xdr:from>
    <xdr:to>
      <xdr:col>38</xdr:col>
      <xdr:colOff>0</xdr:colOff>
      <xdr:row>135</xdr:row>
      <xdr:rowOff>0</xdr:rowOff>
    </xdr:to>
    <xdr:graphicFrame macro="">
      <xdr:nvGraphicFramePr>
        <xdr:cNvPr id="8832" name="グラフ 4">
          <a:extLst>
            <a:ext uri="{FF2B5EF4-FFF2-40B4-BE49-F238E27FC236}">
              <a16:creationId xmlns:a16="http://schemas.microsoft.com/office/drawing/2014/main" id="{00000000-0008-0000-0A00-000080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136</xdr:row>
      <xdr:rowOff>0</xdr:rowOff>
    </xdr:from>
    <xdr:to>
      <xdr:col>17</xdr:col>
      <xdr:colOff>0</xdr:colOff>
      <xdr:row>152</xdr:row>
      <xdr:rowOff>0</xdr:rowOff>
    </xdr:to>
    <xdr:graphicFrame macro="">
      <xdr:nvGraphicFramePr>
        <xdr:cNvPr id="8833" name="グラフ 4">
          <a:extLst>
            <a:ext uri="{FF2B5EF4-FFF2-40B4-BE49-F238E27FC236}">
              <a16:creationId xmlns:a16="http://schemas.microsoft.com/office/drawing/2014/main" id="{00000000-0008-0000-0A00-000081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136</xdr:row>
      <xdr:rowOff>0</xdr:rowOff>
    </xdr:from>
    <xdr:to>
      <xdr:col>24</xdr:col>
      <xdr:colOff>0</xdr:colOff>
      <xdr:row>152</xdr:row>
      <xdr:rowOff>0</xdr:rowOff>
    </xdr:to>
    <xdr:graphicFrame macro="">
      <xdr:nvGraphicFramePr>
        <xdr:cNvPr id="8834" name="グラフ 4">
          <a:extLst>
            <a:ext uri="{FF2B5EF4-FFF2-40B4-BE49-F238E27FC236}">
              <a16:creationId xmlns:a16="http://schemas.microsoft.com/office/drawing/2014/main" id="{00000000-0008-0000-0A00-000082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24</xdr:col>
      <xdr:colOff>0</xdr:colOff>
      <xdr:row>136</xdr:row>
      <xdr:rowOff>0</xdr:rowOff>
    </xdr:from>
    <xdr:to>
      <xdr:col>31</xdr:col>
      <xdr:colOff>9525</xdr:colOff>
      <xdr:row>152</xdr:row>
      <xdr:rowOff>0</xdr:rowOff>
    </xdr:to>
    <xdr:graphicFrame macro="">
      <xdr:nvGraphicFramePr>
        <xdr:cNvPr id="8835" name="グラフ 4">
          <a:extLst>
            <a:ext uri="{FF2B5EF4-FFF2-40B4-BE49-F238E27FC236}">
              <a16:creationId xmlns:a16="http://schemas.microsoft.com/office/drawing/2014/main" id="{00000000-0008-0000-0A00-000083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31</xdr:col>
      <xdr:colOff>0</xdr:colOff>
      <xdr:row>136</xdr:row>
      <xdr:rowOff>0</xdr:rowOff>
    </xdr:from>
    <xdr:to>
      <xdr:col>38</xdr:col>
      <xdr:colOff>0</xdr:colOff>
      <xdr:row>152</xdr:row>
      <xdr:rowOff>0</xdr:rowOff>
    </xdr:to>
    <xdr:graphicFrame macro="">
      <xdr:nvGraphicFramePr>
        <xdr:cNvPr id="8836" name="グラフ 4">
          <a:extLst>
            <a:ext uri="{FF2B5EF4-FFF2-40B4-BE49-F238E27FC236}">
              <a16:creationId xmlns:a16="http://schemas.microsoft.com/office/drawing/2014/main" id="{00000000-0008-0000-0A00-000084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0</xdr:colOff>
      <xdr:row>153</xdr:row>
      <xdr:rowOff>0</xdr:rowOff>
    </xdr:from>
    <xdr:to>
      <xdr:col>17</xdr:col>
      <xdr:colOff>0</xdr:colOff>
      <xdr:row>169</xdr:row>
      <xdr:rowOff>0</xdr:rowOff>
    </xdr:to>
    <xdr:graphicFrame macro="">
      <xdr:nvGraphicFramePr>
        <xdr:cNvPr id="8837" name="グラフ 4">
          <a:extLst>
            <a:ext uri="{FF2B5EF4-FFF2-40B4-BE49-F238E27FC236}">
              <a16:creationId xmlns:a16="http://schemas.microsoft.com/office/drawing/2014/main" id="{00000000-0008-0000-0A00-000085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0</xdr:colOff>
      <xdr:row>153</xdr:row>
      <xdr:rowOff>0</xdr:rowOff>
    </xdr:from>
    <xdr:to>
      <xdr:col>24</xdr:col>
      <xdr:colOff>0</xdr:colOff>
      <xdr:row>169</xdr:row>
      <xdr:rowOff>0</xdr:rowOff>
    </xdr:to>
    <xdr:graphicFrame macro="">
      <xdr:nvGraphicFramePr>
        <xdr:cNvPr id="8838" name="グラフ 4">
          <a:extLst>
            <a:ext uri="{FF2B5EF4-FFF2-40B4-BE49-F238E27FC236}">
              <a16:creationId xmlns:a16="http://schemas.microsoft.com/office/drawing/2014/main" id="{00000000-0008-0000-0A00-000086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153</xdr:row>
      <xdr:rowOff>0</xdr:rowOff>
    </xdr:from>
    <xdr:to>
      <xdr:col>31</xdr:col>
      <xdr:colOff>9525</xdr:colOff>
      <xdr:row>169</xdr:row>
      <xdr:rowOff>0</xdr:rowOff>
    </xdr:to>
    <xdr:graphicFrame macro="">
      <xdr:nvGraphicFramePr>
        <xdr:cNvPr id="8839" name="グラフ 4">
          <a:extLst>
            <a:ext uri="{FF2B5EF4-FFF2-40B4-BE49-F238E27FC236}">
              <a16:creationId xmlns:a16="http://schemas.microsoft.com/office/drawing/2014/main" id="{00000000-0008-0000-0A00-000087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31</xdr:col>
      <xdr:colOff>0</xdr:colOff>
      <xdr:row>153</xdr:row>
      <xdr:rowOff>0</xdr:rowOff>
    </xdr:from>
    <xdr:to>
      <xdr:col>38</xdr:col>
      <xdr:colOff>0</xdr:colOff>
      <xdr:row>169</xdr:row>
      <xdr:rowOff>0</xdr:rowOff>
    </xdr:to>
    <xdr:graphicFrame macro="">
      <xdr:nvGraphicFramePr>
        <xdr:cNvPr id="8840" name="グラフ 4">
          <a:extLst>
            <a:ext uri="{FF2B5EF4-FFF2-40B4-BE49-F238E27FC236}">
              <a16:creationId xmlns:a16="http://schemas.microsoft.com/office/drawing/2014/main" id="{00000000-0008-0000-0A00-000088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170</xdr:row>
      <xdr:rowOff>0</xdr:rowOff>
    </xdr:from>
    <xdr:to>
      <xdr:col>17</xdr:col>
      <xdr:colOff>0</xdr:colOff>
      <xdr:row>186</xdr:row>
      <xdr:rowOff>0</xdr:rowOff>
    </xdr:to>
    <xdr:graphicFrame macro="">
      <xdr:nvGraphicFramePr>
        <xdr:cNvPr id="8841" name="グラフ 4">
          <a:extLst>
            <a:ext uri="{FF2B5EF4-FFF2-40B4-BE49-F238E27FC236}">
              <a16:creationId xmlns:a16="http://schemas.microsoft.com/office/drawing/2014/main" id="{00000000-0008-0000-0A00-000089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0</xdr:colOff>
      <xdr:row>170</xdr:row>
      <xdr:rowOff>0</xdr:rowOff>
    </xdr:from>
    <xdr:to>
      <xdr:col>24</xdr:col>
      <xdr:colOff>0</xdr:colOff>
      <xdr:row>186</xdr:row>
      <xdr:rowOff>0</xdr:rowOff>
    </xdr:to>
    <xdr:graphicFrame macro="">
      <xdr:nvGraphicFramePr>
        <xdr:cNvPr id="8842" name="グラフ 4">
          <a:extLst>
            <a:ext uri="{FF2B5EF4-FFF2-40B4-BE49-F238E27FC236}">
              <a16:creationId xmlns:a16="http://schemas.microsoft.com/office/drawing/2014/main" id="{00000000-0008-0000-0A00-00008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170</xdr:row>
      <xdr:rowOff>0</xdr:rowOff>
    </xdr:from>
    <xdr:to>
      <xdr:col>31</xdr:col>
      <xdr:colOff>9525</xdr:colOff>
      <xdr:row>186</xdr:row>
      <xdr:rowOff>0</xdr:rowOff>
    </xdr:to>
    <xdr:graphicFrame macro="">
      <xdr:nvGraphicFramePr>
        <xdr:cNvPr id="8843" name="グラフ 4">
          <a:extLst>
            <a:ext uri="{FF2B5EF4-FFF2-40B4-BE49-F238E27FC236}">
              <a16:creationId xmlns:a16="http://schemas.microsoft.com/office/drawing/2014/main" id="{00000000-0008-0000-0A00-00008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31</xdr:col>
      <xdr:colOff>0</xdr:colOff>
      <xdr:row>170</xdr:row>
      <xdr:rowOff>0</xdr:rowOff>
    </xdr:from>
    <xdr:to>
      <xdr:col>38</xdr:col>
      <xdr:colOff>0</xdr:colOff>
      <xdr:row>186</xdr:row>
      <xdr:rowOff>0</xdr:rowOff>
    </xdr:to>
    <xdr:graphicFrame macro="">
      <xdr:nvGraphicFramePr>
        <xdr:cNvPr id="8844" name="グラフ 4">
          <a:extLst>
            <a:ext uri="{FF2B5EF4-FFF2-40B4-BE49-F238E27FC236}">
              <a16:creationId xmlns:a16="http://schemas.microsoft.com/office/drawing/2014/main" id="{00000000-0008-0000-0A00-00008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0</xdr:colOff>
      <xdr:row>187</xdr:row>
      <xdr:rowOff>0</xdr:rowOff>
    </xdr:from>
    <xdr:to>
      <xdr:col>17</xdr:col>
      <xdr:colOff>0</xdr:colOff>
      <xdr:row>203</xdr:row>
      <xdr:rowOff>0</xdr:rowOff>
    </xdr:to>
    <xdr:graphicFrame macro="">
      <xdr:nvGraphicFramePr>
        <xdr:cNvPr id="8845" name="グラフ 4">
          <a:extLst>
            <a:ext uri="{FF2B5EF4-FFF2-40B4-BE49-F238E27FC236}">
              <a16:creationId xmlns:a16="http://schemas.microsoft.com/office/drawing/2014/main" id="{00000000-0008-0000-0A00-00008D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17</xdr:col>
      <xdr:colOff>0</xdr:colOff>
      <xdr:row>187</xdr:row>
      <xdr:rowOff>0</xdr:rowOff>
    </xdr:from>
    <xdr:to>
      <xdr:col>24</xdr:col>
      <xdr:colOff>0</xdr:colOff>
      <xdr:row>203</xdr:row>
      <xdr:rowOff>0</xdr:rowOff>
    </xdr:to>
    <xdr:graphicFrame macro="">
      <xdr:nvGraphicFramePr>
        <xdr:cNvPr id="8846" name="グラフ 4">
          <a:extLst>
            <a:ext uri="{FF2B5EF4-FFF2-40B4-BE49-F238E27FC236}">
              <a16:creationId xmlns:a16="http://schemas.microsoft.com/office/drawing/2014/main" id="{00000000-0008-0000-0A00-00008E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24</xdr:col>
      <xdr:colOff>0</xdr:colOff>
      <xdr:row>187</xdr:row>
      <xdr:rowOff>0</xdr:rowOff>
    </xdr:from>
    <xdr:to>
      <xdr:col>31</xdr:col>
      <xdr:colOff>9525</xdr:colOff>
      <xdr:row>203</xdr:row>
      <xdr:rowOff>0</xdr:rowOff>
    </xdr:to>
    <xdr:graphicFrame macro="">
      <xdr:nvGraphicFramePr>
        <xdr:cNvPr id="8847" name="グラフ 4">
          <a:extLst>
            <a:ext uri="{FF2B5EF4-FFF2-40B4-BE49-F238E27FC236}">
              <a16:creationId xmlns:a16="http://schemas.microsoft.com/office/drawing/2014/main" id="{00000000-0008-0000-0A00-00008F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31</xdr:col>
      <xdr:colOff>0</xdr:colOff>
      <xdr:row>187</xdr:row>
      <xdr:rowOff>0</xdr:rowOff>
    </xdr:from>
    <xdr:to>
      <xdr:col>38</xdr:col>
      <xdr:colOff>0</xdr:colOff>
      <xdr:row>203</xdr:row>
      <xdr:rowOff>0</xdr:rowOff>
    </xdr:to>
    <xdr:graphicFrame macro="">
      <xdr:nvGraphicFramePr>
        <xdr:cNvPr id="8848" name="グラフ 4">
          <a:extLst>
            <a:ext uri="{FF2B5EF4-FFF2-40B4-BE49-F238E27FC236}">
              <a16:creationId xmlns:a16="http://schemas.microsoft.com/office/drawing/2014/main" id="{00000000-0008-0000-0A00-000090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0</xdr:colOff>
      <xdr:row>204</xdr:row>
      <xdr:rowOff>0</xdr:rowOff>
    </xdr:from>
    <xdr:to>
      <xdr:col>17</xdr:col>
      <xdr:colOff>0</xdr:colOff>
      <xdr:row>220</xdr:row>
      <xdr:rowOff>0</xdr:rowOff>
    </xdr:to>
    <xdr:graphicFrame macro="">
      <xdr:nvGraphicFramePr>
        <xdr:cNvPr id="8849" name="グラフ 4">
          <a:extLst>
            <a:ext uri="{FF2B5EF4-FFF2-40B4-BE49-F238E27FC236}">
              <a16:creationId xmlns:a16="http://schemas.microsoft.com/office/drawing/2014/main" id="{00000000-0008-0000-0A00-000091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0</xdr:colOff>
      <xdr:row>204</xdr:row>
      <xdr:rowOff>0</xdr:rowOff>
    </xdr:from>
    <xdr:to>
      <xdr:col>24</xdr:col>
      <xdr:colOff>0</xdr:colOff>
      <xdr:row>220</xdr:row>
      <xdr:rowOff>0</xdr:rowOff>
    </xdr:to>
    <xdr:graphicFrame macro="">
      <xdr:nvGraphicFramePr>
        <xdr:cNvPr id="8850" name="グラフ 4">
          <a:extLst>
            <a:ext uri="{FF2B5EF4-FFF2-40B4-BE49-F238E27FC236}">
              <a16:creationId xmlns:a16="http://schemas.microsoft.com/office/drawing/2014/main" id="{00000000-0008-0000-0A00-000092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24</xdr:col>
      <xdr:colOff>0</xdr:colOff>
      <xdr:row>204</xdr:row>
      <xdr:rowOff>0</xdr:rowOff>
    </xdr:from>
    <xdr:to>
      <xdr:col>31</xdr:col>
      <xdr:colOff>9525</xdr:colOff>
      <xdr:row>220</xdr:row>
      <xdr:rowOff>0</xdr:rowOff>
    </xdr:to>
    <xdr:graphicFrame macro="">
      <xdr:nvGraphicFramePr>
        <xdr:cNvPr id="8851" name="グラフ 4">
          <a:extLst>
            <a:ext uri="{FF2B5EF4-FFF2-40B4-BE49-F238E27FC236}">
              <a16:creationId xmlns:a16="http://schemas.microsoft.com/office/drawing/2014/main" id="{00000000-0008-0000-0A00-000093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204</xdr:row>
      <xdr:rowOff>0</xdr:rowOff>
    </xdr:from>
    <xdr:to>
      <xdr:col>38</xdr:col>
      <xdr:colOff>0</xdr:colOff>
      <xdr:row>220</xdr:row>
      <xdr:rowOff>0</xdr:rowOff>
    </xdr:to>
    <xdr:graphicFrame macro="">
      <xdr:nvGraphicFramePr>
        <xdr:cNvPr id="8852" name="グラフ 4">
          <a:extLst>
            <a:ext uri="{FF2B5EF4-FFF2-40B4-BE49-F238E27FC236}">
              <a16:creationId xmlns:a16="http://schemas.microsoft.com/office/drawing/2014/main" id="{00000000-0008-0000-0A00-000094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0</xdr:colOff>
      <xdr:row>221</xdr:row>
      <xdr:rowOff>0</xdr:rowOff>
    </xdr:from>
    <xdr:to>
      <xdr:col>17</xdr:col>
      <xdr:colOff>0</xdr:colOff>
      <xdr:row>237</xdr:row>
      <xdr:rowOff>0</xdr:rowOff>
    </xdr:to>
    <xdr:graphicFrame macro="">
      <xdr:nvGraphicFramePr>
        <xdr:cNvPr id="8853" name="グラフ 4">
          <a:extLst>
            <a:ext uri="{FF2B5EF4-FFF2-40B4-BE49-F238E27FC236}">
              <a16:creationId xmlns:a16="http://schemas.microsoft.com/office/drawing/2014/main" id="{00000000-0008-0000-0A00-000095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0</xdr:colOff>
      <xdr:row>221</xdr:row>
      <xdr:rowOff>0</xdr:rowOff>
    </xdr:from>
    <xdr:to>
      <xdr:col>24</xdr:col>
      <xdr:colOff>0</xdr:colOff>
      <xdr:row>237</xdr:row>
      <xdr:rowOff>0</xdr:rowOff>
    </xdr:to>
    <xdr:graphicFrame macro="">
      <xdr:nvGraphicFramePr>
        <xdr:cNvPr id="8854" name="グラフ 4">
          <a:extLst>
            <a:ext uri="{FF2B5EF4-FFF2-40B4-BE49-F238E27FC236}">
              <a16:creationId xmlns:a16="http://schemas.microsoft.com/office/drawing/2014/main" id="{00000000-0008-0000-0A00-000096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24</xdr:col>
      <xdr:colOff>0</xdr:colOff>
      <xdr:row>221</xdr:row>
      <xdr:rowOff>0</xdr:rowOff>
    </xdr:from>
    <xdr:to>
      <xdr:col>31</xdr:col>
      <xdr:colOff>9525</xdr:colOff>
      <xdr:row>237</xdr:row>
      <xdr:rowOff>0</xdr:rowOff>
    </xdr:to>
    <xdr:graphicFrame macro="">
      <xdr:nvGraphicFramePr>
        <xdr:cNvPr id="8855" name="グラフ 4">
          <a:extLst>
            <a:ext uri="{FF2B5EF4-FFF2-40B4-BE49-F238E27FC236}">
              <a16:creationId xmlns:a16="http://schemas.microsoft.com/office/drawing/2014/main" id="{00000000-0008-0000-0A00-000097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221</xdr:row>
      <xdr:rowOff>0</xdr:rowOff>
    </xdr:from>
    <xdr:to>
      <xdr:col>38</xdr:col>
      <xdr:colOff>0</xdr:colOff>
      <xdr:row>237</xdr:row>
      <xdr:rowOff>0</xdr:rowOff>
    </xdr:to>
    <xdr:graphicFrame macro="">
      <xdr:nvGraphicFramePr>
        <xdr:cNvPr id="8856" name="グラフ 4">
          <a:extLst>
            <a:ext uri="{FF2B5EF4-FFF2-40B4-BE49-F238E27FC236}">
              <a16:creationId xmlns:a16="http://schemas.microsoft.com/office/drawing/2014/main" id="{00000000-0008-0000-0A00-000098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0</xdr:colOff>
      <xdr:row>238</xdr:row>
      <xdr:rowOff>0</xdr:rowOff>
    </xdr:from>
    <xdr:to>
      <xdr:col>17</xdr:col>
      <xdr:colOff>0</xdr:colOff>
      <xdr:row>254</xdr:row>
      <xdr:rowOff>0</xdr:rowOff>
    </xdr:to>
    <xdr:graphicFrame macro="">
      <xdr:nvGraphicFramePr>
        <xdr:cNvPr id="8857" name="グラフ 4">
          <a:extLst>
            <a:ext uri="{FF2B5EF4-FFF2-40B4-BE49-F238E27FC236}">
              <a16:creationId xmlns:a16="http://schemas.microsoft.com/office/drawing/2014/main" id="{00000000-0008-0000-0A00-000099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0</xdr:colOff>
      <xdr:row>238</xdr:row>
      <xdr:rowOff>0</xdr:rowOff>
    </xdr:from>
    <xdr:to>
      <xdr:col>24</xdr:col>
      <xdr:colOff>0</xdr:colOff>
      <xdr:row>254</xdr:row>
      <xdr:rowOff>0</xdr:rowOff>
    </xdr:to>
    <xdr:graphicFrame macro="">
      <xdr:nvGraphicFramePr>
        <xdr:cNvPr id="8858" name="グラフ 4">
          <a:extLst>
            <a:ext uri="{FF2B5EF4-FFF2-40B4-BE49-F238E27FC236}">
              <a16:creationId xmlns:a16="http://schemas.microsoft.com/office/drawing/2014/main" id="{00000000-0008-0000-0A00-00009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24</xdr:col>
      <xdr:colOff>0</xdr:colOff>
      <xdr:row>238</xdr:row>
      <xdr:rowOff>0</xdr:rowOff>
    </xdr:from>
    <xdr:to>
      <xdr:col>31</xdr:col>
      <xdr:colOff>9525</xdr:colOff>
      <xdr:row>254</xdr:row>
      <xdr:rowOff>0</xdr:rowOff>
    </xdr:to>
    <xdr:graphicFrame macro="">
      <xdr:nvGraphicFramePr>
        <xdr:cNvPr id="8859" name="グラフ 4">
          <a:extLst>
            <a:ext uri="{FF2B5EF4-FFF2-40B4-BE49-F238E27FC236}">
              <a16:creationId xmlns:a16="http://schemas.microsoft.com/office/drawing/2014/main" id="{00000000-0008-0000-0A00-00009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238</xdr:row>
      <xdr:rowOff>0</xdr:rowOff>
    </xdr:from>
    <xdr:to>
      <xdr:col>38</xdr:col>
      <xdr:colOff>0</xdr:colOff>
      <xdr:row>254</xdr:row>
      <xdr:rowOff>0</xdr:rowOff>
    </xdr:to>
    <xdr:graphicFrame macro="">
      <xdr:nvGraphicFramePr>
        <xdr:cNvPr id="8860" name="グラフ 4">
          <a:extLst>
            <a:ext uri="{FF2B5EF4-FFF2-40B4-BE49-F238E27FC236}">
              <a16:creationId xmlns:a16="http://schemas.microsoft.com/office/drawing/2014/main" id="{00000000-0008-0000-0A00-00009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17</xdr:col>
      <xdr:colOff>0</xdr:colOff>
      <xdr:row>0</xdr:row>
      <xdr:rowOff>0</xdr:rowOff>
    </xdr:from>
    <xdr:to>
      <xdr:col>25</xdr:col>
      <xdr:colOff>306916</xdr:colOff>
      <xdr:row>16</xdr:row>
      <xdr:rowOff>0</xdr:rowOff>
    </xdr:to>
    <xdr:graphicFrame macro="">
      <xdr:nvGraphicFramePr>
        <xdr:cNvPr id="8802" name="グラフ 4">
          <a:extLst>
            <a:ext uri="{FF2B5EF4-FFF2-40B4-BE49-F238E27FC236}">
              <a16:creationId xmlns:a16="http://schemas.microsoft.com/office/drawing/2014/main" id="{00000000-0008-0000-0A00-000062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44</xdr:col>
      <xdr:colOff>243416</xdr:colOff>
      <xdr:row>0</xdr:row>
      <xdr:rowOff>0</xdr:rowOff>
    </xdr:from>
    <xdr:to>
      <xdr:col>54</xdr:col>
      <xdr:colOff>666750</xdr:colOff>
      <xdr:row>16</xdr:row>
      <xdr:rowOff>0</xdr:rowOff>
    </xdr:to>
    <xdr:graphicFrame macro="">
      <xdr:nvGraphicFramePr>
        <xdr:cNvPr id="63" name="グラフ 4">
          <a:extLst>
            <a:ext uri="{FF2B5EF4-FFF2-40B4-BE49-F238E27FC236}">
              <a16:creationId xmlns:a16="http://schemas.microsoft.com/office/drawing/2014/main" id="{00000000-0008-0000-0A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oneCellAnchor>
    <xdr:from>
      <xdr:col>53</xdr:col>
      <xdr:colOff>666750</xdr:colOff>
      <xdr:row>0</xdr:row>
      <xdr:rowOff>84667</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39031333" y="84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44</xdr:col>
      <xdr:colOff>243417</xdr:colOff>
      <xdr:row>16</xdr:row>
      <xdr:rowOff>1</xdr:rowOff>
    </xdr:from>
    <xdr:to>
      <xdr:col>54</xdr:col>
      <xdr:colOff>666751</xdr:colOff>
      <xdr:row>32</xdr:row>
      <xdr:rowOff>63500</xdr:rowOff>
    </xdr:to>
    <xdr:graphicFrame macro="">
      <xdr:nvGraphicFramePr>
        <xdr:cNvPr id="66" name="グラフ 4">
          <a:extLst>
            <a:ext uri="{FF2B5EF4-FFF2-40B4-BE49-F238E27FC236}">
              <a16:creationId xmlns:a16="http://schemas.microsoft.com/office/drawing/2014/main" id="{00000000-0008-0000-0A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0.9087</cdr:x>
      <cdr:y>0.07622</cdr:y>
    </cdr:from>
    <cdr:to>
      <cdr:x>0.96957</cdr:x>
      <cdr:y>0.16159</cdr:y>
    </cdr:to>
    <cdr:sp macro="" textlink="">
      <cdr:nvSpPr>
        <cdr:cNvPr id="2" name="テキスト ボックス 1"/>
        <cdr:cNvSpPr txBox="1"/>
      </cdr:nvSpPr>
      <cdr:spPr>
        <a:xfrm xmlns:a="http://schemas.openxmlformats.org/drawingml/2006/main">
          <a:off x="6635751" y="264585"/>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10</a:t>
          </a:r>
          <a:endParaRPr lang="ja-JP" altLang="en-US" sz="1600" b="1">
            <a:latin typeface="+mn-ea"/>
            <a:ea typeface="+mn-ea"/>
          </a:endParaRPr>
        </a:p>
      </cdr:txBody>
    </cdr:sp>
  </cdr:relSizeAnchor>
  <cdr:relSizeAnchor xmlns:cdr="http://schemas.openxmlformats.org/drawingml/2006/chartDrawing">
    <cdr:from>
      <cdr:x>0.91014</cdr:x>
      <cdr:y>0.39024</cdr:y>
    </cdr:from>
    <cdr:to>
      <cdr:x>0.97101</cdr:x>
      <cdr:y>0.47561</cdr:y>
    </cdr:to>
    <cdr:sp macro="" textlink="">
      <cdr:nvSpPr>
        <cdr:cNvPr id="5" name="テキスト ボックス 4"/>
        <cdr:cNvSpPr txBox="1"/>
      </cdr:nvSpPr>
      <cdr:spPr>
        <a:xfrm xmlns:a="http://schemas.openxmlformats.org/drawingml/2006/main">
          <a:off x="6646334" y="1354668"/>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50</a:t>
          </a:r>
          <a:endParaRPr lang="ja-JP" altLang="en-US" sz="1600" b="1">
            <a:latin typeface="+mn-ea"/>
            <a:ea typeface="+mn-ea"/>
          </a:endParaRPr>
        </a:p>
      </cdr:txBody>
    </cdr:sp>
  </cdr:relSizeAnchor>
  <cdr:relSizeAnchor xmlns:cdr="http://schemas.openxmlformats.org/drawingml/2006/chartDrawing">
    <cdr:from>
      <cdr:x>0.9087</cdr:x>
      <cdr:y>0.15549</cdr:y>
    </cdr:from>
    <cdr:to>
      <cdr:x>0.96957</cdr:x>
      <cdr:y>0.24085</cdr:y>
    </cdr:to>
    <cdr:sp macro="" textlink="">
      <cdr:nvSpPr>
        <cdr:cNvPr id="6" name="テキスト ボックス 5"/>
        <cdr:cNvSpPr txBox="1"/>
      </cdr:nvSpPr>
      <cdr:spPr>
        <a:xfrm xmlns:a="http://schemas.openxmlformats.org/drawingml/2006/main">
          <a:off x="6635751" y="539751"/>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20</a:t>
          </a:r>
          <a:endParaRPr lang="ja-JP" altLang="en-US" sz="1600" b="1">
            <a:latin typeface="+mn-ea"/>
            <a:ea typeface="+mn-ea"/>
          </a:endParaRPr>
        </a:p>
      </cdr:txBody>
    </cdr:sp>
  </cdr:relSizeAnchor>
  <cdr:relSizeAnchor xmlns:cdr="http://schemas.openxmlformats.org/drawingml/2006/chartDrawing">
    <cdr:from>
      <cdr:x>0.9087</cdr:x>
      <cdr:y>0.23171</cdr:y>
    </cdr:from>
    <cdr:to>
      <cdr:x>0.96957</cdr:x>
      <cdr:y>0.31707</cdr:y>
    </cdr:to>
    <cdr:sp macro="" textlink="">
      <cdr:nvSpPr>
        <cdr:cNvPr id="7" name="テキスト ボックス 6"/>
        <cdr:cNvSpPr txBox="1"/>
      </cdr:nvSpPr>
      <cdr:spPr>
        <a:xfrm xmlns:a="http://schemas.openxmlformats.org/drawingml/2006/main">
          <a:off x="6635751" y="804335"/>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30</a:t>
          </a:r>
          <a:endParaRPr lang="ja-JP" altLang="en-US" sz="1600" b="1">
            <a:latin typeface="+mn-ea"/>
            <a:ea typeface="+mn-ea"/>
          </a:endParaRPr>
        </a:p>
      </cdr:txBody>
    </cdr:sp>
  </cdr:relSizeAnchor>
  <cdr:relSizeAnchor xmlns:cdr="http://schemas.openxmlformats.org/drawingml/2006/chartDrawing">
    <cdr:from>
      <cdr:x>0.9087</cdr:x>
      <cdr:y>0.30793</cdr:y>
    </cdr:from>
    <cdr:to>
      <cdr:x>0.96957</cdr:x>
      <cdr:y>0.39329</cdr:y>
    </cdr:to>
    <cdr:sp macro="" textlink="">
      <cdr:nvSpPr>
        <cdr:cNvPr id="8" name="テキスト ボックス 7"/>
        <cdr:cNvSpPr txBox="1"/>
      </cdr:nvSpPr>
      <cdr:spPr>
        <a:xfrm xmlns:a="http://schemas.openxmlformats.org/drawingml/2006/main">
          <a:off x="6635751" y="1068918"/>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40</a:t>
          </a:r>
          <a:endParaRPr lang="ja-JP" altLang="en-US" sz="1600" b="1">
            <a:latin typeface="+mn-ea"/>
            <a:ea typeface="+mn-ea"/>
          </a:endParaRPr>
        </a:p>
      </cdr:txBody>
    </cdr:sp>
  </cdr:relSizeAnchor>
  <cdr:relSizeAnchor xmlns:cdr="http://schemas.openxmlformats.org/drawingml/2006/chartDrawing">
    <cdr:from>
      <cdr:x>0.9087</cdr:x>
      <cdr:y>0.47256</cdr:y>
    </cdr:from>
    <cdr:to>
      <cdr:x>0.96957</cdr:x>
      <cdr:y>0.55793</cdr:y>
    </cdr:to>
    <cdr:sp macro="" textlink="">
      <cdr:nvSpPr>
        <cdr:cNvPr id="9" name="テキスト ボックス 8"/>
        <cdr:cNvSpPr txBox="1"/>
      </cdr:nvSpPr>
      <cdr:spPr>
        <a:xfrm xmlns:a="http://schemas.openxmlformats.org/drawingml/2006/main">
          <a:off x="6635751" y="1640418"/>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60</a:t>
          </a:r>
          <a:endParaRPr lang="ja-JP" altLang="en-US" sz="1600" b="1">
            <a:latin typeface="+mn-ea"/>
            <a:ea typeface="+mn-ea"/>
          </a:endParaRPr>
        </a:p>
      </cdr:txBody>
    </cdr:sp>
  </cdr:relSizeAnchor>
  <cdr:relSizeAnchor xmlns:cdr="http://schemas.openxmlformats.org/drawingml/2006/chartDrawing">
    <cdr:from>
      <cdr:x>0.9087</cdr:x>
      <cdr:y>0.54878</cdr:y>
    </cdr:from>
    <cdr:to>
      <cdr:x>0.96957</cdr:x>
      <cdr:y>0.63415</cdr:y>
    </cdr:to>
    <cdr:sp macro="" textlink="">
      <cdr:nvSpPr>
        <cdr:cNvPr id="10" name="テキスト ボックス 9"/>
        <cdr:cNvSpPr txBox="1"/>
      </cdr:nvSpPr>
      <cdr:spPr>
        <a:xfrm xmlns:a="http://schemas.openxmlformats.org/drawingml/2006/main">
          <a:off x="6635751" y="1905001"/>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70</a:t>
          </a:r>
          <a:endParaRPr lang="ja-JP" altLang="en-US" sz="1600" b="1">
            <a:latin typeface="+mn-ea"/>
            <a:ea typeface="+mn-ea"/>
          </a:endParaRPr>
        </a:p>
      </cdr:txBody>
    </cdr:sp>
  </cdr:relSizeAnchor>
  <cdr:relSizeAnchor xmlns:cdr="http://schemas.openxmlformats.org/drawingml/2006/chartDrawing">
    <cdr:from>
      <cdr:x>0.9087</cdr:x>
      <cdr:y>0.62195</cdr:y>
    </cdr:from>
    <cdr:to>
      <cdr:x>0.96957</cdr:x>
      <cdr:y>0.70732</cdr:y>
    </cdr:to>
    <cdr:sp macro="" textlink="">
      <cdr:nvSpPr>
        <cdr:cNvPr id="11" name="テキスト ボックス 10"/>
        <cdr:cNvSpPr txBox="1"/>
      </cdr:nvSpPr>
      <cdr:spPr>
        <a:xfrm xmlns:a="http://schemas.openxmlformats.org/drawingml/2006/main">
          <a:off x="6635751" y="2159001"/>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80</a:t>
          </a:r>
          <a:endParaRPr lang="ja-JP" altLang="en-US" sz="1600" b="1">
            <a:latin typeface="+mn-ea"/>
            <a:ea typeface="+mn-ea"/>
          </a:endParaRPr>
        </a:p>
      </cdr:txBody>
    </cdr:sp>
  </cdr:relSizeAnchor>
  <cdr:relSizeAnchor xmlns:cdr="http://schemas.openxmlformats.org/drawingml/2006/chartDrawing">
    <cdr:from>
      <cdr:x>0.9087</cdr:x>
      <cdr:y>0.70427</cdr:y>
    </cdr:from>
    <cdr:to>
      <cdr:x>0.96957</cdr:x>
      <cdr:y>0.78963</cdr:y>
    </cdr:to>
    <cdr:sp macro="" textlink="">
      <cdr:nvSpPr>
        <cdr:cNvPr id="12" name="テキスト ボックス 11"/>
        <cdr:cNvSpPr txBox="1"/>
      </cdr:nvSpPr>
      <cdr:spPr>
        <a:xfrm xmlns:a="http://schemas.openxmlformats.org/drawingml/2006/main">
          <a:off x="6635751" y="2444751"/>
          <a:ext cx="444500"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90</a:t>
          </a:r>
          <a:endParaRPr lang="ja-JP" altLang="en-US" sz="1600" b="1">
            <a:latin typeface="+mn-ea"/>
            <a:ea typeface="+mn-ea"/>
          </a:endParaRPr>
        </a:p>
      </cdr:txBody>
    </cdr:sp>
  </cdr:relSizeAnchor>
  <cdr:relSizeAnchor xmlns:cdr="http://schemas.openxmlformats.org/drawingml/2006/chartDrawing">
    <cdr:from>
      <cdr:x>0.9058</cdr:x>
      <cdr:y>0.78963</cdr:y>
    </cdr:from>
    <cdr:to>
      <cdr:x>0.97826</cdr:x>
      <cdr:y>0.875</cdr:y>
    </cdr:to>
    <cdr:sp macro="" textlink="">
      <cdr:nvSpPr>
        <cdr:cNvPr id="13" name="テキスト ボックス 12"/>
        <cdr:cNvSpPr txBox="1"/>
      </cdr:nvSpPr>
      <cdr:spPr>
        <a:xfrm xmlns:a="http://schemas.openxmlformats.org/drawingml/2006/main">
          <a:off x="6614584" y="2741084"/>
          <a:ext cx="529167" cy="2963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altLang="ja-JP" sz="1600" b="1">
              <a:latin typeface="+mn-ea"/>
              <a:ea typeface="+mn-ea"/>
            </a:rPr>
            <a:t>100</a:t>
          </a:r>
          <a:endParaRPr lang="ja-JP" altLang="en-US" sz="1600" b="1">
            <a:latin typeface="+mn-ea"/>
            <a:ea typeface="+mn-ea"/>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609033</xdr:colOff>
      <xdr:row>115</xdr:row>
      <xdr:rowOff>123826</xdr:rowOff>
    </xdr:from>
    <xdr:to>
      <xdr:col>12</xdr:col>
      <xdr:colOff>221132</xdr:colOff>
      <xdr:row>129</xdr:row>
      <xdr:rowOff>161925</xdr:rowOff>
    </xdr:to>
    <xdr:graphicFrame macro="">
      <xdr:nvGraphicFramePr>
        <xdr:cNvPr id="14" name="グラフ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222250</xdr:colOff>
      <xdr:row>9</xdr:row>
      <xdr:rowOff>79375</xdr:rowOff>
    </xdr:from>
    <xdr:to>
      <xdr:col>11</xdr:col>
      <xdr:colOff>666751</xdr:colOff>
      <xdr:row>24</xdr:row>
      <xdr:rowOff>95250</xdr:rowOff>
    </xdr:to>
    <xdr:graphicFrame macro="">
      <xdr:nvGraphicFramePr>
        <xdr:cNvPr id="4" name="グラフ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423179</xdr:colOff>
      <xdr:row>90</xdr:row>
      <xdr:rowOff>108858</xdr:rowOff>
    </xdr:from>
    <xdr:to>
      <xdr:col>6</xdr:col>
      <xdr:colOff>534760</xdr:colOff>
      <xdr:row>105</xdr:row>
      <xdr:rowOff>0</xdr:rowOff>
    </xdr:to>
    <xdr:graphicFrame macro="">
      <xdr:nvGraphicFramePr>
        <xdr:cNvPr id="5" name="グラフ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76197</xdr:colOff>
      <xdr:row>90</xdr:row>
      <xdr:rowOff>108858</xdr:rowOff>
    </xdr:from>
    <xdr:to>
      <xdr:col>12</xdr:col>
      <xdr:colOff>187778</xdr:colOff>
      <xdr:row>105</xdr:row>
      <xdr:rowOff>0</xdr:rowOff>
    </xdr:to>
    <xdr:graphicFrame macro="">
      <xdr:nvGraphicFramePr>
        <xdr:cNvPr id="7" name="グラフ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403733</xdr:colOff>
      <xdr:row>90</xdr:row>
      <xdr:rowOff>104775</xdr:rowOff>
    </xdr:from>
    <xdr:to>
      <xdr:col>6</xdr:col>
      <xdr:colOff>675412</xdr:colOff>
      <xdr:row>103</xdr:row>
      <xdr:rowOff>152400</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508276" y="8642427"/>
          <a:ext cx="3884209" cy="231271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675412</xdr:colOff>
      <xdr:row>90</xdr:row>
      <xdr:rowOff>104775</xdr:rowOff>
    </xdr:from>
    <xdr:to>
      <xdr:col>12</xdr:col>
      <xdr:colOff>251333</xdr:colOff>
      <xdr:row>103</xdr:row>
      <xdr:rowOff>152400</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4425881" y="8689181"/>
          <a:ext cx="3719296" cy="2214563"/>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581026</xdr:colOff>
      <xdr:row>115</xdr:row>
      <xdr:rowOff>109905</xdr:rowOff>
    </xdr:from>
    <xdr:to>
      <xdr:col>6</xdr:col>
      <xdr:colOff>485776</xdr:colOff>
      <xdr:row>129</xdr:row>
      <xdr:rowOff>123825</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392117</xdr:colOff>
      <xdr:row>115</xdr:row>
      <xdr:rowOff>104775</xdr:rowOff>
    </xdr:from>
    <xdr:to>
      <xdr:col>6</xdr:col>
      <xdr:colOff>663796</xdr:colOff>
      <xdr:row>129</xdr:row>
      <xdr:rowOff>162622</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496660" y="13451391"/>
          <a:ext cx="3884209" cy="2497176"/>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663796</xdr:colOff>
      <xdr:row>115</xdr:row>
      <xdr:rowOff>104775</xdr:rowOff>
    </xdr:from>
    <xdr:to>
      <xdr:col>12</xdr:col>
      <xdr:colOff>239717</xdr:colOff>
      <xdr:row>129</xdr:row>
      <xdr:rowOff>162622</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4380869" y="13451391"/>
          <a:ext cx="3687933" cy="2497176"/>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190500</xdr:colOff>
      <xdr:row>31</xdr:row>
      <xdr:rowOff>142874</xdr:rowOff>
    </xdr:from>
    <xdr:to>
      <xdr:col>11</xdr:col>
      <xdr:colOff>682625</xdr:colOff>
      <xdr:row>46</xdr:row>
      <xdr:rowOff>165364</xdr:rowOff>
    </xdr:to>
    <xdr:graphicFrame macro="">
      <xdr:nvGraphicFramePr>
        <xdr:cNvPr id="16" name="グラフ 4">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666183</xdr:colOff>
      <xdr:row>60</xdr:row>
      <xdr:rowOff>133351</xdr:rowOff>
    </xdr:from>
    <xdr:to>
      <xdr:col>12</xdr:col>
      <xdr:colOff>278282</xdr:colOff>
      <xdr:row>75</xdr:row>
      <xdr:rowOff>76200</xdr:rowOff>
    </xdr:to>
    <xdr:graphicFrame macro="">
      <xdr:nvGraphicFramePr>
        <xdr:cNvPr id="17" name="グラフ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480329</xdr:colOff>
      <xdr:row>60</xdr:row>
      <xdr:rowOff>133351</xdr:rowOff>
    </xdr:from>
    <xdr:to>
      <xdr:col>6</xdr:col>
      <xdr:colOff>591910</xdr:colOff>
      <xdr:row>75</xdr:row>
      <xdr:rowOff>76200</xdr:rowOff>
    </xdr:to>
    <xdr:graphicFrame macro="">
      <xdr:nvGraphicFramePr>
        <xdr:cNvPr id="18" name="グラフ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392117</xdr:colOff>
      <xdr:row>60</xdr:row>
      <xdr:rowOff>200025</xdr:rowOff>
    </xdr:from>
    <xdr:to>
      <xdr:col>6</xdr:col>
      <xdr:colOff>663796</xdr:colOff>
      <xdr:row>75</xdr:row>
      <xdr:rowOff>53765</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500974" y="22651811"/>
          <a:ext cx="3863965" cy="253434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663796</xdr:colOff>
      <xdr:row>60</xdr:row>
      <xdr:rowOff>200025</xdr:rowOff>
    </xdr:from>
    <xdr:to>
      <xdr:col>12</xdr:col>
      <xdr:colOff>239717</xdr:colOff>
      <xdr:row>75</xdr:row>
      <xdr:rowOff>53765</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4364939" y="22651811"/>
          <a:ext cx="3658064" cy="253434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80211</xdr:colOff>
      <xdr:row>140</xdr:row>
      <xdr:rowOff>30079</xdr:rowOff>
    </xdr:from>
    <xdr:to>
      <xdr:col>13</xdr:col>
      <xdr:colOff>70431</xdr:colOff>
      <xdr:row>143</xdr:row>
      <xdr:rowOff>21982</xdr:rowOff>
    </xdr:to>
    <xdr:sp macro="" textlink="">
      <xdr:nvSpPr>
        <xdr:cNvPr id="21" name="テキスト ボックス 20">
          <a:hlinkClick xmlns:r="http://schemas.openxmlformats.org/officeDocument/2006/relationships" r:id="rId9"/>
          <a:extLst>
            <a:ext uri="{FF2B5EF4-FFF2-40B4-BE49-F238E27FC236}">
              <a16:creationId xmlns:a16="http://schemas.microsoft.com/office/drawing/2014/main" id="{00000000-0008-0000-0100-000015000000}"/>
            </a:ext>
          </a:extLst>
        </xdr:cNvPr>
        <xdr:cNvSpPr txBox="1"/>
      </xdr:nvSpPr>
      <xdr:spPr>
        <a:xfrm>
          <a:off x="6657474" y="24053132"/>
          <a:ext cx="2035589" cy="332797"/>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chemeClr val="bg1"/>
              </a:solidFill>
            </a:rPr>
            <a:t>⇒　</a:t>
          </a:r>
          <a:r>
            <a:rPr kumimoji="1" lang="ja-JP" altLang="en-US" sz="1200" b="1" baseline="0">
              <a:solidFill>
                <a:schemeClr val="bg1"/>
              </a:solidFill>
            </a:rPr>
            <a:t>改修に向けての気付き</a:t>
          </a:r>
          <a:endParaRPr kumimoji="1" lang="ja-JP" altLang="en-US" sz="1200" b="1">
            <a:solidFill>
              <a:schemeClr val="bg1"/>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0.32288</cdr:x>
      <cdr:y>0.02474</cdr:y>
    </cdr:from>
    <cdr:to>
      <cdr:x>0.67742</cdr:x>
      <cdr:y>0.125</cdr:y>
    </cdr:to>
    <cdr:sp macro="" textlink="">
      <cdr:nvSpPr>
        <cdr:cNvPr id="2" name="正方形/長方形 1"/>
        <cdr:cNvSpPr/>
      </cdr:nvSpPr>
      <cdr:spPr>
        <a:xfrm xmlns:a="http://schemas.openxmlformats.org/drawingml/2006/main">
          <a:off x="1203324" y="60325"/>
          <a:ext cx="1321367" cy="24447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➊ﾘﾌﾚｯｼｭ・ﾘﾗｯｸｽ空間</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0.73946</cdr:x>
      <cdr:y>0.38802</cdr:y>
    </cdr:from>
    <cdr:to>
      <cdr:x>0.93811</cdr:x>
      <cdr:y>0.57812</cdr:y>
    </cdr:to>
    <cdr:sp macro="" textlink="">
      <cdr:nvSpPr>
        <cdr:cNvPr id="3" name="正方形/長方形 2"/>
        <cdr:cNvSpPr/>
      </cdr:nvSpPr>
      <cdr:spPr>
        <a:xfrm xmlns:a="http://schemas.openxmlformats.org/drawingml/2006/main">
          <a:off x="2755899" y="946150"/>
          <a:ext cx="740343" cy="463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➋室内環境</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ﾃﾅﾝﾄ対応</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0.0443</cdr:x>
      <cdr:y>0.38802</cdr:y>
    </cdr:from>
    <cdr:to>
      <cdr:x>0.28895</cdr:x>
      <cdr:y>0.57812</cdr:y>
    </cdr:to>
    <cdr:sp macro="" textlink="">
      <cdr:nvSpPr>
        <cdr:cNvPr id="4" name="正方形/長方形 3"/>
        <cdr:cNvSpPr/>
      </cdr:nvSpPr>
      <cdr:spPr>
        <a:xfrm xmlns:a="http://schemas.openxmlformats.org/drawingml/2006/main">
          <a:off x="165100" y="946150"/>
          <a:ext cx="911792" cy="463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❹災害時対応、</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en-US" altLang="ja-JP" sz="1000">
              <a:solidFill>
                <a:sysClr val="windowText" lastClr="000000"/>
              </a:solidFill>
              <a:latin typeface="Meiryo UI" panose="020B0604030504040204" pitchFamily="50" charset="-128"/>
              <a:ea typeface="Meiryo UI" panose="020B0604030504040204" pitchFamily="50" charset="-128"/>
            </a:rPr>
            <a:t>BCP</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0.32288</cdr:x>
      <cdr:y>0.85286</cdr:y>
    </cdr:from>
    <cdr:to>
      <cdr:x>0.67742</cdr:x>
      <cdr:y>0.95312</cdr:y>
    </cdr:to>
    <cdr:sp macro="" textlink="">
      <cdr:nvSpPr>
        <cdr:cNvPr id="5" name="正方形/長方形 4"/>
        <cdr:cNvSpPr/>
      </cdr:nvSpPr>
      <cdr:spPr>
        <a:xfrm xmlns:a="http://schemas.openxmlformats.org/drawingml/2006/main">
          <a:off x="1203324" y="2079625"/>
          <a:ext cx="1321367" cy="24447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❸ｴﾈﾙｷﾞｰの見える化</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0.91314</cdr:x>
      <cdr:y>0</cdr:y>
    </cdr:from>
    <cdr:to>
      <cdr:x>0.96907</cdr:x>
      <cdr:y>0.11838</cdr:y>
    </cdr:to>
    <cdr:sp macro="" textlink="">
      <cdr:nvSpPr>
        <cdr:cNvPr id="2" name="正方形/長方形 1"/>
        <cdr:cNvSpPr/>
      </cdr:nvSpPr>
      <cdr:spPr>
        <a:xfrm xmlns:a="http://schemas.openxmlformats.org/drawingml/2006/main">
          <a:off x="6842125" y="0"/>
          <a:ext cx="419100" cy="3333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a:solidFill>
                <a:sysClr val="windowText" lastClr="000000"/>
              </a:solidFill>
            </a:rPr>
            <a:t>1</a:t>
          </a:r>
          <a:endParaRPr lang="ja-JP" sz="105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0.40329</cdr:x>
      <cdr:y>0.10372</cdr:y>
    </cdr:from>
    <cdr:to>
      <cdr:x>0.44009</cdr:x>
      <cdr:y>0.16121</cdr:y>
    </cdr:to>
    <cdr:sp macro="" textlink="">
      <cdr:nvSpPr>
        <cdr:cNvPr id="2" name="正方形/長方形 1"/>
        <cdr:cNvSpPr/>
      </cdr:nvSpPr>
      <cdr:spPr>
        <a:xfrm xmlns:a="http://schemas.openxmlformats.org/drawingml/2006/main">
          <a:off x="1559909" y="257305"/>
          <a:ext cx="142343" cy="142618"/>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lnSpc>
              <a:spcPts val="1000"/>
            </a:lnSpc>
          </a:pPr>
          <a:r>
            <a:rPr lang="en-US" altLang="ja-JP" sz="900">
              <a:solidFill>
                <a:sysClr val="windowText" lastClr="000000"/>
              </a:solidFill>
              <a:latin typeface="+mn-ea"/>
              <a:ea typeface="+mn-ea"/>
            </a:rPr>
            <a:t>1</a:t>
          </a:r>
          <a:endParaRPr lang="ja-JP" sz="900">
            <a:solidFill>
              <a:sysClr val="windowText" lastClr="000000"/>
            </a:solidFill>
            <a:latin typeface="+mn-ea"/>
            <a:ea typeface="+mn-ea"/>
          </a:endParaRPr>
        </a:p>
      </cdr:txBody>
    </cdr:sp>
  </cdr:relSizeAnchor>
  <cdr:relSizeAnchor xmlns:cdr="http://schemas.openxmlformats.org/drawingml/2006/chartDrawing">
    <cdr:from>
      <cdr:x>0.06802</cdr:x>
      <cdr:y>0.28809</cdr:y>
    </cdr:from>
    <cdr:to>
      <cdr:x>0.32426</cdr:x>
      <cdr:y>0.46024</cdr:y>
    </cdr:to>
    <cdr:sp macro="" textlink="">
      <cdr:nvSpPr>
        <cdr:cNvPr id="8" name="正方形/長方形 7"/>
        <cdr:cNvSpPr/>
      </cdr:nvSpPr>
      <cdr:spPr>
        <a:xfrm xmlns:a="http://schemas.openxmlformats.org/drawingml/2006/main">
          <a:off x="265113" y="688959"/>
          <a:ext cx="998795" cy="41168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　　　⑤耐震性能</a:t>
          </a:r>
          <a:endParaRPr lang="en-US" alt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0.67694</cdr:x>
      <cdr:y>0.29196</cdr:y>
    </cdr:from>
    <cdr:to>
      <cdr:x>0.91311</cdr:x>
      <cdr:y>0.47184</cdr:y>
    </cdr:to>
    <cdr:sp macro="" textlink="">
      <cdr:nvSpPr>
        <cdr:cNvPr id="9" name="正方形/長方形 8"/>
        <cdr:cNvSpPr/>
      </cdr:nvSpPr>
      <cdr:spPr>
        <a:xfrm xmlns:a="http://schemas.openxmlformats.org/drawingml/2006/main">
          <a:off x="2638553" y="698214"/>
          <a:ext cx="920540" cy="4301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②維持管理</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水準</a:t>
          </a:r>
          <a:endParaRPr lang="en-US" alt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0.62052</cdr:x>
      <cdr:y>0.69026</cdr:y>
    </cdr:from>
    <cdr:to>
      <cdr:x>0.8567</cdr:x>
      <cdr:y>0.80053</cdr:y>
    </cdr:to>
    <cdr:sp macro="" textlink="">
      <cdr:nvSpPr>
        <cdr:cNvPr id="10" name="正方形/長方形 9"/>
        <cdr:cNvSpPr/>
      </cdr:nvSpPr>
      <cdr:spPr>
        <a:xfrm xmlns:a="http://schemas.openxmlformats.org/drawingml/2006/main">
          <a:off x="2418637" y="1650730"/>
          <a:ext cx="920576" cy="2637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③建築物</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衛生基準</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0.37553</cdr:x>
      <cdr:y>0.02124</cdr:y>
    </cdr:from>
    <cdr:to>
      <cdr:x>0.63385</cdr:x>
      <cdr:y>0.10057</cdr:y>
    </cdr:to>
    <cdr:sp macro="" textlink="">
      <cdr:nvSpPr>
        <cdr:cNvPr id="11" name="正方形/長方形 10"/>
        <cdr:cNvSpPr/>
      </cdr:nvSpPr>
      <cdr:spPr>
        <a:xfrm xmlns:a="http://schemas.openxmlformats.org/drawingml/2006/main">
          <a:off x="1463747" y="50800"/>
          <a:ext cx="1006835" cy="189714"/>
        </a:xfrm>
        <a:prstGeom xmlns:a="http://schemas.openxmlformats.org/drawingml/2006/main" prst="rect">
          <a:avLst/>
        </a:prstGeom>
        <a:noFill xmlns:a="http://schemas.openxmlformats.org/drawingml/2006/main"/>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①利便性・機能性</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0.11819</cdr:x>
      <cdr:y>0.6471</cdr:y>
    </cdr:from>
    <cdr:to>
      <cdr:x>0.37651</cdr:x>
      <cdr:y>0.72643</cdr:y>
    </cdr:to>
    <cdr:sp macro="" textlink="">
      <cdr:nvSpPr>
        <cdr:cNvPr id="12" name="正方形/長方形 11"/>
        <cdr:cNvSpPr/>
      </cdr:nvSpPr>
      <cdr:spPr>
        <a:xfrm xmlns:a="http://schemas.openxmlformats.org/drawingml/2006/main">
          <a:off x="460660" y="1547500"/>
          <a:ext cx="1006870" cy="18971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④省エネルギー</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性能</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0.02242</cdr:x>
      <cdr:y>0.27974</cdr:y>
    </cdr:from>
    <cdr:to>
      <cdr:x>0.30263</cdr:x>
      <cdr:y>0.45189</cdr:y>
    </cdr:to>
    <cdr:sp macro="" textlink="">
      <cdr:nvSpPr>
        <cdr:cNvPr id="2" name="正方形/長方形 1"/>
        <cdr:cNvSpPr/>
      </cdr:nvSpPr>
      <cdr:spPr>
        <a:xfrm xmlns:a="http://schemas.openxmlformats.org/drawingml/2006/main">
          <a:off x="79914" y="668985"/>
          <a:ext cx="998795" cy="41168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　　　⑤耐震性能</a:t>
          </a:r>
          <a:endParaRPr lang="en-US" alt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0.68829</cdr:x>
      <cdr:y>0.28361</cdr:y>
    </cdr:from>
    <cdr:to>
      <cdr:x>0.94655</cdr:x>
      <cdr:y>0.46349</cdr:y>
    </cdr:to>
    <cdr:sp macro="" textlink="">
      <cdr:nvSpPr>
        <cdr:cNvPr id="3" name="正方形/長方形 2"/>
        <cdr:cNvSpPr/>
      </cdr:nvSpPr>
      <cdr:spPr>
        <a:xfrm xmlns:a="http://schemas.openxmlformats.org/drawingml/2006/main">
          <a:off x="2453354" y="678240"/>
          <a:ext cx="920540" cy="4301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②維持管理</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水準</a:t>
          </a:r>
          <a:endParaRPr lang="en-US" alt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0.6266</cdr:x>
      <cdr:y>0.68191</cdr:y>
    </cdr:from>
    <cdr:to>
      <cdr:x>0.88487</cdr:x>
      <cdr:y>0.79218</cdr:y>
    </cdr:to>
    <cdr:sp macro="" textlink="">
      <cdr:nvSpPr>
        <cdr:cNvPr id="4" name="正方形/長方形 3"/>
        <cdr:cNvSpPr/>
      </cdr:nvSpPr>
      <cdr:spPr>
        <a:xfrm xmlns:a="http://schemas.openxmlformats.org/drawingml/2006/main">
          <a:off x="2233438" y="1630756"/>
          <a:ext cx="920576" cy="2637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③建築物</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衛生基準</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0.3587</cdr:x>
      <cdr:y>0.01289</cdr:y>
    </cdr:from>
    <cdr:to>
      <cdr:x>0.64117</cdr:x>
      <cdr:y>0.09222</cdr:y>
    </cdr:to>
    <cdr:sp macro="" textlink="">
      <cdr:nvSpPr>
        <cdr:cNvPr id="5" name="正方形/長方形 4"/>
        <cdr:cNvSpPr/>
      </cdr:nvSpPr>
      <cdr:spPr>
        <a:xfrm xmlns:a="http://schemas.openxmlformats.org/drawingml/2006/main">
          <a:off x="1269999" y="31750"/>
          <a:ext cx="1000125" cy="195375"/>
        </a:xfrm>
        <a:prstGeom xmlns:a="http://schemas.openxmlformats.org/drawingml/2006/main" prst="rect">
          <a:avLst/>
        </a:prstGeom>
        <a:noFill xmlns:a="http://schemas.openxmlformats.org/drawingml/2006/main"/>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①利便性・機能性</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0.07728</cdr:x>
      <cdr:y>0.63874</cdr:y>
    </cdr:from>
    <cdr:to>
      <cdr:x>0.35976</cdr:x>
      <cdr:y>0.71807</cdr:y>
    </cdr:to>
    <cdr:sp macro="" textlink="">
      <cdr:nvSpPr>
        <cdr:cNvPr id="6" name="正方形/長方形 5"/>
        <cdr:cNvSpPr/>
      </cdr:nvSpPr>
      <cdr:spPr>
        <a:xfrm xmlns:a="http://schemas.openxmlformats.org/drawingml/2006/main">
          <a:off x="275461" y="1527526"/>
          <a:ext cx="1006870" cy="18971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④省エネルギー</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性能</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0.41777</cdr:x>
      <cdr:y>0.15219</cdr:y>
    </cdr:from>
    <cdr:to>
      <cdr:x>0.45673</cdr:x>
      <cdr:y>0.21079</cdr:y>
    </cdr:to>
    <cdr:sp macro="" textlink="">
      <cdr:nvSpPr>
        <cdr:cNvPr id="2" name="正方形/長方形 1"/>
        <cdr:cNvSpPr/>
      </cdr:nvSpPr>
      <cdr:spPr>
        <a:xfrm xmlns:a="http://schemas.openxmlformats.org/drawingml/2006/main">
          <a:off x="1529513" y="369957"/>
          <a:ext cx="142639" cy="1424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lnSpc>
              <a:spcPts val="1000"/>
            </a:lnSpc>
          </a:pPr>
          <a:r>
            <a:rPr lang="en-US" altLang="ja-JP" sz="900">
              <a:solidFill>
                <a:sysClr val="windowText" lastClr="000000"/>
              </a:solidFill>
              <a:latin typeface="+mn-ea"/>
              <a:ea typeface="+mn-ea"/>
            </a:rPr>
            <a:t>1</a:t>
          </a:r>
          <a:endParaRPr lang="ja-JP" sz="900">
            <a:solidFill>
              <a:sysClr val="windowText" lastClr="000000"/>
            </a:solidFill>
            <a:latin typeface="+mn-ea"/>
            <a:ea typeface="+mn-ea"/>
          </a:endParaRPr>
        </a:p>
      </cdr:txBody>
    </cdr:sp>
  </cdr:relSizeAnchor>
  <cdr:relSizeAnchor xmlns:cdr="http://schemas.openxmlformats.org/drawingml/2006/chartDrawing">
    <cdr:from>
      <cdr:x>0.30901</cdr:x>
      <cdr:y>0.02104</cdr:y>
    </cdr:from>
    <cdr:to>
      <cdr:x>0.68394</cdr:x>
      <cdr:y>0.12231</cdr:y>
    </cdr:to>
    <cdr:sp macro="" textlink="">
      <cdr:nvSpPr>
        <cdr:cNvPr id="3" name="正方形/長方形 2"/>
        <cdr:cNvSpPr/>
      </cdr:nvSpPr>
      <cdr:spPr>
        <a:xfrm xmlns:a="http://schemas.openxmlformats.org/drawingml/2006/main">
          <a:off x="1089024" y="50800"/>
          <a:ext cx="1321367" cy="24447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➊ﾘﾌﾚｯｼｭ・ﾘﾗｯｸｽ空間</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0.74955</cdr:x>
      <cdr:y>0.38796</cdr:y>
    </cdr:from>
    <cdr:to>
      <cdr:x>0.95962</cdr:x>
      <cdr:y>0.57997</cdr:y>
    </cdr:to>
    <cdr:sp macro="" textlink="">
      <cdr:nvSpPr>
        <cdr:cNvPr id="4" name="正方形/長方形 3"/>
        <cdr:cNvSpPr/>
      </cdr:nvSpPr>
      <cdr:spPr>
        <a:xfrm xmlns:a="http://schemas.openxmlformats.org/drawingml/2006/main">
          <a:off x="2641599" y="936625"/>
          <a:ext cx="740343" cy="463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➋室内環境</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ﾃﾅﾝﾄ対応</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0.01441</cdr:x>
      <cdr:y>0.38796</cdr:y>
    </cdr:from>
    <cdr:to>
      <cdr:x>0.27313</cdr:x>
      <cdr:y>0.57997</cdr:y>
    </cdr:to>
    <cdr:sp macro="" textlink="">
      <cdr:nvSpPr>
        <cdr:cNvPr id="5" name="正方形/長方形 4"/>
        <cdr:cNvSpPr/>
      </cdr:nvSpPr>
      <cdr:spPr>
        <a:xfrm xmlns:a="http://schemas.openxmlformats.org/drawingml/2006/main">
          <a:off x="50800" y="936625"/>
          <a:ext cx="911792" cy="463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❹災害時対応、</a:t>
          </a:r>
          <a:endParaRPr lang="en-US" altLang="ja-JP" sz="1000">
            <a:solidFill>
              <a:sysClr val="windowText" lastClr="000000"/>
            </a:solidFill>
            <a:latin typeface="Meiryo UI" panose="020B0604030504040204" pitchFamily="50" charset="-128"/>
            <a:ea typeface="Meiryo UI" panose="020B0604030504040204" pitchFamily="50" charset="-128"/>
          </a:endParaRPr>
        </a:p>
        <a:p xmlns:a="http://schemas.openxmlformats.org/drawingml/2006/main">
          <a:pPr algn="ctr">
            <a:lnSpc>
              <a:spcPct val="100000"/>
            </a:lnSpc>
          </a:pPr>
          <a:r>
            <a:rPr lang="en-US" altLang="ja-JP" sz="1000">
              <a:solidFill>
                <a:sysClr val="windowText" lastClr="000000"/>
              </a:solidFill>
              <a:latin typeface="Meiryo UI" panose="020B0604030504040204" pitchFamily="50" charset="-128"/>
              <a:ea typeface="Meiryo UI" panose="020B0604030504040204" pitchFamily="50" charset="-128"/>
            </a:rPr>
            <a:t>BCP</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0.30901</cdr:x>
      <cdr:y>0.85746</cdr:y>
    </cdr:from>
    <cdr:to>
      <cdr:x>0.68394</cdr:x>
      <cdr:y>0.95873</cdr:y>
    </cdr:to>
    <cdr:sp macro="" textlink="">
      <cdr:nvSpPr>
        <cdr:cNvPr id="6" name="正方形/長方形 5"/>
        <cdr:cNvSpPr/>
      </cdr:nvSpPr>
      <cdr:spPr>
        <a:xfrm xmlns:a="http://schemas.openxmlformats.org/drawingml/2006/main">
          <a:off x="1089024" y="2070100"/>
          <a:ext cx="1321367" cy="24447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00000"/>
            </a:lnSpc>
          </a:pPr>
          <a:r>
            <a:rPr lang="ja-JP" altLang="en-US" sz="1000">
              <a:solidFill>
                <a:sysClr val="windowText" lastClr="000000"/>
              </a:solidFill>
              <a:latin typeface="Meiryo UI" panose="020B0604030504040204" pitchFamily="50" charset="-128"/>
              <a:ea typeface="Meiryo UI" panose="020B0604030504040204" pitchFamily="50" charset="-128"/>
            </a:rPr>
            <a:t>❸ｴﾈﾙｷﾞｰの見える化</a:t>
          </a:r>
          <a:endParaRPr lang="ja-JP" sz="1000">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0.91379</cdr:x>
      <cdr:y>0</cdr:y>
    </cdr:from>
    <cdr:to>
      <cdr:x>0.96798</cdr:x>
      <cdr:y>0.11727</cdr:y>
    </cdr:to>
    <cdr:sp macro="" textlink="">
      <cdr:nvSpPr>
        <cdr:cNvPr id="3" name="正方形/長方形 2"/>
        <cdr:cNvSpPr/>
      </cdr:nvSpPr>
      <cdr:spPr>
        <a:xfrm xmlns:a="http://schemas.openxmlformats.org/drawingml/2006/main">
          <a:off x="7067550" y="0"/>
          <a:ext cx="419100" cy="3333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ltLang="ja-JP" sz="1400">
              <a:solidFill>
                <a:sysClr val="windowText" lastClr="000000"/>
              </a:solidFill>
            </a:rPr>
            <a:t>1</a:t>
          </a:r>
          <a:endParaRPr lang="ja-JP" sz="1050">
            <a:solidFill>
              <a:sysClr val="windowText" lastClr="0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0.39971</cdr:x>
      <cdr:y>0.17353</cdr:y>
    </cdr:from>
    <cdr:to>
      <cdr:x>0.42268</cdr:x>
      <cdr:y>0.22097</cdr:y>
    </cdr:to>
    <cdr:sp macro="" textlink="">
      <cdr:nvSpPr>
        <cdr:cNvPr id="2" name="正方形/長方形 1"/>
        <cdr:cNvSpPr/>
      </cdr:nvSpPr>
      <cdr:spPr>
        <a:xfrm xmlns:a="http://schemas.openxmlformats.org/drawingml/2006/main">
          <a:off x="1491346" y="441327"/>
          <a:ext cx="85725" cy="120648"/>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nSpc>
              <a:spcPts val="1000"/>
            </a:lnSpc>
          </a:pPr>
          <a:r>
            <a:rPr lang="en-US" altLang="ja-JP" sz="900">
              <a:solidFill>
                <a:sysClr val="windowText" lastClr="000000"/>
              </a:solidFill>
            </a:rPr>
            <a:t>1</a:t>
          </a:r>
          <a:endParaRPr lang="ja-JP" sz="900">
            <a:solidFill>
              <a:sysClr val="windowText" lastClr="000000"/>
            </a:solidFill>
          </a:endParaRPr>
        </a:p>
      </cdr:txBody>
    </cdr:sp>
  </cdr:relSizeAnchor>
  <cdr:relSizeAnchor xmlns:cdr="http://schemas.openxmlformats.org/drawingml/2006/chartDrawing">
    <cdr:from>
      <cdr:x>0.39896</cdr:x>
      <cdr:y>0.16795</cdr:y>
    </cdr:from>
    <cdr:to>
      <cdr:x>0.43576</cdr:x>
      <cdr:y>0.22176</cdr:y>
    </cdr:to>
    <cdr:sp macro="" textlink="">
      <cdr:nvSpPr>
        <cdr:cNvPr id="3" name="正方形/長方形 2"/>
        <cdr:cNvSpPr/>
      </cdr:nvSpPr>
      <cdr:spPr>
        <a:xfrm xmlns:a="http://schemas.openxmlformats.org/drawingml/2006/main">
          <a:off x="1543164" y="430334"/>
          <a:ext cx="142342" cy="137873"/>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lnSpc>
              <a:spcPts val="1000"/>
            </a:lnSpc>
          </a:pPr>
          <a:r>
            <a:rPr lang="en-US" altLang="ja-JP" sz="900">
              <a:solidFill>
                <a:sysClr val="windowText" lastClr="000000"/>
              </a:solidFill>
              <a:latin typeface="+mn-ea"/>
              <a:ea typeface="+mn-ea"/>
            </a:rPr>
            <a:t>1</a:t>
          </a:r>
          <a:endParaRPr lang="ja-JP" sz="900">
            <a:solidFill>
              <a:sysClr val="windowText" lastClr="000000"/>
            </a:solidFill>
            <a:latin typeface="+mn-ea"/>
            <a:ea typeface="+mn-ea"/>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I65536"/>
  <sheetViews>
    <sheetView showGridLines="0" zoomScale="60" zoomScaleNormal="60" zoomScaleSheetLayoutView="62" workbookViewId="0">
      <selection activeCell="D7" sqref="D7"/>
    </sheetView>
  </sheetViews>
  <sheetFormatPr defaultColWidth="9" defaultRowHeight="25.5" zeroHeight="1"/>
  <cols>
    <col min="1" max="1" width="1.90625" style="112" customWidth="1"/>
    <col min="2" max="2" width="18.08984375" style="112" customWidth="1"/>
    <col min="3" max="3" width="19.36328125" style="112" customWidth="1"/>
    <col min="4" max="4" width="7.08984375" style="113" customWidth="1"/>
    <col min="5" max="5" width="1.6328125" style="114" customWidth="1"/>
    <col min="6" max="6" width="65.6328125" style="114" customWidth="1"/>
    <col min="7" max="7" width="10.453125" style="114" customWidth="1"/>
    <col min="8" max="8" width="1.6328125" style="114" customWidth="1"/>
    <col min="9" max="9" width="43.453125" style="114" customWidth="1"/>
    <col min="10" max="10" width="1.6328125" style="114" customWidth="1"/>
    <col min="11" max="11" width="50.6328125" style="114" customWidth="1"/>
    <col min="12" max="12" width="1.6328125" style="114" customWidth="1"/>
    <col min="13" max="13" width="49.6328125" style="114" customWidth="1"/>
    <col min="14" max="14" width="1.6328125" style="112" customWidth="1"/>
    <col min="15" max="17" width="9" style="112" hidden="1" customWidth="1"/>
    <col min="18" max="19" width="9" style="179" hidden="1" customWidth="1"/>
    <col min="20" max="20" width="49.26953125" style="112" hidden="1" customWidth="1"/>
    <col min="21" max="21" width="9" style="112" hidden="1" customWidth="1"/>
    <col min="22" max="22" width="59.26953125" style="112" hidden="1" customWidth="1"/>
    <col min="23" max="35" width="9" style="112" hidden="1" customWidth="1"/>
    <col min="36" max="257" width="9" style="112" customWidth="1"/>
    <col min="258" max="16384" width="9" style="112"/>
  </cols>
  <sheetData>
    <row r="1" spans="2:21" ht="5.25" customHeight="1"/>
    <row r="2" spans="2:21" ht="33.5">
      <c r="B2" s="136" t="s">
        <v>834</v>
      </c>
      <c r="C2" s="115"/>
      <c r="D2" s="116"/>
      <c r="E2" s="117"/>
      <c r="F2" s="117"/>
      <c r="G2" s="117"/>
      <c r="H2" s="117"/>
      <c r="I2" s="118"/>
      <c r="J2" s="117"/>
      <c r="K2" s="117"/>
      <c r="L2" s="117"/>
      <c r="M2" s="119" t="s">
        <v>1044</v>
      </c>
      <c r="O2" s="112">
        <v>0</v>
      </c>
      <c r="P2" s="179">
        <v>1</v>
      </c>
      <c r="Q2" s="112">
        <v>2</v>
      </c>
    </row>
    <row r="3" spans="2:21" ht="15.75" customHeight="1">
      <c r="B3" s="120"/>
      <c r="C3" s="61"/>
      <c r="D3" s="121"/>
      <c r="E3" s="122"/>
      <c r="F3" s="122"/>
      <c r="G3" s="122"/>
      <c r="H3" s="122"/>
      <c r="I3" s="123"/>
      <c r="J3" s="122"/>
      <c r="K3" s="122"/>
      <c r="L3" s="122"/>
      <c r="M3" s="122"/>
    </row>
    <row r="4" spans="2:21" ht="21">
      <c r="B4" s="195" t="s">
        <v>847</v>
      </c>
      <c r="C4" s="195"/>
      <c r="D4" s="195"/>
      <c r="E4" s="195"/>
      <c r="F4" s="195"/>
      <c r="G4" s="124"/>
      <c r="H4" s="124"/>
      <c r="I4" s="125"/>
      <c r="J4" s="124"/>
      <c r="K4" s="124"/>
      <c r="L4" s="124"/>
      <c r="M4" s="124"/>
    </row>
    <row r="5" spans="2:21" ht="9" customHeight="1" thickBot="1">
      <c r="B5" s="126"/>
      <c r="C5" s="61"/>
      <c r="D5" s="121"/>
      <c r="E5" s="122"/>
      <c r="F5" s="122"/>
      <c r="G5" s="122"/>
      <c r="H5" s="122"/>
      <c r="I5" s="123"/>
      <c r="J5" s="122"/>
      <c r="K5" s="122"/>
      <c r="L5" s="122"/>
      <c r="M5" s="122"/>
    </row>
    <row r="6" spans="2:21" ht="27" customHeight="1" thickBot="1">
      <c r="B6" s="154" t="s">
        <v>854</v>
      </c>
      <c r="C6" s="193">
        <v>2000</v>
      </c>
      <c r="D6" s="176" t="s">
        <v>855</v>
      </c>
      <c r="E6" s="122"/>
      <c r="F6" s="122"/>
      <c r="G6" s="122"/>
      <c r="H6" s="122"/>
      <c r="I6" s="123"/>
      <c r="J6" s="122"/>
      <c r="K6" s="122"/>
      <c r="L6" s="122"/>
      <c r="M6" s="122"/>
    </row>
    <row r="7" spans="2:21" ht="27" customHeight="1" thickBot="1">
      <c r="B7" s="154" t="s">
        <v>850</v>
      </c>
      <c r="C7" s="193">
        <v>3000</v>
      </c>
      <c r="D7" s="177" t="s">
        <v>846</v>
      </c>
      <c r="E7" s="122"/>
      <c r="F7" s="122"/>
      <c r="G7" s="122"/>
      <c r="H7" s="122"/>
      <c r="I7" s="123"/>
      <c r="J7" s="122"/>
      <c r="K7" s="122"/>
      <c r="L7" s="122"/>
      <c r="M7" s="122"/>
    </row>
    <row r="8" spans="2:21" ht="27" customHeight="1" thickBot="1">
      <c r="B8" s="154" t="s">
        <v>851</v>
      </c>
      <c r="C8" s="192">
        <v>4</v>
      </c>
      <c r="D8" s="177" t="s">
        <v>848</v>
      </c>
      <c r="E8" s="122"/>
      <c r="F8" s="122"/>
      <c r="G8" s="122"/>
      <c r="H8" s="122"/>
      <c r="I8" s="123"/>
      <c r="J8" s="122"/>
      <c r="K8" s="122"/>
      <c r="L8" s="122"/>
      <c r="M8" s="122"/>
    </row>
    <row r="9" spans="2:21" ht="27" customHeight="1" thickBot="1">
      <c r="B9" s="154" t="s">
        <v>852</v>
      </c>
      <c r="C9" s="192" t="s">
        <v>1042</v>
      </c>
      <c r="D9" s="176" t="s">
        <v>849</v>
      </c>
      <c r="E9" s="122"/>
      <c r="F9" s="122"/>
      <c r="G9" s="122"/>
      <c r="H9" s="122"/>
      <c r="I9" s="123"/>
      <c r="J9" s="122"/>
      <c r="K9" s="122"/>
      <c r="L9" s="122"/>
      <c r="M9" s="122"/>
    </row>
    <row r="10" spans="2:21" ht="11.25" customHeight="1">
      <c r="B10" s="126"/>
      <c r="C10" s="127"/>
      <c r="D10" s="121"/>
      <c r="E10" s="122"/>
      <c r="F10" s="122"/>
      <c r="G10" s="122"/>
      <c r="H10" s="122"/>
      <c r="I10" s="123"/>
      <c r="J10" s="122"/>
      <c r="K10" s="122"/>
      <c r="L10" s="122"/>
      <c r="M10" s="122"/>
    </row>
    <row r="11" spans="2:21" ht="21">
      <c r="B11" s="195" t="s">
        <v>858</v>
      </c>
      <c r="C11" s="195"/>
      <c r="D11" s="195"/>
      <c r="E11" s="195"/>
      <c r="F11" s="195"/>
      <c r="G11" s="124"/>
      <c r="H11" s="124"/>
      <c r="I11" s="125"/>
      <c r="J11" s="124"/>
      <c r="K11" s="124"/>
      <c r="L11" s="124"/>
      <c r="M11" s="124"/>
    </row>
    <row r="12" spans="2:21" ht="27.75" customHeight="1">
      <c r="B12" s="154" t="s">
        <v>856</v>
      </c>
      <c r="C12" s="61"/>
      <c r="D12" s="121"/>
      <c r="E12" s="122"/>
      <c r="F12" s="122"/>
      <c r="G12" s="122"/>
      <c r="H12" s="122"/>
      <c r="I12" s="123"/>
      <c r="J12" s="122"/>
      <c r="K12" s="122"/>
      <c r="L12" s="122"/>
      <c r="M12" s="122"/>
    </row>
    <row r="13" spans="2:21" ht="27.75" customHeight="1">
      <c r="B13" s="154" t="s">
        <v>857</v>
      </c>
      <c r="C13" s="61"/>
      <c r="D13" s="121"/>
      <c r="E13" s="122"/>
      <c r="F13" s="122"/>
      <c r="G13" s="122"/>
      <c r="H13" s="122"/>
      <c r="I13" s="123"/>
      <c r="J13" s="122"/>
      <c r="K13" s="122"/>
      <c r="L13" s="122"/>
      <c r="M13" s="122"/>
      <c r="P13" s="181" t="s">
        <v>999</v>
      </c>
      <c r="Q13" s="181"/>
      <c r="R13" s="182" t="s">
        <v>958</v>
      </c>
      <c r="S13" s="183"/>
      <c r="T13" s="181" t="s">
        <v>1000</v>
      </c>
      <c r="U13" s="181" t="s">
        <v>1001</v>
      </c>
    </row>
    <row r="14" spans="2:21" ht="15.75" customHeight="1">
      <c r="B14" s="126"/>
      <c r="C14" s="61"/>
      <c r="D14" s="121"/>
      <c r="E14" s="122"/>
      <c r="F14" s="122"/>
      <c r="G14" s="122"/>
      <c r="H14" s="122"/>
      <c r="I14" s="123"/>
      <c r="J14" s="122"/>
      <c r="K14" s="122"/>
      <c r="L14" s="122"/>
      <c r="M14" s="122"/>
      <c r="P14" s="183" t="s">
        <v>959</v>
      </c>
      <c r="Q14" s="183" t="s">
        <v>965</v>
      </c>
      <c r="R14" s="183" t="s">
        <v>959</v>
      </c>
      <c r="S14" s="183" t="s">
        <v>965</v>
      </c>
      <c r="T14" s="181"/>
      <c r="U14" s="181"/>
    </row>
    <row r="15" spans="2:21" ht="8.25" customHeight="1" thickBot="1">
      <c r="B15" s="61"/>
      <c r="C15" s="61"/>
      <c r="D15" s="121"/>
      <c r="E15" s="122"/>
      <c r="F15" s="122"/>
      <c r="G15" s="122"/>
      <c r="H15" s="122"/>
      <c r="I15" s="122"/>
      <c r="J15" s="122"/>
      <c r="K15" s="122"/>
      <c r="L15" s="122"/>
      <c r="M15" s="122"/>
      <c r="P15" s="181"/>
      <c r="Q15" s="181"/>
      <c r="R15" s="183"/>
      <c r="S15" s="183"/>
      <c r="T15" s="181"/>
      <c r="U15" s="181"/>
    </row>
    <row r="16" spans="2:21" s="62" customFormat="1" ht="34.5" customHeight="1" thickBot="1">
      <c r="B16" s="198" t="s">
        <v>843</v>
      </c>
      <c r="C16" s="199"/>
      <c r="D16" s="128" t="s">
        <v>736</v>
      </c>
      <c r="E16" s="129"/>
      <c r="F16" s="130" t="s">
        <v>737</v>
      </c>
      <c r="G16" s="131" t="s">
        <v>840</v>
      </c>
      <c r="H16" s="132"/>
      <c r="I16" s="133" t="s">
        <v>935</v>
      </c>
      <c r="J16" s="134"/>
      <c r="K16" s="133" t="s">
        <v>936</v>
      </c>
      <c r="L16" s="134"/>
      <c r="M16" s="135" t="s">
        <v>934</v>
      </c>
      <c r="P16" s="184"/>
      <c r="Q16" s="184"/>
      <c r="R16" s="184"/>
      <c r="S16" s="182"/>
      <c r="T16" s="184"/>
      <c r="U16" s="184"/>
    </row>
    <row r="17" spans="2:22" s="154" customFormat="1" ht="54" customHeight="1" thickBot="1">
      <c r="B17" s="144" t="s">
        <v>838</v>
      </c>
      <c r="C17" s="145" t="s">
        <v>835</v>
      </c>
      <c r="D17" s="146">
        <v>1</v>
      </c>
      <c r="E17" s="147"/>
      <c r="F17" s="148" t="s">
        <v>520</v>
      </c>
      <c r="G17" s="149">
        <v>0</v>
      </c>
      <c r="H17" s="150"/>
      <c r="I17" s="151" t="s">
        <v>738</v>
      </c>
      <c r="J17" s="147"/>
      <c r="K17" s="152" t="s">
        <v>739</v>
      </c>
      <c r="L17" s="147"/>
      <c r="M17" s="153" t="s">
        <v>740</v>
      </c>
      <c r="P17" s="185"/>
      <c r="Q17" s="185"/>
      <c r="R17" s="186"/>
      <c r="S17" s="186"/>
      <c r="T17" s="185"/>
      <c r="U17" s="185"/>
    </row>
    <row r="18" spans="2:22" s="154" customFormat="1" ht="54" customHeight="1" thickBot="1">
      <c r="B18" s="144"/>
      <c r="C18" s="155"/>
      <c r="D18" s="156">
        <v>2</v>
      </c>
      <c r="E18" s="157"/>
      <c r="F18" s="158" t="s">
        <v>521</v>
      </c>
      <c r="G18" s="149">
        <v>1</v>
      </c>
      <c r="H18" s="159"/>
      <c r="I18" s="160" t="s">
        <v>741</v>
      </c>
      <c r="J18" s="157"/>
      <c r="K18" s="161" t="s">
        <v>742</v>
      </c>
      <c r="L18" s="157"/>
      <c r="M18" s="162" t="s">
        <v>743</v>
      </c>
      <c r="P18" s="185"/>
      <c r="Q18" s="185"/>
      <c r="R18" s="186"/>
      <c r="S18" s="186"/>
      <c r="T18" s="185"/>
      <c r="U18" s="185"/>
    </row>
    <row r="19" spans="2:22" s="154" customFormat="1" ht="54" customHeight="1" thickBot="1">
      <c r="B19" s="144"/>
      <c r="C19" s="155"/>
      <c r="D19" s="156">
        <v>3</v>
      </c>
      <c r="E19" s="157"/>
      <c r="F19" s="158" t="s">
        <v>522</v>
      </c>
      <c r="G19" s="149">
        <v>1</v>
      </c>
      <c r="H19" s="159"/>
      <c r="I19" s="160" t="s">
        <v>744</v>
      </c>
      <c r="J19" s="157"/>
      <c r="K19" s="161" t="s">
        <v>745</v>
      </c>
      <c r="L19" s="157"/>
      <c r="M19" s="162" t="s">
        <v>746</v>
      </c>
      <c r="P19" s="185"/>
      <c r="Q19" s="185"/>
      <c r="R19" s="186"/>
      <c r="S19" s="186"/>
      <c r="T19" s="185"/>
      <c r="U19" s="185"/>
    </row>
    <row r="20" spans="2:22" s="154" customFormat="1" ht="54" customHeight="1" thickBot="1">
      <c r="B20" s="144"/>
      <c r="C20" s="155"/>
      <c r="D20" s="156">
        <v>4</v>
      </c>
      <c r="E20" s="157"/>
      <c r="F20" s="158" t="s">
        <v>523</v>
      </c>
      <c r="G20" s="149">
        <v>1</v>
      </c>
      <c r="H20" s="159"/>
      <c r="I20" s="160" t="s">
        <v>747</v>
      </c>
      <c r="J20" s="157"/>
      <c r="K20" s="161" t="s">
        <v>748</v>
      </c>
      <c r="L20" s="157"/>
      <c r="M20" s="162" t="s">
        <v>749</v>
      </c>
      <c r="P20" s="185"/>
      <c r="Q20" s="185"/>
      <c r="R20" s="186"/>
      <c r="S20" s="186"/>
      <c r="T20" s="185"/>
      <c r="U20" s="185"/>
    </row>
    <row r="21" spans="2:22" s="154" customFormat="1" ht="54" customHeight="1" thickBot="1">
      <c r="B21" s="144"/>
      <c r="C21" s="155"/>
      <c r="D21" s="156">
        <v>5</v>
      </c>
      <c r="E21" s="157"/>
      <c r="F21" s="158" t="s">
        <v>524</v>
      </c>
      <c r="G21" s="149">
        <v>1</v>
      </c>
      <c r="H21" s="159"/>
      <c r="I21" s="160" t="s">
        <v>750</v>
      </c>
      <c r="J21" s="157"/>
      <c r="K21" s="160" t="s">
        <v>751</v>
      </c>
      <c r="L21" s="157"/>
      <c r="M21" s="163" t="s">
        <v>752</v>
      </c>
      <c r="P21" s="185"/>
      <c r="Q21" s="185"/>
      <c r="R21" s="186"/>
      <c r="S21" s="186"/>
      <c r="T21" s="185"/>
      <c r="U21" s="185"/>
    </row>
    <row r="22" spans="2:22" s="154" customFormat="1" ht="54" customHeight="1" thickBot="1">
      <c r="B22" s="144"/>
      <c r="C22" s="155"/>
      <c r="D22" s="156">
        <v>6</v>
      </c>
      <c r="E22" s="157"/>
      <c r="F22" s="158" t="s">
        <v>525</v>
      </c>
      <c r="G22" s="149">
        <v>1</v>
      </c>
      <c r="H22" s="159"/>
      <c r="I22" s="160" t="s">
        <v>753</v>
      </c>
      <c r="J22" s="157"/>
      <c r="K22" s="161" t="s">
        <v>754</v>
      </c>
      <c r="L22" s="157"/>
      <c r="M22" s="162" t="s">
        <v>755</v>
      </c>
      <c r="P22" s="185"/>
      <c r="Q22" s="185"/>
      <c r="R22" s="186"/>
      <c r="S22" s="186"/>
      <c r="T22" s="185"/>
      <c r="U22" s="185"/>
    </row>
    <row r="23" spans="2:22" s="154" customFormat="1" ht="54" customHeight="1" thickBot="1">
      <c r="B23" s="144"/>
      <c r="C23" s="164"/>
      <c r="D23" s="156">
        <v>7</v>
      </c>
      <c r="E23" s="157"/>
      <c r="F23" s="158" t="s">
        <v>526</v>
      </c>
      <c r="G23" s="149">
        <v>1</v>
      </c>
      <c r="H23" s="159"/>
      <c r="I23" s="160" t="s">
        <v>753</v>
      </c>
      <c r="J23" s="157"/>
      <c r="K23" s="161" t="s">
        <v>756</v>
      </c>
      <c r="L23" s="157"/>
      <c r="M23" s="162" t="s">
        <v>757</v>
      </c>
      <c r="P23" s="185"/>
      <c r="Q23" s="185"/>
      <c r="R23" s="186"/>
      <c r="S23" s="186"/>
      <c r="T23" s="185"/>
      <c r="U23" s="185"/>
    </row>
    <row r="24" spans="2:22" s="154" customFormat="1" ht="54" customHeight="1" thickBot="1">
      <c r="B24" s="144"/>
      <c r="C24" s="165" t="s">
        <v>836</v>
      </c>
      <c r="D24" s="156">
        <v>8</v>
      </c>
      <c r="E24" s="157"/>
      <c r="F24" s="158" t="s">
        <v>527</v>
      </c>
      <c r="G24" s="149">
        <v>1</v>
      </c>
      <c r="H24" s="159"/>
      <c r="I24" s="160" t="s">
        <v>758</v>
      </c>
      <c r="J24" s="157"/>
      <c r="K24" s="161" t="s">
        <v>759</v>
      </c>
      <c r="L24" s="157"/>
      <c r="M24" s="162" t="s">
        <v>760</v>
      </c>
      <c r="P24" s="185">
        <f>R24</f>
        <v>1</v>
      </c>
      <c r="Q24" s="185"/>
      <c r="R24" s="187">
        <f>IF(G24&lt;2,1,"")</f>
        <v>1</v>
      </c>
      <c r="S24" s="186"/>
      <c r="T24" s="185" t="s">
        <v>960</v>
      </c>
      <c r="U24" s="189">
        <f>D24</f>
        <v>8</v>
      </c>
      <c r="V24" s="154" t="s">
        <v>1043</v>
      </c>
    </row>
    <row r="25" spans="2:22" s="154" customFormat="1" ht="54" customHeight="1" thickBot="1">
      <c r="B25" s="144"/>
      <c r="C25" s="164"/>
      <c r="D25" s="156">
        <v>9</v>
      </c>
      <c r="E25" s="157"/>
      <c r="F25" s="158" t="s">
        <v>528</v>
      </c>
      <c r="G25" s="149">
        <v>1</v>
      </c>
      <c r="H25" s="159"/>
      <c r="I25" s="160" t="s">
        <v>761</v>
      </c>
      <c r="J25" s="157"/>
      <c r="K25" s="161" t="s">
        <v>762</v>
      </c>
      <c r="L25" s="157"/>
      <c r="M25" s="162" t="s">
        <v>763</v>
      </c>
      <c r="P25" s="185">
        <f>IF(G25=2,"",SUM($R$24:R25))</f>
        <v>2</v>
      </c>
      <c r="Q25" s="185"/>
      <c r="R25" s="187">
        <f>IF(G25&lt;2,1,"")</f>
        <v>1</v>
      </c>
      <c r="S25" s="186"/>
      <c r="T25" s="185" t="s">
        <v>1004</v>
      </c>
      <c r="U25" s="189">
        <f t="shared" ref="U25:U65" si="0">D25</f>
        <v>9</v>
      </c>
      <c r="V25" s="154" t="s">
        <v>1007</v>
      </c>
    </row>
    <row r="26" spans="2:22" s="154" customFormat="1" ht="54" customHeight="1" thickBot="1">
      <c r="B26" s="144"/>
      <c r="C26" s="165" t="s">
        <v>837</v>
      </c>
      <c r="D26" s="156">
        <v>10</v>
      </c>
      <c r="E26" s="157"/>
      <c r="F26" s="158" t="s">
        <v>529</v>
      </c>
      <c r="G26" s="149">
        <v>1</v>
      </c>
      <c r="H26" s="159"/>
      <c r="I26" s="160" t="s">
        <v>764</v>
      </c>
      <c r="J26" s="157"/>
      <c r="K26" s="161" t="s">
        <v>765</v>
      </c>
      <c r="L26" s="157"/>
      <c r="M26" s="162" t="s">
        <v>766</v>
      </c>
      <c r="P26" s="185" t="str">
        <f>IF(R26&gt;0,SUM($R$24:R26),"")</f>
        <v/>
      </c>
      <c r="Q26" s="185">
        <f>S26</f>
        <v>1</v>
      </c>
      <c r="R26" s="186"/>
      <c r="S26" s="188">
        <f>IF(G26&lt;2,1,"")</f>
        <v>1</v>
      </c>
      <c r="T26" s="185" t="s">
        <v>961</v>
      </c>
      <c r="U26" s="189">
        <f t="shared" si="0"/>
        <v>10</v>
      </c>
      <c r="V26" s="154" t="s">
        <v>1043</v>
      </c>
    </row>
    <row r="27" spans="2:22" s="154" customFormat="1" ht="54" customHeight="1" thickBot="1">
      <c r="B27" s="144"/>
      <c r="C27" s="155"/>
      <c r="D27" s="156">
        <v>11</v>
      </c>
      <c r="E27" s="157"/>
      <c r="F27" s="158" t="s">
        <v>530</v>
      </c>
      <c r="G27" s="149">
        <v>1</v>
      </c>
      <c r="H27" s="159"/>
      <c r="I27" s="160" t="s">
        <v>767</v>
      </c>
      <c r="J27" s="157"/>
      <c r="K27" s="161" t="s">
        <v>765</v>
      </c>
      <c r="L27" s="157"/>
      <c r="M27" s="162" t="s">
        <v>766</v>
      </c>
      <c r="P27" s="185" t="str">
        <f>IF(R27&gt;0,SUM($R$24:R27),"")</f>
        <v/>
      </c>
      <c r="Q27" s="185">
        <f>IF(G27=2,"",SUM($S$26:S27))</f>
        <v>2</v>
      </c>
      <c r="R27" s="186"/>
      <c r="S27" s="188">
        <f>IF(G27&lt;2,1,"")</f>
        <v>1</v>
      </c>
      <c r="T27" s="185" t="s">
        <v>962</v>
      </c>
      <c r="U27" s="189">
        <f t="shared" si="0"/>
        <v>11</v>
      </c>
      <c r="V27" s="154" t="s">
        <v>1043</v>
      </c>
    </row>
    <row r="28" spans="2:22" s="154" customFormat="1" ht="54" customHeight="1" thickBot="1">
      <c r="B28" s="144"/>
      <c r="C28" s="155"/>
      <c r="D28" s="156">
        <v>12</v>
      </c>
      <c r="E28" s="157"/>
      <c r="F28" s="158" t="s">
        <v>531</v>
      </c>
      <c r="G28" s="149">
        <v>1</v>
      </c>
      <c r="H28" s="159"/>
      <c r="I28" s="160" t="s">
        <v>764</v>
      </c>
      <c r="J28" s="157"/>
      <c r="K28" s="161" t="s">
        <v>765</v>
      </c>
      <c r="L28" s="157"/>
      <c r="M28" s="162" t="s">
        <v>766</v>
      </c>
      <c r="P28" s="185" t="str">
        <f>IF(R28&gt;0,SUM($R$24:R28),"")</f>
        <v/>
      </c>
      <c r="Q28" s="185">
        <f>IF(G28=2,"",SUM($S$26:S28))</f>
        <v>3</v>
      </c>
      <c r="R28" s="186"/>
      <c r="S28" s="188">
        <f>IF(G28&lt;2,1,"")</f>
        <v>1</v>
      </c>
      <c r="T28" s="185" t="s">
        <v>963</v>
      </c>
      <c r="U28" s="189">
        <f t="shared" si="0"/>
        <v>12</v>
      </c>
      <c r="V28" s="154" t="s">
        <v>1043</v>
      </c>
    </row>
    <row r="29" spans="2:22" s="154" customFormat="1" ht="54" customHeight="1" thickBot="1">
      <c r="B29" s="144"/>
      <c r="C29" s="155"/>
      <c r="D29" s="156">
        <v>13</v>
      </c>
      <c r="E29" s="157"/>
      <c r="F29" s="158" t="s">
        <v>532</v>
      </c>
      <c r="G29" s="149">
        <v>1</v>
      </c>
      <c r="H29" s="159"/>
      <c r="I29" s="160" t="s">
        <v>768</v>
      </c>
      <c r="J29" s="157"/>
      <c r="K29" s="161" t="s">
        <v>769</v>
      </c>
      <c r="L29" s="157"/>
      <c r="M29" s="162" t="s">
        <v>770</v>
      </c>
      <c r="P29" s="185" t="str">
        <f>IF(R29&gt;0,SUM($R$24:R29),"")</f>
        <v/>
      </c>
      <c r="Q29" s="185">
        <f>IF(G29=2,"",SUM($S$26:S29))</f>
        <v>4</v>
      </c>
      <c r="R29" s="186"/>
      <c r="S29" s="188">
        <f>IF(G29&lt;2,1,"")</f>
        <v>1</v>
      </c>
      <c r="T29" s="185" t="s">
        <v>964</v>
      </c>
      <c r="U29" s="189">
        <f t="shared" si="0"/>
        <v>13</v>
      </c>
      <c r="V29" s="154" t="s">
        <v>1020</v>
      </c>
    </row>
    <row r="30" spans="2:22" s="154" customFormat="1" ht="54" customHeight="1" thickBot="1">
      <c r="B30" s="144"/>
      <c r="C30" s="155"/>
      <c r="D30" s="156">
        <v>14</v>
      </c>
      <c r="E30" s="157"/>
      <c r="F30" s="158" t="s">
        <v>533</v>
      </c>
      <c r="G30" s="149">
        <v>1</v>
      </c>
      <c r="H30" s="159"/>
      <c r="I30" s="160" t="s">
        <v>771</v>
      </c>
      <c r="J30" s="157"/>
      <c r="K30" s="161" t="s">
        <v>772</v>
      </c>
      <c r="L30" s="157"/>
      <c r="M30" s="162" t="s">
        <v>769</v>
      </c>
      <c r="P30" s="185" t="str">
        <f>IF(R30&gt;0,SUM($R$24:R30),"")</f>
        <v/>
      </c>
      <c r="Q30" s="185"/>
      <c r="R30" s="186"/>
      <c r="S30" s="186"/>
      <c r="T30" s="185"/>
      <c r="U30" s="189">
        <f t="shared" si="0"/>
        <v>14</v>
      </c>
    </row>
    <row r="31" spans="2:22" s="154" customFormat="1" ht="54" customHeight="1" thickBot="1">
      <c r="B31" s="144"/>
      <c r="C31" s="155"/>
      <c r="D31" s="156">
        <v>15</v>
      </c>
      <c r="E31" s="157"/>
      <c r="F31" s="158" t="s">
        <v>534</v>
      </c>
      <c r="G31" s="149">
        <v>1</v>
      </c>
      <c r="H31" s="159"/>
      <c r="I31" s="160" t="s">
        <v>773</v>
      </c>
      <c r="J31" s="157"/>
      <c r="K31" s="161" t="s">
        <v>774</v>
      </c>
      <c r="L31" s="157"/>
      <c r="M31" s="162" t="s">
        <v>775</v>
      </c>
      <c r="P31" s="185" t="str">
        <f>IF(R31&gt;0,SUM($R$24:R31),"")</f>
        <v/>
      </c>
      <c r="Q31" s="185">
        <f>IF(G31=2,"",SUM($S$26:S31))</f>
        <v>5</v>
      </c>
      <c r="R31" s="186"/>
      <c r="S31" s="188">
        <f>IF(G31&lt;2,1,"")</f>
        <v>1</v>
      </c>
      <c r="T31" s="185" t="s">
        <v>991</v>
      </c>
      <c r="U31" s="189">
        <f t="shared" si="0"/>
        <v>15</v>
      </c>
      <c r="V31" s="154" t="s">
        <v>1006</v>
      </c>
    </row>
    <row r="32" spans="2:22" s="154" customFormat="1" ht="54" customHeight="1" thickBot="1">
      <c r="B32" s="144"/>
      <c r="C32" s="155"/>
      <c r="D32" s="156">
        <v>16</v>
      </c>
      <c r="E32" s="157"/>
      <c r="F32" s="158" t="s">
        <v>535</v>
      </c>
      <c r="G32" s="149">
        <v>1</v>
      </c>
      <c r="H32" s="159"/>
      <c r="I32" s="160" t="s">
        <v>776</v>
      </c>
      <c r="J32" s="157"/>
      <c r="K32" s="161" t="s">
        <v>777</v>
      </c>
      <c r="L32" s="157"/>
      <c r="M32" s="162" t="s">
        <v>778</v>
      </c>
      <c r="P32" s="185">
        <f>IF(G32=2,"",SUM($R$24:R32))</f>
        <v>3</v>
      </c>
      <c r="Q32" s="185"/>
      <c r="R32" s="187">
        <f>IF(G32&lt;2,1,"")</f>
        <v>1</v>
      </c>
      <c r="S32" s="186"/>
      <c r="T32" s="185" t="s">
        <v>966</v>
      </c>
      <c r="U32" s="189">
        <f t="shared" si="0"/>
        <v>16</v>
      </c>
      <c r="V32" s="154" t="s">
        <v>1005</v>
      </c>
    </row>
    <row r="33" spans="2:22" s="154" customFormat="1" ht="54" customHeight="1" thickBot="1">
      <c r="B33" s="144"/>
      <c r="C33" s="155"/>
      <c r="D33" s="156">
        <v>17</v>
      </c>
      <c r="E33" s="157"/>
      <c r="F33" s="158" t="s">
        <v>536</v>
      </c>
      <c r="G33" s="149">
        <v>1</v>
      </c>
      <c r="H33" s="159"/>
      <c r="I33" s="160" t="s">
        <v>776</v>
      </c>
      <c r="J33" s="157"/>
      <c r="K33" s="161" t="s">
        <v>777</v>
      </c>
      <c r="L33" s="157"/>
      <c r="M33" s="162" t="s">
        <v>778</v>
      </c>
      <c r="P33" s="185">
        <f>IF(G33=2,"",SUM($R$24:R33))</f>
        <v>4</v>
      </c>
      <c r="Q33" s="185"/>
      <c r="R33" s="187">
        <f>IF(G33&lt;2,1,"")</f>
        <v>1</v>
      </c>
      <c r="S33" s="186"/>
      <c r="T33" s="185" t="s">
        <v>967</v>
      </c>
      <c r="U33" s="189">
        <f t="shared" si="0"/>
        <v>17</v>
      </c>
      <c r="V33" s="154" t="s">
        <v>1008</v>
      </c>
    </row>
    <row r="34" spans="2:22" s="154" customFormat="1" ht="54" customHeight="1" thickBot="1">
      <c r="B34" s="144"/>
      <c r="C34" s="155"/>
      <c r="D34" s="156">
        <v>18</v>
      </c>
      <c r="E34" s="157"/>
      <c r="F34" s="158" t="s">
        <v>537</v>
      </c>
      <c r="G34" s="149">
        <v>1</v>
      </c>
      <c r="H34" s="159"/>
      <c r="I34" s="160" t="s">
        <v>764</v>
      </c>
      <c r="J34" s="157"/>
      <c r="K34" s="161" t="s">
        <v>765</v>
      </c>
      <c r="L34" s="157"/>
      <c r="M34" s="162" t="s">
        <v>766</v>
      </c>
      <c r="P34" s="185" t="str">
        <f>IF(R34&gt;0,SUM($R$24:R34),"")</f>
        <v/>
      </c>
      <c r="Q34" s="185">
        <f>IF(G34=2,"",SUM($S$26:S34))</f>
        <v>6</v>
      </c>
      <c r="R34" s="186"/>
      <c r="S34" s="188">
        <f>IF(G34&lt;2,1,"")</f>
        <v>1</v>
      </c>
      <c r="T34" s="185" t="s">
        <v>968</v>
      </c>
      <c r="U34" s="189">
        <f t="shared" si="0"/>
        <v>18</v>
      </c>
      <c r="V34" s="154" t="s">
        <v>1009</v>
      </c>
    </row>
    <row r="35" spans="2:22" s="154" customFormat="1" ht="54" customHeight="1" thickBot="1">
      <c r="B35" s="144"/>
      <c r="C35" s="155"/>
      <c r="D35" s="156">
        <v>19</v>
      </c>
      <c r="E35" s="157"/>
      <c r="F35" s="158" t="s">
        <v>538</v>
      </c>
      <c r="G35" s="149">
        <v>1</v>
      </c>
      <c r="H35" s="159"/>
      <c r="I35" s="160" t="s">
        <v>779</v>
      </c>
      <c r="J35" s="157"/>
      <c r="K35" s="161" t="s">
        <v>774</v>
      </c>
      <c r="L35" s="157"/>
      <c r="M35" s="162" t="s">
        <v>780</v>
      </c>
      <c r="P35" s="185" t="str">
        <f>IF(R35&gt;0,SUM($R$24:R35),"")</f>
        <v/>
      </c>
      <c r="Q35" s="185">
        <f>IF(G35=2,"",SUM($S$26:S35))</f>
        <v>7</v>
      </c>
      <c r="R35" s="186"/>
      <c r="S35" s="188">
        <f>IF(G35&lt;2,1,"")</f>
        <v>1</v>
      </c>
      <c r="T35" s="185" t="s">
        <v>969</v>
      </c>
      <c r="U35" s="189">
        <f t="shared" si="0"/>
        <v>19</v>
      </c>
      <c r="V35" s="154" t="s">
        <v>1010</v>
      </c>
    </row>
    <row r="36" spans="2:22" s="154" customFormat="1" ht="54" customHeight="1" thickBot="1">
      <c r="B36" s="144"/>
      <c r="C36" s="155"/>
      <c r="D36" s="156">
        <v>20</v>
      </c>
      <c r="E36" s="157"/>
      <c r="F36" s="158" t="s">
        <v>781</v>
      </c>
      <c r="G36" s="149">
        <v>2</v>
      </c>
      <c r="H36" s="159"/>
      <c r="I36" s="166" t="s">
        <v>782</v>
      </c>
      <c r="J36" s="157"/>
      <c r="K36" s="160" t="s">
        <v>783</v>
      </c>
      <c r="L36" s="157"/>
      <c r="M36" s="162" t="s">
        <v>784</v>
      </c>
      <c r="P36" s="185" t="str">
        <f>IF(R36&gt;0,SUM($R$24:R36),"")</f>
        <v/>
      </c>
      <c r="Q36" s="185"/>
      <c r="R36" s="186"/>
      <c r="S36" s="186"/>
      <c r="T36" s="185"/>
      <c r="U36" s="189">
        <f t="shared" si="0"/>
        <v>20</v>
      </c>
    </row>
    <row r="37" spans="2:22" s="154" customFormat="1" ht="54" customHeight="1" thickBot="1">
      <c r="B37" s="167"/>
      <c r="C37" s="164"/>
      <c r="D37" s="156">
        <v>21</v>
      </c>
      <c r="E37" s="157"/>
      <c r="F37" s="158" t="s">
        <v>539</v>
      </c>
      <c r="G37" s="149">
        <v>1</v>
      </c>
      <c r="H37" s="159"/>
      <c r="I37" s="160" t="s">
        <v>776</v>
      </c>
      <c r="J37" s="157"/>
      <c r="K37" s="161" t="s">
        <v>777</v>
      </c>
      <c r="L37" s="157"/>
      <c r="M37" s="162" t="s">
        <v>778</v>
      </c>
      <c r="P37" s="185">
        <f>IF(G37=2,"",SUM($R$24:R37))</f>
        <v>5</v>
      </c>
      <c r="Q37" s="185"/>
      <c r="R37" s="187">
        <f>IF(G37&lt;2,1,"")</f>
        <v>1</v>
      </c>
      <c r="S37" s="186"/>
      <c r="T37" s="185" t="s">
        <v>970</v>
      </c>
      <c r="U37" s="189">
        <f t="shared" si="0"/>
        <v>21</v>
      </c>
      <c r="V37" s="154" t="s">
        <v>1021</v>
      </c>
    </row>
    <row r="38" spans="2:22" s="154" customFormat="1" ht="54" customHeight="1" thickBot="1">
      <c r="B38" s="168" t="s">
        <v>839</v>
      </c>
      <c r="C38" s="169"/>
      <c r="D38" s="156">
        <v>22</v>
      </c>
      <c r="E38" s="157"/>
      <c r="F38" s="158" t="s">
        <v>540</v>
      </c>
      <c r="G38" s="149">
        <v>1</v>
      </c>
      <c r="H38" s="159"/>
      <c r="I38" s="160" t="s">
        <v>749</v>
      </c>
      <c r="J38" s="157"/>
      <c r="K38" s="161" t="s">
        <v>785</v>
      </c>
      <c r="L38" s="157"/>
      <c r="M38" s="163" t="s">
        <v>786</v>
      </c>
      <c r="P38" s="185" t="str">
        <f>IF(R38&gt;0,SUM($R$24:R38),"")</f>
        <v/>
      </c>
      <c r="Q38" s="185"/>
      <c r="R38" s="186"/>
      <c r="S38" s="186"/>
      <c r="T38" s="185"/>
      <c r="U38" s="189">
        <f t="shared" si="0"/>
        <v>22</v>
      </c>
    </row>
    <row r="39" spans="2:22" s="154" customFormat="1" ht="54" customHeight="1" thickBot="1">
      <c r="B39" s="170"/>
      <c r="C39" s="155"/>
      <c r="D39" s="156">
        <v>23</v>
      </c>
      <c r="E39" s="157"/>
      <c r="F39" s="158" t="s">
        <v>541</v>
      </c>
      <c r="G39" s="149">
        <v>1</v>
      </c>
      <c r="H39" s="159"/>
      <c r="I39" s="160" t="s">
        <v>787</v>
      </c>
      <c r="J39" s="157"/>
      <c r="K39" s="161" t="s">
        <v>765</v>
      </c>
      <c r="L39" s="157"/>
      <c r="M39" s="163" t="s">
        <v>766</v>
      </c>
      <c r="P39" s="185">
        <f>IF(G39=2,"",SUM($R$24:R39))</f>
        <v>6</v>
      </c>
      <c r="Q39" s="185"/>
      <c r="R39" s="187">
        <f>IF(G39&lt;2,1,"")</f>
        <v>1</v>
      </c>
      <c r="S39" s="186"/>
      <c r="T39" s="185" t="s">
        <v>971</v>
      </c>
      <c r="U39" s="189">
        <f t="shared" si="0"/>
        <v>23</v>
      </c>
      <c r="V39" s="154" t="s">
        <v>1011</v>
      </c>
    </row>
    <row r="40" spans="2:22" s="154" customFormat="1" ht="54" customHeight="1" thickBot="1">
      <c r="B40" s="170"/>
      <c r="C40" s="155"/>
      <c r="D40" s="156">
        <v>24</v>
      </c>
      <c r="E40" s="157"/>
      <c r="F40" s="158" t="s">
        <v>841</v>
      </c>
      <c r="G40" s="149">
        <v>1</v>
      </c>
      <c r="H40" s="159"/>
      <c r="I40" s="160" t="s">
        <v>767</v>
      </c>
      <c r="J40" s="157"/>
      <c r="K40" s="161" t="s">
        <v>765</v>
      </c>
      <c r="L40" s="157"/>
      <c r="M40" s="163" t="s">
        <v>766</v>
      </c>
      <c r="P40" s="185">
        <f>IF(G40=2,"",SUM($R$24:R40))</f>
        <v>7</v>
      </c>
      <c r="Q40" s="185"/>
      <c r="R40" s="187">
        <f>IF(G40&lt;2,1,"")</f>
        <v>1</v>
      </c>
      <c r="S40" s="186"/>
      <c r="T40" s="185" t="s">
        <v>972</v>
      </c>
      <c r="U40" s="189">
        <f t="shared" si="0"/>
        <v>24</v>
      </c>
      <c r="V40" s="154" t="s">
        <v>1012</v>
      </c>
    </row>
    <row r="41" spans="2:22" s="154" customFormat="1" ht="54" customHeight="1" thickBot="1">
      <c r="B41" s="170"/>
      <c r="C41" s="155"/>
      <c r="D41" s="156">
        <v>25</v>
      </c>
      <c r="E41" s="157"/>
      <c r="F41" s="158" t="s">
        <v>542</v>
      </c>
      <c r="G41" s="149">
        <v>1</v>
      </c>
      <c r="H41" s="159"/>
      <c r="I41" s="160" t="s">
        <v>788</v>
      </c>
      <c r="J41" s="157"/>
      <c r="K41" s="161" t="s">
        <v>749</v>
      </c>
      <c r="L41" s="157"/>
      <c r="M41" s="162" t="s">
        <v>789</v>
      </c>
      <c r="P41" s="185" t="str">
        <f>IF(R41&gt;0,SUM($R$24:R41),"")</f>
        <v/>
      </c>
      <c r="Q41" s="185"/>
      <c r="R41" s="186"/>
      <c r="S41" s="186"/>
      <c r="T41" s="185"/>
      <c r="U41" s="189">
        <f t="shared" si="0"/>
        <v>25</v>
      </c>
    </row>
    <row r="42" spans="2:22" s="154" customFormat="1" ht="54" customHeight="1" thickBot="1">
      <c r="B42" s="170"/>
      <c r="C42" s="155"/>
      <c r="D42" s="156">
        <v>26</v>
      </c>
      <c r="E42" s="157"/>
      <c r="F42" s="158" t="s">
        <v>543</v>
      </c>
      <c r="G42" s="149">
        <v>1</v>
      </c>
      <c r="H42" s="159"/>
      <c r="I42" s="160" t="s">
        <v>788</v>
      </c>
      <c r="J42" s="157"/>
      <c r="K42" s="161" t="s">
        <v>749</v>
      </c>
      <c r="L42" s="157"/>
      <c r="M42" s="162" t="s">
        <v>789</v>
      </c>
      <c r="P42" s="185" t="str">
        <f>IF(R42&gt;0,SUM($R$24:R42),"")</f>
        <v/>
      </c>
      <c r="Q42" s="185"/>
      <c r="R42" s="186"/>
      <c r="S42" s="186"/>
      <c r="T42" s="185"/>
      <c r="U42" s="189">
        <f t="shared" si="0"/>
        <v>26</v>
      </c>
    </row>
    <row r="43" spans="2:22" s="154" customFormat="1" ht="54" customHeight="1" thickBot="1">
      <c r="B43" s="171"/>
      <c r="C43" s="164"/>
      <c r="D43" s="156">
        <v>27</v>
      </c>
      <c r="E43" s="157"/>
      <c r="F43" s="158" t="s">
        <v>544</v>
      </c>
      <c r="G43" s="149">
        <v>1</v>
      </c>
      <c r="H43" s="159"/>
      <c r="I43" s="160" t="s">
        <v>788</v>
      </c>
      <c r="J43" s="157"/>
      <c r="K43" s="161" t="s">
        <v>783</v>
      </c>
      <c r="L43" s="157"/>
      <c r="M43" s="162" t="s">
        <v>784</v>
      </c>
      <c r="P43" s="185" t="str">
        <f>IF(R43&gt;0,SUM($R$24:R43),"")</f>
        <v/>
      </c>
      <c r="Q43" s="185"/>
      <c r="R43" s="186"/>
      <c r="S43" s="186"/>
      <c r="T43" s="185"/>
      <c r="U43" s="189">
        <f t="shared" si="0"/>
        <v>27</v>
      </c>
    </row>
    <row r="44" spans="2:22" s="154" customFormat="1" ht="54" customHeight="1" thickBot="1">
      <c r="B44" s="168" t="s">
        <v>790</v>
      </c>
      <c r="C44" s="172" t="s">
        <v>791</v>
      </c>
      <c r="D44" s="156">
        <v>28</v>
      </c>
      <c r="E44" s="157"/>
      <c r="F44" s="158" t="s">
        <v>545</v>
      </c>
      <c r="G44" s="149">
        <v>1</v>
      </c>
      <c r="H44" s="159"/>
      <c r="I44" s="160" t="s">
        <v>782</v>
      </c>
      <c r="J44" s="157"/>
      <c r="K44" s="160" t="s">
        <v>792</v>
      </c>
      <c r="L44" s="157"/>
      <c r="M44" s="162" t="s">
        <v>793</v>
      </c>
      <c r="P44" s="185" t="str">
        <f>IF(R44&gt;0,SUM($R$24:R44),"")</f>
        <v/>
      </c>
      <c r="Q44" s="185">
        <f>IF(G44=2,"",SUM($S$26:S44))</f>
        <v>8</v>
      </c>
      <c r="R44" s="186"/>
      <c r="S44" s="188">
        <f>IF(G44&lt;2,1,"")</f>
        <v>1</v>
      </c>
      <c r="T44" s="185" t="s">
        <v>989</v>
      </c>
      <c r="U44" s="189">
        <f t="shared" si="0"/>
        <v>28</v>
      </c>
      <c r="V44" s="154" t="s">
        <v>1013</v>
      </c>
    </row>
    <row r="45" spans="2:22" s="154" customFormat="1" ht="54" customHeight="1" thickBot="1">
      <c r="B45" s="170"/>
      <c r="C45" s="144"/>
      <c r="D45" s="156">
        <v>29</v>
      </c>
      <c r="E45" s="157"/>
      <c r="F45" s="158" t="s">
        <v>938</v>
      </c>
      <c r="G45" s="149">
        <v>1</v>
      </c>
      <c r="H45" s="159"/>
      <c r="I45" s="160" t="s">
        <v>782</v>
      </c>
      <c r="J45" s="157"/>
      <c r="K45" s="160" t="s">
        <v>939</v>
      </c>
      <c r="L45" s="157"/>
      <c r="M45" s="162" t="s">
        <v>940</v>
      </c>
      <c r="P45" s="185" t="str">
        <f>IF(R45&gt;0,SUM($R$24:R45),"")</f>
        <v/>
      </c>
      <c r="Q45" s="185">
        <f>IF(G45=2,"",SUM($S$26:S45))</f>
        <v>9</v>
      </c>
      <c r="R45" s="186"/>
      <c r="S45" s="188">
        <f>IF(G45&lt;2,1,"")</f>
        <v>1</v>
      </c>
      <c r="T45" s="185" t="s">
        <v>973</v>
      </c>
      <c r="U45" s="189">
        <f t="shared" si="0"/>
        <v>29</v>
      </c>
      <c r="V45" s="154" t="s">
        <v>1013</v>
      </c>
    </row>
    <row r="46" spans="2:22" s="154" customFormat="1" ht="54" customHeight="1" thickBot="1">
      <c r="B46" s="170"/>
      <c r="C46" s="144"/>
      <c r="D46" s="156">
        <v>30</v>
      </c>
      <c r="E46" s="157"/>
      <c r="F46" s="158" t="s">
        <v>941</v>
      </c>
      <c r="G46" s="149">
        <v>1</v>
      </c>
      <c r="H46" s="159"/>
      <c r="I46" s="160" t="s">
        <v>788</v>
      </c>
      <c r="J46" s="157"/>
      <c r="K46" s="160" t="s">
        <v>942</v>
      </c>
      <c r="L46" s="157"/>
      <c r="M46" s="162" t="s">
        <v>943</v>
      </c>
      <c r="P46" s="185" t="str">
        <f>IF(R46&gt;0,SUM($R$24:R46),"")</f>
        <v/>
      </c>
      <c r="Q46" s="185">
        <f>IF(G46=2,"",SUM($S$26:S46))</f>
        <v>10</v>
      </c>
      <c r="R46" s="186"/>
      <c r="S46" s="188">
        <f>IF(G46&lt;2,1,"")</f>
        <v>1</v>
      </c>
      <c r="T46" s="185" t="s">
        <v>990</v>
      </c>
      <c r="U46" s="189">
        <f t="shared" si="0"/>
        <v>30</v>
      </c>
      <c r="V46" s="154" t="s">
        <v>1013</v>
      </c>
    </row>
    <row r="47" spans="2:22" s="154" customFormat="1" ht="54" customHeight="1" thickBot="1">
      <c r="B47" s="170"/>
      <c r="C47" s="172" t="s">
        <v>794</v>
      </c>
      <c r="D47" s="156">
        <v>31</v>
      </c>
      <c r="E47" s="157"/>
      <c r="F47" s="158" t="s">
        <v>546</v>
      </c>
      <c r="G47" s="149">
        <v>1</v>
      </c>
      <c r="H47" s="159"/>
      <c r="I47" s="160" t="s">
        <v>788</v>
      </c>
      <c r="J47" s="157"/>
      <c r="K47" s="160" t="s">
        <v>795</v>
      </c>
      <c r="L47" s="157"/>
      <c r="M47" s="162" t="s">
        <v>796</v>
      </c>
      <c r="P47" s="185" t="str">
        <f>IF(R47&gt;0,SUM($R$24:R47),"")</f>
        <v/>
      </c>
      <c r="Q47" s="185"/>
      <c r="R47" s="186"/>
      <c r="S47" s="186"/>
      <c r="T47" s="185"/>
      <c r="U47" s="189">
        <f t="shared" si="0"/>
        <v>31</v>
      </c>
    </row>
    <row r="48" spans="2:22" s="154" customFormat="1" ht="54" customHeight="1" thickBot="1">
      <c r="B48" s="170"/>
      <c r="C48" s="144"/>
      <c r="D48" s="156">
        <v>32</v>
      </c>
      <c r="E48" s="157"/>
      <c r="F48" s="158" t="s">
        <v>547</v>
      </c>
      <c r="G48" s="149">
        <v>1</v>
      </c>
      <c r="H48" s="159"/>
      <c r="I48" s="160" t="s">
        <v>782</v>
      </c>
      <c r="J48" s="157"/>
      <c r="K48" s="161" t="s">
        <v>797</v>
      </c>
      <c r="L48" s="157"/>
      <c r="M48" s="162" t="s">
        <v>798</v>
      </c>
      <c r="P48" s="185" t="str">
        <f>IF(R48&gt;0,SUM($R$24:R48),"")</f>
        <v/>
      </c>
      <c r="Q48" s="185"/>
      <c r="R48" s="186"/>
      <c r="S48" s="186"/>
      <c r="T48" s="185"/>
      <c r="U48" s="189">
        <f t="shared" si="0"/>
        <v>32</v>
      </c>
    </row>
    <row r="49" spans="2:22" s="154" customFormat="1" ht="54" customHeight="1" thickBot="1">
      <c r="B49" s="170"/>
      <c r="C49" s="172" t="s">
        <v>799</v>
      </c>
      <c r="D49" s="156">
        <v>33</v>
      </c>
      <c r="E49" s="157"/>
      <c r="F49" s="158" t="s">
        <v>800</v>
      </c>
      <c r="G49" s="149">
        <v>1</v>
      </c>
      <c r="H49" s="159"/>
      <c r="I49" s="161" t="s">
        <v>842</v>
      </c>
      <c r="J49" s="157"/>
      <c r="K49" s="161" t="s">
        <v>801</v>
      </c>
      <c r="L49" s="157"/>
      <c r="M49" s="162" t="s">
        <v>802</v>
      </c>
      <c r="P49" s="185">
        <f>IF(G49=2,"",SUM($R$24:R49))</f>
        <v>8</v>
      </c>
      <c r="Q49" s="185"/>
      <c r="R49" s="187">
        <f>IF(G49&lt;2,1,"")</f>
        <v>1</v>
      </c>
      <c r="S49" s="186"/>
      <c r="T49" s="185" t="s">
        <v>974</v>
      </c>
      <c r="U49" s="189">
        <f t="shared" si="0"/>
        <v>33</v>
      </c>
      <c r="V49" s="154" t="s">
        <v>1014</v>
      </c>
    </row>
    <row r="50" spans="2:22" s="154" customFormat="1" ht="54" customHeight="1" thickBot="1">
      <c r="B50" s="170"/>
      <c r="C50" s="200" t="s">
        <v>844</v>
      </c>
      <c r="D50" s="156">
        <v>34</v>
      </c>
      <c r="E50" s="157"/>
      <c r="F50" s="158" t="s">
        <v>548</v>
      </c>
      <c r="G50" s="149">
        <v>1</v>
      </c>
      <c r="H50" s="159"/>
      <c r="I50" s="161" t="s">
        <v>804</v>
      </c>
      <c r="J50" s="157"/>
      <c r="K50" s="161" t="s">
        <v>805</v>
      </c>
      <c r="L50" s="157"/>
      <c r="M50" s="162" t="s">
        <v>806</v>
      </c>
      <c r="P50" s="185" t="str">
        <f>IF(R50&gt;0,SUM($R$24:R50),"")</f>
        <v/>
      </c>
      <c r="Q50" s="185">
        <f>IF(G50=2,"",SUM($S$26:S50))</f>
        <v>11</v>
      </c>
      <c r="R50" s="186"/>
      <c r="S50" s="188">
        <f>IF(G50&lt;2,1,"")</f>
        <v>1</v>
      </c>
      <c r="T50" s="185" t="s">
        <v>975</v>
      </c>
      <c r="U50" s="189">
        <f t="shared" si="0"/>
        <v>34</v>
      </c>
      <c r="V50" s="154" t="s">
        <v>1043</v>
      </c>
    </row>
    <row r="51" spans="2:22" s="154" customFormat="1" ht="54" customHeight="1" thickBot="1">
      <c r="B51" s="170"/>
      <c r="C51" s="201"/>
      <c r="D51" s="156">
        <v>35</v>
      </c>
      <c r="E51" s="157"/>
      <c r="F51" s="158" t="s">
        <v>549</v>
      </c>
      <c r="G51" s="149">
        <v>1</v>
      </c>
      <c r="H51" s="159"/>
      <c r="I51" s="160" t="s">
        <v>807</v>
      </c>
      <c r="J51" s="157"/>
      <c r="K51" s="161" t="s">
        <v>808</v>
      </c>
      <c r="L51" s="157"/>
      <c r="M51" s="163" t="s">
        <v>809</v>
      </c>
      <c r="P51" s="185" t="str">
        <f>IF(R51&gt;0,SUM($R$24:R51),"")</f>
        <v/>
      </c>
      <c r="Q51" s="185">
        <f>IF(G51=2,"",SUM($S$26:S51))</f>
        <v>12</v>
      </c>
      <c r="R51" s="186"/>
      <c r="S51" s="188">
        <f>IF(G51&lt;2,1,"")</f>
        <v>1</v>
      </c>
      <c r="T51" s="185" t="s">
        <v>976</v>
      </c>
      <c r="U51" s="189">
        <f t="shared" si="0"/>
        <v>35</v>
      </c>
      <c r="V51" s="154" t="s">
        <v>1043</v>
      </c>
    </row>
    <row r="52" spans="2:22" s="154" customFormat="1" ht="54" customHeight="1" thickBot="1">
      <c r="B52" s="170"/>
      <c r="C52" s="201"/>
      <c r="D52" s="156">
        <v>36</v>
      </c>
      <c r="E52" s="157"/>
      <c r="F52" s="158" t="s">
        <v>550</v>
      </c>
      <c r="G52" s="149">
        <v>1</v>
      </c>
      <c r="H52" s="159"/>
      <c r="I52" s="161" t="s">
        <v>749</v>
      </c>
      <c r="J52" s="157"/>
      <c r="K52" s="161" t="s">
        <v>810</v>
      </c>
      <c r="L52" s="157"/>
      <c r="M52" s="162" t="s">
        <v>811</v>
      </c>
      <c r="P52" s="185" t="str">
        <f>IF(R52&gt;0,SUM($R$24:R52),"")</f>
        <v/>
      </c>
      <c r="Q52" s="185"/>
      <c r="R52" s="186"/>
      <c r="S52" s="186"/>
      <c r="T52" s="185"/>
      <c r="U52" s="189">
        <f t="shared" si="0"/>
        <v>36</v>
      </c>
    </row>
    <row r="53" spans="2:22" s="154" customFormat="1" ht="54" customHeight="1" thickBot="1">
      <c r="B53" s="171"/>
      <c r="C53" s="202"/>
      <c r="D53" s="156">
        <v>37</v>
      </c>
      <c r="E53" s="157"/>
      <c r="F53" s="158" t="s">
        <v>812</v>
      </c>
      <c r="G53" s="149">
        <v>1</v>
      </c>
      <c r="H53" s="159"/>
      <c r="I53" s="160" t="s">
        <v>782</v>
      </c>
      <c r="J53" s="157"/>
      <c r="K53" s="160" t="s">
        <v>803</v>
      </c>
      <c r="L53" s="157"/>
      <c r="M53" s="163" t="s">
        <v>813</v>
      </c>
      <c r="P53" s="185" t="str">
        <f>IF(R53&gt;0,SUM($R$24:R53),"")</f>
        <v/>
      </c>
      <c r="Q53" s="185"/>
      <c r="R53" s="186"/>
      <c r="S53" s="186"/>
      <c r="T53" s="185"/>
      <c r="U53" s="189">
        <f t="shared" si="0"/>
        <v>37</v>
      </c>
    </row>
    <row r="54" spans="2:22" s="154" customFormat="1" ht="54" customHeight="1" thickBot="1">
      <c r="B54" s="168" t="s">
        <v>814</v>
      </c>
      <c r="C54" s="172" t="s">
        <v>815</v>
      </c>
      <c r="D54" s="156">
        <v>38</v>
      </c>
      <c r="E54" s="157"/>
      <c r="F54" s="158" t="s">
        <v>551</v>
      </c>
      <c r="G54" s="149">
        <v>1</v>
      </c>
      <c r="H54" s="159"/>
      <c r="I54" s="161" t="s">
        <v>898</v>
      </c>
      <c r="J54" s="157"/>
      <c r="K54" s="161" t="s">
        <v>816</v>
      </c>
      <c r="L54" s="157"/>
      <c r="M54" s="162" t="s">
        <v>817</v>
      </c>
      <c r="P54" s="185" t="str">
        <f>IF(R54&gt;0,SUM($R$24:R54),"")</f>
        <v/>
      </c>
      <c r="Q54" s="185"/>
      <c r="R54" s="186"/>
      <c r="S54" s="186"/>
      <c r="T54" s="185"/>
      <c r="U54" s="189">
        <f t="shared" si="0"/>
        <v>38</v>
      </c>
    </row>
    <row r="55" spans="2:22" s="154" customFormat="1" ht="54" customHeight="1" thickBot="1">
      <c r="B55" s="170"/>
      <c r="C55" s="167"/>
      <c r="D55" s="156">
        <v>39</v>
      </c>
      <c r="E55" s="157"/>
      <c r="F55" s="158" t="s">
        <v>897</v>
      </c>
      <c r="G55" s="149">
        <v>1</v>
      </c>
      <c r="H55" s="159"/>
      <c r="I55" s="160" t="s">
        <v>818</v>
      </c>
      <c r="J55" s="157"/>
      <c r="K55" s="161" t="s">
        <v>819</v>
      </c>
      <c r="L55" s="157"/>
      <c r="M55" s="163" t="s">
        <v>820</v>
      </c>
      <c r="P55" s="185" t="str">
        <f>IF(R55&gt;0,SUM($R$24:R55),"")</f>
        <v/>
      </c>
      <c r="Q55" s="185"/>
      <c r="R55" s="186"/>
      <c r="S55" s="186"/>
      <c r="T55" s="185"/>
      <c r="U55" s="189">
        <f t="shared" si="0"/>
        <v>39</v>
      </c>
    </row>
    <row r="56" spans="2:22" s="154" customFormat="1" ht="54" customHeight="1">
      <c r="B56" s="170"/>
      <c r="C56" s="172" t="s">
        <v>821</v>
      </c>
      <c r="D56" s="173">
        <v>40</v>
      </c>
      <c r="E56" s="157"/>
      <c r="F56" s="158" t="s">
        <v>853</v>
      </c>
      <c r="G56" s="203">
        <f>ﾍﾞﾝﾁﾏｰｸ!CS564</f>
        <v>1</v>
      </c>
      <c r="H56" s="159"/>
      <c r="I56" s="196"/>
      <c r="J56" s="196"/>
      <c r="K56" s="196"/>
      <c r="L56" s="196"/>
      <c r="M56" s="197"/>
      <c r="P56" s="185">
        <f>IF(G56=2,"",SUM($R$24:R56))</f>
        <v>9</v>
      </c>
      <c r="Q56" s="185"/>
      <c r="R56" s="187">
        <f>IF(G56&lt;2,1,"")</f>
        <v>1</v>
      </c>
      <c r="S56" s="186"/>
      <c r="T56" s="185" t="s">
        <v>977</v>
      </c>
      <c r="U56" s="189">
        <f t="shared" si="0"/>
        <v>40</v>
      </c>
      <c r="V56" s="154" t="s">
        <v>1015</v>
      </c>
    </row>
    <row r="57" spans="2:22" s="154" customFormat="1" ht="54" customHeight="1">
      <c r="B57" s="170"/>
      <c r="C57" s="144"/>
      <c r="D57" s="174"/>
      <c r="E57" s="157"/>
      <c r="F57" s="158" t="s">
        <v>899</v>
      </c>
      <c r="G57" s="204"/>
      <c r="H57" s="159"/>
      <c r="I57" s="196"/>
      <c r="J57" s="196"/>
      <c r="K57" s="196"/>
      <c r="L57" s="196"/>
      <c r="M57" s="197"/>
      <c r="P57" s="185" t="str">
        <f>IF(R57&gt;0,SUM($R$24:R57),"")</f>
        <v/>
      </c>
      <c r="Q57" s="185"/>
      <c r="R57" s="186"/>
      <c r="S57" s="186"/>
      <c r="T57" s="185"/>
      <c r="U57" s="189"/>
    </row>
    <row r="58" spans="2:22" s="154" customFormat="1" ht="54" customHeight="1">
      <c r="B58" s="170"/>
      <c r="C58" s="144"/>
      <c r="D58" s="174"/>
      <c r="E58" s="157"/>
      <c r="F58" s="158" t="s">
        <v>900</v>
      </c>
      <c r="G58" s="204"/>
      <c r="H58" s="159"/>
      <c r="I58" s="196"/>
      <c r="J58" s="196"/>
      <c r="K58" s="196"/>
      <c r="L58" s="196"/>
      <c r="M58" s="197"/>
      <c r="P58" s="185" t="str">
        <f>IF(R58&gt;0,SUM($R$24:R58),"")</f>
        <v/>
      </c>
      <c r="Q58" s="185"/>
      <c r="R58" s="186"/>
      <c r="S58" s="186"/>
      <c r="T58" s="185"/>
      <c r="U58" s="189"/>
    </row>
    <row r="59" spans="2:22" s="154" customFormat="1" ht="54" customHeight="1">
      <c r="B59" s="170"/>
      <c r="C59" s="144"/>
      <c r="D59" s="174"/>
      <c r="E59" s="157"/>
      <c r="F59" s="158" t="s">
        <v>901</v>
      </c>
      <c r="G59" s="204"/>
      <c r="H59" s="159"/>
      <c r="I59" s="196"/>
      <c r="J59" s="196"/>
      <c r="K59" s="196"/>
      <c r="L59" s="196"/>
      <c r="M59" s="197"/>
      <c r="P59" s="185" t="str">
        <f>IF(R59&gt;0,SUM($R$24:R59),"")</f>
        <v/>
      </c>
      <c r="Q59" s="185"/>
      <c r="R59" s="186"/>
      <c r="S59" s="186"/>
      <c r="T59" s="185"/>
      <c r="U59" s="189"/>
    </row>
    <row r="60" spans="2:22" s="154" customFormat="1" ht="54" customHeight="1" thickBot="1">
      <c r="B60" s="170"/>
      <c r="C60" s="167"/>
      <c r="D60" s="146"/>
      <c r="E60" s="157"/>
      <c r="F60" s="158" t="s">
        <v>902</v>
      </c>
      <c r="G60" s="205"/>
      <c r="H60" s="159"/>
      <c r="I60" s="196"/>
      <c r="J60" s="196"/>
      <c r="K60" s="196"/>
      <c r="L60" s="196"/>
      <c r="M60" s="197"/>
      <c r="P60" s="185" t="str">
        <f>IF(R60&gt;0,SUM($R$24:R60),"")</f>
        <v/>
      </c>
      <c r="Q60" s="185"/>
      <c r="R60" s="186"/>
      <c r="S60" s="186"/>
      <c r="T60" s="185"/>
      <c r="U60" s="189"/>
    </row>
    <row r="61" spans="2:22" s="154" customFormat="1" ht="54" customHeight="1" thickBot="1">
      <c r="B61" s="170"/>
      <c r="C61" s="175" t="s">
        <v>933</v>
      </c>
      <c r="D61" s="156">
        <v>41</v>
      </c>
      <c r="E61" s="157"/>
      <c r="F61" s="158" t="s">
        <v>569</v>
      </c>
      <c r="G61" s="149">
        <v>1</v>
      </c>
      <c r="H61" s="159"/>
      <c r="I61" s="160" t="s">
        <v>782</v>
      </c>
      <c r="J61" s="157"/>
      <c r="K61" s="160" t="s">
        <v>822</v>
      </c>
      <c r="L61" s="157"/>
      <c r="M61" s="162" t="s">
        <v>823</v>
      </c>
      <c r="P61" s="185" t="str">
        <f>IF(R61&gt;0,SUM($R$24:R61),"")</f>
        <v/>
      </c>
      <c r="Q61" s="185">
        <f>IF(G61=2,"",SUM($S$26:S61))</f>
        <v>13</v>
      </c>
      <c r="R61" s="186"/>
      <c r="S61" s="188">
        <f>IF(G61&lt;2,1,"")</f>
        <v>1</v>
      </c>
      <c r="T61" s="185" t="s">
        <v>978</v>
      </c>
      <c r="U61" s="189">
        <f t="shared" si="0"/>
        <v>41</v>
      </c>
      <c r="V61" s="154" t="s">
        <v>1017</v>
      </c>
    </row>
    <row r="62" spans="2:22" s="154" customFormat="1" ht="54" customHeight="1" thickBot="1">
      <c r="B62" s="168" t="s">
        <v>824</v>
      </c>
      <c r="C62" s="169"/>
      <c r="D62" s="156">
        <v>42</v>
      </c>
      <c r="E62" s="157"/>
      <c r="F62" s="158" t="s">
        <v>570</v>
      </c>
      <c r="G62" s="149">
        <v>1</v>
      </c>
      <c r="H62" s="159"/>
      <c r="I62" s="161" t="s">
        <v>825</v>
      </c>
      <c r="J62" s="157"/>
      <c r="K62" s="161" t="s">
        <v>826</v>
      </c>
      <c r="L62" s="157"/>
      <c r="M62" s="163" t="s">
        <v>827</v>
      </c>
      <c r="P62" s="185" t="str">
        <f>IF(R62&gt;0,SUM($R$24:R62),"")</f>
        <v/>
      </c>
      <c r="Q62" s="185">
        <f>IF(G62=2,"",SUM($S$26:S62))</f>
        <v>14</v>
      </c>
      <c r="R62" s="186"/>
      <c r="S62" s="188">
        <f>IF(G62&lt;2,1,"")</f>
        <v>1</v>
      </c>
      <c r="T62" s="185" t="s">
        <v>979</v>
      </c>
      <c r="U62" s="189">
        <f t="shared" si="0"/>
        <v>42</v>
      </c>
      <c r="V62" s="154" t="s">
        <v>1016</v>
      </c>
    </row>
    <row r="63" spans="2:22" s="154" customFormat="1" ht="54" customHeight="1" thickBot="1">
      <c r="B63" s="170"/>
      <c r="C63" s="155"/>
      <c r="D63" s="156">
        <v>43</v>
      </c>
      <c r="E63" s="157"/>
      <c r="F63" s="158" t="s">
        <v>571</v>
      </c>
      <c r="G63" s="149">
        <v>1</v>
      </c>
      <c r="H63" s="159"/>
      <c r="I63" s="161" t="s">
        <v>828</v>
      </c>
      <c r="J63" s="157"/>
      <c r="K63" s="161" t="s">
        <v>829</v>
      </c>
      <c r="L63" s="157"/>
      <c r="M63" s="163" t="s">
        <v>830</v>
      </c>
      <c r="P63" s="185" t="str">
        <f>IF(R63&gt;0,SUM($R$24:R63),"")</f>
        <v/>
      </c>
      <c r="Q63" s="185">
        <f>IF(G63=2,"",SUM($S$26:S63))</f>
        <v>15</v>
      </c>
      <c r="R63" s="186"/>
      <c r="S63" s="188">
        <f>IF(G63&lt;2,1,"")</f>
        <v>1</v>
      </c>
      <c r="T63" s="185" t="s">
        <v>980</v>
      </c>
      <c r="U63" s="189">
        <f t="shared" si="0"/>
        <v>43</v>
      </c>
      <c r="V63" s="154" t="s">
        <v>1016</v>
      </c>
    </row>
    <row r="64" spans="2:22" s="154" customFormat="1" ht="54" customHeight="1" thickBot="1">
      <c r="B64" s="170"/>
      <c r="C64" s="155"/>
      <c r="D64" s="156">
        <v>44</v>
      </c>
      <c r="E64" s="157"/>
      <c r="F64" s="158" t="s">
        <v>572</v>
      </c>
      <c r="G64" s="149">
        <v>1</v>
      </c>
      <c r="H64" s="159"/>
      <c r="I64" s="160" t="s">
        <v>749</v>
      </c>
      <c r="J64" s="157"/>
      <c r="K64" s="161" t="s">
        <v>831</v>
      </c>
      <c r="L64" s="157"/>
      <c r="M64" s="163" t="s">
        <v>832</v>
      </c>
      <c r="P64" s="185" t="str">
        <f>IF(R64&gt;0,SUM($R$24:R64),"")</f>
        <v/>
      </c>
      <c r="Q64" s="185">
        <f>IF(G64=2,"",SUM($S$26:S64))</f>
        <v>16</v>
      </c>
      <c r="R64" s="186"/>
      <c r="S64" s="188">
        <f>IF(G64&lt;2,1,"")</f>
        <v>1</v>
      </c>
      <c r="T64" s="185" t="s">
        <v>981</v>
      </c>
      <c r="U64" s="189">
        <f t="shared" si="0"/>
        <v>44</v>
      </c>
      <c r="V64" s="154" t="s">
        <v>1019</v>
      </c>
    </row>
    <row r="65" spans="2:22" s="154" customFormat="1" ht="54" customHeight="1" thickBot="1">
      <c r="B65" s="171"/>
      <c r="C65" s="164"/>
      <c r="D65" s="156">
        <v>45</v>
      </c>
      <c r="E65" s="157"/>
      <c r="F65" s="158" t="s">
        <v>573</v>
      </c>
      <c r="G65" s="149">
        <v>1</v>
      </c>
      <c r="H65" s="159"/>
      <c r="I65" s="160" t="s">
        <v>788</v>
      </c>
      <c r="J65" s="157"/>
      <c r="K65" s="160" t="s">
        <v>833</v>
      </c>
      <c r="L65" s="157"/>
      <c r="M65" s="162" t="s">
        <v>937</v>
      </c>
      <c r="P65" s="185" t="str">
        <f>IF(R65&gt;0,SUM($R$24:R65),"")</f>
        <v/>
      </c>
      <c r="Q65" s="185">
        <f>IF(G65=2,"",SUM($S$26:S65))</f>
        <v>17</v>
      </c>
      <c r="R65" s="186"/>
      <c r="S65" s="188">
        <f>IF(G65&lt;2,1,"")</f>
        <v>1</v>
      </c>
      <c r="T65" s="185" t="s">
        <v>982</v>
      </c>
      <c r="U65" s="189">
        <f t="shared" si="0"/>
        <v>45</v>
      </c>
      <c r="V65" s="154" t="s">
        <v>1018</v>
      </c>
    </row>
    <row r="66" spans="2:22" s="62" customFormat="1" ht="46.5" customHeight="1">
      <c r="B66" s="61"/>
      <c r="C66" s="61"/>
      <c r="D66" s="71"/>
      <c r="E66" s="63"/>
      <c r="F66" s="63"/>
      <c r="G66" s="63"/>
      <c r="H66" s="63"/>
      <c r="I66" s="68"/>
      <c r="J66" s="63"/>
      <c r="K66" s="68"/>
      <c r="L66" s="63"/>
      <c r="M66" s="68"/>
      <c r="R66" s="180"/>
      <c r="S66" s="180"/>
      <c r="U66" s="178"/>
    </row>
    <row r="67" spans="2:22" ht="36.75" hidden="1" customHeight="1">
      <c r="R67" s="179">
        <f>SUM(R17:R66)</f>
        <v>9</v>
      </c>
      <c r="S67" s="179">
        <f>SUM(S17:S66)</f>
        <v>17</v>
      </c>
    </row>
    <row r="68" spans="2:22" hidden="1"/>
    <row r="69" spans="2:22" hidden="1"/>
    <row r="70" spans="2:22" hidden="1"/>
    <row r="71" spans="2:22" hidden="1"/>
    <row r="72" spans="2:22" hidden="1"/>
    <row r="73" spans="2:22" hidden="1">
      <c r="V73" s="154" t="str">
        <f>""</f>
        <v/>
      </c>
    </row>
    <row r="74" spans="2:22" hidden="1"/>
    <row r="75" spans="2:22" hidden="1"/>
    <row r="76" spans="2:22" hidden="1"/>
    <row r="77" spans="2:22" hidden="1"/>
    <row r="78" spans="2:22" hidden="1"/>
    <row r="79" spans="2:22" hidden="1"/>
    <row r="80" spans="2:2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t="21" hidden="1" customHeight="1"/>
  </sheetData>
  <sheetProtection password="CEF0" sheet="1" objects="1" scenarios="1"/>
  <mergeCells count="10">
    <mergeCell ref="B11:F11"/>
    <mergeCell ref="B4:F4"/>
    <mergeCell ref="I60:M60"/>
    <mergeCell ref="B16:C16"/>
    <mergeCell ref="I56:M56"/>
    <mergeCell ref="I57:M57"/>
    <mergeCell ref="I58:M58"/>
    <mergeCell ref="I59:M59"/>
    <mergeCell ref="C50:C53"/>
    <mergeCell ref="G56:G60"/>
  </mergeCells>
  <phoneticPr fontId="2"/>
  <dataValidations count="1">
    <dataValidation type="list" allowBlank="1" showInputMessage="1" showErrorMessage="1" sqref="G17:G55 G61:G65" xr:uid="{00000000-0002-0000-0000-000000000000}">
      <formula1>$O$2:$Q$2</formula1>
    </dataValidation>
  </dataValidations>
  <pageMargins left="0.7" right="0.7" top="0.75" bottom="0.75" header="0.3" footer="0.3"/>
  <pageSetup paperSize="9" scale="26" fitToWidth="0" orientation="portrait" r:id="rId1"/>
  <colBreaks count="1" manualBreakCount="1">
    <brk id="14"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1169410" r:id="rId4" name="Check Box 2">
              <controlPr defaultSize="0" autoFill="0" autoLine="0" autoPict="0" altText="高効率熱源_x000a_">
                <anchor moveWithCells="1">
                  <from>
                    <xdr:col>8</xdr:col>
                    <xdr:colOff>31750</xdr:colOff>
                    <xdr:row>55</xdr:row>
                    <xdr:rowOff>107950</xdr:rowOff>
                  </from>
                  <to>
                    <xdr:col>8</xdr:col>
                    <xdr:colOff>1860550</xdr:colOff>
                    <xdr:row>55</xdr:row>
                    <xdr:rowOff>628650</xdr:rowOff>
                  </to>
                </anchor>
              </controlPr>
            </control>
          </mc:Choice>
        </mc:AlternateContent>
        <mc:AlternateContent xmlns:mc="http://schemas.openxmlformats.org/markup-compatibility/2006">
          <mc:Choice Requires="x14">
            <control shapeId="1169411" r:id="rId5" name="Check Box 3">
              <controlPr locked="0" defaultSize="0" autoFill="0" autoLine="0" autoPict="0" altText="高効率熱源_x000a_">
                <anchor moveWithCells="1">
                  <from>
                    <xdr:col>8</xdr:col>
                    <xdr:colOff>1962150</xdr:colOff>
                    <xdr:row>55</xdr:row>
                    <xdr:rowOff>133350</xdr:rowOff>
                  </from>
                  <to>
                    <xdr:col>8</xdr:col>
                    <xdr:colOff>3238500</xdr:colOff>
                    <xdr:row>55</xdr:row>
                    <xdr:rowOff>666750</xdr:rowOff>
                  </to>
                </anchor>
              </controlPr>
            </control>
          </mc:Choice>
        </mc:AlternateContent>
        <mc:AlternateContent xmlns:mc="http://schemas.openxmlformats.org/markup-compatibility/2006">
          <mc:Choice Requires="x14">
            <control shapeId="1169412" r:id="rId6" name="Check Box 4">
              <controlPr locked="0" defaultSize="0" autoFill="0" autoLine="0" autoPict="0" altText="高効率熱源_x000a_">
                <anchor moveWithCells="1">
                  <from>
                    <xdr:col>10</xdr:col>
                    <xdr:colOff>209550</xdr:colOff>
                    <xdr:row>55</xdr:row>
                    <xdr:rowOff>133350</xdr:rowOff>
                  </from>
                  <to>
                    <xdr:col>10</xdr:col>
                    <xdr:colOff>2667000</xdr:colOff>
                    <xdr:row>55</xdr:row>
                    <xdr:rowOff>666750</xdr:rowOff>
                  </to>
                </anchor>
              </controlPr>
            </control>
          </mc:Choice>
        </mc:AlternateContent>
        <mc:AlternateContent xmlns:mc="http://schemas.openxmlformats.org/markup-compatibility/2006">
          <mc:Choice Requires="x14">
            <control shapeId="1169413" r:id="rId7" name="Check Box 5">
              <controlPr locked="0" defaultSize="0" autoFill="0" autoLine="0" autoPict="0" altText="高効率熱源_x000a_">
                <anchor moveWithCells="1">
                  <from>
                    <xdr:col>10</xdr:col>
                    <xdr:colOff>3079750</xdr:colOff>
                    <xdr:row>55</xdr:row>
                    <xdr:rowOff>133350</xdr:rowOff>
                  </from>
                  <to>
                    <xdr:col>12</xdr:col>
                    <xdr:colOff>457200</xdr:colOff>
                    <xdr:row>55</xdr:row>
                    <xdr:rowOff>666750</xdr:rowOff>
                  </to>
                </anchor>
              </controlPr>
            </control>
          </mc:Choice>
        </mc:AlternateContent>
        <mc:AlternateContent xmlns:mc="http://schemas.openxmlformats.org/markup-compatibility/2006">
          <mc:Choice Requires="x14">
            <control shapeId="1169417" r:id="rId8" name="Check Box 9">
              <controlPr locked="0" defaultSize="0" autoFill="0" autoLine="0" autoPict="0" altText="高効率熱源_x000a_">
                <anchor moveWithCells="1">
                  <from>
                    <xdr:col>8</xdr:col>
                    <xdr:colOff>31750</xdr:colOff>
                    <xdr:row>56</xdr:row>
                    <xdr:rowOff>171450</xdr:rowOff>
                  </from>
                  <to>
                    <xdr:col>8</xdr:col>
                    <xdr:colOff>1809750</xdr:colOff>
                    <xdr:row>57</xdr:row>
                    <xdr:rowOff>0</xdr:rowOff>
                  </to>
                </anchor>
              </controlPr>
            </control>
          </mc:Choice>
        </mc:AlternateContent>
        <mc:AlternateContent xmlns:mc="http://schemas.openxmlformats.org/markup-compatibility/2006">
          <mc:Choice Requires="x14">
            <control shapeId="1169418" r:id="rId9" name="Check Box 10">
              <controlPr locked="0" defaultSize="0" autoFill="0" autoLine="0" autoPict="0" altText="高効率熱源_x000a_">
                <anchor moveWithCells="1">
                  <from>
                    <xdr:col>8</xdr:col>
                    <xdr:colOff>1955800</xdr:colOff>
                    <xdr:row>56</xdr:row>
                    <xdr:rowOff>171450</xdr:rowOff>
                  </from>
                  <to>
                    <xdr:col>10</xdr:col>
                    <xdr:colOff>266700</xdr:colOff>
                    <xdr:row>57</xdr:row>
                    <xdr:rowOff>0</xdr:rowOff>
                  </to>
                </anchor>
              </controlPr>
            </control>
          </mc:Choice>
        </mc:AlternateContent>
        <mc:AlternateContent xmlns:mc="http://schemas.openxmlformats.org/markup-compatibility/2006">
          <mc:Choice Requires="x14">
            <control shapeId="1169420" r:id="rId10" name="Check Box 12">
              <controlPr locked="0" defaultSize="0" autoFill="0" autoLine="0" autoPict="0" altText="高効率熱源_x000a_">
                <anchor moveWithCells="1">
                  <from>
                    <xdr:col>10</xdr:col>
                    <xdr:colOff>2362200</xdr:colOff>
                    <xdr:row>56</xdr:row>
                    <xdr:rowOff>171450</xdr:rowOff>
                  </from>
                  <to>
                    <xdr:col>12</xdr:col>
                    <xdr:colOff>190500</xdr:colOff>
                    <xdr:row>57</xdr:row>
                    <xdr:rowOff>0</xdr:rowOff>
                  </to>
                </anchor>
              </controlPr>
            </control>
          </mc:Choice>
        </mc:AlternateContent>
        <mc:AlternateContent xmlns:mc="http://schemas.openxmlformats.org/markup-compatibility/2006">
          <mc:Choice Requires="x14">
            <control shapeId="1169423" r:id="rId11" name="Check Box 15">
              <controlPr locked="0" defaultSize="0" autoFill="0" autoLine="0" autoPict="0" altText="高効率熱源_x000a_">
                <anchor moveWithCells="1">
                  <from>
                    <xdr:col>12</xdr:col>
                    <xdr:colOff>2286000</xdr:colOff>
                    <xdr:row>56</xdr:row>
                    <xdr:rowOff>171450</xdr:rowOff>
                  </from>
                  <to>
                    <xdr:col>35</xdr:col>
                    <xdr:colOff>31750</xdr:colOff>
                    <xdr:row>57</xdr:row>
                    <xdr:rowOff>0</xdr:rowOff>
                  </to>
                </anchor>
              </controlPr>
            </control>
          </mc:Choice>
        </mc:AlternateContent>
        <mc:AlternateContent xmlns:mc="http://schemas.openxmlformats.org/markup-compatibility/2006">
          <mc:Choice Requires="x14">
            <control shapeId="1169424" r:id="rId12" name="Check Box 16">
              <controlPr locked="0" defaultSize="0" autoFill="0" autoLine="0" autoPict="0" altText="高効率熱源_x000a_">
                <anchor moveWithCells="1">
                  <from>
                    <xdr:col>10</xdr:col>
                    <xdr:colOff>628650</xdr:colOff>
                    <xdr:row>56</xdr:row>
                    <xdr:rowOff>171450</xdr:rowOff>
                  </from>
                  <to>
                    <xdr:col>10</xdr:col>
                    <xdr:colOff>1631950</xdr:colOff>
                    <xdr:row>57</xdr:row>
                    <xdr:rowOff>0</xdr:rowOff>
                  </to>
                </anchor>
              </controlPr>
            </control>
          </mc:Choice>
        </mc:AlternateContent>
        <mc:AlternateContent xmlns:mc="http://schemas.openxmlformats.org/markup-compatibility/2006">
          <mc:Choice Requires="x14">
            <control shapeId="1169425" r:id="rId13" name="Check Box 17">
              <controlPr locked="0" defaultSize="0" autoFill="0" autoLine="0" autoPict="0" altText="高効率熱源_x000a_">
                <anchor moveWithCells="1">
                  <from>
                    <xdr:col>12</xdr:col>
                    <xdr:colOff>533400</xdr:colOff>
                    <xdr:row>56</xdr:row>
                    <xdr:rowOff>247650</xdr:rowOff>
                  </from>
                  <to>
                    <xdr:col>12</xdr:col>
                    <xdr:colOff>2089150</xdr:colOff>
                    <xdr:row>56</xdr:row>
                    <xdr:rowOff>622300</xdr:rowOff>
                  </to>
                </anchor>
              </controlPr>
            </control>
          </mc:Choice>
        </mc:AlternateContent>
        <mc:AlternateContent xmlns:mc="http://schemas.openxmlformats.org/markup-compatibility/2006">
          <mc:Choice Requires="x14">
            <control shapeId="1169427" r:id="rId14" name="Check Box 19">
              <controlPr locked="0" defaultSize="0" autoFill="0" autoLine="0" autoPict="0" altText="高効率熱源_x000a_">
                <anchor moveWithCells="1">
                  <from>
                    <xdr:col>8</xdr:col>
                    <xdr:colOff>1955800</xdr:colOff>
                    <xdr:row>57</xdr:row>
                    <xdr:rowOff>152400</xdr:rowOff>
                  </from>
                  <to>
                    <xdr:col>8</xdr:col>
                    <xdr:colOff>3175000</xdr:colOff>
                    <xdr:row>58</xdr:row>
                    <xdr:rowOff>0</xdr:rowOff>
                  </to>
                </anchor>
              </controlPr>
            </control>
          </mc:Choice>
        </mc:AlternateContent>
        <mc:AlternateContent xmlns:mc="http://schemas.openxmlformats.org/markup-compatibility/2006">
          <mc:Choice Requires="x14">
            <control shapeId="1169429" r:id="rId15" name="Check Box 21">
              <controlPr locked="0" defaultSize="0" autoFill="0" autoLine="0" autoPict="0" altText="高効率熱源_x000a_">
                <anchor moveWithCells="1">
                  <from>
                    <xdr:col>8</xdr:col>
                    <xdr:colOff>1955800</xdr:colOff>
                    <xdr:row>58</xdr:row>
                    <xdr:rowOff>260350</xdr:rowOff>
                  </from>
                  <to>
                    <xdr:col>8</xdr:col>
                    <xdr:colOff>3194050</xdr:colOff>
                    <xdr:row>58</xdr:row>
                    <xdr:rowOff>622300</xdr:rowOff>
                  </to>
                </anchor>
              </controlPr>
            </control>
          </mc:Choice>
        </mc:AlternateContent>
        <mc:AlternateContent xmlns:mc="http://schemas.openxmlformats.org/markup-compatibility/2006">
          <mc:Choice Requires="x14">
            <control shapeId="1169430" r:id="rId16" name="Check Box 22">
              <controlPr locked="0" defaultSize="0" autoFill="0" autoLine="0" autoPict="0" altText="高効率熱源_x000a_">
                <anchor moveWithCells="1">
                  <from>
                    <xdr:col>12</xdr:col>
                    <xdr:colOff>2266950</xdr:colOff>
                    <xdr:row>58</xdr:row>
                    <xdr:rowOff>171450</xdr:rowOff>
                  </from>
                  <to>
                    <xdr:col>35</xdr:col>
                    <xdr:colOff>31750</xdr:colOff>
                    <xdr:row>59</xdr:row>
                    <xdr:rowOff>0</xdr:rowOff>
                  </to>
                </anchor>
              </controlPr>
            </control>
          </mc:Choice>
        </mc:AlternateContent>
        <mc:AlternateContent xmlns:mc="http://schemas.openxmlformats.org/markup-compatibility/2006">
          <mc:Choice Requires="x14">
            <control shapeId="1169436" r:id="rId17" name="Check Box 28">
              <controlPr locked="0" defaultSize="0" autoFill="0" autoLine="0" autoPict="0" altText="高効率熱源_x000a_">
                <anchor moveWithCells="1">
                  <from>
                    <xdr:col>8</xdr:col>
                    <xdr:colOff>31750</xdr:colOff>
                    <xdr:row>59</xdr:row>
                    <xdr:rowOff>171450</xdr:rowOff>
                  </from>
                  <to>
                    <xdr:col>8</xdr:col>
                    <xdr:colOff>1905000</xdr:colOff>
                    <xdr:row>59</xdr:row>
                    <xdr:rowOff>546100</xdr:rowOff>
                  </to>
                </anchor>
              </controlPr>
            </control>
          </mc:Choice>
        </mc:AlternateContent>
        <mc:AlternateContent xmlns:mc="http://schemas.openxmlformats.org/markup-compatibility/2006">
          <mc:Choice Requires="x14">
            <control shapeId="1169437" r:id="rId18" name="Check Box 29">
              <controlPr locked="0" defaultSize="0" autoFill="0" autoLine="0" autoPict="0" altText="高効率熱源_x000a_">
                <anchor moveWithCells="1">
                  <from>
                    <xdr:col>8</xdr:col>
                    <xdr:colOff>1962150</xdr:colOff>
                    <xdr:row>59</xdr:row>
                    <xdr:rowOff>165100</xdr:rowOff>
                  </from>
                  <to>
                    <xdr:col>10</xdr:col>
                    <xdr:colOff>469900</xdr:colOff>
                    <xdr:row>59</xdr:row>
                    <xdr:rowOff>584200</xdr:rowOff>
                  </to>
                </anchor>
              </controlPr>
            </control>
          </mc:Choice>
        </mc:AlternateContent>
        <mc:AlternateContent xmlns:mc="http://schemas.openxmlformats.org/markup-compatibility/2006">
          <mc:Choice Requires="x14">
            <control shapeId="1169438" r:id="rId19" name="Check Box 30">
              <controlPr locked="0" defaultSize="0" autoFill="0" autoLine="0" autoPict="0" altText="高効率熱源_x000a_">
                <anchor moveWithCells="1">
                  <from>
                    <xdr:col>12</xdr:col>
                    <xdr:colOff>2279650</xdr:colOff>
                    <xdr:row>59</xdr:row>
                    <xdr:rowOff>133350</xdr:rowOff>
                  </from>
                  <to>
                    <xdr:col>35</xdr:col>
                    <xdr:colOff>266700</xdr:colOff>
                    <xdr:row>59</xdr:row>
                    <xdr:rowOff>666750</xdr:rowOff>
                  </to>
                </anchor>
              </controlPr>
            </control>
          </mc:Choice>
        </mc:AlternateContent>
        <mc:AlternateContent xmlns:mc="http://schemas.openxmlformats.org/markup-compatibility/2006">
          <mc:Choice Requires="x14">
            <control shapeId="1169439" r:id="rId20" name="Check Box 31">
              <controlPr locked="0" defaultSize="0" autoFill="0" autoLine="0" autoPict="0" altText="高効率熱源_x000a_">
                <anchor moveWithCells="1">
                  <from>
                    <xdr:col>10</xdr:col>
                    <xdr:colOff>698500</xdr:colOff>
                    <xdr:row>59</xdr:row>
                    <xdr:rowOff>107950</xdr:rowOff>
                  </from>
                  <to>
                    <xdr:col>10</xdr:col>
                    <xdr:colOff>2508250</xdr:colOff>
                    <xdr:row>59</xdr:row>
                    <xdr:rowOff>622300</xdr:rowOff>
                  </to>
                </anchor>
              </controlPr>
            </control>
          </mc:Choice>
        </mc:AlternateContent>
        <mc:AlternateContent xmlns:mc="http://schemas.openxmlformats.org/markup-compatibility/2006">
          <mc:Choice Requires="x14">
            <control shapeId="1169440" r:id="rId21" name="Check Box 32">
              <controlPr locked="0" defaultSize="0" autoFill="0" autoLine="0" autoPict="0" altText="高効率熱源_x000a_">
                <anchor moveWithCells="1">
                  <from>
                    <xdr:col>8</xdr:col>
                    <xdr:colOff>31750</xdr:colOff>
                    <xdr:row>57</xdr:row>
                    <xdr:rowOff>152400</xdr:rowOff>
                  </from>
                  <to>
                    <xdr:col>8</xdr:col>
                    <xdr:colOff>1714500</xdr:colOff>
                    <xdr:row>58</xdr:row>
                    <xdr:rowOff>0</xdr:rowOff>
                  </to>
                </anchor>
              </controlPr>
            </control>
          </mc:Choice>
        </mc:AlternateContent>
        <mc:AlternateContent xmlns:mc="http://schemas.openxmlformats.org/markup-compatibility/2006">
          <mc:Choice Requires="x14">
            <control shapeId="1169441" r:id="rId22" name="Check Box 33">
              <controlPr locked="0" defaultSize="0" autoFill="0" autoLine="0" autoPict="0" altText="高効率熱源_x000a_">
                <anchor moveWithCells="1">
                  <from>
                    <xdr:col>8</xdr:col>
                    <xdr:colOff>31750</xdr:colOff>
                    <xdr:row>58</xdr:row>
                    <xdr:rowOff>171450</xdr:rowOff>
                  </from>
                  <to>
                    <xdr:col>8</xdr:col>
                    <xdr:colOff>1695450</xdr:colOff>
                    <xdr:row>59</xdr:row>
                    <xdr:rowOff>0</xdr:rowOff>
                  </to>
                </anchor>
              </controlPr>
            </control>
          </mc:Choice>
        </mc:AlternateContent>
        <mc:AlternateContent xmlns:mc="http://schemas.openxmlformats.org/markup-compatibility/2006">
          <mc:Choice Requires="x14">
            <control shapeId="1169442" r:id="rId23" name="Check Box 34">
              <controlPr locked="0" defaultSize="0" autoFill="0" autoLine="0" autoPict="0" altText="高効率熱源_x000a_">
                <anchor moveWithCells="1">
                  <from>
                    <xdr:col>12</xdr:col>
                    <xdr:colOff>2286000</xdr:colOff>
                    <xdr:row>55</xdr:row>
                    <xdr:rowOff>133350</xdr:rowOff>
                  </from>
                  <to>
                    <xdr:col>35</xdr:col>
                    <xdr:colOff>31750</xdr:colOff>
                    <xdr:row>55</xdr:row>
                    <xdr:rowOff>666750</xdr:rowOff>
                  </to>
                </anchor>
              </controlPr>
            </control>
          </mc:Choice>
        </mc:AlternateContent>
        <mc:AlternateContent xmlns:mc="http://schemas.openxmlformats.org/markup-compatibility/2006">
          <mc:Choice Requires="x14">
            <control shapeId="1169443" r:id="rId24" name="Check Box 35">
              <controlPr locked="0" defaultSize="0" autoFill="0" autoLine="0" autoPict="0" altText="高効率熱源_x000a_">
                <anchor moveWithCells="1">
                  <from>
                    <xdr:col>12</xdr:col>
                    <xdr:colOff>2286000</xdr:colOff>
                    <xdr:row>57</xdr:row>
                    <xdr:rowOff>152400</xdr:rowOff>
                  </from>
                  <to>
                    <xdr:col>35</xdr:col>
                    <xdr:colOff>31750</xdr:colOff>
                    <xdr:row>58</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D65092"/>
  <sheetViews>
    <sheetView topLeftCell="A541" workbookViewId="0">
      <selection activeCell="D5" sqref="D5"/>
    </sheetView>
  </sheetViews>
  <sheetFormatPr defaultRowHeight="13"/>
  <cols>
    <col min="1" max="1" width="7.08984375" bestFit="1" customWidth="1"/>
    <col min="2" max="2" width="7.453125" bestFit="1" customWidth="1"/>
    <col min="3" max="3" width="5.26953125" bestFit="1" customWidth="1"/>
    <col min="7" max="7" width="4.453125" bestFit="1" customWidth="1"/>
    <col min="8" max="8" width="4.26953125" bestFit="1" customWidth="1"/>
    <col min="9" max="15" width="4.453125" bestFit="1" customWidth="1"/>
    <col min="16" max="16" width="7.08984375" bestFit="1" customWidth="1"/>
    <col min="18" max="18" width="10" bestFit="1" customWidth="1"/>
    <col min="19" max="19" width="6.7265625" bestFit="1" customWidth="1"/>
    <col min="20" max="20" width="7.08984375" bestFit="1" customWidth="1"/>
  </cols>
  <sheetData>
    <row r="1" spans="1:30">
      <c r="A1" t="s">
        <v>682</v>
      </c>
      <c r="B1" t="s">
        <v>683</v>
      </c>
      <c r="C1" t="s">
        <v>684</v>
      </c>
      <c r="D1" t="s">
        <v>685</v>
      </c>
      <c r="F1" s="45" t="s">
        <v>681</v>
      </c>
      <c r="G1" s="46" t="s">
        <v>692</v>
      </c>
      <c r="H1" s="46" t="s">
        <v>732</v>
      </c>
      <c r="I1" s="46" t="s">
        <v>696</v>
      </c>
      <c r="J1" s="2" t="s">
        <v>698</v>
      </c>
      <c r="K1" s="2" t="s">
        <v>700</v>
      </c>
      <c r="L1" s="2" t="s">
        <v>733</v>
      </c>
      <c r="M1" s="2" t="s">
        <v>734</v>
      </c>
      <c r="N1" s="2" t="s">
        <v>706</v>
      </c>
      <c r="O1" s="2" t="s">
        <v>708</v>
      </c>
      <c r="P1" t="s">
        <v>641</v>
      </c>
      <c r="Q1" s="45" t="s">
        <v>726</v>
      </c>
      <c r="R1" s="45" t="s">
        <v>586</v>
      </c>
      <c r="S1" s="45" t="s">
        <v>587</v>
      </c>
      <c r="T1" s="45" t="s">
        <v>588</v>
      </c>
      <c r="U1" s="45" t="s">
        <v>582</v>
      </c>
      <c r="V1" s="45" t="s">
        <v>649</v>
      </c>
      <c r="W1" s="45" t="s">
        <v>735</v>
      </c>
      <c r="X1" s="45" t="s">
        <v>650</v>
      </c>
    </row>
    <row r="2" spans="1:30">
      <c r="A2" s="2">
        <v>2002</v>
      </c>
      <c r="B2" s="2">
        <v>61072</v>
      </c>
      <c r="C2" s="2">
        <v>17</v>
      </c>
      <c r="D2" s="2">
        <v>3592.4705882352941</v>
      </c>
      <c r="E2" s="2" t="s">
        <v>22</v>
      </c>
      <c r="F2" s="9">
        <v>0.83720930232558144</v>
      </c>
      <c r="G2" s="9">
        <v>1</v>
      </c>
      <c r="H2" s="9">
        <f>AD2/ﾍﾞﾝﾁﾏｰｸ!$CR$1</f>
        <v>0.92748368382886159</v>
      </c>
      <c r="I2" s="9">
        <v>0.66666666666666663</v>
      </c>
      <c r="J2" s="9">
        <v>0.625</v>
      </c>
      <c r="K2" s="9">
        <v>0.9</v>
      </c>
      <c r="L2" s="9">
        <v>0.875</v>
      </c>
      <c r="M2" s="9">
        <v>1</v>
      </c>
      <c r="N2" s="9">
        <v>0.72727272727272729</v>
      </c>
      <c r="O2" s="9">
        <v>0.85</v>
      </c>
      <c r="P2" s="2">
        <v>83</v>
      </c>
      <c r="Q2" s="9">
        <f t="shared" ref="Q2:Q28" si="0">U2*0.35+V2*0.2+W2*0.3+X2*0.15</f>
        <v>0.82386363636363646</v>
      </c>
      <c r="R2" s="9">
        <v>0.8</v>
      </c>
      <c r="S2" s="9">
        <v>0.9</v>
      </c>
      <c r="T2" s="9">
        <v>0.8125</v>
      </c>
      <c r="U2" s="9">
        <v>0.81818181818181823</v>
      </c>
      <c r="V2" s="9">
        <v>0.875</v>
      </c>
      <c r="W2" s="9">
        <v>0.83333333333333337</v>
      </c>
      <c r="X2" s="9">
        <v>0.75</v>
      </c>
      <c r="AD2" s="8">
        <v>127.89999999999999</v>
      </c>
    </row>
    <row r="3" spans="1:30">
      <c r="A3" s="2">
        <v>1969</v>
      </c>
      <c r="B3" s="2">
        <v>10492</v>
      </c>
      <c r="C3" s="2">
        <v>1</v>
      </c>
      <c r="D3" s="2">
        <v>10492</v>
      </c>
      <c r="E3" s="2" t="s">
        <v>36</v>
      </c>
      <c r="F3" s="9">
        <v>0.59302325581395354</v>
      </c>
      <c r="G3" s="9">
        <v>0.5</v>
      </c>
      <c r="H3" s="9">
        <f>AD3/ﾍﾞﾝﾁﾏｰｸ!$CR$1</f>
        <v>0.82015953589557666</v>
      </c>
      <c r="I3" s="9">
        <v>0.5</v>
      </c>
      <c r="J3" s="9">
        <v>0.625</v>
      </c>
      <c r="K3" s="9">
        <v>0.65</v>
      </c>
      <c r="L3" s="9">
        <v>0.875</v>
      </c>
      <c r="M3" s="9">
        <v>1</v>
      </c>
      <c r="N3" s="9">
        <v>0.5</v>
      </c>
      <c r="O3" s="9">
        <v>0.5</v>
      </c>
      <c r="P3" s="2">
        <v>61.5</v>
      </c>
      <c r="Q3" s="9">
        <f t="shared" si="0"/>
        <v>0.60681818181818181</v>
      </c>
      <c r="R3" s="9">
        <v>0.5</v>
      </c>
      <c r="S3" s="9">
        <v>0.9</v>
      </c>
      <c r="T3" s="9">
        <v>0.875</v>
      </c>
      <c r="U3" s="9">
        <v>0.59090909090909094</v>
      </c>
      <c r="V3" s="9">
        <v>0.53125</v>
      </c>
      <c r="W3" s="9">
        <v>0.66666666666666663</v>
      </c>
      <c r="X3" s="9">
        <v>0.625</v>
      </c>
      <c r="AD3" s="8">
        <v>113.10000000000001</v>
      </c>
    </row>
    <row r="4" spans="1:30">
      <c r="A4" s="2">
        <v>2006</v>
      </c>
      <c r="B4" s="2">
        <v>60000</v>
      </c>
      <c r="C4" s="2">
        <v>6</v>
      </c>
      <c r="D4" s="2">
        <v>10000</v>
      </c>
      <c r="E4" s="2" t="s">
        <v>99</v>
      </c>
      <c r="F4" s="9">
        <v>0.62790697674418605</v>
      </c>
      <c r="G4" s="9">
        <v>1</v>
      </c>
      <c r="H4" s="9">
        <f>AD4/ﾍﾞﾝﾁﾏｰｸ!$CR$1</f>
        <v>0.53081943437273393</v>
      </c>
      <c r="I4" s="9">
        <v>0.33333333333333331</v>
      </c>
      <c r="J4" s="9">
        <v>0.75</v>
      </c>
      <c r="K4" s="9">
        <v>0.65</v>
      </c>
      <c r="L4" s="9">
        <v>0.5</v>
      </c>
      <c r="M4" s="9">
        <v>1</v>
      </c>
      <c r="N4" s="9">
        <v>0.54545454545454541</v>
      </c>
      <c r="O4" s="9">
        <v>0.7</v>
      </c>
      <c r="P4" s="2">
        <v>60</v>
      </c>
      <c r="Q4" s="9">
        <f t="shared" si="0"/>
        <v>0.72244318181818179</v>
      </c>
      <c r="R4" s="9">
        <v>0.5</v>
      </c>
      <c r="S4" s="9">
        <v>0.7</v>
      </c>
      <c r="T4" s="9">
        <v>0.6875</v>
      </c>
      <c r="U4" s="9">
        <v>0.59090909090909094</v>
      </c>
      <c r="V4" s="9">
        <v>0.625</v>
      </c>
      <c r="W4" s="9">
        <v>0.83333333333333337</v>
      </c>
      <c r="X4" s="9">
        <v>0.9375</v>
      </c>
      <c r="AD4" s="8">
        <v>73.2</v>
      </c>
    </row>
    <row r="5" spans="1:30">
      <c r="A5" s="2">
        <v>2012</v>
      </c>
      <c r="B5" s="2">
        <v>20000</v>
      </c>
      <c r="C5" s="2">
        <v>29</v>
      </c>
      <c r="D5" s="2">
        <v>689.65517241379314</v>
      </c>
      <c r="E5" s="2" t="s">
        <v>131</v>
      </c>
      <c r="F5" s="9">
        <v>0.67441860465116277</v>
      </c>
      <c r="G5" s="9">
        <v>1</v>
      </c>
      <c r="H5" s="9">
        <f>AD5/ﾍﾞﾝﾁﾏｰｸ!$CR$1</f>
        <v>0.74184191443074698</v>
      </c>
      <c r="I5" s="9">
        <v>0.66666666666666663</v>
      </c>
      <c r="J5" s="9">
        <v>0.625</v>
      </c>
      <c r="K5" s="9">
        <v>0.65</v>
      </c>
      <c r="L5" s="9">
        <v>0.75</v>
      </c>
      <c r="M5" s="9">
        <v>1</v>
      </c>
      <c r="N5" s="9">
        <v>0.81818181818181823</v>
      </c>
      <c r="O5" s="9">
        <v>0.8</v>
      </c>
      <c r="P5" s="2">
        <v>74.5</v>
      </c>
      <c r="Q5" s="9">
        <f t="shared" si="0"/>
        <v>0.73295454545454541</v>
      </c>
      <c r="R5" s="9">
        <v>0.73333333333333328</v>
      </c>
      <c r="S5" s="9">
        <v>0.9</v>
      </c>
      <c r="T5" s="9">
        <v>0.75</v>
      </c>
      <c r="U5" s="9">
        <v>0.77272727272727271</v>
      </c>
      <c r="V5" s="9">
        <v>0.71875</v>
      </c>
      <c r="W5" s="9">
        <v>0.75</v>
      </c>
      <c r="X5" s="9">
        <v>0.625</v>
      </c>
      <c r="AD5" s="8">
        <v>102.3</v>
      </c>
    </row>
    <row r="6" spans="1:30">
      <c r="A6" s="2">
        <v>1993</v>
      </c>
      <c r="B6" s="2">
        <v>50000</v>
      </c>
      <c r="C6" s="2">
        <v>11</v>
      </c>
      <c r="D6" s="2">
        <v>4545.454545454545</v>
      </c>
      <c r="E6" s="2" t="s">
        <v>157</v>
      </c>
      <c r="F6" s="9">
        <v>0.83720930232558144</v>
      </c>
      <c r="G6" s="9">
        <v>1</v>
      </c>
      <c r="H6" s="9">
        <f>AD6/ﾍﾞﾝﾁﾏｰｸ!$CR$1</f>
        <v>0.80565627266134898</v>
      </c>
      <c r="I6" s="9">
        <v>0.83333333333333337</v>
      </c>
      <c r="J6" s="9">
        <v>0.75</v>
      </c>
      <c r="K6" s="9">
        <v>0.85</v>
      </c>
      <c r="L6" s="9">
        <v>1</v>
      </c>
      <c r="M6" s="9">
        <v>1</v>
      </c>
      <c r="N6" s="9">
        <v>0.63636363636363635</v>
      </c>
      <c r="O6" s="9">
        <v>0.95</v>
      </c>
      <c r="P6" s="2">
        <v>85</v>
      </c>
      <c r="Q6" s="9">
        <f t="shared" si="0"/>
        <v>0.82585227272727268</v>
      </c>
      <c r="R6" s="9">
        <v>0.73333333333333328</v>
      </c>
      <c r="S6" s="9">
        <v>1</v>
      </c>
      <c r="T6" s="9">
        <v>1</v>
      </c>
      <c r="U6" s="9">
        <v>0.63636363636363635</v>
      </c>
      <c r="V6" s="9">
        <v>0.9375</v>
      </c>
      <c r="W6" s="9">
        <v>0.91666666666666663</v>
      </c>
      <c r="X6" s="9">
        <v>0.9375</v>
      </c>
      <c r="AD6" s="8">
        <v>111.10000000000001</v>
      </c>
    </row>
    <row r="7" spans="1:30">
      <c r="A7" s="2">
        <v>2000</v>
      </c>
      <c r="B7" s="2">
        <v>15000</v>
      </c>
      <c r="C7" s="2">
        <v>5</v>
      </c>
      <c r="D7" s="2">
        <v>3000</v>
      </c>
      <c r="E7" s="2" t="s">
        <v>103</v>
      </c>
      <c r="F7" s="9">
        <v>0.76744186046511631</v>
      </c>
      <c r="G7" s="9">
        <v>1</v>
      </c>
      <c r="H7" s="9">
        <f>AD7/ﾍﾞﾝﾁﾏｰｸ!$CR$1</f>
        <v>0.77084844089920246</v>
      </c>
      <c r="I7" s="9">
        <v>0.5</v>
      </c>
      <c r="J7" s="9">
        <v>0.75</v>
      </c>
      <c r="K7" s="9">
        <v>0.8</v>
      </c>
      <c r="L7" s="9">
        <v>0.75</v>
      </c>
      <c r="M7" s="9">
        <v>1</v>
      </c>
      <c r="N7" s="9">
        <v>0.68181818181818177</v>
      </c>
      <c r="O7" s="9">
        <v>0.8</v>
      </c>
      <c r="P7" s="2">
        <v>74.5</v>
      </c>
      <c r="Q7" s="9">
        <f t="shared" si="0"/>
        <v>0.72556818181818183</v>
      </c>
      <c r="R7" s="9">
        <v>0.6</v>
      </c>
      <c r="S7" s="9">
        <v>0.9</v>
      </c>
      <c r="T7" s="9">
        <v>0.875</v>
      </c>
      <c r="U7" s="9">
        <v>0.59090909090909094</v>
      </c>
      <c r="V7" s="9">
        <v>0.84375</v>
      </c>
      <c r="W7" s="9">
        <v>0.79166666666666663</v>
      </c>
      <c r="X7" s="9">
        <v>0.75</v>
      </c>
      <c r="AD7" s="8">
        <v>106.3</v>
      </c>
    </row>
    <row r="8" spans="1:30">
      <c r="A8" s="2">
        <v>1980</v>
      </c>
      <c r="B8" s="2">
        <v>21271</v>
      </c>
      <c r="C8" s="2">
        <v>15</v>
      </c>
      <c r="D8" s="2">
        <v>1418.0666666666666</v>
      </c>
      <c r="E8" s="2" t="s">
        <v>136</v>
      </c>
      <c r="F8" s="9">
        <v>0.23255813953488372</v>
      </c>
      <c r="G8" s="9">
        <v>0</v>
      </c>
      <c r="H8" s="9">
        <f>AD8/ﾍﾞﾝﾁﾏｰｸ!$CR$1</f>
        <v>0.56925308194343738</v>
      </c>
      <c r="I8" s="9">
        <v>0.33333333333333331</v>
      </c>
      <c r="J8" s="9">
        <v>0.5</v>
      </c>
      <c r="K8" s="9">
        <v>0.2</v>
      </c>
      <c r="L8" s="9">
        <v>0.625</v>
      </c>
      <c r="M8" s="9">
        <v>1</v>
      </c>
      <c r="N8" s="9">
        <v>0.40909090909090912</v>
      </c>
      <c r="O8" s="9">
        <v>0.6</v>
      </c>
      <c r="P8" s="2">
        <v>38</v>
      </c>
      <c r="Q8" s="9">
        <f t="shared" si="0"/>
        <v>0.4579545454545455</v>
      </c>
      <c r="R8" s="9">
        <v>0.33333333333333331</v>
      </c>
      <c r="S8" s="9">
        <v>0.3</v>
      </c>
      <c r="T8" s="9">
        <v>0.5</v>
      </c>
      <c r="U8" s="9">
        <v>0.27272727272727271</v>
      </c>
      <c r="V8" s="9">
        <v>0.46875</v>
      </c>
      <c r="W8" s="9">
        <v>0.58333333333333337</v>
      </c>
      <c r="X8" s="9">
        <v>0.625</v>
      </c>
      <c r="AD8" s="8">
        <v>78.5</v>
      </c>
    </row>
    <row r="9" spans="1:30">
      <c r="A9" s="2">
        <v>2002</v>
      </c>
      <c r="B9" s="2">
        <v>25000</v>
      </c>
      <c r="C9" s="2">
        <v>5</v>
      </c>
      <c r="D9" s="2">
        <v>5000</v>
      </c>
      <c r="E9" s="2" t="s">
        <v>228</v>
      </c>
      <c r="F9" s="9">
        <v>0.40697674418604651</v>
      </c>
      <c r="G9" s="9">
        <v>0.5</v>
      </c>
      <c r="H9" s="9">
        <f>AD9/ﾍﾞﾝﾁﾏｰｸ!$CR$1</f>
        <v>0.52356780275562009</v>
      </c>
      <c r="I9" s="9">
        <v>0.5</v>
      </c>
      <c r="J9" s="9">
        <v>0.75</v>
      </c>
      <c r="K9" s="9">
        <v>0.25</v>
      </c>
      <c r="L9" s="9">
        <v>1</v>
      </c>
      <c r="M9" s="9">
        <v>1</v>
      </c>
      <c r="N9" s="9">
        <v>0.81818181818181823</v>
      </c>
      <c r="O9" s="9">
        <v>0.75</v>
      </c>
      <c r="P9" s="2">
        <v>60.5</v>
      </c>
      <c r="Q9" s="9">
        <f t="shared" si="0"/>
        <v>0.65767045454545447</v>
      </c>
      <c r="R9" s="9">
        <v>0.6333333333333333</v>
      </c>
      <c r="S9" s="9">
        <v>0.6</v>
      </c>
      <c r="T9" s="9">
        <v>0.875</v>
      </c>
      <c r="U9" s="9">
        <v>0.72727272727272729</v>
      </c>
      <c r="V9" s="9">
        <v>0.46875</v>
      </c>
      <c r="W9" s="9">
        <v>0.625</v>
      </c>
      <c r="X9" s="9">
        <v>0.8125</v>
      </c>
      <c r="AD9" s="8">
        <v>72.2</v>
      </c>
    </row>
    <row r="10" spans="1:30">
      <c r="A10" s="2">
        <v>2005</v>
      </c>
      <c r="B10" s="2">
        <v>50000</v>
      </c>
      <c r="C10" s="2">
        <v>25</v>
      </c>
      <c r="D10" s="2">
        <v>2000</v>
      </c>
      <c r="E10" s="2" t="s">
        <v>289</v>
      </c>
      <c r="F10" s="9">
        <v>0.95348837209302328</v>
      </c>
      <c r="G10" s="9">
        <v>1</v>
      </c>
      <c r="H10" s="9">
        <f>AD10/ﾍﾞﾝﾁﾏｰｸ!$CR$1</f>
        <v>0.99274836838288616</v>
      </c>
      <c r="I10" s="9">
        <v>1</v>
      </c>
      <c r="J10" s="9">
        <v>0.75</v>
      </c>
      <c r="K10" s="9">
        <v>1</v>
      </c>
      <c r="L10" s="9">
        <v>1</v>
      </c>
      <c r="M10" s="9">
        <v>1</v>
      </c>
      <c r="N10" s="9">
        <v>0.86363636363636365</v>
      </c>
      <c r="O10" s="9">
        <v>0.9</v>
      </c>
      <c r="P10" s="2">
        <v>93</v>
      </c>
      <c r="Q10" s="9">
        <f t="shared" si="0"/>
        <v>0.90255681818181799</v>
      </c>
      <c r="R10" s="9">
        <v>0.9</v>
      </c>
      <c r="S10" s="9">
        <v>1</v>
      </c>
      <c r="T10" s="9">
        <v>0.9375</v>
      </c>
      <c r="U10" s="9">
        <v>0.90909090909090906</v>
      </c>
      <c r="V10" s="9">
        <v>0.9375</v>
      </c>
      <c r="W10" s="9">
        <v>0.91666666666666663</v>
      </c>
      <c r="X10" s="9">
        <v>0.8125</v>
      </c>
      <c r="AD10" s="8">
        <v>136.89999999999998</v>
      </c>
    </row>
    <row r="11" spans="1:30">
      <c r="A11" s="2">
        <v>1988</v>
      </c>
      <c r="B11" s="2">
        <v>100000</v>
      </c>
      <c r="C11" s="2">
        <v>7</v>
      </c>
      <c r="D11" s="2">
        <v>14285.714285714286</v>
      </c>
      <c r="E11" s="2" t="s">
        <v>295</v>
      </c>
      <c r="F11" s="9">
        <v>0.29069767441860467</v>
      </c>
      <c r="G11" s="9">
        <v>0.5</v>
      </c>
      <c r="H11" s="9">
        <f>AD11/ﾍﾞﾝﾁﾏｰｸ!$CR$1</f>
        <v>0.6598984771573605</v>
      </c>
      <c r="I11" s="9">
        <v>0.16666666666666666</v>
      </c>
      <c r="J11" s="9">
        <v>0.25</v>
      </c>
      <c r="K11" s="9">
        <v>0.3</v>
      </c>
      <c r="L11" s="9">
        <v>0</v>
      </c>
      <c r="M11" s="9">
        <v>0.5</v>
      </c>
      <c r="N11" s="9">
        <v>0.22727272727272727</v>
      </c>
      <c r="O11" s="9">
        <v>0.7</v>
      </c>
      <c r="P11" s="2">
        <v>32.5</v>
      </c>
      <c r="Q11" s="9">
        <f t="shared" si="0"/>
        <v>0.40795454545454546</v>
      </c>
      <c r="R11" s="9">
        <v>0.26666666666666666</v>
      </c>
      <c r="S11" s="9">
        <v>0.4</v>
      </c>
      <c r="T11" s="9">
        <v>0.25</v>
      </c>
      <c r="U11" s="9">
        <v>0.27272727272727271</v>
      </c>
      <c r="V11" s="9">
        <v>0.4375</v>
      </c>
      <c r="W11" s="9">
        <v>0.5</v>
      </c>
      <c r="X11" s="9">
        <v>0.5</v>
      </c>
      <c r="AD11" s="8">
        <v>91</v>
      </c>
    </row>
    <row r="12" spans="1:30">
      <c r="A12" s="2">
        <v>2001</v>
      </c>
      <c r="B12" s="2">
        <v>16680</v>
      </c>
      <c r="C12" s="2">
        <v>6</v>
      </c>
      <c r="D12" s="2">
        <v>2780</v>
      </c>
      <c r="E12" s="2" t="s">
        <v>36</v>
      </c>
      <c r="F12" s="9">
        <v>0.88372093023255816</v>
      </c>
      <c r="G12" s="9">
        <v>1</v>
      </c>
      <c r="H12" s="9">
        <f>AD12/ﾍﾞﾝﾁﾏｰｸ!$CR$1</f>
        <v>0.83828861493836138</v>
      </c>
      <c r="I12" s="9">
        <v>0.83333333333333337</v>
      </c>
      <c r="J12" s="9">
        <v>1</v>
      </c>
      <c r="K12" s="9">
        <v>0.85</v>
      </c>
      <c r="L12" s="9">
        <v>0.75</v>
      </c>
      <c r="M12" s="9">
        <v>1</v>
      </c>
      <c r="N12" s="9">
        <v>0.86363636363636365</v>
      </c>
      <c r="O12" s="9">
        <v>0.95</v>
      </c>
      <c r="P12" s="2">
        <v>90</v>
      </c>
      <c r="Q12" s="9">
        <f t="shared" si="0"/>
        <v>0.89914772727272729</v>
      </c>
      <c r="R12" s="9">
        <v>0.8666666666666667</v>
      </c>
      <c r="S12" s="9">
        <v>0.9</v>
      </c>
      <c r="T12" s="9">
        <v>0.8125</v>
      </c>
      <c r="U12" s="9">
        <v>0.86363636363636365</v>
      </c>
      <c r="V12" s="9">
        <v>0.90625</v>
      </c>
      <c r="W12" s="9">
        <v>0.91666666666666663</v>
      </c>
      <c r="X12" s="9">
        <v>0.9375</v>
      </c>
      <c r="AD12" s="8">
        <v>115.60000000000001</v>
      </c>
    </row>
    <row r="13" spans="1:30">
      <c r="A13" s="2">
        <v>2001</v>
      </c>
      <c r="B13" s="2">
        <v>13500</v>
      </c>
      <c r="C13" s="2">
        <v>6</v>
      </c>
      <c r="D13" s="2">
        <v>2250</v>
      </c>
      <c r="E13" s="2" t="s">
        <v>342</v>
      </c>
      <c r="F13" s="9">
        <v>0.54651162790697672</v>
      </c>
      <c r="G13" s="9">
        <v>0.5</v>
      </c>
      <c r="H13" s="9">
        <f>AD13/ﾍﾞﾝﾁﾏｰｸ!$CR$1</f>
        <v>0.68382886149383626</v>
      </c>
      <c r="I13" s="9">
        <v>0.83333333333333337</v>
      </c>
      <c r="J13" s="9">
        <v>0.5</v>
      </c>
      <c r="K13" s="9">
        <v>0.6</v>
      </c>
      <c r="L13" s="9">
        <v>0.75</v>
      </c>
      <c r="M13" s="9">
        <v>1</v>
      </c>
      <c r="N13" s="9">
        <v>0.77272727272727271</v>
      </c>
      <c r="O13" s="9">
        <v>0.8</v>
      </c>
      <c r="P13" s="2">
        <v>65.5</v>
      </c>
      <c r="Q13" s="9">
        <f t="shared" si="0"/>
        <v>0.74914772727272727</v>
      </c>
      <c r="R13" s="9">
        <v>0.76666666666666672</v>
      </c>
      <c r="S13" s="9">
        <v>0.7</v>
      </c>
      <c r="T13" s="9">
        <v>0.75</v>
      </c>
      <c r="U13" s="9">
        <v>0.86363636363636365</v>
      </c>
      <c r="V13" s="9">
        <v>0.65625</v>
      </c>
      <c r="W13" s="9">
        <v>0.70833333333333337</v>
      </c>
      <c r="X13" s="9">
        <v>0.6875</v>
      </c>
      <c r="AD13" s="8">
        <v>94.3</v>
      </c>
    </row>
    <row r="14" spans="1:30">
      <c r="A14" s="2">
        <v>2000</v>
      </c>
      <c r="B14" s="2">
        <v>45678</v>
      </c>
      <c r="C14" s="2">
        <v>23</v>
      </c>
      <c r="D14" s="2">
        <v>1986</v>
      </c>
      <c r="E14" s="2" t="s">
        <v>319</v>
      </c>
      <c r="F14" s="9">
        <v>0.23255813953488372</v>
      </c>
      <c r="G14" s="9">
        <v>0</v>
      </c>
      <c r="H14" s="9">
        <f>AD14/ﾍﾞﾝﾁﾏｰｸ!$CR$1</f>
        <v>0.64902102973168974</v>
      </c>
      <c r="I14" s="9">
        <v>0.33333333333333331</v>
      </c>
      <c r="J14" s="9">
        <v>0.25</v>
      </c>
      <c r="K14" s="9">
        <v>0.25</v>
      </c>
      <c r="L14" s="9">
        <v>0.375</v>
      </c>
      <c r="M14" s="9">
        <v>0.5</v>
      </c>
      <c r="N14" s="9">
        <v>0.31818181818181818</v>
      </c>
      <c r="O14" s="9">
        <v>0.75</v>
      </c>
      <c r="P14" s="2">
        <v>35</v>
      </c>
      <c r="Q14" s="9">
        <f t="shared" si="0"/>
        <v>0.41704545454545455</v>
      </c>
      <c r="R14" s="9">
        <v>0.33333333333333331</v>
      </c>
      <c r="S14" s="9">
        <v>0.4</v>
      </c>
      <c r="T14" s="9">
        <v>0.3125</v>
      </c>
      <c r="U14" s="9">
        <v>0.22727272727272727</v>
      </c>
      <c r="V14" s="9">
        <v>0.5625</v>
      </c>
      <c r="W14" s="9">
        <v>0.5</v>
      </c>
      <c r="X14" s="9">
        <v>0.5</v>
      </c>
      <c r="AD14" s="8">
        <v>89.5</v>
      </c>
    </row>
    <row r="15" spans="1:30">
      <c r="A15" s="2">
        <v>2014</v>
      </c>
      <c r="B15" s="2">
        <v>17500</v>
      </c>
      <c r="C15" s="2">
        <v>7</v>
      </c>
      <c r="D15" s="2">
        <v>2500</v>
      </c>
      <c r="E15" s="2" t="s">
        <v>73</v>
      </c>
      <c r="F15" s="9">
        <v>0.58139534883720934</v>
      </c>
      <c r="G15" s="9">
        <v>0</v>
      </c>
      <c r="H15" s="9">
        <f>AD15/ﾍﾞﾝﾁﾏｰｸ!$CR$1</f>
        <v>0.54749818709209586</v>
      </c>
      <c r="I15" s="9">
        <v>0.83333333333333337</v>
      </c>
      <c r="J15" s="9">
        <v>1</v>
      </c>
      <c r="K15" s="9">
        <v>0.6</v>
      </c>
      <c r="L15" s="9">
        <v>0.625</v>
      </c>
      <c r="M15" s="9">
        <v>0.5</v>
      </c>
      <c r="N15" s="9">
        <v>0.81818181818181823</v>
      </c>
      <c r="O15" s="9">
        <v>0.8</v>
      </c>
      <c r="P15" s="2">
        <v>65</v>
      </c>
      <c r="Q15" s="9">
        <f t="shared" si="0"/>
        <v>0.78948863636363642</v>
      </c>
      <c r="R15" s="9">
        <v>0.83333333333333337</v>
      </c>
      <c r="S15" s="9">
        <v>0.6</v>
      </c>
      <c r="T15" s="9">
        <v>0.625</v>
      </c>
      <c r="U15" s="9">
        <v>0.81818181818181823</v>
      </c>
      <c r="V15" s="9">
        <v>0.71875</v>
      </c>
      <c r="W15" s="9">
        <v>0.79166666666666663</v>
      </c>
      <c r="X15" s="9">
        <v>0.8125</v>
      </c>
      <c r="AD15" s="8">
        <v>75.5</v>
      </c>
    </row>
    <row r="16" spans="1:30">
      <c r="A16" s="2">
        <v>2000</v>
      </c>
      <c r="B16" s="2">
        <v>20000</v>
      </c>
      <c r="C16" s="2">
        <v>4</v>
      </c>
      <c r="D16" s="2">
        <v>5000</v>
      </c>
      <c r="E16" s="2" t="s">
        <v>314</v>
      </c>
      <c r="F16" s="9">
        <v>1</v>
      </c>
      <c r="G16" s="9">
        <v>1</v>
      </c>
      <c r="H16" s="9">
        <f>AD16/ﾍﾞﾝﾁﾏｰｸ!$CR$1</f>
        <v>0.95649021029731685</v>
      </c>
      <c r="I16" s="9">
        <v>1</v>
      </c>
      <c r="J16" s="9">
        <v>1</v>
      </c>
      <c r="K16" s="9">
        <v>1</v>
      </c>
      <c r="L16" s="9">
        <v>1</v>
      </c>
      <c r="M16" s="9">
        <v>1</v>
      </c>
      <c r="N16" s="9">
        <v>1</v>
      </c>
      <c r="O16" s="9">
        <v>1</v>
      </c>
      <c r="P16" s="2">
        <v>100</v>
      </c>
      <c r="Q16" s="9">
        <f t="shared" si="0"/>
        <v>1</v>
      </c>
      <c r="R16" s="9">
        <v>1</v>
      </c>
      <c r="S16" s="9">
        <v>1</v>
      </c>
      <c r="T16" s="9">
        <v>1</v>
      </c>
      <c r="U16" s="9">
        <v>1</v>
      </c>
      <c r="V16" s="9">
        <v>1</v>
      </c>
      <c r="W16" s="9">
        <v>1</v>
      </c>
      <c r="X16" s="9">
        <v>1</v>
      </c>
      <c r="AD16" s="8">
        <v>131.89999999999998</v>
      </c>
    </row>
    <row r="17" spans="1:30">
      <c r="A17" s="2">
        <v>1977</v>
      </c>
      <c r="B17" s="2">
        <v>12000</v>
      </c>
      <c r="C17" s="2">
        <v>3</v>
      </c>
      <c r="D17" s="2">
        <v>4000</v>
      </c>
      <c r="E17" s="2" t="s">
        <v>63</v>
      </c>
      <c r="F17" s="9">
        <v>0.20930232558139536</v>
      </c>
      <c r="G17" s="9">
        <v>0</v>
      </c>
      <c r="H17" s="9">
        <f>AD17/ﾍﾞﾝﾁﾏｰｸ!$CR$1</f>
        <v>0.52356780275562009</v>
      </c>
      <c r="I17" s="9">
        <v>0</v>
      </c>
      <c r="J17" s="9">
        <v>0.5</v>
      </c>
      <c r="K17" s="9">
        <v>0.3</v>
      </c>
      <c r="L17" s="9">
        <v>0.125</v>
      </c>
      <c r="M17" s="9">
        <v>1</v>
      </c>
      <c r="N17" s="9">
        <v>0.36363636363636365</v>
      </c>
      <c r="O17" s="9">
        <v>0.45</v>
      </c>
      <c r="P17" s="2">
        <v>30</v>
      </c>
      <c r="Q17" s="9">
        <f t="shared" si="0"/>
        <v>0.36448863636363632</v>
      </c>
      <c r="R17" s="9">
        <v>0.3</v>
      </c>
      <c r="S17" s="9">
        <v>0.6</v>
      </c>
      <c r="T17" s="9">
        <v>0.3125</v>
      </c>
      <c r="U17" s="9">
        <v>0.31818181818181818</v>
      </c>
      <c r="V17" s="9">
        <v>0.375</v>
      </c>
      <c r="W17" s="9">
        <v>0.375</v>
      </c>
      <c r="X17" s="9">
        <v>0.4375</v>
      </c>
      <c r="AD17" s="8">
        <v>72.2</v>
      </c>
    </row>
    <row r="18" spans="1:30">
      <c r="A18" s="2">
        <v>1970</v>
      </c>
      <c r="B18" s="2">
        <v>25000</v>
      </c>
      <c r="C18" s="2">
        <v>30</v>
      </c>
      <c r="D18" s="2">
        <v>833.33333333333337</v>
      </c>
      <c r="E18" s="2" t="s">
        <v>385</v>
      </c>
      <c r="F18" s="9">
        <v>0.33720930232558138</v>
      </c>
      <c r="G18" s="9">
        <v>0.5</v>
      </c>
      <c r="H18" s="9">
        <f>AD18/ﾍﾞﾝﾁﾏｰｸ!$CR$1</f>
        <v>0.8404641044234954</v>
      </c>
      <c r="I18" s="9">
        <v>0.16666666666666666</v>
      </c>
      <c r="J18" s="9">
        <v>0.375</v>
      </c>
      <c r="K18" s="9">
        <v>0.3</v>
      </c>
      <c r="L18" s="9">
        <v>0.75</v>
      </c>
      <c r="M18" s="9">
        <v>1</v>
      </c>
      <c r="N18" s="9">
        <v>0.54545454545454541</v>
      </c>
      <c r="O18" s="9">
        <v>0.7</v>
      </c>
      <c r="P18" s="2">
        <v>54.5</v>
      </c>
      <c r="Q18" s="9">
        <f t="shared" si="0"/>
        <v>0.453125</v>
      </c>
      <c r="R18" s="9">
        <v>0.4</v>
      </c>
      <c r="S18" s="9">
        <v>0.9</v>
      </c>
      <c r="T18" s="9">
        <v>0.6875</v>
      </c>
      <c r="U18" s="9">
        <v>0.5</v>
      </c>
      <c r="V18" s="9">
        <v>0.4375</v>
      </c>
      <c r="W18" s="9">
        <v>0.41666666666666669</v>
      </c>
      <c r="X18" s="9">
        <v>0.4375</v>
      </c>
      <c r="AD18" s="8">
        <v>115.89999999999999</v>
      </c>
    </row>
    <row r="19" spans="1:30">
      <c r="A19" s="2">
        <v>1991</v>
      </c>
      <c r="B19" s="2">
        <v>40000</v>
      </c>
      <c r="C19" s="2">
        <v>5</v>
      </c>
      <c r="D19" s="2">
        <v>8000</v>
      </c>
      <c r="E19" s="2" t="s">
        <v>311</v>
      </c>
      <c r="F19" s="9">
        <v>0.45348837209302323</v>
      </c>
      <c r="G19" s="9">
        <v>0.5</v>
      </c>
      <c r="H19" s="9">
        <f>AD19/ﾍﾞﾝﾁﾏｰｸ!$CR$1</f>
        <v>0.7222625090645397</v>
      </c>
      <c r="I19" s="9">
        <v>0.5</v>
      </c>
      <c r="J19" s="9">
        <v>0.375</v>
      </c>
      <c r="K19" s="9">
        <v>0.5</v>
      </c>
      <c r="L19" s="9">
        <v>0.625</v>
      </c>
      <c r="M19" s="9">
        <v>1</v>
      </c>
      <c r="N19" s="9">
        <v>0.68181818181818177</v>
      </c>
      <c r="O19" s="9">
        <v>0.9</v>
      </c>
      <c r="P19" s="2">
        <v>59.5</v>
      </c>
      <c r="Q19" s="9">
        <f t="shared" si="0"/>
        <v>0.62187499999999996</v>
      </c>
      <c r="R19" s="9">
        <v>0.53333333333333333</v>
      </c>
      <c r="S19" s="9">
        <v>0.7</v>
      </c>
      <c r="T19" s="9">
        <v>0.6875</v>
      </c>
      <c r="U19" s="9">
        <v>0.5</v>
      </c>
      <c r="V19" s="9">
        <v>0.71875</v>
      </c>
      <c r="W19" s="9">
        <v>0.66666666666666663</v>
      </c>
      <c r="X19" s="9">
        <v>0.6875</v>
      </c>
      <c r="AD19" s="8">
        <v>99.600000000000009</v>
      </c>
    </row>
    <row r="20" spans="1:30">
      <c r="A20" s="2">
        <v>2003</v>
      </c>
      <c r="B20" s="2">
        <v>11566</v>
      </c>
      <c r="C20" s="2">
        <v>5</v>
      </c>
      <c r="D20" s="2"/>
      <c r="E20" s="2" t="s">
        <v>652</v>
      </c>
      <c r="F20" s="9">
        <v>0.66279069767441856</v>
      </c>
      <c r="G20" s="9">
        <v>0.5</v>
      </c>
      <c r="H20" s="9">
        <f>AD20/ﾍﾞﾝﾁﾏｰｸ!$CR$1</f>
        <v>0.63741841914430752</v>
      </c>
      <c r="I20" s="9">
        <v>0.66666666666666663</v>
      </c>
      <c r="J20" s="9">
        <v>0.5</v>
      </c>
      <c r="K20" s="9">
        <v>0.85</v>
      </c>
      <c r="L20" s="9">
        <v>0.625</v>
      </c>
      <c r="M20" s="9">
        <v>0.5</v>
      </c>
      <c r="N20" s="9">
        <v>0.72727272727272729</v>
      </c>
      <c r="O20" s="9">
        <v>0.8</v>
      </c>
      <c r="P20" s="2">
        <v>66.5</v>
      </c>
      <c r="Q20" s="9">
        <f t="shared" si="0"/>
        <v>0.77698863636363635</v>
      </c>
      <c r="R20" s="9">
        <v>0.76666666666666672</v>
      </c>
      <c r="S20" s="9">
        <v>0.6</v>
      </c>
      <c r="T20" s="9">
        <v>0.6875</v>
      </c>
      <c r="U20" s="9">
        <v>0.81818181818181823</v>
      </c>
      <c r="V20" s="9">
        <v>0.8125</v>
      </c>
      <c r="W20" s="9">
        <v>0.75</v>
      </c>
      <c r="X20" s="9">
        <v>0.6875</v>
      </c>
      <c r="AD20" s="8">
        <v>87.899999999999991</v>
      </c>
    </row>
    <row r="21" spans="1:30">
      <c r="A21" s="2">
        <v>2004</v>
      </c>
      <c r="B21" s="2">
        <v>31254</v>
      </c>
      <c r="C21" s="2">
        <v>5</v>
      </c>
      <c r="D21" s="2"/>
      <c r="E21" s="2" t="s">
        <v>653</v>
      </c>
      <c r="F21" s="9">
        <v>0.76744186046511631</v>
      </c>
      <c r="G21" s="9">
        <v>1</v>
      </c>
      <c r="H21" s="9">
        <f>AD21/ﾍﾞﾝﾁﾏｰｸ!$CR$1</f>
        <v>0.59970993473531553</v>
      </c>
      <c r="I21" s="9">
        <v>0.66666666666666663</v>
      </c>
      <c r="J21" s="9">
        <v>0.625</v>
      </c>
      <c r="K21" s="9">
        <v>0.85</v>
      </c>
      <c r="L21" s="9">
        <v>1</v>
      </c>
      <c r="M21" s="9">
        <v>1</v>
      </c>
      <c r="N21" s="9">
        <v>0.77272727272727271</v>
      </c>
      <c r="O21" s="9">
        <v>0.8</v>
      </c>
      <c r="P21" s="2">
        <v>77</v>
      </c>
      <c r="Q21" s="9">
        <f t="shared" si="0"/>
        <v>0.84573863636363633</v>
      </c>
      <c r="R21" s="9">
        <v>0.73333333333333328</v>
      </c>
      <c r="S21" s="9">
        <v>0.6</v>
      </c>
      <c r="T21" s="9">
        <v>1</v>
      </c>
      <c r="U21" s="9">
        <v>0.81818181818181823</v>
      </c>
      <c r="V21" s="9">
        <v>0.8125</v>
      </c>
      <c r="W21" s="9">
        <v>0.91666666666666663</v>
      </c>
      <c r="X21" s="9">
        <v>0.8125</v>
      </c>
      <c r="AD21" s="8">
        <v>82.7</v>
      </c>
    </row>
    <row r="22" spans="1:30">
      <c r="A22" s="2">
        <v>1970</v>
      </c>
      <c r="B22" s="2">
        <v>15590.37</v>
      </c>
      <c r="C22" s="2">
        <v>5</v>
      </c>
      <c r="D22" s="2"/>
      <c r="E22" s="2" t="s">
        <v>652</v>
      </c>
      <c r="F22" s="9">
        <v>0.59302325581395354</v>
      </c>
      <c r="G22" s="9">
        <v>0.5</v>
      </c>
      <c r="H22" s="9">
        <f>AD22/ﾍﾞﾝﾁﾏｰｸ!$CR$1</f>
        <v>0.77012327773749112</v>
      </c>
      <c r="I22" s="9">
        <v>0.33333333333333331</v>
      </c>
      <c r="J22" s="9">
        <v>0.875</v>
      </c>
      <c r="K22" s="9">
        <v>0.55000000000000004</v>
      </c>
      <c r="L22" s="9">
        <v>0.5</v>
      </c>
      <c r="M22" s="9">
        <v>0.5</v>
      </c>
      <c r="N22" s="9">
        <v>0.54545454545454541</v>
      </c>
      <c r="O22" s="9">
        <v>0.7</v>
      </c>
      <c r="P22" s="2">
        <v>58</v>
      </c>
      <c r="Q22" s="9">
        <f t="shared" si="0"/>
        <v>0.70056818181818192</v>
      </c>
      <c r="R22" s="9">
        <v>0.66666666666666663</v>
      </c>
      <c r="S22" s="9">
        <v>0.5</v>
      </c>
      <c r="T22" s="9">
        <v>0.5</v>
      </c>
      <c r="U22" s="9">
        <v>0.59090909090909094</v>
      </c>
      <c r="V22" s="9">
        <v>0.65625</v>
      </c>
      <c r="W22" s="9">
        <v>0.83333333333333337</v>
      </c>
      <c r="X22" s="9">
        <v>0.75</v>
      </c>
      <c r="AD22" s="8">
        <v>106.2</v>
      </c>
    </row>
    <row r="23" spans="1:30">
      <c r="A23" s="2">
        <v>1964</v>
      </c>
      <c r="B23" s="2">
        <v>10388</v>
      </c>
      <c r="C23" s="2">
        <v>5</v>
      </c>
      <c r="D23" s="2"/>
      <c r="E23" s="2" t="s">
        <v>653</v>
      </c>
      <c r="F23" s="9">
        <v>0.53488372093023251</v>
      </c>
      <c r="G23" s="9">
        <v>0</v>
      </c>
      <c r="H23" s="9">
        <f>AD23/ﾍﾞﾝﾁﾏｰｸ!$CR$1</f>
        <v>0.6221899927483685</v>
      </c>
      <c r="I23" s="9">
        <v>0.83333333333333337</v>
      </c>
      <c r="J23" s="9">
        <v>0.625</v>
      </c>
      <c r="K23" s="9">
        <v>0.65</v>
      </c>
      <c r="L23" s="9">
        <v>0.625</v>
      </c>
      <c r="M23" s="9">
        <v>0.5</v>
      </c>
      <c r="N23" s="9">
        <v>0.59090909090909094</v>
      </c>
      <c r="O23" s="9">
        <v>0.65</v>
      </c>
      <c r="P23" s="2">
        <v>55</v>
      </c>
      <c r="Q23" s="9">
        <f t="shared" si="0"/>
        <v>0.74914772727272727</v>
      </c>
      <c r="R23" s="9">
        <v>0.8</v>
      </c>
      <c r="S23" s="9">
        <v>0.4</v>
      </c>
      <c r="T23" s="9">
        <v>0.5625</v>
      </c>
      <c r="U23" s="9">
        <v>0.86363636363636365</v>
      </c>
      <c r="V23" s="9">
        <v>0.59375</v>
      </c>
      <c r="W23" s="9">
        <v>0.75</v>
      </c>
      <c r="X23" s="9">
        <v>0.6875</v>
      </c>
      <c r="AD23" s="8">
        <v>85.8</v>
      </c>
    </row>
    <row r="24" spans="1:30">
      <c r="A24" s="2">
        <v>1983</v>
      </c>
      <c r="B24" s="2">
        <v>11761</v>
      </c>
      <c r="C24" s="2">
        <v>5</v>
      </c>
      <c r="D24" s="2"/>
      <c r="E24" s="2" t="s">
        <v>653</v>
      </c>
      <c r="F24" s="9">
        <v>0.63953488372093026</v>
      </c>
      <c r="G24" s="9">
        <v>0.5</v>
      </c>
      <c r="H24" s="9">
        <f>AD24/ﾍﾞﾝﾁﾏｰｸ!$CR$1</f>
        <v>0.82523567802755626</v>
      </c>
      <c r="I24" s="9">
        <v>0.5</v>
      </c>
      <c r="J24" s="9">
        <v>0.75</v>
      </c>
      <c r="K24" s="9">
        <v>0.7</v>
      </c>
      <c r="L24" s="9">
        <v>0.25</v>
      </c>
      <c r="M24" s="9">
        <v>1</v>
      </c>
      <c r="N24" s="9">
        <v>0.68181818181818177</v>
      </c>
      <c r="O24" s="9">
        <v>0.6</v>
      </c>
      <c r="P24" s="2">
        <v>64.5</v>
      </c>
      <c r="Q24" s="9">
        <f t="shared" si="0"/>
        <v>0.72045454545454546</v>
      </c>
      <c r="R24" s="9">
        <v>0.66666666666666663</v>
      </c>
      <c r="S24" s="9">
        <v>0.7</v>
      </c>
      <c r="T24" s="9">
        <v>0.4375</v>
      </c>
      <c r="U24" s="9">
        <v>0.77272727272727271</v>
      </c>
      <c r="V24" s="9">
        <v>0.625</v>
      </c>
      <c r="W24" s="9">
        <v>0.70833333333333337</v>
      </c>
      <c r="X24" s="9">
        <v>0.75</v>
      </c>
      <c r="AD24" s="8">
        <v>113.8</v>
      </c>
    </row>
    <row r="25" spans="1:30">
      <c r="A25" s="2">
        <v>1998</v>
      </c>
      <c r="B25" s="2">
        <v>13517</v>
      </c>
      <c r="C25" s="2">
        <v>5</v>
      </c>
      <c r="D25" s="2"/>
      <c r="E25" s="2" t="s">
        <v>652</v>
      </c>
      <c r="F25" s="9">
        <v>0.72093023255813948</v>
      </c>
      <c r="G25" s="9">
        <v>1</v>
      </c>
      <c r="H25" s="9">
        <f>AD25/ﾍﾞﾝﾁﾏｰｸ!$CR$1</f>
        <v>0.83611312545322714</v>
      </c>
      <c r="I25" s="9">
        <v>0.83333333333333337</v>
      </c>
      <c r="J25" s="9">
        <v>0.625</v>
      </c>
      <c r="K25" s="9">
        <v>0.6</v>
      </c>
      <c r="L25" s="9">
        <v>0.5</v>
      </c>
      <c r="M25" s="9">
        <v>0.5</v>
      </c>
      <c r="N25" s="9">
        <v>0.68181818181818177</v>
      </c>
      <c r="O25" s="9">
        <v>0.65</v>
      </c>
      <c r="P25" s="2">
        <v>69</v>
      </c>
      <c r="Q25" s="9">
        <f t="shared" si="0"/>
        <v>0.66079545454545452</v>
      </c>
      <c r="R25" s="9">
        <v>0.73333333333333328</v>
      </c>
      <c r="S25" s="9">
        <v>0.6</v>
      </c>
      <c r="T25" s="9">
        <v>0.5625</v>
      </c>
      <c r="U25" s="9">
        <v>0.72727272727272729</v>
      </c>
      <c r="V25" s="9">
        <v>0.625</v>
      </c>
      <c r="W25" s="9">
        <v>0.625</v>
      </c>
      <c r="X25" s="9">
        <v>0.625</v>
      </c>
      <c r="AD25" s="8">
        <v>115.3</v>
      </c>
    </row>
    <row r="26" spans="1:30">
      <c r="A26" s="2">
        <v>1964</v>
      </c>
      <c r="B26" s="2">
        <v>25726.86</v>
      </c>
      <c r="C26" s="2">
        <v>5</v>
      </c>
      <c r="D26" s="2"/>
      <c r="E26" s="2" t="s">
        <v>667</v>
      </c>
      <c r="F26" s="9">
        <v>0.66279069767441856</v>
      </c>
      <c r="G26" s="9">
        <v>0.5</v>
      </c>
      <c r="H26" s="9">
        <f>AD26/ﾍﾞﾝﾁﾏｰｸ!$CR$1</f>
        <v>0.74546773023930391</v>
      </c>
      <c r="I26" s="9">
        <v>0.83333333333333337</v>
      </c>
      <c r="J26" s="9">
        <v>0.75</v>
      </c>
      <c r="K26" s="9">
        <v>0.7</v>
      </c>
      <c r="L26" s="9">
        <v>1</v>
      </c>
      <c r="M26" s="9">
        <v>0.5</v>
      </c>
      <c r="N26" s="9">
        <v>0.63636363636363635</v>
      </c>
      <c r="O26" s="9">
        <v>0.65</v>
      </c>
      <c r="P26" s="2">
        <v>68</v>
      </c>
      <c r="Q26" s="9">
        <f t="shared" si="0"/>
        <v>0.78664772727272725</v>
      </c>
      <c r="R26" s="9">
        <v>0.76666666666666672</v>
      </c>
      <c r="S26" s="9">
        <v>0.5</v>
      </c>
      <c r="T26" s="9">
        <v>0.8125</v>
      </c>
      <c r="U26" s="9">
        <v>0.86363636363636365</v>
      </c>
      <c r="V26" s="9">
        <v>0.625</v>
      </c>
      <c r="W26" s="9">
        <v>0.79166666666666663</v>
      </c>
      <c r="X26" s="9">
        <v>0.8125</v>
      </c>
      <c r="AD26" s="8">
        <v>102.8</v>
      </c>
    </row>
    <row r="27" spans="1:30">
      <c r="A27" s="2">
        <v>1982</v>
      </c>
      <c r="B27" s="2">
        <v>18150.11</v>
      </c>
      <c r="C27" s="2">
        <v>5</v>
      </c>
      <c r="D27" s="2"/>
      <c r="E27" s="2" t="s">
        <v>659</v>
      </c>
      <c r="F27" s="9">
        <v>0.68604651162790697</v>
      </c>
      <c r="G27" s="9">
        <v>0.5</v>
      </c>
      <c r="H27" s="9">
        <f>AD27/ﾍﾞﾝﾁﾏｰｸ!$CR$1</f>
        <v>0.77012327773749112</v>
      </c>
      <c r="I27" s="9">
        <v>1</v>
      </c>
      <c r="J27" s="9">
        <v>0.875</v>
      </c>
      <c r="K27" s="9">
        <v>0.6</v>
      </c>
      <c r="L27" s="9">
        <v>0.625</v>
      </c>
      <c r="M27" s="9">
        <v>1</v>
      </c>
      <c r="N27" s="9">
        <v>0.72727272727272729</v>
      </c>
      <c r="O27" s="9">
        <v>0.65</v>
      </c>
      <c r="P27" s="2">
        <v>68</v>
      </c>
      <c r="Q27" s="9">
        <f t="shared" si="0"/>
        <v>0.77727272727272734</v>
      </c>
      <c r="R27" s="9">
        <v>0.9</v>
      </c>
      <c r="S27" s="9">
        <v>0.8</v>
      </c>
      <c r="T27" s="9">
        <v>0.6875</v>
      </c>
      <c r="U27" s="9">
        <v>0.86363636363636365</v>
      </c>
      <c r="V27" s="9">
        <v>0.625</v>
      </c>
      <c r="W27" s="9">
        <v>0.79166666666666663</v>
      </c>
      <c r="X27" s="9">
        <v>0.75</v>
      </c>
      <c r="AD27" s="8">
        <v>106.2</v>
      </c>
    </row>
    <row r="28" spans="1:30">
      <c r="A28" s="2">
        <v>2000</v>
      </c>
      <c r="B28" s="2">
        <v>10307</v>
      </c>
      <c r="C28" s="2">
        <v>5</v>
      </c>
      <c r="D28" s="2"/>
      <c r="E28" s="2" t="s">
        <v>662</v>
      </c>
      <c r="F28" s="9">
        <v>0.47674418604651164</v>
      </c>
      <c r="G28" s="9">
        <v>0.5</v>
      </c>
      <c r="H28" s="9">
        <f>AD28/ﾍﾞﾝﾁﾏｰｸ!$CR$1</f>
        <v>0.55329949238578691</v>
      </c>
      <c r="I28" s="9">
        <v>0.16666666666666666</v>
      </c>
      <c r="J28" s="9">
        <v>0.5</v>
      </c>
      <c r="K28" s="9">
        <v>0.7</v>
      </c>
      <c r="L28" s="9">
        <v>0.5</v>
      </c>
      <c r="M28" s="9">
        <v>1</v>
      </c>
      <c r="N28" s="9">
        <v>0.72727272727272729</v>
      </c>
      <c r="O28" s="9">
        <v>0.6</v>
      </c>
      <c r="P28" s="2">
        <v>56.5</v>
      </c>
      <c r="Q28" s="9">
        <f t="shared" si="0"/>
        <v>0.66335227272727271</v>
      </c>
      <c r="R28" s="9">
        <v>0.5</v>
      </c>
      <c r="S28" s="9">
        <v>0.6</v>
      </c>
      <c r="T28" s="9">
        <v>0.5625</v>
      </c>
      <c r="U28" s="9">
        <v>0.63636363636363635</v>
      </c>
      <c r="V28" s="9">
        <v>0.59375</v>
      </c>
      <c r="W28" s="9">
        <v>0.66666666666666663</v>
      </c>
      <c r="X28" s="9">
        <v>0.8125</v>
      </c>
      <c r="AD28" s="8">
        <v>76.3</v>
      </c>
    </row>
    <row r="29" spans="1:30">
      <c r="A29" s="2"/>
      <c r="B29" s="2"/>
      <c r="C29" s="2"/>
      <c r="D29" s="2"/>
      <c r="E29" s="2"/>
      <c r="F29" s="9"/>
      <c r="G29" s="9"/>
      <c r="H29" s="9"/>
      <c r="I29" s="9"/>
      <c r="J29" s="8"/>
      <c r="K29" s="2"/>
      <c r="L29" s="2"/>
      <c r="P29" s="2"/>
      <c r="Q29" s="9"/>
      <c r="R29" s="9"/>
      <c r="S29" s="9"/>
      <c r="T29" s="9"/>
      <c r="U29" s="9"/>
      <c r="V29" s="9"/>
      <c r="W29" s="9"/>
      <c r="X29" s="9"/>
    </row>
    <row r="30" spans="1:30">
      <c r="A30" s="2"/>
      <c r="B30" s="2"/>
      <c r="C30" s="2"/>
      <c r="D30" s="2"/>
      <c r="E30" s="2"/>
      <c r="F30" s="9"/>
      <c r="G30" s="9"/>
      <c r="H30" s="9"/>
      <c r="I30" s="9"/>
      <c r="J30" s="8"/>
      <c r="K30" s="2"/>
      <c r="L30" s="2"/>
      <c r="P30" s="2"/>
      <c r="Q30" s="9"/>
      <c r="R30" s="9"/>
      <c r="S30" s="9"/>
      <c r="T30" s="9"/>
      <c r="U30" s="9"/>
      <c r="V30" s="9"/>
      <c r="W30" s="9"/>
      <c r="X30" s="9"/>
    </row>
    <row r="31" spans="1:30">
      <c r="A31" s="2"/>
      <c r="B31" s="2"/>
      <c r="C31" s="2"/>
      <c r="D31" s="2"/>
      <c r="E31" s="2"/>
      <c r="F31" s="9"/>
      <c r="G31" s="9"/>
      <c r="H31" s="9"/>
      <c r="I31" s="9"/>
      <c r="J31" s="8"/>
      <c r="K31" s="2"/>
      <c r="L31" s="2"/>
      <c r="P31" s="2"/>
      <c r="Q31" s="9"/>
      <c r="R31" s="9"/>
      <c r="S31" s="9"/>
      <c r="T31" s="9"/>
      <c r="U31" s="9"/>
      <c r="V31" s="9"/>
      <c r="W31" s="9"/>
      <c r="X31" s="9"/>
    </row>
    <row r="32" spans="1:30">
      <c r="A32" s="2"/>
      <c r="B32" s="2"/>
      <c r="C32" s="2"/>
      <c r="D32" s="2"/>
      <c r="E32" s="2"/>
      <c r="F32" s="9"/>
      <c r="G32" s="9"/>
      <c r="H32" s="9"/>
      <c r="I32" s="9"/>
      <c r="J32" s="8"/>
      <c r="K32" s="2"/>
      <c r="L32" s="2"/>
      <c r="P32" s="2"/>
      <c r="Q32" s="9"/>
      <c r="R32" s="9"/>
      <c r="S32" s="9"/>
      <c r="T32" s="9"/>
      <c r="U32" s="9"/>
      <c r="V32" s="9"/>
      <c r="W32" s="9"/>
      <c r="X32" s="9"/>
    </row>
    <row r="33" spans="1:24">
      <c r="A33" s="2"/>
      <c r="B33" s="2"/>
      <c r="C33" s="2"/>
      <c r="D33" s="2"/>
      <c r="E33" s="2"/>
      <c r="F33" s="9"/>
      <c r="G33" s="9"/>
      <c r="H33" s="9"/>
      <c r="I33" s="9"/>
      <c r="J33" s="8"/>
      <c r="K33" s="2"/>
      <c r="L33" s="2"/>
      <c r="P33" s="2"/>
      <c r="Q33" s="9"/>
      <c r="R33" s="9"/>
      <c r="S33" s="9"/>
      <c r="T33" s="9"/>
      <c r="U33" s="9"/>
      <c r="V33" s="9"/>
      <c r="W33" s="9"/>
      <c r="X33" s="9"/>
    </row>
    <row r="34" spans="1:24">
      <c r="A34" s="2"/>
      <c r="B34" s="2"/>
      <c r="C34" s="2"/>
      <c r="D34" s="2"/>
      <c r="E34" s="2"/>
      <c r="F34" s="9"/>
      <c r="G34" s="9"/>
      <c r="H34" s="9"/>
      <c r="I34" s="9"/>
      <c r="J34" s="8"/>
      <c r="K34" s="2"/>
      <c r="L34" s="2"/>
      <c r="P34" s="2"/>
      <c r="Q34" s="9"/>
      <c r="R34" s="9"/>
      <c r="S34" s="9"/>
      <c r="T34" s="9"/>
      <c r="U34" s="9"/>
      <c r="V34" s="9"/>
      <c r="W34" s="9"/>
      <c r="X34" s="9"/>
    </row>
    <row r="35" spans="1:24">
      <c r="A35" s="2"/>
      <c r="B35" s="2"/>
      <c r="C35" s="2"/>
      <c r="D35" s="2"/>
      <c r="E35" s="2"/>
      <c r="F35" s="9"/>
      <c r="G35" s="9"/>
      <c r="H35" s="9"/>
      <c r="I35" s="9"/>
      <c r="J35" s="8"/>
      <c r="K35" s="2"/>
      <c r="L35" s="2"/>
      <c r="P35" s="2"/>
      <c r="Q35" s="9"/>
      <c r="R35" s="9"/>
      <c r="S35" s="9"/>
      <c r="T35" s="9"/>
      <c r="U35" s="9"/>
      <c r="V35" s="9"/>
      <c r="W35" s="9"/>
      <c r="X35" s="9"/>
    </row>
    <row r="36" spans="1:24">
      <c r="A36" s="2"/>
      <c r="B36" s="2"/>
      <c r="C36" s="2"/>
      <c r="D36" s="2"/>
      <c r="E36" s="2"/>
      <c r="F36" s="9"/>
      <c r="G36" s="9"/>
      <c r="H36" s="9"/>
      <c r="I36" s="9"/>
      <c r="J36" s="8"/>
      <c r="K36" s="2"/>
      <c r="L36" s="2"/>
      <c r="P36" s="2"/>
      <c r="Q36" s="9"/>
      <c r="R36" s="9"/>
      <c r="S36" s="9"/>
      <c r="T36" s="9"/>
      <c r="U36" s="9"/>
      <c r="V36" s="9"/>
      <c r="W36" s="9"/>
      <c r="X36" s="9"/>
    </row>
    <row r="37" spans="1:24">
      <c r="A37" s="2"/>
      <c r="B37" s="2"/>
      <c r="C37" s="2"/>
      <c r="D37" s="2"/>
      <c r="E37" s="2"/>
      <c r="F37" s="9"/>
      <c r="G37" s="9"/>
      <c r="H37" s="9"/>
      <c r="I37" s="9"/>
      <c r="J37" s="8"/>
      <c r="K37" s="2"/>
      <c r="L37" s="2"/>
      <c r="P37" s="2"/>
      <c r="Q37" s="9"/>
      <c r="R37" s="9"/>
      <c r="S37" s="9"/>
      <c r="T37" s="9"/>
      <c r="U37" s="9"/>
      <c r="V37" s="9"/>
      <c r="W37" s="9"/>
      <c r="X37" s="9"/>
    </row>
    <row r="38" spans="1:24">
      <c r="A38" s="2"/>
      <c r="B38" s="2"/>
      <c r="C38" s="2"/>
      <c r="D38" s="2"/>
      <c r="E38" s="2"/>
      <c r="F38" s="9"/>
      <c r="G38" s="9"/>
      <c r="H38" s="9"/>
      <c r="I38" s="9"/>
      <c r="J38" s="8"/>
      <c r="K38" s="2"/>
      <c r="L38" s="2"/>
      <c r="P38" s="2"/>
      <c r="Q38" s="9"/>
      <c r="R38" s="9"/>
      <c r="S38" s="9"/>
      <c r="T38" s="9"/>
      <c r="U38" s="9"/>
      <c r="V38" s="9"/>
      <c r="W38" s="9"/>
      <c r="X38" s="9"/>
    </row>
    <row r="39" spans="1:24">
      <c r="A39" s="2"/>
      <c r="B39" s="2"/>
      <c r="C39" s="2"/>
      <c r="D39" s="2"/>
      <c r="E39" s="2"/>
      <c r="F39" s="9"/>
      <c r="G39" s="9"/>
      <c r="H39" s="9"/>
      <c r="I39" s="9"/>
      <c r="J39" s="8"/>
      <c r="K39" s="2"/>
      <c r="L39" s="2"/>
      <c r="P39" s="2"/>
      <c r="Q39" s="9"/>
      <c r="R39" s="9"/>
      <c r="S39" s="9"/>
      <c r="T39" s="9"/>
      <c r="U39" s="9"/>
      <c r="V39" s="9"/>
      <c r="W39" s="9"/>
      <c r="X39" s="9"/>
    </row>
    <row r="40" spans="1:24">
      <c r="A40" s="2"/>
      <c r="B40" s="2"/>
      <c r="C40" s="2"/>
      <c r="D40" s="2"/>
      <c r="E40" s="2"/>
      <c r="F40" s="9"/>
      <c r="G40" s="9"/>
      <c r="H40" s="9"/>
      <c r="I40" s="9"/>
      <c r="J40" s="8"/>
      <c r="K40" s="2"/>
      <c r="L40" s="2"/>
      <c r="P40" s="2"/>
      <c r="Q40" s="9"/>
      <c r="R40" s="9"/>
      <c r="S40" s="9"/>
      <c r="T40" s="9"/>
      <c r="U40" s="9"/>
      <c r="V40" s="9"/>
      <c r="W40" s="9"/>
      <c r="X40" s="9"/>
    </row>
    <row r="41" spans="1:24">
      <c r="A41" s="2"/>
      <c r="B41" s="2"/>
      <c r="C41" s="2"/>
      <c r="D41" s="2"/>
      <c r="E41" s="2"/>
      <c r="F41" s="9"/>
      <c r="G41" s="9"/>
      <c r="H41" s="9"/>
      <c r="I41" s="9"/>
      <c r="J41" s="8"/>
      <c r="K41" s="2"/>
      <c r="L41" s="2"/>
      <c r="P41" s="2"/>
      <c r="Q41" s="9"/>
      <c r="R41" s="9"/>
      <c r="S41" s="9"/>
      <c r="T41" s="9"/>
      <c r="U41" s="9"/>
      <c r="V41" s="9"/>
      <c r="W41" s="9"/>
      <c r="X41" s="9"/>
    </row>
    <row r="42" spans="1:24">
      <c r="A42" s="2"/>
      <c r="B42" s="2"/>
      <c r="C42" s="2"/>
      <c r="D42" s="2"/>
      <c r="E42" s="2"/>
      <c r="F42" s="9"/>
      <c r="G42" s="9"/>
      <c r="H42" s="9"/>
      <c r="I42" s="9"/>
      <c r="J42" s="8"/>
      <c r="K42" s="2"/>
      <c r="L42" s="2"/>
      <c r="P42" s="2"/>
      <c r="Q42" s="9"/>
      <c r="R42" s="9"/>
      <c r="S42" s="9"/>
      <c r="T42" s="9"/>
      <c r="U42" s="9"/>
      <c r="V42" s="9"/>
      <c r="W42" s="9"/>
      <c r="X42" s="9"/>
    </row>
    <row r="43" spans="1:24">
      <c r="A43" s="2"/>
      <c r="B43" s="2"/>
      <c r="C43" s="2"/>
      <c r="D43" s="2"/>
      <c r="E43" s="2"/>
      <c r="F43" s="9"/>
      <c r="G43" s="9"/>
      <c r="H43" s="9"/>
      <c r="I43" s="9"/>
      <c r="J43" s="8"/>
      <c r="K43" s="2"/>
      <c r="L43" s="2"/>
      <c r="P43" s="2"/>
      <c r="Q43" s="9"/>
      <c r="R43" s="9"/>
      <c r="S43" s="9"/>
      <c r="T43" s="9"/>
      <c r="U43" s="9"/>
      <c r="V43" s="9"/>
      <c r="W43" s="9"/>
      <c r="X43" s="9"/>
    </row>
    <row r="44" spans="1:24">
      <c r="A44" s="2"/>
      <c r="B44" s="2"/>
      <c r="C44" s="2"/>
      <c r="D44" s="2"/>
      <c r="E44" s="2"/>
      <c r="F44" s="9"/>
      <c r="G44" s="9"/>
      <c r="H44" s="9"/>
      <c r="I44" s="9"/>
      <c r="J44" s="8"/>
      <c r="K44" s="2"/>
      <c r="L44" s="2"/>
      <c r="P44" s="2"/>
      <c r="Q44" s="9"/>
      <c r="R44" s="9"/>
      <c r="S44" s="9"/>
      <c r="T44" s="9"/>
      <c r="U44" s="9"/>
      <c r="V44" s="9"/>
      <c r="W44" s="9"/>
      <c r="X44" s="9"/>
    </row>
    <row r="45" spans="1:24">
      <c r="A45" s="2"/>
      <c r="B45" s="2"/>
      <c r="C45" s="2"/>
      <c r="D45" s="2"/>
      <c r="E45" s="2"/>
      <c r="F45" s="9"/>
      <c r="G45" s="9"/>
      <c r="H45" s="9"/>
      <c r="I45" s="9"/>
      <c r="J45" s="8"/>
      <c r="K45" s="2"/>
      <c r="L45" s="2"/>
      <c r="P45" s="2"/>
      <c r="Q45" s="9"/>
      <c r="R45" s="9"/>
      <c r="S45" s="9"/>
      <c r="T45" s="9"/>
      <c r="U45" s="9"/>
      <c r="V45" s="9"/>
      <c r="W45" s="9"/>
      <c r="X45" s="9"/>
    </row>
    <row r="46" spans="1:24">
      <c r="A46" s="2"/>
      <c r="B46" s="2"/>
      <c r="C46" s="2"/>
      <c r="D46" s="2"/>
      <c r="E46" s="2"/>
      <c r="F46" s="9"/>
      <c r="G46" s="9"/>
      <c r="H46" s="9"/>
      <c r="I46" s="9"/>
      <c r="J46" s="8"/>
      <c r="K46" s="2"/>
      <c r="L46" s="2"/>
      <c r="P46" s="2"/>
      <c r="Q46" s="9"/>
      <c r="R46" s="9"/>
      <c r="S46" s="9"/>
      <c r="T46" s="9"/>
      <c r="U46" s="9"/>
      <c r="V46" s="9"/>
      <c r="W46" s="9"/>
      <c r="X46" s="9"/>
    </row>
    <row r="47" spans="1:24">
      <c r="A47" s="2"/>
      <c r="B47" s="2"/>
      <c r="C47" s="2"/>
      <c r="D47" s="2"/>
      <c r="E47" s="2"/>
      <c r="F47" s="9"/>
      <c r="G47" s="9"/>
      <c r="H47" s="9"/>
      <c r="I47" s="9"/>
      <c r="J47" s="8"/>
      <c r="K47" s="2"/>
      <c r="L47" s="2"/>
      <c r="P47" s="2"/>
      <c r="Q47" s="9"/>
      <c r="R47" s="9"/>
      <c r="S47" s="9"/>
      <c r="T47" s="9"/>
      <c r="U47" s="9"/>
      <c r="V47" s="9"/>
      <c r="W47" s="9"/>
      <c r="X47" s="9"/>
    </row>
    <row r="48" spans="1:24">
      <c r="A48" s="2"/>
      <c r="B48" s="2"/>
      <c r="C48" s="2"/>
      <c r="D48" s="2"/>
      <c r="E48" s="2"/>
      <c r="F48" s="9"/>
      <c r="G48" s="9"/>
      <c r="H48" s="9"/>
      <c r="I48" s="9"/>
      <c r="J48" s="8"/>
      <c r="K48" s="2"/>
      <c r="L48" s="2"/>
      <c r="P48" s="2"/>
      <c r="Q48" s="9"/>
      <c r="R48" s="9"/>
      <c r="S48" s="9"/>
      <c r="T48" s="9"/>
      <c r="U48" s="9"/>
      <c r="V48" s="9"/>
      <c r="W48" s="9"/>
      <c r="X48" s="9"/>
    </row>
    <row r="49" spans="1:24">
      <c r="A49" s="2"/>
      <c r="B49" s="2"/>
      <c r="C49" s="2"/>
      <c r="D49" s="2"/>
      <c r="E49" s="2"/>
      <c r="F49" s="9"/>
      <c r="G49" s="9"/>
      <c r="H49" s="9"/>
      <c r="I49" s="9"/>
      <c r="J49" s="8"/>
      <c r="K49" s="2"/>
      <c r="L49" s="2"/>
      <c r="P49" s="2"/>
      <c r="Q49" s="9"/>
      <c r="R49" s="9"/>
      <c r="S49" s="9"/>
      <c r="T49" s="9"/>
      <c r="U49" s="9"/>
      <c r="V49" s="9"/>
      <c r="W49" s="9"/>
      <c r="X49" s="9"/>
    </row>
    <row r="50" spans="1:24">
      <c r="A50" s="2"/>
      <c r="B50" s="2"/>
      <c r="C50" s="2"/>
      <c r="D50" s="2"/>
      <c r="E50" s="2"/>
      <c r="F50" s="9"/>
      <c r="G50" s="9"/>
      <c r="H50" s="9"/>
      <c r="I50" s="9"/>
      <c r="J50" s="8"/>
      <c r="K50" s="2"/>
      <c r="L50" s="2"/>
      <c r="P50" s="2"/>
      <c r="Q50" s="9"/>
      <c r="R50" s="9"/>
      <c r="S50" s="9"/>
      <c r="T50" s="9"/>
      <c r="U50" s="9"/>
      <c r="V50" s="9"/>
      <c r="W50" s="9"/>
      <c r="X50" s="9"/>
    </row>
    <row r="51" spans="1:24">
      <c r="A51" s="2"/>
      <c r="B51" s="2"/>
      <c r="C51" s="2"/>
      <c r="D51" s="2"/>
      <c r="E51" s="2"/>
      <c r="F51" s="9"/>
      <c r="G51" s="9"/>
      <c r="H51" s="9"/>
      <c r="I51" s="9"/>
      <c r="J51" s="8"/>
      <c r="K51" s="2"/>
      <c r="L51" s="2"/>
      <c r="P51" s="2"/>
      <c r="Q51" s="9"/>
      <c r="R51" s="9"/>
      <c r="S51" s="9"/>
      <c r="T51" s="9"/>
      <c r="U51" s="9"/>
      <c r="V51" s="9"/>
      <c r="W51" s="9"/>
      <c r="X51" s="9"/>
    </row>
    <row r="52" spans="1:24">
      <c r="A52" s="2"/>
      <c r="B52" s="2"/>
      <c r="C52" s="2"/>
      <c r="D52" s="2"/>
      <c r="E52" s="2"/>
      <c r="F52" s="9"/>
      <c r="G52" s="9"/>
      <c r="H52" s="9"/>
      <c r="I52" s="9"/>
      <c r="J52" s="8"/>
      <c r="K52" s="2"/>
      <c r="L52" s="2"/>
      <c r="P52" s="2"/>
      <c r="Q52" s="9"/>
      <c r="R52" s="9"/>
      <c r="S52" s="9"/>
      <c r="T52" s="9"/>
      <c r="U52" s="9"/>
      <c r="V52" s="9"/>
      <c r="W52" s="9"/>
      <c r="X52" s="9"/>
    </row>
    <row r="53" spans="1:24">
      <c r="A53" s="2"/>
      <c r="B53" s="2"/>
      <c r="C53" s="2"/>
      <c r="D53" s="2"/>
      <c r="E53" s="2"/>
      <c r="F53" s="9"/>
      <c r="G53" s="9"/>
      <c r="H53" s="9"/>
      <c r="I53" s="9"/>
      <c r="J53" s="8"/>
      <c r="K53" s="2"/>
      <c r="L53" s="2"/>
      <c r="P53" s="2"/>
      <c r="Q53" s="9"/>
      <c r="R53" s="9"/>
      <c r="S53" s="9"/>
      <c r="T53" s="9"/>
      <c r="U53" s="9"/>
      <c r="V53" s="9"/>
      <c r="W53" s="9"/>
      <c r="X53" s="9"/>
    </row>
    <row r="54" spans="1:24">
      <c r="A54" s="2"/>
      <c r="B54" s="2"/>
      <c r="C54" s="2"/>
      <c r="D54" s="2"/>
      <c r="E54" s="2"/>
      <c r="F54" s="9"/>
      <c r="G54" s="9"/>
      <c r="H54" s="9"/>
      <c r="I54" s="9"/>
      <c r="J54" s="8"/>
      <c r="K54" s="2"/>
      <c r="L54" s="2"/>
      <c r="P54" s="2"/>
      <c r="Q54" s="9"/>
      <c r="R54" s="9"/>
      <c r="S54" s="9"/>
      <c r="T54" s="9"/>
      <c r="U54" s="9"/>
      <c r="V54" s="9"/>
      <c r="W54" s="9"/>
      <c r="X54" s="9"/>
    </row>
    <row r="55" spans="1:24">
      <c r="A55" s="2"/>
      <c r="B55" s="2"/>
      <c r="C55" s="2"/>
      <c r="D55" s="2"/>
      <c r="E55" s="2"/>
      <c r="F55" s="9"/>
      <c r="G55" s="9"/>
      <c r="H55" s="9"/>
      <c r="I55" s="9"/>
      <c r="J55" s="8"/>
      <c r="K55" s="2"/>
      <c r="L55" s="2"/>
      <c r="P55" s="2"/>
      <c r="Q55" s="9"/>
      <c r="R55" s="9"/>
      <c r="S55" s="9"/>
      <c r="T55" s="9"/>
      <c r="U55" s="9"/>
      <c r="V55" s="9"/>
      <c r="W55" s="9"/>
      <c r="X55" s="9"/>
    </row>
    <row r="56" spans="1:24">
      <c r="A56" s="2"/>
      <c r="B56" s="2"/>
      <c r="C56" s="2"/>
      <c r="D56" s="2"/>
      <c r="E56" s="2"/>
      <c r="F56" s="9"/>
      <c r="G56" s="9"/>
      <c r="H56" s="9"/>
      <c r="I56" s="9"/>
      <c r="J56" s="8"/>
      <c r="K56" s="2"/>
      <c r="L56" s="2"/>
      <c r="P56" s="2"/>
      <c r="Q56" s="9"/>
      <c r="R56" s="9"/>
      <c r="S56" s="9"/>
      <c r="T56" s="9"/>
      <c r="U56" s="9"/>
      <c r="V56" s="9"/>
      <c r="W56" s="9"/>
      <c r="X56" s="9"/>
    </row>
    <row r="57" spans="1:24">
      <c r="A57" s="2"/>
      <c r="B57" s="2"/>
      <c r="C57" s="2"/>
      <c r="D57" s="2"/>
      <c r="E57" s="2"/>
      <c r="F57" s="9"/>
      <c r="G57" s="9"/>
      <c r="H57" s="9"/>
      <c r="I57" s="9"/>
      <c r="J57" s="8"/>
      <c r="K57" s="2"/>
      <c r="L57" s="2"/>
      <c r="P57" s="2"/>
      <c r="Q57" s="9"/>
      <c r="R57" s="9"/>
      <c r="S57" s="9"/>
      <c r="T57" s="9"/>
      <c r="U57" s="9"/>
      <c r="V57" s="9"/>
      <c r="W57" s="9"/>
      <c r="X57" s="9"/>
    </row>
    <row r="58" spans="1:24">
      <c r="A58" s="2"/>
      <c r="B58" s="2"/>
      <c r="C58" s="2"/>
      <c r="D58" s="2"/>
      <c r="E58" s="2"/>
      <c r="F58" s="9"/>
      <c r="G58" s="9"/>
      <c r="H58" s="9"/>
      <c r="I58" s="9"/>
      <c r="J58" s="8"/>
      <c r="K58" s="2"/>
      <c r="L58" s="2"/>
      <c r="P58" s="2"/>
      <c r="Q58" s="9"/>
      <c r="R58" s="9"/>
      <c r="S58" s="9"/>
      <c r="T58" s="9"/>
      <c r="U58" s="9"/>
      <c r="V58" s="9"/>
      <c r="W58" s="9"/>
      <c r="X58" s="9"/>
    </row>
    <row r="59" spans="1:24">
      <c r="A59" s="2"/>
      <c r="B59" s="2"/>
      <c r="C59" s="2"/>
      <c r="D59" s="2"/>
      <c r="E59" s="2"/>
      <c r="F59" s="9"/>
      <c r="G59" s="9"/>
      <c r="H59" s="9"/>
      <c r="I59" s="9"/>
      <c r="J59" s="8"/>
      <c r="K59" s="2"/>
      <c r="L59" s="2"/>
      <c r="P59" s="2"/>
      <c r="Q59" s="9"/>
      <c r="R59" s="9"/>
      <c r="S59" s="9"/>
      <c r="T59" s="9"/>
      <c r="U59" s="9"/>
      <c r="V59" s="9"/>
      <c r="W59" s="9"/>
      <c r="X59" s="9"/>
    </row>
    <row r="60" spans="1:24">
      <c r="A60" s="2"/>
      <c r="B60" s="2"/>
      <c r="C60" s="2"/>
      <c r="D60" s="2"/>
      <c r="E60" s="2"/>
      <c r="F60" s="9"/>
      <c r="G60" s="9"/>
      <c r="H60" s="9"/>
      <c r="I60" s="9"/>
      <c r="J60" s="8"/>
      <c r="K60" s="2"/>
      <c r="L60" s="2"/>
      <c r="P60" s="2"/>
      <c r="Q60" s="9"/>
      <c r="R60" s="9"/>
      <c r="S60" s="9"/>
      <c r="T60" s="9"/>
      <c r="U60" s="9"/>
      <c r="V60" s="9"/>
      <c r="W60" s="9"/>
      <c r="X60" s="9"/>
    </row>
    <row r="61" spans="1:24">
      <c r="A61" s="2"/>
      <c r="B61" s="2"/>
      <c r="C61" s="2"/>
      <c r="D61" s="2"/>
      <c r="E61" s="2"/>
      <c r="F61" s="9"/>
      <c r="G61" s="9"/>
      <c r="H61" s="9"/>
      <c r="I61" s="9"/>
      <c r="J61" s="8"/>
      <c r="K61" s="2"/>
      <c r="L61" s="2"/>
      <c r="P61" s="2"/>
      <c r="Q61" s="9"/>
      <c r="R61" s="9"/>
      <c r="S61" s="9"/>
      <c r="T61" s="9"/>
      <c r="U61" s="9"/>
      <c r="V61" s="9"/>
      <c r="W61" s="9"/>
      <c r="X61" s="9"/>
    </row>
    <row r="62" spans="1:24">
      <c r="A62" s="2"/>
      <c r="B62" s="2"/>
      <c r="C62" s="2"/>
      <c r="D62" s="2"/>
      <c r="E62" s="2"/>
      <c r="F62" s="9"/>
      <c r="G62" s="9"/>
      <c r="H62" s="9"/>
      <c r="I62" s="9"/>
      <c r="J62" s="8"/>
      <c r="K62" s="2"/>
      <c r="L62" s="2"/>
      <c r="P62" s="2"/>
      <c r="Q62" s="9"/>
      <c r="R62" s="9"/>
      <c r="S62" s="9"/>
      <c r="T62" s="9"/>
      <c r="U62" s="9"/>
      <c r="V62" s="9"/>
      <c r="W62" s="9"/>
      <c r="X62" s="9"/>
    </row>
    <row r="63" spans="1:24">
      <c r="A63" s="2"/>
      <c r="B63" s="2"/>
      <c r="C63" s="2"/>
      <c r="D63" s="2"/>
      <c r="E63" s="2"/>
      <c r="F63" s="9"/>
      <c r="G63" s="9"/>
      <c r="H63" s="9"/>
      <c r="I63" s="9"/>
      <c r="J63" s="8"/>
      <c r="K63" s="2"/>
      <c r="L63" s="2"/>
      <c r="P63" s="2"/>
      <c r="Q63" s="9"/>
      <c r="R63" s="9"/>
      <c r="S63" s="9"/>
      <c r="T63" s="9"/>
      <c r="U63" s="9"/>
      <c r="V63" s="9"/>
      <c r="W63" s="9"/>
      <c r="X63" s="9"/>
    </row>
    <row r="64" spans="1:24">
      <c r="A64" s="2"/>
      <c r="B64" s="2"/>
      <c r="C64" s="2"/>
      <c r="D64" s="2"/>
      <c r="E64" s="2"/>
      <c r="F64" s="9"/>
      <c r="G64" s="9"/>
      <c r="H64" s="9"/>
      <c r="I64" s="9"/>
      <c r="J64" s="8"/>
      <c r="K64" s="2"/>
      <c r="L64" s="2"/>
      <c r="P64" s="2"/>
      <c r="Q64" s="9"/>
      <c r="R64" s="9"/>
      <c r="S64" s="9"/>
      <c r="T64" s="9"/>
      <c r="U64" s="9"/>
      <c r="V64" s="9"/>
      <c r="W64" s="9"/>
      <c r="X64" s="9"/>
    </row>
    <row r="65" spans="1:24">
      <c r="A65" s="2"/>
      <c r="B65" s="2"/>
      <c r="C65" s="2"/>
      <c r="D65" s="2"/>
      <c r="E65" s="2"/>
      <c r="F65" s="9"/>
      <c r="G65" s="9"/>
      <c r="H65" s="9"/>
      <c r="I65" s="9"/>
      <c r="J65" s="8"/>
      <c r="K65" s="2"/>
      <c r="L65" s="2"/>
      <c r="P65" s="2"/>
      <c r="Q65" s="9"/>
      <c r="R65" s="9"/>
      <c r="S65" s="9"/>
      <c r="T65" s="9"/>
      <c r="U65" s="9"/>
      <c r="V65" s="9"/>
      <c r="W65" s="9"/>
      <c r="X65" s="9"/>
    </row>
    <row r="66" spans="1:24">
      <c r="A66" s="2"/>
      <c r="B66" s="2"/>
      <c r="C66" s="2"/>
      <c r="D66" s="2"/>
      <c r="E66" s="2"/>
      <c r="F66" s="9"/>
      <c r="G66" s="9"/>
      <c r="H66" s="9"/>
      <c r="I66" s="9"/>
      <c r="J66" s="8"/>
      <c r="K66" s="2"/>
      <c r="L66" s="2"/>
      <c r="P66" s="2"/>
      <c r="Q66" s="9"/>
      <c r="R66" s="9"/>
      <c r="S66" s="9"/>
      <c r="T66" s="9"/>
      <c r="U66" s="9"/>
      <c r="V66" s="9"/>
      <c r="W66" s="9"/>
      <c r="X66" s="9"/>
    </row>
    <row r="67" spans="1:24">
      <c r="A67" s="2"/>
      <c r="B67" s="2"/>
      <c r="C67" s="2"/>
      <c r="D67" s="2"/>
      <c r="E67" s="2"/>
      <c r="F67" s="9"/>
      <c r="G67" s="9"/>
      <c r="H67" s="9"/>
      <c r="I67" s="9"/>
      <c r="J67" s="8"/>
      <c r="K67" s="2"/>
      <c r="L67" s="2"/>
      <c r="P67" s="2"/>
      <c r="Q67" s="9"/>
      <c r="R67" s="9"/>
      <c r="S67" s="9"/>
      <c r="T67" s="9"/>
      <c r="U67" s="9"/>
      <c r="V67" s="9"/>
      <c r="W67" s="9"/>
      <c r="X67" s="9"/>
    </row>
    <row r="68" spans="1:24">
      <c r="A68" s="2"/>
      <c r="B68" s="2"/>
      <c r="C68" s="2"/>
      <c r="D68" s="2"/>
      <c r="E68" s="2"/>
      <c r="F68" s="9"/>
      <c r="G68" s="9"/>
      <c r="H68" s="9"/>
      <c r="I68" s="9"/>
      <c r="J68" s="8"/>
      <c r="K68" s="2"/>
      <c r="L68" s="2"/>
      <c r="P68" s="2"/>
      <c r="Q68" s="9"/>
      <c r="R68" s="9"/>
      <c r="S68" s="9"/>
      <c r="T68" s="9"/>
      <c r="U68" s="9"/>
      <c r="V68" s="9"/>
      <c r="W68" s="9"/>
      <c r="X68" s="9"/>
    </row>
    <row r="69" spans="1:24">
      <c r="A69" s="2"/>
      <c r="B69" s="2"/>
      <c r="C69" s="2"/>
      <c r="D69" s="2"/>
      <c r="E69" s="2"/>
      <c r="F69" s="9"/>
      <c r="G69" s="9"/>
      <c r="H69" s="9"/>
      <c r="I69" s="9"/>
      <c r="J69" s="8"/>
      <c r="K69" s="2"/>
      <c r="L69" s="2"/>
      <c r="P69" s="2"/>
      <c r="Q69" s="9"/>
      <c r="R69" s="9"/>
      <c r="S69" s="9"/>
      <c r="T69" s="9"/>
      <c r="U69" s="9"/>
      <c r="V69" s="9"/>
      <c r="W69" s="9"/>
      <c r="X69" s="9"/>
    </row>
    <row r="70" spans="1:24">
      <c r="A70" s="2"/>
      <c r="B70" s="2"/>
      <c r="C70" s="2"/>
      <c r="D70" s="2"/>
      <c r="E70" s="2"/>
      <c r="F70" s="9"/>
      <c r="G70" s="9"/>
      <c r="H70" s="9"/>
      <c r="I70" s="9"/>
      <c r="J70" s="8"/>
      <c r="K70" s="2"/>
      <c r="L70" s="2"/>
      <c r="P70" s="2"/>
      <c r="Q70" s="9"/>
      <c r="R70" s="9"/>
      <c r="S70" s="9"/>
      <c r="T70" s="9"/>
      <c r="U70" s="9"/>
      <c r="V70" s="9"/>
      <c r="W70" s="9"/>
      <c r="X70" s="9"/>
    </row>
    <row r="71" spans="1:24">
      <c r="A71" s="2"/>
      <c r="B71" s="2"/>
      <c r="C71" s="2"/>
      <c r="D71" s="2"/>
      <c r="E71" s="2"/>
      <c r="F71" s="9"/>
      <c r="G71" s="9"/>
      <c r="H71" s="9"/>
      <c r="I71" s="9"/>
      <c r="J71" s="8"/>
      <c r="K71" s="2"/>
      <c r="L71" s="2"/>
      <c r="P71" s="2"/>
      <c r="Q71" s="9"/>
      <c r="R71" s="9"/>
      <c r="S71" s="9"/>
      <c r="T71" s="9"/>
      <c r="U71" s="9"/>
      <c r="V71" s="9"/>
      <c r="W71" s="9"/>
      <c r="X71" s="9"/>
    </row>
    <row r="72" spans="1:24">
      <c r="A72" s="2"/>
      <c r="B72" s="2"/>
      <c r="C72" s="2"/>
      <c r="D72" s="2"/>
      <c r="E72" s="2"/>
      <c r="F72" s="9"/>
      <c r="G72" s="9"/>
      <c r="H72" s="9"/>
      <c r="I72" s="9"/>
      <c r="J72" s="8"/>
      <c r="K72" s="2"/>
      <c r="L72" s="2"/>
      <c r="P72" s="2"/>
      <c r="Q72" s="9"/>
      <c r="R72" s="9"/>
      <c r="S72" s="9"/>
      <c r="T72" s="9"/>
      <c r="U72" s="9"/>
      <c r="V72" s="9"/>
      <c r="W72" s="9"/>
      <c r="X72" s="9"/>
    </row>
    <row r="73" spans="1:24">
      <c r="A73" s="2"/>
      <c r="B73" s="2"/>
      <c r="C73" s="2"/>
      <c r="D73" s="2"/>
      <c r="E73" s="2"/>
      <c r="F73" s="9"/>
      <c r="G73" s="9"/>
      <c r="H73" s="9"/>
      <c r="I73" s="9"/>
      <c r="J73" s="8"/>
      <c r="K73" s="2"/>
      <c r="L73" s="2"/>
      <c r="P73" s="2"/>
      <c r="Q73" s="9"/>
      <c r="R73" s="9"/>
      <c r="S73" s="9"/>
      <c r="T73" s="9"/>
      <c r="U73" s="9"/>
      <c r="V73" s="9"/>
      <c r="W73" s="9"/>
      <c r="X73" s="9"/>
    </row>
    <row r="74" spans="1:24">
      <c r="A74" s="2"/>
      <c r="B74" s="2"/>
      <c r="C74" s="2"/>
      <c r="D74" s="2"/>
      <c r="E74" s="2"/>
      <c r="F74" s="9"/>
      <c r="G74" s="9"/>
      <c r="H74" s="9"/>
      <c r="I74" s="9"/>
      <c r="J74" s="8"/>
      <c r="K74" s="2"/>
      <c r="L74" s="2"/>
      <c r="P74" s="2"/>
      <c r="Q74" s="9"/>
      <c r="R74" s="9"/>
      <c r="S74" s="9"/>
      <c r="T74" s="9"/>
      <c r="U74" s="9"/>
      <c r="V74" s="9"/>
      <c r="W74" s="9"/>
      <c r="X74" s="9"/>
    </row>
    <row r="75" spans="1:24">
      <c r="A75" s="2"/>
      <c r="B75" s="2"/>
      <c r="C75" s="2"/>
      <c r="D75" s="2"/>
      <c r="E75" s="2"/>
      <c r="F75" s="9"/>
      <c r="G75" s="9"/>
      <c r="H75" s="9"/>
      <c r="I75" s="9"/>
      <c r="J75" s="8"/>
      <c r="K75" s="2"/>
      <c r="L75" s="2"/>
      <c r="P75" s="2"/>
      <c r="Q75" s="9"/>
      <c r="R75" s="9"/>
      <c r="S75" s="9"/>
      <c r="T75" s="9"/>
      <c r="U75" s="9"/>
      <c r="V75" s="9"/>
      <c r="W75" s="9"/>
      <c r="X75" s="9"/>
    </row>
    <row r="76" spans="1:24">
      <c r="A76" s="2"/>
      <c r="B76" s="2"/>
      <c r="C76" s="2"/>
      <c r="D76" s="2"/>
      <c r="E76" s="2"/>
      <c r="F76" s="9"/>
      <c r="G76" s="9"/>
      <c r="H76" s="9"/>
      <c r="I76" s="9"/>
      <c r="J76" s="8"/>
      <c r="K76" s="2"/>
      <c r="L76" s="2"/>
      <c r="P76" s="2"/>
      <c r="Q76" s="9"/>
      <c r="R76" s="9"/>
      <c r="S76" s="9"/>
      <c r="T76" s="9"/>
      <c r="U76" s="9"/>
      <c r="V76" s="9"/>
      <c r="W76" s="9"/>
      <c r="X76" s="9"/>
    </row>
    <row r="77" spans="1:24">
      <c r="A77" s="2"/>
      <c r="B77" s="2"/>
      <c r="C77" s="2"/>
      <c r="D77" s="2"/>
      <c r="E77" s="2"/>
      <c r="F77" s="9"/>
      <c r="G77" s="9"/>
      <c r="H77" s="9"/>
      <c r="I77" s="9"/>
      <c r="J77" s="8"/>
      <c r="K77" s="2"/>
      <c r="L77" s="2"/>
      <c r="P77" s="2"/>
      <c r="Q77" s="9"/>
      <c r="R77" s="9"/>
      <c r="S77" s="9"/>
      <c r="T77" s="9"/>
      <c r="U77" s="9"/>
      <c r="V77" s="9"/>
      <c r="W77" s="9"/>
      <c r="X77" s="9"/>
    </row>
    <row r="78" spans="1:24">
      <c r="A78" s="2"/>
      <c r="B78" s="2"/>
      <c r="C78" s="2"/>
      <c r="D78" s="2"/>
      <c r="E78" s="2"/>
      <c r="F78" s="9"/>
      <c r="G78" s="9"/>
      <c r="H78" s="9"/>
      <c r="I78" s="9"/>
      <c r="J78" s="8"/>
      <c r="K78" s="2"/>
      <c r="L78" s="2"/>
      <c r="P78" s="2"/>
      <c r="Q78" s="9"/>
      <c r="R78" s="9"/>
      <c r="S78" s="9"/>
      <c r="T78" s="9"/>
      <c r="U78" s="9"/>
      <c r="V78" s="9"/>
      <c r="W78" s="9"/>
      <c r="X78" s="9"/>
    </row>
    <row r="79" spans="1:24">
      <c r="A79" s="2"/>
      <c r="B79" s="2"/>
      <c r="C79" s="2"/>
      <c r="D79" s="2"/>
      <c r="E79" s="2"/>
      <c r="F79" s="9"/>
      <c r="G79" s="9"/>
      <c r="H79" s="9"/>
      <c r="I79" s="9"/>
      <c r="J79" s="8"/>
      <c r="K79" s="2"/>
      <c r="L79" s="2"/>
      <c r="P79" s="2"/>
      <c r="Q79" s="9"/>
      <c r="R79" s="9"/>
      <c r="S79" s="9"/>
      <c r="T79" s="9"/>
      <c r="U79" s="9"/>
      <c r="V79" s="9"/>
      <c r="W79" s="9"/>
      <c r="X79" s="9"/>
    </row>
    <row r="80" spans="1:24">
      <c r="A80" s="2"/>
      <c r="B80" s="2"/>
      <c r="C80" s="2"/>
      <c r="D80" s="2"/>
      <c r="E80" s="2"/>
      <c r="F80" s="9"/>
      <c r="G80" s="9"/>
      <c r="H80" s="9"/>
      <c r="I80" s="9"/>
      <c r="J80" s="8"/>
      <c r="K80" s="2"/>
      <c r="L80" s="2"/>
      <c r="P80" s="2"/>
      <c r="Q80" s="9"/>
      <c r="R80" s="9"/>
      <c r="S80" s="9"/>
      <c r="T80" s="9"/>
      <c r="U80" s="9"/>
      <c r="V80" s="9"/>
      <c r="W80" s="9"/>
      <c r="X80" s="9"/>
    </row>
    <row r="81" spans="1:24">
      <c r="A81" s="2"/>
      <c r="B81" s="2"/>
      <c r="C81" s="2"/>
      <c r="D81" s="2"/>
      <c r="E81" s="2"/>
      <c r="F81" s="9"/>
      <c r="G81" s="9"/>
      <c r="H81" s="9"/>
      <c r="I81" s="9"/>
      <c r="J81" s="8"/>
      <c r="K81" s="2"/>
      <c r="L81" s="2"/>
      <c r="P81" s="2"/>
      <c r="Q81" s="9"/>
      <c r="R81" s="9"/>
      <c r="S81" s="9"/>
      <c r="T81" s="9"/>
      <c r="U81" s="9"/>
      <c r="V81" s="9"/>
      <c r="W81" s="9"/>
      <c r="X81" s="9"/>
    </row>
    <row r="82" spans="1:24">
      <c r="A82" s="2"/>
      <c r="B82" s="2"/>
      <c r="C82" s="2"/>
      <c r="D82" s="2"/>
      <c r="E82" s="2"/>
      <c r="F82" s="9"/>
      <c r="G82" s="9"/>
      <c r="H82" s="9"/>
      <c r="I82" s="9"/>
      <c r="J82" s="8"/>
      <c r="K82" s="2"/>
      <c r="L82" s="2"/>
      <c r="P82" s="2"/>
      <c r="Q82" s="9"/>
      <c r="R82" s="9"/>
      <c r="S82" s="9"/>
      <c r="T82" s="9"/>
      <c r="U82" s="9"/>
      <c r="V82" s="9"/>
      <c r="W82" s="9"/>
      <c r="X82" s="9"/>
    </row>
    <row r="83" spans="1:24">
      <c r="A83" s="2"/>
      <c r="B83" s="2"/>
      <c r="C83" s="2"/>
      <c r="D83" s="2"/>
      <c r="E83" s="2"/>
      <c r="F83" s="9"/>
      <c r="G83" s="9"/>
      <c r="H83" s="9"/>
      <c r="I83" s="9"/>
      <c r="J83" s="8"/>
      <c r="K83" s="2"/>
      <c r="L83" s="2"/>
      <c r="P83" s="2"/>
      <c r="Q83" s="9"/>
      <c r="R83" s="9"/>
      <c r="S83" s="9"/>
      <c r="T83" s="9"/>
      <c r="U83" s="9"/>
      <c r="V83" s="9"/>
      <c r="W83" s="9"/>
      <c r="X83" s="9"/>
    </row>
    <row r="84" spans="1:24">
      <c r="A84" s="2"/>
      <c r="B84" s="2"/>
      <c r="C84" s="2"/>
      <c r="D84" s="2"/>
      <c r="E84" s="2"/>
      <c r="F84" s="9"/>
      <c r="G84" s="9"/>
      <c r="H84" s="9"/>
      <c r="I84" s="9"/>
      <c r="J84" s="8"/>
      <c r="K84" s="2"/>
      <c r="L84" s="2"/>
      <c r="P84" s="2"/>
      <c r="Q84" s="9"/>
      <c r="R84" s="9"/>
      <c r="S84" s="9"/>
      <c r="T84" s="9"/>
      <c r="U84" s="9"/>
      <c r="V84" s="9"/>
      <c r="W84" s="9"/>
      <c r="X84" s="9"/>
    </row>
    <row r="85" spans="1:24">
      <c r="A85" s="2"/>
      <c r="B85" s="2"/>
      <c r="C85" s="2"/>
      <c r="D85" s="2"/>
      <c r="E85" s="2"/>
      <c r="F85" s="9"/>
      <c r="G85" s="9"/>
      <c r="H85" s="9"/>
      <c r="I85" s="9"/>
      <c r="J85" s="8"/>
      <c r="K85" s="2"/>
      <c r="L85" s="2"/>
      <c r="P85" s="2"/>
      <c r="Q85" s="9"/>
      <c r="R85" s="9"/>
      <c r="S85" s="9"/>
      <c r="T85" s="9"/>
      <c r="U85" s="9"/>
      <c r="V85" s="9"/>
      <c r="W85" s="9"/>
      <c r="X85" s="9"/>
    </row>
    <row r="86" spans="1:24">
      <c r="A86" s="2"/>
      <c r="B86" s="2"/>
      <c r="C86" s="2"/>
      <c r="D86" s="2"/>
      <c r="E86" s="2"/>
      <c r="F86" s="9"/>
      <c r="G86" s="9"/>
      <c r="H86" s="9"/>
      <c r="I86" s="9"/>
      <c r="J86" s="8"/>
      <c r="K86" s="2"/>
      <c r="L86" s="2"/>
      <c r="P86" s="2"/>
      <c r="Q86" s="9"/>
      <c r="R86" s="9"/>
      <c r="S86" s="9"/>
      <c r="T86" s="9"/>
      <c r="U86" s="9"/>
      <c r="V86" s="9"/>
      <c r="W86" s="9"/>
      <c r="X86" s="9"/>
    </row>
    <row r="87" spans="1:24">
      <c r="A87" s="2"/>
      <c r="B87" s="2"/>
      <c r="C87" s="2"/>
      <c r="D87" s="2"/>
      <c r="E87" s="2"/>
      <c r="F87" s="9"/>
      <c r="G87" s="9"/>
      <c r="H87" s="9"/>
      <c r="I87" s="9"/>
      <c r="J87" s="8"/>
      <c r="K87" s="2"/>
      <c r="L87" s="2"/>
      <c r="P87" s="2"/>
      <c r="Q87" s="9"/>
      <c r="R87" s="9"/>
      <c r="S87" s="9"/>
      <c r="T87" s="9"/>
      <c r="U87" s="9"/>
      <c r="V87" s="9"/>
      <c r="W87" s="9"/>
      <c r="X87" s="9"/>
    </row>
    <row r="88" spans="1:24">
      <c r="A88" s="2"/>
      <c r="B88" s="2"/>
      <c r="C88" s="2"/>
      <c r="D88" s="2"/>
      <c r="E88" s="2"/>
      <c r="F88" s="9"/>
      <c r="G88" s="9"/>
      <c r="H88" s="9"/>
      <c r="I88" s="9"/>
      <c r="J88" s="8"/>
      <c r="K88" s="2"/>
      <c r="L88" s="2"/>
      <c r="P88" s="2"/>
      <c r="Q88" s="9"/>
      <c r="R88" s="9"/>
      <c r="S88" s="9"/>
      <c r="T88" s="9"/>
      <c r="U88" s="9"/>
      <c r="V88" s="9"/>
      <c r="W88" s="9"/>
      <c r="X88" s="9"/>
    </row>
    <row r="89" spans="1:24">
      <c r="A89" s="2"/>
      <c r="B89" s="2"/>
      <c r="C89" s="2"/>
      <c r="D89" s="2"/>
      <c r="E89" s="2"/>
      <c r="F89" s="9"/>
      <c r="G89" s="9"/>
      <c r="H89" s="9"/>
      <c r="I89" s="9"/>
      <c r="J89" s="8"/>
      <c r="K89" s="2"/>
      <c r="L89" s="2"/>
      <c r="P89" s="2"/>
      <c r="Q89" s="9"/>
      <c r="R89" s="9"/>
      <c r="S89" s="9"/>
      <c r="T89" s="9"/>
      <c r="U89" s="9"/>
      <c r="V89" s="9"/>
      <c r="W89" s="9"/>
      <c r="X89" s="9"/>
    </row>
    <row r="90" spans="1:24">
      <c r="A90" s="2"/>
      <c r="B90" s="2"/>
      <c r="C90" s="2"/>
      <c r="D90" s="2"/>
      <c r="E90" s="2"/>
      <c r="F90" s="9"/>
      <c r="G90" s="9"/>
      <c r="H90" s="9"/>
      <c r="I90" s="9"/>
      <c r="J90" s="8"/>
      <c r="K90" s="2"/>
      <c r="L90" s="2"/>
      <c r="P90" s="2"/>
      <c r="Q90" s="9"/>
      <c r="R90" s="9"/>
      <c r="S90" s="9"/>
      <c r="T90" s="9"/>
      <c r="U90" s="9"/>
      <c r="V90" s="9"/>
      <c r="W90" s="9"/>
      <c r="X90" s="9"/>
    </row>
    <row r="91" spans="1:24">
      <c r="A91" s="2"/>
      <c r="B91" s="2"/>
      <c r="C91" s="2"/>
      <c r="D91" s="2"/>
      <c r="E91" s="2"/>
      <c r="F91" s="9"/>
      <c r="G91" s="9"/>
      <c r="H91" s="9"/>
      <c r="I91" s="9"/>
      <c r="J91" s="8"/>
      <c r="K91" s="2"/>
      <c r="L91" s="2"/>
      <c r="P91" s="2"/>
      <c r="Q91" s="9"/>
      <c r="R91" s="9"/>
      <c r="S91" s="9"/>
      <c r="T91" s="9"/>
      <c r="U91" s="9"/>
      <c r="V91" s="9"/>
      <c r="W91" s="9"/>
      <c r="X91" s="9"/>
    </row>
    <row r="92" spans="1:24">
      <c r="A92" s="2"/>
      <c r="B92" s="2"/>
      <c r="C92" s="2"/>
      <c r="D92" s="2"/>
      <c r="E92" s="2"/>
      <c r="F92" s="9"/>
      <c r="G92" s="9"/>
      <c r="H92" s="9"/>
      <c r="I92" s="9"/>
      <c r="J92" s="8"/>
      <c r="K92" s="2"/>
      <c r="L92" s="2"/>
      <c r="P92" s="2"/>
      <c r="Q92" s="9"/>
      <c r="R92" s="9"/>
      <c r="S92" s="9"/>
      <c r="T92" s="9"/>
      <c r="U92" s="9"/>
      <c r="V92" s="9"/>
      <c r="W92" s="9"/>
      <c r="X92" s="9"/>
    </row>
    <row r="93" spans="1:24">
      <c r="A93" s="2"/>
      <c r="B93" s="2"/>
      <c r="C93" s="2"/>
      <c r="D93" s="2"/>
      <c r="E93" s="2"/>
      <c r="F93" s="9"/>
      <c r="G93" s="9"/>
      <c r="H93" s="9"/>
      <c r="I93" s="9"/>
      <c r="J93" s="8"/>
      <c r="K93" s="2"/>
      <c r="L93" s="2"/>
      <c r="P93" s="2"/>
      <c r="Q93" s="9"/>
      <c r="R93" s="9"/>
      <c r="S93" s="9"/>
      <c r="T93" s="9"/>
      <c r="U93" s="9"/>
      <c r="V93" s="9"/>
      <c r="W93" s="9"/>
      <c r="X93" s="9"/>
    </row>
    <row r="94" spans="1:24">
      <c r="A94" s="2"/>
      <c r="B94" s="2"/>
      <c r="C94" s="2"/>
      <c r="D94" s="2"/>
      <c r="E94" s="2"/>
      <c r="F94" s="9"/>
      <c r="G94" s="9"/>
      <c r="H94" s="9"/>
      <c r="I94" s="9"/>
      <c r="J94" s="8"/>
      <c r="K94" s="2"/>
      <c r="L94" s="2"/>
      <c r="P94" s="2"/>
      <c r="Q94" s="9"/>
      <c r="R94" s="9"/>
      <c r="S94" s="9"/>
      <c r="T94" s="9"/>
      <c r="U94" s="9"/>
      <c r="V94" s="9"/>
      <c r="W94" s="9"/>
      <c r="X94" s="9"/>
    </row>
    <row r="95" spans="1:24">
      <c r="A95" s="2"/>
      <c r="B95" s="2"/>
      <c r="C95" s="2"/>
      <c r="D95" s="2"/>
      <c r="E95" s="2"/>
      <c r="F95" s="9"/>
      <c r="G95" s="9"/>
      <c r="H95" s="9"/>
      <c r="I95" s="9"/>
      <c r="J95" s="8"/>
      <c r="K95" s="2"/>
      <c r="L95" s="2"/>
      <c r="P95" s="2"/>
      <c r="Q95" s="9"/>
      <c r="R95" s="9"/>
      <c r="S95" s="9"/>
      <c r="T95" s="9"/>
      <c r="U95" s="9"/>
      <c r="V95" s="9"/>
      <c r="W95" s="9"/>
      <c r="X95" s="9"/>
    </row>
    <row r="96" spans="1:24">
      <c r="A96" s="2"/>
      <c r="B96" s="2"/>
      <c r="C96" s="2"/>
      <c r="D96" s="2"/>
      <c r="E96" s="2"/>
      <c r="F96" s="9"/>
      <c r="G96" s="9"/>
      <c r="H96" s="9"/>
      <c r="I96" s="9"/>
      <c r="J96" s="8"/>
      <c r="K96" s="2"/>
      <c r="L96" s="2"/>
      <c r="P96" s="2"/>
      <c r="Q96" s="9"/>
      <c r="R96" s="9"/>
      <c r="S96" s="9"/>
      <c r="T96" s="9"/>
      <c r="U96" s="9"/>
      <c r="V96" s="9"/>
      <c r="W96" s="9"/>
      <c r="X96" s="9"/>
    </row>
    <row r="97" spans="1:24">
      <c r="A97" s="2"/>
      <c r="B97" s="2"/>
      <c r="C97" s="2"/>
      <c r="D97" s="2"/>
      <c r="E97" s="2"/>
      <c r="F97" s="9"/>
      <c r="G97" s="9"/>
      <c r="H97" s="9"/>
      <c r="I97" s="9"/>
      <c r="J97" s="8"/>
      <c r="K97" s="2"/>
      <c r="L97" s="2"/>
      <c r="P97" s="2"/>
      <c r="Q97" s="9"/>
      <c r="R97" s="9"/>
      <c r="S97" s="9"/>
      <c r="T97" s="9"/>
      <c r="U97" s="9"/>
      <c r="V97" s="9"/>
      <c r="W97" s="9"/>
      <c r="X97" s="9"/>
    </row>
    <row r="98" spans="1:24">
      <c r="A98" s="2"/>
      <c r="B98" s="2"/>
      <c r="C98" s="2"/>
      <c r="D98" s="2"/>
      <c r="E98" s="2"/>
      <c r="F98" s="9"/>
      <c r="G98" s="9"/>
      <c r="H98" s="9"/>
      <c r="I98" s="9"/>
      <c r="J98" s="8"/>
      <c r="K98" s="2"/>
      <c r="L98" s="2"/>
      <c r="P98" s="2"/>
      <c r="Q98" s="9"/>
      <c r="R98" s="9"/>
      <c r="S98" s="9"/>
      <c r="T98" s="9"/>
      <c r="U98" s="9"/>
      <c r="V98" s="9"/>
      <c r="W98" s="9"/>
      <c r="X98" s="9"/>
    </row>
    <row r="99" spans="1:24">
      <c r="A99" s="2"/>
      <c r="B99" s="2"/>
      <c r="C99" s="2"/>
      <c r="D99" s="2"/>
      <c r="E99" s="2"/>
      <c r="F99" s="9"/>
      <c r="G99" s="9"/>
      <c r="H99" s="9"/>
      <c r="I99" s="9"/>
      <c r="J99" s="8"/>
      <c r="K99" s="2"/>
      <c r="L99" s="2"/>
      <c r="P99" s="2"/>
      <c r="Q99" s="9"/>
      <c r="R99" s="9"/>
      <c r="S99" s="9"/>
      <c r="T99" s="9"/>
      <c r="U99" s="9"/>
      <c r="V99" s="9"/>
      <c r="W99" s="9"/>
      <c r="X99" s="9"/>
    </row>
    <row r="100" spans="1:24">
      <c r="A100" s="2"/>
      <c r="B100" s="2"/>
      <c r="C100" s="2"/>
      <c r="D100" s="2"/>
      <c r="E100" s="2"/>
      <c r="F100" s="9"/>
      <c r="G100" s="9"/>
      <c r="H100" s="9"/>
      <c r="I100" s="9"/>
      <c r="J100" s="8"/>
      <c r="K100" s="2"/>
      <c r="L100" s="2"/>
      <c r="P100" s="2"/>
      <c r="Q100" s="9"/>
      <c r="R100" s="9"/>
      <c r="S100" s="9"/>
      <c r="T100" s="9"/>
      <c r="U100" s="9"/>
      <c r="V100" s="9"/>
      <c r="W100" s="9"/>
      <c r="X100" s="9"/>
    </row>
    <row r="101" spans="1:24">
      <c r="J101" s="8"/>
      <c r="K101" s="2"/>
      <c r="L101" s="2"/>
      <c r="Q101" s="9"/>
    </row>
    <row r="102" spans="1:24">
      <c r="J102" s="2"/>
      <c r="K102" s="2"/>
      <c r="L102" s="2"/>
      <c r="Q102" s="9"/>
    </row>
    <row r="103" spans="1:24">
      <c r="J103" s="2"/>
      <c r="K103" s="2"/>
      <c r="L103" s="2"/>
      <c r="Q103" s="9"/>
    </row>
    <row r="104" spans="1:24">
      <c r="J104" s="2"/>
      <c r="K104" s="2"/>
      <c r="L104" s="2"/>
      <c r="Q104" s="9"/>
    </row>
    <row r="105" spans="1:24">
      <c r="J105" s="2"/>
      <c r="K105" s="2"/>
      <c r="L105" s="2"/>
      <c r="Q105" s="9"/>
    </row>
    <row r="106" spans="1:24">
      <c r="J106" s="2"/>
      <c r="K106" s="2"/>
      <c r="L106" s="2"/>
      <c r="Q106" s="9"/>
    </row>
    <row r="107" spans="1:24">
      <c r="J107" s="2"/>
      <c r="K107" s="2"/>
      <c r="L107" s="2"/>
      <c r="Q107" s="9"/>
    </row>
    <row r="108" spans="1:24">
      <c r="J108" s="2"/>
      <c r="K108" s="2"/>
      <c r="L108" s="2"/>
      <c r="Q108" s="9"/>
    </row>
    <row r="109" spans="1:24">
      <c r="J109" s="2"/>
      <c r="K109" s="2"/>
      <c r="L109" s="2"/>
      <c r="Q109" s="9"/>
    </row>
    <row r="110" spans="1:24">
      <c r="J110" s="2"/>
      <c r="K110" s="2"/>
      <c r="L110" s="2"/>
      <c r="Q110" s="9"/>
    </row>
    <row r="111" spans="1:24">
      <c r="J111" s="2"/>
      <c r="K111" s="2"/>
      <c r="L111" s="2"/>
      <c r="Q111" s="9"/>
    </row>
    <row r="112" spans="1:24">
      <c r="J112" s="2"/>
      <c r="K112" s="2"/>
      <c r="L112" s="2"/>
      <c r="Q112" s="9"/>
    </row>
    <row r="113" spans="10:17">
      <c r="J113" s="2"/>
      <c r="K113" s="2"/>
      <c r="L113" s="2"/>
      <c r="Q113" s="9"/>
    </row>
    <row r="114" spans="10:17">
      <c r="J114" s="2"/>
      <c r="K114" s="2"/>
      <c r="L114" s="2"/>
      <c r="Q114" s="9"/>
    </row>
    <row r="115" spans="10:17">
      <c r="J115" s="2"/>
      <c r="K115" s="2"/>
      <c r="L115" s="2"/>
      <c r="Q115" s="9"/>
    </row>
    <row r="116" spans="10:17">
      <c r="J116" s="2"/>
      <c r="K116" s="2"/>
      <c r="L116" s="2"/>
      <c r="Q116" s="9"/>
    </row>
    <row r="117" spans="10:17">
      <c r="J117" s="2"/>
      <c r="K117" s="2"/>
      <c r="L117" s="2"/>
      <c r="Q117" s="9"/>
    </row>
    <row r="118" spans="10:17">
      <c r="J118" s="2"/>
      <c r="K118" s="2"/>
      <c r="L118" s="2"/>
      <c r="Q118" s="9"/>
    </row>
    <row r="119" spans="10:17">
      <c r="J119" s="2"/>
      <c r="K119" s="2"/>
      <c r="L119" s="2"/>
      <c r="Q119" s="9"/>
    </row>
    <row r="120" spans="10:17">
      <c r="J120" s="2"/>
      <c r="K120" s="2"/>
      <c r="L120" s="2"/>
      <c r="Q120" s="9"/>
    </row>
    <row r="121" spans="10:17">
      <c r="J121" s="2"/>
      <c r="K121" s="2"/>
      <c r="L121" s="2"/>
      <c r="Q121" s="9"/>
    </row>
    <row r="122" spans="10:17">
      <c r="J122" s="2"/>
      <c r="K122" s="2"/>
      <c r="L122" s="2"/>
      <c r="Q122" s="9"/>
    </row>
    <row r="123" spans="10:17">
      <c r="J123" s="2"/>
      <c r="K123" s="2"/>
      <c r="L123" s="2"/>
      <c r="Q123" s="9"/>
    </row>
    <row r="124" spans="10:17">
      <c r="J124" s="2"/>
      <c r="K124" s="2"/>
      <c r="L124" s="2"/>
      <c r="Q124" s="9"/>
    </row>
    <row r="125" spans="10:17">
      <c r="J125" s="2"/>
      <c r="K125" s="2"/>
      <c r="L125" s="2"/>
      <c r="Q125" s="9"/>
    </row>
    <row r="126" spans="10:17">
      <c r="J126" s="2"/>
      <c r="K126" s="2"/>
      <c r="L126" s="2"/>
      <c r="Q126" s="9"/>
    </row>
    <row r="127" spans="10:17">
      <c r="J127" s="2"/>
      <c r="K127" s="2"/>
      <c r="L127" s="2"/>
      <c r="Q127" s="9"/>
    </row>
    <row r="128" spans="10:17">
      <c r="J128" s="2"/>
      <c r="K128" s="2"/>
      <c r="L128" s="2"/>
      <c r="Q128" s="9"/>
    </row>
    <row r="129" spans="10:17">
      <c r="J129" s="2"/>
      <c r="K129" s="2"/>
      <c r="L129" s="2"/>
      <c r="Q129" s="9"/>
    </row>
    <row r="130" spans="10:17">
      <c r="J130" s="2"/>
      <c r="K130" s="2"/>
      <c r="L130" s="2"/>
      <c r="Q130" s="9"/>
    </row>
    <row r="131" spans="10:17">
      <c r="J131" s="2"/>
      <c r="K131" s="2"/>
      <c r="L131" s="2"/>
      <c r="Q131" s="9"/>
    </row>
    <row r="132" spans="10:17">
      <c r="J132" s="2"/>
      <c r="K132" s="2"/>
      <c r="L132" s="2"/>
      <c r="Q132" s="9"/>
    </row>
    <row r="133" spans="10:17">
      <c r="J133" s="2"/>
      <c r="K133" s="2"/>
      <c r="L133" s="2"/>
      <c r="Q133" s="9"/>
    </row>
    <row r="134" spans="10:17">
      <c r="J134" s="2"/>
      <c r="K134" s="2"/>
      <c r="L134" s="2"/>
      <c r="Q134" s="9"/>
    </row>
    <row r="135" spans="10:17">
      <c r="J135" s="2"/>
      <c r="K135" s="2"/>
      <c r="L135" s="2"/>
      <c r="Q135" s="9"/>
    </row>
    <row r="136" spans="10:17">
      <c r="J136" s="2"/>
      <c r="K136" s="2"/>
      <c r="L136" s="2"/>
      <c r="Q136" s="9"/>
    </row>
    <row r="137" spans="10:17">
      <c r="J137" s="2"/>
      <c r="K137" s="2"/>
      <c r="L137" s="2"/>
      <c r="Q137" s="9"/>
    </row>
    <row r="138" spans="10:17">
      <c r="J138" s="2"/>
      <c r="K138" s="2"/>
      <c r="L138" s="2"/>
      <c r="Q138" s="9"/>
    </row>
    <row r="139" spans="10:17">
      <c r="J139" s="2"/>
      <c r="K139" s="2"/>
      <c r="L139" s="2"/>
      <c r="Q139" s="9"/>
    </row>
    <row r="140" spans="10:17">
      <c r="J140" s="2"/>
      <c r="K140" s="2"/>
      <c r="L140" s="2"/>
      <c r="Q140" s="9"/>
    </row>
    <row r="141" spans="10:17">
      <c r="J141" s="2"/>
      <c r="K141" s="2"/>
      <c r="L141" s="2"/>
      <c r="Q141" s="9"/>
    </row>
    <row r="142" spans="10:17">
      <c r="J142" s="2"/>
      <c r="K142" s="2"/>
      <c r="L142" s="2"/>
      <c r="Q142" s="9"/>
    </row>
    <row r="143" spans="10:17">
      <c r="J143" s="2"/>
      <c r="K143" s="2"/>
      <c r="L143" s="2"/>
      <c r="Q143" s="9"/>
    </row>
    <row r="144" spans="10:17">
      <c r="J144" s="2"/>
      <c r="K144" s="2"/>
      <c r="L144" s="2"/>
      <c r="Q144" s="9"/>
    </row>
    <row r="145" spans="10:17">
      <c r="J145" s="2"/>
      <c r="K145" s="2"/>
      <c r="L145" s="2"/>
      <c r="Q145" s="9"/>
    </row>
    <row r="146" spans="10:17">
      <c r="J146" s="2"/>
      <c r="K146" s="2"/>
      <c r="L146" s="2"/>
      <c r="Q146" s="9"/>
    </row>
    <row r="147" spans="10:17">
      <c r="J147" s="2"/>
      <c r="K147" s="2"/>
      <c r="L147" s="2"/>
      <c r="Q147" s="9"/>
    </row>
    <row r="148" spans="10:17">
      <c r="J148" s="2"/>
      <c r="K148" s="2"/>
      <c r="L148" s="2"/>
      <c r="Q148" s="9"/>
    </row>
    <row r="149" spans="10:17">
      <c r="J149" s="2"/>
      <c r="K149" s="2"/>
      <c r="L149" s="2"/>
      <c r="Q149" s="9"/>
    </row>
    <row r="150" spans="10:17">
      <c r="J150" s="2"/>
      <c r="K150" s="2"/>
      <c r="L150" s="2"/>
      <c r="Q150" s="9"/>
    </row>
    <row r="151" spans="10:17">
      <c r="J151" s="2"/>
      <c r="K151" s="2"/>
      <c r="L151" s="2"/>
      <c r="Q151" s="9"/>
    </row>
    <row r="152" spans="10:17">
      <c r="J152" s="2"/>
      <c r="K152" s="2"/>
      <c r="L152" s="2"/>
      <c r="Q152" s="9"/>
    </row>
    <row r="153" spans="10:17">
      <c r="J153" s="2"/>
      <c r="K153" s="2"/>
      <c r="L153" s="2"/>
      <c r="Q153" s="9"/>
    </row>
    <row r="154" spans="10:17">
      <c r="J154" s="2"/>
      <c r="K154" s="2"/>
      <c r="L154" s="2"/>
      <c r="Q154" s="9"/>
    </row>
    <row r="155" spans="10:17">
      <c r="J155" s="2"/>
      <c r="K155" s="2"/>
      <c r="L155" s="2"/>
      <c r="Q155" s="9"/>
    </row>
    <row r="156" spans="10:17">
      <c r="J156" s="2"/>
      <c r="K156" s="2"/>
      <c r="L156" s="2"/>
      <c r="Q156" s="9"/>
    </row>
    <row r="157" spans="10:17">
      <c r="J157" s="2"/>
      <c r="K157" s="2"/>
      <c r="L157" s="2"/>
      <c r="Q157" s="9"/>
    </row>
    <row r="158" spans="10:17">
      <c r="J158" s="2"/>
      <c r="K158" s="2"/>
      <c r="L158" s="2"/>
      <c r="Q158" s="9"/>
    </row>
    <row r="159" spans="10:17">
      <c r="J159" s="2"/>
      <c r="K159" s="2"/>
      <c r="L159" s="2"/>
      <c r="Q159" s="9"/>
    </row>
    <row r="160" spans="10:17">
      <c r="J160" s="2"/>
      <c r="K160" s="2"/>
      <c r="L160" s="2"/>
      <c r="Q160" s="9"/>
    </row>
    <row r="161" spans="10:17">
      <c r="J161" s="2"/>
      <c r="K161" s="2"/>
      <c r="L161" s="2"/>
      <c r="Q161" s="9"/>
    </row>
    <row r="162" spans="10:17">
      <c r="J162" s="2"/>
      <c r="K162" s="2"/>
      <c r="L162" s="2"/>
      <c r="Q162" s="9"/>
    </row>
    <row r="163" spans="10:17">
      <c r="J163" s="2"/>
      <c r="K163" s="2"/>
      <c r="L163" s="2"/>
      <c r="Q163" s="9"/>
    </row>
    <row r="164" spans="10:17">
      <c r="J164" s="2"/>
      <c r="K164" s="2"/>
      <c r="L164" s="2"/>
      <c r="Q164" s="9"/>
    </row>
    <row r="165" spans="10:17">
      <c r="J165" s="2"/>
      <c r="K165" s="2"/>
      <c r="L165" s="2"/>
      <c r="Q165" s="9"/>
    </row>
    <row r="166" spans="10:17">
      <c r="J166" s="2"/>
      <c r="K166" s="2"/>
      <c r="L166" s="2"/>
      <c r="Q166" s="9"/>
    </row>
    <row r="167" spans="10:17">
      <c r="J167" s="2"/>
      <c r="K167" s="2"/>
      <c r="L167" s="2"/>
      <c r="Q167" s="9"/>
    </row>
    <row r="168" spans="10:17">
      <c r="J168" s="2"/>
      <c r="K168" s="2"/>
      <c r="L168" s="2"/>
      <c r="Q168" s="9"/>
    </row>
    <row r="169" spans="10:17">
      <c r="J169" s="2"/>
      <c r="K169" s="2"/>
      <c r="L169" s="2"/>
      <c r="Q169" s="9"/>
    </row>
    <row r="170" spans="10:17">
      <c r="J170" s="2"/>
      <c r="K170" s="2"/>
      <c r="L170" s="2"/>
      <c r="Q170" s="9"/>
    </row>
    <row r="171" spans="10:17">
      <c r="J171" s="2"/>
      <c r="K171" s="2"/>
      <c r="L171" s="2"/>
      <c r="Q171" s="9"/>
    </row>
    <row r="172" spans="10:17">
      <c r="J172" s="2"/>
      <c r="K172" s="2"/>
      <c r="L172" s="2"/>
      <c r="Q172" s="9"/>
    </row>
    <row r="173" spans="10:17">
      <c r="J173" s="2"/>
      <c r="K173" s="2"/>
      <c r="L173" s="2"/>
      <c r="Q173" s="9"/>
    </row>
    <row r="174" spans="10:17">
      <c r="J174" s="2"/>
      <c r="K174" s="2"/>
      <c r="L174" s="2"/>
      <c r="Q174" s="9"/>
    </row>
    <row r="175" spans="10:17">
      <c r="J175" s="2"/>
      <c r="K175" s="2"/>
      <c r="L175" s="2"/>
      <c r="Q175" s="9"/>
    </row>
    <row r="176" spans="10:17">
      <c r="J176" s="2"/>
      <c r="K176" s="2"/>
      <c r="L176" s="2"/>
      <c r="Q176" s="9"/>
    </row>
    <row r="177" spans="10:17">
      <c r="J177" s="2"/>
      <c r="K177" s="2"/>
      <c r="L177" s="2"/>
      <c r="Q177" s="9"/>
    </row>
    <row r="178" spans="10:17">
      <c r="J178" s="2"/>
      <c r="K178" s="2"/>
      <c r="L178" s="2"/>
      <c r="Q178" s="9"/>
    </row>
    <row r="179" spans="10:17">
      <c r="J179" s="2"/>
      <c r="K179" s="2"/>
      <c r="L179" s="2"/>
      <c r="Q179" s="9"/>
    </row>
    <row r="180" spans="10:17">
      <c r="J180" s="2"/>
      <c r="K180" s="2"/>
      <c r="L180" s="2"/>
      <c r="Q180" s="9"/>
    </row>
    <row r="181" spans="10:17">
      <c r="J181" s="2"/>
      <c r="K181" s="2"/>
      <c r="L181" s="2"/>
      <c r="Q181" s="9"/>
    </row>
    <row r="182" spans="10:17">
      <c r="J182" s="2"/>
      <c r="K182" s="2"/>
      <c r="L182" s="2"/>
      <c r="Q182" s="9"/>
    </row>
    <row r="183" spans="10:17">
      <c r="J183" s="2"/>
      <c r="K183" s="2"/>
      <c r="L183" s="2"/>
      <c r="Q183" s="9"/>
    </row>
    <row r="184" spans="10:17">
      <c r="J184" s="2"/>
      <c r="K184" s="2"/>
      <c r="L184" s="2"/>
      <c r="Q184" s="9"/>
    </row>
    <row r="185" spans="10:17">
      <c r="J185" s="2"/>
      <c r="K185" s="2"/>
      <c r="L185" s="2"/>
      <c r="Q185" s="9"/>
    </row>
    <row r="186" spans="10:17">
      <c r="J186" s="2"/>
      <c r="K186" s="2"/>
      <c r="L186" s="2"/>
      <c r="Q186" s="9"/>
    </row>
    <row r="187" spans="10:17">
      <c r="J187" s="2"/>
      <c r="K187" s="2"/>
      <c r="L187" s="2"/>
      <c r="Q187" s="9"/>
    </row>
    <row r="188" spans="10:17">
      <c r="J188" s="2"/>
      <c r="K188" s="2"/>
      <c r="L188" s="2"/>
      <c r="Q188" s="9"/>
    </row>
    <row r="189" spans="10:17">
      <c r="J189" s="2"/>
      <c r="K189" s="2"/>
      <c r="L189" s="2"/>
      <c r="Q189" s="9"/>
    </row>
    <row r="190" spans="10:17">
      <c r="J190" s="2"/>
      <c r="K190" s="2"/>
      <c r="L190" s="2"/>
      <c r="Q190" s="9"/>
    </row>
    <row r="191" spans="10:17">
      <c r="J191" s="2"/>
      <c r="K191" s="2"/>
      <c r="L191" s="2"/>
      <c r="Q191" s="9"/>
    </row>
    <row r="192" spans="10:17">
      <c r="J192" s="2"/>
      <c r="K192" s="2"/>
      <c r="L192" s="2"/>
      <c r="Q192" s="9"/>
    </row>
    <row r="193" spans="10:17">
      <c r="J193" s="2"/>
      <c r="K193" s="2"/>
      <c r="L193" s="2"/>
      <c r="Q193" s="9"/>
    </row>
    <row r="194" spans="10:17">
      <c r="J194" s="2"/>
      <c r="K194" s="2"/>
      <c r="L194" s="2"/>
      <c r="Q194" s="9"/>
    </row>
    <row r="195" spans="10:17">
      <c r="J195" s="2"/>
      <c r="K195" s="2"/>
      <c r="L195" s="2"/>
      <c r="Q195" s="9"/>
    </row>
    <row r="196" spans="10:17">
      <c r="J196" s="2"/>
      <c r="K196" s="2"/>
      <c r="L196" s="2"/>
      <c r="Q196" s="9"/>
    </row>
    <row r="197" spans="10:17">
      <c r="J197" s="2"/>
      <c r="K197" s="2"/>
      <c r="L197" s="2"/>
      <c r="Q197" s="9"/>
    </row>
    <row r="198" spans="10:17">
      <c r="J198" s="2"/>
      <c r="K198" s="2"/>
      <c r="L198" s="2"/>
      <c r="Q198" s="9"/>
    </row>
    <row r="199" spans="10:17">
      <c r="J199" s="2"/>
      <c r="K199" s="2"/>
      <c r="L199" s="2"/>
      <c r="Q199" s="9"/>
    </row>
    <row r="200" spans="10:17">
      <c r="J200" s="2"/>
      <c r="K200" s="2"/>
      <c r="L200" s="2"/>
      <c r="Q200" s="9"/>
    </row>
    <row r="201" spans="10:17">
      <c r="J201" s="2"/>
      <c r="K201" s="2"/>
      <c r="L201" s="2"/>
      <c r="Q201" s="9"/>
    </row>
    <row r="202" spans="10:17">
      <c r="J202" s="2"/>
      <c r="K202" s="2"/>
      <c r="L202" s="2"/>
      <c r="Q202" s="9"/>
    </row>
    <row r="203" spans="10:17">
      <c r="J203" s="2"/>
      <c r="K203" s="2"/>
      <c r="L203" s="2"/>
      <c r="Q203" s="9"/>
    </row>
    <row r="204" spans="10:17">
      <c r="J204" s="2"/>
      <c r="K204" s="2"/>
      <c r="L204" s="2"/>
      <c r="Q204" s="9"/>
    </row>
    <row r="205" spans="10:17">
      <c r="J205" s="2"/>
      <c r="K205" s="2"/>
      <c r="L205" s="2"/>
      <c r="Q205" s="9"/>
    </row>
    <row r="206" spans="10:17">
      <c r="J206" s="2"/>
      <c r="K206" s="2"/>
      <c r="L206" s="2"/>
      <c r="Q206" s="9"/>
    </row>
    <row r="207" spans="10:17">
      <c r="J207" s="2"/>
      <c r="K207" s="2"/>
      <c r="L207" s="2"/>
      <c r="Q207" s="9"/>
    </row>
    <row r="208" spans="10:17">
      <c r="J208" s="2"/>
      <c r="K208" s="2"/>
      <c r="L208" s="2"/>
      <c r="Q208" s="9"/>
    </row>
    <row r="209" spans="10:17">
      <c r="J209" s="2"/>
      <c r="K209" s="2"/>
      <c r="L209" s="2"/>
      <c r="Q209" s="9"/>
    </row>
    <row r="210" spans="10:17">
      <c r="J210" s="2"/>
      <c r="K210" s="2"/>
      <c r="L210" s="2"/>
      <c r="Q210" s="9"/>
    </row>
    <row r="211" spans="10:17">
      <c r="J211" s="2"/>
      <c r="K211" s="2"/>
      <c r="L211" s="2"/>
      <c r="Q211" s="9"/>
    </row>
    <row r="212" spans="10:17">
      <c r="J212" s="2"/>
      <c r="K212" s="2"/>
      <c r="L212" s="2"/>
      <c r="Q212" s="9"/>
    </row>
    <row r="213" spans="10:17">
      <c r="J213" s="2"/>
      <c r="K213" s="2"/>
      <c r="L213" s="2"/>
      <c r="Q213" s="9"/>
    </row>
    <row r="214" spans="10:17">
      <c r="J214" s="2"/>
      <c r="K214" s="2"/>
      <c r="L214" s="2"/>
      <c r="Q214" s="9"/>
    </row>
    <row r="215" spans="10:17">
      <c r="J215" s="2"/>
      <c r="K215" s="2"/>
      <c r="L215" s="2"/>
      <c r="Q215" s="9"/>
    </row>
    <row r="216" spans="10:17">
      <c r="J216" s="2"/>
      <c r="K216" s="2"/>
      <c r="L216" s="2"/>
      <c r="Q216" s="9"/>
    </row>
    <row r="217" spans="10:17">
      <c r="J217" s="2"/>
      <c r="K217" s="2"/>
      <c r="L217" s="2"/>
      <c r="Q217" s="9"/>
    </row>
    <row r="218" spans="10:17">
      <c r="J218" s="2"/>
      <c r="K218" s="2"/>
      <c r="L218" s="2"/>
      <c r="Q218" s="9"/>
    </row>
    <row r="219" spans="10:17">
      <c r="J219" s="2"/>
      <c r="K219" s="2"/>
      <c r="L219" s="2"/>
      <c r="Q219" s="9"/>
    </row>
    <row r="220" spans="10:17">
      <c r="J220" s="2"/>
      <c r="K220" s="2"/>
      <c r="L220" s="2"/>
      <c r="Q220" s="9"/>
    </row>
    <row r="221" spans="10:17">
      <c r="J221" s="2"/>
      <c r="K221" s="2"/>
      <c r="L221" s="2"/>
      <c r="Q221" s="9"/>
    </row>
    <row r="222" spans="10:17">
      <c r="J222" s="2"/>
      <c r="K222" s="2"/>
      <c r="L222" s="2"/>
      <c r="Q222" s="9"/>
    </row>
    <row r="223" spans="10:17">
      <c r="J223" s="2"/>
      <c r="K223" s="2"/>
      <c r="L223" s="2"/>
      <c r="Q223" s="9"/>
    </row>
    <row r="224" spans="10:17">
      <c r="J224" s="2"/>
      <c r="K224" s="2"/>
      <c r="L224" s="2"/>
      <c r="Q224" s="9"/>
    </row>
    <row r="225" spans="10:17">
      <c r="J225" s="2"/>
      <c r="K225" s="2"/>
      <c r="L225" s="2"/>
      <c r="Q225" s="9"/>
    </row>
    <row r="226" spans="10:17">
      <c r="J226" s="2"/>
      <c r="K226" s="2"/>
      <c r="L226" s="2"/>
      <c r="Q226" s="9"/>
    </row>
    <row r="227" spans="10:17">
      <c r="J227" s="2"/>
      <c r="K227" s="2"/>
      <c r="L227" s="2"/>
      <c r="Q227" s="9"/>
    </row>
    <row r="228" spans="10:17">
      <c r="J228" s="2"/>
      <c r="K228" s="2"/>
      <c r="L228" s="2"/>
      <c r="Q228" s="9"/>
    </row>
    <row r="229" spans="10:17">
      <c r="J229" s="2"/>
      <c r="K229" s="2"/>
      <c r="L229" s="2"/>
      <c r="Q229" s="9"/>
    </row>
    <row r="230" spans="10:17">
      <c r="J230" s="2"/>
      <c r="K230" s="2"/>
      <c r="L230" s="2"/>
      <c r="Q230" s="9"/>
    </row>
    <row r="231" spans="10:17">
      <c r="J231" s="2"/>
      <c r="K231" s="2"/>
      <c r="L231" s="2"/>
      <c r="Q231" s="9"/>
    </row>
    <row r="232" spans="10:17">
      <c r="J232" s="2"/>
      <c r="K232" s="2"/>
      <c r="L232" s="2"/>
      <c r="Q232" s="9"/>
    </row>
    <row r="233" spans="10:17">
      <c r="J233" s="2"/>
      <c r="K233" s="2"/>
      <c r="L233" s="2"/>
      <c r="Q233" s="9"/>
    </row>
    <row r="234" spans="10:17">
      <c r="J234" s="2"/>
      <c r="K234" s="2"/>
      <c r="L234" s="2"/>
      <c r="Q234" s="9"/>
    </row>
    <row r="235" spans="10:17">
      <c r="J235" s="2"/>
      <c r="K235" s="2"/>
      <c r="L235" s="2"/>
      <c r="Q235" s="9"/>
    </row>
    <row r="236" spans="10:17">
      <c r="J236" s="2"/>
      <c r="K236" s="2"/>
      <c r="L236" s="2"/>
      <c r="Q236" s="9"/>
    </row>
    <row r="237" spans="10:17">
      <c r="J237" s="2"/>
      <c r="K237" s="2"/>
      <c r="L237" s="2"/>
      <c r="Q237" s="9"/>
    </row>
    <row r="238" spans="10:17">
      <c r="J238" s="2"/>
      <c r="K238" s="2"/>
      <c r="L238" s="2"/>
      <c r="Q238" s="9"/>
    </row>
    <row r="239" spans="10:17">
      <c r="J239" s="2"/>
      <c r="K239" s="2"/>
      <c r="L239" s="2"/>
      <c r="Q239" s="9"/>
    </row>
    <row r="240" spans="10:17">
      <c r="J240" s="2"/>
      <c r="K240" s="2"/>
      <c r="L240" s="2"/>
      <c r="Q240" s="9"/>
    </row>
    <row r="241" spans="10:17">
      <c r="J241" s="2"/>
      <c r="K241" s="2"/>
      <c r="L241" s="2"/>
      <c r="Q241" s="9"/>
    </row>
    <row r="242" spans="10:17">
      <c r="J242" s="2"/>
      <c r="K242" s="2"/>
      <c r="L242" s="2"/>
      <c r="Q242" s="9"/>
    </row>
    <row r="243" spans="10:17">
      <c r="J243" s="2"/>
      <c r="K243" s="2"/>
      <c r="L243" s="2"/>
      <c r="Q243" s="9"/>
    </row>
    <row r="244" spans="10:17">
      <c r="J244" s="2"/>
      <c r="K244" s="2"/>
      <c r="L244" s="2"/>
      <c r="Q244" s="9"/>
    </row>
    <row r="245" spans="10:17">
      <c r="J245" s="2"/>
      <c r="K245" s="2"/>
      <c r="L245" s="2"/>
      <c r="Q245" s="9"/>
    </row>
    <row r="246" spans="10:17">
      <c r="J246" s="2"/>
      <c r="K246" s="2"/>
      <c r="L246" s="2"/>
      <c r="Q246" s="9"/>
    </row>
    <row r="247" spans="10:17">
      <c r="J247" s="2"/>
      <c r="K247" s="2"/>
      <c r="L247" s="2"/>
      <c r="Q247" s="9"/>
    </row>
    <row r="248" spans="10:17">
      <c r="J248" s="2"/>
      <c r="K248" s="2"/>
      <c r="L248" s="2"/>
      <c r="Q248" s="9"/>
    </row>
    <row r="249" spans="10:17">
      <c r="J249" s="2"/>
      <c r="K249" s="2"/>
      <c r="L249" s="2"/>
      <c r="Q249" s="9"/>
    </row>
    <row r="250" spans="10:17">
      <c r="J250" s="2"/>
      <c r="K250" s="2"/>
      <c r="L250" s="2"/>
      <c r="Q250" s="9"/>
    </row>
    <row r="251" spans="10:17">
      <c r="J251" s="2"/>
      <c r="K251" s="2"/>
      <c r="L251" s="2"/>
      <c r="Q251" s="9"/>
    </row>
    <row r="252" spans="10:17">
      <c r="J252" s="2"/>
      <c r="K252" s="2"/>
      <c r="L252" s="2"/>
      <c r="Q252" s="9"/>
    </row>
    <row r="253" spans="10:17">
      <c r="J253" s="2"/>
      <c r="K253" s="2"/>
      <c r="L253" s="2"/>
      <c r="Q253" s="9"/>
    </row>
    <row r="254" spans="10:17">
      <c r="J254" s="2"/>
      <c r="K254" s="2"/>
      <c r="L254" s="2"/>
      <c r="Q254" s="9"/>
    </row>
    <row r="255" spans="10:17">
      <c r="J255" s="2"/>
      <c r="K255" s="2"/>
      <c r="L255" s="2"/>
      <c r="Q255" s="9"/>
    </row>
    <row r="256" spans="10:17">
      <c r="J256" s="2"/>
      <c r="K256" s="2"/>
      <c r="L256" s="2"/>
      <c r="Q256" s="9"/>
    </row>
    <row r="257" spans="10:17">
      <c r="J257" s="2"/>
      <c r="K257" s="2"/>
      <c r="L257" s="2"/>
      <c r="Q257" s="9"/>
    </row>
    <row r="258" spans="10:17">
      <c r="J258" s="2"/>
      <c r="K258" s="2"/>
      <c r="L258" s="2"/>
      <c r="Q258" s="9"/>
    </row>
    <row r="259" spans="10:17">
      <c r="J259" s="2"/>
      <c r="K259" s="2"/>
      <c r="L259" s="2"/>
      <c r="Q259" s="9"/>
    </row>
    <row r="260" spans="10:17">
      <c r="J260" s="2"/>
      <c r="K260" s="2"/>
      <c r="L260" s="2"/>
      <c r="Q260" s="9"/>
    </row>
    <row r="261" spans="10:17">
      <c r="J261" s="2"/>
      <c r="K261" s="2"/>
      <c r="L261" s="2"/>
      <c r="Q261" s="9"/>
    </row>
    <row r="262" spans="10:17">
      <c r="J262" s="2"/>
      <c r="K262" s="2"/>
      <c r="L262" s="2"/>
      <c r="Q262" s="9"/>
    </row>
    <row r="263" spans="10:17">
      <c r="J263" s="2"/>
      <c r="K263" s="2"/>
      <c r="L263" s="2"/>
      <c r="Q263" s="9"/>
    </row>
    <row r="264" spans="10:17">
      <c r="J264" s="2"/>
      <c r="K264" s="2"/>
      <c r="L264" s="2"/>
      <c r="Q264" s="9"/>
    </row>
    <row r="265" spans="10:17">
      <c r="J265" s="2"/>
      <c r="K265" s="2"/>
      <c r="L265" s="2"/>
      <c r="Q265" s="9"/>
    </row>
    <row r="266" spans="10:17">
      <c r="J266" s="2"/>
      <c r="K266" s="2"/>
      <c r="L266" s="2"/>
      <c r="Q266" s="9"/>
    </row>
    <row r="267" spans="10:17">
      <c r="J267" s="2"/>
      <c r="K267" s="2"/>
      <c r="L267" s="2"/>
      <c r="Q267" s="9"/>
    </row>
    <row r="268" spans="10:17">
      <c r="J268" s="2"/>
      <c r="K268" s="2"/>
      <c r="L268" s="2"/>
      <c r="Q268" s="9"/>
    </row>
    <row r="269" spans="10:17">
      <c r="J269" s="2"/>
      <c r="K269" s="2"/>
      <c r="L269" s="2"/>
      <c r="Q269" s="9"/>
    </row>
    <row r="270" spans="10:17">
      <c r="J270" s="2"/>
      <c r="K270" s="2"/>
      <c r="L270" s="2"/>
      <c r="Q270" s="9"/>
    </row>
    <row r="271" spans="10:17">
      <c r="J271" s="2"/>
      <c r="K271" s="2"/>
      <c r="L271" s="2"/>
      <c r="Q271" s="9"/>
    </row>
    <row r="272" spans="10:17">
      <c r="J272" s="2"/>
      <c r="K272" s="2"/>
      <c r="L272" s="2"/>
      <c r="Q272" s="9"/>
    </row>
    <row r="273" spans="10:17">
      <c r="J273" s="2"/>
      <c r="K273" s="2"/>
      <c r="L273" s="2"/>
      <c r="Q273" s="9"/>
    </row>
    <row r="274" spans="10:17">
      <c r="J274" s="2"/>
      <c r="K274" s="2"/>
      <c r="L274" s="2"/>
      <c r="Q274" s="9"/>
    </row>
    <row r="275" spans="10:17">
      <c r="J275" s="2"/>
      <c r="K275" s="2"/>
      <c r="L275" s="2"/>
      <c r="Q275" s="9"/>
    </row>
    <row r="276" spans="10:17">
      <c r="J276" s="2"/>
      <c r="K276" s="2"/>
      <c r="L276" s="2"/>
      <c r="Q276" s="9"/>
    </row>
    <row r="277" spans="10:17">
      <c r="J277" s="2"/>
      <c r="K277" s="2"/>
      <c r="L277" s="2"/>
      <c r="Q277" s="9"/>
    </row>
    <row r="278" spans="10:17">
      <c r="J278" s="2"/>
      <c r="K278" s="2"/>
      <c r="L278" s="2"/>
      <c r="Q278" s="9"/>
    </row>
    <row r="279" spans="10:17">
      <c r="J279" s="2"/>
      <c r="K279" s="2"/>
      <c r="L279" s="2"/>
      <c r="Q279" s="9"/>
    </row>
    <row r="280" spans="10:17">
      <c r="J280" s="2"/>
      <c r="K280" s="2"/>
      <c r="L280" s="2"/>
      <c r="Q280" s="9"/>
    </row>
    <row r="281" spans="10:17">
      <c r="J281" s="2"/>
      <c r="K281" s="2"/>
      <c r="L281" s="2"/>
      <c r="Q281" s="9"/>
    </row>
    <row r="282" spans="10:17">
      <c r="J282" s="2"/>
      <c r="K282" s="2"/>
      <c r="L282" s="2"/>
      <c r="Q282" s="9"/>
    </row>
    <row r="283" spans="10:17">
      <c r="J283" s="2"/>
      <c r="K283" s="2"/>
      <c r="L283" s="2"/>
      <c r="Q283" s="9"/>
    </row>
    <row r="284" spans="10:17">
      <c r="J284" s="2"/>
      <c r="K284" s="2"/>
      <c r="L284" s="2"/>
      <c r="Q284" s="9"/>
    </row>
    <row r="285" spans="10:17">
      <c r="J285" s="2"/>
      <c r="K285" s="2"/>
      <c r="L285" s="2"/>
      <c r="Q285" s="9"/>
    </row>
    <row r="286" spans="10:17">
      <c r="J286" s="2"/>
      <c r="K286" s="2"/>
      <c r="L286" s="2"/>
      <c r="Q286" s="9"/>
    </row>
    <row r="287" spans="10:17">
      <c r="J287" s="2"/>
      <c r="K287" s="2"/>
      <c r="L287" s="2"/>
      <c r="Q287" s="9"/>
    </row>
    <row r="288" spans="10:17">
      <c r="J288" s="2"/>
      <c r="K288" s="2"/>
      <c r="L288" s="2"/>
      <c r="Q288" s="9"/>
    </row>
    <row r="289" spans="10:17">
      <c r="J289" s="2"/>
      <c r="K289" s="2"/>
      <c r="L289" s="2"/>
      <c r="Q289" s="9"/>
    </row>
    <row r="290" spans="10:17">
      <c r="J290" s="2"/>
      <c r="K290" s="2"/>
      <c r="L290" s="2"/>
      <c r="Q290" s="9"/>
    </row>
    <row r="291" spans="10:17">
      <c r="J291" s="2"/>
      <c r="K291" s="2"/>
      <c r="L291" s="2"/>
      <c r="Q291" s="9"/>
    </row>
    <row r="292" spans="10:17">
      <c r="J292" s="2"/>
      <c r="K292" s="2"/>
      <c r="L292" s="2"/>
      <c r="Q292" s="9"/>
    </row>
    <row r="293" spans="10:17">
      <c r="J293" s="2"/>
      <c r="K293" s="2"/>
      <c r="L293" s="2"/>
      <c r="Q293" s="9"/>
    </row>
    <row r="294" spans="10:17">
      <c r="J294" s="2"/>
      <c r="K294" s="2"/>
      <c r="L294" s="2"/>
      <c r="Q294" s="9"/>
    </row>
    <row r="295" spans="10:17">
      <c r="J295" s="2"/>
      <c r="K295" s="2"/>
      <c r="L295" s="2"/>
      <c r="Q295" s="9"/>
    </row>
    <row r="296" spans="10:17">
      <c r="J296" s="2"/>
      <c r="K296" s="2"/>
      <c r="L296" s="2"/>
      <c r="Q296" s="9"/>
    </row>
    <row r="297" spans="10:17">
      <c r="J297" s="2"/>
      <c r="K297" s="2"/>
      <c r="L297" s="2"/>
      <c r="Q297" s="9"/>
    </row>
    <row r="298" spans="10:17">
      <c r="J298" s="2"/>
      <c r="K298" s="2"/>
      <c r="L298" s="2"/>
      <c r="Q298" s="9"/>
    </row>
    <row r="299" spans="10:17">
      <c r="J299" s="2"/>
      <c r="K299" s="2"/>
      <c r="L299" s="2"/>
      <c r="Q299" s="9"/>
    </row>
    <row r="300" spans="10:17">
      <c r="J300" s="2"/>
      <c r="K300" s="2"/>
      <c r="L300" s="2"/>
      <c r="Q300" s="9"/>
    </row>
    <row r="301" spans="10:17">
      <c r="J301" s="2"/>
      <c r="K301" s="2"/>
      <c r="L301" s="2"/>
      <c r="Q301" s="9"/>
    </row>
    <row r="302" spans="10:17">
      <c r="J302" s="2"/>
      <c r="K302" s="2"/>
      <c r="L302" s="2"/>
      <c r="Q302" s="9"/>
    </row>
    <row r="303" spans="10:17">
      <c r="J303" s="2"/>
      <c r="K303" s="2"/>
      <c r="L303" s="2"/>
      <c r="Q303" s="9"/>
    </row>
    <row r="304" spans="10:17">
      <c r="J304" s="2"/>
      <c r="K304" s="2"/>
      <c r="L304" s="2"/>
      <c r="Q304" s="9"/>
    </row>
    <row r="305" spans="10:17">
      <c r="J305" s="2"/>
      <c r="K305" s="2"/>
      <c r="L305" s="2"/>
      <c r="Q305" s="9"/>
    </row>
    <row r="306" spans="10:17">
      <c r="J306" s="2"/>
      <c r="K306" s="2"/>
      <c r="L306" s="2"/>
      <c r="Q306" s="9"/>
    </row>
    <row r="307" spans="10:17">
      <c r="J307" s="2"/>
      <c r="K307" s="2"/>
      <c r="L307" s="2"/>
      <c r="Q307" s="9"/>
    </row>
    <row r="308" spans="10:17">
      <c r="J308" s="2"/>
      <c r="K308" s="2"/>
      <c r="L308" s="2"/>
      <c r="Q308" s="9"/>
    </row>
    <row r="309" spans="10:17">
      <c r="J309" s="2"/>
      <c r="K309" s="2"/>
      <c r="L309" s="2"/>
      <c r="Q309" s="9"/>
    </row>
    <row r="310" spans="10:17">
      <c r="J310" s="2"/>
      <c r="K310" s="2"/>
      <c r="L310" s="2"/>
      <c r="Q310" s="9"/>
    </row>
    <row r="311" spans="10:17">
      <c r="J311" s="2"/>
      <c r="K311" s="2"/>
      <c r="L311" s="2"/>
      <c r="Q311" s="9"/>
    </row>
    <row r="312" spans="10:17">
      <c r="J312" s="2"/>
      <c r="K312" s="2"/>
      <c r="L312" s="2"/>
      <c r="Q312" s="9"/>
    </row>
    <row r="313" spans="10:17">
      <c r="J313" s="2"/>
      <c r="K313" s="2"/>
      <c r="L313" s="2"/>
      <c r="Q313" s="9"/>
    </row>
    <row r="314" spans="10:17">
      <c r="J314" s="2"/>
      <c r="K314" s="2"/>
      <c r="L314" s="2"/>
      <c r="Q314" s="9"/>
    </row>
    <row r="315" spans="10:17">
      <c r="J315" s="2"/>
      <c r="K315" s="2"/>
      <c r="L315" s="2"/>
      <c r="Q315" s="9"/>
    </row>
    <row r="316" spans="10:17">
      <c r="J316" s="2"/>
      <c r="K316" s="2"/>
      <c r="L316" s="2"/>
      <c r="Q316" s="9"/>
    </row>
    <row r="317" spans="10:17">
      <c r="J317" s="2"/>
      <c r="K317" s="2"/>
      <c r="L317" s="2"/>
      <c r="Q317" s="9"/>
    </row>
    <row r="318" spans="10:17">
      <c r="J318" s="2"/>
      <c r="K318" s="2"/>
      <c r="L318" s="2"/>
      <c r="Q318" s="9"/>
    </row>
    <row r="319" spans="10:17">
      <c r="J319" s="2"/>
      <c r="K319" s="2"/>
      <c r="L319" s="2"/>
      <c r="Q319" s="9"/>
    </row>
    <row r="320" spans="10:17">
      <c r="J320" s="2"/>
      <c r="K320" s="2"/>
      <c r="L320" s="2"/>
      <c r="Q320" s="9"/>
    </row>
    <row r="321" spans="10:17">
      <c r="J321" s="2"/>
      <c r="K321" s="2"/>
      <c r="L321" s="2"/>
      <c r="Q321" s="9"/>
    </row>
    <row r="322" spans="10:17">
      <c r="J322" s="2"/>
      <c r="K322" s="2"/>
      <c r="L322" s="2"/>
      <c r="Q322" s="9"/>
    </row>
    <row r="323" spans="10:17">
      <c r="J323" s="2"/>
      <c r="K323" s="2"/>
      <c r="L323" s="2"/>
      <c r="Q323" s="9"/>
    </row>
    <row r="324" spans="10:17">
      <c r="J324" s="2"/>
      <c r="K324" s="2"/>
      <c r="L324" s="2"/>
      <c r="Q324" s="9"/>
    </row>
    <row r="325" spans="10:17">
      <c r="J325" s="2"/>
      <c r="K325" s="2"/>
      <c r="L325" s="2"/>
      <c r="Q325" s="9"/>
    </row>
    <row r="326" spans="10:17">
      <c r="J326" s="2"/>
      <c r="K326" s="2"/>
      <c r="L326" s="2"/>
      <c r="Q326" s="9"/>
    </row>
    <row r="327" spans="10:17">
      <c r="J327" s="2"/>
      <c r="K327" s="2"/>
      <c r="L327" s="2"/>
      <c r="Q327" s="9"/>
    </row>
    <row r="328" spans="10:17">
      <c r="J328" s="2"/>
      <c r="K328" s="2"/>
      <c r="L328" s="2"/>
      <c r="Q328" s="9"/>
    </row>
    <row r="329" spans="10:17">
      <c r="J329" s="2"/>
      <c r="K329" s="2"/>
      <c r="L329" s="2"/>
      <c r="Q329" s="9"/>
    </row>
    <row r="330" spans="10:17">
      <c r="J330" s="2"/>
      <c r="K330" s="2"/>
      <c r="L330" s="2"/>
      <c r="Q330" s="9"/>
    </row>
    <row r="331" spans="10:17">
      <c r="J331" s="2"/>
      <c r="K331" s="2"/>
      <c r="L331" s="2"/>
      <c r="Q331" s="9"/>
    </row>
    <row r="332" spans="10:17">
      <c r="J332" s="2"/>
      <c r="K332" s="2"/>
      <c r="L332" s="2"/>
      <c r="Q332" s="9"/>
    </row>
    <row r="333" spans="10:17">
      <c r="J333" s="2"/>
      <c r="K333" s="2"/>
      <c r="L333" s="2"/>
      <c r="Q333" s="9"/>
    </row>
    <row r="334" spans="10:17">
      <c r="J334" s="2"/>
      <c r="K334" s="2"/>
      <c r="L334" s="2"/>
      <c r="Q334" s="9"/>
    </row>
    <row r="335" spans="10:17">
      <c r="J335" s="2"/>
      <c r="K335" s="2"/>
      <c r="L335" s="2"/>
      <c r="Q335" s="9"/>
    </row>
    <row r="336" spans="10:17">
      <c r="J336" s="2"/>
      <c r="K336" s="2"/>
      <c r="L336" s="2"/>
      <c r="Q336" s="9"/>
    </row>
    <row r="337" spans="10:17">
      <c r="J337" s="2"/>
      <c r="K337" s="2"/>
      <c r="L337" s="2"/>
      <c r="Q337" s="9"/>
    </row>
    <row r="338" spans="10:17">
      <c r="J338" s="2"/>
      <c r="K338" s="2"/>
      <c r="L338" s="2"/>
      <c r="Q338" s="9"/>
    </row>
    <row r="339" spans="10:17">
      <c r="J339" s="2"/>
      <c r="K339" s="2"/>
      <c r="L339" s="2"/>
      <c r="Q339" s="9"/>
    </row>
    <row r="340" spans="10:17">
      <c r="J340" s="2"/>
      <c r="K340" s="2"/>
      <c r="L340" s="2"/>
      <c r="Q340" s="9"/>
    </row>
    <row r="341" spans="10:17">
      <c r="J341" s="2"/>
      <c r="K341" s="2"/>
      <c r="L341" s="2"/>
      <c r="Q341" s="9"/>
    </row>
    <row r="342" spans="10:17">
      <c r="J342" s="2"/>
      <c r="K342" s="2"/>
      <c r="L342" s="2"/>
      <c r="Q342" s="9"/>
    </row>
    <row r="343" spans="10:17">
      <c r="J343" s="2"/>
      <c r="K343" s="2"/>
      <c r="L343" s="2"/>
      <c r="Q343" s="9"/>
    </row>
    <row r="344" spans="10:17">
      <c r="J344" s="2"/>
      <c r="K344" s="2"/>
      <c r="L344" s="2"/>
      <c r="Q344" s="9"/>
    </row>
    <row r="345" spans="10:17">
      <c r="J345" s="2"/>
      <c r="K345" s="2"/>
      <c r="L345" s="2"/>
      <c r="Q345" s="9"/>
    </row>
    <row r="346" spans="10:17">
      <c r="J346" s="2"/>
      <c r="K346" s="2"/>
      <c r="L346" s="2"/>
      <c r="Q346" s="9"/>
    </row>
    <row r="347" spans="10:17">
      <c r="J347" s="2"/>
      <c r="K347" s="2"/>
      <c r="L347" s="2"/>
      <c r="Q347" s="9"/>
    </row>
    <row r="348" spans="10:17">
      <c r="J348" s="2"/>
      <c r="K348" s="2"/>
      <c r="L348" s="2"/>
      <c r="Q348" s="9"/>
    </row>
    <row r="349" spans="10:17">
      <c r="J349" s="2"/>
      <c r="K349" s="2"/>
      <c r="L349" s="2"/>
      <c r="Q349" s="9"/>
    </row>
    <row r="350" spans="10:17">
      <c r="J350" s="2"/>
      <c r="K350" s="2"/>
      <c r="L350" s="2"/>
      <c r="Q350" s="9"/>
    </row>
    <row r="351" spans="10:17">
      <c r="J351" s="2"/>
      <c r="K351" s="2"/>
      <c r="L351" s="2"/>
      <c r="Q351" s="9"/>
    </row>
    <row r="352" spans="10:17">
      <c r="J352" s="2"/>
      <c r="K352" s="2"/>
      <c r="L352" s="2"/>
      <c r="Q352" s="9"/>
    </row>
    <row r="353" spans="10:17">
      <c r="J353" s="2"/>
      <c r="K353" s="2"/>
      <c r="L353" s="2"/>
      <c r="Q353" s="9"/>
    </row>
    <row r="354" spans="10:17">
      <c r="J354" s="2"/>
      <c r="K354" s="2"/>
      <c r="L354" s="2"/>
      <c r="Q354" s="9"/>
    </row>
    <row r="355" spans="10:17">
      <c r="J355" s="2"/>
      <c r="K355" s="2"/>
      <c r="L355" s="2"/>
      <c r="Q355" s="9"/>
    </row>
    <row r="356" spans="10:17">
      <c r="J356" s="2"/>
      <c r="K356" s="2"/>
      <c r="L356" s="2"/>
      <c r="Q356" s="9"/>
    </row>
    <row r="357" spans="10:17">
      <c r="J357" s="2"/>
      <c r="K357" s="2"/>
      <c r="L357" s="2"/>
      <c r="Q357" s="9"/>
    </row>
    <row r="358" spans="10:17">
      <c r="J358" s="2"/>
      <c r="K358" s="2"/>
      <c r="L358" s="2"/>
      <c r="Q358" s="9"/>
    </row>
    <row r="359" spans="10:17">
      <c r="J359" s="2"/>
      <c r="K359" s="2"/>
      <c r="L359" s="2"/>
      <c r="Q359" s="9"/>
    </row>
    <row r="360" spans="10:17">
      <c r="J360" s="2"/>
      <c r="K360" s="2"/>
      <c r="L360" s="2"/>
      <c r="Q360" s="9"/>
    </row>
    <row r="361" spans="10:17">
      <c r="J361" s="2"/>
      <c r="K361" s="2"/>
      <c r="L361" s="2"/>
      <c r="Q361" s="9"/>
    </row>
    <row r="362" spans="10:17">
      <c r="J362" s="2"/>
      <c r="K362" s="2"/>
      <c r="L362" s="2"/>
      <c r="Q362" s="9"/>
    </row>
    <row r="363" spans="10:17">
      <c r="J363" s="2"/>
      <c r="K363" s="2"/>
      <c r="L363" s="2"/>
      <c r="Q363" s="9"/>
    </row>
    <row r="364" spans="10:17">
      <c r="J364" s="2"/>
      <c r="K364" s="2"/>
      <c r="L364" s="2"/>
      <c r="Q364" s="9"/>
    </row>
    <row r="365" spans="10:17">
      <c r="J365" s="2"/>
      <c r="K365" s="2"/>
      <c r="L365" s="2"/>
      <c r="Q365" s="9"/>
    </row>
    <row r="366" spans="10:17">
      <c r="J366" s="2"/>
      <c r="K366" s="2"/>
      <c r="L366" s="2"/>
      <c r="Q366" s="9"/>
    </row>
    <row r="367" spans="10:17">
      <c r="J367" s="2"/>
      <c r="K367" s="2"/>
      <c r="L367" s="2"/>
      <c r="Q367" s="9"/>
    </row>
    <row r="368" spans="10:17">
      <c r="J368" s="2"/>
      <c r="K368" s="2"/>
      <c r="L368" s="2"/>
      <c r="Q368" s="9"/>
    </row>
    <row r="369" spans="10:17">
      <c r="J369" s="2"/>
      <c r="K369" s="2"/>
      <c r="L369" s="2"/>
      <c r="Q369" s="9"/>
    </row>
    <row r="370" spans="10:17">
      <c r="J370" s="2"/>
      <c r="K370" s="2"/>
      <c r="L370" s="2"/>
      <c r="Q370" s="9"/>
    </row>
    <row r="371" spans="10:17">
      <c r="J371" s="2"/>
      <c r="K371" s="2"/>
      <c r="L371" s="2"/>
      <c r="Q371" s="9"/>
    </row>
    <row r="372" spans="10:17">
      <c r="J372" s="2"/>
      <c r="K372" s="2"/>
      <c r="L372" s="2"/>
      <c r="Q372" s="9"/>
    </row>
    <row r="373" spans="10:17">
      <c r="J373" s="2"/>
      <c r="K373" s="2"/>
      <c r="L373" s="2"/>
      <c r="Q373" s="9"/>
    </row>
    <row r="374" spans="10:17">
      <c r="J374" s="2"/>
      <c r="K374" s="2"/>
      <c r="L374" s="2"/>
      <c r="Q374" s="9"/>
    </row>
    <row r="375" spans="10:17">
      <c r="J375" s="2"/>
      <c r="K375" s="2"/>
      <c r="L375" s="2"/>
      <c r="Q375" s="9"/>
    </row>
    <row r="376" spans="10:17">
      <c r="J376" s="2"/>
      <c r="K376" s="2"/>
      <c r="L376" s="2"/>
      <c r="Q376" s="9"/>
    </row>
    <row r="377" spans="10:17">
      <c r="J377" s="2"/>
      <c r="K377" s="2"/>
      <c r="L377" s="2"/>
      <c r="Q377" s="9"/>
    </row>
    <row r="378" spans="10:17">
      <c r="J378" s="2"/>
      <c r="K378" s="2"/>
      <c r="L378" s="2"/>
      <c r="Q378" s="9"/>
    </row>
    <row r="379" spans="10:17">
      <c r="J379" s="2"/>
      <c r="K379" s="2"/>
      <c r="L379" s="2"/>
      <c r="Q379" s="9"/>
    </row>
    <row r="380" spans="10:17">
      <c r="J380" s="2"/>
      <c r="K380" s="2"/>
      <c r="L380" s="2"/>
      <c r="Q380" s="9"/>
    </row>
    <row r="381" spans="10:17">
      <c r="J381" s="2"/>
      <c r="K381" s="2"/>
      <c r="L381" s="2"/>
      <c r="Q381" s="9"/>
    </row>
    <row r="382" spans="10:17">
      <c r="J382" s="2"/>
      <c r="K382" s="2"/>
      <c r="L382" s="2"/>
      <c r="Q382" s="9"/>
    </row>
    <row r="383" spans="10:17">
      <c r="J383" s="2"/>
      <c r="K383" s="2"/>
      <c r="L383" s="2"/>
      <c r="Q383" s="9"/>
    </row>
    <row r="384" spans="10:17">
      <c r="J384" s="2"/>
      <c r="K384" s="2"/>
      <c r="L384" s="2"/>
      <c r="Q384" s="9"/>
    </row>
    <row r="385" spans="10:17">
      <c r="J385" s="2"/>
      <c r="K385" s="2"/>
      <c r="L385" s="2"/>
      <c r="Q385" s="9"/>
    </row>
    <row r="386" spans="10:17">
      <c r="J386" s="2"/>
      <c r="K386" s="2"/>
      <c r="L386" s="2"/>
      <c r="Q386" s="9"/>
    </row>
    <row r="387" spans="10:17">
      <c r="J387" s="2"/>
      <c r="K387" s="2"/>
      <c r="L387" s="2"/>
      <c r="Q387" s="9"/>
    </row>
    <row r="388" spans="10:17">
      <c r="J388" s="2"/>
      <c r="K388" s="2"/>
      <c r="L388" s="2"/>
      <c r="Q388" s="9"/>
    </row>
    <row r="389" spans="10:17">
      <c r="J389" s="2"/>
      <c r="K389" s="2"/>
      <c r="L389" s="2"/>
      <c r="Q389" s="9"/>
    </row>
    <row r="390" spans="10:17">
      <c r="J390" s="2"/>
      <c r="K390" s="2"/>
      <c r="L390" s="2"/>
      <c r="Q390" s="9"/>
    </row>
    <row r="391" spans="10:17">
      <c r="J391" s="2"/>
      <c r="K391" s="2"/>
      <c r="L391" s="2"/>
      <c r="Q391" s="9"/>
    </row>
    <row r="392" spans="10:17">
      <c r="J392" s="2"/>
      <c r="K392" s="2"/>
      <c r="L392" s="2"/>
      <c r="Q392" s="9"/>
    </row>
    <row r="393" spans="10:17">
      <c r="J393" s="2"/>
      <c r="K393" s="2"/>
      <c r="L393" s="2"/>
      <c r="Q393" s="9"/>
    </row>
    <row r="394" spans="10:17">
      <c r="J394" s="2"/>
      <c r="K394" s="2"/>
      <c r="L394" s="2"/>
      <c r="Q394" s="9"/>
    </row>
    <row r="395" spans="10:17">
      <c r="J395" s="2"/>
      <c r="K395" s="2"/>
      <c r="L395" s="2"/>
      <c r="Q395" s="9"/>
    </row>
    <row r="396" spans="10:17">
      <c r="J396" s="2"/>
      <c r="K396" s="2"/>
      <c r="L396" s="2"/>
      <c r="Q396" s="9"/>
    </row>
    <row r="397" spans="10:17">
      <c r="J397" s="2"/>
      <c r="K397" s="2"/>
      <c r="L397" s="2"/>
      <c r="Q397" s="9"/>
    </row>
    <row r="398" spans="10:17">
      <c r="J398" s="2"/>
      <c r="K398" s="2"/>
      <c r="L398" s="2"/>
      <c r="Q398" s="9"/>
    </row>
    <row r="399" spans="10:17">
      <c r="J399" s="2"/>
      <c r="K399" s="2"/>
      <c r="L399" s="2"/>
      <c r="Q399" s="9"/>
    </row>
    <row r="400" spans="10:17">
      <c r="J400" s="2"/>
      <c r="K400" s="2"/>
      <c r="L400" s="2"/>
      <c r="Q400" s="9"/>
    </row>
    <row r="401" spans="10:17">
      <c r="J401" s="2"/>
      <c r="K401" s="2"/>
      <c r="L401" s="2"/>
      <c r="Q401" s="9"/>
    </row>
    <row r="402" spans="10:17">
      <c r="J402" s="2"/>
      <c r="K402" s="2"/>
      <c r="L402" s="2"/>
      <c r="Q402" s="9"/>
    </row>
    <row r="403" spans="10:17">
      <c r="J403" s="2"/>
      <c r="K403" s="2"/>
      <c r="L403" s="2"/>
      <c r="Q403" s="9"/>
    </row>
    <row r="404" spans="10:17">
      <c r="J404" s="2"/>
      <c r="K404" s="2"/>
      <c r="L404" s="2"/>
      <c r="Q404" s="9"/>
    </row>
    <row r="405" spans="10:17">
      <c r="J405" s="2"/>
      <c r="K405" s="2"/>
      <c r="L405" s="2"/>
      <c r="Q405" s="9"/>
    </row>
    <row r="406" spans="10:17">
      <c r="J406" s="2"/>
      <c r="K406" s="2"/>
      <c r="L406" s="2"/>
      <c r="Q406" s="9"/>
    </row>
    <row r="407" spans="10:17">
      <c r="J407" s="2"/>
      <c r="K407" s="2"/>
      <c r="L407" s="2"/>
      <c r="Q407" s="9"/>
    </row>
    <row r="408" spans="10:17">
      <c r="J408" s="2"/>
      <c r="K408" s="2"/>
      <c r="L408" s="2"/>
      <c r="Q408" s="9"/>
    </row>
    <row r="409" spans="10:17">
      <c r="J409" s="2"/>
      <c r="K409" s="2"/>
      <c r="L409" s="2"/>
      <c r="Q409" s="9"/>
    </row>
    <row r="410" spans="10:17">
      <c r="J410" s="2"/>
      <c r="K410" s="2"/>
      <c r="L410" s="2"/>
      <c r="Q410" s="9"/>
    </row>
    <row r="411" spans="10:17">
      <c r="J411" s="2"/>
      <c r="K411" s="2"/>
      <c r="L411" s="2"/>
      <c r="Q411" s="9"/>
    </row>
    <row r="412" spans="10:17">
      <c r="J412" s="2"/>
      <c r="K412" s="2"/>
      <c r="L412" s="2"/>
      <c r="Q412" s="9"/>
    </row>
    <row r="413" spans="10:17">
      <c r="J413" s="2"/>
      <c r="K413" s="2"/>
      <c r="L413" s="2"/>
      <c r="Q413" s="9"/>
    </row>
    <row r="414" spans="10:17">
      <c r="J414" s="2"/>
      <c r="K414" s="2"/>
      <c r="L414" s="2"/>
    </row>
    <row r="415" spans="10:17">
      <c r="J415" s="2"/>
      <c r="K415" s="2"/>
      <c r="L415" s="2"/>
    </row>
    <row r="416" spans="10:17">
      <c r="J416" s="2"/>
      <c r="K416" s="2"/>
      <c r="L416" s="2"/>
    </row>
    <row r="417" spans="10:12">
      <c r="J417" s="2"/>
      <c r="K417" s="2"/>
      <c r="L417" s="2"/>
    </row>
    <row r="418" spans="10:12">
      <c r="J418" s="2"/>
      <c r="K418" s="2"/>
      <c r="L418" s="2"/>
    </row>
    <row r="419" spans="10:12">
      <c r="J419" s="2"/>
      <c r="K419" s="2"/>
      <c r="L419" s="2"/>
    </row>
    <row r="420" spans="10:12">
      <c r="J420" s="2"/>
      <c r="K420" s="2"/>
      <c r="L420" s="2"/>
    </row>
    <row r="421" spans="10:12">
      <c r="J421" s="2"/>
      <c r="K421" s="2"/>
      <c r="L421" s="2"/>
    </row>
    <row r="422" spans="10:12">
      <c r="J422" s="2"/>
      <c r="K422" s="2"/>
      <c r="L422" s="2"/>
    </row>
    <row r="423" spans="10:12">
      <c r="J423" s="2"/>
      <c r="K423" s="2"/>
      <c r="L423" s="2"/>
    </row>
    <row r="424" spans="10:12">
      <c r="J424" s="2"/>
      <c r="K424" s="2"/>
      <c r="L424" s="2"/>
    </row>
    <row r="425" spans="10:12">
      <c r="J425" s="2"/>
      <c r="K425" s="2"/>
      <c r="L425" s="2"/>
    </row>
    <row r="426" spans="10:12">
      <c r="J426" s="2"/>
      <c r="K426" s="2"/>
      <c r="L426" s="2"/>
    </row>
    <row r="427" spans="10:12">
      <c r="J427" s="2"/>
      <c r="K427" s="2"/>
      <c r="L427" s="2"/>
    </row>
    <row r="428" spans="10:12">
      <c r="J428" s="2"/>
      <c r="K428" s="2"/>
      <c r="L428" s="2"/>
    </row>
    <row r="429" spans="10:12">
      <c r="J429" s="2"/>
      <c r="K429" s="2"/>
      <c r="L429" s="2"/>
    </row>
    <row r="430" spans="10:12">
      <c r="J430" s="2"/>
      <c r="K430" s="2"/>
      <c r="L430" s="2"/>
    </row>
    <row r="431" spans="10:12">
      <c r="J431" s="2"/>
      <c r="K431" s="2"/>
      <c r="L431" s="2"/>
    </row>
    <row r="432" spans="10:12">
      <c r="J432" s="2"/>
      <c r="K432" s="2"/>
      <c r="L432" s="2"/>
    </row>
    <row r="433" spans="10:12">
      <c r="J433" s="2"/>
      <c r="K433" s="2"/>
      <c r="L433" s="2"/>
    </row>
    <row r="434" spans="10:12">
      <c r="J434" s="2"/>
      <c r="K434" s="2"/>
      <c r="L434" s="2"/>
    </row>
    <row r="435" spans="10:12">
      <c r="J435" s="2"/>
      <c r="K435" s="2"/>
      <c r="L435" s="2"/>
    </row>
    <row r="436" spans="10:12">
      <c r="J436" s="2"/>
      <c r="K436" s="2"/>
      <c r="L436" s="2"/>
    </row>
    <row r="437" spans="10:12">
      <c r="J437" s="2"/>
      <c r="K437" s="2"/>
      <c r="L437" s="2"/>
    </row>
    <row r="438" spans="10:12">
      <c r="J438" s="2"/>
      <c r="K438" s="2"/>
      <c r="L438" s="2"/>
    </row>
    <row r="439" spans="10:12">
      <c r="J439" s="2"/>
      <c r="K439" s="2"/>
      <c r="L439" s="2"/>
    </row>
    <row r="440" spans="10:12">
      <c r="J440" s="2"/>
      <c r="K440" s="2"/>
      <c r="L440" s="2"/>
    </row>
    <row r="441" spans="10:12">
      <c r="J441" s="2"/>
      <c r="K441" s="2"/>
      <c r="L441" s="2"/>
    </row>
    <row r="442" spans="10:12">
      <c r="J442" s="2"/>
      <c r="K442" s="2"/>
      <c r="L442" s="2"/>
    </row>
    <row r="443" spans="10:12">
      <c r="J443" s="2"/>
      <c r="K443" s="2"/>
      <c r="L443" s="2"/>
    </row>
    <row r="444" spans="10:12">
      <c r="J444" s="2"/>
      <c r="K444" s="2"/>
      <c r="L444" s="2"/>
    </row>
    <row r="445" spans="10:12">
      <c r="J445" s="2"/>
      <c r="K445" s="2"/>
      <c r="L445" s="2"/>
    </row>
    <row r="446" spans="10:12">
      <c r="J446" s="2"/>
      <c r="K446" s="2"/>
      <c r="L446" s="2"/>
    </row>
    <row r="447" spans="10:12">
      <c r="J447" s="2"/>
      <c r="K447" s="2"/>
      <c r="L447" s="2"/>
    </row>
    <row r="448" spans="10:12">
      <c r="J448" s="2"/>
      <c r="K448" s="2"/>
      <c r="L448" s="2"/>
    </row>
    <row r="449" spans="10:12">
      <c r="J449" s="2"/>
      <c r="K449" s="2"/>
      <c r="L449" s="2"/>
    </row>
    <row r="450" spans="10:12">
      <c r="J450" s="2"/>
      <c r="K450" s="2"/>
      <c r="L450" s="2"/>
    </row>
    <row r="451" spans="10:12">
      <c r="J451" s="2"/>
      <c r="K451" s="2"/>
      <c r="L451" s="2"/>
    </row>
    <row r="452" spans="10:12">
      <c r="J452" s="2"/>
      <c r="K452" s="2"/>
      <c r="L452" s="2"/>
    </row>
    <row r="453" spans="10:12">
      <c r="J453" s="2"/>
      <c r="K453" s="2"/>
      <c r="L453" s="2"/>
    </row>
    <row r="454" spans="10:12">
      <c r="J454" s="2"/>
      <c r="K454" s="2"/>
      <c r="L454" s="2"/>
    </row>
    <row r="455" spans="10:12">
      <c r="J455" s="2"/>
      <c r="K455" s="2"/>
      <c r="L455" s="2"/>
    </row>
    <row r="456" spans="10:12">
      <c r="J456" s="2"/>
      <c r="K456" s="2"/>
      <c r="L456" s="2"/>
    </row>
    <row r="457" spans="10:12">
      <c r="J457" s="2"/>
      <c r="K457" s="2"/>
      <c r="L457" s="2"/>
    </row>
    <row r="458" spans="10:12">
      <c r="J458" s="2"/>
      <c r="K458" s="2"/>
      <c r="L458" s="2"/>
    </row>
    <row r="459" spans="10:12">
      <c r="J459" s="2"/>
      <c r="K459" s="2"/>
      <c r="L459" s="2"/>
    </row>
    <row r="460" spans="10:12">
      <c r="J460" s="2"/>
      <c r="K460" s="2"/>
      <c r="L460" s="2"/>
    </row>
    <row r="461" spans="10:12">
      <c r="J461" s="2"/>
      <c r="K461" s="2"/>
      <c r="L461" s="2"/>
    </row>
    <row r="462" spans="10:12">
      <c r="J462" s="2"/>
      <c r="K462" s="2"/>
      <c r="L462" s="2"/>
    </row>
    <row r="463" spans="10:12">
      <c r="J463" s="2"/>
      <c r="K463" s="2"/>
      <c r="L463" s="2"/>
    </row>
    <row r="464" spans="10:12">
      <c r="J464" s="2"/>
      <c r="K464" s="2"/>
      <c r="L464" s="2"/>
    </row>
    <row r="465" spans="10:12">
      <c r="J465" s="2"/>
      <c r="K465" s="2"/>
      <c r="L465" s="2"/>
    </row>
    <row r="466" spans="10:12">
      <c r="J466" s="2"/>
      <c r="K466" s="2"/>
      <c r="L466" s="2"/>
    </row>
    <row r="467" spans="10:12">
      <c r="J467" s="2"/>
      <c r="K467" s="2"/>
      <c r="L467" s="2"/>
    </row>
    <row r="468" spans="10:12">
      <c r="J468" s="2"/>
      <c r="K468" s="2"/>
      <c r="L468" s="2"/>
    </row>
    <row r="469" spans="10:12">
      <c r="J469" s="2"/>
      <c r="K469" s="2"/>
      <c r="L469" s="2"/>
    </row>
    <row r="470" spans="10:12">
      <c r="J470" s="2"/>
      <c r="K470" s="2"/>
      <c r="L470" s="2"/>
    </row>
    <row r="471" spans="10:12">
      <c r="J471" s="2"/>
      <c r="K471" s="2"/>
      <c r="L471" s="2"/>
    </row>
    <row r="472" spans="10:12">
      <c r="J472" s="2"/>
      <c r="K472" s="2"/>
      <c r="L472" s="2"/>
    </row>
    <row r="473" spans="10:12">
      <c r="J473" s="2"/>
      <c r="K473" s="2"/>
      <c r="L473" s="2"/>
    </row>
    <row r="474" spans="10:12">
      <c r="J474" s="2"/>
      <c r="K474" s="2"/>
      <c r="L474" s="2"/>
    </row>
    <row r="475" spans="10:12">
      <c r="J475" s="2"/>
      <c r="K475" s="2"/>
      <c r="L475" s="2"/>
    </row>
    <row r="476" spans="10:12">
      <c r="J476" s="2"/>
      <c r="K476" s="2"/>
      <c r="L476" s="2"/>
    </row>
    <row r="477" spans="10:12">
      <c r="J477" s="2"/>
      <c r="K477" s="2"/>
      <c r="L477" s="2"/>
    </row>
    <row r="478" spans="10:12">
      <c r="J478" s="2"/>
      <c r="K478" s="2"/>
      <c r="L478" s="2"/>
    </row>
    <row r="479" spans="10:12">
      <c r="J479" s="2"/>
      <c r="K479" s="2"/>
      <c r="L479" s="2"/>
    </row>
    <row r="480" spans="10:12">
      <c r="J480" s="2"/>
      <c r="K480" s="2"/>
      <c r="L480" s="2"/>
    </row>
    <row r="481" spans="10:12">
      <c r="J481" s="2"/>
      <c r="K481" s="2"/>
      <c r="L481" s="2"/>
    </row>
    <row r="482" spans="10:12">
      <c r="J482" s="2"/>
      <c r="K482" s="2"/>
      <c r="L482" s="2"/>
    </row>
    <row r="483" spans="10:12">
      <c r="J483" s="2"/>
      <c r="K483" s="2"/>
      <c r="L483" s="2"/>
    </row>
    <row r="484" spans="10:12">
      <c r="J484" s="2"/>
      <c r="K484" s="2"/>
      <c r="L484" s="2"/>
    </row>
    <row r="485" spans="10:12">
      <c r="J485" s="2"/>
      <c r="K485" s="2"/>
      <c r="L485" s="2"/>
    </row>
    <row r="486" spans="10:12">
      <c r="J486" s="2"/>
      <c r="K486" s="2"/>
      <c r="L486" s="2"/>
    </row>
    <row r="487" spans="10:12">
      <c r="J487" s="2"/>
      <c r="K487" s="2"/>
      <c r="L487" s="2"/>
    </row>
    <row r="488" spans="10:12">
      <c r="J488" s="2"/>
      <c r="K488" s="2"/>
      <c r="L488" s="2"/>
    </row>
    <row r="489" spans="10:12">
      <c r="J489" s="2"/>
      <c r="K489" s="2"/>
      <c r="L489" s="2"/>
    </row>
    <row r="490" spans="10:12">
      <c r="J490" s="2"/>
      <c r="K490" s="2"/>
      <c r="L490" s="2"/>
    </row>
    <row r="491" spans="10:12">
      <c r="J491" s="2"/>
      <c r="K491" s="2"/>
      <c r="L491" s="2"/>
    </row>
    <row r="492" spans="10:12">
      <c r="J492" s="2"/>
      <c r="K492" s="2"/>
      <c r="L492" s="2"/>
    </row>
    <row r="493" spans="10:12">
      <c r="J493" s="2"/>
      <c r="K493" s="2"/>
      <c r="L493" s="2"/>
    </row>
    <row r="494" spans="10:12">
      <c r="J494" s="2"/>
      <c r="K494" s="2"/>
      <c r="L494" s="2"/>
    </row>
    <row r="495" spans="10:12">
      <c r="J495" s="2"/>
      <c r="K495" s="2"/>
      <c r="L495" s="2"/>
    </row>
    <row r="496" spans="10:12">
      <c r="J496" s="2"/>
      <c r="K496" s="2"/>
      <c r="L496" s="2"/>
    </row>
    <row r="497" spans="10:12">
      <c r="J497" s="2"/>
      <c r="K497" s="2"/>
      <c r="L497" s="2"/>
    </row>
    <row r="498" spans="10:12">
      <c r="J498" s="2"/>
      <c r="K498" s="2"/>
      <c r="L498" s="2"/>
    </row>
    <row r="499" spans="10:12">
      <c r="J499" s="2"/>
      <c r="K499" s="2"/>
      <c r="L499" s="2"/>
    </row>
    <row r="500" spans="10:12">
      <c r="J500" s="2"/>
      <c r="K500" s="2"/>
      <c r="L500" s="2"/>
    </row>
    <row r="501" spans="10:12">
      <c r="J501" s="2"/>
      <c r="K501" s="2"/>
      <c r="L501" s="2"/>
    </row>
    <row r="502" spans="10:12">
      <c r="J502" s="2"/>
      <c r="K502" s="2"/>
      <c r="L502" s="2"/>
    </row>
    <row r="503" spans="10:12">
      <c r="J503" s="2"/>
      <c r="K503" s="2"/>
      <c r="L503" s="2"/>
    </row>
    <row r="504" spans="10:12">
      <c r="J504" s="2"/>
      <c r="K504" s="2"/>
      <c r="L504" s="2"/>
    </row>
    <row r="505" spans="10:12">
      <c r="J505" s="2"/>
      <c r="K505" s="2"/>
      <c r="L505" s="2"/>
    </row>
    <row r="506" spans="10:12">
      <c r="J506" s="2"/>
      <c r="K506" s="2"/>
      <c r="L506" s="2"/>
    </row>
    <row r="507" spans="10:12">
      <c r="J507" s="2"/>
      <c r="K507" s="2"/>
      <c r="L507" s="2"/>
    </row>
    <row r="508" spans="10:12">
      <c r="J508" s="2"/>
      <c r="K508" s="2"/>
      <c r="L508" s="2"/>
    </row>
    <row r="509" spans="10:12">
      <c r="J509" s="2"/>
      <c r="K509" s="2"/>
      <c r="L509" s="2"/>
    </row>
    <row r="510" spans="10:12">
      <c r="J510" s="2"/>
      <c r="K510" s="2"/>
      <c r="L510" s="2"/>
    </row>
    <row r="511" spans="10:12">
      <c r="J511" s="2"/>
      <c r="K511" s="2"/>
      <c r="L511" s="2"/>
    </row>
    <row r="512" spans="10:12">
      <c r="J512" s="2"/>
      <c r="K512" s="2"/>
      <c r="L512" s="2"/>
    </row>
    <row r="513" spans="10:12">
      <c r="J513" s="2"/>
      <c r="K513" s="2"/>
      <c r="L513" s="2"/>
    </row>
    <row r="514" spans="10:12">
      <c r="J514" s="2"/>
      <c r="K514" s="2"/>
      <c r="L514" s="2"/>
    </row>
    <row r="515" spans="10:12">
      <c r="J515" s="2"/>
      <c r="K515" s="2"/>
      <c r="L515" s="2"/>
    </row>
    <row r="516" spans="10:12">
      <c r="J516" s="2"/>
      <c r="K516" s="2"/>
      <c r="L516" s="2"/>
    </row>
    <row r="517" spans="10:12">
      <c r="J517" s="2"/>
      <c r="K517" s="2"/>
      <c r="L517" s="2"/>
    </row>
    <row r="518" spans="10:12">
      <c r="J518" s="2"/>
      <c r="K518" s="2"/>
      <c r="L518" s="2"/>
    </row>
    <row r="519" spans="10:12">
      <c r="J519" s="2"/>
      <c r="K519" s="2"/>
      <c r="L519" s="2"/>
    </row>
    <row r="520" spans="10:12">
      <c r="J520" s="2"/>
      <c r="K520" s="2"/>
      <c r="L520" s="2"/>
    </row>
    <row r="521" spans="10:12">
      <c r="J521" s="2"/>
      <c r="K521" s="2"/>
      <c r="L521" s="2"/>
    </row>
    <row r="522" spans="10:12">
      <c r="J522" s="2"/>
      <c r="K522" s="2"/>
      <c r="L522" s="2"/>
    </row>
    <row r="523" spans="10:12">
      <c r="J523" s="2"/>
      <c r="K523" s="2"/>
      <c r="L523" s="2"/>
    </row>
    <row r="524" spans="10:12">
      <c r="J524" s="2"/>
      <c r="K524" s="2"/>
      <c r="L524" s="2"/>
    </row>
    <row r="525" spans="10:12">
      <c r="J525" s="2"/>
      <c r="K525" s="2"/>
      <c r="L525" s="2"/>
    </row>
    <row r="526" spans="10:12">
      <c r="J526" s="2"/>
      <c r="K526" s="2"/>
      <c r="L526" s="2"/>
    </row>
    <row r="527" spans="10:12">
      <c r="J527" s="2"/>
      <c r="K527" s="2"/>
      <c r="L527" s="2"/>
    </row>
    <row r="528" spans="10:12">
      <c r="J528" s="2"/>
      <c r="K528" s="2"/>
      <c r="L528" s="2"/>
    </row>
    <row r="529" spans="10:12">
      <c r="J529" s="2"/>
      <c r="K529" s="2"/>
      <c r="L529" s="2"/>
    </row>
    <row r="530" spans="10:12">
      <c r="J530" s="2"/>
      <c r="K530" s="2"/>
      <c r="L530" s="2"/>
    </row>
    <row r="531" spans="10:12">
      <c r="J531" s="2"/>
      <c r="K531" s="2"/>
      <c r="L531" s="2"/>
    </row>
    <row r="532" spans="10:12">
      <c r="J532" s="2"/>
      <c r="K532" s="2"/>
      <c r="L532" s="2"/>
    </row>
    <row r="533" spans="10:12">
      <c r="J533" s="2"/>
      <c r="K533" s="2"/>
      <c r="L533" s="2"/>
    </row>
    <row r="534" spans="10:12">
      <c r="J534" s="2"/>
      <c r="K534" s="2"/>
      <c r="L534" s="2"/>
    </row>
    <row r="535" spans="10:12">
      <c r="J535" s="2"/>
      <c r="K535" s="2"/>
      <c r="L535" s="2"/>
    </row>
    <row r="536" spans="10:12">
      <c r="J536" s="2"/>
      <c r="K536" s="2"/>
      <c r="L536" s="2"/>
    </row>
    <row r="537" spans="10:12">
      <c r="J537" s="2"/>
      <c r="K537" s="2"/>
      <c r="L537" s="2"/>
    </row>
    <row r="538" spans="10:12">
      <c r="J538" s="2"/>
      <c r="K538" s="2"/>
      <c r="L538" s="2"/>
    </row>
    <row r="539" spans="10:12">
      <c r="J539" s="2"/>
      <c r="K539" s="2"/>
      <c r="L539" s="2"/>
    </row>
    <row r="540" spans="10:12">
      <c r="J540" s="2"/>
      <c r="K540" s="2"/>
      <c r="L540" s="2"/>
    </row>
    <row r="541" spans="10:12">
      <c r="J541" s="2"/>
      <c r="K541" s="2"/>
      <c r="L541" s="2"/>
    </row>
    <row r="542" spans="10:12">
      <c r="J542" s="2"/>
      <c r="K542" s="2"/>
      <c r="L542" s="2"/>
    </row>
    <row r="543" spans="10:12">
      <c r="J543" s="2"/>
      <c r="K543" s="2"/>
      <c r="L543" s="2"/>
    </row>
    <row r="544" spans="10:12">
      <c r="J544" s="2"/>
      <c r="K544" s="2"/>
      <c r="L544" s="2"/>
    </row>
    <row r="545" spans="10:12">
      <c r="J545" s="2"/>
      <c r="K545" s="2"/>
      <c r="L545" s="2"/>
    </row>
    <row r="546" spans="10:12">
      <c r="J546" s="2"/>
      <c r="K546" s="2"/>
      <c r="L546" s="2"/>
    </row>
    <row r="547" spans="10:12">
      <c r="J547" s="2"/>
      <c r="K547" s="2"/>
      <c r="L547" s="2"/>
    </row>
    <row r="548" spans="10:12">
      <c r="J548" s="2"/>
      <c r="K548" s="2"/>
      <c r="L548" s="2"/>
    </row>
    <row r="549" spans="10:12">
      <c r="J549" s="2"/>
      <c r="K549" s="2"/>
      <c r="L549" s="2"/>
    </row>
    <row r="550" spans="10:12">
      <c r="J550" s="2"/>
      <c r="K550" s="2"/>
      <c r="L550" s="2"/>
    </row>
    <row r="551" spans="10:12">
      <c r="J551" s="2"/>
      <c r="K551" s="2"/>
      <c r="L551" s="2"/>
    </row>
    <row r="552" spans="10:12">
      <c r="J552" s="2"/>
      <c r="K552" s="2"/>
      <c r="L552" s="2"/>
    </row>
    <row r="553" spans="10:12">
      <c r="J553" s="2"/>
      <c r="K553" s="2"/>
      <c r="L553" s="2"/>
    </row>
    <row r="554" spans="10:12">
      <c r="J554" s="2"/>
      <c r="K554" s="2"/>
      <c r="L554" s="2"/>
    </row>
    <row r="555" spans="10:12">
      <c r="J555" s="2"/>
      <c r="K555" s="2"/>
      <c r="L555" s="2"/>
    </row>
    <row r="556" spans="10:12">
      <c r="J556" s="2"/>
      <c r="K556" s="2"/>
      <c r="L556" s="2"/>
    </row>
    <row r="557" spans="10:12">
      <c r="J557" s="2"/>
      <c r="K557" s="2"/>
      <c r="L557" s="2"/>
    </row>
    <row r="558" spans="10:12">
      <c r="J558" s="2"/>
      <c r="K558" s="2"/>
      <c r="L558" s="2"/>
    </row>
    <row r="559" spans="10:12">
      <c r="J559" s="2"/>
      <c r="K559" s="2"/>
      <c r="L559" s="2"/>
    </row>
    <row r="560" spans="10:12">
      <c r="J560" s="2"/>
      <c r="K560" s="2"/>
      <c r="L560" s="2"/>
    </row>
    <row r="561" spans="5:24">
      <c r="J561" s="2"/>
      <c r="K561" s="2"/>
      <c r="L561" s="2"/>
    </row>
    <row r="562" spans="5:24">
      <c r="J562" s="2"/>
      <c r="K562" s="2"/>
      <c r="L562" s="2"/>
    </row>
    <row r="563" spans="5:24">
      <c r="J563" s="2"/>
      <c r="K563" s="2"/>
      <c r="L563" s="2"/>
    </row>
    <row r="564" spans="5:24">
      <c r="F564" s="9">
        <f>結果分析!F564</f>
        <v>0.5</v>
      </c>
      <c r="G564" s="9">
        <f>結果分析!G564</f>
        <v>0.5</v>
      </c>
      <c r="H564" s="9">
        <f>結果分析!H564</f>
        <v>0.80348078317621474</v>
      </c>
      <c r="I564" s="9">
        <f>結果分析!I564</f>
        <v>0.5</v>
      </c>
      <c r="J564" s="9">
        <f>結果分析!J564</f>
        <v>0.5</v>
      </c>
      <c r="K564" s="9">
        <f>結果分析!K564</f>
        <v>0.45</v>
      </c>
      <c r="L564" s="9">
        <f>結果分析!L564</f>
        <v>0.5</v>
      </c>
      <c r="M564" s="9">
        <f>結果分析!M564</f>
        <v>0.5</v>
      </c>
      <c r="N564" s="9">
        <f>結果分析!N564</f>
        <v>0.54545454545454541</v>
      </c>
      <c r="O564" s="9">
        <f>結果分析!O564</f>
        <v>0.5</v>
      </c>
      <c r="P564" s="86">
        <f>結果分析!P564</f>
        <v>53.5</v>
      </c>
      <c r="Q564" s="9">
        <f>結果分析!Q564</f>
        <v>0.50965909090909089</v>
      </c>
      <c r="R564" s="9">
        <f>結果分析!R564</f>
        <v>0.53333333333333333</v>
      </c>
      <c r="S564" s="9">
        <f>結果分析!S564</f>
        <v>0.6</v>
      </c>
      <c r="T564" s="9">
        <f>結果分析!T564</f>
        <v>0.5</v>
      </c>
      <c r="U564" s="9">
        <f>結果分析!U564</f>
        <v>0.54545454545454541</v>
      </c>
      <c r="V564" s="9">
        <f>結果分析!V564</f>
        <v>0.46875</v>
      </c>
      <c r="W564" s="9">
        <f>結果分析!W564</f>
        <v>0.5</v>
      </c>
      <c r="X564" s="9">
        <f>結果分析!X564</f>
        <v>0.5</v>
      </c>
    </row>
    <row r="565" spans="5:24">
      <c r="J565" s="2"/>
      <c r="K565" s="2"/>
      <c r="L565" s="2"/>
    </row>
    <row r="566" spans="5:24">
      <c r="J566" s="2"/>
      <c r="K566" s="2"/>
      <c r="L566" s="2"/>
    </row>
    <row r="567" spans="5:24">
      <c r="E567" s="2" t="s">
        <v>910</v>
      </c>
      <c r="F567" s="8">
        <f>COUNTA(F2:F564)</f>
        <v>28</v>
      </c>
      <c r="G567" s="8">
        <f t="shared" ref="G567:X567" si="1">COUNTA(G2:G564)</f>
        <v>28</v>
      </c>
      <c r="H567" s="8">
        <f t="shared" si="1"/>
        <v>28</v>
      </c>
      <c r="I567" s="8">
        <f t="shared" si="1"/>
        <v>28</v>
      </c>
      <c r="J567" s="8">
        <f t="shared" si="1"/>
        <v>28</v>
      </c>
      <c r="K567" s="8">
        <f t="shared" si="1"/>
        <v>28</v>
      </c>
      <c r="L567" s="8">
        <f t="shared" si="1"/>
        <v>28</v>
      </c>
      <c r="M567" s="8">
        <f t="shared" si="1"/>
        <v>28</v>
      </c>
      <c r="N567" s="8">
        <f t="shared" si="1"/>
        <v>28</v>
      </c>
      <c r="O567" s="8">
        <f t="shared" si="1"/>
        <v>28</v>
      </c>
      <c r="P567" s="8">
        <f t="shared" si="1"/>
        <v>28</v>
      </c>
      <c r="Q567" s="8">
        <f t="shared" si="1"/>
        <v>28</v>
      </c>
      <c r="R567" s="8">
        <f t="shared" si="1"/>
        <v>28</v>
      </c>
      <c r="S567" s="8">
        <f t="shared" si="1"/>
        <v>28</v>
      </c>
      <c r="T567" s="8">
        <f t="shared" si="1"/>
        <v>28</v>
      </c>
      <c r="U567" s="8">
        <f t="shared" si="1"/>
        <v>28</v>
      </c>
      <c r="V567" s="8">
        <f t="shared" si="1"/>
        <v>28</v>
      </c>
      <c r="W567" s="8">
        <f t="shared" si="1"/>
        <v>28</v>
      </c>
      <c r="X567" s="8">
        <f t="shared" si="1"/>
        <v>28</v>
      </c>
    </row>
    <row r="568" spans="5:24">
      <c r="E568" s="2" t="s">
        <v>911</v>
      </c>
      <c r="F568" s="9">
        <f t="shared" ref="F568:X568" si="2">AVERAGE(F2:F564)</f>
        <v>0.59676079734219267</v>
      </c>
      <c r="G568" s="9">
        <f t="shared" si="2"/>
        <v>0.5892857142857143</v>
      </c>
      <c r="H568" s="9">
        <f t="shared" si="2"/>
        <v>0.7238164301253498</v>
      </c>
      <c r="I568" s="9">
        <f t="shared" si="2"/>
        <v>0.58333333333333337</v>
      </c>
      <c r="J568" s="9">
        <f t="shared" si="2"/>
        <v>0.6428571428571429</v>
      </c>
      <c r="K568" s="9">
        <f t="shared" si="2"/>
        <v>0.61785714285714277</v>
      </c>
      <c r="L568" s="9">
        <f t="shared" si="2"/>
        <v>0.6607142857142857</v>
      </c>
      <c r="M568" s="9">
        <f t="shared" si="2"/>
        <v>0.8392857142857143</v>
      </c>
      <c r="N568" s="9">
        <f t="shared" si="2"/>
        <v>0.65097402597402587</v>
      </c>
      <c r="O568" s="9">
        <f t="shared" si="2"/>
        <v>0.7321428571428571</v>
      </c>
      <c r="P568" s="86">
        <f t="shared" si="2"/>
        <v>64.214285714285708</v>
      </c>
      <c r="Q568" s="9">
        <f t="shared" si="2"/>
        <v>0.69102069805194799</v>
      </c>
      <c r="R568" s="9">
        <f t="shared" si="2"/>
        <v>0.64642857142857146</v>
      </c>
      <c r="S568" s="9">
        <f t="shared" si="2"/>
        <v>0.68928571428571439</v>
      </c>
      <c r="T568" s="9">
        <f t="shared" si="2"/>
        <v>0.6808035714285714</v>
      </c>
      <c r="U568" s="9">
        <f t="shared" si="2"/>
        <v>0.67045454545454553</v>
      </c>
      <c r="V568" s="9">
        <f t="shared" si="2"/>
        <v>0.6662946428571429</v>
      </c>
      <c r="W568" s="9">
        <f t="shared" si="2"/>
        <v>0.71875</v>
      </c>
      <c r="X568" s="9">
        <f t="shared" si="2"/>
        <v>0.7165178571428571</v>
      </c>
    </row>
    <row r="569" spans="5:24">
      <c r="E569" s="2" t="s">
        <v>912</v>
      </c>
      <c r="F569" s="2">
        <f>RANK(F564,F2:F564)</f>
        <v>20</v>
      </c>
      <c r="G569" s="2">
        <f t="shared" ref="G569:X569" si="3">RANK(G564,G2:G564)</f>
        <v>11</v>
      </c>
      <c r="H569" s="2">
        <f t="shared" si="3"/>
        <v>10</v>
      </c>
      <c r="I569" s="2">
        <f t="shared" si="3"/>
        <v>15</v>
      </c>
      <c r="J569" s="2">
        <f t="shared" si="3"/>
        <v>19</v>
      </c>
      <c r="K569" s="2">
        <f t="shared" si="3"/>
        <v>22</v>
      </c>
      <c r="L569" s="2">
        <f t="shared" si="3"/>
        <v>20</v>
      </c>
      <c r="M569" s="2">
        <f t="shared" si="3"/>
        <v>20</v>
      </c>
      <c r="N569" s="2">
        <f t="shared" si="3"/>
        <v>20</v>
      </c>
      <c r="O569" s="2">
        <f t="shared" si="3"/>
        <v>26</v>
      </c>
      <c r="P569" s="2">
        <f t="shared" si="3"/>
        <v>24</v>
      </c>
      <c r="Q569" s="2">
        <f t="shared" si="3"/>
        <v>23</v>
      </c>
      <c r="R569" s="2">
        <f t="shared" si="3"/>
        <v>19</v>
      </c>
      <c r="S569" s="2">
        <f t="shared" si="3"/>
        <v>15</v>
      </c>
      <c r="T569" s="2">
        <f t="shared" si="3"/>
        <v>22</v>
      </c>
      <c r="U569" s="2">
        <f t="shared" si="3"/>
        <v>22</v>
      </c>
      <c r="V569" s="2">
        <f t="shared" si="3"/>
        <v>23</v>
      </c>
      <c r="W569" s="2">
        <f t="shared" si="3"/>
        <v>24</v>
      </c>
      <c r="X569" s="2">
        <f t="shared" si="3"/>
        <v>24</v>
      </c>
    </row>
    <row r="570" spans="5:24">
      <c r="E570" s="2" t="s">
        <v>913</v>
      </c>
      <c r="F570" s="2">
        <f>IF(F569=1,1,ROUNDUP(F569/F567*100,0))</f>
        <v>72</v>
      </c>
      <c r="G570" s="2">
        <f t="shared" ref="G570:X570" si="4">IF(G569=1,1,ROUNDUP(G569/G567*100,0))</f>
        <v>40</v>
      </c>
      <c r="H570" s="2">
        <f t="shared" si="4"/>
        <v>36</v>
      </c>
      <c r="I570" s="2">
        <f t="shared" si="4"/>
        <v>54</v>
      </c>
      <c r="J570" s="2">
        <f t="shared" si="4"/>
        <v>68</v>
      </c>
      <c r="K570" s="2">
        <f t="shared" si="4"/>
        <v>79</v>
      </c>
      <c r="L570" s="2">
        <f t="shared" si="4"/>
        <v>72</v>
      </c>
      <c r="M570" s="2">
        <f t="shared" si="4"/>
        <v>72</v>
      </c>
      <c r="N570" s="2">
        <f t="shared" si="4"/>
        <v>72</v>
      </c>
      <c r="O570" s="2">
        <f t="shared" si="4"/>
        <v>93</v>
      </c>
      <c r="P570" s="2">
        <f t="shared" si="4"/>
        <v>86</v>
      </c>
      <c r="Q570" s="2">
        <f t="shared" si="4"/>
        <v>83</v>
      </c>
      <c r="R570" s="2">
        <f t="shared" si="4"/>
        <v>68</v>
      </c>
      <c r="S570" s="2">
        <f t="shared" si="4"/>
        <v>54</v>
      </c>
      <c r="T570" s="2">
        <f t="shared" si="4"/>
        <v>79</v>
      </c>
      <c r="U570" s="2">
        <f t="shared" si="4"/>
        <v>79</v>
      </c>
      <c r="V570" s="2">
        <f t="shared" si="4"/>
        <v>83</v>
      </c>
      <c r="W570" s="2">
        <f t="shared" si="4"/>
        <v>86</v>
      </c>
      <c r="X570" s="2">
        <f t="shared" si="4"/>
        <v>86</v>
      </c>
    </row>
    <row r="571" spans="5:24">
      <c r="J571" s="2"/>
      <c r="K571" s="2"/>
      <c r="L571" s="2"/>
    </row>
    <row r="572" spans="5:24">
      <c r="J572" s="2"/>
      <c r="K572" s="2"/>
      <c r="L572" s="2"/>
    </row>
    <row r="573" spans="5:24">
      <c r="J573" s="2"/>
      <c r="K573" s="2"/>
      <c r="L573" s="2"/>
    </row>
    <row r="574" spans="5:24">
      <c r="J574" s="2"/>
      <c r="K574" s="2"/>
      <c r="L574" s="2"/>
    </row>
    <row r="575" spans="5:24">
      <c r="J575" s="2"/>
      <c r="K575" s="2"/>
      <c r="L575" s="2"/>
    </row>
    <row r="576" spans="5:24">
      <c r="J576" s="2"/>
      <c r="K576" s="2"/>
      <c r="L576" s="2"/>
    </row>
    <row r="577" spans="10:12">
      <c r="J577" s="2"/>
      <c r="K577" s="2"/>
      <c r="L577" s="2"/>
    </row>
    <row r="578" spans="10:12">
      <c r="J578" s="2"/>
      <c r="K578" s="2"/>
      <c r="L578" s="2"/>
    </row>
    <row r="579" spans="10:12">
      <c r="J579" s="2"/>
      <c r="K579" s="2"/>
      <c r="L579" s="2"/>
    </row>
    <row r="580" spans="10:12">
      <c r="J580" s="2"/>
      <c r="K580" s="2"/>
      <c r="L580" s="2"/>
    </row>
    <row r="581" spans="10:12">
      <c r="J581" s="2"/>
      <c r="K581" s="2"/>
      <c r="L581" s="2"/>
    </row>
    <row r="582" spans="10:12">
      <c r="J582" s="2"/>
      <c r="K582" s="2"/>
      <c r="L582" s="2"/>
    </row>
    <row r="583" spans="10:12">
      <c r="J583" s="2"/>
      <c r="K583" s="2"/>
      <c r="L583" s="2"/>
    </row>
    <row r="584" spans="10:12">
      <c r="J584" s="2"/>
      <c r="K584" s="2"/>
      <c r="L584" s="2"/>
    </row>
    <row r="585" spans="10:12">
      <c r="J585" s="2"/>
      <c r="K585" s="2"/>
      <c r="L585" s="2"/>
    </row>
    <row r="586" spans="10:12">
      <c r="J586" s="2"/>
      <c r="K586" s="2"/>
      <c r="L586" s="2"/>
    </row>
    <row r="587" spans="10:12">
      <c r="J587" s="2"/>
      <c r="K587" s="2"/>
      <c r="L587" s="2"/>
    </row>
    <row r="588" spans="10:12">
      <c r="J588" s="2"/>
      <c r="K588" s="2"/>
      <c r="L588" s="2"/>
    </row>
    <row r="589" spans="10:12">
      <c r="J589" s="2"/>
      <c r="K589" s="2"/>
      <c r="L589" s="2"/>
    </row>
    <row r="590" spans="10:12">
      <c r="J590" s="2"/>
      <c r="K590" s="2"/>
      <c r="L590" s="2"/>
    </row>
    <row r="591" spans="10:12">
      <c r="J591" s="2"/>
      <c r="K591" s="2"/>
      <c r="L591" s="2"/>
    </row>
    <row r="592" spans="10:12">
      <c r="J592" s="2"/>
      <c r="K592" s="2"/>
      <c r="L592" s="2"/>
    </row>
    <row r="593" spans="10:12">
      <c r="J593" s="2"/>
      <c r="K593" s="2"/>
      <c r="L593" s="2"/>
    </row>
    <row r="594" spans="10:12">
      <c r="J594" s="2"/>
      <c r="K594" s="2"/>
      <c r="L594" s="2"/>
    </row>
    <row r="595" spans="10:12">
      <c r="J595" s="2"/>
      <c r="K595" s="2"/>
      <c r="L595" s="2"/>
    </row>
    <row r="596" spans="10:12">
      <c r="J596" s="2"/>
      <c r="K596" s="2"/>
      <c r="L596" s="2"/>
    </row>
    <row r="597" spans="10:12">
      <c r="J597" s="2"/>
      <c r="K597" s="2"/>
      <c r="L597" s="2"/>
    </row>
    <row r="598" spans="10:12">
      <c r="J598" s="2"/>
      <c r="K598" s="2"/>
      <c r="L598" s="2"/>
    </row>
    <row r="599" spans="10:12">
      <c r="J599" s="2"/>
      <c r="K599" s="2"/>
      <c r="L599" s="2"/>
    </row>
    <row r="600" spans="10:12">
      <c r="J600" s="2"/>
      <c r="K600" s="2"/>
      <c r="L600" s="2"/>
    </row>
    <row r="601" spans="10:12">
      <c r="J601" s="2"/>
      <c r="K601" s="2"/>
      <c r="L601" s="2"/>
    </row>
    <row r="602" spans="10:12">
      <c r="J602" s="2"/>
      <c r="K602" s="2"/>
      <c r="L602" s="2"/>
    </row>
    <row r="603" spans="10:12">
      <c r="J603" s="2"/>
      <c r="K603" s="2"/>
      <c r="L603" s="2"/>
    </row>
    <row r="604" spans="10:12">
      <c r="J604" s="2"/>
      <c r="K604" s="2"/>
      <c r="L604" s="2"/>
    </row>
    <row r="605" spans="10:12">
      <c r="J605" s="2"/>
      <c r="K605" s="2"/>
      <c r="L605" s="2"/>
    </row>
    <row r="606" spans="10:12">
      <c r="J606" s="2"/>
      <c r="K606" s="2"/>
      <c r="L606" s="2"/>
    </row>
    <row r="607" spans="10:12">
      <c r="J607" s="2"/>
      <c r="K607" s="2"/>
      <c r="L607" s="2"/>
    </row>
    <row r="608" spans="10:12">
      <c r="J608" s="2"/>
      <c r="K608" s="2"/>
      <c r="L608" s="2"/>
    </row>
    <row r="609" spans="10:12">
      <c r="J609" s="2"/>
      <c r="K609" s="2"/>
      <c r="L609" s="2"/>
    </row>
    <row r="610" spans="10:12">
      <c r="J610" s="2"/>
      <c r="K610" s="2"/>
      <c r="L610" s="2"/>
    </row>
    <row r="611" spans="10:12">
      <c r="J611" s="2"/>
      <c r="K611" s="2"/>
      <c r="L611" s="2"/>
    </row>
    <row r="612" spans="10:12">
      <c r="J612" s="2"/>
      <c r="K612" s="2"/>
      <c r="L612" s="2"/>
    </row>
    <row r="613" spans="10:12">
      <c r="J613" s="2"/>
      <c r="K613" s="2"/>
      <c r="L613" s="2"/>
    </row>
    <row r="614" spans="10:12">
      <c r="J614" s="2"/>
      <c r="K614" s="2"/>
      <c r="L614" s="2"/>
    </row>
    <row r="615" spans="10:12">
      <c r="J615" s="2"/>
      <c r="K615" s="2"/>
      <c r="L615" s="2"/>
    </row>
    <row r="616" spans="10:12">
      <c r="J616" s="2"/>
      <c r="K616" s="2"/>
      <c r="L616" s="2"/>
    </row>
    <row r="617" spans="10:12">
      <c r="J617" s="2"/>
      <c r="K617" s="2"/>
      <c r="L617" s="2"/>
    </row>
    <row r="618" spans="10:12">
      <c r="J618" s="2"/>
      <c r="K618" s="2"/>
      <c r="L618" s="2"/>
    </row>
    <row r="619" spans="10:12">
      <c r="J619" s="2"/>
      <c r="K619" s="2"/>
      <c r="L619" s="2"/>
    </row>
    <row r="620" spans="10:12">
      <c r="J620" s="2"/>
      <c r="K620" s="2"/>
      <c r="L620" s="2"/>
    </row>
    <row r="621" spans="10:12">
      <c r="J621" s="2"/>
      <c r="K621" s="2"/>
      <c r="L621" s="2"/>
    </row>
    <row r="622" spans="10:12">
      <c r="J622" s="2"/>
      <c r="K622" s="2"/>
      <c r="L622" s="2"/>
    </row>
    <row r="623" spans="10:12">
      <c r="J623" s="2"/>
      <c r="K623" s="2"/>
      <c r="L623" s="2"/>
    </row>
    <row r="624" spans="10:12">
      <c r="J624" s="2"/>
      <c r="K624" s="2"/>
      <c r="L624" s="2"/>
    </row>
    <row r="625" spans="10:12">
      <c r="J625" s="2"/>
      <c r="K625" s="2"/>
      <c r="L625" s="2"/>
    </row>
    <row r="626" spans="10:12">
      <c r="J626" s="2"/>
      <c r="K626" s="2"/>
      <c r="L626" s="2"/>
    </row>
    <row r="627" spans="10:12">
      <c r="J627" s="2"/>
      <c r="K627" s="2"/>
      <c r="L627" s="2"/>
    </row>
    <row r="628" spans="10:12">
      <c r="J628" s="2"/>
      <c r="K628" s="2"/>
      <c r="L628" s="2"/>
    </row>
    <row r="629" spans="10:12">
      <c r="J629" s="2"/>
      <c r="K629" s="2"/>
      <c r="L629" s="2"/>
    </row>
    <row r="630" spans="10:12">
      <c r="J630" s="2"/>
      <c r="K630" s="2"/>
      <c r="L630" s="2"/>
    </row>
    <row r="631" spans="10:12">
      <c r="J631" s="2"/>
      <c r="K631" s="2"/>
      <c r="L631" s="2"/>
    </row>
    <row r="632" spans="10:12">
      <c r="J632" s="2"/>
      <c r="K632" s="2"/>
      <c r="L632" s="2"/>
    </row>
    <row r="633" spans="10:12">
      <c r="J633" s="2"/>
      <c r="K633" s="2"/>
      <c r="L633" s="2"/>
    </row>
    <row r="634" spans="10:12">
      <c r="J634" s="2"/>
      <c r="K634" s="2"/>
      <c r="L634" s="2"/>
    </row>
    <row r="635" spans="10:12">
      <c r="J635" s="2"/>
      <c r="K635" s="2"/>
      <c r="L635" s="2"/>
    </row>
    <row r="636" spans="10:12">
      <c r="J636" s="2"/>
      <c r="K636" s="2"/>
      <c r="L636" s="2"/>
    </row>
    <row r="637" spans="10:12">
      <c r="J637" s="2"/>
      <c r="K637" s="2"/>
      <c r="L637" s="2"/>
    </row>
    <row r="638" spans="10:12">
      <c r="J638" s="2"/>
      <c r="K638" s="2"/>
      <c r="L638" s="2"/>
    </row>
    <row r="639" spans="10:12">
      <c r="J639" s="2"/>
      <c r="K639" s="2"/>
      <c r="L639" s="2"/>
    </row>
    <row r="640" spans="10:12">
      <c r="J640" s="2"/>
      <c r="K640" s="2"/>
      <c r="L640" s="2"/>
    </row>
    <row r="641" spans="10:12">
      <c r="J641" s="2"/>
      <c r="K641" s="2"/>
      <c r="L641" s="2"/>
    </row>
    <row r="642" spans="10:12">
      <c r="J642" s="2"/>
      <c r="K642" s="2"/>
      <c r="L642" s="2"/>
    </row>
    <row r="643" spans="10:12">
      <c r="J643" s="2"/>
      <c r="K643" s="2"/>
      <c r="L643" s="2"/>
    </row>
    <row r="644" spans="10:12">
      <c r="J644" s="2"/>
      <c r="K644" s="2"/>
      <c r="L644" s="2"/>
    </row>
    <row r="645" spans="10:12">
      <c r="J645" s="2"/>
      <c r="K645" s="2"/>
      <c r="L645" s="2"/>
    </row>
    <row r="646" spans="10:12">
      <c r="J646" s="2"/>
      <c r="K646" s="2"/>
      <c r="L646" s="2"/>
    </row>
    <row r="647" spans="10:12">
      <c r="J647" s="2"/>
      <c r="K647" s="2"/>
      <c r="L647" s="2"/>
    </row>
    <row r="648" spans="10:12">
      <c r="J648" s="2"/>
      <c r="K648" s="2"/>
      <c r="L648" s="2"/>
    </row>
    <row r="649" spans="10:12">
      <c r="J649" s="2"/>
      <c r="K649" s="2"/>
      <c r="L649" s="2"/>
    </row>
    <row r="650" spans="10:12">
      <c r="J650" s="2"/>
      <c r="K650" s="2"/>
      <c r="L650" s="2"/>
    </row>
    <row r="651" spans="10:12">
      <c r="J651" s="2"/>
      <c r="K651" s="2"/>
      <c r="L651" s="2"/>
    </row>
    <row r="652" spans="10:12">
      <c r="J652" s="2"/>
      <c r="K652" s="2"/>
      <c r="L652" s="2"/>
    </row>
    <row r="653" spans="10:12">
      <c r="J653" s="2"/>
      <c r="K653" s="2"/>
      <c r="L653" s="2"/>
    </row>
    <row r="654" spans="10:12">
      <c r="J654" s="2"/>
      <c r="K654" s="2"/>
      <c r="L654" s="2"/>
    </row>
    <row r="655" spans="10:12">
      <c r="J655" s="2"/>
      <c r="K655" s="2"/>
      <c r="L655" s="2"/>
    </row>
    <row r="656" spans="10:12">
      <c r="J656" s="2"/>
      <c r="K656" s="2"/>
      <c r="L656" s="2"/>
    </row>
    <row r="657" spans="10:12">
      <c r="J657" s="2"/>
      <c r="K657" s="2"/>
      <c r="L657" s="2"/>
    </row>
    <row r="658" spans="10:12">
      <c r="J658" s="2"/>
      <c r="K658" s="2"/>
      <c r="L658" s="2"/>
    </row>
    <row r="659" spans="10:12">
      <c r="J659" s="2"/>
      <c r="K659" s="2"/>
      <c r="L659" s="2"/>
    </row>
    <row r="660" spans="10:12">
      <c r="J660" s="2"/>
      <c r="K660" s="2"/>
      <c r="L660" s="2"/>
    </row>
    <row r="661" spans="10:12">
      <c r="J661" s="2"/>
      <c r="K661" s="2"/>
      <c r="L661" s="2"/>
    </row>
    <row r="662" spans="10:12">
      <c r="J662" s="2"/>
      <c r="K662" s="2"/>
      <c r="L662" s="2"/>
    </row>
    <row r="663" spans="10:12">
      <c r="J663" s="2"/>
      <c r="K663" s="2"/>
      <c r="L663" s="2"/>
    </row>
    <row r="664" spans="10:12">
      <c r="J664" s="2"/>
      <c r="K664" s="2"/>
      <c r="L664" s="2"/>
    </row>
    <row r="665" spans="10:12">
      <c r="J665" s="2"/>
      <c r="K665" s="2"/>
      <c r="L665" s="2"/>
    </row>
    <row r="666" spans="10:12">
      <c r="J666" s="2"/>
      <c r="K666" s="2"/>
      <c r="L666" s="2"/>
    </row>
    <row r="667" spans="10:12">
      <c r="J667" s="2"/>
      <c r="K667" s="2"/>
      <c r="L667" s="2"/>
    </row>
    <row r="668" spans="10:12">
      <c r="J668" s="2"/>
      <c r="K668" s="2"/>
      <c r="L668" s="2"/>
    </row>
    <row r="669" spans="10:12">
      <c r="J669" s="2"/>
      <c r="K669" s="2"/>
      <c r="L669" s="2"/>
    </row>
    <row r="670" spans="10:12">
      <c r="J670" s="2"/>
      <c r="K670" s="2"/>
      <c r="L670" s="2"/>
    </row>
    <row r="671" spans="10:12">
      <c r="J671" s="2"/>
      <c r="K671" s="2"/>
      <c r="L671" s="2"/>
    </row>
    <row r="672" spans="10:12">
      <c r="J672" s="2"/>
      <c r="K672" s="2"/>
      <c r="L672" s="2"/>
    </row>
    <row r="673" spans="10:12">
      <c r="J673" s="2"/>
      <c r="K673" s="2"/>
      <c r="L673" s="2"/>
    </row>
    <row r="674" spans="10:12">
      <c r="J674" s="2"/>
      <c r="K674" s="2"/>
      <c r="L674" s="2"/>
    </row>
    <row r="675" spans="10:12">
      <c r="J675" s="2"/>
      <c r="K675" s="2"/>
      <c r="L675" s="2"/>
    </row>
    <row r="676" spans="10:12">
      <c r="J676" s="2"/>
      <c r="K676" s="2"/>
      <c r="L676" s="2"/>
    </row>
    <row r="677" spans="10:12">
      <c r="J677" s="2"/>
      <c r="K677" s="2"/>
      <c r="L677" s="2"/>
    </row>
    <row r="678" spans="10:12">
      <c r="J678" s="2"/>
      <c r="K678" s="2"/>
      <c r="L678" s="2"/>
    </row>
    <row r="679" spans="10:12">
      <c r="J679" s="2"/>
      <c r="K679" s="2"/>
      <c r="L679" s="2"/>
    </row>
    <row r="680" spans="10:12">
      <c r="J680" s="2"/>
      <c r="K680" s="2"/>
      <c r="L680" s="2"/>
    </row>
    <row r="681" spans="10:12">
      <c r="J681" s="2"/>
      <c r="K681" s="2"/>
      <c r="L681" s="2"/>
    </row>
    <row r="682" spans="10:12">
      <c r="J682" s="2"/>
      <c r="K682" s="2"/>
      <c r="L682" s="2"/>
    </row>
    <row r="683" spans="10:12">
      <c r="J683" s="2"/>
      <c r="K683" s="2"/>
      <c r="L683" s="2"/>
    </row>
    <row r="684" spans="10:12">
      <c r="J684" s="2"/>
      <c r="K684" s="2"/>
      <c r="L684" s="2"/>
    </row>
    <row r="685" spans="10:12">
      <c r="J685" s="2"/>
      <c r="K685" s="2"/>
      <c r="L685" s="2"/>
    </row>
    <row r="686" spans="10:12">
      <c r="J686" s="2"/>
      <c r="K686" s="2"/>
      <c r="L686" s="2"/>
    </row>
    <row r="687" spans="10:12">
      <c r="J687" s="2"/>
      <c r="K687" s="2"/>
      <c r="L687" s="2"/>
    </row>
    <row r="688" spans="10:12">
      <c r="J688" s="2"/>
      <c r="K688" s="2"/>
      <c r="L688" s="2"/>
    </row>
    <row r="689" spans="10:12">
      <c r="J689" s="2"/>
      <c r="K689" s="2"/>
      <c r="L689" s="2"/>
    </row>
    <row r="690" spans="10:12">
      <c r="J690" s="2"/>
      <c r="K690" s="2"/>
      <c r="L690" s="2"/>
    </row>
    <row r="691" spans="10:12">
      <c r="J691" s="2"/>
      <c r="K691" s="2"/>
      <c r="L691" s="2"/>
    </row>
    <row r="692" spans="10:12">
      <c r="J692" s="2"/>
      <c r="K692" s="2"/>
      <c r="L692" s="2"/>
    </row>
    <row r="693" spans="10:12">
      <c r="J693" s="2"/>
      <c r="K693" s="2"/>
      <c r="L693" s="2"/>
    </row>
    <row r="694" spans="10:12">
      <c r="J694" s="2"/>
      <c r="K694" s="2"/>
      <c r="L694" s="2"/>
    </row>
    <row r="695" spans="10:12">
      <c r="J695" s="2"/>
      <c r="K695" s="2"/>
      <c r="L695" s="2"/>
    </row>
    <row r="696" spans="10:12">
      <c r="J696" s="2"/>
      <c r="K696" s="2"/>
      <c r="L696" s="2"/>
    </row>
    <row r="697" spans="10:12">
      <c r="J697" s="2"/>
      <c r="K697" s="2"/>
      <c r="L697" s="2"/>
    </row>
    <row r="698" spans="10:12">
      <c r="J698" s="2"/>
      <c r="K698" s="2"/>
      <c r="L698" s="2"/>
    </row>
    <row r="699" spans="10:12">
      <c r="J699" s="2"/>
      <c r="K699" s="2"/>
      <c r="L699" s="2"/>
    </row>
    <row r="700" spans="10:12">
      <c r="J700" s="2"/>
      <c r="K700" s="2"/>
      <c r="L700" s="2"/>
    </row>
    <row r="701" spans="10:12">
      <c r="J701" s="2"/>
      <c r="K701" s="2"/>
      <c r="L701" s="2"/>
    </row>
    <row r="702" spans="10:12">
      <c r="J702" s="2"/>
      <c r="K702" s="2"/>
      <c r="L702" s="2"/>
    </row>
    <row r="703" spans="10:12">
      <c r="J703" s="2"/>
      <c r="K703" s="2"/>
      <c r="L703" s="2"/>
    </row>
    <row r="704" spans="10:12">
      <c r="J704" s="2"/>
      <c r="K704" s="2"/>
      <c r="L704" s="2"/>
    </row>
    <row r="705" spans="10:12">
      <c r="J705" s="2"/>
      <c r="K705" s="2"/>
      <c r="L705" s="2"/>
    </row>
    <row r="706" spans="10:12">
      <c r="J706" s="2"/>
      <c r="K706" s="2"/>
      <c r="L706" s="2"/>
    </row>
    <row r="707" spans="10:12">
      <c r="J707" s="2"/>
      <c r="K707" s="2"/>
      <c r="L707" s="2"/>
    </row>
    <row r="708" spans="10:12">
      <c r="J708" s="2"/>
      <c r="K708" s="2"/>
      <c r="L708" s="2"/>
    </row>
    <row r="709" spans="10:12">
      <c r="J709" s="2"/>
      <c r="K709" s="2"/>
      <c r="L709" s="2"/>
    </row>
    <row r="710" spans="10:12">
      <c r="J710" s="2"/>
      <c r="K710" s="2"/>
      <c r="L710" s="2"/>
    </row>
    <row r="711" spans="10:12">
      <c r="J711" s="2"/>
      <c r="K711" s="2"/>
      <c r="L711" s="2"/>
    </row>
    <row r="712" spans="10:12">
      <c r="J712" s="2"/>
      <c r="K712" s="2"/>
      <c r="L712" s="2"/>
    </row>
    <row r="713" spans="10:12">
      <c r="J713" s="2"/>
      <c r="K713" s="2"/>
      <c r="L713" s="2"/>
    </row>
    <row r="714" spans="10:12">
      <c r="J714" s="2"/>
      <c r="K714" s="2"/>
      <c r="L714" s="2"/>
    </row>
    <row r="715" spans="10:12">
      <c r="J715" s="2"/>
      <c r="K715" s="2"/>
      <c r="L715" s="2"/>
    </row>
    <row r="716" spans="10:12">
      <c r="J716" s="2"/>
      <c r="K716" s="2"/>
      <c r="L716" s="2"/>
    </row>
    <row r="717" spans="10:12">
      <c r="J717" s="2"/>
      <c r="K717" s="2"/>
      <c r="L717" s="2"/>
    </row>
    <row r="718" spans="10:12">
      <c r="J718" s="2"/>
      <c r="K718" s="2"/>
      <c r="L718" s="2"/>
    </row>
    <row r="719" spans="10:12">
      <c r="J719" s="2"/>
      <c r="K719" s="2"/>
      <c r="L719" s="2"/>
    </row>
    <row r="720" spans="10:12">
      <c r="J720" s="2"/>
      <c r="K720" s="2"/>
      <c r="L720" s="2"/>
    </row>
    <row r="721" spans="10:12">
      <c r="J721" s="2"/>
      <c r="K721" s="2"/>
      <c r="L721" s="2"/>
    </row>
    <row r="722" spans="10:12">
      <c r="J722" s="2"/>
      <c r="K722" s="2"/>
      <c r="L722" s="2"/>
    </row>
    <row r="723" spans="10:12">
      <c r="J723" s="2"/>
      <c r="K723" s="2"/>
      <c r="L723" s="2"/>
    </row>
    <row r="724" spans="10:12">
      <c r="J724" s="2"/>
      <c r="K724" s="2"/>
      <c r="L724" s="2"/>
    </row>
    <row r="725" spans="10:12">
      <c r="J725" s="2"/>
      <c r="K725" s="2"/>
      <c r="L725" s="2"/>
    </row>
    <row r="726" spans="10:12">
      <c r="J726" s="2"/>
      <c r="K726" s="2"/>
      <c r="L726" s="2"/>
    </row>
    <row r="727" spans="10:12">
      <c r="J727" s="2"/>
      <c r="K727" s="2"/>
      <c r="L727" s="2"/>
    </row>
    <row r="728" spans="10:12">
      <c r="J728" s="2"/>
      <c r="K728" s="2"/>
      <c r="L728" s="2"/>
    </row>
    <row r="729" spans="10:12">
      <c r="J729" s="2"/>
      <c r="K729" s="2"/>
      <c r="L729" s="2"/>
    </row>
    <row r="730" spans="10:12">
      <c r="J730" s="2"/>
      <c r="K730" s="2"/>
      <c r="L730" s="2"/>
    </row>
    <row r="731" spans="10:12">
      <c r="J731" s="2"/>
      <c r="K731" s="2"/>
      <c r="L731" s="2"/>
    </row>
    <row r="732" spans="10:12">
      <c r="J732" s="2"/>
      <c r="K732" s="2"/>
      <c r="L732" s="2"/>
    </row>
    <row r="733" spans="10:12">
      <c r="J733" s="2"/>
      <c r="K733" s="2"/>
      <c r="L733" s="2"/>
    </row>
    <row r="734" spans="10:12">
      <c r="J734" s="2"/>
      <c r="K734" s="2"/>
      <c r="L734" s="2"/>
    </row>
    <row r="735" spans="10:12">
      <c r="J735" s="2"/>
      <c r="K735" s="2"/>
      <c r="L735" s="2"/>
    </row>
    <row r="736" spans="10:12">
      <c r="J736" s="2"/>
      <c r="K736" s="2"/>
      <c r="L736" s="2"/>
    </row>
    <row r="737" spans="10:12">
      <c r="J737" s="2"/>
      <c r="K737" s="2"/>
      <c r="L737" s="2"/>
    </row>
    <row r="738" spans="10:12">
      <c r="J738" s="2"/>
      <c r="K738" s="2"/>
      <c r="L738" s="2"/>
    </row>
    <row r="739" spans="10:12">
      <c r="J739" s="2"/>
      <c r="K739" s="2"/>
      <c r="L739" s="2"/>
    </row>
    <row r="740" spans="10:12">
      <c r="J740" s="2"/>
      <c r="K740" s="2"/>
      <c r="L740" s="2"/>
    </row>
    <row r="741" spans="10:12">
      <c r="J741" s="2"/>
      <c r="K741" s="2"/>
      <c r="L741" s="2"/>
    </row>
    <row r="742" spans="10:12">
      <c r="J742" s="2"/>
      <c r="K742" s="2"/>
      <c r="L742" s="2"/>
    </row>
    <row r="743" spans="10:12">
      <c r="J743" s="2"/>
      <c r="K743" s="2"/>
      <c r="L743" s="2"/>
    </row>
    <row r="744" spans="10:12">
      <c r="J744" s="2"/>
      <c r="K744" s="2"/>
      <c r="L744" s="2"/>
    </row>
    <row r="745" spans="10:12">
      <c r="J745" s="2"/>
      <c r="K745" s="2"/>
      <c r="L745" s="2"/>
    </row>
    <row r="746" spans="10:12">
      <c r="J746" s="2"/>
      <c r="K746" s="2"/>
      <c r="L746" s="2"/>
    </row>
    <row r="747" spans="10:12">
      <c r="J747" s="2"/>
      <c r="K747" s="2"/>
      <c r="L747" s="2"/>
    </row>
    <row r="748" spans="10:12">
      <c r="J748" s="2"/>
      <c r="K748" s="2"/>
      <c r="L748" s="2"/>
    </row>
    <row r="749" spans="10:12">
      <c r="J749" s="2"/>
      <c r="K749" s="2"/>
      <c r="L749" s="2"/>
    </row>
    <row r="750" spans="10:12">
      <c r="J750" s="2"/>
      <c r="K750" s="2"/>
      <c r="L750" s="2"/>
    </row>
    <row r="751" spans="10:12">
      <c r="J751" s="2"/>
      <c r="K751" s="2"/>
      <c r="L751" s="2"/>
    </row>
    <row r="752" spans="10:12">
      <c r="J752" s="2"/>
      <c r="K752" s="2"/>
      <c r="L752" s="2"/>
    </row>
    <row r="753" spans="10:12">
      <c r="J753" s="2"/>
      <c r="K753" s="2"/>
      <c r="L753" s="2"/>
    </row>
    <row r="754" spans="10:12">
      <c r="J754" s="2"/>
      <c r="K754" s="2"/>
      <c r="L754" s="2"/>
    </row>
    <row r="755" spans="10:12">
      <c r="J755" s="2"/>
      <c r="K755" s="2"/>
      <c r="L755" s="2"/>
    </row>
    <row r="756" spans="10:12">
      <c r="J756" s="2"/>
      <c r="K756" s="2"/>
      <c r="L756" s="2"/>
    </row>
    <row r="757" spans="10:12">
      <c r="J757" s="2"/>
      <c r="K757" s="2"/>
      <c r="L757" s="2"/>
    </row>
    <row r="758" spans="10:12">
      <c r="J758" s="2"/>
      <c r="K758" s="2"/>
      <c r="L758" s="2"/>
    </row>
    <row r="759" spans="10:12">
      <c r="J759" s="2"/>
      <c r="K759" s="2"/>
      <c r="L759" s="2"/>
    </row>
    <row r="760" spans="10:12">
      <c r="J760" s="2"/>
      <c r="K760" s="2"/>
      <c r="L760" s="2"/>
    </row>
    <row r="761" spans="10:12">
      <c r="J761" s="2"/>
      <c r="K761" s="2"/>
      <c r="L761" s="2"/>
    </row>
    <row r="762" spans="10:12">
      <c r="J762" s="2"/>
      <c r="K762" s="2"/>
      <c r="L762" s="2"/>
    </row>
    <row r="763" spans="10:12">
      <c r="J763" s="2"/>
      <c r="K763" s="2"/>
      <c r="L763" s="2"/>
    </row>
    <row r="764" spans="10:12">
      <c r="J764" s="2"/>
      <c r="K764" s="2"/>
      <c r="L764" s="2"/>
    </row>
    <row r="765" spans="10:12">
      <c r="J765" s="2"/>
      <c r="K765" s="2"/>
      <c r="L765" s="2"/>
    </row>
    <row r="766" spans="10:12">
      <c r="J766" s="2"/>
      <c r="K766" s="2"/>
      <c r="L766" s="2"/>
    </row>
    <row r="767" spans="10:12">
      <c r="J767" s="2"/>
      <c r="K767" s="2"/>
      <c r="L767" s="2"/>
    </row>
    <row r="768" spans="10:12">
      <c r="J768" s="2"/>
      <c r="K768" s="2"/>
      <c r="L768" s="2"/>
    </row>
    <row r="769" spans="10:12">
      <c r="J769" s="2"/>
      <c r="K769" s="2"/>
      <c r="L769" s="2"/>
    </row>
    <row r="770" spans="10:12">
      <c r="J770" s="2"/>
      <c r="K770" s="2"/>
      <c r="L770" s="2"/>
    </row>
    <row r="771" spans="10:12">
      <c r="J771" s="2"/>
      <c r="K771" s="2"/>
      <c r="L771" s="2"/>
    </row>
    <row r="772" spans="10:12">
      <c r="J772" s="2"/>
      <c r="K772" s="2"/>
      <c r="L772" s="2"/>
    </row>
    <row r="773" spans="10:12">
      <c r="J773" s="2"/>
      <c r="K773" s="2"/>
      <c r="L773" s="2"/>
    </row>
    <row r="774" spans="10:12">
      <c r="J774" s="2"/>
      <c r="K774" s="2"/>
      <c r="L774" s="2"/>
    </row>
    <row r="775" spans="10:12">
      <c r="J775" s="2"/>
      <c r="K775" s="2"/>
      <c r="L775" s="2"/>
    </row>
    <row r="776" spans="10:12">
      <c r="J776" s="2"/>
      <c r="K776" s="2"/>
      <c r="L776" s="2"/>
    </row>
    <row r="777" spans="10:12">
      <c r="J777" s="2"/>
      <c r="K777" s="2"/>
      <c r="L777" s="2"/>
    </row>
    <row r="778" spans="10:12">
      <c r="J778" s="2"/>
      <c r="K778" s="2"/>
      <c r="L778" s="2"/>
    </row>
    <row r="779" spans="10:12">
      <c r="J779" s="2"/>
      <c r="K779" s="2"/>
      <c r="L779" s="2"/>
    </row>
    <row r="780" spans="10:12">
      <c r="J780" s="2"/>
      <c r="K780" s="2"/>
      <c r="L780" s="2"/>
    </row>
    <row r="781" spans="10:12">
      <c r="J781" s="2"/>
      <c r="K781" s="2"/>
      <c r="L781" s="2"/>
    </row>
    <row r="782" spans="10:12">
      <c r="J782" s="2"/>
      <c r="K782" s="2"/>
      <c r="L782" s="2"/>
    </row>
    <row r="783" spans="10:12">
      <c r="J783" s="2"/>
      <c r="K783" s="2"/>
      <c r="L783" s="2"/>
    </row>
    <row r="784" spans="10:12">
      <c r="J784" s="2"/>
      <c r="K784" s="2"/>
      <c r="L784" s="2"/>
    </row>
    <row r="785" spans="10:12">
      <c r="J785" s="2"/>
      <c r="K785" s="2"/>
      <c r="L785" s="2"/>
    </row>
    <row r="786" spans="10:12">
      <c r="J786" s="2"/>
      <c r="K786" s="2"/>
      <c r="L786" s="2"/>
    </row>
    <row r="787" spans="10:12">
      <c r="J787" s="2"/>
      <c r="K787" s="2"/>
      <c r="L787" s="2"/>
    </row>
    <row r="788" spans="10:12">
      <c r="J788" s="2"/>
      <c r="K788" s="2"/>
      <c r="L788" s="2"/>
    </row>
    <row r="789" spans="10:12">
      <c r="J789" s="2"/>
      <c r="K789" s="2"/>
      <c r="L789" s="2"/>
    </row>
    <row r="790" spans="10:12">
      <c r="J790" s="2"/>
      <c r="K790" s="2"/>
      <c r="L790" s="2"/>
    </row>
    <row r="791" spans="10:12">
      <c r="J791" s="2"/>
      <c r="K791" s="2"/>
      <c r="L791" s="2"/>
    </row>
    <row r="792" spans="10:12">
      <c r="J792" s="2"/>
      <c r="K792" s="2"/>
      <c r="L792" s="2"/>
    </row>
    <row r="793" spans="10:12">
      <c r="J793" s="2"/>
      <c r="K793" s="2"/>
      <c r="L793" s="2"/>
    </row>
    <row r="794" spans="10:12">
      <c r="J794" s="2"/>
      <c r="K794" s="2"/>
      <c r="L794" s="2"/>
    </row>
    <row r="795" spans="10:12">
      <c r="J795" s="2"/>
      <c r="K795" s="2"/>
      <c r="L795" s="2"/>
    </row>
    <row r="796" spans="10:12">
      <c r="J796" s="2"/>
      <c r="K796" s="2"/>
      <c r="L796" s="2"/>
    </row>
    <row r="797" spans="10:12">
      <c r="J797" s="2"/>
      <c r="K797" s="2"/>
      <c r="L797" s="2"/>
    </row>
    <row r="798" spans="10:12">
      <c r="J798" s="2"/>
      <c r="K798" s="2"/>
      <c r="L798" s="2"/>
    </row>
    <row r="799" spans="10:12">
      <c r="J799" s="2"/>
      <c r="K799" s="2"/>
      <c r="L799" s="2"/>
    </row>
    <row r="800" spans="10:12">
      <c r="J800" s="2"/>
      <c r="K800" s="2"/>
      <c r="L800" s="2"/>
    </row>
    <row r="801" spans="10:12">
      <c r="J801" s="2"/>
      <c r="K801" s="2"/>
      <c r="L801" s="2"/>
    </row>
    <row r="802" spans="10:12">
      <c r="J802" s="2"/>
      <c r="K802" s="2"/>
      <c r="L802" s="2"/>
    </row>
    <row r="803" spans="10:12">
      <c r="J803" s="2"/>
      <c r="K803" s="2"/>
      <c r="L803" s="2"/>
    </row>
    <row r="804" spans="10:12">
      <c r="J804" s="2"/>
      <c r="K804" s="2"/>
      <c r="L804" s="2"/>
    </row>
    <row r="805" spans="10:12">
      <c r="J805" s="2"/>
      <c r="K805" s="2"/>
      <c r="L805" s="2"/>
    </row>
    <row r="806" spans="10:12">
      <c r="J806" s="2"/>
      <c r="K806" s="2"/>
      <c r="L806" s="2"/>
    </row>
    <row r="807" spans="10:12">
      <c r="J807" s="2"/>
      <c r="K807" s="2"/>
      <c r="L807" s="2"/>
    </row>
    <row r="808" spans="10:12">
      <c r="J808" s="2"/>
      <c r="K808" s="2"/>
      <c r="L808" s="2"/>
    </row>
    <row r="809" spans="10:12">
      <c r="J809" s="2"/>
      <c r="K809" s="2"/>
      <c r="L809" s="2"/>
    </row>
    <row r="810" spans="10:12">
      <c r="J810" s="2"/>
      <c r="K810" s="2"/>
      <c r="L810" s="2"/>
    </row>
    <row r="811" spans="10:12">
      <c r="J811" s="2"/>
      <c r="K811" s="2"/>
      <c r="L811" s="2"/>
    </row>
    <row r="812" spans="10:12">
      <c r="J812" s="2"/>
      <c r="K812" s="2"/>
      <c r="L812" s="2"/>
    </row>
    <row r="813" spans="10:12">
      <c r="J813" s="2"/>
      <c r="K813" s="2"/>
      <c r="L813" s="2"/>
    </row>
    <row r="814" spans="10:12">
      <c r="J814" s="2"/>
      <c r="K814" s="2"/>
      <c r="L814" s="2"/>
    </row>
    <row r="815" spans="10:12">
      <c r="J815" s="2"/>
      <c r="K815" s="2"/>
      <c r="L815" s="2"/>
    </row>
    <row r="816" spans="10:12">
      <c r="J816" s="2"/>
      <c r="K816" s="2"/>
      <c r="L816" s="2"/>
    </row>
    <row r="817" spans="10:12">
      <c r="J817" s="2"/>
      <c r="K817" s="2"/>
      <c r="L817" s="2"/>
    </row>
    <row r="818" spans="10:12">
      <c r="J818" s="2"/>
      <c r="K818" s="2"/>
      <c r="L818" s="2"/>
    </row>
    <row r="819" spans="10:12">
      <c r="J819" s="2"/>
      <c r="K819" s="2"/>
      <c r="L819" s="2"/>
    </row>
    <row r="820" spans="10:12">
      <c r="J820" s="2"/>
      <c r="K820" s="2"/>
      <c r="L820" s="2"/>
    </row>
    <row r="821" spans="10:12">
      <c r="J821" s="2"/>
      <c r="K821" s="2"/>
      <c r="L821" s="2"/>
    </row>
    <row r="822" spans="10:12">
      <c r="J822" s="2"/>
      <c r="K822" s="2"/>
      <c r="L822" s="2"/>
    </row>
    <row r="823" spans="10:12">
      <c r="J823" s="2"/>
      <c r="K823" s="2"/>
      <c r="L823" s="2"/>
    </row>
    <row r="824" spans="10:12">
      <c r="J824" s="2"/>
      <c r="K824" s="2"/>
      <c r="L824" s="2"/>
    </row>
    <row r="825" spans="10:12">
      <c r="J825" s="2"/>
      <c r="K825" s="2"/>
      <c r="L825" s="2"/>
    </row>
    <row r="826" spans="10:12">
      <c r="J826" s="2"/>
      <c r="K826" s="2"/>
      <c r="L826" s="2"/>
    </row>
    <row r="827" spans="10:12">
      <c r="J827" s="2"/>
      <c r="K827" s="2"/>
      <c r="L827" s="2"/>
    </row>
    <row r="828" spans="10:12">
      <c r="J828" s="2"/>
      <c r="K828" s="2"/>
      <c r="L828" s="2"/>
    </row>
    <row r="829" spans="10:12">
      <c r="J829" s="2"/>
      <c r="K829" s="2"/>
      <c r="L829" s="2"/>
    </row>
    <row r="830" spans="10:12">
      <c r="J830" s="2"/>
      <c r="K830" s="2"/>
      <c r="L830" s="2"/>
    </row>
    <row r="831" spans="10:12">
      <c r="J831" s="2"/>
      <c r="K831" s="2"/>
      <c r="L831" s="2"/>
    </row>
    <row r="832" spans="10:12">
      <c r="J832" s="2"/>
      <c r="K832" s="2"/>
      <c r="L832" s="2"/>
    </row>
    <row r="833" spans="10:12">
      <c r="J833" s="2"/>
      <c r="K833" s="2"/>
      <c r="L833" s="2"/>
    </row>
    <row r="834" spans="10:12">
      <c r="J834" s="2"/>
      <c r="K834" s="2"/>
      <c r="L834" s="2"/>
    </row>
    <row r="835" spans="10:12">
      <c r="J835" s="2"/>
      <c r="K835" s="2"/>
      <c r="L835" s="2"/>
    </row>
    <row r="836" spans="10:12">
      <c r="J836" s="2"/>
      <c r="K836" s="2"/>
      <c r="L836" s="2"/>
    </row>
    <row r="837" spans="10:12">
      <c r="J837" s="2"/>
      <c r="K837" s="2"/>
      <c r="L837" s="2"/>
    </row>
    <row r="838" spans="10:12">
      <c r="J838" s="2"/>
      <c r="K838" s="2"/>
      <c r="L838" s="2"/>
    </row>
    <row r="839" spans="10:12">
      <c r="J839" s="2"/>
      <c r="K839" s="2"/>
      <c r="L839" s="2"/>
    </row>
    <row r="840" spans="10:12">
      <c r="J840" s="2"/>
      <c r="K840" s="2"/>
      <c r="L840" s="2"/>
    </row>
    <row r="841" spans="10:12">
      <c r="J841" s="2"/>
      <c r="K841" s="2"/>
      <c r="L841" s="2"/>
    </row>
    <row r="842" spans="10:12">
      <c r="J842" s="2"/>
      <c r="K842" s="2"/>
      <c r="L842" s="2"/>
    </row>
    <row r="843" spans="10:12">
      <c r="J843" s="2"/>
      <c r="K843" s="2"/>
      <c r="L843" s="2"/>
    </row>
    <row r="844" spans="10:12">
      <c r="J844" s="2"/>
      <c r="K844" s="2"/>
      <c r="L844" s="2"/>
    </row>
    <row r="845" spans="10:12">
      <c r="J845" s="2"/>
      <c r="K845" s="2"/>
      <c r="L845" s="2"/>
    </row>
    <row r="846" spans="10:12">
      <c r="J846" s="2"/>
      <c r="K846" s="2"/>
      <c r="L846" s="2"/>
    </row>
    <row r="847" spans="10:12">
      <c r="J847" s="2"/>
      <c r="K847" s="2"/>
      <c r="L847" s="2"/>
    </row>
    <row r="848" spans="10:12">
      <c r="J848" s="2"/>
      <c r="K848" s="2"/>
      <c r="L848" s="2"/>
    </row>
    <row r="849" spans="10:12">
      <c r="J849" s="2"/>
      <c r="K849" s="2"/>
      <c r="L849" s="2"/>
    </row>
    <row r="850" spans="10:12">
      <c r="J850" s="2"/>
      <c r="K850" s="2"/>
      <c r="L850" s="2"/>
    </row>
    <row r="851" spans="10:12">
      <c r="J851" s="2"/>
      <c r="K851" s="2"/>
      <c r="L851" s="2"/>
    </row>
    <row r="852" spans="10:12">
      <c r="J852" s="2"/>
      <c r="K852" s="2"/>
      <c r="L852" s="2"/>
    </row>
    <row r="853" spans="10:12">
      <c r="J853" s="2"/>
      <c r="K853" s="2"/>
      <c r="L853" s="2"/>
    </row>
    <row r="854" spans="10:12">
      <c r="J854" s="2"/>
      <c r="K854" s="2"/>
      <c r="L854" s="2"/>
    </row>
    <row r="855" spans="10:12">
      <c r="J855" s="2"/>
      <c r="K855" s="2"/>
      <c r="L855" s="2"/>
    </row>
    <row r="856" spans="10:12">
      <c r="J856" s="2"/>
      <c r="K856" s="2"/>
      <c r="L856" s="2"/>
    </row>
    <row r="857" spans="10:12">
      <c r="J857" s="2"/>
      <c r="K857" s="2"/>
      <c r="L857" s="2"/>
    </row>
    <row r="858" spans="10:12">
      <c r="J858" s="2"/>
      <c r="K858" s="2"/>
      <c r="L858" s="2"/>
    </row>
    <row r="859" spans="10:12">
      <c r="J859" s="2"/>
      <c r="K859" s="2"/>
      <c r="L859" s="2"/>
    </row>
    <row r="860" spans="10:12">
      <c r="J860" s="2"/>
      <c r="K860" s="2"/>
      <c r="L860" s="2"/>
    </row>
    <row r="861" spans="10:12">
      <c r="J861" s="2"/>
      <c r="K861" s="2"/>
      <c r="L861" s="2"/>
    </row>
    <row r="862" spans="10:12">
      <c r="J862" s="2"/>
      <c r="K862" s="2"/>
      <c r="L862" s="2"/>
    </row>
    <row r="863" spans="10:12">
      <c r="J863" s="2"/>
      <c r="K863" s="2"/>
      <c r="L863" s="2"/>
    </row>
    <row r="864" spans="10:12">
      <c r="J864" s="2"/>
      <c r="K864" s="2"/>
      <c r="L864" s="2"/>
    </row>
    <row r="865" spans="10:12">
      <c r="J865" s="2"/>
      <c r="K865" s="2"/>
      <c r="L865" s="2"/>
    </row>
    <row r="866" spans="10:12">
      <c r="J866" s="2"/>
      <c r="K866" s="2"/>
      <c r="L866" s="2"/>
    </row>
    <row r="867" spans="10:12">
      <c r="J867" s="2"/>
      <c r="K867" s="2"/>
      <c r="L867" s="2"/>
    </row>
    <row r="868" spans="10:12">
      <c r="J868" s="2"/>
      <c r="K868" s="2"/>
      <c r="L868" s="2"/>
    </row>
    <row r="869" spans="10:12">
      <c r="J869" s="2"/>
      <c r="K869" s="2"/>
      <c r="L869" s="2"/>
    </row>
    <row r="870" spans="10:12">
      <c r="J870" s="2"/>
      <c r="K870" s="2"/>
      <c r="L870" s="2"/>
    </row>
    <row r="871" spans="10:12">
      <c r="J871" s="2"/>
      <c r="K871" s="2"/>
      <c r="L871" s="2"/>
    </row>
    <row r="872" spans="10:12">
      <c r="J872" s="2"/>
      <c r="K872" s="2"/>
      <c r="L872" s="2"/>
    </row>
    <row r="873" spans="10:12">
      <c r="J873" s="2"/>
      <c r="K873" s="2"/>
      <c r="L873" s="2"/>
    </row>
    <row r="874" spans="10:12">
      <c r="J874" s="2"/>
      <c r="K874" s="2"/>
      <c r="L874" s="2"/>
    </row>
    <row r="875" spans="10:12">
      <c r="J875" s="2"/>
      <c r="K875" s="2"/>
      <c r="L875" s="2"/>
    </row>
    <row r="876" spans="10:12">
      <c r="J876" s="2"/>
      <c r="K876" s="2"/>
      <c r="L876" s="2"/>
    </row>
    <row r="877" spans="10:12">
      <c r="J877" s="2"/>
      <c r="K877" s="2"/>
      <c r="L877" s="2"/>
    </row>
    <row r="878" spans="10:12">
      <c r="J878" s="2"/>
      <c r="K878" s="2"/>
      <c r="L878" s="2"/>
    </row>
    <row r="879" spans="10:12">
      <c r="J879" s="2"/>
      <c r="K879" s="2"/>
      <c r="L879" s="2"/>
    </row>
    <row r="880" spans="10:12">
      <c r="J880" s="2"/>
      <c r="K880" s="2"/>
      <c r="L880" s="2"/>
    </row>
    <row r="881" spans="10:12">
      <c r="J881" s="2"/>
      <c r="K881" s="2"/>
      <c r="L881" s="2"/>
    </row>
    <row r="882" spans="10:12">
      <c r="J882" s="2"/>
      <c r="K882" s="2"/>
      <c r="L882" s="2"/>
    </row>
    <row r="883" spans="10:12">
      <c r="J883" s="2"/>
      <c r="K883" s="2"/>
      <c r="L883" s="2"/>
    </row>
    <row r="884" spans="10:12">
      <c r="J884" s="2"/>
      <c r="K884" s="2"/>
      <c r="L884" s="2"/>
    </row>
    <row r="885" spans="10:12">
      <c r="J885" s="2"/>
      <c r="K885" s="2"/>
      <c r="L885" s="2"/>
    </row>
    <row r="886" spans="10:12">
      <c r="J886" s="2"/>
      <c r="K886" s="2"/>
      <c r="L886" s="2"/>
    </row>
    <row r="887" spans="10:12">
      <c r="J887" s="2"/>
      <c r="K887" s="2"/>
      <c r="L887" s="2"/>
    </row>
    <row r="888" spans="10:12">
      <c r="J888" s="2"/>
      <c r="K888" s="2"/>
      <c r="L888" s="2"/>
    </row>
    <row r="889" spans="10:12">
      <c r="J889" s="2"/>
      <c r="K889" s="2"/>
      <c r="L889" s="2"/>
    </row>
    <row r="890" spans="10:12">
      <c r="J890" s="2"/>
      <c r="K890" s="2"/>
      <c r="L890" s="2"/>
    </row>
    <row r="891" spans="10:12">
      <c r="J891" s="2"/>
      <c r="K891" s="2"/>
      <c r="L891" s="2"/>
    </row>
    <row r="892" spans="10:12">
      <c r="J892" s="2"/>
      <c r="K892" s="2"/>
      <c r="L892" s="2"/>
    </row>
    <row r="893" spans="10:12">
      <c r="J893" s="2"/>
      <c r="K893" s="2"/>
      <c r="L893" s="2"/>
    </row>
    <row r="894" spans="10:12">
      <c r="J894" s="2"/>
      <c r="K894" s="2"/>
      <c r="L894" s="2"/>
    </row>
    <row r="895" spans="10:12">
      <c r="J895" s="2"/>
      <c r="K895" s="2"/>
      <c r="L895" s="2"/>
    </row>
    <row r="896" spans="10:12">
      <c r="J896" s="2"/>
      <c r="K896" s="2"/>
      <c r="L896" s="2"/>
    </row>
    <row r="897" spans="10:12">
      <c r="J897" s="2"/>
      <c r="K897" s="2"/>
      <c r="L897" s="2"/>
    </row>
    <row r="898" spans="10:12">
      <c r="J898" s="2"/>
      <c r="K898" s="2"/>
      <c r="L898" s="2"/>
    </row>
    <row r="899" spans="10:12">
      <c r="J899" s="2"/>
      <c r="K899" s="2"/>
      <c r="L899" s="2"/>
    </row>
    <row r="900" spans="10:12">
      <c r="J900" s="2"/>
      <c r="K900" s="2"/>
      <c r="L900" s="2"/>
    </row>
    <row r="901" spans="10:12">
      <c r="J901" s="2"/>
      <c r="K901" s="2"/>
      <c r="L901" s="2"/>
    </row>
    <row r="902" spans="10:12">
      <c r="J902" s="2"/>
      <c r="K902" s="2"/>
      <c r="L902" s="2"/>
    </row>
    <row r="903" spans="10:12">
      <c r="J903" s="2"/>
      <c r="K903" s="2"/>
      <c r="L903" s="2"/>
    </row>
    <row r="904" spans="10:12">
      <c r="J904" s="2"/>
      <c r="K904" s="2"/>
      <c r="L904" s="2"/>
    </row>
    <row r="905" spans="10:12">
      <c r="J905" s="2"/>
      <c r="K905" s="2"/>
      <c r="L905" s="2"/>
    </row>
    <row r="906" spans="10:12">
      <c r="J906" s="2"/>
      <c r="K906" s="2"/>
      <c r="L906" s="2"/>
    </row>
    <row r="907" spans="10:12">
      <c r="J907" s="2"/>
      <c r="K907" s="2"/>
      <c r="L907" s="2"/>
    </row>
    <row r="908" spans="10:12">
      <c r="J908" s="2"/>
      <c r="K908" s="2"/>
      <c r="L908" s="2"/>
    </row>
    <row r="909" spans="10:12">
      <c r="J909" s="2"/>
      <c r="K909" s="2"/>
      <c r="L909" s="2"/>
    </row>
    <row r="910" spans="10:12">
      <c r="J910" s="2"/>
      <c r="K910" s="2"/>
      <c r="L910" s="2"/>
    </row>
    <row r="911" spans="10:12">
      <c r="J911" s="2"/>
      <c r="K911" s="2"/>
      <c r="L911" s="2"/>
    </row>
    <row r="912" spans="10:12">
      <c r="J912" s="2"/>
      <c r="K912" s="2"/>
      <c r="L912" s="2"/>
    </row>
    <row r="913" spans="10:12">
      <c r="J913" s="2"/>
      <c r="K913" s="2"/>
      <c r="L913" s="2"/>
    </row>
    <row r="914" spans="10:12">
      <c r="J914" s="2"/>
      <c r="K914" s="2"/>
      <c r="L914" s="2"/>
    </row>
    <row r="915" spans="10:12">
      <c r="J915" s="2"/>
      <c r="K915" s="2"/>
      <c r="L915" s="2"/>
    </row>
    <row r="916" spans="10:12">
      <c r="J916" s="2"/>
      <c r="K916" s="2"/>
      <c r="L916" s="2"/>
    </row>
    <row r="917" spans="10:12">
      <c r="J917" s="2"/>
      <c r="K917" s="2"/>
      <c r="L917" s="2"/>
    </row>
    <row r="918" spans="10:12">
      <c r="J918" s="2"/>
      <c r="K918" s="2"/>
      <c r="L918" s="2"/>
    </row>
    <row r="919" spans="10:12">
      <c r="J919" s="2"/>
      <c r="K919" s="2"/>
      <c r="L919" s="2"/>
    </row>
    <row r="920" spans="10:12">
      <c r="J920" s="2"/>
      <c r="K920" s="2"/>
      <c r="L920" s="2"/>
    </row>
    <row r="921" spans="10:12">
      <c r="J921" s="2"/>
      <c r="K921" s="2"/>
      <c r="L921" s="2"/>
    </row>
    <row r="922" spans="10:12">
      <c r="J922" s="2"/>
      <c r="K922" s="2"/>
      <c r="L922" s="2"/>
    </row>
    <row r="923" spans="10:12">
      <c r="J923" s="2"/>
      <c r="K923" s="2"/>
      <c r="L923" s="2"/>
    </row>
    <row r="924" spans="10:12">
      <c r="J924" s="2"/>
      <c r="K924" s="2"/>
      <c r="L924" s="2"/>
    </row>
    <row r="925" spans="10:12">
      <c r="J925" s="2"/>
      <c r="K925" s="2"/>
      <c r="L925" s="2"/>
    </row>
    <row r="926" spans="10:12">
      <c r="J926" s="2"/>
      <c r="K926" s="2"/>
      <c r="L926" s="2"/>
    </row>
    <row r="927" spans="10:12">
      <c r="J927" s="2"/>
      <c r="K927" s="2"/>
      <c r="L927" s="2"/>
    </row>
    <row r="928" spans="10:12">
      <c r="J928" s="2"/>
      <c r="K928" s="2"/>
      <c r="L928" s="2"/>
    </row>
    <row r="929" spans="10:12">
      <c r="J929" s="2"/>
      <c r="K929" s="2"/>
      <c r="L929" s="2"/>
    </row>
    <row r="930" spans="10:12">
      <c r="J930" s="2"/>
      <c r="K930" s="2"/>
      <c r="L930" s="2"/>
    </row>
    <row r="931" spans="10:12">
      <c r="J931" s="2"/>
      <c r="K931" s="2"/>
      <c r="L931" s="2"/>
    </row>
    <row r="932" spans="10:12">
      <c r="J932" s="2"/>
      <c r="K932" s="2"/>
      <c r="L932" s="2"/>
    </row>
    <row r="933" spans="10:12">
      <c r="J933" s="2"/>
      <c r="K933" s="2"/>
      <c r="L933" s="2"/>
    </row>
    <row r="934" spans="10:12">
      <c r="J934" s="2"/>
      <c r="K934" s="2"/>
      <c r="L934" s="2"/>
    </row>
    <row r="935" spans="10:12">
      <c r="J935" s="2"/>
      <c r="K935" s="2"/>
      <c r="L935" s="2"/>
    </row>
    <row r="936" spans="10:12">
      <c r="J936" s="2"/>
      <c r="K936" s="2"/>
      <c r="L936" s="2"/>
    </row>
    <row r="937" spans="10:12">
      <c r="J937" s="2"/>
      <c r="K937" s="2"/>
      <c r="L937" s="2"/>
    </row>
    <row r="938" spans="10:12">
      <c r="J938" s="2"/>
      <c r="K938" s="2"/>
      <c r="L938" s="2"/>
    </row>
    <row r="939" spans="10:12">
      <c r="J939" s="2"/>
      <c r="K939" s="2"/>
      <c r="L939" s="2"/>
    </row>
    <row r="940" spans="10:12">
      <c r="J940" s="2"/>
      <c r="K940" s="2"/>
      <c r="L940" s="2"/>
    </row>
    <row r="941" spans="10:12">
      <c r="J941" s="2"/>
      <c r="K941" s="2"/>
      <c r="L941" s="2"/>
    </row>
    <row r="942" spans="10:12">
      <c r="J942" s="2"/>
      <c r="K942" s="2"/>
      <c r="L942" s="2"/>
    </row>
    <row r="943" spans="10:12">
      <c r="J943" s="2"/>
      <c r="K943" s="2"/>
      <c r="L943" s="2"/>
    </row>
    <row r="944" spans="10:12">
      <c r="J944" s="2"/>
      <c r="K944" s="2"/>
      <c r="L944" s="2"/>
    </row>
    <row r="945" spans="10:12">
      <c r="J945" s="2"/>
      <c r="K945" s="2"/>
      <c r="L945" s="2"/>
    </row>
    <row r="946" spans="10:12">
      <c r="J946" s="2"/>
      <c r="K946" s="2"/>
      <c r="L946" s="2"/>
    </row>
    <row r="947" spans="10:12">
      <c r="J947" s="2"/>
      <c r="K947" s="2"/>
      <c r="L947" s="2"/>
    </row>
    <row r="948" spans="10:12">
      <c r="J948" s="2"/>
      <c r="K948" s="2"/>
      <c r="L948" s="2"/>
    </row>
    <row r="949" spans="10:12">
      <c r="J949" s="2"/>
      <c r="K949" s="2"/>
      <c r="L949" s="2"/>
    </row>
    <row r="950" spans="10:12">
      <c r="J950" s="2"/>
      <c r="K950" s="2"/>
      <c r="L950" s="2"/>
    </row>
    <row r="951" spans="10:12">
      <c r="J951" s="2"/>
      <c r="K951" s="2"/>
      <c r="L951" s="2"/>
    </row>
    <row r="952" spans="10:12">
      <c r="J952" s="2"/>
      <c r="K952" s="2"/>
      <c r="L952" s="2"/>
    </row>
    <row r="953" spans="10:12">
      <c r="J953" s="2"/>
      <c r="K953" s="2"/>
      <c r="L953" s="2"/>
    </row>
    <row r="954" spans="10:12">
      <c r="J954" s="2"/>
      <c r="K954" s="2"/>
      <c r="L954" s="2"/>
    </row>
    <row r="955" spans="10:12">
      <c r="J955" s="2"/>
      <c r="K955" s="2"/>
      <c r="L955" s="2"/>
    </row>
    <row r="956" spans="10:12">
      <c r="J956" s="2"/>
      <c r="K956" s="2"/>
      <c r="L956" s="2"/>
    </row>
    <row r="957" spans="10:12">
      <c r="J957" s="2"/>
      <c r="K957" s="2"/>
      <c r="L957" s="2"/>
    </row>
    <row r="958" spans="10:12">
      <c r="J958" s="2"/>
      <c r="K958" s="2"/>
      <c r="L958" s="2"/>
    </row>
    <row r="959" spans="10:12">
      <c r="J959" s="2"/>
      <c r="K959" s="2"/>
      <c r="L959" s="2"/>
    </row>
    <row r="960" spans="10:12">
      <c r="J960" s="2"/>
      <c r="K960" s="2"/>
      <c r="L960" s="2"/>
    </row>
    <row r="961" spans="10:12">
      <c r="J961" s="2"/>
      <c r="K961" s="2"/>
      <c r="L961" s="2"/>
    </row>
    <row r="962" spans="10:12">
      <c r="J962" s="2"/>
      <c r="K962" s="2"/>
      <c r="L962" s="2"/>
    </row>
    <row r="963" spans="10:12">
      <c r="J963" s="2"/>
      <c r="K963" s="2"/>
      <c r="L963" s="2"/>
    </row>
    <row r="964" spans="10:12">
      <c r="J964" s="2"/>
      <c r="K964" s="2"/>
      <c r="L964" s="2"/>
    </row>
    <row r="965" spans="10:12">
      <c r="J965" s="2"/>
      <c r="K965" s="2"/>
      <c r="L965" s="2"/>
    </row>
    <row r="966" spans="10:12">
      <c r="J966" s="2"/>
      <c r="K966" s="2"/>
      <c r="L966" s="2"/>
    </row>
    <row r="967" spans="10:12">
      <c r="J967" s="2"/>
      <c r="K967" s="2"/>
      <c r="L967" s="2"/>
    </row>
    <row r="968" spans="10:12">
      <c r="J968" s="2"/>
      <c r="K968" s="2"/>
      <c r="L968" s="2"/>
    </row>
    <row r="969" spans="10:12">
      <c r="J969" s="2"/>
      <c r="K969" s="2"/>
      <c r="L969" s="2"/>
    </row>
    <row r="970" spans="10:12">
      <c r="J970" s="2"/>
      <c r="K970" s="2"/>
      <c r="L970" s="2"/>
    </row>
    <row r="971" spans="10:12">
      <c r="J971" s="2"/>
      <c r="K971" s="2"/>
      <c r="L971" s="2"/>
    </row>
    <row r="972" spans="10:12">
      <c r="J972" s="2"/>
      <c r="K972" s="2"/>
      <c r="L972" s="2"/>
    </row>
    <row r="973" spans="10:12">
      <c r="J973" s="2"/>
      <c r="K973" s="2"/>
      <c r="L973" s="2"/>
    </row>
    <row r="974" spans="10:12">
      <c r="J974" s="2"/>
      <c r="K974" s="2"/>
      <c r="L974" s="2"/>
    </row>
    <row r="975" spans="10:12">
      <c r="J975" s="2"/>
      <c r="K975" s="2"/>
      <c r="L975" s="2"/>
    </row>
    <row r="976" spans="10:12">
      <c r="J976" s="2"/>
      <c r="K976" s="2"/>
      <c r="L976" s="2"/>
    </row>
    <row r="977" spans="10:12">
      <c r="J977" s="2"/>
      <c r="K977" s="2"/>
      <c r="L977" s="2"/>
    </row>
    <row r="978" spans="10:12">
      <c r="J978" s="2"/>
      <c r="K978" s="2"/>
      <c r="L978" s="2"/>
    </row>
    <row r="979" spans="10:12">
      <c r="J979" s="2"/>
      <c r="K979" s="2"/>
      <c r="L979" s="2"/>
    </row>
    <row r="980" spans="10:12">
      <c r="J980" s="2"/>
      <c r="K980" s="2"/>
      <c r="L980" s="2"/>
    </row>
    <row r="981" spans="10:12">
      <c r="J981" s="2"/>
      <c r="K981" s="2"/>
      <c r="L981" s="2"/>
    </row>
    <row r="982" spans="10:12">
      <c r="J982" s="2"/>
      <c r="K982" s="2"/>
      <c r="L982" s="2"/>
    </row>
    <row r="983" spans="10:12">
      <c r="J983" s="2"/>
      <c r="K983" s="2"/>
      <c r="L983" s="2"/>
    </row>
    <row r="984" spans="10:12">
      <c r="J984" s="2"/>
      <c r="K984" s="2"/>
      <c r="L984" s="2"/>
    </row>
    <row r="985" spans="10:12">
      <c r="J985" s="2"/>
      <c r="K985" s="2"/>
      <c r="L985" s="2"/>
    </row>
    <row r="986" spans="10:12">
      <c r="J986" s="2"/>
      <c r="K986" s="2"/>
      <c r="L986" s="2"/>
    </row>
    <row r="987" spans="10:12">
      <c r="J987" s="2"/>
      <c r="K987" s="2"/>
      <c r="L987" s="2"/>
    </row>
    <row r="988" spans="10:12">
      <c r="J988" s="2"/>
      <c r="K988" s="2"/>
      <c r="L988" s="2"/>
    </row>
    <row r="989" spans="10:12">
      <c r="J989" s="2"/>
      <c r="K989" s="2"/>
      <c r="L989" s="2"/>
    </row>
    <row r="990" spans="10:12">
      <c r="J990" s="2"/>
      <c r="K990" s="2"/>
      <c r="L990" s="2"/>
    </row>
    <row r="991" spans="10:12">
      <c r="J991" s="2"/>
      <c r="K991" s="2"/>
      <c r="L991" s="2"/>
    </row>
    <row r="992" spans="10:12">
      <c r="J992" s="2"/>
      <c r="K992" s="2"/>
      <c r="L992" s="2"/>
    </row>
    <row r="993" spans="10:12">
      <c r="J993" s="2"/>
      <c r="K993" s="2"/>
      <c r="L993" s="2"/>
    </row>
    <row r="994" spans="10:12">
      <c r="J994" s="2"/>
      <c r="K994" s="2"/>
      <c r="L994" s="2"/>
    </row>
    <row r="995" spans="10:12">
      <c r="J995" s="2"/>
      <c r="K995" s="2"/>
      <c r="L995" s="2"/>
    </row>
    <row r="996" spans="10:12">
      <c r="J996" s="2"/>
      <c r="K996" s="2"/>
      <c r="L996" s="2"/>
    </row>
    <row r="997" spans="10:12">
      <c r="J997" s="2"/>
      <c r="K997" s="2"/>
      <c r="L997" s="2"/>
    </row>
    <row r="998" spans="10:12">
      <c r="J998" s="2"/>
      <c r="K998" s="2"/>
      <c r="L998" s="2"/>
    </row>
    <row r="999" spans="10:12">
      <c r="J999" s="2"/>
      <c r="K999" s="2"/>
      <c r="L999" s="2"/>
    </row>
    <row r="1000" spans="10:12">
      <c r="J1000" s="2"/>
      <c r="K1000" s="2"/>
      <c r="L1000" s="2"/>
    </row>
    <row r="1001" spans="10:12">
      <c r="J1001" s="2"/>
      <c r="K1001" s="2"/>
      <c r="L1001" s="2"/>
    </row>
    <row r="1002" spans="10:12">
      <c r="J1002" s="2"/>
      <c r="K1002" s="2"/>
      <c r="L1002" s="2"/>
    </row>
    <row r="1003" spans="10:12">
      <c r="J1003" s="2"/>
      <c r="K1003" s="2"/>
      <c r="L1003" s="2"/>
    </row>
    <row r="1004" spans="10:12">
      <c r="J1004" s="2"/>
      <c r="K1004" s="2"/>
      <c r="L1004" s="2"/>
    </row>
    <row r="1005" spans="10:12">
      <c r="J1005" s="2"/>
      <c r="K1005" s="2"/>
      <c r="L1005" s="2"/>
    </row>
    <row r="1006" spans="10:12">
      <c r="J1006" s="2"/>
      <c r="K1006" s="2"/>
      <c r="L1006" s="2"/>
    </row>
    <row r="1007" spans="10:12">
      <c r="J1007" s="2"/>
      <c r="K1007" s="2"/>
      <c r="L1007" s="2"/>
    </row>
    <row r="1008" spans="10:12">
      <c r="J1008" s="2"/>
      <c r="K1008" s="2"/>
      <c r="L1008" s="2"/>
    </row>
    <row r="1009" spans="10:12">
      <c r="J1009" s="2"/>
      <c r="K1009" s="2"/>
      <c r="L1009" s="2"/>
    </row>
    <row r="1010" spans="10:12">
      <c r="J1010" s="2"/>
      <c r="K1010" s="2"/>
      <c r="L1010" s="2"/>
    </row>
    <row r="1011" spans="10:12">
      <c r="J1011" s="2"/>
      <c r="K1011" s="2"/>
      <c r="L1011" s="2"/>
    </row>
    <row r="1012" spans="10:12">
      <c r="J1012" s="2"/>
      <c r="K1012" s="2"/>
      <c r="L1012" s="2"/>
    </row>
    <row r="1013" spans="10:12">
      <c r="J1013" s="2"/>
      <c r="K1013" s="2"/>
      <c r="L1013" s="2"/>
    </row>
    <row r="1014" spans="10:12">
      <c r="J1014" s="2"/>
      <c r="K1014" s="2"/>
      <c r="L1014" s="2"/>
    </row>
    <row r="1015" spans="10:12">
      <c r="J1015" s="2"/>
      <c r="K1015" s="2"/>
      <c r="L1015" s="2"/>
    </row>
    <row r="1016" spans="10:12">
      <c r="J1016" s="2"/>
      <c r="K1016" s="2"/>
      <c r="L1016" s="2"/>
    </row>
    <row r="1017" spans="10:12">
      <c r="J1017" s="2"/>
      <c r="K1017" s="2"/>
      <c r="L1017" s="2"/>
    </row>
    <row r="1018" spans="10:12">
      <c r="J1018" s="2"/>
      <c r="K1018" s="2"/>
      <c r="L1018" s="2"/>
    </row>
    <row r="1019" spans="10:12">
      <c r="J1019" s="2"/>
      <c r="K1019" s="2"/>
      <c r="L1019" s="2"/>
    </row>
    <row r="1020" spans="10:12">
      <c r="J1020" s="2"/>
      <c r="K1020" s="2"/>
      <c r="L1020" s="2"/>
    </row>
    <row r="1021" spans="10:12">
      <c r="J1021" s="2"/>
      <c r="K1021" s="2"/>
      <c r="L1021" s="2"/>
    </row>
    <row r="1022" spans="10:12">
      <c r="J1022" s="2"/>
      <c r="K1022" s="2"/>
      <c r="L1022" s="2"/>
    </row>
    <row r="1023" spans="10:12">
      <c r="J1023" s="2"/>
      <c r="K1023" s="2"/>
      <c r="L1023" s="2"/>
    </row>
    <row r="1024" spans="10:12">
      <c r="J1024" s="2"/>
      <c r="K1024" s="2"/>
      <c r="L1024" s="2"/>
    </row>
    <row r="1025" spans="10:12">
      <c r="J1025" s="2"/>
      <c r="K1025" s="2"/>
      <c r="L1025" s="2"/>
    </row>
    <row r="1026" spans="10:12">
      <c r="J1026" s="2"/>
      <c r="K1026" s="2"/>
      <c r="L1026" s="2"/>
    </row>
    <row r="1027" spans="10:12">
      <c r="J1027" s="2"/>
      <c r="K1027" s="2"/>
      <c r="L1027" s="2"/>
    </row>
    <row r="1028" spans="10:12">
      <c r="J1028" s="2"/>
      <c r="K1028" s="2"/>
      <c r="L1028" s="2"/>
    </row>
    <row r="1029" spans="10:12">
      <c r="J1029" s="2"/>
      <c r="K1029" s="2"/>
      <c r="L1029" s="2"/>
    </row>
    <row r="1030" spans="10:12">
      <c r="J1030" s="2"/>
      <c r="K1030" s="2"/>
      <c r="L1030" s="2"/>
    </row>
    <row r="1031" spans="10:12">
      <c r="J1031" s="2"/>
      <c r="K1031" s="2"/>
      <c r="L1031" s="2"/>
    </row>
    <row r="1032" spans="10:12">
      <c r="J1032" s="2"/>
      <c r="K1032" s="2"/>
      <c r="L1032" s="2"/>
    </row>
    <row r="1033" spans="10:12">
      <c r="J1033" s="2"/>
      <c r="K1033" s="2"/>
      <c r="L1033" s="2"/>
    </row>
    <row r="1034" spans="10:12">
      <c r="J1034" s="2"/>
      <c r="K1034" s="2"/>
      <c r="L1034" s="2"/>
    </row>
    <row r="1035" spans="10:12">
      <c r="J1035" s="2"/>
      <c r="K1035" s="2"/>
      <c r="L1035" s="2"/>
    </row>
    <row r="1036" spans="10:12">
      <c r="J1036" s="2"/>
      <c r="K1036" s="2"/>
      <c r="L1036" s="2"/>
    </row>
    <row r="1037" spans="10:12">
      <c r="J1037" s="2"/>
      <c r="K1037" s="2"/>
      <c r="L1037" s="2"/>
    </row>
    <row r="1038" spans="10:12">
      <c r="J1038" s="2"/>
      <c r="K1038" s="2"/>
      <c r="L1038" s="2"/>
    </row>
    <row r="1039" spans="10:12">
      <c r="J1039" s="2"/>
      <c r="K1039" s="2"/>
      <c r="L1039" s="2"/>
    </row>
    <row r="1040" spans="10:12">
      <c r="J1040" s="2"/>
      <c r="K1040" s="2"/>
      <c r="L1040" s="2"/>
    </row>
    <row r="1041" spans="10:12">
      <c r="J1041" s="2"/>
      <c r="K1041" s="2"/>
      <c r="L1041" s="2"/>
    </row>
    <row r="1042" spans="10:12">
      <c r="J1042" s="2"/>
      <c r="K1042" s="2"/>
      <c r="L1042" s="2"/>
    </row>
    <row r="1043" spans="10:12">
      <c r="J1043" s="2"/>
      <c r="K1043" s="2"/>
      <c r="L1043" s="2"/>
    </row>
    <row r="1044" spans="10:12">
      <c r="J1044" s="2"/>
      <c r="K1044" s="2"/>
      <c r="L1044" s="2"/>
    </row>
    <row r="1045" spans="10:12">
      <c r="J1045" s="2"/>
      <c r="K1045" s="2"/>
      <c r="L1045" s="2"/>
    </row>
    <row r="1046" spans="10:12">
      <c r="J1046" s="2"/>
      <c r="K1046" s="2"/>
      <c r="L1046" s="2"/>
    </row>
    <row r="1047" spans="10:12">
      <c r="J1047" s="2"/>
      <c r="K1047" s="2"/>
      <c r="L1047" s="2"/>
    </row>
    <row r="1048" spans="10:12">
      <c r="J1048" s="2"/>
      <c r="K1048" s="2"/>
      <c r="L1048" s="2"/>
    </row>
    <row r="1049" spans="10:12">
      <c r="J1049" s="2"/>
      <c r="K1049" s="2"/>
      <c r="L1049" s="2"/>
    </row>
    <row r="1050" spans="10:12">
      <c r="J1050" s="2"/>
      <c r="K1050" s="2"/>
      <c r="L1050" s="2"/>
    </row>
    <row r="1051" spans="10:12">
      <c r="J1051" s="2"/>
      <c r="K1051" s="2"/>
      <c r="L1051" s="2"/>
    </row>
    <row r="1052" spans="10:12">
      <c r="J1052" s="2"/>
      <c r="K1052" s="2"/>
      <c r="L1052" s="2"/>
    </row>
    <row r="1053" spans="10:12">
      <c r="J1053" s="2"/>
      <c r="K1053" s="2"/>
      <c r="L1053" s="2"/>
    </row>
    <row r="1054" spans="10:12">
      <c r="J1054" s="2"/>
      <c r="K1054" s="2"/>
      <c r="L1054" s="2"/>
    </row>
    <row r="1055" spans="10:12">
      <c r="J1055" s="2"/>
      <c r="K1055" s="2"/>
      <c r="L1055" s="2"/>
    </row>
    <row r="1056" spans="10:12">
      <c r="J1056" s="2"/>
      <c r="K1056" s="2"/>
      <c r="L1056" s="2"/>
    </row>
    <row r="1057" spans="10:12">
      <c r="J1057" s="2"/>
      <c r="K1057" s="2"/>
      <c r="L1057" s="2"/>
    </row>
    <row r="1058" spans="10:12">
      <c r="J1058" s="2"/>
      <c r="K1058" s="2"/>
      <c r="L1058" s="2"/>
    </row>
    <row r="1059" spans="10:12">
      <c r="J1059" s="2"/>
      <c r="K1059" s="2"/>
      <c r="L1059" s="2"/>
    </row>
    <row r="1060" spans="10:12">
      <c r="J1060" s="2"/>
      <c r="K1060" s="2"/>
      <c r="L1060" s="2"/>
    </row>
    <row r="1061" spans="10:12">
      <c r="J1061" s="2"/>
      <c r="K1061" s="2"/>
      <c r="L1061" s="2"/>
    </row>
    <row r="1062" spans="10:12">
      <c r="J1062" s="2"/>
      <c r="K1062" s="2"/>
      <c r="L1062" s="2"/>
    </row>
    <row r="1063" spans="10:12">
      <c r="J1063" s="2"/>
      <c r="K1063" s="2"/>
      <c r="L1063" s="2"/>
    </row>
    <row r="1064" spans="10:12">
      <c r="J1064" s="2"/>
      <c r="K1064" s="2"/>
      <c r="L1064" s="2"/>
    </row>
    <row r="1065" spans="10:12">
      <c r="J1065" s="2"/>
      <c r="K1065" s="2"/>
      <c r="L1065" s="2"/>
    </row>
    <row r="1066" spans="10:12">
      <c r="J1066" s="2"/>
      <c r="K1066" s="2"/>
      <c r="L1066" s="2"/>
    </row>
    <row r="1067" spans="10:12">
      <c r="J1067" s="2"/>
      <c r="K1067" s="2"/>
      <c r="L1067" s="2"/>
    </row>
    <row r="1068" spans="10:12">
      <c r="J1068" s="2"/>
      <c r="K1068" s="2"/>
      <c r="L1068" s="2"/>
    </row>
    <row r="1069" spans="10:12">
      <c r="J1069" s="2"/>
      <c r="K1069" s="2"/>
      <c r="L1069" s="2"/>
    </row>
    <row r="1070" spans="10:12">
      <c r="J1070" s="2"/>
      <c r="K1070" s="2"/>
      <c r="L1070" s="2"/>
    </row>
    <row r="1071" spans="10:12">
      <c r="J1071" s="2"/>
      <c r="K1071" s="2"/>
      <c r="L1071" s="2"/>
    </row>
    <row r="1072" spans="10:12">
      <c r="J1072" s="2"/>
      <c r="K1072" s="2"/>
      <c r="L1072" s="2"/>
    </row>
    <row r="1073" spans="10:12">
      <c r="J1073" s="2"/>
      <c r="K1073" s="2"/>
      <c r="L1073" s="2"/>
    </row>
    <row r="1074" spans="10:12">
      <c r="J1074" s="2"/>
      <c r="K1074" s="2"/>
      <c r="L1074" s="2"/>
    </row>
    <row r="1075" spans="10:12">
      <c r="J1075" s="2"/>
      <c r="K1075" s="2"/>
      <c r="L1075" s="2"/>
    </row>
    <row r="1076" spans="10:12">
      <c r="J1076" s="2"/>
      <c r="K1076" s="2"/>
      <c r="L1076" s="2"/>
    </row>
    <row r="1077" spans="10:12">
      <c r="J1077" s="2"/>
      <c r="K1077" s="2"/>
      <c r="L1077" s="2"/>
    </row>
    <row r="1078" spans="10:12">
      <c r="J1078" s="2"/>
      <c r="K1078" s="2"/>
      <c r="L1078" s="2"/>
    </row>
    <row r="1079" spans="10:12">
      <c r="J1079" s="2"/>
      <c r="K1079" s="2"/>
      <c r="L1079" s="2"/>
    </row>
    <row r="1080" spans="10:12">
      <c r="J1080" s="2"/>
      <c r="K1080" s="2"/>
      <c r="L1080" s="2"/>
    </row>
    <row r="1081" spans="10:12">
      <c r="J1081" s="2"/>
      <c r="K1081" s="2"/>
      <c r="L1081" s="2"/>
    </row>
    <row r="1082" spans="10:12">
      <c r="J1082" s="2"/>
      <c r="K1082" s="2"/>
      <c r="L1082" s="2"/>
    </row>
    <row r="1083" spans="10:12">
      <c r="J1083" s="2"/>
      <c r="K1083" s="2"/>
      <c r="L1083" s="2"/>
    </row>
    <row r="1084" spans="10:12">
      <c r="J1084" s="2"/>
      <c r="K1084" s="2"/>
      <c r="L1084" s="2"/>
    </row>
    <row r="1085" spans="10:12">
      <c r="J1085" s="2"/>
      <c r="K1085" s="2"/>
      <c r="L1085" s="2"/>
    </row>
    <row r="1086" spans="10:12">
      <c r="J1086" s="2"/>
      <c r="K1086" s="2"/>
      <c r="L1086" s="2"/>
    </row>
    <row r="1087" spans="10:12">
      <c r="J1087" s="2"/>
      <c r="K1087" s="2"/>
      <c r="L1087" s="2"/>
    </row>
    <row r="1088" spans="10:12">
      <c r="J1088" s="2"/>
      <c r="K1088" s="2"/>
      <c r="L1088" s="2"/>
    </row>
    <row r="1089" spans="10:12">
      <c r="J1089" s="2"/>
      <c r="K1089" s="2"/>
      <c r="L1089" s="2"/>
    </row>
    <row r="1090" spans="10:12">
      <c r="J1090" s="2"/>
      <c r="K1090" s="2"/>
      <c r="L1090" s="2"/>
    </row>
    <row r="1091" spans="10:12">
      <c r="J1091" s="2"/>
      <c r="K1091" s="2"/>
      <c r="L1091" s="2"/>
    </row>
    <row r="1092" spans="10:12">
      <c r="J1092" s="2"/>
      <c r="K1092" s="2"/>
      <c r="L1092" s="2"/>
    </row>
    <row r="1093" spans="10:12">
      <c r="J1093" s="2"/>
      <c r="K1093" s="2"/>
      <c r="L1093" s="2"/>
    </row>
    <row r="1094" spans="10:12">
      <c r="J1094" s="2"/>
      <c r="K1094" s="2"/>
      <c r="L1094" s="2"/>
    </row>
    <row r="1095" spans="10:12">
      <c r="J1095" s="2"/>
      <c r="K1095" s="2"/>
      <c r="L1095" s="2"/>
    </row>
    <row r="1096" spans="10:12">
      <c r="J1096" s="2"/>
      <c r="K1096" s="2"/>
      <c r="L1096" s="2"/>
    </row>
    <row r="1097" spans="10:12">
      <c r="J1097" s="2"/>
      <c r="K1097" s="2"/>
      <c r="L1097" s="2"/>
    </row>
    <row r="1098" spans="10:12">
      <c r="J1098" s="2"/>
      <c r="K1098" s="2"/>
      <c r="L1098" s="2"/>
    </row>
    <row r="1099" spans="10:12">
      <c r="J1099" s="2"/>
      <c r="K1099" s="2"/>
      <c r="L1099" s="2"/>
    </row>
    <row r="1100" spans="10:12">
      <c r="J1100" s="2"/>
      <c r="K1100" s="2"/>
      <c r="L1100" s="2"/>
    </row>
    <row r="1101" spans="10:12">
      <c r="J1101" s="2"/>
      <c r="K1101" s="2"/>
      <c r="L1101" s="2"/>
    </row>
    <row r="1102" spans="10:12">
      <c r="J1102" s="2"/>
      <c r="K1102" s="2"/>
      <c r="L1102" s="2"/>
    </row>
    <row r="1103" spans="10:12">
      <c r="J1103" s="2"/>
      <c r="K1103" s="2"/>
      <c r="L1103" s="2"/>
    </row>
    <row r="1104" spans="10:12">
      <c r="J1104" s="2"/>
      <c r="K1104" s="2"/>
      <c r="L1104" s="2"/>
    </row>
    <row r="1105" spans="10:12">
      <c r="J1105" s="2"/>
      <c r="K1105" s="2"/>
      <c r="L1105" s="2"/>
    </row>
    <row r="1106" spans="10:12">
      <c r="J1106" s="2"/>
      <c r="K1106" s="2"/>
      <c r="L1106" s="2"/>
    </row>
    <row r="1107" spans="10:12">
      <c r="J1107" s="2"/>
      <c r="K1107" s="2"/>
      <c r="L1107" s="2"/>
    </row>
    <row r="1108" spans="10:12">
      <c r="J1108" s="2"/>
      <c r="K1108" s="2"/>
      <c r="L1108" s="2"/>
    </row>
    <row r="1109" spans="10:12">
      <c r="J1109" s="2"/>
      <c r="K1109" s="2"/>
      <c r="L1109" s="2"/>
    </row>
    <row r="1110" spans="10:12">
      <c r="J1110" s="2"/>
      <c r="K1110" s="2"/>
      <c r="L1110" s="2"/>
    </row>
    <row r="1111" spans="10:12">
      <c r="J1111" s="2"/>
      <c r="K1111" s="2"/>
      <c r="L1111" s="2"/>
    </row>
    <row r="1112" spans="10:12">
      <c r="J1112" s="2"/>
      <c r="K1112" s="2"/>
      <c r="L1112" s="2"/>
    </row>
    <row r="1113" spans="10:12">
      <c r="J1113" s="2"/>
      <c r="K1113" s="2"/>
      <c r="L1113" s="2"/>
    </row>
    <row r="1114" spans="10:12">
      <c r="J1114" s="2"/>
      <c r="K1114" s="2"/>
      <c r="L1114" s="2"/>
    </row>
    <row r="1115" spans="10:12">
      <c r="J1115" s="2"/>
      <c r="K1115" s="2"/>
      <c r="L1115" s="2"/>
    </row>
    <row r="1116" spans="10:12">
      <c r="J1116" s="2"/>
      <c r="K1116" s="2"/>
      <c r="L1116" s="2"/>
    </row>
    <row r="1117" spans="10:12">
      <c r="J1117" s="2"/>
      <c r="K1117" s="2"/>
      <c r="L1117" s="2"/>
    </row>
    <row r="1118" spans="10:12">
      <c r="J1118" s="2"/>
      <c r="K1118" s="2"/>
      <c r="L1118" s="2"/>
    </row>
    <row r="1119" spans="10:12">
      <c r="J1119" s="2"/>
      <c r="K1119" s="2"/>
      <c r="L1119" s="2"/>
    </row>
    <row r="1120" spans="10:12">
      <c r="J1120" s="2"/>
      <c r="K1120" s="2"/>
      <c r="L1120" s="2"/>
    </row>
    <row r="1121" spans="10:12">
      <c r="J1121" s="2"/>
      <c r="K1121" s="2"/>
      <c r="L1121" s="2"/>
    </row>
    <row r="1122" spans="10:12">
      <c r="J1122" s="2"/>
      <c r="K1122" s="2"/>
      <c r="L1122" s="2"/>
    </row>
    <row r="1123" spans="10:12">
      <c r="J1123" s="2"/>
      <c r="K1123" s="2"/>
      <c r="L1123" s="2"/>
    </row>
    <row r="1124" spans="10:12">
      <c r="J1124" s="2"/>
      <c r="K1124" s="2"/>
      <c r="L1124" s="2"/>
    </row>
    <row r="1125" spans="10:12">
      <c r="J1125" s="2"/>
      <c r="K1125" s="2"/>
      <c r="L1125" s="2"/>
    </row>
    <row r="1126" spans="10:12">
      <c r="J1126" s="2"/>
      <c r="K1126" s="2"/>
      <c r="L1126" s="2"/>
    </row>
    <row r="1127" spans="10:12">
      <c r="J1127" s="2"/>
      <c r="K1127" s="2"/>
      <c r="L1127" s="2"/>
    </row>
    <row r="1128" spans="10:12">
      <c r="J1128" s="2"/>
      <c r="K1128" s="2"/>
      <c r="L1128" s="2"/>
    </row>
    <row r="1129" spans="10:12">
      <c r="J1129" s="2"/>
      <c r="K1129" s="2"/>
      <c r="L1129" s="2"/>
    </row>
    <row r="1130" spans="10:12">
      <c r="J1130" s="2"/>
      <c r="K1130" s="2"/>
      <c r="L1130" s="2"/>
    </row>
    <row r="1131" spans="10:12">
      <c r="J1131" s="2"/>
      <c r="K1131" s="2"/>
      <c r="L1131" s="2"/>
    </row>
    <row r="1132" spans="10:12">
      <c r="J1132" s="2"/>
      <c r="K1132" s="2"/>
      <c r="L1132" s="2"/>
    </row>
    <row r="1133" spans="10:12">
      <c r="J1133" s="2"/>
      <c r="K1133" s="2"/>
      <c r="L1133" s="2"/>
    </row>
    <row r="1134" spans="10:12">
      <c r="J1134" s="2"/>
      <c r="K1134" s="2"/>
      <c r="L1134" s="2"/>
    </row>
    <row r="1135" spans="10:12">
      <c r="J1135" s="2"/>
      <c r="K1135" s="2"/>
      <c r="L1135" s="2"/>
    </row>
    <row r="1136" spans="10:12">
      <c r="J1136" s="2"/>
      <c r="K1136" s="2"/>
      <c r="L1136" s="2"/>
    </row>
    <row r="1137" spans="10:12">
      <c r="J1137" s="2"/>
      <c r="K1137" s="2"/>
      <c r="L1137" s="2"/>
    </row>
    <row r="1138" spans="10:12">
      <c r="J1138" s="2"/>
      <c r="K1138" s="2"/>
      <c r="L1138" s="2"/>
    </row>
    <row r="1139" spans="10:12">
      <c r="J1139" s="2"/>
      <c r="K1139" s="2"/>
      <c r="L1139" s="2"/>
    </row>
    <row r="1140" spans="10:12">
      <c r="J1140" s="2"/>
      <c r="K1140" s="2"/>
      <c r="L1140" s="2"/>
    </row>
    <row r="1141" spans="10:12">
      <c r="J1141" s="2"/>
      <c r="K1141" s="2"/>
      <c r="L1141" s="2"/>
    </row>
    <row r="1142" spans="10:12">
      <c r="J1142" s="2"/>
      <c r="K1142" s="2"/>
      <c r="L1142" s="2"/>
    </row>
    <row r="1143" spans="10:12">
      <c r="J1143" s="2"/>
      <c r="K1143" s="2"/>
      <c r="L1143" s="2"/>
    </row>
    <row r="1144" spans="10:12">
      <c r="J1144" s="2"/>
      <c r="K1144" s="2"/>
      <c r="L1144" s="2"/>
    </row>
    <row r="1145" spans="10:12">
      <c r="J1145" s="2"/>
      <c r="K1145" s="2"/>
      <c r="L1145" s="2"/>
    </row>
    <row r="1146" spans="10:12">
      <c r="J1146" s="2"/>
      <c r="K1146" s="2"/>
      <c r="L1146" s="2"/>
    </row>
    <row r="1147" spans="10:12">
      <c r="J1147" s="2"/>
      <c r="K1147" s="2"/>
      <c r="L1147" s="2"/>
    </row>
    <row r="1148" spans="10:12">
      <c r="J1148" s="2"/>
      <c r="K1148" s="2"/>
      <c r="L1148" s="2"/>
    </row>
    <row r="1149" spans="10:12">
      <c r="J1149" s="2"/>
      <c r="K1149" s="2"/>
      <c r="L1149" s="2"/>
    </row>
    <row r="1150" spans="10:12">
      <c r="J1150" s="2"/>
      <c r="K1150" s="2"/>
      <c r="L1150" s="2"/>
    </row>
    <row r="1151" spans="10:12">
      <c r="J1151" s="2"/>
      <c r="K1151" s="2"/>
      <c r="L1151" s="2"/>
    </row>
    <row r="1152" spans="10:12">
      <c r="J1152" s="2"/>
      <c r="K1152" s="2"/>
      <c r="L1152" s="2"/>
    </row>
    <row r="1153" spans="10:12">
      <c r="J1153" s="2"/>
      <c r="K1153" s="2"/>
      <c r="L1153" s="2"/>
    </row>
    <row r="1154" spans="10:12">
      <c r="J1154" s="2"/>
      <c r="K1154" s="2"/>
      <c r="L1154" s="2"/>
    </row>
    <row r="1155" spans="10:12">
      <c r="J1155" s="2"/>
      <c r="K1155" s="2"/>
      <c r="L1155" s="2"/>
    </row>
    <row r="1156" spans="10:12">
      <c r="J1156" s="2"/>
      <c r="K1156" s="2"/>
      <c r="L1156" s="2"/>
    </row>
    <row r="1157" spans="10:12">
      <c r="J1157" s="2"/>
      <c r="K1157" s="2"/>
      <c r="L1157" s="2"/>
    </row>
    <row r="1158" spans="10:12">
      <c r="J1158" s="2"/>
      <c r="K1158" s="2"/>
      <c r="L1158" s="2"/>
    </row>
    <row r="1159" spans="10:12">
      <c r="J1159" s="2"/>
      <c r="K1159" s="2"/>
      <c r="L1159" s="2"/>
    </row>
    <row r="1160" spans="10:12">
      <c r="J1160" s="2"/>
      <c r="K1160" s="2"/>
      <c r="L1160" s="2"/>
    </row>
    <row r="1161" spans="10:12">
      <c r="J1161" s="2"/>
      <c r="K1161" s="2"/>
      <c r="L1161" s="2"/>
    </row>
    <row r="1162" spans="10:12">
      <c r="J1162" s="2"/>
      <c r="K1162" s="2"/>
      <c r="L1162" s="2"/>
    </row>
    <row r="1163" spans="10:12">
      <c r="J1163" s="2"/>
      <c r="K1163" s="2"/>
      <c r="L1163" s="2"/>
    </row>
    <row r="1164" spans="10:12">
      <c r="J1164" s="2"/>
      <c r="K1164" s="2"/>
      <c r="L1164" s="2"/>
    </row>
    <row r="1165" spans="10:12">
      <c r="J1165" s="2"/>
      <c r="K1165" s="2"/>
      <c r="L1165" s="2"/>
    </row>
    <row r="1166" spans="10:12">
      <c r="J1166" s="2"/>
      <c r="K1166" s="2"/>
      <c r="L1166" s="2"/>
    </row>
    <row r="1167" spans="10:12">
      <c r="J1167" s="2"/>
      <c r="K1167" s="2"/>
      <c r="L1167" s="2"/>
    </row>
    <row r="1168" spans="10:12">
      <c r="J1168" s="2"/>
      <c r="K1168" s="2"/>
      <c r="L1168" s="2"/>
    </row>
    <row r="1169" spans="10:12">
      <c r="J1169" s="2"/>
      <c r="K1169" s="2"/>
      <c r="L1169" s="2"/>
    </row>
    <row r="1170" spans="10:12">
      <c r="J1170" s="2"/>
      <c r="K1170" s="2"/>
      <c r="L1170" s="2"/>
    </row>
    <row r="1171" spans="10:12">
      <c r="J1171" s="2"/>
      <c r="K1171" s="2"/>
      <c r="L1171" s="2"/>
    </row>
    <row r="1172" spans="10:12">
      <c r="J1172" s="2"/>
      <c r="K1172" s="2"/>
      <c r="L1172" s="2"/>
    </row>
    <row r="1173" spans="10:12">
      <c r="J1173" s="2"/>
      <c r="K1173" s="2"/>
      <c r="L1173" s="2"/>
    </row>
    <row r="1174" spans="10:12">
      <c r="J1174" s="2"/>
      <c r="K1174" s="2"/>
      <c r="L1174" s="2"/>
    </row>
    <row r="1175" spans="10:12">
      <c r="J1175" s="2"/>
      <c r="K1175" s="2"/>
      <c r="L1175" s="2"/>
    </row>
    <row r="1176" spans="10:12">
      <c r="J1176" s="2"/>
      <c r="K1176" s="2"/>
      <c r="L1176" s="2"/>
    </row>
    <row r="1177" spans="10:12">
      <c r="J1177" s="2"/>
      <c r="K1177" s="2"/>
      <c r="L1177" s="2"/>
    </row>
    <row r="1178" spans="10:12">
      <c r="J1178" s="2"/>
      <c r="K1178" s="2"/>
      <c r="L1178" s="2"/>
    </row>
    <row r="1179" spans="10:12">
      <c r="J1179" s="2"/>
      <c r="K1179" s="2"/>
      <c r="L1179" s="2"/>
    </row>
    <row r="1180" spans="10:12">
      <c r="J1180" s="2"/>
      <c r="K1180" s="2"/>
      <c r="L1180" s="2"/>
    </row>
    <row r="1181" spans="10:12">
      <c r="J1181" s="2"/>
      <c r="K1181" s="2"/>
      <c r="L1181" s="2"/>
    </row>
    <row r="1182" spans="10:12">
      <c r="J1182" s="2"/>
      <c r="K1182" s="2"/>
      <c r="L1182" s="2"/>
    </row>
    <row r="1183" spans="10:12">
      <c r="J1183" s="2"/>
      <c r="K1183" s="2"/>
      <c r="L1183" s="2"/>
    </row>
    <row r="1184" spans="10:12">
      <c r="J1184" s="2"/>
      <c r="K1184" s="2"/>
      <c r="L1184" s="2"/>
    </row>
    <row r="1185" spans="10:12">
      <c r="J1185" s="2"/>
      <c r="K1185" s="2"/>
      <c r="L1185" s="2"/>
    </row>
    <row r="1186" spans="10:12">
      <c r="J1186" s="2"/>
      <c r="K1186" s="2"/>
      <c r="L1186" s="2"/>
    </row>
    <row r="1187" spans="10:12">
      <c r="J1187" s="2"/>
      <c r="K1187" s="2"/>
      <c r="L1187" s="2"/>
    </row>
    <row r="1188" spans="10:12">
      <c r="J1188" s="2"/>
      <c r="K1188" s="2"/>
      <c r="L1188" s="2"/>
    </row>
    <row r="1189" spans="10:12">
      <c r="J1189" s="2"/>
      <c r="K1189" s="2"/>
      <c r="L1189" s="2"/>
    </row>
    <row r="1190" spans="10:12">
      <c r="J1190" s="2"/>
      <c r="K1190" s="2"/>
      <c r="L1190" s="2"/>
    </row>
    <row r="1191" spans="10:12">
      <c r="J1191" s="2"/>
      <c r="K1191" s="2"/>
      <c r="L1191" s="2"/>
    </row>
    <row r="1192" spans="10:12">
      <c r="J1192" s="2"/>
      <c r="K1192" s="2"/>
      <c r="L1192" s="2"/>
    </row>
    <row r="1193" spans="10:12">
      <c r="J1193" s="2"/>
      <c r="K1193" s="2"/>
      <c r="L1193" s="2"/>
    </row>
    <row r="1194" spans="10:12">
      <c r="J1194" s="2"/>
      <c r="K1194" s="2"/>
      <c r="L1194" s="2"/>
    </row>
    <row r="1195" spans="10:12">
      <c r="J1195" s="2"/>
      <c r="K1195" s="2"/>
      <c r="L1195" s="2"/>
    </row>
    <row r="1196" spans="10:12">
      <c r="J1196" s="2"/>
      <c r="K1196" s="2"/>
      <c r="L1196" s="2"/>
    </row>
    <row r="1197" spans="10:12">
      <c r="J1197" s="2"/>
      <c r="K1197" s="2"/>
      <c r="L1197" s="2"/>
    </row>
    <row r="1198" spans="10:12">
      <c r="J1198" s="2"/>
      <c r="K1198" s="2"/>
      <c r="L1198" s="2"/>
    </row>
    <row r="1199" spans="10:12">
      <c r="J1199" s="2"/>
      <c r="K1199" s="2"/>
      <c r="L1199" s="2"/>
    </row>
    <row r="1200" spans="10:12">
      <c r="J1200" s="2"/>
      <c r="K1200" s="2"/>
      <c r="L1200" s="2"/>
    </row>
    <row r="1201" spans="10:12">
      <c r="J1201" s="2"/>
      <c r="K1201" s="2"/>
      <c r="L1201" s="2"/>
    </row>
    <row r="1202" spans="10:12">
      <c r="J1202" s="2"/>
      <c r="K1202" s="2"/>
      <c r="L1202" s="2"/>
    </row>
    <row r="1203" spans="10:12">
      <c r="J1203" s="2"/>
      <c r="K1203" s="2"/>
      <c r="L1203" s="2"/>
    </row>
    <row r="1204" spans="10:12">
      <c r="J1204" s="2"/>
      <c r="K1204" s="2"/>
      <c r="L1204" s="2"/>
    </row>
    <row r="1205" spans="10:12">
      <c r="J1205" s="2"/>
      <c r="K1205" s="2"/>
      <c r="L1205" s="2"/>
    </row>
    <row r="1206" spans="10:12">
      <c r="J1206" s="2"/>
      <c r="K1206" s="2"/>
      <c r="L1206" s="2"/>
    </row>
    <row r="1207" spans="10:12">
      <c r="J1207" s="2"/>
      <c r="K1207" s="2"/>
      <c r="L1207" s="2"/>
    </row>
    <row r="1208" spans="10:12">
      <c r="J1208" s="2"/>
      <c r="K1208" s="2"/>
      <c r="L1208" s="2"/>
    </row>
    <row r="1209" spans="10:12">
      <c r="J1209" s="2"/>
      <c r="K1209" s="2"/>
      <c r="L1209" s="2"/>
    </row>
    <row r="1210" spans="10:12">
      <c r="J1210" s="2"/>
      <c r="K1210" s="2"/>
      <c r="L1210" s="2"/>
    </row>
    <row r="1211" spans="10:12">
      <c r="J1211" s="2"/>
      <c r="K1211" s="2"/>
      <c r="L1211" s="2"/>
    </row>
    <row r="1212" spans="10:12">
      <c r="J1212" s="2"/>
      <c r="K1212" s="2"/>
      <c r="L1212" s="2"/>
    </row>
    <row r="1213" spans="10:12">
      <c r="J1213" s="2"/>
      <c r="K1213" s="2"/>
      <c r="L1213" s="2"/>
    </row>
    <row r="1214" spans="10:12">
      <c r="J1214" s="2"/>
      <c r="K1214" s="2"/>
      <c r="L1214" s="2"/>
    </row>
    <row r="1215" spans="10:12">
      <c r="J1215" s="2"/>
      <c r="K1215" s="2"/>
      <c r="L1215" s="2"/>
    </row>
    <row r="1216" spans="10:12">
      <c r="J1216" s="2"/>
      <c r="K1216" s="2"/>
      <c r="L1216" s="2"/>
    </row>
    <row r="1217" spans="10:12">
      <c r="J1217" s="2"/>
      <c r="K1217" s="2"/>
      <c r="L1217" s="2"/>
    </row>
    <row r="1218" spans="10:12">
      <c r="J1218" s="2"/>
      <c r="K1218" s="2"/>
      <c r="L1218" s="2"/>
    </row>
    <row r="1219" spans="10:12">
      <c r="J1219" s="2"/>
      <c r="K1219" s="2"/>
      <c r="L1219" s="2"/>
    </row>
    <row r="1220" spans="10:12">
      <c r="J1220" s="2"/>
      <c r="K1220" s="2"/>
      <c r="L1220" s="2"/>
    </row>
    <row r="1221" spans="10:12">
      <c r="J1221" s="2"/>
      <c r="K1221" s="2"/>
      <c r="L1221" s="2"/>
    </row>
    <row r="1222" spans="10:12">
      <c r="J1222" s="2"/>
      <c r="K1222" s="2"/>
      <c r="L1222" s="2"/>
    </row>
    <row r="1223" spans="10:12">
      <c r="J1223" s="2"/>
      <c r="K1223" s="2"/>
      <c r="L1223" s="2"/>
    </row>
    <row r="1224" spans="10:12">
      <c r="J1224" s="2"/>
      <c r="K1224" s="2"/>
      <c r="L1224" s="2"/>
    </row>
    <row r="1225" spans="10:12">
      <c r="J1225" s="2"/>
      <c r="K1225" s="2"/>
      <c r="L1225" s="2"/>
    </row>
    <row r="1226" spans="10:12">
      <c r="J1226" s="2"/>
      <c r="K1226" s="2"/>
      <c r="L1226" s="2"/>
    </row>
    <row r="1227" spans="10:12">
      <c r="J1227" s="2"/>
      <c r="K1227" s="2"/>
      <c r="L1227" s="2"/>
    </row>
    <row r="1228" spans="10:12">
      <c r="J1228" s="2"/>
      <c r="K1228" s="2"/>
      <c r="L1228" s="2"/>
    </row>
    <row r="1229" spans="10:12">
      <c r="J1229" s="2"/>
      <c r="K1229" s="2"/>
      <c r="L1229" s="2"/>
    </row>
    <row r="1230" spans="10:12">
      <c r="J1230" s="2"/>
      <c r="K1230" s="2"/>
      <c r="L1230" s="2"/>
    </row>
    <row r="1231" spans="10:12">
      <c r="J1231" s="2"/>
      <c r="K1231" s="2"/>
      <c r="L1231" s="2"/>
    </row>
    <row r="1232" spans="10:12">
      <c r="J1232" s="2"/>
      <c r="K1232" s="2"/>
      <c r="L1232" s="2"/>
    </row>
    <row r="1233" spans="10:12">
      <c r="J1233" s="2"/>
      <c r="K1233" s="2"/>
      <c r="L1233" s="2"/>
    </row>
    <row r="1234" spans="10:12">
      <c r="J1234" s="2"/>
      <c r="K1234" s="2"/>
      <c r="L1234" s="2"/>
    </row>
    <row r="1235" spans="10:12">
      <c r="J1235" s="2"/>
      <c r="K1235" s="2"/>
      <c r="L1235" s="2"/>
    </row>
    <row r="1236" spans="10:12">
      <c r="J1236" s="2"/>
      <c r="K1236" s="2"/>
      <c r="L1236" s="2"/>
    </row>
    <row r="1237" spans="10:12">
      <c r="J1237" s="2"/>
      <c r="K1237" s="2"/>
      <c r="L1237" s="2"/>
    </row>
    <row r="1238" spans="10:12">
      <c r="J1238" s="2"/>
      <c r="K1238" s="2"/>
      <c r="L1238" s="2"/>
    </row>
    <row r="1239" spans="10:12">
      <c r="J1239" s="2"/>
      <c r="K1239" s="2"/>
      <c r="L1239" s="2"/>
    </row>
    <row r="1240" spans="10:12">
      <c r="J1240" s="2"/>
      <c r="K1240" s="2"/>
      <c r="L1240" s="2"/>
    </row>
    <row r="1241" spans="10:12">
      <c r="J1241" s="2"/>
      <c r="K1241" s="2"/>
      <c r="L1241" s="2"/>
    </row>
    <row r="1242" spans="10:12">
      <c r="J1242" s="2"/>
      <c r="K1242" s="2"/>
      <c r="L1242" s="2"/>
    </row>
    <row r="1243" spans="10:12">
      <c r="J1243" s="2"/>
      <c r="K1243" s="2"/>
      <c r="L1243" s="2"/>
    </row>
    <row r="1244" spans="10:12">
      <c r="J1244" s="2"/>
      <c r="K1244" s="2"/>
      <c r="L1244" s="2"/>
    </row>
    <row r="1245" spans="10:12">
      <c r="J1245" s="2"/>
      <c r="K1245" s="2"/>
      <c r="L1245" s="2"/>
    </row>
    <row r="1246" spans="10:12">
      <c r="J1246" s="2"/>
      <c r="K1246" s="2"/>
      <c r="L1246" s="2"/>
    </row>
    <row r="1247" spans="10:12">
      <c r="J1247" s="2"/>
      <c r="K1247" s="2"/>
      <c r="L1247" s="2"/>
    </row>
    <row r="1248" spans="10:12">
      <c r="J1248" s="2"/>
      <c r="K1248" s="2"/>
      <c r="L1248" s="2"/>
    </row>
    <row r="1249" spans="10:12">
      <c r="J1249" s="2"/>
      <c r="K1249" s="2"/>
      <c r="L1249" s="2"/>
    </row>
    <row r="1250" spans="10:12">
      <c r="J1250" s="2"/>
      <c r="K1250" s="2"/>
      <c r="L1250" s="2"/>
    </row>
    <row r="1251" spans="10:12">
      <c r="J1251" s="2"/>
      <c r="K1251" s="2"/>
      <c r="L1251" s="2"/>
    </row>
    <row r="1252" spans="10:12">
      <c r="J1252" s="2"/>
      <c r="K1252" s="2"/>
      <c r="L1252" s="2"/>
    </row>
    <row r="1253" spans="10:12">
      <c r="J1253" s="2"/>
      <c r="K1253" s="2"/>
      <c r="L1253" s="2"/>
    </row>
    <row r="1254" spans="10:12">
      <c r="J1254" s="2"/>
      <c r="K1254" s="2"/>
      <c r="L1254" s="2"/>
    </row>
    <row r="1255" spans="10:12">
      <c r="J1255" s="2"/>
      <c r="K1255" s="2"/>
      <c r="L1255" s="2"/>
    </row>
    <row r="1256" spans="10:12">
      <c r="J1256" s="2"/>
      <c r="K1256" s="2"/>
      <c r="L1256" s="2"/>
    </row>
    <row r="1257" spans="10:12">
      <c r="J1257" s="2"/>
      <c r="K1257" s="2"/>
      <c r="L1257" s="2"/>
    </row>
    <row r="1258" spans="10:12">
      <c r="J1258" s="2"/>
      <c r="K1258" s="2"/>
      <c r="L1258" s="2"/>
    </row>
    <row r="1259" spans="10:12">
      <c r="J1259" s="2"/>
      <c r="K1259" s="2"/>
      <c r="L1259" s="2"/>
    </row>
    <row r="1260" spans="10:12">
      <c r="J1260" s="2"/>
      <c r="K1260" s="2"/>
      <c r="L1260" s="2"/>
    </row>
    <row r="1261" spans="10:12">
      <c r="J1261" s="2"/>
      <c r="K1261" s="2"/>
      <c r="L1261" s="2"/>
    </row>
    <row r="1262" spans="10:12">
      <c r="J1262" s="2"/>
      <c r="K1262" s="2"/>
      <c r="L1262" s="2"/>
    </row>
    <row r="1263" spans="10:12">
      <c r="J1263" s="2"/>
      <c r="K1263" s="2"/>
      <c r="L1263" s="2"/>
    </row>
    <row r="1264" spans="10:12">
      <c r="J1264" s="2"/>
      <c r="K1264" s="2"/>
      <c r="L1264" s="2"/>
    </row>
    <row r="1265" spans="10:12">
      <c r="J1265" s="2"/>
      <c r="K1265" s="2"/>
      <c r="L1265" s="2"/>
    </row>
    <row r="1266" spans="10:12">
      <c r="J1266" s="2"/>
      <c r="K1266" s="2"/>
      <c r="L1266" s="2"/>
    </row>
    <row r="1267" spans="10:12">
      <c r="J1267" s="2"/>
      <c r="K1267" s="2"/>
      <c r="L1267" s="2"/>
    </row>
    <row r="1268" spans="10:12">
      <c r="J1268" s="2"/>
      <c r="K1268" s="2"/>
      <c r="L1268" s="2"/>
    </row>
    <row r="1269" spans="10:12">
      <c r="J1269" s="2"/>
      <c r="K1269" s="2"/>
      <c r="L1269" s="2"/>
    </row>
    <row r="1270" spans="10:12">
      <c r="J1270" s="2"/>
      <c r="K1270" s="2"/>
      <c r="L1270" s="2"/>
    </row>
    <row r="1271" spans="10:12">
      <c r="J1271" s="2"/>
      <c r="K1271" s="2"/>
      <c r="L1271" s="2"/>
    </row>
    <row r="1272" spans="10:12">
      <c r="J1272" s="2"/>
      <c r="K1272" s="2"/>
      <c r="L1272" s="2"/>
    </row>
    <row r="1273" spans="10:12">
      <c r="J1273" s="2"/>
      <c r="K1273" s="2"/>
      <c r="L1273" s="2"/>
    </row>
    <row r="1274" spans="10:12">
      <c r="J1274" s="2"/>
      <c r="K1274" s="2"/>
      <c r="L1274" s="2"/>
    </row>
    <row r="1275" spans="10:12">
      <c r="J1275" s="2"/>
      <c r="K1275" s="2"/>
      <c r="L1275" s="2"/>
    </row>
    <row r="1276" spans="10:12">
      <c r="J1276" s="2"/>
      <c r="K1276" s="2"/>
      <c r="L1276" s="2"/>
    </row>
    <row r="1277" spans="10:12">
      <c r="J1277" s="2"/>
      <c r="K1277" s="2"/>
      <c r="L1277" s="2"/>
    </row>
    <row r="1278" spans="10:12">
      <c r="J1278" s="2"/>
      <c r="K1278" s="2"/>
      <c r="L1278" s="2"/>
    </row>
    <row r="1279" spans="10:12">
      <c r="J1279" s="2"/>
      <c r="K1279" s="2"/>
      <c r="L1279" s="2"/>
    </row>
    <row r="1280" spans="10:12">
      <c r="J1280" s="2"/>
      <c r="K1280" s="2"/>
      <c r="L1280" s="2"/>
    </row>
    <row r="1281" spans="10:12">
      <c r="J1281" s="2"/>
      <c r="K1281" s="2"/>
      <c r="L1281" s="2"/>
    </row>
    <row r="1282" spans="10:12">
      <c r="J1282" s="2"/>
      <c r="K1282" s="2"/>
      <c r="L1282" s="2"/>
    </row>
    <row r="1283" spans="10:12">
      <c r="J1283" s="2"/>
      <c r="K1283" s="2"/>
      <c r="L1283" s="2"/>
    </row>
    <row r="1284" spans="10:12">
      <c r="J1284" s="2"/>
      <c r="K1284" s="2"/>
      <c r="L1284" s="2"/>
    </row>
    <row r="1285" spans="10:12">
      <c r="J1285" s="2"/>
      <c r="K1285" s="2"/>
      <c r="L1285" s="2"/>
    </row>
    <row r="1286" spans="10:12">
      <c r="J1286" s="2"/>
      <c r="K1286" s="2"/>
      <c r="L1286" s="2"/>
    </row>
    <row r="1287" spans="10:12">
      <c r="J1287" s="2"/>
      <c r="K1287" s="2"/>
      <c r="L1287" s="2"/>
    </row>
    <row r="1288" spans="10:12">
      <c r="J1288" s="2"/>
      <c r="K1288" s="2"/>
      <c r="L1288" s="2"/>
    </row>
    <row r="1289" spans="10:12">
      <c r="J1289" s="2"/>
      <c r="K1289" s="2"/>
      <c r="L1289" s="2"/>
    </row>
    <row r="1290" spans="10:12">
      <c r="J1290" s="2"/>
      <c r="K1290" s="2"/>
      <c r="L1290" s="2"/>
    </row>
    <row r="1291" spans="10:12">
      <c r="J1291" s="2"/>
      <c r="K1291" s="2"/>
      <c r="L1291" s="2"/>
    </row>
    <row r="1292" spans="10:12">
      <c r="J1292" s="2"/>
      <c r="K1292" s="2"/>
      <c r="L1292" s="2"/>
    </row>
    <row r="1293" spans="10:12">
      <c r="J1293" s="2"/>
      <c r="K1293" s="2"/>
      <c r="L1293" s="2"/>
    </row>
    <row r="1294" spans="10:12">
      <c r="J1294" s="2"/>
      <c r="K1294" s="2"/>
      <c r="L1294" s="2"/>
    </row>
    <row r="1295" spans="10:12">
      <c r="J1295" s="2"/>
      <c r="K1295" s="2"/>
      <c r="L1295" s="2"/>
    </row>
    <row r="1296" spans="10:12">
      <c r="J1296" s="2"/>
      <c r="K1296" s="2"/>
      <c r="L1296" s="2"/>
    </row>
    <row r="1297" spans="10:12">
      <c r="J1297" s="2"/>
      <c r="K1297" s="2"/>
      <c r="L1297" s="2"/>
    </row>
    <row r="1298" spans="10:12">
      <c r="J1298" s="2"/>
      <c r="K1298" s="2"/>
      <c r="L1298" s="2"/>
    </row>
    <row r="1299" spans="10:12">
      <c r="J1299" s="2"/>
      <c r="K1299" s="2"/>
      <c r="L1299" s="2"/>
    </row>
    <row r="1300" spans="10:12">
      <c r="J1300" s="2"/>
      <c r="K1300" s="2"/>
      <c r="L1300" s="2"/>
    </row>
    <row r="1301" spans="10:12">
      <c r="J1301" s="2"/>
      <c r="K1301" s="2"/>
      <c r="L1301" s="2"/>
    </row>
    <row r="1302" spans="10:12">
      <c r="J1302" s="2"/>
      <c r="K1302" s="2"/>
      <c r="L1302" s="2"/>
    </row>
    <row r="1303" spans="10:12">
      <c r="J1303" s="2"/>
      <c r="K1303" s="2"/>
      <c r="L1303" s="2"/>
    </row>
    <row r="1304" spans="10:12">
      <c r="J1304" s="2"/>
      <c r="K1304" s="2"/>
      <c r="L1304" s="2"/>
    </row>
    <row r="1305" spans="10:12">
      <c r="J1305" s="2"/>
      <c r="K1305" s="2"/>
      <c r="L1305" s="2"/>
    </row>
    <row r="1306" spans="10:12">
      <c r="J1306" s="2"/>
      <c r="K1306" s="2"/>
      <c r="L1306" s="2"/>
    </row>
    <row r="1307" spans="10:12">
      <c r="J1307" s="2"/>
      <c r="K1307" s="2"/>
      <c r="L1307" s="2"/>
    </row>
    <row r="1308" spans="10:12">
      <c r="J1308" s="2"/>
      <c r="K1308" s="2"/>
      <c r="L1308" s="2"/>
    </row>
    <row r="1309" spans="10:12">
      <c r="J1309" s="2"/>
      <c r="K1309" s="2"/>
      <c r="L1309" s="2"/>
    </row>
    <row r="1310" spans="10:12">
      <c r="J1310" s="2"/>
      <c r="K1310" s="2"/>
      <c r="L1310" s="2"/>
    </row>
    <row r="1311" spans="10:12">
      <c r="J1311" s="2"/>
      <c r="K1311" s="2"/>
      <c r="L1311" s="2"/>
    </row>
    <row r="1312" spans="10:12">
      <c r="J1312" s="2"/>
      <c r="K1312" s="2"/>
      <c r="L1312" s="2"/>
    </row>
    <row r="1313" spans="10:12">
      <c r="J1313" s="2"/>
      <c r="K1313" s="2"/>
      <c r="L1313" s="2"/>
    </row>
    <row r="1314" spans="10:12">
      <c r="J1314" s="2"/>
      <c r="K1314" s="2"/>
      <c r="L1314" s="2"/>
    </row>
    <row r="1315" spans="10:12">
      <c r="J1315" s="2"/>
      <c r="K1315" s="2"/>
      <c r="L1315" s="2"/>
    </row>
    <row r="1316" spans="10:12">
      <c r="J1316" s="2"/>
      <c r="K1316" s="2"/>
      <c r="L1316" s="2"/>
    </row>
    <row r="1317" spans="10:12">
      <c r="J1317" s="2"/>
      <c r="K1317" s="2"/>
      <c r="L1317" s="2"/>
    </row>
    <row r="1318" spans="10:12">
      <c r="J1318" s="2"/>
      <c r="K1318" s="2"/>
      <c r="L1318" s="2"/>
    </row>
    <row r="1319" spans="10:12">
      <c r="J1319" s="2"/>
      <c r="K1319" s="2"/>
      <c r="L1319" s="2"/>
    </row>
    <row r="1320" spans="10:12">
      <c r="J1320" s="2"/>
      <c r="K1320" s="2"/>
      <c r="L1320" s="2"/>
    </row>
    <row r="1321" spans="10:12">
      <c r="J1321" s="2"/>
      <c r="K1321" s="2"/>
      <c r="L1321" s="2"/>
    </row>
    <row r="1322" spans="10:12">
      <c r="J1322" s="2"/>
      <c r="K1322" s="2"/>
      <c r="L1322" s="2"/>
    </row>
    <row r="1323" spans="10:12">
      <c r="J1323" s="2"/>
      <c r="K1323" s="2"/>
      <c r="L1323" s="2"/>
    </row>
    <row r="1324" spans="10:12">
      <c r="J1324" s="2"/>
      <c r="K1324" s="2"/>
      <c r="L1324" s="2"/>
    </row>
    <row r="1325" spans="10:12">
      <c r="J1325" s="2"/>
      <c r="K1325" s="2"/>
      <c r="L1325" s="2"/>
    </row>
    <row r="1326" spans="10:12">
      <c r="J1326" s="2"/>
      <c r="K1326" s="2"/>
      <c r="L1326" s="2"/>
    </row>
    <row r="1327" spans="10:12">
      <c r="J1327" s="2"/>
      <c r="K1327" s="2"/>
      <c r="L1327" s="2"/>
    </row>
    <row r="1328" spans="10:12">
      <c r="J1328" s="2"/>
      <c r="K1328" s="2"/>
      <c r="L1328" s="2"/>
    </row>
    <row r="1329" spans="10:12">
      <c r="J1329" s="2"/>
      <c r="K1329" s="2"/>
      <c r="L1329" s="2"/>
    </row>
    <row r="1330" spans="10:12">
      <c r="J1330" s="2"/>
      <c r="K1330" s="2"/>
      <c r="L1330" s="2"/>
    </row>
    <row r="1331" spans="10:12">
      <c r="J1331" s="2"/>
      <c r="K1331" s="2"/>
      <c r="L1331" s="2"/>
    </row>
    <row r="1332" spans="10:12">
      <c r="J1332" s="2"/>
      <c r="K1332" s="2"/>
      <c r="L1332" s="2"/>
    </row>
    <row r="1333" spans="10:12">
      <c r="J1333" s="2"/>
      <c r="K1333" s="2"/>
      <c r="L1333" s="2"/>
    </row>
    <row r="1334" spans="10:12">
      <c r="J1334" s="2"/>
      <c r="K1334" s="2"/>
      <c r="L1334" s="2"/>
    </row>
    <row r="1335" spans="10:12">
      <c r="J1335" s="2"/>
      <c r="K1335" s="2"/>
      <c r="L1335" s="2"/>
    </row>
    <row r="1336" spans="10:12">
      <c r="J1336" s="2"/>
      <c r="K1336" s="2"/>
      <c r="L1336" s="2"/>
    </row>
    <row r="1337" spans="10:12">
      <c r="J1337" s="2"/>
      <c r="K1337" s="2"/>
      <c r="L1337" s="2"/>
    </row>
    <row r="1338" spans="10:12">
      <c r="J1338" s="2"/>
      <c r="K1338" s="2"/>
      <c r="L1338" s="2"/>
    </row>
    <row r="1339" spans="10:12">
      <c r="J1339" s="2"/>
      <c r="K1339" s="2"/>
      <c r="L1339" s="2"/>
    </row>
    <row r="1340" spans="10:12">
      <c r="J1340" s="2"/>
      <c r="K1340" s="2"/>
      <c r="L1340" s="2"/>
    </row>
    <row r="1341" spans="10:12">
      <c r="J1341" s="2"/>
      <c r="K1341" s="2"/>
      <c r="L1341" s="2"/>
    </row>
    <row r="1342" spans="10:12">
      <c r="J1342" s="2"/>
      <c r="K1342" s="2"/>
      <c r="L1342" s="2"/>
    </row>
    <row r="1343" spans="10:12">
      <c r="J1343" s="2"/>
      <c r="K1343" s="2"/>
      <c r="L1343" s="2"/>
    </row>
    <row r="1344" spans="10:12">
      <c r="J1344" s="2"/>
      <c r="K1344" s="2"/>
      <c r="L1344" s="2"/>
    </row>
    <row r="1345" spans="10:12">
      <c r="J1345" s="2"/>
      <c r="K1345" s="2"/>
      <c r="L1345" s="2"/>
    </row>
    <row r="1346" spans="10:12">
      <c r="J1346" s="2"/>
      <c r="K1346" s="2"/>
      <c r="L1346" s="2"/>
    </row>
    <row r="1347" spans="10:12">
      <c r="J1347" s="2"/>
      <c r="K1347" s="2"/>
      <c r="L1347" s="2"/>
    </row>
    <row r="1348" spans="10:12">
      <c r="J1348" s="2"/>
      <c r="K1348" s="2"/>
      <c r="L1348" s="2"/>
    </row>
    <row r="1349" spans="10:12">
      <c r="J1349" s="2"/>
      <c r="K1349" s="2"/>
      <c r="L1349" s="2"/>
    </row>
    <row r="1350" spans="10:12">
      <c r="J1350" s="2"/>
      <c r="K1350" s="2"/>
      <c r="L1350" s="2"/>
    </row>
    <row r="1351" spans="10:12">
      <c r="J1351" s="2"/>
      <c r="K1351" s="2"/>
      <c r="L1351" s="2"/>
    </row>
    <row r="1352" spans="10:12">
      <c r="J1352" s="2"/>
      <c r="K1352" s="2"/>
      <c r="L1352" s="2"/>
    </row>
    <row r="1353" spans="10:12">
      <c r="J1353" s="2"/>
      <c r="K1353" s="2"/>
      <c r="L1353" s="2"/>
    </row>
    <row r="1354" spans="10:12">
      <c r="J1354" s="2"/>
      <c r="K1354" s="2"/>
      <c r="L1354" s="2"/>
    </row>
    <row r="1355" spans="10:12">
      <c r="J1355" s="2"/>
      <c r="K1355" s="2"/>
      <c r="L1355" s="2"/>
    </row>
    <row r="1356" spans="10:12">
      <c r="J1356" s="2"/>
      <c r="K1356" s="2"/>
      <c r="L1356" s="2"/>
    </row>
    <row r="1357" spans="10:12">
      <c r="J1357" s="2"/>
      <c r="K1357" s="2"/>
      <c r="L1357" s="2"/>
    </row>
    <row r="1358" spans="10:12">
      <c r="J1358" s="2"/>
      <c r="K1358" s="2"/>
      <c r="L1358" s="2"/>
    </row>
    <row r="1359" spans="10:12">
      <c r="J1359" s="2"/>
      <c r="K1359" s="2"/>
      <c r="L1359" s="2"/>
    </row>
    <row r="1360" spans="10:12">
      <c r="J1360" s="2"/>
      <c r="K1360" s="2"/>
      <c r="L1360" s="2"/>
    </row>
    <row r="1361" spans="10:12">
      <c r="J1361" s="2"/>
      <c r="K1361" s="2"/>
      <c r="L1361" s="2"/>
    </row>
    <row r="1362" spans="10:12">
      <c r="J1362" s="2"/>
      <c r="K1362" s="2"/>
      <c r="L1362" s="2"/>
    </row>
    <row r="1363" spans="10:12">
      <c r="J1363" s="2"/>
      <c r="K1363" s="2"/>
      <c r="L1363" s="2"/>
    </row>
    <row r="1364" spans="10:12">
      <c r="J1364" s="2"/>
      <c r="K1364" s="2"/>
      <c r="L1364" s="2"/>
    </row>
    <row r="1365" spans="10:12">
      <c r="J1365" s="2"/>
      <c r="K1365" s="2"/>
      <c r="L1365" s="2"/>
    </row>
    <row r="1366" spans="10:12">
      <c r="J1366" s="2"/>
      <c r="K1366" s="2"/>
      <c r="L1366" s="2"/>
    </row>
    <row r="1367" spans="10:12">
      <c r="J1367" s="2"/>
      <c r="K1367" s="2"/>
      <c r="L1367" s="2"/>
    </row>
    <row r="1368" spans="10:12">
      <c r="J1368" s="2"/>
      <c r="K1368" s="2"/>
      <c r="L1368" s="2"/>
    </row>
    <row r="1369" spans="10:12">
      <c r="J1369" s="2"/>
      <c r="K1369" s="2"/>
      <c r="L1369" s="2"/>
    </row>
    <row r="1370" spans="10:12">
      <c r="J1370" s="2"/>
      <c r="K1370" s="2"/>
      <c r="L1370" s="2"/>
    </row>
    <row r="1371" spans="10:12">
      <c r="J1371" s="2"/>
      <c r="K1371" s="2"/>
      <c r="L1371" s="2"/>
    </row>
    <row r="1372" spans="10:12">
      <c r="J1372" s="2"/>
      <c r="K1372" s="2"/>
      <c r="L1372" s="2"/>
    </row>
    <row r="1373" spans="10:12">
      <c r="J1373" s="2"/>
      <c r="K1373" s="2"/>
      <c r="L1373" s="2"/>
    </row>
    <row r="1374" spans="10:12">
      <c r="J1374" s="2"/>
      <c r="K1374" s="2"/>
      <c r="L1374" s="2"/>
    </row>
    <row r="1375" spans="10:12">
      <c r="J1375" s="2"/>
      <c r="K1375" s="2"/>
      <c r="L1375" s="2"/>
    </row>
    <row r="1376" spans="10:12">
      <c r="J1376" s="2"/>
      <c r="K1376" s="2"/>
      <c r="L1376" s="2"/>
    </row>
    <row r="1377" spans="10:12">
      <c r="J1377" s="2"/>
      <c r="K1377" s="2"/>
      <c r="L1377" s="2"/>
    </row>
    <row r="1378" spans="10:12">
      <c r="J1378" s="2"/>
      <c r="K1378" s="2"/>
      <c r="L1378" s="2"/>
    </row>
    <row r="1379" spans="10:12">
      <c r="J1379" s="2"/>
      <c r="K1379" s="2"/>
      <c r="L1379" s="2"/>
    </row>
    <row r="1380" spans="10:12">
      <c r="J1380" s="2"/>
      <c r="K1380" s="2"/>
      <c r="L1380" s="2"/>
    </row>
    <row r="1381" spans="10:12">
      <c r="J1381" s="2"/>
      <c r="K1381" s="2"/>
      <c r="L1381" s="2"/>
    </row>
    <row r="1382" spans="10:12">
      <c r="J1382" s="2"/>
      <c r="K1382" s="2"/>
      <c r="L1382" s="2"/>
    </row>
    <row r="1383" spans="10:12">
      <c r="J1383" s="2"/>
      <c r="K1383" s="2"/>
      <c r="L1383" s="2"/>
    </row>
    <row r="1384" spans="10:12">
      <c r="J1384" s="2"/>
      <c r="K1384" s="2"/>
      <c r="L1384" s="2"/>
    </row>
    <row r="1385" spans="10:12">
      <c r="J1385" s="2"/>
      <c r="K1385" s="2"/>
      <c r="L1385" s="2"/>
    </row>
    <row r="1386" spans="10:12">
      <c r="J1386" s="2"/>
      <c r="K1386" s="2"/>
      <c r="L1386" s="2"/>
    </row>
    <row r="1387" spans="10:12">
      <c r="J1387" s="2"/>
      <c r="K1387" s="2"/>
      <c r="L1387" s="2"/>
    </row>
    <row r="1388" spans="10:12">
      <c r="J1388" s="2"/>
      <c r="K1388" s="2"/>
      <c r="L1388" s="2"/>
    </row>
    <row r="1389" spans="10:12">
      <c r="J1389" s="2"/>
      <c r="K1389" s="2"/>
      <c r="L1389" s="2"/>
    </row>
    <row r="1390" spans="10:12">
      <c r="J1390" s="2"/>
      <c r="K1390" s="2"/>
      <c r="L1390" s="2"/>
    </row>
    <row r="1391" spans="10:12">
      <c r="J1391" s="2"/>
      <c r="K1391" s="2"/>
      <c r="L1391" s="2"/>
    </row>
    <row r="1392" spans="10:12">
      <c r="J1392" s="2"/>
      <c r="K1392" s="2"/>
      <c r="L1392" s="2"/>
    </row>
    <row r="1393" spans="10:12">
      <c r="J1393" s="2"/>
      <c r="K1393" s="2"/>
      <c r="L1393" s="2"/>
    </row>
    <row r="1394" spans="10:12">
      <c r="J1394" s="2"/>
      <c r="K1394" s="2"/>
      <c r="L1394" s="2"/>
    </row>
    <row r="1395" spans="10:12">
      <c r="J1395" s="2"/>
      <c r="K1395" s="2"/>
      <c r="L1395" s="2"/>
    </row>
    <row r="1396" spans="10:12">
      <c r="J1396" s="2"/>
      <c r="K1396" s="2"/>
      <c r="L1396" s="2"/>
    </row>
    <row r="1397" spans="10:12">
      <c r="J1397" s="2"/>
      <c r="K1397" s="2"/>
      <c r="L1397" s="2"/>
    </row>
    <row r="1398" spans="10:12">
      <c r="J1398" s="2"/>
      <c r="K1398" s="2"/>
      <c r="L1398" s="2"/>
    </row>
    <row r="1399" spans="10:12">
      <c r="J1399" s="2"/>
      <c r="K1399" s="2"/>
      <c r="L1399" s="2"/>
    </row>
    <row r="1400" spans="10:12">
      <c r="J1400" s="2"/>
      <c r="K1400" s="2"/>
      <c r="L1400" s="2"/>
    </row>
    <row r="1401" spans="10:12">
      <c r="J1401" s="2"/>
      <c r="K1401" s="2"/>
      <c r="L1401" s="2"/>
    </row>
    <row r="1402" spans="10:12">
      <c r="J1402" s="2"/>
      <c r="K1402" s="2"/>
      <c r="L1402" s="2"/>
    </row>
    <row r="1403" spans="10:12">
      <c r="J1403" s="2"/>
      <c r="K1403" s="2"/>
      <c r="L1403" s="2"/>
    </row>
    <row r="1404" spans="10:12">
      <c r="J1404" s="2"/>
      <c r="K1404" s="2"/>
      <c r="L1404" s="2"/>
    </row>
    <row r="1405" spans="10:12">
      <c r="J1405" s="2"/>
      <c r="K1405" s="2"/>
      <c r="L1405" s="2"/>
    </row>
    <row r="1406" spans="10:12">
      <c r="J1406" s="2"/>
      <c r="K1406" s="2"/>
      <c r="L1406" s="2"/>
    </row>
    <row r="1407" spans="10:12">
      <c r="J1407" s="2"/>
      <c r="K1407" s="2"/>
      <c r="L1407" s="2"/>
    </row>
    <row r="1408" spans="10:12">
      <c r="J1408" s="2"/>
      <c r="K1408" s="2"/>
      <c r="L1408" s="2"/>
    </row>
    <row r="1409" spans="10:12">
      <c r="J1409" s="2"/>
      <c r="K1409" s="2"/>
      <c r="L1409" s="2"/>
    </row>
    <row r="1410" spans="10:12">
      <c r="J1410" s="2"/>
      <c r="K1410" s="2"/>
      <c r="L1410" s="2"/>
    </row>
    <row r="1411" spans="10:12">
      <c r="J1411" s="2"/>
      <c r="K1411" s="2"/>
      <c r="L1411" s="2"/>
    </row>
    <row r="1412" spans="10:12">
      <c r="J1412" s="2"/>
      <c r="K1412" s="2"/>
      <c r="L1412" s="2"/>
    </row>
    <row r="1413" spans="10:12">
      <c r="J1413" s="2"/>
      <c r="K1413" s="2"/>
      <c r="L1413" s="2"/>
    </row>
    <row r="1414" spans="10:12">
      <c r="J1414" s="2"/>
      <c r="K1414" s="2"/>
      <c r="L1414" s="2"/>
    </row>
    <row r="1415" spans="10:12">
      <c r="J1415" s="2"/>
      <c r="K1415" s="2"/>
      <c r="L1415" s="2"/>
    </row>
    <row r="1416" spans="10:12">
      <c r="J1416" s="2"/>
      <c r="K1416" s="2"/>
      <c r="L1416" s="2"/>
    </row>
    <row r="1417" spans="10:12">
      <c r="J1417" s="2"/>
      <c r="K1417" s="2"/>
      <c r="L1417" s="2"/>
    </row>
    <row r="1418" spans="10:12">
      <c r="J1418" s="2"/>
      <c r="K1418" s="2"/>
      <c r="L1418" s="2"/>
    </row>
    <row r="1419" spans="10:12">
      <c r="J1419" s="2"/>
      <c r="K1419" s="2"/>
      <c r="L1419" s="2"/>
    </row>
    <row r="1420" spans="10:12">
      <c r="J1420" s="2"/>
      <c r="K1420" s="2"/>
      <c r="L1420" s="2"/>
    </row>
    <row r="1421" spans="10:12">
      <c r="J1421" s="2"/>
      <c r="K1421" s="2"/>
      <c r="L1421" s="2"/>
    </row>
    <row r="1422" spans="10:12">
      <c r="J1422" s="2"/>
      <c r="K1422" s="2"/>
      <c r="L1422" s="2"/>
    </row>
    <row r="1423" spans="10:12">
      <c r="J1423" s="2"/>
      <c r="K1423" s="2"/>
      <c r="L1423" s="2"/>
    </row>
    <row r="1424" spans="10:12">
      <c r="J1424" s="2"/>
      <c r="K1424" s="2"/>
      <c r="L1424" s="2"/>
    </row>
    <row r="1425" spans="10:12">
      <c r="J1425" s="2"/>
      <c r="K1425" s="2"/>
      <c r="L1425" s="2"/>
    </row>
    <row r="1426" spans="10:12">
      <c r="J1426" s="2"/>
      <c r="K1426" s="2"/>
      <c r="L1426" s="2"/>
    </row>
    <row r="1427" spans="10:12">
      <c r="J1427" s="2"/>
      <c r="K1427" s="2"/>
      <c r="L1427" s="2"/>
    </row>
    <row r="1428" spans="10:12">
      <c r="J1428" s="2"/>
      <c r="K1428" s="2"/>
      <c r="L1428" s="2"/>
    </row>
    <row r="1429" spans="10:12">
      <c r="J1429" s="2"/>
      <c r="K1429" s="2"/>
      <c r="L1429" s="2"/>
    </row>
    <row r="1430" spans="10:12">
      <c r="J1430" s="2"/>
      <c r="K1430" s="2"/>
      <c r="L1430" s="2"/>
    </row>
    <row r="1431" spans="10:12">
      <c r="J1431" s="2"/>
      <c r="K1431" s="2"/>
      <c r="L1431" s="2"/>
    </row>
    <row r="1432" spans="10:12">
      <c r="J1432" s="2"/>
      <c r="K1432" s="2"/>
      <c r="L1432" s="2"/>
    </row>
    <row r="1433" spans="10:12">
      <c r="J1433" s="2"/>
      <c r="K1433" s="2"/>
      <c r="L1433" s="2"/>
    </row>
    <row r="1434" spans="10:12">
      <c r="J1434" s="2"/>
      <c r="K1434" s="2"/>
      <c r="L1434" s="2"/>
    </row>
    <row r="1435" spans="10:12">
      <c r="J1435" s="2"/>
      <c r="K1435" s="2"/>
      <c r="L1435" s="2"/>
    </row>
    <row r="1436" spans="10:12">
      <c r="J1436" s="2"/>
      <c r="K1436" s="2"/>
      <c r="L1436" s="2"/>
    </row>
    <row r="1437" spans="10:12">
      <c r="J1437" s="2"/>
      <c r="K1437" s="2"/>
      <c r="L1437" s="2"/>
    </row>
    <row r="1438" spans="10:12">
      <c r="J1438" s="2"/>
      <c r="K1438" s="2"/>
      <c r="L1438" s="2"/>
    </row>
    <row r="1439" spans="10:12">
      <c r="J1439" s="2"/>
      <c r="K1439" s="2"/>
      <c r="L1439" s="2"/>
    </row>
    <row r="1440" spans="10:12">
      <c r="J1440" s="2"/>
      <c r="K1440" s="2"/>
      <c r="L1440" s="2"/>
    </row>
    <row r="1441" spans="10:12">
      <c r="J1441" s="2"/>
      <c r="K1441" s="2"/>
      <c r="L1441" s="2"/>
    </row>
    <row r="1442" spans="10:12">
      <c r="J1442" s="2"/>
      <c r="K1442" s="2"/>
      <c r="L1442" s="2"/>
    </row>
    <row r="1443" spans="10:12">
      <c r="J1443" s="2"/>
      <c r="K1443" s="2"/>
      <c r="L1443" s="2"/>
    </row>
    <row r="1444" spans="10:12">
      <c r="J1444" s="2"/>
      <c r="K1444" s="2"/>
      <c r="L1444" s="2"/>
    </row>
    <row r="1445" spans="10:12">
      <c r="J1445" s="2"/>
      <c r="K1445" s="2"/>
      <c r="L1445" s="2"/>
    </row>
    <row r="1446" spans="10:12">
      <c r="J1446" s="2"/>
      <c r="K1446" s="2"/>
      <c r="L1446" s="2"/>
    </row>
    <row r="1447" spans="10:12">
      <c r="J1447" s="2"/>
      <c r="K1447" s="2"/>
      <c r="L1447" s="2"/>
    </row>
    <row r="1448" spans="10:12">
      <c r="J1448" s="2"/>
      <c r="K1448" s="2"/>
      <c r="L1448" s="2"/>
    </row>
    <row r="1449" spans="10:12">
      <c r="J1449" s="2"/>
      <c r="K1449" s="2"/>
      <c r="L1449" s="2"/>
    </row>
    <row r="1450" spans="10:12">
      <c r="J1450" s="2"/>
      <c r="K1450" s="2"/>
      <c r="L1450" s="2"/>
    </row>
    <row r="1451" spans="10:12">
      <c r="J1451" s="2"/>
      <c r="K1451" s="2"/>
      <c r="L1451" s="2"/>
    </row>
    <row r="1452" spans="10:12">
      <c r="J1452" s="2"/>
      <c r="K1452" s="2"/>
      <c r="L1452" s="2"/>
    </row>
    <row r="1453" spans="10:12">
      <c r="J1453" s="2"/>
      <c r="K1453" s="2"/>
      <c r="L1453" s="2"/>
    </row>
    <row r="1454" spans="10:12">
      <c r="J1454" s="2"/>
      <c r="K1454" s="2"/>
      <c r="L1454" s="2"/>
    </row>
    <row r="1455" spans="10:12">
      <c r="J1455" s="2"/>
      <c r="K1455" s="2"/>
      <c r="L1455" s="2"/>
    </row>
    <row r="1456" spans="10:12">
      <c r="J1456" s="2"/>
      <c r="K1456" s="2"/>
      <c r="L1456" s="2"/>
    </row>
    <row r="1457" spans="10:12">
      <c r="J1457" s="2"/>
      <c r="K1457" s="2"/>
      <c r="L1457" s="2"/>
    </row>
    <row r="1458" spans="10:12">
      <c r="J1458" s="2"/>
      <c r="K1458" s="2"/>
      <c r="L1458" s="2"/>
    </row>
    <row r="1459" spans="10:12">
      <c r="J1459" s="2"/>
      <c r="K1459" s="2"/>
      <c r="L1459" s="2"/>
    </row>
    <row r="1460" spans="10:12">
      <c r="J1460" s="2"/>
      <c r="K1460" s="2"/>
      <c r="L1460" s="2"/>
    </row>
    <row r="1461" spans="10:12">
      <c r="J1461" s="2"/>
      <c r="K1461" s="2"/>
      <c r="L1461" s="2"/>
    </row>
    <row r="1462" spans="10:12">
      <c r="J1462" s="2"/>
      <c r="K1462" s="2"/>
      <c r="L1462" s="2"/>
    </row>
    <row r="1463" spans="10:12">
      <c r="J1463" s="2"/>
      <c r="K1463" s="2"/>
      <c r="L1463" s="2"/>
    </row>
    <row r="1464" spans="10:12">
      <c r="J1464" s="2"/>
      <c r="K1464" s="2"/>
      <c r="L1464" s="2"/>
    </row>
    <row r="1465" spans="10:12">
      <c r="J1465" s="2"/>
      <c r="K1465" s="2"/>
      <c r="L1465" s="2"/>
    </row>
    <row r="1466" spans="10:12">
      <c r="J1466" s="2"/>
      <c r="K1466" s="2"/>
      <c r="L1466" s="2"/>
    </row>
    <row r="1467" spans="10:12">
      <c r="J1467" s="2"/>
      <c r="K1467" s="2"/>
      <c r="L1467" s="2"/>
    </row>
    <row r="1468" spans="10:12">
      <c r="J1468" s="2"/>
      <c r="K1468" s="2"/>
      <c r="L1468" s="2"/>
    </row>
    <row r="1469" spans="10:12">
      <c r="J1469" s="2"/>
      <c r="K1469" s="2"/>
      <c r="L1469" s="2"/>
    </row>
    <row r="1470" spans="10:12">
      <c r="J1470" s="2"/>
      <c r="K1470" s="2"/>
      <c r="L1470" s="2"/>
    </row>
    <row r="1471" spans="10:12">
      <c r="J1471" s="2"/>
      <c r="K1471" s="2"/>
      <c r="L1471" s="2"/>
    </row>
    <row r="1472" spans="10:12">
      <c r="J1472" s="2"/>
      <c r="K1472" s="2"/>
      <c r="L1472" s="2"/>
    </row>
    <row r="1473" spans="10:12">
      <c r="J1473" s="2"/>
      <c r="K1473" s="2"/>
      <c r="L1473" s="2"/>
    </row>
    <row r="1474" spans="10:12">
      <c r="J1474" s="2"/>
      <c r="K1474" s="2"/>
      <c r="L1474" s="2"/>
    </row>
    <row r="1475" spans="10:12">
      <c r="J1475" s="2"/>
      <c r="K1475" s="2"/>
      <c r="L1475" s="2"/>
    </row>
    <row r="1476" spans="10:12">
      <c r="J1476" s="2"/>
      <c r="K1476" s="2"/>
      <c r="L1476" s="2"/>
    </row>
    <row r="1477" spans="10:12">
      <c r="J1477" s="2"/>
      <c r="K1477" s="2"/>
      <c r="L1477" s="2"/>
    </row>
    <row r="1478" spans="10:12">
      <c r="J1478" s="2"/>
      <c r="K1478" s="2"/>
      <c r="L1478" s="2"/>
    </row>
    <row r="1479" spans="10:12">
      <c r="J1479" s="2"/>
      <c r="K1479" s="2"/>
      <c r="L1479" s="2"/>
    </row>
    <row r="1480" spans="10:12">
      <c r="J1480" s="2"/>
      <c r="K1480" s="2"/>
      <c r="L1480" s="2"/>
    </row>
    <row r="1481" spans="10:12">
      <c r="J1481" s="2"/>
      <c r="K1481" s="2"/>
      <c r="L1481" s="2"/>
    </row>
    <row r="1482" spans="10:12">
      <c r="J1482" s="2"/>
      <c r="K1482" s="2"/>
      <c r="L1482" s="2"/>
    </row>
    <row r="1483" spans="10:12">
      <c r="J1483" s="2"/>
      <c r="K1483" s="2"/>
      <c r="L1483" s="2"/>
    </row>
    <row r="1484" spans="10:12">
      <c r="J1484" s="2"/>
      <c r="K1484" s="2"/>
      <c r="L1484" s="2"/>
    </row>
    <row r="1485" spans="10:12">
      <c r="J1485" s="2"/>
      <c r="K1485" s="2"/>
      <c r="L1485" s="2"/>
    </row>
    <row r="1486" spans="10:12">
      <c r="J1486" s="2"/>
      <c r="K1486" s="2"/>
      <c r="L1486" s="2"/>
    </row>
    <row r="1487" spans="10:12">
      <c r="J1487" s="2"/>
      <c r="K1487" s="2"/>
      <c r="L1487" s="2"/>
    </row>
    <row r="1488" spans="10:12">
      <c r="J1488" s="2"/>
      <c r="K1488" s="2"/>
      <c r="L1488" s="2"/>
    </row>
    <row r="1489" spans="10:12">
      <c r="J1489" s="2"/>
      <c r="K1489" s="2"/>
      <c r="L1489" s="2"/>
    </row>
    <row r="1490" spans="10:12">
      <c r="J1490" s="2"/>
      <c r="K1490" s="2"/>
      <c r="L1490" s="2"/>
    </row>
    <row r="1491" spans="10:12">
      <c r="J1491" s="2"/>
      <c r="K1491" s="2"/>
      <c r="L1491" s="2"/>
    </row>
    <row r="1492" spans="10:12">
      <c r="J1492" s="2"/>
      <c r="K1492" s="2"/>
      <c r="L1492" s="2"/>
    </row>
    <row r="1493" spans="10:12">
      <c r="J1493" s="2"/>
      <c r="K1493" s="2"/>
      <c r="L1493" s="2"/>
    </row>
    <row r="1494" spans="10:12">
      <c r="J1494" s="2"/>
      <c r="K1494" s="2"/>
      <c r="L1494" s="2"/>
    </row>
    <row r="1495" spans="10:12">
      <c r="J1495" s="2"/>
      <c r="K1495" s="2"/>
      <c r="L1495" s="2"/>
    </row>
    <row r="1496" spans="10:12">
      <c r="J1496" s="2"/>
      <c r="K1496" s="2"/>
      <c r="L1496" s="2"/>
    </row>
    <row r="1497" spans="10:12">
      <c r="J1497" s="2"/>
      <c r="K1497" s="2"/>
      <c r="L1497" s="2"/>
    </row>
    <row r="1498" spans="10:12">
      <c r="J1498" s="2"/>
      <c r="K1498" s="2"/>
      <c r="L1498" s="2"/>
    </row>
    <row r="1499" spans="10:12">
      <c r="J1499" s="2"/>
      <c r="K1499" s="2"/>
      <c r="L1499" s="2"/>
    </row>
    <row r="1500" spans="10:12">
      <c r="J1500" s="2"/>
      <c r="K1500" s="2"/>
      <c r="L1500" s="2"/>
    </row>
    <row r="1501" spans="10:12">
      <c r="J1501" s="2"/>
      <c r="K1501" s="2"/>
      <c r="L1501" s="2"/>
    </row>
    <row r="1502" spans="10:12">
      <c r="J1502" s="2"/>
      <c r="K1502" s="2"/>
      <c r="L1502" s="2"/>
    </row>
    <row r="1503" spans="10:12">
      <c r="J1503" s="2"/>
      <c r="K1503" s="2"/>
      <c r="L1503" s="2"/>
    </row>
    <row r="1504" spans="10:12">
      <c r="J1504" s="2"/>
      <c r="K1504" s="2"/>
      <c r="L1504" s="2"/>
    </row>
    <row r="1505" spans="10:12">
      <c r="J1505" s="2"/>
      <c r="K1505" s="2"/>
      <c r="L1505" s="2"/>
    </row>
    <row r="1506" spans="10:12">
      <c r="J1506" s="2"/>
      <c r="K1506" s="2"/>
      <c r="L1506" s="2"/>
    </row>
    <row r="1507" spans="10:12">
      <c r="J1507" s="2"/>
      <c r="K1507" s="2"/>
      <c r="L1507" s="2"/>
    </row>
    <row r="1508" spans="10:12">
      <c r="J1508" s="2"/>
      <c r="K1508" s="2"/>
      <c r="L1508" s="2"/>
    </row>
    <row r="1509" spans="10:12">
      <c r="J1509" s="2"/>
      <c r="K1509" s="2"/>
      <c r="L1509" s="2"/>
    </row>
    <row r="1510" spans="10:12">
      <c r="J1510" s="2"/>
      <c r="K1510" s="2"/>
      <c r="L1510" s="2"/>
    </row>
    <row r="1511" spans="10:12">
      <c r="J1511" s="2"/>
      <c r="K1511" s="2"/>
      <c r="L1511" s="2"/>
    </row>
    <row r="1512" spans="10:12">
      <c r="J1512" s="2"/>
      <c r="K1512" s="2"/>
      <c r="L1512" s="2"/>
    </row>
    <row r="1513" spans="10:12">
      <c r="J1513" s="2"/>
      <c r="K1513" s="2"/>
      <c r="L1513" s="2"/>
    </row>
    <row r="1514" spans="10:12">
      <c r="J1514" s="2"/>
      <c r="K1514" s="2"/>
      <c r="L1514" s="2"/>
    </row>
    <row r="1515" spans="10:12">
      <c r="J1515" s="2"/>
      <c r="K1515" s="2"/>
      <c r="L1515" s="2"/>
    </row>
    <row r="1516" spans="10:12">
      <c r="J1516" s="2"/>
      <c r="K1516" s="2"/>
      <c r="L1516" s="2"/>
    </row>
    <row r="1517" spans="10:12">
      <c r="J1517" s="2"/>
      <c r="K1517" s="2"/>
      <c r="L1517" s="2"/>
    </row>
    <row r="1518" spans="10:12">
      <c r="J1518" s="2"/>
      <c r="K1518" s="2"/>
      <c r="L1518" s="2"/>
    </row>
    <row r="1519" spans="10:12">
      <c r="J1519" s="2"/>
      <c r="K1519" s="2"/>
      <c r="L1519" s="2"/>
    </row>
    <row r="1520" spans="10:12">
      <c r="J1520" s="2"/>
      <c r="K1520" s="2"/>
      <c r="L1520" s="2"/>
    </row>
    <row r="1521" spans="10:12">
      <c r="J1521" s="2"/>
      <c r="K1521" s="2"/>
      <c r="L1521" s="2"/>
    </row>
    <row r="1522" spans="10:12">
      <c r="J1522" s="2"/>
      <c r="K1522" s="2"/>
      <c r="L1522" s="2"/>
    </row>
    <row r="1523" spans="10:12">
      <c r="J1523" s="2"/>
      <c r="K1523" s="2"/>
      <c r="L1523" s="2"/>
    </row>
    <row r="1524" spans="10:12">
      <c r="J1524" s="2"/>
      <c r="K1524" s="2"/>
      <c r="L1524" s="2"/>
    </row>
    <row r="1525" spans="10:12">
      <c r="J1525" s="2"/>
      <c r="K1525" s="2"/>
      <c r="L1525" s="2"/>
    </row>
    <row r="1526" spans="10:12">
      <c r="J1526" s="2"/>
      <c r="K1526" s="2"/>
      <c r="L1526" s="2"/>
    </row>
    <row r="1527" spans="10:12">
      <c r="J1527" s="2"/>
      <c r="K1527" s="2"/>
      <c r="L1527" s="2"/>
    </row>
    <row r="1528" spans="10:12">
      <c r="J1528" s="2"/>
      <c r="K1528" s="2"/>
      <c r="L1528" s="2"/>
    </row>
    <row r="1529" spans="10:12">
      <c r="J1529" s="2"/>
      <c r="K1529" s="2"/>
      <c r="L1529" s="2"/>
    </row>
    <row r="1530" spans="10:12">
      <c r="J1530" s="2"/>
      <c r="K1530" s="2"/>
      <c r="L1530" s="2"/>
    </row>
    <row r="1531" spans="10:12">
      <c r="J1531" s="2"/>
      <c r="K1531" s="2"/>
      <c r="L1531" s="2"/>
    </row>
    <row r="1532" spans="10:12">
      <c r="J1532" s="2"/>
      <c r="K1532" s="2"/>
      <c r="L1532" s="2"/>
    </row>
    <row r="1533" spans="10:12">
      <c r="J1533" s="2"/>
      <c r="K1533" s="2"/>
      <c r="L1533" s="2"/>
    </row>
    <row r="1534" spans="10:12">
      <c r="J1534" s="2"/>
      <c r="K1534" s="2"/>
      <c r="L1534" s="2"/>
    </row>
    <row r="1535" spans="10:12">
      <c r="J1535" s="2"/>
      <c r="K1535" s="2"/>
      <c r="L1535" s="2"/>
    </row>
    <row r="1536" spans="10:12">
      <c r="J1536" s="2"/>
      <c r="K1536" s="2"/>
      <c r="L1536" s="2"/>
    </row>
    <row r="1537" spans="10:12">
      <c r="J1537" s="2"/>
      <c r="K1537" s="2"/>
      <c r="L1537" s="2"/>
    </row>
    <row r="1538" spans="10:12">
      <c r="J1538" s="2"/>
      <c r="K1538" s="2"/>
      <c r="L1538" s="2"/>
    </row>
    <row r="1539" spans="10:12">
      <c r="J1539" s="2"/>
      <c r="K1539" s="2"/>
      <c r="L1539" s="2"/>
    </row>
    <row r="1540" spans="10:12">
      <c r="J1540" s="2"/>
      <c r="K1540" s="2"/>
      <c r="L1540" s="2"/>
    </row>
    <row r="1541" spans="10:12">
      <c r="J1541" s="2"/>
      <c r="K1541" s="2"/>
      <c r="L1541" s="2"/>
    </row>
    <row r="1542" spans="10:12">
      <c r="J1542" s="2"/>
      <c r="K1542" s="2"/>
      <c r="L1542" s="2"/>
    </row>
    <row r="1543" spans="10:12">
      <c r="J1543" s="2"/>
      <c r="K1543" s="2"/>
      <c r="L1543" s="2"/>
    </row>
    <row r="1544" spans="10:12">
      <c r="J1544" s="2"/>
      <c r="K1544" s="2"/>
      <c r="L1544" s="2"/>
    </row>
    <row r="1545" spans="10:12">
      <c r="J1545" s="2"/>
      <c r="K1545" s="2"/>
      <c r="L1545" s="2"/>
    </row>
    <row r="1546" spans="10:12">
      <c r="J1546" s="2"/>
      <c r="K1546" s="2"/>
      <c r="L1546" s="2"/>
    </row>
    <row r="1547" spans="10:12">
      <c r="J1547" s="2"/>
      <c r="K1547" s="2"/>
      <c r="L1547" s="2"/>
    </row>
    <row r="1548" spans="10:12">
      <c r="J1548" s="2"/>
      <c r="K1548" s="2"/>
      <c r="L1548" s="2"/>
    </row>
    <row r="1549" spans="10:12">
      <c r="J1549" s="2"/>
      <c r="K1549" s="2"/>
      <c r="L1549" s="2"/>
    </row>
    <row r="1550" spans="10:12">
      <c r="J1550" s="2"/>
      <c r="K1550" s="2"/>
      <c r="L1550" s="2"/>
    </row>
    <row r="1551" spans="10:12">
      <c r="J1551" s="2"/>
      <c r="K1551" s="2"/>
      <c r="L1551" s="2"/>
    </row>
    <row r="1552" spans="10:12">
      <c r="J1552" s="2"/>
      <c r="K1552" s="2"/>
      <c r="L1552" s="2"/>
    </row>
    <row r="1553" spans="10:12">
      <c r="J1553" s="2"/>
      <c r="K1553" s="2"/>
      <c r="L1553" s="2"/>
    </row>
    <row r="1554" spans="10:12">
      <c r="J1554" s="2"/>
      <c r="K1554" s="2"/>
      <c r="L1554" s="2"/>
    </row>
    <row r="1555" spans="10:12">
      <c r="J1555" s="2"/>
      <c r="K1555" s="2"/>
      <c r="L1555" s="2"/>
    </row>
    <row r="1556" spans="10:12">
      <c r="J1556" s="2"/>
      <c r="K1556" s="2"/>
      <c r="L1556" s="2"/>
    </row>
    <row r="1557" spans="10:12">
      <c r="J1557" s="2"/>
      <c r="K1557" s="2"/>
      <c r="L1557" s="2"/>
    </row>
    <row r="1558" spans="10:12">
      <c r="J1558" s="2"/>
      <c r="K1558" s="2"/>
      <c r="L1558" s="2"/>
    </row>
    <row r="1559" spans="10:12">
      <c r="J1559" s="2"/>
      <c r="K1559" s="2"/>
      <c r="L1559" s="2"/>
    </row>
    <row r="1560" spans="10:12">
      <c r="J1560" s="2"/>
      <c r="K1560" s="2"/>
      <c r="L1560" s="2"/>
    </row>
    <row r="1561" spans="10:12">
      <c r="J1561" s="2"/>
      <c r="K1561" s="2"/>
      <c r="L1561" s="2"/>
    </row>
    <row r="1562" spans="10:12">
      <c r="J1562" s="2"/>
      <c r="K1562" s="2"/>
      <c r="L1562" s="2"/>
    </row>
    <row r="1563" spans="10:12">
      <c r="J1563" s="2"/>
      <c r="K1563" s="2"/>
      <c r="L1563" s="2"/>
    </row>
    <row r="1564" spans="10:12">
      <c r="J1564" s="2"/>
      <c r="K1564" s="2"/>
      <c r="L1564" s="2"/>
    </row>
    <row r="1565" spans="10:12">
      <c r="J1565" s="2"/>
      <c r="K1565" s="2"/>
      <c r="L1565" s="2"/>
    </row>
    <row r="1566" spans="10:12">
      <c r="J1566" s="2"/>
      <c r="K1566" s="2"/>
      <c r="L1566" s="2"/>
    </row>
    <row r="1567" spans="10:12">
      <c r="J1567" s="2"/>
      <c r="K1567" s="2"/>
      <c r="L1567" s="2"/>
    </row>
    <row r="1568" spans="10:12">
      <c r="J1568" s="2"/>
      <c r="K1568" s="2"/>
      <c r="L1568" s="2"/>
    </row>
    <row r="1569" spans="10:12">
      <c r="J1569" s="2"/>
      <c r="K1569" s="2"/>
      <c r="L1569" s="2"/>
    </row>
    <row r="1570" spans="10:12">
      <c r="J1570" s="2"/>
      <c r="K1570" s="2"/>
      <c r="L1570" s="2"/>
    </row>
    <row r="1571" spans="10:12">
      <c r="J1571" s="2"/>
      <c r="K1571" s="2"/>
      <c r="L1571" s="2"/>
    </row>
    <row r="1572" spans="10:12">
      <c r="J1572" s="2"/>
      <c r="K1572" s="2"/>
      <c r="L1572" s="2"/>
    </row>
    <row r="1573" spans="10:12">
      <c r="J1573" s="2"/>
      <c r="K1573" s="2"/>
      <c r="L1573" s="2"/>
    </row>
    <row r="1574" spans="10:12">
      <c r="J1574" s="2"/>
      <c r="K1574" s="2"/>
      <c r="L1574" s="2"/>
    </row>
    <row r="1575" spans="10:12">
      <c r="J1575" s="2"/>
      <c r="K1575" s="2"/>
      <c r="L1575" s="2"/>
    </row>
    <row r="1576" spans="10:12">
      <c r="J1576" s="2"/>
      <c r="K1576" s="2"/>
      <c r="L1576" s="2"/>
    </row>
    <row r="1577" spans="10:12">
      <c r="J1577" s="2"/>
      <c r="K1577" s="2"/>
      <c r="L1577" s="2"/>
    </row>
    <row r="1578" spans="10:12">
      <c r="J1578" s="2"/>
      <c r="K1578" s="2"/>
      <c r="L1578" s="2"/>
    </row>
    <row r="1579" spans="10:12">
      <c r="J1579" s="2"/>
      <c r="K1579" s="2"/>
      <c r="L1579" s="2"/>
    </row>
    <row r="1580" spans="10:12">
      <c r="J1580" s="2"/>
      <c r="K1580" s="2"/>
      <c r="L1580" s="2"/>
    </row>
    <row r="1581" spans="10:12">
      <c r="J1581" s="2"/>
      <c r="K1581" s="2"/>
      <c r="L1581" s="2"/>
    </row>
    <row r="1582" spans="10:12">
      <c r="J1582" s="2"/>
      <c r="K1582" s="2"/>
      <c r="L1582" s="2"/>
    </row>
    <row r="1583" spans="10:12">
      <c r="J1583" s="2"/>
      <c r="K1583" s="2"/>
      <c r="L1583" s="2"/>
    </row>
    <row r="1584" spans="10:12">
      <c r="J1584" s="2"/>
      <c r="K1584" s="2"/>
      <c r="L1584" s="2"/>
    </row>
    <row r="1585" spans="10:12">
      <c r="J1585" s="2"/>
      <c r="K1585" s="2"/>
      <c r="L1585" s="2"/>
    </row>
    <row r="1586" spans="10:12">
      <c r="J1586" s="2"/>
      <c r="K1586" s="2"/>
      <c r="L1586" s="2"/>
    </row>
    <row r="1587" spans="10:12">
      <c r="J1587" s="2"/>
      <c r="K1587" s="2"/>
      <c r="L1587" s="2"/>
    </row>
    <row r="1588" spans="10:12">
      <c r="J1588" s="2"/>
      <c r="K1588" s="2"/>
      <c r="L1588" s="2"/>
    </row>
    <row r="1589" spans="10:12">
      <c r="J1589" s="2"/>
      <c r="K1589" s="2"/>
      <c r="L1589" s="2"/>
    </row>
    <row r="1590" spans="10:12">
      <c r="J1590" s="2"/>
      <c r="K1590" s="2"/>
      <c r="L1590" s="2"/>
    </row>
    <row r="1591" spans="10:12">
      <c r="J1591" s="2"/>
      <c r="K1591" s="2"/>
      <c r="L1591" s="2"/>
    </row>
    <row r="1592" spans="10:12">
      <c r="J1592" s="2"/>
      <c r="K1592" s="2"/>
      <c r="L1592" s="2"/>
    </row>
    <row r="1593" spans="10:12">
      <c r="J1593" s="2"/>
      <c r="K1593" s="2"/>
      <c r="L1593" s="2"/>
    </row>
    <row r="1594" spans="10:12">
      <c r="J1594" s="2"/>
      <c r="K1594" s="2"/>
      <c r="L1594" s="2"/>
    </row>
    <row r="1595" spans="10:12">
      <c r="J1595" s="2"/>
      <c r="K1595" s="2"/>
      <c r="L1595" s="2"/>
    </row>
    <row r="1596" spans="10:12">
      <c r="J1596" s="2"/>
      <c r="K1596" s="2"/>
      <c r="L1596" s="2"/>
    </row>
    <row r="1597" spans="10:12">
      <c r="J1597" s="2"/>
      <c r="K1597" s="2"/>
      <c r="L1597" s="2"/>
    </row>
    <row r="1598" spans="10:12">
      <c r="J1598" s="2"/>
      <c r="K1598" s="2"/>
      <c r="L1598" s="2"/>
    </row>
    <row r="1599" spans="10:12">
      <c r="J1599" s="2"/>
      <c r="K1599" s="2"/>
      <c r="L1599" s="2"/>
    </row>
    <row r="1600" spans="10:12">
      <c r="J1600" s="2"/>
      <c r="K1600" s="2"/>
      <c r="L1600" s="2"/>
    </row>
    <row r="1601" spans="10:12">
      <c r="J1601" s="2"/>
      <c r="K1601" s="2"/>
      <c r="L1601" s="2"/>
    </row>
    <row r="1602" spans="10:12">
      <c r="J1602" s="2"/>
      <c r="K1602" s="2"/>
      <c r="L1602" s="2"/>
    </row>
    <row r="1603" spans="10:12">
      <c r="J1603" s="2"/>
      <c r="K1603" s="2"/>
      <c r="L1603" s="2"/>
    </row>
    <row r="1604" spans="10:12">
      <c r="J1604" s="2"/>
      <c r="K1604" s="2"/>
      <c r="L1604" s="2"/>
    </row>
    <row r="1605" spans="10:12">
      <c r="J1605" s="2"/>
      <c r="K1605" s="2"/>
      <c r="L1605" s="2"/>
    </row>
    <row r="1606" spans="10:12">
      <c r="J1606" s="2"/>
      <c r="K1606" s="2"/>
      <c r="L1606" s="2"/>
    </row>
    <row r="1607" spans="10:12">
      <c r="J1607" s="2"/>
      <c r="K1607" s="2"/>
      <c r="L1607" s="2"/>
    </row>
    <row r="1608" spans="10:12">
      <c r="J1608" s="2"/>
      <c r="K1608" s="2"/>
      <c r="L1608" s="2"/>
    </row>
    <row r="1609" spans="10:12">
      <c r="J1609" s="2"/>
      <c r="K1609" s="2"/>
      <c r="L1609" s="2"/>
    </row>
    <row r="1610" spans="10:12">
      <c r="J1610" s="2"/>
      <c r="K1610" s="2"/>
      <c r="L1610" s="2"/>
    </row>
    <row r="1611" spans="10:12">
      <c r="J1611" s="2"/>
      <c r="K1611" s="2"/>
      <c r="L1611" s="2"/>
    </row>
    <row r="1612" spans="10:12">
      <c r="J1612" s="2"/>
      <c r="K1612" s="2"/>
      <c r="L1612" s="2"/>
    </row>
    <row r="1613" spans="10:12">
      <c r="J1613" s="2"/>
      <c r="K1613" s="2"/>
      <c r="L1613" s="2"/>
    </row>
    <row r="1614" spans="10:12">
      <c r="J1614" s="2"/>
      <c r="K1614" s="2"/>
      <c r="L1614" s="2"/>
    </row>
    <row r="1615" spans="10:12">
      <c r="J1615" s="2"/>
      <c r="K1615" s="2"/>
      <c r="L1615" s="2"/>
    </row>
    <row r="1616" spans="10:12">
      <c r="J1616" s="2"/>
      <c r="K1616" s="2"/>
      <c r="L1616" s="2"/>
    </row>
    <row r="1617" spans="10:12">
      <c r="J1617" s="2"/>
      <c r="K1617" s="2"/>
      <c r="L1617" s="2"/>
    </row>
    <row r="1618" spans="10:12">
      <c r="J1618" s="2"/>
      <c r="K1618" s="2"/>
      <c r="L1618" s="2"/>
    </row>
    <row r="1619" spans="10:12">
      <c r="J1619" s="2"/>
      <c r="K1619" s="2"/>
      <c r="L1619" s="2"/>
    </row>
    <row r="1620" spans="10:12">
      <c r="J1620" s="2"/>
      <c r="K1620" s="2"/>
      <c r="L1620" s="2"/>
    </row>
    <row r="1621" spans="10:12">
      <c r="J1621" s="2"/>
      <c r="K1621" s="2"/>
      <c r="L1621" s="2"/>
    </row>
    <row r="1622" spans="10:12">
      <c r="J1622" s="2"/>
      <c r="K1622" s="2"/>
      <c r="L1622" s="2"/>
    </row>
    <row r="1623" spans="10:12">
      <c r="J1623" s="2"/>
      <c r="K1623" s="2"/>
      <c r="L1623" s="2"/>
    </row>
    <row r="1624" spans="10:12">
      <c r="J1624" s="2"/>
      <c r="K1624" s="2"/>
      <c r="L1624" s="2"/>
    </row>
    <row r="1625" spans="10:12">
      <c r="J1625" s="2"/>
      <c r="K1625" s="2"/>
      <c r="L1625" s="2"/>
    </row>
    <row r="1626" spans="10:12">
      <c r="J1626" s="2"/>
      <c r="K1626" s="2"/>
      <c r="L1626" s="2"/>
    </row>
    <row r="1627" spans="10:12">
      <c r="J1627" s="2"/>
      <c r="K1627" s="2"/>
      <c r="L1627" s="2"/>
    </row>
    <row r="1628" spans="10:12">
      <c r="J1628" s="2"/>
      <c r="K1628" s="2"/>
      <c r="L1628" s="2"/>
    </row>
    <row r="1629" spans="10:12">
      <c r="J1629" s="2"/>
      <c r="K1629" s="2"/>
      <c r="L1629" s="2"/>
    </row>
    <row r="1630" spans="10:12">
      <c r="J1630" s="2"/>
      <c r="K1630" s="2"/>
      <c r="L1630" s="2"/>
    </row>
    <row r="1631" spans="10:12">
      <c r="J1631" s="2"/>
      <c r="K1631" s="2"/>
      <c r="L1631" s="2"/>
    </row>
    <row r="1632" spans="10:12">
      <c r="J1632" s="2"/>
      <c r="K1632" s="2"/>
      <c r="L1632" s="2"/>
    </row>
    <row r="1633" spans="10:12">
      <c r="J1633" s="2"/>
      <c r="K1633" s="2"/>
      <c r="L1633" s="2"/>
    </row>
    <row r="1634" spans="10:12">
      <c r="J1634" s="2"/>
      <c r="K1634" s="2"/>
      <c r="L1634" s="2"/>
    </row>
    <row r="1635" spans="10:12">
      <c r="J1635" s="2"/>
      <c r="K1635" s="2"/>
      <c r="L1635" s="2"/>
    </row>
    <row r="1636" spans="10:12">
      <c r="J1636" s="2"/>
      <c r="K1636" s="2"/>
      <c r="L1636" s="2"/>
    </row>
    <row r="1637" spans="10:12">
      <c r="J1637" s="2"/>
      <c r="K1637" s="2"/>
      <c r="L1637" s="2"/>
    </row>
    <row r="1638" spans="10:12">
      <c r="J1638" s="2"/>
      <c r="K1638" s="2"/>
      <c r="L1638" s="2"/>
    </row>
    <row r="1639" spans="10:12">
      <c r="J1639" s="2"/>
      <c r="K1639" s="2"/>
      <c r="L1639" s="2"/>
    </row>
    <row r="1640" spans="10:12">
      <c r="J1640" s="2"/>
      <c r="K1640" s="2"/>
      <c r="L1640" s="2"/>
    </row>
    <row r="1641" spans="10:12">
      <c r="J1641" s="2"/>
      <c r="K1641" s="2"/>
      <c r="L1641" s="2"/>
    </row>
    <row r="1642" spans="10:12">
      <c r="J1642" s="2"/>
      <c r="K1642" s="2"/>
      <c r="L1642" s="2"/>
    </row>
    <row r="1643" spans="10:12">
      <c r="J1643" s="2"/>
      <c r="K1643" s="2"/>
      <c r="L1643" s="2"/>
    </row>
    <row r="1644" spans="10:12">
      <c r="J1644" s="2"/>
      <c r="K1644" s="2"/>
      <c r="L1644" s="2"/>
    </row>
    <row r="1645" spans="10:12">
      <c r="J1645" s="2"/>
      <c r="K1645" s="2"/>
      <c r="L1645" s="2"/>
    </row>
    <row r="1646" spans="10:12">
      <c r="J1646" s="2"/>
      <c r="K1646" s="2"/>
      <c r="L1646" s="2"/>
    </row>
    <row r="1647" spans="10:12">
      <c r="J1647" s="2"/>
      <c r="K1647" s="2"/>
      <c r="L1647" s="2"/>
    </row>
    <row r="1648" spans="10:12">
      <c r="J1648" s="2"/>
      <c r="K1648" s="2"/>
      <c r="L1648" s="2"/>
    </row>
    <row r="1649" spans="10:12">
      <c r="J1649" s="2"/>
      <c r="K1649" s="2"/>
      <c r="L1649" s="2"/>
    </row>
    <row r="1650" spans="10:12">
      <c r="J1650" s="2"/>
      <c r="K1650" s="2"/>
      <c r="L1650" s="2"/>
    </row>
    <row r="1651" spans="10:12">
      <c r="J1651" s="2"/>
      <c r="K1651" s="2"/>
      <c r="L1651" s="2"/>
    </row>
    <row r="1652" spans="10:12">
      <c r="J1652" s="2"/>
      <c r="K1652" s="2"/>
      <c r="L1652" s="2"/>
    </row>
    <row r="1653" spans="10:12">
      <c r="J1653" s="2"/>
      <c r="K1653" s="2"/>
      <c r="L1653" s="2"/>
    </row>
    <row r="1654" spans="10:12">
      <c r="J1654" s="2"/>
      <c r="K1654" s="2"/>
      <c r="L1654" s="2"/>
    </row>
    <row r="1655" spans="10:12">
      <c r="J1655" s="2"/>
      <c r="K1655" s="2"/>
      <c r="L1655" s="2"/>
    </row>
    <row r="1656" spans="10:12">
      <c r="J1656" s="2"/>
      <c r="K1656" s="2"/>
      <c r="L1656" s="2"/>
    </row>
    <row r="1657" spans="10:12">
      <c r="J1657" s="2"/>
      <c r="K1657" s="2"/>
      <c r="L1657" s="2"/>
    </row>
    <row r="1658" spans="10:12">
      <c r="J1658" s="2"/>
      <c r="K1658" s="2"/>
      <c r="L1658" s="2"/>
    </row>
    <row r="1659" spans="10:12">
      <c r="J1659" s="2"/>
      <c r="K1659" s="2"/>
      <c r="L1659" s="2"/>
    </row>
    <row r="1660" spans="10:12">
      <c r="J1660" s="2"/>
      <c r="K1660" s="2"/>
      <c r="L1660" s="2"/>
    </row>
    <row r="1661" spans="10:12">
      <c r="J1661" s="2"/>
      <c r="K1661" s="2"/>
      <c r="L1661" s="2"/>
    </row>
    <row r="1662" spans="10:12">
      <c r="J1662" s="2"/>
      <c r="K1662" s="2"/>
      <c r="L1662" s="2"/>
    </row>
    <row r="1663" spans="10:12">
      <c r="J1663" s="2"/>
      <c r="K1663" s="2"/>
      <c r="L1663" s="2"/>
    </row>
    <row r="1664" spans="10:12">
      <c r="J1664" s="2"/>
      <c r="K1664" s="2"/>
      <c r="L1664" s="2"/>
    </row>
    <row r="1665" spans="10:12">
      <c r="J1665" s="2"/>
      <c r="K1665" s="2"/>
      <c r="L1665" s="2"/>
    </row>
    <row r="1666" spans="10:12">
      <c r="J1666" s="2"/>
      <c r="K1666" s="2"/>
      <c r="L1666" s="2"/>
    </row>
    <row r="1667" spans="10:12">
      <c r="J1667" s="2"/>
      <c r="K1667" s="2"/>
      <c r="L1667" s="2"/>
    </row>
    <row r="1668" spans="10:12">
      <c r="J1668" s="2"/>
      <c r="K1668" s="2"/>
      <c r="L1668" s="2"/>
    </row>
    <row r="1669" spans="10:12">
      <c r="J1669" s="2"/>
      <c r="K1669" s="2"/>
      <c r="L1669" s="2"/>
    </row>
    <row r="1670" spans="10:12">
      <c r="J1670" s="2"/>
      <c r="K1670" s="2"/>
      <c r="L1670" s="2"/>
    </row>
    <row r="1671" spans="10:12">
      <c r="J1671" s="2"/>
      <c r="K1671" s="2"/>
      <c r="L1671" s="2"/>
    </row>
    <row r="1672" spans="10:12">
      <c r="J1672" s="2"/>
      <c r="K1672" s="2"/>
      <c r="L1672" s="2"/>
    </row>
    <row r="1673" spans="10:12">
      <c r="J1673" s="2"/>
      <c r="K1673" s="2"/>
      <c r="L1673" s="2"/>
    </row>
    <row r="1674" spans="10:12">
      <c r="J1674" s="2"/>
      <c r="K1674" s="2"/>
      <c r="L1674" s="2"/>
    </row>
    <row r="1675" spans="10:12">
      <c r="J1675" s="2"/>
      <c r="K1675" s="2"/>
      <c r="L1675" s="2"/>
    </row>
    <row r="1676" spans="10:12">
      <c r="J1676" s="2"/>
      <c r="K1676" s="2"/>
      <c r="L1676" s="2"/>
    </row>
    <row r="1677" spans="10:12">
      <c r="J1677" s="2"/>
      <c r="K1677" s="2"/>
      <c r="L1677" s="2"/>
    </row>
    <row r="1678" spans="10:12">
      <c r="J1678" s="2"/>
      <c r="K1678" s="2"/>
      <c r="L1678" s="2"/>
    </row>
    <row r="1679" spans="10:12">
      <c r="J1679" s="2"/>
      <c r="K1679" s="2"/>
      <c r="L1679" s="2"/>
    </row>
    <row r="1680" spans="10:12">
      <c r="J1680" s="2"/>
      <c r="K1680" s="2"/>
      <c r="L1680" s="2"/>
    </row>
    <row r="1681" spans="10:12">
      <c r="J1681" s="2"/>
      <c r="K1681" s="2"/>
      <c r="L1681" s="2"/>
    </row>
    <row r="1682" spans="10:12">
      <c r="J1682" s="2"/>
      <c r="K1682" s="2"/>
      <c r="L1682" s="2"/>
    </row>
    <row r="1683" spans="10:12">
      <c r="J1683" s="2"/>
      <c r="K1683" s="2"/>
      <c r="L1683" s="2"/>
    </row>
    <row r="1684" spans="10:12">
      <c r="J1684" s="2"/>
      <c r="K1684" s="2"/>
      <c r="L1684" s="2"/>
    </row>
    <row r="1685" spans="10:12">
      <c r="J1685" s="2"/>
      <c r="K1685" s="2"/>
      <c r="L1685" s="2"/>
    </row>
    <row r="1686" spans="10:12">
      <c r="J1686" s="2"/>
      <c r="K1686" s="2"/>
      <c r="L1686" s="2"/>
    </row>
    <row r="1687" spans="10:12">
      <c r="J1687" s="2"/>
      <c r="K1687" s="2"/>
      <c r="L1687" s="2"/>
    </row>
    <row r="1688" spans="10:12">
      <c r="J1688" s="2"/>
      <c r="K1688" s="2"/>
      <c r="L1688" s="2"/>
    </row>
    <row r="1689" spans="10:12">
      <c r="J1689" s="2"/>
      <c r="K1689" s="2"/>
      <c r="L1689" s="2"/>
    </row>
    <row r="1690" spans="10:12">
      <c r="J1690" s="2"/>
      <c r="K1690" s="2"/>
      <c r="L1690" s="2"/>
    </row>
    <row r="1691" spans="10:12">
      <c r="J1691" s="2"/>
      <c r="K1691" s="2"/>
      <c r="L1691" s="2"/>
    </row>
    <row r="1692" spans="10:12">
      <c r="J1692" s="2"/>
      <c r="K1692" s="2"/>
      <c r="L1692" s="2"/>
    </row>
    <row r="1693" spans="10:12">
      <c r="J1693" s="2"/>
      <c r="K1693" s="2"/>
      <c r="L1693" s="2"/>
    </row>
    <row r="1694" spans="10:12">
      <c r="J1694" s="2"/>
      <c r="K1694" s="2"/>
      <c r="L1694" s="2"/>
    </row>
    <row r="1695" spans="10:12">
      <c r="J1695" s="2"/>
      <c r="K1695" s="2"/>
      <c r="L1695" s="2"/>
    </row>
    <row r="1696" spans="10:12">
      <c r="J1696" s="2"/>
      <c r="K1696" s="2"/>
      <c r="L1696" s="2"/>
    </row>
    <row r="1697" spans="10:12">
      <c r="J1697" s="2"/>
      <c r="K1697" s="2"/>
      <c r="L1697" s="2"/>
    </row>
    <row r="1698" spans="10:12">
      <c r="J1698" s="2"/>
      <c r="K1698" s="2"/>
      <c r="L1698" s="2"/>
    </row>
    <row r="1699" spans="10:12">
      <c r="J1699" s="2"/>
      <c r="K1699" s="2"/>
      <c r="L1699" s="2"/>
    </row>
    <row r="1700" spans="10:12">
      <c r="J1700" s="2"/>
      <c r="K1700" s="2"/>
      <c r="L1700" s="2"/>
    </row>
    <row r="1701" spans="10:12">
      <c r="J1701" s="2"/>
      <c r="K1701" s="2"/>
      <c r="L1701" s="2"/>
    </row>
    <row r="1702" spans="10:12">
      <c r="J1702" s="2"/>
      <c r="K1702" s="2"/>
      <c r="L1702" s="2"/>
    </row>
    <row r="1703" spans="10:12">
      <c r="J1703" s="2"/>
      <c r="K1703" s="2"/>
      <c r="L1703" s="2"/>
    </row>
    <row r="1704" spans="10:12">
      <c r="J1704" s="2"/>
      <c r="K1704" s="2"/>
      <c r="L1704" s="2"/>
    </row>
    <row r="1705" spans="10:12">
      <c r="J1705" s="2"/>
      <c r="K1705" s="2"/>
      <c r="L1705" s="2"/>
    </row>
    <row r="1706" spans="10:12">
      <c r="J1706" s="2"/>
      <c r="K1706" s="2"/>
      <c r="L1706" s="2"/>
    </row>
    <row r="1707" spans="10:12">
      <c r="J1707" s="2"/>
      <c r="K1707" s="2"/>
      <c r="L1707" s="2"/>
    </row>
    <row r="1708" spans="10:12">
      <c r="J1708" s="2"/>
      <c r="K1708" s="2"/>
      <c r="L1708" s="2"/>
    </row>
    <row r="1709" spans="10:12">
      <c r="J1709" s="2"/>
      <c r="K1709" s="2"/>
      <c r="L1709" s="2"/>
    </row>
    <row r="1710" spans="10:12">
      <c r="J1710" s="2"/>
      <c r="K1710" s="2"/>
      <c r="L1710" s="2"/>
    </row>
    <row r="1711" spans="10:12">
      <c r="J1711" s="2"/>
      <c r="K1711" s="2"/>
      <c r="L1711" s="2"/>
    </row>
    <row r="1712" spans="10:12">
      <c r="J1712" s="2"/>
      <c r="K1712" s="2"/>
      <c r="L1712" s="2"/>
    </row>
    <row r="1713" spans="10:12">
      <c r="J1713" s="2"/>
      <c r="K1713" s="2"/>
      <c r="L1713" s="2"/>
    </row>
    <row r="1714" spans="10:12">
      <c r="J1714" s="2"/>
      <c r="K1714" s="2"/>
      <c r="L1714" s="2"/>
    </row>
    <row r="1715" spans="10:12">
      <c r="J1715" s="2"/>
      <c r="K1715" s="2"/>
      <c r="L1715" s="2"/>
    </row>
    <row r="1716" spans="10:12">
      <c r="J1716" s="2"/>
      <c r="K1716" s="2"/>
      <c r="L1716" s="2"/>
    </row>
    <row r="1717" spans="10:12">
      <c r="J1717" s="2"/>
      <c r="K1717" s="2"/>
      <c r="L1717" s="2"/>
    </row>
    <row r="1718" spans="10:12">
      <c r="J1718" s="2"/>
      <c r="K1718" s="2"/>
      <c r="L1718" s="2"/>
    </row>
    <row r="1719" spans="10:12">
      <c r="J1719" s="2"/>
      <c r="K1719" s="2"/>
      <c r="L1719" s="2"/>
    </row>
    <row r="1720" spans="10:12">
      <c r="J1720" s="2"/>
      <c r="K1720" s="2"/>
      <c r="L1720" s="2"/>
    </row>
    <row r="1721" spans="10:12">
      <c r="J1721" s="2"/>
      <c r="K1721" s="2"/>
      <c r="L1721" s="2"/>
    </row>
    <row r="1722" spans="10:12">
      <c r="J1722" s="2"/>
      <c r="K1722" s="2"/>
      <c r="L1722" s="2"/>
    </row>
    <row r="1723" spans="10:12">
      <c r="J1723" s="2"/>
      <c r="K1723" s="2"/>
      <c r="L1723" s="2"/>
    </row>
    <row r="1724" spans="10:12">
      <c r="J1724" s="2"/>
      <c r="K1724" s="2"/>
      <c r="L1724" s="2"/>
    </row>
    <row r="1725" spans="10:12">
      <c r="J1725" s="2"/>
      <c r="K1725" s="2"/>
      <c r="L1725" s="2"/>
    </row>
    <row r="1726" spans="10:12">
      <c r="J1726" s="2"/>
      <c r="K1726" s="2"/>
      <c r="L1726" s="2"/>
    </row>
    <row r="1727" spans="10:12">
      <c r="J1727" s="2"/>
      <c r="K1727" s="2"/>
      <c r="L1727" s="2"/>
    </row>
    <row r="1728" spans="10:12">
      <c r="J1728" s="2"/>
      <c r="K1728" s="2"/>
      <c r="L1728" s="2"/>
    </row>
    <row r="1729" spans="10:12">
      <c r="J1729" s="2"/>
      <c r="K1729" s="2"/>
      <c r="L1729" s="2"/>
    </row>
    <row r="1730" spans="10:12">
      <c r="J1730" s="2"/>
      <c r="K1730" s="2"/>
      <c r="L1730" s="2"/>
    </row>
    <row r="1731" spans="10:12">
      <c r="J1731" s="2"/>
      <c r="K1731" s="2"/>
      <c r="L1731" s="2"/>
    </row>
    <row r="1732" spans="10:12">
      <c r="J1732" s="2"/>
      <c r="K1732" s="2"/>
      <c r="L1732" s="2"/>
    </row>
    <row r="1733" spans="10:12">
      <c r="J1733" s="2"/>
      <c r="K1733" s="2"/>
      <c r="L1733" s="2"/>
    </row>
    <row r="1734" spans="10:12">
      <c r="J1734" s="2"/>
      <c r="K1734" s="2"/>
      <c r="L1734" s="2"/>
    </row>
    <row r="1735" spans="10:12">
      <c r="J1735" s="2"/>
      <c r="K1735" s="2"/>
      <c r="L1735" s="2"/>
    </row>
    <row r="1736" spans="10:12">
      <c r="J1736" s="2"/>
      <c r="K1736" s="2"/>
      <c r="L1736" s="2"/>
    </row>
    <row r="1737" spans="10:12">
      <c r="J1737" s="2"/>
      <c r="K1737" s="2"/>
      <c r="L1737" s="2"/>
    </row>
    <row r="1738" spans="10:12">
      <c r="J1738" s="2"/>
      <c r="K1738" s="2"/>
      <c r="L1738" s="2"/>
    </row>
    <row r="1739" spans="10:12">
      <c r="J1739" s="2"/>
      <c r="K1739" s="2"/>
      <c r="L1739" s="2"/>
    </row>
    <row r="1740" spans="10:12">
      <c r="J1740" s="2"/>
      <c r="K1740" s="2"/>
      <c r="L1740" s="2"/>
    </row>
    <row r="1741" spans="10:12">
      <c r="J1741" s="2"/>
      <c r="K1741" s="2"/>
      <c r="L1741" s="2"/>
    </row>
    <row r="1742" spans="10:12">
      <c r="J1742" s="2"/>
      <c r="K1742" s="2"/>
      <c r="L1742" s="2"/>
    </row>
    <row r="1743" spans="10:12">
      <c r="J1743" s="2"/>
      <c r="K1743" s="2"/>
      <c r="L1743" s="2"/>
    </row>
    <row r="1744" spans="10:12">
      <c r="J1744" s="2"/>
      <c r="K1744" s="2"/>
      <c r="L1744" s="2"/>
    </row>
    <row r="1745" spans="10:12">
      <c r="J1745" s="2"/>
      <c r="K1745" s="2"/>
      <c r="L1745" s="2"/>
    </row>
    <row r="1746" spans="10:12">
      <c r="J1746" s="2"/>
      <c r="K1746" s="2"/>
      <c r="L1746" s="2"/>
    </row>
    <row r="1747" spans="10:12">
      <c r="J1747" s="2"/>
      <c r="K1747" s="2"/>
      <c r="L1747" s="2"/>
    </row>
    <row r="1748" spans="10:12">
      <c r="J1748" s="2"/>
      <c r="K1748" s="2"/>
      <c r="L1748" s="2"/>
    </row>
    <row r="1749" spans="10:12">
      <c r="J1749" s="2"/>
      <c r="K1749" s="2"/>
      <c r="L1749" s="2"/>
    </row>
    <row r="1750" spans="10:12">
      <c r="J1750" s="2"/>
      <c r="K1750" s="2"/>
      <c r="L1750" s="2"/>
    </row>
    <row r="1751" spans="10:12">
      <c r="J1751" s="2"/>
      <c r="K1751" s="2"/>
      <c r="L1751" s="2"/>
    </row>
    <row r="1752" spans="10:12">
      <c r="J1752" s="2"/>
      <c r="K1752" s="2"/>
      <c r="L1752" s="2"/>
    </row>
    <row r="1753" spans="10:12">
      <c r="J1753" s="2"/>
      <c r="K1753" s="2"/>
      <c r="L1753" s="2"/>
    </row>
    <row r="1754" spans="10:12">
      <c r="J1754" s="2"/>
      <c r="K1754" s="2"/>
      <c r="L1754" s="2"/>
    </row>
    <row r="1755" spans="10:12">
      <c r="J1755" s="2"/>
      <c r="K1755" s="2"/>
      <c r="L1755" s="2"/>
    </row>
    <row r="1756" spans="10:12">
      <c r="J1756" s="2"/>
      <c r="K1756" s="2"/>
      <c r="L1756" s="2"/>
    </row>
    <row r="1757" spans="10:12">
      <c r="J1757" s="2"/>
      <c r="K1757" s="2"/>
      <c r="L1757" s="2"/>
    </row>
    <row r="1758" spans="10:12">
      <c r="J1758" s="2"/>
      <c r="K1758" s="2"/>
      <c r="L1758" s="2"/>
    </row>
    <row r="1759" spans="10:12">
      <c r="J1759" s="2"/>
      <c r="K1759" s="2"/>
      <c r="L1759" s="2"/>
    </row>
    <row r="1760" spans="10:12">
      <c r="J1760" s="2"/>
      <c r="K1760" s="2"/>
      <c r="L1760" s="2"/>
    </row>
    <row r="1761" spans="10:12">
      <c r="J1761" s="2"/>
      <c r="K1761" s="2"/>
      <c r="L1761" s="2"/>
    </row>
    <row r="1762" spans="10:12">
      <c r="J1762" s="2"/>
      <c r="K1762" s="2"/>
      <c r="L1762" s="2"/>
    </row>
    <row r="1763" spans="10:12">
      <c r="J1763" s="2"/>
      <c r="K1763" s="2"/>
      <c r="L1763" s="2"/>
    </row>
    <row r="1764" spans="10:12">
      <c r="J1764" s="2"/>
      <c r="K1764" s="2"/>
      <c r="L1764" s="2"/>
    </row>
    <row r="1765" spans="10:12">
      <c r="J1765" s="2"/>
      <c r="K1765" s="2"/>
      <c r="L1765" s="2"/>
    </row>
    <row r="1766" spans="10:12">
      <c r="J1766" s="2"/>
      <c r="K1766" s="2"/>
      <c r="L1766" s="2"/>
    </row>
    <row r="1767" spans="10:12">
      <c r="J1767" s="2"/>
      <c r="K1767" s="2"/>
      <c r="L1767" s="2"/>
    </row>
    <row r="1768" spans="10:12">
      <c r="J1768" s="2"/>
      <c r="K1768" s="2"/>
      <c r="L1768" s="2"/>
    </row>
    <row r="1769" spans="10:12">
      <c r="J1769" s="2"/>
      <c r="K1769" s="2"/>
      <c r="L1769" s="2"/>
    </row>
    <row r="1770" spans="10:12">
      <c r="J1770" s="2"/>
      <c r="K1770" s="2"/>
      <c r="L1770" s="2"/>
    </row>
    <row r="1771" spans="10:12">
      <c r="J1771" s="2"/>
      <c r="K1771" s="2"/>
      <c r="L1771" s="2"/>
    </row>
    <row r="1772" spans="10:12">
      <c r="J1772" s="2"/>
      <c r="K1772" s="2"/>
      <c r="L1772" s="2"/>
    </row>
    <row r="1773" spans="10:12">
      <c r="J1773" s="2"/>
      <c r="K1773" s="2"/>
      <c r="L1773" s="2"/>
    </row>
    <row r="1774" spans="10:12">
      <c r="J1774" s="2"/>
      <c r="K1774" s="2"/>
      <c r="L1774" s="2"/>
    </row>
    <row r="1775" spans="10:12">
      <c r="J1775" s="2"/>
      <c r="K1775" s="2"/>
      <c r="L1775" s="2"/>
    </row>
    <row r="1776" spans="10:12">
      <c r="J1776" s="2"/>
      <c r="K1776" s="2"/>
      <c r="L1776" s="2"/>
    </row>
    <row r="1777" spans="10:12">
      <c r="J1777" s="2"/>
      <c r="K1777" s="2"/>
      <c r="L1777" s="2"/>
    </row>
    <row r="1778" spans="10:12">
      <c r="J1778" s="2"/>
      <c r="K1778" s="2"/>
      <c r="L1778" s="2"/>
    </row>
    <row r="1779" spans="10:12">
      <c r="J1779" s="2"/>
      <c r="K1779" s="2"/>
      <c r="L1779" s="2"/>
    </row>
    <row r="1780" spans="10:12">
      <c r="J1780" s="2"/>
      <c r="K1780" s="2"/>
      <c r="L1780" s="2"/>
    </row>
    <row r="1781" spans="10:12">
      <c r="J1781" s="2"/>
      <c r="K1781" s="2"/>
      <c r="L1781" s="2"/>
    </row>
    <row r="1782" spans="10:12">
      <c r="J1782" s="2"/>
      <c r="K1782" s="2"/>
      <c r="L1782" s="2"/>
    </row>
    <row r="1783" spans="10:12">
      <c r="J1783" s="2"/>
      <c r="K1783" s="2"/>
      <c r="L1783" s="2"/>
    </row>
    <row r="1784" spans="10:12">
      <c r="J1784" s="2"/>
      <c r="K1784" s="2"/>
      <c r="L1784" s="2"/>
    </row>
    <row r="1785" spans="10:12">
      <c r="J1785" s="2"/>
      <c r="K1785" s="2"/>
      <c r="L1785" s="2"/>
    </row>
    <row r="1786" spans="10:12">
      <c r="J1786" s="2"/>
      <c r="K1786" s="2"/>
      <c r="L1786" s="2"/>
    </row>
    <row r="1787" spans="10:12">
      <c r="J1787" s="2"/>
      <c r="K1787" s="2"/>
      <c r="L1787" s="2"/>
    </row>
    <row r="1788" spans="10:12">
      <c r="J1788" s="2"/>
      <c r="K1788" s="2"/>
      <c r="L1788" s="2"/>
    </row>
    <row r="1789" spans="10:12">
      <c r="J1789" s="2"/>
      <c r="K1789" s="2"/>
      <c r="L1789" s="2"/>
    </row>
    <row r="1790" spans="10:12">
      <c r="J1790" s="2"/>
      <c r="K1790" s="2"/>
      <c r="L1790" s="2"/>
    </row>
    <row r="1791" spans="10:12">
      <c r="J1791" s="2"/>
      <c r="K1791" s="2"/>
      <c r="L1791" s="2"/>
    </row>
    <row r="1792" spans="10:12">
      <c r="J1792" s="2"/>
      <c r="K1792" s="2"/>
      <c r="L1792" s="2"/>
    </row>
    <row r="1793" spans="10:12">
      <c r="J1793" s="2"/>
      <c r="K1793" s="2"/>
      <c r="L1793" s="2"/>
    </row>
    <row r="1794" spans="10:12">
      <c r="J1794" s="2"/>
      <c r="K1794" s="2"/>
      <c r="L1794" s="2"/>
    </row>
    <row r="1795" spans="10:12">
      <c r="J1795" s="2"/>
      <c r="K1795" s="2"/>
      <c r="L1795" s="2"/>
    </row>
    <row r="1796" spans="10:12">
      <c r="J1796" s="2"/>
      <c r="K1796" s="2"/>
      <c r="L1796" s="2"/>
    </row>
    <row r="1797" spans="10:12">
      <c r="J1797" s="2"/>
      <c r="K1797" s="2"/>
      <c r="L1797" s="2"/>
    </row>
    <row r="1798" spans="10:12">
      <c r="J1798" s="2"/>
      <c r="K1798" s="2"/>
      <c r="L1798" s="2"/>
    </row>
    <row r="1799" spans="10:12">
      <c r="J1799" s="2"/>
      <c r="K1799" s="2"/>
      <c r="L1799" s="2"/>
    </row>
    <row r="1800" spans="10:12">
      <c r="J1800" s="2"/>
      <c r="K1800" s="2"/>
      <c r="L1800" s="2"/>
    </row>
    <row r="1801" spans="10:12">
      <c r="J1801" s="2"/>
      <c r="K1801" s="2"/>
      <c r="L1801" s="2"/>
    </row>
    <row r="1802" spans="10:12">
      <c r="J1802" s="2"/>
      <c r="K1802" s="2"/>
      <c r="L1802" s="2"/>
    </row>
    <row r="1803" spans="10:12">
      <c r="J1803" s="2"/>
      <c r="K1803" s="2"/>
      <c r="L1803" s="2"/>
    </row>
    <row r="1804" spans="10:12">
      <c r="J1804" s="2"/>
      <c r="K1804" s="2"/>
      <c r="L1804" s="2"/>
    </row>
    <row r="1805" spans="10:12">
      <c r="J1805" s="2"/>
      <c r="K1805" s="2"/>
      <c r="L1805" s="2"/>
    </row>
    <row r="1806" spans="10:12">
      <c r="J1806" s="2"/>
      <c r="K1806" s="2"/>
      <c r="L1806" s="2"/>
    </row>
    <row r="1807" spans="10:12">
      <c r="J1807" s="2"/>
      <c r="K1807" s="2"/>
      <c r="L1807" s="2"/>
    </row>
    <row r="1808" spans="10:12">
      <c r="J1808" s="2"/>
      <c r="K1808" s="2"/>
      <c r="L1808" s="2"/>
    </row>
    <row r="1809" spans="10:12">
      <c r="J1809" s="2"/>
      <c r="K1809" s="2"/>
      <c r="L1809" s="2"/>
    </row>
    <row r="1810" spans="10:12">
      <c r="J1810" s="2"/>
      <c r="K1810" s="2"/>
      <c r="L1810" s="2"/>
    </row>
    <row r="1811" spans="10:12">
      <c r="J1811" s="2"/>
      <c r="K1811" s="2"/>
      <c r="L1811" s="2"/>
    </row>
    <row r="1812" spans="10:12">
      <c r="J1812" s="2"/>
      <c r="K1812" s="2"/>
      <c r="L1812" s="2"/>
    </row>
    <row r="1813" spans="10:12">
      <c r="J1813" s="2"/>
      <c r="K1813" s="2"/>
      <c r="L1813" s="2"/>
    </row>
    <row r="1814" spans="10:12">
      <c r="J1814" s="2"/>
      <c r="K1814" s="2"/>
      <c r="L1814" s="2"/>
    </row>
    <row r="1815" spans="10:12">
      <c r="J1815" s="2"/>
      <c r="K1815" s="2"/>
      <c r="L1815" s="2"/>
    </row>
    <row r="1816" spans="10:12">
      <c r="J1816" s="2"/>
      <c r="K1816" s="2"/>
      <c r="L1816" s="2"/>
    </row>
    <row r="1817" spans="10:12">
      <c r="J1817" s="2"/>
      <c r="K1817" s="2"/>
      <c r="L1817" s="2"/>
    </row>
    <row r="1818" spans="10:12">
      <c r="J1818" s="2"/>
      <c r="K1818" s="2"/>
      <c r="L1818" s="2"/>
    </row>
    <row r="1819" spans="10:12">
      <c r="J1819" s="2"/>
      <c r="K1819" s="2"/>
      <c r="L1819" s="2"/>
    </row>
    <row r="1820" spans="10:12">
      <c r="J1820" s="2"/>
      <c r="K1820" s="2"/>
      <c r="L1820" s="2"/>
    </row>
    <row r="1821" spans="10:12">
      <c r="J1821" s="2"/>
      <c r="K1821" s="2"/>
      <c r="L1821" s="2"/>
    </row>
    <row r="1822" spans="10:12">
      <c r="J1822" s="2"/>
      <c r="K1822" s="2"/>
      <c r="L1822" s="2"/>
    </row>
    <row r="1823" spans="10:12">
      <c r="J1823" s="2"/>
      <c r="K1823" s="2"/>
      <c r="L1823" s="2"/>
    </row>
    <row r="1824" spans="10:12">
      <c r="J1824" s="2"/>
      <c r="K1824" s="2"/>
      <c r="L1824" s="2"/>
    </row>
    <row r="1825" spans="10:12">
      <c r="J1825" s="2"/>
      <c r="K1825" s="2"/>
      <c r="L1825" s="2"/>
    </row>
    <row r="1826" spans="10:12">
      <c r="J1826" s="2"/>
      <c r="K1826" s="2"/>
      <c r="L1826" s="2"/>
    </row>
    <row r="1827" spans="10:12">
      <c r="J1827" s="2"/>
      <c r="K1827" s="2"/>
      <c r="L1827" s="2"/>
    </row>
    <row r="1828" spans="10:12">
      <c r="J1828" s="2"/>
      <c r="K1828" s="2"/>
      <c r="L1828" s="2"/>
    </row>
    <row r="1829" spans="10:12">
      <c r="J1829" s="2"/>
      <c r="K1829" s="2"/>
      <c r="L1829" s="2"/>
    </row>
    <row r="1830" spans="10:12">
      <c r="J1830" s="2"/>
      <c r="K1830" s="2"/>
      <c r="L1830" s="2"/>
    </row>
    <row r="1831" spans="10:12">
      <c r="J1831" s="2"/>
      <c r="K1831" s="2"/>
      <c r="L1831" s="2"/>
    </row>
    <row r="1832" spans="10:12">
      <c r="J1832" s="2"/>
      <c r="K1832" s="2"/>
      <c r="L1832" s="2"/>
    </row>
    <row r="1833" spans="10:12">
      <c r="J1833" s="2"/>
      <c r="K1833" s="2"/>
      <c r="L1833" s="2"/>
    </row>
    <row r="1834" spans="10:12">
      <c r="J1834" s="2"/>
      <c r="K1834" s="2"/>
      <c r="L1834" s="2"/>
    </row>
    <row r="1835" spans="10:12">
      <c r="J1835" s="2"/>
      <c r="K1835" s="2"/>
      <c r="L1835" s="2"/>
    </row>
    <row r="1836" spans="10:12">
      <c r="J1836" s="2"/>
      <c r="K1836" s="2"/>
      <c r="L1836" s="2"/>
    </row>
    <row r="1837" spans="10:12">
      <c r="J1837" s="2"/>
      <c r="K1837" s="2"/>
      <c r="L1837" s="2"/>
    </row>
    <row r="1838" spans="10:12">
      <c r="J1838" s="2"/>
      <c r="K1838" s="2"/>
      <c r="L1838" s="2"/>
    </row>
    <row r="1839" spans="10:12">
      <c r="J1839" s="2"/>
      <c r="K1839" s="2"/>
      <c r="L1839" s="2"/>
    </row>
    <row r="1840" spans="10:12">
      <c r="J1840" s="2"/>
      <c r="K1840" s="2"/>
      <c r="L1840" s="2"/>
    </row>
    <row r="1841" spans="10:12">
      <c r="J1841" s="2"/>
      <c r="K1841" s="2"/>
      <c r="L1841" s="2"/>
    </row>
    <row r="1842" spans="10:12">
      <c r="J1842" s="2"/>
      <c r="K1842" s="2"/>
      <c r="L1842" s="2"/>
    </row>
    <row r="1843" spans="10:12">
      <c r="J1843" s="2"/>
      <c r="K1843" s="2"/>
      <c r="L1843" s="2"/>
    </row>
    <row r="1844" spans="10:12">
      <c r="J1844" s="2"/>
      <c r="K1844" s="2"/>
      <c r="L1844" s="2"/>
    </row>
    <row r="1845" spans="10:12">
      <c r="J1845" s="2"/>
      <c r="K1845" s="2"/>
      <c r="L1845" s="2"/>
    </row>
    <row r="1846" spans="10:12">
      <c r="J1846" s="2"/>
      <c r="K1846" s="2"/>
      <c r="L1846" s="2"/>
    </row>
    <row r="1847" spans="10:12">
      <c r="J1847" s="2"/>
      <c r="K1847" s="2"/>
      <c r="L1847" s="2"/>
    </row>
    <row r="1848" spans="10:12">
      <c r="J1848" s="2"/>
      <c r="K1848" s="2"/>
      <c r="L1848" s="2"/>
    </row>
    <row r="1849" spans="10:12">
      <c r="J1849" s="2"/>
      <c r="K1849" s="2"/>
      <c r="L1849" s="2"/>
    </row>
    <row r="1850" spans="10:12">
      <c r="J1850" s="2"/>
      <c r="K1850" s="2"/>
      <c r="L1850" s="2"/>
    </row>
    <row r="1851" spans="10:12">
      <c r="J1851" s="2"/>
      <c r="K1851" s="2"/>
      <c r="L1851" s="2"/>
    </row>
    <row r="1852" spans="10:12">
      <c r="J1852" s="2"/>
      <c r="K1852" s="2"/>
      <c r="L1852" s="2"/>
    </row>
    <row r="1853" spans="10:12">
      <c r="J1853" s="2"/>
      <c r="K1853" s="2"/>
      <c r="L1853" s="2"/>
    </row>
    <row r="1854" spans="10:12">
      <c r="J1854" s="2"/>
      <c r="K1854" s="2"/>
      <c r="L1854" s="2"/>
    </row>
    <row r="1855" spans="10:12">
      <c r="J1855" s="2"/>
      <c r="K1855" s="2"/>
      <c r="L1855" s="2"/>
    </row>
    <row r="1856" spans="10:12">
      <c r="J1856" s="2"/>
      <c r="K1856" s="2"/>
      <c r="L1856" s="2"/>
    </row>
    <row r="1857" spans="10:12">
      <c r="J1857" s="2"/>
      <c r="K1857" s="2"/>
      <c r="L1857" s="2"/>
    </row>
    <row r="1858" spans="10:12">
      <c r="J1858" s="2"/>
      <c r="K1858" s="2"/>
      <c r="L1858" s="2"/>
    </row>
    <row r="1859" spans="10:12">
      <c r="J1859" s="2"/>
      <c r="K1859" s="2"/>
      <c r="L1859" s="2"/>
    </row>
    <row r="1860" spans="10:12">
      <c r="J1860" s="2"/>
      <c r="K1860" s="2"/>
      <c r="L1860" s="2"/>
    </row>
    <row r="1861" spans="10:12">
      <c r="J1861" s="2"/>
      <c r="K1861" s="2"/>
      <c r="L1861" s="2"/>
    </row>
    <row r="1862" spans="10:12">
      <c r="J1862" s="2"/>
      <c r="K1862" s="2"/>
      <c r="L1862" s="2"/>
    </row>
    <row r="1863" spans="10:12">
      <c r="J1863" s="2"/>
      <c r="K1863" s="2"/>
      <c r="L1863" s="2"/>
    </row>
    <row r="1864" spans="10:12">
      <c r="J1864" s="2"/>
      <c r="K1864" s="2"/>
      <c r="L1864" s="2"/>
    </row>
    <row r="1865" spans="10:12">
      <c r="J1865" s="2"/>
      <c r="K1865" s="2"/>
      <c r="L1865" s="2"/>
    </row>
    <row r="1866" spans="10:12">
      <c r="J1866" s="2"/>
      <c r="K1866" s="2"/>
      <c r="L1866" s="2"/>
    </row>
    <row r="1867" spans="10:12">
      <c r="J1867" s="2"/>
      <c r="K1867" s="2"/>
      <c r="L1867" s="2"/>
    </row>
    <row r="1868" spans="10:12">
      <c r="J1868" s="2"/>
      <c r="K1868" s="2"/>
      <c r="L1868" s="2"/>
    </row>
    <row r="1869" spans="10:12">
      <c r="J1869" s="2"/>
      <c r="K1869" s="2"/>
      <c r="L1869" s="2"/>
    </row>
    <row r="1870" spans="10:12">
      <c r="J1870" s="2"/>
      <c r="K1870" s="2"/>
      <c r="L1870" s="2"/>
    </row>
    <row r="1871" spans="10:12">
      <c r="J1871" s="2"/>
      <c r="K1871" s="2"/>
      <c r="L1871" s="2"/>
    </row>
    <row r="1872" spans="10:12">
      <c r="J1872" s="2"/>
      <c r="K1872" s="2"/>
      <c r="L1872" s="2"/>
    </row>
    <row r="1873" spans="10:12">
      <c r="J1873" s="2"/>
      <c r="K1873" s="2"/>
      <c r="L1873" s="2"/>
    </row>
    <row r="1874" spans="10:12">
      <c r="J1874" s="2"/>
      <c r="K1874" s="2"/>
      <c r="L1874" s="2"/>
    </row>
    <row r="1875" spans="10:12">
      <c r="J1875" s="2"/>
      <c r="K1875" s="2"/>
      <c r="L1875" s="2"/>
    </row>
    <row r="1876" spans="10:12">
      <c r="J1876" s="2"/>
      <c r="K1876" s="2"/>
      <c r="L1876" s="2"/>
    </row>
    <row r="1877" spans="10:12">
      <c r="J1877" s="2"/>
      <c r="K1877" s="2"/>
      <c r="L1877" s="2"/>
    </row>
    <row r="1878" spans="10:12">
      <c r="J1878" s="2"/>
      <c r="K1878" s="2"/>
      <c r="L1878" s="2"/>
    </row>
    <row r="1879" spans="10:12">
      <c r="J1879" s="2"/>
      <c r="K1879" s="2"/>
      <c r="L1879" s="2"/>
    </row>
    <row r="1880" spans="10:12">
      <c r="J1880" s="2"/>
      <c r="K1880" s="2"/>
      <c r="L1880" s="2"/>
    </row>
    <row r="1881" spans="10:12">
      <c r="J1881" s="2"/>
      <c r="K1881" s="2"/>
      <c r="L1881" s="2"/>
    </row>
    <row r="1882" spans="10:12">
      <c r="J1882" s="2"/>
      <c r="K1882" s="2"/>
      <c r="L1882" s="2"/>
    </row>
    <row r="1883" spans="10:12">
      <c r="J1883" s="2"/>
      <c r="K1883" s="2"/>
      <c r="L1883" s="2"/>
    </row>
    <row r="1884" spans="10:12">
      <c r="J1884" s="2"/>
      <c r="K1884" s="2"/>
      <c r="L1884" s="2"/>
    </row>
    <row r="1885" spans="10:12">
      <c r="J1885" s="2"/>
      <c r="K1885" s="2"/>
      <c r="L1885" s="2"/>
    </row>
    <row r="1886" spans="10:12">
      <c r="J1886" s="2"/>
      <c r="K1886" s="2"/>
      <c r="L1886" s="2"/>
    </row>
    <row r="1887" spans="10:12">
      <c r="J1887" s="2"/>
      <c r="K1887" s="2"/>
      <c r="L1887" s="2"/>
    </row>
    <row r="1888" spans="10:12">
      <c r="J1888" s="2"/>
      <c r="K1888" s="2"/>
      <c r="L1888" s="2"/>
    </row>
    <row r="1889" spans="10:12">
      <c r="J1889" s="2"/>
      <c r="K1889" s="2"/>
      <c r="L1889" s="2"/>
    </row>
    <row r="1890" spans="10:12">
      <c r="J1890" s="2"/>
      <c r="K1890" s="2"/>
      <c r="L1890" s="2"/>
    </row>
    <row r="1891" spans="10:12">
      <c r="J1891" s="2"/>
      <c r="K1891" s="2"/>
      <c r="L1891" s="2"/>
    </row>
    <row r="1892" spans="10:12">
      <c r="J1892" s="2"/>
      <c r="K1892" s="2"/>
      <c r="L1892" s="2"/>
    </row>
    <row r="1893" spans="10:12">
      <c r="J1893" s="2"/>
      <c r="K1893" s="2"/>
      <c r="L1893" s="2"/>
    </row>
    <row r="1894" spans="10:12">
      <c r="J1894" s="2"/>
      <c r="K1894" s="2"/>
      <c r="L1894" s="2"/>
    </row>
    <row r="1895" spans="10:12">
      <c r="J1895" s="2"/>
      <c r="K1895" s="2"/>
      <c r="L1895" s="2"/>
    </row>
    <row r="1896" spans="10:12">
      <c r="J1896" s="2"/>
      <c r="K1896" s="2"/>
      <c r="L1896" s="2"/>
    </row>
    <row r="1897" spans="10:12">
      <c r="J1897" s="2"/>
      <c r="K1897" s="2"/>
      <c r="L1897" s="2"/>
    </row>
    <row r="1898" spans="10:12">
      <c r="J1898" s="2"/>
      <c r="K1898" s="2"/>
      <c r="L1898" s="2"/>
    </row>
    <row r="1899" spans="10:12">
      <c r="J1899" s="2"/>
      <c r="K1899" s="2"/>
      <c r="L1899" s="2"/>
    </row>
    <row r="1900" spans="10:12">
      <c r="J1900" s="2"/>
      <c r="K1900" s="2"/>
      <c r="L1900" s="2"/>
    </row>
    <row r="1901" spans="10:12">
      <c r="J1901" s="2"/>
      <c r="K1901" s="2"/>
      <c r="L1901" s="2"/>
    </row>
    <row r="1902" spans="10:12">
      <c r="J1902" s="2"/>
      <c r="K1902" s="2"/>
      <c r="L1902" s="2"/>
    </row>
    <row r="1903" spans="10:12">
      <c r="J1903" s="2"/>
      <c r="K1903" s="2"/>
      <c r="L1903" s="2"/>
    </row>
    <row r="1904" spans="10:12">
      <c r="J1904" s="2"/>
      <c r="K1904" s="2"/>
      <c r="L1904" s="2"/>
    </row>
    <row r="1905" spans="10:12">
      <c r="J1905" s="2"/>
      <c r="K1905" s="2"/>
      <c r="L1905" s="2"/>
    </row>
    <row r="1906" spans="10:12">
      <c r="J1906" s="2"/>
      <c r="K1906" s="2"/>
      <c r="L1906" s="2"/>
    </row>
    <row r="1907" spans="10:12">
      <c r="J1907" s="2"/>
      <c r="K1907" s="2"/>
      <c r="L1907" s="2"/>
    </row>
    <row r="1908" spans="10:12">
      <c r="J1908" s="2"/>
      <c r="K1908" s="2"/>
      <c r="L1908" s="2"/>
    </row>
    <row r="1909" spans="10:12">
      <c r="J1909" s="2"/>
      <c r="K1909" s="2"/>
      <c r="L1909" s="2"/>
    </row>
    <row r="1910" spans="10:12">
      <c r="J1910" s="2"/>
      <c r="K1910" s="2"/>
      <c r="L1910" s="2"/>
    </row>
    <row r="1911" spans="10:12">
      <c r="J1911" s="2"/>
      <c r="K1911" s="2"/>
      <c r="L1911" s="2"/>
    </row>
    <row r="1912" spans="10:12">
      <c r="J1912" s="2"/>
      <c r="K1912" s="2"/>
      <c r="L1912" s="2"/>
    </row>
    <row r="1913" spans="10:12">
      <c r="J1913" s="2"/>
      <c r="K1913" s="2"/>
      <c r="L1913" s="2"/>
    </row>
    <row r="1914" spans="10:12">
      <c r="J1914" s="2"/>
      <c r="K1914" s="2"/>
      <c r="L1914" s="2"/>
    </row>
    <row r="1915" spans="10:12">
      <c r="J1915" s="2"/>
      <c r="K1915" s="2"/>
      <c r="L1915" s="2"/>
    </row>
    <row r="1916" spans="10:12">
      <c r="J1916" s="2"/>
      <c r="K1916" s="2"/>
      <c r="L1916" s="2"/>
    </row>
    <row r="1917" spans="10:12">
      <c r="J1917" s="2"/>
      <c r="K1917" s="2"/>
      <c r="L1917" s="2"/>
    </row>
    <row r="1918" spans="10:12">
      <c r="J1918" s="2"/>
      <c r="K1918" s="2"/>
      <c r="L1918" s="2"/>
    </row>
    <row r="1919" spans="10:12">
      <c r="J1919" s="2"/>
      <c r="K1919" s="2"/>
      <c r="L1919" s="2"/>
    </row>
    <row r="1920" spans="10:12">
      <c r="J1920" s="2"/>
      <c r="K1920" s="2"/>
      <c r="L1920" s="2"/>
    </row>
    <row r="1921" spans="10:12">
      <c r="J1921" s="2"/>
      <c r="K1921" s="2"/>
      <c r="L1921" s="2"/>
    </row>
    <row r="1922" spans="10:12">
      <c r="J1922" s="2"/>
      <c r="K1922" s="2"/>
      <c r="L1922" s="2"/>
    </row>
    <row r="1923" spans="10:12">
      <c r="J1923" s="2"/>
      <c r="K1923" s="2"/>
      <c r="L1923" s="2"/>
    </row>
    <row r="1924" spans="10:12">
      <c r="J1924" s="2"/>
      <c r="K1924" s="2"/>
      <c r="L1924" s="2"/>
    </row>
    <row r="1925" spans="10:12">
      <c r="J1925" s="2"/>
      <c r="K1925" s="2"/>
      <c r="L1925" s="2"/>
    </row>
    <row r="1926" spans="10:12">
      <c r="J1926" s="2"/>
      <c r="K1926" s="2"/>
      <c r="L1926" s="2"/>
    </row>
    <row r="1927" spans="10:12">
      <c r="J1927" s="2"/>
      <c r="K1927" s="2"/>
      <c r="L1927" s="2"/>
    </row>
    <row r="1928" spans="10:12">
      <c r="J1928" s="2"/>
      <c r="K1928" s="2"/>
      <c r="L1928" s="2"/>
    </row>
    <row r="1929" spans="10:12">
      <c r="J1929" s="2"/>
      <c r="K1929" s="2"/>
      <c r="L1929" s="2"/>
    </row>
    <row r="1930" spans="10:12">
      <c r="J1930" s="2"/>
      <c r="K1930" s="2"/>
      <c r="L1930" s="2"/>
    </row>
    <row r="1931" spans="10:12">
      <c r="J1931" s="2"/>
      <c r="K1931" s="2"/>
      <c r="L1931" s="2"/>
    </row>
    <row r="1932" spans="10:12">
      <c r="J1932" s="2"/>
      <c r="K1932" s="2"/>
      <c r="L1932" s="2"/>
    </row>
    <row r="1933" spans="10:12">
      <c r="J1933" s="2"/>
      <c r="K1933" s="2"/>
      <c r="L1933" s="2"/>
    </row>
    <row r="1934" spans="10:12">
      <c r="J1934" s="2"/>
      <c r="K1934" s="2"/>
      <c r="L1934" s="2"/>
    </row>
    <row r="1935" spans="10:12">
      <c r="J1935" s="2"/>
      <c r="K1935" s="2"/>
      <c r="L1935" s="2"/>
    </row>
    <row r="1936" spans="10:12">
      <c r="J1936" s="2"/>
      <c r="K1936" s="2"/>
      <c r="L1936" s="2"/>
    </row>
    <row r="1937" spans="10:12">
      <c r="J1937" s="2"/>
      <c r="K1937" s="2"/>
      <c r="L1937" s="2"/>
    </row>
    <row r="1938" spans="10:12">
      <c r="J1938" s="2"/>
      <c r="K1938" s="2"/>
      <c r="L1938" s="2"/>
    </row>
    <row r="1939" spans="10:12">
      <c r="J1939" s="2"/>
      <c r="K1939" s="2"/>
      <c r="L1939" s="2"/>
    </row>
    <row r="1940" spans="10:12">
      <c r="J1940" s="2"/>
      <c r="K1940" s="2"/>
      <c r="L1940" s="2"/>
    </row>
    <row r="1941" spans="10:12">
      <c r="J1941" s="2"/>
      <c r="K1941" s="2"/>
      <c r="L1941" s="2"/>
    </row>
    <row r="1942" spans="10:12">
      <c r="J1942" s="2"/>
      <c r="K1942" s="2"/>
      <c r="L1942" s="2"/>
    </row>
    <row r="1943" spans="10:12">
      <c r="J1943" s="2"/>
      <c r="K1943" s="2"/>
      <c r="L1943" s="2"/>
    </row>
    <row r="1944" spans="10:12">
      <c r="J1944" s="2"/>
      <c r="K1944" s="2"/>
      <c r="L1944" s="2"/>
    </row>
    <row r="1945" spans="10:12">
      <c r="J1945" s="2"/>
      <c r="K1945" s="2"/>
      <c r="L1945" s="2"/>
    </row>
    <row r="1946" spans="10:12">
      <c r="J1946" s="2"/>
      <c r="K1946" s="2"/>
      <c r="L1946" s="2"/>
    </row>
    <row r="1947" spans="10:12">
      <c r="J1947" s="2"/>
      <c r="K1947" s="2"/>
      <c r="L1947" s="2"/>
    </row>
    <row r="1948" spans="10:12">
      <c r="J1948" s="2"/>
      <c r="K1948" s="2"/>
      <c r="L1948" s="2"/>
    </row>
    <row r="1949" spans="10:12">
      <c r="J1949" s="2"/>
      <c r="K1949" s="2"/>
      <c r="L1949" s="2"/>
    </row>
    <row r="1950" spans="10:12">
      <c r="J1950" s="2"/>
      <c r="K1950" s="2"/>
      <c r="L1950" s="2"/>
    </row>
    <row r="1951" spans="10:12">
      <c r="J1951" s="2"/>
      <c r="K1951" s="2"/>
      <c r="L1951" s="2"/>
    </row>
    <row r="1952" spans="10:12">
      <c r="J1952" s="2"/>
      <c r="K1952" s="2"/>
      <c r="L1952" s="2"/>
    </row>
    <row r="1953" spans="10:12">
      <c r="J1953" s="2"/>
      <c r="K1953" s="2"/>
      <c r="L1953" s="2"/>
    </row>
    <row r="1954" spans="10:12">
      <c r="J1954" s="2"/>
      <c r="K1954" s="2"/>
      <c r="L1954" s="2"/>
    </row>
    <row r="1955" spans="10:12">
      <c r="J1955" s="2"/>
      <c r="K1955" s="2"/>
      <c r="L1955" s="2"/>
    </row>
    <row r="1956" spans="10:12">
      <c r="J1956" s="2"/>
      <c r="K1956" s="2"/>
      <c r="L1956" s="2"/>
    </row>
    <row r="1957" spans="10:12">
      <c r="J1957" s="2"/>
      <c r="K1957" s="2"/>
      <c r="L1957" s="2"/>
    </row>
    <row r="1958" spans="10:12">
      <c r="J1958" s="2"/>
      <c r="K1958" s="2"/>
      <c r="L1958" s="2"/>
    </row>
    <row r="1959" spans="10:12">
      <c r="J1959" s="2"/>
      <c r="K1959" s="2"/>
      <c r="L1959" s="2"/>
    </row>
    <row r="1960" spans="10:12">
      <c r="J1960" s="2"/>
      <c r="K1960" s="2"/>
      <c r="L1960" s="2"/>
    </row>
    <row r="1961" spans="10:12">
      <c r="J1961" s="2"/>
      <c r="K1961" s="2"/>
      <c r="L1961" s="2"/>
    </row>
    <row r="1962" spans="10:12">
      <c r="J1962" s="2"/>
      <c r="K1962" s="2"/>
      <c r="L1962" s="2"/>
    </row>
    <row r="1963" spans="10:12">
      <c r="J1963" s="2"/>
      <c r="K1963" s="2"/>
      <c r="L1963" s="2"/>
    </row>
    <row r="1964" spans="10:12">
      <c r="J1964" s="2"/>
      <c r="K1964" s="2"/>
      <c r="L1964" s="2"/>
    </row>
    <row r="1965" spans="10:12">
      <c r="J1965" s="2"/>
      <c r="K1965" s="2"/>
      <c r="L1965" s="2"/>
    </row>
    <row r="1966" spans="10:12">
      <c r="J1966" s="2"/>
      <c r="K1966" s="2"/>
      <c r="L1966" s="2"/>
    </row>
    <row r="1967" spans="10:12">
      <c r="J1967" s="2"/>
      <c r="K1967" s="2"/>
      <c r="L1967" s="2"/>
    </row>
    <row r="1968" spans="10:12">
      <c r="J1968" s="2"/>
      <c r="K1968" s="2"/>
      <c r="L1968" s="2"/>
    </row>
    <row r="1969" spans="10:12">
      <c r="J1969" s="2"/>
      <c r="K1969" s="2"/>
      <c r="L1969" s="2"/>
    </row>
    <row r="1970" spans="10:12">
      <c r="J1970" s="2"/>
      <c r="K1970" s="2"/>
      <c r="L1970" s="2"/>
    </row>
    <row r="1971" spans="10:12">
      <c r="J1971" s="2"/>
      <c r="K1971" s="2"/>
      <c r="L1971" s="2"/>
    </row>
    <row r="1972" spans="10:12">
      <c r="J1972" s="2"/>
      <c r="K1972" s="2"/>
      <c r="L1972" s="2"/>
    </row>
    <row r="1973" spans="10:12">
      <c r="J1973" s="2"/>
      <c r="K1973" s="2"/>
      <c r="L1973" s="2"/>
    </row>
    <row r="1974" spans="10:12">
      <c r="J1974" s="2"/>
      <c r="K1974" s="2"/>
      <c r="L1974" s="2"/>
    </row>
    <row r="1975" spans="10:12">
      <c r="J1975" s="2"/>
      <c r="K1975" s="2"/>
      <c r="L1975" s="2"/>
    </row>
    <row r="1976" spans="10:12">
      <c r="J1976" s="2"/>
      <c r="K1976" s="2"/>
      <c r="L1976" s="2"/>
    </row>
    <row r="1977" spans="10:12">
      <c r="J1977" s="2"/>
      <c r="K1977" s="2"/>
      <c r="L1977" s="2"/>
    </row>
    <row r="1978" spans="10:12">
      <c r="J1978" s="2"/>
      <c r="K1978" s="2"/>
      <c r="L1978" s="2"/>
    </row>
    <row r="1979" spans="10:12">
      <c r="J1979" s="2"/>
      <c r="K1979" s="2"/>
      <c r="L1979" s="2"/>
    </row>
    <row r="1980" spans="10:12">
      <c r="J1980" s="2"/>
      <c r="K1980" s="2"/>
      <c r="L1980" s="2"/>
    </row>
    <row r="1981" spans="10:12">
      <c r="J1981" s="2"/>
      <c r="K1981" s="2"/>
      <c r="L1981" s="2"/>
    </row>
    <row r="1982" spans="10:12">
      <c r="J1982" s="2"/>
      <c r="K1982" s="2"/>
      <c r="L1982" s="2"/>
    </row>
    <row r="1983" spans="10:12">
      <c r="J1983" s="2"/>
      <c r="K1983" s="2"/>
      <c r="L1983" s="2"/>
    </row>
    <row r="1984" spans="10:12">
      <c r="J1984" s="2"/>
      <c r="K1984" s="2"/>
      <c r="L1984" s="2"/>
    </row>
    <row r="1985" spans="10:12">
      <c r="J1985" s="2"/>
      <c r="K1985" s="2"/>
      <c r="L1985" s="2"/>
    </row>
    <row r="1986" spans="10:12">
      <c r="J1986" s="2"/>
      <c r="K1986" s="2"/>
      <c r="L1986" s="2"/>
    </row>
    <row r="1987" spans="10:12">
      <c r="J1987" s="2"/>
      <c r="K1987" s="2"/>
      <c r="L1987" s="2"/>
    </row>
    <row r="1988" spans="10:12">
      <c r="J1988" s="2"/>
      <c r="K1988" s="2"/>
      <c r="L1988" s="2"/>
    </row>
    <row r="1989" spans="10:12">
      <c r="J1989" s="2"/>
      <c r="K1989" s="2"/>
      <c r="L1989" s="2"/>
    </row>
    <row r="1990" spans="10:12">
      <c r="J1990" s="2"/>
      <c r="K1990" s="2"/>
      <c r="L1990" s="2"/>
    </row>
    <row r="1991" spans="10:12">
      <c r="J1991" s="2"/>
      <c r="K1991" s="2"/>
      <c r="L1991" s="2"/>
    </row>
    <row r="1992" spans="10:12">
      <c r="J1992" s="2"/>
      <c r="K1992" s="2"/>
      <c r="L1992" s="2"/>
    </row>
    <row r="1993" spans="10:12">
      <c r="J1993" s="2"/>
      <c r="K1993" s="2"/>
      <c r="L1993" s="2"/>
    </row>
    <row r="1994" spans="10:12">
      <c r="J1994" s="2"/>
      <c r="K1994" s="2"/>
      <c r="L1994" s="2"/>
    </row>
    <row r="1995" spans="10:12">
      <c r="J1995" s="2"/>
      <c r="K1995" s="2"/>
      <c r="L1995" s="2"/>
    </row>
    <row r="1996" spans="10:12">
      <c r="J1996" s="2"/>
      <c r="K1996" s="2"/>
      <c r="L1996" s="2"/>
    </row>
    <row r="1997" spans="10:12">
      <c r="J1997" s="2"/>
      <c r="K1997" s="2"/>
      <c r="L1997" s="2"/>
    </row>
    <row r="1998" spans="10:12">
      <c r="J1998" s="2"/>
      <c r="K1998" s="2"/>
      <c r="L1998" s="2"/>
    </row>
    <row r="1999" spans="10:12">
      <c r="J1999" s="2"/>
      <c r="K1999" s="2"/>
      <c r="L1999" s="2"/>
    </row>
    <row r="2000" spans="10:12">
      <c r="J2000" s="2"/>
      <c r="K2000" s="2"/>
      <c r="L2000" s="2"/>
    </row>
    <row r="2001" spans="10:12">
      <c r="J2001" s="2"/>
      <c r="K2001" s="2"/>
      <c r="L2001" s="2"/>
    </row>
    <row r="2002" spans="10:12">
      <c r="J2002" s="2"/>
      <c r="K2002" s="2"/>
      <c r="L2002" s="2"/>
    </row>
    <row r="2003" spans="10:12">
      <c r="J2003" s="2"/>
      <c r="K2003" s="2"/>
      <c r="L2003" s="2"/>
    </row>
    <row r="2004" spans="10:12">
      <c r="J2004" s="2"/>
      <c r="K2004" s="2"/>
      <c r="L2004" s="2"/>
    </row>
    <row r="2005" spans="10:12">
      <c r="J2005" s="2"/>
      <c r="K2005" s="2"/>
      <c r="L2005" s="2"/>
    </row>
    <row r="2006" spans="10:12">
      <c r="J2006" s="2"/>
      <c r="K2006" s="2"/>
      <c r="L2006" s="2"/>
    </row>
    <row r="2007" spans="10:12">
      <c r="J2007" s="2"/>
      <c r="K2007" s="2"/>
      <c r="L2007" s="2"/>
    </row>
    <row r="2008" spans="10:12">
      <c r="J2008" s="2"/>
      <c r="K2008" s="2"/>
      <c r="L2008" s="2"/>
    </row>
    <row r="2009" spans="10:12">
      <c r="J2009" s="2"/>
      <c r="K2009" s="2"/>
      <c r="L2009" s="2"/>
    </row>
    <row r="2010" spans="10:12">
      <c r="J2010" s="2"/>
      <c r="K2010" s="2"/>
      <c r="L2010" s="2"/>
    </row>
    <row r="2011" spans="10:12">
      <c r="J2011" s="2"/>
      <c r="K2011" s="2"/>
      <c r="L2011" s="2"/>
    </row>
    <row r="2012" spans="10:12">
      <c r="J2012" s="2"/>
      <c r="K2012" s="2"/>
      <c r="L2012" s="2"/>
    </row>
    <row r="2013" spans="10:12">
      <c r="J2013" s="2"/>
      <c r="K2013" s="2"/>
      <c r="L2013" s="2"/>
    </row>
    <row r="2014" spans="10:12">
      <c r="J2014" s="2"/>
      <c r="K2014" s="2"/>
      <c r="L2014" s="2"/>
    </row>
    <row r="2015" spans="10:12">
      <c r="J2015" s="2"/>
      <c r="K2015" s="2"/>
      <c r="L2015" s="2"/>
    </row>
    <row r="2016" spans="10:12">
      <c r="J2016" s="2"/>
      <c r="K2016" s="2"/>
      <c r="L2016" s="2"/>
    </row>
    <row r="2017" spans="10:12">
      <c r="J2017" s="2"/>
      <c r="K2017" s="2"/>
      <c r="L2017" s="2"/>
    </row>
    <row r="2018" spans="10:12">
      <c r="J2018" s="2"/>
      <c r="K2018" s="2"/>
      <c r="L2018" s="2"/>
    </row>
    <row r="2019" spans="10:12">
      <c r="J2019" s="2"/>
      <c r="K2019" s="2"/>
      <c r="L2019" s="2"/>
    </row>
    <row r="2020" spans="10:12">
      <c r="J2020" s="2"/>
      <c r="K2020" s="2"/>
      <c r="L2020" s="2"/>
    </row>
    <row r="2021" spans="10:12">
      <c r="J2021" s="2"/>
      <c r="K2021" s="2"/>
      <c r="L2021" s="2"/>
    </row>
    <row r="2022" spans="10:12">
      <c r="J2022" s="2"/>
      <c r="K2022" s="2"/>
      <c r="L2022" s="2"/>
    </row>
    <row r="2023" spans="10:12">
      <c r="J2023" s="2"/>
      <c r="K2023" s="2"/>
      <c r="L2023" s="2"/>
    </row>
    <row r="2024" spans="10:12">
      <c r="J2024" s="2"/>
      <c r="K2024" s="2"/>
      <c r="L2024" s="2"/>
    </row>
    <row r="2025" spans="10:12">
      <c r="J2025" s="2"/>
      <c r="K2025" s="2"/>
      <c r="L2025" s="2"/>
    </row>
    <row r="2026" spans="10:12">
      <c r="J2026" s="2"/>
      <c r="K2026" s="2"/>
      <c r="L2026" s="2"/>
    </row>
    <row r="2027" spans="10:12">
      <c r="J2027" s="2"/>
      <c r="K2027" s="2"/>
      <c r="L2027" s="2"/>
    </row>
    <row r="2028" spans="10:12">
      <c r="J2028" s="2"/>
      <c r="K2028" s="2"/>
      <c r="L2028" s="2"/>
    </row>
    <row r="2029" spans="10:12">
      <c r="J2029" s="2"/>
      <c r="K2029" s="2"/>
      <c r="L2029" s="2"/>
    </row>
    <row r="2030" spans="10:12">
      <c r="J2030" s="2"/>
      <c r="K2030" s="2"/>
      <c r="L2030" s="2"/>
    </row>
    <row r="2031" spans="10:12">
      <c r="J2031" s="2"/>
      <c r="K2031" s="2"/>
      <c r="L2031" s="2"/>
    </row>
    <row r="2032" spans="10:12">
      <c r="J2032" s="2"/>
      <c r="K2032" s="2"/>
      <c r="L2032" s="2"/>
    </row>
    <row r="2033" spans="10:12">
      <c r="J2033" s="2"/>
      <c r="K2033" s="2"/>
      <c r="L2033" s="2"/>
    </row>
    <row r="2034" spans="10:12">
      <c r="J2034" s="2"/>
      <c r="K2034" s="2"/>
      <c r="L2034" s="2"/>
    </row>
    <row r="2035" spans="10:12">
      <c r="J2035" s="2"/>
      <c r="K2035" s="2"/>
      <c r="L2035" s="2"/>
    </row>
    <row r="2036" spans="10:12">
      <c r="J2036" s="2"/>
      <c r="K2036" s="2"/>
      <c r="L2036" s="2"/>
    </row>
    <row r="2037" spans="10:12">
      <c r="J2037" s="2"/>
      <c r="K2037" s="2"/>
      <c r="L2037" s="2"/>
    </row>
    <row r="2038" spans="10:12">
      <c r="J2038" s="2"/>
      <c r="K2038" s="2"/>
      <c r="L2038" s="2"/>
    </row>
    <row r="2039" spans="10:12">
      <c r="J2039" s="2"/>
      <c r="K2039" s="2"/>
      <c r="L2039" s="2"/>
    </row>
    <row r="2040" spans="10:12">
      <c r="J2040" s="2"/>
      <c r="K2040" s="2"/>
      <c r="L2040" s="2"/>
    </row>
    <row r="2041" spans="10:12">
      <c r="J2041" s="2"/>
      <c r="K2041" s="2"/>
      <c r="L2041" s="2"/>
    </row>
    <row r="2042" spans="10:12">
      <c r="J2042" s="2"/>
      <c r="K2042" s="2"/>
      <c r="L2042" s="2"/>
    </row>
    <row r="2043" spans="10:12">
      <c r="J2043" s="2"/>
      <c r="K2043" s="2"/>
      <c r="L2043" s="2"/>
    </row>
    <row r="2044" spans="10:12">
      <c r="J2044" s="2"/>
      <c r="K2044" s="2"/>
      <c r="L2044" s="2"/>
    </row>
    <row r="2045" spans="10:12">
      <c r="J2045" s="2"/>
      <c r="K2045" s="2"/>
      <c r="L2045" s="2"/>
    </row>
    <row r="2046" spans="10:12">
      <c r="J2046" s="2"/>
      <c r="K2046" s="2"/>
      <c r="L2046" s="2"/>
    </row>
    <row r="2047" spans="10:12">
      <c r="J2047" s="2"/>
      <c r="K2047" s="2"/>
      <c r="L2047" s="2"/>
    </row>
    <row r="2048" spans="10:12">
      <c r="J2048" s="2"/>
      <c r="K2048" s="2"/>
      <c r="L2048" s="2"/>
    </row>
    <row r="2049" spans="10:12">
      <c r="J2049" s="2"/>
      <c r="K2049" s="2"/>
      <c r="L2049" s="2"/>
    </row>
    <row r="2050" spans="10:12">
      <c r="J2050" s="2"/>
      <c r="K2050" s="2"/>
      <c r="L2050" s="2"/>
    </row>
    <row r="2051" spans="10:12">
      <c r="J2051" s="2"/>
      <c r="K2051" s="2"/>
      <c r="L2051" s="2"/>
    </row>
    <row r="2052" spans="10:12">
      <c r="J2052" s="2"/>
      <c r="K2052" s="2"/>
      <c r="L2052" s="2"/>
    </row>
    <row r="2053" spans="10:12">
      <c r="J2053" s="2"/>
      <c r="K2053" s="2"/>
      <c r="L2053" s="2"/>
    </row>
    <row r="2054" spans="10:12">
      <c r="J2054" s="2"/>
      <c r="K2054" s="2"/>
      <c r="L2054" s="2"/>
    </row>
    <row r="2055" spans="10:12">
      <c r="J2055" s="2"/>
      <c r="K2055" s="2"/>
      <c r="L2055" s="2"/>
    </row>
    <row r="2056" spans="10:12">
      <c r="J2056" s="2"/>
      <c r="K2056" s="2"/>
      <c r="L2056" s="2"/>
    </row>
    <row r="2057" spans="10:12">
      <c r="J2057" s="2"/>
      <c r="K2057" s="2"/>
      <c r="L2057" s="2"/>
    </row>
    <row r="2058" spans="10:12">
      <c r="J2058" s="2"/>
      <c r="K2058" s="2"/>
      <c r="L2058" s="2"/>
    </row>
    <row r="2059" spans="10:12">
      <c r="J2059" s="2"/>
      <c r="K2059" s="2"/>
      <c r="L2059" s="2"/>
    </row>
    <row r="2060" spans="10:12">
      <c r="J2060" s="2"/>
      <c r="K2060" s="2"/>
      <c r="L2060" s="2"/>
    </row>
    <row r="2061" spans="10:12">
      <c r="J2061" s="2"/>
      <c r="K2061" s="2"/>
      <c r="L2061" s="2"/>
    </row>
    <row r="2062" spans="10:12">
      <c r="J2062" s="2"/>
      <c r="K2062" s="2"/>
      <c r="L2062" s="2"/>
    </row>
    <row r="2063" spans="10:12">
      <c r="J2063" s="2"/>
      <c r="K2063" s="2"/>
      <c r="L2063" s="2"/>
    </row>
    <row r="2064" spans="10:12">
      <c r="J2064" s="2"/>
      <c r="K2064" s="2"/>
      <c r="L2064" s="2"/>
    </row>
    <row r="2065" spans="10:12">
      <c r="J2065" s="2"/>
      <c r="K2065" s="2"/>
      <c r="L2065" s="2"/>
    </row>
    <row r="2066" spans="10:12">
      <c r="J2066" s="2"/>
      <c r="K2066" s="2"/>
      <c r="L2066" s="2"/>
    </row>
    <row r="2067" spans="10:12">
      <c r="J2067" s="2"/>
      <c r="K2067" s="2"/>
      <c r="L2067" s="2"/>
    </row>
    <row r="2068" spans="10:12">
      <c r="J2068" s="2"/>
      <c r="K2068" s="2"/>
      <c r="L2068" s="2"/>
    </row>
    <row r="2069" spans="10:12">
      <c r="J2069" s="2"/>
      <c r="K2069" s="2"/>
      <c r="L2069" s="2"/>
    </row>
    <row r="2070" spans="10:12">
      <c r="J2070" s="2"/>
      <c r="K2070" s="2"/>
      <c r="L2070" s="2"/>
    </row>
    <row r="2071" spans="10:12">
      <c r="J2071" s="2"/>
      <c r="K2071" s="2"/>
      <c r="L2071" s="2"/>
    </row>
    <row r="2072" spans="10:12">
      <c r="J2072" s="2"/>
      <c r="K2072" s="2"/>
      <c r="L2072" s="2"/>
    </row>
    <row r="2073" spans="10:12">
      <c r="J2073" s="2"/>
      <c r="K2073" s="2"/>
      <c r="L2073" s="2"/>
    </row>
    <row r="2074" spans="10:12">
      <c r="J2074" s="2"/>
      <c r="K2074" s="2"/>
      <c r="L2074" s="2"/>
    </row>
    <row r="2075" spans="10:12">
      <c r="J2075" s="2"/>
      <c r="K2075" s="2"/>
      <c r="L2075" s="2"/>
    </row>
    <row r="2076" spans="10:12">
      <c r="J2076" s="2"/>
      <c r="K2076" s="2"/>
      <c r="L2076" s="2"/>
    </row>
    <row r="2077" spans="10:12">
      <c r="J2077" s="2"/>
      <c r="K2077" s="2"/>
      <c r="L2077" s="2"/>
    </row>
    <row r="2078" spans="10:12">
      <c r="J2078" s="2"/>
      <c r="K2078" s="2"/>
      <c r="L2078" s="2"/>
    </row>
    <row r="2079" spans="10:12">
      <c r="J2079" s="2"/>
      <c r="K2079" s="2"/>
      <c r="L2079" s="2"/>
    </row>
    <row r="2080" spans="10:12">
      <c r="J2080" s="2"/>
      <c r="K2080" s="2"/>
      <c r="L2080" s="2"/>
    </row>
    <row r="2081" spans="10:12">
      <c r="J2081" s="2"/>
      <c r="K2081" s="2"/>
      <c r="L2081" s="2"/>
    </row>
    <row r="2082" spans="10:12">
      <c r="J2082" s="2"/>
      <c r="K2082" s="2"/>
      <c r="L2082" s="2"/>
    </row>
    <row r="2083" spans="10:12">
      <c r="J2083" s="2"/>
      <c r="K2083" s="2"/>
      <c r="L2083" s="2"/>
    </row>
    <row r="2084" spans="10:12">
      <c r="J2084" s="2"/>
      <c r="K2084" s="2"/>
      <c r="L2084" s="2"/>
    </row>
    <row r="2085" spans="10:12">
      <c r="J2085" s="2"/>
      <c r="K2085" s="2"/>
      <c r="L2085" s="2"/>
    </row>
    <row r="2086" spans="10:12">
      <c r="J2086" s="2"/>
      <c r="K2086" s="2"/>
      <c r="L2086" s="2"/>
    </row>
    <row r="2087" spans="10:12">
      <c r="J2087" s="2"/>
      <c r="K2087" s="2"/>
      <c r="L2087" s="2"/>
    </row>
    <row r="2088" spans="10:12">
      <c r="J2088" s="2"/>
      <c r="K2088" s="2"/>
      <c r="L2088" s="2"/>
    </row>
    <row r="2089" spans="10:12">
      <c r="J2089" s="2"/>
      <c r="K2089" s="2"/>
      <c r="L2089" s="2"/>
    </row>
    <row r="2090" spans="10:12">
      <c r="J2090" s="2"/>
      <c r="K2090" s="2"/>
      <c r="L2090" s="2"/>
    </row>
    <row r="2091" spans="10:12">
      <c r="J2091" s="2"/>
      <c r="K2091" s="2"/>
      <c r="L2091" s="2"/>
    </row>
    <row r="2092" spans="10:12">
      <c r="J2092" s="2"/>
      <c r="K2092" s="2"/>
      <c r="L2092" s="2"/>
    </row>
    <row r="2093" spans="10:12">
      <c r="J2093" s="2"/>
      <c r="K2093" s="2"/>
      <c r="L2093" s="2"/>
    </row>
    <row r="2094" spans="10:12">
      <c r="J2094" s="2"/>
      <c r="K2094" s="2"/>
      <c r="L2094" s="2"/>
    </row>
    <row r="2095" spans="10:12">
      <c r="J2095" s="2"/>
      <c r="K2095" s="2"/>
      <c r="L2095" s="2"/>
    </row>
    <row r="2096" spans="10:12">
      <c r="J2096" s="2"/>
      <c r="K2096" s="2"/>
      <c r="L2096" s="2"/>
    </row>
    <row r="2097" spans="10:12">
      <c r="J2097" s="2"/>
      <c r="K2097" s="2"/>
      <c r="L2097" s="2"/>
    </row>
    <row r="2098" spans="10:12">
      <c r="J2098" s="2"/>
      <c r="K2098" s="2"/>
      <c r="L2098" s="2"/>
    </row>
    <row r="2099" spans="10:12">
      <c r="J2099" s="2"/>
      <c r="K2099" s="2"/>
      <c r="L2099" s="2"/>
    </row>
    <row r="2100" spans="10:12">
      <c r="J2100" s="2"/>
      <c r="K2100" s="2"/>
      <c r="L2100" s="2"/>
    </row>
    <row r="2101" spans="10:12">
      <c r="J2101" s="2"/>
      <c r="K2101" s="2"/>
      <c r="L2101" s="2"/>
    </row>
    <row r="2102" spans="10:12">
      <c r="J2102" s="2"/>
      <c r="K2102" s="2"/>
      <c r="L2102" s="2"/>
    </row>
    <row r="2103" spans="10:12">
      <c r="J2103" s="2"/>
      <c r="K2103" s="2"/>
      <c r="L2103" s="2"/>
    </row>
    <row r="2104" spans="10:12">
      <c r="J2104" s="2"/>
      <c r="K2104" s="2"/>
      <c r="L2104" s="2"/>
    </row>
    <row r="2105" spans="10:12">
      <c r="J2105" s="2"/>
      <c r="K2105" s="2"/>
      <c r="L2105" s="2"/>
    </row>
    <row r="2106" spans="10:12">
      <c r="J2106" s="2"/>
      <c r="K2106" s="2"/>
      <c r="L2106" s="2"/>
    </row>
    <row r="2107" spans="10:12">
      <c r="J2107" s="2"/>
      <c r="K2107" s="2"/>
      <c r="L2107" s="2"/>
    </row>
    <row r="2108" spans="10:12">
      <c r="J2108" s="2"/>
      <c r="K2108" s="2"/>
      <c r="L2108" s="2"/>
    </row>
    <row r="2109" spans="10:12">
      <c r="J2109" s="2"/>
      <c r="K2109" s="2"/>
      <c r="L2109" s="2"/>
    </row>
    <row r="2110" spans="10:12">
      <c r="J2110" s="2"/>
      <c r="K2110" s="2"/>
      <c r="L2110" s="2"/>
    </row>
    <row r="2111" spans="10:12">
      <c r="J2111" s="2"/>
      <c r="K2111" s="2"/>
      <c r="L2111" s="2"/>
    </row>
    <row r="2112" spans="10:12">
      <c r="J2112" s="2"/>
      <c r="K2112" s="2"/>
      <c r="L2112" s="2"/>
    </row>
    <row r="2113" spans="10:12">
      <c r="J2113" s="2"/>
      <c r="K2113" s="2"/>
      <c r="L2113" s="2"/>
    </row>
    <row r="2114" spans="10:12">
      <c r="J2114" s="2"/>
      <c r="K2114" s="2"/>
      <c r="L2114" s="2"/>
    </row>
    <row r="2115" spans="10:12">
      <c r="J2115" s="2"/>
      <c r="K2115" s="2"/>
      <c r="L2115" s="2"/>
    </row>
    <row r="2116" spans="10:12">
      <c r="J2116" s="2"/>
      <c r="K2116" s="2"/>
      <c r="L2116" s="2"/>
    </row>
    <row r="2117" spans="10:12">
      <c r="J2117" s="2"/>
      <c r="K2117" s="2"/>
      <c r="L2117" s="2"/>
    </row>
    <row r="2118" spans="10:12">
      <c r="J2118" s="2"/>
      <c r="K2118" s="2"/>
      <c r="L2118" s="2"/>
    </row>
    <row r="2119" spans="10:12">
      <c r="J2119" s="2"/>
      <c r="K2119" s="2"/>
      <c r="L2119" s="2"/>
    </row>
    <row r="2120" spans="10:12">
      <c r="J2120" s="2"/>
      <c r="K2120" s="2"/>
      <c r="L2120" s="2"/>
    </row>
    <row r="2121" spans="10:12">
      <c r="J2121" s="2"/>
      <c r="K2121" s="2"/>
      <c r="L2121" s="2"/>
    </row>
    <row r="2122" spans="10:12">
      <c r="J2122" s="2"/>
      <c r="K2122" s="2"/>
      <c r="L2122" s="2"/>
    </row>
    <row r="2123" spans="10:12">
      <c r="J2123" s="2"/>
      <c r="K2123" s="2"/>
      <c r="L2123" s="2"/>
    </row>
    <row r="2124" spans="10:12">
      <c r="J2124" s="2"/>
      <c r="K2124" s="2"/>
      <c r="L2124" s="2"/>
    </row>
    <row r="2125" spans="10:12">
      <c r="J2125" s="2"/>
      <c r="K2125" s="2"/>
      <c r="L2125" s="2"/>
    </row>
    <row r="2126" spans="10:12">
      <c r="J2126" s="2"/>
      <c r="K2126" s="2"/>
      <c r="L2126" s="2"/>
    </row>
    <row r="2127" spans="10:12">
      <c r="J2127" s="2"/>
      <c r="K2127" s="2"/>
      <c r="L2127" s="2"/>
    </row>
    <row r="2128" spans="10:12">
      <c r="J2128" s="2"/>
      <c r="K2128" s="2"/>
      <c r="L2128" s="2"/>
    </row>
    <row r="2129" spans="10:12">
      <c r="J2129" s="2"/>
      <c r="K2129" s="2"/>
      <c r="L2129" s="2"/>
    </row>
    <row r="2130" spans="10:12">
      <c r="J2130" s="2"/>
      <c r="K2130" s="2"/>
      <c r="L2130" s="2"/>
    </row>
    <row r="2131" spans="10:12">
      <c r="J2131" s="2"/>
      <c r="K2131" s="2"/>
      <c r="L2131" s="2"/>
    </row>
    <row r="2132" spans="10:12">
      <c r="J2132" s="2"/>
      <c r="K2132" s="2"/>
      <c r="L2132" s="2"/>
    </row>
    <row r="2133" spans="10:12">
      <c r="J2133" s="2"/>
      <c r="K2133" s="2"/>
      <c r="L2133" s="2"/>
    </row>
    <row r="2134" spans="10:12">
      <c r="J2134" s="2"/>
      <c r="K2134" s="2"/>
      <c r="L2134" s="2"/>
    </row>
    <row r="2135" spans="10:12">
      <c r="J2135" s="2"/>
      <c r="K2135" s="2"/>
      <c r="L2135" s="2"/>
    </row>
    <row r="2136" spans="10:12">
      <c r="J2136" s="2"/>
      <c r="K2136" s="2"/>
      <c r="L2136" s="2"/>
    </row>
    <row r="2137" spans="10:12">
      <c r="J2137" s="2"/>
      <c r="K2137" s="2"/>
      <c r="L2137" s="2"/>
    </row>
    <row r="2138" spans="10:12">
      <c r="J2138" s="2"/>
      <c r="K2138" s="2"/>
      <c r="L2138" s="2"/>
    </row>
    <row r="2139" spans="10:12">
      <c r="J2139" s="2"/>
      <c r="K2139" s="2"/>
      <c r="L2139" s="2"/>
    </row>
    <row r="2140" spans="10:12">
      <c r="J2140" s="2"/>
      <c r="K2140" s="2"/>
      <c r="L2140" s="2"/>
    </row>
    <row r="2141" spans="10:12">
      <c r="J2141" s="2"/>
      <c r="K2141" s="2"/>
      <c r="L2141" s="2"/>
    </row>
    <row r="2142" spans="10:12">
      <c r="J2142" s="2"/>
      <c r="K2142" s="2"/>
      <c r="L2142" s="2"/>
    </row>
    <row r="2143" spans="10:12">
      <c r="J2143" s="2"/>
      <c r="K2143" s="2"/>
      <c r="L2143" s="2"/>
    </row>
    <row r="2144" spans="10:12">
      <c r="J2144" s="2"/>
      <c r="K2144" s="2"/>
      <c r="L2144" s="2"/>
    </row>
    <row r="2145" spans="10:12">
      <c r="J2145" s="2"/>
      <c r="K2145" s="2"/>
      <c r="L2145" s="2"/>
    </row>
    <row r="2146" spans="10:12">
      <c r="J2146" s="2"/>
      <c r="K2146" s="2"/>
      <c r="L2146" s="2"/>
    </row>
    <row r="2147" spans="10:12">
      <c r="J2147" s="2"/>
      <c r="K2147" s="2"/>
      <c r="L2147" s="2"/>
    </row>
    <row r="2148" spans="10:12">
      <c r="J2148" s="2"/>
      <c r="K2148" s="2"/>
      <c r="L2148" s="2"/>
    </row>
    <row r="2149" spans="10:12">
      <c r="J2149" s="2"/>
      <c r="K2149" s="2"/>
      <c r="L2149" s="2"/>
    </row>
    <row r="2150" spans="10:12">
      <c r="J2150" s="2"/>
      <c r="K2150" s="2"/>
      <c r="L2150" s="2"/>
    </row>
    <row r="2151" spans="10:12">
      <c r="J2151" s="2"/>
      <c r="K2151" s="2"/>
      <c r="L2151" s="2"/>
    </row>
    <row r="2152" spans="10:12">
      <c r="J2152" s="2"/>
      <c r="K2152" s="2"/>
      <c r="L2152" s="2"/>
    </row>
    <row r="2153" spans="10:12">
      <c r="J2153" s="2"/>
      <c r="K2153" s="2"/>
      <c r="L2153" s="2"/>
    </row>
    <row r="2154" spans="10:12">
      <c r="J2154" s="2"/>
      <c r="K2154" s="2"/>
      <c r="L2154" s="2"/>
    </row>
    <row r="2155" spans="10:12">
      <c r="J2155" s="2"/>
      <c r="K2155" s="2"/>
      <c r="L2155" s="2"/>
    </row>
    <row r="2156" spans="10:12">
      <c r="J2156" s="2"/>
      <c r="K2156" s="2"/>
      <c r="L2156" s="2"/>
    </row>
    <row r="2157" spans="10:12">
      <c r="J2157" s="2"/>
      <c r="K2157" s="2"/>
      <c r="L2157" s="2"/>
    </row>
    <row r="2158" spans="10:12">
      <c r="J2158" s="2"/>
      <c r="K2158" s="2"/>
      <c r="L2158" s="2"/>
    </row>
    <row r="2159" spans="10:12">
      <c r="J2159" s="2"/>
      <c r="K2159" s="2"/>
      <c r="L2159" s="2"/>
    </row>
    <row r="2160" spans="10:12">
      <c r="J2160" s="2"/>
      <c r="K2160" s="2"/>
      <c r="L2160" s="2"/>
    </row>
    <row r="2161" spans="10:12">
      <c r="J2161" s="2"/>
      <c r="K2161" s="2"/>
      <c r="L2161" s="2"/>
    </row>
    <row r="2162" spans="10:12">
      <c r="J2162" s="2"/>
      <c r="K2162" s="2"/>
      <c r="L2162" s="2"/>
    </row>
    <row r="2163" spans="10:12">
      <c r="J2163" s="2"/>
      <c r="K2163" s="2"/>
      <c r="L2163" s="2"/>
    </row>
    <row r="2164" spans="10:12">
      <c r="J2164" s="2"/>
      <c r="K2164" s="2"/>
      <c r="L2164" s="2"/>
    </row>
    <row r="2165" spans="10:12">
      <c r="J2165" s="2"/>
      <c r="K2165" s="2"/>
      <c r="L2165" s="2"/>
    </row>
    <row r="2166" spans="10:12">
      <c r="J2166" s="2"/>
      <c r="K2166" s="2"/>
      <c r="L2166" s="2"/>
    </row>
    <row r="2167" spans="10:12">
      <c r="J2167" s="2"/>
      <c r="K2167" s="2"/>
      <c r="L2167" s="2"/>
    </row>
    <row r="2168" spans="10:12">
      <c r="J2168" s="2"/>
      <c r="K2168" s="2"/>
      <c r="L2168" s="2"/>
    </row>
    <row r="2169" spans="10:12">
      <c r="J2169" s="2"/>
      <c r="K2169" s="2"/>
      <c r="L2169" s="2"/>
    </row>
    <row r="2170" spans="10:12">
      <c r="J2170" s="2"/>
      <c r="K2170" s="2"/>
      <c r="L2170" s="2"/>
    </row>
    <row r="2171" spans="10:12">
      <c r="J2171" s="2"/>
      <c r="K2171" s="2"/>
      <c r="L2171" s="2"/>
    </row>
    <row r="2172" spans="10:12">
      <c r="J2172" s="2"/>
      <c r="K2172" s="2"/>
      <c r="L2172" s="2"/>
    </row>
    <row r="2173" spans="10:12">
      <c r="J2173" s="2"/>
      <c r="K2173" s="2"/>
      <c r="L2173" s="2"/>
    </row>
    <row r="2174" spans="10:12">
      <c r="J2174" s="2"/>
      <c r="K2174" s="2"/>
      <c r="L2174" s="2"/>
    </row>
    <row r="2175" spans="10:12">
      <c r="J2175" s="2"/>
      <c r="K2175" s="2"/>
      <c r="L2175" s="2"/>
    </row>
    <row r="2176" spans="10:12">
      <c r="J2176" s="2"/>
      <c r="K2176" s="2"/>
      <c r="L2176" s="2"/>
    </row>
    <row r="2177" spans="10:12">
      <c r="J2177" s="2"/>
      <c r="K2177" s="2"/>
      <c r="L2177" s="2"/>
    </row>
    <row r="2178" spans="10:12">
      <c r="J2178" s="2"/>
      <c r="K2178" s="2"/>
      <c r="L2178" s="2"/>
    </row>
    <row r="2179" spans="10:12">
      <c r="J2179" s="2"/>
      <c r="K2179" s="2"/>
      <c r="L2179" s="2"/>
    </row>
    <row r="2180" spans="10:12">
      <c r="J2180" s="2"/>
      <c r="K2180" s="2"/>
      <c r="L2180" s="2"/>
    </row>
    <row r="2181" spans="10:12">
      <c r="J2181" s="2"/>
      <c r="K2181" s="2"/>
      <c r="L2181" s="2"/>
    </row>
    <row r="2182" spans="10:12">
      <c r="J2182" s="2"/>
      <c r="K2182" s="2"/>
      <c r="L2182" s="2"/>
    </row>
    <row r="2183" spans="10:12">
      <c r="J2183" s="2"/>
      <c r="K2183" s="2"/>
      <c r="L2183" s="2"/>
    </row>
    <row r="2184" spans="10:12">
      <c r="J2184" s="2"/>
      <c r="K2184" s="2"/>
      <c r="L2184" s="2"/>
    </row>
    <row r="2185" spans="10:12">
      <c r="J2185" s="2"/>
      <c r="K2185" s="2"/>
      <c r="L2185" s="2"/>
    </row>
    <row r="2186" spans="10:12">
      <c r="J2186" s="2"/>
      <c r="K2186" s="2"/>
      <c r="L2186" s="2"/>
    </row>
    <row r="2187" spans="10:12">
      <c r="J2187" s="2"/>
      <c r="K2187" s="2"/>
      <c r="L2187" s="2"/>
    </row>
    <row r="2188" spans="10:12">
      <c r="J2188" s="2"/>
      <c r="K2188" s="2"/>
      <c r="L2188" s="2"/>
    </row>
    <row r="2189" spans="10:12">
      <c r="J2189" s="2"/>
      <c r="K2189" s="2"/>
      <c r="L2189" s="2"/>
    </row>
    <row r="2190" spans="10:12">
      <c r="J2190" s="2"/>
      <c r="K2190" s="2"/>
      <c r="L2190" s="2"/>
    </row>
    <row r="2191" spans="10:12">
      <c r="J2191" s="2"/>
      <c r="K2191" s="2"/>
      <c r="L2191" s="2"/>
    </row>
    <row r="2192" spans="10:12">
      <c r="J2192" s="2"/>
      <c r="K2192" s="2"/>
      <c r="L2192" s="2"/>
    </row>
    <row r="2193" spans="10:12">
      <c r="J2193" s="2"/>
      <c r="K2193" s="2"/>
      <c r="L2193" s="2"/>
    </row>
    <row r="2194" spans="10:12">
      <c r="J2194" s="2"/>
      <c r="K2194" s="2"/>
      <c r="L2194" s="2"/>
    </row>
    <row r="2195" spans="10:12">
      <c r="J2195" s="2"/>
      <c r="K2195" s="2"/>
      <c r="L2195" s="2"/>
    </row>
    <row r="2196" spans="10:12">
      <c r="J2196" s="2"/>
      <c r="K2196" s="2"/>
      <c r="L2196" s="2"/>
    </row>
    <row r="2197" spans="10:12">
      <c r="J2197" s="2"/>
      <c r="K2197" s="2"/>
      <c r="L2197" s="2"/>
    </row>
    <row r="2198" spans="10:12">
      <c r="J2198" s="2"/>
      <c r="K2198" s="2"/>
      <c r="L2198" s="2"/>
    </row>
    <row r="2199" spans="10:12">
      <c r="J2199" s="2"/>
      <c r="K2199" s="2"/>
      <c r="L2199" s="2"/>
    </row>
    <row r="2200" spans="10:12">
      <c r="J2200" s="2"/>
      <c r="K2200" s="2"/>
      <c r="L2200" s="2"/>
    </row>
    <row r="2201" spans="10:12">
      <c r="J2201" s="2"/>
      <c r="K2201" s="2"/>
      <c r="L2201" s="2"/>
    </row>
    <row r="2202" spans="10:12">
      <c r="J2202" s="2"/>
      <c r="K2202" s="2"/>
      <c r="L2202" s="2"/>
    </row>
    <row r="2203" spans="10:12">
      <c r="J2203" s="2"/>
      <c r="K2203" s="2"/>
      <c r="L2203" s="2"/>
    </row>
    <row r="2204" spans="10:12">
      <c r="J2204" s="2"/>
      <c r="K2204" s="2"/>
      <c r="L2204" s="2"/>
    </row>
    <row r="2205" spans="10:12">
      <c r="J2205" s="2"/>
      <c r="K2205" s="2"/>
      <c r="L2205" s="2"/>
    </row>
    <row r="2206" spans="10:12">
      <c r="J2206" s="2"/>
      <c r="K2206" s="2"/>
      <c r="L2206" s="2"/>
    </row>
    <row r="2207" spans="10:12">
      <c r="J2207" s="2"/>
      <c r="K2207" s="2"/>
      <c r="L2207" s="2"/>
    </row>
    <row r="2208" spans="10:12">
      <c r="J2208" s="2"/>
      <c r="K2208" s="2"/>
      <c r="L2208" s="2"/>
    </row>
    <row r="2209" spans="10:12">
      <c r="J2209" s="2"/>
      <c r="K2209" s="2"/>
      <c r="L2209" s="2"/>
    </row>
    <row r="2210" spans="10:12">
      <c r="J2210" s="2"/>
      <c r="K2210" s="2"/>
      <c r="L2210" s="2"/>
    </row>
    <row r="2211" spans="10:12">
      <c r="J2211" s="2"/>
      <c r="K2211" s="2"/>
      <c r="L2211" s="2"/>
    </row>
    <row r="2212" spans="10:12">
      <c r="J2212" s="2"/>
      <c r="K2212" s="2"/>
      <c r="L2212" s="2"/>
    </row>
    <row r="2213" spans="10:12">
      <c r="J2213" s="2"/>
      <c r="K2213" s="2"/>
      <c r="L2213" s="2"/>
    </row>
    <row r="2214" spans="10:12">
      <c r="J2214" s="2"/>
      <c r="K2214" s="2"/>
      <c r="L2214" s="2"/>
    </row>
    <row r="2215" spans="10:12">
      <c r="J2215" s="2"/>
      <c r="K2215" s="2"/>
      <c r="L2215" s="2"/>
    </row>
    <row r="2216" spans="10:12">
      <c r="J2216" s="2"/>
      <c r="K2216" s="2"/>
      <c r="L2216" s="2"/>
    </row>
    <row r="2217" spans="10:12">
      <c r="J2217" s="2"/>
      <c r="K2217" s="2"/>
      <c r="L2217" s="2"/>
    </row>
    <row r="2218" spans="10:12">
      <c r="J2218" s="2"/>
      <c r="K2218" s="2"/>
      <c r="L2218" s="2"/>
    </row>
    <row r="2219" spans="10:12">
      <c r="J2219" s="2"/>
      <c r="K2219" s="2"/>
      <c r="L2219" s="2"/>
    </row>
    <row r="2220" spans="10:12">
      <c r="J2220" s="2"/>
      <c r="K2220" s="2"/>
      <c r="L2220" s="2"/>
    </row>
    <row r="2221" spans="10:12">
      <c r="J2221" s="2"/>
      <c r="K2221" s="2"/>
      <c r="L2221" s="2"/>
    </row>
    <row r="2222" spans="10:12">
      <c r="J2222" s="2"/>
      <c r="K2222" s="2"/>
      <c r="L2222" s="2"/>
    </row>
    <row r="2223" spans="10:12">
      <c r="J2223" s="2"/>
      <c r="K2223" s="2"/>
      <c r="L2223" s="2"/>
    </row>
    <row r="2224" spans="10:12">
      <c r="J2224" s="2"/>
      <c r="K2224" s="2"/>
      <c r="L2224" s="2"/>
    </row>
    <row r="2225" spans="10:12">
      <c r="J2225" s="2"/>
      <c r="K2225" s="2"/>
      <c r="L2225" s="2"/>
    </row>
    <row r="2226" spans="10:12">
      <c r="J2226" s="2"/>
      <c r="K2226" s="2"/>
      <c r="L2226" s="2"/>
    </row>
    <row r="2227" spans="10:12">
      <c r="J2227" s="2"/>
      <c r="K2227" s="2"/>
      <c r="L2227" s="2"/>
    </row>
    <row r="2228" spans="10:12">
      <c r="J2228" s="2"/>
      <c r="K2228" s="2"/>
      <c r="L2228" s="2"/>
    </row>
    <row r="2229" spans="10:12">
      <c r="J2229" s="2"/>
      <c r="K2229" s="2"/>
      <c r="L2229" s="2"/>
    </row>
    <row r="2230" spans="10:12">
      <c r="J2230" s="2"/>
      <c r="K2230" s="2"/>
      <c r="L2230" s="2"/>
    </row>
    <row r="2231" spans="10:12">
      <c r="J2231" s="2"/>
      <c r="K2231" s="2"/>
      <c r="L2231" s="2"/>
    </row>
    <row r="2232" spans="10:12">
      <c r="J2232" s="2"/>
      <c r="K2232" s="2"/>
      <c r="L2232" s="2"/>
    </row>
    <row r="2233" spans="10:12">
      <c r="J2233" s="2"/>
      <c r="K2233" s="2"/>
      <c r="L2233" s="2"/>
    </row>
    <row r="2234" spans="10:12">
      <c r="J2234" s="2"/>
      <c r="K2234" s="2"/>
      <c r="L2234" s="2"/>
    </row>
    <row r="2235" spans="10:12">
      <c r="J2235" s="2"/>
      <c r="K2235" s="2"/>
      <c r="L2235" s="2"/>
    </row>
    <row r="2236" spans="10:12">
      <c r="J2236" s="2"/>
      <c r="K2236" s="2"/>
      <c r="L2236" s="2"/>
    </row>
    <row r="2237" spans="10:12">
      <c r="J2237" s="2"/>
      <c r="K2237" s="2"/>
      <c r="L2237" s="2"/>
    </row>
    <row r="2238" spans="10:12">
      <c r="J2238" s="2"/>
      <c r="K2238" s="2"/>
      <c r="L2238" s="2"/>
    </row>
    <row r="2239" spans="10:12">
      <c r="J2239" s="2"/>
      <c r="K2239" s="2"/>
      <c r="L2239" s="2"/>
    </row>
    <row r="2240" spans="10:12">
      <c r="J2240" s="2"/>
      <c r="K2240" s="2"/>
      <c r="L2240" s="2"/>
    </row>
    <row r="2241" spans="10:12">
      <c r="J2241" s="2"/>
      <c r="K2241" s="2"/>
      <c r="L2241" s="2"/>
    </row>
    <row r="2242" spans="10:12">
      <c r="J2242" s="2"/>
      <c r="K2242" s="2"/>
      <c r="L2242" s="2"/>
    </row>
    <row r="2243" spans="10:12">
      <c r="J2243" s="2"/>
      <c r="K2243" s="2"/>
      <c r="L2243" s="2"/>
    </row>
    <row r="2244" spans="10:12">
      <c r="J2244" s="2"/>
      <c r="K2244" s="2"/>
      <c r="L2244" s="2"/>
    </row>
    <row r="2245" spans="10:12">
      <c r="J2245" s="2"/>
      <c r="K2245" s="2"/>
      <c r="L2245" s="2"/>
    </row>
    <row r="2246" spans="10:12">
      <c r="J2246" s="2"/>
      <c r="K2246" s="2"/>
      <c r="L2246" s="2"/>
    </row>
    <row r="2247" spans="10:12">
      <c r="J2247" s="2"/>
      <c r="K2247" s="2"/>
      <c r="L2247" s="2"/>
    </row>
    <row r="2248" spans="10:12">
      <c r="J2248" s="2"/>
      <c r="K2248" s="2"/>
      <c r="L2248" s="2"/>
    </row>
    <row r="2249" spans="10:12">
      <c r="J2249" s="2"/>
      <c r="K2249" s="2"/>
      <c r="L2249" s="2"/>
    </row>
    <row r="2250" spans="10:12">
      <c r="J2250" s="2"/>
      <c r="K2250" s="2"/>
      <c r="L2250" s="2"/>
    </row>
    <row r="2251" spans="10:12">
      <c r="J2251" s="2"/>
      <c r="K2251" s="2"/>
      <c r="L2251" s="2"/>
    </row>
    <row r="2252" spans="10:12">
      <c r="J2252" s="2"/>
      <c r="K2252" s="2"/>
      <c r="L2252" s="2"/>
    </row>
    <row r="2253" spans="10:12">
      <c r="J2253" s="2"/>
      <c r="K2253" s="2"/>
      <c r="L2253" s="2"/>
    </row>
    <row r="2254" spans="10:12">
      <c r="J2254" s="2"/>
      <c r="K2254" s="2"/>
      <c r="L2254" s="2"/>
    </row>
    <row r="2255" spans="10:12">
      <c r="J2255" s="2"/>
      <c r="K2255" s="2"/>
      <c r="L2255" s="2"/>
    </row>
    <row r="2256" spans="10:12">
      <c r="J2256" s="2"/>
      <c r="K2256" s="2"/>
      <c r="L2256" s="2"/>
    </row>
    <row r="2257" spans="10:12">
      <c r="J2257" s="2"/>
      <c r="K2257" s="2"/>
      <c r="L2257" s="2"/>
    </row>
    <row r="2258" spans="10:12">
      <c r="J2258" s="2"/>
      <c r="K2258" s="2"/>
      <c r="L2258" s="2"/>
    </row>
    <row r="2259" spans="10:12">
      <c r="J2259" s="2"/>
      <c r="K2259" s="2"/>
      <c r="L2259" s="2"/>
    </row>
    <row r="2260" spans="10:12">
      <c r="J2260" s="2"/>
      <c r="K2260" s="2"/>
      <c r="L2260" s="2"/>
    </row>
    <row r="2261" spans="10:12">
      <c r="J2261" s="2"/>
      <c r="K2261" s="2"/>
      <c r="L2261" s="2"/>
    </row>
    <row r="2262" spans="10:12">
      <c r="J2262" s="2"/>
      <c r="K2262" s="2"/>
      <c r="L2262" s="2"/>
    </row>
    <row r="2263" spans="10:12">
      <c r="J2263" s="2"/>
      <c r="K2263" s="2"/>
      <c r="L2263" s="2"/>
    </row>
    <row r="2264" spans="10:12">
      <c r="J2264" s="2"/>
      <c r="K2264" s="2"/>
      <c r="L2264" s="2"/>
    </row>
    <row r="2265" spans="10:12">
      <c r="J2265" s="2"/>
      <c r="K2265" s="2"/>
      <c r="L2265" s="2"/>
    </row>
    <row r="2266" spans="10:12">
      <c r="J2266" s="2"/>
      <c r="K2266" s="2"/>
      <c r="L2266" s="2"/>
    </row>
    <row r="2267" spans="10:12">
      <c r="J2267" s="2"/>
      <c r="K2267" s="2"/>
      <c r="L2267" s="2"/>
    </row>
    <row r="2268" spans="10:12">
      <c r="J2268" s="2"/>
      <c r="K2268" s="2"/>
      <c r="L2268" s="2"/>
    </row>
    <row r="2269" spans="10:12">
      <c r="J2269" s="2"/>
      <c r="K2269" s="2"/>
      <c r="L2269" s="2"/>
    </row>
    <row r="2270" spans="10:12">
      <c r="J2270" s="2"/>
      <c r="K2270" s="2"/>
      <c r="L2270" s="2"/>
    </row>
    <row r="2271" spans="10:12">
      <c r="J2271" s="2"/>
      <c r="K2271" s="2"/>
      <c r="L2271" s="2"/>
    </row>
    <row r="2272" spans="10:12">
      <c r="J2272" s="2"/>
      <c r="K2272" s="2"/>
      <c r="L2272" s="2"/>
    </row>
    <row r="2273" spans="10:12">
      <c r="J2273" s="2"/>
      <c r="K2273" s="2"/>
      <c r="L2273" s="2"/>
    </row>
    <row r="2274" spans="10:12">
      <c r="J2274" s="2"/>
      <c r="K2274" s="2"/>
      <c r="L2274" s="2"/>
    </row>
    <row r="2275" spans="10:12">
      <c r="J2275" s="2"/>
      <c r="K2275" s="2"/>
      <c r="L2275" s="2"/>
    </row>
    <row r="2276" spans="10:12">
      <c r="J2276" s="2"/>
      <c r="K2276" s="2"/>
      <c r="L2276" s="2"/>
    </row>
    <row r="2277" spans="10:12">
      <c r="J2277" s="2"/>
      <c r="K2277" s="2"/>
      <c r="L2277" s="2"/>
    </row>
    <row r="2278" spans="10:12">
      <c r="J2278" s="2"/>
      <c r="K2278" s="2"/>
      <c r="L2278" s="2"/>
    </row>
    <row r="2279" spans="10:12">
      <c r="J2279" s="2"/>
      <c r="K2279" s="2"/>
      <c r="L2279" s="2"/>
    </row>
    <row r="2280" spans="10:12">
      <c r="J2280" s="2"/>
      <c r="K2280" s="2"/>
      <c r="L2280" s="2"/>
    </row>
    <row r="2281" spans="10:12">
      <c r="J2281" s="2"/>
      <c r="K2281" s="2"/>
      <c r="L2281" s="2"/>
    </row>
    <row r="2282" spans="10:12">
      <c r="J2282" s="2"/>
      <c r="K2282" s="2"/>
      <c r="L2282" s="2"/>
    </row>
    <row r="2283" spans="10:12">
      <c r="J2283" s="2"/>
      <c r="K2283" s="2"/>
      <c r="L2283" s="2"/>
    </row>
    <row r="2284" spans="10:12">
      <c r="J2284" s="2"/>
      <c r="K2284" s="2"/>
      <c r="L2284" s="2"/>
    </row>
    <row r="2285" spans="10:12">
      <c r="J2285" s="2"/>
      <c r="K2285" s="2"/>
      <c r="L2285" s="2"/>
    </row>
    <row r="2286" spans="10:12">
      <c r="J2286" s="2"/>
      <c r="K2286" s="2"/>
      <c r="L2286" s="2"/>
    </row>
    <row r="2287" spans="10:12">
      <c r="J2287" s="2"/>
      <c r="K2287" s="2"/>
      <c r="L2287" s="2"/>
    </row>
    <row r="2288" spans="10:12">
      <c r="J2288" s="2"/>
      <c r="K2288" s="2"/>
      <c r="L2288" s="2"/>
    </row>
    <row r="2289" spans="10:12">
      <c r="J2289" s="2"/>
      <c r="K2289" s="2"/>
      <c r="L2289" s="2"/>
    </row>
    <row r="2290" spans="10:12">
      <c r="J2290" s="2"/>
      <c r="K2290" s="2"/>
      <c r="L2290" s="2"/>
    </row>
    <row r="2291" spans="10:12">
      <c r="J2291" s="2"/>
      <c r="K2291" s="2"/>
      <c r="L2291" s="2"/>
    </row>
    <row r="2292" spans="10:12">
      <c r="J2292" s="2"/>
      <c r="K2292" s="2"/>
      <c r="L2292" s="2"/>
    </row>
    <row r="2293" spans="10:12">
      <c r="J2293" s="2"/>
      <c r="K2293" s="2"/>
      <c r="L2293" s="2"/>
    </row>
    <row r="2294" spans="10:12">
      <c r="J2294" s="2"/>
      <c r="K2294" s="2"/>
      <c r="L2294" s="2"/>
    </row>
    <row r="2295" spans="10:12">
      <c r="J2295" s="2"/>
      <c r="K2295" s="2"/>
      <c r="L2295" s="2"/>
    </row>
    <row r="2296" spans="10:12">
      <c r="J2296" s="2"/>
      <c r="K2296" s="2"/>
      <c r="L2296" s="2"/>
    </row>
    <row r="2297" spans="10:12">
      <c r="J2297" s="2"/>
      <c r="K2297" s="2"/>
      <c r="L2297" s="2"/>
    </row>
    <row r="2298" spans="10:12">
      <c r="J2298" s="2"/>
      <c r="K2298" s="2"/>
      <c r="L2298" s="2"/>
    </row>
    <row r="2299" spans="10:12">
      <c r="J2299" s="2"/>
      <c r="K2299" s="2"/>
      <c r="L2299" s="2"/>
    </row>
    <row r="2300" spans="10:12">
      <c r="J2300" s="2"/>
      <c r="K2300" s="2"/>
      <c r="L2300" s="2"/>
    </row>
    <row r="2301" spans="10:12">
      <c r="J2301" s="2"/>
      <c r="K2301" s="2"/>
      <c r="L2301" s="2"/>
    </row>
    <row r="2302" spans="10:12">
      <c r="J2302" s="2"/>
      <c r="K2302" s="2"/>
      <c r="L2302" s="2"/>
    </row>
    <row r="2303" spans="10:12">
      <c r="J2303" s="2"/>
      <c r="K2303" s="2"/>
      <c r="L2303" s="2"/>
    </row>
    <row r="2304" spans="10:12">
      <c r="J2304" s="2"/>
      <c r="K2304" s="2"/>
      <c r="L2304" s="2"/>
    </row>
    <row r="2305" spans="10:12">
      <c r="J2305" s="2"/>
      <c r="K2305" s="2"/>
      <c r="L2305" s="2"/>
    </row>
    <row r="2306" spans="10:12">
      <c r="J2306" s="2"/>
      <c r="K2306" s="2"/>
      <c r="L2306" s="2"/>
    </row>
    <row r="2307" spans="10:12">
      <c r="J2307" s="2"/>
      <c r="K2307" s="2"/>
      <c r="L2307" s="2"/>
    </row>
    <row r="2308" spans="10:12">
      <c r="J2308" s="2"/>
      <c r="K2308" s="2"/>
      <c r="L2308" s="2"/>
    </row>
    <row r="2309" spans="10:12">
      <c r="J2309" s="2"/>
      <c r="K2309" s="2"/>
      <c r="L2309" s="2"/>
    </row>
    <row r="2310" spans="10:12">
      <c r="J2310" s="2"/>
      <c r="K2310" s="2"/>
      <c r="L2310" s="2"/>
    </row>
    <row r="2311" spans="10:12">
      <c r="J2311" s="2"/>
      <c r="K2311" s="2"/>
      <c r="L2311" s="2"/>
    </row>
    <row r="2312" spans="10:12">
      <c r="J2312" s="2"/>
      <c r="K2312" s="2"/>
      <c r="L2312" s="2"/>
    </row>
    <row r="2313" spans="10:12">
      <c r="J2313" s="2"/>
      <c r="K2313" s="2"/>
      <c r="L2313" s="2"/>
    </row>
    <row r="2314" spans="10:12">
      <c r="J2314" s="2"/>
      <c r="K2314" s="2"/>
      <c r="L2314" s="2"/>
    </row>
    <row r="2315" spans="10:12">
      <c r="J2315" s="2"/>
      <c r="K2315" s="2"/>
      <c r="L2315" s="2"/>
    </row>
    <row r="2316" spans="10:12">
      <c r="J2316" s="2"/>
      <c r="K2316" s="2"/>
      <c r="L2316" s="2"/>
    </row>
    <row r="2317" spans="10:12">
      <c r="J2317" s="2"/>
      <c r="K2317" s="2"/>
      <c r="L2317" s="2"/>
    </row>
    <row r="2318" spans="10:12">
      <c r="J2318" s="2"/>
      <c r="K2318" s="2"/>
      <c r="L2318" s="2"/>
    </row>
    <row r="2319" spans="10:12">
      <c r="J2319" s="2"/>
      <c r="K2319" s="2"/>
      <c r="L2319" s="2"/>
    </row>
    <row r="2320" spans="10:12">
      <c r="J2320" s="2"/>
      <c r="K2320" s="2"/>
      <c r="L2320" s="2"/>
    </row>
    <row r="2321" spans="10:12">
      <c r="J2321" s="2"/>
      <c r="K2321" s="2"/>
      <c r="L2321" s="2"/>
    </row>
    <row r="2322" spans="10:12">
      <c r="J2322" s="2"/>
      <c r="K2322" s="2"/>
      <c r="L2322" s="2"/>
    </row>
    <row r="2323" spans="10:12">
      <c r="J2323" s="2"/>
      <c r="K2323" s="2"/>
      <c r="L2323" s="2"/>
    </row>
    <row r="2324" spans="10:12">
      <c r="J2324" s="2"/>
      <c r="K2324" s="2"/>
      <c r="L2324" s="2"/>
    </row>
    <row r="2325" spans="10:12">
      <c r="J2325" s="2"/>
      <c r="K2325" s="2"/>
      <c r="L2325" s="2"/>
    </row>
    <row r="2326" spans="10:12">
      <c r="J2326" s="2"/>
      <c r="K2326" s="2"/>
      <c r="L2326" s="2"/>
    </row>
    <row r="2327" spans="10:12">
      <c r="J2327" s="2"/>
      <c r="K2327" s="2"/>
      <c r="L2327" s="2"/>
    </row>
    <row r="2328" spans="10:12">
      <c r="J2328" s="2"/>
      <c r="K2328" s="2"/>
      <c r="L2328" s="2"/>
    </row>
    <row r="2329" spans="10:12">
      <c r="J2329" s="2"/>
      <c r="K2329" s="2"/>
      <c r="L2329" s="2"/>
    </row>
    <row r="2330" spans="10:12">
      <c r="J2330" s="2"/>
      <c r="K2330" s="2"/>
      <c r="L2330" s="2"/>
    </row>
    <row r="2331" spans="10:12">
      <c r="J2331" s="2"/>
      <c r="K2331" s="2"/>
      <c r="L2331" s="2"/>
    </row>
    <row r="2332" spans="10:12">
      <c r="J2332" s="2"/>
      <c r="K2332" s="2"/>
      <c r="L2332" s="2"/>
    </row>
    <row r="2333" spans="10:12">
      <c r="J2333" s="2"/>
      <c r="K2333" s="2"/>
      <c r="L2333" s="2"/>
    </row>
    <row r="2334" spans="10:12">
      <c r="J2334" s="2"/>
      <c r="K2334" s="2"/>
      <c r="L2334" s="2"/>
    </row>
    <row r="2335" spans="10:12">
      <c r="J2335" s="2"/>
      <c r="K2335" s="2"/>
      <c r="L2335" s="2"/>
    </row>
    <row r="2336" spans="10:12">
      <c r="J2336" s="2"/>
      <c r="K2336" s="2"/>
      <c r="L2336" s="2"/>
    </row>
    <row r="2337" spans="10:12">
      <c r="J2337" s="2"/>
      <c r="K2337" s="2"/>
      <c r="L2337" s="2"/>
    </row>
    <row r="2338" spans="10:12">
      <c r="J2338" s="2"/>
      <c r="K2338" s="2"/>
      <c r="L2338" s="2"/>
    </row>
    <row r="2339" spans="10:12">
      <c r="J2339" s="2"/>
      <c r="K2339" s="2"/>
      <c r="L2339" s="2"/>
    </row>
    <row r="2340" spans="10:12">
      <c r="J2340" s="2"/>
      <c r="K2340" s="2"/>
      <c r="L2340" s="2"/>
    </row>
    <row r="2341" spans="10:12">
      <c r="J2341" s="2"/>
      <c r="K2341" s="2"/>
      <c r="L2341" s="2"/>
    </row>
    <row r="2342" spans="10:12">
      <c r="J2342" s="2"/>
      <c r="K2342" s="2"/>
      <c r="L2342" s="2"/>
    </row>
    <row r="2343" spans="10:12">
      <c r="J2343" s="2"/>
      <c r="K2343" s="2"/>
      <c r="L2343" s="2"/>
    </row>
    <row r="2344" spans="10:12">
      <c r="J2344" s="2"/>
      <c r="K2344" s="2"/>
      <c r="L2344" s="2"/>
    </row>
    <row r="2345" spans="10:12">
      <c r="J2345" s="2"/>
      <c r="K2345" s="2"/>
      <c r="L2345" s="2"/>
    </row>
    <row r="2346" spans="10:12">
      <c r="J2346" s="2"/>
      <c r="K2346" s="2"/>
      <c r="L2346" s="2"/>
    </row>
    <row r="2347" spans="10:12">
      <c r="J2347" s="2"/>
      <c r="K2347" s="2"/>
      <c r="L2347" s="2"/>
    </row>
    <row r="2348" spans="10:12">
      <c r="J2348" s="2"/>
      <c r="K2348" s="2"/>
      <c r="L2348" s="2"/>
    </row>
    <row r="2349" spans="10:12">
      <c r="J2349" s="2"/>
      <c r="K2349" s="2"/>
      <c r="L2349" s="2"/>
    </row>
    <row r="2350" spans="10:12">
      <c r="J2350" s="2"/>
      <c r="K2350" s="2"/>
      <c r="L2350" s="2"/>
    </row>
    <row r="2351" spans="10:12">
      <c r="J2351" s="2"/>
      <c r="K2351" s="2"/>
      <c r="L2351" s="2"/>
    </row>
    <row r="2352" spans="10:12">
      <c r="J2352" s="2"/>
      <c r="K2352" s="2"/>
      <c r="L2352" s="2"/>
    </row>
    <row r="2353" spans="10:12">
      <c r="J2353" s="2"/>
      <c r="K2353" s="2"/>
      <c r="L2353" s="2"/>
    </row>
    <row r="2354" spans="10:12">
      <c r="J2354" s="2"/>
      <c r="K2354" s="2"/>
      <c r="L2354" s="2"/>
    </row>
    <row r="2355" spans="10:12">
      <c r="J2355" s="2"/>
      <c r="K2355" s="2"/>
      <c r="L2355" s="2"/>
    </row>
    <row r="2356" spans="10:12">
      <c r="J2356" s="2"/>
      <c r="K2356" s="2"/>
      <c r="L2356" s="2"/>
    </row>
    <row r="2357" spans="10:12">
      <c r="J2357" s="2"/>
      <c r="K2357" s="2"/>
      <c r="L2357" s="2"/>
    </row>
    <row r="2358" spans="10:12">
      <c r="J2358" s="2"/>
      <c r="K2358" s="2"/>
      <c r="L2358" s="2"/>
    </row>
    <row r="2359" spans="10:12">
      <c r="J2359" s="2"/>
      <c r="K2359" s="2"/>
      <c r="L2359" s="2"/>
    </row>
    <row r="2360" spans="10:12">
      <c r="J2360" s="2"/>
      <c r="K2360" s="2"/>
      <c r="L2360" s="2"/>
    </row>
    <row r="2361" spans="10:12">
      <c r="J2361" s="2"/>
      <c r="K2361" s="2"/>
      <c r="L2361" s="2"/>
    </row>
    <row r="2362" spans="10:12">
      <c r="J2362" s="2"/>
      <c r="K2362" s="2"/>
      <c r="L2362" s="2"/>
    </row>
    <row r="2363" spans="10:12">
      <c r="J2363" s="2"/>
      <c r="K2363" s="2"/>
      <c r="L2363" s="2"/>
    </row>
    <row r="2364" spans="10:12">
      <c r="J2364" s="2"/>
      <c r="K2364" s="2"/>
      <c r="L2364" s="2"/>
    </row>
    <row r="2365" spans="10:12">
      <c r="J2365" s="2"/>
      <c r="K2365" s="2"/>
      <c r="L2365" s="2"/>
    </row>
    <row r="2366" spans="10:12">
      <c r="J2366" s="2"/>
      <c r="K2366" s="2"/>
      <c r="L2366" s="2"/>
    </row>
    <row r="2367" spans="10:12">
      <c r="J2367" s="2"/>
      <c r="K2367" s="2"/>
      <c r="L2367" s="2"/>
    </row>
    <row r="2368" spans="10:12">
      <c r="J2368" s="2"/>
      <c r="K2368" s="2"/>
      <c r="L2368" s="2"/>
    </row>
    <row r="2369" spans="10:12">
      <c r="J2369" s="2"/>
      <c r="K2369" s="2"/>
      <c r="L2369" s="2"/>
    </row>
    <row r="2370" spans="10:12">
      <c r="J2370" s="2"/>
      <c r="K2370" s="2"/>
      <c r="L2370" s="2"/>
    </row>
    <row r="2371" spans="10:12">
      <c r="J2371" s="2"/>
      <c r="K2371" s="2"/>
      <c r="L2371" s="2"/>
    </row>
    <row r="2372" spans="10:12">
      <c r="J2372" s="2"/>
      <c r="K2372" s="2"/>
      <c r="L2372" s="2"/>
    </row>
    <row r="2373" spans="10:12">
      <c r="J2373" s="2"/>
      <c r="K2373" s="2"/>
      <c r="L2373" s="2"/>
    </row>
    <row r="2374" spans="10:12">
      <c r="J2374" s="2"/>
      <c r="K2374" s="2"/>
      <c r="L2374" s="2"/>
    </row>
    <row r="2375" spans="10:12">
      <c r="J2375" s="2"/>
      <c r="K2375" s="2"/>
      <c r="L2375" s="2"/>
    </row>
    <row r="2376" spans="10:12">
      <c r="J2376" s="2"/>
      <c r="K2376" s="2"/>
      <c r="L2376" s="2"/>
    </row>
    <row r="2377" spans="10:12">
      <c r="J2377" s="2"/>
      <c r="K2377" s="2"/>
      <c r="L2377" s="2"/>
    </row>
    <row r="2378" spans="10:12">
      <c r="J2378" s="2"/>
      <c r="K2378" s="2"/>
      <c r="L2378" s="2"/>
    </row>
    <row r="2379" spans="10:12">
      <c r="J2379" s="2"/>
      <c r="K2379" s="2"/>
      <c r="L2379" s="2"/>
    </row>
    <row r="2380" spans="10:12">
      <c r="J2380" s="2"/>
      <c r="K2380" s="2"/>
      <c r="L2380" s="2"/>
    </row>
    <row r="2381" spans="10:12">
      <c r="J2381" s="2"/>
      <c r="K2381" s="2"/>
      <c r="L2381" s="2"/>
    </row>
    <row r="2382" spans="10:12">
      <c r="J2382" s="2"/>
      <c r="K2382" s="2"/>
      <c r="L2382" s="2"/>
    </row>
    <row r="2383" spans="10:12">
      <c r="J2383" s="2"/>
      <c r="K2383" s="2"/>
      <c r="L2383" s="2"/>
    </row>
    <row r="2384" spans="10:12">
      <c r="J2384" s="2"/>
      <c r="K2384" s="2"/>
      <c r="L2384" s="2"/>
    </row>
    <row r="2385" spans="10:12">
      <c r="J2385" s="2"/>
      <c r="K2385" s="2"/>
      <c r="L2385" s="2"/>
    </row>
    <row r="2386" spans="10:12">
      <c r="J2386" s="2"/>
      <c r="K2386" s="2"/>
      <c r="L2386" s="2"/>
    </row>
    <row r="2387" spans="10:12">
      <c r="J2387" s="2"/>
      <c r="K2387" s="2"/>
      <c r="L2387" s="2"/>
    </row>
    <row r="2388" spans="10:12">
      <c r="J2388" s="2"/>
      <c r="K2388" s="2"/>
      <c r="L2388" s="2"/>
    </row>
    <row r="2389" spans="10:12">
      <c r="J2389" s="2"/>
      <c r="K2389" s="2"/>
      <c r="L2389" s="2"/>
    </row>
    <row r="2390" spans="10:12">
      <c r="J2390" s="2"/>
      <c r="K2390" s="2"/>
      <c r="L2390" s="2"/>
    </row>
    <row r="2391" spans="10:12">
      <c r="J2391" s="2"/>
      <c r="K2391" s="2"/>
      <c r="L2391" s="2"/>
    </row>
    <row r="2392" spans="10:12">
      <c r="J2392" s="2"/>
      <c r="K2392" s="2"/>
      <c r="L2392" s="2"/>
    </row>
    <row r="2393" spans="10:12">
      <c r="J2393" s="2"/>
      <c r="K2393" s="2"/>
      <c r="L2393" s="2"/>
    </row>
    <row r="2394" spans="10:12">
      <c r="J2394" s="2"/>
      <c r="K2394" s="2"/>
      <c r="L2394" s="2"/>
    </row>
    <row r="2395" spans="10:12">
      <c r="J2395" s="2"/>
      <c r="K2395" s="2"/>
      <c r="L2395" s="2"/>
    </row>
    <row r="2396" spans="10:12">
      <c r="J2396" s="2"/>
      <c r="K2396" s="2"/>
      <c r="L2396" s="2"/>
    </row>
    <row r="2397" spans="10:12">
      <c r="J2397" s="2"/>
      <c r="K2397" s="2"/>
      <c r="L2397" s="2"/>
    </row>
    <row r="2398" spans="10:12">
      <c r="J2398" s="2"/>
      <c r="K2398" s="2"/>
      <c r="L2398" s="2"/>
    </row>
    <row r="2399" spans="10:12">
      <c r="J2399" s="2"/>
      <c r="K2399" s="2"/>
      <c r="L2399" s="2"/>
    </row>
    <row r="2400" spans="10:12">
      <c r="J2400" s="2"/>
      <c r="K2400" s="2"/>
      <c r="L2400" s="2"/>
    </row>
    <row r="2401" spans="10:12">
      <c r="J2401" s="2"/>
      <c r="K2401" s="2"/>
      <c r="L2401" s="2"/>
    </row>
    <row r="2402" spans="10:12">
      <c r="J2402" s="2"/>
      <c r="K2402" s="2"/>
      <c r="L2402" s="2"/>
    </row>
    <row r="2403" spans="10:12">
      <c r="J2403" s="2"/>
      <c r="K2403" s="2"/>
      <c r="L2403" s="2"/>
    </row>
    <row r="2404" spans="10:12">
      <c r="J2404" s="2"/>
      <c r="K2404" s="2"/>
      <c r="L2404" s="2"/>
    </row>
    <row r="2405" spans="10:12">
      <c r="J2405" s="2"/>
      <c r="K2405" s="2"/>
      <c r="L2405" s="2"/>
    </row>
    <row r="2406" spans="10:12">
      <c r="J2406" s="2"/>
      <c r="K2406" s="2"/>
      <c r="L2406" s="2"/>
    </row>
    <row r="2407" spans="10:12">
      <c r="J2407" s="2"/>
      <c r="K2407" s="2"/>
      <c r="L2407" s="2"/>
    </row>
    <row r="2408" spans="10:12">
      <c r="J2408" s="2"/>
      <c r="K2408" s="2"/>
      <c r="L2408" s="2"/>
    </row>
    <row r="2409" spans="10:12">
      <c r="J2409" s="2"/>
      <c r="K2409" s="2"/>
      <c r="L2409" s="2"/>
    </row>
    <row r="2410" spans="10:12">
      <c r="J2410" s="2"/>
      <c r="K2410" s="2"/>
      <c r="L2410" s="2"/>
    </row>
    <row r="2411" spans="10:12">
      <c r="J2411" s="2"/>
      <c r="K2411" s="2"/>
      <c r="L2411" s="2"/>
    </row>
    <row r="2412" spans="10:12">
      <c r="J2412" s="2"/>
      <c r="K2412" s="2"/>
      <c r="L2412" s="2"/>
    </row>
    <row r="2413" spans="10:12">
      <c r="J2413" s="2"/>
      <c r="K2413" s="2"/>
      <c r="L2413" s="2"/>
    </row>
    <row r="2414" spans="10:12">
      <c r="J2414" s="2"/>
      <c r="K2414" s="2"/>
      <c r="L2414" s="2"/>
    </row>
    <row r="2415" spans="10:12">
      <c r="J2415" s="2"/>
      <c r="K2415" s="2"/>
      <c r="L2415" s="2"/>
    </row>
    <row r="2416" spans="10:12">
      <c r="J2416" s="2"/>
      <c r="K2416" s="2"/>
      <c r="L2416" s="2"/>
    </row>
    <row r="2417" spans="10:12">
      <c r="J2417" s="2"/>
      <c r="K2417" s="2"/>
      <c r="L2417" s="2"/>
    </row>
    <row r="2418" spans="10:12">
      <c r="J2418" s="2"/>
      <c r="K2418" s="2"/>
      <c r="L2418" s="2"/>
    </row>
    <row r="2419" spans="10:12">
      <c r="J2419" s="2"/>
      <c r="K2419" s="2"/>
      <c r="L2419" s="2"/>
    </row>
    <row r="2420" spans="10:12">
      <c r="J2420" s="2"/>
      <c r="K2420" s="2"/>
      <c r="L2420" s="2"/>
    </row>
    <row r="2421" spans="10:12">
      <c r="J2421" s="2"/>
      <c r="K2421" s="2"/>
      <c r="L2421" s="2"/>
    </row>
    <row r="2422" spans="10:12">
      <c r="J2422" s="2"/>
      <c r="K2422" s="2"/>
      <c r="L2422" s="2"/>
    </row>
    <row r="2423" spans="10:12">
      <c r="J2423" s="2"/>
      <c r="K2423" s="2"/>
      <c r="L2423" s="2"/>
    </row>
    <row r="2424" spans="10:12">
      <c r="J2424" s="2"/>
      <c r="K2424" s="2"/>
      <c r="L2424" s="2"/>
    </row>
    <row r="2425" spans="10:12">
      <c r="J2425" s="2"/>
      <c r="K2425" s="2"/>
      <c r="L2425" s="2"/>
    </row>
    <row r="2426" spans="10:12">
      <c r="J2426" s="2"/>
      <c r="K2426" s="2"/>
      <c r="L2426" s="2"/>
    </row>
    <row r="2427" spans="10:12">
      <c r="J2427" s="2"/>
      <c r="K2427" s="2"/>
      <c r="L2427" s="2"/>
    </row>
    <row r="2428" spans="10:12">
      <c r="J2428" s="2"/>
      <c r="K2428" s="2"/>
      <c r="L2428" s="2"/>
    </row>
    <row r="2429" spans="10:12">
      <c r="J2429" s="2"/>
      <c r="K2429" s="2"/>
      <c r="L2429" s="2"/>
    </row>
    <row r="2430" spans="10:12">
      <c r="J2430" s="2"/>
      <c r="K2430" s="2"/>
      <c r="L2430" s="2"/>
    </row>
    <row r="2431" spans="10:12">
      <c r="J2431" s="2"/>
      <c r="K2431" s="2"/>
      <c r="L2431" s="2"/>
    </row>
    <row r="2432" spans="10:12">
      <c r="J2432" s="2"/>
      <c r="K2432" s="2"/>
      <c r="L2432" s="2"/>
    </row>
    <row r="2433" spans="10:12">
      <c r="J2433" s="2"/>
      <c r="K2433" s="2"/>
      <c r="L2433" s="2"/>
    </row>
    <row r="2434" spans="10:12">
      <c r="J2434" s="2"/>
      <c r="K2434" s="2"/>
      <c r="L2434" s="2"/>
    </row>
    <row r="2435" spans="10:12">
      <c r="J2435" s="2"/>
      <c r="K2435" s="2"/>
      <c r="L2435" s="2"/>
    </row>
    <row r="2436" spans="10:12">
      <c r="J2436" s="2"/>
      <c r="K2436" s="2"/>
      <c r="L2436" s="2"/>
    </row>
    <row r="2437" spans="10:12">
      <c r="J2437" s="2"/>
      <c r="K2437" s="2"/>
      <c r="L2437" s="2"/>
    </row>
    <row r="2438" spans="10:12">
      <c r="J2438" s="2"/>
      <c r="K2438" s="2"/>
      <c r="L2438" s="2"/>
    </row>
    <row r="2439" spans="10:12">
      <c r="J2439" s="2"/>
      <c r="K2439" s="2"/>
      <c r="L2439" s="2"/>
    </row>
    <row r="2440" spans="10:12">
      <c r="J2440" s="2"/>
      <c r="K2440" s="2"/>
      <c r="L2440" s="2"/>
    </row>
    <row r="2441" spans="10:12">
      <c r="J2441" s="2"/>
      <c r="K2441" s="2"/>
      <c r="L2441" s="2"/>
    </row>
    <row r="2442" spans="10:12">
      <c r="J2442" s="2"/>
      <c r="K2442" s="2"/>
      <c r="L2442" s="2"/>
    </row>
    <row r="2443" spans="10:12">
      <c r="J2443" s="2"/>
      <c r="K2443" s="2"/>
      <c r="L2443" s="2"/>
    </row>
    <row r="2444" spans="10:12">
      <c r="J2444" s="2"/>
      <c r="K2444" s="2"/>
      <c r="L2444" s="2"/>
    </row>
    <row r="2445" spans="10:12">
      <c r="J2445" s="2"/>
      <c r="K2445" s="2"/>
      <c r="L2445" s="2"/>
    </row>
    <row r="2446" spans="10:12">
      <c r="J2446" s="2"/>
      <c r="K2446" s="2"/>
      <c r="L2446" s="2"/>
    </row>
    <row r="2447" spans="10:12">
      <c r="J2447" s="2"/>
      <c r="K2447" s="2"/>
      <c r="L2447" s="2"/>
    </row>
    <row r="2448" spans="10:12">
      <c r="J2448" s="2"/>
      <c r="K2448" s="2"/>
      <c r="L2448" s="2"/>
    </row>
    <row r="2449" spans="10:12">
      <c r="J2449" s="2"/>
      <c r="K2449" s="2"/>
      <c r="L2449" s="2"/>
    </row>
    <row r="2450" spans="10:12">
      <c r="J2450" s="2"/>
      <c r="K2450" s="2"/>
      <c r="L2450" s="2"/>
    </row>
    <row r="2451" spans="10:12">
      <c r="J2451" s="2"/>
      <c r="K2451" s="2"/>
      <c r="L2451" s="2"/>
    </row>
    <row r="2452" spans="10:12">
      <c r="J2452" s="2"/>
      <c r="K2452" s="2"/>
      <c r="L2452" s="2"/>
    </row>
    <row r="2453" spans="10:12">
      <c r="J2453" s="2"/>
      <c r="K2453" s="2"/>
      <c r="L2453" s="2"/>
    </row>
    <row r="2454" spans="10:12">
      <c r="J2454" s="2"/>
      <c r="K2454" s="2"/>
      <c r="L2454" s="2"/>
    </row>
    <row r="2455" spans="10:12">
      <c r="J2455" s="2"/>
      <c r="K2455" s="2"/>
      <c r="L2455" s="2"/>
    </row>
    <row r="2456" spans="10:12">
      <c r="J2456" s="2"/>
      <c r="K2456" s="2"/>
      <c r="L2456" s="2"/>
    </row>
    <row r="2457" spans="10:12">
      <c r="J2457" s="2"/>
      <c r="K2457" s="2"/>
      <c r="L2457" s="2"/>
    </row>
    <row r="2458" spans="10:12">
      <c r="J2458" s="2"/>
      <c r="K2458" s="2"/>
      <c r="L2458" s="2"/>
    </row>
    <row r="2459" spans="10:12">
      <c r="J2459" s="2"/>
      <c r="K2459" s="2"/>
      <c r="L2459" s="2"/>
    </row>
    <row r="2460" spans="10:12">
      <c r="J2460" s="2"/>
      <c r="K2460" s="2"/>
      <c r="L2460" s="2"/>
    </row>
    <row r="2461" spans="10:12">
      <c r="J2461" s="2"/>
      <c r="K2461" s="2"/>
      <c r="L2461" s="2"/>
    </row>
    <row r="2462" spans="10:12">
      <c r="J2462" s="2"/>
      <c r="K2462" s="2"/>
      <c r="L2462" s="2"/>
    </row>
    <row r="2463" spans="10:12">
      <c r="J2463" s="2"/>
      <c r="K2463" s="2"/>
      <c r="L2463" s="2"/>
    </row>
    <row r="2464" spans="10:12">
      <c r="J2464" s="2"/>
      <c r="K2464" s="2"/>
      <c r="L2464" s="2"/>
    </row>
    <row r="2465" spans="10:12">
      <c r="J2465" s="2"/>
      <c r="K2465" s="2"/>
      <c r="L2465" s="2"/>
    </row>
    <row r="2466" spans="10:12">
      <c r="J2466" s="2"/>
      <c r="K2466" s="2"/>
      <c r="L2466" s="2"/>
    </row>
    <row r="2467" spans="10:12">
      <c r="J2467" s="2"/>
      <c r="K2467" s="2"/>
      <c r="L2467" s="2"/>
    </row>
    <row r="2468" spans="10:12">
      <c r="J2468" s="2"/>
      <c r="K2468" s="2"/>
      <c r="L2468" s="2"/>
    </row>
    <row r="2469" spans="10:12">
      <c r="J2469" s="2"/>
      <c r="K2469" s="2"/>
      <c r="L2469" s="2"/>
    </row>
    <row r="2470" spans="10:12">
      <c r="J2470" s="2"/>
      <c r="K2470" s="2"/>
      <c r="L2470" s="2"/>
    </row>
    <row r="2471" spans="10:12">
      <c r="J2471" s="2"/>
      <c r="K2471" s="2"/>
      <c r="L2471" s="2"/>
    </row>
    <row r="2472" spans="10:12">
      <c r="J2472" s="2"/>
      <c r="K2472" s="2"/>
      <c r="L2472" s="2"/>
    </row>
    <row r="2473" spans="10:12">
      <c r="J2473" s="2"/>
      <c r="K2473" s="2"/>
      <c r="L2473" s="2"/>
    </row>
    <row r="2474" spans="10:12">
      <c r="J2474" s="2"/>
      <c r="K2474" s="2"/>
      <c r="L2474" s="2"/>
    </row>
    <row r="2475" spans="10:12">
      <c r="J2475" s="2"/>
      <c r="K2475" s="2"/>
      <c r="L2475" s="2"/>
    </row>
    <row r="2476" spans="10:12">
      <c r="J2476" s="2"/>
      <c r="K2476" s="2"/>
      <c r="L2476" s="2"/>
    </row>
    <row r="2477" spans="10:12">
      <c r="J2477" s="2"/>
      <c r="K2477" s="2"/>
      <c r="L2477" s="2"/>
    </row>
    <row r="2478" spans="10:12">
      <c r="J2478" s="2"/>
      <c r="K2478" s="2"/>
      <c r="L2478" s="2"/>
    </row>
    <row r="2479" spans="10:12">
      <c r="J2479" s="2"/>
      <c r="K2479" s="2"/>
      <c r="L2479" s="2"/>
    </row>
    <row r="2480" spans="10:12">
      <c r="J2480" s="2"/>
      <c r="K2480" s="2"/>
      <c r="L2480" s="2"/>
    </row>
    <row r="2481" spans="10:12">
      <c r="J2481" s="2"/>
      <c r="K2481" s="2"/>
      <c r="L2481" s="2"/>
    </row>
    <row r="2482" spans="10:12">
      <c r="J2482" s="2"/>
      <c r="K2482" s="2"/>
      <c r="L2482" s="2"/>
    </row>
    <row r="2483" spans="10:12">
      <c r="J2483" s="2"/>
      <c r="K2483" s="2"/>
      <c r="L2483" s="2"/>
    </row>
    <row r="2484" spans="10:12">
      <c r="J2484" s="2"/>
      <c r="K2484" s="2"/>
      <c r="L2484" s="2"/>
    </row>
    <row r="2485" spans="10:12">
      <c r="J2485" s="2"/>
      <c r="K2485" s="2"/>
      <c r="L2485" s="2"/>
    </row>
    <row r="2486" spans="10:12">
      <c r="J2486" s="2"/>
      <c r="K2486" s="2"/>
      <c r="L2486" s="2"/>
    </row>
    <row r="2487" spans="10:12">
      <c r="J2487" s="2"/>
      <c r="K2487" s="2"/>
      <c r="L2487" s="2"/>
    </row>
    <row r="2488" spans="10:12">
      <c r="J2488" s="2"/>
      <c r="K2488" s="2"/>
      <c r="L2488" s="2"/>
    </row>
    <row r="2489" spans="10:12">
      <c r="J2489" s="2"/>
      <c r="K2489" s="2"/>
      <c r="L2489" s="2"/>
    </row>
    <row r="2490" spans="10:12">
      <c r="J2490" s="2"/>
      <c r="K2490" s="2"/>
      <c r="L2490" s="2"/>
    </row>
    <row r="2491" spans="10:12">
      <c r="J2491" s="2"/>
      <c r="K2491" s="2"/>
      <c r="L2491" s="2"/>
    </row>
    <row r="2492" spans="10:12">
      <c r="J2492" s="2"/>
      <c r="K2492" s="2"/>
      <c r="L2492" s="2"/>
    </row>
    <row r="2493" spans="10:12">
      <c r="J2493" s="2"/>
      <c r="K2493" s="2"/>
      <c r="L2493" s="2"/>
    </row>
    <row r="2494" spans="10:12">
      <c r="J2494" s="2"/>
      <c r="K2494" s="2"/>
      <c r="L2494" s="2"/>
    </row>
    <row r="2495" spans="10:12">
      <c r="J2495" s="2"/>
      <c r="K2495" s="2"/>
      <c r="L2495" s="2"/>
    </row>
    <row r="2496" spans="10:12">
      <c r="J2496" s="2"/>
      <c r="K2496" s="2"/>
      <c r="L2496" s="2"/>
    </row>
    <row r="2497" spans="10:12">
      <c r="J2497" s="2"/>
      <c r="K2497" s="2"/>
      <c r="L2497" s="2"/>
    </row>
    <row r="2498" spans="10:12">
      <c r="J2498" s="2"/>
      <c r="K2498" s="2"/>
      <c r="L2498" s="2"/>
    </row>
    <row r="2499" spans="10:12">
      <c r="J2499" s="2"/>
      <c r="K2499" s="2"/>
      <c r="L2499" s="2"/>
    </row>
    <row r="2500" spans="10:12">
      <c r="J2500" s="2"/>
      <c r="K2500" s="2"/>
      <c r="L2500" s="2"/>
    </row>
    <row r="2501" spans="10:12">
      <c r="J2501" s="2"/>
      <c r="K2501" s="2"/>
      <c r="L2501" s="2"/>
    </row>
    <row r="2502" spans="10:12">
      <c r="J2502" s="2"/>
      <c r="K2502" s="2"/>
      <c r="L2502" s="2"/>
    </row>
    <row r="2503" spans="10:12">
      <c r="J2503" s="2"/>
      <c r="K2503" s="2"/>
      <c r="L2503" s="2"/>
    </row>
    <row r="2504" spans="10:12">
      <c r="J2504" s="2"/>
      <c r="K2504" s="2"/>
      <c r="L2504" s="2"/>
    </row>
    <row r="2505" spans="10:12">
      <c r="J2505" s="2"/>
      <c r="K2505" s="2"/>
      <c r="L2505" s="2"/>
    </row>
    <row r="2506" spans="10:12">
      <c r="J2506" s="2"/>
      <c r="K2506" s="2"/>
      <c r="L2506" s="2"/>
    </row>
    <row r="2507" spans="10:12">
      <c r="J2507" s="2"/>
      <c r="K2507" s="2"/>
      <c r="L2507" s="2"/>
    </row>
    <row r="2508" spans="10:12">
      <c r="J2508" s="2"/>
      <c r="K2508" s="2"/>
      <c r="L2508" s="2"/>
    </row>
    <row r="2509" spans="10:12">
      <c r="J2509" s="2"/>
      <c r="K2509" s="2"/>
      <c r="L2509" s="2"/>
    </row>
    <row r="2510" spans="10:12">
      <c r="J2510" s="2"/>
      <c r="K2510" s="2"/>
      <c r="L2510" s="2"/>
    </row>
    <row r="2511" spans="10:12">
      <c r="J2511" s="2"/>
      <c r="K2511" s="2"/>
      <c r="L2511" s="2"/>
    </row>
    <row r="2512" spans="10:12">
      <c r="J2512" s="2"/>
      <c r="K2512" s="2"/>
      <c r="L2512" s="2"/>
    </row>
    <row r="2513" spans="10:12">
      <c r="J2513" s="2"/>
      <c r="K2513" s="2"/>
      <c r="L2513" s="2"/>
    </row>
    <row r="2514" spans="10:12">
      <c r="J2514" s="2"/>
      <c r="K2514" s="2"/>
      <c r="L2514" s="2"/>
    </row>
    <row r="2515" spans="10:12">
      <c r="J2515" s="2"/>
      <c r="K2515" s="2"/>
      <c r="L2515" s="2"/>
    </row>
    <row r="2516" spans="10:12">
      <c r="J2516" s="2"/>
      <c r="K2516" s="2"/>
      <c r="L2516" s="2"/>
    </row>
    <row r="2517" spans="10:12">
      <c r="J2517" s="2"/>
      <c r="K2517" s="2"/>
      <c r="L2517" s="2"/>
    </row>
    <row r="2518" spans="10:12">
      <c r="J2518" s="2"/>
      <c r="K2518" s="2"/>
      <c r="L2518" s="2"/>
    </row>
    <row r="2519" spans="10:12">
      <c r="J2519" s="2"/>
      <c r="K2519" s="2"/>
      <c r="L2519" s="2"/>
    </row>
    <row r="2520" spans="10:12">
      <c r="J2520" s="2"/>
      <c r="K2520" s="2"/>
      <c r="L2520" s="2"/>
    </row>
    <row r="2521" spans="10:12">
      <c r="J2521" s="2"/>
      <c r="K2521" s="2"/>
      <c r="L2521" s="2"/>
    </row>
    <row r="2522" spans="10:12">
      <c r="J2522" s="2"/>
      <c r="K2522" s="2"/>
      <c r="L2522" s="2"/>
    </row>
    <row r="2523" spans="10:12">
      <c r="J2523" s="2"/>
      <c r="K2523" s="2"/>
      <c r="L2523" s="2"/>
    </row>
    <row r="2524" spans="10:12">
      <c r="J2524" s="2"/>
      <c r="K2524" s="2"/>
      <c r="L2524" s="2"/>
    </row>
    <row r="2525" spans="10:12">
      <c r="J2525" s="2"/>
      <c r="K2525" s="2"/>
      <c r="L2525" s="2"/>
    </row>
    <row r="2526" spans="10:12">
      <c r="J2526" s="2"/>
      <c r="K2526" s="2"/>
      <c r="L2526" s="2"/>
    </row>
    <row r="2527" spans="10:12">
      <c r="J2527" s="2"/>
      <c r="K2527" s="2"/>
      <c r="L2527" s="2"/>
    </row>
    <row r="2528" spans="10:12">
      <c r="J2528" s="2"/>
      <c r="K2528" s="2"/>
      <c r="L2528" s="2"/>
    </row>
    <row r="2529" spans="10:12">
      <c r="J2529" s="2"/>
      <c r="K2529" s="2"/>
      <c r="L2529" s="2"/>
    </row>
    <row r="2530" spans="10:12">
      <c r="J2530" s="2"/>
      <c r="K2530" s="2"/>
      <c r="L2530" s="2"/>
    </row>
    <row r="2531" spans="10:12">
      <c r="J2531" s="2"/>
      <c r="K2531" s="2"/>
      <c r="L2531" s="2"/>
    </row>
    <row r="2532" spans="10:12">
      <c r="J2532" s="2"/>
      <c r="K2532" s="2"/>
      <c r="L2532" s="2"/>
    </row>
    <row r="2533" spans="10:12">
      <c r="J2533" s="2"/>
      <c r="K2533" s="2"/>
      <c r="L2533" s="2"/>
    </row>
    <row r="2534" spans="10:12">
      <c r="J2534" s="2"/>
      <c r="K2534" s="2"/>
      <c r="L2534" s="2"/>
    </row>
    <row r="2535" spans="10:12">
      <c r="J2535" s="2"/>
      <c r="K2535" s="2"/>
      <c r="L2535" s="2"/>
    </row>
    <row r="2536" spans="10:12">
      <c r="J2536" s="2"/>
      <c r="K2536" s="2"/>
      <c r="L2536" s="2"/>
    </row>
    <row r="2537" spans="10:12">
      <c r="J2537" s="2"/>
      <c r="K2537" s="2"/>
      <c r="L2537" s="2"/>
    </row>
    <row r="2538" spans="10:12">
      <c r="J2538" s="2"/>
      <c r="K2538" s="2"/>
      <c r="L2538" s="2"/>
    </row>
    <row r="2539" spans="10:12">
      <c r="J2539" s="2"/>
      <c r="K2539" s="2"/>
      <c r="L2539" s="2"/>
    </row>
    <row r="2540" spans="10:12">
      <c r="J2540" s="2"/>
      <c r="K2540" s="2"/>
      <c r="L2540" s="2"/>
    </row>
    <row r="2541" spans="10:12">
      <c r="J2541" s="2"/>
      <c r="K2541" s="2"/>
      <c r="L2541" s="2"/>
    </row>
    <row r="2542" spans="10:12">
      <c r="J2542" s="2"/>
      <c r="K2542" s="2"/>
      <c r="L2542" s="2"/>
    </row>
    <row r="2543" spans="10:12">
      <c r="J2543" s="2"/>
      <c r="K2543" s="2"/>
      <c r="L2543" s="2"/>
    </row>
    <row r="2544" spans="10:12">
      <c r="J2544" s="2"/>
      <c r="K2544" s="2"/>
      <c r="L2544" s="2"/>
    </row>
    <row r="2545" spans="10:12">
      <c r="J2545" s="2"/>
      <c r="K2545" s="2"/>
      <c r="L2545" s="2"/>
    </row>
    <row r="2546" spans="10:12">
      <c r="J2546" s="2"/>
      <c r="K2546" s="2"/>
      <c r="L2546" s="2"/>
    </row>
    <row r="2547" spans="10:12">
      <c r="J2547" s="2"/>
      <c r="K2547" s="2"/>
      <c r="L2547" s="2"/>
    </row>
    <row r="2548" spans="10:12">
      <c r="J2548" s="2"/>
      <c r="K2548" s="2"/>
      <c r="L2548" s="2"/>
    </row>
    <row r="2549" spans="10:12">
      <c r="J2549" s="2"/>
      <c r="K2549" s="2"/>
      <c r="L2549" s="2"/>
    </row>
    <row r="2550" spans="10:12">
      <c r="J2550" s="2"/>
      <c r="K2550" s="2"/>
      <c r="L2550" s="2"/>
    </row>
    <row r="2551" spans="10:12">
      <c r="J2551" s="2"/>
      <c r="K2551" s="2"/>
      <c r="L2551" s="2"/>
    </row>
    <row r="2552" spans="10:12">
      <c r="J2552" s="2"/>
      <c r="K2552" s="2"/>
      <c r="L2552" s="2"/>
    </row>
    <row r="2553" spans="10:12">
      <c r="J2553" s="2"/>
      <c r="K2553" s="2"/>
      <c r="L2553" s="2"/>
    </row>
    <row r="2554" spans="10:12">
      <c r="J2554" s="2"/>
      <c r="K2554" s="2"/>
      <c r="L2554" s="2"/>
    </row>
    <row r="2555" spans="10:12">
      <c r="J2555" s="2"/>
      <c r="K2555" s="2"/>
      <c r="L2555" s="2"/>
    </row>
    <row r="2556" spans="10:12">
      <c r="J2556" s="2"/>
      <c r="K2556" s="2"/>
      <c r="L2556" s="2"/>
    </row>
    <row r="2557" spans="10:12">
      <c r="J2557" s="2"/>
      <c r="K2557" s="2"/>
      <c r="L2557" s="2"/>
    </row>
    <row r="2558" spans="10:12">
      <c r="J2558" s="2"/>
      <c r="K2558" s="2"/>
      <c r="L2558" s="2"/>
    </row>
    <row r="2559" spans="10:12">
      <c r="J2559" s="2"/>
      <c r="K2559" s="2"/>
      <c r="L2559" s="2"/>
    </row>
    <row r="2560" spans="10:12">
      <c r="J2560" s="2"/>
      <c r="K2560" s="2"/>
      <c r="L2560" s="2"/>
    </row>
    <row r="2561" spans="10:12">
      <c r="J2561" s="2"/>
      <c r="K2561" s="2"/>
      <c r="L2561" s="2"/>
    </row>
    <row r="2562" spans="10:12">
      <c r="J2562" s="2"/>
      <c r="K2562" s="2"/>
      <c r="L2562" s="2"/>
    </row>
    <row r="2563" spans="10:12">
      <c r="J2563" s="2"/>
      <c r="K2563" s="2"/>
      <c r="L2563" s="2"/>
    </row>
    <row r="2564" spans="10:12">
      <c r="J2564" s="2"/>
      <c r="K2564" s="2"/>
      <c r="L2564" s="2"/>
    </row>
    <row r="2565" spans="10:12">
      <c r="J2565" s="2"/>
      <c r="K2565" s="2"/>
      <c r="L2565" s="2"/>
    </row>
    <row r="2566" spans="10:12">
      <c r="J2566" s="2"/>
      <c r="K2566" s="2"/>
      <c r="L2566" s="2"/>
    </row>
    <row r="2567" spans="10:12">
      <c r="J2567" s="2"/>
      <c r="K2567" s="2"/>
      <c r="L2567" s="2"/>
    </row>
    <row r="2568" spans="10:12">
      <c r="J2568" s="2"/>
      <c r="K2568" s="2"/>
      <c r="L2568" s="2"/>
    </row>
    <row r="2569" spans="10:12">
      <c r="J2569" s="2"/>
      <c r="K2569" s="2"/>
      <c r="L2569" s="2"/>
    </row>
    <row r="2570" spans="10:12">
      <c r="J2570" s="2"/>
      <c r="K2570" s="2"/>
      <c r="L2570" s="2"/>
    </row>
    <row r="2571" spans="10:12">
      <c r="J2571" s="2"/>
      <c r="K2571" s="2"/>
      <c r="L2571" s="2"/>
    </row>
    <row r="2572" spans="10:12">
      <c r="J2572" s="2"/>
      <c r="K2572" s="2"/>
      <c r="L2572" s="2"/>
    </row>
    <row r="2573" spans="10:12">
      <c r="J2573" s="2"/>
      <c r="K2573" s="2"/>
      <c r="L2573" s="2"/>
    </row>
    <row r="2574" spans="10:12">
      <c r="J2574" s="2"/>
      <c r="K2574" s="2"/>
      <c r="L2574" s="2"/>
    </row>
    <row r="2575" spans="10:12">
      <c r="J2575" s="2"/>
      <c r="K2575" s="2"/>
      <c r="L2575" s="2"/>
    </row>
    <row r="2576" spans="10:12">
      <c r="J2576" s="2"/>
      <c r="K2576" s="2"/>
      <c r="L2576" s="2"/>
    </row>
    <row r="2577" spans="10:12">
      <c r="J2577" s="2"/>
      <c r="K2577" s="2"/>
      <c r="L2577" s="2"/>
    </row>
    <row r="2578" spans="10:12">
      <c r="J2578" s="2"/>
      <c r="K2578" s="2"/>
      <c r="L2578" s="2"/>
    </row>
    <row r="2579" spans="10:12">
      <c r="J2579" s="2"/>
      <c r="K2579" s="2"/>
      <c r="L2579" s="2"/>
    </row>
    <row r="2580" spans="10:12">
      <c r="J2580" s="2"/>
      <c r="K2580" s="2"/>
      <c r="L2580" s="2"/>
    </row>
    <row r="2581" spans="10:12">
      <c r="J2581" s="2"/>
      <c r="K2581" s="2"/>
      <c r="L2581" s="2"/>
    </row>
    <row r="2582" spans="10:12">
      <c r="J2582" s="2"/>
      <c r="K2582" s="2"/>
      <c r="L2582" s="2"/>
    </row>
    <row r="2583" spans="10:12">
      <c r="J2583" s="2"/>
      <c r="K2583" s="2"/>
      <c r="L2583" s="2"/>
    </row>
    <row r="2584" spans="10:12">
      <c r="J2584" s="2"/>
      <c r="K2584" s="2"/>
      <c r="L2584" s="2"/>
    </row>
    <row r="2585" spans="10:12">
      <c r="J2585" s="2"/>
      <c r="K2585" s="2"/>
      <c r="L2585" s="2"/>
    </row>
    <row r="2586" spans="10:12">
      <c r="J2586" s="2"/>
      <c r="K2586" s="2"/>
      <c r="L2586" s="2"/>
    </row>
    <row r="2587" spans="10:12">
      <c r="J2587" s="2"/>
      <c r="K2587" s="2"/>
      <c r="L2587" s="2"/>
    </row>
    <row r="2588" spans="10:12">
      <c r="J2588" s="2"/>
      <c r="K2588" s="2"/>
      <c r="L2588" s="2"/>
    </row>
    <row r="2589" spans="10:12">
      <c r="J2589" s="2"/>
      <c r="K2589" s="2"/>
      <c r="L2589" s="2"/>
    </row>
    <row r="2590" spans="10:12">
      <c r="J2590" s="2"/>
      <c r="K2590" s="2"/>
      <c r="L2590" s="2"/>
    </row>
    <row r="2591" spans="10:12">
      <c r="J2591" s="2"/>
      <c r="K2591" s="2"/>
      <c r="L2591" s="2"/>
    </row>
    <row r="2592" spans="10:12">
      <c r="J2592" s="2"/>
      <c r="K2592" s="2"/>
      <c r="L2592" s="2"/>
    </row>
    <row r="2593" spans="10:12">
      <c r="J2593" s="2"/>
      <c r="K2593" s="2"/>
      <c r="L2593" s="2"/>
    </row>
    <row r="2594" spans="10:12">
      <c r="J2594" s="2"/>
      <c r="K2594" s="2"/>
      <c r="L2594" s="2"/>
    </row>
    <row r="2595" spans="10:12">
      <c r="J2595" s="2"/>
      <c r="K2595" s="2"/>
      <c r="L2595" s="2"/>
    </row>
    <row r="2596" spans="10:12">
      <c r="J2596" s="2"/>
      <c r="K2596" s="2"/>
      <c r="L2596" s="2"/>
    </row>
    <row r="2597" spans="10:12">
      <c r="J2597" s="2"/>
      <c r="K2597" s="2"/>
      <c r="L2597" s="2"/>
    </row>
    <row r="2598" spans="10:12">
      <c r="J2598" s="2"/>
      <c r="K2598" s="2"/>
      <c r="L2598" s="2"/>
    </row>
    <row r="2599" spans="10:12">
      <c r="J2599" s="2"/>
      <c r="K2599" s="2"/>
      <c r="L2599" s="2"/>
    </row>
    <row r="2600" spans="10:12">
      <c r="J2600" s="2"/>
      <c r="K2600" s="2"/>
      <c r="L2600" s="2"/>
    </row>
    <row r="2601" spans="10:12">
      <c r="J2601" s="2"/>
      <c r="K2601" s="2"/>
      <c r="L2601" s="2"/>
    </row>
    <row r="2602" spans="10:12">
      <c r="J2602" s="2"/>
      <c r="K2602" s="2"/>
      <c r="L2602" s="2"/>
    </row>
    <row r="2603" spans="10:12">
      <c r="J2603" s="2"/>
      <c r="K2603" s="2"/>
      <c r="L2603" s="2"/>
    </row>
    <row r="2604" spans="10:12">
      <c r="J2604" s="2"/>
      <c r="K2604" s="2"/>
      <c r="L2604" s="2"/>
    </row>
    <row r="2605" spans="10:12">
      <c r="J2605" s="2"/>
      <c r="K2605" s="2"/>
      <c r="L2605" s="2"/>
    </row>
    <row r="2606" spans="10:12">
      <c r="J2606" s="2"/>
      <c r="K2606" s="2"/>
      <c r="L2606" s="2"/>
    </row>
    <row r="2607" spans="10:12">
      <c r="J2607" s="2"/>
      <c r="K2607" s="2"/>
      <c r="L2607" s="2"/>
    </row>
    <row r="2608" spans="10:12">
      <c r="J2608" s="2"/>
      <c r="K2608" s="2"/>
      <c r="L2608" s="2"/>
    </row>
    <row r="2609" spans="10:12">
      <c r="J2609" s="2"/>
      <c r="K2609" s="2"/>
      <c r="L2609" s="2"/>
    </row>
    <row r="2610" spans="10:12">
      <c r="J2610" s="2"/>
      <c r="K2610" s="2"/>
      <c r="L2610" s="2"/>
    </row>
    <row r="2611" spans="10:12">
      <c r="J2611" s="2"/>
      <c r="K2611" s="2"/>
      <c r="L2611" s="2"/>
    </row>
    <row r="2612" spans="10:12">
      <c r="J2612" s="2"/>
      <c r="K2612" s="2"/>
      <c r="L2612" s="2"/>
    </row>
    <row r="2613" spans="10:12">
      <c r="J2613" s="2"/>
      <c r="K2613" s="2"/>
      <c r="L2613" s="2"/>
    </row>
    <row r="2614" spans="10:12">
      <c r="J2614" s="2"/>
      <c r="K2614" s="2"/>
      <c r="L2614" s="2"/>
    </row>
    <row r="2615" spans="10:12">
      <c r="J2615" s="2"/>
      <c r="K2615" s="2"/>
      <c r="L2615" s="2"/>
    </row>
    <row r="2616" spans="10:12">
      <c r="J2616" s="2"/>
      <c r="K2616" s="2"/>
      <c r="L2616" s="2"/>
    </row>
    <row r="2617" spans="10:12">
      <c r="J2617" s="2"/>
      <c r="K2617" s="2"/>
      <c r="L2617" s="2"/>
    </row>
    <row r="2618" spans="10:12">
      <c r="J2618" s="2"/>
      <c r="K2618" s="2"/>
      <c r="L2618" s="2"/>
    </row>
    <row r="2619" spans="10:12">
      <c r="J2619" s="2"/>
      <c r="K2619" s="2"/>
      <c r="L2619" s="2"/>
    </row>
    <row r="2620" spans="10:12">
      <c r="J2620" s="2"/>
      <c r="K2620" s="2"/>
      <c r="L2620" s="2"/>
    </row>
    <row r="2621" spans="10:12">
      <c r="J2621" s="2"/>
      <c r="K2621" s="2"/>
      <c r="L2621" s="2"/>
    </row>
    <row r="2622" spans="10:12">
      <c r="J2622" s="2"/>
      <c r="K2622" s="2"/>
      <c r="L2622" s="2"/>
    </row>
    <row r="2623" spans="10:12">
      <c r="J2623" s="2"/>
      <c r="K2623" s="2"/>
      <c r="L2623" s="2"/>
    </row>
    <row r="2624" spans="10:12">
      <c r="J2624" s="2"/>
      <c r="K2624" s="2"/>
      <c r="L2624" s="2"/>
    </row>
    <row r="2625" spans="10:12">
      <c r="J2625" s="2"/>
      <c r="K2625" s="2"/>
      <c r="L2625" s="2"/>
    </row>
    <row r="2626" spans="10:12">
      <c r="J2626" s="2"/>
      <c r="K2626" s="2"/>
      <c r="L2626" s="2"/>
    </row>
    <row r="2627" spans="10:12">
      <c r="J2627" s="2"/>
      <c r="K2627" s="2"/>
      <c r="L2627" s="2"/>
    </row>
    <row r="2628" spans="10:12">
      <c r="J2628" s="2"/>
      <c r="K2628" s="2"/>
      <c r="L2628" s="2"/>
    </row>
    <row r="2629" spans="10:12">
      <c r="J2629" s="2"/>
      <c r="K2629" s="2"/>
      <c r="L2629" s="2"/>
    </row>
    <row r="2630" spans="10:12">
      <c r="J2630" s="2"/>
      <c r="K2630" s="2"/>
      <c r="L2630" s="2"/>
    </row>
    <row r="2631" spans="10:12">
      <c r="J2631" s="2"/>
      <c r="K2631" s="2"/>
      <c r="L2631" s="2"/>
    </row>
    <row r="2632" spans="10:12">
      <c r="J2632" s="2"/>
      <c r="K2632" s="2"/>
      <c r="L2632" s="2"/>
    </row>
    <row r="2633" spans="10:12">
      <c r="J2633" s="2"/>
      <c r="K2633" s="2"/>
      <c r="L2633" s="2"/>
    </row>
    <row r="2634" spans="10:12">
      <c r="J2634" s="2"/>
      <c r="K2634" s="2"/>
      <c r="L2634" s="2"/>
    </row>
    <row r="2635" spans="10:12">
      <c r="J2635" s="2"/>
      <c r="K2635" s="2"/>
      <c r="L2635" s="2"/>
    </row>
    <row r="2636" spans="10:12">
      <c r="J2636" s="2"/>
      <c r="K2636" s="2"/>
      <c r="L2636" s="2"/>
    </row>
    <row r="2637" spans="10:12">
      <c r="J2637" s="2"/>
      <c r="K2637" s="2"/>
      <c r="L2637" s="2"/>
    </row>
    <row r="2638" spans="10:12">
      <c r="J2638" s="2"/>
      <c r="K2638" s="2"/>
      <c r="L2638" s="2"/>
    </row>
    <row r="2639" spans="10:12">
      <c r="J2639" s="2"/>
      <c r="K2639" s="2"/>
      <c r="L2639" s="2"/>
    </row>
    <row r="2640" spans="10:12">
      <c r="J2640" s="2"/>
      <c r="K2640" s="2"/>
      <c r="L2640" s="2"/>
    </row>
    <row r="2641" spans="10:12">
      <c r="J2641" s="2"/>
      <c r="K2641" s="2"/>
      <c r="L2641" s="2"/>
    </row>
    <row r="2642" spans="10:12">
      <c r="J2642" s="2"/>
      <c r="K2642" s="2"/>
      <c r="L2642" s="2"/>
    </row>
    <row r="2643" spans="10:12">
      <c r="J2643" s="2"/>
      <c r="K2643" s="2"/>
      <c r="L2643" s="2"/>
    </row>
    <row r="2644" spans="10:12">
      <c r="J2644" s="2"/>
      <c r="K2644" s="2"/>
      <c r="L2644" s="2"/>
    </row>
    <row r="2645" spans="10:12">
      <c r="J2645" s="2"/>
      <c r="K2645" s="2"/>
      <c r="L2645" s="2"/>
    </row>
    <row r="2646" spans="10:12">
      <c r="J2646" s="2"/>
      <c r="K2646" s="2"/>
      <c r="L2646" s="2"/>
    </row>
    <row r="2647" spans="10:12">
      <c r="J2647" s="2"/>
      <c r="K2647" s="2"/>
      <c r="L2647" s="2"/>
    </row>
    <row r="2648" spans="10:12">
      <c r="J2648" s="2"/>
      <c r="K2648" s="2"/>
      <c r="L2648" s="2"/>
    </row>
    <row r="2649" spans="10:12">
      <c r="J2649" s="2"/>
      <c r="K2649" s="2"/>
      <c r="L2649" s="2"/>
    </row>
    <row r="2650" spans="10:12">
      <c r="J2650" s="2"/>
      <c r="K2650" s="2"/>
      <c r="L2650" s="2"/>
    </row>
    <row r="2651" spans="10:12">
      <c r="J2651" s="2"/>
      <c r="K2651" s="2"/>
      <c r="L2651" s="2"/>
    </row>
    <row r="2652" spans="10:12">
      <c r="J2652" s="2"/>
      <c r="K2652" s="2"/>
      <c r="L2652" s="2"/>
    </row>
    <row r="2653" spans="10:12">
      <c r="J2653" s="2"/>
      <c r="K2653" s="2"/>
      <c r="L2653" s="2"/>
    </row>
    <row r="2654" spans="10:12">
      <c r="J2654" s="2"/>
      <c r="K2654" s="2"/>
      <c r="L2654" s="2"/>
    </row>
    <row r="2655" spans="10:12">
      <c r="J2655" s="2"/>
      <c r="K2655" s="2"/>
      <c r="L2655" s="2"/>
    </row>
    <row r="2656" spans="10:12">
      <c r="J2656" s="2"/>
      <c r="K2656" s="2"/>
      <c r="L2656" s="2"/>
    </row>
    <row r="2657" spans="10:12">
      <c r="J2657" s="2"/>
      <c r="K2657" s="2"/>
      <c r="L2657" s="2"/>
    </row>
    <row r="2658" spans="10:12">
      <c r="J2658" s="2"/>
      <c r="K2658" s="2"/>
      <c r="L2658" s="2"/>
    </row>
    <row r="2659" spans="10:12">
      <c r="J2659" s="2"/>
      <c r="K2659" s="2"/>
      <c r="L2659" s="2"/>
    </row>
    <row r="2660" spans="10:12">
      <c r="J2660" s="2"/>
      <c r="K2660" s="2"/>
      <c r="L2660" s="2"/>
    </row>
    <row r="2661" spans="10:12">
      <c r="J2661" s="2"/>
      <c r="K2661" s="2"/>
      <c r="L2661" s="2"/>
    </row>
    <row r="2662" spans="10:12">
      <c r="J2662" s="2"/>
      <c r="K2662" s="2"/>
      <c r="L2662" s="2"/>
    </row>
    <row r="2663" spans="10:12">
      <c r="J2663" s="2"/>
      <c r="K2663" s="2"/>
      <c r="L2663" s="2"/>
    </row>
    <row r="2664" spans="10:12">
      <c r="J2664" s="2"/>
      <c r="K2664" s="2"/>
      <c r="L2664" s="2"/>
    </row>
    <row r="2665" spans="10:12">
      <c r="J2665" s="2"/>
      <c r="K2665" s="2"/>
      <c r="L2665" s="2"/>
    </row>
    <row r="2666" spans="10:12">
      <c r="J2666" s="2"/>
      <c r="K2666" s="2"/>
      <c r="L2666" s="2"/>
    </row>
    <row r="2667" spans="10:12">
      <c r="J2667" s="2"/>
      <c r="K2667" s="2"/>
      <c r="L2667" s="2"/>
    </row>
    <row r="2668" spans="10:12">
      <c r="J2668" s="2"/>
      <c r="K2668" s="2"/>
      <c r="L2668" s="2"/>
    </row>
    <row r="2669" spans="10:12">
      <c r="J2669" s="2"/>
      <c r="K2669" s="2"/>
      <c r="L2669" s="2"/>
    </row>
    <row r="2670" spans="10:12">
      <c r="J2670" s="2"/>
      <c r="K2670" s="2"/>
      <c r="L2670" s="2"/>
    </row>
    <row r="2671" spans="10:12">
      <c r="J2671" s="2"/>
      <c r="K2671" s="2"/>
      <c r="L2671" s="2"/>
    </row>
    <row r="2672" spans="10:12">
      <c r="J2672" s="2"/>
      <c r="K2672" s="2"/>
      <c r="L2672" s="2"/>
    </row>
    <row r="2673" spans="10:12">
      <c r="J2673" s="2"/>
      <c r="K2673" s="2"/>
      <c r="L2673" s="2"/>
    </row>
    <row r="2674" spans="10:12">
      <c r="J2674" s="2"/>
      <c r="K2674" s="2"/>
      <c r="L2674" s="2"/>
    </row>
    <row r="2675" spans="10:12">
      <c r="J2675" s="2"/>
      <c r="K2675" s="2"/>
      <c r="L2675" s="2"/>
    </row>
    <row r="2676" spans="10:12">
      <c r="J2676" s="2"/>
      <c r="K2676" s="2"/>
      <c r="L2676" s="2"/>
    </row>
    <row r="2677" spans="10:12">
      <c r="J2677" s="2"/>
      <c r="K2677" s="2"/>
      <c r="L2677" s="2"/>
    </row>
    <row r="2678" spans="10:12">
      <c r="J2678" s="2"/>
      <c r="K2678" s="2"/>
      <c r="L2678" s="2"/>
    </row>
    <row r="2679" spans="10:12">
      <c r="J2679" s="2"/>
      <c r="K2679" s="2"/>
      <c r="L2679" s="2"/>
    </row>
    <row r="2680" spans="10:12">
      <c r="J2680" s="2"/>
      <c r="K2680" s="2"/>
      <c r="L2680" s="2"/>
    </row>
    <row r="2681" spans="10:12">
      <c r="J2681" s="2"/>
      <c r="K2681" s="2"/>
      <c r="L2681" s="2"/>
    </row>
    <row r="2682" spans="10:12">
      <c r="J2682" s="2"/>
      <c r="K2682" s="2"/>
      <c r="L2682" s="2"/>
    </row>
    <row r="2683" spans="10:12">
      <c r="J2683" s="2"/>
      <c r="K2683" s="2"/>
      <c r="L2683" s="2"/>
    </row>
    <row r="2684" spans="10:12">
      <c r="J2684" s="2"/>
      <c r="K2684" s="2"/>
      <c r="L2684" s="2"/>
    </row>
    <row r="2685" spans="10:12">
      <c r="J2685" s="2"/>
      <c r="K2685" s="2"/>
      <c r="L2685" s="2"/>
    </row>
    <row r="2686" spans="10:12">
      <c r="J2686" s="2"/>
      <c r="K2686" s="2"/>
      <c r="L2686" s="2"/>
    </row>
    <row r="2687" spans="10:12">
      <c r="J2687" s="2"/>
      <c r="K2687" s="2"/>
      <c r="L2687" s="2"/>
    </row>
    <row r="2688" spans="10:12">
      <c r="J2688" s="2"/>
      <c r="K2688" s="2"/>
      <c r="L2688" s="2"/>
    </row>
    <row r="2689" spans="10:12">
      <c r="J2689" s="2"/>
      <c r="K2689" s="2"/>
      <c r="L2689" s="2"/>
    </row>
    <row r="2690" spans="10:12">
      <c r="J2690" s="2"/>
      <c r="K2690" s="2"/>
      <c r="L2690" s="2"/>
    </row>
    <row r="2691" spans="10:12">
      <c r="J2691" s="2"/>
      <c r="K2691" s="2"/>
      <c r="L2691" s="2"/>
    </row>
    <row r="2692" spans="10:12">
      <c r="J2692" s="2"/>
      <c r="K2692" s="2"/>
      <c r="L2692" s="2"/>
    </row>
    <row r="2693" spans="10:12">
      <c r="J2693" s="2"/>
      <c r="K2693" s="2"/>
      <c r="L2693" s="2"/>
    </row>
    <row r="2694" spans="10:12">
      <c r="J2694" s="2"/>
      <c r="K2694" s="2"/>
      <c r="L2694" s="2"/>
    </row>
    <row r="2695" spans="10:12">
      <c r="J2695" s="2"/>
      <c r="K2695" s="2"/>
      <c r="L2695" s="2"/>
    </row>
    <row r="2696" spans="10:12">
      <c r="J2696" s="2"/>
      <c r="K2696" s="2"/>
      <c r="L2696" s="2"/>
    </row>
    <row r="2697" spans="10:12">
      <c r="J2697" s="2"/>
      <c r="K2697" s="2"/>
      <c r="L2697" s="2"/>
    </row>
    <row r="2698" spans="10:12">
      <c r="J2698" s="2"/>
      <c r="K2698" s="2"/>
      <c r="L2698" s="2"/>
    </row>
    <row r="2699" spans="10:12">
      <c r="J2699" s="2"/>
      <c r="K2699" s="2"/>
      <c r="L2699" s="2"/>
    </row>
    <row r="2700" spans="10:12">
      <c r="J2700" s="2"/>
      <c r="K2700" s="2"/>
      <c r="L2700" s="2"/>
    </row>
    <row r="2701" spans="10:12">
      <c r="J2701" s="2"/>
      <c r="K2701" s="2"/>
      <c r="L2701" s="2"/>
    </row>
    <row r="2702" spans="10:12">
      <c r="J2702" s="2"/>
      <c r="K2702" s="2"/>
      <c r="L2702" s="2"/>
    </row>
    <row r="2703" spans="10:12">
      <c r="J2703" s="2"/>
      <c r="K2703" s="2"/>
      <c r="L2703" s="2"/>
    </row>
    <row r="2704" spans="10:12">
      <c r="J2704" s="2"/>
      <c r="K2704" s="2"/>
      <c r="L2704" s="2"/>
    </row>
    <row r="2705" spans="10:12">
      <c r="J2705" s="2"/>
      <c r="K2705" s="2"/>
      <c r="L2705" s="2"/>
    </row>
    <row r="2706" spans="10:12">
      <c r="J2706" s="2"/>
      <c r="K2706" s="2"/>
      <c r="L2706" s="2"/>
    </row>
    <row r="2707" spans="10:12">
      <c r="J2707" s="2"/>
      <c r="K2707" s="2"/>
      <c r="L2707" s="2"/>
    </row>
    <row r="2708" spans="10:12">
      <c r="J2708" s="2"/>
      <c r="K2708" s="2"/>
      <c r="L2708" s="2"/>
    </row>
    <row r="2709" spans="10:12">
      <c r="J2709" s="2"/>
      <c r="K2709" s="2"/>
      <c r="L2709" s="2"/>
    </row>
    <row r="2710" spans="10:12">
      <c r="J2710" s="2"/>
      <c r="K2710" s="2"/>
      <c r="L2710" s="2"/>
    </row>
    <row r="2711" spans="10:12">
      <c r="J2711" s="2"/>
      <c r="K2711" s="2"/>
      <c r="L2711" s="2"/>
    </row>
    <row r="2712" spans="10:12">
      <c r="J2712" s="2"/>
      <c r="K2712" s="2"/>
      <c r="L2712" s="2"/>
    </row>
    <row r="2713" spans="10:12">
      <c r="J2713" s="2"/>
      <c r="K2713" s="2"/>
      <c r="L2713" s="2"/>
    </row>
    <row r="2714" spans="10:12">
      <c r="J2714" s="2"/>
      <c r="K2714" s="2"/>
      <c r="L2714" s="2"/>
    </row>
    <row r="2715" spans="10:12">
      <c r="J2715" s="2"/>
      <c r="K2715" s="2"/>
      <c r="L2715" s="2"/>
    </row>
    <row r="2716" spans="10:12">
      <c r="J2716" s="2"/>
      <c r="K2716" s="2"/>
      <c r="L2716" s="2"/>
    </row>
    <row r="2717" spans="10:12">
      <c r="J2717" s="2"/>
      <c r="K2717" s="2"/>
      <c r="L2717" s="2"/>
    </row>
    <row r="2718" spans="10:12">
      <c r="J2718" s="2"/>
      <c r="K2718" s="2"/>
      <c r="L2718" s="2"/>
    </row>
    <row r="2719" spans="10:12">
      <c r="J2719" s="2"/>
      <c r="K2719" s="2"/>
      <c r="L2719" s="2"/>
    </row>
    <row r="2720" spans="10:12">
      <c r="J2720" s="2"/>
      <c r="K2720" s="2"/>
      <c r="L2720" s="2"/>
    </row>
    <row r="2721" spans="10:12">
      <c r="J2721" s="2"/>
      <c r="K2721" s="2"/>
      <c r="L2721" s="2"/>
    </row>
    <row r="2722" spans="10:12">
      <c r="J2722" s="2"/>
      <c r="K2722" s="2"/>
      <c r="L2722" s="2"/>
    </row>
    <row r="2723" spans="10:12">
      <c r="J2723" s="2"/>
      <c r="K2723" s="2"/>
      <c r="L2723" s="2"/>
    </row>
    <row r="2724" spans="10:12">
      <c r="J2724" s="2"/>
      <c r="K2724" s="2"/>
      <c r="L2724" s="2"/>
    </row>
    <row r="2725" spans="10:12">
      <c r="J2725" s="2"/>
      <c r="K2725" s="2"/>
      <c r="L2725" s="2"/>
    </row>
    <row r="2726" spans="10:12">
      <c r="J2726" s="2"/>
      <c r="K2726" s="2"/>
      <c r="L2726" s="2"/>
    </row>
    <row r="2727" spans="10:12">
      <c r="J2727" s="2"/>
      <c r="K2727" s="2"/>
      <c r="L2727" s="2"/>
    </row>
    <row r="2728" spans="10:12">
      <c r="J2728" s="2"/>
      <c r="K2728" s="2"/>
      <c r="L2728" s="2"/>
    </row>
    <row r="2729" spans="10:12">
      <c r="J2729" s="2"/>
      <c r="K2729" s="2"/>
      <c r="L2729" s="2"/>
    </row>
    <row r="2730" spans="10:12">
      <c r="J2730" s="2"/>
      <c r="K2730" s="2"/>
      <c r="L2730" s="2"/>
    </row>
    <row r="2731" spans="10:12">
      <c r="J2731" s="2"/>
      <c r="K2731" s="2"/>
      <c r="L2731" s="2"/>
    </row>
    <row r="2732" spans="10:12">
      <c r="J2732" s="2"/>
      <c r="K2732" s="2"/>
      <c r="L2732" s="2"/>
    </row>
    <row r="2733" spans="10:12">
      <c r="J2733" s="2"/>
      <c r="K2733" s="2"/>
      <c r="L2733" s="2"/>
    </row>
    <row r="2734" spans="10:12">
      <c r="J2734" s="2"/>
      <c r="K2734" s="2"/>
      <c r="L2734" s="2"/>
    </row>
    <row r="2735" spans="10:12">
      <c r="J2735" s="2"/>
      <c r="K2735" s="2"/>
      <c r="L2735" s="2"/>
    </row>
    <row r="2736" spans="10:12">
      <c r="J2736" s="2"/>
      <c r="K2736" s="2"/>
      <c r="L2736" s="2"/>
    </row>
    <row r="2737" spans="10:12">
      <c r="J2737" s="2"/>
      <c r="K2737" s="2"/>
      <c r="L2737" s="2"/>
    </row>
    <row r="2738" spans="10:12">
      <c r="J2738" s="2"/>
      <c r="K2738" s="2"/>
      <c r="L2738" s="2"/>
    </row>
    <row r="2739" spans="10:12">
      <c r="J2739" s="2"/>
      <c r="K2739" s="2"/>
      <c r="L2739" s="2"/>
    </row>
    <row r="2740" spans="10:12">
      <c r="J2740" s="2"/>
      <c r="K2740" s="2"/>
      <c r="L2740" s="2"/>
    </row>
    <row r="2741" spans="10:12">
      <c r="J2741" s="2"/>
      <c r="K2741" s="2"/>
      <c r="L2741" s="2"/>
    </row>
    <row r="2742" spans="10:12">
      <c r="J2742" s="2"/>
      <c r="K2742" s="2"/>
      <c r="L2742" s="2"/>
    </row>
    <row r="2743" spans="10:12">
      <c r="J2743" s="2"/>
      <c r="K2743" s="2"/>
      <c r="L2743" s="2"/>
    </row>
    <row r="2744" spans="10:12">
      <c r="J2744" s="2"/>
      <c r="K2744" s="2"/>
      <c r="L2744" s="2"/>
    </row>
    <row r="2745" spans="10:12">
      <c r="J2745" s="2"/>
      <c r="K2745" s="2"/>
      <c r="L2745" s="2"/>
    </row>
    <row r="2746" spans="10:12">
      <c r="J2746" s="2"/>
      <c r="K2746" s="2"/>
      <c r="L2746" s="2"/>
    </row>
    <row r="2747" spans="10:12">
      <c r="J2747" s="2"/>
      <c r="K2747" s="2"/>
      <c r="L2747" s="2"/>
    </row>
    <row r="2748" spans="10:12">
      <c r="J2748" s="2"/>
      <c r="K2748" s="2"/>
      <c r="L2748" s="2"/>
    </row>
    <row r="2749" spans="10:12">
      <c r="J2749" s="2"/>
      <c r="K2749" s="2"/>
      <c r="L2749" s="2"/>
    </row>
    <row r="2750" spans="10:12">
      <c r="J2750" s="2"/>
      <c r="K2750" s="2"/>
      <c r="L2750" s="2"/>
    </row>
    <row r="2751" spans="10:12">
      <c r="J2751" s="2"/>
      <c r="K2751" s="2"/>
      <c r="L2751" s="2"/>
    </row>
    <row r="2752" spans="10:12">
      <c r="J2752" s="2"/>
      <c r="K2752" s="2"/>
      <c r="L2752" s="2"/>
    </row>
    <row r="2753" spans="10:12">
      <c r="J2753" s="2"/>
      <c r="K2753" s="2"/>
      <c r="L2753" s="2"/>
    </row>
    <row r="2754" spans="10:12">
      <c r="J2754" s="2"/>
      <c r="K2754" s="2"/>
      <c r="L2754" s="2"/>
    </row>
    <row r="2755" spans="10:12">
      <c r="J2755" s="2"/>
      <c r="K2755" s="2"/>
      <c r="L2755" s="2"/>
    </row>
    <row r="2756" spans="10:12">
      <c r="J2756" s="2"/>
      <c r="K2756" s="2"/>
      <c r="L2756" s="2"/>
    </row>
    <row r="2757" spans="10:12">
      <c r="J2757" s="2"/>
      <c r="K2757" s="2"/>
      <c r="L2757" s="2"/>
    </row>
    <row r="2758" spans="10:12">
      <c r="J2758" s="2"/>
      <c r="K2758" s="2"/>
      <c r="L2758" s="2"/>
    </row>
    <row r="2759" spans="10:12">
      <c r="J2759" s="2"/>
      <c r="K2759" s="2"/>
      <c r="L2759" s="2"/>
    </row>
    <row r="2760" spans="10:12">
      <c r="J2760" s="2"/>
      <c r="K2760" s="2"/>
      <c r="L2760" s="2"/>
    </row>
    <row r="2761" spans="10:12">
      <c r="J2761" s="2"/>
      <c r="K2761" s="2"/>
      <c r="L2761" s="2"/>
    </row>
    <row r="2762" spans="10:12">
      <c r="J2762" s="2"/>
      <c r="K2762" s="2"/>
      <c r="L2762" s="2"/>
    </row>
    <row r="2763" spans="10:12">
      <c r="J2763" s="2"/>
      <c r="K2763" s="2"/>
      <c r="L2763" s="2"/>
    </row>
    <row r="2764" spans="10:12">
      <c r="J2764" s="2"/>
      <c r="K2764" s="2"/>
      <c r="L2764" s="2"/>
    </row>
    <row r="2765" spans="10:12">
      <c r="J2765" s="2"/>
      <c r="K2765" s="2"/>
      <c r="L2765" s="2"/>
    </row>
    <row r="2766" spans="10:12">
      <c r="J2766" s="2"/>
      <c r="K2766" s="2"/>
      <c r="L2766" s="2"/>
    </row>
    <row r="2767" spans="10:12">
      <c r="J2767" s="2"/>
      <c r="K2767" s="2"/>
      <c r="L2767" s="2"/>
    </row>
    <row r="2768" spans="10:12">
      <c r="J2768" s="2"/>
      <c r="K2768" s="2"/>
      <c r="L2768" s="2"/>
    </row>
    <row r="2769" spans="10:12">
      <c r="J2769" s="2"/>
      <c r="K2769" s="2"/>
      <c r="L2769" s="2"/>
    </row>
    <row r="2770" spans="10:12">
      <c r="J2770" s="2"/>
      <c r="K2770" s="2"/>
      <c r="L2770" s="2"/>
    </row>
    <row r="2771" spans="10:12">
      <c r="J2771" s="2"/>
      <c r="K2771" s="2"/>
      <c r="L2771" s="2"/>
    </row>
    <row r="2772" spans="10:12">
      <c r="J2772" s="2"/>
      <c r="K2772" s="2"/>
      <c r="L2772" s="2"/>
    </row>
    <row r="2773" spans="10:12">
      <c r="J2773" s="2"/>
      <c r="K2773" s="2"/>
      <c r="L2773" s="2"/>
    </row>
    <row r="2774" spans="10:12">
      <c r="J2774" s="2"/>
      <c r="K2774" s="2"/>
      <c r="L2774" s="2"/>
    </row>
    <row r="2775" spans="10:12">
      <c r="J2775" s="2"/>
      <c r="K2775" s="2"/>
      <c r="L2775" s="2"/>
    </row>
    <row r="2776" spans="10:12">
      <c r="J2776" s="2"/>
      <c r="K2776" s="2"/>
      <c r="L2776" s="2"/>
    </row>
    <row r="2777" spans="10:12">
      <c r="J2777" s="2"/>
      <c r="K2777" s="2"/>
      <c r="L2777" s="2"/>
    </row>
    <row r="2778" spans="10:12">
      <c r="J2778" s="2"/>
      <c r="K2778" s="2"/>
      <c r="L2778" s="2"/>
    </row>
    <row r="2779" spans="10:12">
      <c r="J2779" s="2"/>
      <c r="K2779" s="2"/>
      <c r="L2779" s="2"/>
    </row>
    <row r="2780" spans="10:12">
      <c r="J2780" s="2"/>
      <c r="K2780" s="2"/>
      <c r="L2780" s="2"/>
    </row>
    <row r="2781" spans="10:12">
      <c r="J2781" s="2"/>
      <c r="K2781" s="2"/>
      <c r="L2781" s="2"/>
    </row>
    <row r="2782" spans="10:12">
      <c r="J2782" s="2"/>
      <c r="K2782" s="2"/>
      <c r="L2782" s="2"/>
    </row>
    <row r="2783" spans="10:12">
      <c r="J2783" s="2"/>
      <c r="K2783" s="2"/>
      <c r="L2783" s="2"/>
    </row>
    <row r="2784" spans="10:12">
      <c r="J2784" s="2"/>
      <c r="K2784" s="2"/>
      <c r="L2784" s="2"/>
    </row>
    <row r="2785" spans="10:12">
      <c r="J2785" s="2"/>
      <c r="K2785" s="2"/>
      <c r="L2785" s="2"/>
    </row>
    <row r="2786" spans="10:12">
      <c r="J2786" s="2"/>
      <c r="K2786" s="2"/>
      <c r="L2786" s="2"/>
    </row>
    <row r="2787" spans="10:12">
      <c r="J2787" s="2"/>
      <c r="K2787" s="2"/>
      <c r="L2787" s="2"/>
    </row>
    <row r="2788" spans="10:12">
      <c r="J2788" s="2"/>
      <c r="K2788" s="2"/>
      <c r="L2788" s="2"/>
    </row>
    <row r="2789" spans="10:12">
      <c r="J2789" s="2"/>
      <c r="K2789" s="2"/>
      <c r="L2789" s="2"/>
    </row>
    <row r="2790" spans="10:12">
      <c r="J2790" s="2"/>
      <c r="K2790" s="2"/>
      <c r="L2790" s="2"/>
    </row>
    <row r="2791" spans="10:12">
      <c r="J2791" s="2"/>
      <c r="K2791" s="2"/>
      <c r="L2791" s="2"/>
    </row>
    <row r="2792" spans="10:12">
      <c r="J2792" s="2"/>
      <c r="K2792" s="2"/>
      <c r="L2792" s="2"/>
    </row>
    <row r="2793" spans="10:12">
      <c r="J2793" s="2"/>
      <c r="K2793" s="2"/>
      <c r="L2793" s="2"/>
    </row>
    <row r="2794" spans="10:12">
      <c r="J2794" s="2"/>
      <c r="K2794" s="2"/>
      <c r="L2794" s="2"/>
    </row>
    <row r="2795" spans="10:12">
      <c r="J2795" s="2"/>
      <c r="K2795" s="2"/>
      <c r="L2795" s="2"/>
    </row>
    <row r="2796" spans="10:12">
      <c r="J2796" s="2"/>
      <c r="K2796" s="2"/>
      <c r="L2796" s="2"/>
    </row>
    <row r="2797" spans="10:12">
      <c r="J2797" s="2"/>
      <c r="K2797" s="2"/>
      <c r="L2797" s="2"/>
    </row>
    <row r="2798" spans="10:12">
      <c r="J2798" s="2"/>
      <c r="K2798" s="2"/>
      <c r="L2798" s="2"/>
    </row>
    <row r="2799" spans="10:12">
      <c r="J2799" s="2"/>
      <c r="K2799" s="2"/>
      <c r="L2799" s="2"/>
    </row>
    <row r="2800" spans="10:12">
      <c r="J2800" s="2"/>
      <c r="K2800" s="2"/>
      <c r="L2800" s="2"/>
    </row>
    <row r="2801" spans="10:12">
      <c r="J2801" s="2"/>
      <c r="K2801" s="2"/>
      <c r="L2801" s="2"/>
    </row>
    <row r="2802" spans="10:12">
      <c r="J2802" s="2"/>
      <c r="K2802" s="2"/>
      <c r="L2802" s="2"/>
    </row>
    <row r="2803" spans="10:12">
      <c r="J2803" s="2"/>
      <c r="K2803" s="2"/>
      <c r="L2803" s="2"/>
    </row>
    <row r="2804" spans="10:12">
      <c r="J2804" s="2"/>
      <c r="K2804" s="2"/>
      <c r="L2804" s="2"/>
    </row>
    <row r="2805" spans="10:12">
      <c r="J2805" s="2"/>
      <c r="K2805" s="2"/>
      <c r="L2805" s="2"/>
    </row>
    <row r="2806" spans="10:12">
      <c r="J2806" s="2"/>
      <c r="K2806" s="2"/>
      <c r="L2806" s="2"/>
    </row>
    <row r="2807" spans="10:12">
      <c r="J2807" s="2"/>
      <c r="K2807" s="2"/>
      <c r="L2807" s="2"/>
    </row>
    <row r="2808" spans="10:12">
      <c r="J2808" s="2"/>
      <c r="K2808" s="2"/>
      <c r="L2808" s="2"/>
    </row>
    <row r="2809" spans="10:12">
      <c r="J2809" s="2"/>
      <c r="K2809" s="2"/>
      <c r="L2809" s="2"/>
    </row>
    <row r="2810" spans="10:12">
      <c r="J2810" s="2"/>
      <c r="K2810" s="2"/>
      <c r="L2810" s="2"/>
    </row>
    <row r="2811" spans="10:12">
      <c r="J2811" s="2"/>
      <c r="K2811" s="2"/>
      <c r="L2811" s="2"/>
    </row>
    <row r="2812" spans="10:12">
      <c r="J2812" s="2"/>
      <c r="K2812" s="2"/>
      <c r="L2812" s="2"/>
    </row>
    <row r="2813" spans="10:12">
      <c r="J2813" s="2"/>
      <c r="K2813" s="2"/>
      <c r="L2813" s="2"/>
    </row>
    <row r="2814" spans="10:12">
      <c r="J2814" s="2"/>
      <c r="K2814" s="2"/>
      <c r="L2814" s="2"/>
    </row>
    <row r="2815" spans="10:12">
      <c r="J2815" s="2"/>
      <c r="K2815" s="2"/>
      <c r="L2815" s="2"/>
    </row>
    <row r="2816" spans="10:12">
      <c r="J2816" s="2"/>
      <c r="K2816" s="2"/>
      <c r="L2816" s="2"/>
    </row>
    <row r="2817" spans="10:12">
      <c r="J2817" s="2"/>
      <c r="K2817" s="2"/>
      <c r="L2817" s="2"/>
    </row>
    <row r="2818" spans="10:12">
      <c r="J2818" s="2"/>
      <c r="K2818" s="2"/>
      <c r="L2818" s="2"/>
    </row>
    <row r="2819" spans="10:12">
      <c r="J2819" s="2"/>
      <c r="K2819" s="2"/>
      <c r="L2819" s="2"/>
    </row>
    <row r="2820" spans="10:12">
      <c r="J2820" s="2"/>
      <c r="K2820" s="2"/>
      <c r="L2820" s="2"/>
    </row>
    <row r="2821" spans="10:12">
      <c r="J2821" s="2"/>
      <c r="K2821" s="2"/>
      <c r="L2821" s="2"/>
    </row>
    <row r="2822" spans="10:12">
      <c r="J2822" s="2"/>
      <c r="K2822" s="2"/>
      <c r="L2822" s="2"/>
    </row>
    <row r="2823" spans="10:12">
      <c r="J2823" s="2"/>
      <c r="K2823" s="2"/>
      <c r="L2823" s="2"/>
    </row>
    <row r="2824" spans="10:12">
      <c r="J2824" s="2"/>
      <c r="K2824" s="2"/>
      <c r="L2824" s="2"/>
    </row>
    <row r="2825" spans="10:12">
      <c r="J2825" s="2"/>
      <c r="K2825" s="2"/>
      <c r="L2825" s="2"/>
    </row>
    <row r="2826" spans="10:12">
      <c r="J2826" s="2"/>
      <c r="K2826" s="2"/>
      <c r="L2826" s="2"/>
    </row>
    <row r="2827" spans="10:12">
      <c r="J2827" s="2"/>
      <c r="K2827" s="2"/>
      <c r="L2827" s="2"/>
    </row>
    <row r="2828" spans="10:12">
      <c r="J2828" s="2"/>
      <c r="K2828" s="2"/>
      <c r="L2828" s="2"/>
    </row>
    <row r="2829" spans="10:12">
      <c r="J2829" s="2"/>
      <c r="K2829" s="2"/>
      <c r="L2829" s="2"/>
    </row>
    <row r="2830" spans="10:12">
      <c r="J2830" s="2"/>
      <c r="K2830" s="2"/>
      <c r="L2830" s="2"/>
    </row>
    <row r="2831" spans="10:12">
      <c r="J2831" s="2"/>
      <c r="K2831" s="2"/>
      <c r="L2831" s="2"/>
    </row>
    <row r="2832" spans="10:12">
      <c r="J2832" s="2"/>
      <c r="K2832" s="2"/>
      <c r="L2832" s="2"/>
    </row>
    <row r="2833" spans="10:12">
      <c r="J2833" s="2"/>
      <c r="K2833" s="2"/>
      <c r="L2833" s="2"/>
    </row>
    <row r="2834" spans="10:12">
      <c r="J2834" s="2"/>
      <c r="K2834" s="2"/>
      <c r="L2834" s="2"/>
    </row>
    <row r="2835" spans="10:12">
      <c r="J2835" s="2"/>
      <c r="K2835" s="2"/>
      <c r="L2835" s="2"/>
    </row>
    <row r="2836" spans="10:12">
      <c r="J2836" s="2"/>
      <c r="K2836" s="2"/>
      <c r="L2836" s="2"/>
    </row>
    <row r="2837" spans="10:12">
      <c r="J2837" s="2"/>
      <c r="K2837" s="2"/>
      <c r="L2837" s="2"/>
    </row>
    <row r="2838" spans="10:12">
      <c r="J2838" s="2"/>
      <c r="K2838" s="2"/>
      <c r="L2838" s="2"/>
    </row>
    <row r="2839" spans="10:12">
      <c r="J2839" s="2"/>
      <c r="K2839" s="2"/>
      <c r="L2839" s="2"/>
    </row>
    <row r="2840" spans="10:12">
      <c r="J2840" s="2"/>
      <c r="K2840" s="2"/>
      <c r="L2840" s="2"/>
    </row>
    <row r="2841" spans="10:12">
      <c r="J2841" s="2"/>
      <c r="K2841" s="2"/>
      <c r="L2841" s="2"/>
    </row>
    <row r="2842" spans="10:12">
      <c r="J2842" s="2"/>
      <c r="K2842" s="2"/>
      <c r="L2842" s="2"/>
    </row>
    <row r="2843" spans="10:12">
      <c r="J2843" s="2"/>
      <c r="K2843" s="2"/>
      <c r="L2843" s="2"/>
    </row>
    <row r="2844" spans="10:12">
      <c r="J2844" s="2"/>
      <c r="K2844" s="2"/>
      <c r="L2844" s="2"/>
    </row>
    <row r="2845" spans="10:12">
      <c r="J2845" s="2"/>
      <c r="K2845" s="2"/>
      <c r="L2845" s="2"/>
    </row>
    <row r="2846" spans="10:12">
      <c r="J2846" s="2"/>
      <c r="K2846" s="2"/>
      <c r="L2846" s="2"/>
    </row>
    <row r="2847" spans="10:12">
      <c r="J2847" s="2"/>
      <c r="K2847" s="2"/>
      <c r="L2847" s="2"/>
    </row>
    <row r="2848" spans="10:12">
      <c r="J2848" s="2"/>
      <c r="K2848" s="2"/>
      <c r="L2848" s="2"/>
    </row>
    <row r="2849" spans="10:12">
      <c r="J2849" s="2"/>
      <c r="K2849" s="2"/>
      <c r="L2849" s="2"/>
    </row>
    <row r="2850" spans="10:12">
      <c r="J2850" s="2"/>
      <c r="K2850" s="2"/>
      <c r="L2850" s="2"/>
    </row>
    <row r="2851" spans="10:12">
      <c r="J2851" s="2"/>
      <c r="K2851" s="2"/>
      <c r="L2851" s="2"/>
    </row>
    <row r="2852" spans="10:12">
      <c r="J2852" s="2"/>
      <c r="K2852" s="2"/>
      <c r="L2852" s="2"/>
    </row>
    <row r="2853" spans="10:12">
      <c r="J2853" s="2"/>
      <c r="K2853" s="2"/>
      <c r="L2853" s="2"/>
    </row>
    <row r="2854" spans="10:12">
      <c r="J2854" s="2"/>
      <c r="K2854" s="2"/>
      <c r="L2854" s="2"/>
    </row>
    <row r="2855" spans="10:12">
      <c r="J2855" s="2"/>
      <c r="K2855" s="2"/>
      <c r="L2855" s="2"/>
    </row>
    <row r="2856" spans="10:12">
      <c r="J2856" s="2"/>
      <c r="K2856" s="2"/>
      <c r="L2856" s="2"/>
    </row>
    <row r="2857" spans="10:12">
      <c r="J2857" s="2"/>
      <c r="K2857" s="2"/>
      <c r="L2857" s="2"/>
    </row>
    <row r="2858" spans="10:12">
      <c r="J2858" s="2"/>
      <c r="K2858" s="2"/>
      <c r="L2858" s="2"/>
    </row>
    <row r="2859" spans="10:12">
      <c r="J2859" s="2"/>
      <c r="K2859" s="2"/>
      <c r="L2859" s="2"/>
    </row>
    <row r="2860" spans="10:12">
      <c r="J2860" s="2"/>
      <c r="K2860" s="2"/>
      <c r="L2860" s="2"/>
    </row>
    <row r="2861" spans="10:12">
      <c r="J2861" s="2"/>
      <c r="K2861" s="2"/>
      <c r="L2861" s="2"/>
    </row>
    <row r="2862" spans="10:12">
      <c r="J2862" s="2"/>
      <c r="K2862" s="2"/>
      <c r="L2862" s="2"/>
    </row>
    <row r="2863" spans="10:12">
      <c r="J2863" s="2"/>
      <c r="K2863" s="2"/>
      <c r="L2863" s="2"/>
    </row>
    <row r="2864" spans="10:12">
      <c r="J2864" s="2"/>
      <c r="K2864" s="2"/>
      <c r="L2864" s="2"/>
    </row>
    <row r="2865" spans="10:12">
      <c r="J2865" s="2"/>
      <c r="K2865" s="2"/>
      <c r="L2865" s="2"/>
    </row>
    <row r="2866" spans="10:12">
      <c r="J2866" s="2"/>
      <c r="K2866" s="2"/>
      <c r="L2866" s="2"/>
    </row>
    <row r="2867" spans="10:12">
      <c r="J2867" s="2"/>
      <c r="K2867" s="2"/>
      <c r="L2867" s="2"/>
    </row>
    <row r="2868" spans="10:12">
      <c r="J2868" s="2"/>
      <c r="K2868" s="2"/>
      <c r="L2868" s="2"/>
    </row>
    <row r="2869" spans="10:12">
      <c r="J2869" s="2"/>
      <c r="K2869" s="2"/>
      <c r="L2869" s="2"/>
    </row>
    <row r="2870" spans="10:12">
      <c r="J2870" s="2"/>
      <c r="K2870" s="2"/>
      <c r="L2870" s="2"/>
    </row>
    <row r="2871" spans="10:12">
      <c r="J2871" s="2"/>
      <c r="K2871" s="2"/>
      <c r="L2871" s="2"/>
    </row>
    <row r="2872" spans="10:12">
      <c r="J2872" s="2"/>
      <c r="K2872" s="2"/>
      <c r="L2872" s="2"/>
    </row>
    <row r="2873" spans="10:12">
      <c r="J2873" s="2"/>
      <c r="K2873" s="2"/>
      <c r="L2873" s="2"/>
    </row>
    <row r="2874" spans="10:12">
      <c r="J2874" s="2"/>
      <c r="K2874" s="2"/>
      <c r="L2874" s="2"/>
    </row>
    <row r="2875" spans="10:12">
      <c r="J2875" s="2"/>
      <c r="K2875" s="2"/>
      <c r="L2875" s="2"/>
    </row>
    <row r="2876" spans="10:12">
      <c r="J2876" s="2"/>
      <c r="K2876" s="2"/>
      <c r="L2876" s="2"/>
    </row>
    <row r="2877" spans="10:12">
      <c r="J2877" s="2"/>
      <c r="K2877" s="2"/>
      <c r="L2877" s="2"/>
    </row>
    <row r="2878" spans="10:12">
      <c r="J2878" s="2"/>
      <c r="K2878" s="2"/>
      <c r="L2878" s="2"/>
    </row>
    <row r="2879" spans="10:12">
      <c r="J2879" s="2"/>
      <c r="K2879" s="2"/>
      <c r="L2879" s="2"/>
    </row>
    <row r="2880" spans="10:12">
      <c r="J2880" s="2"/>
      <c r="K2880" s="2"/>
      <c r="L2880" s="2"/>
    </row>
    <row r="2881" spans="10:12">
      <c r="J2881" s="2"/>
      <c r="K2881" s="2"/>
      <c r="L2881" s="2"/>
    </row>
    <row r="2882" spans="10:12">
      <c r="J2882" s="2"/>
      <c r="K2882" s="2"/>
      <c r="L2882" s="2"/>
    </row>
    <row r="2883" spans="10:12">
      <c r="J2883" s="2"/>
      <c r="K2883" s="2"/>
      <c r="L2883" s="2"/>
    </row>
    <row r="2884" spans="10:12">
      <c r="J2884" s="2"/>
      <c r="K2884" s="2"/>
      <c r="L2884" s="2"/>
    </row>
    <row r="2885" spans="10:12">
      <c r="J2885" s="2"/>
      <c r="K2885" s="2"/>
      <c r="L2885" s="2"/>
    </row>
    <row r="2886" spans="10:12">
      <c r="J2886" s="2"/>
      <c r="K2886" s="2"/>
      <c r="L2886" s="2"/>
    </row>
    <row r="2887" spans="10:12">
      <c r="J2887" s="2"/>
      <c r="K2887" s="2"/>
      <c r="L2887" s="2"/>
    </row>
    <row r="2888" spans="10:12">
      <c r="J2888" s="2"/>
      <c r="K2888" s="2"/>
      <c r="L2888" s="2"/>
    </row>
    <row r="2889" spans="10:12">
      <c r="J2889" s="2"/>
      <c r="K2889" s="2"/>
      <c r="L2889" s="2"/>
    </row>
    <row r="2890" spans="10:12">
      <c r="J2890" s="2"/>
      <c r="K2890" s="2"/>
      <c r="L2890" s="2"/>
    </row>
    <row r="2891" spans="10:12">
      <c r="J2891" s="2"/>
      <c r="K2891" s="2"/>
      <c r="L2891" s="2"/>
    </row>
    <row r="2892" spans="10:12">
      <c r="J2892" s="2"/>
      <c r="K2892" s="2"/>
      <c r="L2892" s="2"/>
    </row>
    <row r="2893" spans="10:12">
      <c r="J2893" s="2"/>
      <c r="K2893" s="2"/>
      <c r="L2893" s="2"/>
    </row>
    <row r="2894" spans="10:12">
      <c r="J2894" s="2"/>
      <c r="K2894" s="2"/>
      <c r="L2894" s="2"/>
    </row>
    <row r="2895" spans="10:12">
      <c r="J2895" s="2"/>
      <c r="K2895" s="2"/>
      <c r="L2895" s="2"/>
    </row>
    <row r="2896" spans="10:12">
      <c r="J2896" s="2"/>
      <c r="K2896" s="2"/>
      <c r="L2896" s="2"/>
    </row>
    <row r="2897" spans="10:12">
      <c r="J2897" s="2"/>
      <c r="K2897" s="2"/>
      <c r="L2897" s="2"/>
    </row>
    <row r="2898" spans="10:12">
      <c r="J2898" s="2"/>
      <c r="K2898" s="2"/>
      <c r="L2898" s="2"/>
    </row>
    <row r="2899" spans="10:12">
      <c r="J2899" s="2"/>
      <c r="K2899" s="2"/>
      <c r="L2899" s="2"/>
    </row>
    <row r="2900" spans="10:12">
      <c r="J2900" s="2"/>
      <c r="K2900" s="2"/>
      <c r="L2900" s="2"/>
    </row>
    <row r="2901" spans="10:12">
      <c r="J2901" s="2"/>
      <c r="K2901" s="2"/>
      <c r="L2901" s="2"/>
    </row>
    <row r="2902" spans="10:12">
      <c r="J2902" s="2"/>
      <c r="K2902" s="2"/>
      <c r="L2902" s="2"/>
    </row>
    <row r="2903" spans="10:12">
      <c r="J2903" s="2"/>
      <c r="K2903" s="2"/>
      <c r="L2903" s="2"/>
    </row>
    <row r="2904" spans="10:12">
      <c r="J2904" s="2"/>
      <c r="K2904" s="2"/>
      <c r="L2904" s="2"/>
    </row>
    <row r="2905" spans="10:12">
      <c r="J2905" s="2"/>
      <c r="K2905" s="2"/>
      <c r="L2905" s="2"/>
    </row>
    <row r="2906" spans="10:12">
      <c r="J2906" s="2"/>
      <c r="K2906" s="2"/>
      <c r="L2906" s="2"/>
    </row>
    <row r="2907" spans="10:12">
      <c r="J2907" s="2"/>
      <c r="K2907" s="2"/>
      <c r="L2907" s="2"/>
    </row>
    <row r="2908" spans="10:12">
      <c r="J2908" s="2"/>
      <c r="K2908" s="2"/>
      <c r="L2908" s="2"/>
    </row>
    <row r="2909" spans="10:12">
      <c r="J2909" s="2"/>
      <c r="K2909" s="2"/>
      <c r="L2909" s="2"/>
    </row>
    <row r="2910" spans="10:12">
      <c r="J2910" s="2"/>
      <c r="K2910" s="2"/>
      <c r="L2910" s="2"/>
    </row>
    <row r="2911" spans="10:12">
      <c r="J2911" s="2"/>
      <c r="K2911" s="2"/>
      <c r="L2911" s="2"/>
    </row>
    <row r="2912" spans="10:12">
      <c r="J2912" s="2"/>
      <c r="K2912" s="2"/>
      <c r="L2912" s="2"/>
    </row>
    <row r="2913" spans="10:12">
      <c r="J2913" s="2"/>
      <c r="K2913" s="2"/>
      <c r="L2913" s="2"/>
    </row>
    <row r="2914" spans="10:12">
      <c r="J2914" s="2"/>
      <c r="K2914" s="2"/>
      <c r="L2914" s="2"/>
    </row>
    <row r="2915" spans="10:12">
      <c r="J2915" s="2"/>
      <c r="K2915" s="2"/>
      <c r="L2915" s="2"/>
    </row>
    <row r="2916" spans="10:12">
      <c r="J2916" s="2"/>
      <c r="K2916" s="2"/>
      <c r="L2916" s="2"/>
    </row>
    <row r="2917" spans="10:12">
      <c r="J2917" s="2"/>
      <c r="K2917" s="2"/>
      <c r="L2917" s="2"/>
    </row>
    <row r="2918" spans="10:12">
      <c r="J2918" s="2"/>
      <c r="K2918" s="2"/>
      <c r="L2918" s="2"/>
    </row>
    <row r="2919" spans="10:12">
      <c r="J2919" s="2"/>
      <c r="K2919" s="2"/>
      <c r="L2919" s="2"/>
    </row>
    <row r="2920" spans="10:12">
      <c r="J2920" s="2"/>
      <c r="K2920" s="2"/>
      <c r="L2920" s="2"/>
    </row>
    <row r="2921" spans="10:12">
      <c r="J2921" s="2"/>
      <c r="K2921" s="2"/>
      <c r="L2921" s="2"/>
    </row>
    <row r="2922" spans="10:12">
      <c r="J2922" s="2"/>
      <c r="K2922" s="2"/>
      <c r="L2922" s="2"/>
    </row>
    <row r="2923" spans="10:12">
      <c r="J2923" s="2"/>
      <c r="K2923" s="2"/>
      <c r="L2923" s="2"/>
    </row>
    <row r="2924" spans="10:12">
      <c r="J2924" s="2"/>
      <c r="K2924" s="2"/>
      <c r="L2924" s="2"/>
    </row>
    <row r="2925" spans="10:12">
      <c r="J2925" s="2"/>
      <c r="K2925" s="2"/>
      <c r="L2925" s="2"/>
    </row>
    <row r="2926" spans="10:12">
      <c r="J2926" s="2"/>
      <c r="K2926" s="2"/>
      <c r="L2926" s="2"/>
    </row>
    <row r="2927" spans="10:12">
      <c r="J2927" s="2"/>
      <c r="K2927" s="2"/>
      <c r="L2927" s="2"/>
    </row>
    <row r="2928" spans="10:12">
      <c r="J2928" s="2"/>
      <c r="K2928" s="2"/>
      <c r="L2928" s="2"/>
    </row>
    <row r="2929" spans="10:12">
      <c r="J2929" s="2"/>
      <c r="K2929" s="2"/>
      <c r="L2929" s="2"/>
    </row>
    <row r="2930" spans="10:12">
      <c r="J2930" s="2"/>
      <c r="K2930" s="2"/>
      <c r="L2930" s="2"/>
    </row>
    <row r="2931" spans="10:12">
      <c r="J2931" s="2"/>
      <c r="K2931" s="2"/>
      <c r="L2931" s="2"/>
    </row>
    <row r="2932" spans="10:12">
      <c r="J2932" s="2"/>
      <c r="K2932" s="2"/>
      <c r="L2932" s="2"/>
    </row>
    <row r="2933" spans="10:12">
      <c r="J2933" s="2"/>
      <c r="K2933" s="2"/>
      <c r="L2933" s="2"/>
    </row>
    <row r="2934" spans="10:12">
      <c r="J2934" s="2"/>
      <c r="K2934" s="2"/>
      <c r="L2934" s="2"/>
    </row>
    <row r="2935" spans="10:12">
      <c r="J2935" s="2"/>
      <c r="K2935" s="2"/>
      <c r="L2935" s="2"/>
    </row>
    <row r="2936" spans="10:12">
      <c r="J2936" s="2"/>
      <c r="K2936" s="2"/>
      <c r="L2936" s="2"/>
    </row>
    <row r="2937" spans="10:12">
      <c r="J2937" s="2"/>
      <c r="K2937" s="2"/>
      <c r="L2937" s="2"/>
    </row>
    <row r="2938" spans="10:12">
      <c r="J2938" s="2"/>
      <c r="K2938" s="2"/>
      <c r="L2938" s="2"/>
    </row>
    <row r="2939" spans="10:12">
      <c r="J2939" s="2"/>
      <c r="K2939" s="2"/>
      <c r="L2939" s="2"/>
    </row>
    <row r="2940" spans="10:12">
      <c r="J2940" s="2"/>
      <c r="K2940" s="2"/>
      <c r="L2940" s="2"/>
    </row>
    <row r="2941" spans="10:12">
      <c r="J2941" s="2"/>
      <c r="K2941" s="2"/>
      <c r="L2941" s="2"/>
    </row>
    <row r="2942" spans="10:12">
      <c r="J2942" s="2"/>
      <c r="K2942" s="2"/>
      <c r="L2942" s="2"/>
    </row>
    <row r="2943" spans="10:12">
      <c r="J2943" s="2"/>
      <c r="K2943" s="2"/>
      <c r="L2943" s="2"/>
    </row>
    <row r="2944" spans="10:12">
      <c r="J2944" s="2"/>
      <c r="K2944" s="2"/>
      <c r="L2944" s="2"/>
    </row>
    <row r="2945" spans="10:12">
      <c r="J2945" s="2"/>
      <c r="K2945" s="2"/>
      <c r="L2945" s="2"/>
    </row>
    <row r="2946" spans="10:12">
      <c r="J2946" s="2"/>
      <c r="K2946" s="2"/>
      <c r="L2946" s="2"/>
    </row>
    <row r="2947" spans="10:12">
      <c r="J2947" s="2"/>
      <c r="K2947" s="2"/>
      <c r="L2947" s="2"/>
    </row>
    <row r="2948" spans="10:12">
      <c r="J2948" s="2"/>
      <c r="K2948" s="2"/>
      <c r="L2948" s="2"/>
    </row>
    <row r="2949" spans="10:12">
      <c r="J2949" s="2"/>
      <c r="K2949" s="2"/>
      <c r="L2949" s="2"/>
    </row>
    <row r="2950" spans="10:12">
      <c r="J2950" s="2"/>
      <c r="K2950" s="2"/>
      <c r="L2950" s="2"/>
    </row>
    <row r="2951" spans="10:12">
      <c r="J2951" s="2"/>
      <c r="K2951" s="2"/>
      <c r="L2951" s="2"/>
    </row>
    <row r="2952" spans="10:12">
      <c r="J2952" s="2"/>
      <c r="K2952" s="2"/>
      <c r="L2952" s="2"/>
    </row>
    <row r="2953" spans="10:12">
      <c r="J2953" s="2"/>
      <c r="K2953" s="2"/>
      <c r="L2953" s="2"/>
    </row>
    <row r="2954" spans="10:12">
      <c r="J2954" s="2"/>
      <c r="K2954" s="2"/>
      <c r="L2954" s="2"/>
    </row>
    <row r="2955" spans="10:12">
      <c r="J2955" s="2"/>
      <c r="K2955" s="2"/>
      <c r="L2955" s="2"/>
    </row>
    <row r="2956" spans="10:12">
      <c r="J2956" s="2"/>
      <c r="K2956" s="2"/>
      <c r="L2956" s="2"/>
    </row>
    <row r="2957" spans="10:12">
      <c r="J2957" s="2"/>
      <c r="K2957" s="2"/>
      <c r="L2957" s="2"/>
    </row>
    <row r="2958" spans="10:12">
      <c r="J2958" s="2"/>
      <c r="K2958" s="2"/>
      <c r="L2958" s="2"/>
    </row>
    <row r="2959" spans="10:12">
      <c r="J2959" s="2"/>
      <c r="K2959" s="2"/>
      <c r="L2959" s="2"/>
    </row>
    <row r="2960" spans="10:12">
      <c r="J2960" s="2"/>
      <c r="K2960" s="2"/>
      <c r="L2960" s="2"/>
    </row>
    <row r="2961" spans="10:12">
      <c r="J2961" s="2"/>
      <c r="K2961" s="2"/>
      <c r="L2961" s="2"/>
    </row>
    <row r="2962" spans="10:12">
      <c r="J2962" s="2"/>
      <c r="K2962" s="2"/>
      <c r="L2962" s="2"/>
    </row>
    <row r="2963" spans="10:12">
      <c r="J2963" s="2"/>
      <c r="K2963" s="2"/>
      <c r="L2963" s="2"/>
    </row>
    <row r="2964" spans="10:12">
      <c r="J2964" s="2"/>
      <c r="K2964" s="2"/>
      <c r="L2964" s="2"/>
    </row>
    <row r="2965" spans="10:12">
      <c r="J2965" s="2"/>
      <c r="K2965" s="2"/>
      <c r="L2965" s="2"/>
    </row>
    <row r="2966" spans="10:12">
      <c r="J2966" s="2"/>
      <c r="K2966" s="2"/>
      <c r="L2966" s="2"/>
    </row>
    <row r="2967" spans="10:12">
      <c r="J2967" s="2"/>
      <c r="K2967" s="2"/>
      <c r="L2967" s="2"/>
    </row>
    <row r="2968" spans="10:12">
      <c r="J2968" s="2"/>
      <c r="K2968" s="2"/>
      <c r="L2968" s="2"/>
    </row>
    <row r="2969" spans="10:12">
      <c r="J2969" s="2"/>
      <c r="K2969" s="2"/>
      <c r="L2969" s="2"/>
    </row>
    <row r="2970" spans="10:12">
      <c r="J2970" s="2"/>
      <c r="K2970" s="2"/>
      <c r="L2970" s="2"/>
    </row>
    <row r="2971" spans="10:12">
      <c r="J2971" s="2"/>
      <c r="K2971" s="2"/>
      <c r="L2971" s="2"/>
    </row>
    <row r="2972" spans="10:12">
      <c r="J2972" s="2"/>
      <c r="K2972" s="2"/>
      <c r="L2972" s="2"/>
    </row>
    <row r="2973" spans="10:12">
      <c r="J2973" s="2"/>
      <c r="K2973" s="2"/>
      <c r="L2973" s="2"/>
    </row>
    <row r="2974" spans="10:12">
      <c r="J2974" s="2"/>
      <c r="K2974" s="2"/>
      <c r="L2974" s="2"/>
    </row>
    <row r="2975" spans="10:12">
      <c r="J2975" s="2"/>
      <c r="K2975" s="2"/>
      <c r="L2975" s="2"/>
    </row>
    <row r="2976" spans="10:12">
      <c r="J2976" s="2"/>
      <c r="K2976" s="2"/>
      <c r="L2976" s="2"/>
    </row>
    <row r="2977" spans="10:12">
      <c r="J2977" s="2"/>
      <c r="K2977" s="2"/>
      <c r="L2977" s="2"/>
    </row>
    <row r="2978" spans="10:12">
      <c r="J2978" s="2"/>
      <c r="K2978" s="2"/>
      <c r="L2978" s="2"/>
    </row>
    <row r="2979" spans="10:12">
      <c r="J2979" s="2"/>
      <c r="K2979" s="2"/>
      <c r="L2979" s="2"/>
    </row>
    <row r="2980" spans="10:12">
      <c r="J2980" s="2"/>
      <c r="K2980" s="2"/>
      <c r="L2980" s="2"/>
    </row>
    <row r="2981" spans="10:12">
      <c r="J2981" s="2"/>
      <c r="K2981" s="2"/>
      <c r="L2981" s="2"/>
    </row>
    <row r="2982" spans="10:12">
      <c r="J2982" s="2"/>
      <c r="K2982" s="2"/>
      <c r="L2982" s="2"/>
    </row>
    <row r="2983" spans="10:12">
      <c r="J2983" s="2"/>
      <c r="K2983" s="2"/>
      <c r="L2983" s="2"/>
    </row>
    <row r="2984" spans="10:12">
      <c r="J2984" s="2"/>
      <c r="K2984" s="2"/>
      <c r="L2984" s="2"/>
    </row>
    <row r="2985" spans="10:12">
      <c r="J2985" s="2"/>
      <c r="K2985" s="2"/>
      <c r="L2985" s="2"/>
    </row>
    <row r="2986" spans="10:12">
      <c r="J2986" s="2"/>
      <c r="K2986" s="2"/>
      <c r="L2986" s="2"/>
    </row>
    <row r="2987" spans="10:12">
      <c r="J2987" s="2"/>
      <c r="K2987" s="2"/>
      <c r="L2987" s="2"/>
    </row>
    <row r="2988" spans="10:12">
      <c r="J2988" s="2"/>
      <c r="K2988" s="2"/>
      <c r="L2988" s="2"/>
    </row>
    <row r="2989" spans="10:12">
      <c r="J2989" s="2"/>
      <c r="K2989" s="2"/>
      <c r="L2989" s="2"/>
    </row>
    <row r="2990" spans="10:12">
      <c r="J2990" s="2"/>
      <c r="K2990" s="2"/>
      <c r="L2990" s="2"/>
    </row>
    <row r="2991" spans="10:12">
      <c r="J2991" s="2"/>
      <c r="K2991" s="2"/>
      <c r="L2991" s="2"/>
    </row>
    <row r="2992" spans="10:12">
      <c r="J2992" s="2"/>
      <c r="K2992" s="2"/>
      <c r="L2992" s="2"/>
    </row>
    <row r="2993" spans="10:12">
      <c r="J2993" s="2"/>
      <c r="K2993" s="2"/>
      <c r="L2993" s="2"/>
    </row>
    <row r="2994" spans="10:12">
      <c r="J2994" s="2"/>
      <c r="K2994" s="2"/>
      <c r="L2994" s="2"/>
    </row>
    <row r="2995" spans="10:12">
      <c r="J2995" s="2"/>
      <c r="K2995" s="2"/>
      <c r="L2995" s="2"/>
    </row>
    <row r="2996" spans="10:12">
      <c r="J2996" s="2"/>
      <c r="K2996" s="2"/>
      <c r="L2996" s="2"/>
    </row>
    <row r="2997" spans="10:12">
      <c r="J2997" s="2"/>
      <c r="K2997" s="2"/>
      <c r="L2997" s="2"/>
    </row>
    <row r="2998" spans="10:12">
      <c r="J2998" s="2"/>
      <c r="K2998" s="2"/>
      <c r="L2998" s="2"/>
    </row>
    <row r="2999" spans="10:12">
      <c r="J2999" s="2"/>
      <c r="K2999" s="2"/>
      <c r="L2999" s="2"/>
    </row>
    <row r="3000" spans="10:12">
      <c r="J3000" s="2"/>
      <c r="K3000" s="2"/>
      <c r="L3000" s="2"/>
    </row>
    <row r="3001" spans="10:12">
      <c r="J3001" s="2"/>
      <c r="K3001" s="2"/>
      <c r="L3001" s="2"/>
    </row>
    <row r="3002" spans="10:12">
      <c r="J3002" s="2"/>
      <c r="K3002" s="2"/>
      <c r="L3002" s="2"/>
    </row>
    <row r="3003" spans="10:12">
      <c r="J3003" s="2"/>
      <c r="K3003" s="2"/>
      <c r="L3003" s="2"/>
    </row>
    <row r="3004" spans="10:12">
      <c r="J3004" s="2"/>
      <c r="K3004" s="2"/>
      <c r="L3004" s="2"/>
    </row>
    <row r="3005" spans="10:12">
      <c r="J3005" s="2"/>
      <c r="K3005" s="2"/>
      <c r="L3005" s="2"/>
    </row>
    <row r="3006" spans="10:12">
      <c r="J3006" s="2"/>
      <c r="K3006" s="2"/>
      <c r="L3006" s="2"/>
    </row>
    <row r="3007" spans="10:12">
      <c r="J3007" s="2"/>
      <c r="K3007" s="2"/>
      <c r="L3007" s="2"/>
    </row>
    <row r="3008" spans="10:12">
      <c r="J3008" s="2"/>
      <c r="K3008" s="2"/>
      <c r="L3008" s="2"/>
    </row>
    <row r="3009" spans="10:12">
      <c r="J3009" s="2"/>
      <c r="K3009" s="2"/>
      <c r="L3009" s="2"/>
    </row>
    <row r="3010" spans="10:12">
      <c r="J3010" s="2"/>
      <c r="K3010" s="2"/>
      <c r="L3010" s="2"/>
    </row>
    <row r="3011" spans="10:12">
      <c r="J3011" s="2"/>
      <c r="K3011" s="2"/>
      <c r="L3011" s="2"/>
    </row>
    <row r="3012" spans="10:12">
      <c r="J3012" s="2"/>
      <c r="K3012" s="2"/>
      <c r="L3012" s="2"/>
    </row>
    <row r="3013" spans="10:12">
      <c r="J3013" s="2"/>
      <c r="K3013" s="2"/>
      <c r="L3013" s="2"/>
    </row>
    <row r="3014" spans="10:12">
      <c r="J3014" s="2"/>
      <c r="K3014" s="2"/>
      <c r="L3014" s="2"/>
    </row>
    <row r="3015" spans="10:12">
      <c r="J3015" s="2"/>
      <c r="K3015" s="2"/>
      <c r="L3015" s="2"/>
    </row>
    <row r="3016" spans="10:12">
      <c r="J3016" s="2"/>
      <c r="K3016" s="2"/>
      <c r="L3016" s="2"/>
    </row>
    <row r="3017" spans="10:12">
      <c r="J3017" s="2"/>
      <c r="K3017" s="2"/>
      <c r="L3017" s="2"/>
    </row>
    <row r="3018" spans="10:12">
      <c r="J3018" s="2"/>
      <c r="K3018" s="2"/>
      <c r="L3018" s="2"/>
    </row>
    <row r="3019" spans="10:12">
      <c r="J3019" s="2"/>
      <c r="K3019" s="2"/>
      <c r="L3019" s="2"/>
    </row>
    <row r="3020" spans="10:12">
      <c r="J3020" s="2"/>
      <c r="K3020" s="2"/>
      <c r="L3020" s="2"/>
    </row>
    <row r="3021" spans="10:12">
      <c r="J3021" s="2"/>
      <c r="K3021" s="2"/>
      <c r="L3021" s="2"/>
    </row>
    <row r="3022" spans="10:12">
      <c r="J3022" s="2"/>
      <c r="K3022" s="2"/>
      <c r="L3022" s="2"/>
    </row>
    <row r="3023" spans="10:12">
      <c r="J3023" s="2"/>
      <c r="K3023" s="2"/>
      <c r="L3023" s="2"/>
    </row>
    <row r="3024" spans="10:12">
      <c r="J3024" s="2"/>
      <c r="K3024" s="2"/>
      <c r="L3024" s="2"/>
    </row>
    <row r="3025" spans="10:12">
      <c r="J3025" s="2"/>
      <c r="K3025" s="2"/>
      <c r="L3025" s="2"/>
    </row>
    <row r="3026" spans="10:12">
      <c r="J3026" s="2"/>
      <c r="K3026" s="2"/>
      <c r="L3026" s="2"/>
    </row>
    <row r="3027" spans="10:12">
      <c r="J3027" s="2"/>
      <c r="K3027" s="2"/>
      <c r="L3027" s="2"/>
    </row>
    <row r="3028" spans="10:12">
      <c r="J3028" s="2"/>
      <c r="K3028" s="2"/>
      <c r="L3028" s="2"/>
    </row>
    <row r="3029" spans="10:12">
      <c r="J3029" s="2"/>
      <c r="K3029" s="2"/>
      <c r="L3029" s="2"/>
    </row>
    <row r="3030" spans="10:12">
      <c r="J3030" s="2"/>
      <c r="K3030" s="2"/>
      <c r="L3030" s="2"/>
    </row>
    <row r="3031" spans="10:12">
      <c r="J3031" s="2"/>
      <c r="K3031" s="2"/>
      <c r="L3031" s="2"/>
    </row>
    <row r="3032" spans="10:12">
      <c r="J3032" s="2"/>
      <c r="K3032" s="2"/>
      <c r="L3032" s="2"/>
    </row>
    <row r="3033" spans="10:12">
      <c r="J3033" s="2"/>
      <c r="K3033" s="2"/>
      <c r="L3033" s="2"/>
    </row>
    <row r="3034" spans="10:12">
      <c r="J3034" s="2"/>
      <c r="K3034" s="2"/>
      <c r="L3034" s="2"/>
    </row>
    <row r="3035" spans="10:12">
      <c r="J3035" s="2"/>
      <c r="K3035" s="2"/>
      <c r="L3035" s="2"/>
    </row>
    <row r="3036" spans="10:12">
      <c r="J3036" s="2"/>
      <c r="K3036" s="2"/>
      <c r="L3036" s="2"/>
    </row>
    <row r="3037" spans="10:12">
      <c r="J3037" s="2"/>
      <c r="K3037" s="2"/>
      <c r="L3037" s="2"/>
    </row>
    <row r="3038" spans="10:12">
      <c r="J3038" s="2"/>
      <c r="K3038" s="2"/>
      <c r="L3038" s="2"/>
    </row>
    <row r="3039" spans="10:12">
      <c r="J3039" s="2"/>
      <c r="K3039" s="2"/>
      <c r="L3039" s="2"/>
    </row>
    <row r="3040" spans="10:12">
      <c r="J3040" s="2"/>
      <c r="K3040" s="2"/>
      <c r="L3040" s="2"/>
    </row>
    <row r="3041" spans="10:12">
      <c r="J3041" s="2"/>
      <c r="K3041" s="2"/>
      <c r="L3041" s="2"/>
    </row>
    <row r="3042" spans="10:12">
      <c r="J3042" s="2"/>
      <c r="K3042" s="2"/>
      <c r="L3042" s="2"/>
    </row>
    <row r="3043" spans="10:12">
      <c r="J3043" s="2"/>
      <c r="K3043" s="2"/>
      <c r="L3043" s="2"/>
    </row>
    <row r="3044" spans="10:12">
      <c r="J3044" s="2"/>
      <c r="K3044" s="2"/>
      <c r="L3044" s="2"/>
    </row>
    <row r="3045" spans="10:12">
      <c r="J3045" s="2"/>
      <c r="K3045" s="2"/>
      <c r="L3045" s="2"/>
    </row>
    <row r="3046" spans="10:12">
      <c r="J3046" s="2"/>
      <c r="K3046" s="2"/>
      <c r="L3046" s="2"/>
    </row>
    <row r="3047" spans="10:12">
      <c r="J3047" s="2"/>
      <c r="K3047" s="2"/>
      <c r="L3047" s="2"/>
    </row>
    <row r="3048" spans="10:12">
      <c r="J3048" s="2"/>
      <c r="K3048" s="2"/>
      <c r="L3048" s="2"/>
    </row>
    <row r="3049" spans="10:12">
      <c r="J3049" s="2"/>
      <c r="K3049" s="2"/>
      <c r="L3049" s="2"/>
    </row>
    <row r="3050" spans="10:12">
      <c r="J3050" s="2"/>
      <c r="K3050" s="2"/>
      <c r="L3050" s="2"/>
    </row>
    <row r="3051" spans="10:12">
      <c r="J3051" s="2"/>
      <c r="K3051" s="2"/>
      <c r="L3051" s="2"/>
    </row>
    <row r="3052" spans="10:12">
      <c r="J3052" s="2"/>
      <c r="K3052" s="2"/>
      <c r="L3052" s="2"/>
    </row>
    <row r="3053" spans="10:12">
      <c r="J3053" s="2"/>
      <c r="K3053" s="2"/>
      <c r="L3053" s="2"/>
    </row>
    <row r="3054" spans="10:12">
      <c r="J3054" s="2"/>
      <c r="K3054" s="2"/>
      <c r="L3054" s="2"/>
    </row>
    <row r="3055" spans="10:12">
      <c r="J3055" s="2"/>
      <c r="K3055" s="2"/>
      <c r="L3055" s="2"/>
    </row>
    <row r="3056" spans="10:12">
      <c r="J3056" s="2"/>
      <c r="K3056" s="2"/>
      <c r="L3056" s="2"/>
    </row>
    <row r="3057" spans="10:12">
      <c r="J3057" s="2"/>
      <c r="K3057" s="2"/>
      <c r="L3057" s="2"/>
    </row>
    <row r="3058" spans="10:12">
      <c r="J3058" s="2"/>
      <c r="K3058" s="2"/>
      <c r="L3058" s="2"/>
    </row>
    <row r="3059" spans="10:12">
      <c r="J3059" s="2"/>
      <c r="K3059" s="2"/>
      <c r="L3059" s="2"/>
    </row>
    <row r="3060" spans="10:12">
      <c r="J3060" s="2"/>
      <c r="K3060" s="2"/>
      <c r="L3060" s="2"/>
    </row>
    <row r="3061" spans="10:12">
      <c r="J3061" s="2"/>
      <c r="K3061" s="2"/>
      <c r="L3061" s="2"/>
    </row>
    <row r="3062" spans="10:12">
      <c r="J3062" s="2"/>
      <c r="K3062" s="2"/>
      <c r="L3062" s="2"/>
    </row>
    <row r="3063" spans="10:12">
      <c r="J3063" s="2"/>
      <c r="K3063" s="2"/>
      <c r="L3063" s="2"/>
    </row>
    <row r="3064" spans="10:12">
      <c r="J3064" s="2"/>
      <c r="K3064" s="2"/>
      <c r="L3064" s="2"/>
    </row>
    <row r="3065" spans="10:12">
      <c r="J3065" s="2"/>
      <c r="K3065" s="2"/>
      <c r="L3065" s="2"/>
    </row>
    <row r="3066" spans="10:12">
      <c r="J3066" s="2"/>
      <c r="K3066" s="2"/>
      <c r="L3066" s="2"/>
    </row>
    <row r="3067" spans="10:12">
      <c r="J3067" s="2"/>
      <c r="K3067" s="2"/>
      <c r="L3067" s="2"/>
    </row>
    <row r="3068" spans="10:12">
      <c r="J3068" s="2"/>
      <c r="K3068" s="2"/>
      <c r="L3068" s="2"/>
    </row>
    <row r="3069" spans="10:12">
      <c r="J3069" s="2"/>
      <c r="K3069" s="2"/>
      <c r="L3069" s="2"/>
    </row>
    <row r="3070" spans="10:12">
      <c r="J3070" s="2"/>
      <c r="K3070" s="2"/>
      <c r="L3070" s="2"/>
    </row>
    <row r="3071" spans="10:12">
      <c r="J3071" s="2"/>
      <c r="K3071" s="2"/>
      <c r="L3071" s="2"/>
    </row>
    <row r="3072" spans="10:12">
      <c r="J3072" s="2"/>
      <c r="K3072" s="2"/>
      <c r="L3072" s="2"/>
    </row>
    <row r="3073" spans="10:12">
      <c r="J3073" s="2"/>
      <c r="K3073" s="2"/>
      <c r="L3073" s="2"/>
    </row>
    <row r="3074" spans="10:12">
      <c r="J3074" s="2"/>
      <c r="K3074" s="2"/>
      <c r="L3074" s="2"/>
    </row>
    <row r="3075" spans="10:12">
      <c r="J3075" s="2"/>
      <c r="K3075" s="2"/>
      <c r="L3075" s="2"/>
    </row>
    <row r="3076" spans="10:12">
      <c r="J3076" s="2"/>
      <c r="K3076" s="2"/>
      <c r="L3076" s="2"/>
    </row>
    <row r="3077" spans="10:12">
      <c r="J3077" s="2"/>
      <c r="K3077" s="2"/>
      <c r="L3077" s="2"/>
    </row>
    <row r="3078" spans="10:12">
      <c r="J3078" s="2"/>
      <c r="K3078" s="2"/>
      <c r="L3078" s="2"/>
    </row>
    <row r="3079" spans="10:12">
      <c r="J3079" s="2"/>
      <c r="K3079" s="2"/>
      <c r="L3079" s="2"/>
    </row>
    <row r="3080" spans="10:12">
      <c r="J3080" s="2"/>
      <c r="K3080" s="2"/>
      <c r="L3080" s="2"/>
    </row>
    <row r="3081" spans="10:12">
      <c r="J3081" s="2"/>
      <c r="K3081" s="2"/>
      <c r="L3081" s="2"/>
    </row>
    <row r="3082" spans="10:12">
      <c r="J3082" s="2"/>
      <c r="K3082" s="2"/>
      <c r="L3082" s="2"/>
    </row>
    <row r="3083" spans="10:12">
      <c r="J3083" s="2"/>
      <c r="K3083" s="2"/>
      <c r="L3083" s="2"/>
    </row>
    <row r="3084" spans="10:12">
      <c r="J3084" s="2"/>
      <c r="K3084" s="2"/>
      <c r="L3084" s="2"/>
    </row>
    <row r="3085" spans="10:12">
      <c r="J3085" s="2"/>
      <c r="K3085" s="2"/>
      <c r="L3085" s="2"/>
    </row>
    <row r="3086" spans="10:12">
      <c r="J3086" s="2"/>
      <c r="K3086" s="2"/>
      <c r="L3086" s="2"/>
    </row>
    <row r="3087" spans="10:12">
      <c r="J3087" s="2"/>
      <c r="K3087" s="2"/>
      <c r="L3087" s="2"/>
    </row>
    <row r="3088" spans="10:12">
      <c r="J3088" s="2"/>
      <c r="K3088" s="2"/>
      <c r="L3088" s="2"/>
    </row>
    <row r="3089" spans="10:12">
      <c r="J3089" s="2"/>
      <c r="K3089" s="2"/>
      <c r="L3089" s="2"/>
    </row>
    <row r="3090" spans="10:12">
      <c r="J3090" s="2"/>
      <c r="K3090" s="2"/>
      <c r="L3090" s="2"/>
    </row>
    <row r="3091" spans="10:12">
      <c r="J3091" s="2"/>
      <c r="K3091" s="2"/>
      <c r="L3091" s="2"/>
    </row>
    <row r="3092" spans="10:12">
      <c r="J3092" s="2"/>
      <c r="K3092" s="2"/>
      <c r="L3092" s="2"/>
    </row>
    <row r="3093" spans="10:12">
      <c r="J3093" s="2"/>
      <c r="K3093" s="2"/>
      <c r="L3093" s="2"/>
    </row>
    <row r="3094" spans="10:12">
      <c r="J3094" s="2"/>
      <c r="K3094" s="2"/>
      <c r="L3094" s="2"/>
    </row>
    <row r="3095" spans="10:12">
      <c r="J3095" s="2"/>
      <c r="K3095" s="2"/>
      <c r="L3095" s="2"/>
    </row>
    <row r="3096" spans="10:12">
      <c r="J3096" s="2"/>
      <c r="K3096" s="2"/>
      <c r="L3096" s="2"/>
    </row>
    <row r="3097" spans="10:12">
      <c r="J3097" s="2"/>
      <c r="K3097" s="2"/>
      <c r="L3097" s="2"/>
    </row>
    <row r="3098" spans="10:12">
      <c r="J3098" s="2"/>
      <c r="K3098" s="2"/>
      <c r="L3098" s="2"/>
    </row>
    <row r="3099" spans="10:12">
      <c r="J3099" s="2"/>
      <c r="K3099" s="2"/>
      <c r="L3099" s="2"/>
    </row>
    <row r="3100" spans="10:12">
      <c r="J3100" s="2"/>
      <c r="K3100" s="2"/>
      <c r="L3100" s="2"/>
    </row>
    <row r="3101" spans="10:12">
      <c r="J3101" s="2"/>
      <c r="K3101" s="2"/>
      <c r="L3101" s="2"/>
    </row>
    <row r="3102" spans="10:12">
      <c r="J3102" s="2"/>
      <c r="K3102" s="2"/>
      <c r="L3102" s="2"/>
    </row>
    <row r="3103" spans="10:12">
      <c r="J3103" s="2"/>
      <c r="K3103" s="2"/>
      <c r="L3103" s="2"/>
    </row>
    <row r="3104" spans="10:12">
      <c r="J3104" s="2"/>
      <c r="K3104" s="2"/>
      <c r="L3104" s="2"/>
    </row>
    <row r="3105" spans="10:12">
      <c r="J3105" s="2"/>
      <c r="K3105" s="2"/>
      <c r="L3105" s="2"/>
    </row>
    <row r="3106" spans="10:12">
      <c r="J3106" s="2"/>
      <c r="K3106" s="2"/>
      <c r="L3106" s="2"/>
    </row>
    <row r="3107" spans="10:12">
      <c r="J3107" s="2"/>
      <c r="K3107" s="2"/>
      <c r="L3107" s="2"/>
    </row>
    <row r="3108" spans="10:12">
      <c r="J3108" s="2"/>
      <c r="K3108" s="2"/>
      <c r="L3108" s="2"/>
    </row>
    <row r="3109" spans="10:12">
      <c r="J3109" s="2"/>
      <c r="K3109" s="2"/>
      <c r="L3109" s="2"/>
    </row>
    <row r="3110" spans="10:12">
      <c r="J3110" s="2"/>
      <c r="K3110" s="2"/>
      <c r="L3110" s="2"/>
    </row>
    <row r="3111" spans="10:12">
      <c r="J3111" s="2"/>
      <c r="K3111" s="2"/>
      <c r="L3111" s="2"/>
    </row>
    <row r="3112" spans="10:12">
      <c r="J3112" s="2"/>
      <c r="K3112" s="2"/>
      <c r="L3112" s="2"/>
    </row>
    <row r="3113" spans="10:12">
      <c r="J3113" s="2"/>
      <c r="K3113" s="2"/>
      <c r="L3113" s="2"/>
    </row>
    <row r="3114" spans="10:12">
      <c r="J3114" s="2"/>
      <c r="K3114" s="2"/>
      <c r="L3114" s="2"/>
    </row>
    <row r="3115" spans="10:12">
      <c r="J3115" s="2"/>
      <c r="K3115" s="2"/>
      <c r="L3115" s="2"/>
    </row>
    <row r="3116" spans="10:12">
      <c r="J3116" s="2"/>
      <c r="K3116" s="2"/>
      <c r="L3116" s="2"/>
    </row>
    <row r="3117" spans="10:12">
      <c r="J3117" s="2"/>
      <c r="K3117" s="2"/>
      <c r="L3117" s="2"/>
    </row>
    <row r="3118" spans="10:12">
      <c r="J3118" s="2"/>
      <c r="K3118" s="2"/>
      <c r="L3118" s="2"/>
    </row>
    <row r="3119" spans="10:12">
      <c r="J3119" s="2"/>
      <c r="K3119" s="2"/>
      <c r="L3119" s="2"/>
    </row>
    <row r="3120" spans="10:12">
      <c r="J3120" s="2"/>
      <c r="K3120" s="2"/>
      <c r="L3120" s="2"/>
    </row>
    <row r="3121" spans="10:12">
      <c r="J3121" s="2"/>
      <c r="K3121" s="2"/>
      <c r="L3121" s="2"/>
    </row>
    <row r="3122" spans="10:12">
      <c r="J3122" s="2"/>
      <c r="K3122" s="2"/>
      <c r="L3122" s="2"/>
    </row>
    <row r="3123" spans="10:12">
      <c r="J3123" s="2"/>
      <c r="K3123" s="2"/>
      <c r="L3123" s="2"/>
    </row>
    <row r="3124" spans="10:12">
      <c r="J3124" s="2"/>
      <c r="K3124" s="2"/>
      <c r="L3124" s="2"/>
    </row>
    <row r="3125" spans="10:12">
      <c r="J3125" s="2"/>
      <c r="K3125" s="2"/>
      <c r="L3125" s="2"/>
    </row>
    <row r="3126" spans="10:12">
      <c r="J3126" s="2"/>
      <c r="K3126" s="2"/>
      <c r="L3126" s="2"/>
    </row>
    <row r="3127" spans="10:12">
      <c r="J3127" s="2"/>
      <c r="K3127" s="2"/>
      <c r="L3127" s="2"/>
    </row>
    <row r="3128" spans="10:12">
      <c r="J3128" s="2"/>
      <c r="K3128" s="2"/>
      <c r="L3128" s="2"/>
    </row>
    <row r="3129" spans="10:12">
      <c r="J3129" s="2"/>
      <c r="K3129" s="2"/>
      <c r="L3129" s="2"/>
    </row>
    <row r="3130" spans="10:12">
      <c r="J3130" s="2"/>
      <c r="K3130" s="2"/>
      <c r="L3130" s="2"/>
    </row>
    <row r="3131" spans="10:12">
      <c r="J3131" s="2"/>
      <c r="K3131" s="2"/>
      <c r="L3131" s="2"/>
    </row>
    <row r="3132" spans="10:12">
      <c r="J3132" s="2"/>
      <c r="K3132" s="2"/>
      <c r="L3132" s="2"/>
    </row>
    <row r="3133" spans="10:12">
      <c r="J3133" s="2"/>
      <c r="K3133" s="2"/>
      <c r="L3133" s="2"/>
    </row>
    <row r="3134" spans="10:12">
      <c r="J3134" s="2"/>
      <c r="K3134" s="2"/>
      <c r="L3134" s="2"/>
    </row>
    <row r="3135" spans="10:12">
      <c r="J3135" s="2"/>
      <c r="K3135" s="2"/>
      <c r="L3135" s="2"/>
    </row>
    <row r="3136" spans="10:12">
      <c r="J3136" s="2"/>
      <c r="K3136" s="2"/>
      <c r="L3136" s="2"/>
    </row>
    <row r="3137" spans="10:12">
      <c r="J3137" s="2"/>
      <c r="K3137" s="2"/>
      <c r="L3137" s="2"/>
    </row>
    <row r="3138" spans="10:12">
      <c r="J3138" s="2"/>
      <c r="K3138" s="2"/>
      <c r="L3138" s="2"/>
    </row>
    <row r="3139" spans="10:12">
      <c r="J3139" s="2"/>
      <c r="K3139" s="2"/>
      <c r="L3139" s="2"/>
    </row>
    <row r="3140" spans="10:12">
      <c r="J3140" s="2"/>
      <c r="K3140" s="2"/>
      <c r="L3140" s="2"/>
    </row>
    <row r="3141" spans="10:12">
      <c r="J3141" s="2"/>
      <c r="K3141" s="2"/>
      <c r="L3141" s="2"/>
    </row>
    <row r="3142" spans="10:12">
      <c r="J3142" s="2"/>
      <c r="K3142" s="2"/>
      <c r="L3142" s="2"/>
    </row>
    <row r="3143" spans="10:12">
      <c r="J3143" s="2"/>
      <c r="K3143" s="2"/>
      <c r="L3143" s="2"/>
    </row>
    <row r="3144" spans="10:12">
      <c r="J3144" s="2"/>
      <c r="K3144" s="2"/>
      <c r="L3144" s="2"/>
    </row>
    <row r="3145" spans="10:12">
      <c r="J3145" s="2"/>
      <c r="K3145" s="2"/>
      <c r="L3145" s="2"/>
    </row>
    <row r="3146" spans="10:12">
      <c r="J3146" s="2"/>
      <c r="K3146" s="2"/>
      <c r="L3146" s="2"/>
    </row>
    <row r="3147" spans="10:12">
      <c r="J3147" s="2"/>
      <c r="K3147" s="2"/>
      <c r="L3147" s="2"/>
    </row>
    <row r="3148" spans="10:12">
      <c r="J3148" s="2"/>
      <c r="K3148" s="2"/>
      <c r="L3148" s="2"/>
    </row>
    <row r="3149" spans="10:12">
      <c r="J3149" s="2"/>
      <c r="K3149" s="2"/>
      <c r="L3149" s="2"/>
    </row>
    <row r="3150" spans="10:12">
      <c r="J3150" s="2"/>
      <c r="K3150" s="2"/>
      <c r="L3150" s="2"/>
    </row>
    <row r="3151" spans="10:12">
      <c r="J3151" s="2"/>
      <c r="K3151" s="2"/>
      <c r="L3151" s="2"/>
    </row>
    <row r="3152" spans="10:12">
      <c r="J3152" s="2"/>
      <c r="K3152" s="2"/>
      <c r="L3152" s="2"/>
    </row>
    <row r="3153" spans="10:12">
      <c r="J3153" s="2"/>
      <c r="K3153" s="2"/>
      <c r="L3153" s="2"/>
    </row>
    <row r="3154" spans="10:12">
      <c r="J3154" s="2"/>
      <c r="K3154" s="2"/>
      <c r="L3154" s="2"/>
    </row>
    <row r="3155" spans="10:12">
      <c r="J3155" s="2"/>
      <c r="K3155" s="2"/>
      <c r="L3155" s="2"/>
    </row>
    <row r="3156" spans="10:12">
      <c r="J3156" s="2"/>
      <c r="K3156" s="2"/>
      <c r="L3156" s="2"/>
    </row>
    <row r="3157" spans="10:12">
      <c r="J3157" s="2"/>
      <c r="K3157" s="2"/>
      <c r="L3157" s="2"/>
    </row>
    <row r="3158" spans="10:12">
      <c r="J3158" s="2"/>
      <c r="K3158" s="2"/>
      <c r="L3158" s="2"/>
    </row>
    <row r="3159" spans="10:12">
      <c r="J3159" s="2"/>
      <c r="K3159" s="2"/>
      <c r="L3159" s="2"/>
    </row>
    <row r="3160" spans="10:12">
      <c r="J3160" s="2"/>
      <c r="K3160" s="2"/>
      <c r="L3160" s="2"/>
    </row>
    <row r="3161" spans="10:12">
      <c r="J3161" s="2"/>
      <c r="K3161" s="2"/>
      <c r="L3161" s="2"/>
    </row>
    <row r="3162" spans="10:12">
      <c r="J3162" s="2"/>
      <c r="K3162" s="2"/>
      <c r="L3162" s="2"/>
    </row>
    <row r="3163" spans="10:12">
      <c r="J3163" s="2"/>
      <c r="K3163" s="2"/>
      <c r="L3163" s="2"/>
    </row>
    <row r="3164" spans="10:12">
      <c r="J3164" s="2"/>
      <c r="K3164" s="2"/>
      <c r="L3164" s="2"/>
    </row>
    <row r="3165" spans="10:12">
      <c r="J3165" s="2"/>
      <c r="K3165" s="2"/>
      <c r="L3165" s="2"/>
    </row>
    <row r="3166" spans="10:12">
      <c r="J3166" s="2"/>
      <c r="K3166" s="2"/>
      <c r="L3166" s="2"/>
    </row>
    <row r="3167" spans="10:12">
      <c r="J3167" s="2"/>
      <c r="K3167" s="2"/>
      <c r="L3167" s="2"/>
    </row>
    <row r="3168" spans="10:12">
      <c r="J3168" s="2"/>
      <c r="K3168" s="2"/>
      <c r="L3168" s="2"/>
    </row>
    <row r="3169" spans="10:12">
      <c r="J3169" s="2"/>
      <c r="K3169" s="2"/>
      <c r="L3169" s="2"/>
    </row>
    <row r="3170" spans="10:12">
      <c r="J3170" s="2"/>
      <c r="K3170" s="2"/>
      <c r="L3170" s="2"/>
    </row>
    <row r="3171" spans="10:12">
      <c r="J3171" s="2"/>
      <c r="K3171" s="2"/>
      <c r="L3171" s="2"/>
    </row>
    <row r="3172" spans="10:12">
      <c r="J3172" s="2"/>
      <c r="K3172" s="2"/>
      <c r="L3172" s="2"/>
    </row>
    <row r="3173" spans="10:12">
      <c r="J3173" s="2"/>
      <c r="K3173" s="2"/>
      <c r="L3173" s="2"/>
    </row>
    <row r="3174" spans="10:12">
      <c r="J3174" s="2"/>
      <c r="K3174" s="2"/>
      <c r="L3174" s="2"/>
    </row>
    <row r="3175" spans="10:12">
      <c r="J3175" s="2"/>
      <c r="K3175" s="2"/>
      <c r="L3175" s="2"/>
    </row>
    <row r="3176" spans="10:12">
      <c r="J3176" s="2"/>
      <c r="K3176" s="2"/>
      <c r="L3176" s="2"/>
    </row>
    <row r="3177" spans="10:12">
      <c r="J3177" s="2"/>
      <c r="K3177" s="2"/>
      <c r="L3177" s="2"/>
    </row>
    <row r="3178" spans="10:12">
      <c r="J3178" s="2"/>
      <c r="K3178" s="2"/>
      <c r="L3178" s="2"/>
    </row>
    <row r="3179" spans="10:12">
      <c r="J3179" s="2"/>
      <c r="K3179" s="2"/>
      <c r="L3179" s="2"/>
    </row>
    <row r="3180" spans="10:12">
      <c r="J3180" s="2"/>
      <c r="K3180" s="2"/>
      <c r="L3180" s="2"/>
    </row>
    <row r="3181" spans="10:12">
      <c r="J3181" s="2"/>
      <c r="K3181" s="2"/>
      <c r="L3181" s="2"/>
    </row>
    <row r="3182" spans="10:12">
      <c r="J3182" s="2"/>
      <c r="K3182" s="2"/>
      <c r="L3182" s="2"/>
    </row>
    <row r="3183" spans="10:12">
      <c r="J3183" s="2"/>
      <c r="K3183" s="2"/>
      <c r="L3183" s="2"/>
    </row>
    <row r="3184" spans="10:12">
      <c r="J3184" s="2"/>
      <c r="K3184" s="2"/>
      <c r="L3184" s="2"/>
    </row>
    <row r="3185" spans="10:12">
      <c r="J3185" s="2"/>
      <c r="K3185" s="2"/>
      <c r="L3185" s="2"/>
    </row>
    <row r="3186" spans="10:12">
      <c r="J3186" s="2"/>
      <c r="K3186" s="2"/>
      <c r="L3186" s="2"/>
    </row>
    <row r="3187" spans="10:12">
      <c r="J3187" s="2"/>
      <c r="K3187" s="2"/>
      <c r="L3187" s="2"/>
    </row>
    <row r="3188" spans="10:12">
      <c r="J3188" s="2"/>
      <c r="K3188" s="2"/>
      <c r="L3188" s="2"/>
    </row>
    <row r="3189" spans="10:12">
      <c r="J3189" s="2"/>
      <c r="K3189" s="2"/>
      <c r="L3189" s="2"/>
    </row>
    <row r="3190" spans="10:12">
      <c r="J3190" s="2"/>
      <c r="K3190" s="2"/>
      <c r="L3190" s="2"/>
    </row>
    <row r="3191" spans="10:12">
      <c r="J3191" s="2"/>
      <c r="K3191" s="2"/>
      <c r="L3191" s="2"/>
    </row>
    <row r="3192" spans="10:12">
      <c r="J3192" s="2"/>
      <c r="K3192" s="2"/>
      <c r="L3192" s="2"/>
    </row>
    <row r="3193" spans="10:12">
      <c r="J3193" s="2"/>
      <c r="K3193" s="2"/>
      <c r="L3193" s="2"/>
    </row>
    <row r="3194" spans="10:12">
      <c r="J3194" s="2"/>
      <c r="K3194" s="2"/>
      <c r="L3194" s="2"/>
    </row>
    <row r="3195" spans="10:12">
      <c r="J3195" s="2"/>
      <c r="K3195" s="2"/>
      <c r="L3195" s="2"/>
    </row>
    <row r="3196" spans="10:12">
      <c r="J3196" s="2"/>
      <c r="K3196" s="2"/>
      <c r="L3196" s="2"/>
    </row>
    <row r="3197" spans="10:12">
      <c r="J3197" s="2"/>
      <c r="K3197" s="2"/>
      <c r="L3197" s="2"/>
    </row>
    <row r="3198" spans="10:12">
      <c r="J3198" s="2"/>
      <c r="K3198" s="2"/>
      <c r="L3198" s="2"/>
    </row>
    <row r="3199" spans="10:12">
      <c r="J3199" s="2"/>
      <c r="K3199" s="2"/>
      <c r="L3199" s="2"/>
    </row>
    <row r="3200" spans="10:12">
      <c r="J3200" s="2"/>
      <c r="K3200" s="2"/>
      <c r="L3200" s="2"/>
    </row>
    <row r="3201" spans="10:12">
      <c r="J3201" s="2"/>
      <c r="K3201" s="2"/>
      <c r="L3201" s="2"/>
    </row>
    <row r="3202" spans="10:12">
      <c r="J3202" s="2"/>
      <c r="K3202" s="2"/>
      <c r="L3202" s="2"/>
    </row>
    <row r="3203" spans="10:12">
      <c r="J3203" s="2"/>
      <c r="K3203" s="2"/>
      <c r="L3203" s="2"/>
    </row>
    <row r="3204" spans="10:12">
      <c r="J3204" s="2"/>
      <c r="K3204" s="2"/>
      <c r="L3204" s="2"/>
    </row>
    <row r="3205" spans="10:12">
      <c r="J3205" s="2"/>
      <c r="K3205" s="2"/>
      <c r="L3205" s="2"/>
    </row>
    <row r="3206" spans="10:12">
      <c r="J3206" s="2"/>
      <c r="K3206" s="2"/>
      <c r="L3206" s="2"/>
    </row>
    <row r="3207" spans="10:12">
      <c r="J3207" s="2"/>
      <c r="K3207" s="2"/>
      <c r="L3207" s="2"/>
    </row>
    <row r="3208" spans="10:12">
      <c r="J3208" s="2"/>
      <c r="K3208" s="2"/>
      <c r="L3208" s="2"/>
    </row>
    <row r="3209" spans="10:12">
      <c r="J3209" s="2"/>
      <c r="K3209" s="2"/>
      <c r="L3209" s="2"/>
    </row>
    <row r="3210" spans="10:12">
      <c r="J3210" s="2"/>
      <c r="K3210" s="2"/>
      <c r="L3210" s="2"/>
    </row>
    <row r="3211" spans="10:12">
      <c r="J3211" s="2"/>
      <c r="K3211" s="2"/>
      <c r="L3211" s="2"/>
    </row>
    <row r="3212" spans="10:12">
      <c r="J3212" s="2"/>
      <c r="K3212" s="2"/>
      <c r="L3212" s="2"/>
    </row>
    <row r="3213" spans="10:12">
      <c r="J3213" s="2"/>
      <c r="K3213" s="2"/>
      <c r="L3213" s="2"/>
    </row>
    <row r="3214" spans="10:12">
      <c r="J3214" s="2"/>
      <c r="K3214" s="2"/>
      <c r="L3214" s="2"/>
    </row>
    <row r="3215" spans="10:12">
      <c r="J3215" s="2"/>
      <c r="K3215" s="2"/>
      <c r="L3215" s="2"/>
    </row>
    <row r="3216" spans="10:12">
      <c r="J3216" s="2"/>
      <c r="K3216" s="2"/>
      <c r="L3216" s="2"/>
    </row>
    <row r="3217" spans="10:12">
      <c r="J3217" s="2"/>
      <c r="K3217" s="2"/>
      <c r="L3217" s="2"/>
    </row>
    <row r="3218" spans="10:12">
      <c r="J3218" s="2"/>
      <c r="K3218" s="2"/>
      <c r="L3218" s="2"/>
    </row>
    <row r="3219" spans="10:12">
      <c r="J3219" s="2"/>
      <c r="K3219" s="2"/>
      <c r="L3219" s="2"/>
    </row>
    <row r="3220" spans="10:12">
      <c r="J3220" s="2"/>
      <c r="K3220" s="2"/>
      <c r="L3220" s="2"/>
    </row>
    <row r="3221" spans="10:12">
      <c r="J3221" s="2"/>
      <c r="K3221" s="2"/>
      <c r="L3221" s="2"/>
    </row>
    <row r="3222" spans="10:12">
      <c r="J3222" s="2"/>
      <c r="K3222" s="2"/>
      <c r="L3222" s="2"/>
    </row>
    <row r="3223" spans="10:12">
      <c r="J3223" s="2"/>
      <c r="K3223" s="2"/>
      <c r="L3223" s="2"/>
    </row>
    <row r="3224" spans="10:12">
      <c r="J3224" s="2"/>
      <c r="K3224" s="2"/>
      <c r="L3224" s="2"/>
    </row>
    <row r="3225" spans="10:12">
      <c r="J3225" s="2"/>
      <c r="K3225" s="2"/>
      <c r="L3225" s="2"/>
    </row>
    <row r="3226" spans="10:12">
      <c r="J3226" s="2"/>
      <c r="K3226" s="2"/>
      <c r="L3226" s="2"/>
    </row>
    <row r="3227" spans="10:12">
      <c r="J3227" s="2"/>
      <c r="K3227" s="2"/>
      <c r="L3227" s="2"/>
    </row>
    <row r="3228" spans="10:12">
      <c r="J3228" s="2"/>
      <c r="K3228" s="2"/>
      <c r="L3228" s="2"/>
    </row>
    <row r="3229" spans="10:12">
      <c r="J3229" s="2"/>
      <c r="K3229" s="2"/>
      <c r="L3229" s="2"/>
    </row>
    <row r="3230" spans="10:12">
      <c r="J3230" s="2"/>
      <c r="K3230" s="2"/>
      <c r="L3230" s="2"/>
    </row>
    <row r="3231" spans="10:12">
      <c r="J3231" s="2"/>
      <c r="K3231" s="2"/>
      <c r="L3231" s="2"/>
    </row>
    <row r="3232" spans="10:12">
      <c r="J3232" s="2"/>
      <c r="K3232" s="2"/>
      <c r="L3232" s="2"/>
    </row>
    <row r="3233" spans="10:12">
      <c r="J3233" s="2"/>
      <c r="K3233" s="2"/>
      <c r="L3233" s="2"/>
    </row>
    <row r="3234" spans="10:12">
      <c r="J3234" s="2"/>
      <c r="K3234" s="2"/>
      <c r="L3234" s="2"/>
    </row>
    <row r="3235" spans="10:12">
      <c r="J3235" s="2"/>
      <c r="K3235" s="2"/>
      <c r="L3235" s="2"/>
    </row>
    <row r="3236" spans="10:12">
      <c r="J3236" s="2"/>
      <c r="K3236" s="2"/>
      <c r="L3236" s="2"/>
    </row>
    <row r="3237" spans="10:12">
      <c r="J3237" s="2"/>
      <c r="K3237" s="2"/>
      <c r="L3237" s="2"/>
    </row>
    <row r="3238" spans="10:12">
      <c r="J3238" s="2"/>
      <c r="K3238" s="2"/>
      <c r="L3238" s="2"/>
    </row>
    <row r="3239" spans="10:12">
      <c r="J3239" s="2"/>
      <c r="K3239" s="2"/>
      <c r="L3239" s="2"/>
    </row>
    <row r="3240" spans="10:12">
      <c r="J3240" s="2"/>
      <c r="K3240" s="2"/>
      <c r="L3240" s="2"/>
    </row>
    <row r="3241" spans="10:12">
      <c r="J3241" s="2"/>
      <c r="K3241" s="2"/>
      <c r="L3241" s="2"/>
    </row>
    <row r="3242" spans="10:12">
      <c r="J3242" s="2"/>
      <c r="K3242" s="2"/>
      <c r="L3242" s="2"/>
    </row>
    <row r="3243" spans="10:12">
      <c r="J3243" s="2"/>
      <c r="K3243" s="2"/>
      <c r="L3243" s="2"/>
    </row>
    <row r="3244" spans="10:12">
      <c r="J3244" s="2"/>
      <c r="K3244" s="2"/>
      <c r="L3244" s="2"/>
    </row>
    <row r="3245" spans="10:12">
      <c r="J3245" s="2"/>
      <c r="K3245" s="2"/>
      <c r="L3245" s="2"/>
    </row>
    <row r="3246" spans="10:12">
      <c r="J3246" s="2"/>
      <c r="K3246" s="2"/>
      <c r="L3246" s="2"/>
    </row>
    <row r="3247" spans="10:12">
      <c r="J3247" s="2"/>
      <c r="K3247" s="2"/>
      <c r="L3247" s="2"/>
    </row>
    <row r="3248" spans="10:12">
      <c r="J3248" s="2"/>
      <c r="K3248" s="2"/>
      <c r="L3248" s="2"/>
    </row>
    <row r="3249" spans="10:12">
      <c r="J3249" s="2"/>
      <c r="K3249" s="2"/>
      <c r="L3249" s="2"/>
    </row>
    <row r="3250" spans="10:12">
      <c r="J3250" s="2"/>
      <c r="K3250" s="2"/>
      <c r="L3250" s="2"/>
    </row>
    <row r="3251" spans="10:12">
      <c r="J3251" s="2"/>
      <c r="K3251" s="2"/>
      <c r="L3251" s="2"/>
    </row>
    <row r="3252" spans="10:12">
      <c r="J3252" s="2"/>
      <c r="K3252" s="2"/>
      <c r="L3252" s="2"/>
    </row>
    <row r="3253" spans="10:12">
      <c r="J3253" s="2"/>
      <c r="K3253" s="2"/>
      <c r="L3253" s="2"/>
    </row>
    <row r="3254" spans="10:12">
      <c r="J3254" s="2"/>
      <c r="K3254" s="2"/>
      <c r="L3254" s="2"/>
    </row>
    <row r="3255" spans="10:12">
      <c r="J3255" s="2"/>
      <c r="K3255" s="2"/>
      <c r="L3255" s="2"/>
    </row>
    <row r="3256" spans="10:12">
      <c r="J3256" s="2"/>
      <c r="K3256" s="2"/>
      <c r="L3256" s="2"/>
    </row>
    <row r="3257" spans="10:12">
      <c r="J3257" s="2"/>
      <c r="K3257" s="2"/>
      <c r="L3257" s="2"/>
    </row>
    <row r="3258" spans="10:12">
      <c r="J3258" s="2"/>
      <c r="K3258" s="2"/>
      <c r="L3258" s="2"/>
    </row>
    <row r="3259" spans="10:12">
      <c r="J3259" s="2"/>
      <c r="K3259" s="2"/>
      <c r="L3259" s="2"/>
    </row>
    <row r="3260" spans="10:12">
      <c r="J3260" s="2"/>
      <c r="K3260" s="2"/>
      <c r="L3260" s="2"/>
    </row>
    <row r="3261" spans="10:12">
      <c r="J3261" s="2"/>
      <c r="K3261" s="2"/>
      <c r="L3261" s="2"/>
    </row>
    <row r="3262" spans="10:12">
      <c r="J3262" s="2"/>
      <c r="K3262" s="2"/>
      <c r="L3262" s="2"/>
    </row>
    <row r="3263" spans="10:12">
      <c r="J3263" s="2"/>
      <c r="K3263" s="2"/>
      <c r="L3263" s="2"/>
    </row>
    <row r="3264" spans="10:12">
      <c r="J3264" s="2"/>
      <c r="K3264" s="2"/>
      <c r="L3264" s="2"/>
    </row>
    <row r="3265" spans="10:12">
      <c r="J3265" s="2"/>
      <c r="K3265" s="2"/>
      <c r="L3265" s="2"/>
    </row>
    <row r="3266" spans="10:12">
      <c r="J3266" s="2"/>
      <c r="K3266" s="2"/>
      <c r="L3266" s="2"/>
    </row>
    <row r="3267" spans="10:12">
      <c r="J3267" s="2"/>
      <c r="K3267" s="2"/>
      <c r="L3267" s="2"/>
    </row>
    <row r="3268" spans="10:12">
      <c r="J3268" s="2"/>
      <c r="K3268" s="2"/>
      <c r="L3268" s="2"/>
    </row>
    <row r="3269" spans="10:12">
      <c r="J3269" s="2"/>
      <c r="K3269" s="2"/>
      <c r="L3269" s="2"/>
    </row>
    <row r="3270" spans="10:12">
      <c r="J3270" s="2"/>
      <c r="K3270" s="2"/>
      <c r="L3270" s="2"/>
    </row>
    <row r="3271" spans="10:12">
      <c r="J3271" s="2"/>
      <c r="K3271" s="2"/>
      <c r="L3271" s="2"/>
    </row>
    <row r="3272" spans="10:12">
      <c r="J3272" s="2"/>
      <c r="K3272" s="2"/>
      <c r="L3272" s="2"/>
    </row>
    <row r="3273" spans="10:12">
      <c r="J3273" s="2"/>
      <c r="K3273" s="2"/>
      <c r="L3273" s="2"/>
    </row>
    <row r="3274" spans="10:12">
      <c r="J3274" s="2"/>
      <c r="K3274" s="2"/>
      <c r="L3274" s="2"/>
    </row>
    <row r="3275" spans="10:12">
      <c r="J3275" s="2"/>
      <c r="K3275" s="2"/>
      <c r="L3275" s="2"/>
    </row>
    <row r="3276" spans="10:12">
      <c r="J3276" s="2"/>
      <c r="K3276" s="2"/>
      <c r="L3276" s="2"/>
    </row>
    <row r="3277" spans="10:12">
      <c r="J3277" s="2"/>
      <c r="K3277" s="2"/>
      <c r="L3277" s="2"/>
    </row>
    <row r="3278" spans="10:12">
      <c r="J3278" s="2"/>
      <c r="K3278" s="2"/>
      <c r="L3278" s="2"/>
    </row>
    <row r="3279" spans="10:12">
      <c r="J3279" s="2"/>
      <c r="K3279" s="2"/>
      <c r="L3279" s="2"/>
    </row>
    <row r="3280" spans="10:12">
      <c r="J3280" s="2"/>
      <c r="K3280" s="2"/>
      <c r="L3280" s="2"/>
    </row>
    <row r="3281" spans="10:12">
      <c r="J3281" s="2"/>
      <c r="K3281" s="2"/>
      <c r="L3281" s="2"/>
    </row>
    <row r="3282" spans="10:12">
      <c r="J3282" s="2"/>
      <c r="K3282" s="2"/>
      <c r="L3282" s="2"/>
    </row>
    <row r="3283" spans="10:12">
      <c r="J3283" s="2"/>
      <c r="K3283" s="2"/>
      <c r="L3283" s="2"/>
    </row>
    <row r="3284" spans="10:12">
      <c r="J3284" s="2"/>
      <c r="K3284" s="2"/>
      <c r="L3284" s="2"/>
    </row>
    <row r="3285" spans="10:12">
      <c r="J3285" s="2"/>
      <c r="K3285" s="2"/>
      <c r="L3285" s="2"/>
    </row>
    <row r="3286" spans="10:12">
      <c r="J3286" s="2"/>
      <c r="K3286" s="2"/>
      <c r="L3286" s="2"/>
    </row>
    <row r="3287" spans="10:12">
      <c r="J3287" s="2"/>
      <c r="K3287" s="2"/>
      <c r="L3287" s="2"/>
    </row>
    <row r="3288" spans="10:12">
      <c r="J3288" s="2"/>
      <c r="K3288" s="2"/>
      <c r="L3288" s="2"/>
    </row>
    <row r="3289" spans="10:12">
      <c r="J3289" s="2"/>
      <c r="K3289" s="2"/>
      <c r="L3289" s="2"/>
    </row>
    <row r="3290" spans="10:12">
      <c r="J3290" s="2"/>
      <c r="K3290" s="2"/>
      <c r="L3290" s="2"/>
    </row>
    <row r="3291" spans="10:12">
      <c r="J3291" s="2"/>
      <c r="K3291" s="2"/>
      <c r="L3291" s="2"/>
    </row>
    <row r="3292" spans="10:12">
      <c r="J3292" s="2"/>
      <c r="K3292" s="2"/>
      <c r="L3292" s="2"/>
    </row>
    <row r="3293" spans="10:12">
      <c r="J3293" s="2"/>
      <c r="K3293" s="2"/>
      <c r="L3293" s="2"/>
    </row>
    <row r="3294" spans="10:12">
      <c r="J3294" s="2"/>
      <c r="K3294" s="2"/>
      <c r="L3294" s="2"/>
    </row>
    <row r="3295" spans="10:12">
      <c r="J3295" s="2"/>
      <c r="K3295" s="2"/>
      <c r="L3295" s="2"/>
    </row>
    <row r="3296" spans="10:12">
      <c r="J3296" s="2"/>
      <c r="K3296" s="2"/>
      <c r="L3296" s="2"/>
    </row>
    <row r="3297" spans="10:12">
      <c r="J3297" s="2"/>
      <c r="K3297" s="2"/>
      <c r="L3297" s="2"/>
    </row>
    <row r="3298" spans="10:12">
      <c r="J3298" s="2"/>
      <c r="K3298" s="2"/>
      <c r="L3298" s="2"/>
    </row>
    <row r="3299" spans="10:12">
      <c r="J3299" s="2"/>
      <c r="K3299" s="2"/>
      <c r="L3299" s="2"/>
    </row>
    <row r="3300" spans="10:12">
      <c r="J3300" s="2"/>
      <c r="K3300" s="2"/>
      <c r="L3300" s="2"/>
    </row>
    <row r="3301" spans="10:12">
      <c r="J3301" s="2"/>
      <c r="K3301" s="2"/>
      <c r="L3301" s="2"/>
    </row>
    <row r="3302" spans="10:12">
      <c r="J3302" s="2"/>
      <c r="K3302" s="2"/>
      <c r="L3302" s="2"/>
    </row>
    <row r="3303" spans="10:12">
      <c r="J3303" s="2"/>
      <c r="K3303" s="2"/>
      <c r="L3303" s="2"/>
    </row>
    <row r="3304" spans="10:12">
      <c r="J3304" s="2"/>
      <c r="K3304" s="2"/>
      <c r="L3304" s="2"/>
    </row>
    <row r="3305" spans="10:12">
      <c r="J3305" s="2"/>
      <c r="K3305" s="2"/>
      <c r="L3305" s="2"/>
    </row>
    <row r="3306" spans="10:12">
      <c r="J3306" s="2"/>
      <c r="K3306" s="2"/>
      <c r="L3306" s="2"/>
    </row>
    <row r="3307" spans="10:12">
      <c r="J3307" s="2"/>
      <c r="K3307" s="2"/>
      <c r="L3307" s="2"/>
    </row>
    <row r="3308" spans="10:12">
      <c r="J3308" s="2"/>
      <c r="K3308" s="2"/>
      <c r="L3308" s="2"/>
    </row>
    <row r="3309" spans="10:12">
      <c r="J3309" s="2"/>
      <c r="K3309" s="2"/>
      <c r="L3309" s="2"/>
    </row>
    <row r="3310" spans="10:12">
      <c r="J3310" s="2"/>
      <c r="K3310" s="2"/>
      <c r="L3310" s="2"/>
    </row>
    <row r="3311" spans="10:12">
      <c r="J3311" s="2"/>
      <c r="K3311" s="2"/>
      <c r="L3311" s="2"/>
    </row>
    <row r="3312" spans="10:12">
      <c r="J3312" s="2"/>
      <c r="K3312" s="2"/>
      <c r="L3312" s="2"/>
    </row>
    <row r="3313" spans="10:12">
      <c r="J3313" s="2"/>
      <c r="K3313" s="2"/>
      <c r="L3313" s="2"/>
    </row>
    <row r="3314" spans="10:12">
      <c r="J3314" s="2"/>
      <c r="K3314" s="2"/>
      <c r="L3314" s="2"/>
    </row>
    <row r="3315" spans="10:12">
      <c r="J3315" s="2"/>
      <c r="K3315" s="2"/>
      <c r="L3315" s="2"/>
    </row>
    <row r="3316" spans="10:12">
      <c r="J3316" s="2"/>
      <c r="K3316" s="2"/>
      <c r="L3316" s="2"/>
    </row>
    <row r="3317" spans="10:12">
      <c r="J3317" s="2"/>
      <c r="K3317" s="2"/>
      <c r="L3317" s="2"/>
    </row>
    <row r="3318" spans="10:12">
      <c r="J3318" s="2"/>
      <c r="K3318" s="2"/>
      <c r="L3318" s="2"/>
    </row>
    <row r="3319" spans="10:12">
      <c r="J3319" s="2"/>
      <c r="K3319" s="2"/>
      <c r="L3319" s="2"/>
    </row>
    <row r="3320" spans="10:12">
      <c r="J3320" s="2"/>
      <c r="K3320" s="2"/>
      <c r="L3320" s="2"/>
    </row>
    <row r="3321" spans="10:12">
      <c r="J3321" s="2"/>
      <c r="K3321" s="2"/>
      <c r="L3321" s="2"/>
    </row>
    <row r="3322" spans="10:12">
      <c r="J3322" s="2"/>
      <c r="K3322" s="2"/>
      <c r="L3322" s="2"/>
    </row>
    <row r="3323" spans="10:12">
      <c r="J3323" s="2"/>
      <c r="K3323" s="2"/>
      <c r="L3323" s="2"/>
    </row>
    <row r="3324" spans="10:12">
      <c r="J3324" s="2"/>
      <c r="K3324" s="2"/>
      <c r="L3324" s="2"/>
    </row>
    <row r="3325" spans="10:12">
      <c r="J3325" s="2"/>
      <c r="K3325" s="2"/>
      <c r="L3325" s="2"/>
    </row>
    <row r="3326" spans="10:12">
      <c r="J3326" s="2"/>
      <c r="K3326" s="2"/>
      <c r="L3326" s="2"/>
    </row>
    <row r="3327" spans="10:12">
      <c r="J3327" s="2"/>
      <c r="K3327" s="2"/>
      <c r="L3327" s="2"/>
    </row>
    <row r="3328" spans="10:12">
      <c r="J3328" s="2"/>
      <c r="K3328" s="2"/>
      <c r="L3328" s="2"/>
    </row>
    <row r="3329" spans="10:12">
      <c r="J3329" s="2"/>
      <c r="K3329" s="2"/>
      <c r="L3329" s="2"/>
    </row>
    <row r="3330" spans="10:12">
      <c r="J3330" s="2"/>
      <c r="K3330" s="2"/>
      <c r="L3330" s="2"/>
    </row>
    <row r="3331" spans="10:12">
      <c r="J3331" s="2"/>
      <c r="K3331" s="2"/>
      <c r="L3331" s="2"/>
    </row>
    <row r="3332" spans="10:12">
      <c r="J3332" s="2"/>
      <c r="K3332" s="2"/>
      <c r="L3332" s="2"/>
    </row>
    <row r="3333" spans="10:12">
      <c r="J3333" s="2"/>
      <c r="K3333" s="2"/>
      <c r="L3333" s="2"/>
    </row>
    <row r="3334" spans="10:12">
      <c r="J3334" s="2"/>
      <c r="K3334" s="2"/>
      <c r="L3334" s="2"/>
    </row>
    <row r="3335" spans="10:12">
      <c r="J3335" s="2"/>
      <c r="K3335" s="2"/>
      <c r="L3335" s="2"/>
    </row>
    <row r="3336" spans="10:12">
      <c r="J3336" s="2"/>
      <c r="K3336" s="2"/>
      <c r="L3336" s="2"/>
    </row>
    <row r="3337" spans="10:12">
      <c r="J3337" s="2"/>
      <c r="K3337" s="2"/>
      <c r="L3337" s="2"/>
    </row>
    <row r="3338" spans="10:12">
      <c r="J3338" s="2"/>
      <c r="K3338" s="2"/>
      <c r="L3338" s="2"/>
    </row>
    <row r="3339" spans="10:12">
      <c r="J3339" s="2"/>
      <c r="K3339" s="2"/>
      <c r="L3339" s="2"/>
    </row>
    <row r="3340" spans="10:12">
      <c r="J3340" s="2"/>
      <c r="K3340" s="2"/>
      <c r="L3340" s="2"/>
    </row>
    <row r="3341" spans="10:12">
      <c r="J3341" s="2"/>
      <c r="K3341" s="2"/>
      <c r="L3341" s="2"/>
    </row>
    <row r="3342" spans="10:12">
      <c r="J3342" s="2"/>
      <c r="K3342" s="2"/>
      <c r="L3342" s="2"/>
    </row>
    <row r="3343" spans="10:12">
      <c r="J3343" s="2"/>
      <c r="K3343" s="2"/>
      <c r="L3343" s="2"/>
    </row>
    <row r="3344" spans="10:12">
      <c r="J3344" s="2"/>
      <c r="K3344" s="2"/>
      <c r="L3344" s="2"/>
    </row>
    <row r="3345" spans="10:12">
      <c r="J3345" s="2"/>
      <c r="K3345" s="2"/>
      <c r="L3345" s="2"/>
    </row>
    <row r="3346" spans="10:12">
      <c r="J3346" s="2"/>
      <c r="K3346" s="2"/>
      <c r="L3346" s="2"/>
    </row>
    <row r="3347" spans="10:12">
      <c r="J3347" s="2"/>
      <c r="K3347" s="2"/>
      <c r="L3347" s="2"/>
    </row>
    <row r="3348" spans="10:12">
      <c r="J3348" s="2"/>
      <c r="K3348" s="2"/>
      <c r="L3348" s="2"/>
    </row>
    <row r="3349" spans="10:12">
      <c r="J3349" s="2"/>
      <c r="K3349" s="2"/>
      <c r="L3349" s="2"/>
    </row>
    <row r="3350" spans="10:12">
      <c r="J3350" s="2"/>
      <c r="K3350" s="2"/>
      <c r="L3350" s="2"/>
    </row>
    <row r="3351" spans="10:12">
      <c r="J3351" s="2"/>
      <c r="K3351" s="2"/>
      <c r="L3351" s="2"/>
    </row>
    <row r="3352" spans="10:12">
      <c r="J3352" s="2"/>
      <c r="K3352" s="2"/>
      <c r="L3352" s="2"/>
    </row>
    <row r="3353" spans="10:12">
      <c r="J3353" s="2"/>
      <c r="K3353" s="2"/>
      <c r="L3353" s="2"/>
    </row>
    <row r="3354" spans="10:12">
      <c r="J3354" s="2"/>
      <c r="K3354" s="2"/>
      <c r="L3354" s="2"/>
    </row>
    <row r="3355" spans="10:12">
      <c r="J3355" s="2"/>
      <c r="K3355" s="2"/>
      <c r="L3355" s="2"/>
    </row>
    <row r="3356" spans="10:12">
      <c r="J3356" s="2"/>
      <c r="K3356" s="2"/>
      <c r="L3356" s="2"/>
    </row>
    <row r="3357" spans="10:12">
      <c r="J3357" s="2"/>
      <c r="K3357" s="2"/>
      <c r="L3357" s="2"/>
    </row>
    <row r="3358" spans="10:12">
      <c r="J3358" s="2"/>
      <c r="K3358" s="2"/>
      <c r="L3358" s="2"/>
    </row>
    <row r="3359" spans="10:12">
      <c r="J3359" s="2"/>
      <c r="K3359" s="2"/>
      <c r="L3359" s="2"/>
    </row>
    <row r="3360" spans="10:12">
      <c r="J3360" s="2"/>
      <c r="K3360" s="2"/>
      <c r="L3360" s="2"/>
    </row>
    <row r="3361" spans="10:12">
      <c r="J3361" s="2"/>
      <c r="K3361" s="2"/>
      <c r="L3361" s="2"/>
    </row>
    <row r="3362" spans="10:12">
      <c r="J3362" s="2"/>
      <c r="K3362" s="2"/>
      <c r="L3362" s="2"/>
    </row>
    <row r="3363" spans="10:12">
      <c r="J3363" s="2"/>
      <c r="K3363" s="2"/>
      <c r="L3363" s="2"/>
    </row>
    <row r="3364" spans="10:12">
      <c r="J3364" s="2"/>
      <c r="K3364" s="2"/>
      <c r="L3364" s="2"/>
    </row>
    <row r="3365" spans="10:12">
      <c r="J3365" s="2"/>
      <c r="K3365" s="2"/>
      <c r="L3365" s="2"/>
    </row>
    <row r="3366" spans="10:12">
      <c r="J3366" s="2"/>
      <c r="K3366" s="2"/>
      <c r="L3366" s="2"/>
    </row>
    <row r="3367" spans="10:12">
      <c r="J3367" s="2"/>
      <c r="K3367" s="2"/>
      <c r="L3367" s="2"/>
    </row>
    <row r="3368" spans="10:12">
      <c r="J3368" s="2"/>
      <c r="K3368" s="2"/>
      <c r="L3368" s="2"/>
    </row>
    <row r="3369" spans="10:12">
      <c r="J3369" s="2"/>
      <c r="K3369" s="2"/>
      <c r="L3369" s="2"/>
    </row>
    <row r="3370" spans="10:12">
      <c r="J3370" s="2"/>
      <c r="K3370" s="2"/>
      <c r="L3370" s="2"/>
    </row>
    <row r="3371" spans="10:12">
      <c r="J3371" s="2"/>
      <c r="K3371" s="2"/>
      <c r="L3371" s="2"/>
    </row>
    <row r="3372" spans="10:12">
      <c r="J3372" s="2"/>
      <c r="K3372" s="2"/>
      <c r="L3372" s="2"/>
    </row>
    <row r="3373" spans="10:12">
      <c r="J3373" s="2"/>
      <c r="K3373" s="2"/>
      <c r="L3373" s="2"/>
    </row>
    <row r="3374" spans="10:12">
      <c r="J3374" s="2"/>
      <c r="K3374" s="2"/>
      <c r="L3374" s="2"/>
    </row>
    <row r="3375" spans="10:12">
      <c r="J3375" s="2"/>
      <c r="K3375" s="2"/>
      <c r="L3375" s="2"/>
    </row>
    <row r="3376" spans="10:12">
      <c r="J3376" s="2"/>
      <c r="K3376" s="2"/>
      <c r="L3376" s="2"/>
    </row>
    <row r="3377" spans="10:12">
      <c r="J3377" s="2"/>
      <c r="K3377" s="2"/>
      <c r="L3377" s="2"/>
    </row>
    <row r="3378" spans="10:12">
      <c r="J3378" s="2"/>
      <c r="K3378" s="2"/>
      <c r="L3378" s="2"/>
    </row>
    <row r="3379" spans="10:12">
      <c r="J3379" s="2"/>
      <c r="K3379" s="2"/>
      <c r="L3379" s="2"/>
    </row>
    <row r="3380" spans="10:12">
      <c r="J3380" s="2"/>
      <c r="K3380" s="2"/>
      <c r="L3380" s="2"/>
    </row>
    <row r="3381" spans="10:12">
      <c r="J3381" s="2"/>
      <c r="K3381" s="2"/>
      <c r="L3381" s="2"/>
    </row>
    <row r="3382" spans="10:12">
      <c r="J3382" s="2"/>
      <c r="K3382" s="2"/>
      <c r="L3382" s="2"/>
    </row>
    <row r="3383" spans="10:12">
      <c r="J3383" s="2"/>
      <c r="K3383" s="2"/>
      <c r="L3383" s="2"/>
    </row>
    <row r="3384" spans="10:12">
      <c r="J3384" s="2"/>
      <c r="K3384" s="2"/>
      <c r="L3384" s="2"/>
    </row>
    <row r="3385" spans="10:12">
      <c r="J3385" s="2"/>
      <c r="K3385" s="2"/>
      <c r="L3385" s="2"/>
    </row>
    <row r="3386" spans="10:12">
      <c r="J3386" s="2"/>
      <c r="K3386" s="2"/>
      <c r="L3386" s="2"/>
    </row>
    <row r="3387" spans="10:12">
      <c r="J3387" s="2"/>
      <c r="K3387" s="2"/>
      <c r="L3387" s="2"/>
    </row>
    <row r="3388" spans="10:12">
      <c r="J3388" s="2"/>
      <c r="K3388" s="2"/>
      <c r="L3388" s="2"/>
    </row>
    <row r="3389" spans="10:12">
      <c r="J3389" s="2"/>
      <c r="K3389" s="2"/>
      <c r="L3389" s="2"/>
    </row>
    <row r="3390" spans="10:12">
      <c r="J3390" s="2"/>
      <c r="K3390" s="2"/>
      <c r="L3390" s="2"/>
    </row>
    <row r="3391" spans="10:12">
      <c r="J3391" s="2"/>
      <c r="K3391" s="2"/>
      <c r="L3391" s="2"/>
    </row>
    <row r="3392" spans="10:12">
      <c r="J3392" s="2"/>
      <c r="K3392" s="2"/>
      <c r="L3392" s="2"/>
    </row>
    <row r="3393" spans="10:12">
      <c r="J3393" s="2"/>
      <c r="K3393" s="2"/>
      <c r="L3393" s="2"/>
    </row>
    <row r="3394" spans="10:12">
      <c r="J3394" s="2"/>
      <c r="K3394" s="2"/>
      <c r="L3394" s="2"/>
    </row>
    <row r="3395" spans="10:12">
      <c r="J3395" s="2"/>
      <c r="K3395" s="2"/>
      <c r="L3395" s="2"/>
    </row>
    <row r="3396" spans="10:12">
      <c r="J3396" s="2"/>
      <c r="K3396" s="2"/>
      <c r="L3396" s="2"/>
    </row>
    <row r="3397" spans="10:12">
      <c r="J3397" s="2"/>
      <c r="K3397" s="2"/>
      <c r="L3397" s="2"/>
    </row>
    <row r="3398" spans="10:12">
      <c r="J3398" s="2"/>
      <c r="K3398" s="2"/>
      <c r="L3398" s="2"/>
    </row>
    <row r="3399" spans="10:12">
      <c r="J3399" s="2"/>
      <c r="K3399" s="2"/>
      <c r="L3399" s="2"/>
    </row>
    <row r="3400" spans="10:12">
      <c r="J3400" s="2"/>
      <c r="K3400" s="2"/>
      <c r="L3400" s="2"/>
    </row>
    <row r="3401" spans="10:12">
      <c r="J3401" s="2"/>
      <c r="K3401" s="2"/>
      <c r="L3401" s="2"/>
    </row>
    <row r="3402" spans="10:12">
      <c r="J3402" s="2"/>
      <c r="K3402" s="2"/>
      <c r="L3402" s="2"/>
    </row>
    <row r="3403" spans="10:12">
      <c r="J3403" s="2"/>
      <c r="K3403" s="2"/>
      <c r="L3403" s="2"/>
    </row>
    <row r="3404" spans="10:12">
      <c r="J3404" s="2"/>
      <c r="K3404" s="2"/>
      <c r="L3404" s="2"/>
    </row>
    <row r="3405" spans="10:12">
      <c r="J3405" s="2"/>
      <c r="K3405" s="2"/>
      <c r="L3405" s="2"/>
    </row>
    <row r="3406" spans="10:12">
      <c r="J3406" s="2"/>
      <c r="K3406" s="2"/>
      <c r="L3406" s="2"/>
    </row>
    <row r="3407" spans="10:12">
      <c r="J3407" s="2"/>
      <c r="K3407" s="2"/>
      <c r="L3407" s="2"/>
    </row>
    <row r="3408" spans="10:12">
      <c r="J3408" s="2"/>
      <c r="K3408" s="2"/>
      <c r="L3408" s="2"/>
    </row>
    <row r="3409" spans="10:12">
      <c r="J3409" s="2"/>
      <c r="K3409" s="2"/>
      <c r="L3409" s="2"/>
    </row>
    <row r="3410" spans="10:12">
      <c r="J3410" s="2"/>
      <c r="K3410" s="2"/>
      <c r="L3410" s="2"/>
    </row>
    <row r="3411" spans="10:12">
      <c r="J3411" s="2"/>
      <c r="K3411" s="2"/>
      <c r="L3411" s="2"/>
    </row>
    <row r="3412" spans="10:12">
      <c r="J3412" s="2"/>
      <c r="K3412" s="2"/>
      <c r="L3412" s="2"/>
    </row>
    <row r="3413" spans="10:12">
      <c r="J3413" s="2"/>
      <c r="K3413" s="2"/>
      <c r="L3413" s="2"/>
    </row>
    <row r="3414" spans="10:12">
      <c r="J3414" s="2"/>
      <c r="K3414" s="2"/>
      <c r="L3414" s="2"/>
    </row>
    <row r="3415" spans="10:12">
      <c r="J3415" s="2"/>
      <c r="K3415" s="2"/>
      <c r="L3415" s="2"/>
    </row>
    <row r="3416" spans="10:12">
      <c r="J3416" s="2"/>
      <c r="K3416" s="2"/>
      <c r="L3416" s="2"/>
    </row>
    <row r="3417" spans="10:12">
      <c r="J3417" s="2"/>
      <c r="K3417" s="2"/>
      <c r="L3417" s="2"/>
    </row>
    <row r="3418" spans="10:12">
      <c r="J3418" s="2"/>
      <c r="K3418" s="2"/>
      <c r="L3418" s="2"/>
    </row>
    <row r="3419" spans="10:12">
      <c r="J3419" s="2"/>
      <c r="K3419" s="2"/>
      <c r="L3419" s="2"/>
    </row>
    <row r="3420" spans="10:12">
      <c r="J3420" s="2"/>
      <c r="K3420" s="2"/>
      <c r="L3420" s="2"/>
    </row>
    <row r="3421" spans="10:12">
      <c r="J3421" s="2"/>
      <c r="K3421" s="2"/>
      <c r="L3421" s="2"/>
    </row>
    <row r="3422" spans="10:12">
      <c r="J3422" s="2"/>
      <c r="K3422" s="2"/>
      <c r="L3422" s="2"/>
    </row>
    <row r="3423" spans="10:12">
      <c r="J3423" s="2"/>
      <c r="K3423" s="2"/>
      <c r="L3423" s="2"/>
    </row>
    <row r="3424" spans="10:12">
      <c r="J3424" s="2"/>
      <c r="K3424" s="2"/>
      <c r="L3424" s="2"/>
    </row>
    <row r="3425" spans="10:12">
      <c r="J3425" s="2"/>
      <c r="K3425" s="2"/>
      <c r="L3425" s="2"/>
    </row>
    <row r="3426" spans="10:12">
      <c r="J3426" s="2"/>
      <c r="K3426" s="2"/>
      <c r="L3426" s="2"/>
    </row>
    <row r="3427" spans="10:12">
      <c r="J3427" s="2"/>
      <c r="K3427" s="2"/>
      <c r="L3427" s="2"/>
    </row>
    <row r="3428" spans="10:12">
      <c r="J3428" s="2"/>
      <c r="K3428" s="2"/>
      <c r="L3428" s="2"/>
    </row>
    <row r="3429" spans="10:12">
      <c r="J3429" s="2"/>
      <c r="K3429" s="2"/>
      <c r="L3429" s="2"/>
    </row>
    <row r="3430" spans="10:12">
      <c r="J3430" s="2"/>
      <c r="K3430" s="2"/>
      <c r="L3430" s="2"/>
    </row>
    <row r="3431" spans="10:12">
      <c r="J3431" s="2"/>
      <c r="K3431" s="2"/>
      <c r="L3431" s="2"/>
    </row>
    <row r="3432" spans="10:12">
      <c r="J3432" s="2"/>
      <c r="K3432" s="2"/>
      <c r="L3432" s="2"/>
    </row>
    <row r="3433" spans="10:12">
      <c r="J3433" s="2"/>
      <c r="K3433" s="2"/>
      <c r="L3433" s="2"/>
    </row>
    <row r="3434" spans="10:12">
      <c r="J3434" s="2"/>
      <c r="K3434" s="2"/>
      <c r="L3434" s="2"/>
    </row>
    <row r="3435" spans="10:12">
      <c r="J3435" s="2"/>
      <c r="K3435" s="2"/>
      <c r="L3435" s="2"/>
    </row>
    <row r="3436" spans="10:12">
      <c r="J3436" s="2"/>
      <c r="K3436" s="2"/>
      <c r="L3436" s="2"/>
    </row>
    <row r="3437" spans="10:12">
      <c r="J3437" s="2"/>
      <c r="K3437" s="2"/>
      <c r="L3437" s="2"/>
    </row>
    <row r="3438" spans="10:12">
      <c r="J3438" s="2"/>
      <c r="K3438" s="2"/>
      <c r="L3438" s="2"/>
    </row>
    <row r="3439" spans="10:12">
      <c r="J3439" s="2"/>
      <c r="K3439" s="2"/>
      <c r="L3439" s="2"/>
    </row>
    <row r="3440" spans="10:12">
      <c r="J3440" s="2"/>
      <c r="K3440" s="2"/>
      <c r="L3440" s="2"/>
    </row>
    <row r="3441" spans="10:12">
      <c r="J3441" s="2"/>
      <c r="K3441" s="2"/>
      <c r="L3441" s="2"/>
    </row>
    <row r="3442" spans="10:12">
      <c r="J3442" s="2"/>
      <c r="K3442" s="2"/>
      <c r="L3442" s="2"/>
    </row>
    <row r="3443" spans="10:12">
      <c r="J3443" s="2"/>
      <c r="K3443" s="2"/>
      <c r="L3443" s="2"/>
    </row>
    <row r="3444" spans="10:12">
      <c r="J3444" s="2"/>
      <c r="K3444" s="2"/>
      <c r="L3444" s="2"/>
    </row>
    <row r="3445" spans="10:12">
      <c r="J3445" s="2"/>
      <c r="K3445" s="2"/>
      <c r="L3445" s="2"/>
    </row>
    <row r="3446" spans="10:12">
      <c r="J3446" s="2"/>
      <c r="K3446" s="2"/>
      <c r="L3446" s="2"/>
    </row>
    <row r="3447" spans="10:12">
      <c r="J3447" s="2"/>
      <c r="K3447" s="2"/>
      <c r="L3447" s="2"/>
    </row>
    <row r="3448" spans="10:12">
      <c r="J3448" s="2"/>
      <c r="K3448" s="2"/>
      <c r="L3448" s="2"/>
    </row>
    <row r="3449" spans="10:12">
      <c r="J3449" s="2"/>
      <c r="K3449" s="2"/>
      <c r="L3449" s="2"/>
    </row>
    <row r="3450" spans="10:12">
      <c r="J3450" s="2"/>
      <c r="K3450" s="2"/>
      <c r="L3450" s="2"/>
    </row>
    <row r="3451" spans="10:12">
      <c r="J3451" s="2"/>
      <c r="K3451" s="2"/>
      <c r="L3451" s="2"/>
    </row>
    <row r="3452" spans="10:12">
      <c r="J3452" s="2"/>
      <c r="K3452" s="2"/>
      <c r="L3452" s="2"/>
    </row>
    <row r="3453" spans="10:12">
      <c r="J3453" s="2"/>
      <c r="K3453" s="2"/>
      <c r="L3453" s="2"/>
    </row>
    <row r="3454" spans="10:12">
      <c r="J3454" s="2"/>
      <c r="K3454" s="2"/>
      <c r="L3454" s="2"/>
    </row>
    <row r="3455" spans="10:12">
      <c r="J3455" s="2"/>
      <c r="K3455" s="2"/>
      <c r="L3455" s="2"/>
    </row>
    <row r="3456" spans="10:12">
      <c r="J3456" s="2"/>
      <c r="K3456" s="2"/>
      <c r="L3456" s="2"/>
    </row>
    <row r="3457" spans="10:12">
      <c r="J3457" s="2"/>
      <c r="K3457" s="2"/>
      <c r="L3457" s="2"/>
    </row>
    <row r="3458" spans="10:12">
      <c r="J3458" s="2"/>
      <c r="K3458" s="2"/>
      <c r="L3458" s="2"/>
    </row>
    <row r="3459" spans="10:12">
      <c r="J3459" s="2"/>
      <c r="K3459" s="2"/>
      <c r="L3459" s="2"/>
    </row>
    <row r="3460" spans="10:12">
      <c r="J3460" s="2"/>
      <c r="K3460" s="2"/>
      <c r="L3460" s="2"/>
    </row>
    <row r="3461" spans="10:12">
      <c r="J3461" s="2"/>
      <c r="K3461" s="2"/>
      <c r="L3461" s="2"/>
    </row>
    <row r="3462" spans="10:12">
      <c r="J3462" s="2"/>
      <c r="K3462" s="2"/>
      <c r="L3462" s="2"/>
    </row>
    <row r="3463" spans="10:12">
      <c r="J3463" s="2"/>
      <c r="K3463" s="2"/>
      <c r="L3463" s="2"/>
    </row>
    <row r="3464" spans="10:12">
      <c r="J3464" s="2"/>
      <c r="K3464" s="2"/>
      <c r="L3464" s="2"/>
    </row>
    <row r="3465" spans="10:12">
      <c r="J3465" s="2"/>
      <c r="K3465" s="2"/>
      <c r="L3465" s="2"/>
    </row>
    <row r="3466" spans="10:12">
      <c r="J3466" s="2"/>
      <c r="K3466" s="2"/>
      <c r="L3466" s="2"/>
    </row>
    <row r="3467" spans="10:12">
      <c r="J3467" s="2"/>
      <c r="K3467" s="2"/>
      <c r="L3467" s="2"/>
    </row>
    <row r="3468" spans="10:12">
      <c r="J3468" s="2"/>
      <c r="K3468" s="2"/>
      <c r="L3468" s="2"/>
    </row>
    <row r="3469" spans="10:12">
      <c r="J3469" s="2"/>
      <c r="K3469" s="2"/>
      <c r="L3469" s="2"/>
    </row>
    <row r="3470" spans="10:12">
      <c r="J3470" s="2"/>
      <c r="K3470" s="2"/>
      <c r="L3470" s="2"/>
    </row>
    <row r="3471" spans="10:12">
      <c r="J3471" s="2"/>
      <c r="K3471" s="2"/>
      <c r="L3471" s="2"/>
    </row>
    <row r="3472" spans="10:12">
      <c r="J3472" s="2"/>
      <c r="K3472" s="2"/>
      <c r="L3472" s="2"/>
    </row>
    <row r="3473" spans="10:12">
      <c r="J3473" s="2"/>
      <c r="K3473" s="2"/>
      <c r="L3473" s="2"/>
    </row>
    <row r="3474" spans="10:12">
      <c r="J3474" s="2"/>
      <c r="K3474" s="2"/>
      <c r="L3474" s="2"/>
    </row>
    <row r="3475" spans="10:12">
      <c r="J3475" s="2"/>
      <c r="K3475" s="2"/>
      <c r="L3475" s="2"/>
    </row>
    <row r="3476" spans="10:12">
      <c r="J3476" s="2"/>
      <c r="K3476" s="2"/>
      <c r="L3476" s="2"/>
    </row>
    <row r="3477" spans="10:12">
      <c r="J3477" s="2"/>
      <c r="K3477" s="2"/>
      <c r="L3477" s="2"/>
    </row>
    <row r="3478" spans="10:12">
      <c r="J3478" s="2"/>
      <c r="K3478" s="2"/>
      <c r="L3478" s="2"/>
    </row>
    <row r="3479" spans="10:12">
      <c r="J3479" s="2"/>
      <c r="K3479" s="2"/>
      <c r="L3479" s="2"/>
    </row>
    <row r="3480" spans="10:12">
      <c r="J3480" s="2"/>
      <c r="K3480" s="2"/>
      <c r="L3480" s="2"/>
    </row>
    <row r="3481" spans="10:12">
      <c r="J3481" s="2"/>
      <c r="K3481" s="2"/>
      <c r="L3481" s="2"/>
    </row>
    <row r="3482" spans="10:12">
      <c r="J3482" s="2"/>
      <c r="K3482" s="2"/>
      <c r="L3482" s="2"/>
    </row>
    <row r="3483" spans="10:12">
      <c r="J3483" s="2"/>
      <c r="K3483" s="2"/>
      <c r="L3483" s="2"/>
    </row>
    <row r="3484" spans="10:12">
      <c r="J3484" s="2"/>
      <c r="K3484" s="2"/>
      <c r="L3484" s="2"/>
    </row>
    <row r="3485" spans="10:12">
      <c r="J3485" s="2"/>
      <c r="K3485" s="2"/>
      <c r="L3485" s="2"/>
    </row>
    <row r="3486" spans="10:12">
      <c r="J3486" s="2"/>
      <c r="K3486" s="2"/>
      <c r="L3486" s="2"/>
    </row>
    <row r="3487" spans="10:12">
      <c r="J3487" s="2"/>
      <c r="K3487" s="2"/>
      <c r="L3487" s="2"/>
    </row>
    <row r="3488" spans="10:12">
      <c r="J3488" s="2"/>
      <c r="K3488" s="2"/>
      <c r="L3488" s="2"/>
    </row>
    <row r="3489" spans="10:12">
      <c r="J3489" s="2"/>
      <c r="K3489" s="2"/>
      <c r="L3489" s="2"/>
    </row>
    <row r="3490" spans="10:12">
      <c r="J3490" s="2"/>
      <c r="K3490" s="2"/>
      <c r="L3490" s="2"/>
    </row>
    <row r="3491" spans="10:12">
      <c r="J3491" s="2"/>
      <c r="K3491" s="2"/>
      <c r="L3491" s="2"/>
    </row>
    <row r="3492" spans="10:12">
      <c r="J3492" s="2"/>
      <c r="K3492" s="2"/>
      <c r="L3492" s="2"/>
    </row>
    <row r="3493" spans="10:12">
      <c r="J3493" s="2"/>
      <c r="K3493" s="2"/>
      <c r="L3493" s="2"/>
    </row>
    <row r="3494" spans="10:12">
      <c r="J3494" s="2"/>
      <c r="K3494" s="2"/>
      <c r="L3494" s="2"/>
    </row>
    <row r="3495" spans="10:12">
      <c r="J3495" s="2"/>
      <c r="K3495" s="2"/>
      <c r="L3495" s="2"/>
    </row>
    <row r="3496" spans="10:12">
      <c r="J3496" s="2"/>
      <c r="K3496" s="2"/>
      <c r="L3496" s="2"/>
    </row>
    <row r="3497" spans="10:12">
      <c r="J3497" s="2"/>
      <c r="K3497" s="2"/>
      <c r="L3497" s="2"/>
    </row>
    <row r="3498" spans="10:12">
      <c r="J3498" s="2"/>
      <c r="K3498" s="2"/>
      <c r="L3498" s="2"/>
    </row>
    <row r="3499" spans="10:12">
      <c r="J3499" s="2"/>
      <c r="K3499" s="2"/>
      <c r="L3499" s="2"/>
    </row>
    <row r="3500" spans="10:12">
      <c r="J3500" s="2"/>
      <c r="K3500" s="2"/>
      <c r="L3500" s="2"/>
    </row>
    <row r="3501" spans="10:12">
      <c r="J3501" s="2"/>
      <c r="K3501" s="2"/>
      <c r="L3501" s="2"/>
    </row>
    <row r="3502" spans="10:12">
      <c r="J3502" s="2"/>
      <c r="K3502" s="2"/>
      <c r="L3502" s="2"/>
    </row>
    <row r="3503" spans="10:12">
      <c r="J3503" s="2"/>
      <c r="K3503" s="2"/>
      <c r="L3503" s="2"/>
    </row>
    <row r="3504" spans="10:12">
      <c r="J3504" s="2"/>
      <c r="K3504" s="2"/>
      <c r="L3504" s="2"/>
    </row>
    <row r="3505" spans="10:12">
      <c r="J3505" s="2"/>
      <c r="K3505" s="2"/>
      <c r="L3505" s="2"/>
    </row>
    <row r="3506" spans="10:12">
      <c r="J3506" s="2"/>
      <c r="K3506" s="2"/>
      <c r="L3506" s="2"/>
    </row>
    <row r="3507" spans="10:12">
      <c r="J3507" s="2"/>
      <c r="K3507" s="2"/>
      <c r="L3507" s="2"/>
    </row>
    <row r="3508" spans="10:12">
      <c r="J3508" s="2"/>
      <c r="K3508" s="2"/>
      <c r="L3508" s="2"/>
    </row>
    <row r="3509" spans="10:12">
      <c r="J3509" s="2"/>
      <c r="K3509" s="2"/>
      <c r="L3509" s="2"/>
    </row>
    <row r="3510" spans="10:12">
      <c r="J3510" s="2"/>
      <c r="K3510" s="2"/>
      <c r="L3510" s="2"/>
    </row>
    <row r="3511" spans="10:12">
      <c r="J3511" s="2"/>
      <c r="K3511" s="2"/>
      <c r="L3511" s="2"/>
    </row>
    <row r="3512" spans="10:12">
      <c r="J3512" s="2"/>
      <c r="K3512" s="2"/>
      <c r="L3512" s="2"/>
    </row>
    <row r="3513" spans="10:12">
      <c r="J3513" s="2"/>
      <c r="K3513" s="2"/>
      <c r="L3513" s="2"/>
    </row>
    <row r="3514" spans="10:12">
      <c r="J3514" s="2"/>
      <c r="K3514" s="2"/>
      <c r="L3514" s="2"/>
    </row>
    <row r="3515" spans="10:12">
      <c r="J3515" s="2"/>
      <c r="K3515" s="2"/>
      <c r="L3515" s="2"/>
    </row>
    <row r="3516" spans="10:12">
      <c r="J3516" s="2"/>
      <c r="K3516" s="2"/>
      <c r="L3516" s="2"/>
    </row>
    <row r="3517" spans="10:12">
      <c r="J3517" s="2"/>
      <c r="K3517" s="2"/>
      <c r="L3517" s="2"/>
    </row>
    <row r="3518" spans="10:12">
      <c r="J3518" s="2"/>
      <c r="K3518" s="2"/>
      <c r="L3518" s="2"/>
    </row>
    <row r="3519" spans="10:12">
      <c r="J3519" s="2"/>
      <c r="K3519" s="2"/>
      <c r="L3519" s="2"/>
    </row>
    <row r="3520" spans="10:12">
      <c r="J3520" s="2"/>
      <c r="K3520" s="2"/>
      <c r="L3520" s="2"/>
    </row>
    <row r="3521" spans="10:12">
      <c r="J3521" s="2"/>
      <c r="K3521" s="2"/>
      <c r="L3521" s="2"/>
    </row>
    <row r="3522" spans="10:12">
      <c r="J3522" s="2"/>
      <c r="K3522" s="2"/>
      <c r="L3522" s="2"/>
    </row>
    <row r="3523" spans="10:12">
      <c r="J3523" s="2"/>
      <c r="K3523" s="2"/>
      <c r="L3523" s="2"/>
    </row>
    <row r="3524" spans="10:12">
      <c r="J3524" s="2"/>
      <c r="K3524" s="2"/>
      <c r="L3524" s="2"/>
    </row>
    <row r="3525" spans="10:12">
      <c r="J3525" s="2"/>
      <c r="K3525" s="2"/>
      <c r="L3525" s="2"/>
    </row>
    <row r="3526" spans="10:12">
      <c r="J3526" s="2"/>
      <c r="K3526" s="2"/>
      <c r="L3526" s="2"/>
    </row>
    <row r="3527" spans="10:12">
      <c r="J3527" s="2"/>
      <c r="K3527" s="2"/>
      <c r="L3527" s="2"/>
    </row>
    <row r="3528" spans="10:12">
      <c r="J3528" s="2"/>
      <c r="K3528" s="2"/>
      <c r="L3528" s="2"/>
    </row>
    <row r="3529" spans="10:12">
      <c r="J3529" s="2"/>
      <c r="K3529" s="2"/>
      <c r="L3529" s="2"/>
    </row>
    <row r="3530" spans="10:12">
      <c r="J3530" s="2"/>
      <c r="K3530" s="2"/>
      <c r="L3530" s="2"/>
    </row>
    <row r="3531" spans="10:12">
      <c r="J3531" s="2"/>
      <c r="K3531" s="2"/>
      <c r="L3531" s="2"/>
    </row>
    <row r="3532" spans="10:12">
      <c r="J3532" s="2"/>
      <c r="K3532" s="2"/>
      <c r="L3532" s="2"/>
    </row>
    <row r="3533" spans="10:12">
      <c r="J3533" s="2"/>
      <c r="K3533" s="2"/>
      <c r="L3533" s="2"/>
    </row>
    <row r="3534" spans="10:12">
      <c r="J3534" s="2"/>
      <c r="K3534" s="2"/>
      <c r="L3534" s="2"/>
    </row>
    <row r="3535" spans="10:12">
      <c r="J3535" s="2"/>
      <c r="K3535" s="2"/>
      <c r="L3535" s="2"/>
    </row>
    <row r="3536" spans="10:12">
      <c r="J3536" s="2"/>
      <c r="K3536" s="2"/>
      <c r="L3536" s="2"/>
    </row>
    <row r="3537" spans="10:12">
      <c r="J3537" s="2"/>
      <c r="K3537" s="2"/>
      <c r="L3537" s="2"/>
    </row>
    <row r="3538" spans="10:12">
      <c r="J3538" s="2"/>
      <c r="K3538" s="2"/>
      <c r="L3538" s="2"/>
    </row>
    <row r="3539" spans="10:12">
      <c r="J3539" s="2"/>
      <c r="K3539" s="2"/>
      <c r="L3539" s="2"/>
    </row>
    <row r="3540" spans="10:12">
      <c r="J3540" s="2"/>
      <c r="K3540" s="2"/>
      <c r="L3540" s="2"/>
    </row>
    <row r="3541" spans="10:12">
      <c r="J3541" s="2"/>
      <c r="K3541" s="2"/>
      <c r="L3541" s="2"/>
    </row>
    <row r="3542" spans="10:12">
      <c r="J3542" s="2"/>
      <c r="K3542" s="2"/>
      <c r="L3542" s="2"/>
    </row>
    <row r="3543" spans="10:12">
      <c r="J3543" s="2"/>
      <c r="K3543" s="2"/>
      <c r="L3543" s="2"/>
    </row>
    <row r="3544" spans="10:12">
      <c r="J3544" s="2"/>
      <c r="K3544" s="2"/>
      <c r="L3544" s="2"/>
    </row>
    <row r="3545" spans="10:12">
      <c r="J3545" s="2"/>
      <c r="K3545" s="2"/>
      <c r="L3545" s="2"/>
    </row>
    <row r="3546" spans="10:12">
      <c r="J3546" s="2"/>
      <c r="K3546" s="2"/>
      <c r="L3546" s="2"/>
    </row>
    <row r="3547" spans="10:12">
      <c r="J3547" s="2"/>
      <c r="K3547" s="2"/>
      <c r="L3547" s="2"/>
    </row>
    <row r="3548" spans="10:12">
      <c r="J3548" s="2"/>
      <c r="K3548" s="2"/>
      <c r="L3548" s="2"/>
    </row>
    <row r="3549" spans="10:12">
      <c r="J3549" s="2"/>
      <c r="K3549" s="2"/>
      <c r="L3549" s="2"/>
    </row>
    <row r="3550" spans="10:12">
      <c r="J3550" s="2"/>
      <c r="K3550" s="2"/>
      <c r="L3550" s="2"/>
    </row>
    <row r="3551" spans="10:12">
      <c r="J3551" s="2"/>
      <c r="K3551" s="2"/>
      <c r="L3551" s="2"/>
    </row>
    <row r="3552" spans="10:12">
      <c r="J3552" s="2"/>
      <c r="K3552" s="2"/>
      <c r="L3552" s="2"/>
    </row>
    <row r="3553" spans="10:12">
      <c r="J3553" s="2"/>
      <c r="K3553" s="2"/>
      <c r="L3553" s="2"/>
    </row>
    <row r="3554" spans="10:12">
      <c r="J3554" s="2"/>
      <c r="K3554" s="2"/>
      <c r="L3554" s="2"/>
    </row>
    <row r="3555" spans="10:12">
      <c r="J3555" s="2"/>
      <c r="K3555" s="2"/>
      <c r="L3555" s="2"/>
    </row>
    <row r="3556" spans="10:12">
      <c r="J3556" s="2"/>
      <c r="K3556" s="2"/>
      <c r="L3556" s="2"/>
    </row>
    <row r="3557" spans="10:12">
      <c r="J3557" s="2"/>
      <c r="K3557" s="2"/>
      <c r="L3557" s="2"/>
    </row>
    <row r="3558" spans="10:12">
      <c r="J3558" s="2"/>
      <c r="K3558" s="2"/>
      <c r="L3558" s="2"/>
    </row>
    <row r="3559" spans="10:12">
      <c r="J3559" s="2"/>
      <c r="K3559" s="2"/>
      <c r="L3559" s="2"/>
    </row>
    <row r="3560" spans="10:12">
      <c r="J3560" s="2"/>
      <c r="K3560" s="2"/>
      <c r="L3560" s="2"/>
    </row>
    <row r="3561" spans="10:12">
      <c r="J3561" s="2"/>
      <c r="K3561" s="2"/>
      <c r="L3561" s="2"/>
    </row>
    <row r="3562" spans="10:12">
      <c r="J3562" s="2"/>
      <c r="K3562" s="2"/>
      <c r="L3562" s="2"/>
    </row>
    <row r="3563" spans="10:12">
      <c r="J3563" s="2"/>
      <c r="K3563" s="2"/>
      <c r="L3563" s="2"/>
    </row>
    <row r="3564" spans="10:12">
      <c r="J3564" s="2"/>
      <c r="K3564" s="2"/>
      <c r="L3564" s="2"/>
    </row>
    <row r="3565" spans="10:12">
      <c r="J3565" s="2"/>
      <c r="K3565" s="2"/>
      <c r="L3565" s="2"/>
    </row>
    <row r="3566" spans="10:12">
      <c r="J3566" s="2"/>
      <c r="K3566" s="2"/>
      <c r="L3566" s="2"/>
    </row>
    <row r="3567" spans="10:12">
      <c r="J3567" s="2"/>
      <c r="K3567" s="2"/>
      <c r="L3567" s="2"/>
    </row>
    <row r="3568" spans="10:12">
      <c r="J3568" s="2"/>
      <c r="K3568" s="2"/>
      <c r="L3568" s="2"/>
    </row>
    <row r="3569" spans="10:12">
      <c r="J3569" s="2"/>
      <c r="K3569" s="2"/>
      <c r="L3569" s="2"/>
    </row>
    <row r="3570" spans="10:12">
      <c r="J3570" s="2"/>
      <c r="K3570" s="2"/>
      <c r="L3570" s="2"/>
    </row>
    <row r="3571" spans="10:12">
      <c r="J3571" s="2"/>
      <c r="K3571" s="2"/>
      <c r="L3571" s="2"/>
    </row>
    <row r="3572" spans="10:12">
      <c r="J3572" s="2"/>
      <c r="K3572" s="2"/>
      <c r="L3572" s="2"/>
    </row>
    <row r="3573" spans="10:12">
      <c r="J3573" s="2"/>
      <c r="K3573" s="2"/>
      <c r="L3573" s="2"/>
    </row>
    <row r="3574" spans="10:12">
      <c r="J3574" s="2"/>
      <c r="K3574" s="2"/>
      <c r="L3574" s="2"/>
    </row>
    <row r="3575" spans="10:12">
      <c r="J3575" s="2"/>
      <c r="K3575" s="2"/>
      <c r="L3575" s="2"/>
    </row>
    <row r="3576" spans="10:12">
      <c r="J3576" s="2"/>
      <c r="K3576" s="2"/>
      <c r="L3576" s="2"/>
    </row>
    <row r="3577" spans="10:12">
      <c r="J3577" s="2"/>
      <c r="K3577" s="2"/>
      <c r="L3577" s="2"/>
    </row>
    <row r="3578" spans="10:12">
      <c r="J3578" s="2"/>
      <c r="K3578" s="2"/>
      <c r="L3578" s="2"/>
    </row>
    <row r="3579" spans="10:12">
      <c r="J3579" s="2"/>
      <c r="K3579" s="2"/>
      <c r="L3579" s="2"/>
    </row>
    <row r="3580" spans="10:12">
      <c r="J3580" s="2"/>
      <c r="K3580" s="2"/>
      <c r="L3580" s="2"/>
    </row>
    <row r="3581" spans="10:12">
      <c r="J3581" s="2"/>
      <c r="K3581" s="2"/>
      <c r="L3581" s="2"/>
    </row>
    <row r="3582" spans="10:12">
      <c r="J3582" s="2"/>
      <c r="K3582" s="2"/>
      <c r="L3582" s="2"/>
    </row>
    <row r="3583" spans="10:12">
      <c r="J3583" s="2"/>
      <c r="K3583" s="2"/>
      <c r="L3583" s="2"/>
    </row>
    <row r="3584" spans="10:12">
      <c r="J3584" s="2"/>
      <c r="K3584" s="2"/>
      <c r="L3584" s="2"/>
    </row>
    <row r="3585" spans="10:12">
      <c r="J3585" s="2"/>
      <c r="K3585" s="2"/>
      <c r="L3585" s="2"/>
    </row>
    <row r="3586" spans="10:12">
      <c r="J3586" s="2"/>
      <c r="K3586" s="2"/>
      <c r="L3586" s="2"/>
    </row>
    <row r="3587" spans="10:12">
      <c r="J3587" s="2"/>
      <c r="K3587" s="2"/>
      <c r="L3587" s="2"/>
    </row>
    <row r="3588" spans="10:12">
      <c r="J3588" s="2"/>
      <c r="K3588" s="2"/>
      <c r="L3588" s="2"/>
    </row>
    <row r="3589" spans="10:12">
      <c r="J3589" s="2"/>
      <c r="K3589" s="2"/>
      <c r="L3589" s="2"/>
    </row>
    <row r="3590" spans="10:12">
      <c r="J3590" s="2"/>
      <c r="K3590" s="2"/>
      <c r="L3590" s="2"/>
    </row>
    <row r="3591" spans="10:12">
      <c r="J3591" s="2"/>
      <c r="K3591" s="2"/>
      <c r="L3591" s="2"/>
    </row>
    <row r="3592" spans="10:12">
      <c r="J3592" s="2"/>
      <c r="K3592" s="2"/>
      <c r="L3592" s="2"/>
    </row>
    <row r="3593" spans="10:12">
      <c r="J3593" s="2"/>
      <c r="K3593" s="2"/>
      <c r="L3593" s="2"/>
    </row>
    <row r="3594" spans="10:12">
      <c r="J3594" s="2"/>
      <c r="K3594" s="2"/>
      <c r="L3594" s="2"/>
    </row>
    <row r="3595" spans="10:12">
      <c r="J3595" s="2"/>
      <c r="K3595" s="2"/>
      <c r="L3595" s="2"/>
    </row>
    <row r="3596" spans="10:12">
      <c r="J3596" s="2"/>
      <c r="K3596" s="2"/>
      <c r="L3596" s="2"/>
    </row>
    <row r="3597" spans="10:12">
      <c r="J3597" s="2"/>
      <c r="K3597" s="2"/>
      <c r="L3597" s="2"/>
    </row>
    <row r="3598" spans="10:12">
      <c r="J3598" s="2"/>
      <c r="K3598" s="2"/>
      <c r="L3598" s="2"/>
    </row>
    <row r="3599" spans="10:12">
      <c r="J3599" s="2"/>
      <c r="K3599" s="2"/>
      <c r="L3599" s="2"/>
    </row>
    <row r="3600" spans="10:12">
      <c r="J3600" s="2"/>
      <c r="K3600" s="2"/>
      <c r="L3600" s="2"/>
    </row>
    <row r="3601" spans="10:12">
      <c r="J3601" s="2"/>
      <c r="K3601" s="2"/>
      <c r="L3601" s="2"/>
    </row>
    <row r="3602" spans="10:12">
      <c r="J3602" s="2"/>
      <c r="K3602" s="2"/>
      <c r="L3602" s="2"/>
    </row>
    <row r="3603" spans="10:12">
      <c r="J3603" s="2"/>
      <c r="K3603" s="2"/>
      <c r="L3603" s="2"/>
    </row>
    <row r="3604" spans="10:12">
      <c r="J3604" s="2"/>
      <c r="K3604" s="2"/>
      <c r="L3604" s="2"/>
    </row>
    <row r="3605" spans="10:12">
      <c r="J3605" s="2"/>
      <c r="K3605" s="2"/>
      <c r="L3605" s="2"/>
    </row>
    <row r="3606" spans="10:12">
      <c r="J3606" s="2"/>
      <c r="K3606" s="2"/>
      <c r="L3606" s="2"/>
    </row>
    <row r="3607" spans="10:12">
      <c r="J3607" s="2"/>
      <c r="K3607" s="2"/>
      <c r="L3607" s="2"/>
    </row>
    <row r="3608" spans="10:12">
      <c r="J3608" s="2"/>
      <c r="K3608" s="2"/>
      <c r="L3608" s="2"/>
    </row>
    <row r="3609" spans="10:12">
      <c r="J3609" s="2"/>
      <c r="K3609" s="2"/>
      <c r="L3609" s="2"/>
    </row>
    <row r="3610" spans="10:12">
      <c r="J3610" s="2"/>
      <c r="K3610" s="2"/>
      <c r="L3610" s="2"/>
    </row>
    <row r="3611" spans="10:12">
      <c r="J3611" s="2"/>
      <c r="K3611" s="2"/>
      <c r="L3611" s="2"/>
    </row>
    <row r="3612" spans="10:12">
      <c r="J3612" s="2"/>
      <c r="K3612" s="2"/>
      <c r="L3612" s="2"/>
    </row>
    <row r="3613" spans="10:12">
      <c r="J3613" s="2"/>
      <c r="K3613" s="2"/>
      <c r="L3613" s="2"/>
    </row>
    <row r="3614" spans="10:12">
      <c r="J3614" s="2"/>
      <c r="K3614" s="2"/>
      <c r="L3614" s="2"/>
    </row>
    <row r="3615" spans="10:12">
      <c r="J3615" s="2"/>
      <c r="K3615" s="2"/>
      <c r="L3615" s="2"/>
    </row>
    <row r="3616" spans="10:12">
      <c r="J3616" s="2"/>
      <c r="K3616" s="2"/>
      <c r="L3616" s="2"/>
    </row>
    <row r="3617" spans="10:12">
      <c r="J3617" s="2"/>
      <c r="K3617" s="2"/>
      <c r="L3617" s="2"/>
    </row>
    <row r="3618" spans="10:12">
      <c r="J3618" s="2"/>
      <c r="K3618" s="2"/>
      <c r="L3618" s="2"/>
    </row>
    <row r="3619" spans="10:12">
      <c r="J3619" s="2"/>
      <c r="K3619" s="2"/>
      <c r="L3619" s="2"/>
    </row>
    <row r="3620" spans="10:12">
      <c r="J3620" s="2"/>
      <c r="K3620" s="2"/>
      <c r="L3620" s="2"/>
    </row>
    <row r="3621" spans="10:12">
      <c r="J3621" s="2"/>
      <c r="K3621" s="2"/>
      <c r="L3621" s="2"/>
    </row>
    <row r="3622" spans="10:12">
      <c r="J3622" s="2"/>
      <c r="K3622" s="2"/>
      <c r="L3622" s="2"/>
    </row>
    <row r="3623" spans="10:12">
      <c r="J3623" s="2"/>
      <c r="K3623" s="2"/>
      <c r="L3623" s="2"/>
    </row>
    <row r="3624" spans="10:12">
      <c r="J3624" s="2"/>
      <c r="K3624" s="2"/>
      <c r="L3624" s="2"/>
    </row>
    <row r="3625" spans="10:12">
      <c r="J3625" s="2"/>
      <c r="K3625" s="2"/>
      <c r="L3625" s="2"/>
    </row>
    <row r="3626" spans="10:12">
      <c r="J3626" s="2"/>
      <c r="K3626" s="2"/>
      <c r="L3626" s="2"/>
    </row>
    <row r="3627" spans="10:12">
      <c r="J3627" s="2"/>
      <c r="K3627" s="2"/>
      <c r="L3627" s="2"/>
    </row>
    <row r="3628" spans="10:12">
      <c r="J3628" s="2"/>
      <c r="K3628" s="2"/>
      <c r="L3628" s="2"/>
    </row>
    <row r="3629" spans="10:12">
      <c r="J3629" s="2"/>
      <c r="K3629" s="2"/>
      <c r="L3629" s="2"/>
    </row>
    <row r="3630" spans="10:12">
      <c r="J3630" s="2"/>
      <c r="K3630" s="2"/>
      <c r="L3630" s="2"/>
    </row>
    <row r="3631" spans="10:12">
      <c r="J3631" s="2"/>
      <c r="K3631" s="2"/>
      <c r="L3631" s="2"/>
    </row>
    <row r="3632" spans="10:12">
      <c r="J3632" s="2"/>
      <c r="K3632" s="2"/>
      <c r="L3632" s="2"/>
    </row>
    <row r="3633" spans="10:12">
      <c r="J3633" s="2"/>
      <c r="K3633" s="2"/>
      <c r="L3633" s="2"/>
    </row>
    <row r="3634" spans="10:12">
      <c r="J3634" s="2"/>
      <c r="K3634" s="2"/>
      <c r="L3634" s="2"/>
    </row>
    <row r="3635" spans="10:12">
      <c r="J3635" s="2"/>
      <c r="K3635" s="2"/>
      <c r="L3635" s="2"/>
    </row>
    <row r="3636" spans="10:12">
      <c r="J3636" s="2"/>
      <c r="K3636" s="2"/>
      <c r="L3636" s="2"/>
    </row>
    <row r="3637" spans="10:12">
      <c r="J3637" s="2"/>
      <c r="K3637" s="2"/>
      <c r="L3637" s="2"/>
    </row>
    <row r="3638" spans="10:12">
      <c r="J3638" s="2"/>
      <c r="K3638" s="2"/>
      <c r="L3638" s="2"/>
    </row>
    <row r="3639" spans="10:12">
      <c r="J3639" s="2"/>
      <c r="K3639" s="2"/>
      <c r="L3639" s="2"/>
    </row>
    <row r="3640" spans="10:12">
      <c r="J3640" s="2"/>
      <c r="K3640" s="2"/>
      <c r="L3640" s="2"/>
    </row>
    <row r="3641" spans="10:12">
      <c r="J3641" s="2"/>
      <c r="K3641" s="2"/>
      <c r="L3641" s="2"/>
    </row>
    <row r="3642" spans="10:12">
      <c r="J3642" s="2"/>
      <c r="K3642" s="2"/>
      <c r="L3642" s="2"/>
    </row>
    <row r="3643" spans="10:12">
      <c r="J3643" s="2"/>
      <c r="K3643" s="2"/>
      <c r="L3643" s="2"/>
    </row>
    <row r="3644" spans="10:12">
      <c r="J3644" s="2"/>
      <c r="K3644" s="2"/>
      <c r="L3644" s="2"/>
    </row>
    <row r="3645" spans="10:12">
      <c r="J3645" s="2"/>
      <c r="K3645" s="2"/>
      <c r="L3645" s="2"/>
    </row>
    <row r="3646" spans="10:12">
      <c r="J3646" s="2"/>
      <c r="K3646" s="2"/>
      <c r="L3646" s="2"/>
    </row>
    <row r="3647" spans="10:12">
      <c r="J3647" s="2"/>
      <c r="K3647" s="2"/>
      <c r="L3647" s="2"/>
    </row>
    <row r="3648" spans="10:12">
      <c r="J3648" s="2"/>
      <c r="K3648" s="2"/>
      <c r="L3648" s="2"/>
    </row>
    <row r="3649" spans="10:12">
      <c r="J3649" s="2"/>
      <c r="K3649" s="2"/>
      <c r="L3649" s="2"/>
    </row>
    <row r="3650" spans="10:12">
      <c r="J3650" s="2"/>
      <c r="K3650" s="2"/>
      <c r="L3650" s="2"/>
    </row>
    <row r="3651" spans="10:12">
      <c r="J3651" s="2"/>
      <c r="K3651" s="2"/>
      <c r="L3651" s="2"/>
    </row>
    <row r="3652" spans="10:12">
      <c r="J3652" s="2"/>
      <c r="K3652" s="2"/>
      <c r="L3652" s="2"/>
    </row>
    <row r="3653" spans="10:12">
      <c r="J3653" s="2"/>
      <c r="K3653" s="2"/>
      <c r="L3653" s="2"/>
    </row>
    <row r="3654" spans="10:12">
      <c r="J3654" s="2"/>
      <c r="K3654" s="2"/>
      <c r="L3654" s="2"/>
    </row>
    <row r="3655" spans="10:12">
      <c r="J3655" s="2"/>
      <c r="K3655" s="2"/>
      <c r="L3655" s="2"/>
    </row>
    <row r="3656" spans="10:12">
      <c r="J3656" s="2"/>
      <c r="K3656" s="2"/>
      <c r="L3656" s="2"/>
    </row>
    <row r="3657" spans="10:12">
      <c r="J3657" s="2"/>
      <c r="K3657" s="2"/>
      <c r="L3657" s="2"/>
    </row>
    <row r="3658" spans="10:12">
      <c r="J3658" s="2"/>
      <c r="K3658" s="2"/>
      <c r="L3658" s="2"/>
    </row>
    <row r="3659" spans="10:12">
      <c r="J3659" s="2"/>
      <c r="K3659" s="2"/>
      <c r="L3659" s="2"/>
    </row>
    <row r="3660" spans="10:12">
      <c r="J3660" s="2"/>
      <c r="K3660" s="2"/>
      <c r="L3660" s="2"/>
    </row>
    <row r="3661" spans="10:12">
      <c r="J3661" s="2"/>
      <c r="K3661" s="2"/>
      <c r="L3661" s="2"/>
    </row>
    <row r="3662" spans="10:12">
      <c r="J3662" s="2"/>
      <c r="K3662" s="2"/>
      <c r="L3662" s="2"/>
    </row>
    <row r="3663" spans="10:12">
      <c r="J3663" s="2"/>
      <c r="K3663" s="2"/>
      <c r="L3663" s="2"/>
    </row>
    <row r="3664" spans="10:12">
      <c r="J3664" s="2"/>
      <c r="K3664" s="2"/>
      <c r="L3664" s="2"/>
    </row>
    <row r="3665" spans="10:12">
      <c r="J3665" s="2"/>
      <c r="K3665" s="2"/>
      <c r="L3665" s="2"/>
    </row>
    <row r="3666" spans="10:12">
      <c r="J3666" s="2"/>
      <c r="K3666" s="2"/>
      <c r="L3666" s="2"/>
    </row>
    <row r="3667" spans="10:12">
      <c r="J3667" s="2"/>
      <c r="K3667" s="2"/>
      <c r="L3667" s="2"/>
    </row>
    <row r="3668" spans="10:12">
      <c r="J3668" s="2"/>
      <c r="K3668" s="2"/>
      <c r="L3668" s="2"/>
    </row>
    <row r="3669" spans="10:12">
      <c r="J3669" s="2"/>
      <c r="K3669" s="2"/>
      <c r="L3669" s="2"/>
    </row>
    <row r="3670" spans="10:12">
      <c r="J3670" s="2"/>
      <c r="K3670" s="2"/>
      <c r="L3670" s="2"/>
    </row>
    <row r="3671" spans="10:12">
      <c r="J3671" s="2"/>
      <c r="K3671" s="2"/>
      <c r="L3671" s="2"/>
    </row>
    <row r="3672" spans="10:12">
      <c r="J3672" s="2"/>
      <c r="K3672" s="2"/>
      <c r="L3672" s="2"/>
    </row>
    <row r="3673" spans="10:12">
      <c r="J3673" s="2"/>
      <c r="K3673" s="2"/>
      <c r="L3673" s="2"/>
    </row>
    <row r="3674" spans="10:12">
      <c r="J3674" s="2"/>
      <c r="K3674" s="2"/>
      <c r="L3674" s="2"/>
    </row>
    <row r="3675" spans="10:12">
      <c r="J3675" s="2"/>
      <c r="K3675" s="2"/>
      <c r="L3675" s="2"/>
    </row>
    <row r="3676" spans="10:12">
      <c r="J3676" s="2"/>
      <c r="K3676" s="2"/>
      <c r="L3676" s="2"/>
    </row>
    <row r="3677" spans="10:12">
      <c r="J3677" s="2"/>
      <c r="K3677" s="2"/>
      <c r="L3677" s="2"/>
    </row>
    <row r="3678" spans="10:12">
      <c r="J3678" s="2"/>
      <c r="K3678" s="2"/>
      <c r="L3678" s="2"/>
    </row>
    <row r="3679" spans="10:12">
      <c r="J3679" s="2"/>
      <c r="K3679" s="2"/>
      <c r="L3679" s="2"/>
    </row>
    <row r="3680" spans="10:12">
      <c r="J3680" s="2"/>
      <c r="K3680" s="2"/>
      <c r="L3680" s="2"/>
    </row>
    <row r="3681" spans="10:12">
      <c r="J3681" s="2"/>
      <c r="K3681" s="2"/>
      <c r="L3681" s="2"/>
    </row>
    <row r="3682" spans="10:12">
      <c r="J3682" s="2"/>
      <c r="K3682" s="2"/>
      <c r="L3682" s="2"/>
    </row>
    <row r="3683" spans="10:12">
      <c r="J3683" s="2"/>
      <c r="K3683" s="2"/>
      <c r="L3683" s="2"/>
    </row>
    <row r="3684" spans="10:12">
      <c r="J3684" s="2"/>
      <c r="K3684" s="2"/>
      <c r="L3684" s="2"/>
    </row>
    <row r="3685" spans="10:12">
      <c r="J3685" s="2"/>
      <c r="K3685" s="2"/>
      <c r="L3685" s="2"/>
    </row>
    <row r="3686" spans="10:12">
      <c r="J3686" s="2"/>
      <c r="K3686" s="2"/>
      <c r="L3686" s="2"/>
    </row>
    <row r="3687" spans="10:12">
      <c r="J3687" s="2"/>
      <c r="K3687" s="2"/>
      <c r="L3687" s="2"/>
    </row>
    <row r="3688" spans="10:12">
      <c r="J3688" s="2"/>
      <c r="K3688" s="2"/>
      <c r="L3688" s="2"/>
    </row>
    <row r="3689" spans="10:12">
      <c r="J3689" s="2"/>
      <c r="K3689" s="2"/>
      <c r="L3689" s="2"/>
    </row>
    <row r="3690" spans="10:12">
      <c r="J3690" s="2"/>
      <c r="K3690" s="2"/>
      <c r="L3690" s="2"/>
    </row>
    <row r="3691" spans="10:12">
      <c r="J3691" s="2"/>
      <c r="K3691" s="2"/>
      <c r="L3691" s="2"/>
    </row>
    <row r="3692" spans="10:12">
      <c r="J3692" s="2"/>
      <c r="K3692" s="2"/>
      <c r="L3692" s="2"/>
    </row>
    <row r="3693" spans="10:12">
      <c r="J3693" s="2"/>
      <c r="K3693" s="2"/>
      <c r="L3693" s="2"/>
    </row>
    <row r="3694" spans="10:12">
      <c r="J3694" s="2"/>
      <c r="K3694" s="2"/>
      <c r="L3694" s="2"/>
    </row>
    <row r="3695" spans="10:12">
      <c r="J3695" s="2"/>
      <c r="K3695" s="2"/>
      <c r="L3695" s="2"/>
    </row>
    <row r="3696" spans="10:12">
      <c r="J3696" s="2"/>
      <c r="K3696" s="2"/>
      <c r="L3696" s="2"/>
    </row>
    <row r="3697" spans="10:12">
      <c r="J3697" s="2"/>
      <c r="K3697" s="2"/>
      <c r="L3697" s="2"/>
    </row>
    <row r="3698" spans="10:12">
      <c r="J3698" s="2"/>
      <c r="K3698" s="2"/>
      <c r="L3698" s="2"/>
    </row>
    <row r="3699" spans="10:12">
      <c r="J3699" s="2"/>
      <c r="K3699" s="2"/>
      <c r="L3699" s="2"/>
    </row>
    <row r="3700" spans="10:12">
      <c r="J3700" s="2"/>
      <c r="K3700" s="2"/>
      <c r="L3700" s="2"/>
    </row>
    <row r="3701" spans="10:12">
      <c r="J3701" s="2"/>
      <c r="K3701" s="2"/>
      <c r="L3701" s="2"/>
    </row>
    <row r="3702" spans="10:12">
      <c r="J3702" s="2"/>
      <c r="K3702" s="2"/>
      <c r="L3702" s="2"/>
    </row>
    <row r="3703" spans="10:12">
      <c r="J3703" s="2"/>
      <c r="K3703" s="2"/>
      <c r="L3703" s="2"/>
    </row>
    <row r="3704" spans="10:12">
      <c r="J3704" s="2"/>
      <c r="K3704" s="2"/>
      <c r="L3704" s="2"/>
    </row>
    <row r="3705" spans="10:12">
      <c r="J3705" s="2"/>
      <c r="K3705" s="2"/>
      <c r="L3705" s="2"/>
    </row>
    <row r="3706" spans="10:12">
      <c r="J3706" s="2"/>
      <c r="K3706" s="2"/>
      <c r="L3706" s="2"/>
    </row>
    <row r="3707" spans="10:12">
      <c r="J3707" s="2"/>
      <c r="K3707" s="2"/>
      <c r="L3707" s="2"/>
    </row>
    <row r="3708" spans="10:12">
      <c r="J3708" s="2"/>
      <c r="K3708" s="2"/>
      <c r="L3708" s="2"/>
    </row>
    <row r="3709" spans="10:12">
      <c r="J3709" s="2"/>
      <c r="K3709" s="2"/>
      <c r="L3709" s="2"/>
    </row>
    <row r="3710" spans="10:12">
      <c r="J3710" s="2"/>
      <c r="K3710" s="2"/>
      <c r="L3710" s="2"/>
    </row>
    <row r="3711" spans="10:12">
      <c r="J3711" s="2"/>
      <c r="K3711" s="2"/>
      <c r="L3711" s="2"/>
    </row>
    <row r="3712" spans="10:12">
      <c r="J3712" s="2"/>
      <c r="K3712" s="2"/>
      <c r="L3712" s="2"/>
    </row>
    <row r="3713" spans="10:12">
      <c r="J3713" s="2"/>
      <c r="K3713" s="2"/>
      <c r="L3713" s="2"/>
    </row>
    <row r="3714" spans="10:12">
      <c r="J3714" s="2"/>
      <c r="K3714" s="2"/>
      <c r="L3714" s="2"/>
    </row>
    <row r="3715" spans="10:12">
      <c r="J3715" s="2"/>
      <c r="K3715" s="2"/>
      <c r="L3715" s="2"/>
    </row>
    <row r="3716" spans="10:12">
      <c r="J3716" s="2"/>
      <c r="K3716" s="2"/>
      <c r="L3716" s="2"/>
    </row>
    <row r="3717" spans="10:12">
      <c r="J3717" s="2"/>
      <c r="K3717" s="2"/>
      <c r="L3717" s="2"/>
    </row>
    <row r="3718" spans="10:12">
      <c r="J3718" s="2"/>
      <c r="K3718" s="2"/>
      <c r="L3718" s="2"/>
    </row>
    <row r="3719" spans="10:12">
      <c r="J3719" s="2"/>
      <c r="K3719" s="2"/>
      <c r="L3719" s="2"/>
    </row>
    <row r="3720" spans="10:12">
      <c r="J3720" s="2"/>
      <c r="K3720" s="2"/>
      <c r="L3720" s="2"/>
    </row>
    <row r="3721" spans="10:12">
      <c r="J3721" s="2"/>
      <c r="K3721" s="2"/>
      <c r="L3721" s="2"/>
    </row>
    <row r="3722" spans="10:12">
      <c r="J3722" s="2"/>
      <c r="K3722" s="2"/>
      <c r="L3722" s="2"/>
    </row>
    <row r="3723" spans="10:12">
      <c r="J3723" s="2"/>
      <c r="K3723" s="2"/>
      <c r="L3723" s="2"/>
    </row>
    <row r="3724" spans="10:12">
      <c r="J3724" s="2"/>
      <c r="K3724" s="2"/>
      <c r="L3724" s="2"/>
    </row>
    <row r="3725" spans="10:12">
      <c r="J3725" s="2"/>
      <c r="K3725" s="2"/>
      <c r="L3725" s="2"/>
    </row>
    <row r="3726" spans="10:12">
      <c r="J3726" s="2"/>
      <c r="K3726" s="2"/>
      <c r="L3726" s="2"/>
    </row>
    <row r="3727" spans="10:12">
      <c r="J3727" s="2"/>
      <c r="K3727" s="2"/>
      <c r="L3727" s="2"/>
    </row>
    <row r="3728" spans="10:12">
      <c r="J3728" s="2"/>
      <c r="K3728" s="2"/>
      <c r="L3728" s="2"/>
    </row>
    <row r="3729" spans="10:12">
      <c r="J3729" s="2"/>
      <c r="K3729" s="2"/>
      <c r="L3729" s="2"/>
    </row>
    <row r="3730" spans="10:12">
      <c r="J3730" s="2"/>
      <c r="K3730" s="2"/>
      <c r="L3730" s="2"/>
    </row>
    <row r="3731" spans="10:12">
      <c r="J3731" s="2"/>
      <c r="K3731" s="2"/>
      <c r="L3731" s="2"/>
    </row>
    <row r="3732" spans="10:12">
      <c r="J3732" s="2"/>
      <c r="K3732" s="2"/>
      <c r="L3732" s="2"/>
    </row>
    <row r="3733" spans="10:12">
      <c r="J3733" s="2"/>
      <c r="K3733" s="2"/>
      <c r="L3733" s="2"/>
    </row>
    <row r="3734" spans="10:12">
      <c r="J3734" s="2"/>
      <c r="K3734" s="2"/>
      <c r="L3734" s="2"/>
    </row>
    <row r="3735" spans="10:12">
      <c r="J3735" s="2"/>
      <c r="K3735" s="2"/>
      <c r="L3735" s="2"/>
    </row>
    <row r="3736" spans="10:12">
      <c r="J3736" s="2"/>
      <c r="K3736" s="2"/>
      <c r="L3736" s="2"/>
    </row>
    <row r="3737" spans="10:12">
      <c r="J3737" s="2"/>
      <c r="K3737" s="2"/>
      <c r="L3737" s="2"/>
    </row>
    <row r="3738" spans="10:12">
      <c r="J3738" s="2"/>
      <c r="K3738" s="2"/>
      <c r="L3738" s="2"/>
    </row>
    <row r="3739" spans="10:12">
      <c r="J3739" s="2"/>
      <c r="K3739" s="2"/>
      <c r="L3739" s="2"/>
    </row>
    <row r="3740" spans="10:12">
      <c r="J3740" s="2"/>
      <c r="K3740" s="2"/>
      <c r="L3740" s="2"/>
    </row>
    <row r="3741" spans="10:12">
      <c r="J3741" s="2"/>
      <c r="K3741" s="2"/>
      <c r="L3741" s="2"/>
    </row>
    <row r="3742" spans="10:12">
      <c r="J3742" s="2"/>
      <c r="K3742" s="2"/>
      <c r="L3742" s="2"/>
    </row>
    <row r="3743" spans="10:12">
      <c r="J3743" s="2"/>
      <c r="K3743" s="2"/>
      <c r="L3743" s="2"/>
    </row>
    <row r="3744" spans="10:12">
      <c r="J3744" s="2"/>
      <c r="K3744" s="2"/>
      <c r="L3744" s="2"/>
    </row>
    <row r="3745" spans="10:12">
      <c r="J3745" s="2"/>
      <c r="K3745" s="2"/>
      <c r="L3745" s="2"/>
    </row>
    <row r="3746" spans="10:12">
      <c r="J3746" s="2"/>
      <c r="K3746" s="2"/>
      <c r="L3746" s="2"/>
    </row>
    <row r="3747" spans="10:12">
      <c r="J3747" s="2"/>
      <c r="K3747" s="2"/>
      <c r="L3747" s="2"/>
    </row>
    <row r="3748" spans="10:12">
      <c r="J3748" s="2"/>
      <c r="K3748" s="2"/>
      <c r="L3748" s="2"/>
    </row>
    <row r="3749" spans="10:12">
      <c r="J3749" s="2"/>
      <c r="K3749" s="2"/>
      <c r="L3749" s="2"/>
    </row>
    <row r="3750" spans="10:12">
      <c r="J3750" s="2"/>
      <c r="K3750" s="2"/>
      <c r="L3750" s="2"/>
    </row>
    <row r="3751" spans="10:12">
      <c r="J3751" s="2"/>
      <c r="K3751" s="2"/>
      <c r="L3751" s="2"/>
    </row>
    <row r="3752" spans="10:12">
      <c r="J3752" s="2"/>
      <c r="K3752" s="2"/>
      <c r="L3752" s="2"/>
    </row>
    <row r="3753" spans="10:12">
      <c r="J3753" s="2"/>
      <c r="K3753" s="2"/>
      <c r="L3753" s="2"/>
    </row>
    <row r="3754" spans="10:12">
      <c r="J3754" s="2"/>
      <c r="K3754" s="2"/>
      <c r="L3754" s="2"/>
    </row>
    <row r="3755" spans="10:12">
      <c r="J3755" s="2"/>
      <c r="K3755" s="2"/>
      <c r="L3755" s="2"/>
    </row>
    <row r="3756" spans="10:12">
      <c r="J3756" s="2"/>
      <c r="K3756" s="2"/>
      <c r="L3756" s="2"/>
    </row>
    <row r="3757" spans="10:12">
      <c r="J3757" s="2"/>
      <c r="K3757" s="2"/>
      <c r="L3757" s="2"/>
    </row>
    <row r="3758" spans="10:12">
      <c r="J3758" s="2"/>
      <c r="K3758" s="2"/>
      <c r="L3758" s="2"/>
    </row>
    <row r="3759" spans="10:12">
      <c r="J3759" s="2"/>
      <c r="K3759" s="2"/>
      <c r="L3759" s="2"/>
    </row>
    <row r="3760" spans="10:12">
      <c r="J3760" s="2"/>
      <c r="K3760" s="2"/>
      <c r="L3760" s="2"/>
    </row>
    <row r="3761" spans="10:12">
      <c r="J3761" s="2"/>
      <c r="K3761" s="2"/>
      <c r="L3761" s="2"/>
    </row>
    <row r="3762" spans="10:12">
      <c r="J3762" s="2"/>
      <c r="K3762" s="2"/>
      <c r="L3762" s="2"/>
    </row>
    <row r="3763" spans="10:12">
      <c r="J3763" s="2"/>
      <c r="K3763" s="2"/>
      <c r="L3763" s="2"/>
    </row>
    <row r="3764" spans="10:12">
      <c r="J3764" s="2"/>
      <c r="K3764" s="2"/>
      <c r="L3764" s="2"/>
    </row>
    <row r="3765" spans="10:12">
      <c r="J3765" s="2"/>
      <c r="K3765" s="2"/>
      <c r="L3765" s="2"/>
    </row>
    <row r="3766" spans="10:12">
      <c r="J3766" s="2"/>
      <c r="K3766" s="2"/>
      <c r="L3766" s="2"/>
    </row>
    <row r="3767" spans="10:12">
      <c r="J3767" s="2"/>
      <c r="K3767" s="2"/>
      <c r="L3767" s="2"/>
    </row>
    <row r="3768" spans="10:12">
      <c r="J3768" s="2"/>
      <c r="K3768" s="2"/>
      <c r="L3768" s="2"/>
    </row>
    <row r="3769" spans="10:12">
      <c r="J3769" s="2"/>
      <c r="K3769" s="2"/>
      <c r="L3769" s="2"/>
    </row>
    <row r="3770" spans="10:12">
      <c r="J3770" s="2"/>
      <c r="K3770" s="2"/>
      <c r="L3770" s="2"/>
    </row>
    <row r="3771" spans="10:12">
      <c r="J3771" s="2"/>
      <c r="K3771" s="2"/>
      <c r="L3771" s="2"/>
    </row>
    <row r="3772" spans="10:12">
      <c r="J3772" s="2"/>
      <c r="K3772" s="2"/>
      <c r="L3772" s="2"/>
    </row>
    <row r="3773" spans="10:12">
      <c r="J3773" s="2"/>
      <c r="K3773" s="2"/>
      <c r="L3773" s="2"/>
    </row>
    <row r="3774" spans="10:12">
      <c r="J3774" s="2"/>
      <c r="K3774" s="2"/>
      <c r="L3774" s="2"/>
    </row>
    <row r="3775" spans="10:12">
      <c r="J3775" s="2"/>
      <c r="K3775" s="2"/>
      <c r="L3775" s="2"/>
    </row>
    <row r="3776" spans="10:12">
      <c r="J3776" s="2"/>
      <c r="K3776" s="2"/>
      <c r="L3776" s="2"/>
    </row>
    <row r="3777" spans="10:12">
      <c r="J3777" s="2"/>
      <c r="K3777" s="2"/>
      <c r="L3777" s="2"/>
    </row>
    <row r="3778" spans="10:12">
      <c r="J3778" s="2"/>
      <c r="K3778" s="2"/>
      <c r="L3778" s="2"/>
    </row>
    <row r="3779" spans="10:12">
      <c r="J3779" s="2"/>
      <c r="K3779" s="2"/>
      <c r="L3779" s="2"/>
    </row>
    <row r="3780" spans="10:12">
      <c r="J3780" s="2"/>
      <c r="K3780" s="2"/>
      <c r="L3780" s="2"/>
    </row>
    <row r="3781" spans="10:12">
      <c r="J3781" s="2"/>
      <c r="K3781" s="2"/>
      <c r="L3781" s="2"/>
    </row>
    <row r="3782" spans="10:12">
      <c r="J3782" s="2"/>
      <c r="K3782" s="2"/>
      <c r="L3782" s="2"/>
    </row>
    <row r="3783" spans="10:12">
      <c r="J3783" s="2"/>
      <c r="K3783" s="2"/>
      <c r="L3783" s="2"/>
    </row>
    <row r="3784" spans="10:12">
      <c r="J3784" s="2"/>
      <c r="K3784" s="2"/>
      <c r="L3784" s="2"/>
    </row>
    <row r="3785" spans="10:12">
      <c r="J3785" s="2"/>
      <c r="K3785" s="2"/>
      <c r="L3785" s="2"/>
    </row>
    <row r="3786" spans="10:12">
      <c r="J3786" s="2"/>
      <c r="K3786" s="2"/>
      <c r="L3786" s="2"/>
    </row>
    <row r="3787" spans="10:12">
      <c r="J3787" s="2"/>
      <c r="K3787" s="2"/>
      <c r="L3787" s="2"/>
    </row>
    <row r="3788" spans="10:12">
      <c r="J3788" s="2"/>
      <c r="K3788" s="2"/>
      <c r="L3788" s="2"/>
    </row>
    <row r="3789" spans="10:12">
      <c r="J3789" s="2"/>
      <c r="K3789" s="2"/>
      <c r="L3789" s="2"/>
    </row>
    <row r="3790" spans="10:12">
      <c r="J3790" s="2"/>
      <c r="K3790" s="2"/>
      <c r="L3790" s="2"/>
    </row>
    <row r="3791" spans="10:12">
      <c r="J3791" s="2"/>
      <c r="K3791" s="2"/>
      <c r="L3791" s="2"/>
    </row>
    <row r="3792" spans="10:12">
      <c r="J3792" s="2"/>
      <c r="K3792" s="2"/>
      <c r="L3792" s="2"/>
    </row>
    <row r="3793" spans="10:12">
      <c r="J3793" s="2"/>
      <c r="K3793" s="2"/>
      <c r="L3793" s="2"/>
    </row>
    <row r="3794" spans="10:12">
      <c r="J3794" s="2"/>
      <c r="K3794" s="2"/>
      <c r="L3794" s="2"/>
    </row>
    <row r="3795" spans="10:12">
      <c r="J3795" s="2"/>
      <c r="K3795" s="2"/>
      <c r="L3795" s="2"/>
    </row>
    <row r="3796" spans="10:12">
      <c r="J3796" s="2"/>
      <c r="K3796" s="2"/>
      <c r="L3796" s="2"/>
    </row>
    <row r="3797" spans="10:12">
      <c r="J3797" s="2"/>
      <c r="K3797" s="2"/>
      <c r="L3797" s="2"/>
    </row>
    <row r="3798" spans="10:12">
      <c r="J3798" s="2"/>
      <c r="K3798" s="2"/>
      <c r="L3798" s="2"/>
    </row>
    <row r="3799" spans="10:12">
      <c r="J3799" s="2"/>
      <c r="K3799" s="2"/>
      <c r="L3799" s="2"/>
    </row>
    <row r="3800" spans="10:12">
      <c r="J3800" s="2"/>
      <c r="K3800" s="2"/>
      <c r="L3800" s="2"/>
    </row>
    <row r="3801" spans="10:12">
      <c r="J3801" s="2"/>
      <c r="K3801" s="2"/>
      <c r="L3801" s="2"/>
    </row>
    <row r="3802" spans="10:12">
      <c r="J3802" s="2"/>
      <c r="K3802" s="2"/>
      <c r="L3802" s="2"/>
    </row>
    <row r="3803" spans="10:12">
      <c r="J3803" s="2"/>
      <c r="K3803" s="2"/>
      <c r="L3803" s="2"/>
    </row>
    <row r="3804" spans="10:12">
      <c r="J3804" s="2"/>
      <c r="K3804" s="2"/>
      <c r="L3804" s="2"/>
    </row>
    <row r="3805" spans="10:12">
      <c r="J3805" s="2"/>
      <c r="K3805" s="2"/>
      <c r="L3805" s="2"/>
    </row>
    <row r="3806" spans="10:12">
      <c r="J3806" s="2"/>
      <c r="K3806" s="2"/>
      <c r="L3806" s="2"/>
    </row>
    <row r="3807" spans="10:12">
      <c r="J3807" s="2"/>
      <c r="K3807" s="2"/>
      <c r="L3807" s="2"/>
    </row>
    <row r="3808" spans="10:12">
      <c r="J3808" s="2"/>
      <c r="K3808" s="2"/>
      <c r="L3808" s="2"/>
    </row>
    <row r="3809" spans="10:12">
      <c r="J3809" s="2"/>
      <c r="K3809" s="2"/>
      <c r="L3809" s="2"/>
    </row>
    <row r="3810" spans="10:12">
      <c r="J3810" s="2"/>
      <c r="K3810" s="2"/>
      <c r="L3810" s="2"/>
    </row>
    <row r="3811" spans="10:12">
      <c r="J3811" s="2"/>
      <c r="K3811" s="2"/>
      <c r="L3811" s="2"/>
    </row>
    <row r="3812" spans="10:12">
      <c r="J3812" s="2"/>
      <c r="K3812" s="2"/>
      <c r="L3812" s="2"/>
    </row>
    <row r="3813" spans="10:12">
      <c r="J3813" s="2"/>
      <c r="K3813" s="2"/>
      <c r="L3813" s="2"/>
    </row>
    <row r="3814" spans="10:12">
      <c r="J3814" s="2"/>
      <c r="K3814" s="2"/>
      <c r="L3814" s="2"/>
    </row>
    <row r="3815" spans="10:12">
      <c r="J3815" s="2"/>
      <c r="K3815" s="2"/>
      <c r="L3815" s="2"/>
    </row>
    <row r="3816" spans="10:12">
      <c r="J3816" s="2"/>
      <c r="K3816" s="2"/>
      <c r="L3816" s="2"/>
    </row>
    <row r="3817" spans="10:12">
      <c r="J3817" s="2"/>
      <c r="K3817" s="2"/>
      <c r="L3817" s="2"/>
    </row>
    <row r="3818" spans="10:12">
      <c r="J3818" s="2"/>
      <c r="K3818" s="2"/>
      <c r="L3818" s="2"/>
    </row>
    <row r="3819" spans="10:12">
      <c r="J3819" s="2"/>
      <c r="K3819" s="2"/>
      <c r="L3819" s="2"/>
    </row>
    <row r="3820" spans="10:12">
      <c r="J3820" s="2"/>
      <c r="K3820" s="2"/>
      <c r="L3820" s="2"/>
    </row>
    <row r="3821" spans="10:12">
      <c r="J3821" s="2"/>
      <c r="K3821" s="2"/>
      <c r="L3821" s="2"/>
    </row>
    <row r="3822" spans="10:12">
      <c r="J3822" s="2"/>
      <c r="K3822" s="2"/>
      <c r="L3822" s="2"/>
    </row>
    <row r="3823" spans="10:12">
      <c r="J3823" s="2"/>
      <c r="K3823" s="2"/>
      <c r="L3823" s="2"/>
    </row>
    <row r="3824" spans="10:12">
      <c r="J3824" s="2"/>
      <c r="K3824" s="2"/>
      <c r="L3824" s="2"/>
    </row>
    <row r="3825" spans="10:12">
      <c r="J3825" s="2"/>
      <c r="K3825" s="2"/>
      <c r="L3825" s="2"/>
    </row>
    <row r="3826" spans="10:12">
      <c r="J3826" s="2"/>
      <c r="K3826" s="2"/>
      <c r="L3826" s="2"/>
    </row>
    <row r="3827" spans="10:12">
      <c r="J3827" s="2"/>
      <c r="K3827" s="2"/>
      <c r="L3827" s="2"/>
    </row>
    <row r="3828" spans="10:12">
      <c r="J3828" s="2"/>
      <c r="K3828" s="2"/>
      <c r="L3828" s="2"/>
    </row>
    <row r="3829" spans="10:12">
      <c r="J3829" s="2"/>
      <c r="K3829" s="2"/>
      <c r="L3829" s="2"/>
    </row>
    <row r="3830" spans="10:12">
      <c r="J3830" s="2"/>
      <c r="K3830" s="2"/>
      <c r="L3830" s="2"/>
    </row>
    <row r="3831" spans="10:12">
      <c r="J3831" s="2"/>
      <c r="K3831" s="2"/>
      <c r="L3831" s="2"/>
    </row>
    <row r="3832" spans="10:12">
      <c r="J3832" s="2"/>
      <c r="K3832" s="2"/>
      <c r="L3832" s="2"/>
    </row>
    <row r="3833" spans="10:12">
      <c r="J3833" s="2"/>
      <c r="K3833" s="2"/>
      <c r="L3833" s="2"/>
    </row>
    <row r="3834" spans="10:12">
      <c r="J3834" s="2"/>
      <c r="K3834" s="2"/>
      <c r="L3834" s="2"/>
    </row>
    <row r="3835" spans="10:12">
      <c r="J3835" s="2"/>
      <c r="K3835" s="2"/>
      <c r="L3835" s="2"/>
    </row>
    <row r="3836" spans="10:12">
      <c r="J3836" s="2"/>
      <c r="K3836" s="2"/>
      <c r="L3836" s="2"/>
    </row>
    <row r="3837" spans="10:12">
      <c r="J3837" s="2"/>
      <c r="K3837" s="2"/>
      <c r="L3837" s="2"/>
    </row>
    <row r="3838" spans="10:12">
      <c r="J3838" s="2"/>
      <c r="K3838" s="2"/>
      <c r="L3838" s="2"/>
    </row>
    <row r="3839" spans="10:12">
      <c r="J3839" s="2"/>
      <c r="K3839" s="2"/>
      <c r="L3839" s="2"/>
    </row>
    <row r="3840" spans="10:12">
      <c r="J3840" s="2"/>
      <c r="K3840" s="2"/>
      <c r="L3840" s="2"/>
    </row>
    <row r="3841" spans="10:12">
      <c r="J3841" s="2"/>
      <c r="K3841" s="2"/>
      <c r="L3841" s="2"/>
    </row>
    <row r="3842" spans="10:12">
      <c r="J3842" s="2"/>
      <c r="K3842" s="2"/>
      <c r="L3842" s="2"/>
    </row>
    <row r="3843" spans="10:12">
      <c r="J3843" s="2"/>
      <c r="K3843" s="2"/>
      <c r="L3843" s="2"/>
    </row>
    <row r="3844" spans="10:12">
      <c r="J3844" s="2"/>
      <c r="K3844" s="2"/>
      <c r="L3844" s="2"/>
    </row>
    <row r="3845" spans="10:12">
      <c r="J3845" s="2"/>
      <c r="K3845" s="2"/>
      <c r="L3845" s="2"/>
    </row>
    <row r="3846" spans="10:12">
      <c r="J3846" s="2"/>
      <c r="K3846" s="2"/>
      <c r="L3846" s="2"/>
    </row>
    <row r="3847" spans="10:12">
      <c r="J3847" s="2"/>
      <c r="K3847" s="2"/>
      <c r="L3847" s="2"/>
    </row>
    <row r="3848" spans="10:12">
      <c r="J3848" s="2"/>
      <c r="K3848" s="2"/>
      <c r="L3848" s="2"/>
    </row>
    <row r="3849" spans="10:12">
      <c r="J3849" s="2"/>
      <c r="K3849" s="2"/>
      <c r="L3849" s="2"/>
    </row>
    <row r="3850" spans="10:12">
      <c r="J3850" s="2"/>
      <c r="K3850" s="2"/>
      <c r="L3850" s="2"/>
    </row>
    <row r="3851" spans="10:12">
      <c r="J3851" s="2"/>
      <c r="K3851" s="2"/>
      <c r="L3851" s="2"/>
    </row>
    <row r="3852" spans="10:12">
      <c r="J3852" s="2"/>
      <c r="K3852" s="2"/>
      <c r="L3852" s="2"/>
    </row>
    <row r="3853" spans="10:12">
      <c r="J3853" s="2"/>
      <c r="K3853" s="2"/>
      <c r="L3853" s="2"/>
    </row>
    <row r="3854" spans="10:12">
      <c r="J3854" s="2"/>
      <c r="K3854" s="2"/>
      <c r="L3854" s="2"/>
    </row>
    <row r="3855" spans="10:12">
      <c r="J3855" s="2"/>
      <c r="K3855" s="2"/>
      <c r="L3855" s="2"/>
    </row>
    <row r="3856" spans="10:12">
      <c r="J3856" s="2"/>
      <c r="K3856" s="2"/>
      <c r="L3856" s="2"/>
    </row>
    <row r="3857" spans="10:12">
      <c r="J3857" s="2"/>
      <c r="K3857" s="2"/>
      <c r="L3857" s="2"/>
    </row>
    <row r="3858" spans="10:12">
      <c r="J3858" s="2"/>
      <c r="K3858" s="2"/>
      <c r="L3858" s="2"/>
    </row>
    <row r="3859" spans="10:12">
      <c r="J3859" s="2"/>
      <c r="K3859" s="2"/>
      <c r="L3859" s="2"/>
    </row>
    <row r="3860" spans="10:12">
      <c r="J3860" s="2"/>
      <c r="K3860" s="2"/>
      <c r="L3860" s="2"/>
    </row>
    <row r="3861" spans="10:12">
      <c r="J3861" s="2"/>
      <c r="K3861" s="2"/>
      <c r="L3861" s="2"/>
    </row>
    <row r="3862" spans="10:12">
      <c r="J3862" s="2"/>
      <c r="K3862" s="2"/>
      <c r="L3862" s="2"/>
    </row>
    <row r="3863" spans="10:12">
      <c r="J3863" s="2"/>
      <c r="K3863" s="2"/>
      <c r="L3863" s="2"/>
    </row>
    <row r="3864" spans="10:12">
      <c r="J3864" s="2"/>
      <c r="K3864" s="2"/>
      <c r="L3864" s="2"/>
    </row>
    <row r="3865" spans="10:12">
      <c r="J3865" s="2"/>
      <c r="K3865" s="2"/>
      <c r="L3865" s="2"/>
    </row>
    <row r="3866" spans="10:12">
      <c r="J3866" s="2"/>
      <c r="K3866" s="2"/>
      <c r="L3866" s="2"/>
    </row>
    <row r="3867" spans="10:12">
      <c r="J3867" s="2"/>
      <c r="K3867" s="2"/>
      <c r="L3867" s="2"/>
    </row>
    <row r="3868" spans="10:12">
      <c r="J3868" s="2"/>
      <c r="K3868" s="2"/>
      <c r="L3868" s="2"/>
    </row>
    <row r="3869" spans="10:12">
      <c r="J3869" s="2"/>
      <c r="K3869" s="2"/>
      <c r="L3869" s="2"/>
    </row>
    <row r="3870" spans="10:12">
      <c r="J3870" s="2"/>
      <c r="K3870" s="2"/>
      <c r="L3870" s="2"/>
    </row>
    <row r="3871" spans="10:12">
      <c r="J3871" s="2"/>
      <c r="K3871" s="2"/>
      <c r="L3871" s="2"/>
    </row>
    <row r="3872" spans="10:12">
      <c r="J3872" s="2"/>
      <c r="K3872" s="2"/>
      <c r="L3872" s="2"/>
    </row>
    <row r="3873" spans="10:12">
      <c r="J3873" s="2"/>
      <c r="K3873" s="2"/>
      <c r="L3873" s="2"/>
    </row>
    <row r="3874" spans="10:12">
      <c r="J3874" s="2"/>
      <c r="K3874" s="2"/>
      <c r="L3874" s="2"/>
    </row>
    <row r="3875" spans="10:12">
      <c r="J3875" s="2"/>
      <c r="K3875" s="2"/>
      <c r="L3875" s="2"/>
    </row>
    <row r="3876" spans="10:12">
      <c r="J3876" s="2"/>
      <c r="K3876" s="2"/>
      <c r="L3876" s="2"/>
    </row>
    <row r="3877" spans="10:12">
      <c r="J3877" s="2"/>
      <c r="K3877" s="2"/>
      <c r="L3877" s="2"/>
    </row>
    <row r="3878" spans="10:12">
      <c r="J3878" s="2"/>
      <c r="K3878" s="2"/>
      <c r="L3878" s="2"/>
    </row>
    <row r="3879" spans="10:12">
      <c r="J3879" s="2"/>
      <c r="K3879" s="2"/>
      <c r="L3879" s="2"/>
    </row>
    <row r="3880" spans="10:12">
      <c r="J3880" s="2"/>
      <c r="K3880" s="2"/>
      <c r="L3880" s="2"/>
    </row>
    <row r="3881" spans="10:12">
      <c r="J3881" s="2"/>
      <c r="K3881" s="2"/>
      <c r="L3881" s="2"/>
    </row>
    <row r="3882" spans="10:12">
      <c r="J3882" s="2"/>
      <c r="K3882" s="2"/>
      <c r="L3882" s="2"/>
    </row>
    <row r="3883" spans="10:12">
      <c r="J3883" s="2"/>
      <c r="K3883" s="2"/>
      <c r="L3883" s="2"/>
    </row>
    <row r="3884" spans="10:12">
      <c r="J3884" s="2"/>
      <c r="K3884" s="2"/>
      <c r="L3884" s="2"/>
    </row>
    <row r="3885" spans="10:12">
      <c r="J3885" s="2"/>
      <c r="K3885" s="2"/>
      <c r="L3885" s="2"/>
    </row>
    <row r="3886" spans="10:12">
      <c r="J3886" s="2"/>
      <c r="K3886" s="2"/>
      <c r="L3886" s="2"/>
    </row>
    <row r="3887" spans="10:12">
      <c r="J3887" s="2"/>
      <c r="K3887" s="2"/>
      <c r="L3887" s="2"/>
    </row>
    <row r="3888" spans="10:12">
      <c r="J3888" s="2"/>
      <c r="K3888" s="2"/>
      <c r="L3888" s="2"/>
    </row>
    <row r="3889" spans="10:12">
      <c r="J3889" s="2"/>
      <c r="K3889" s="2"/>
      <c r="L3889" s="2"/>
    </row>
    <row r="3890" spans="10:12">
      <c r="J3890" s="2"/>
      <c r="K3890" s="2"/>
      <c r="L3890" s="2"/>
    </row>
    <row r="3891" spans="10:12">
      <c r="J3891" s="2"/>
      <c r="K3891" s="2"/>
      <c r="L3891" s="2"/>
    </row>
    <row r="3892" spans="10:12">
      <c r="J3892" s="2"/>
      <c r="K3892" s="2"/>
      <c r="L3892" s="2"/>
    </row>
    <row r="3893" spans="10:12">
      <c r="J3893" s="2"/>
      <c r="K3893" s="2"/>
      <c r="L3893" s="2"/>
    </row>
    <row r="3894" spans="10:12">
      <c r="J3894" s="2"/>
      <c r="K3894" s="2"/>
      <c r="L3894" s="2"/>
    </row>
    <row r="3895" spans="10:12">
      <c r="J3895" s="2"/>
      <c r="K3895" s="2"/>
      <c r="L3895" s="2"/>
    </row>
    <row r="3896" spans="10:12">
      <c r="J3896" s="2"/>
      <c r="K3896" s="2"/>
      <c r="L3896" s="2"/>
    </row>
    <row r="3897" spans="10:12">
      <c r="J3897" s="2"/>
      <c r="K3897" s="2"/>
      <c r="L3897" s="2"/>
    </row>
    <row r="3898" spans="10:12">
      <c r="J3898" s="2"/>
      <c r="K3898" s="2"/>
      <c r="L3898" s="2"/>
    </row>
    <row r="3899" spans="10:12">
      <c r="J3899" s="2"/>
      <c r="K3899" s="2"/>
      <c r="L3899" s="2"/>
    </row>
    <row r="3900" spans="10:12">
      <c r="J3900" s="2"/>
      <c r="K3900" s="2"/>
      <c r="L3900" s="2"/>
    </row>
    <row r="3901" spans="10:12">
      <c r="J3901" s="2"/>
      <c r="K3901" s="2"/>
      <c r="L3901" s="2"/>
    </row>
    <row r="3902" spans="10:12">
      <c r="J3902" s="2"/>
      <c r="K3902" s="2"/>
      <c r="L3902" s="2"/>
    </row>
    <row r="3903" spans="10:12">
      <c r="J3903" s="2"/>
      <c r="K3903" s="2"/>
      <c r="L3903" s="2"/>
    </row>
    <row r="3904" spans="10:12">
      <c r="J3904" s="2"/>
      <c r="K3904" s="2"/>
      <c r="L3904" s="2"/>
    </row>
    <row r="3905" spans="10:12">
      <c r="J3905" s="2"/>
      <c r="K3905" s="2"/>
      <c r="L3905" s="2"/>
    </row>
    <row r="3906" spans="10:12">
      <c r="J3906" s="2"/>
      <c r="K3906" s="2"/>
      <c r="L3906" s="2"/>
    </row>
    <row r="3907" spans="10:12">
      <c r="J3907" s="2"/>
      <c r="K3907" s="2"/>
      <c r="L3907" s="2"/>
    </row>
    <row r="3908" spans="10:12">
      <c r="J3908" s="2"/>
      <c r="K3908" s="2"/>
      <c r="L3908" s="2"/>
    </row>
    <row r="3909" spans="10:12">
      <c r="J3909" s="2"/>
      <c r="K3909" s="2"/>
      <c r="L3909" s="2"/>
    </row>
    <row r="3910" spans="10:12">
      <c r="J3910" s="2"/>
      <c r="K3910" s="2"/>
      <c r="L3910" s="2"/>
    </row>
    <row r="3911" spans="10:12">
      <c r="J3911" s="2"/>
      <c r="K3911" s="2"/>
      <c r="L3911" s="2"/>
    </row>
    <row r="3912" spans="10:12">
      <c r="J3912" s="2"/>
      <c r="K3912" s="2"/>
      <c r="L3912" s="2"/>
    </row>
    <row r="3913" spans="10:12">
      <c r="J3913" s="2"/>
      <c r="K3913" s="2"/>
      <c r="L3913" s="2"/>
    </row>
    <row r="3914" spans="10:12">
      <c r="J3914" s="2"/>
      <c r="K3914" s="2"/>
      <c r="L3914" s="2"/>
    </row>
    <row r="3915" spans="10:12">
      <c r="J3915" s="2"/>
      <c r="K3915" s="2"/>
      <c r="L3915" s="2"/>
    </row>
    <row r="3916" spans="10:12">
      <c r="J3916" s="2"/>
      <c r="K3916" s="2"/>
      <c r="L3916" s="2"/>
    </row>
    <row r="3917" spans="10:12">
      <c r="J3917" s="2"/>
      <c r="K3917" s="2"/>
      <c r="L3917" s="2"/>
    </row>
    <row r="3918" spans="10:12">
      <c r="J3918" s="2"/>
      <c r="K3918" s="2"/>
      <c r="L3918" s="2"/>
    </row>
    <row r="3919" spans="10:12">
      <c r="J3919" s="2"/>
      <c r="K3919" s="2"/>
      <c r="L3919" s="2"/>
    </row>
    <row r="3920" spans="10:12">
      <c r="J3920" s="2"/>
      <c r="K3920" s="2"/>
      <c r="L3920" s="2"/>
    </row>
    <row r="3921" spans="10:12">
      <c r="J3921" s="2"/>
      <c r="K3921" s="2"/>
      <c r="L3921" s="2"/>
    </row>
    <row r="3922" spans="10:12">
      <c r="J3922" s="2"/>
      <c r="K3922" s="2"/>
      <c r="L3922" s="2"/>
    </row>
    <row r="3923" spans="10:12">
      <c r="J3923" s="2"/>
      <c r="K3923" s="2"/>
      <c r="L3923" s="2"/>
    </row>
    <row r="3924" spans="10:12">
      <c r="J3924" s="2"/>
      <c r="K3924" s="2"/>
      <c r="L3924" s="2"/>
    </row>
    <row r="3925" spans="10:12">
      <c r="J3925" s="2"/>
      <c r="K3925" s="2"/>
      <c r="L3925" s="2"/>
    </row>
    <row r="3926" spans="10:12">
      <c r="J3926" s="2"/>
      <c r="K3926" s="2"/>
      <c r="L3926" s="2"/>
    </row>
    <row r="3927" spans="10:12">
      <c r="J3927" s="2"/>
      <c r="K3927" s="2"/>
      <c r="L3927" s="2"/>
    </row>
    <row r="3928" spans="10:12">
      <c r="J3928" s="2"/>
      <c r="K3928" s="2"/>
      <c r="L3928" s="2"/>
    </row>
    <row r="3929" spans="10:12">
      <c r="J3929" s="2"/>
      <c r="K3929" s="2"/>
      <c r="L3929" s="2"/>
    </row>
    <row r="3930" spans="10:12">
      <c r="J3930" s="2"/>
      <c r="K3930" s="2"/>
      <c r="L3930" s="2"/>
    </row>
    <row r="3931" spans="10:12">
      <c r="J3931" s="2"/>
      <c r="K3931" s="2"/>
      <c r="L3931" s="2"/>
    </row>
    <row r="3932" spans="10:12">
      <c r="J3932" s="2"/>
      <c r="K3932" s="2"/>
      <c r="L3932" s="2"/>
    </row>
    <row r="3933" spans="10:12">
      <c r="J3933" s="2"/>
      <c r="K3933" s="2"/>
      <c r="L3933" s="2"/>
    </row>
    <row r="3934" spans="10:12">
      <c r="J3934" s="2"/>
      <c r="K3934" s="2"/>
      <c r="L3934" s="2"/>
    </row>
    <row r="3935" spans="10:12">
      <c r="J3935" s="2"/>
      <c r="K3935" s="2"/>
      <c r="L3935" s="2"/>
    </row>
    <row r="3936" spans="10:12">
      <c r="J3936" s="2"/>
      <c r="K3936" s="2"/>
      <c r="L3936" s="2"/>
    </row>
    <row r="3937" spans="10:12">
      <c r="J3937" s="2"/>
      <c r="K3937" s="2"/>
      <c r="L3937" s="2"/>
    </row>
    <row r="3938" spans="10:12">
      <c r="J3938" s="2"/>
      <c r="K3938" s="2"/>
      <c r="L3938" s="2"/>
    </row>
    <row r="3939" spans="10:12">
      <c r="J3939" s="2"/>
      <c r="K3939" s="2"/>
      <c r="L3939" s="2"/>
    </row>
    <row r="3940" spans="10:12">
      <c r="J3940" s="2"/>
      <c r="K3940" s="2"/>
      <c r="L3940" s="2"/>
    </row>
    <row r="3941" spans="10:12">
      <c r="J3941" s="2"/>
      <c r="K3941" s="2"/>
      <c r="L3941" s="2"/>
    </row>
    <row r="3942" spans="10:12">
      <c r="J3942" s="2"/>
      <c r="K3942" s="2"/>
      <c r="L3942" s="2"/>
    </row>
    <row r="3943" spans="10:12">
      <c r="J3943" s="2"/>
      <c r="K3943" s="2"/>
      <c r="L3943" s="2"/>
    </row>
    <row r="3944" spans="10:12">
      <c r="J3944" s="2"/>
      <c r="K3944" s="2"/>
      <c r="L3944" s="2"/>
    </row>
    <row r="3945" spans="10:12">
      <c r="J3945" s="2"/>
      <c r="K3945" s="2"/>
      <c r="L3945" s="2"/>
    </row>
    <row r="3946" spans="10:12">
      <c r="J3946" s="2"/>
      <c r="K3946" s="2"/>
      <c r="L3946" s="2"/>
    </row>
    <row r="3947" spans="10:12">
      <c r="J3947" s="2"/>
      <c r="K3947" s="2"/>
      <c r="L3947" s="2"/>
    </row>
    <row r="3948" spans="10:12">
      <c r="J3948" s="2"/>
      <c r="K3948" s="2"/>
      <c r="L3948" s="2"/>
    </row>
    <row r="3949" spans="10:12">
      <c r="J3949" s="2"/>
      <c r="K3949" s="2"/>
      <c r="L3949" s="2"/>
    </row>
    <row r="3950" spans="10:12">
      <c r="J3950" s="2"/>
      <c r="K3950" s="2"/>
      <c r="L3950" s="2"/>
    </row>
    <row r="3951" spans="10:12">
      <c r="J3951" s="2"/>
      <c r="K3951" s="2"/>
      <c r="L3951" s="2"/>
    </row>
    <row r="3952" spans="10:12">
      <c r="J3952" s="2"/>
      <c r="K3952" s="2"/>
      <c r="L3952" s="2"/>
    </row>
    <row r="3953" spans="10:12">
      <c r="J3953" s="2"/>
      <c r="K3953" s="2"/>
      <c r="L3953" s="2"/>
    </row>
    <row r="3954" spans="10:12">
      <c r="J3954" s="2"/>
      <c r="K3954" s="2"/>
      <c r="L3954" s="2"/>
    </row>
    <row r="3955" spans="10:12">
      <c r="J3955" s="2"/>
      <c r="K3955" s="2"/>
      <c r="L3955" s="2"/>
    </row>
    <row r="3956" spans="10:12">
      <c r="J3956" s="2"/>
      <c r="K3956" s="2"/>
      <c r="L3956" s="2"/>
    </row>
    <row r="3957" spans="10:12">
      <c r="J3957" s="2"/>
      <c r="K3957" s="2"/>
      <c r="L3957" s="2"/>
    </row>
    <row r="3958" spans="10:12">
      <c r="J3958" s="2"/>
      <c r="K3958" s="2"/>
      <c r="L3958" s="2"/>
    </row>
    <row r="3959" spans="10:12">
      <c r="J3959" s="2"/>
      <c r="K3959" s="2"/>
      <c r="L3959" s="2"/>
    </row>
    <row r="3960" spans="10:12">
      <c r="J3960" s="2"/>
      <c r="K3960" s="2"/>
      <c r="L3960" s="2"/>
    </row>
    <row r="3961" spans="10:12">
      <c r="J3961" s="2"/>
      <c r="K3961" s="2"/>
      <c r="L3961" s="2"/>
    </row>
    <row r="3962" spans="10:12">
      <c r="J3962" s="2"/>
      <c r="K3962" s="2"/>
      <c r="L3962" s="2"/>
    </row>
    <row r="3963" spans="10:12">
      <c r="J3963" s="2"/>
      <c r="K3963" s="2"/>
      <c r="L3963" s="2"/>
    </row>
    <row r="3964" spans="10:12">
      <c r="J3964" s="2"/>
      <c r="K3964" s="2"/>
      <c r="L3964" s="2"/>
    </row>
    <row r="3965" spans="10:12">
      <c r="J3965" s="2"/>
      <c r="K3965" s="2"/>
      <c r="L3965" s="2"/>
    </row>
    <row r="3966" spans="10:12">
      <c r="J3966" s="2"/>
      <c r="K3966" s="2"/>
      <c r="L3966" s="2"/>
    </row>
    <row r="3967" spans="10:12">
      <c r="J3967" s="2"/>
      <c r="K3967" s="2"/>
      <c r="L3967" s="2"/>
    </row>
    <row r="3968" spans="10:12">
      <c r="J3968" s="2"/>
      <c r="K3968" s="2"/>
      <c r="L3968" s="2"/>
    </row>
    <row r="3969" spans="10:12">
      <c r="J3969" s="2"/>
      <c r="K3969" s="2"/>
      <c r="L3969" s="2"/>
    </row>
    <row r="3970" spans="10:12">
      <c r="J3970" s="2"/>
      <c r="K3970" s="2"/>
      <c r="L3970" s="2"/>
    </row>
    <row r="3971" spans="10:12">
      <c r="J3971" s="2"/>
      <c r="K3971" s="2"/>
      <c r="L3971" s="2"/>
    </row>
    <row r="3972" spans="10:12">
      <c r="J3972" s="2"/>
      <c r="K3972" s="2"/>
      <c r="L3972" s="2"/>
    </row>
    <row r="3973" spans="10:12">
      <c r="J3973" s="2"/>
      <c r="K3973" s="2"/>
      <c r="L3973" s="2"/>
    </row>
    <row r="3974" spans="10:12">
      <c r="J3974" s="2"/>
      <c r="K3974" s="2"/>
      <c r="L3974" s="2"/>
    </row>
    <row r="3975" spans="10:12">
      <c r="J3975" s="2"/>
      <c r="K3975" s="2"/>
      <c r="L3975" s="2"/>
    </row>
    <row r="3976" spans="10:12">
      <c r="J3976" s="2"/>
      <c r="K3976" s="2"/>
      <c r="L3976" s="2"/>
    </row>
    <row r="3977" spans="10:12">
      <c r="J3977" s="2"/>
      <c r="K3977" s="2"/>
      <c r="L3977" s="2"/>
    </row>
    <row r="3978" spans="10:12">
      <c r="J3978" s="2"/>
      <c r="K3978" s="2"/>
      <c r="L3978" s="2"/>
    </row>
    <row r="3979" spans="10:12">
      <c r="J3979" s="2"/>
      <c r="K3979" s="2"/>
      <c r="L3979" s="2"/>
    </row>
    <row r="3980" spans="10:12">
      <c r="J3980" s="2"/>
      <c r="K3980" s="2"/>
      <c r="L3980" s="2"/>
    </row>
    <row r="3981" spans="10:12">
      <c r="J3981" s="2"/>
      <c r="K3981" s="2"/>
      <c r="L3981" s="2"/>
    </row>
    <row r="3982" spans="10:12">
      <c r="J3982" s="2"/>
      <c r="K3982" s="2"/>
      <c r="L3982" s="2"/>
    </row>
    <row r="3983" spans="10:12">
      <c r="J3983" s="2"/>
      <c r="K3983" s="2"/>
      <c r="L3983" s="2"/>
    </row>
    <row r="3984" spans="10:12">
      <c r="J3984" s="2"/>
      <c r="K3984" s="2"/>
      <c r="L3984" s="2"/>
    </row>
    <row r="3985" spans="10:12">
      <c r="J3985" s="2"/>
      <c r="K3985" s="2"/>
      <c r="L3985" s="2"/>
    </row>
    <row r="3986" spans="10:12">
      <c r="J3986" s="2"/>
      <c r="K3986" s="2"/>
      <c r="L3986" s="2"/>
    </row>
    <row r="3987" spans="10:12">
      <c r="J3987" s="2"/>
      <c r="K3987" s="2"/>
      <c r="L3987" s="2"/>
    </row>
    <row r="3988" spans="10:12">
      <c r="J3988" s="2"/>
      <c r="K3988" s="2"/>
      <c r="L3988" s="2"/>
    </row>
    <row r="3989" spans="10:12">
      <c r="J3989" s="2"/>
      <c r="K3989" s="2"/>
      <c r="L3989" s="2"/>
    </row>
    <row r="3990" spans="10:12">
      <c r="J3990" s="2"/>
      <c r="K3990" s="2"/>
      <c r="L3990" s="2"/>
    </row>
    <row r="3991" spans="10:12">
      <c r="J3991" s="2"/>
      <c r="K3991" s="2"/>
      <c r="L3991" s="2"/>
    </row>
    <row r="3992" spans="10:12">
      <c r="J3992" s="2"/>
      <c r="K3992" s="2"/>
      <c r="L3992" s="2"/>
    </row>
    <row r="3993" spans="10:12">
      <c r="J3993" s="2"/>
      <c r="K3993" s="2"/>
      <c r="L3993" s="2"/>
    </row>
    <row r="3994" spans="10:12">
      <c r="J3994" s="2"/>
      <c r="K3994" s="2"/>
      <c r="L3994" s="2"/>
    </row>
    <row r="3995" spans="10:12">
      <c r="J3995" s="2"/>
      <c r="K3995" s="2"/>
      <c r="L3995" s="2"/>
    </row>
    <row r="3996" spans="10:12">
      <c r="J3996" s="2"/>
      <c r="K3996" s="2"/>
      <c r="L3996" s="2"/>
    </row>
    <row r="3997" spans="10:12">
      <c r="J3997" s="2"/>
      <c r="K3997" s="2"/>
      <c r="L3997" s="2"/>
    </row>
    <row r="3998" spans="10:12">
      <c r="J3998" s="2"/>
      <c r="K3998" s="2"/>
      <c r="L3998" s="2"/>
    </row>
    <row r="3999" spans="10:12">
      <c r="J3999" s="2"/>
      <c r="K3999" s="2"/>
      <c r="L3999" s="2"/>
    </row>
    <row r="4000" spans="10:12">
      <c r="J4000" s="2"/>
      <c r="K4000" s="2"/>
      <c r="L4000" s="2"/>
    </row>
    <row r="4001" spans="10:12">
      <c r="J4001" s="2"/>
      <c r="K4001" s="2"/>
      <c r="L4001" s="2"/>
    </row>
    <row r="4002" spans="10:12">
      <c r="J4002" s="2"/>
      <c r="K4002" s="2"/>
      <c r="L4002" s="2"/>
    </row>
    <row r="4003" spans="10:12">
      <c r="J4003" s="2"/>
      <c r="K4003" s="2"/>
      <c r="L4003" s="2"/>
    </row>
    <row r="4004" spans="10:12">
      <c r="J4004" s="2"/>
      <c r="K4004" s="2"/>
      <c r="L4004" s="2"/>
    </row>
    <row r="4005" spans="10:12">
      <c r="J4005" s="2"/>
      <c r="K4005" s="2"/>
      <c r="L4005" s="2"/>
    </row>
    <row r="4006" spans="10:12">
      <c r="J4006" s="2"/>
      <c r="K4006" s="2"/>
      <c r="L4006" s="2"/>
    </row>
    <row r="4007" spans="10:12">
      <c r="J4007" s="2"/>
      <c r="K4007" s="2"/>
      <c r="L4007" s="2"/>
    </row>
    <row r="4008" spans="10:12">
      <c r="J4008" s="2"/>
      <c r="K4008" s="2"/>
      <c r="L4008" s="2"/>
    </row>
    <row r="4009" spans="10:12">
      <c r="J4009" s="2"/>
      <c r="K4009" s="2"/>
      <c r="L4009" s="2"/>
    </row>
    <row r="4010" spans="10:12">
      <c r="J4010" s="2"/>
      <c r="K4010" s="2"/>
      <c r="L4010" s="2"/>
    </row>
    <row r="4011" spans="10:12">
      <c r="J4011" s="2"/>
      <c r="K4011" s="2"/>
      <c r="L4011" s="2"/>
    </row>
    <row r="4012" spans="10:12">
      <c r="J4012" s="2"/>
      <c r="K4012" s="2"/>
      <c r="L4012" s="2"/>
    </row>
    <row r="4013" spans="10:12">
      <c r="J4013" s="2"/>
      <c r="K4013" s="2"/>
      <c r="L4013" s="2"/>
    </row>
    <row r="4014" spans="10:12">
      <c r="J4014" s="2"/>
      <c r="K4014" s="2"/>
      <c r="L4014" s="2"/>
    </row>
    <row r="4015" spans="10:12">
      <c r="J4015" s="2"/>
      <c r="K4015" s="2"/>
      <c r="L4015" s="2"/>
    </row>
    <row r="4016" spans="10:12">
      <c r="J4016" s="2"/>
      <c r="K4016" s="2"/>
      <c r="L4016" s="2"/>
    </row>
    <row r="4017" spans="10:12">
      <c r="J4017" s="2"/>
      <c r="K4017" s="2"/>
      <c r="L4017" s="2"/>
    </row>
    <row r="4018" spans="10:12">
      <c r="J4018" s="2"/>
      <c r="K4018" s="2"/>
      <c r="L4018" s="2"/>
    </row>
    <row r="4019" spans="10:12">
      <c r="J4019" s="2"/>
      <c r="K4019" s="2"/>
      <c r="L4019" s="2"/>
    </row>
    <row r="4020" spans="10:12">
      <c r="J4020" s="2"/>
      <c r="K4020" s="2"/>
      <c r="L4020" s="2"/>
    </row>
    <row r="4021" spans="10:12">
      <c r="J4021" s="2"/>
      <c r="K4021" s="2"/>
      <c r="L4021" s="2"/>
    </row>
    <row r="4022" spans="10:12">
      <c r="J4022" s="2"/>
      <c r="K4022" s="2"/>
      <c r="L4022" s="2"/>
    </row>
    <row r="4023" spans="10:12">
      <c r="J4023" s="2"/>
      <c r="K4023" s="2"/>
      <c r="L4023" s="2"/>
    </row>
    <row r="4024" spans="10:12">
      <c r="J4024" s="2"/>
      <c r="K4024" s="2"/>
      <c r="L4024" s="2"/>
    </row>
    <row r="4025" spans="10:12">
      <c r="J4025" s="2"/>
      <c r="K4025" s="2"/>
      <c r="L4025" s="2"/>
    </row>
    <row r="4026" spans="10:12">
      <c r="J4026" s="2"/>
      <c r="K4026" s="2"/>
      <c r="L4026" s="2"/>
    </row>
    <row r="4027" spans="10:12">
      <c r="J4027" s="2"/>
      <c r="K4027" s="2"/>
      <c r="L4027" s="2"/>
    </row>
    <row r="4028" spans="10:12">
      <c r="J4028" s="2"/>
      <c r="K4028" s="2"/>
      <c r="L4028" s="2"/>
    </row>
    <row r="4029" spans="10:12">
      <c r="J4029" s="2"/>
      <c r="K4029" s="2"/>
      <c r="L4029" s="2"/>
    </row>
    <row r="4030" spans="10:12">
      <c r="J4030" s="2"/>
      <c r="K4030" s="2"/>
      <c r="L4030" s="2"/>
    </row>
    <row r="4031" spans="10:12">
      <c r="J4031" s="2"/>
      <c r="K4031" s="2"/>
      <c r="L4031" s="2"/>
    </row>
    <row r="4032" spans="10:12">
      <c r="J4032" s="2"/>
      <c r="K4032" s="2"/>
      <c r="L4032" s="2"/>
    </row>
    <row r="4033" spans="10:12">
      <c r="J4033" s="2"/>
      <c r="K4033" s="2"/>
      <c r="L4033" s="2"/>
    </row>
    <row r="4034" spans="10:12">
      <c r="J4034" s="2"/>
      <c r="K4034" s="2"/>
      <c r="L4034" s="2"/>
    </row>
    <row r="4035" spans="10:12">
      <c r="J4035" s="2"/>
      <c r="K4035" s="2"/>
      <c r="L4035" s="2"/>
    </row>
    <row r="4036" spans="10:12">
      <c r="J4036" s="2"/>
      <c r="K4036" s="2"/>
      <c r="L4036" s="2"/>
    </row>
    <row r="4037" spans="10:12">
      <c r="J4037" s="2"/>
      <c r="K4037" s="2"/>
      <c r="L4037" s="2"/>
    </row>
    <row r="4038" spans="10:12">
      <c r="J4038" s="2"/>
      <c r="K4038" s="2"/>
      <c r="L4038" s="2"/>
    </row>
    <row r="4039" spans="10:12">
      <c r="J4039" s="2"/>
      <c r="K4039" s="2"/>
      <c r="L4039" s="2"/>
    </row>
    <row r="4040" spans="10:12">
      <c r="J4040" s="2"/>
      <c r="K4040" s="2"/>
      <c r="L4040" s="2"/>
    </row>
    <row r="4041" spans="10:12">
      <c r="J4041" s="2"/>
      <c r="K4041" s="2"/>
      <c r="L4041" s="2"/>
    </row>
    <row r="4042" spans="10:12">
      <c r="J4042" s="2"/>
      <c r="K4042" s="2"/>
      <c r="L4042" s="2"/>
    </row>
    <row r="4043" spans="10:12">
      <c r="J4043" s="2"/>
      <c r="K4043" s="2"/>
      <c r="L4043" s="2"/>
    </row>
    <row r="4044" spans="10:12">
      <c r="J4044" s="2"/>
      <c r="K4044" s="2"/>
      <c r="L4044" s="2"/>
    </row>
    <row r="4045" spans="10:12">
      <c r="J4045" s="2"/>
      <c r="K4045" s="2"/>
      <c r="L4045" s="2"/>
    </row>
    <row r="4046" spans="10:12">
      <c r="J4046" s="2"/>
      <c r="K4046" s="2"/>
      <c r="L4046" s="2"/>
    </row>
    <row r="4047" spans="10:12">
      <c r="J4047" s="2"/>
      <c r="K4047" s="2"/>
      <c r="L4047" s="2"/>
    </row>
    <row r="4048" spans="10:12">
      <c r="J4048" s="2"/>
      <c r="K4048" s="2"/>
      <c r="L4048" s="2"/>
    </row>
    <row r="4049" spans="10:12">
      <c r="J4049" s="2"/>
      <c r="K4049" s="2"/>
      <c r="L4049" s="2"/>
    </row>
    <row r="4050" spans="10:12">
      <c r="J4050" s="2"/>
      <c r="K4050" s="2"/>
      <c r="L4050" s="2"/>
    </row>
    <row r="4051" spans="10:12">
      <c r="J4051" s="2"/>
      <c r="K4051" s="2"/>
      <c r="L4051" s="2"/>
    </row>
    <row r="4052" spans="10:12">
      <c r="J4052" s="2"/>
      <c r="K4052" s="2"/>
      <c r="L4052" s="2"/>
    </row>
    <row r="4053" spans="10:12">
      <c r="J4053" s="2"/>
      <c r="K4053" s="2"/>
      <c r="L4053" s="2"/>
    </row>
    <row r="4054" spans="10:12">
      <c r="J4054" s="2"/>
      <c r="K4054" s="2"/>
      <c r="L4054" s="2"/>
    </row>
    <row r="4055" spans="10:12">
      <c r="J4055" s="2"/>
      <c r="K4055" s="2"/>
      <c r="L4055" s="2"/>
    </row>
    <row r="4056" spans="10:12">
      <c r="J4056" s="2"/>
      <c r="K4056" s="2"/>
      <c r="L4056" s="2"/>
    </row>
    <row r="4057" spans="10:12">
      <c r="J4057" s="2"/>
      <c r="K4057" s="2"/>
      <c r="L4057" s="2"/>
    </row>
    <row r="4058" spans="10:12">
      <c r="J4058" s="2"/>
      <c r="K4058" s="2"/>
      <c r="L4058" s="2"/>
    </row>
    <row r="4059" spans="10:12">
      <c r="J4059" s="2"/>
      <c r="K4059" s="2"/>
      <c r="L4059" s="2"/>
    </row>
    <row r="4060" spans="10:12">
      <c r="J4060" s="2"/>
      <c r="K4060" s="2"/>
      <c r="L4060" s="2"/>
    </row>
    <row r="4061" spans="10:12">
      <c r="J4061" s="2"/>
      <c r="K4061" s="2"/>
      <c r="L4061" s="2"/>
    </row>
    <row r="4062" spans="10:12">
      <c r="J4062" s="2"/>
      <c r="K4062" s="2"/>
      <c r="L4062" s="2"/>
    </row>
    <row r="4063" spans="10:12">
      <c r="J4063" s="2"/>
      <c r="K4063" s="2"/>
      <c r="L4063" s="2"/>
    </row>
    <row r="4064" spans="10:12">
      <c r="J4064" s="2"/>
      <c r="K4064" s="2"/>
      <c r="L4064" s="2"/>
    </row>
    <row r="4065" spans="10:12">
      <c r="J4065" s="2"/>
      <c r="K4065" s="2"/>
      <c r="L4065" s="2"/>
    </row>
    <row r="4066" spans="10:12">
      <c r="J4066" s="2"/>
      <c r="K4066" s="2"/>
      <c r="L4066" s="2"/>
    </row>
    <row r="4067" spans="10:12">
      <c r="J4067" s="2"/>
      <c r="K4067" s="2"/>
      <c r="L4067" s="2"/>
    </row>
    <row r="4068" spans="10:12">
      <c r="J4068" s="2"/>
      <c r="K4068" s="2"/>
      <c r="L4068" s="2"/>
    </row>
    <row r="4069" spans="10:12">
      <c r="J4069" s="2"/>
      <c r="K4069" s="2"/>
      <c r="L4069" s="2"/>
    </row>
    <row r="4070" spans="10:12">
      <c r="J4070" s="2"/>
      <c r="K4070" s="2"/>
      <c r="L4070" s="2"/>
    </row>
    <row r="4071" spans="10:12">
      <c r="J4071" s="2"/>
      <c r="K4071" s="2"/>
      <c r="L4071" s="2"/>
    </row>
    <row r="4072" spans="10:12">
      <c r="J4072" s="2"/>
      <c r="K4072" s="2"/>
      <c r="L4072" s="2"/>
    </row>
    <row r="4073" spans="10:12">
      <c r="J4073" s="2"/>
      <c r="K4073" s="2"/>
      <c r="L4073" s="2"/>
    </row>
    <row r="4074" spans="10:12">
      <c r="J4074" s="2"/>
      <c r="K4074" s="2"/>
      <c r="L4074" s="2"/>
    </row>
    <row r="4075" spans="10:12">
      <c r="J4075" s="2"/>
      <c r="K4075" s="2"/>
      <c r="L4075" s="2"/>
    </row>
    <row r="4076" spans="10:12">
      <c r="J4076" s="2"/>
      <c r="K4076" s="2"/>
      <c r="L4076" s="2"/>
    </row>
    <row r="4077" spans="10:12">
      <c r="J4077" s="2"/>
      <c r="K4077" s="2"/>
      <c r="L4077" s="2"/>
    </row>
    <row r="4078" spans="10:12">
      <c r="J4078" s="2"/>
      <c r="K4078" s="2"/>
      <c r="L4078" s="2"/>
    </row>
    <row r="4079" spans="10:12">
      <c r="J4079" s="2"/>
      <c r="K4079" s="2"/>
      <c r="L4079" s="2"/>
    </row>
    <row r="4080" spans="10:12">
      <c r="J4080" s="2"/>
      <c r="K4080" s="2"/>
      <c r="L4080" s="2"/>
    </row>
    <row r="4081" spans="10:12">
      <c r="J4081" s="2"/>
      <c r="K4081" s="2"/>
      <c r="L4081" s="2"/>
    </row>
    <row r="4082" spans="10:12">
      <c r="J4082" s="2"/>
      <c r="K4082" s="2"/>
      <c r="L4082" s="2"/>
    </row>
    <row r="4083" spans="10:12">
      <c r="J4083" s="2"/>
      <c r="K4083" s="2"/>
      <c r="L4083" s="2"/>
    </row>
    <row r="4084" spans="10:12">
      <c r="J4084" s="2"/>
      <c r="K4084" s="2"/>
      <c r="L4084" s="2"/>
    </row>
    <row r="4085" spans="10:12">
      <c r="J4085" s="2"/>
      <c r="K4085" s="2"/>
      <c r="L4085" s="2"/>
    </row>
    <row r="4086" spans="10:12">
      <c r="J4086" s="2"/>
      <c r="K4086" s="2"/>
      <c r="L4086" s="2"/>
    </row>
    <row r="4087" spans="10:12">
      <c r="J4087" s="2"/>
      <c r="K4087" s="2"/>
      <c r="L4087" s="2"/>
    </row>
    <row r="4088" spans="10:12">
      <c r="J4088" s="2"/>
      <c r="K4088" s="2"/>
      <c r="L4088" s="2"/>
    </row>
    <row r="4089" spans="10:12">
      <c r="J4089" s="2"/>
      <c r="K4089" s="2"/>
      <c r="L4089" s="2"/>
    </row>
    <row r="4090" spans="10:12">
      <c r="J4090" s="2"/>
      <c r="K4090" s="2"/>
      <c r="L4090" s="2"/>
    </row>
    <row r="4091" spans="10:12">
      <c r="J4091" s="2"/>
      <c r="K4091" s="2"/>
      <c r="L4091" s="2"/>
    </row>
    <row r="4092" spans="10:12">
      <c r="J4092" s="2"/>
      <c r="K4092" s="2"/>
      <c r="L4092" s="2"/>
    </row>
    <row r="4093" spans="10:12">
      <c r="J4093" s="2"/>
      <c r="K4093" s="2"/>
      <c r="L4093" s="2"/>
    </row>
    <row r="4094" spans="10:12">
      <c r="J4094" s="2"/>
      <c r="K4094" s="2"/>
      <c r="L4094" s="2"/>
    </row>
    <row r="4095" spans="10:12">
      <c r="J4095" s="2"/>
      <c r="K4095" s="2"/>
      <c r="L4095" s="2"/>
    </row>
    <row r="4096" spans="10:12">
      <c r="J4096" s="2"/>
      <c r="K4096" s="2"/>
      <c r="L4096" s="2"/>
    </row>
    <row r="4097" spans="10:12">
      <c r="J4097" s="2"/>
      <c r="K4097" s="2"/>
      <c r="L4097" s="2"/>
    </row>
    <row r="4098" spans="10:12">
      <c r="J4098" s="2"/>
      <c r="K4098" s="2"/>
      <c r="L4098" s="2"/>
    </row>
    <row r="4099" spans="10:12">
      <c r="J4099" s="2"/>
      <c r="K4099" s="2"/>
      <c r="L4099" s="2"/>
    </row>
    <row r="4100" spans="10:12">
      <c r="J4100" s="2"/>
      <c r="K4100" s="2"/>
      <c r="L4100" s="2"/>
    </row>
    <row r="4101" spans="10:12">
      <c r="J4101" s="2"/>
      <c r="K4101" s="2"/>
      <c r="L4101" s="2"/>
    </row>
    <row r="4102" spans="10:12">
      <c r="J4102" s="2"/>
      <c r="K4102" s="2"/>
      <c r="L4102" s="2"/>
    </row>
    <row r="4103" spans="10:12">
      <c r="J4103" s="2"/>
      <c r="K4103" s="2"/>
      <c r="L4103" s="2"/>
    </row>
    <row r="4104" spans="10:12">
      <c r="J4104" s="2"/>
      <c r="K4104" s="2"/>
      <c r="L4104" s="2"/>
    </row>
    <row r="4105" spans="10:12">
      <c r="J4105" s="2"/>
      <c r="K4105" s="2"/>
      <c r="L4105" s="2"/>
    </row>
    <row r="4106" spans="10:12">
      <c r="J4106" s="2"/>
      <c r="K4106" s="2"/>
      <c r="L4106" s="2"/>
    </row>
    <row r="4107" spans="10:12">
      <c r="J4107" s="2"/>
      <c r="K4107" s="2"/>
      <c r="L4107" s="2"/>
    </row>
    <row r="4108" spans="10:12">
      <c r="J4108" s="2"/>
      <c r="K4108" s="2"/>
      <c r="L4108" s="2"/>
    </row>
    <row r="4109" spans="10:12">
      <c r="J4109" s="2"/>
      <c r="K4109" s="2"/>
      <c r="L4109" s="2"/>
    </row>
    <row r="4110" spans="10:12">
      <c r="J4110" s="2"/>
      <c r="K4110" s="2"/>
      <c r="L4110" s="2"/>
    </row>
    <row r="4111" spans="10:12">
      <c r="J4111" s="2"/>
      <c r="K4111" s="2"/>
      <c r="L4111" s="2"/>
    </row>
    <row r="4112" spans="10:12">
      <c r="J4112" s="2"/>
      <c r="K4112" s="2"/>
      <c r="L4112" s="2"/>
    </row>
    <row r="4113" spans="10:12">
      <c r="J4113" s="2"/>
      <c r="K4113" s="2"/>
      <c r="L4113" s="2"/>
    </row>
    <row r="4114" spans="10:12">
      <c r="J4114" s="2"/>
      <c r="K4114" s="2"/>
      <c r="L4114" s="2"/>
    </row>
    <row r="4115" spans="10:12">
      <c r="J4115" s="2"/>
      <c r="K4115" s="2"/>
      <c r="L4115" s="2"/>
    </row>
    <row r="4116" spans="10:12">
      <c r="J4116" s="2"/>
      <c r="K4116" s="2"/>
      <c r="L4116" s="2"/>
    </row>
    <row r="4117" spans="10:12">
      <c r="J4117" s="2"/>
      <c r="K4117" s="2"/>
      <c r="L4117" s="2"/>
    </row>
    <row r="4118" spans="10:12">
      <c r="J4118" s="2"/>
      <c r="K4118" s="2"/>
      <c r="L4118" s="2"/>
    </row>
    <row r="4119" spans="10:12">
      <c r="J4119" s="2"/>
      <c r="K4119" s="2"/>
      <c r="L4119" s="2"/>
    </row>
    <row r="4120" spans="10:12">
      <c r="J4120" s="2"/>
      <c r="K4120" s="2"/>
      <c r="L4120" s="2"/>
    </row>
    <row r="4121" spans="10:12">
      <c r="J4121" s="2"/>
      <c r="K4121" s="2"/>
      <c r="L4121" s="2"/>
    </row>
    <row r="4122" spans="10:12">
      <c r="J4122" s="2"/>
      <c r="K4122" s="2"/>
      <c r="L4122" s="2"/>
    </row>
    <row r="4123" spans="10:12">
      <c r="J4123" s="2"/>
      <c r="K4123" s="2"/>
      <c r="L4123" s="2"/>
    </row>
    <row r="4124" spans="10:12">
      <c r="J4124" s="2"/>
      <c r="K4124" s="2"/>
      <c r="L4124" s="2"/>
    </row>
    <row r="4125" spans="10:12">
      <c r="J4125" s="2"/>
      <c r="K4125" s="2"/>
      <c r="L4125" s="2"/>
    </row>
    <row r="4126" spans="10:12">
      <c r="J4126" s="2"/>
      <c r="K4126" s="2"/>
      <c r="L4126" s="2"/>
    </row>
    <row r="4127" spans="10:12">
      <c r="J4127" s="2"/>
      <c r="K4127" s="2"/>
      <c r="L4127" s="2"/>
    </row>
    <row r="4128" spans="10:12">
      <c r="J4128" s="2"/>
      <c r="K4128" s="2"/>
      <c r="L4128" s="2"/>
    </row>
    <row r="4129" spans="10:12">
      <c r="J4129" s="2"/>
      <c r="K4129" s="2"/>
      <c r="L4129" s="2"/>
    </row>
    <row r="4130" spans="10:12">
      <c r="J4130" s="2"/>
      <c r="K4130" s="2"/>
      <c r="L4130" s="2"/>
    </row>
    <row r="4131" spans="10:12">
      <c r="J4131" s="2"/>
      <c r="K4131" s="2"/>
      <c r="L4131" s="2"/>
    </row>
    <row r="4132" spans="10:12">
      <c r="J4132" s="2"/>
      <c r="K4132" s="2"/>
      <c r="L4132" s="2"/>
    </row>
    <row r="4133" spans="10:12">
      <c r="J4133" s="2"/>
      <c r="K4133" s="2"/>
      <c r="L4133" s="2"/>
    </row>
    <row r="4134" spans="10:12">
      <c r="J4134" s="2"/>
      <c r="K4134" s="2"/>
      <c r="L4134" s="2"/>
    </row>
    <row r="4135" spans="10:12">
      <c r="J4135" s="2"/>
      <c r="K4135" s="2"/>
      <c r="L4135" s="2"/>
    </row>
    <row r="4136" spans="10:12">
      <c r="J4136" s="2"/>
      <c r="K4136" s="2"/>
      <c r="L4136" s="2"/>
    </row>
    <row r="4137" spans="10:12">
      <c r="J4137" s="2"/>
      <c r="K4137" s="2"/>
      <c r="L4137" s="2"/>
    </row>
    <row r="4138" spans="10:12">
      <c r="J4138" s="2"/>
      <c r="K4138" s="2"/>
      <c r="L4138" s="2"/>
    </row>
    <row r="4139" spans="10:12">
      <c r="J4139" s="2"/>
      <c r="K4139" s="2"/>
      <c r="L4139" s="2"/>
    </row>
    <row r="4140" spans="10:12">
      <c r="J4140" s="2"/>
      <c r="K4140" s="2"/>
      <c r="L4140" s="2"/>
    </row>
    <row r="4141" spans="10:12">
      <c r="J4141" s="2"/>
      <c r="K4141" s="2"/>
      <c r="L4141" s="2"/>
    </row>
    <row r="4142" spans="10:12">
      <c r="J4142" s="2"/>
      <c r="K4142" s="2"/>
      <c r="L4142" s="2"/>
    </row>
    <row r="4143" spans="10:12">
      <c r="J4143" s="2"/>
      <c r="K4143" s="2"/>
      <c r="L4143" s="2"/>
    </row>
    <row r="4144" spans="10:12">
      <c r="J4144" s="2"/>
      <c r="K4144" s="2"/>
      <c r="L4144" s="2"/>
    </row>
    <row r="4145" spans="10:12">
      <c r="J4145" s="2"/>
      <c r="K4145" s="2"/>
      <c r="L4145" s="2"/>
    </row>
    <row r="4146" spans="10:12">
      <c r="J4146" s="2"/>
      <c r="K4146" s="2"/>
      <c r="L4146" s="2"/>
    </row>
    <row r="4147" spans="10:12">
      <c r="J4147" s="2"/>
      <c r="K4147" s="2"/>
      <c r="L4147" s="2"/>
    </row>
    <row r="4148" spans="10:12">
      <c r="J4148" s="2"/>
      <c r="K4148" s="2"/>
      <c r="L4148" s="2"/>
    </row>
    <row r="4149" spans="10:12">
      <c r="J4149" s="2"/>
      <c r="K4149" s="2"/>
      <c r="L4149" s="2"/>
    </row>
    <row r="4150" spans="10:12">
      <c r="J4150" s="2"/>
      <c r="K4150" s="2"/>
      <c r="L4150" s="2"/>
    </row>
    <row r="4151" spans="10:12">
      <c r="J4151" s="2"/>
      <c r="K4151" s="2"/>
      <c r="L4151" s="2"/>
    </row>
    <row r="4152" spans="10:12">
      <c r="J4152" s="2"/>
      <c r="K4152" s="2"/>
      <c r="L4152" s="2"/>
    </row>
    <row r="4153" spans="10:12">
      <c r="J4153" s="2"/>
      <c r="K4153" s="2"/>
      <c r="L4153" s="2"/>
    </row>
    <row r="4154" spans="10:12">
      <c r="J4154" s="2"/>
      <c r="K4154" s="2"/>
      <c r="L4154" s="2"/>
    </row>
    <row r="4155" spans="10:12">
      <c r="J4155" s="2"/>
      <c r="K4155" s="2"/>
      <c r="L4155" s="2"/>
    </row>
    <row r="4156" spans="10:12">
      <c r="J4156" s="2"/>
      <c r="K4156" s="2"/>
      <c r="L4156" s="2"/>
    </row>
    <row r="4157" spans="10:12">
      <c r="J4157" s="2"/>
      <c r="K4157" s="2"/>
      <c r="L4157" s="2"/>
    </row>
    <row r="4158" spans="10:12">
      <c r="J4158" s="2"/>
      <c r="K4158" s="2"/>
      <c r="L4158" s="2"/>
    </row>
    <row r="4159" spans="10:12">
      <c r="J4159" s="2"/>
      <c r="K4159" s="2"/>
      <c r="L4159" s="2"/>
    </row>
    <row r="4160" spans="10:12">
      <c r="J4160" s="2"/>
      <c r="K4160" s="2"/>
      <c r="L4160" s="2"/>
    </row>
    <row r="4161" spans="10:12">
      <c r="J4161" s="2"/>
      <c r="K4161" s="2"/>
      <c r="L4161" s="2"/>
    </row>
    <row r="4162" spans="10:12">
      <c r="J4162" s="2"/>
      <c r="K4162" s="2"/>
      <c r="L4162" s="2"/>
    </row>
    <row r="4163" spans="10:12">
      <c r="J4163" s="2"/>
      <c r="K4163" s="2"/>
      <c r="L4163" s="2"/>
    </row>
    <row r="4164" spans="10:12">
      <c r="J4164" s="2"/>
      <c r="K4164" s="2"/>
      <c r="L4164" s="2"/>
    </row>
    <row r="4165" spans="10:12">
      <c r="J4165" s="2"/>
      <c r="K4165" s="2"/>
      <c r="L4165" s="2"/>
    </row>
    <row r="4166" spans="10:12">
      <c r="J4166" s="2"/>
      <c r="K4166" s="2"/>
      <c r="L4166" s="2"/>
    </row>
    <row r="4167" spans="10:12">
      <c r="J4167" s="2"/>
      <c r="K4167" s="2"/>
      <c r="L4167" s="2"/>
    </row>
    <row r="4168" spans="10:12">
      <c r="J4168" s="2"/>
      <c r="K4168" s="2"/>
      <c r="L4168" s="2"/>
    </row>
    <row r="4169" spans="10:12">
      <c r="J4169" s="2"/>
      <c r="K4169" s="2"/>
      <c r="L4169" s="2"/>
    </row>
    <row r="4170" spans="10:12">
      <c r="J4170" s="2"/>
      <c r="K4170" s="2"/>
      <c r="L4170" s="2"/>
    </row>
    <row r="4171" spans="10:12">
      <c r="J4171" s="2"/>
      <c r="K4171" s="2"/>
      <c r="L4171" s="2"/>
    </row>
    <row r="4172" spans="10:12">
      <c r="J4172" s="2"/>
      <c r="K4172" s="2"/>
      <c r="L4172" s="2"/>
    </row>
    <row r="4173" spans="10:12">
      <c r="J4173" s="2"/>
      <c r="K4173" s="2"/>
      <c r="L4173" s="2"/>
    </row>
    <row r="4174" spans="10:12">
      <c r="J4174" s="2"/>
      <c r="K4174" s="2"/>
      <c r="L4174" s="2"/>
    </row>
    <row r="4175" spans="10:12">
      <c r="J4175" s="2"/>
      <c r="K4175" s="2"/>
      <c r="L4175" s="2"/>
    </row>
    <row r="4176" spans="10:12">
      <c r="J4176" s="2"/>
      <c r="K4176" s="2"/>
      <c r="L4176" s="2"/>
    </row>
    <row r="4177" spans="10:12">
      <c r="J4177" s="2"/>
      <c r="K4177" s="2"/>
      <c r="L4177" s="2"/>
    </row>
    <row r="4178" spans="10:12">
      <c r="J4178" s="2"/>
      <c r="K4178" s="2"/>
      <c r="L4178" s="2"/>
    </row>
    <row r="4179" spans="10:12">
      <c r="J4179" s="2"/>
      <c r="K4179" s="2"/>
      <c r="L4179" s="2"/>
    </row>
    <row r="4180" spans="10:12">
      <c r="J4180" s="2"/>
      <c r="K4180" s="2"/>
      <c r="L4180" s="2"/>
    </row>
    <row r="4181" spans="10:12">
      <c r="J4181" s="2"/>
      <c r="K4181" s="2"/>
      <c r="L4181" s="2"/>
    </row>
    <row r="4182" spans="10:12">
      <c r="J4182" s="2"/>
      <c r="K4182" s="2"/>
      <c r="L4182" s="2"/>
    </row>
    <row r="4183" spans="10:12">
      <c r="J4183" s="2"/>
      <c r="K4183" s="2"/>
      <c r="L4183" s="2"/>
    </row>
    <row r="4184" spans="10:12">
      <c r="J4184" s="2"/>
      <c r="K4184" s="2"/>
      <c r="L4184" s="2"/>
    </row>
    <row r="4185" spans="10:12">
      <c r="J4185" s="2"/>
      <c r="K4185" s="2"/>
      <c r="L4185" s="2"/>
    </row>
    <row r="4186" spans="10:12">
      <c r="J4186" s="2"/>
      <c r="K4186" s="2"/>
      <c r="L4186" s="2"/>
    </row>
    <row r="4187" spans="10:12">
      <c r="J4187" s="2"/>
      <c r="K4187" s="2"/>
      <c r="L4187" s="2"/>
    </row>
    <row r="4188" spans="10:12">
      <c r="J4188" s="2"/>
      <c r="K4188" s="2"/>
      <c r="L4188" s="2"/>
    </row>
    <row r="4189" spans="10:12">
      <c r="J4189" s="2"/>
      <c r="K4189" s="2"/>
      <c r="L4189" s="2"/>
    </row>
    <row r="4190" spans="10:12">
      <c r="J4190" s="2"/>
      <c r="K4190" s="2"/>
      <c r="L4190" s="2"/>
    </row>
    <row r="4191" spans="10:12">
      <c r="J4191" s="2"/>
      <c r="K4191" s="2"/>
      <c r="L4191" s="2"/>
    </row>
    <row r="4192" spans="10:12">
      <c r="J4192" s="2"/>
      <c r="K4192" s="2"/>
      <c r="L4192" s="2"/>
    </row>
    <row r="4193" spans="10:12">
      <c r="J4193" s="2"/>
      <c r="K4193" s="2"/>
      <c r="L4193" s="2"/>
    </row>
    <row r="4194" spans="10:12">
      <c r="J4194" s="2"/>
      <c r="K4194" s="2"/>
      <c r="L4194" s="2"/>
    </row>
    <row r="4195" spans="10:12">
      <c r="J4195" s="2"/>
      <c r="K4195" s="2"/>
      <c r="L4195" s="2"/>
    </row>
    <row r="4196" spans="10:12">
      <c r="J4196" s="2"/>
      <c r="K4196" s="2"/>
      <c r="L4196" s="2"/>
    </row>
    <row r="4197" spans="10:12">
      <c r="J4197" s="2"/>
      <c r="K4197" s="2"/>
      <c r="L4197" s="2"/>
    </row>
    <row r="4198" spans="10:12">
      <c r="J4198" s="2"/>
      <c r="K4198" s="2"/>
      <c r="L4198" s="2"/>
    </row>
    <row r="4199" spans="10:12">
      <c r="J4199" s="2"/>
      <c r="K4199" s="2"/>
      <c r="L4199" s="2"/>
    </row>
    <row r="4200" spans="10:12">
      <c r="J4200" s="2"/>
      <c r="K4200" s="2"/>
      <c r="L4200" s="2"/>
    </row>
    <row r="4201" spans="10:12">
      <c r="J4201" s="2"/>
      <c r="K4201" s="2"/>
      <c r="L4201" s="2"/>
    </row>
    <row r="4202" spans="10:12">
      <c r="J4202" s="2"/>
      <c r="K4202" s="2"/>
      <c r="L4202" s="2"/>
    </row>
    <row r="4203" spans="10:12">
      <c r="J4203" s="2"/>
      <c r="K4203" s="2"/>
      <c r="L4203" s="2"/>
    </row>
    <row r="4204" spans="10:12">
      <c r="J4204" s="2"/>
      <c r="K4204" s="2"/>
      <c r="L4204" s="2"/>
    </row>
    <row r="4205" spans="10:12">
      <c r="J4205" s="2"/>
      <c r="K4205" s="2"/>
      <c r="L4205" s="2"/>
    </row>
    <row r="4206" spans="10:12">
      <c r="J4206" s="2"/>
      <c r="K4206" s="2"/>
      <c r="L4206" s="2"/>
    </row>
    <row r="4207" spans="10:12">
      <c r="J4207" s="2"/>
      <c r="K4207" s="2"/>
      <c r="L4207" s="2"/>
    </row>
    <row r="4208" spans="10:12">
      <c r="J4208" s="2"/>
      <c r="K4208" s="2"/>
      <c r="L4208" s="2"/>
    </row>
    <row r="4209" spans="10:12">
      <c r="J4209" s="2"/>
      <c r="K4209" s="2"/>
      <c r="L4209" s="2"/>
    </row>
    <row r="4210" spans="10:12">
      <c r="J4210" s="2"/>
      <c r="K4210" s="2"/>
      <c r="L4210" s="2"/>
    </row>
    <row r="4211" spans="10:12">
      <c r="J4211" s="2"/>
      <c r="K4211" s="2"/>
      <c r="L4211" s="2"/>
    </row>
    <row r="4212" spans="10:12">
      <c r="J4212" s="2"/>
      <c r="K4212" s="2"/>
      <c r="L4212" s="2"/>
    </row>
    <row r="4213" spans="10:12">
      <c r="J4213" s="2"/>
      <c r="K4213" s="2"/>
      <c r="L4213" s="2"/>
    </row>
    <row r="4214" spans="10:12">
      <c r="J4214" s="2"/>
      <c r="K4214" s="2"/>
      <c r="L4214" s="2"/>
    </row>
    <row r="4215" spans="10:12">
      <c r="J4215" s="2"/>
      <c r="K4215" s="2"/>
      <c r="L4215" s="2"/>
    </row>
    <row r="4216" spans="10:12">
      <c r="J4216" s="2"/>
      <c r="K4216" s="2"/>
      <c r="L4216" s="2"/>
    </row>
    <row r="4217" spans="10:12">
      <c r="J4217" s="2"/>
      <c r="K4217" s="2"/>
      <c r="L4217" s="2"/>
    </row>
    <row r="4218" spans="10:12">
      <c r="J4218" s="2"/>
      <c r="K4218" s="2"/>
      <c r="L4218" s="2"/>
    </row>
    <row r="4219" spans="10:12">
      <c r="J4219" s="2"/>
      <c r="K4219" s="2"/>
      <c r="L4219" s="2"/>
    </row>
    <row r="4220" spans="10:12">
      <c r="J4220" s="2"/>
      <c r="K4220" s="2"/>
      <c r="L4220" s="2"/>
    </row>
    <row r="4221" spans="10:12">
      <c r="J4221" s="2"/>
      <c r="K4221" s="2"/>
      <c r="L4221" s="2"/>
    </row>
    <row r="4222" spans="10:12">
      <c r="J4222" s="2"/>
      <c r="K4222" s="2"/>
      <c r="L4222" s="2"/>
    </row>
    <row r="4223" spans="10:12">
      <c r="J4223" s="2"/>
      <c r="K4223" s="2"/>
      <c r="L4223" s="2"/>
    </row>
    <row r="4224" spans="10:12">
      <c r="J4224" s="2"/>
      <c r="K4224" s="2"/>
      <c r="L4224" s="2"/>
    </row>
    <row r="4225" spans="10:12">
      <c r="J4225" s="2"/>
      <c r="K4225" s="2"/>
      <c r="L4225" s="2"/>
    </row>
    <row r="4226" spans="10:12">
      <c r="J4226" s="2"/>
      <c r="K4226" s="2"/>
      <c r="L4226" s="2"/>
    </row>
    <row r="4227" spans="10:12">
      <c r="J4227" s="2"/>
      <c r="K4227" s="2"/>
      <c r="L4227" s="2"/>
    </row>
    <row r="4228" spans="10:12">
      <c r="J4228" s="2"/>
      <c r="K4228" s="2"/>
      <c r="L4228" s="2"/>
    </row>
    <row r="4229" spans="10:12">
      <c r="J4229" s="2"/>
      <c r="K4229" s="2"/>
      <c r="L4229" s="2"/>
    </row>
    <row r="4230" spans="10:12">
      <c r="J4230" s="2"/>
      <c r="K4230" s="2"/>
      <c r="L4230" s="2"/>
    </row>
    <row r="4231" spans="10:12">
      <c r="J4231" s="2"/>
      <c r="K4231" s="2"/>
      <c r="L4231" s="2"/>
    </row>
    <row r="4232" spans="10:12">
      <c r="J4232" s="2"/>
      <c r="K4232" s="2"/>
      <c r="L4232" s="2"/>
    </row>
    <row r="4233" spans="10:12">
      <c r="J4233" s="2"/>
      <c r="K4233" s="2"/>
      <c r="L4233" s="2"/>
    </row>
    <row r="4234" spans="10:12">
      <c r="J4234" s="2"/>
      <c r="K4234" s="2"/>
      <c r="L4234" s="2"/>
    </row>
    <row r="4235" spans="10:12">
      <c r="J4235" s="2"/>
      <c r="K4235" s="2"/>
      <c r="L4235" s="2"/>
    </row>
    <row r="4236" spans="10:12">
      <c r="J4236" s="2"/>
      <c r="K4236" s="2"/>
      <c r="L4236" s="2"/>
    </row>
    <row r="4237" spans="10:12">
      <c r="J4237" s="2"/>
      <c r="K4237" s="2"/>
      <c r="L4237" s="2"/>
    </row>
    <row r="4238" spans="10:12">
      <c r="J4238" s="2"/>
      <c r="K4238" s="2"/>
      <c r="L4238" s="2"/>
    </row>
    <row r="4239" spans="10:12">
      <c r="J4239" s="2"/>
      <c r="K4239" s="2"/>
      <c r="L4239" s="2"/>
    </row>
    <row r="4240" spans="10:12">
      <c r="J4240" s="2"/>
      <c r="K4240" s="2"/>
      <c r="L4240" s="2"/>
    </row>
    <row r="4241" spans="10:12">
      <c r="J4241" s="2"/>
      <c r="K4241" s="2"/>
      <c r="L4241" s="2"/>
    </row>
    <row r="4242" spans="10:12">
      <c r="J4242" s="2"/>
      <c r="K4242" s="2"/>
      <c r="L4242" s="2"/>
    </row>
    <row r="4243" spans="10:12">
      <c r="J4243" s="2"/>
      <c r="K4243" s="2"/>
      <c r="L4243" s="2"/>
    </row>
    <row r="4244" spans="10:12">
      <c r="J4244" s="2"/>
      <c r="K4244" s="2"/>
      <c r="L4244" s="2"/>
    </row>
    <row r="4245" spans="10:12">
      <c r="J4245" s="2"/>
      <c r="K4245" s="2"/>
      <c r="L4245" s="2"/>
    </row>
    <row r="4246" spans="10:12">
      <c r="J4246" s="2"/>
      <c r="K4246" s="2"/>
      <c r="L4246" s="2"/>
    </row>
    <row r="4247" spans="10:12">
      <c r="J4247" s="2"/>
      <c r="K4247" s="2"/>
      <c r="L4247" s="2"/>
    </row>
    <row r="4248" spans="10:12">
      <c r="J4248" s="2"/>
      <c r="K4248" s="2"/>
      <c r="L4248" s="2"/>
    </row>
    <row r="4249" spans="10:12">
      <c r="J4249" s="2"/>
      <c r="K4249" s="2"/>
      <c r="L4249" s="2"/>
    </row>
    <row r="4250" spans="10:12">
      <c r="J4250" s="2"/>
      <c r="K4250" s="2"/>
      <c r="L4250" s="2"/>
    </row>
    <row r="4251" spans="10:12">
      <c r="J4251" s="2"/>
      <c r="K4251" s="2"/>
      <c r="L4251" s="2"/>
    </row>
    <row r="4252" spans="10:12">
      <c r="J4252" s="2"/>
      <c r="K4252" s="2"/>
      <c r="L4252" s="2"/>
    </row>
    <row r="4253" spans="10:12">
      <c r="J4253" s="2"/>
      <c r="K4253" s="2"/>
      <c r="L4253" s="2"/>
    </row>
    <row r="4254" spans="10:12">
      <c r="J4254" s="2"/>
      <c r="K4254" s="2"/>
      <c r="L4254" s="2"/>
    </row>
    <row r="4255" spans="10:12">
      <c r="J4255" s="2"/>
      <c r="K4255" s="2"/>
      <c r="L4255" s="2"/>
    </row>
    <row r="4256" spans="10:12">
      <c r="J4256" s="2"/>
      <c r="K4256" s="2"/>
      <c r="L4256" s="2"/>
    </row>
    <row r="4257" spans="10:12">
      <c r="J4257" s="2"/>
      <c r="K4257" s="2"/>
      <c r="L4257" s="2"/>
    </row>
    <row r="4258" spans="10:12">
      <c r="J4258" s="2"/>
      <c r="K4258" s="2"/>
      <c r="L4258" s="2"/>
    </row>
    <row r="4259" spans="10:12">
      <c r="J4259" s="2"/>
      <c r="K4259" s="2"/>
      <c r="L4259" s="2"/>
    </row>
    <row r="4260" spans="10:12">
      <c r="J4260" s="2"/>
      <c r="K4260" s="2"/>
      <c r="L4260" s="2"/>
    </row>
    <row r="4261" spans="10:12">
      <c r="J4261" s="2"/>
      <c r="K4261" s="2"/>
      <c r="L4261" s="2"/>
    </row>
    <row r="4262" spans="10:12">
      <c r="J4262" s="2"/>
      <c r="K4262" s="2"/>
      <c r="L4262" s="2"/>
    </row>
    <row r="4263" spans="10:12">
      <c r="J4263" s="2"/>
      <c r="K4263" s="2"/>
      <c r="L4263" s="2"/>
    </row>
    <row r="4264" spans="10:12">
      <c r="J4264" s="2"/>
      <c r="K4264" s="2"/>
      <c r="L4264" s="2"/>
    </row>
    <row r="4265" spans="10:12">
      <c r="J4265" s="2"/>
      <c r="K4265" s="2"/>
      <c r="L4265" s="2"/>
    </row>
    <row r="4266" spans="10:12">
      <c r="J4266" s="2"/>
      <c r="K4266" s="2"/>
      <c r="L4266" s="2"/>
    </row>
    <row r="4267" spans="10:12">
      <c r="J4267" s="2"/>
      <c r="K4267" s="2"/>
      <c r="L4267" s="2"/>
    </row>
    <row r="4268" spans="10:12">
      <c r="J4268" s="2"/>
      <c r="K4268" s="2"/>
      <c r="L4268" s="2"/>
    </row>
    <row r="4269" spans="10:12">
      <c r="J4269" s="2"/>
      <c r="K4269" s="2"/>
      <c r="L4269" s="2"/>
    </row>
    <row r="4270" spans="10:12">
      <c r="J4270" s="2"/>
      <c r="K4270" s="2"/>
      <c r="L4270" s="2"/>
    </row>
    <row r="4271" spans="10:12">
      <c r="J4271" s="2"/>
      <c r="K4271" s="2"/>
      <c r="L4271" s="2"/>
    </row>
    <row r="4272" spans="10:12">
      <c r="J4272" s="2"/>
      <c r="K4272" s="2"/>
      <c r="L4272" s="2"/>
    </row>
    <row r="4273" spans="10:12">
      <c r="J4273" s="2"/>
      <c r="K4273" s="2"/>
      <c r="L4273" s="2"/>
    </row>
    <row r="4274" spans="10:12">
      <c r="J4274" s="2"/>
      <c r="K4274" s="2"/>
      <c r="L4274" s="2"/>
    </row>
    <row r="4275" spans="10:12">
      <c r="J4275" s="2"/>
      <c r="K4275" s="2"/>
      <c r="L4275" s="2"/>
    </row>
    <row r="4276" spans="10:12">
      <c r="J4276" s="2"/>
      <c r="K4276" s="2"/>
      <c r="L4276" s="2"/>
    </row>
    <row r="4277" spans="10:12">
      <c r="J4277" s="2"/>
      <c r="K4277" s="2"/>
      <c r="L4277" s="2"/>
    </row>
    <row r="4278" spans="10:12">
      <c r="J4278" s="2"/>
      <c r="K4278" s="2"/>
      <c r="L4278" s="2"/>
    </row>
    <row r="4279" spans="10:12">
      <c r="J4279" s="2"/>
      <c r="K4279" s="2"/>
      <c r="L4279" s="2"/>
    </row>
    <row r="4280" spans="10:12">
      <c r="J4280" s="2"/>
      <c r="K4280" s="2"/>
      <c r="L4280" s="2"/>
    </row>
    <row r="4281" spans="10:12">
      <c r="J4281" s="2"/>
      <c r="K4281" s="2"/>
      <c r="L4281" s="2"/>
    </row>
    <row r="4282" spans="10:12">
      <c r="J4282" s="2"/>
      <c r="K4282" s="2"/>
      <c r="L4282" s="2"/>
    </row>
    <row r="4283" spans="10:12">
      <c r="J4283" s="2"/>
      <c r="K4283" s="2"/>
      <c r="L4283" s="2"/>
    </row>
    <row r="4284" spans="10:12">
      <c r="J4284" s="2"/>
      <c r="K4284" s="2"/>
      <c r="L4284" s="2"/>
    </row>
    <row r="4285" spans="10:12">
      <c r="J4285" s="2"/>
      <c r="K4285" s="2"/>
      <c r="L4285" s="2"/>
    </row>
    <row r="4286" spans="10:12">
      <c r="J4286" s="2"/>
      <c r="K4286" s="2"/>
      <c r="L4286" s="2"/>
    </row>
    <row r="4287" spans="10:12">
      <c r="J4287" s="2"/>
      <c r="K4287" s="2"/>
      <c r="L4287" s="2"/>
    </row>
    <row r="4288" spans="10:12">
      <c r="J4288" s="2"/>
      <c r="K4288" s="2"/>
      <c r="L4288" s="2"/>
    </row>
    <row r="4289" spans="10:12">
      <c r="J4289" s="2"/>
      <c r="K4289" s="2"/>
      <c r="L4289" s="2"/>
    </row>
    <row r="4290" spans="10:12">
      <c r="J4290" s="2"/>
      <c r="K4290" s="2"/>
      <c r="L4290" s="2"/>
    </row>
    <row r="4291" spans="10:12">
      <c r="J4291" s="2"/>
      <c r="K4291" s="2"/>
      <c r="L4291" s="2"/>
    </row>
    <row r="4292" spans="10:12">
      <c r="J4292" s="2"/>
      <c r="K4292" s="2"/>
      <c r="L4292" s="2"/>
    </row>
    <row r="4293" spans="10:12">
      <c r="J4293" s="2"/>
      <c r="K4293" s="2"/>
      <c r="L4293" s="2"/>
    </row>
    <row r="4294" spans="10:12">
      <c r="J4294" s="2"/>
      <c r="K4294" s="2"/>
      <c r="L4294" s="2"/>
    </row>
    <row r="4295" spans="10:12">
      <c r="J4295" s="2"/>
      <c r="K4295" s="2"/>
      <c r="L4295" s="2"/>
    </row>
    <row r="4296" spans="10:12">
      <c r="J4296" s="2"/>
      <c r="K4296" s="2"/>
      <c r="L4296" s="2"/>
    </row>
    <row r="4297" spans="10:12">
      <c r="J4297" s="2"/>
      <c r="K4297" s="2"/>
      <c r="L4297" s="2"/>
    </row>
    <row r="4298" spans="10:12">
      <c r="J4298" s="2"/>
      <c r="K4298" s="2"/>
      <c r="L4298" s="2"/>
    </row>
    <row r="4299" spans="10:12">
      <c r="J4299" s="2"/>
      <c r="K4299" s="2"/>
      <c r="L4299" s="2"/>
    </row>
    <row r="4300" spans="10:12">
      <c r="J4300" s="2"/>
      <c r="K4300" s="2"/>
      <c r="L4300" s="2"/>
    </row>
    <row r="4301" spans="10:12">
      <c r="J4301" s="2"/>
      <c r="K4301" s="2"/>
      <c r="L4301" s="2"/>
    </row>
    <row r="4302" spans="10:12">
      <c r="J4302" s="2"/>
      <c r="K4302" s="2"/>
      <c r="L4302" s="2"/>
    </row>
    <row r="4303" spans="10:12">
      <c r="J4303" s="2"/>
      <c r="K4303" s="2"/>
      <c r="L4303" s="2"/>
    </row>
    <row r="4304" spans="10:12">
      <c r="J4304" s="2"/>
      <c r="K4304" s="2"/>
      <c r="L4304" s="2"/>
    </row>
    <row r="4305" spans="10:12">
      <c r="J4305" s="2"/>
      <c r="K4305" s="2"/>
      <c r="L4305" s="2"/>
    </row>
    <row r="4306" spans="10:12">
      <c r="J4306" s="2"/>
      <c r="K4306" s="2"/>
      <c r="L4306" s="2"/>
    </row>
    <row r="4307" spans="10:12">
      <c r="J4307" s="2"/>
      <c r="K4307" s="2"/>
      <c r="L4307" s="2"/>
    </row>
    <row r="4308" spans="10:12">
      <c r="J4308" s="2"/>
      <c r="K4308" s="2"/>
      <c r="L4308" s="2"/>
    </row>
    <row r="4309" spans="10:12">
      <c r="J4309" s="2"/>
      <c r="K4309" s="2"/>
      <c r="L4309" s="2"/>
    </row>
    <row r="4310" spans="10:12">
      <c r="J4310" s="2"/>
      <c r="K4310" s="2"/>
      <c r="L4310" s="2"/>
    </row>
    <row r="4311" spans="10:12">
      <c r="J4311" s="2"/>
      <c r="K4311" s="2"/>
      <c r="L4311" s="2"/>
    </row>
    <row r="4312" spans="10:12">
      <c r="J4312" s="2"/>
      <c r="K4312" s="2"/>
      <c r="L4312" s="2"/>
    </row>
    <row r="4313" spans="10:12">
      <c r="J4313" s="2"/>
      <c r="K4313" s="2"/>
      <c r="L4313" s="2"/>
    </row>
    <row r="4314" spans="10:12">
      <c r="J4314" s="2"/>
      <c r="K4314" s="2"/>
      <c r="L4314" s="2"/>
    </row>
    <row r="4315" spans="10:12">
      <c r="J4315" s="2"/>
      <c r="K4315" s="2"/>
      <c r="L4315" s="2"/>
    </row>
    <row r="4316" spans="10:12">
      <c r="J4316" s="2"/>
      <c r="K4316" s="2"/>
      <c r="L4316" s="2"/>
    </row>
    <row r="4317" spans="10:12">
      <c r="J4317" s="2"/>
      <c r="K4317" s="2"/>
      <c r="L4317" s="2"/>
    </row>
    <row r="4318" spans="10:12">
      <c r="J4318" s="2"/>
      <c r="K4318" s="2"/>
      <c r="L4318" s="2"/>
    </row>
    <row r="4319" spans="10:12">
      <c r="J4319" s="2"/>
      <c r="K4319" s="2"/>
      <c r="L4319" s="2"/>
    </row>
    <row r="4320" spans="10:12">
      <c r="J4320" s="2"/>
      <c r="K4320" s="2"/>
      <c r="L4320" s="2"/>
    </row>
    <row r="4321" spans="10:12">
      <c r="J4321" s="2"/>
      <c r="K4321" s="2"/>
      <c r="L4321" s="2"/>
    </row>
    <row r="4322" spans="10:12">
      <c r="J4322" s="2"/>
      <c r="K4322" s="2"/>
      <c r="L4322" s="2"/>
    </row>
    <row r="4323" spans="10:12">
      <c r="J4323" s="2"/>
      <c r="K4323" s="2"/>
      <c r="L4323" s="2"/>
    </row>
    <row r="4324" spans="10:12">
      <c r="J4324" s="2"/>
      <c r="K4324" s="2"/>
      <c r="L4324" s="2"/>
    </row>
    <row r="4325" spans="10:12">
      <c r="J4325" s="2"/>
      <c r="K4325" s="2"/>
      <c r="L4325" s="2"/>
    </row>
    <row r="4326" spans="10:12">
      <c r="J4326" s="2"/>
      <c r="K4326" s="2"/>
      <c r="L4326" s="2"/>
    </row>
    <row r="4327" spans="10:12">
      <c r="J4327" s="2"/>
      <c r="K4327" s="2"/>
      <c r="L4327" s="2"/>
    </row>
    <row r="4328" spans="10:12">
      <c r="J4328" s="2"/>
      <c r="K4328" s="2"/>
      <c r="L4328" s="2"/>
    </row>
    <row r="4329" spans="10:12">
      <c r="J4329" s="2"/>
      <c r="K4329" s="2"/>
      <c r="L4329" s="2"/>
    </row>
    <row r="4330" spans="10:12">
      <c r="J4330" s="2"/>
      <c r="K4330" s="2"/>
      <c r="L4330" s="2"/>
    </row>
    <row r="4331" spans="10:12">
      <c r="J4331" s="2"/>
      <c r="K4331" s="2"/>
      <c r="L4331" s="2"/>
    </row>
    <row r="4332" spans="10:12">
      <c r="J4332" s="2"/>
      <c r="K4332" s="2"/>
      <c r="L4332" s="2"/>
    </row>
    <row r="4333" spans="10:12">
      <c r="J4333" s="2"/>
      <c r="K4333" s="2"/>
      <c r="L4333" s="2"/>
    </row>
    <row r="4334" spans="10:12">
      <c r="J4334" s="2"/>
      <c r="K4334" s="2"/>
      <c r="L4334" s="2"/>
    </row>
    <row r="4335" spans="10:12">
      <c r="J4335" s="2"/>
      <c r="K4335" s="2"/>
      <c r="L4335" s="2"/>
    </row>
    <row r="4336" spans="10:12">
      <c r="J4336" s="2"/>
      <c r="K4336" s="2"/>
      <c r="L4336" s="2"/>
    </row>
    <row r="4337" spans="10:12">
      <c r="J4337" s="2"/>
      <c r="K4337" s="2"/>
      <c r="L4337" s="2"/>
    </row>
    <row r="4338" spans="10:12">
      <c r="J4338" s="2"/>
      <c r="K4338" s="2"/>
      <c r="L4338" s="2"/>
    </row>
    <row r="4339" spans="10:12">
      <c r="J4339" s="2"/>
      <c r="K4339" s="2"/>
      <c r="L4339" s="2"/>
    </row>
    <row r="4340" spans="10:12">
      <c r="J4340" s="2"/>
      <c r="K4340" s="2"/>
      <c r="L4340" s="2"/>
    </row>
    <row r="4341" spans="10:12">
      <c r="J4341" s="2"/>
      <c r="K4341" s="2"/>
      <c r="L4341" s="2"/>
    </row>
    <row r="4342" spans="10:12">
      <c r="J4342" s="2"/>
      <c r="K4342" s="2"/>
      <c r="L4342" s="2"/>
    </row>
    <row r="4343" spans="10:12">
      <c r="J4343" s="2"/>
      <c r="K4343" s="2"/>
      <c r="L4343" s="2"/>
    </row>
    <row r="4344" spans="10:12">
      <c r="J4344" s="2"/>
      <c r="K4344" s="2"/>
      <c r="L4344" s="2"/>
    </row>
    <row r="4345" spans="10:12">
      <c r="J4345" s="2"/>
      <c r="K4345" s="2"/>
      <c r="L4345" s="2"/>
    </row>
    <row r="4346" spans="10:12">
      <c r="J4346" s="2"/>
      <c r="K4346" s="2"/>
      <c r="L4346" s="2"/>
    </row>
    <row r="4347" spans="10:12">
      <c r="J4347" s="2"/>
      <c r="K4347" s="2"/>
      <c r="L4347" s="2"/>
    </row>
    <row r="4348" spans="10:12">
      <c r="J4348" s="2"/>
      <c r="K4348" s="2"/>
      <c r="L4348" s="2"/>
    </row>
    <row r="4349" spans="10:12">
      <c r="J4349" s="2"/>
      <c r="K4349" s="2"/>
      <c r="L4349" s="2"/>
    </row>
    <row r="4350" spans="10:12">
      <c r="J4350" s="2"/>
      <c r="K4350" s="2"/>
      <c r="L4350" s="2"/>
    </row>
    <row r="4351" spans="10:12">
      <c r="J4351" s="2"/>
      <c r="K4351" s="2"/>
      <c r="L4351" s="2"/>
    </row>
    <row r="4352" spans="10:12">
      <c r="J4352" s="2"/>
      <c r="K4352" s="2"/>
      <c r="L4352" s="2"/>
    </row>
    <row r="4353" spans="10:12">
      <c r="J4353" s="2"/>
      <c r="K4353" s="2"/>
      <c r="L4353" s="2"/>
    </row>
    <row r="4354" spans="10:12">
      <c r="J4354" s="2"/>
      <c r="K4354" s="2"/>
      <c r="L4354" s="2"/>
    </row>
    <row r="4355" spans="10:12">
      <c r="J4355" s="2"/>
      <c r="K4355" s="2"/>
      <c r="L4355" s="2"/>
    </row>
    <row r="4356" spans="10:12">
      <c r="J4356" s="2"/>
      <c r="K4356" s="2"/>
      <c r="L4356" s="2"/>
    </row>
    <row r="4357" spans="10:12">
      <c r="J4357" s="2"/>
      <c r="K4357" s="2"/>
      <c r="L4357" s="2"/>
    </row>
    <row r="4358" spans="10:12">
      <c r="J4358" s="2"/>
      <c r="K4358" s="2"/>
      <c r="L4358" s="2"/>
    </row>
    <row r="4359" spans="10:12">
      <c r="J4359" s="2"/>
      <c r="K4359" s="2"/>
      <c r="L4359" s="2"/>
    </row>
    <row r="4360" spans="10:12">
      <c r="J4360" s="2"/>
      <c r="K4360" s="2"/>
      <c r="L4360" s="2"/>
    </row>
    <row r="4361" spans="10:12">
      <c r="J4361" s="2"/>
      <c r="K4361" s="2"/>
      <c r="L4361" s="2"/>
    </row>
    <row r="4362" spans="10:12">
      <c r="J4362" s="2"/>
      <c r="K4362" s="2"/>
      <c r="L4362" s="2"/>
    </row>
    <row r="4363" spans="10:12">
      <c r="J4363" s="2"/>
      <c r="K4363" s="2"/>
      <c r="L4363" s="2"/>
    </row>
    <row r="4364" spans="10:12">
      <c r="J4364" s="2"/>
      <c r="K4364" s="2"/>
      <c r="L4364" s="2"/>
    </row>
    <row r="4365" spans="10:12">
      <c r="J4365" s="2"/>
      <c r="K4365" s="2"/>
      <c r="L4365" s="2"/>
    </row>
    <row r="4366" spans="10:12">
      <c r="J4366" s="2"/>
      <c r="K4366" s="2"/>
      <c r="L4366" s="2"/>
    </row>
    <row r="4367" spans="10:12">
      <c r="J4367" s="2"/>
      <c r="K4367" s="2"/>
      <c r="L4367" s="2"/>
    </row>
    <row r="4368" spans="10:12">
      <c r="J4368" s="2"/>
      <c r="K4368" s="2"/>
      <c r="L4368" s="2"/>
    </row>
    <row r="4369" spans="10:12">
      <c r="J4369" s="2"/>
      <c r="K4369" s="2"/>
      <c r="L4369" s="2"/>
    </row>
    <row r="4370" spans="10:12">
      <c r="J4370" s="2"/>
      <c r="K4370" s="2"/>
      <c r="L4370" s="2"/>
    </row>
    <row r="4371" spans="10:12">
      <c r="J4371" s="2"/>
      <c r="K4371" s="2"/>
      <c r="L4371" s="2"/>
    </row>
    <row r="4372" spans="10:12">
      <c r="J4372" s="2"/>
      <c r="K4372" s="2"/>
      <c r="L4372" s="2"/>
    </row>
    <row r="4373" spans="10:12">
      <c r="J4373" s="2"/>
      <c r="K4373" s="2"/>
      <c r="L4373" s="2"/>
    </row>
    <row r="4374" spans="10:12">
      <c r="J4374" s="2"/>
      <c r="K4374" s="2"/>
      <c r="L4374" s="2"/>
    </row>
    <row r="4375" spans="10:12">
      <c r="J4375" s="2"/>
      <c r="K4375" s="2"/>
      <c r="L4375" s="2"/>
    </row>
    <row r="4376" spans="10:12">
      <c r="J4376" s="2"/>
      <c r="K4376" s="2"/>
      <c r="L4376" s="2"/>
    </row>
    <row r="4377" spans="10:12">
      <c r="J4377" s="2"/>
      <c r="K4377" s="2"/>
      <c r="L4377" s="2"/>
    </row>
    <row r="4378" spans="10:12">
      <c r="J4378" s="2"/>
      <c r="K4378" s="2"/>
      <c r="L4378" s="2"/>
    </row>
    <row r="4379" spans="10:12">
      <c r="J4379" s="2"/>
      <c r="K4379" s="2"/>
      <c r="L4379" s="2"/>
    </row>
    <row r="4380" spans="10:12">
      <c r="J4380" s="2"/>
      <c r="K4380" s="2"/>
      <c r="L4380" s="2"/>
    </row>
    <row r="4381" spans="10:12">
      <c r="J4381" s="2"/>
      <c r="K4381" s="2"/>
      <c r="L4381" s="2"/>
    </row>
    <row r="4382" spans="10:12">
      <c r="J4382" s="2"/>
      <c r="K4382" s="2"/>
      <c r="L4382" s="2"/>
    </row>
    <row r="4383" spans="10:12">
      <c r="J4383" s="2"/>
      <c r="K4383" s="2"/>
      <c r="L4383" s="2"/>
    </row>
    <row r="4384" spans="10:12">
      <c r="J4384" s="2"/>
      <c r="K4384" s="2"/>
      <c r="L4384" s="2"/>
    </row>
    <row r="4385" spans="10:12">
      <c r="J4385" s="2"/>
      <c r="K4385" s="2"/>
      <c r="L4385" s="2"/>
    </row>
    <row r="4386" spans="10:12">
      <c r="J4386" s="2"/>
      <c r="K4386" s="2"/>
      <c r="L4386" s="2"/>
    </row>
    <row r="4387" spans="10:12">
      <c r="J4387" s="2"/>
      <c r="K4387" s="2"/>
      <c r="L4387" s="2"/>
    </row>
    <row r="4388" spans="10:12">
      <c r="J4388" s="2"/>
      <c r="K4388" s="2"/>
      <c r="L4388" s="2"/>
    </row>
    <row r="4389" spans="10:12">
      <c r="J4389" s="2"/>
      <c r="K4389" s="2"/>
      <c r="L4389" s="2"/>
    </row>
    <row r="4390" spans="10:12">
      <c r="J4390" s="2"/>
      <c r="K4390" s="2"/>
      <c r="L4390" s="2"/>
    </row>
    <row r="4391" spans="10:12">
      <c r="J4391" s="2"/>
      <c r="K4391" s="2"/>
      <c r="L4391" s="2"/>
    </row>
    <row r="4392" spans="10:12">
      <c r="J4392" s="2"/>
      <c r="K4392" s="2"/>
      <c r="L4392" s="2"/>
    </row>
    <row r="4393" spans="10:12">
      <c r="J4393" s="2"/>
      <c r="K4393" s="2"/>
      <c r="L4393" s="2"/>
    </row>
    <row r="4394" spans="10:12">
      <c r="J4394" s="2"/>
      <c r="K4394" s="2"/>
      <c r="L4394" s="2"/>
    </row>
    <row r="4395" spans="10:12">
      <c r="J4395" s="2"/>
      <c r="K4395" s="2"/>
      <c r="L4395" s="2"/>
    </row>
    <row r="4396" spans="10:12">
      <c r="J4396" s="2"/>
      <c r="K4396" s="2"/>
      <c r="L4396" s="2"/>
    </row>
    <row r="4397" spans="10:12">
      <c r="J4397" s="2"/>
      <c r="K4397" s="2"/>
      <c r="L4397" s="2"/>
    </row>
    <row r="4398" spans="10:12">
      <c r="J4398" s="2"/>
      <c r="K4398" s="2"/>
      <c r="L4398" s="2"/>
    </row>
    <row r="4399" spans="10:12">
      <c r="J4399" s="2"/>
      <c r="K4399" s="2"/>
      <c r="L4399" s="2"/>
    </row>
    <row r="4400" spans="10:12">
      <c r="J4400" s="2"/>
      <c r="K4400" s="2"/>
      <c r="L4400" s="2"/>
    </row>
    <row r="4401" spans="10:12">
      <c r="J4401" s="2"/>
      <c r="K4401" s="2"/>
      <c r="L4401" s="2"/>
    </row>
    <row r="4402" spans="10:12">
      <c r="J4402" s="2"/>
      <c r="K4402" s="2"/>
      <c r="L4402" s="2"/>
    </row>
    <row r="4403" spans="10:12">
      <c r="J4403" s="2"/>
      <c r="K4403" s="2"/>
      <c r="L4403" s="2"/>
    </row>
    <row r="4404" spans="10:12">
      <c r="J4404" s="2"/>
      <c r="K4404" s="2"/>
      <c r="L4404" s="2"/>
    </row>
    <row r="4405" spans="10:12">
      <c r="J4405" s="2"/>
      <c r="K4405" s="2"/>
      <c r="L4405" s="2"/>
    </row>
    <row r="4406" spans="10:12">
      <c r="J4406" s="2"/>
      <c r="K4406" s="2"/>
      <c r="L4406" s="2"/>
    </row>
    <row r="4407" spans="10:12">
      <c r="J4407" s="2"/>
      <c r="K4407" s="2"/>
      <c r="L4407" s="2"/>
    </row>
    <row r="4408" spans="10:12">
      <c r="J4408" s="2"/>
      <c r="K4408" s="2"/>
      <c r="L4408" s="2"/>
    </row>
    <row r="4409" spans="10:12">
      <c r="J4409" s="2"/>
      <c r="K4409" s="2"/>
      <c r="L4409" s="2"/>
    </row>
    <row r="4410" spans="10:12">
      <c r="J4410" s="2"/>
      <c r="K4410" s="2"/>
      <c r="L4410" s="2"/>
    </row>
    <row r="4411" spans="10:12">
      <c r="J4411" s="2"/>
      <c r="K4411" s="2"/>
      <c r="L4411" s="2"/>
    </row>
    <row r="4412" spans="10:12">
      <c r="J4412" s="2"/>
      <c r="K4412" s="2"/>
      <c r="L4412" s="2"/>
    </row>
    <row r="4413" spans="10:12">
      <c r="J4413" s="2"/>
      <c r="K4413" s="2"/>
      <c r="L4413" s="2"/>
    </row>
    <row r="4414" spans="10:12">
      <c r="J4414" s="2"/>
      <c r="K4414" s="2"/>
      <c r="L4414" s="2"/>
    </row>
    <row r="4415" spans="10:12">
      <c r="J4415" s="2"/>
      <c r="K4415" s="2"/>
      <c r="L4415" s="2"/>
    </row>
    <row r="4416" spans="10:12">
      <c r="J4416" s="2"/>
      <c r="K4416" s="2"/>
      <c r="L4416" s="2"/>
    </row>
    <row r="4417" spans="10:12">
      <c r="J4417" s="2"/>
      <c r="K4417" s="2"/>
      <c r="L4417" s="2"/>
    </row>
    <row r="4418" spans="10:12">
      <c r="J4418" s="2"/>
      <c r="K4418" s="2"/>
      <c r="L4418" s="2"/>
    </row>
    <row r="4419" spans="10:12">
      <c r="J4419" s="2"/>
      <c r="K4419" s="2"/>
      <c r="L4419" s="2"/>
    </row>
    <row r="4420" spans="10:12">
      <c r="J4420" s="2"/>
      <c r="K4420" s="2"/>
      <c r="L4420" s="2"/>
    </row>
    <row r="4421" spans="10:12">
      <c r="J4421" s="2"/>
      <c r="K4421" s="2"/>
      <c r="L4421" s="2"/>
    </row>
    <row r="4422" spans="10:12">
      <c r="J4422" s="2"/>
      <c r="K4422" s="2"/>
      <c r="L4422" s="2"/>
    </row>
    <row r="4423" spans="10:12">
      <c r="J4423" s="2"/>
      <c r="K4423" s="2"/>
      <c r="L4423" s="2"/>
    </row>
    <row r="4424" spans="10:12">
      <c r="J4424" s="2"/>
      <c r="K4424" s="2"/>
      <c r="L4424" s="2"/>
    </row>
    <row r="4425" spans="10:12">
      <c r="J4425" s="2"/>
      <c r="K4425" s="2"/>
      <c r="L4425" s="2"/>
    </row>
    <row r="4426" spans="10:12">
      <c r="J4426" s="2"/>
      <c r="K4426" s="2"/>
      <c r="L4426" s="2"/>
    </row>
    <row r="4427" spans="10:12">
      <c r="J4427" s="2"/>
      <c r="K4427" s="2"/>
      <c r="L4427" s="2"/>
    </row>
    <row r="4428" spans="10:12">
      <c r="J4428" s="2"/>
      <c r="K4428" s="2"/>
      <c r="L4428" s="2"/>
    </row>
    <row r="4429" spans="10:12">
      <c r="J4429" s="2"/>
      <c r="K4429" s="2"/>
      <c r="L4429" s="2"/>
    </row>
    <row r="4430" spans="10:12">
      <c r="J4430" s="2"/>
      <c r="K4430" s="2"/>
      <c r="L4430" s="2"/>
    </row>
    <row r="4431" spans="10:12">
      <c r="J4431" s="2"/>
      <c r="K4431" s="2"/>
      <c r="L4431" s="2"/>
    </row>
    <row r="4432" spans="10:12">
      <c r="J4432" s="2"/>
      <c r="K4432" s="2"/>
      <c r="L4432" s="2"/>
    </row>
    <row r="4433" spans="10:12">
      <c r="J4433" s="2"/>
      <c r="K4433" s="2"/>
      <c r="L4433" s="2"/>
    </row>
    <row r="4434" spans="10:12">
      <c r="J4434" s="2"/>
      <c r="K4434" s="2"/>
      <c r="L4434" s="2"/>
    </row>
    <row r="4435" spans="10:12">
      <c r="J4435" s="2"/>
      <c r="K4435" s="2"/>
      <c r="L4435" s="2"/>
    </row>
    <row r="4436" spans="10:12">
      <c r="J4436" s="2"/>
      <c r="K4436" s="2"/>
      <c r="L4436" s="2"/>
    </row>
    <row r="4437" spans="10:12">
      <c r="J4437" s="2"/>
      <c r="K4437" s="2"/>
      <c r="L4437" s="2"/>
    </row>
    <row r="4438" spans="10:12">
      <c r="J4438" s="2"/>
      <c r="K4438" s="2"/>
      <c r="L4438" s="2"/>
    </row>
    <row r="4439" spans="10:12">
      <c r="J4439" s="2"/>
      <c r="K4439" s="2"/>
      <c r="L4439" s="2"/>
    </row>
    <row r="4440" spans="10:12">
      <c r="J4440" s="2"/>
      <c r="K4440" s="2"/>
      <c r="L4440" s="2"/>
    </row>
    <row r="4441" spans="10:12">
      <c r="J4441" s="2"/>
      <c r="K4441" s="2"/>
      <c r="L4441" s="2"/>
    </row>
    <row r="4442" spans="10:12">
      <c r="J4442" s="2"/>
      <c r="K4442" s="2"/>
      <c r="L4442" s="2"/>
    </row>
    <row r="4443" spans="10:12">
      <c r="J4443" s="2"/>
      <c r="K4443" s="2"/>
      <c r="L4443" s="2"/>
    </row>
    <row r="4444" spans="10:12">
      <c r="J4444" s="2"/>
      <c r="K4444" s="2"/>
      <c r="L4444" s="2"/>
    </row>
    <row r="4445" spans="10:12">
      <c r="J4445" s="2"/>
      <c r="K4445" s="2"/>
      <c r="L4445" s="2"/>
    </row>
    <row r="4446" spans="10:12">
      <c r="J4446" s="2"/>
      <c r="K4446" s="2"/>
      <c r="L4446" s="2"/>
    </row>
    <row r="4447" spans="10:12">
      <c r="J4447" s="2"/>
      <c r="K4447" s="2"/>
      <c r="L4447" s="2"/>
    </row>
    <row r="4448" spans="10:12">
      <c r="J4448" s="2"/>
      <c r="K4448" s="2"/>
      <c r="L4448" s="2"/>
    </row>
    <row r="4449" spans="10:12">
      <c r="J4449" s="2"/>
      <c r="K4449" s="2"/>
      <c r="L4449" s="2"/>
    </row>
    <row r="4450" spans="10:12">
      <c r="J4450" s="2"/>
      <c r="K4450" s="2"/>
      <c r="L4450" s="2"/>
    </row>
    <row r="4451" spans="10:12">
      <c r="J4451" s="2"/>
      <c r="K4451" s="2"/>
      <c r="L4451" s="2"/>
    </row>
    <row r="4452" spans="10:12">
      <c r="J4452" s="2"/>
      <c r="K4452" s="2"/>
      <c r="L4452" s="2"/>
    </row>
    <row r="4453" spans="10:12">
      <c r="J4453" s="2"/>
      <c r="K4453" s="2"/>
      <c r="L4453" s="2"/>
    </row>
    <row r="4454" spans="10:12">
      <c r="J4454" s="2"/>
      <c r="K4454" s="2"/>
      <c r="L4454" s="2"/>
    </row>
    <row r="4455" spans="10:12">
      <c r="J4455" s="2"/>
      <c r="K4455" s="2"/>
      <c r="L4455" s="2"/>
    </row>
    <row r="4456" spans="10:12">
      <c r="J4456" s="2"/>
      <c r="K4456" s="2"/>
      <c r="L4456" s="2"/>
    </row>
    <row r="4457" spans="10:12">
      <c r="J4457" s="2"/>
      <c r="K4457" s="2"/>
      <c r="L4457" s="2"/>
    </row>
    <row r="4458" spans="10:12">
      <c r="J4458" s="2"/>
      <c r="K4458" s="2"/>
      <c r="L4458" s="2"/>
    </row>
    <row r="4459" spans="10:12">
      <c r="J4459" s="2"/>
      <c r="K4459" s="2"/>
      <c r="L4459" s="2"/>
    </row>
    <row r="4460" spans="10:12">
      <c r="J4460" s="2"/>
      <c r="K4460" s="2"/>
      <c r="L4460" s="2"/>
    </row>
    <row r="4461" spans="10:12">
      <c r="J4461" s="2"/>
      <c r="K4461" s="2"/>
      <c r="L4461" s="2"/>
    </row>
    <row r="4462" spans="10:12">
      <c r="J4462" s="2"/>
      <c r="K4462" s="2"/>
      <c r="L4462" s="2"/>
    </row>
    <row r="4463" spans="10:12">
      <c r="J4463" s="2"/>
      <c r="K4463" s="2"/>
      <c r="L4463" s="2"/>
    </row>
    <row r="4464" spans="10:12">
      <c r="J4464" s="2"/>
      <c r="K4464" s="2"/>
      <c r="L4464" s="2"/>
    </row>
    <row r="4465" spans="10:12">
      <c r="J4465" s="2"/>
      <c r="K4465" s="2"/>
      <c r="L4465" s="2"/>
    </row>
    <row r="4466" spans="10:12">
      <c r="J4466" s="2"/>
      <c r="K4466" s="2"/>
      <c r="L4466" s="2"/>
    </row>
    <row r="4467" spans="10:12">
      <c r="J4467" s="2"/>
      <c r="K4467" s="2"/>
      <c r="L4467" s="2"/>
    </row>
    <row r="4468" spans="10:12">
      <c r="J4468" s="2"/>
      <c r="K4468" s="2"/>
      <c r="L4468" s="2"/>
    </row>
    <row r="4469" spans="10:12">
      <c r="J4469" s="2"/>
      <c r="K4469" s="2"/>
      <c r="L4469" s="2"/>
    </row>
    <row r="4470" spans="10:12">
      <c r="J4470" s="2"/>
      <c r="K4470" s="2"/>
      <c r="L4470" s="2"/>
    </row>
    <row r="4471" spans="10:12">
      <c r="J4471" s="2"/>
      <c r="K4471" s="2"/>
      <c r="L4471" s="2"/>
    </row>
    <row r="4472" spans="10:12">
      <c r="J4472" s="2"/>
      <c r="K4472" s="2"/>
      <c r="L4472" s="2"/>
    </row>
    <row r="4473" spans="10:12">
      <c r="J4473" s="2"/>
      <c r="K4473" s="2"/>
      <c r="L4473" s="2"/>
    </row>
    <row r="4474" spans="10:12">
      <c r="J4474" s="2"/>
      <c r="K4474" s="2"/>
      <c r="L4474" s="2"/>
    </row>
    <row r="4475" spans="10:12">
      <c r="J4475" s="2"/>
      <c r="K4475" s="2"/>
      <c r="L4475" s="2"/>
    </row>
    <row r="4476" spans="10:12">
      <c r="J4476" s="2"/>
      <c r="K4476" s="2"/>
      <c r="L4476" s="2"/>
    </row>
    <row r="4477" spans="10:12">
      <c r="J4477" s="2"/>
      <c r="K4477" s="2"/>
      <c r="L4477" s="2"/>
    </row>
    <row r="4478" spans="10:12">
      <c r="J4478" s="2"/>
      <c r="K4478" s="2"/>
      <c r="L4478" s="2"/>
    </row>
    <row r="4479" spans="10:12">
      <c r="J4479" s="2"/>
      <c r="K4479" s="2"/>
      <c r="L4479" s="2"/>
    </row>
    <row r="4480" spans="10:12">
      <c r="J4480" s="2"/>
      <c r="K4480" s="2"/>
      <c r="L4480" s="2"/>
    </row>
    <row r="4481" spans="10:12">
      <c r="J4481" s="2"/>
      <c r="K4481" s="2"/>
      <c r="L4481" s="2"/>
    </row>
    <row r="4482" spans="10:12">
      <c r="J4482" s="2"/>
      <c r="K4482" s="2"/>
      <c r="L4482" s="2"/>
    </row>
    <row r="4483" spans="10:12">
      <c r="J4483" s="2"/>
      <c r="K4483" s="2"/>
      <c r="L4483" s="2"/>
    </row>
    <row r="4484" spans="10:12">
      <c r="J4484" s="2"/>
      <c r="K4484" s="2"/>
      <c r="L4484" s="2"/>
    </row>
    <row r="4485" spans="10:12">
      <c r="J4485" s="2"/>
      <c r="K4485" s="2"/>
      <c r="L4485" s="2"/>
    </row>
    <row r="4486" spans="10:12">
      <c r="J4486" s="2"/>
      <c r="K4486" s="2"/>
      <c r="L4486" s="2"/>
    </row>
    <row r="4487" spans="10:12">
      <c r="J4487" s="2"/>
      <c r="K4487" s="2"/>
      <c r="L4487" s="2"/>
    </row>
    <row r="4488" spans="10:12">
      <c r="J4488" s="2"/>
      <c r="K4488" s="2"/>
      <c r="L4488" s="2"/>
    </row>
    <row r="4489" spans="10:12">
      <c r="J4489" s="2"/>
      <c r="K4489" s="2"/>
      <c r="L4489" s="2"/>
    </row>
    <row r="4490" spans="10:12">
      <c r="J4490" s="2"/>
      <c r="K4490" s="2"/>
      <c r="L4490" s="2"/>
    </row>
    <row r="4491" spans="10:12">
      <c r="J4491" s="2"/>
      <c r="K4491" s="2"/>
      <c r="L4491" s="2"/>
    </row>
    <row r="4492" spans="10:12">
      <c r="J4492" s="2"/>
      <c r="K4492" s="2"/>
      <c r="L4492" s="2"/>
    </row>
    <row r="4493" spans="10:12">
      <c r="J4493" s="2"/>
      <c r="K4493" s="2"/>
      <c r="L4493" s="2"/>
    </row>
    <row r="4494" spans="10:12">
      <c r="J4494" s="2"/>
      <c r="K4494" s="2"/>
      <c r="L4494" s="2"/>
    </row>
    <row r="4495" spans="10:12">
      <c r="J4495" s="2"/>
      <c r="K4495" s="2"/>
      <c r="L4495" s="2"/>
    </row>
    <row r="4496" spans="10:12">
      <c r="J4496" s="2"/>
      <c r="K4496" s="2"/>
      <c r="L4496" s="2"/>
    </row>
    <row r="4497" spans="10:12">
      <c r="J4497" s="2"/>
      <c r="K4497" s="2"/>
      <c r="L4497" s="2"/>
    </row>
    <row r="4498" spans="10:12">
      <c r="J4498" s="2"/>
      <c r="K4498" s="2"/>
      <c r="L4498" s="2"/>
    </row>
    <row r="4499" spans="10:12">
      <c r="J4499" s="2"/>
      <c r="K4499" s="2"/>
      <c r="L4499" s="2"/>
    </row>
    <row r="4500" spans="10:12">
      <c r="J4500" s="2"/>
      <c r="K4500" s="2"/>
      <c r="L4500" s="2"/>
    </row>
    <row r="4501" spans="10:12">
      <c r="J4501" s="2"/>
      <c r="K4501" s="2"/>
      <c r="L4501" s="2"/>
    </row>
    <row r="4502" spans="10:12">
      <c r="J4502" s="2"/>
      <c r="K4502" s="2"/>
      <c r="L4502" s="2"/>
    </row>
    <row r="4503" spans="10:12">
      <c r="J4503" s="2"/>
      <c r="K4503" s="2"/>
      <c r="L4503" s="2"/>
    </row>
    <row r="4504" spans="10:12">
      <c r="J4504" s="2"/>
      <c r="K4504" s="2"/>
      <c r="L4504" s="2"/>
    </row>
    <row r="4505" spans="10:12">
      <c r="J4505" s="2"/>
      <c r="K4505" s="2"/>
      <c r="L4505" s="2"/>
    </row>
    <row r="4506" spans="10:12">
      <c r="J4506" s="2"/>
      <c r="K4506" s="2"/>
      <c r="L4506" s="2"/>
    </row>
    <row r="4507" spans="10:12">
      <c r="J4507" s="2"/>
      <c r="K4507" s="2"/>
      <c r="L4507" s="2"/>
    </row>
    <row r="4508" spans="10:12">
      <c r="J4508" s="2"/>
      <c r="K4508" s="2"/>
      <c r="L4508" s="2"/>
    </row>
    <row r="4509" spans="10:12">
      <c r="J4509" s="2"/>
      <c r="K4509" s="2"/>
      <c r="L4509" s="2"/>
    </row>
    <row r="4510" spans="10:12">
      <c r="J4510" s="2"/>
      <c r="K4510" s="2"/>
      <c r="L4510" s="2"/>
    </row>
    <row r="4511" spans="10:12">
      <c r="J4511" s="2"/>
      <c r="K4511" s="2"/>
      <c r="L4511" s="2"/>
    </row>
    <row r="4512" spans="10:12">
      <c r="J4512" s="2"/>
      <c r="K4512" s="2"/>
      <c r="L4512" s="2"/>
    </row>
    <row r="4513" spans="10:12">
      <c r="J4513" s="2"/>
      <c r="K4513" s="2"/>
      <c r="L4513" s="2"/>
    </row>
    <row r="4514" spans="10:12">
      <c r="J4514" s="2"/>
      <c r="K4514" s="2"/>
      <c r="L4514" s="2"/>
    </row>
    <row r="4515" spans="10:12">
      <c r="J4515" s="2"/>
      <c r="K4515" s="2"/>
      <c r="L4515" s="2"/>
    </row>
    <row r="4516" spans="10:12">
      <c r="J4516" s="2"/>
      <c r="K4516" s="2"/>
      <c r="L4516" s="2"/>
    </row>
    <row r="4517" spans="10:12">
      <c r="J4517" s="2"/>
      <c r="K4517" s="2"/>
      <c r="L4517" s="2"/>
    </row>
    <row r="4518" spans="10:12">
      <c r="J4518" s="2"/>
      <c r="K4518" s="2"/>
      <c r="L4518" s="2"/>
    </row>
    <row r="4519" spans="10:12">
      <c r="J4519" s="2"/>
      <c r="K4519" s="2"/>
      <c r="L4519" s="2"/>
    </row>
    <row r="4520" spans="10:12">
      <c r="J4520" s="2"/>
      <c r="K4520" s="2"/>
      <c r="L4520" s="2"/>
    </row>
    <row r="4521" spans="10:12">
      <c r="J4521" s="2"/>
      <c r="K4521" s="2"/>
      <c r="L4521" s="2"/>
    </row>
    <row r="4522" spans="10:12">
      <c r="J4522" s="2"/>
      <c r="K4522" s="2"/>
      <c r="L4522" s="2"/>
    </row>
    <row r="4523" spans="10:12">
      <c r="J4523" s="2"/>
      <c r="K4523" s="2"/>
      <c r="L4523" s="2"/>
    </row>
    <row r="4524" spans="10:12">
      <c r="J4524" s="2"/>
      <c r="K4524" s="2"/>
      <c r="L4524" s="2"/>
    </row>
    <row r="4525" spans="10:12">
      <c r="J4525" s="2"/>
      <c r="K4525" s="2"/>
      <c r="L4525" s="2"/>
    </row>
    <row r="4526" spans="10:12">
      <c r="J4526" s="2"/>
      <c r="K4526" s="2"/>
      <c r="L4526" s="2"/>
    </row>
    <row r="4527" spans="10:12">
      <c r="J4527" s="2"/>
      <c r="K4527" s="2"/>
      <c r="L4527" s="2"/>
    </row>
    <row r="4528" spans="10:12">
      <c r="J4528" s="2"/>
      <c r="K4528" s="2"/>
      <c r="L4528" s="2"/>
    </row>
    <row r="4529" spans="10:12">
      <c r="J4529" s="2"/>
      <c r="K4529" s="2"/>
      <c r="L4529" s="2"/>
    </row>
    <row r="4530" spans="10:12">
      <c r="J4530" s="2"/>
      <c r="K4530" s="2"/>
      <c r="L4530" s="2"/>
    </row>
    <row r="4531" spans="10:12">
      <c r="J4531" s="2"/>
      <c r="K4531" s="2"/>
      <c r="L4531" s="2"/>
    </row>
    <row r="4532" spans="10:12">
      <c r="J4532" s="2"/>
      <c r="K4532" s="2"/>
      <c r="L4532" s="2"/>
    </row>
    <row r="4533" spans="10:12">
      <c r="J4533" s="2"/>
      <c r="K4533" s="2"/>
      <c r="L4533" s="2"/>
    </row>
    <row r="4534" spans="10:12">
      <c r="J4534" s="2"/>
      <c r="K4534" s="2"/>
      <c r="L4534" s="2"/>
    </row>
    <row r="4535" spans="10:12">
      <c r="J4535" s="2"/>
      <c r="K4535" s="2"/>
      <c r="L4535" s="2"/>
    </row>
    <row r="4536" spans="10:12">
      <c r="J4536" s="2"/>
      <c r="K4536" s="2"/>
      <c r="L4536" s="2"/>
    </row>
    <row r="4537" spans="10:12">
      <c r="J4537" s="2"/>
      <c r="K4537" s="2"/>
      <c r="L4537" s="2"/>
    </row>
    <row r="4538" spans="10:12">
      <c r="J4538" s="2"/>
      <c r="K4538" s="2"/>
      <c r="L4538" s="2"/>
    </row>
    <row r="4539" spans="10:12">
      <c r="J4539" s="2"/>
      <c r="K4539" s="2"/>
      <c r="L4539" s="2"/>
    </row>
    <row r="4540" spans="10:12">
      <c r="J4540" s="2"/>
      <c r="K4540" s="2"/>
      <c r="L4540" s="2"/>
    </row>
    <row r="4541" spans="10:12">
      <c r="J4541" s="2"/>
      <c r="K4541" s="2"/>
      <c r="L4541" s="2"/>
    </row>
    <row r="4542" spans="10:12">
      <c r="J4542" s="2"/>
      <c r="K4542" s="2"/>
      <c r="L4542" s="2"/>
    </row>
    <row r="4543" spans="10:12">
      <c r="J4543" s="2"/>
      <c r="K4543" s="2"/>
      <c r="L4543" s="2"/>
    </row>
    <row r="4544" spans="10:12">
      <c r="J4544" s="2"/>
      <c r="K4544" s="2"/>
      <c r="L4544" s="2"/>
    </row>
    <row r="4545" spans="10:12">
      <c r="J4545" s="2"/>
      <c r="K4545" s="2"/>
      <c r="L4545" s="2"/>
    </row>
    <row r="4546" spans="10:12">
      <c r="J4546" s="2"/>
      <c r="K4546" s="2"/>
      <c r="L4546" s="2"/>
    </row>
    <row r="4547" spans="10:12">
      <c r="J4547" s="2"/>
      <c r="K4547" s="2"/>
      <c r="L4547" s="2"/>
    </row>
    <row r="4548" spans="10:12">
      <c r="J4548" s="2"/>
      <c r="K4548" s="2"/>
      <c r="L4548" s="2"/>
    </row>
    <row r="4549" spans="10:12">
      <c r="J4549" s="2"/>
      <c r="K4549" s="2"/>
      <c r="L4549" s="2"/>
    </row>
    <row r="4550" spans="10:12">
      <c r="J4550" s="2"/>
      <c r="K4550" s="2"/>
      <c r="L4550" s="2"/>
    </row>
    <row r="4551" spans="10:12">
      <c r="J4551" s="2"/>
      <c r="K4551" s="2"/>
      <c r="L4551" s="2"/>
    </row>
    <row r="4552" spans="10:12">
      <c r="J4552" s="2"/>
      <c r="K4552" s="2"/>
      <c r="L4552" s="2"/>
    </row>
    <row r="4553" spans="10:12">
      <c r="J4553" s="2"/>
      <c r="K4553" s="2"/>
      <c r="L4553" s="2"/>
    </row>
    <row r="4554" spans="10:12">
      <c r="J4554" s="2"/>
      <c r="K4554" s="2"/>
      <c r="L4554" s="2"/>
    </row>
    <row r="4555" spans="10:12">
      <c r="J4555" s="2"/>
      <c r="K4555" s="2"/>
      <c r="L4555" s="2"/>
    </row>
    <row r="4556" spans="10:12">
      <c r="J4556" s="2"/>
      <c r="K4556" s="2"/>
      <c r="L4556" s="2"/>
    </row>
    <row r="4557" spans="10:12">
      <c r="J4557" s="2"/>
      <c r="K4557" s="2"/>
      <c r="L4557" s="2"/>
    </row>
    <row r="4558" spans="10:12">
      <c r="J4558" s="2"/>
      <c r="K4558" s="2"/>
      <c r="L4558" s="2"/>
    </row>
    <row r="4559" spans="10:12">
      <c r="J4559" s="2"/>
      <c r="K4559" s="2"/>
      <c r="L4559" s="2"/>
    </row>
    <row r="4560" spans="10:12">
      <c r="J4560" s="2"/>
      <c r="K4560" s="2"/>
      <c r="L4560" s="2"/>
    </row>
    <row r="4561" spans="10:12">
      <c r="J4561" s="2"/>
      <c r="K4561" s="2"/>
      <c r="L4561" s="2"/>
    </row>
    <row r="4562" spans="10:12">
      <c r="J4562" s="2"/>
      <c r="K4562" s="2"/>
      <c r="L4562" s="2"/>
    </row>
    <row r="4563" spans="10:12">
      <c r="J4563" s="2"/>
      <c r="K4563" s="2"/>
      <c r="L4563" s="2"/>
    </row>
    <row r="4564" spans="10:12">
      <c r="J4564" s="2"/>
      <c r="K4564" s="2"/>
      <c r="L4564" s="2"/>
    </row>
    <row r="4565" spans="10:12">
      <c r="J4565" s="2"/>
      <c r="K4565" s="2"/>
      <c r="L4565" s="2"/>
    </row>
    <row r="4566" spans="10:12">
      <c r="J4566" s="2"/>
      <c r="K4566" s="2"/>
      <c r="L4566" s="2"/>
    </row>
    <row r="4567" spans="10:12">
      <c r="J4567" s="2"/>
      <c r="K4567" s="2"/>
      <c r="L4567" s="2"/>
    </row>
    <row r="4568" spans="10:12">
      <c r="J4568" s="2"/>
      <c r="K4568" s="2"/>
      <c r="L4568" s="2"/>
    </row>
    <row r="4569" spans="10:12">
      <c r="J4569" s="2"/>
      <c r="K4569" s="2"/>
      <c r="L4569" s="2"/>
    </row>
    <row r="4570" spans="10:12">
      <c r="J4570" s="2"/>
      <c r="K4570" s="2"/>
      <c r="L4570" s="2"/>
    </row>
    <row r="4571" spans="10:12">
      <c r="J4571" s="2"/>
      <c r="K4571" s="2"/>
      <c r="L4571" s="2"/>
    </row>
    <row r="4572" spans="10:12">
      <c r="J4572" s="2"/>
      <c r="K4572" s="2"/>
      <c r="L4572" s="2"/>
    </row>
    <row r="4573" spans="10:12">
      <c r="J4573" s="2"/>
      <c r="K4573" s="2"/>
      <c r="L4573" s="2"/>
    </row>
    <row r="4574" spans="10:12">
      <c r="J4574" s="2"/>
      <c r="K4574" s="2"/>
      <c r="L4574" s="2"/>
    </row>
    <row r="4575" spans="10:12">
      <c r="J4575" s="2"/>
      <c r="K4575" s="2"/>
      <c r="L4575" s="2"/>
    </row>
    <row r="4576" spans="10:12">
      <c r="J4576" s="2"/>
      <c r="K4576" s="2"/>
      <c r="L4576" s="2"/>
    </row>
    <row r="4577" spans="10:12">
      <c r="J4577" s="2"/>
      <c r="K4577" s="2"/>
      <c r="L4577" s="2"/>
    </row>
    <row r="4578" spans="10:12">
      <c r="J4578" s="2"/>
      <c r="K4578" s="2"/>
      <c r="L4578" s="2"/>
    </row>
    <row r="4579" spans="10:12">
      <c r="J4579" s="2"/>
      <c r="K4579" s="2"/>
      <c r="L4579" s="2"/>
    </row>
    <row r="4580" spans="10:12">
      <c r="J4580" s="2"/>
      <c r="K4580" s="2"/>
      <c r="L4580" s="2"/>
    </row>
    <row r="4581" spans="10:12">
      <c r="J4581" s="2"/>
      <c r="K4581" s="2"/>
      <c r="L4581" s="2"/>
    </row>
    <row r="4582" spans="10:12">
      <c r="J4582" s="2"/>
      <c r="K4582" s="2"/>
      <c r="L4582" s="2"/>
    </row>
    <row r="4583" spans="10:12">
      <c r="J4583" s="2"/>
      <c r="K4583" s="2"/>
      <c r="L4583" s="2"/>
    </row>
    <row r="4584" spans="10:12">
      <c r="J4584" s="2"/>
      <c r="K4584" s="2"/>
      <c r="L4584" s="2"/>
    </row>
    <row r="4585" spans="10:12">
      <c r="J4585" s="2"/>
      <c r="K4585" s="2"/>
      <c r="L4585" s="2"/>
    </row>
    <row r="4586" spans="10:12">
      <c r="J4586" s="2"/>
      <c r="K4586" s="2"/>
      <c r="L4586" s="2"/>
    </row>
    <row r="4587" spans="10:12">
      <c r="J4587" s="2"/>
      <c r="K4587" s="2"/>
      <c r="L4587" s="2"/>
    </row>
    <row r="4588" spans="10:12">
      <c r="J4588" s="2"/>
      <c r="K4588" s="2"/>
      <c r="L4588" s="2"/>
    </row>
    <row r="4589" spans="10:12">
      <c r="J4589" s="2"/>
      <c r="K4589" s="2"/>
      <c r="L4589" s="2"/>
    </row>
    <row r="4590" spans="10:12">
      <c r="J4590" s="2"/>
      <c r="K4590" s="2"/>
      <c r="L4590" s="2"/>
    </row>
    <row r="4591" spans="10:12">
      <c r="J4591" s="2"/>
      <c r="K4591" s="2"/>
      <c r="L4591" s="2"/>
    </row>
    <row r="4592" spans="10:12">
      <c r="J4592" s="2"/>
      <c r="K4592" s="2"/>
      <c r="L4592" s="2"/>
    </row>
    <row r="4593" spans="10:12">
      <c r="J4593" s="2"/>
      <c r="K4593" s="2"/>
      <c r="L4593" s="2"/>
    </row>
    <row r="4594" spans="10:12">
      <c r="J4594" s="2"/>
      <c r="K4594" s="2"/>
      <c r="L4594" s="2"/>
    </row>
    <row r="4595" spans="10:12">
      <c r="J4595" s="2"/>
      <c r="K4595" s="2"/>
      <c r="L4595" s="2"/>
    </row>
    <row r="4596" spans="10:12">
      <c r="J4596" s="2"/>
      <c r="K4596" s="2"/>
      <c r="L4596" s="2"/>
    </row>
    <row r="4597" spans="10:12">
      <c r="J4597" s="2"/>
      <c r="K4597" s="2"/>
      <c r="L4597" s="2"/>
    </row>
    <row r="4598" spans="10:12">
      <c r="J4598" s="2"/>
      <c r="K4598" s="2"/>
      <c r="L4598" s="2"/>
    </row>
    <row r="4599" spans="10:12">
      <c r="J4599" s="2"/>
      <c r="K4599" s="2"/>
      <c r="L4599" s="2"/>
    </row>
    <row r="4600" spans="10:12">
      <c r="J4600" s="2"/>
      <c r="K4600" s="2"/>
      <c r="L4600" s="2"/>
    </row>
    <row r="4601" spans="10:12">
      <c r="J4601" s="2"/>
      <c r="K4601" s="2"/>
      <c r="L4601" s="2"/>
    </row>
    <row r="4602" spans="10:12">
      <c r="J4602" s="2"/>
      <c r="K4602" s="2"/>
      <c r="L4602" s="2"/>
    </row>
    <row r="4603" spans="10:12">
      <c r="J4603" s="2"/>
      <c r="K4603" s="2"/>
      <c r="L4603" s="2"/>
    </row>
    <row r="4604" spans="10:12">
      <c r="J4604" s="2"/>
      <c r="K4604" s="2"/>
      <c r="L4604" s="2"/>
    </row>
    <row r="4605" spans="10:12">
      <c r="J4605" s="2"/>
      <c r="K4605" s="2"/>
      <c r="L4605" s="2"/>
    </row>
    <row r="4606" spans="10:12">
      <c r="J4606" s="2"/>
      <c r="K4606" s="2"/>
      <c r="L4606" s="2"/>
    </row>
    <row r="4607" spans="10:12">
      <c r="J4607" s="2"/>
      <c r="K4607" s="2"/>
      <c r="L4607" s="2"/>
    </row>
    <row r="4608" spans="10:12">
      <c r="J4608" s="2"/>
      <c r="K4608" s="2"/>
      <c r="L4608" s="2"/>
    </row>
    <row r="4609" spans="10:12">
      <c r="J4609" s="2"/>
      <c r="K4609" s="2"/>
      <c r="L4609" s="2"/>
    </row>
    <row r="4610" spans="10:12">
      <c r="J4610" s="2"/>
      <c r="K4610" s="2"/>
      <c r="L4610" s="2"/>
    </row>
    <row r="4611" spans="10:12">
      <c r="J4611" s="2"/>
      <c r="K4611" s="2"/>
      <c r="L4611" s="2"/>
    </row>
    <row r="4612" spans="10:12">
      <c r="J4612" s="2"/>
      <c r="K4612" s="2"/>
      <c r="L4612" s="2"/>
    </row>
    <row r="4613" spans="10:12">
      <c r="J4613" s="2"/>
      <c r="K4613" s="2"/>
      <c r="L4613" s="2"/>
    </row>
    <row r="4614" spans="10:12">
      <c r="J4614" s="2"/>
      <c r="K4614" s="2"/>
      <c r="L4614" s="2"/>
    </row>
    <row r="4615" spans="10:12">
      <c r="J4615" s="2"/>
      <c r="K4615" s="2"/>
      <c r="L4615" s="2"/>
    </row>
    <row r="4616" spans="10:12">
      <c r="J4616" s="2"/>
      <c r="K4616" s="2"/>
      <c r="L4616" s="2"/>
    </row>
    <row r="4617" spans="10:12">
      <c r="J4617" s="2"/>
      <c r="K4617" s="2"/>
      <c r="L4617" s="2"/>
    </row>
    <row r="4618" spans="10:12">
      <c r="J4618" s="2"/>
      <c r="K4618" s="2"/>
      <c r="L4618" s="2"/>
    </row>
    <row r="4619" spans="10:12">
      <c r="J4619" s="2"/>
      <c r="K4619" s="2"/>
      <c r="L4619" s="2"/>
    </row>
    <row r="4620" spans="10:12">
      <c r="J4620" s="2"/>
      <c r="K4620" s="2"/>
      <c r="L4620" s="2"/>
    </row>
    <row r="4621" spans="10:12">
      <c r="J4621" s="2"/>
      <c r="K4621" s="2"/>
      <c r="L4621" s="2"/>
    </row>
    <row r="4622" spans="10:12">
      <c r="J4622" s="2"/>
      <c r="K4622" s="2"/>
      <c r="L4622" s="2"/>
    </row>
    <row r="4623" spans="10:12">
      <c r="J4623" s="2"/>
      <c r="K4623" s="2"/>
      <c r="L4623" s="2"/>
    </row>
    <row r="4624" spans="10:12">
      <c r="J4624" s="2"/>
      <c r="K4624" s="2"/>
      <c r="L4624" s="2"/>
    </row>
    <row r="4625" spans="10:12">
      <c r="J4625" s="2"/>
      <c r="K4625" s="2"/>
      <c r="L4625" s="2"/>
    </row>
    <row r="4626" spans="10:12">
      <c r="J4626" s="2"/>
      <c r="K4626" s="2"/>
      <c r="L4626" s="2"/>
    </row>
    <row r="4627" spans="10:12">
      <c r="J4627" s="2"/>
      <c r="K4627" s="2"/>
      <c r="L4627" s="2"/>
    </row>
    <row r="4628" spans="10:12">
      <c r="J4628" s="2"/>
      <c r="K4628" s="2"/>
      <c r="L4628" s="2"/>
    </row>
    <row r="4629" spans="10:12">
      <c r="J4629" s="2"/>
      <c r="K4629" s="2"/>
      <c r="L4629" s="2"/>
    </row>
    <row r="4630" spans="10:12">
      <c r="J4630" s="2"/>
      <c r="K4630" s="2"/>
      <c r="L4630" s="2"/>
    </row>
    <row r="4631" spans="10:12">
      <c r="J4631" s="2"/>
      <c r="K4631" s="2"/>
      <c r="L4631" s="2"/>
    </row>
    <row r="4632" spans="10:12">
      <c r="J4632" s="2"/>
      <c r="K4632" s="2"/>
      <c r="L4632" s="2"/>
    </row>
    <row r="4633" spans="10:12">
      <c r="J4633" s="2"/>
      <c r="K4633" s="2"/>
      <c r="L4633" s="2"/>
    </row>
    <row r="4634" spans="10:12">
      <c r="J4634" s="2"/>
      <c r="K4634" s="2"/>
      <c r="L4634" s="2"/>
    </row>
    <row r="4635" spans="10:12">
      <c r="J4635" s="2"/>
      <c r="K4635" s="2"/>
      <c r="L4635" s="2"/>
    </row>
    <row r="4636" spans="10:12">
      <c r="J4636" s="2"/>
      <c r="K4636" s="2"/>
      <c r="L4636" s="2"/>
    </row>
    <row r="4637" spans="10:12">
      <c r="J4637" s="2"/>
      <c r="K4637" s="2"/>
      <c r="L4637" s="2"/>
    </row>
    <row r="4638" spans="10:12">
      <c r="J4638" s="2"/>
      <c r="K4638" s="2"/>
      <c r="L4638" s="2"/>
    </row>
    <row r="4639" spans="10:12">
      <c r="J4639" s="2"/>
      <c r="K4639" s="2"/>
      <c r="L4639" s="2"/>
    </row>
    <row r="4640" spans="10:12">
      <c r="J4640" s="2"/>
      <c r="K4640" s="2"/>
      <c r="L4640" s="2"/>
    </row>
    <row r="4641" spans="10:12">
      <c r="J4641" s="2"/>
      <c r="K4641" s="2"/>
      <c r="L4641" s="2"/>
    </row>
    <row r="4642" spans="10:12">
      <c r="J4642" s="2"/>
      <c r="K4642" s="2"/>
      <c r="L4642" s="2"/>
    </row>
    <row r="4643" spans="10:12">
      <c r="J4643" s="2"/>
      <c r="K4643" s="2"/>
      <c r="L4643" s="2"/>
    </row>
    <row r="4644" spans="10:12">
      <c r="J4644" s="2"/>
      <c r="K4644" s="2"/>
      <c r="L4644" s="2"/>
    </row>
    <row r="4645" spans="10:12">
      <c r="J4645" s="2"/>
      <c r="K4645" s="2"/>
      <c r="L4645" s="2"/>
    </row>
    <row r="4646" spans="10:12">
      <c r="J4646" s="2"/>
      <c r="K4646" s="2"/>
      <c r="L4646" s="2"/>
    </row>
    <row r="4647" spans="10:12">
      <c r="J4647" s="2"/>
      <c r="K4647" s="2"/>
      <c r="L4647" s="2"/>
    </row>
    <row r="4648" spans="10:12">
      <c r="J4648" s="2"/>
      <c r="K4648" s="2"/>
      <c r="L4648" s="2"/>
    </row>
    <row r="4649" spans="10:12">
      <c r="J4649" s="2"/>
      <c r="K4649" s="2"/>
      <c r="L4649" s="2"/>
    </row>
    <row r="4650" spans="10:12">
      <c r="J4650" s="2"/>
      <c r="K4650" s="2"/>
      <c r="L4650" s="2"/>
    </row>
    <row r="4651" spans="10:12">
      <c r="J4651" s="2"/>
      <c r="K4651" s="2"/>
      <c r="L4651" s="2"/>
    </row>
    <row r="4652" spans="10:12">
      <c r="J4652" s="2"/>
      <c r="K4652" s="2"/>
      <c r="L4652" s="2"/>
    </row>
    <row r="4653" spans="10:12">
      <c r="J4653" s="2"/>
      <c r="K4653" s="2"/>
      <c r="L4653" s="2"/>
    </row>
    <row r="4654" spans="10:12">
      <c r="J4654" s="2"/>
      <c r="K4654" s="2"/>
      <c r="L4654" s="2"/>
    </row>
    <row r="4655" spans="10:12">
      <c r="J4655" s="2"/>
      <c r="K4655" s="2"/>
      <c r="L4655" s="2"/>
    </row>
    <row r="4656" spans="10:12">
      <c r="J4656" s="2"/>
      <c r="K4656" s="2"/>
      <c r="L4656" s="2"/>
    </row>
    <row r="4657" spans="10:12">
      <c r="J4657" s="2"/>
      <c r="K4657" s="2"/>
      <c r="L4657" s="2"/>
    </row>
    <row r="4658" spans="10:12">
      <c r="J4658" s="2"/>
      <c r="K4658" s="2"/>
      <c r="L4658" s="2"/>
    </row>
    <row r="4659" spans="10:12">
      <c r="J4659" s="2"/>
      <c r="K4659" s="2"/>
      <c r="L4659" s="2"/>
    </row>
    <row r="4660" spans="10:12">
      <c r="J4660" s="2"/>
      <c r="K4660" s="2"/>
      <c r="L4660" s="2"/>
    </row>
    <row r="4661" spans="10:12">
      <c r="J4661" s="2"/>
      <c r="K4661" s="2"/>
      <c r="L4661" s="2"/>
    </row>
    <row r="4662" spans="10:12">
      <c r="J4662" s="2"/>
      <c r="K4662" s="2"/>
      <c r="L4662" s="2"/>
    </row>
    <row r="4663" spans="10:12">
      <c r="J4663" s="2"/>
      <c r="K4663" s="2"/>
      <c r="L4663" s="2"/>
    </row>
    <row r="4664" spans="10:12">
      <c r="J4664" s="2"/>
      <c r="K4664" s="2"/>
      <c r="L4664" s="2"/>
    </row>
    <row r="4665" spans="10:12">
      <c r="J4665" s="2"/>
      <c r="K4665" s="2"/>
      <c r="L4665" s="2"/>
    </row>
    <row r="4666" spans="10:12">
      <c r="J4666" s="2"/>
      <c r="K4666" s="2"/>
      <c r="L4666" s="2"/>
    </row>
    <row r="4667" spans="10:12">
      <c r="J4667" s="2"/>
      <c r="K4667" s="2"/>
      <c r="L4667" s="2"/>
    </row>
    <row r="4668" spans="10:12">
      <c r="J4668" s="2"/>
      <c r="K4668" s="2"/>
      <c r="L4668" s="2"/>
    </row>
    <row r="4669" spans="10:12">
      <c r="J4669" s="2"/>
      <c r="K4669" s="2"/>
      <c r="L4669" s="2"/>
    </row>
    <row r="4670" spans="10:12">
      <c r="J4670" s="2"/>
      <c r="K4670" s="2"/>
      <c r="L4670" s="2"/>
    </row>
    <row r="4671" spans="10:12">
      <c r="J4671" s="2"/>
      <c r="K4671" s="2"/>
      <c r="L4671" s="2"/>
    </row>
    <row r="4672" spans="10:12">
      <c r="J4672" s="2"/>
      <c r="K4672" s="2"/>
      <c r="L4672" s="2"/>
    </row>
    <row r="4673" spans="10:12">
      <c r="J4673" s="2"/>
      <c r="K4673" s="2"/>
      <c r="L4673" s="2"/>
    </row>
    <row r="4674" spans="10:12">
      <c r="J4674" s="2"/>
      <c r="K4674" s="2"/>
      <c r="L4674" s="2"/>
    </row>
    <row r="4675" spans="10:12">
      <c r="J4675" s="2"/>
      <c r="K4675" s="2"/>
      <c r="L4675" s="2"/>
    </row>
    <row r="4676" spans="10:12">
      <c r="J4676" s="2"/>
      <c r="K4676" s="2"/>
      <c r="L4676" s="2"/>
    </row>
    <row r="4677" spans="10:12">
      <c r="J4677" s="2"/>
      <c r="K4677" s="2"/>
      <c r="L4677" s="2"/>
    </row>
    <row r="4678" spans="10:12">
      <c r="J4678" s="2"/>
      <c r="K4678" s="2"/>
      <c r="L4678" s="2"/>
    </row>
    <row r="4679" spans="10:12">
      <c r="J4679" s="2"/>
      <c r="K4679" s="2"/>
      <c r="L4679" s="2"/>
    </row>
    <row r="4680" spans="10:12">
      <c r="J4680" s="2"/>
      <c r="K4680" s="2"/>
      <c r="L4680" s="2"/>
    </row>
    <row r="4681" spans="10:12">
      <c r="J4681" s="2"/>
      <c r="K4681" s="2"/>
      <c r="L4681" s="2"/>
    </row>
    <row r="4682" spans="10:12">
      <c r="J4682" s="2"/>
      <c r="K4682" s="2"/>
      <c r="L4682" s="2"/>
    </row>
    <row r="4683" spans="10:12">
      <c r="J4683" s="2"/>
      <c r="K4683" s="2"/>
      <c r="L4683" s="2"/>
    </row>
    <row r="4684" spans="10:12">
      <c r="J4684" s="2"/>
      <c r="K4684" s="2"/>
      <c r="L4684" s="2"/>
    </row>
    <row r="4685" spans="10:12">
      <c r="J4685" s="2"/>
      <c r="K4685" s="2"/>
      <c r="L4685" s="2"/>
    </row>
    <row r="4686" spans="10:12">
      <c r="J4686" s="2"/>
      <c r="K4686" s="2"/>
      <c r="L4686" s="2"/>
    </row>
    <row r="4687" spans="10:12">
      <c r="J4687" s="2"/>
      <c r="K4687" s="2"/>
      <c r="L4687" s="2"/>
    </row>
    <row r="4688" spans="10:12">
      <c r="J4688" s="2"/>
      <c r="K4688" s="2"/>
      <c r="L4688" s="2"/>
    </row>
    <row r="4689" spans="10:12">
      <c r="J4689" s="2"/>
      <c r="K4689" s="2"/>
      <c r="L4689" s="2"/>
    </row>
    <row r="4690" spans="10:12">
      <c r="J4690" s="2"/>
      <c r="K4690" s="2"/>
      <c r="L4690" s="2"/>
    </row>
    <row r="4691" spans="10:12">
      <c r="J4691" s="2"/>
      <c r="K4691" s="2"/>
      <c r="L4691" s="2"/>
    </row>
    <row r="4692" spans="10:12">
      <c r="J4692" s="2"/>
      <c r="K4692" s="2"/>
      <c r="L4692" s="2"/>
    </row>
    <row r="4693" spans="10:12">
      <c r="J4693" s="2"/>
      <c r="K4693" s="2"/>
      <c r="L4693" s="2"/>
    </row>
    <row r="4694" spans="10:12">
      <c r="J4694" s="2"/>
      <c r="K4694" s="2"/>
      <c r="L4694" s="2"/>
    </row>
    <row r="4695" spans="10:12">
      <c r="J4695" s="2"/>
      <c r="K4695" s="2"/>
      <c r="L4695" s="2"/>
    </row>
    <row r="4696" spans="10:12">
      <c r="J4696" s="2"/>
      <c r="K4696" s="2"/>
      <c r="L4696" s="2"/>
    </row>
    <row r="4697" spans="10:12">
      <c r="J4697" s="2"/>
      <c r="K4697" s="2"/>
      <c r="L4697" s="2"/>
    </row>
    <row r="4698" spans="10:12">
      <c r="J4698" s="2"/>
      <c r="K4698" s="2"/>
      <c r="L4698" s="2"/>
    </row>
    <row r="4699" spans="10:12">
      <c r="J4699" s="2"/>
      <c r="K4699" s="2"/>
      <c r="L4699" s="2"/>
    </row>
    <row r="4700" spans="10:12">
      <c r="J4700" s="2"/>
      <c r="K4700" s="2"/>
      <c r="L4700" s="2"/>
    </row>
    <row r="4701" spans="10:12">
      <c r="J4701" s="2"/>
      <c r="K4701" s="2"/>
      <c r="L4701" s="2"/>
    </row>
    <row r="4702" spans="10:12">
      <c r="J4702" s="2"/>
      <c r="K4702" s="2"/>
      <c r="L4702" s="2"/>
    </row>
    <row r="4703" spans="10:12">
      <c r="J4703" s="2"/>
      <c r="K4703" s="2"/>
      <c r="L4703" s="2"/>
    </row>
    <row r="4704" spans="10:12">
      <c r="J4704" s="2"/>
      <c r="K4704" s="2"/>
      <c r="L4704" s="2"/>
    </row>
    <row r="4705" spans="10:12">
      <c r="J4705" s="2"/>
      <c r="K4705" s="2"/>
      <c r="L4705" s="2"/>
    </row>
    <row r="4706" spans="10:12">
      <c r="J4706" s="2"/>
      <c r="K4706" s="2"/>
      <c r="L4706" s="2"/>
    </row>
    <row r="4707" spans="10:12">
      <c r="J4707" s="2"/>
      <c r="K4707" s="2"/>
      <c r="L4707" s="2"/>
    </row>
    <row r="4708" spans="10:12">
      <c r="J4708" s="2"/>
      <c r="K4708" s="2"/>
      <c r="L4708" s="2"/>
    </row>
    <row r="4709" spans="10:12">
      <c r="J4709" s="2"/>
      <c r="K4709" s="2"/>
      <c r="L4709" s="2"/>
    </row>
    <row r="4710" spans="10:12">
      <c r="J4710" s="2"/>
      <c r="K4710" s="2"/>
      <c r="L4710" s="2"/>
    </row>
    <row r="4711" spans="10:12">
      <c r="J4711" s="2"/>
      <c r="K4711" s="2"/>
      <c r="L4711" s="2"/>
    </row>
    <row r="4712" spans="10:12">
      <c r="J4712" s="2"/>
      <c r="K4712" s="2"/>
      <c r="L4712" s="2"/>
    </row>
    <row r="4713" spans="10:12">
      <c r="J4713" s="2"/>
      <c r="K4713" s="2"/>
      <c r="L4713" s="2"/>
    </row>
    <row r="4714" spans="10:12">
      <c r="J4714" s="2"/>
      <c r="K4714" s="2"/>
      <c r="L4714" s="2"/>
    </row>
    <row r="4715" spans="10:12">
      <c r="J4715" s="2"/>
      <c r="K4715" s="2"/>
      <c r="L4715" s="2"/>
    </row>
    <row r="4716" spans="10:12">
      <c r="J4716" s="2"/>
      <c r="K4716" s="2"/>
      <c r="L4716" s="2"/>
    </row>
    <row r="4717" spans="10:12">
      <c r="J4717" s="2"/>
      <c r="K4717" s="2"/>
      <c r="L4717" s="2"/>
    </row>
    <row r="4718" spans="10:12">
      <c r="J4718" s="2"/>
      <c r="K4718" s="2"/>
      <c r="L4718" s="2"/>
    </row>
    <row r="4719" spans="10:12">
      <c r="J4719" s="2"/>
      <c r="K4719" s="2"/>
      <c r="L4719" s="2"/>
    </row>
    <row r="4720" spans="10:12">
      <c r="J4720" s="2"/>
      <c r="K4720" s="2"/>
      <c r="L4720" s="2"/>
    </row>
    <row r="4721" spans="10:12">
      <c r="J4721" s="2"/>
      <c r="K4721" s="2"/>
      <c r="L4721" s="2"/>
    </row>
    <row r="4722" spans="10:12">
      <c r="J4722" s="2"/>
      <c r="K4722" s="2"/>
      <c r="L4722" s="2"/>
    </row>
    <row r="4723" spans="10:12">
      <c r="J4723" s="2"/>
      <c r="K4723" s="2"/>
      <c r="L4723" s="2"/>
    </row>
    <row r="4724" spans="10:12">
      <c r="J4724" s="2"/>
      <c r="K4724" s="2"/>
      <c r="L4724" s="2"/>
    </row>
    <row r="4725" spans="10:12">
      <c r="J4725" s="2"/>
      <c r="K4725" s="2"/>
      <c r="L4725" s="2"/>
    </row>
    <row r="4726" spans="10:12">
      <c r="J4726" s="2"/>
      <c r="K4726" s="2"/>
      <c r="L4726" s="2"/>
    </row>
    <row r="4727" spans="10:12">
      <c r="J4727" s="2"/>
      <c r="K4727" s="2"/>
      <c r="L4727" s="2"/>
    </row>
    <row r="4728" spans="10:12">
      <c r="J4728" s="2"/>
      <c r="K4728" s="2"/>
      <c r="L4728" s="2"/>
    </row>
    <row r="4729" spans="10:12">
      <c r="J4729" s="2"/>
      <c r="K4729" s="2"/>
      <c r="L4729" s="2"/>
    </row>
    <row r="4730" spans="10:12">
      <c r="J4730" s="2"/>
      <c r="K4730" s="2"/>
      <c r="L4730" s="2"/>
    </row>
    <row r="4731" spans="10:12">
      <c r="J4731" s="2"/>
      <c r="K4731" s="2"/>
      <c r="L4731" s="2"/>
    </row>
    <row r="4732" spans="10:12">
      <c r="J4732" s="2"/>
      <c r="K4732" s="2"/>
      <c r="L4732" s="2"/>
    </row>
    <row r="4733" spans="10:12">
      <c r="J4733" s="2"/>
      <c r="K4733" s="2"/>
      <c r="L4733" s="2"/>
    </row>
    <row r="4734" spans="10:12">
      <c r="J4734" s="2"/>
      <c r="K4734" s="2"/>
      <c r="L4734" s="2"/>
    </row>
    <row r="4735" spans="10:12">
      <c r="J4735" s="2"/>
      <c r="K4735" s="2"/>
      <c r="L4735" s="2"/>
    </row>
    <row r="4736" spans="10:12">
      <c r="J4736" s="2"/>
      <c r="K4736" s="2"/>
      <c r="L4736" s="2"/>
    </row>
    <row r="4737" spans="10:12">
      <c r="J4737" s="2"/>
      <c r="K4737" s="2"/>
      <c r="L4737" s="2"/>
    </row>
    <row r="4738" spans="10:12">
      <c r="J4738" s="2"/>
      <c r="K4738" s="2"/>
      <c r="L4738" s="2"/>
    </row>
    <row r="4739" spans="10:12">
      <c r="J4739" s="2"/>
      <c r="K4739" s="2"/>
      <c r="L4739" s="2"/>
    </row>
    <row r="4740" spans="10:12">
      <c r="J4740" s="2"/>
      <c r="K4740" s="2"/>
      <c r="L4740" s="2"/>
    </row>
    <row r="4741" spans="10:12">
      <c r="J4741" s="2"/>
      <c r="K4741" s="2"/>
      <c r="L4741" s="2"/>
    </row>
    <row r="4742" spans="10:12">
      <c r="J4742" s="2"/>
      <c r="K4742" s="2"/>
      <c r="L4742" s="2"/>
    </row>
    <row r="4743" spans="10:12">
      <c r="J4743" s="2"/>
      <c r="K4743" s="2"/>
      <c r="L4743" s="2"/>
    </row>
    <row r="4744" spans="10:12">
      <c r="J4744" s="2"/>
      <c r="K4744" s="2"/>
      <c r="L4744" s="2"/>
    </row>
    <row r="4745" spans="10:12">
      <c r="J4745" s="2"/>
      <c r="K4745" s="2"/>
      <c r="L4745" s="2"/>
    </row>
    <row r="4746" spans="10:12">
      <c r="J4746" s="2"/>
      <c r="K4746" s="2"/>
      <c r="L4746" s="2"/>
    </row>
    <row r="4747" spans="10:12">
      <c r="J4747" s="2"/>
      <c r="K4747" s="2"/>
      <c r="L4747" s="2"/>
    </row>
    <row r="4748" spans="10:12">
      <c r="J4748" s="2"/>
      <c r="K4748" s="2"/>
      <c r="L4748" s="2"/>
    </row>
    <row r="4749" spans="10:12">
      <c r="J4749" s="2"/>
      <c r="K4749" s="2"/>
      <c r="L4749" s="2"/>
    </row>
    <row r="4750" spans="10:12">
      <c r="J4750" s="2"/>
      <c r="K4750" s="2"/>
      <c r="L4750" s="2"/>
    </row>
    <row r="4751" spans="10:12">
      <c r="J4751" s="2"/>
      <c r="K4751" s="2"/>
      <c r="L4751" s="2"/>
    </row>
    <row r="4752" spans="10:12">
      <c r="J4752" s="2"/>
      <c r="K4752" s="2"/>
      <c r="L4752" s="2"/>
    </row>
    <row r="4753" spans="10:12">
      <c r="J4753" s="2"/>
      <c r="K4753" s="2"/>
      <c r="L4753" s="2"/>
    </row>
    <row r="4754" spans="10:12">
      <c r="J4754" s="2"/>
      <c r="K4754" s="2"/>
      <c r="L4754" s="2"/>
    </row>
    <row r="4755" spans="10:12">
      <c r="J4755" s="2"/>
      <c r="K4755" s="2"/>
      <c r="L4755" s="2"/>
    </row>
    <row r="4756" spans="10:12">
      <c r="J4756" s="2"/>
      <c r="K4756" s="2"/>
      <c r="L4756" s="2"/>
    </row>
    <row r="4757" spans="10:12">
      <c r="J4757" s="2"/>
      <c r="K4757" s="2"/>
      <c r="L4757" s="2"/>
    </row>
    <row r="4758" spans="10:12">
      <c r="J4758" s="2"/>
      <c r="K4758" s="2"/>
      <c r="L4758" s="2"/>
    </row>
    <row r="4759" spans="10:12">
      <c r="J4759" s="2"/>
      <c r="K4759" s="2"/>
      <c r="L4759" s="2"/>
    </row>
    <row r="4760" spans="10:12">
      <c r="J4760" s="2"/>
      <c r="K4760" s="2"/>
      <c r="L4760" s="2"/>
    </row>
    <row r="4761" spans="10:12">
      <c r="J4761" s="2"/>
      <c r="K4761" s="2"/>
      <c r="L4761" s="2"/>
    </row>
    <row r="4762" spans="10:12">
      <c r="J4762" s="2"/>
      <c r="K4762" s="2"/>
      <c r="L4762" s="2"/>
    </row>
    <row r="4763" spans="10:12">
      <c r="J4763" s="2"/>
      <c r="K4763" s="2"/>
      <c r="L4763" s="2"/>
    </row>
    <row r="4764" spans="10:12">
      <c r="J4764" s="2"/>
      <c r="K4764" s="2"/>
      <c r="L4764" s="2"/>
    </row>
    <row r="4765" spans="10:12">
      <c r="J4765" s="2"/>
      <c r="K4765" s="2"/>
      <c r="L4765" s="2"/>
    </row>
    <row r="4766" spans="10:12">
      <c r="J4766" s="2"/>
      <c r="K4766" s="2"/>
      <c r="L4766" s="2"/>
    </row>
    <row r="4767" spans="10:12">
      <c r="J4767" s="2"/>
      <c r="K4767" s="2"/>
      <c r="L4767" s="2"/>
    </row>
    <row r="4768" spans="10:12">
      <c r="J4768" s="2"/>
      <c r="K4768" s="2"/>
      <c r="L4768" s="2"/>
    </row>
    <row r="4769" spans="10:12">
      <c r="J4769" s="2"/>
      <c r="K4769" s="2"/>
      <c r="L4769" s="2"/>
    </row>
    <row r="4770" spans="10:12">
      <c r="J4770" s="2"/>
      <c r="K4770" s="2"/>
      <c r="L4770" s="2"/>
    </row>
    <row r="4771" spans="10:12">
      <c r="J4771" s="2"/>
      <c r="K4771" s="2"/>
      <c r="L4771" s="2"/>
    </row>
    <row r="4772" spans="10:12">
      <c r="J4772" s="2"/>
      <c r="K4772" s="2"/>
      <c r="L4772" s="2"/>
    </row>
    <row r="4773" spans="10:12">
      <c r="J4773" s="2"/>
      <c r="K4773" s="2"/>
      <c r="L4773" s="2"/>
    </row>
    <row r="4774" spans="10:12">
      <c r="J4774" s="2"/>
      <c r="K4774" s="2"/>
      <c r="L4774" s="2"/>
    </row>
    <row r="4775" spans="10:12">
      <c r="J4775" s="2"/>
      <c r="K4775" s="2"/>
      <c r="L4775" s="2"/>
    </row>
    <row r="4776" spans="10:12">
      <c r="J4776" s="2"/>
      <c r="K4776" s="2"/>
      <c r="L4776" s="2"/>
    </row>
    <row r="4777" spans="10:12">
      <c r="J4777" s="2"/>
      <c r="K4777" s="2"/>
      <c r="L4777" s="2"/>
    </row>
    <row r="4778" spans="10:12">
      <c r="J4778" s="2"/>
      <c r="K4778" s="2"/>
      <c r="L4778" s="2"/>
    </row>
    <row r="4779" spans="10:12">
      <c r="J4779" s="2"/>
      <c r="K4779" s="2"/>
      <c r="L4779" s="2"/>
    </row>
    <row r="4780" spans="10:12">
      <c r="J4780" s="2"/>
      <c r="K4780" s="2"/>
      <c r="L4780" s="2"/>
    </row>
    <row r="4781" spans="10:12">
      <c r="J4781" s="2"/>
      <c r="K4781" s="2"/>
      <c r="L4781" s="2"/>
    </row>
    <row r="4782" spans="10:12">
      <c r="J4782" s="2"/>
      <c r="K4782" s="2"/>
      <c r="L4782" s="2"/>
    </row>
    <row r="4783" spans="10:12">
      <c r="J4783" s="2"/>
      <c r="K4783" s="2"/>
      <c r="L4783" s="2"/>
    </row>
    <row r="4784" spans="10:12">
      <c r="J4784" s="2"/>
      <c r="K4784" s="2"/>
      <c r="L4784" s="2"/>
    </row>
    <row r="4785" spans="10:12">
      <c r="J4785" s="2"/>
      <c r="K4785" s="2"/>
      <c r="L4785" s="2"/>
    </row>
    <row r="4786" spans="10:12">
      <c r="J4786" s="2"/>
      <c r="K4786" s="2"/>
      <c r="L4786" s="2"/>
    </row>
    <row r="4787" spans="10:12">
      <c r="J4787" s="2"/>
      <c r="K4787" s="2"/>
      <c r="L4787" s="2"/>
    </row>
    <row r="4788" spans="10:12">
      <c r="J4788" s="2"/>
      <c r="K4788" s="2"/>
      <c r="L4788" s="2"/>
    </row>
    <row r="4789" spans="10:12">
      <c r="J4789" s="2"/>
      <c r="K4789" s="2"/>
      <c r="L4789" s="2"/>
    </row>
    <row r="4790" spans="10:12">
      <c r="J4790" s="2"/>
      <c r="K4790" s="2"/>
      <c r="L4790" s="2"/>
    </row>
    <row r="4791" spans="10:12">
      <c r="J4791" s="2"/>
      <c r="K4791" s="2"/>
      <c r="L4791" s="2"/>
    </row>
    <row r="4792" spans="10:12">
      <c r="J4792" s="2"/>
      <c r="K4792" s="2"/>
      <c r="L4792" s="2"/>
    </row>
    <row r="4793" spans="10:12">
      <c r="J4793" s="2"/>
      <c r="K4793" s="2"/>
      <c r="L4793" s="2"/>
    </row>
    <row r="4794" spans="10:12">
      <c r="J4794" s="2"/>
      <c r="K4794" s="2"/>
      <c r="L4794" s="2"/>
    </row>
    <row r="4795" spans="10:12">
      <c r="J4795" s="2"/>
      <c r="K4795" s="2"/>
      <c r="L4795" s="2"/>
    </row>
    <row r="4796" spans="10:12">
      <c r="J4796" s="2"/>
      <c r="K4796" s="2"/>
      <c r="L4796" s="2"/>
    </row>
    <row r="4797" spans="10:12">
      <c r="J4797" s="2"/>
      <c r="K4797" s="2"/>
      <c r="L4797" s="2"/>
    </row>
    <row r="4798" spans="10:12">
      <c r="J4798" s="2"/>
      <c r="K4798" s="2"/>
      <c r="L4798" s="2"/>
    </row>
    <row r="4799" spans="10:12">
      <c r="J4799" s="2"/>
      <c r="K4799" s="2"/>
      <c r="L4799" s="2"/>
    </row>
    <row r="4800" spans="10:12">
      <c r="J4800" s="2"/>
      <c r="K4800" s="2"/>
      <c r="L4800" s="2"/>
    </row>
    <row r="4801" spans="10:12">
      <c r="J4801" s="2"/>
      <c r="K4801" s="2"/>
      <c r="L4801" s="2"/>
    </row>
    <row r="4802" spans="10:12">
      <c r="J4802" s="2"/>
      <c r="K4802" s="2"/>
      <c r="L4802" s="2"/>
    </row>
    <row r="4803" spans="10:12">
      <c r="J4803" s="2"/>
      <c r="K4803" s="2"/>
      <c r="L4803" s="2"/>
    </row>
    <row r="4804" spans="10:12">
      <c r="J4804" s="2"/>
      <c r="K4804" s="2"/>
      <c r="L4804" s="2"/>
    </row>
    <row r="4805" spans="10:12">
      <c r="J4805" s="2"/>
      <c r="K4805" s="2"/>
      <c r="L4805" s="2"/>
    </row>
    <row r="4806" spans="10:12">
      <c r="J4806" s="2"/>
      <c r="K4806" s="2"/>
      <c r="L4806" s="2"/>
    </row>
    <row r="4807" spans="10:12">
      <c r="J4807" s="2"/>
      <c r="K4807" s="2"/>
      <c r="L4807" s="2"/>
    </row>
    <row r="4808" spans="10:12">
      <c r="J4808" s="2"/>
      <c r="K4808" s="2"/>
      <c r="L4808" s="2"/>
    </row>
    <row r="4809" spans="10:12">
      <c r="J4809" s="2"/>
      <c r="K4809" s="2"/>
      <c r="L4809" s="2"/>
    </row>
    <row r="4810" spans="10:12">
      <c r="J4810" s="2"/>
      <c r="K4810" s="2"/>
      <c r="L4810" s="2"/>
    </row>
    <row r="4811" spans="10:12">
      <c r="J4811" s="2"/>
      <c r="K4811" s="2"/>
      <c r="L4811" s="2"/>
    </row>
    <row r="4812" spans="10:12">
      <c r="J4812" s="2"/>
      <c r="K4812" s="2"/>
      <c r="L4812" s="2"/>
    </row>
    <row r="4813" spans="10:12">
      <c r="J4813" s="2"/>
      <c r="K4813" s="2"/>
      <c r="L4813" s="2"/>
    </row>
    <row r="4814" spans="10:12">
      <c r="J4814" s="2"/>
      <c r="K4814" s="2"/>
      <c r="L4814" s="2"/>
    </row>
    <row r="4815" spans="10:12">
      <c r="J4815" s="2"/>
      <c r="K4815" s="2"/>
      <c r="L4815" s="2"/>
    </row>
    <row r="4816" spans="10:12">
      <c r="J4816" s="2"/>
      <c r="K4816" s="2"/>
      <c r="L4816" s="2"/>
    </row>
    <row r="4817" spans="10:12">
      <c r="J4817" s="2"/>
      <c r="K4817" s="2"/>
      <c r="L4817" s="2"/>
    </row>
    <row r="4818" spans="10:12">
      <c r="J4818" s="2"/>
      <c r="K4818" s="2"/>
      <c r="L4818" s="2"/>
    </row>
    <row r="4819" spans="10:12">
      <c r="J4819" s="2"/>
      <c r="K4819" s="2"/>
      <c r="L4819" s="2"/>
    </row>
    <row r="4820" spans="10:12">
      <c r="J4820" s="2"/>
      <c r="K4820" s="2"/>
      <c r="L4820" s="2"/>
    </row>
    <row r="4821" spans="10:12">
      <c r="J4821" s="2"/>
      <c r="K4821" s="2"/>
      <c r="L4821" s="2"/>
    </row>
    <row r="4822" spans="10:12">
      <c r="J4822" s="2"/>
      <c r="K4822" s="2"/>
      <c r="L4822" s="2"/>
    </row>
    <row r="4823" spans="10:12">
      <c r="J4823" s="2"/>
      <c r="K4823" s="2"/>
      <c r="L4823" s="2"/>
    </row>
    <row r="4824" spans="10:12">
      <c r="J4824" s="2"/>
      <c r="K4824" s="2"/>
      <c r="L4824" s="2"/>
    </row>
    <row r="4825" spans="10:12">
      <c r="J4825" s="2"/>
      <c r="K4825" s="2"/>
      <c r="L4825" s="2"/>
    </row>
    <row r="4826" spans="10:12">
      <c r="J4826" s="2"/>
      <c r="K4826" s="2"/>
      <c r="L4826" s="2"/>
    </row>
    <row r="4827" spans="10:12">
      <c r="J4827" s="2"/>
      <c r="K4827" s="2"/>
      <c r="L4827" s="2"/>
    </row>
    <row r="4828" spans="10:12">
      <c r="J4828" s="2"/>
      <c r="K4828" s="2"/>
      <c r="L4828" s="2"/>
    </row>
    <row r="4829" spans="10:12">
      <c r="J4829" s="2"/>
      <c r="K4829" s="2"/>
      <c r="L4829" s="2"/>
    </row>
    <row r="4830" spans="10:12">
      <c r="J4830" s="2"/>
      <c r="K4830" s="2"/>
      <c r="L4830" s="2"/>
    </row>
    <row r="4831" spans="10:12">
      <c r="J4831" s="2"/>
      <c r="K4831" s="2"/>
      <c r="L4831" s="2"/>
    </row>
    <row r="4832" spans="10:12">
      <c r="J4832" s="2"/>
      <c r="K4832" s="2"/>
      <c r="L4832" s="2"/>
    </row>
    <row r="4833" spans="10:12">
      <c r="J4833" s="2"/>
      <c r="K4833" s="2"/>
      <c r="L4833" s="2"/>
    </row>
    <row r="4834" spans="10:12">
      <c r="J4834" s="2"/>
      <c r="K4834" s="2"/>
      <c r="L4834" s="2"/>
    </row>
    <row r="4835" spans="10:12">
      <c r="J4835" s="2"/>
      <c r="K4835" s="2"/>
      <c r="L4835" s="2"/>
    </row>
    <row r="4836" spans="10:12">
      <c r="J4836" s="2"/>
      <c r="K4836" s="2"/>
      <c r="L4836" s="2"/>
    </row>
    <row r="4837" spans="10:12">
      <c r="J4837" s="2"/>
      <c r="K4837" s="2"/>
      <c r="L4837" s="2"/>
    </row>
    <row r="4838" spans="10:12">
      <c r="J4838" s="2"/>
      <c r="K4838" s="2"/>
      <c r="L4838" s="2"/>
    </row>
    <row r="4839" spans="10:12">
      <c r="J4839" s="2"/>
      <c r="K4839" s="2"/>
      <c r="L4839" s="2"/>
    </row>
    <row r="4840" spans="10:12">
      <c r="J4840" s="2"/>
      <c r="K4840" s="2"/>
      <c r="L4840" s="2"/>
    </row>
    <row r="4841" spans="10:12">
      <c r="J4841" s="2"/>
      <c r="K4841" s="2"/>
      <c r="L4841" s="2"/>
    </row>
    <row r="4842" spans="10:12">
      <c r="J4842" s="2"/>
      <c r="K4842" s="2"/>
      <c r="L4842" s="2"/>
    </row>
    <row r="4843" spans="10:12">
      <c r="J4843" s="2"/>
      <c r="K4843" s="2"/>
      <c r="L4843" s="2"/>
    </row>
    <row r="4844" spans="10:12">
      <c r="J4844" s="2"/>
      <c r="K4844" s="2"/>
      <c r="L4844" s="2"/>
    </row>
    <row r="4845" spans="10:12">
      <c r="J4845" s="2"/>
      <c r="K4845" s="2"/>
      <c r="L4845" s="2"/>
    </row>
    <row r="4846" spans="10:12">
      <c r="J4846" s="2"/>
      <c r="K4846" s="2"/>
      <c r="L4846" s="2"/>
    </row>
    <row r="4847" spans="10:12">
      <c r="J4847" s="2"/>
      <c r="K4847" s="2"/>
      <c r="L4847" s="2"/>
    </row>
    <row r="4848" spans="10:12">
      <c r="J4848" s="2"/>
      <c r="K4848" s="2"/>
      <c r="L4848" s="2"/>
    </row>
    <row r="4849" spans="10:12">
      <c r="J4849" s="2"/>
      <c r="K4849" s="2"/>
      <c r="L4849" s="2"/>
    </row>
    <row r="4850" spans="10:12">
      <c r="J4850" s="2"/>
      <c r="K4850" s="2"/>
      <c r="L4850" s="2"/>
    </row>
    <row r="4851" spans="10:12">
      <c r="J4851" s="2"/>
      <c r="K4851" s="2"/>
      <c r="L4851" s="2"/>
    </row>
    <row r="4852" spans="10:12">
      <c r="J4852" s="2"/>
      <c r="K4852" s="2"/>
      <c r="L4852" s="2"/>
    </row>
    <row r="4853" spans="10:12">
      <c r="J4853" s="2"/>
      <c r="K4853" s="2"/>
      <c r="L4853" s="2"/>
    </row>
    <row r="4854" spans="10:12">
      <c r="J4854" s="2"/>
      <c r="K4854" s="2"/>
      <c r="L4854" s="2"/>
    </row>
    <row r="4855" spans="10:12">
      <c r="J4855" s="2"/>
      <c r="K4855" s="2"/>
      <c r="L4855" s="2"/>
    </row>
    <row r="4856" spans="10:12">
      <c r="J4856" s="2"/>
      <c r="K4856" s="2"/>
      <c r="L4856" s="2"/>
    </row>
    <row r="4857" spans="10:12">
      <c r="J4857" s="2"/>
      <c r="K4857" s="2"/>
      <c r="L4857" s="2"/>
    </row>
    <row r="4858" spans="10:12">
      <c r="J4858" s="2"/>
      <c r="K4858" s="2"/>
      <c r="L4858" s="2"/>
    </row>
    <row r="4859" spans="10:12">
      <c r="J4859" s="2"/>
      <c r="K4859" s="2"/>
      <c r="L4859" s="2"/>
    </row>
    <row r="4860" spans="10:12">
      <c r="J4860" s="2"/>
      <c r="K4860" s="2"/>
      <c r="L4860" s="2"/>
    </row>
    <row r="4861" spans="10:12">
      <c r="J4861" s="2"/>
      <c r="K4861" s="2"/>
      <c r="L4861" s="2"/>
    </row>
    <row r="4862" spans="10:12">
      <c r="J4862" s="2"/>
      <c r="K4862" s="2"/>
      <c r="L4862" s="2"/>
    </row>
    <row r="4863" spans="10:12">
      <c r="J4863" s="2"/>
      <c r="K4863" s="2"/>
      <c r="L4863" s="2"/>
    </row>
    <row r="4864" spans="10:12">
      <c r="J4864" s="2"/>
      <c r="K4864" s="2"/>
      <c r="L4864" s="2"/>
    </row>
    <row r="4865" spans="10:12">
      <c r="J4865" s="2"/>
      <c r="K4865" s="2"/>
      <c r="L4865" s="2"/>
    </row>
    <row r="4866" spans="10:12">
      <c r="J4866" s="2"/>
      <c r="K4866" s="2"/>
      <c r="L4866" s="2"/>
    </row>
    <row r="4867" spans="10:12">
      <c r="J4867" s="2"/>
      <c r="K4867" s="2"/>
      <c r="L4867" s="2"/>
    </row>
    <row r="4868" spans="10:12">
      <c r="J4868" s="2"/>
      <c r="K4868" s="2"/>
      <c r="L4868" s="2"/>
    </row>
    <row r="4869" spans="10:12">
      <c r="J4869" s="2"/>
      <c r="K4869" s="2"/>
      <c r="L4869" s="2"/>
    </row>
    <row r="4870" spans="10:12">
      <c r="J4870" s="2"/>
      <c r="K4870" s="2"/>
      <c r="L4870" s="2"/>
    </row>
    <row r="4871" spans="10:12">
      <c r="J4871" s="2"/>
      <c r="K4871" s="2"/>
      <c r="L4871" s="2"/>
    </row>
    <row r="4872" spans="10:12">
      <c r="J4872" s="2"/>
      <c r="K4872" s="2"/>
      <c r="L4872" s="2"/>
    </row>
    <row r="4873" spans="10:12">
      <c r="J4873" s="2"/>
      <c r="K4873" s="2"/>
      <c r="L4873" s="2"/>
    </row>
    <row r="4874" spans="10:12">
      <c r="J4874" s="2"/>
      <c r="K4874" s="2"/>
      <c r="L4874" s="2"/>
    </row>
    <row r="4875" spans="10:12">
      <c r="J4875" s="2"/>
      <c r="K4875" s="2"/>
      <c r="L4875" s="2"/>
    </row>
    <row r="4876" spans="10:12">
      <c r="J4876" s="2"/>
      <c r="K4876" s="2"/>
      <c r="L4876" s="2"/>
    </row>
    <row r="4877" spans="10:12">
      <c r="J4877" s="2"/>
      <c r="K4877" s="2"/>
      <c r="L4877" s="2"/>
    </row>
    <row r="4878" spans="10:12">
      <c r="J4878" s="2"/>
      <c r="K4878" s="2"/>
      <c r="L4878" s="2"/>
    </row>
    <row r="4879" spans="10:12">
      <c r="J4879" s="2"/>
      <c r="K4879" s="2"/>
      <c r="L4879" s="2"/>
    </row>
    <row r="4880" spans="10:12">
      <c r="J4880" s="2"/>
      <c r="K4880" s="2"/>
      <c r="L4880" s="2"/>
    </row>
    <row r="4881" spans="10:12">
      <c r="J4881" s="2"/>
      <c r="K4881" s="2"/>
      <c r="L4881" s="2"/>
    </row>
    <row r="4882" spans="10:12">
      <c r="J4882" s="2"/>
      <c r="K4882" s="2"/>
      <c r="L4882" s="2"/>
    </row>
    <row r="4883" spans="10:12">
      <c r="J4883" s="2"/>
      <c r="K4883" s="2"/>
      <c r="L4883" s="2"/>
    </row>
    <row r="4884" spans="10:12">
      <c r="J4884" s="2"/>
      <c r="K4884" s="2"/>
      <c r="L4884" s="2"/>
    </row>
    <row r="4885" spans="10:12">
      <c r="J4885" s="2"/>
      <c r="K4885" s="2"/>
      <c r="L4885" s="2"/>
    </row>
    <row r="4886" spans="10:12">
      <c r="J4886" s="2"/>
      <c r="K4886" s="2"/>
      <c r="L4886" s="2"/>
    </row>
    <row r="4887" spans="10:12">
      <c r="J4887" s="2"/>
      <c r="K4887" s="2"/>
      <c r="L4887" s="2"/>
    </row>
    <row r="4888" spans="10:12">
      <c r="J4888" s="2"/>
      <c r="K4888" s="2"/>
      <c r="L4888" s="2"/>
    </row>
    <row r="4889" spans="10:12">
      <c r="J4889" s="2"/>
      <c r="K4889" s="2"/>
      <c r="L4889" s="2"/>
    </row>
    <row r="4890" spans="10:12">
      <c r="J4890" s="2"/>
      <c r="K4890" s="2"/>
      <c r="L4890" s="2"/>
    </row>
    <row r="4891" spans="10:12">
      <c r="J4891" s="2"/>
      <c r="K4891" s="2"/>
      <c r="L4891" s="2"/>
    </row>
    <row r="4892" spans="10:12">
      <c r="J4892" s="2"/>
      <c r="K4892" s="2"/>
      <c r="L4892" s="2"/>
    </row>
    <row r="4893" spans="10:12">
      <c r="J4893" s="2"/>
      <c r="K4893" s="2"/>
      <c r="L4893" s="2"/>
    </row>
    <row r="4894" spans="10:12">
      <c r="J4894" s="2"/>
      <c r="K4894" s="2"/>
      <c r="L4894" s="2"/>
    </row>
    <row r="4895" spans="10:12">
      <c r="J4895" s="2"/>
      <c r="K4895" s="2"/>
      <c r="L4895" s="2"/>
    </row>
    <row r="4896" spans="10:12">
      <c r="J4896" s="2"/>
      <c r="K4896" s="2"/>
      <c r="L4896" s="2"/>
    </row>
    <row r="4897" spans="10:12">
      <c r="J4897" s="2"/>
      <c r="K4897" s="2"/>
      <c r="L4897" s="2"/>
    </row>
    <row r="4898" spans="10:12">
      <c r="J4898" s="2"/>
      <c r="K4898" s="2"/>
      <c r="L4898" s="2"/>
    </row>
    <row r="4899" spans="10:12">
      <c r="J4899" s="2"/>
      <c r="K4899" s="2"/>
      <c r="L4899" s="2"/>
    </row>
    <row r="4900" spans="10:12">
      <c r="J4900" s="2"/>
      <c r="K4900" s="2"/>
      <c r="L4900" s="2"/>
    </row>
    <row r="4901" spans="10:12">
      <c r="J4901" s="2"/>
      <c r="K4901" s="2"/>
      <c r="L4901" s="2"/>
    </row>
    <row r="4902" spans="10:12">
      <c r="J4902" s="2"/>
      <c r="K4902" s="2"/>
      <c r="L4902" s="2"/>
    </row>
    <row r="4903" spans="10:12">
      <c r="J4903" s="2"/>
      <c r="K4903" s="2"/>
      <c r="L4903" s="2"/>
    </row>
    <row r="4904" spans="10:12">
      <c r="J4904" s="2"/>
      <c r="K4904" s="2"/>
      <c r="L4904" s="2"/>
    </row>
    <row r="4905" spans="10:12">
      <c r="J4905" s="2"/>
      <c r="K4905" s="2"/>
      <c r="L4905" s="2"/>
    </row>
    <row r="4906" spans="10:12">
      <c r="J4906" s="2"/>
      <c r="K4906" s="2"/>
      <c r="L4906" s="2"/>
    </row>
    <row r="4907" spans="10:12">
      <c r="J4907" s="2"/>
      <c r="K4907" s="2"/>
      <c r="L4907" s="2"/>
    </row>
    <row r="4908" spans="10:12">
      <c r="J4908" s="2"/>
      <c r="K4908" s="2"/>
      <c r="L4908" s="2"/>
    </row>
    <row r="4909" spans="10:12">
      <c r="J4909" s="2"/>
      <c r="K4909" s="2"/>
      <c r="L4909" s="2"/>
    </row>
    <row r="4910" spans="10:12">
      <c r="J4910" s="2"/>
      <c r="K4910" s="2"/>
      <c r="L4910" s="2"/>
    </row>
    <row r="4911" spans="10:12">
      <c r="J4911" s="2"/>
      <c r="K4911" s="2"/>
      <c r="L4911" s="2"/>
    </row>
    <row r="4912" spans="10:12">
      <c r="J4912" s="2"/>
      <c r="K4912" s="2"/>
      <c r="L4912" s="2"/>
    </row>
    <row r="4913" spans="10:12">
      <c r="J4913" s="2"/>
      <c r="K4913" s="2"/>
      <c r="L4913" s="2"/>
    </row>
    <row r="4914" spans="10:12">
      <c r="J4914" s="2"/>
      <c r="K4914" s="2"/>
      <c r="L4914" s="2"/>
    </row>
    <row r="4915" spans="10:12">
      <c r="J4915" s="2"/>
      <c r="K4915" s="2"/>
      <c r="L4915" s="2"/>
    </row>
    <row r="4916" spans="10:12">
      <c r="J4916" s="2"/>
      <c r="K4916" s="2"/>
      <c r="L4916" s="2"/>
    </row>
    <row r="4917" spans="10:12">
      <c r="J4917" s="2"/>
      <c r="K4917" s="2"/>
      <c r="L4917" s="2"/>
    </row>
    <row r="4918" spans="10:12">
      <c r="J4918" s="2"/>
      <c r="K4918" s="2"/>
      <c r="L4918" s="2"/>
    </row>
    <row r="4919" spans="10:12">
      <c r="J4919" s="2"/>
      <c r="K4919" s="2"/>
      <c r="L4919" s="2"/>
    </row>
    <row r="4920" spans="10:12">
      <c r="J4920" s="2"/>
      <c r="K4920" s="2"/>
      <c r="L4920" s="2"/>
    </row>
    <row r="4921" spans="10:12">
      <c r="J4921" s="2"/>
      <c r="K4921" s="2"/>
      <c r="L4921" s="2"/>
    </row>
    <row r="4922" spans="10:12">
      <c r="J4922" s="2"/>
      <c r="K4922" s="2"/>
      <c r="L4922" s="2"/>
    </row>
    <row r="4923" spans="10:12">
      <c r="J4923" s="2"/>
      <c r="K4923" s="2"/>
      <c r="L4923" s="2"/>
    </row>
    <row r="4924" spans="10:12">
      <c r="J4924" s="2"/>
      <c r="K4924" s="2"/>
      <c r="L4924" s="2"/>
    </row>
    <row r="4925" spans="10:12">
      <c r="J4925" s="2"/>
      <c r="K4925" s="2"/>
      <c r="L4925" s="2"/>
    </row>
    <row r="4926" spans="10:12">
      <c r="J4926" s="2"/>
      <c r="K4926" s="2"/>
      <c r="L4926" s="2"/>
    </row>
    <row r="4927" spans="10:12">
      <c r="J4927" s="2"/>
      <c r="K4927" s="2"/>
      <c r="L4927" s="2"/>
    </row>
    <row r="4928" spans="10:12">
      <c r="J4928" s="2"/>
      <c r="K4928" s="2"/>
      <c r="L4928" s="2"/>
    </row>
    <row r="4929" spans="10:12">
      <c r="J4929" s="2"/>
      <c r="K4929" s="2"/>
      <c r="L4929" s="2"/>
    </row>
    <row r="4930" spans="10:12">
      <c r="J4930" s="2"/>
      <c r="K4930" s="2"/>
      <c r="L4930" s="2"/>
    </row>
    <row r="4931" spans="10:12">
      <c r="J4931" s="2"/>
      <c r="K4931" s="2"/>
      <c r="L4931" s="2"/>
    </row>
    <row r="4932" spans="10:12">
      <c r="J4932" s="2"/>
      <c r="K4932" s="2"/>
      <c r="L4932" s="2"/>
    </row>
    <row r="4933" spans="10:12">
      <c r="J4933" s="2"/>
      <c r="K4933" s="2"/>
      <c r="L4933" s="2"/>
    </row>
    <row r="4934" spans="10:12">
      <c r="J4934" s="2"/>
      <c r="K4934" s="2"/>
      <c r="L4934" s="2"/>
    </row>
    <row r="4935" spans="10:12">
      <c r="J4935" s="2"/>
      <c r="K4935" s="2"/>
      <c r="L4935" s="2"/>
    </row>
    <row r="4936" spans="10:12">
      <c r="J4936" s="2"/>
      <c r="K4936" s="2"/>
      <c r="L4936" s="2"/>
    </row>
    <row r="4937" spans="10:12">
      <c r="J4937" s="2"/>
      <c r="K4937" s="2"/>
      <c r="L4937" s="2"/>
    </row>
    <row r="4938" spans="10:12">
      <c r="J4938" s="2"/>
      <c r="K4938" s="2"/>
      <c r="L4938" s="2"/>
    </row>
    <row r="4939" spans="10:12">
      <c r="J4939" s="2"/>
      <c r="K4939" s="2"/>
      <c r="L4939" s="2"/>
    </row>
    <row r="4940" spans="10:12">
      <c r="J4940" s="2"/>
      <c r="K4940" s="2"/>
      <c r="L4940" s="2"/>
    </row>
    <row r="4941" spans="10:12">
      <c r="J4941" s="2"/>
      <c r="K4941" s="2"/>
      <c r="L4941" s="2"/>
    </row>
    <row r="4942" spans="10:12">
      <c r="J4942" s="2"/>
      <c r="K4942" s="2"/>
      <c r="L4942" s="2"/>
    </row>
    <row r="4943" spans="10:12">
      <c r="J4943" s="2"/>
      <c r="K4943" s="2"/>
      <c r="L4943" s="2"/>
    </row>
    <row r="4944" spans="10:12">
      <c r="J4944" s="2"/>
      <c r="K4944" s="2"/>
      <c r="L4944" s="2"/>
    </row>
    <row r="4945" spans="10:12">
      <c r="J4945" s="2"/>
      <c r="K4945" s="2"/>
      <c r="L4945" s="2"/>
    </row>
    <row r="4946" spans="10:12">
      <c r="J4946" s="2"/>
      <c r="K4946" s="2"/>
      <c r="L4946" s="2"/>
    </row>
    <row r="4947" spans="10:12">
      <c r="J4947" s="2"/>
      <c r="K4947" s="2"/>
      <c r="L4947" s="2"/>
    </row>
    <row r="4948" spans="10:12">
      <c r="J4948" s="2"/>
      <c r="K4948" s="2"/>
      <c r="L4948" s="2"/>
    </row>
    <row r="4949" spans="10:12">
      <c r="J4949" s="2"/>
      <c r="K4949" s="2"/>
      <c r="L4949" s="2"/>
    </row>
    <row r="4950" spans="10:12">
      <c r="J4950" s="2"/>
      <c r="K4950" s="2"/>
      <c r="L4950" s="2"/>
    </row>
    <row r="4951" spans="10:12">
      <c r="J4951" s="2"/>
      <c r="K4951" s="2"/>
      <c r="L4951" s="2"/>
    </row>
    <row r="4952" spans="10:12">
      <c r="J4952" s="2"/>
      <c r="K4952" s="2"/>
      <c r="L4952" s="2"/>
    </row>
    <row r="4953" spans="10:12">
      <c r="J4953" s="2"/>
      <c r="K4953" s="2"/>
      <c r="L4953" s="2"/>
    </row>
    <row r="4954" spans="10:12">
      <c r="J4954" s="2"/>
      <c r="K4954" s="2"/>
      <c r="L4954" s="2"/>
    </row>
    <row r="4955" spans="10:12">
      <c r="J4955" s="2"/>
      <c r="K4955" s="2"/>
      <c r="L4955" s="2"/>
    </row>
    <row r="4956" spans="10:12">
      <c r="J4956" s="2"/>
      <c r="K4956" s="2"/>
      <c r="L4956" s="2"/>
    </row>
    <row r="4957" spans="10:12">
      <c r="J4957" s="2"/>
      <c r="K4957" s="2"/>
      <c r="L4957" s="2"/>
    </row>
    <row r="4958" spans="10:12">
      <c r="J4958" s="2"/>
      <c r="K4958" s="2"/>
      <c r="L4958" s="2"/>
    </row>
    <row r="4959" spans="10:12">
      <c r="J4959" s="2"/>
      <c r="K4959" s="2"/>
      <c r="L4959" s="2"/>
    </row>
    <row r="4960" spans="10:12">
      <c r="J4960" s="2"/>
      <c r="K4960" s="2"/>
      <c r="L4960" s="2"/>
    </row>
    <row r="4961" spans="10:12">
      <c r="J4961" s="2"/>
      <c r="K4961" s="2"/>
      <c r="L4961" s="2"/>
    </row>
    <row r="4962" spans="10:12">
      <c r="J4962" s="2"/>
      <c r="K4962" s="2"/>
      <c r="L4962" s="2"/>
    </row>
    <row r="4963" spans="10:12">
      <c r="J4963" s="2"/>
      <c r="K4963" s="2"/>
      <c r="L4963" s="2"/>
    </row>
    <row r="4964" spans="10:12">
      <c r="J4964" s="2"/>
      <c r="K4964" s="2"/>
      <c r="L4964" s="2"/>
    </row>
    <row r="4965" spans="10:12">
      <c r="J4965" s="2"/>
      <c r="K4965" s="2"/>
      <c r="L4965" s="2"/>
    </row>
    <row r="4966" spans="10:12">
      <c r="J4966" s="2"/>
      <c r="K4966" s="2"/>
      <c r="L4966" s="2"/>
    </row>
    <row r="4967" spans="10:12">
      <c r="J4967" s="2"/>
      <c r="K4967" s="2"/>
      <c r="L4967" s="2"/>
    </row>
    <row r="4968" spans="10:12">
      <c r="J4968" s="2"/>
      <c r="K4968" s="2"/>
      <c r="L4968" s="2"/>
    </row>
    <row r="4969" spans="10:12">
      <c r="J4969" s="2"/>
      <c r="K4969" s="2"/>
      <c r="L4969" s="2"/>
    </row>
    <row r="4970" spans="10:12">
      <c r="J4970" s="2"/>
      <c r="K4970" s="2"/>
      <c r="L4970" s="2"/>
    </row>
    <row r="4971" spans="10:12">
      <c r="J4971" s="2"/>
      <c r="K4971" s="2"/>
      <c r="L4971" s="2"/>
    </row>
    <row r="4972" spans="10:12">
      <c r="J4972" s="2"/>
      <c r="K4972" s="2"/>
      <c r="L4972" s="2"/>
    </row>
    <row r="4973" spans="10:12">
      <c r="J4973" s="2"/>
      <c r="K4973" s="2"/>
      <c r="L4973" s="2"/>
    </row>
    <row r="4974" spans="10:12">
      <c r="J4974" s="2"/>
      <c r="K4974" s="2"/>
      <c r="L4974" s="2"/>
    </row>
    <row r="4975" spans="10:12">
      <c r="J4975" s="2"/>
      <c r="K4975" s="2"/>
      <c r="L4975" s="2"/>
    </row>
    <row r="4976" spans="10:12">
      <c r="J4976" s="2"/>
      <c r="K4976" s="2"/>
      <c r="L4976" s="2"/>
    </row>
    <row r="4977" spans="10:12">
      <c r="J4977" s="2"/>
      <c r="K4977" s="2"/>
      <c r="L4977" s="2"/>
    </row>
    <row r="4978" spans="10:12">
      <c r="J4978" s="2"/>
      <c r="K4978" s="2"/>
      <c r="L4978" s="2"/>
    </row>
    <row r="4979" spans="10:12">
      <c r="J4979" s="2"/>
      <c r="K4979" s="2"/>
      <c r="L4979" s="2"/>
    </row>
    <row r="4980" spans="10:12">
      <c r="J4980" s="2"/>
      <c r="K4980" s="2"/>
      <c r="L4980" s="2"/>
    </row>
    <row r="4981" spans="10:12">
      <c r="J4981" s="2"/>
      <c r="K4981" s="2"/>
      <c r="L4981" s="2"/>
    </row>
    <row r="4982" spans="10:12">
      <c r="J4982" s="2"/>
      <c r="K4982" s="2"/>
      <c r="L4982" s="2"/>
    </row>
    <row r="4983" spans="10:12">
      <c r="J4983" s="2"/>
      <c r="K4983" s="2"/>
      <c r="L4983" s="2"/>
    </row>
    <row r="4984" spans="10:12">
      <c r="J4984" s="2"/>
      <c r="K4984" s="2"/>
      <c r="L4984" s="2"/>
    </row>
    <row r="4985" spans="10:12">
      <c r="J4985" s="2"/>
      <c r="K4985" s="2"/>
      <c r="L4985" s="2"/>
    </row>
    <row r="4986" spans="10:12">
      <c r="J4986" s="2"/>
      <c r="K4986" s="2"/>
      <c r="L4986" s="2"/>
    </row>
    <row r="4987" spans="10:12">
      <c r="J4987" s="2"/>
      <c r="K4987" s="2"/>
      <c r="L4987" s="2"/>
    </row>
    <row r="4988" spans="10:12">
      <c r="J4988" s="2"/>
      <c r="K4988" s="2"/>
      <c r="L4988" s="2"/>
    </row>
    <row r="4989" spans="10:12">
      <c r="J4989" s="2"/>
      <c r="K4989" s="2"/>
      <c r="L4989" s="2"/>
    </row>
    <row r="4990" spans="10:12">
      <c r="J4990" s="2"/>
      <c r="K4990" s="2"/>
      <c r="L4990" s="2"/>
    </row>
    <row r="4991" spans="10:12">
      <c r="J4991" s="2"/>
      <c r="K4991" s="2"/>
      <c r="L4991" s="2"/>
    </row>
    <row r="4992" spans="10:12">
      <c r="J4992" s="2"/>
      <c r="K4992" s="2"/>
      <c r="L4992" s="2"/>
    </row>
    <row r="4993" spans="10:12">
      <c r="J4993" s="2"/>
      <c r="K4993" s="2"/>
      <c r="L4993" s="2"/>
    </row>
    <row r="4994" spans="10:12">
      <c r="J4994" s="2"/>
      <c r="K4994" s="2"/>
      <c r="L4994" s="2"/>
    </row>
    <row r="4995" spans="10:12">
      <c r="J4995" s="2"/>
      <c r="K4995" s="2"/>
      <c r="L4995" s="2"/>
    </row>
    <row r="4996" spans="10:12">
      <c r="J4996" s="2"/>
      <c r="K4996" s="2"/>
      <c r="L4996" s="2"/>
    </row>
    <row r="4997" spans="10:12">
      <c r="J4997" s="2"/>
      <c r="K4997" s="2"/>
      <c r="L4997" s="2"/>
    </row>
    <row r="4998" spans="10:12">
      <c r="J4998" s="2"/>
      <c r="K4998" s="2"/>
      <c r="L4998" s="2"/>
    </row>
    <row r="4999" spans="10:12">
      <c r="J4999" s="2"/>
      <c r="K4999" s="2"/>
      <c r="L4999" s="2"/>
    </row>
    <row r="5000" spans="10:12">
      <c r="J5000" s="2"/>
      <c r="K5000" s="2"/>
      <c r="L5000" s="2"/>
    </row>
    <row r="5001" spans="10:12">
      <c r="J5001" s="2"/>
      <c r="K5001" s="2"/>
      <c r="L5001" s="2"/>
    </row>
    <row r="5002" spans="10:12">
      <c r="J5002" s="2"/>
      <c r="K5002" s="2"/>
      <c r="L5002" s="2"/>
    </row>
    <row r="5003" spans="10:12">
      <c r="J5003" s="2"/>
      <c r="K5003" s="2"/>
      <c r="L5003" s="2"/>
    </row>
    <row r="5004" spans="10:12">
      <c r="J5004" s="2"/>
      <c r="K5004" s="2"/>
      <c r="L5004" s="2"/>
    </row>
    <row r="5005" spans="10:12">
      <c r="J5005" s="2"/>
      <c r="K5005" s="2"/>
      <c r="L5005" s="2"/>
    </row>
    <row r="5006" spans="10:12">
      <c r="J5006" s="2"/>
      <c r="K5006" s="2"/>
      <c r="L5006" s="2"/>
    </row>
    <row r="5007" spans="10:12">
      <c r="J5007" s="2"/>
      <c r="K5007" s="2"/>
      <c r="L5007" s="2"/>
    </row>
    <row r="5008" spans="10:12">
      <c r="J5008" s="2"/>
      <c r="K5008" s="2"/>
      <c r="L5008" s="2"/>
    </row>
    <row r="5009" spans="10:12">
      <c r="J5009" s="2"/>
      <c r="K5009" s="2"/>
      <c r="L5009" s="2"/>
    </row>
    <row r="5010" spans="10:12">
      <c r="J5010" s="2"/>
      <c r="K5010" s="2"/>
      <c r="L5010" s="2"/>
    </row>
    <row r="5011" spans="10:12">
      <c r="J5011" s="2"/>
      <c r="K5011" s="2"/>
      <c r="L5011" s="2"/>
    </row>
    <row r="5012" spans="10:12">
      <c r="J5012" s="2"/>
      <c r="K5012" s="2"/>
      <c r="L5012" s="2"/>
    </row>
    <row r="5013" spans="10:12">
      <c r="J5013" s="2"/>
      <c r="K5013" s="2"/>
      <c r="L5013" s="2"/>
    </row>
    <row r="5014" spans="10:12">
      <c r="J5014" s="2"/>
      <c r="K5014" s="2"/>
      <c r="L5014" s="2"/>
    </row>
    <row r="5015" spans="10:12">
      <c r="J5015" s="2"/>
      <c r="K5015" s="2"/>
      <c r="L5015" s="2"/>
    </row>
    <row r="5016" spans="10:12">
      <c r="J5016" s="2"/>
      <c r="K5016" s="2"/>
      <c r="L5016" s="2"/>
    </row>
    <row r="5017" spans="10:12">
      <c r="J5017" s="2"/>
      <c r="K5017" s="2"/>
      <c r="L5017" s="2"/>
    </row>
    <row r="5018" spans="10:12">
      <c r="J5018" s="2"/>
      <c r="K5018" s="2"/>
      <c r="L5018" s="2"/>
    </row>
    <row r="5019" spans="10:12">
      <c r="J5019" s="2"/>
      <c r="K5019" s="2"/>
      <c r="L5019" s="2"/>
    </row>
    <row r="5020" spans="10:12">
      <c r="J5020" s="2"/>
      <c r="K5020" s="2"/>
      <c r="L5020" s="2"/>
    </row>
    <row r="5021" spans="10:12">
      <c r="J5021" s="2"/>
      <c r="K5021" s="2"/>
      <c r="L5021" s="2"/>
    </row>
    <row r="5022" spans="10:12">
      <c r="J5022" s="2"/>
      <c r="K5022" s="2"/>
      <c r="L5022" s="2"/>
    </row>
    <row r="5023" spans="10:12">
      <c r="J5023" s="2"/>
      <c r="K5023" s="2"/>
      <c r="L5023" s="2"/>
    </row>
    <row r="5024" spans="10:12">
      <c r="J5024" s="2"/>
      <c r="K5024" s="2"/>
      <c r="L5024" s="2"/>
    </row>
    <row r="5025" spans="10:12">
      <c r="J5025" s="2"/>
      <c r="K5025" s="2"/>
      <c r="L5025" s="2"/>
    </row>
    <row r="5026" spans="10:12">
      <c r="J5026" s="2"/>
      <c r="K5026" s="2"/>
      <c r="L5026" s="2"/>
    </row>
    <row r="5027" spans="10:12">
      <c r="J5027" s="2"/>
      <c r="K5027" s="2"/>
      <c r="L5027" s="2"/>
    </row>
    <row r="5028" spans="10:12">
      <c r="J5028" s="2"/>
      <c r="K5028" s="2"/>
      <c r="L5028" s="2"/>
    </row>
    <row r="5029" spans="10:12">
      <c r="J5029" s="2"/>
      <c r="K5029" s="2"/>
      <c r="L5029" s="2"/>
    </row>
    <row r="5030" spans="10:12">
      <c r="J5030" s="2"/>
      <c r="K5030" s="2"/>
      <c r="L5030" s="2"/>
    </row>
    <row r="5031" spans="10:12">
      <c r="J5031" s="2"/>
      <c r="K5031" s="2"/>
      <c r="L5031" s="2"/>
    </row>
    <row r="5032" spans="10:12">
      <c r="J5032" s="2"/>
      <c r="K5032" s="2"/>
      <c r="L5032" s="2"/>
    </row>
    <row r="5033" spans="10:12">
      <c r="J5033" s="2"/>
      <c r="K5033" s="2"/>
      <c r="L5033" s="2"/>
    </row>
    <row r="5034" spans="10:12">
      <c r="J5034" s="2"/>
      <c r="K5034" s="2"/>
      <c r="L5034" s="2"/>
    </row>
    <row r="5035" spans="10:12">
      <c r="J5035" s="2"/>
      <c r="K5035" s="2"/>
      <c r="L5035" s="2"/>
    </row>
    <row r="5036" spans="10:12">
      <c r="J5036" s="2"/>
      <c r="K5036" s="2"/>
      <c r="L5036" s="2"/>
    </row>
    <row r="5037" spans="10:12">
      <c r="J5037" s="2"/>
      <c r="K5037" s="2"/>
      <c r="L5037" s="2"/>
    </row>
    <row r="5038" spans="10:12">
      <c r="J5038" s="2"/>
      <c r="K5038" s="2"/>
      <c r="L5038" s="2"/>
    </row>
    <row r="5039" spans="10:12">
      <c r="J5039" s="2"/>
      <c r="K5039" s="2"/>
      <c r="L5039" s="2"/>
    </row>
    <row r="5040" spans="10:12">
      <c r="J5040" s="2"/>
      <c r="K5040" s="2"/>
      <c r="L5040" s="2"/>
    </row>
    <row r="5041" spans="10:12">
      <c r="J5041" s="2"/>
      <c r="K5041" s="2"/>
      <c r="L5041" s="2"/>
    </row>
    <row r="5042" spans="10:12">
      <c r="J5042" s="2"/>
      <c r="K5042" s="2"/>
      <c r="L5042" s="2"/>
    </row>
    <row r="5043" spans="10:12">
      <c r="J5043" s="2"/>
      <c r="K5043" s="2"/>
      <c r="L5043" s="2"/>
    </row>
    <row r="5044" spans="10:12">
      <c r="J5044" s="2"/>
      <c r="K5044" s="2"/>
      <c r="L5044" s="2"/>
    </row>
    <row r="5045" spans="10:12">
      <c r="J5045" s="2"/>
      <c r="K5045" s="2"/>
      <c r="L5045" s="2"/>
    </row>
    <row r="5046" spans="10:12">
      <c r="J5046" s="2"/>
      <c r="K5046" s="2"/>
      <c r="L5046" s="2"/>
    </row>
    <row r="5047" spans="10:12">
      <c r="J5047" s="2"/>
      <c r="K5047" s="2"/>
      <c r="L5047" s="2"/>
    </row>
    <row r="5048" spans="10:12">
      <c r="J5048" s="2"/>
      <c r="K5048" s="2"/>
      <c r="L5048" s="2"/>
    </row>
    <row r="5049" spans="10:12">
      <c r="J5049" s="2"/>
      <c r="K5049" s="2"/>
      <c r="L5049" s="2"/>
    </row>
    <row r="5050" spans="10:12">
      <c r="J5050" s="2"/>
      <c r="K5050" s="2"/>
      <c r="L5050" s="2"/>
    </row>
    <row r="5051" spans="10:12">
      <c r="J5051" s="2"/>
      <c r="K5051" s="2"/>
      <c r="L5051" s="2"/>
    </row>
    <row r="5052" spans="10:12">
      <c r="J5052" s="2"/>
      <c r="K5052" s="2"/>
      <c r="L5052" s="2"/>
    </row>
    <row r="5053" spans="10:12">
      <c r="J5053" s="2"/>
      <c r="K5053" s="2"/>
      <c r="L5053" s="2"/>
    </row>
    <row r="5054" spans="10:12">
      <c r="J5054" s="2"/>
      <c r="K5054" s="2"/>
      <c r="L5054" s="2"/>
    </row>
    <row r="5055" spans="10:12">
      <c r="J5055" s="2"/>
      <c r="K5055" s="2"/>
      <c r="L5055" s="2"/>
    </row>
    <row r="5056" spans="10:12">
      <c r="J5056" s="2"/>
      <c r="K5056" s="2"/>
      <c r="L5056" s="2"/>
    </row>
    <row r="5057" spans="10:12">
      <c r="J5057" s="2"/>
      <c r="K5057" s="2"/>
      <c r="L5057" s="2"/>
    </row>
    <row r="5058" spans="10:12">
      <c r="J5058" s="2"/>
      <c r="K5058" s="2"/>
      <c r="L5058" s="2"/>
    </row>
    <row r="5059" spans="10:12">
      <c r="J5059" s="2"/>
      <c r="K5059" s="2"/>
      <c r="L5059" s="2"/>
    </row>
    <row r="5060" spans="10:12">
      <c r="J5060" s="2"/>
      <c r="K5060" s="2"/>
      <c r="L5060" s="2"/>
    </row>
    <row r="5061" spans="10:12">
      <c r="J5061" s="2"/>
      <c r="K5061" s="2"/>
      <c r="L5061" s="2"/>
    </row>
    <row r="5062" spans="10:12">
      <c r="J5062" s="2"/>
      <c r="K5062" s="2"/>
      <c r="L5062" s="2"/>
    </row>
    <row r="5063" spans="10:12">
      <c r="J5063" s="2"/>
      <c r="K5063" s="2"/>
      <c r="L5063" s="2"/>
    </row>
    <row r="5064" spans="10:12">
      <c r="J5064" s="2"/>
      <c r="K5064" s="2"/>
      <c r="L5064" s="2"/>
    </row>
    <row r="5065" spans="10:12">
      <c r="J5065" s="2"/>
      <c r="K5065" s="2"/>
      <c r="L5065" s="2"/>
    </row>
    <row r="5066" spans="10:12">
      <c r="J5066" s="2"/>
      <c r="K5066" s="2"/>
      <c r="L5066" s="2"/>
    </row>
    <row r="5067" spans="10:12">
      <c r="J5067" s="2"/>
      <c r="K5067" s="2"/>
      <c r="L5067" s="2"/>
    </row>
    <row r="5068" spans="10:12">
      <c r="J5068" s="2"/>
      <c r="K5068" s="2"/>
      <c r="L5068" s="2"/>
    </row>
    <row r="5069" spans="10:12">
      <c r="J5069" s="2"/>
      <c r="K5069" s="2"/>
      <c r="L5069" s="2"/>
    </row>
    <row r="5070" spans="10:12">
      <c r="J5070" s="2"/>
      <c r="K5070" s="2"/>
      <c r="L5070" s="2"/>
    </row>
    <row r="5071" spans="10:12">
      <c r="J5071" s="2"/>
      <c r="K5071" s="2"/>
      <c r="L5071" s="2"/>
    </row>
    <row r="5072" spans="10:12">
      <c r="J5072" s="2"/>
      <c r="K5072" s="2"/>
      <c r="L5072" s="2"/>
    </row>
    <row r="5073" spans="10:12">
      <c r="J5073" s="2"/>
      <c r="K5073" s="2"/>
      <c r="L5073" s="2"/>
    </row>
    <row r="5074" spans="10:12">
      <c r="J5074" s="2"/>
      <c r="K5074" s="2"/>
      <c r="L5074" s="2"/>
    </row>
    <row r="5075" spans="10:12">
      <c r="J5075" s="2"/>
      <c r="K5075" s="2"/>
      <c r="L5075" s="2"/>
    </row>
    <row r="5076" spans="10:12">
      <c r="J5076" s="2"/>
      <c r="K5076" s="2"/>
      <c r="L5076" s="2"/>
    </row>
    <row r="5077" spans="10:12">
      <c r="J5077" s="2"/>
      <c r="K5077" s="2"/>
      <c r="L5077" s="2"/>
    </row>
    <row r="5078" spans="10:12">
      <c r="J5078" s="2"/>
      <c r="K5078" s="2"/>
      <c r="L5078" s="2"/>
    </row>
    <row r="5079" spans="10:12">
      <c r="J5079" s="2"/>
      <c r="K5079" s="2"/>
      <c r="L5079" s="2"/>
    </row>
    <row r="5080" spans="10:12">
      <c r="J5080" s="2"/>
      <c r="K5080" s="2"/>
      <c r="L5080" s="2"/>
    </row>
    <row r="5081" spans="10:12">
      <c r="J5081" s="2"/>
      <c r="K5081" s="2"/>
      <c r="L5081" s="2"/>
    </row>
    <row r="5082" spans="10:12">
      <c r="J5082" s="2"/>
      <c r="K5082" s="2"/>
      <c r="L5082" s="2"/>
    </row>
    <row r="5083" spans="10:12">
      <c r="J5083" s="2"/>
      <c r="K5083" s="2"/>
      <c r="L5083" s="2"/>
    </row>
    <row r="5084" spans="10:12">
      <c r="J5084" s="2"/>
      <c r="K5084" s="2"/>
      <c r="L5084" s="2"/>
    </row>
    <row r="5085" spans="10:12">
      <c r="J5085" s="2"/>
      <c r="K5085" s="2"/>
      <c r="L5085" s="2"/>
    </row>
    <row r="5086" spans="10:12">
      <c r="J5086" s="2"/>
      <c r="K5086" s="2"/>
      <c r="L5086" s="2"/>
    </row>
    <row r="5087" spans="10:12">
      <c r="J5087" s="2"/>
      <c r="K5087" s="2"/>
      <c r="L5087" s="2"/>
    </row>
    <row r="5088" spans="10:12">
      <c r="J5088" s="2"/>
      <c r="K5088" s="2"/>
      <c r="L5088" s="2"/>
    </row>
    <row r="5089" spans="10:12">
      <c r="J5089" s="2"/>
      <c r="K5089" s="2"/>
      <c r="L5089" s="2"/>
    </row>
    <row r="5090" spans="10:12">
      <c r="J5090" s="2"/>
      <c r="K5090" s="2"/>
      <c r="L5090" s="2"/>
    </row>
    <row r="5091" spans="10:12">
      <c r="J5091" s="2"/>
      <c r="K5091" s="2"/>
      <c r="L5091" s="2"/>
    </row>
    <row r="5092" spans="10:12">
      <c r="J5092" s="2"/>
      <c r="K5092" s="2"/>
      <c r="L5092" s="2"/>
    </row>
    <row r="5093" spans="10:12">
      <c r="J5093" s="2"/>
      <c r="K5093" s="2"/>
      <c r="L5093" s="2"/>
    </row>
    <row r="5094" spans="10:12">
      <c r="J5094" s="2"/>
      <c r="K5094" s="2"/>
      <c r="L5094" s="2"/>
    </row>
    <row r="5095" spans="10:12">
      <c r="J5095" s="2"/>
      <c r="K5095" s="2"/>
      <c r="L5095" s="2"/>
    </row>
    <row r="5096" spans="10:12">
      <c r="J5096" s="2"/>
      <c r="K5096" s="2"/>
      <c r="L5096" s="2"/>
    </row>
    <row r="5097" spans="10:12">
      <c r="J5097" s="2"/>
      <c r="K5097" s="2"/>
      <c r="L5097" s="2"/>
    </row>
    <row r="5098" spans="10:12">
      <c r="J5098" s="2"/>
      <c r="K5098" s="2"/>
      <c r="L5098" s="2"/>
    </row>
    <row r="5099" spans="10:12">
      <c r="J5099" s="2"/>
      <c r="K5099" s="2"/>
      <c r="L5099" s="2"/>
    </row>
    <row r="5100" spans="10:12">
      <c r="J5100" s="2"/>
      <c r="K5100" s="2"/>
      <c r="L5100" s="2"/>
    </row>
    <row r="5101" spans="10:12">
      <c r="J5101" s="2"/>
      <c r="K5101" s="2"/>
      <c r="L5101" s="2"/>
    </row>
    <row r="5102" spans="10:12">
      <c r="J5102" s="2"/>
      <c r="K5102" s="2"/>
      <c r="L5102" s="2"/>
    </row>
    <row r="5103" spans="10:12">
      <c r="J5103" s="2"/>
      <c r="K5103" s="2"/>
      <c r="L5103" s="2"/>
    </row>
    <row r="5104" spans="10:12">
      <c r="J5104" s="2"/>
      <c r="K5104" s="2"/>
      <c r="L5104" s="2"/>
    </row>
    <row r="5105" spans="10:12">
      <c r="J5105" s="2"/>
      <c r="K5105" s="2"/>
      <c r="L5105" s="2"/>
    </row>
    <row r="5106" spans="10:12">
      <c r="J5106" s="2"/>
      <c r="K5106" s="2"/>
      <c r="L5106" s="2"/>
    </row>
    <row r="5107" spans="10:12">
      <c r="J5107" s="2"/>
      <c r="K5107" s="2"/>
      <c r="L5107" s="2"/>
    </row>
    <row r="5108" spans="10:12">
      <c r="J5108" s="2"/>
      <c r="K5108" s="2"/>
      <c r="L5108" s="2"/>
    </row>
    <row r="5109" spans="10:12">
      <c r="J5109" s="2"/>
      <c r="K5109" s="2"/>
      <c r="L5109" s="2"/>
    </row>
    <row r="5110" spans="10:12">
      <c r="J5110" s="2"/>
      <c r="K5110" s="2"/>
      <c r="L5110" s="2"/>
    </row>
    <row r="5111" spans="10:12">
      <c r="J5111" s="2"/>
      <c r="K5111" s="2"/>
      <c r="L5111" s="2"/>
    </row>
    <row r="5112" spans="10:12">
      <c r="J5112" s="2"/>
      <c r="K5112" s="2"/>
      <c r="L5112" s="2"/>
    </row>
    <row r="5113" spans="10:12">
      <c r="J5113" s="2"/>
      <c r="K5113" s="2"/>
      <c r="L5113" s="2"/>
    </row>
    <row r="5114" spans="10:12">
      <c r="J5114" s="2"/>
      <c r="K5114" s="2"/>
      <c r="L5114" s="2"/>
    </row>
    <row r="5115" spans="10:12">
      <c r="J5115" s="2"/>
      <c r="K5115" s="2"/>
      <c r="L5115" s="2"/>
    </row>
    <row r="5116" spans="10:12">
      <c r="J5116" s="2"/>
      <c r="K5116" s="2"/>
      <c r="L5116" s="2"/>
    </row>
    <row r="5117" spans="10:12">
      <c r="J5117" s="2"/>
      <c r="K5117" s="2"/>
      <c r="L5117" s="2"/>
    </row>
    <row r="5118" spans="10:12">
      <c r="J5118" s="2"/>
      <c r="K5118" s="2"/>
      <c r="L5118" s="2"/>
    </row>
    <row r="5119" spans="10:12">
      <c r="J5119" s="2"/>
      <c r="K5119" s="2"/>
      <c r="L5119" s="2"/>
    </row>
    <row r="5120" spans="10:12">
      <c r="J5120" s="2"/>
      <c r="K5120" s="2"/>
      <c r="L5120" s="2"/>
    </row>
    <row r="5121" spans="10:12">
      <c r="J5121" s="2"/>
      <c r="K5121" s="2"/>
      <c r="L5121" s="2"/>
    </row>
    <row r="5122" spans="10:12">
      <c r="J5122" s="2"/>
      <c r="K5122" s="2"/>
      <c r="L5122" s="2"/>
    </row>
    <row r="5123" spans="10:12">
      <c r="J5123" s="2"/>
      <c r="K5123" s="2"/>
      <c r="L5123" s="2"/>
    </row>
    <row r="5124" spans="10:12">
      <c r="J5124" s="2"/>
      <c r="K5124" s="2"/>
      <c r="L5124" s="2"/>
    </row>
    <row r="5125" spans="10:12">
      <c r="J5125" s="2"/>
      <c r="K5125" s="2"/>
      <c r="L5125" s="2"/>
    </row>
    <row r="5126" spans="10:12">
      <c r="J5126" s="2"/>
      <c r="K5126" s="2"/>
      <c r="L5126" s="2"/>
    </row>
    <row r="5127" spans="10:12">
      <c r="J5127" s="2"/>
      <c r="K5127" s="2"/>
      <c r="L5127" s="2"/>
    </row>
    <row r="5128" spans="10:12">
      <c r="J5128" s="2"/>
      <c r="K5128" s="2"/>
      <c r="L5128" s="2"/>
    </row>
    <row r="5129" spans="10:12">
      <c r="J5129" s="2"/>
      <c r="K5129" s="2"/>
      <c r="L5129" s="2"/>
    </row>
    <row r="5130" spans="10:12">
      <c r="J5130" s="2"/>
      <c r="K5130" s="2"/>
      <c r="L5130" s="2"/>
    </row>
    <row r="5131" spans="10:12">
      <c r="J5131" s="2"/>
      <c r="K5131" s="2"/>
      <c r="L5131" s="2"/>
    </row>
    <row r="5132" spans="10:12">
      <c r="J5132" s="2"/>
      <c r="K5132" s="2"/>
      <c r="L5132" s="2"/>
    </row>
    <row r="5133" spans="10:12">
      <c r="J5133" s="2"/>
      <c r="K5133" s="2"/>
      <c r="L5133" s="2"/>
    </row>
    <row r="5134" spans="10:12">
      <c r="J5134" s="2"/>
      <c r="K5134" s="2"/>
      <c r="L5134" s="2"/>
    </row>
    <row r="5135" spans="10:12">
      <c r="J5135" s="2"/>
      <c r="K5135" s="2"/>
      <c r="L5135" s="2"/>
    </row>
    <row r="5136" spans="10:12">
      <c r="J5136" s="2"/>
      <c r="K5136" s="2"/>
      <c r="L5136" s="2"/>
    </row>
    <row r="5137" spans="10:12">
      <c r="J5137" s="2"/>
      <c r="K5137" s="2"/>
      <c r="L5137" s="2"/>
    </row>
    <row r="5138" spans="10:12">
      <c r="J5138" s="2"/>
      <c r="K5138" s="2"/>
      <c r="L5138" s="2"/>
    </row>
    <row r="5139" spans="10:12">
      <c r="J5139" s="2"/>
      <c r="K5139" s="2"/>
      <c r="L5139" s="2"/>
    </row>
    <row r="5140" spans="10:12">
      <c r="J5140" s="2"/>
      <c r="K5140" s="2"/>
      <c r="L5140" s="2"/>
    </row>
    <row r="5141" spans="10:12">
      <c r="J5141" s="2"/>
      <c r="K5141" s="2"/>
      <c r="L5141" s="2"/>
    </row>
    <row r="5142" spans="10:12">
      <c r="J5142" s="2"/>
      <c r="K5142" s="2"/>
      <c r="L5142" s="2"/>
    </row>
    <row r="5143" spans="10:12">
      <c r="J5143" s="2"/>
      <c r="K5143" s="2"/>
      <c r="L5143" s="2"/>
    </row>
    <row r="5144" spans="10:12">
      <c r="J5144" s="2"/>
      <c r="K5144" s="2"/>
      <c r="L5144" s="2"/>
    </row>
    <row r="5145" spans="10:12">
      <c r="J5145" s="2"/>
      <c r="K5145" s="2"/>
      <c r="L5145" s="2"/>
    </row>
    <row r="5146" spans="10:12">
      <c r="J5146" s="2"/>
      <c r="K5146" s="2"/>
      <c r="L5146" s="2"/>
    </row>
    <row r="5147" spans="10:12">
      <c r="J5147" s="2"/>
      <c r="K5147" s="2"/>
      <c r="L5147" s="2"/>
    </row>
    <row r="5148" spans="10:12">
      <c r="J5148" s="2"/>
      <c r="K5148" s="2"/>
      <c r="L5148" s="2"/>
    </row>
    <row r="5149" spans="10:12">
      <c r="J5149" s="2"/>
      <c r="K5149" s="2"/>
      <c r="L5149" s="2"/>
    </row>
    <row r="5150" spans="10:12">
      <c r="J5150" s="2"/>
      <c r="K5150" s="2"/>
      <c r="L5150" s="2"/>
    </row>
    <row r="5151" spans="10:12">
      <c r="J5151" s="2"/>
      <c r="K5151" s="2"/>
      <c r="L5151" s="2"/>
    </row>
    <row r="5152" spans="10:12">
      <c r="J5152" s="2"/>
      <c r="K5152" s="2"/>
      <c r="L5152" s="2"/>
    </row>
    <row r="5153" spans="10:12">
      <c r="J5153" s="2"/>
      <c r="K5153" s="2"/>
      <c r="L5153" s="2"/>
    </row>
    <row r="5154" spans="10:12">
      <c r="J5154" s="2"/>
      <c r="K5154" s="2"/>
      <c r="L5154" s="2"/>
    </row>
    <row r="5155" spans="10:12">
      <c r="J5155" s="2"/>
      <c r="K5155" s="2"/>
      <c r="L5155" s="2"/>
    </row>
    <row r="5156" spans="10:12">
      <c r="J5156" s="2"/>
      <c r="K5156" s="2"/>
      <c r="L5156" s="2"/>
    </row>
    <row r="5157" spans="10:12">
      <c r="J5157" s="2"/>
      <c r="K5157" s="2"/>
      <c r="L5157" s="2"/>
    </row>
    <row r="5158" spans="10:12">
      <c r="J5158" s="2"/>
      <c r="K5158" s="2"/>
      <c r="L5158" s="2"/>
    </row>
    <row r="5159" spans="10:12">
      <c r="J5159" s="2"/>
      <c r="K5159" s="2"/>
      <c r="L5159" s="2"/>
    </row>
    <row r="5160" spans="10:12">
      <c r="J5160" s="2"/>
      <c r="K5160" s="2"/>
      <c r="L5160" s="2"/>
    </row>
    <row r="5161" spans="10:12">
      <c r="J5161" s="2"/>
      <c r="K5161" s="2"/>
      <c r="L5161" s="2"/>
    </row>
    <row r="5162" spans="10:12">
      <c r="J5162" s="2"/>
      <c r="K5162" s="2"/>
      <c r="L5162" s="2"/>
    </row>
    <row r="5163" spans="10:12">
      <c r="J5163" s="2"/>
      <c r="K5163" s="2"/>
      <c r="L5163" s="2"/>
    </row>
    <row r="5164" spans="10:12">
      <c r="J5164" s="2"/>
      <c r="K5164" s="2"/>
      <c r="L5164" s="2"/>
    </row>
    <row r="5165" spans="10:12">
      <c r="J5165" s="2"/>
      <c r="K5165" s="2"/>
      <c r="L5165" s="2"/>
    </row>
    <row r="5166" spans="10:12">
      <c r="J5166" s="2"/>
      <c r="K5166" s="2"/>
      <c r="L5166" s="2"/>
    </row>
    <row r="5167" spans="10:12">
      <c r="J5167" s="2"/>
      <c r="K5167" s="2"/>
      <c r="L5167" s="2"/>
    </row>
    <row r="5168" spans="10:12">
      <c r="J5168" s="2"/>
      <c r="K5168" s="2"/>
      <c r="L5168" s="2"/>
    </row>
    <row r="5169" spans="10:12">
      <c r="J5169" s="2"/>
      <c r="K5169" s="2"/>
      <c r="L5169" s="2"/>
    </row>
    <row r="5170" spans="10:12">
      <c r="J5170" s="2"/>
      <c r="K5170" s="2"/>
      <c r="L5170" s="2"/>
    </row>
    <row r="5171" spans="10:12">
      <c r="J5171" s="2"/>
      <c r="K5171" s="2"/>
      <c r="L5171" s="2"/>
    </row>
    <row r="5172" spans="10:12">
      <c r="J5172" s="2"/>
      <c r="K5172" s="2"/>
      <c r="L5172" s="2"/>
    </row>
    <row r="5173" spans="10:12">
      <c r="J5173" s="2"/>
      <c r="K5173" s="2"/>
      <c r="L5173" s="2"/>
    </row>
    <row r="5174" spans="10:12">
      <c r="J5174" s="2"/>
      <c r="K5174" s="2"/>
      <c r="L5174" s="2"/>
    </row>
    <row r="5175" spans="10:12">
      <c r="J5175" s="2"/>
      <c r="K5175" s="2"/>
      <c r="L5175" s="2"/>
    </row>
    <row r="5176" spans="10:12">
      <c r="J5176" s="2"/>
      <c r="K5176" s="2"/>
      <c r="L5176" s="2"/>
    </row>
    <row r="5177" spans="10:12">
      <c r="J5177" s="2"/>
      <c r="K5177" s="2"/>
      <c r="L5177" s="2"/>
    </row>
    <row r="5178" spans="10:12">
      <c r="J5178" s="2"/>
      <c r="K5178" s="2"/>
      <c r="L5178" s="2"/>
    </row>
    <row r="5179" spans="10:12">
      <c r="J5179" s="2"/>
      <c r="K5179" s="2"/>
      <c r="L5179" s="2"/>
    </row>
    <row r="5180" spans="10:12">
      <c r="J5180" s="2"/>
      <c r="K5180" s="2"/>
      <c r="L5180" s="2"/>
    </row>
    <row r="5181" spans="10:12">
      <c r="J5181" s="2"/>
      <c r="K5181" s="2"/>
      <c r="L5181" s="2"/>
    </row>
    <row r="5182" spans="10:12">
      <c r="J5182" s="2"/>
      <c r="K5182" s="2"/>
      <c r="L5182" s="2"/>
    </row>
    <row r="5183" spans="10:12">
      <c r="J5183" s="2"/>
      <c r="K5183" s="2"/>
      <c r="L5183" s="2"/>
    </row>
    <row r="5184" spans="10:12">
      <c r="J5184" s="2"/>
      <c r="K5184" s="2"/>
      <c r="L5184" s="2"/>
    </row>
    <row r="5185" spans="10:12">
      <c r="J5185" s="2"/>
      <c r="K5185" s="2"/>
      <c r="L5185" s="2"/>
    </row>
    <row r="5186" spans="10:12">
      <c r="J5186" s="2"/>
      <c r="K5186" s="2"/>
      <c r="L5186" s="2"/>
    </row>
    <row r="5187" spans="10:12">
      <c r="J5187" s="2"/>
      <c r="K5187" s="2"/>
      <c r="L5187" s="2"/>
    </row>
    <row r="5188" spans="10:12">
      <c r="J5188" s="2"/>
      <c r="K5188" s="2"/>
      <c r="L5188" s="2"/>
    </row>
    <row r="5189" spans="10:12">
      <c r="J5189" s="2"/>
      <c r="K5189" s="2"/>
      <c r="L5189" s="2"/>
    </row>
    <row r="5190" spans="10:12">
      <c r="J5190" s="2"/>
      <c r="K5190" s="2"/>
      <c r="L5190" s="2"/>
    </row>
    <row r="5191" spans="10:12">
      <c r="J5191" s="2"/>
      <c r="K5191" s="2"/>
      <c r="L5191" s="2"/>
    </row>
    <row r="5192" spans="10:12">
      <c r="J5192" s="2"/>
      <c r="K5192" s="2"/>
      <c r="L5192" s="2"/>
    </row>
    <row r="5193" spans="10:12">
      <c r="J5193" s="2"/>
      <c r="K5193" s="2"/>
      <c r="L5193" s="2"/>
    </row>
    <row r="5194" spans="10:12">
      <c r="J5194" s="2"/>
      <c r="K5194" s="2"/>
      <c r="L5194" s="2"/>
    </row>
    <row r="5195" spans="10:12">
      <c r="J5195" s="2"/>
      <c r="K5195" s="2"/>
      <c r="L5195" s="2"/>
    </row>
    <row r="5196" spans="10:12">
      <c r="J5196" s="2"/>
      <c r="K5196" s="2"/>
      <c r="L5196" s="2"/>
    </row>
    <row r="5197" spans="10:12">
      <c r="J5197" s="2"/>
      <c r="K5197" s="2"/>
      <c r="L5197" s="2"/>
    </row>
    <row r="5198" spans="10:12">
      <c r="J5198" s="2"/>
      <c r="K5198" s="2"/>
      <c r="L5198" s="2"/>
    </row>
    <row r="5199" spans="10:12">
      <c r="J5199" s="2"/>
      <c r="K5199" s="2"/>
      <c r="L5199" s="2"/>
    </row>
    <row r="5200" spans="10:12">
      <c r="J5200" s="2"/>
      <c r="K5200" s="2"/>
      <c r="L5200" s="2"/>
    </row>
    <row r="5201" spans="10:12">
      <c r="J5201" s="2"/>
      <c r="K5201" s="2"/>
      <c r="L5201" s="2"/>
    </row>
    <row r="5202" spans="10:12">
      <c r="J5202" s="2"/>
      <c r="K5202" s="2"/>
      <c r="L5202" s="2"/>
    </row>
    <row r="5203" spans="10:12">
      <c r="J5203" s="2"/>
      <c r="K5203" s="2"/>
      <c r="L5203" s="2"/>
    </row>
    <row r="5204" spans="10:12">
      <c r="J5204" s="2"/>
      <c r="K5204" s="2"/>
      <c r="L5204" s="2"/>
    </row>
    <row r="5205" spans="10:12">
      <c r="J5205" s="2"/>
      <c r="K5205" s="2"/>
      <c r="L5205" s="2"/>
    </row>
    <row r="5206" spans="10:12">
      <c r="J5206" s="2"/>
      <c r="K5206" s="2"/>
      <c r="L5206" s="2"/>
    </row>
    <row r="5207" spans="10:12">
      <c r="J5207" s="2"/>
      <c r="K5207" s="2"/>
      <c r="L5207" s="2"/>
    </row>
    <row r="5208" spans="10:12">
      <c r="J5208" s="2"/>
      <c r="K5208" s="2"/>
      <c r="L5208" s="2"/>
    </row>
    <row r="5209" spans="10:12">
      <c r="J5209" s="2"/>
      <c r="K5209" s="2"/>
      <c r="L5209" s="2"/>
    </row>
    <row r="5210" spans="10:12">
      <c r="J5210" s="2"/>
      <c r="K5210" s="2"/>
      <c r="L5210" s="2"/>
    </row>
    <row r="5211" spans="10:12">
      <c r="J5211" s="2"/>
      <c r="K5211" s="2"/>
      <c r="L5211" s="2"/>
    </row>
    <row r="5212" spans="10:12">
      <c r="J5212" s="2"/>
      <c r="K5212" s="2"/>
      <c r="L5212" s="2"/>
    </row>
    <row r="5213" spans="10:12">
      <c r="J5213" s="2"/>
      <c r="K5213" s="2"/>
      <c r="L5213" s="2"/>
    </row>
    <row r="5214" spans="10:12">
      <c r="J5214" s="2"/>
      <c r="K5214" s="2"/>
      <c r="L5214" s="2"/>
    </row>
    <row r="5215" spans="10:12">
      <c r="J5215" s="2"/>
      <c r="K5215" s="2"/>
      <c r="L5215" s="2"/>
    </row>
    <row r="5216" spans="10:12">
      <c r="J5216" s="2"/>
      <c r="K5216" s="2"/>
      <c r="L5216" s="2"/>
    </row>
    <row r="5217" spans="10:12">
      <c r="J5217" s="2"/>
      <c r="K5217" s="2"/>
      <c r="L5217" s="2"/>
    </row>
    <row r="5218" spans="10:12">
      <c r="J5218" s="2"/>
      <c r="K5218" s="2"/>
      <c r="L5218" s="2"/>
    </row>
    <row r="5219" spans="10:12">
      <c r="J5219" s="2"/>
      <c r="K5219" s="2"/>
      <c r="L5219" s="2"/>
    </row>
    <row r="5220" spans="10:12">
      <c r="J5220" s="2"/>
      <c r="K5220" s="2"/>
      <c r="L5220" s="2"/>
    </row>
    <row r="5221" spans="10:12">
      <c r="J5221" s="2"/>
      <c r="K5221" s="2"/>
      <c r="L5221" s="2"/>
    </row>
    <row r="5222" spans="10:12">
      <c r="J5222" s="2"/>
      <c r="K5222" s="2"/>
      <c r="L5222" s="2"/>
    </row>
    <row r="5223" spans="10:12">
      <c r="J5223" s="2"/>
      <c r="K5223" s="2"/>
      <c r="L5223" s="2"/>
    </row>
    <row r="5224" spans="10:12">
      <c r="J5224" s="2"/>
      <c r="K5224" s="2"/>
      <c r="L5224" s="2"/>
    </row>
    <row r="5225" spans="10:12">
      <c r="J5225" s="2"/>
      <c r="K5225" s="2"/>
      <c r="L5225" s="2"/>
    </row>
    <row r="5226" spans="10:12">
      <c r="J5226" s="2"/>
      <c r="K5226" s="2"/>
      <c r="L5226" s="2"/>
    </row>
    <row r="5227" spans="10:12">
      <c r="J5227" s="2"/>
      <c r="K5227" s="2"/>
      <c r="L5227" s="2"/>
    </row>
    <row r="5228" spans="10:12">
      <c r="J5228" s="2"/>
      <c r="K5228" s="2"/>
      <c r="L5228" s="2"/>
    </row>
    <row r="5229" spans="10:12">
      <c r="J5229" s="2"/>
      <c r="K5229" s="2"/>
      <c r="L5229" s="2"/>
    </row>
    <row r="5230" spans="10:12">
      <c r="J5230" s="2"/>
      <c r="K5230" s="2"/>
      <c r="L5230" s="2"/>
    </row>
    <row r="5231" spans="10:12">
      <c r="J5231" s="2"/>
      <c r="K5231" s="2"/>
      <c r="L5231" s="2"/>
    </row>
    <row r="5232" spans="10:12">
      <c r="J5232" s="2"/>
      <c r="K5232" s="2"/>
      <c r="L5232" s="2"/>
    </row>
    <row r="5233" spans="10:12">
      <c r="J5233" s="2"/>
      <c r="K5233" s="2"/>
      <c r="L5233" s="2"/>
    </row>
    <row r="5234" spans="10:12">
      <c r="J5234" s="2"/>
      <c r="K5234" s="2"/>
      <c r="L5234" s="2"/>
    </row>
    <row r="5235" spans="10:12">
      <c r="J5235" s="2"/>
      <c r="K5235" s="2"/>
      <c r="L5235" s="2"/>
    </row>
    <row r="5236" spans="10:12">
      <c r="J5236" s="2"/>
      <c r="K5236" s="2"/>
      <c r="L5236" s="2"/>
    </row>
    <row r="5237" spans="10:12">
      <c r="J5237" s="2"/>
      <c r="K5237" s="2"/>
      <c r="L5237" s="2"/>
    </row>
    <row r="5238" spans="10:12">
      <c r="J5238" s="2"/>
      <c r="K5238" s="2"/>
      <c r="L5238" s="2"/>
    </row>
    <row r="5239" spans="10:12">
      <c r="J5239" s="2"/>
      <c r="K5239" s="2"/>
      <c r="L5239" s="2"/>
    </row>
    <row r="5240" spans="10:12">
      <c r="J5240" s="2"/>
      <c r="K5240" s="2"/>
      <c r="L5240" s="2"/>
    </row>
    <row r="5241" spans="10:12">
      <c r="J5241" s="2"/>
      <c r="K5241" s="2"/>
      <c r="L5241" s="2"/>
    </row>
    <row r="5242" spans="10:12">
      <c r="J5242" s="2"/>
      <c r="K5242" s="2"/>
      <c r="L5242" s="2"/>
    </row>
    <row r="5243" spans="10:12">
      <c r="J5243" s="2"/>
      <c r="K5243" s="2"/>
      <c r="L5243" s="2"/>
    </row>
    <row r="5244" spans="10:12">
      <c r="J5244" s="2"/>
      <c r="K5244" s="2"/>
      <c r="L5244" s="2"/>
    </row>
    <row r="5245" spans="10:12">
      <c r="J5245" s="2"/>
      <c r="K5245" s="2"/>
      <c r="L5245" s="2"/>
    </row>
    <row r="5246" spans="10:12">
      <c r="J5246" s="2"/>
      <c r="K5246" s="2"/>
      <c r="L5246" s="2"/>
    </row>
    <row r="5247" spans="10:12">
      <c r="J5247" s="2"/>
      <c r="K5247" s="2"/>
      <c r="L5247" s="2"/>
    </row>
    <row r="5248" spans="10:12">
      <c r="J5248" s="2"/>
      <c r="K5248" s="2"/>
      <c r="L5248" s="2"/>
    </row>
    <row r="5249" spans="10:12">
      <c r="J5249" s="2"/>
      <c r="K5249" s="2"/>
      <c r="L5249" s="2"/>
    </row>
    <row r="5250" spans="10:12">
      <c r="J5250" s="2"/>
      <c r="K5250" s="2"/>
      <c r="L5250" s="2"/>
    </row>
    <row r="5251" spans="10:12">
      <c r="J5251" s="2"/>
      <c r="K5251" s="2"/>
      <c r="L5251" s="2"/>
    </row>
    <row r="5252" spans="10:12">
      <c r="J5252" s="2"/>
      <c r="K5252" s="2"/>
      <c r="L5252" s="2"/>
    </row>
    <row r="5253" spans="10:12">
      <c r="J5253" s="2"/>
      <c r="K5253" s="2"/>
      <c r="L5253" s="2"/>
    </row>
    <row r="5254" spans="10:12">
      <c r="J5254" s="2"/>
      <c r="K5254" s="2"/>
      <c r="L5254" s="2"/>
    </row>
    <row r="5255" spans="10:12">
      <c r="J5255" s="2"/>
      <c r="K5255" s="2"/>
      <c r="L5255" s="2"/>
    </row>
    <row r="5256" spans="10:12">
      <c r="J5256" s="2"/>
      <c r="K5256" s="2"/>
      <c r="L5256" s="2"/>
    </row>
    <row r="5257" spans="10:12">
      <c r="J5257" s="2"/>
      <c r="K5257" s="2"/>
      <c r="L5257" s="2"/>
    </row>
    <row r="5258" spans="10:12">
      <c r="J5258" s="2"/>
      <c r="K5258" s="2"/>
      <c r="L5258" s="2"/>
    </row>
    <row r="5259" spans="10:12">
      <c r="J5259" s="2"/>
      <c r="K5259" s="2"/>
      <c r="L5259" s="2"/>
    </row>
    <row r="5260" spans="10:12">
      <c r="J5260" s="2"/>
      <c r="K5260" s="2"/>
      <c r="L5260" s="2"/>
    </row>
    <row r="5261" spans="10:12">
      <c r="J5261" s="2"/>
      <c r="K5261" s="2"/>
      <c r="L5261" s="2"/>
    </row>
    <row r="5262" spans="10:12">
      <c r="J5262" s="2"/>
      <c r="K5262" s="2"/>
      <c r="L5262" s="2"/>
    </row>
    <row r="5263" spans="10:12">
      <c r="J5263" s="2"/>
      <c r="K5263" s="2"/>
      <c r="L5263" s="2"/>
    </row>
    <row r="5264" spans="10:12">
      <c r="J5264" s="2"/>
      <c r="K5264" s="2"/>
      <c r="L5264" s="2"/>
    </row>
    <row r="5265" spans="10:12">
      <c r="J5265" s="2"/>
      <c r="K5265" s="2"/>
      <c r="L5265" s="2"/>
    </row>
    <row r="5266" spans="10:12">
      <c r="J5266" s="2"/>
      <c r="K5266" s="2"/>
      <c r="L5266" s="2"/>
    </row>
    <row r="5267" spans="10:12">
      <c r="J5267" s="2"/>
      <c r="K5267" s="2"/>
      <c r="L5267" s="2"/>
    </row>
    <row r="5268" spans="10:12">
      <c r="J5268" s="2"/>
      <c r="K5268" s="2"/>
      <c r="L5268" s="2"/>
    </row>
    <row r="5269" spans="10:12">
      <c r="J5269" s="2"/>
      <c r="K5269" s="2"/>
      <c r="L5269" s="2"/>
    </row>
    <row r="5270" spans="10:12">
      <c r="J5270" s="2"/>
      <c r="K5270" s="2"/>
      <c r="L5270" s="2"/>
    </row>
    <row r="5271" spans="10:12">
      <c r="J5271" s="2"/>
      <c r="K5271" s="2"/>
      <c r="L5271" s="2"/>
    </row>
    <row r="5272" spans="10:12">
      <c r="J5272" s="2"/>
      <c r="K5272" s="2"/>
      <c r="L5272" s="2"/>
    </row>
    <row r="5273" spans="10:12">
      <c r="J5273" s="2"/>
      <c r="K5273" s="2"/>
      <c r="L5273" s="2"/>
    </row>
    <row r="5274" spans="10:12">
      <c r="J5274" s="2"/>
      <c r="K5274" s="2"/>
      <c r="L5274" s="2"/>
    </row>
    <row r="5275" spans="10:12">
      <c r="J5275" s="2"/>
      <c r="K5275" s="2"/>
      <c r="L5275" s="2"/>
    </row>
    <row r="5276" spans="10:12">
      <c r="J5276" s="2"/>
      <c r="K5276" s="2"/>
      <c r="L5276" s="2"/>
    </row>
    <row r="5277" spans="10:12">
      <c r="J5277" s="2"/>
      <c r="K5277" s="2"/>
      <c r="L5277" s="2"/>
    </row>
    <row r="5278" spans="10:12">
      <c r="J5278" s="2"/>
      <c r="K5278" s="2"/>
      <c r="L5278" s="2"/>
    </row>
    <row r="5279" spans="10:12">
      <c r="J5279" s="2"/>
      <c r="K5279" s="2"/>
      <c r="L5279" s="2"/>
    </row>
    <row r="5280" spans="10:12">
      <c r="J5280" s="2"/>
      <c r="K5280" s="2"/>
      <c r="L5280" s="2"/>
    </row>
    <row r="5281" spans="10:12">
      <c r="J5281" s="2"/>
      <c r="K5281" s="2"/>
      <c r="L5281" s="2"/>
    </row>
    <row r="5282" spans="10:12">
      <c r="J5282" s="2"/>
      <c r="K5282" s="2"/>
      <c r="L5282" s="2"/>
    </row>
    <row r="5283" spans="10:12">
      <c r="J5283" s="2"/>
      <c r="K5283" s="2"/>
      <c r="L5283" s="2"/>
    </row>
    <row r="5284" spans="10:12">
      <c r="J5284" s="2"/>
      <c r="K5284" s="2"/>
      <c r="L5284" s="2"/>
    </row>
    <row r="5285" spans="10:12">
      <c r="J5285" s="2"/>
      <c r="K5285" s="2"/>
      <c r="L5285" s="2"/>
    </row>
    <row r="5286" spans="10:12">
      <c r="J5286" s="2"/>
      <c r="K5286" s="2"/>
      <c r="L5286" s="2"/>
    </row>
    <row r="5287" spans="10:12">
      <c r="J5287" s="2"/>
      <c r="K5287" s="2"/>
      <c r="L5287" s="2"/>
    </row>
    <row r="5288" spans="10:12">
      <c r="J5288" s="2"/>
      <c r="K5288" s="2"/>
      <c r="L5288" s="2"/>
    </row>
    <row r="5289" spans="10:12">
      <c r="J5289" s="2"/>
      <c r="K5289" s="2"/>
      <c r="L5289" s="2"/>
    </row>
    <row r="5290" spans="10:12">
      <c r="J5290" s="2"/>
      <c r="K5290" s="2"/>
      <c r="L5290" s="2"/>
    </row>
    <row r="5291" spans="10:12">
      <c r="J5291" s="2"/>
      <c r="K5291" s="2"/>
      <c r="L5291" s="2"/>
    </row>
    <row r="5292" spans="10:12">
      <c r="J5292" s="2"/>
      <c r="K5292" s="2"/>
      <c r="L5292" s="2"/>
    </row>
    <row r="5293" spans="10:12">
      <c r="J5293" s="2"/>
      <c r="K5293" s="2"/>
      <c r="L5293" s="2"/>
    </row>
    <row r="5294" spans="10:12">
      <c r="J5294" s="2"/>
      <c r="K5294" s="2"/>
      <c r="L5294" s="2"/>
    </row>
    <row r="5295" spans="10:12">
      <c r="J5295" s="2"/>
      <c r="K5295" s="2"/>
      <c r="L5295" s="2"/>
    </row>
    <row r="5296" spans="10:12">
      <c r="J5296" s="2"/>
      <c r="K5296" s="2"/>
      <c r="L5296" s="2"/>
    </row>
    <row r="5297" spans="10:12">
      <c r="J5297" s="2"/>
      <c r="K5297" s="2"/>
      <c r="L5297" s="2"/>
    </row>
    <row r="5298" spans="10:12">
      <c r="J5298" s="2"/>
      <c r="K5298" s="2"/>
      <c r="L5298" s="2"/>
    </row>
    <row r="5299" spans="10:12">
      <c r="J5299" s="2"/>
      <c r="K5299" s="2"/>
      <c r="L5299" s="2"/>
    </row>
    <row r="5300" spans="10:12">
      <c r="J5300" s="2"/>
      <c r="K5300" s="2"/>
      <c r="L5300" s="2"/>
    </row>
    <row r="5301" spans="10:12">
      <c r="J5301" s="2"/>
      <c r="K5301" s="2"/>
      <c r="L5301" s="2"/>
    </row>
    <row r="5302" spans="10:12">
      <c r="J5302" s="2"/>
      <c r="K5302" s="2"/>
      <c r="L5302" s="2"/>
    </row>
    <row r="5303" spans="10:12">
      <c r="J5303" s="2"/>
      <c r="K5303" s="2"/>
      <c r="L5303" s="2"/>
    </row>
    <row r="5304" spans="10:12">
      <c r="J5304" s="2"/>
      <c r="K5304" s="2"/>
      <c r="L5304" s="2"/>
    </row>
    <row r="5305" spans="10:12">
      <c r="J5305" s="2"/>
      <c r="K5305" s="2"/>
      <c r="L5305" s="2"/>
    </row>
    <row r="5306" spans="10:12">
      <c r="J5306" s="2"/>
      <c r="K5306" s="2"/>
      <c r="L5306" s="2"/>
    </row>
    <row r="5307" spans="10:12">
      <c r="J5307" s="2"/>
      <c r="K5307" s="2"/>
      <c r="L5307" s="2"/>
    </row>
    <row r="5308" spans="10:12">
      <c r="J5308" s="2"/>
      <c r="K5308" s="2"/>
      <c r="L5308" s="2"/>
    </row>
    <row r="5309" spans="10:12">
      <c r="J5309" s="2"/>
      <c r="K5309" s="2"/>
      <c r="L5309" s="2"/>
    </row>
    <row r="5310" spans="10:12">
      <c r="J5310" s="2"/>
      <c r="K5310" s="2"/>
      <c r="L5310" s="2"/>
    </row>
    <row r="5311" spans="10:12">
      <c r="J5311" s="2"/>
      <c r="K5311" s="2"/>
      <c r="L5311" s="2"/>
    </row>
    <row r="5312" spans="10:12">
      <c r="J5312" s="2"/>
      <c r="K5312" s="2"/>
      <c r="L5312" s="2"/>
    </row>
    <row r="5313" spans="10:12">
      <c r="J5313" s="2"/>
      <c r="K5313" s="2"/>
      <c r="L5313" s="2"/>
    </row>
    <row r="5314" spans="10:12">
      <c r="J5314" s="2"/>
      <c r="K5314" s="2"/>
      <c r="L5314" s="2"/>
    </row>
    <row r="5315" spans="10:12">
      <c r="J5315" s="2"/>
      <c r="K5315" s="2"/>
      <c r="L5315" s="2"/>
    </row>
    <row r="5316" spans="10:12">
      <c r="J5316" s="2"/>
      <c r="K5316" s="2"/>
      <c r="L5316" s="2"/>
    </row>
    <row r="5317" spans="10:12">
      <c r="J5317" s="2"/>
      <c r="K5317" s="2"/>
      <c r="L5317" s="2"/>
    </row>
    <row r="5318" spans="10:12">
      <c r="J5318" s="2"/>
      <c r="K5318" s="2"/>
      <c r="L5318" s="2"/>
    </row>
    <row r="5319" spans="10:12">
      <c r="J5319" s="2"/>
      <c r="K5319" s="2"/>
      <c r="L5319" s="2"/>
    </row>
    <row r="5320" spans="10:12">
      <c r="J5320" s="2"/>
      <c r="K5320" s="2"/>
      <c r="L5320" s="2"/>
    </row>
    <row r="5321" spans="10:12">
      <c r="J5321" s="2"/>
      <c r="K5321" s="2"/>
      <c r="L5321" s="2"/>
    </row>
    <row r="5322" spans="10:12">
      <c r="J5322" s="2"/>
      <c r="K5322" s="2"/>
      <c r="L5322" s="2"/>
    </row>
    <row r="5323" spans="10:12">
      <c r="J5323" s="2"/>
      <c r="K5323" s="2"/>
      <c r="L5323" s="2"/>
    </row>
    <row r="5324" spans="10:12">
      <c r="J5324" s="2"/>
      <c r="K5324" s="2"/>
      <c r="L5324" s="2"/>
    </row>
    <row r="5325" spans="10:12">
      <c r="J5325" s="2"/>
      <c r="K5325" s="2"/>
      <c r="L5325" s="2"/>
    </row>
    <row r="5326" spans="10:12">
      <c r="J5326" s="2"/>
      <c r="K5326" s="2"/>
      <c r="L5326" s="2"/>
    </row>
    <row r="5327" spans="10:12">
      <c r="J5327" s="2"/>
      <c r="K5327" s="2"/>
      <c r="L5327" s="2"/>
    </row>
    <row r="5328" spans="10:12">
      <c r="J5328" s="2"/>
      <c r="K5328" s="2"/>
      <c r="L5328" s="2"/>
    </row>
    <row r="5329" spans="10:12">
      <c r="J5329" s="2"/>
      <c r="K5329" s="2"/>
      <c r="L5329" s="2"/>
    </row>
    <row r="5330" spans="10:12">
      <c r="J5330" s="2"/>
      <c r="K5330" s="2"/>
      <c r="L5330" s="2"/>
    </row>
    <row r="5331" spans="10:12">
      <c r="J5331" s="2"/>
      <c r="K5331" s="2"/>
      <c r="L5331" s="2"/>
    </row>
    <row r="5332" spans="10:12">
      <c r="J5332" s="2"/>
      <c r="K5332" s="2"/>
      <c r="L5332" s="2"/>
    </row>
    <row r="5333" spans="10:12">
      <c r="J5333" s="2"/>
      <c r="K5333" s="2"/>
      <c r="L5333" s="2"/>
    </row>
    <row r="5334" spans="10:12">
      <c r="J5334" s="2"/>
      <c r="K5334" s="2"/>
      <c r="L5334" s="2"/>
    </row>
    <row r="5335" spans="10:12">
      <c r="J5335" s="2"/>
      <c r="K5335" s="2"/>
      <c r="L5335" s="2"/>
    </row>
    <row r="5336" spans="10:12">
      <c r="J5336" s="2"/>
      <c r="K5336" s="2"/>
      <c r="L5336" s="2"/>
    </row>
    <row r="5337" spans="10:12">
      <c r="J5337" s="2"/>
      <c r="K5337" s="2"/>
      <c r="L5337" s="2"/>
    </row>
    <row r="5338" spans="10:12">
      <c r="J5338" s="2"/>
      <c r="K5338" s="2"/>
      <c r="L5338" s="2"/>
    </row>
    <row r="5339" spans="10:12">
      <c r="J5339" s="2"/>
      <c r="K5339" s="2"/>
      <c r="L5339" s="2"/>
    </row>
    <row r="5340" spans="10:12">
      <c r="J5340" s="2"/>
      <c r="K5340" s="2"/>
      <c r="L5340" s="2"/>
    </row>
    <row r="5341" spans="10:12">
      <c r="J5341" s="2"/>
      <c r="K5341" s="2"/>
      <c r="L5341" s="2"/>
    </row>
    <row r="5342" spans="10:12">
      <c r="J5342" s="2"/>
      <c r="K5342" s="2"/>
      <c r="L5342" s="2"/>
    </row>
    <row r="5343" spans="10:12">
      <c r="J5343" s="2"/>
      <c r="K5343" s="2"/>
      <c r="L5343" s="2"/>
    </row>
    <row r="5344" spans="10:12">
      <c r="J5344" s="2"/>
      <c r="K5344" s="2"/>
      <c r="L5344" s="2"/>
    </row>
    <row r="5345" spans="10:12">
      <c r="J5345" s="2"/>
      <c r="K5345" s="2"/>
      <c r="L5345" s="2"/>
    </row>
    <row r="5346" spans="10:12">
      <c r="J5346" s="2"/>
      <c r="K5346" s="2"/>
      <c r="L5346" s="2"/>
    </row>
    <row r="5347" spans="10:12">
      <c r="J5347" s="2"/>
      <c r="K5347" s="2"/>
      <c r="L5347" s="2"/>
    </row>
    <row r="5348" spans="10:12">
      <c r="J5348" s="2"/>
      <c r="K5348" s="2"/>
      <c r="L5348" s="2"/>
    </row>
    <row r="5349" spans="10:12">
      <c r="J5349" s="2"/>
      <c r="K5349" s="2"/>
      <c r="L5349" s="2"/>
    </row>
    <row r="5350" spans="10:12">
      <c r="J5350" s="2"/>
      <c r="K5350" s="2"/>
      <c r="L5350" s="2"/>
    </row>
    <row r="5351" spans="10:12">
      <c r="J5351" s="2"/>
      <c r="K5351" s="2"/>
      <c r="L5351" s="2"/>
    </row>
    <row r="5352" spans="10:12">
      <c r="J5352" s="2"/>
      <c r="K5352" s="2"/>
      <c r="L5352" s="2"/>
    </row>
    <row r="5353" spans="10:12">
      <c r="J5353" s="2"/>
      <c r="K5353" s="2"/>
      <c r="L5353" s="2"/>
    </row>
    <row r="5354" spans="10:12">
      <c r="J5354" s="2"/>
      <c r="K5354" s="2"/>
      <c r="L5354" s="2"/>
    </row>
    <row r="5355" spans="10:12">
      <c r="J5355" s="2"/>
      <c r="K5355" s="2"/>
      <c r="L5355" s="2"/>
    </row>
    <row r="5356" spans="10:12">
      <c r="J5356" s="2"/>
      <c r="K5356" s="2"/>
      <c r="L5356" s="2"/>
    </row>
    <row r="5357" spans="10:12">
      <c r="J5357" s="2"/>
      <c r="K5357" s="2"/>
      <c r="L5357" s="2"/>
    </row>
    <row r="5358" spans="10:12">
      <c r="J5358" s="2"/>
      <c r="K5358" s="2"/>
      <c r="L5358" s="2"/>
    </row>
    <row r="5359" spans="10:12">
      <c r="J5359" s="2"/>
      <c r="K5359" s="2"/>
      <c r="L5359" s="2"/>
    </row>
    <row r="5360" spans="10:12">
      <c r="J5360" s="2"/>
      <c r="K5360" s="2"/>
      <c r="L5360" s="2"/>
    </row>
    <row r="5361" spans="10:12">
      <c r="J5361" s="2"/>
      <c r="K5361" s="2"/>
      <c r="L5361" s="2"/>
    </row>
    <row r="5362" spans="10:12">
      <c r="J5362" s="2"/>
      <c r="K5362" s="2"/>
      <c r="L5362" s="2"/>
    </row>
    <row r="5363" spans="10:12">
      <c r="J5363" s="2"/>
      <c r="K5363" s="2"/>
      <c r="L5363" s="2"/>
    </row>
    <row r="5364" spans="10:12">
      <c r="J5364" s="2"/>
      <c r="K5364" s="2"/>
      <c r="L5364" s="2"/>
    </row>
    <row r="5365" spans="10:12">
      <c r="J5365" s="2"/>
      <c r="K5365" s="2"/>
      <c r="L5365" s="2"/>
    </row>
    <row r="5366" spans="10:12">
      <c r="J5366" s="2"/>
      <c r="K5366" s="2"/>
      <c r="L5366" s="2"/>
    </row>
    <row r="5367" spans="10:12">
      <c r="J5367" s="2"/>
      <c r="K5367" s="2"/>
      <c r="L5367" s="2"/>
    </row>
    <row r="5368" spans="10:12">
      <c r="J5368" s="2"/>
      <c r="K5368" s="2"/>
      <c r="L5368" s="2"/>
    </row>
    <row r="5369" spans="10:12">
      <c r="J5369" s="2"/>
      <c r="K5369" s="2"/>
      <c r="L5369" s="2"/>
    </row>
    <row r="5370" spans="10:12">
      <c r="J5370" s="2"/>
      <c r="K5370" s="2"/>
      <c r="L5370" s="2"/>
    </row>
    <row r="5371" spans="10:12">
      <c r="J5371" s="2"/>
      <c r="K5371" s="2"/>
      <c r="L5371" s="2"/>
    </row>
    <row r="5372" spans="10:12">
      <c r="J5372" s="2"/>
      <c r="K5372" s="2"/>
      <c r="L5372" s="2"/>
    </row>
    <row r="5373" spans="10:12">
      <c r="J5373" s="2"/>
      <c r="K5373" s="2"/>
      <c r="L5373" s="2"/>
    </row>
    <row r="5374" spans="10:12">
      <c r="J5374" s="2"/>
      <c r="K5374" s="2"/>
      <c r="L5374" s="2"/>
    </row>
    <row r="5375" spans="10:12">
      <c r="J5375" s="2"/>
      <c r="K5375" s="2"/>
      <c r="L5375" s="2"/>
    </row>
    <row r="5376" spans="10:12">
      <c r="J5376" s="2"/>
      <c r="K5376" s="2"/>
      <c r="L5376" s="2"/>
    </row>
    <row r="5377" spans="10:12">
      <c r="J5377" s="2"/>
      <c r="K5377" s="2"/>
      <c r="L5377" s="2"/>
    </row>
    <row r="5378" spans="10:12">
      <c r="J5378" s="2"/>
      <c r="K5378" s="2"/>
      <c r="L5378" s="2"/>
    </row>
    <row r="5379" spans="10:12">
      <c r="J5379" s="2"/>
      <c r="K5379" s="2"/>
      <c r="L5379" s="2"/>
    </row>
    <row r="5380" spans="10:12">
      <c r="J5380" s="2"/>
      <c r="K5380" s="2"/>
      <c r="L5380" s="2"/>
    </row>
    <row r="5381" spans="10:12">
      <c r="J5381" s="2"/>
      <c r="K5381" s="2"/>
      <c r="L5381" s="2"/>
    </row>
    <row r="5382" spans="10:12">
      <c r="J5382" s="2"/>
      <c r="K5382" s="2"/>
      <c r="L5382" s="2"/>
    </row>
    <row r="5383" spans="10:12">
      <c r="J5383" s="2"/>
      <c r="K5383" s="2"/>
      <c r="L5383" s="2"/>
    </row>
    <row r="5384" spans="10:12">
      <c r="J5384" s="2"/>
      <c r="K5384" s="2"/>
      <c r="L5384" s="2"/>
    </row>
    <row r="5385" spans="10:12">
      <c r="J5385" s="2"/>
      <c r="K5385" s="2"/>
      <c r="L5385" s="2"/>
    </row>
    <row r="5386" spans="10:12">
      <c r="J5386" s="2"/>
      <c r="K5386" s="2"/>
      <c r="L5386" s="2"/>
    </row>
    <row r="5387" spans="10:12">
      <c r="J5387" s="2"/>
      <c r="K5387" s="2"/>
      <c r="L5387" s="2"/>
    </row>
    <row r="5388" spans="10:12">
      <c r="J5388" s="2"/>
      <c r="K5388" s="2"/>
      <c r="L5388" s="2"/>
    </row>
    <row r="5389" spans="10:12">
      <c r="J5389" s="2"/>
      <c r="K5389" s="2"/>
      <c r="L5389" s="2"/>
    </row>
    <row r="5390" spans="10:12">
      <c r="J5390" s="2"/>
      <c r="K5390" s="2"/>
      <c r="L5390" s="2"/>
    </row>
    <row r="5391" spans="10:12">
      <c r="J5391" s="2"/>
      <c r="K5391" s="2"/>
      <c r="L5391" s="2"/>
    </row>
    <row r="5392" spans="10:12">
      <c r="J5392" s="2"/>
      <c r="K5392" s="2"/>
      <c r="L5392" s="2"/>
    </row>
    <row r="5393" spans="10:12">
      <c r="J5393" s="2"/>
      <c r="K5393" s="2"/>
      <c r="L5393" s="2"/>
    </row>
    <row r="5394" spans="10:12">
      <c r="J5394" s="2"/>
      <c r="K5394" s="2"/>
      <c r="L5394" s="2"/>
    </row>
    <row r="5395" spans="10:12">
      <c r="J5395" s="2"/>
      <c r="K5395" s="2"/>
      <c r="L5395" s="2"/>
    </row>
    <row r="5396" spans="10:12">
      <c r="J5396" s="2"/>
      <c r="K5396" s="2"/>
      <c r="L5396" s="2"/>
    </row>
    <row r="5397" spans="10:12">
      <c r="J5397" s="2"/>
      <c r="K5397" s="2"/>
      <c r="L5397" s="2"/>
    </row>
    <row r="5398" spans="10:12">
      <c r="J5398" s="2"/>
      <c r="K5398" s="2"/>
      <c r="L5398" s="2"/>
    </row>
    <row r="5399" spans="10:12">
      <c r="J5399" s="2"/>
      <c r="K5399" s="2"/>
      <c r="L5399" s="2"/>
    </row>
    <row r="5400" spans="10:12">
      <c r="J5400" s="2"/>
      <c r="K5400" s="2"/>
      <c r="L5400" s="2"/>
    </row>
    <row r="5401" spans="10:12">
      <c r="J5401" s="2"/>
      <c r="K5401" s="2"/>
      <c r="L5401" s="2"/>
    </row>
    <row r="5402" spans="10:12">
      <c r="J5402" s="2"/>
      <c r="K5402" s="2"/>
      <c r="L5402" s="2"/>
    </row>
    <row r="5403" spans="10:12">
      <c r="J5403" s="2"/>
      <c r="K5403" s="2"/>
      <c r="L5403" s="2"/>
    </row>
    <row r="5404" spans="10:12">
      <c r="J5404" s="2"/>
      <c r="K5404" s="2"/>
      <c r="L5404" s="2"/>
    </row>
    <row r="5405" spans="10:12">
      <c r="J5405" s="2"/>
      <c r="K5405" s="2"/>
      <c r="L5405" s="2"/>
    </row>
    <row r="5406" spans="10:12">
      <c r="J5406" s="2"/>
      <c r="K5406" s="2"/>
      <c r="L5406" s="2"/>
    </row>
    <row r="5407" spans="10:12">
      <c r="J5407" s="2"/>
      <c r="K5407" s="2"/>
      <c r="L5407" s="2"/>
    </row>
    <row r="5408" spans="10:12">
      <c r="J5408" s="2"/>
      <c r="K5408" s="2"/>
      <c r="L5408" s="2"/>
    </row>
    <row r="5409" spans="10:12">
      <c r="J5409" s="2"/>
      <c r="K5409" s="2"/>
      <c r="L5409" s="2"/>
    </row>
    <row r="5410" spans="10:12">
      <c r="J5410" s="2"/>
      <c r="K5410" s="2"/>
      <c r="L5410" s="2"/>
    </row>
    <row r="5411" spans="10:12">
      <c r="J5411" s="2"/>
      <c r="K5411" s="2"/>
      <c r="L5411" s="2"/>
    </row>
    <row r="5412" spans="10:12">
      <c r="J5412" s="2"/>
      <c r="K5412" s="2"/>
      <c r="L5412" s="2"/>
    </row>
    <row r="5413" spans="10:12">
      <c r="J5413" s="2"/>
      <c r="K5413" s="2"/>
      <c r="L5413" s="2"/>
    </row>
    <row r="5414" spans="10:12">
      <c r="J5414" s="2"/>
      <c r="K5414" s="2"/>
      <c r="L5414" s="2"/>
    </row>
    <row r="5415" spans="10:12">
      <c r="J5415" s="2"/>
      <c r="K5415" s="2"/>
      <c r="L5415" s="2"/>
    </row>
    <row r="5416" spans="10:12">
      <c r="J5416" s="2"/>
      <c r="K5416" s="2"/>
      <c r="L5416" s="2"/>
    </row>
    <row r="5417" spans="10:12">
      <c r="J5417" s="2"/>
      <c r="K5417" s="2"/>
      <c r="L5417" s="2"/>
    </row>
    <row r="5418" spans="10:12">
      <c r="J5418" s="2"/>
      <c r="K5418" s="2"/>
      <c r="L5418" s="2"/>
    </row>
    <row r="5419" spans="10:12">
      <c r="J5419" s="2"/>
      <c r="K5419" s="2"/>
      <c r="L5419" s="2"/>
    </row>
    <row r="5420" spans="10:12">
      <c r="J5420" s="2"/>
      <c r="K5420" s="2"/>
      <c r="L5420" s="2"/>
    </row>
    <row r="5421" spans="10:12">
      <c r="J5421" s="2"/>
      <c r="K5421" s="2"/>
      <c r="L5421" s="2"/>
    </row>
    <row r="5422" spans="10:12">
      <c r="J5422" s="2"/>
      <c r="K5422" s="2"/>
      <c r="L5422" s="2"/>
    </row>
    <row r="5423" spans="10:12">
      <c r="J5423" s="2"/>
      <c r="K5423" s="2"/>
      <c r="L5423" s="2"/>
    </row>
    <row r="5424" spans="10:12">
      <c r="J5424" s="2"/>
      <c r="K5424" s="2"/>
      <c r="L5424" s="2"/>
    </row>
    <row r="5425" spans="10:12">
      <c r="J5425" s="2"/>
      <c r="K5425" s="2"/>
      <c r="L5425" s="2"/>
    </row>
    <row r="5426" spans="10:12">
      <c r="J5426" s="2"/>
      <c r="K5426" s="2"/>
      <c r="L5426" s="2"/>
    </row>
    <row r="5427" spans="10:12">
      <c r="J5427" s="2"/>
      <c r="K5427" s="2"/>
      <c r="L5427" s="2"/>
    </row>
    <row r="5428" spans="10:12">
      <c r="J5428" s="2"/>
      <c r="K5428" s="2"/>
      <c r="L5428" s="2"/>
    </row>
    <row r="5429" spans="10:12">
      <c r="J5429" s="2"/>
      <c r="K5429" s="2"/>
      <c r="L5429" s="2"/>
    </row>
    <row r="5430" spans="10:12">
      <c r="J5430" s="2"/>
      <c r="K5430" s="2"/>
      <c r="L5430" s="2"/>
    </row>
    <row r="5431" spans="10:12">
      <c r="J5431" s="2"/>
      <c r="K5431" s="2"/>
      <c r="L5431" s="2"/>
    </row>
    <row r="5432" spans="10:12">
      <c r="J5432" s="2"/>
      <c r="K5432" s="2"/>
      <c r="L5432" s="2"/>
    </row>
    <row r="5433" spans="10:12">
      <c r="J5433" s="2"/>
      <c r="K5433" s="2"/>
      <c r="L5433" s="2"/>
    </row>
    <row r="5434" spans="10:12">
      <c r="J5434" s="2"/>
      <c r="K5434" s="2"/>
      <c r="L5434" s="2"/>
    </row>
    <row r="5435" spans="10:12">
      <c r="J5435" s="2"/>
      <c r="K5435" s="2"/>
      <c r="L5435" s="2"/>
    </row>
    <row r="5436" spans="10:12">
      <c r="J5436" s="2"/>
      <c r="K5436" s="2"/>
      <c r="L5436" s="2"/>
    </row>
    <row r="5437" spans="10:12">
      <c r="J5437" s="2"/>
      <c r="K5437" s="2"/>
      <c r="L5437" s="2"/>
    </row>
    <row r="5438" spans="10:12">
      <c r="J5438" s="2"/>
      <c r="K5438" s="2"/>
      <c r="L5438" s="2"/>
    </row>
    <row r="5439" spans="10:12">
      <c r="J5439" s="2"/>
      <c r="K5439" s="2"/>
      <c r="L5439" s="2"/>
    </row>
    <row r="5440" spans="10:12">
      <c r="J5440" s="2"/>
      <c r="K5440" s="2"/>
      <c r="L5440" s="2"/>
    </row>
    <row r="5441" spans="10:12">
      <c r="J5441" s="2"/>
      <c r="K5441" s="2"/>
      <c r="L5441" s="2"/>
    </row>
    <row r="5442" spans="10:12">
      <c r="J5442" s="2"/>
      <c r="K5442" s="2"/>
      <c r="L5442" s="2"/>
    </row>
    <row r="5443" spans="10:12">
      <c r="J5443" s="2"/>
      <c r="K5443" s="2"/>
      <c r="L5443" s="2"/>
    </row>
    <row r="5444" spans="10:12">
      <c r="J5444" s="2"/>
      <c r="K5444" s="2"/>
      <c r="L5444" s="2"/>
    </row>
    <row r="5445" spans="10:12">
      <c r="J5445" s="2"/>
      <c r="K5445" s="2"/>
      <c r="L5445" s="2"/>
    </row>
    <row r="5446" spans="10:12">
      <c r="J5446" s="2"/>
      <c r="K5446" s="2"/>
      <c r="L5446" s="2"/>
    </row>
    <row r="5447" spans="10:12">
      <c r="J5447" s="2"/>
      <c r="K5447" s="2"/>
      <c r="L5447" s="2"/>
    </row>
    <row r="5448" spans="10:12">
      <c r="J5448" s="2"/>
      <c r="K5448" s="2"/>
      <c r="L5448" s="2"/>
    </row>
    <row r="5449" spans="10:12">
      <c r="J5449" s="2"/>
      <c r="K5449" s="2"/>
      <c r="L5449" s="2"/>
    </row>
    <row r="5450" spans="10:12">
      <c r="J5450" s="2"/>
      <c r="K5450" s="2"/>
      <c r="L5450" s="2"/>
    </row>
    <row r="5451" spans="10:12">
      <c r="J5451" s="2"/>
      <c r="K5451" s="2"/>
      <c r="L5451" s="2"/>
    </row>
    <row r="5452" spans="10:12">
      <c r="J5452" s="2"/>
      <c r="K5452" s="2"/>
      <c r="L5452" s="2"/>
    </row>
    <row r="5453" spans="10:12">
      <c r="J5453" s="2"/>
      <c r="K5453" s="2"/>
      <c r="L5453" s="2"/>
    </row>
    <row r="5454" spans="10:12">
      <c r="J5454" s="2"/>
      <c r="K5454" s="2"/>
      <c r="L5454" s="2"/>
    </row>
    <row r="5455" spans="10:12">
      <c r="J5455" s="2"/>
      <c r="K5455" s="2"/>
      <c r="L5455" s="2"/>
    </row>
    <row r="5456" spans="10:12">
      <c r="J5456" s="2"/>
      <c r="K5456" s="2"/>
      <c r="L5456" s="2"/>
    </row>
    <row r="5457" spans="10:12">
      <c r="J5457" s="2"/>
      <c r="K5457" s="2"/>
      <c r="L5457" s="2"/>
    </row>
    <row r="5458" spans="10:12">
      <c r="J5458" s="2"/>
      <c r="K5458" s="2"/>
      <c r="L5458" s="2"/>
    </row>
    <row r="5459" spans="10:12">
      <c r="J5459" s="2"/>
      <c r="K5459" s="2"/>
      <c r="L5459" s="2"/>
    </row>
    <row r="5460" spans="10:12">
      <c r="J5460" s="2"/>
      <c r="K5460" s="2"/>
      <c r="L5460" s="2"/>
    </row>
    <row r="5461" spans="10:12">
      <c r="J5461" s="2"/>
      <c r="K5461" s="2"/>
      <c r="L5461" s="2"/>
    </row>
    <row r="5462" spans="10:12">
      <c r="J5462" s="2"/>
      <c r="K5462" s="2"/>
      <c r="L5462" s="2"/>
    </row>
    <row r="5463" spans="10:12">
      <c r="J5463" s="2"/>
      <c r="K5463" s="2"/>
      <c r="L5463" s="2"/>
    </row>
    <row r="5464" spans="10:12">
      <c r="J5464" s="2"/>
      <c r="K5464" s="2"/>
      <c r="L5464" s="2"/>
    </row>
    <row r="5465" spans="10:12">
      <c r="J5465" s="2"/>
      <c r="K5465" s="2"/>
      <c r="L5465" s="2"/>
    </row>
    <row r="5466" spans="10:12">
      <c r="J5466" s="2"/>
      <c r="K5466" s="2"/>
      <c r="L5466" s="2"/>
    </row>
    <row r="5467" spans="10:12">
      <c r="J5467" s="2"/>
      <c r="K5467" s="2"/>
      <c r="L5467" s="2"/>
    </row>
    <row r="5468" spans="10:12">
      <c r="J5468" s="2"/>
      <c r="K5468" s="2"/>
      <c r="L5468" s="2"/>
    </row>
    <row r="5469" spans="10:12">
      <c r="J5469" s="2"/>
      <c r="K5469" s="2"/>
      <c r="L5469" s="2"/>
    </row>
    <row r="5470" spans="10:12">
      <c r="J5470" s="2"/>
      <c r="K5470" s="2"/>
      <c r="L5470" s="2"/>
    </row>
    <row r="5471" spans="10:12">
      <c r="J5471" s="2"/>
      <c r="K5471" s="2"/>
      <c r="L5471" s="2"/>
    </row>
    <row r="5472" spans="10:12">
      <c r="J5472" s="2"/>
      <c r="K5472" s="2"/>
      <c r="L5472" s="2"/>
    </row>
    <row r="5473" spans="10:12">
      <c r="J5473" s="2"/>
      <c r="K5473" s="2"/>
      <c r="L5473" s="2"/>
    </row>
    <row r="5474" spans="10:12">
      <c r="J5474" s="2"/>
      <c r="K5474" s="2"/>
      <c r="L5474" s="2"/>
    </row>
    <row r="5475" spans="10:12">
      <c r="J5475" s="2"/>
      <c r="K5475" s="2"/>
      <c r="L5475" s="2"/>
    </row>
    <row r="5476" spans="10:12">
      <c r="J5476" s="2"/>
      <c r="K5476" s="2"/>
      <c r="L5476" s="2"/>
    </row>
    <row r="5477" spans="10:12">
      <c r="J5477" s="2"/>
      <c r="K5477" s="2"/>
      <c r="L5477" s="2"/>
    </row>
    <row r="5478" spans="10:12">
      <c r="J5478" s="2"/>
      <c r="K5478" s="2"/>
      <c r="L5478" s="2"/>
    </row>
    <row r="5479" spans="10:12">
      <c r="J5479" s="2"/>
      <c r="K5479" s="2"/>
      <c r="L5479" s="2"/>
    </row>
    <row r="5480" spans="10:12">
      <c r="J5480" s="2"/>
      <c r="K5480" s="2"/>
      <c r="L5480" s="2"/>
    </row>
    <row r="5481" spans="10:12">
      <c r="J5481" s="2"/>
      <c r="K5481" s="2"/>
      <c r="L5481" s="2"/>
    </row>
    <row r="5482" spans="10:12">
      <c r="J5482" s="2"/>
      <c r="K5482" s="2"/>
      <c r="L5482" s="2"/>
    </row>
    <row r="5483" spans="10:12">
      <c r="J5483" s="2"/>
      <c r="K5483" s="2"/>
      <c r="L5483" s="2"/>
    </row>
    <row r="5484" spans="10:12">
      <c r="J5484" s="2"/>
      <c r="K5484" s="2"/>
      <c r="L5484" s="2"/>
    </row>
    <row r="5485" spans="10:12">
      <c r="J5485" s="2"/>
      <c r="K5485" s="2"/>
      <c r="L5485" s="2"/>
    </row>
    <row r="5486" spans="10:12">
      <c r="J5486" s="2"/>
      <c r="K5486" s="2"/>
      <c r="L5486" s="2"/>
    </row>
    <row r="5487" spans="10:12">
      <c r="J5487" s="2"/>
      <c r="K5487" s="2"/>
      <c r="L5487" s="2"/>
    </row>
    <row r="5488" spans="10:12">
      <c r="J5488" s="2"/>
      <c r="K5488" s="2"/>
      <c r="L5488" s="2"/>
    </row>
    <row r="5489" spans="10:12">
      <c r="J5489" s="2"/>
      <c r="K5489" s="2"/>
      <c r="L5489" s="2"/>
    </row>
    <row r="5490" spans="10:12">
      <c r="J5490" s="2"/>
      <c r="K5490" s="2"/>
      <c r="L5490" s="2"/>
    </row>
    <row r="5491" spans="10:12">
      <c r="J5491" s="2"/>
      <c r="K5491" s="2"/>
      <c r="L5491" s="2"/>
    </row>
    <row r="5492" spans="10:12">
      <c r="J5492" s="2"/>
      <c r="K5492" s="2"/>
      <c r="L5492" s="2"/>
    </row>
    <row r="5493" spans="10:12">
      <c r="J5493" s="2"/>
      <c r="K5493" s="2"/>
      <c r="L5493" s="2"/>
    </row>
    <row r="5494" spans="10:12">
      <c r="J5494" s="2"/>
      <c r="K5494" s="2"/>
      <c r="L5494" s="2"/>
    </row>
    <row r="5495" spans="10:12">
      <c r="J5495" s="2"/>
      <c r="K5495" s="2"/>
      <c r="L5495" s="2"/>
    </row>
    <row r="5496" spans="10:12">
      <c r="J5496" s="2"/>
      <c r="K5496" s="2"/>
      <c r="L5496" s="2"/>
    </row>
    <row r="5497" spans="10:12">
      <c r="J5497" s="2"/>
      <c r="K5497" s="2"/>
      <c r="L5497" s="2"/>
    </row>
    <row r="5498" spans="10:12">
      <c r="J5498" s="2"/>
      <c r="K5498" s="2"/>
      <c r="L5498" s="2"/>
    </row>
    <row r="5499" spans="10:12">
      <c r="J5499" s="2"/>
      <c r="K5499" s="2"/>
      <c r="L5499" s="2"/>
    </row>
    <row r="5500" spans="10:12">
      <c r="J5500" s="2"/>
      <c r="K5500" s="2"/>
      <c r="L5500" s="2"/>
    </row>
    <row r="5501" spans="10:12">
      <c r="J5501" s="2"/>
      <c r="K5501" s="2"/>
      <c r="L5501" s="2"/>
    </row>
    <row r="5502" spans="10:12">
      <c r="J5502" s="2"/>
      <c r="K5502" s="2"/>
      <c r="L5502" s="2"/>
    </row>
    <row r="5503" spans="10:12">
      <c r="J5503" s="2"/>
      <c r="K5503" s="2"/>
      <c r="L5503" s="2"/>
    </row>
    <row r="5504" spans="10:12">
      <c r="J5504" s="2"/>
      <c r="K5504" s="2"/>
      <c r="L5504" s="2"/>
    </row>
    <row r="5505" spans="10:12">
      <c r="J5505" s="2"/>
      <c r="K5505" s="2"/>
      <c r="L5505" s="2"/>
    </row>
    <row r="5506" spans="10:12">
      <c r="J5506" s="2"/>
      <c r="K5506" s="2"/>
      <c r="L5506" s="2"/>
    </row>
    <row r="5507" spans="10:12">
      <c r="J5507" s="2"/>
      <c r="K5507" s="2"/>
      <c r="L5507" s="2"/>
    </row>
    <row r="5508" spans="10:12">
      <c r="J5508" s="2"/>
      <c r="K5508" s="2"/>
      <c r="L5508" s="2"/>
    </row>
    <row r="5509" spans="10:12">
      <c r="J5509" s="2"/>
      <c r="K5509" s="2"/>
      <c r="L5509" s="2"/>
    </row>
    <row r="5510" spans="10:12">
      <c r="J5510" s="2"/>
      <c r="K5510" s="2"/>
      <c r="L5510" s="2"/>
    </row>
    <row r="5511" spans="10:12">
      <c r="J5511" s="2"/>
      <c r="K5511" s="2"/>
      <c r="L5511" s="2"/>
    </row>
    <row r="5512" spans="10:12">
      <c r="J5512" s="2"/>
      <c r="K5512" s="2"/>
      <c r="L5512" s="2"/>
    </row>
    <row r="5513" spans="10:12">
      <c r="J5513" s="2"/>
      <c r="K5513" s="2"/>
      <c r="L5513" s="2"/>
    </row>
    <row r="5514" spans="10:12">
      <c r="J5514" s="2"/>
      <c r="K5514" s="2"/>
      <c r="L5514" s="2"/>
    </row>
    <row r="5515" spans="10:12">
      <c r="J5515" s="2"/>
      <c r="K5515" s="2"/>
      <c r="L5515" s="2"/>
    </row>
    <row r="5516" spans="10:12">
      <c r="J5516" s="2"/>
      <c r="K5516" s="2"/>
      <c r="L5516" s="2"/>
    </row>
    <row r="5517" spans="10:12">
      <c r="J5517" s="2"/>
      <c r="K5517" s="2"/>
      <c r="L5517" s="2"/>
    </row>
    <row r="5518" spans="10:12">
      <c r="J5518" s="2"/>
      <c r="K5518" s="2"/>
      <c r="L5518" s="2"/>
    </row>
    <row r="5519" spans="10:12">
      <c r="J5519" s="2"/>
      <c r="K5519" s="2"/>
      <c r="L5519" s="2"/>
    </row>
    <row r="5520" spans="10:12">
      <c r="J5520" s="2"/>
      <c r="K5520" s="2"/>
      <c r="L5520" s="2"/>
    </row>
    <row r="5521" spans="10:12">
      <c r="J5521" s="2"/>
      <c r="K5521" s="2"/>
      <c r="L5521" s="2"/>
    </row>
    <row r="5522" spans="10:12">
      <c r="J5522" s="2"/>
      <c r="K5522" s="2"/>
      <c r="L5522" s="2"/>
    </row>
    <row r="5523" spans="10:12">
      <c r="J5523" s="2"/>
      <c r="K5523" s="2"/>
      <c r="L5523" s="2"/>
    </row>
    <row r="5524" spans="10:12">
      <c r="J5524" s="2"/>
      <c r="K5524" s="2"/>
      <c r="L5524" s="2"/>
    </row>
    <row r="5525" spans="10:12">
      <c r="J5525" s="2"/>
      <c r="K5525" s="2"/>
      <c r="L5525" s="2"/>
    </row>
    <row r="5526" spans="10:12">
      <c r="J5526" s="2"/>
      <c r="K5526" s="2"/>
      <c r="L5526" s="2"/>
    </row>
    <row r="5527" spans="10:12">
      <c r="J5527" s="2"/>
      <c r="K5527" s="2"/>
      <c r="L5527" s="2"/>
    </row>
    <row r="5528" spans="10:12">
      <c r="J5528" s="2"/>
      <c r="K5528" s="2"/>
      <c r="L5528" s="2"/>
    </row>
    <row r="5529" spans="10:12">
      <c r="J5529" s="2"/>
      <c r="K5529" s="2"/>
      <c r="L5529" s="2"/>
    </row>
    <row r="5530" spans="10:12">
      <c r="J5530" s="2"/>
      <c r="K5530" s="2"/>
      <c r="L5530" s="2"/>
    </row>
    <row r="5531" spans="10:12">
      <c r="J5531" s="2"/>
      <c r="K5531" s="2"/>
      <c r="L5531" s="2"/>
    </row>
    <row r="5532" spans="10:12">
      <c r="J5532" s="2"/>
      <c r="K5532" s="2"/>
      <c r="L5532" s="2"/>
    </row>
    <row r="5533" spans="10:12">
      <c r="J5533" s="2"/>
      <c r="K5533" s="2"/>
      <c r="L5533" s="2"/>
    </row>
    <row r="5534" spans="10:12">
      <c r="J5534" s="2"/>
      <c r="K5534" s="2"/>
      <c r="L5534" s="2"/>
    </row>
    <row r="5535" spans="10:12">
      <c r="J5535" s="2"/>
      <c r="K5535" s="2"/>
      <c r="L5535" s="2"/>
    </row>
    <row r="5536" spans="10:12">
      <c r="J5536" s="2"/>
      <c r="K5536" s="2"/>
      <c r="L5536" s="2"/>
    </row>
    <row r="5537" spans="10:12">
      <c r="J5537" s="2"/>
      <c r="K5537" s="2"/>
      <c r="L5537" s="2"/>
    </row>
    <row r="5538" spans="10:12">
      <c r="J5538" s="2"/>
      <c r="K5538" s="2"/>
      <c r="L5538" s="2"/>
    </row>
    <row r="5539" spans="10:12">
      <c r="J5539" s="2"/>
      <c r="K5539" s="2"/>
      <c r="L5539" s="2"/>
    </row>
    <row r="5540" spans="10:12">
      <c r="J5540" s="2"/>
      <c r="K5540" s="2"/>
      <c r="L5540" s="2"/>
    </row>
    <row r="5541" spans="10:12">
      <c r="J5541" s="2"/>
      <c r="K5541" s="2"/>
      <c r="L5541" s="2"/>
    </row>
    <row r="5542" spans="10:12">
      <c r="J5542" s="2"/>
      <c r="K5542" s="2"/>
      <c r="L5542" s="2"/>
    </row>
    <row r="5543" spans="10:12">
      <c r="J5543" s="2"/>
      <c r="K5543" s="2"/>
      <c r="L5543" s="2"/>
    </row>
    <row r="5544" spans="10:12">
      <c r="J5544" s="2"/>
      <c r="K5544" s="2"/>
      <c r="L5544" s="2"/>
    </row>
    <row r="5545" spans="10:12">
      <c r="J5545" s="2"/>
      <c r="K5545" s="2"/>
      <c r="L5545" s="2"/>
    </row>
    <row r="5546" spans="10:12">
      <c r="J5546" s="2"/>
      <c r="K5546" s="2"/>
      <c r="L5546" s="2"/>
    </row>
    <row r="5547" spans="10:12">
      <c r="J5547" s="2"/>
      <c r="K5547" s="2"/>
      <c r="L5547" s="2"/>
    </row>
    <row r="5548" spans="10:12">
      <c r="J5548" s="2"/>
      <c r="K5548" s="2"/>
      <c r="L5548" s="2"/>
    </row>
    <row r="5549" spans="10:12">
      <c r="J5549" s="2"/>
      <c r="K5549" s="2"/>
      <c r="L5549" s="2"/>
    </row>
    <row r="5550" spans="10:12">
      <c r="J5550" s="2"/>
      <c r="K5550" s="2"/>
      <c r="L5550" s="2"/>
    </row>
    <row r="5551" spans="10:12">
      <c r="J5551" s="2"/>
      <c r="K5551" s="2"/>
      <c r="L5551" s="2"/>
    </row>
    <row r="5552" spans="10:12">
      <c r="J5552" s="2"/>
      <c r="K5552" s="2"/>
      <c r="L5552" s="2"/>
    </row>
    <row r="5553" spans="10:12">
      <c r="J5553" s="2"/>
      <c r="K5553" s="2"/>
      <c r="L5553" s="2"/>
    </row>
    <row r="5554" spans="10:12">
      <c r="J5554" s="2"/>
      <c r="K5554" s="2"/>
      <c r="L5554" s="2"/>
    </row>
    <row r="5555" spans="10:12">
      <c r="J5555" s="2"/>
      <c r="K5555" s="2"/>
      <c r="L5555" s="2"/>
    </row>
    <row r="5556" spans="10:12">
      <c r="J5556" s="2"/>
      <c r="K5556" s="2"/>
      <c r="L5556" s="2"/>
    </row>
    <row r="5557" spans="10:12">
      <c r="J5557" s="2"/>
      <c r="K5557" s="2"/>
      <c r="L5557" s="2"/>
    </row>
    <row r="5558" spans="10:12">
      <c r="J5558" s="2"/>
      <c r="K5558" s="2"/>
      <c r="L5558" s="2"/>
    </row>
    <row r="5559" spans="10:12">
      <c r="J5559" s="2"/>
      <c r="K5559" s="2"/>
      <c r="L5559" s="2"/>
    </row>
    <row r="5560" spans="10:12">
      <c r="J5560" s="2"/>
      <c r="K5560" s="2"/>
      <c r="L5560" s="2"/>
    </row>
    <row r="5561" spans="10:12">
      <c r="J5561" s="2"/>
      <c r="K5561" s="2"/>
      <c r="L5561" s="2"/>
    </row>
    <row r="5562" spans="10:12">
      <c r="J5562" s="2"/>
      <c r="K5562" s="2"/>
      <c r="L5562" s="2"/>
    </row>
    <row r="5563" spans="10:12">
      <c r="J5563" s="2"/>
      <c r="K5563" s="2"/>
      <c r="L5563" s="2"/>
    </row>
    <row r="5564" spans="10:12">
      <c r="J5564" s="2"/>
      <c r="K5564" s="2"/>
      <c r="L5564" s="2"/>
    </row>
    <row r="5565" spans="10:12">
      <c r="J5565" s="2"/>
      <c r="K5565" s="2"/>
      <c r="L5565" s="2"/>
    </row>
    <row r="5566" spans="10:12">
      <c r="J5566" s="2"/>
      <c r="K5566" s="2"/>
      <c r="L5566" s="2"/>
    </row>
    <row r="5567" spans="10:12">
      <c r="J5567" s="2"/>
      <c r="K5567" s="2"/>
      <c r="L5567" s="2"/>
    </row>
    <row r="5568" spans="10:12">
      <c r="J5568" s="2"/>
      <c r="K5568" s="2"/>
      <c r="L5568" s="2"/>
    </row>
    <row r="5569" spans="10:12">
      <c r="J5569" s="2"/>
      <c r="K5569" s="2"/>
      <c r="L5569" s="2"/>
    </row>
    <row r="5570" spans="10:12">
      <c r="J5570" s="2"/>
      <c r="K5570" s="2"/>
      <c r="L5570" s="2"/>
    </row>
    <row r="5571" spans="10:12">
      <c r="J5571" s="2"/>
      <c r="K5571" s="2"/>
      <c r="L5571" s="2"/>
    </row>
    <row r="5572" spans="10:12">
      <c r="J5572" s="2"/>
      <c r="K5572" s="2"/>
      <c r="L5572" s="2"/>
    </row>
    <row r="5573" spans="10:12">
      <c r="J5573" s="2"/>
      <c r="K5573" s="2"/>
      <c r="L5573" s="2"/>
    </row>
    <row r="5574" spans="10:12">
      <c r="J5574" s="2"/>
      <c r="K5574" s="2"/>
      <c r="L5574" s="2"/>
    </row>
    <row r="5575" spans="10:12">
      <c r="J5575" s="2"/>
      <c r="K5575" s="2"/>
      <c r="L5575" s="2"/>
    </row>
    <row r="5576" spans="10:12">
      <c r="J5576" s="2"/>
      <c r="K5576" s="2"/>
      <c r="L5576" s="2"/>
    </row>
    <row r="5577" spans="10:12">
      <c r="J5577" s="2"/>
      <c r="K5577" s="2"/>
      <c r="L5577" s="2"/>
    </row>
    <row r="5578" spans="10:12">
      <c r="J5578" s="2"/>
      <c r="K5578" s="2"/>
      <c r="L5578" s="2"/>
    </row>
    <row r="5579" spans="10:12">
      <c r="J5579" s="2"/>
      <c r="K5579" s="2"/>
      <c r="L5579" s="2"/>
    </row>
    <row r="5580" spans="10:12">
      <c r="J5580" s="2"/>
      <c r="K5580" s="2"/>
      <c r="L5580" s="2"/>
    </row>
    <row r="5581" spans="10:12">
      <c r="J5581" s="2"/>
      <c r="K5581" s="2"/>
      <c r="L5581" s="2"/>
    </row>
    <row r="5582" spans="10:12">
      <c r="J5582" s="2"/>
      <c r="K5582" s="2"/>
      <c r="L5582" s="2"/>
    </row>
    <row r="5583" spans="10:12">
      <c r="J5583" s="2"/>
      <c r="K5583" s="2"/>
      <c r="L5583" s="2"/>
    </row>
    <row r="5584" spans="10:12">
      <c r="J5584" s="2"/>
      <c r="K5584" s="2"/>
      <c r="L5584" s="2"/>
    </row>
    <row r="5585" spans="10:12">
      <c r="J5585" s="2"/>
      <c r="K5585" s="2"/>
      <c r="L5585" s="2"/>
    </row>
    <row r="5586" spans="10:12">
      <c r="J5586" s="2"/>
      <c r="K5586" s="2"/>
      <c r="L5586" s="2"/>
    </row>
    <row r="5587" spans="10:12">
      <c r="J5587" s="2"/>
      <c r="K5587" s="2"/>
      <c r="L5587" s="2"/>
    </row>
    <row r="5588" spans="10:12">
      <c r="J5588" s="2"/>
      <c r="K5588" s="2"/>
      <c r="L5588" s="2"/>
    </row>
    <row r="5589" spans="10:12">
      <c r="J5589" s="2"/>
      <c r="K5589" s="2"/>
      <c r="L5589" s="2"/>
    </row>
    <row r="5590" spans="10:12">
      <c r="J5590" s="2"/>
      <c r="K5590" s="2"/>
      <c r="L5590" s="2"/>
    </row>
    <row r="5591" spans="10:12">
      <c r="J5591" s="2"/>
      <c r="K5591" s="2"/>
      <c r="L5591" s="2"/>
    </row>
    <row r="5592" spans="10:12">
      <c r="J5592" s="2"/>
      <c r="K5592" s="2"/>
      <c r="L5592" s="2"/>
    </row>
    <row r="5593" spans="10:12">
      <c r="J5593" s="2"/>
      <c r="K5593" s="2"/>
      <c r="L5593" s="2"/>
    </row>
    <row r="5594" spans="10:12">
      <c r="J5594" s="2"/>
      <c r="K5594" s="2"/>
      <c r="L5594" s="2"/>
    </row>
    <row r="5595" spans="10:12">
      <c r="J5595" s="2"/>
      <c r="K5595" s="2"/>
      <c r="L5595" s="2"/>
    </row>
    <row r="5596" spans="10:12">
      <c r="J5596" s="2"/>
      <c r="K5596" s="2"/>
      <c r="L5596" s="2"/>
    </row>
    <row r="5597" spans="10:12">
      <c r="J5597" s="2"/>
      <c r="K5597" s="2"/>
      <c r="L5597" s="2"/>
    </row>
    <row r="5598" spans="10:12">
      <c r="J5598" s="2"/>
      <c r="K5598" s="2"/>
      <c r="L5598" s="2"/>
    </row>
    <row r="5599" spans="10:12">
      <c r="J5599" s="2"/>
      <c r="K5599" s="2"/>
      <c r="L5599" s="2"/>
    </row>
    <row r="5600" spans="10:12">
      <c r="J5600" s="2"/>
      <c r="K5600" s="2"/>
      <c r="L5600" s="2"/>
    </row>
    <row r="5601" spans="10:12">
      <c r="J5601" s="2"/>
      <c r="K5601" s="2"/>
      <c r="L5601" s="2"/>
    </row>
    <row r="5602" spans="10:12">
      <c r="J5602" s="2"/>
      <c r="K5602" s="2"/>
      <c r="L5602" s="2"/>
    </row>
    <row r="5603" spans="10:12">
      <c r="J5603" s="2"/>
      <c r="K5603" s="2"/>
      <c r="L5603" s="2"/>
    </row>
    <row r="5604" spans="10:12">
      <c r="J5604" s="2"/>
      <c r="K5604" s="2"/>
      <c r="L5604" s="2"/>
    </row>
    <row r="5605" spans="10:12">
      <c r="J5605" s="2"/>
      <c r="K5605" s="2"/>
      <c r="L5605" s="2"/>
    </row>
    <row r="5606" spans="10:12">
      <c r="J5606" s="2"/>
      <c r="K5606" s="2"/>
      <c r="L5606" s="2"/>
    </row>
    <row r="5607" spans="10:12">
      <c r="J5607" s="2"/>
      <c r="K5607" s="2"/>
      <c r="L5607" s="2"/>
    </row>
    <row r="5608" spans="10:12">
      <c r="J5608" s="2"/>
      <c r="K5608" s="2"/>
      <c r="L5608" s="2"/>
    </row>
    <row r="5609" spans="10:12">
      <c r="J5609" s="2"/>
      <c r="K5609" s="2"/>
      <c r="L5609" s="2"/>
    </row>
    <row r="5610" spans="10:12">
      <c r="J5610" s="2"/>
      <c r="K5610" s="2"/>
      <c r="L5610" s="2"/>
    </row>
    <row r="5611" spans="10:12">
      <c r="J5611" s="2"/>
      <c r="K5611" s="2"/>
      <c r="L5611" s="2"/>
    </row>
    <row r="5612" spans="10:12">
      <c r="J5612" s="2"/>
      <c r="K5612" s="2"/>
      <c r="L5612" s="2"/>
    </row>
    <row r="5613" spans="10:12">
      <c r="J5613" s="2"/>
      <c r="K5613" s="2"/>
      <c r="L5613" s="2"/>
    </row>
    <row r="5614" spans="10:12">
      <c r="J5614" s="2"/>
      <c r="K5614" s="2"/>
      <c r="L5614" s="2"/>
    </row>
    <row r="5615" spans="10:12">
      <c r="J5615" s="2"/>
      <c r="K5615" s="2"/>
      <c r="L5615" s="2"/>
    </row>
    <row r="5616" spans="10:12">
      <c r="J5616" s="2"/>
      <c r="K5616" s="2"/>
      <c r="L5616" s="2"/>
    </row>
    <row r="5617" spans="10:12">
      <c r="J5617" s="2"/>
      <c r="K5617" s="2"/>
      <c r="L5617" s="2"/>
    </row>
    <row r="5618" spans="10:12">
      <c r="J5618" s="2"/>
      <c r="K5618" s="2"/>
      <c r="L5618" s="2"/>
    </row>
    <row r="5619" spans="10:12">
      <c r="J5619" s="2"/>
      <c r="K5619" s="2"/>
      <c r="L5619" s="2"/>
    </row>
    <row r="5620" spans="10:12">
      <c r="J5620" s="2"/>
      <c r="K5620" s="2"/>
      <c r="L5620" s="2"/>
    </row>
    <row r="5621" spans="10:12">
      <c r="J5621" s="2"/>
      <c r="K5621" s="2"/>
      <c r="L5621" s="2"/>
    </row>
    <row r="5622" spans="10:12">
      <c r="J5622" s="2"/>
      <c r="K5622" s="2"/>
      <c r="L5622" s="2"/>
    </row>
    <row r="5623" spans="10:12">
      <c r="J5623" s="2"/>
      <c r="K5623" s="2"/>
      <c r="L5623" s="2"/>
    </row>
    <row r="5624" spans="10:12">
      <c r="J5624" s="2"/>
      <c r="K5624" s="2"/>
      <c r="L5624" s="2"/>
    </row>
    <row r="5625" spans="10:12">
      <c r="J5625" s="2"/>
      <c r="K5625" s="2"/>
      <c r="L5625" s="2"/>
    </row>
    <row r="5626" spans="10:12">
      <c r="J5626" s="2"/>
      <c r="K5626" s="2"/>
      <c r="L5626" s="2"/>
    </row>
    <row r="5627" spans="10:12">
      <c r="J5627" s="2"/>
      <c r="K5627" s="2"/>
      <c r="L5627" s="2"/>
    </row>
    <row r="5628" spans="10:12">
      <c r="J5628" s="2"/>
      <c r="K5628" s="2"/>
      <c r="L5628" s="2"/>
    </row>
    <row r="5629" spans="10:12">
      <c r="J5629" s="2"/>
      <c r="K5629" s="2"/>
      <c r="L5629" s="2"/>
    </row>
    <row r="5630" spans="10:12">
      <c r="J5630" s="2"/>
      <c r="K5630" s="2"/>
      <c r="L5630" s="2"/>
    </row>
    <row r="5631" spans="10:12">
      <c r="J5631" s="2"/>
      <c r="K5631" s="2"/>
      <c r="L5631" s="2"/>
    </row>
    <row r="5632" spans="10:12">
      <c r="J5632" s="2"/>
      <c r="K5632" s="2"/>
      <c r="L5632" s="2"/>
    </row>
    <row r="5633" spans="10:12">
      <c r="J5633" s="2"/>
      <c r="K5633" s="2"/>
      <c r="L5633" s="2"/>
    </row>
    <row r="5634" spans="10:12">
      <c r="J5634" s="2"/>
      <c r="K5634" s="2"/>
      <c r="L5634" s="2"/>
    </row>
    <row r="5635" spans="10:12">
      <c r="J5635" s="2"/>
      <c r="K5635" s="2"/>
      <c r="L5635" s="2"/>
    </row>
    <row r="5636" spans="10:12">
      <c r="J5636" s="2"/>
      <c r="K5636" s="2"/>
      <c r="L5636" s="2"/>
    </row>
    <row r="5637" spans="10:12">
      <c r="J5637" s="2"/>
      <c r="K5637" s="2"/>
      <c r="L5637" s="2"/>
    </row>
    <row r="5638" spans="10:12">
      <c r="J5638" s="2"/>
      <c r="K5638" s="2"/>
      <c r="L5638" s="2"/>
    </row>
    <row r="5639" spans="10:12">
      <c r="J5639" s="2"/>
      <c r="K5639" s="2"/>
      <c r="L5639" s="2"/>
    </row>
    <row r="5640" spans="10:12">
      <c r="J5640" s="2"/>
      <c r="K5640" s="2"/>
      <c r="L5640" s="2"/>
    </row>
    <row r="5641" spans="10:12">
      <c r="J5641" s="2"/>
      <c r="K5641" s="2"/>
      <c r="L5641" s="2"/>
    </row>
    <row r="5642" spans="10:12">
      <c r="J5642" s="2"/>
      <c r="K5642" s="2"/>
      <c r="L5642" s="2"/>
    </row>
    <row r="5643" spans="10:12">
      <c r="J5643" s="2"/>
      <c r="K5643" s="2"/>
      <c r="L5643" s="2"/>
    </row>
    <row r="5644" spans="10:12">
      <c r="J5644" s="2"/>
      <c r="K5644" s="2"/>
      <c r="L5644" s="2"/>
    </row>
    <row r="5645" spans="10:12">
      <c r="J5645" s="2"/>
      <c r="K5645" s="2"/>
      <c r="L5645" s="2"/>
    </row>
    <row r="5646" spans="10:12">
      <c r="J5646" s="2"/>
      <c r="K5646" s="2"/>
      <c r="L5646" s="2"/>
    </row>
    <row r="5647" spans="10:12">
      <c r="J5647" s="2"/>
      <c r="K5647" s="2"/>
      <c r="L5647" s="2"/>
    </row>
    <row r="5648" spans="10:12">
      <c r="J5648" s="2"/>
      <c r="K5648" s="2"/>
      <c r="L5648" s="2"/>
    </row>
    <row r="5649" spans="10:12">
      <c r="J5649" s="2"/>
      <c r="K5649" s="2"/>
      <c r="L5649" s="2"/>
    </row>
    <row r="5650" spans="10:12">
      <c r="J5650" s="2"/>
      <c r="K5650" s="2"/>
      <c r="L5650" s="2"/>
    </row>
    <row r="5651" spans="10:12">
      <c r="J5651" s="2"/>
      <c r="K5651" s="2"/>
      <c r="L5651" s="2"/>
    </row>
    <row r="5652" spans="10:12">
      <c r="J5652" s="2"/>
      <c r="K5652" s="2"/>
      <c r="L5652" s="2"/>
    </row>
    <row r="5653" spans="10:12">
      <c r="J5653" s="2"/>
      <c r="K5653" s="2"/>
      <c r="L5653" s="2"/>
    </row>
    <row r="5654" spans="10:12">
      <c r="J5654" s="2"/>
      <c r="K5654" s="2"/>
      <c r="L5654" s="2"/>
    </row>
    <row r="5655" spans="10:12">
      <c r="J5655" s="2"/>
      <c r="K5655" s="2"/>
      <c r="L5655" s="2"/>
    </row>
    <row r="5656" spans="10:12">
      <c r="J5656" s="2"/>
      <c r="K5656" s="2"/>
      <c r="L5656" s="2"/>
    </row>
    <row r="5657" spans="10:12">
      <c r="J5657" s="2"/>
      <c r="K5657" s="2"/>
      <c r="L5657" s="2"/>
    </row>
    <row r="5658" spans="10:12">
      <c r="J5658" s="2"/>
      <c r="K5658" s="2"/>
      <c r="L5658" s="2"/>
    </row>
    <row r="5659" spans="10:12">
      <c r="J5659" s="2"/>
      <c r="K5659" s="2"/>
      <c r="L5659" s="2"/>
    </row>
    <row r="5660" spans="10:12">
      <c r="J5660" s="2"/>
      <c r="K5660" s="2"/>
      <c r="L5660" s="2"/>
    </row>
    <row r="5661" spans="10:12">
      <c r="J5661" s="2"/>
      <c r="K5661" s="2"/>
      <c r="L5661" s="2"/>
    </row>
    <row r="5662" spans="10:12">
      <c r="J5662" s="2"/>
      <c r="K5662" s="2"/>
      <c r="L5662" s="2"/>
    </row>
    <row r="5663" spans="10:12">
      <c r="J5663" s="2"/>
      <c r="K5663" s="2"/>
      <c r="L5663" s="2"/>
    </row>
    <row r="5664" spans="10:12">
      <c r="J5664" s="2"/>
      <c r="K5664" s="2"/>
      <c r="L5664" s="2"/>
    </row>
    <row r="5665" spans="10:12">
      <c r="J5665" s="2"/>
      <c r="K5665" s="2"/>
      <c r="L5665" s="2"/>
    </row>
    <row r="5666" spans="10:12">
      <c r="J5666" s="2"/>
      <c r="K5666" s="2"/>
      <c r="L5666" s="2"/>
    </row>
    <row r="5667" spans="10:12">
      <c r="J5667" s="2"/>
      <c r="K5667" s="2"/>
      <c r="L5667" s="2"/>
    </row>
    <row r="5668" spans="10:12">
      <c r="J5668" s="2"/>
      <c r="K5668" s="2"/>
      <c r="L5668" s="2"/>
    </row>
    <row r="5669" spans="10:12">
      <c r="J5669" s="2"/>
      <c r="K5669" s="2"/>
      <c r="L5669" s="2"/>
    </row>
    <row r="5670" spans="10:12">
      <c r="J5670" s="2"/>
      <c r="K5670" s="2"/>
      <c r="L5670" s="2"/>
    </row>
    <row r="5671" spans="10:12">
      <c r="J5671" s="2"/>
      <c r="K5671" s="2"/>
      <c r="L5671" s="2"/>
    </row>
    <row r="5672" spans="10:12">
      <c r="J5672" s="2"/>
      <c r="K5672" s="2"/>
      <c r="L5672" s="2"/>
    </row>
    <row r="5673" spans="10:12">
      <c r="J5673" s="2"/>
      <c r="K5673" s="2"/>
      <c r="L5673" s="2"/>
    </row>
    <row r="5674" spans="10:12">
      <c r="J5674" s="2"/>
      <c r="K5674" s="2"/>
      <c r="L5674" s="2"/>
    </row>
    <row r="5675" spans="10:12">
      <c r="J5675" s="2"/>
      <c r="K5675" s="2"/>
      <c r="L5675" s="2"/>
    </row>
    <row r="5676" spans="10:12">
      <c r="J5676" s="2"/>
      <c r="K5676" s="2"/>
      <c r="L5676" s="2"/>
    </row>
    <row r="5677" spans="10:12">
      <c r="J5677" s="2"/>
      <c r="K5677" s="2"/>
      <c r="L5677" s="2"/>
    </row>
    <row r="5678" spans="10:12">
      <c r="J5678" s="2"/>
      <c r="K5678" s="2"/>
      <c r="L5678" s="2"/>
    </row>
    <row r="5679" spans="10:12">
      <c r="J5679" s="2"/>
      <c r="K5679" s="2"/>
      <c r="L5679" s="2"/>
    </row>
    <row r="5680" spans="10:12">
      <c r="J5680" s="2"/>
      <c r="K5680" s="2"/>
      <c r="L5680" s="2"/>
    </row>
    <row r="5681" spans="10:12">
      <c r="J5681" s="2"/>
      <c r="K5681" s="2"/>
      <c r="L5681" s="2"/>
    </row>
    <row r="5682" spans="10:12">
      <c r="J5682" s="2"/>
      <c r="K5682" s="2"/>
      <c r="L5682" s="2"/>
    </row>
    <row r="5683" spans="10:12">
      <c r="J5683" s="2"/>
      <c r="K5683" s="2"/>
      <c r="L5683" s="2"/>
    </row>
    <row r="5684" spans="10:12">
      <c r="J5684" s="2"/>
      <c r="K5684" s="2"/>
      <c r="L5684" s="2"/>
    </row>
    <row r="5685" spans="10:12">
      <c r="J5685" s="2"/>
      <c r="K5685" s="2"/>
      <c r="L5685" s="2"/>
    </row>
    <row r="5686" spans="10:12">
      <c r="J5686" s="2"/>
      <c r="K5686" s="2"/>
      <c r="L5686" s="2"/>
    </row>
    <row r="5687" spans="10:12">
      <c r="J5687" s="2"/>
      <c r="K5687" s="2"/>
      <c r="L5687" s="2"/>
    </row>
    <row r="5688" spans="10:12">
      <c r="J5688" s="2"/>
      <c r="K5688" s="2"/>
      <c r="L5688" s="2"/>
    </row>
    <row r="5689" spans="10:12">
      <c r="J5689" s="2"/>
      <c r="K5689" s="2"/>
      <c r="L5689" s="2"/>
    </row>
    <row r="5690" spans="10:12">
      <c r="J5690" s="2"/>
      <c r="K5690" s="2"/>
      <c r="L5690" s="2"/>
    </row>
    <row r="5691" spans="10:12">
      <c r="J5691" s="2"/>
      <c r="K5691" s="2"/>
      <c r="L5691" s="2"/>
    </row>
    <row r="5692" spans="10:12">
      <c r="J5692" s="2"/>
      <c r="K5692" s="2"/>
      <c r="L5692" s="2"/>
    </row>
    <row r="5693" spans="10:12">
      <c r="J5693" s="2"/>
      <c r="K5693" s="2"/>
      <c r="L5693" s="2"/>
    </row>
    <row r="5694" spans="10:12">
      <c r="J5694" s="2"/>
      <c r="K5694" s="2"/>
      <c r="L5694" s="2"/>
    </row>
    <row r="5695" spans="10:12">
      <c r="J5695" s="2"/>
      <c r="K5695" s="2"/>
      <c r="L5695" s="2"/>
    </row>
    <row r="5696" spans="10:12">
      <c r="J5696" s="2"/>
      <c r="K5696" s="2"/>
      <c r="L5696" s="2"/>
    </row>
    <row r="5697" spans="10:12">
      <c r="J5697" s="2"/>
      <c r="K5697" s="2"/>
      <c r="L5697" s="2"/>
    </row>
    <row r="5698" spans="10:12">
      <c r="J5698" s="2"/>
      <c r="K5698" s="2"/>
      <c r="L5698" s="2"/>
    </row>
    <row r="5699" spans="10:12">
      <c r="J5699" s="2"/>
      <c r="K5699" s="2"/>
      <c r="L5699" s="2"/>
    </row>
    <row r="5700" spans="10:12">
      <c r="J5700" s="2"/>
      <c r="K5700" s="2"/>
      <c r="L5700" s="2"/>
    </row>
    <row r="5701" spans="10:12">
      <c r="J5701" s="2"/>
      <c r="K5701" s="2"/>
      <c r="L5701" s="2"/>
    </row>
    <row r="5702" spans="10:12">
      <c r="J5702" s="2"/>
      <c r="K5702" s="2"/>
      <c r="L5702" s="2"/>
    </row>
    <row r="5703" spans="10:12">
      <c r="J5703" s="2"/>
      <c r="K5703" s="2"/>
      <c r="L5703" s="2"/>
    </row>
    <row r="5704" spans="10:12">
      <c r="J5704" s="2"/>
      <c r="K5704" s="2"/>
      <c r="L5704" s="2"/>
    </row>
    <row r="5705" spans="10:12">
      <c r="J5705" s="2"/>
      <c r="K5705" s="2"/>
      <c r="L5705" s="2"/>
    </row>
    <row r="5706" spans="10:12">
      <c r="J5706" s="2"/>
      <c r="K5706" s="2"/>
      <c r="L5706" s="2"/>
    </row>
    <row r="5707" spans="10:12">
      <c r="J5707" s="2"/>
      <c r="K5707" s="2"/>
      <c r="L5707" s="2"/>
    </row>
    <row r="5708" spans="10:12">
      <c r="J5708" s="2"/>
      <c r="K5708" s="2"/>
      <c r="L5708" s="2"/>
    </row>
    <row r="5709" spans="10:12">
      <c r="J5709" s="2"/>
      <c r="K5709" s="2"/>
      <c r="L5709" s="2"/>
    </row>
    <row r="5710" spans="10:12">
      <c r="J5710" s="2"/>
      <c r="K5710" s="2"/>
      <c r="L5710" s="2"/>
    </row>
    <row r="5711" spans="10:12">
      <c r="J5711" s="2"/>
      <c r="K5711" s="2"/>
      <c r="L5711" s="2"/>
    </row>
    <row r="5712" spans="10:12">
      <c r="J5712" s="2"/>
      <c r="K5712" s="2"/>
      <c r="L5712" s="2"/>
    </row>
    <row r="5713" spans="10:12">
      <c r="J5713" s="2"/>
      <c r="K5713" s="2"/>
      <c r="L5713" s="2"/>
    </row>
    <row r="5714" spans="10:12">
      <c r="J5714" s="2"/>
      <c r="K5714" s="2"/>
      <c r="L5714" s="2"/>
    </row>
    <row r="5715" spans="10:12">
      <c r="J5715" s="2"/>
      <c r="K5715" s="2"/>
      <c r="L5715" s="2"/>
    </row>
    <row r="5716" spans="10:12">
      <c r="J5716" s="2"/>
      <c r="K5716" s="2"/>
      <c r="L5716" s="2"/>
    </row>
    <row r="5717" spans="10:12">
      <c r="J5717" s="2"/>
      <c r="K5717" s="2"/>
      <c r="L5717" s="2"/>
    </row>
    <row r="5718" spans="10:12">
      <c r="J5718" s="2"/>
      <c r="K5718" s="2"/>
      <c r="L5718" s="2"/>
    </row>
    <row r="5719" spans="10:12">
      <c r="J5719" s="2"/>
      <c r="K5719" s="2"/>
      <c r="L5719" s="2"/>
    </row>
    <row r="5720" spans="10:12">
      <c r="J5720" s="2"/>
      <c r="K5720" s="2"/>
      <c r="L5720" s="2"/>
    </row>
    <row r="5721" spans="10:12">
      <c r="J5721" s="2"/>
      <c r="K5721" s="2"/>
      <c r="L5721" s="2"/>
    </row>
    <row r="5722" spans="10:12">
      <c r="J5722" s="2"/>
      <c r="K5722" s="2"/>
      <c r="L5722" s="2"/>
    </row>
    <row r="5723" spans="10:12">
      <c r="J5723" s="2"/>
      <c r="K5723" s="2"/>
      <c r="L5723" s="2"/>
    </row>
    <row r="5724" spans="10:12">
      <c r="J5724" s="2"/>
      <c r="K5724" s="2"/>
      <c r="L5724" s="2"/>
    </row>
    <row r="5725" spans="10:12">
      <c r="J5725" s="2"/>
      <c r="K5725" s="2"/>
      <c r="L5725" s="2"/>
    </row>
    <row r="5726" spans="10:12">
      <c r="J5726" s="2"/>
      <c r="K5726" s="2"/>
      <c r="L5726" s="2"/>
    </row>
    <row r="5727" spans="10:12">
      <c r="J5727" s="2"/>
      <c r="K5727" s="2"/>
      <c r="L5727" s="2"/>
    </row>
    <row r="5728" spans="10:12">
      <c r="J5728" s="2"/>
      <c r="K5728" s="2"/>
      <c r="L5728" s="2"/>
    </row>
    <row r="5729" spans="10:12">
      <c r="J5729" s="2"/>
      <c r="K5729" s="2"/>
      <c r="L5729" s="2"/>
    </row>
    <row r="5730" spans="10:12">
      <c r="J5730" s="2"/>
      <c r="K5730" s="2"/>
      <c r="L5730" s="2"/>
    </row>
    <row r="5731" spans="10:12">
      <c r="J5731" s="2"/>
      <c r="K5731" s="2"/>
      <c r="L5731" s="2"/>
    </row>
    <row r="5732" spans="10:12">
      <c r="J5732" s="2"/>
      <c r="K5732" s="2"/>
      <c r="L5732" s="2"/>
    </row>
    <row r="5733" spans="10:12">
      <c r="J5733" s="2"/>
      <c r="K5733" s="2"/>
      <c r="L5733" s="2"/>
    </row>
    <row r="5734" spans="10:12">
      <c r="J5734" s="2"/>
      <c r="K5734" s="2"/>
      <c r="L5734" s="2"/>
    </row>
    <row r="5735" spans="10:12">
      <c r="J5735" s="2"/>
      <c r="K5735" s="2"/>
      <c r="L5735" s="2"/>
    </row>
    <row r="5736" spans="10:12">
      <c r="J5736" s="2"/>
      <c r="K5736" s="2"/>
      <c r="L5736" s="2"/>
    </row>
    <row r="5737" spans="10:12">
      <c r="J5737" s="2"/>
      <c r="K5737" s="2"/>
      <c r="L5737" s="2"/>
    </row>
    <row r="5738" spans="10:12">
      <c r="J5738" s="2"/>
      <c r="K5738" s="2"/>
      <c r="L5738" s="2"/>
    </row>
    <row r="5739" spans="10:12">
      <c r="J5739" s="2"/>
      <c r="K5739" s="2"/>
      <c r="L5739" s="2"/>
    </row>
    <row r="5740" spans="10:12">
      <c r="J5740" s="2"/>
      <c r="K5740" s="2"/>
      <c r="L5740" s="2"/>
    </row>
    <row r="5741" spans="10:12">
      <c r="J5741" s="2"/>
      <c r="K5741" s="2"/>
      <c r="L5741" s="2"/>
    </row>
    <row r="5742" spans="10:12">
      <c r="J5742" s="2"/>
      <c r="K5742" s="2"/>
      <c r="L5742" s="2"/>
    </row>
    <row r="5743" spans="10:12">
      <c r="J5743" s="2"/>
      <c r="K5743" s="2"/>
      <c r="L5743" s="2"/>
    </row>
    <row r="5744" spans="10:12">
      <c r="J5744" s="2"/>
      <c r="K5744" s="2"/>
      <c r="L5744" s="2"/>
    </row>
    <row r="5745" spans="10:12">
      <c r="J5745" s="2"/>
      <c r="K5745" s="2"/>
      <c r="L5745" s="2"/>
    </row>
    <row r="5746" spans="10:12">
      <c r="J5746" s="2"/>
      <c r="K5746" s="2"/>
      <c r="L5746" s="2"/>
    </row>
    <row r="5747" spans="10:12">
      <c r="J5747" s="2"/>
      <c r="K5747" s="2"/>
      <c r="L5747" s="2"/>
    </row>
    <row r="5748" spans="10:12">
      <c r="J5748" s="2"/>
      <c r="K5748" s="2"/>
      <c r="L5748" s="2"/>
    </row>
    <row r="5749" spans="10:12">
      <c r="J5749" s="2"/>
      <c r="K5749" s="2"/>
      <c r="L5749" s="2"/>
    </row>
    <row r="5750" spans="10:12">
      <c r="J5750" s="2"/>
      <c r="K5750" s="2"/>
      <c r="L5750" s="2"/>
    </row>
    <row r="5751" spans="10:12">
      <c r="J5751" s="2"/>
      <c r="K5751" s="2"/>
      <c r="L5751" s="2"/>
    </row>
    <row r="5752" spans="10:12">
      <c r="J5752" s="2"/>
      <c r="K5752" s="2"/>
      <c r="L5752" s="2"/>
    </row>
    <row r="5753" spans="10:12">
      <c r="J5753" s="2"/>
      <c r="K5753" s="2"/>
      <c r="L5753" s="2"/>
    </row>
    <row r="5754" spans="10:12">
      <c r="J5754" s="2"/>
      <c r="K5754" s="2"/>
      <c r="L5754" s="2"/>
    </row>
    <row r="5755" spans="10:12">
      <c r="J5755" s="2"/>
      <c r="K5755" s="2"/>
      <c r="L5755" s="2"/>
    </row>
    <row r="5756" spans="10:12">
      <c r="J5756" s="2"/>
      <c r="K5756" s="2"/>
      <c r="L5756" s="2"/>
    </row>
    <row r="5757" spans="10:12">
      <c r="J5757" s="2"/>
      <c r="K5757" s="2"/>
      <c r="L5757" s="2"/>
    </row>
    <row r="5758" spans="10:12">
      <c r="J5758" s="2"/>
      <c r="K5758" s="2"/>
      <c r="L5758" s="2"/>
    </row>
    <row r="5759" spans="10:12">
      <c r="J5759" s="2"/>
      <c r="K5759" s="2"/>
      <c r="L5759" s="2"/>
    </row>
    <row r="5760" spans="10:12">
      <c r="J5760" s="2"/>
      <c r="K5760" s="2"/>
      <c r="L5760" s="2"/>
    </row>
    <row r="5761" spans="10:12">
      <c r="J5761" s="2"/>
      <c r="K5761" s="2"/>
      <c r="L5761" s="2"/>
    </row>
    <row r="5762" spans="10:12">
      <c r="J5762" s="2"/>
      <c r="K5762" s="2"/>
      <c r="L5762" s="2"/>
    </row>
    <row r="5763" spans="10:12">
      <c r="J5763" s="2"/>
      <c r="K5763" s="2"/>
      <c r="L5763" s="2"/>
    </row>
    <row r="5764" spans="10:12">
      <c r="J5764" s="2"/>
      <c r="K5764" s="2"/>
      <c r="L5764" s="2"/>
    </row>
    <row r="5765" spans="10:12">
      <c r="J5765" s="2"/>
      <c r="K5765" s="2"/>
      <c r="L5765" s="2"/>
    </row>
    <row r="5766" spans="10:12">
      <c r="J5766" s="2"/>
      <c r="K5766" s="2"/>
      <c r="L5766" s="2"/>
    </row>
    <row r="5767" spans="10:12">
      <c r="J5767" s="2"/>
      <c r="K5767" s="2"/>
      <c r="L5767" s="2"/>
    </row>
    <row r="5768" spans="10:12">
      <c r="J5768" s="2"/>
      <c r="K5768" s="2"/>
      <c r="L5768" s="2"/>
    </row>
    <row r="5769" spans="10:12">
      <c r="J5769" s="2"/>
      <c r="K5769" s="2"/>
      <c r="L5769" s="2"/>
    </row>
    <row r="5770" spans="10:12">
      <c r="J5770" s="2"/>
      <c r="K5770" s="2"/>
      <c r="L5770" s="2"/>
    </row>
    <row r="5771" spans="10:12">
      <c r="J5771" s="2"/>
      <c r="K5771" s="2"/>
      <c r="L5771" s="2"/>
    </row>
    <row r="5772" spans="10:12">
      <c r="J5772" s="2"/>
      <c r="K5772" s="2"/>
      <c r="L5772" s="2"/>
    </row>
    <row r="5773" spans="10:12">
      <c r="J5773" s="2"/>
      <c r="K5773" s="2"/>
      <c r="L5773" s="2"/>
    </row>
    <row r="5774" spans="10:12">
      <c r="J5774" s="2"/>
      <c r="K5774" s="2"/>
      <c r="L5774" s="2"/>
    </row>
    <row r="5775" spans="10:12">
      <c r="J5775" s="2"/>
      <c r="K5775" s="2"/>
      <c r="L5775" s="2"/>
    </row>
    <row r="5776" spans="10:12">
      <c r="J5776" s="2"/>
      <c r="K5776" s="2"/>
      <c r="L5776" s="2"/>
    </row>
    <row r="5777" spans="10:12">
      <c r="J5777" s="2"/>
      <c r="K5777" s="2"/>
      <c r="L5777" s="2"/>
    </row>
    <row r="5778" spans="10:12">
      <c r="J5778" s="2"/>
      <c r="K5778" s="2"/>
      <c r="L5778" s="2"/>
    </row>
    <row r="5779" spans="10:12">
      <c r="J5779" s="2"/>
      <c r="K5779" s="2"/>
      <c r="L5779" s="2"/>
    </row>
    <row r="5780" spans="10:12">
      <c r="J5780" s="2"/>
      <c r="K5780" s="2"/>
      <c r="L5780" s="2"/>
    </row>
    <row r="5781" spans="10:12">
      <c r="J5781" s="2"/>
      <c r="K5781" s="2"/>
      <c r="L5781" s="2"/>
    </row>
    <row r="5782" spans="10:12">
      <c r="J5782" s="2"/>
      <c r="K5782" s="2"/>
      <c r="L5782" s="2"/>
    </row>
    <row r="5783" spans="10:12">
      <c r="J5783" s="2"/>
      <c r="K5783" s="2"/>
      <c r="L5783" s="2"/>
    </row>
    <row r="5784" spans="10:12">
      <c r="J5784" s="2"/>
      <c r="K5784" s="2"/>
      <c r="L5784" s="2"/>
    </row>
    <row r="5785" spans="10:12">
      <c r="J5785" s="2"/>
      <c r="K5785" s="2"/>
      <c r="L5785" s="2"/>
    </row>
    <row r="5786" spans="10:12">
      <c r="J5786" s="2"/>
      <c r="K5786" s="2"/>
      <c r="L5786" s="2"/>
    </row>
    <row r="5787" spans="10:12">
      <c r="J5787" s="2"/>
      <c r="K5787" s="2"/>
      <c r="L5787" s="2"/>
    </row>
    <row r="5788" spans="10:12">
      <c r="J5788" s="2"/>
      <c r="K5788" s="2"/>
      <c r="L5788" s="2"/>
    </row>
    <row r="5789" spans="10:12">
      <c r="J5789" s="2"/>
      <c r="K5789" s="2"/>
      <c r="L5789" s="2"/>
    </row>
    <row r="5790" spans="10:12">
      <c r="J5790" s="2"/>
      <c r="K5790" s="2"/>
      <c r="L5790" s="2"/>
    </row>
    <row r="5791" spans="10:12">
      <c r="J5791" s="2"/>
      <c r="K5791" s="2"/>
      <c r="L5791" s="2"/>
    </row>
    <row r="5792" spans="10:12">
      <c r="J5792" s="2"/>
      <c r="K5792" s="2"/>
      <c r="L5792" s="2"/>
    </row>
    <row r="5793" spans="10:12">
      <c r="J5793" s="2"/>
      <c r="K5793" s="2"/>
      <c r="L5793" s="2"/>
    </row>
    <row r="5794" spans="10:12">
      <c r="J5794" s="2"/>
      <c r="K5794" s="2"/>
      <c r="L5794" s="2"/>
    </row>
    <row r="5795" spans="10:12">
      <c r="J5795" s="2"/>
      <c r="K5795" s="2"/>
      <c r="L5795" s="2"/>
    </row>
    <row r="5796" spans="10:12">
      <c r="J5796" s="2"/>
      <c r="K5796" s="2"/>
      <c r="L5796" s="2"/>
    </row>
    <row r="5797" spans="10:12">
      <c r="J5797" s="2"/>
      <c r="K5797" s="2"/>
      <c r="L5797" s="2"/>
    </row>
    <row r="5798" spans="10:12">
      <c r="J5798" s="2"/>
      <c r="K5798" s="2"/>
      <c r="L5798" s="2"/>
    </row>
    <row r="5799" spans="10:12">
      <c r="J5799" s="2"/>
      <c r="K5799" s="2"/>
      <c r="L5799" s="2"/>
    </row>
    <row r="5800" spans="10:12">
      <c r="J5800" s="2"/>
      <c r="K5800" s="2"/>
      <c r="L5800" s="2"/>
    </row>
    <row r="5801" spans="10:12">
      <c r="J5801" s="2"/>
      <c r="K5801" s="2"/>
      <c r="L5801" s="2"/>
    </row>
    <row r="5802" spans="10:12">
      <c r="J5802" s="2"/>
      <c r="K5802" s="2"/>
      <c r="L5802" s="2"/>
    </row>
    <row r="5803" spans="10:12">
      <c r="J5803" s="2"/>
      <c r="K5803" s="2"/>
      <c r="L5803" s="2"/>
    </row>
    <row r="5804" spans="10:12">
      <c r="J5804" s="2"/>
      <c r="K5804" s="2"/>
      <c r="L5804" s="2"/>
    </row>
    <row r="5805" spans="10:12">
      <c r="J5805" s="2"/>
      <c r="K5805" s="2"/>
      <c r="L5805" s="2"/>
    </row>
    <row r="5806" spans="10:12">
      <c r="J5806" s="2"/>
      <c r="K5806" s="2"/>
      <c r="L5806" s="2"/>
    </row>
    <row r="5807" spans="10:12">
      <c r="J5807" s="2"/>
      <c r="K5807" s="2"/>
      <c r="L5807" s="2"/>
    </row>
    <row r="5808" spans="10:12">
      <c r="J5808" s="2"/>
      <c r="K5808" s="2"/>
      <c r="L5808" s="2"/>
    </row>
    <row r="5809" spans="10:12">
      <c r="J5809" s="2"/>
      <c r="K5809" s="2"/>
      <c r="L5809" s="2"/>
    </row>
    <row r="5810" spans="10:12">
      <c r="J5810" s="2"/>
      <c r="K5810" s="2"/>
      <c r="L5810" s="2"/>
    </row>
    <row r="5811" spans="10:12">
      <c r="J5811" s="2"/>
      <c r="K5811" s="2"/>
      <c r="L5811" s="2"/>
    </row>
    <row r="5812" spans="10:12">
      <c r="J5812" s="2"/>
      <c r="K5812" s="2"/>
      <c r="L5812" s="2"/>
    </row>
    <row r="5813" spans="10:12">
      <c r="J5813" s="2"/>
      <c r="K5813" s="2"/>
      <c r="L5813" s="2"/>
    </row>
    <row r="5814" spans="10:12">
      <c r="J5814" s="2"/>
      <c r="K5814" s="2"/>
      <c r="L5814" s="2"/>
    </row>
    <row r="5815" spans="10:12">
      <c r="J5815" s="2"/>
      <c r="K5815" s="2"/>
      <c r="L5815" s="2"/>
    </row>
    <row r="5816" spans="10:12">
      <c r="J5816" s="2"/>
      <c r="K5816" s="2"/>
      <c r="L5816" s="2"/>
    </row>
    <row r="5817" spans="10:12">
      <c r="J5817" s="2"/>
      <c r="K5817" s="2"/>
      <c r="L5817" s="2"/>
    </row>
    <row r="5818" spans="10:12">
      <c r="J5818" s="2"/>
      <c r="K5818" s="2"/>
      <c r="L5818" s="2"/>
    </row>
    <row r="5819" spans="10:12">
      <c r="J5819" s="2"/>
      <c r="K5819" s="2"/>
      <c r="L5819" s="2"/>
    </row>
    <row r="5820" spans="10:12">
      <c r="J5820" s="2"/>
      <c r="K5820" s="2"/>
      <c r="L5820" s="2"/>
    </row>
    <row r="5821" spans="10:12">
      <c r="J5821" s="2"/>
      <c r="K5821" s="2"/>
      <c r="L5821" s="2"/>
    </row>
    <row r="5822" spans="10:12">
      <c r="J5822" s="2"/>
      <c r="K5822" s="2"/>
      <c r="L5822" s="2"/>
    </row>
    <row r="5823" spans="10:12">
      <c r="J5823" s="2"/>
      <c r="K5823" s="2"/>
      <c r="L5823" s="2"/>
    </row>
    <row r="5824" spans="10:12">
      <c r="J5824" s="2"/>
      <c r="K5824" s="2"/>
      <c r="L5824" s="2"/>
    </row>
    <row r="5825" spans="10:12">
      <c r="J5825" s="2"/>
      <c r="K5825" s="2"/>
      <c r="L5825" s="2"/>
    </row>
    <row r="5826" spans="10:12">
      <c r="J5826" s="2"/>
      <c r="K5826" s="2"/>
      <c r="L5826" s="2"/>
    </row>
    <row r="5827" spans="10:12">
      <c r="J5827" s="2"/>
      <c r="K5827" s="2"/>
      <c r="L5827" s="2"/>
    </row>
    <row r="5828" spans="10:12">
      <c r="J5828" s="2"/>
      <c r="K5828" s="2"/>
      <c r="L5828" s="2"/>
    </row>
    <row r="5829" spans="10:12">
      <c r="J5829" s="2"/>
      <c r="K5829" s="2"/>
      <c r="L5829" s="2"/>
    </row>
    <row r="5830" spans="10:12">
      <c r="J5830" s="2"/>
      <c r="K5830" s="2"/>
      <c r="L5830" s="2"/>
    </row>
    <row r="5831" spans="10:12">
      <c r="J5831" s="2"/>
      <c r="K5831" s="2"/>
      <c r="L5831" s="2"/>
    </row>
    <row r="5832" spans="10:12">
      <c r="J5832" s="2"/>
      <c r="K5832" s="2"/>
      <c r="L5832" s="2"/>
    </row>
    <row r="5833" spans="10:12">
      <c r="J5833" s="2"/>
      <c r="K5833" s="2"/>
      <c r="L5833" s="2"/>
    </row>
    <row r="5834" spans="10:12">
      <c r="J5834" s="2"/>
      <c r="K5834" s="2"/>
      <c r="L5834" s="2"/>
    </row>
    <row r="5835" spans="10:12">
      <c r="J5835" s="2"/>
      <c r="K5835" s="2"/>
      <c r="L5835" s="2"/>
    </row>
    <row r="5836" spans="10:12">
      <c r="J5836" s="2"/>
      <c r="K5836" s="2"/>
      <c r="L5836" s="2"/>
    </row>
    <row r="5837" spans="10:12">
      <c r="J5837" s="2"/>
      <c r="K5837" s="2"/>
      <c r="L5837" s="2"/>
    </row>
    <row r="5838" spans="10:12">
      <c r="J5838" s="2"/>
      <c r="K5838" s="2"/>
      <c r="L5838" s="2"/>
    </row>
    <row r="5839" spans="10:12">
      <c r="J5839" s="2"/>
      <c r="K5839" s="2"/>
      <c r="L5839" s="2"/>
    </row>
    <row r="5840" spans="10:12">
      <c r="J5840" s="2"/>
      <c r="K5840" s="2"/>
      <c r="L5840" s="2"/>
    </row>
    <row r="5841" spans="10:12">
      <c r="J5841" s="2"/>
      <c r="K5841" s="2"/>
      <c r="L5841" s="2"/>
    </row>
    <row r="5842" spans="10:12">
      <c r="J5842" s="2"/>
      <c r="K5842" s="2"/>
      <c r="L5842" s="2"/>
    </row>
    <row r="5843" spans="10:12">
      <c r="J5843" s="2"/>
      <c r="K5843" s="2"/>
      <c r="L5843" s="2"/>
    </row>
    <row r="5844" spans="10:12">
      <c r="J5844" s="2"/>
      <c r="K5844" s="2"/>
      <c r="L5844" s="2"/>
    </row>
    <row r="5845" spans="10:12">
      <c r="J5845" s="2"/>
      <c r="K5845" s="2"/>
      <c r="L5845" s="2"/>
    </row>
    <row r="5846" spans="10:12">
      <c r="J5846" s="2"/>
      <c r="K5846" s="2"/>
      <c r="L5846" s="2"/>
    </row>
    <row r="5847" spans="10:12">
      <c r="J5847" s="2"/>
      <c r="K5847" s="2"/>
      <c r="L5847" s="2"/>
    </row>
    <row r="5848" spans="10:12">
      <c r="J5848" s="2"/>
      <c r="K5848" s="2"/>
      <c r="L5848" s="2"/>
    </row>
    <row r="5849" spans="10:12">
      <c r="J5849" s="2"/>
      <c r="K5849" s="2"/>
      <c r="L5849" s="2"/>
    </row>
    <row r="5850" spans="10:12">
      <c r="J5850" s="2"/>
      <c r="K5850" s="2"/>
      <c r="L5850" s="2"/>
    </row>
    <row r="5851" spans="10:12">
      <c r="J5851" s="2"/>
      <c r="K5851" s="2"/>
      <c r="L5851" s="2"/>
    </row>
    <row r="5852" spans="10:12">
      <c r="J5852" s="2"/>
      <c r="K5852" s="2"/>
      <c r="L5852" s="2"/>
    </row>
    <row r="5853" spans="10:12">
      <c r="J5853" s="2"/>
      <c r="K5853" s="2"/>
      <c r="L5853" s="2"/>
    </row>
    <row r="5854" spans="10:12">
      <c r="J5854" s="2"/>
      <c r="K5854" s="2"/>
      <c r="L5854" s="2"/>
    </row>
    <row r="5855" spans="10:12">
      <c r="J5855" s="2"/>
      <c r="K5855" s="2"/>
      <c r="L5855" s="2"/>
    </row>
    <row r="5856" spans="10:12">
      <c r="J5856" s="2"/>
      <c r="K5856" s="2"/>
      <c r="L5856" s="2"/>
    </row>
    <row r="5857" spans="10:12">
      <c r="J5857" s="2"/>
      <c r="K5857" s="2"/>
      <c r="L5857" s="2"/>
    </row>
    <row r="5858" spans="10:12">
      <c r="J5858" s="2"/>
      <c r="K5858" s="2"/>
      <c r="L5858" s="2"/>
    </row>
    <row r="5859" spans="10:12">
      <c r="J5859" s="2"/>
      <c r="K5859" s="2"/>
      <c r="L5859" s="2"/>
    </row>
    <row r="5860" spans="10:12">
      <c r="J5860" s="2"/>
      <c r="K5860" s="2"/>
      <c r="L5860" s="2"/>
    </row>
    <row r="5861" spans="10:12">
      <c r="J5861" s="2"/>
      <c r="K5861" s="2"/>
      <c r="L5861" s="2"/>
    </row>
    <row r="5862" spans="10:12">
      <c r="J5862" s="2"/>
      <c r="K5862" s="2"/>
      <c r="L5862" s="2"/>
    </row>
    <row r="5863" spans="10:12">
      <c r="J5863" s="2"/>
      <c r="K5863" s="2"/>
      <c r="L5863" s="2"/>
    </row>
    <row r="5864" spans="10:12">
      <c r="J5864" s="2"/>
      <c r="K5864" s="2"/>
      <c r="L5864" s="2"/>
    </row>
    <row r="5865" spans="10:12">
      <c r="J5865" s="2"/>
      <c r="K5865" s="2"/>
      <c r="L5865" s="2"/>
    </row>
    <row r="5866" spans="10:12">
      <c r="J5866" s="2"/>
      <c r="K5866" s="2"/>
      <c r="L5866" s="2"/>
    </row>
    <row r="5867" spans="10:12">
      <c r="J5867" s="2"/>
      <c r="K5867" s="2"/>
      <c r="L5867" s="2"/>
    </row>
    <row r="5868" spans="10:12">
      <c r="J5868" s="2"/>
      <c r="K5868" s="2"/>
      <c r="L5868" s="2"/>
    </row>
    <row r="5869" spans="10:12">
      <c r="J5869" s="2"/>
      <c r="K5869" s="2"/>
      <c r="L5869" s="2"/>
    </row>
    <row r="5870" spans="10:12">
      <c r="J5870" s="2"/>
      <c r="K5870" s="2"/>
      <c r="L5870" s="2"/>
    </row>
    <row r="5871" spans="10:12">
      <c r="J5871" s="2"/>
      <c r="K5871" s="2"/>
      <c r="L5871" s="2"/>
    </row>
    <row r="5872" spans="10:12">
      <c r="J5872" s="2"/>
      <c r="K5872" s="2"/>
      <c r="L5872" s="2"/>
    </row>
    <row r="5873" spans="10:12">
      <c r="J5873" s="2"/>
      <c r="K5873" s="2"/>
      <c r="L5873" s="2"/>
    </row>
    <row r="5874" spans="10:12">
      <c r="J5874" s="2"/>
      <c r="K5874" s="2"/>
      <c r="L5874" s="2"/>
    </row>
    <row r="5875" spans="10:12">
      <c r="J5875" s="2"/>
      <c r="K5875" s="2"/>
      <c r="L5875" s="2"/>
    </row>
    <row r="5876" spans="10:12">
      <c r="J5876" s="2"/>
      <c r="K5876" s="2"/>
      <c r="L5876" s="2"/>
    </row>
    <row r="5877" spans="10:12">
      <c r="J5877" s="2"/>
      <c r="K5877" s="2"/>
      <c r="L5877" s="2"/>
    </row>
    <row r="5878" spans="10:12">
      <c r="J5878" s="2"/>
      <c r="K5878" s="2"/>
      <c r="L5878" s="2"/>
    </row>
    <row r="5879" spans="10:12">
      <c r="J5879" s="2"/>
      <c r="K5879" s="2"/>
      <c r="L5879" s="2"/>
    </row>
    <row r="5880" spans="10:12">
      <c r="J5880" s="2"/>
      <c r="K5880" s="2"/>
      <c r="L5880" s="2"/>
    </row>
    <row r="5881" spans="10:12">
      <c r="J5881" s="2"/>
      <c r="K5881" s="2"/>
      <c r="L5881" s="2"/>
    </row>
    <row r="5882" spans="10:12">
      <c r="J5882" s="2"/>
      <c r="K5882" s="2"/>
      <c r="L5882" s="2"/>
    </row>
    <row r="5883" spans="10:12">
      <c r="J5883" s="2"/>
      <c r="K5883" s="2"/>
      <c r="L5883" s="2"/>
    </row>
    <row r="5884" spans="10:12">
      <c r="J5884" s="2"/>
      <c r="K5884" s="2"/>
      <c r="L5884" s="2"/>
    </row>
    <row r="5885" spans="10:12">
      <c r="J5885" s="2"/>
      <c r="K5885" s="2"/>
      <c r="L5885" s="2"/>
    </row>
    <row r="5886" spans="10:12">
      <c r="J5886" s="2"/>
      <c r="K5886" s="2"/>
      <c r="L5886" s="2"/>
    </row>
    <row r="5887" spans="10:12">
      <c r="J5887" s="2"/>
      <c r="K5887" s="2"/>
      <c r="L5887" s="2"/>
    </row>
    <row r="5888" spans="10:12">
      <c r="J5888" s="2"/>
      <c r="K5888" s="2"/>
      <c r="L5888" s="2"/>
    </row>
    <row r="5889" spans="10:12">
      <c r="J5889" s="2"/>
      <c r="K5889" s="2"/>
      <c r="L5889" s="2"/>
    </row>
    <row r="5890" spans="10:12">
      <c r="J5890" s="2"/>
      <c r="K5890" s="2"/>
      <c r="L5890" s="2"/>
    </row>
    <row r="5891" spans="10:12">
      <c r="J5891" s="2"/>
      <c r="K5891" s="2"/>
      <c r="L5891" s="2"/>
    </row>
    <row r="5892" spans="10:12">
      <c r="J5892" s="2"/>
      <c r="K5892" s="2"/>
      <c r="L5892" s="2"/>
    </row>
    <row r="5893" spans="10:12">
      <c r="J5893" s="2"/>
      <c r="K5893" s="2"/>
      <c r="L5893" s="2"/>
    </row>
    <row r="5894" spans="10:12">
      <c r="J5894" s="2"/>
      <c r="K5894" s="2"/>
      <c r="L5894" s="2"/>
    </row>
    <row r="5895" spans="10:12">
      <c r="J5895" s="2"/>
      <c r="K5895" s="2"/>
      <c r="L5895" s="2"/>
    </row>
    <row r="5896" spans="10:12">
      <c r="J5896" s="2"/>
      <c r="K5896" s="2"/>
      <c r="L5896" s="2"/>
    </row>
    <row r="5897" spans="10:12">
      <c r="J5897" s="2"/>
      <c r="K5897" s="2"/>
      <c r="L5897" s="2"/>
    </row>
    <row r="5898" spans="10:12">
      <c r="J5898" s="2"/>
      <c r="K5898" s="2"/>
      <c r="L5898" s="2"/>
    </row>
    <row r="5899" spans="10:12">
      <c r="J5899" s="2"/>
      <c r="K5899" s="2"/>
      <c r="L5899" s="2"/>
    </row>
    <row r="5900" spans="10:12">
      <c r="J5900" s="2"/>
      <c r="K5900" s="2"/>
      <c r="L5900" s="2"/>
    </row>
    <row r="5901" spans="10:12">
      <c r="J5901" s="2"/>
      <c r="K5901" s="2"/>
      <c r="L5901" s="2"/>
    </row>
    <row r="5902" spans="10:12">
      <c r="J5902" s="2"/>
      <c r="K5902" s="2"/>
      <c r="L5902" s="2"/>
    </row>
    <row r="5903" spans="10:12">
      <c r="J5903" s="2"/>
      <c r="K5903" s="2"/>
      <c r="L5903" s="2"/>
    </row>
    <row r="5904" spans="10:12">
      <c r="J5904" s="2"/>
      <c r="K5904" s="2"/>
      <c r="L5904" s="2"/>
    </row>
    <row r="5905" spans="10:12">
      <c r="J5905" s="2"/>
      <c r="K5905" s="2"/>
      <c r="L5905" s="2"/>
    </row>
    <row r="5906" spans="10:12">
      <c r="J5906" s="2"/>
      <c r="K5906" s="2"/>
      <c r="L5906" s="2"/>
    </row>
    <row r="5907" spans="10:12">
      <c r="J5907" s="2"/>
      <c r="K5907" s="2"/>
      <c r="L5907" s="2"/>
    </row>
    <row r="5908" spans="10:12">
      <c r="J5908" s="2"/>
      <c r="K5908" s="2"/>
      <c r="L5908" s="2"/>
    </row>
    <row r="5909" spans="10:12">
      <c r="J5909" s="2"/>
      <c r="K5909" s="2"/>
      <c r="L5909" s="2"/>
    </row>
    <row r="5910" spans="10:12">
      <c r="J5910" s="2"/>
      <c r="K5910" s="2"/>
      <c r="L5910" s="2"/>
    </row>
    <row r="5911" spans="10:12">
      <c r="J5911" s="2"/>
      <c r="K5911" s="2"/>
      <c r="L5911" s="2"/>
    </row>
    <row r="5912" spans="10:12">
      <c r="J5912" s="2"/>
      <c r="K5912" s="2"/>
      <c r="L5912" s="2"/>
    </row>
    <row r="5913" spans="10:12">
      <c r="J5913" s="2"/>
      <c r="K5913" s="2"/>
      <c r="L5913" s="2"/>
    </row>
    <row r="5914" spans="10:12">
      <c r="J5914" s="2"/>
      <c r="K5914" s="2"/>
      <c r="L5914" s="2"/>
    </row>
    <row r="5915" spans="10:12">
      <c r="J5915" s="2"/>
      <c r="K5915" s="2"/>
      <c r="L5915" s="2"/>
    </row>
    <row r="5916" spans="10:12">
      <c r="J5916" s="2"/>
      <c r="K5916" s="2"/>
      <c r="L5916" s="2"/>
    </row>
    <row r="5917" spans="10:12">
      <c r="J5917" s="2"/>
      <c r="K5917" s="2"/>
      <c r="L5917" s="2"/>
    </row>
    <row r="5918" spans="10:12">
      <c r="J5918" s="2"/>
      <c r="K5918" s="2"/>
      <c r="L5918" s="2"/>
    </row>
    <row r="5919" spans="10:12">
      <c r="J5919" s="2"/>
      <c r="K5919" s="2"/>
      <c r="L5919" s="2"/>
    </row>
    <row r="5920" spans="10:12">
      <c r="J5920" s="2"/>
      <c r="K5920" s="2"/>
      <c r="L5920" s="2"/>
    </row>
    <row r="5921" spans="10:12">
      <c r="J5921" s="2"/>
      <c r="K5921" s="2"/>
      <c r="L5921" s="2"/>
    </row>
    <row r="5922" spans="10:12">
      <c r="J5922" s="2"/>
      <c r="K5922" s="2"/>
      <c r="L5922" s="2"/>
    </row>
    <row r="5923" spans="10:12">
      <c r="J5923" s="2"/>
      <c r="K5923" s="2"/>
      <c r="L5923" s="2"/>
    </row>
    <row r="5924" spans="10:12">
      <c r="J5924" s="2"/>
      <c r="K5924" s="2"/>
      <c r="L5924" s="2"/>
    </row>
    <row r="5925" spans="10:12">
      <c r="J5925" s="2"/>
      <c r="K5925" s="2"/>
      <c r="L5925" s="2"/>
    </row>
    <row r="5926" spans="10:12">
      <c r="J5926" s="2"/>
      <c r="K5926" s="2"/>
      <c r="L5926" s="2"/>
    </row>
    <row r="5927" spans="10:12">
      <c r="J5927" s="2"/>
      <c r="K5927" s="2"/>
      <c r="L5927" s="2"/>
    </row>
    <row r="5928" spans="10:12">
      <c r="J5928" s="2"/>
      <c r="K5928" s="2"/>
      <c r="L5928" s="2"/>
    </row>
    <row r="5929" spans="10:12">
      <c r="J5929" s="2"/>
      <c r="K5929" s="2"/>
      <c r="L5929" s="2"/>
    </row>
    <row r="5930" spans="10:12">
      <c r="J5930" s="2"/>
      <c r="K5930" s="2"/>
      <c r="L5930" s="2"/>
    </row>
    <row r="5931" spans="10:12">
      <c r="J5931" s="2"/>
      <c r="K5931" s="2"/>
      <c r="L5931" s="2"/>
    </row>
    <row r="5932" spans="10:12">
      <c r="J5932" s="2"/>
      <c r="K5932" s="2"/>
      <c r="L5932" s="2"/>
    </row>
    <row r="5933" spans="10:12">
      <c r="J5933" s="2"/>
      <c r="K5933" s="2"/>
      <c r="L5933" s="2"/>
    </row>
    <row r="5934" spans="10:12">
      <c r="J5934" s="2"/>
      <c r="K5934" s="2"/>
      <c r="L5934" s="2"/>
    </row>
    <row r="5935" spans="10:12">
      <c r="J5935" s="2"/>
      <c r="K5935" s="2"/>
      <c r="L5935" s="2"/>
    </row>
    <row r="5936" spans="10:12">
      <c r="J5936" s="2"/>
      <c r="K5936" s="2"/>
      <c r="L5936" s="2"/>
    </row>
    <row r="5937" spans="10:12">
      <c r="J5937" s="2"/>
      <c r="K5937" s="2"/>
      <c r="L5937" s="2"/>
    </row>
    <row r="5938" spans="10:12">
      <c r="J5938" s="2"/>
      <c r="K5938" s="2"/>
      <c r="L5938" s="2"/>
    </row>
    <row r="5939" spans="10:12">
      <c r="J5939" s="2"/>
      <c r="K5939" s="2"/>
      <c r="L5939" s="2"/>
    </row>
    <row r="5940" spans="10:12">
      <c r="J5940" s="2"/>
      <c r="K5940" s="2"/>
      <c r="L5940" s="2"/>
    </row>
    <row r="5941" spans="10:12">
      <c r="J5941" s="2"/>
      <c r="K5941" s="2"/>
      <c r="L5941" s="2"/>
    </row>
    <row r="5942" spans="10:12">
      <c r="J5942" s="2"/>
      <c r="K5942" s="2"/>
      <c r="L5942" s="2"/>
    </row>
    <row r="5943" spans="10:12">
      <c r="J5943" s="2"/>
      <c r="K5943" s="2"/>
      <c r="L5943" s="2"/>
    </row>
    <row r="5944" spans="10:12">
      <c r="J5944" s="2"/>
      <c r="K5944" s="2"/>
      <c r="L5944" s="2"/>
    </row>
    <row r="5945" spans="10:12">
      <c r="J5945" s="2"/>
      <c r="K5945" s="2"/>
      <c r="L5945" s="2"/>
    </row>
    <row r="5946" spans="10:12">
      <c r="J5946" s="2"/>
      <c r="K5946" s="2"/>
      <c r="L5946" s="2"/>
    </row>
    <row r="5947" spans="10:12">
      <c r="J5947" s="2"/>
      <c r="K5947" s="2"/>
      <c r="L5947" s="2"/>
    </row>
    <row r="5948" spans="10:12">
      <c r="J5948" s="2"/>
      <c r="K5948" s="2"/>
      <c r="L5948" s="2"/>
    </row>
    <row r="5949" spans="10:12">
      <c r="J5949" s="2"/>
      <c r="K5949" s="2"/>
      <c r="L5949" s="2"/>
    </row>
    <row r="5950" spans="10:12">
      <c r="J5950" s="2"/>
      <c r="K5950" s="2"/>
      <c r="L5950" s="2"/>
    </row>
    <row r="5951" spans="10:12">
      <c r="J5951" s="2"/>
      <c r="K5951" s="2"/>
      <c r="L5951" s="2"/>
    </row>
    <row r="5952" spans="10:12">
      <c r="J5952" s="2"/>
      <c r="K5952" s="2"/>
      <c r="L5952" s="2"/>
    </row>
    <row r="5953" spans="10:12">
      <c r="J5953" s="2"/>
      <c r="K5953" s="2"/>
      <c r="L5953" s="2"/>
    </row>
    <row r="5954" spans="10:12">
      <c r="J5954" s="2"/>
      <c r="K5954" s="2"/>
      <c r="L5954" s="2"/>
    </row>
    <row r="5955" spans="10:12">
      <c r="J5955" s="2"/>
      <c r="K5955" s="2"/>
      <c r="L5955" s="2"/>
    </row>
    <row r="5956" spans="10:12">
      <c r="J5956" s="2"/>
      <c r="K5956" s="2"/>
      <c r="L5956" s="2"/>
    </row>
    <row r="5957" spans="10:12">
      <c r="J5957" s="2"/>
      <c r="K5957" s="2"/>
      <c r="L5957" s="2"/>
    </row>
    <row r="5958" spans="10:12">
      <c r="J5958" s="2"/>
      <c r="K5958" s="2"/>
      <c r="L5958" s="2"/>
    </row>
    <row r="5959" spans="10:12">
      <c r="J5959" s="2"/>
      <c r="K5959" s="2"/>
      <c r="L5959" s="2"/>
    </row>
    <row r="5960" spans="10:12">
      <c r="J5960" s="2"/>
      <c r="K5960" s="2"/>
      <c r="L5960" s="2"/>
    </row>
    <row r="5961" spans="10:12">
      <c r="J5961" s="2"/>
      <c r="K5961" s="2"/>
      <c r="L5961" s="2"/>
    </row>
    <row r="5962" spans="10:12">
      <c r="J5962" s="2"/>
      <c r="K5962" s="2"/>
      <c r="L5962" s="2"/>
    </row>
    <row r="5963" spans="10:12">
      <c r="J5963" s="2"/>
      <c r="K5963" s="2"/>
      <c r="L5963" s="2"/>
    </row>
    <row r="5964" spans="10:12">
      <c r="J5964" s="2"/>
      <c r="K5964" s="2"/>
      <c r="L5964" s="2"/>
    </row>
    <row r="5965" spans="10:12">
      <c r="J5965" s="2"/>
      <c r="K5965" s="2"/>
      <c r="L5965" s="2"/>
    </row>
    <row r="5966" spans="10:12">
      <c r="J5966" s="2"/>
      <c r="K5966" s="2"/>
      <c r="L5966" s="2"/>
    </row>
    <row r="5967" spans="10:12">
      <c r="J5967" s="2"/>
      <c r="K5967" s="2"/>
      <c r="L5967" s="2"/>
    </row>
    <row r="5968" spans="10:12">
      <c r="J5968" s="2"/>
      <c r="K5968" s="2"/>
      <c r="L5968" s="2"/>
    </row>
    <row r="5969" spans="10:12">
      <c r="J5969" s="2"/>
      <c r="K5969" s="2"/>
      <c r="L5969" s="2"/>
    </row>
    <row r="5970" spans="10:12">
      <c r="J5970" s="2"/>
      <c r="K5970" s="2"/>
      <c r="L5970" s="2"/>
    </row>
    <row r="5971" spans="10:12">
      <c r="J5971" s="2"/>
      <c r="K5971" s="2"/>
      <c r="L5971" s="2"/>
    </row>
    <row r="5972" spans="10:12">
      <c r="J5972" s="2"/>
      <c r="K5972" s="2"/>
      <c r="L5972" s="2"/>
    </row>
    <row r="5973" spans="10:12">
      <c r="J5973" s="2"/>
      <c r="K5973" s="2"/>
      <c r="L5973" s="2"/>
    </row>
    <row r="5974" spans="10:12">
      <c r="J5974" s="2"/>
      <c r="K5974" s="2"/>
      <c r="L5974" s="2"/>
    </row>
    <row r="5975" spans="10:12">
      <c r="J5975" s="2"/>
      <c r="K5975" s="2"/>
      <c r="L5975" s="2"/>
    </row>
    <row r="5976" spans="10:12">
      <c r="J5976" s="2"/>
      <c r="K5976" s="2"/>
      <c r="L5976" s="2"/>
    </row>
    <row r="5977" spans="10:12">
      <c r="J5977" s="2"/>
      <c r="K5977" s="2"/>
      <c r="L5977" s="2"/>
    </row>
    <row r="5978" spans="10:12">
      <c r="J5978" s="2"/>
      <c r="K5978" s="2"/>
      <c r="L5978" s="2"/>
    </row>
    <row r="5979" spans="10:12">
      <c r="J5979" s="2"/>
      <c r="K5979" s="2"/>
      <c r="L5979" s="2"/>
    </row>
    <row r="5980" spans="10:12">
      <c r="J5980" s="2"/>
      <c r="K5980" s="2"/>
      <c r="L5980" s="2"/>
    </row>
    <row r="5981" spans="10:12">
      <c r="J5981" s="2"/>
      <c r="K5981" s="2"/>
      <c r="L5981" s="2"/>
    </row>
    <row r="5982" spans="10:12">
      <c r="J5982" s="2"/>
      <c r="K5982" s="2"/>
      <c r="L5982" s="2"/>
    </row>
    <row r="5983" spans="10:12">
      <c r="J5983" s="2"/>
      <c r="K5983" s="2"/>
      <c r="L5983" s="2"/>
    </row>
    <row r="5984" spans="10:12">
      <c r="J5984" s="2"/>
      <c r="K5984" s="2"/>
      <c r="L5984" s="2"/>
    </row>
    <row r="5985" spans="10:12">
      <c r="J5985" s="2"/>
      <c r="K5985" s="2"/>
      <c r="L5985" s="2"/>
    </row>
    <row r="5986" spans="10:12">
      <c r="J5986" s="2"/>
      <c r="K5986" s="2"/>
      <c r="L5986" s="2"/>
    </row>
    <row r="5987" spans="10:12">
      <c r="J5987" s="2"/>
      <c r="K5987" s="2"/>
      <c r="L5987" s="2"/>
    </row>
    <row r="5988" spans="10:12">
      <c r="J5988" s="2"/>
      <c r="K5988" s="2"/>
      <c r="L5988" s="2"/>
    </row>
    <row r="5989" spans="10:12">
      <c r="J5989" s="2"/>
      <c r="K5989" s="2"/>
      <c r="L5989" s="2"/>
    </row>
    <row r="5990" spans="10:12">
      <c r="J5990" s="2"/>
      <c r="K5990" s="2"/>
      <c r="L5990" s="2"/>
    </row>
    <row r="5991" spans="10:12">
      <c r="J5991" s="2"/>
      <c r="K5991" s="2"/>
      <c r="L5991" s="2"/>
    </row>
    <row r="5992" spans="10:12">
      <c r="J5992" s="2"/>
      <c r="K5992" s="2"/>
      <c r="L5992" s="2"/>
    </row>
    <row r="5993" spans="10:12">
      <c r="J5993" s="2"/>
      <c r="K5993" s="2"/>
      <c r="L5993" s="2"/>
    </row>
    <row r="5994" spans="10:12">
      <c r="J5994" s="2"/>
      <c r="K5994" s="2"/>
      <c r="L5994" s="2"/>
    </row>
    <row r="5995" spans="10:12">
      <c r="J5995" s="2"/>
      <c r="K5995" s="2"/>
      <c r="L5995" s="2"/>
    </row>
    <row r="5996" spans="10:12">
      <c r="J5996" s="2"/>
      <c r="K5996" s="2"/>
      <c r="L5996" s="2"/>
    </row>
    <row r="5997" spans="10:12">
      <c r="J5997" s="2"/>
      <c r="K5997" s="2"/>
      <c r="L5997" s="2"/>
    </row>
    <row r="5998" spans="10:12">
      <c r="J5998" s="2"/>
      <c r="K5998" s="2"/>
      <c r="L5998" s="2"/>
    </row>
    <row r="5999" spans="10:12">
      <c r="J5999" s="2"/>
      <c r="K5999" s="2"/>
      <c r="L5999" s="2"/>
    </row>
    <row r="6000" spans="10:12">
      <c r="J6000" s="2"/>
      <c r="K6000" s="2"/>
      <c r="L6000" s="2"/>
    </row>
    <row r="6001" spans="10:12">
      <c r="J6001" s="2"/>
      <c r="K6001" s="2"/>
      <c r="L6001" s="2"/>
    </row>
    <row r="6002" spans="10:12">
      <c r="J6002" s="2"/>
      <c r="K6002" s="2"/>
      <c r="L6002" s="2"/>
    </row>
    <row r="6003" spans="10:12">
      <c r="J6003" s="2"/>
      <c r="K6003" s="2"/>
      <c r="L6003" s="2"/>
    </row>
    <row r="6004" spans="10:12">
      <c r="J6004" s="2"/>
      <c r="K6004" s="2"/>
      <c r="L6004" s="2"/>
    </row>
    <row r="6005" spans="10:12">
      <c r="J6005" s="2"/>
      <c r="K6005" s="2"/>
      <c r="L6005" s="2"/>
    </row>
    <row r="6006" spans="10:12">
      <c r="J6006" s="2"/>
      <c r="K6006" s="2"/>
      <c r="L6006" s="2"/>
    </row>
    <row r="6007" spans="10:12">
      <c r="J6007" s="2"/>
      <c r="K6007" s="2"/>
      <c r="L6007" s="2"/>
    </row>
    <row r="6008" spans="10:12">
      <c r="J6008" s="2"/>
      <c r="K6008" s="2"/>
      <c r="L6008" s="2"/>
    </row>
    <row r="6009" spans="10:12">
      <c r="J6009" s="2"/>
      <c r="K6009" s="2"/>
      <c r="L6009" s="2"/>
    </row>
    <row r="6010" spans="10:12">
      <c r="J6010" s="2"/>
      <c r="K6010" s="2"/>
      <c r="L6010" s="2"/>
    </row>
    <row r="6011" spans="10:12">
      <c r="J6011" s="2"/>
      <c r="K6011" s="2"/>
      <c r="L6011" s="2"/>
    </row>
    <row r="6012" spans="10:12">
      <c r="J6012" s="2"/>
      <c r="K6012" s="2"/>
      <c r="L6012" s="2"/>
    </row>
    <row r="6013" spans="10:12">
      <c r="J6013" s="2"/>
      <c r="K6013" s="2"/>
      <c r="L6013" s="2"/>
    </row>
    <row r="6014" spans="10:12">
      <c r="J6014" s="2"/>
      <c r="K6014" s="2"/>
      <c r="L6014" s="2"/>
    </row>
    <row r="6015" spans="10:12">
      <c r="J6015" s="2"/>
      <c r="K6015" s="2"/>
      <c r="L6015" s="2"/>
    </row>
    <row r="6016" spans="10:12">
      <c r="J6016" s="2"/>
      <c r="K6016" s="2"/>
      <c r="L6016" s="2"/>
    </row>
    <row r="6017" spans="10:12">
      <c r="J6017" s="2"/>
      <c r="K6017" s="2"/>
      <c r="L6017" s="2"/>
    </row>
    <row r="6018" spans="10:12">
      <c r="J6018" s="2"/>
      <c r="K6018" s="2"/>
      <c r="L6018" s="2"/>
    </row>
    <row r="6019" spans="10:12">
      <c r="J6019" s="2"/>
      <c r="K6019" s="2"/>
      <c r="L6019" s="2"/>
    </row>
    <row r="6020" spans="10:12">
      <c r="J6020" s="2"/>
      <c r="K6020" s="2"/>
      <c r="L6020" s="2"/>
    </row>
    <row r="6021" spans="10:12">
      <c r="J6021" s="2"/>
      <c r="K6021" s="2"/>
      <c r="L6021" s="2"/>
    </row>
    <row r="6022" spans="10:12">
      <c r="J6022" s="2"/>
      <c r="K6022" s="2"/>
      <c r="L6022" s="2"/>
    </row>
    <row r="6023" spans="10:12">
      <c r="J6023" s="2"/>
      <c r="K6023" s="2"/>
      <c r="L6023" s="2"/>
    </row>
    <row r="6024" spans="10:12">
      <c r="J6024" s="2"/>
      <c r="K6024" s="2"/>
      <c r="L6024" s="2"/>
    </row>
    <row r="6025" spans="10:12">
      <c r="J6025" s="2"/>
      <c r="K6025" s="2"/>
      <c r="L6025" s="2"/>
    </row>
    <row r="6026" spans="10:12">
      <c r="J6026" s="2"/>
      <c r="K6026" s="2"/>
      <c r="L6026" s="2"/>
    </row>
    <row r="6027" spans="10:12">
      <c r="J6027" s="2"/>
      <c r="K6027" s="2"/>
      <c r="L6027" s="2"/>
    </row>
    <row r="6028" spans="10:12">
      <c r="J6028" s="2"/>
      <c r="K6028" s="2"/>
      <c r="L6028" s="2"/>
    </row>
    <row r="6029" spans="10:12">
      <c r="J6029" s="2"/>
      <c r="K6029" s="2"/>
      <c r="L6029" s="2"/>
    </row>
    <row r="6030" spans="10:12">
      <c r="J6030" s="2"/>
      <c r="K6030" s="2"/>
      <c r="L6030" s="2"/>
    </row>
    <row r="6031" spans="10:12">
      <c r="J6031" s="2"/>
      <c r="K6031" s="2"/>
      <c r="L6031" s="2"/>
    </row>
    <row r="6032" spans="10:12">
      <c r="J6032" s="2"/>
      <c r="K6032" s="2"/>
      <c r="L6032" s="2"/>
    </row>
    <row r="6033" spans="10:12">
      <c r="J6033" s="2"/>
      <c r="K6033" s="2"/>
      <c r="L6033" s="2"/>
    </row>
    <row r="6034" spans="10:12">
      <c r="J6034" s="2"/>
      <c r="K6034" s="2"/>
      <c r="L6034" s="2"/>
    </row>
    <row r="6035" spans="10:12">
      <c r="J6035" s="2"/>
      <c r="K6035" s="2"/>
      <c r="L6035" s="2"/>
    </row>
    <row r="6036" spans="10:12">
      <c r="J6036" s="2"/>
      <c r="K6036" s="2"/>
      <c r="L6036" s="2"/>
    </row>
    <row r="6037" spans="10:12">
      <c r="J6037" s="2"/>
      <c r="K6037" s="2"/>
      <c r="L6037" s="2"/>
    </row>
    <row r="6038" spans="10:12">
      <c r="J6038" s="2"/>
      <c r="K6038" s="2"/>
      <c r="L6038" s="2"/>
    </row>
    <row r="6039" spans="10:12">
      <c r="J6039" s="2"/>
      <c r="K6039" s="2"/>
      <c r="L6039" s="2"/>
    </row>
    <row r="6040" spans="10:12">
      <c r="J6040" s="2"/>
      <c r="K6040" s="2"/>
      <c r="L6040" s="2"/>
    </row>
    <row r="6041" spans="10:12">
      <c r="J6041" s="2"/>
      <c r="K6041" s="2"/>
      <c r="L6041" s="2"/>
    </row>
    <row r="6042" spans="10:12">
      <c r="J6042" s="2"/>
      <c r="K6042" s="2"/>
      <c r="L6042" s="2"/>
    </row>
    <row r="6043" spans="10:12">
      <c r="J6043" s="2"/>
      <c r="K6043" s="2"/>
      <c r="L6043" s="2"/>
    </row>
    <row r="6044" spans="10:12">
      <c r="J6044" s="2"/>
      <c r="K6044" s="2"/>
      <c r="L6044" s="2"/>
    </row>
    <row r="6045" spans="10:12">
      <c r="J6045" s="2"/>
      <c r="K6045" s="2"/>
      <c r="L6045" s="2"/>
    </row>
    <row r="6046" spans="10:12">
      <c r="J6046" s="2"/>
      <c r="K6046" s="2"/>
      <c r="L6046" s="2"/>
    </row>
    <row r="6047" spans="10:12">
      <c r="J6047" s="2"/>
      <c r="K6047" s="2"/>
      <c r="L6047" s="2"/>
    </row>
    <row r="6048" spans="10:12">
      <c r="J6048" s="2"/>
      <c r="K6048" s="2"/>
      <c r="L6048" s="2"/>
    </row>
    <row r="6049" spans="10:12">
      <c r="J6049" s="2"/>
      <c r="K6049" s="2"/>
      <c r="L6049" s="2"/>
    </row>
    <row r="6050" spans="10:12">
      <c r="J6050" s="2"/>
      <c r="K6050" s="2"/>
      <c r="L6050" s="2"/>
    </row>
    <row r="6051" spans="10:12">
      <c r="J6051" s="2"/>
      <c r="K6051" s="2"/>
      <c r="L6051" s="2"/>
    </row>
    <row r="6052" spans="10:12">
      <c r="J6052" s="2"/>
      <c r="K6052" s="2"/>
      <c r="L6052" s="2"/>
    </row>
    <row r="6053" spans="10:12">
      <c r="J6053" s="2"/>
      <c r="K6053" s="2"/>
      <c r="L6053" s="2"/>
    </row>
    <row r="6054" spans="10:12">
      <c r="J6054" s="2"/>
      <c r="K6054" s="2"/>
      <c r="L6054" s="2"/>
    </row>
    <row r="6055" spans="10:12">
      <c r="J6055" s="2"/>
      <c r="K6055" s="2"/>
      <c r="L6055" s="2"/>
    </row>
    <row r="6056" spans="10:12">
      <c r="J6056" s="2"/>
      <c r="K6056" s="2"/>
      <c r="L6056" s="2"/>
    </row>
    <row r="6057" spans="10:12">
      <c r="J6057" s="2"/>
      <c r="K6057" s="2"/>
      <c r="L6057" s="2"/>
    </row>
    <row r="6058" spans="10:12">
      <c r="J6058" s="2"/>
      <c r="K6058" s="2"/>
      <c r="L6058" s="2"/>
    </row>
    <row r="6059" spans="10:12">
      <c r="J6059" s="2"/>
      <c r="K6059" s="2"/>
      <c r="L6059" s="2"/>
    </row>
    <row r="6060" spans="10:12">
      <c r="J6060" s="2"/>
      <c r="K6060" s="2"/>
      <c r="L6060" s="2"/>
    </row>
    <row r="6061" spans="10:12">
      <c r="J6061" s="2"/>
      <c r="K6061" s="2"/>
      <c r="L6061" s="2"/>
    </row>
    <row r="6062" spans="10:12">
      <c r="J6062" s="2"/>
      <c r="K6062" s="2"/>
      <c r="L6062" s="2"/>
    </row>
    <row r="6063" spans="10:12">
      <c r="J6063" s="2"/>
      <c r="K6063" s="2"/>
      <c r="L6063" s="2"/>
    </row>
    <row r="6064" spans="10:12">
      <c r="J6064" s="2"/>
      <c r="K6064" s="2"/>
      <c r="L6064" s="2"/>
    </row>
    <row r="6065" spans="10:12">
      <c r="J6065" s="2"/>
      <c r="K6065" s="2"/>
      <c r="L6065" s="2"/>
    </row>
    <row r="6066" spans="10:12">
      <c r="J6066" s="2"/>
      <c r="K6066" s="2"/>
      <c r="L6066" s="2"/>
    </row>
    <row r="6067" spans="10:12">
      <c r="J6067" s="2"/>
      <c r="K6067" s="2"/>
      <c r="L6067" s="2"/>
    </row>
    <row r="6068" spans="10:12">
      <c r="J6068" s="2"/>
      <c r="K6068" s="2"/>
      <c r="L6068" s="2"/>
    </row>
    <row r="6069" spans="10:12">
      <c r="J6069" s="2"/>
      <c r="K6069" s="2"/>
      <c r="L6069" s="2"/>
    </row>
    <row r="6070" spans="10:12">
      <c r="J6070" s="2"/>
      <c r="K6070" s="2"/>
      <c r="L6070" s="2"/>
    </row>
    <row r="6071" spans="10:12">
      <c r="J6071" s="2"/>
      <c r="K6071" s="2"/>
      <c r="L6071" s="2"/>
    </row>
    <row r="6072" spans="10:12">
      <c r="J6072" s="2"/>
      <c r="K6072" s="2"/>
      <c r="L6072" s="2"/>
    </row>
    <row r="6073" spans="10:12">
      <c r="J6073" s="2"/>
      <c r="K6073" s="2"/>
      <c r="L6073" s="2"/>
    </row>
    <row r="6074" spans="10:12">
      <c r="J6074" s="2"/>
      <c r="K6074" s="2"/>
      <c r="L6074" s="2"/>
    </row>
    <row r="6075" spans="10:12">
      <c r="J6075" s="2"/>
      <c r="K6075" s="2"/>
      <c r="L6075" s="2"/>
    </row>
    <row r="6076" spans="10:12">
      <c r="J6076" s="2"/>
      <c r="K6076" s="2"/>
      <c r="L6076" s="2"/>
    </row>
    <row r="6077" spans="10:12">
      <c r="J6077" s="2"/>
      <c r="K6077" s="2"/>
      <c r="L6077" s="2"/>
    </row>
    <row r="6078" spans="10:12">
      <c r="J6078" s="2"/>
      <c r="K6078" s="2"/>
      <c r="L6078" s="2"/>
    </row>
    <row r="6079" spans="10:12">
      <c r="J6079" s="2"/>
      <c r="K6079" s="2"/>
      <c r="L6079" s="2"/>
    </row>
    <row r="6080" spans="10:12">
      <c r="J6080" s="2"/>
      <c r="K6080" s="2"/>
      <c r="L6080" s="2"/>
    </row>
    <row r="6081" spans="10:12">
      <c r="J6081" s="2"/>
      <c r="K6081" s="2"/>
      <c r="L6081" s="2"/>
    </row>
    <row r="6082" spans="10:12">
      <c r="J6082" s="2"/>
      <c r="K6082" s="2"/>
      <c r="L6082" s="2"/>
    </row>
    <row r="6083" spans="10:12">
      <c r="J6083" s="2"/>
      <c r="K6083" s="2"/>
      <c r="L6083" s="2"/>
    </row>
    <row r="6084" spans="10:12">
      <c r="J6084" s="2"/>
      <c r="K6084" s="2"/>
      <c r="L6084" s="2"/>
    </row>
    <row r="6085" spans="10:12">
      <c r="J6085" s="2"/>
      <c r="K6085" s="2"/>
      <c r="L6085" s="2"/>
    </row>
    <row r="6086" spans="10:12">
      <c r="J6086" s="2"/>
      <c r="K6086" s="2"/>
      <c r="L6086" s="2"/>
    </row>
    <row r="6087" spans="10:12">
      <c r="J6087" s="2"/>
      <c r="K6087" s="2"/>
      <c r="L6087" s="2"/>
    </row>
    <row r="6088" spans="10:12">
      <c r="J6088" s="2"/>
      <c r="K6088" s="2"/>
      <c r="L6088" s="2"/>
    </row>
    <row r="6089" spans="10:12">
      <c r="J6089" s="2"/>
      <c r="K6089" s="2"/>
      <c r="L6089" s="2"/>
    </row>
    <row r="6090" spans="10:12">
      <c r="J6090" s="2"/>
      <c r="K6090" s="2"/>
      <c r="L6090" s="2"/>
    </row>
    <row r="6091" spans="10:12">
      <c r="J6091" s="2"/>
      <c r="K6091" s="2"/>
      <c r="L6091" s="2"/>
    </row>
    <row r="6092" spans="10:12">
      <c r="J6092" s="2"/>
      <c r="K6092" s="2"/>
      <c r="L6092" s="2"/>
    </row>
    <row r="6093" spans="10:12">
      <c r="J6093" s="2"/>
      <c r="K6093" s="2"/>
      <c r="L6093" s="2"/>
    </row>
    <row r="6094" spans="10:12">
      <c r="J6094" s="2"/>
      <c r="K6094" s="2"/>
      <c r="L6094" s="2"/>
    </row>
    <row r="6095" spans="10:12">
      <c r="J6095" s="2"/>
      <c r="K6095" s="2"/>
      <c r="L6095" s="2"/>
    </row>
    <row r="6096" spans="10:12">
      <c r="J6096" s="2"/>
      <c r="K6096" s="2"/>
      <c r="L6096" s="2"/>
    </row>
    <row r="6097" spans="10:12">
      <c r="J6097" s="2"/>
      <c r="K6097" s="2"/>
      <c r="L6097" s="2"/>
    </row>
    <row r="6098" spans="10:12">
      <c r="J6098" s="2"/>
      <c r="K6098" s="2"/>
      <c r="L6098" s="2"/>
    </row>
    <row r="6099" spans="10:12">
      <c r="J6099" s="2"/>
      <c r="K6099" s="2"/>
      <c r="L6099" s="2"/>
    </row>
    <row r="6100" spans="10:12">
      <c r="J6100" s="2"/>
      <c r="K6100" s="2"/>
      <c r="L6100" s="2"/>
    </row>
    <row r="6101" spans="10:12">
      <c r="J6101" s="2"/>
      <c r="K6101" s="2"/>
      <c r="L6101" s="2"/>
    </row>
    <row r="6102" spans="10:12">
      <c r="J6102" s="2"/>
      <c r="K6102" s="2"/>
      <c r="L6102" s="2"/>
    </row>
    <row r="6103" spans="10:12">
      <c r="J6103" s="2"/>
      <c r="K6103" s="2"/>
      <c r="L6103" s="2"/>
    </row>
    <row r="6104" spans="10:12">
      <c r="J6104" s="2"/>
      <c r="K6104" s="2"/>
      <c r="L6104" s="2"/>
    </row>
    <row r="6105" spans="10:12">
      <c r="J6105" s="2"/>
      <c r="K6105" s="2"/>
      <c r="L6105" s="2"/>
    </row>
    <row r="6106" spans="10:12">
      <c r="J6106" s="2"/>
      <c r="K6106" s="2"/>
      <c r="L6106" s="2"/>
    </row>
    <row r="6107" spans="10:12">
      <c r="J6107" s="2"/>
      <c r="K6107" s="2"/>
      <c r="L6107" s="2"/>
    </row>
    <row r="6108" spans="10:12">
      <c r="J6108" s="2"/>
      <c r="K6108" s="2"/>
      <c r="L6108" s="2"/>
    </row>
    <row r="6109" spans="10:12">
      <c r="J6109" s="2"/>
      <c r="K6109" s="2"/>
      <c r="L6109" s="2"/>
    </row>
    <row r="6110" spans="10:12">
      <c r="J6110" s="2"/>
      <c r="K6110" s="2"/>
      <c r="L6110" s="2"/>
    </row>
    <row r="6111" spans="10:12">
      <c r="J6111" s="2"/>
      <c r="K6111" s="2"/>
      <c r="L6111" s="2"/>
    </row>
    <row r="6112" spans="10:12">
      <c r="J6112" s="2"/>
      <c r="K6112" s="2"/>
      <c r="L6112" s="2"/>
    </row>
    <row r="6113" spans="10:12">
      <c r="J6113" s="2"/>
      <c r="K6113" s="2"/>
      <c r="L6113" s="2"/>
    </row>
    <row r="6114" spans="10:12">
      <c r="J6114" s="2"/>
      <c r="K6114" s="2"/>
      <c r="L6114" s="2"/>
    </row>
    <row r="6115" spans="10:12">
      <c r="J6115" s="2"/>
      <c r="K6115" s="2"/>
      <c r="L6115" s="2"/>
    </row>
    <row r="6116" spans="10:12">
      <c r="J6116" s="2"/>
      <c r="K6116" s="2"/>
      <c r="L6116" s="2"/>
    </row>
    <row r="6117" spans="10:12">
      <c r="J6117" s="2"/>
      <c r="K6117" s="2"/>
      <c r="L6117" s="2"/>
    </row>
    <row r="6118" spans="10:12">
      <c r="J6118" s="2"/>
      <c r="K6118" s="2"/>
      <c r="L6118" s="2"/>
    </row>
    <row r="6119" spans="10:12">
      <c r="J6119" s="2"/>
      <c r="K6119" s="2"/>
      <c r="L6119" s="2"/>
    </row>
    <row r="6120" spans="10:12">
      <c r="J6120" s="2"/>
      <c r="K6120" s="2"/>
      <c r="L6120" s="2"/>
    </row>
    <row r="6121" spans="10:12">
      <c r="J6121" s="2"/>
      <c r="K6121" s="2"/>
      <c r="L6121" s="2"/>
    </row>
    <row r="6122" spans="10:12">
      <c r="J6122" s="2"/>
      <c r="K6122" s="2"/>
      <c r="L6122" s="2"/>
    </row>
    <row r="6123" spans="10:12">
      <c r="J6123" s="2"/>
      <c r="K6123" s="2"/>
      <c r="L6123" s="2"/>
    </row>
    <row r="6124" spans="10:12">
      <c r="J6124" s="2"/>
      <c r="K6124" s="2"/>
      <c r="L6124" s="2"/>
    </row>
    <row r="6125" spans="10:12">
      <c r="J6125" s="2"/>
      <c r="K6125" s="2"/>
      <c r="L6125" s="2"/>
    </row>
    <row r="6126" spans="10:12">
      <c r="J6126" s="2"/>
      <c r="K6126" s="2"/>
      <c r="L6126" s="2"/>
    </row>
    <row r="6127" spans="10:12">
      <c r="J6127" s="2"/>
      <c r="K6127" s="2"/>
      <c r="L6127" s="2"/>
    </row>
    <row r="6128" spans="10:12">
      <c r="J6128" s="2"/>
      <c r="K6128" s="2"/>
      <c r="L6128" s="2"/>
    </row>
    <row r="6129" spans="10:12">
      <c r="J6129" s="2"/>
      <c r="K6129" s="2"/>
      <c r="L6129" s="2"/>
    </row>
    <row r="6130" spans="10:12">
      <c r="J6130" s="2"/>
      <c r="K6130" s="2"/>
      <c r="L6130" s="2"/>
    </row>
    <row r="6131" spans="10:12">
      <c r="J6131" s="2"/>
      <c r="K6131" s="2"/>
      <c r="L6131" s="2"/>
    </row>
    <row r="6132" spans="10:12">
      <c r="J6132" s="2"/>
      <c r="K6132" s="2"/>
      <c r="L6132" s="2"/>
    </row>
    <row r="6133" spans="10:12">
      <c r="J6133" s="2"/>
      <c r="K6133" s="2"/>
      <c r="L6133" s="2"/>
    </row>
    <row r="6134" spans="10:12">
      <c r="J6134" s="2"/>
      <c r="K6134" s="2"/>
      <c r="L6134" s="2"/>
    </row>
    <row r="6135" spans="10:12">
      <c r="J6135" s="2"/>
      <c r="K6135" s="2"/>
      <c r="L6135" s="2"/>
    </row>
    <row r="6136" spans="10:12">
      <c r="J6136" s="2"/>
      <c r="K6136" s="2"/>
      <c r="L6136" s="2"/>
    </row>
    <row r="6137" spans="10:12">
      <c r="J6137" s="2"/>
      <c r="K6137" s="2"/>
      <c r="L6137" s="2"/>
    </row>
    <row r="6138" spans="10:12">
      <c r="J6138" s="2"/>
      <c r="K6138" s="2"/>
      <c r="L6138" s="2"/>
    </row>
    <row r="6139" spans="10:12">
      <c r="J6139" s="2"/>
      <c r="K6139" s="2"/>
      <c r="L6139" s="2"/>
    </row>
    <row r="6140" spans="10:12">
      <c r="J6140" s="2"/>
      <c r="K6140" s="2"/>
      <c r="L6140" s="2"/>
    </row>
    <row r="6141" spans="10:12">
      <c r="J6141" s="2"/>
      <c r="K6141" s="2"/>
      <c r="L6141" s="2"/>
    </row>
    <row r="6142" spans="10:12">
      <c r="J6142" s="2"/>
      <c r="K6142" s="2"/>
      <c r="L6142" s="2"/>
    </row>
    <row r="6143" spans="10:12">
      <c r="J6143" s="2"/>
      <c r="K6143" s="2"/>
      <c r="L6143" s="2"/>
    </row>
    <row r="6144" spans="10:12">
      <c r="J6144" s="2"/>
      <c r="K6144" s="2"/>
      <c r="L6144" s="2"/>
    </row>
    <row r="6145" spans="10:12">
      <c r="J6145" s="2"/>
      <c r="K6145" s="2"/>
      <c r="L6145" s="2"/>
    </row>
    <row r="6146" spans="10:12">
      <c r="J6146" s="2"/>
      <c r="K6146" s="2"/>
      <c r="L6146" s="2"/>
    </row>
    <row r="6147" spans="10:12">
      <c r="J6147" s="2"/>
      <c r="K6147" s="2"/>
      <c r="L6147" s="2"/>
    </row>
    <row r="6148" spans="10:12">
      <c r="J6148" s="2"/>
      <c r="K6148" s="2"/>
      <c r="L6148" s="2"/>
    </row>
    <row r="6149" spans="10:12">
      <c r="J6149" s="2"/>
      <c r="K6149" s="2"/>
      <c r="L6149" s="2"/>
    </row>
    <row r="6150" spans="10:12">
      <c r="J6150" s="2"/>
      <c r="K6150" s="2"/>
      <c r="L6150" s="2"/>
    </row>
    <row r="6151" spans="10:12">
      <c r="J6151" s="2"/>
      <c r="K6151" s="2"/>
      <c r="L6151" s="2"/>
    </row>
    <row r="6152" spans="10:12">
      <c r="J6152" s="2"/>
      <c r="K6152" s="2"/>
      <c r="L6152" s="2"/>
    </row>
    <row r="6153" spans="10:12">
      <c r="J6153" s="2"/>
      <c r="K6153" s="2"/>
      <c r="L6153" s="2"/>
    </row>
    <row r="6154" spans="10:12">
      <c r="J6154" s="2"/>
      <c r="K6154" s="2"/>
      <c r="L6154" s="2"/>
    </row>
    <row r="6155" spans="10:12">
      <c r="J6155" s="2"/>
      <c r="K6155" s="2"/>
      <c r="L6155" s="2"/>
    </row>
    <row r="6156" spans="10:12">
      <c r="J6156" s="2"/>
      <c r="K6156" s="2"/>
      <c r="L6156" s="2"/>
    </row>
    <row r="6157" spans="10:12">
      <c r="J6157" s="2"/>
      <c r="K6157" s="2"/>
      <c r="L6157" s="2"/>
    </row>
    <row r="6158" spans="10:12">
      <c r="J6158" s="2"/>
      <c r="K6158" s="2"/>
      <c r="L6158" s="2"/>
    </row>
    <row r="6159" spans="10:12">
      <c r="J6159" s="2"/>
      <c r="K6159" s="2"/>
      <c r="L6159" s="2"/>
    </row>
    <row r="6160" spans="10:12">
      <c r="J6160" s="2"/>
      <c r="K6160" s="2"/>
      <c r="L6160" s="2"/>
    </row>
    <row r="6161" spans="10:12">
      <c r="J6161" s="2"/>
      <c r="K6161" s="2"/>
      <c r="L6161" s="2"/>
    </row>
    <row r="6162" spans="10:12">
      <c r="J6162" s="2"/>
      <c r="K6162" s="2"/>
      <c r="L6162" s="2"/>
    </row>
    <row r="6163" spans="10:12">
      <c r="J6163" s="2"/>
      <c r="K6163" s="2"/>
      <c r="L6163" s="2"/>
    </row>
    <row r="6164" spans="10:12">
      <c r="J6164" s="2"/>
      <c r="K6164" s="2"/>
      <c r="L6164" s="2"/>
    </row>
    <row r="6165" spans="10:12">
      <c r="J6165" s="2"/>
      <c r="K6165" s="2"/>
      <c r="L6165" s="2"/>
    </row>
    <row r="6166" spans="10:12">
      <c r="J6166" s="2"/>
      <c r="K6166" s="2"/>
      <c r="L6166" s="2"/>
    </row>
    <row r="6167" spans="10:12">
      <c r="J6167" s="2"/>
      <c r="K6167" s="2"/>
      <c r="L6167" s="2"/>
    </row>
    <row r="6168" spans="10:12">
      <c r="J6168" s="2"/>
      <c r="K6168" s="2"/>
      <c r="L6168" s="2"/>
    </row>
    <row r="6169" spans="10:12">
      <c r="J6169" s="2"/>
      <c r="K6169" s="2"/>
      <c r="L6169" s="2"/>
    </row>
    <row r="6170" spans="10:12">
      <c r="J6170" s="2"/>
      <c r="K6170" s="2"/>
      <c r="L6170" s="2"/>
    </row>
    <row r="6171" spans="10:12">
      <c r="J6171" s="2"/>
      <c r="K6171" s="2"/>
      <c r="L6171" s="2"/>
    </row>
    <row r="6172" spans="10:12">
      <c r="J6172" s="2"/>
      <c r="K6172" s="2"/>
      <c r="L6172" s="2"/>
    </row>
    <row r="6173" spans="10:12">
      <c r="J6173" s="2"/>
      <c r="K6173" s="2"/>
      <c r="L6173" s="2"/>
    </row>
    <row r="6174" spans="10:12">
      <c r="J6174" s="2"/>
      <c r="K6174" s="2"/>
      <c r="L6174" s="2"/>
    </row>
    <row r="6175" spans="10:12">
      <c r="J6175" s="2"/>
      <c r="K6175" s="2"/>
      <c r="L6175" s="2"/>
    </row>
    <row r="6176" spans="10:12">
      <c r="J6176" s="2"/>
      <c r="K6176" s="2"/>
      <c r="L6176" s="2"/>
    </row>
    <row r="6177" spans="10:12">
      <c r="J6177" s="2"/>
      <c r="K6177" s="2"/>
      <c r="L6177" s="2"/>
    </row>
    <row r="6178" spans="10:12">
      <c r="J6178" s="2"/>
      <c r="K6178" s="2"/>
      <c r="L6178" s="2"/>
    </row>
    <row r="6179" spans="10:12">
      <c r="J6179" s="2"/>
      <c r="K6179" s="2"/>
      <c r="L6179" s="2"/>
    </row>
    <row r="6180" spans="10:12">
      <c r="J6180" s="2"/>
      <c r="K6180" s="2"/>
      <c r="L6180" s="2"/>
    </row>
    <row r="6181" spans="10:12">
      <c r="J6181" s="2"/>
      <c r="K6181" s="2"/>
      <c r="L6181" s="2"/>
    </row>
    <row r="6182" spans="10:12">
      <c r="J6182" s="2"/>
      <c r="K6182" s="2"/>
      <c r="L6182" s="2"/>
    </row>
    <row r="6183" spans="10:12">
      <c r="J6183" s="2"/>
      <c r="K6183" s="2"/>
      <c r="L6183" s="2"/>
    </row>
    <row r="6184" spans="10:12">
      <c r="J6184" s="2"/>
      <c r="K6184" s="2"/>
      <c r="L6184" s="2"/>
    </row>
    <row r="6185" spans="10:12">
      <c r="J6185" s="2"/>
      <c r="K6185" s="2"/>
      <c r="L6185" s="2"/>
    </row>
    <row r="6186" spans="10:12">
      <c r="J6186" s="2"/>
      <c r="K6186" s="2"/>
      <c r="L6186" s="2"/>
    </row>
    <row r="6187" spans="10:12">
      <c r="J6187" s="2"/>
      <c r="K6187" s="2"/>
      <c r="L6187" s="2"/>
    </row>
    <row r="6188" spans="10:12">
      <c r="J6188" s="2"/>
      <c r="K6188" s="2"/>
      <c r="L6188" s="2"/>
    </row>
    <row r="6189" spans="10:12">
      <c r="J6189" s="2"/>
      <c r="K6189" s="2"/>
      <c r="L6189" s="2"/>
    </row>
    <row r="6190" spans="10:12">
      <c r="J6190" s="2"/>
      <c r="K6190" s="2"/>
      <c r="L6190" s="2"/>
    </row>
    <row r="6191" spans="10:12">
      <c r="J6191" s="2"/>
      <c r="K6191" s="2"/>
      <c r="L6191" s="2"/>
    </row>
    <row r="6192" spans="10:12">
      <c r="J6192" s="2"/>
      <c r="K6192" s="2"/>
      <c r="L6192" s="2"/>
    </row>
    <row r="6193" spans="10:12">
      <c r="J6193" s="2"/>
      <c r="K6193" s="2"/>
      <c r="L6193" s="2"/>
    </row>
    <row r="6194" spans="10:12">
      <c r="J6194" s="2"/>
      <c r="K6194" s="2"/>
      <c r="L6194" s="2"/>
    </row>
    <row r="6195" spans="10:12">
      <c r="J6195" s="2"/>
      <c r="K6195" s="2"/>
      <c r="L6195" s="2"/>
    </row>
    <row r="6196" spans="10:12">
      <c r="J6196" s="2"/>
      <c r="K6196" s="2"/>
      <c r="L6196" s="2"/>
    </row>
    <row r="6197" spans="10:12">
      <c r="J6197" s="2"/>
      <c r="K6197" s="2"/>
      <c r="L6197" s="2"/>
    </row>
    <row r="6198" spans="10:12">
      <c r="J6198" s="2"/>
      <c r="K6198" s="2"/>
      <c r="L6198" s="2"/>
    </row>
    <row r="6199" spans="10:12">
      <c r="J6199" s="2"/>
      <c r="K6199" s="2"/>
      <c r="L6199" s="2"/>
    </row>
    <row r="6200" spans="10:12">
      <c r="J6200" s="2"/>
      <c r="K6200" s="2"/>
      <c r="L6200" s="2"/>
    </row>
    <row r="6201" spans="10:12">
      <c r="J6201" s="2"/>
      <c r="K6201" s="2"/>
      <c r="L6201" s="2"/>
    </row>
    <row r="6202" spans="10:12">
      <c r="J6202" s="2"/>
      <c r="K6202" s="2"/>
      <c r="L6202" s="2"/>
    </row>
    <row r="6203" spans="10:12">
      <c r="J6203" s="2"/>
      <c r="K6203" s="2"/>
      <c r="L6203" s="2"/>
    </row>
    <row r="6204" spans="10:12">
      <c r="J6204" s="2"/>
      <c r="K6204" s="2"/>
      <c r="L6204" s="2"/>
    </row>
    <row r="6205" spans="10:12">
      <c r="J6205" s="2"/>
      <c r="K6205" s="2"/>
      <c r="L6205" s="2"/>
    </row>
    <row r="6206" spans="10:12">
      <c r="J6206" s="2"/>
      <c r="K6206" s="2"/>
      <c r="L6206" s="2"/>
    </row>
    <row r="6207" spans="10:12">
      <c r="J6207" s="2"/>
      <c r="K6207" s="2"/>
      <c r="L6207" s="2"/>
    </row>
    <row r="6208" spans="10:12">
      <c r="J6208" s="2"/>
      <c r="K6208" s="2"/>
      <c r="L6208" s="2"/>
    </row>
    <row r="6209" spans="10:12">
      <c r="J6209" s="2"/>
      <c r="K6209" s="2"/>
      <c r="L6209" s="2"/>
    </row>
    <row r="6210" spans="10:12">
      <c r="J6210" s="2"/>
      <c r="K6210" s="2"/>
      <c r="L6210" s="2"/>
    </row>
    <row r="6211" spans="10:12">
      <c r="J6211" s="2"/>
      <c r="K6211" s="2"/>
      <c r="L6211" s="2"/>
    </row>
    <row r="6212" spans="10:12">
      <c r="J6212" s="2"/>
      <c r="K6212" s="2"/>
      <c r="L6212" s="2"/>
    </row>
    <row r="6213" spans="10:12">
      <c r="J6213" s="2"/>
      <c r="K6213" s="2"/>
      <c r="L6213" s="2"/>
    </row>
    <row r="6214" spans="10:12">
      <c r="J6214" s="2"/>
      <c r="K6214" s="2"/>
      <c r="L6214" s="2"/>
    </row>
    <row r="6215" spans="10:12">
      <c r="J6215" s="2"/>
      <c r="K6215" s="2"/>
      <c r="L6215" s="2"/>
    </row>
    <row r="6216" spans="10:12">
      <c r="J6216" s="2"/>
      <c r="K6216" s="2"/>
      <c r="L6216" s="2"/>
    </row>
    <row r="6217" spans="10:12">
      <c r="J6217" s="2"/>
      <c r="K6217" s="2"/>
      <c r="L6217" s="2"/>
    </row>
    <row r="6218" spans="10:12">
      <c r="J6218" s="2"/>
      <c r="K6218" s="2"/>
      <c r="L6218" s="2"/>
    </row>
    <row r="6219" spans="10:12">
      <c r="J6219" s="2"/>
      <c r="K6219" s="2"/>
      <c r="L6219" s="2"/>
    </row>
    <row r="6220" spans="10:12">
      <c r="J6220" s="2"/>
      <c r="K6220" s="2"/>
      <c r="L6220" s="2"/>
    </row>
    <row r="6221" spans="10:12">
      <c r="J6221" s="2"/>
      <c r="K6221" s="2"/>
      <c r="L6221" s="2"/>
    </row>
    <row r="6222" spans="10:12">
      <c r="J6222" s="2"/>
      <c r="K6222" s="2"/>
      <c r="L6222" s="2"/>
    </row>
    <row r="6223" spans="10:12">
      <c r="J6223" s="2"/>
      <c r="K6223" s="2"/>
      <c r="L6223" s="2"/>
    </row>
    <row r="6224" spans="10:12">
      <c r="J6224" s="2"/>
      <c r="K6224" s="2"/>
      <c r="L6224" s="2"/>
    </row>
    <row r="6225" spans="10:12">
      <c r="J6225" s="2"/>
      <c r="K6225" s="2"/>
      <c r="L6225" s="2"/>
    </row>
    <row r="6226" spans="10:12">
      <c r="J6226" s="2"/>
      <c r="K6226" s="2"/>
      <c r="L6226" s="2"/>
    </row>
    <row r="6227" spans="10:12">
      <c r="J6227" s="2"/>
      <c r="K6227" s="2"/>
      <c r="L6227" s="2"/>
    </row>
    <row r="6228" spans="10:12">
      <c r="J6228" s="2"/>
      <c r="K6228" s="2"/>
      <c r="L6228" s="2"/>
    </row>
    <row r="6229" spans="10:12">
      <c r="J6229" s="2"/>
      <c r="K6229" s="2"/>
      <c r="L6229" s="2"/>
    </row>
    <row r="6230" spans="10:12">
      <c r="J6230" s="2"/>
      <c r="K6230" s="2"/>
      <c r="L6230" s="2"/>
    </row>
    <row r="6231" spans="10:12">
      <c r="J6231" s="2"/>
      <c r="K6231" s="2"/>
      <c r="L6231" s="2"/>
    </row>
    <row r="6232" spans="10:12">
      <c r="J6232" s="2"/>
      <c r="K6232" s="2"/>
      <c r="L6232" s="2"/>
    </row>
    <row r="6233" spans="10:12">
      <c r="J6233" s="2"/>
      <c r="K6233" s="2"/>
      <c r="L6233" s="2"/>
    </row>
    <row r="6234" spans="10:12">
      <c r="J6234" s="2"/>
      <c r="K6234" s="2"/>
      <c r="L6234" s="2"/>
    </row>
    <row r="6235" spans="10:12">
      <c r="J6235" s="2"/>
      <c r="K6235" s="2"/>
      <c r="L6235" s="2"/>
    </row>
    <row r="6236" spans="10:12">
      <c r="J6236" s="2"/>
      <c r="K6236" s="2"/>
      <c r="L6236" s="2"/>
    </row>
    <row r="6237" spans="10:12">
      <c r="J6237" s="2"/>
      <c r="K6237" s="2"/>
      <c r="L6237" s="2"/>
    </row>
    <row r="6238" spans="10:12">
      <c r="J6238" s="2"/>
      <c r="K6238" s="2"/>
      <c r="L6238" s="2"/>
    </row>
    <row r="6239" spans="10:12">
      <c r="J6239" s="2"/>
      <c r="K6239" s="2"/>
      <c r="L6239" s="2"/>
    </row>
    <row r="6240" spans="10:12">
      <c r="J6240" s="2"/>
      <c r="K6240" s="2"/>
      <c r="L6240" s="2"/>
    </row>
    <row r="6241" spans="10:12">
      <c r="J6241" s="2"/>
      <c r="K6241" s="2"/>
      <c r="L6241" s="2"/>
    </row>
    <row r="6242" spans="10:12">
      <c r="J6242" s="2"/>
      <c r="K6242" s="2"/>
      <c r="L6242" s="2"/>
    </row>
    <row r="6243" spans="10:12">
      <c r="J6243" s="2"/>
      <c r="K6243" s="2"/>
      <c r="L6243" s="2"/>
    </row>
    <row r="6244" spans="10:12">
      <c r="J6244" s="2"/>
      <c r="K6244" s="2"/>
      <c r="L6244" s="2"/>
    </row>
    <row r="6245" spans="10:12">
      <c r="J6245" s="2"/>
      <c r="K6245" s="2"/>
      <c r="L6245" s="2"/>
    </row>
    <row r="6246" spans="10:12">
      <c r="J6246" s="2"/>
      <c r="K6246" s="2"/>
      <c r="L6246" s="2"/>
    </row>
    <row r="6247" spans="10:12">
      <c r="J6247" s="2"/>
      <c r="K6247" s="2"/>
      <c r="L6247" s="2"/>
    </row>
    <row r="6248" spans="10:12">
      <c r="J6248" s="2"/>
      <c r="K6248" s="2"/>
      <c r="L6248" s="2"/>
    </row>
    <row r="6249" spans="10:12">
      <c r="J6249" s="2"/>
      <c r="K6249" s="2"/>
      <c r="L6249" s="2"/>
    </row>
    <row r="6250" spans="10:12">
      <c r="J6250" s="2"/>
      <c r="K6250" s="2"/>
      <c r="L6250" s="2"/>
    </row>
    <row r="6251" spans="10:12">
      <c r="J6251" s="2"/>
      <c r="K6251" s="2"/>
      <c r="L6251" s="2"/>
    </row>
    <row r="6252" spans="10:12">
      <c r="J6252" s="2"/>
      <c r="K6252" s="2"/>
      <c r="L6252" s="2"/>
    </row>
    <row r="6253" spans="10:12">
      <c r="J6253" s="2"/>
      <c r="K6253" s="2"/>
      <c r="L6253" s="2"/>
    </row>
    <row r="6254" spans="10:12">
      <c r="J6254" s="2"/>
      <c r="K6254" s="2"/>
      <c r="L6254" s="2"/>
    </row>
    <row r="6255" spans="10:12">
      <c r="J6255" s="2"/>
      <c r="K6255" s="2"/>
      <c r="L6255" s="2"/>
    </row>
    <row r="6256" spans="10:12">
      <c r="J6256" s="2"/>
      <c r="K6256" s="2"/>
      <c r="L6256" s="2"/>
    </row>
    <row r="6257" spans="10:12">
      <c r="J6257" s="2"/>
      <c r="K6257" s="2"/>
      <c r="L6257" s="2"/>
    </row>
    <row r="6258" spans="10:12">
      <c r="J6258" s="2"/>
      <c r="K6258" s="2"/>
      <c r="L6258" s="2"/>
    </row>
    <row r="6259" spans="10:12">
      <c r="J6259" s="2"/>
      <c r="K6259" s="2"/>
      <c r="L6259" s="2"/>
    </row>
    <row r="6260" spans="10:12">
      <c r="J6260" s="2"/>
      <c r="K6260" s="2"/>
      <c r="L6260" s="2"/>
    </row>
    <row r="6261" spans="10:12">
      <c r="J6261" s="2"/>
      <c r="K6261" s="2"/>
      <c r="L6261" s="2"/>
    </row>
    <row r="6262" spans="10:12">
      <c r="J6262" s="2"/>
      <c r="K6262" s="2"/>
      <c r="L6262" s="2"/>
    </row>
    <row r="6263" spans="10:12">
      <c r="J6263" s="2"/>
      <c r="K6263" s="2"/>
      <c r="L6263" s="2"/>
    </row>
    <row r="6264" spans="10:12">
      <c r="J6264" s="2"/>
      <c r="K6264" s="2"/>
      <c r="L6264" s="2"/>
    </row>
    <row r="6265" spans="10:12">
      <c r="J6265" s="2"/>
      <c r="K6265" s="2"/>
      <c r="L6265" s="2"/>
    </row>
    <row r="6266" spans="10:12">
      <c r="J6266" s="2"/>
      <c r="K6266" s="2"/>
      <c r="L6266" s="2"/>
    </row>
    <row r="6267" spans="10:12">
      <c r="J6267" s="2"/>
      <c r="K6267" s="2"/>
      <c r="L6267" s="2"/>
    </row>
    <row r="6268" spans="10:12">
      <c r="J6268" s="2"/>
      <c r="K6268" s="2"/>
      <c r="L6268" s="2"/>
    </row>
    <row r="6269" spans="10:12">
      <c r="J6269" s="2"/>
      <c r="K6269" s="2"/>
      <c r="L6269" s="2"/>
    </row>
    <row r="6270" spans="10:12">
      <c r="J6270" s="2"/>
      <c r="K6270" s="2"/>
      <c r="L6270" s="2"/>
    </row>
    <row r="6271" spans="10:12">
      <c r="J6271" s="2"/>
      <c r="K6271" s="2"/>
      <c r="L6271" s="2"/>
    </row>
    <row r="6272" spans="10:12">
      <c r="J6272" s="2"/>
      <c r="K6272" s="2"/>
      <c r="L6272" s="2"/>
    </row>
    <row r="6273" spans="10:12">
      <c r="J6273" s="2"/>
      <c r="K6273" s="2"/>
      <c r="L6273" s="2"/>
    </row>
    <row r="6274" spans="10:12">
      <c r="J6274" s="2"/>
      <c r="K6274" s="2"/>
      <c r="L6274" s="2"/>
    </row>
    <row r="6275" spans="10:12">
      <c r="J6275" s="2"/>
      <c r="K6275" s="2"/>
      <c r="L6275" s="2"/>
    </row>
    <row r="6276" spans="10:12">
      <c r="J6276" s="2"/>
      <c r="K6276" s="2"/>
      <c r="L6276" s="2"/>
    </row>
    <row r="6277" spans="10:12">
      <c r="J6277" s="2"/>
      <c r="K6277" s="2"/>
      <c r="L6277" s="2"/>
    </row>
    <row r="6278" spans="10:12">
      <c r="J6278" s="2"/>
      <c r="K6278" s="2"/>
      <c r="L6278" s="2"/>
    </row>
    <row r="6279" spans="10:12">
      <c r="J6279" s="2"/>
      <c r="K6279" s="2"/>
      <c r="L6279" s="2"/>
    </row>
    <row r="6280" spans="10:12">
      <c r="J6280" s="2"/>
      <c r="K6280" s="2"/>
      <c r="L6280" s="2"/>
    </row>
    <row r="6281" spans="10:12">
      <c r="J6281" s="2"/>
      <c r="K6281" s="2"/>
      <c r="L6281" s="2"/>
    </row>
    <row r="6282" spans="10:12">
      <c r="J6282" s="2"/>
      <c r="K6282" s="2"/>
      <c r="L6282" s="2"/>
    </row>
    <row r="6283" spans="10:12">
      <c r="J6283" s="2"/>
      <c r="K6283" s="2"/>
      <c r="L6283" s="2"/>
    </row>
    <row r="6284" spans="10:12">
      <c r="J6284" s="2"/>
      <c r="K6284" s="2"/>
      <c r="L6284" s="2"/>
    </row>
    <row r="6285" spans="10:12">
      <c r="J6285" s="2"/>
      <c r="K6285" s="2"/>
      <c r="L6285" s="2"/>
    </row>
    <row r="6286" spans="10:12">
      <c r="J6286" s="2"/>
      <c r="K6286" s="2"/>
      <c r="L6286" s="2"/>
    </row>
    <row r="6287" spans="10:12">
      <c r="J6287" s="2"/>
      <c r="K6287" s="2"/>
      <c r="L6287" s="2"/>
    </row>
    <row r="6288" spans="10:12">
      <c r="J6288" s="2"/>
      <c r="K6288" s="2"/>
      <c r="L6288" s="2"/>
    </row>
    <row r="6289" spans="10:12">
      <c r="J6289" s="2"/>
      <c r="K6289" s="2"/>
      <c r="L6289" s="2"/>
    </row>
    <row r="6290" spans="10:12">
      <c r="J6290" s="2"/>
      <c r="K6290" s="2"/>
      <c r="L6290" s="2"/>
    </row>
    <row r="6291" spans="10:12">
      <c r="J6291" s="2"/>
      <c r="K6291" s="2"/>
      <c r="L6291" s="2"/>
    </row>
    <row r="6292" spans="10:12">
      <c r="J6292" s="2"/>
      <c r="K6292" s="2"/>
      <c r="L6292" s="2"/>
    </row>
    <row r="6293" spans="10:12">
      <c r="J6293" s="2"/>
      <c r="K6293" s="2"/>
      <c r="L6293" s="2"/>
    </row>
    <row r="6294" spans="10:12">
      <c r="J6294" s="2"/>
      <c r="K6294" s="2"/>
      <c r="L6294" s="2"/>
    </row>
    <row r="6295" spans="10:12">
      <c r="J6295" s="2"/>
      <c r="K6295" s="2"/>
      <c r="L6295" s="2"/>
    </row>
    <row r="6296" spans="10:12">
      <c r="J6296" s="2"/>
      <c r="K6296" s="2"/>
      <c r="L6296" s="2"/>
    </row>
    <row r="6297" spans="10:12">
      <c r="J6297" s="2"/>
      <c r="K6297" s="2"/>
      <c r="L6297" s="2"/>
    </row>
    <row r="6298" spans="10:12">
      <c r="J6298" s="2"/>
      <c r="K6298" s="2"/>
      <c r="L6298" s="2"/>
    </row>
    <row r="6299" spans="10:12">
      <c r="J6299" s="2"/>
      <c r="K6299" s="2"/>
      <c r="L6299" s="2"/>
    </row>
    <row r="6300" spans="10:12">
      <c r="J6300" s="2"/>
      <c r="K6300" s="2"/>
      <c r="L6300" s="2"/>
    </row>
    <row r="6301" spans="10:12">
      <c r="J6301" s="2"/>
      <c r="K6301" s="2"/>
      <c r="L6301" s="2"/>
    </row>
    <row r="6302" spans="10:12">
      <c r="J6302" s="2"/>
      <c r="K6302" s="2"/>
      <c r="L6302" s="2"/>
    </row>
    <row r="6303" spans="10:12">
      <c r="J6303" s="2"/>
      <c r="K6303" s="2"/>
      <c r="L6303" s="2"/>
    </row>
    <row r="6304" spans="10:12">
      <c r="J6304" s="2"/>
      <c r="K6304" s="2"/>
      <c r="L6304" s="2"/>
    </row>
    <row r="6305" spans="10:12">
      <c r="J6305" s="2"/>
      <c r="K6305" s="2"/>
      <c r="L6305" s="2"/>
    </row>
    <row r="6306" spans="10:12">
      <c r="J6306" s="2"/>
      <c r="K6306" s="2"/>
      <c r="L6306" s="2"/>
    </row>
    <row r="6307" spans="10:12">
      <c r="J6307" s="2"/>
      <c r="K6307" s="2"/>
      <c r="L6307" s="2"/>
    </row>
    <row r="6308" spans="10:12">
      <c r="J6308" s="2"/>
      <c r="K6308" s="2"/>
      <c r="L6308" s="2"/>
    </row>
    <row r="6309" spans="10:12">
      <c r="J6309" s="2"/>
      <c r="K6309" s="2"/>
      <c r="L6309" s="2"/>
    </row>
    <row r="6310" spans="10:12">
      <c r="J6310" s="2"/>
      <c r="K6310" s="2"/>
      <c r="L6310" s="2"/>
    </row>
    <row r="6311" spans="10:12">
      <c r="J6311" s="2"/>
      <c r="K6311" s="2"/>
      <c r="L6311" s="2"/>
    </row>
    <row r="6312" spans="10:12">
      <c r="J6312" s="2"/>
      <c r="K6312" s="2"/>
      <c r="L6312" s="2"/>
    </row>
    <row r="6313" spans="10:12">
      <c r="J6313" s="2"/>
      <c r="K6313" s="2"/>
      <c r="L6313" s="2"/>
    </row>
    <row r="6314" spans="10:12">
      <c r="J6314" s="2"/>
      <c r="K6314" s="2"/>
      <c r="L6314" s="2"/>
    </row>
    <row r="6315" spans="10:12">
      <c r="J6315" s="2"/>
      <c r="K6315" s="2"/>
      <c r="L6315" s="2"/>
    </row>
    <row r="6316" spans="10:12">
      <c r="J6316" s="2"/>
      <c r="K6316" s="2"/>
      <c r="L6316" s="2"/>
    </row>
    <row r="6317" spans="10:12">
      <c r="J6317" s="2"/>
      <c r="K6317" s="2"/>
      <c r="L6317" s="2"/>
    </row>
    <row r="6318" spans="10:12">
      <c r="J6318" s="2"/>
      <c r="K6318" s="2"/>
      <c r="L6318" s="2"/>
    </row>
    <row r="6319" spans="10:12">
      <c r="J6319" s="2"/>
      <c r="K6319" s="2"/>
      <c r="L6319" s="2"/>
    </row>
    <row r="6320" spans="10:12">
      <c r="J6320" s="2"/>
      <c r="K6320" s="2"/>
      <c r="L6320" s="2"/>
    </row>
    <row r="6321" spans="10:12">
      <c r="J6321" s="2"/>
      <c r="K6321" s="2"/>
      <c r="L6321" s="2"/>
    </row>
    <row r="6322" spans="10:12">
      <c r="J6322" s="2"/>
      <c r="K6322" s="2"/>
      <c r="L6322" s="2"/>
    </row>
    <row r="6323" spans="10:12">
      <c r="J6323" s="2"/>
      <c r="K6323" s="2"/>
      <c r="L6323" s="2"/>
    </row>
    <row r="6324" spans="10:12">
      <c r="J6324" s="2"/>
      <c r="K6324" s="2"/>
      <c r="L6324" s="2"/>
    </row>
    <row r="6325" spans="10:12">
      <c r="J6325" s="2"/>
      <c r="K6325" s="2"/>
      <c r="L6325" s="2"/>
    </row>
    <row r="6326" spans="10:12">
      <c r="J6326" s="2"/>
      <c r="K6326" s="2"/>
      <c r="L6326" s="2"/>
    </row>
    <row r="6327" spans="10:12">
      <c r="J6327" s="2"/>
      <c r="K6327" s="2"/>
      <c r="L6327" s="2"/>
    </row>
    <row r="6328" spans="10:12">
      <c r="J6328" s="2"/>
      <c r="K6328" s="2"/>
      <c r="L6328" s="2"/>
    </row>
    <row r="6329" spans="10:12">
      <c r="J6329" s="2"/>
      <c r="K6329" s="2"/>
      <c r="L6329" s="2"/>
    </row>
    <row r="6330" spans="10:12">
      <c r="J6330" s="2"/>
      <c r="K6330" s="2"/>
      <c r="L6330" s="2"/>
    </row>
    <row r="6331" spans="10:12">
      <c r="J6331" s="2"/>
      <c r="K6331" s="2"/>
      <c r="L6331" s="2"/>
    </row>
    <row r="6332" spans="10:12">
      <c r="J6332" s="2"/>
      <c r="K6332" s="2"/>
      <c r="L6332" s="2"/>
    </row>
    <row r="6333" spans="10:12">
      <c r="J6333" s="2"/>
      <c r="K6333" s="2"/>
      <c r="L6333" s="2"/>
    </row>
    <row r="6334" spans="10:12">
      <c r="J6334" s="2"/>
      <c r="K6334" s="2"/>
      <c r="L6334" s="2"/>
    </row>
    <row r="6335" spans="10:12">
      <c r="J6335" s="2"/>
      <c r="K6335" s="2"/>
      <c r="L6335" s="2"/>
    </row>
    <row r="6336" spans="10:12">
      <c r="J6336" s="2"/>
      <c r="K6336" s="2"/>
      <c r="L6336" s="2"/>
    </row>
    <row r="6337" spans="10:12">
      <c r="J6337" s="2"/>
      <c r="K6337" s="2"/>
      <c r="L6337" s="2"/>
    </row>
    <row r="6338" spans="10:12">
      <c r="J6338" s="2"/>
      <c r="K6338" s="2"/>
      <c r="L6338" s="2"/>
    </row>
    <row r="6339" spans="10:12">
      <c r="J6339" s="2"/>
      <c r="K6339" s="2"/>
      <c r="L6339" s="2"/>
    </row>
    <row r="6340" spans="10:12">
      <c r="J6340" s="2"/>
      <c r="K6340" s="2"/>
      <c r="L6340" s="2"/>
    </row>
    <row r="6341" spans="10:12">
      <c r="J6341" s="2"/>
      <c r="K6341" s="2"/>
      <c r="L6341" s="2"/>
    </row>
    <row r="6342" spans="10:12">
      <c r="J6342" s="2"/>
      <c r="K6342" s="2"/>
      <c r="L6342" s="2"/>
    </row>
    <row r="6343" spans="10:12">
      <c r="J6343" s="2"/>
      <c r="K6343" s="2"/>
      <c r="L6343" s="2"/>
    </row>
    <row r="6344" spans="10:12">
      <c r="J6344" s="2"/>
      <c r="K6344" s="2"/>
      <c r="L6344" s="2"/>
    </row>
    <row r="6345" spans="10:12">
      <c r="J6345" s="2"/>
      <c r="K6345" s="2"/>
      <c r="L6345" s="2"/>
    </row>
    <row r="6346" spans="10:12">
      <c r="J6346" s="2"/>
      <c r="K6346" s="2"/>
      <c r="L6346" s="2"/>
    </row>
    <row r="6347" spans="10:12">
      <c r="J6347" s="2"/>
      <c r="K6347" s="2"/>
      <c r="L6347" s="2"/>
    </row>
    <row r="6348" spans="10:12">
      <c r="J6348" s="2"/>
      <c r="K6348" s="2"/>
      <c r="L6348" s="2"/>
    </row>
    <row r="6349" spans="10:12">
      <c r="J6349" s="2"/>
      <c r="K6349" s="2"/>
      <c r="L6349" s="2"/>
    </row>
    <row r="6350" spans="10:12">
      <c r="J6350" s="2"/>
      <c r="K6350" s="2"/>
      <c r="L6350" s="2"/>
    </row>
    <row r="6351" spans="10:12">
      <c r="J6351" s="2"/>
      <c r="K6351" s="2"/>
      <c r="L6351" s="2"/>
    </row>
    <row r="6352" spans="10:12">
      <c r="J6352" s="2"/>
      <c r="K6352" s="2"/>
      <c r="L6352" s="2"/>
    </row>
    <row r="6353" spans="10:12">
      <c r="J6353" s="2"/>
      <c r="K6353" s="2"/>
      <c r="L6353" s="2"/>
    </row>
    <row r="6354" spans="10:12">
      <c r="J6354" s="2"/>
      <c r="K6354" s="2"/>
      <c r="L6354" s="2"/>
    </row>
    <row r="6355" spans="10:12">
      <c r="J6355" s="2"/>
      <c r="K6355" s="2"/>
      <c r="L6355" s="2"/>
    </row>
    <row r="6356" spans="10:12">
      <c r="J6356" s="2"/>
      <c r="K6356" s="2"/>
      <c r="L6356" s="2"/>
    </row>
    <row r="6357" spans="10:12">
      <c r="J6357" s="2"/>
      <c r="K6357" s="2"/>
      <c r="L6357" s="2"/>
    </row>
    <row r="6358" spans="10:12">
      <c r="J6358" s="2"/>
      <c r="K6358" s="2"/>
      <c r="L6358" s="2"/>
    </row>
    <row r="6359" spans="10:12">
      <c r="J6359" s="2"/>
      <c r="K6359" s="2"/>
      <c r="L6359" s="2"/>
    </row>
    <row r="6360" spans="10:12">
      <c r="J6360" s="2"/>
      <c r="K6360" s="2"/>
      <c r="L6360" s="2"/>
    </row>
    <row r="6361" spans="10:12">
      <c r="J6361" s="2"/>
      <c r="K6361" s="2"/>
      <c r="L6361" s="2"/>
    </row>
    <row r="6362" spans="10:12">
      <c r="J6362" s="2"/>
      <c r="K6362" s="2"/>
      <c r="L6362" s="2"/>
    </row>
    <row r="6363" spans="10:12">
      <c r="J6363" s="2"/>
      <c r="K6363" s="2"/>
      <c r="L6363" s="2"/>
    </row>
    <row r="6364" spans="10:12">
      <c r="J6364" s="2"/>
      <c r="K6364" s="2"/>
      <c r="L6364" s="2"/>
    </row>
    <row r="6365" spans="10:12">
      <c r="J6365" s="2"/>
      <c r="K6365" s="2"/>
      <c r="L6365" s="2"/>
    </row>
    <row r="6366" spans="10:12">
      <c r="J6366" s="2"/>
      <c r="K6366" s="2"/>
      <c r="L6366" s="2"/>
    </row>
    <row r="6367" spans="10:12">
      <c r="J6367" s="2"/>
      <c r="K6367" s="2"/>
      <c r="L6367" s="2"/>
    </row>
    <row r="6368" spans="10:12">
      <c r="J6368" s="2"/>
      <c r="K6368" s="2"/>
      <c r="L6368" s="2"/>
    </row>
    <row r="6369" spans="10:12">
      <c r="J6369" s="2"/>
      <c r="K6369" s="2"/>
      <c r="L6369" s="2"/>
    </row>
    <row r="6370" spans="10:12">
      <c r="J6370" s="2"/>
      <c r="K6370" s="2"/>
      <c r="L6370" s="2"/>
    </row>
    <row r="6371" spans="10:12">
      <c r="J6371" s="2"/>
      <c r="K6371" s="2"/>
      <c r="L6371" s="2"/>
    </row>
    <row r="6372" spans="10:12">
      <c r="J6372" s="2"/>
      <c r="K6372" s="2"/>
      <c r="L6372" s="2"/>
    </row>
    <row r="6373" spans="10:12">
      <c r="J6373" s="2"/>
      <c r="K6373" s="2"/>
      <c r="L6373" s="2"/>
    </row>
    <row r="6374" spans="10:12">
      <c r="J6374" s="2"/>
      <c r="K6374" s="2"/>
      <c r="L6374" s="2"/>
    </row>
    <row r="6375" spans="10:12">
      <c r="J6375" s="2"/>
      <c r="K6375" s="2"/>
      <c r="L6375" s="2"/>
    </row>
    <row r="6376" spans="10:12">
      <c r="J6376" s="2"/>
      <c r="K6376" s="2"/>
      <c r="L6376" s="2"/>
    </row>
    <row r="6377" spans="10:12">
      <c r="J6377" s="2"/>
      <c r="K6377" s="2"/>
      <c r="L6377" s="2"/>
    </row>
    <row r="6378" spans="10:12">
      <c r="J6378" s="2"/>
      <c r="K6378" s="2"/>
      <c r="L6378" s="2"/>
    </row>
    <row r="6379" spans="10:12">
      <c r="J6379" s="2"/>
      <c r="K6379" s="2"/>
      <c r="L6379" s="2"/>
    </row>
    <row r="6380" spans="10:12">
      <c r="J6380" s="2"/>
      <c r="K6380" s="2"/>
      <c r="L6380" s="2"/>
    </row>
    <row r="6381" spans="10:12">
      <c r="J6381" s="2"/>
      <c r="K6381" s="2"/>
      <c r="L6381" s="2"/>
    </row>
    <row r="6382" spans="10:12">
      <c r="J6382" s="2"/>
      <c r="K6382" s="2"/>
      <c r="L6382" s="2"/>
    </row>
    <row r="6383" spans="10:12">
      <c r="J6383" s="2"/>
      <c r="K6383" s="2"/>
      <c r="L6383" s="2"/>
    </row>
    <row r="6384" spans="10:12">
      <c r="J6384" s="2"/>
      <c r="K6384" s="2"/>
      <c r="L6384" s="2"/>
    </row>
    <row r="6385" spans="10:12">
      <c r="J6385" s="2"/>
      <c r="K6385" s="2"/>
      <c r="L6385" s="2"/>
    </row>
    <row r="6386" spans="10:12">
      <c r="J6386" s="2"/>
      <c r="K6386" s="2"/>
      <c r="L6386" s="2"/>
    </row>
    <row r="6387" spans="10:12">
      <c r="J6387" s="2"/>
      <c r="K6387" s="2"/>
      <c r="L6387" s="2"/>
    </row>
    <row r="6388" spans="10:12">
      <c r="J6388" s="2"/>
      <c r="K6388" s="2"/>
      <c r="L6388" s="2"/>
    </row>
    <row r="6389" spans="10:12">
      <c r="J6389" s="2"/>
      <c r="K6389" s="2"/>
      <c r="L6389" s="2"/>
    </row>
    <row r="6390" spans="10:12">
      <c r="J6390" s="2"/>
      <c r="K6390" s="2"/>
      <c r="L6390" s="2"/>
    </row>
    <row r="6391" spans="10:12">
      <c r="J6391" s="2"/>
      <c r="K6391" s="2"/>
      <c r="L6391" s="2"/>
    </row>
    <row r="6392" spans="10:12">
      <c r="J6392" s="2"/>
      <c r="K6392" s="2"/>
      <c r="L6392" s="2"/>
    </row>
    <row r="6393" spans="10:12">
      <c r="J6393" s="2"/>
      <c r="K6393" s="2"/>
      <c r="L6393" s="2"/>
    </row>
    <row r="6394" spans="10:12">
      <c r="J6394" s="2"/>
      <c r="K6394" s="2"/>
      <c r="L6394" s="2"/>
    </row>
    <row r="6395" spans="10:12">
      <c r="J6395" s="2"/>
      <c r="K6395" s="2"/>
      <c r="L6395" s="2"/>
    </row>
    <row r="6396" spans="10:12">
      <c r="J6396" s="2"/>
      <c r="K6396" s="2"/>
      <c r="L6396" s="2"/>
    </row>
    <row r="6397" spans="10:12">
      <c r="J6397" s="2"/>
      <c r="K6397" s="2"/>
      <c r="L6397" s="2"/>
    </row>
    <row r="6398" spans="10:12">
      <c r="J6398" s="2"/>
      <c r="K6398" s="2"/>
      <c r="L6398" s="2"/>
    </row>
    <row r="6399" spans="10:12">
      <c r="J6399" s="2"/>
      <c r="K6399" s="2"/>
      <c r="L6399" s="2"/>
    </row>
    <row r="6400" spans="10:12">
      <c r="J6400" s="2"/>
      <c r="K6400" s="2"/>
      <c r="L6400" s="2"/>
    </row>
    <row r="6401" spans="10:12">
      <c r="J6401" s="2"/>
      <c r="K6401" s="2"/>
      <c r="L6401" s="2"/>
    </row>
    <row r="6402" spans="10:12">
      <c r="J6402" s="2"/>
      <c r="K6402" s="2"/>
      <c r="L6402" s="2"/>
    </row>
    <row r="6403" spans="10:12">
      <c r="J6403" s="2"/>
      <c r="K6403" s="2"/>
      <c r="L6403" s="2"/>
    </row>
    <row r="6404" spans="10:12">
      <c r="J6404" s="2"/>
      <c r="K6404" s="2"/>
      <c r="L6404" s="2"/>
    </row>
    <row r="6405" spans="10:12">
      <c r="J6405" s="2"/>
      <c r="K6405" s="2"/>
      <c r="L6405" s="2"/>
    </row>
    <row r="6406" spans="10:12">
      <c r="J6406" s="2"/>
      <c r="K6406" s="2"/>
      <c r="L6406" s="2"/>
    </row>
    <row r="6407" spans="10:12">
      <c r="J6407" s="2"/>
      <c r="K6407" s="2"/>
      <c r="L6407" s="2"/>
    </row>
    <row r="6408" spans="10:12">
      <c r="J6408" s="2"/>
      <c r="K6408" s="2"/>
      <c r="L6408" s="2"/>
    </row>
    <row r="6409" spans="10:12">
      <c r="J6409" s="2"/>
      <c r="K6409" s="2"/>
      <c r="L6409" s="2"/>
    </row>
    <row r="6410" spans="10:12">
      <c r="J6410" s="2"/>
      <c r="K6410" s="2"/>
      <c r="L6410" s="2"/>
    </row>
    <row r="6411" spans="10:12">
      <c r="J6411" s="2"/>
      <c r="K6411" s="2"/>
      <c r="L6411" s="2"/>
    </row>
    <row r="6412" spans="10:12">
      <c r="J6412" s="2"/>
      <c r="K6412" s="2"/>
      <c r="L6412" s="2"/>
    </row>
    <row r="6413" spans="10:12">
      <c r="J6413" s="2"/>
      <c r="K6413" s="2"/>
      <c r="L6413" s="2"/>
    </row>
    <row r="6414" spans="10:12">
      <c r="J6414" s="2"/>
      <c r="K6414" s="2"/>
      <c r="L6414" s="2"/>
    </row>
    <row r="6415" spans="10:12">
      <c r="J6415" s="2"/>
      <c r="K6415" s="2"/>
      <c r="L6415" s="2"/>
    </row>
    <row r="6416" spans="10:12">
      <c r="J6416" s="2"/>
      <c r="K6416" s="2"/>
      <c r="L6416" s="2"/>
    </row>
    <row r="6417" spans="10:12">
      <c r="J6417" s="2"/>
      <c r="K6417" s="2"/>
      <c r="L6417" s="2"/>
    </row>
    <row r="6418" spans="10:12">
      <c r="J6418" s="2"/>
      <c r="K6418" s="2"/>
      <c r="L6418" s="2"/>
    </row>
    <row r="6419" spans="10:12">
      <c r="J6419" s="2"/>
      <c r="K6419" s="2"/>
      <c r="L6419" s="2"/>
    </row>
    <row r="6420" spans="10:12">
      <c r="J6420" s="2"/>
      <c r="K6420" s="2"/>
      <c r="L6420" s="2"/>
    </row>
    <row r="6421" spans="10:12">
      <c r="J6421" s="2"/>
      <c r="K6421" s="2"/>
      <c r="L6421" s="2"/>
    </row>
    <row r="6422" spans="10:12">
      <c r="J6422" s="2"/>
      <c r="K6422" s="2"/>
      <c r="L6422" s="2"/>
    </row>
    <row r="6423" spans="10:12">
      <c r="J6423" s="2"/>
      <c r="K6423" s="2"/>
      <c r="L6423" s="2"/>
    </row>
    <row r="6424" spans="10:12">
      <c r="J6424" s="2"/>
      <c r="K6424" s="2"/>
      <c r="L6424" s="2"/>
    </row>
    <row r="6425" spans="10:12">
      <c r="J6425" s="2"/>
      <c r="K6425" s="2"/>
      <c r="L6425" s="2"/>
    </row>
    <row r="6426" spans="10:12">
      <c r="J6426" s="2"/>
      <c r="K6426" s="2"/>
      <c r="L6426" s="2"/>
    </row>
    <row r="6427" spans="10:12">
      <c r="J6427" s="2"/>
      <c r="K6427" s="2"/>
      <c r="L6427" s="2"/>
    </row>
    <row r="6428" spans="10:12">
      <c r="J6428" s="2"/>
      <c r="K6428" s="2"/>
      <c r="L6428" s="2"/>
    </row>
    <row r="6429" spans="10:12">
      <c r="J6429" s="2"/>
      <c r="K6429" s="2"/>
      <c r="L6429" s="2"/>
    </row>
    <row r="6430" spans="10:12">
      <c r="J6430" s="2"/>
      <c r="K6430" s="2"/>
      <c r="L6430" s="2"/>
    </row>
    <row r="6431" spans="10:12">
      <c r="J6431" s="2"/>
      <c r="K6431" s="2"/>
      <c r="L6431" s="2"/>
    </row>
    <row r="6432" spans="10:12">
      <c r="J6432" s="2"/>
      <c r="K6432" s="2"/>
      <c r="L6432" s="2"/>
    </row>
    <row r="6433" spans="10:12">
      <c r="J6433" s="2"/>
      <c r="K6433" s="2"/>
      <c r="L6433" s="2"/>
    </row>
    <row r="6434" spans="10:12">
      <c r="J6434" s="2"/>
      <c r="K6434" s="2"/>
      <c r="L6434" s="2"/>
    </row>
    <row r="6435" spans="10:12">
      <c r="J6435" s="2"/>
      <c r="K6435" s="2"/>
      <c r="L6435" s="2"/>
    </row>
    <row r="6436" spans="10:12">
      <c r="J6436" s="2"/>
      <c r="K6436" s="2"/>
      <c r="L6436" s="2"/>
    </row>
    <row r="6437" spans="10:12">
      <c r="J6437" s="2"/>
      <c r="K6437" s="2"/>
      <c r="L6437" s="2"/>
    </row>
    <row r="6438" spans="10:12">
      <c r="J6438" s="2"/>
      <c r="K6438" s="2"/>
      <c r="L6438" s="2"/>
    </row>
    <row r="6439" spans="10:12">
      <c r="J6439" s="2"/>
      <c r="K6439" s="2"/>
      <c r="L6439" s="2"/>
    </row>
    <row r="6440" spans="10:12">
      <c r="J6440" s="2"/>
      <c r="K6440" s="2"/>
      <c r="L6440" s="2"/>
    </row>
    <row r="6441" spans="10:12">
      <c r="J6441" s="2"/>
      <c r="K6441" s="2"/>
      <c r="L6441" s="2"/>
    </row>
    <row r="6442" spans="10:12">
      <c r="J6442" s="2"/>
      <c r="K6442" s="2"/>
      <c r="L6442" s="2"/>
    </row>
    <row r="6443" spans="10:12">
      <c r="J6443" s="2"/>
      <c r="K6443" s="2"/>
      <c r="L6443" s="2"/>
    </row>
    <row r="6444" spans="10:12">
      <c r="J6444" s="2"/>
      <c r="K6444" s="2"/>
      <c r="L6444" s="2"/>
    </row>
    <row r="6445" spans="10:12">
      <c r="J6445" s="2"/>
      <c r="K6445" s="2"/>
      <c r="L6445" s="2"/>
    </row>
    <row r="6446" spans="10:12">
      <c r="J6446" s="2"/>
      <c r="K6446" s="2"/>
      <c r="L6446" s="2"/>
    </row>
    <row r="6447" spans="10:12">
      <c r="J6447" s="2"/>
      <c r="K6447" s="2"/>
      <c r="L6447" s="2"/>
    </row>
    <row r="6448" spans="10:12">
      <c r="J6448" s="2"/>
      <c r="K6448" s="2"/>
      <c r="L6448" s="2"/>
    </row>
    <row r="6449" spans="10:12">
      <c r="J6449" s="2"/>
      <c r="K6449" s="2"/>
      <c r="L6449" s="2"/>
    </row>
    <row r="6450" spans="10:12">
      <c r="J6450" s="2"/>
      <c r="K6450" s="2"/>
      <c r="L6450" s="2"/>
    </row>
    <row r="6451" spans="10:12">
      <c r="J6451" s="2"/>
      <c r="K6451" s="2"/>
      <c r="L6451" s="2"/>
    </row>
    <row r="6452" spans="10:12">
      <c r="J6452" s="2"/>
      <c r="K6452" s="2"/>
      <c r="L6452" s="2"/>
    </row>
    <row r="6453" spans="10:12">
      <c r="J6453" s="2"/>
      <c r="K6453" s="2"/>
      <c r="L6453" s="2"/>
    </row>
    <row r="6454" spans="10:12">
      <c r="J6454" s="2"/>
      <c r="K6454" s="2"/>
      <c r="L6454" s="2"/>
    </row>
    <row r="6455" spans="10:12">
      <c r="J6455" s="2"/>
      <c r="K6455" s="2"/>
      <c r="L6455" s="2"/>
    </row>
    <row r="6456" spans="10:12">
      <c r="J6456" s="2"/>
      <c r="K6456" s="2"/>
      <c r="L6456" s="2"/>
    </row>
    <row r="6457" spans="10:12">
      <c r="J6457" s="2"/>
      <c r="K6457" s="2"/>
      <c r="L6457" s="2"/>
    </row>
    <row r="6458" spans="10:12">
      <c r="J6458" s="2"/>
      <c r="K6458" s="2"/>
      <c r="L6458" s="2"/>
    </row>
    <row r="6459" spans="10:12">
      <c r="J6459" s="2"/>
      <c r="K6459" s="2"/>
      <c r="L6459" s="2"/>
    </row>
    <row r="6460" spans="10:12">
      <c r="J6460" s="2"/>
      <c r="K6460" s="2"/>
      <c r="L6460" s="2"/>
    </row>
    <row r="6461" spans="10:12">
      <c r="J6461" s="2"/>
      <c r="K6461" s="2"/>
      <c r="L6461" s="2"/>
    </row>
    <row r="6462" spans="10:12">
      <c r="J6462" s="2"/>
      <c r="K6462" s="2"/>
      <c r="L6462" s="2"/>
    </row>
    <row r="6463" spans="10:12">
      <c r="J6463" s="2"/>
      <c r="K6463" s="2"/>
      <c r="L6463" s="2"/>
    </row>
    <row r="6464" spans="10:12">
      <c r="J6464" s="2"/>
      <c r="K6464" s="2"/>
      <c r="L6464" s="2"/>
    </row>
    <row r="6465" spans="10:12">
      <c r="J6465" s="2"/>
      <c r="K6465" s="2"/>
      <c r="L6465" s="2"/>
    </row>
    <row r="6466" spans="10:12">
      <c r="J6466" s="2"/>
      <c r="K6466" s="2"/>
      <c r="L6466" s="2"/>
    </row>
    <row r="6467" spans="10:12">
      <c r="J6467" s="2"/>
      <c r="K6467" s="2"/>
      <c r="L6467" s="2"/>
    </row>
    <row r="6468" spans="10:12">
      <c r="J6468" s="2"/>
      <c r="K6468" s="2"/>
      <c r="L6468" s="2"/>
    </row>
    <row r="6469" spans="10:12">
      <c r="J6469" s="2"/>
      <c r="K6469" s="2"/>
      <c r="L6469" s="2"/>
    </row>
    <row r="6470" spans="10:12">
      <c r="J6470" s="2"/>
      <c r="K6470" s="2"/>
      <c r="L6470" s="2"/>
    </row>
    <row r="6471" spans="10:12">
      <c r="J6471" s="2"/>
      <c r="K6471" s="2"/>
      <c r="L6471" s="2"/>
    </row>
    <row r="6472" spans="10:12">
      <c r="J6472" s="2"/>
      <c r="K6472" s="2"/>
      <c r="L6472" s="2"/>
    </row>
    <row r="6473" spans="10:12">
      <c r="J6473" s="2"/>
      <c r="K6473" s="2"/>
      <c r="L6473" s="2"/>
    </row>
    <row r="6474" spans="10:12">
      <c r="J6474" s="2"/>
      <c r="K6474" s="2"/>
      <c r="L6474" s="2"/>
    </row>
    <row r="6475" spans="10:12">
      <c r="J6475" s="2"/>
      <c r="K6475" s="2"/>
      <c r="L6475" s="2"/>
    </row>
    <row r="6476" spans="10:12">
      <c r="J6476" s="2"/>
      <c r="K6476" s="2"/>
      <c r="L6476" s="2"/>
    </row>
    <row r="6477" spans="10:12">
      <c r="J6477" s="2"/>
      <c r="K6477" s="2"/>
      <c r="L6477" s="2"/>
    </row>
    <row r="6478" spans="10:12">
      <c r="J6478" s="2"/>
      <c r="K6478" s="2"/>
      <c r="L6478" s="2"/>
    </row>
    <row r="6479" spans="10:12">
      <c r="J6479" s="2"/>
      <c r="K6479" s="2"/>
      <c r="L6479" s="2"/>
    </row>
    <row r="6480" spans="10:12">
      <c r="J6480" s="2"/>
      <c r="K6480" s="2"/>
      <c r="L6480" s="2"/>
    </row>
    <row r="6481" spans="10:12">
      <c r="J6481" s="2"/>
      <c r="K6481" s="2"/>
      <c r="L6481" s="2"/>
    </row>
    <row r="6482" spans="10:12">
      <c r="J6482" s="2"/>
      <c r="K6482" s="2"/>
      <c r="L6482" s="2"/>
    </row>
    <row r="6483" spans="10:12">
      <c r="J6483" s="2"/>
      <c r="K6483" s="2"/>
      <c r="L6483" s="2"/>
    </row>
    <row r="6484" spans="10:12">
      <c r="J6484" s="2"/>
      <c r="K6484" s="2"/>
      <c r="L6484" s="2"/>
    </row>
    <row r="6485" spans="10:12">
      <c r="J6485" s="2"/>
      <c r="K6485" s="2"/>
      <c r="L6485" s="2"/>
    </row>
    <row r="6486" spans="10:12">
      <c r="J6486" s="2"/>
      <c r="K6486" s="2"/>
      <c r="L6486" s="2"/>
    </row>
    <row r="6487" spans="10:12">
      <c r="J6487" s="2"/>
      <c r="K6487" s="2"/>
      <c r="L6487" s="2"/>
    </row>
    <row r="6488" spans="10:12">
      <c r="J6488" s="2"/>
      <c r="K6488" s="2"/>
      <c r="L6488" s="2"/>
    </row>
    <row r="6489" spans="10:12">
      <c r="J6489" s="2"/>
      <c r="K6489" s="2"/>
      <c r="L6489" s="2"/>
    </row>
    <row r="6490" spans="10:12">
      <c r="J6490" s="2"/>
      <c r="K6490" s="2"/>
      <c r="L6490" s="2"/>
    </row>
    <row r="6491" spans="10:12">
      <c r="J6491" s="2"/>
      <c r="K6491" s="2"/>
      <c r="L6491" s="2"/>
    </row>
    <row r="6492" spans="10:12">
      <c r="J6492" s="2"/>
      <c r="K6492" s="2"/>
      <c r="L6492" s="2"/>
    </row>
    <row r="6493" spans="10:12">
      <c r="J6493" s="2"/>
      <c r="K6493" s="2"/>
      <c r="L6493" s="2"/>
    </row>
    <row r="6494" spans="10:12">
      <c r="J6494" s="2"/>
      <c r="K6494" s="2"/>
      <c r="L6494" s="2"/>
    </row>
    <row r="6495" spans="10:12">
      <c r="J6495" s="2"/>
      <c r="K6495" s="2"/>
      <c r="L6495" s="2"/>
    </row>
    <row r="6496" spans="10:12">
      <c r="J6496" s="2"/>
      <c r="K6496" s="2"/>
      <c r="L6496" s="2"/>
    </row>
    <row r="6497" spans="10:12">
      <c r="J6497" s="2"/>
      <c r="K6497" s="2"/>
      <c r="L6497" s="2"/>
    </row>
    <row r="6498" spans="10:12">
      <c r="J6498" s="2"/>
      <c r="K6498" s="2"/>
      <c r="L6498" s="2"/>
    </row>
    <row r="6499" spans="10:12">
      <c r="J6499" s="2"/>
      <c r="K6499" s="2"/>
      <c r="L6499" s="2"/>
    </row>
    <row r="6500" spans="10:12">
      <c r="J6500" s="2"/>
      <c r="K6500" s="2"/>
      <c r="L6500" s="2"/>
    </row>
    <row r="6501" spans="10:12">
      <c r="J6501" s="2"/>
      <c r="K6501" s="2"/>
      <c r="L6501" s="2"/>
    </row>
    <row r="6502" spans="10:12">
      <c r="J6502" s="2"/>
      <c r="K6502" s="2"/>
      <c r="L6502" s="2"/>
    </row>
    <row r="6503" spans="10:12">
      <c r="J6503" s="2"/>
      <c r="K6503" s="2"/>
      <c r="L6503" s="2"/>
    </row>
    <row r="6504" spans="10:12">
      <c r="J6504" s="2"/>
      <c r="K6504" s="2"/>
      <c r="L6504" s="2"/>
    </row>
    <row r="6505" spans="10:12">
      <c r="J6505" s="2"/>
      <c r="K6505" s="2"/>
      <c r="L6505" s="2"/>
    </row>
    <row r="6506" spans="10:12">
      <c r="J6506" s="2"/>
      <c r="K6506" s="2"/>
      <c r="L6506" s="2"/>
    </row>
    <row r="6507" spans="10:12">
      <c r="J6507" s="2"/>
      <c r="K6507" s="2"/>
      <c r="L6507" s="2"/>
    </row>
    <row r="6508" spans="10:12">
      <c r="J6508" s="2"/>
      <c r="K6508" s="2"/>
      <c r="L6508" s="2"/>
    </row>
    <row r="6509" spans="10:12">
      <c r="J6509" s="2"/>
      <c r="K6509" s="2"/>
      <c r="L6509" s="2"/>
    </row>
    <row r="6510" spans="10:12">
      <c r="J6510" s="2"/>
      <c r="K6510" s="2"/>
      <c r="L6510" s="2"/>
    </row>
    <row r="6511" spans="10:12">
      <c r="J6511" s="2"/>
      <c r="K6511" s="2"/>
      <c r="L6511" s="2"/>
    </row>
    <row r="6512" spans="10:12">
      <c r="J6512" s="2"/>
      <c r="K6512" s="2"/>
      <c r="L6512" s="2"/>
    </row>
    <row r="6513" spans="10:12">
      <c r="J6513" s="2"/>
      <c r="K6513" s="2"/>
      <c r="L6513" s="2"/>
    </row>
    <row r="6514" spans="10:12">
      <c r="J6514" s="2"/>
      <c r="K6514" s="2"/>
      <c r="L6514" s="2"/>
    </row>
    <row r="6515" spans="10:12">
      <c r="J6515" s="2"/>
      <c r="K6515" s="2"/>
      <c r="L6515" s="2"/>
    </row>
    <row r="6516" spans="10:12">
      <c r="J6516" s="2"/>
      <c r="K6516" s="2"/>
      <c r="L6516" s="2"/>
    </row>
    <row r="6517" spans="10:12">
      <c r="J6517" s="2"/>
      <c r="K6517" s="2"/>
      <c r="L6517" s="2"/>
    </row>
    <row r="6518" spans="10:12">
      <c r="J6518" s="2"/>
      <c r="K6518" s="2"/>
      <c r="L6518" s="2"/>
    </row>
    <row r="6519" spans="10:12">
      <c r="J6519" s="2"/>
      <c r="K6519" s="2"/>
      <c r="L6519" s="2"/>
    </row>
    <row r="6520" spans="10:12">
      <c r="J6520" s="2"/>
      <c r="K6520" s="2"/>
      <c r="L6520" s="2"/>
    </row>
    <row r="6521" spans="10:12">
      <c r="J6521" s="2"/>
      <c r="K6521" s="2"/>
      <c r="L6521" s="2"/>
    </row>
    <row r="6522" spans="10:12">
      <c r="J6522" s="2"/>
      <c r="K6522" s="2"/>
      <c r="L6522" s="2"/>
    </row>
    <row r="6523" spans="10:12">
      <c r="J6523" s="2"/>
      <c r="K6523" s="2"/>
      <c r="L6523" s="2"/>
    </row>
    <row r="6524" spans="10:12">
      <c r="J6524" s="2"/>
      <c r="K6524" s="2"/>
      <c r="L6524" s="2"/>
    </row>
    <row r="6525" spans="10:12">
      <c r="J6525" s="2"/>
      <c r="K6525" s="2"/>
      <c r="L6525" s="2"/>
    </row>
    <row r="6526" spans="10:12">
      <c r="J6526" s="2"/>
      <c r="K6526" s="2"/>
      <c r="L6526" s="2"/>
    </row>
    <row r="6527" spans="10:12">
      <c r="J6527" s="2"/>
      <c r="K6527" s="2"/>
      <c r="L6527" s="2"/>
    </row>
    <row r="6528" spans="10:12">
      <c r="J6528" s="2"/>
      <c r="K6528" s="2"/>
      <c r="L6528" s="2"/>
    </row>
    <row r="6529" spans="10:12">
      <c r="J6529" s="2"/>
      <c r="K6529" s="2"/>
      <c r="L6529" s="2"/>
    </row>
    <row r="6530" spans="10:12">
      <c r="J6530" s="2"/>
      <c r="K6530" s="2"/>
      <c r="L6530" s="2"/>
    </row>
    <row r="6531" spans="10:12">
      <c r="J6531" s="2"/>
      <c r="K6531" s="2"/>
      <c r="L6531" s="2"/>
    </row>
    <row r="6532" spans="10:12">
      <c r="J6532" s="2"/>
      <c r="K6532" s="2"/>
      <c r="L6532" s="2"/>
    </row>
    <row r="6533" spans="10:12">
      <c r="J6533" s="2"/>
      <c r="K6533" s="2"/>
      <c r="L6533" s="2"/>
    </row>
    <row r="6534" spans="10:12">
      <c r="J6534" s="2"/>
      <c r="K6534" s="2"/>
      <c r="L6534" s="2"/>
    </row>
    <row r="6535" spans="10:12">
      <c r="J6535" s="2"/>
      <c r="K6535" s="2"/>
      <c r="L6535" s="2"/>
    </row>
    <row r="6536" spans="10:12">
      <c r="J6536" s="2"/>
      <c r="K6536" s="2"/>
      <c r="L6536" s="2"/>
    </row>
    <row r="6537" spans="10:12">
      <c r="J6537" s="2"/>
      <c r="K6537" s="2"/>
      <c r="L6537" s="2"/>
    </row>
    <row r="6538" spans="10:12">
      <c r="J6538" s="2"/>
      <c r="K6538" s="2"/>
      <c r="L6538" s="2"/>
    </row>
    <row r="6539" spans="10:12">
      <c r="J6539" s="2"/>
      <c r="K6539" s="2"/>
      <c r="L6539" s="2"/>
    </row>
    <row r="6540" spans="10:12">
      <c r="J6540" s="2"/>
      <c r="K6540" s="2"/>
      <c r="L6540" s="2"/>
    </row>
    <row r="6541" spans="10:12">
      <c r="J6541" s="2"/>
      <c r="K6541" s="2"/>
      <c r="L6541" s="2"/>
    </row>
    <row r="6542" spans="10:12">
      <c r="J6542" s="2"/>
      <c r="K6542" s="2"/>
      <c r="L6542" s="2"/>
    </row>
    <row r="6543" spans="10:12">
      <c r="J6543" s="2"/>
      <c r="K6543" s="2"/>
      <c r="L6543" s="2"/>
    </row>
    <row r="6544" spans="10:12">
      <c r="J6544" s="2"/>
      <c r="K6544" s="2"/>
      <c r="L6544" s="2"/>
    </row>
    <row r="6545" spans="10:12">
      <c r="J6545" s="2"/>
      <c r="K6545" s="2"/>
      <c r="L6545" s="2"/>
    </row>
    <row r="6546" spans="10:12">
      <c r="J6546" s="2"/>
      <c r="K6546" s="2"/>
      <c r="L6546" s="2"/>
    </row>
    <row r="6547" spans="10:12">
      <c r="J6547" s="2"/>
      <c r="K6547" s="2"/>
      <c r="L6547" s="2"/>
    </row>
    <row r="6548" spans="10:12">
      <c r="J6548" s="2"/>
      <c r="K6548" s="2"/>
      <c r="L6548" s="2"/>
    </row>
    <row r="6549" spans="10:12">
      <c r="J6549" s="2"/>
      <c r="K6549" s="2"/>
      <c r="L6549" s="2"/>
    </row>
    <row r="6550" spans="10:12">
      <c r="J6550" s="2"/>
      <c r="K6550" s="2"/>
      <c r="L6550" s="2"/>
    </row>
    <row r="6551" spans="10:12">
      <c r="J6551" s="2"/>
      <c r="K6551" s="2"/>
      <c r="L6551" s="2"/>
    </row>
    <row r="6552" spans="10:12">
      <c r="J6552" s="2"/>
      <c r="K6552" s="2"/>
      <c r="L6552" s="2"/>
    </row>
    <row r="6553" spans="10:12">
      <c r="J6553" s="2"/>
      <c r="K6553" s="2"/>
      <c r="L6553" s="2"/>
    </row>
    <row r="6554" spans="10:12">
      <c r="J6554" s="2"/>
      <c r="K6554" s="2"/>
      <c r="L6554" s="2"/>
    </row>
    <row r="6555" spans="10:12">
      <c r="J6555" s="2"/>
      <c r="K6555" s="2"/>
      <c r="L6555" s="2"/>
    </row>
    <row r="6556" spans="10:12">
      <c r="J6556" s="2"/>
      <c r="K6556" s="2"/>
      <c r="L6556" s="2"/>
    </row>
    <row r="6557" spans="10:12">
      <c r="J6557" s="2"/>
      <c r="K6557" s="2"/>
      <c r="L6557" s="2"/>
    </row>
    <row r="6558" spans="10:12">
      <c r="J6558" s="2"/>
      <c r="K6558" s="2"/>
      <c r="L6558" s="2"/>
    </row>
    <row r="6559" spans="10:12">
      <c r="J6559" s="2"/>
      <c r="K6559" s="2"/>
      <c r="L6559" s="2"/>
    </row>
    <row r="6560" spans="10:12">
      <c r="J6560" s="2"/>
      <c r="K6560" s="2"/>
      <c r="L6560" s="2"/>
    </row>
    <row r="6561" spans="10:12">
      <c r="J6561" s="2"/>
      <c r="K6561" s="2"/>
      <c r="L6561" s="2"/>
    </row>
    <row r="6562" spans="10:12">
      <c r="J6562" s="2"/>
      <c r="K6562" s="2"/>
      <c r="L6562" s="2"/>
    </row>
    <row r="6563" spans="10:12">
      <c r="J6563" s="2"/>
      <c r="K6563" s="2"/>
      <c r="L6563" s="2"/>
    </row>
    <row r="6564" spans="10:12">
      <c r="J6564" s="2"/>
      <c r="K6564" s="2"/>
      <c r="L6564" s="2"/>
    </row>
    <row r="6565" spans="10:12">
      <c r="J6565" s="2"/>
      <c r="K6565" s="2"/>
      <c r="L6565" s="2"/>
    </row>
    <row r="6566" spans="10:12">
      <c r="J6566" s="2"/>
      <c r="K6566" s="2"/>
      <c r="L6566" s="2"/>
    </row>
    <row r="6567" spans="10:12">
      <c r="J6567" s="2"/>
      <c r="K6567" s="2"/>
      <c r="L6567" s="2"/>
    </row>
    <row r="6568" spans="10:12">
      <c r="J6568" s="2"/>
      <c r="K6568" s="2"/>
      <c r="L6568" s="2"/>
    </row>
    <row r="6569" spans="10:12">
      <c r="J6569" s="2"/>
      <c r="K6569" s="2"/>
      <c r="L6569" s="2"/>
    </row>
    <row r="6570" spans="10:12">
      <c r="J6570" s="2"/>
      <c r="K6570" s="2"/>
      <c r="L6570" s="2"/>
    </row>
    <row r="6571" spans="10:12">
      <c r="J6571" s="2"/>
      <c r="K6571" s="2"/>
      <c r="L6571" s="2"/>
    </row>
    <row r="6572" spans="10:12">
      <c r="J6572" s="2"/>
      <c r="K6572" s="2"/>
      <c r="L6572" s="2"/>
    </row>
    <row r="6573" spans="10:12">
      <c r="J6573" s="2"/>
      <c r="K6573" s="2"/>
      <c r="L6573" s="2"/>
    </row>
    <row r="6574" spans="10:12">
      <c r="J6574" s="2"/>
      <c r="K6574" s="2"/>
      <c r="L6574" s="2"/>
    </row>
    <row r="6575" spans="10:12">
      <c r="J6575" s="2"/>
      <c r="K6575" s="2"/>
      <c r="L6575" s="2"/>
    </row>
    <row r="6576" spans="10:12">
      <c r="J6576" s="2"/>
      <c r="K6576" s="2"/>
      <c r="L6576" s="2"/>
    </row>
    <row r="6577" spans="10:12">
      <c r="J6577" s="2"/>
      <c r="K6577" s="2"/>
      <c r="L6577" s="2"/>
    </row>
    <row r="6578" spans="10:12">
      <c r="J6578" s="2"/>
      <c r="K6578" s="2"/>
      <c r="L6578" s="2"/>
    </row>
    <row r="6579" spans="10:12">
      <c r="J6579" s="2"/>
      <c r="K6579" s="2"/>
      <c r="L6579" s="2"/>
    </row>
    <row r="6580" spans="10:12">
      <c r="J6580" s="2"/>
      <c r="K6580" s="2"/>
      <c r="L6580" s="2"/>
    </row>
    <row r="6581" spans="10:12">
      <c r="J6581" s="2"/>
      <c r="K6581" s="2"/>
      <c r="L6581" s="2"/>
    </row>
    <row r="6582" spans="10:12">
      <c r="J6582" s="2"/>
      <c r="K6582" s="2"/>
      <c r="L6582" s="2"/>
    </row>
    <row r="6583" spans="10:12">
      <c r="J6583" s="2"/>
      <c r="K6583" s="2"/>
      <c r="L6583" s="2"/>
    </row>
    <row r="6584" spans="10:12">
      <c r="J6584" s="2"/>
      <c r="K6584" s="2"/>
      <c r="L6584" s="2"/>
    </row>
    <row r="6585" spans="10:12">
      <c r="J6585" s="2"/>
      <c r="K6585" s="2"/>
      <c r="L6585" s="2"/>
    </row>
    <row r="6586" spans="10:12">
      <c r="J6586" s="2"/>
      <c r="K6586" s="2"/>
      <c r="L6586" s="2"/>
    </row>
    <row r="6587" spans="10:12">
      <c r="J6587" s="2"/>
      <c r="K6587" s="2"/>
      <c r="L6587" s="2"/>
    </row>
    <row r="6588" spans="10:12">
      <c r="J6588" s="2"/>
      <c r="K6588" s="2"/>
      <c r="L6588" s="2"/>
    </row>
    <row r="6589" spans="10:12">
      <c r="J6589" s="2"/>
      <c r="K6589" s="2"/>
      <c r="L6589" s="2"/>
    </row>
    <row r="6590" spans="10:12">
      <c r="J6590" s="2"/>
      <c r="K6590" s="2"/>
      <c r="L6590" s="2"/>
    </row>
    <row r="6591" spans="10:12">
      <c r="J6591" s="2"/>
      <c r="K6591" s="2"/>
      <c r="L6591" s="2"/>
    </row>
    <row r="6592" spans="10:12">
      <c r="J6592" s="2"/>
      <c r="K6592" s="2"/>
      <c r="L6592" s="2"/>
    </row>
    <row r="6593" spans="10:12">
      <c r="J6593" s="2"/>
      <c r="K6593" s="2"/>
      <c r="L6593" s="2"/>
    </row>
    <row r="6594" spans="10:12">
      <c r="J6594" s="2"/>
      <c r="K6594" s="2"/>
      <c r="L6594" s="2"/>
    </row>
    <row r="6595" spans="10:12">
      <c r="J6595" s="2"/>
      <c r="K6595" s="2"/>
      <c r="L6595" s="2"/>
    </row>
    <row r="6596" spans="10:12">
      <c r="J6596" s="2"/>
      <c r="K6596" s="2"/>
      <c r="L6596" s="2"/>
    </row>
    <row r="6597" spans="10:12">
      <c r="J6597" s="2"/>
      <c r="K6597" s="2"/>
      <c r="L6597" s="2"/>
    </row>
    <row r="6598" spans="10:12">
      <c r="J6598" s="2"/>
      <c r="K6598" s="2"/>
      <c r="L6598" s="2"/>
    </row>
    <row r="6599" spans="10:12">
      <c r="J6599" s="2"/>
      <c r="K6599" s="2"/>
      <c r="L6599" s="2"/>
    </row>
    <row r="6600" spans="10:12">
      <c r="J6600" s="2"/>
      <c r="K6600" s="2"/>
      <c r="L6600" s="2"/>
    </row>
    <row r="6601" spans="10:12">
      <c r="J6601" s="2"/>
      <c r="K6601" s="2"/>
      <c r="L6601" s="2"/>
    </row>
    <row r="6602" spans="10:12">
      <c r="J6602" s="2"/>
      <c r="K6602" s="2"/>
      <c r="L6602" s="2"/>
    </row>
    <row r="6603" spans="10:12">
      <c r="J6603" s="2"/>
      <c r="K6603" s="2"/>
      <c r="L6603" s="2"/>
    </row>
    <row r="6604" spans="10:12">
      <c r="J6604" s="2"/>
      <c r="K6604" s="2"/>
      <c r="L6604" s="2"/>
    </row>
    <row r="6605" spans="10:12">
      <c r="J6605" s="2"/>
      <c r="K6605" s="2"/>
      <c r="L6605" s="2"/>
    </row>
    <row r="6606" spans="10:12">
      <c r="J6606" s="2"/>
      <c r="K6606" s="2"/>
      <c r="L6606" s="2"/>
    </row>
    <row r="6607" spans="10:12">
      <c r="J6607" s="2"/>
      <c r="K6607" s="2"/>
      <c r="L6607" s="2"/>
    </row>
    <row r="6608" spans="10:12">
      <c r="J6608" s="2"/>
      <c r="K6608" s="2"/>
      <c r="L6608" s="2"/>
    </row>
    <row r="6609" spans="10:12">
      <c r="J6609" s="2"/>
      <c r="K6609" s="2"/>
      <c r="L6609" s="2"/>
    </row>
    <row r="6610" spans="10:12">
      <c r="J6610" s="2"/>
      <c r="K6610" s="2"/>
      <c r="L6610" s="2"/>
    </row>
    <row r="6611" spans="10:12">
      <c r="J6611" s="2"/>
      <c r="K6611" s="2"/>
      <c r="L6611" s="2"/>
    </row>
    <row r="6612" spans="10:12">
      <c r="J6612" s="2"/>
      <c r="K6612" s="2"/>
      <c r="L6612" s="2"/>
    </row>
    <row r="6613" spans="10:12">
      <c r="J6613" s="2"/>
      <c r="K6613" s="2"/>
      <c r="L6613" s="2"/>
    </row>
    <row r="6614" spans="10:12">
      <c r="J6614" s="2"/>
      <c r="K6614" s="2"/>
      <c r="L6614" s="2"/>
    </row>
    <row r="6615" spans="10:12">
      <c r="J6615" s="2"/>
      <c r="K6615" s="2"/>
      <c r="L6615" s="2"/>
    </row>
    <row r="6616" spans="10:12">
      <c r="J6616" s="2"/>
      <c r="K6616" s="2"/>
      <c r="L6616" s="2"/>
    </row>
    <row r="6617" spans="10:12">
      <c r="J6617" s="2"/>
      <c r="K6617" s="2"/>
      <c r="L6617" s="2"/>
    </row>
    <row r="6618" spans="10:12">
      <c r="J6618" s="2"/>
      <c r="K6618" s="2"/>
      <c r="L6618" s="2"/>
    </row>
    <row r="6619" spans="10:12">
      <c r="J6619" s="2"/>
      <c r="K6619" s="2"/>
      <c r="L6619" s="2"/>
    </row>
    <row r="6620" spans="10:12">
      <c r="J6620" s="2"/>
      <c r="K6620" s="2"/>
      <c r="L6620" s="2"/>
    </row>
    <row r="6621" spans="10:12">
      <c r="J6621" s="2"/>
      <c r="K6621" s="2"/>
      <c r="L6621" s="2"/>
    </row>
    <row r="6622" spans="10:12">
      <c r="J6622" s="2"/>
      <c r="K6622" s="2"/>
      <c r="L6622" s="2"/>
    </row>
    <row r="6623" spans="10:12">
      <c r="J6623" s="2"/>
      <c r="K6623" s="2"/>
      <c r="L6623" s="2"/>
    </row>
    <row r="6624" spans="10:12">
      <c r="J6624" s="2"/>
      <c r="K6624" s="2"/>
      <c r="L6624" s="2"/>
    </row>
    <row r="6625" spans="10:12">
      <c r="J6625" s="2"/>
      <c r="K6625" s="2"/>
      <c r="L6625" s="2"/>
    </row>
    <row r="6626" spans="10:12">
      <c r="J6626" s="2"/>
      <c r="K6626" s="2"/>
      <c r="L6626" s="2"/>
    </row>
    <row r="6627" spans="10:12">
      <c r="J6627" s="2"/>
      <c r="K6627" s="2"/>
      <c r="L6627" s="2"/>
    </row>
    <row r="6628" spans="10:12">
      <c r="J6628" s="2"/>
      <c r="K6628" s="2"/>
      <c r="L6628" s="2"/>
    </row>
    <row r="6629" spans="10:12">
      <c r="J6629" s="2"/>
      <c r="K6629" s="2"/>
      <c r="L6629" s="2"/>
    </row>
    <row r="6630" spans="10:12">
      <c r="J6630" s="2"/>
      <c r="K6630" s="2"/>
      <c r="L6630" s="2"/>
    </row>
    <row r="6631" spans="10:12">
      <c r="J6631" s="2"/>
      <c r="K6631" s="2"/>
      <c r="L6631" s="2"/>
    </row>
    <row r="6632" spans="10:12">
      <c r="J6632" s="2"/>
      <c r="K6632" s="2"/>
      <c r="L6632" s="2"/>
    </row>
    <row r="6633" spans="10:12">
      <c r="J6633" s="2"/>
      <c r="K6633" s="2"/>
      <c r="L6633" s="2"/>
    </row>
    <row r="6634" spans="10:12">
      <c r="J6634" s="2"/>
      <c r="K6634" s="2"/>
      <c r="L6634" s="2"/>
    </row>
    <row r="6635" spans="10:12">
      <c r="J6635" s="2"/>
      <c r="K6635" s="2"/>
      <c r="L6635" s="2"/>
    </row>
    <row r="6636" spans="10:12">
      <c r="J6636" s="2"/>
      <c r="K6636" s="2"/>
      <c r="L6636" s="2"/>
    </row>
    <row r="6637" spans="10:12">
      <c r="J6637" s="2"/>
      <c r="K6637" s="2"/>
      <c r="L6637" s="2"/>
    </row>
    <row r="6638" spans="10:12">
      <c r="J6638" s="2"/>
      <c r="K6638" s="2"/>
      <c r="L6638" s="2"/>
    </row>
    <row r="6639" spans="10:12">
      <c r="J6639" s="2"/>
      <c r="K6639" s="2"/>
      <c r="L6639" s="2"/>
    </row>
    <row r="6640" spans="10:12">
      <c r="J6640" s="2"/>
      <c r="K6640" s="2"/>
      <c r="L6640" s="2"/>
    </row>
    <row r="6641" spans="10:12">
      <c r="J6641" s="2"/>
      <c r="K6641" s="2"/>
      <c r="L6641" s="2"/>
    </row>
    <row r="6642" spans="10:12">
      <c r="J6642" s="2"/>
      <c r="K6642" s="2"/>
      <c r="L6642" s="2"/>
    </row>
    <row r="6643" spans="10:12">
      <c r="J6643" s="2"/>
      <c r="K6643" s="2"/>
      <c r="L6643" s="2"/>
    </row>
    <row r="6644" spans="10:12">
      <c r="J6644" s="2"/>
      <c r="K6644" s="2"/>
      <c r="L6644" s="2"/>
    </row>
    <row r="6645" spans="10:12">
      <c r="J6645" s="2"/>
      <c r="K6645" s="2"/>
      <c r="L6645" s="2"/>
    </row>
    <row r="6646" spans="10:12">
      <c r="J6646" s="2"/>
      <c r="K6646" s="2"/>
      <c r="L6646" s="2"/>
    </row>
    <row r="6647" spans="10:12">
      <c r="J6647" s="2"/>
      <c r="K6647" s="2"/>
      <c r="L6647" s="2"/>
    </row>
    <row r="6648" spans="10:12">
      <c r="J6648" s="2"/>
      <c r="K6648" s="2"/>
      <c r="L6648" s="2"/>
    </row>
    <row r="6649" spans="10:12">
      <c r="J6649" s="2"/>
      <c r="K6649" s="2"/>
      <c r="L6649" s="2"/>
    </row>
    <row r="6650" spans="10:12">
      <c r="J6650" s="2"/>
      <c r="K6650" s="2"/>
      <c r="L6650" s="2"/>
    </row>
    <row r="6651" spans="10:12">
      <c r="J6651" s="2"/>
      <c r="K6651" s="2"/>
      <c r="L6651" s="2"/>
    </row>
    <row r="6652" spans="10:12">
      <c r="J6652" s="2"/>
      <c r="K6652" s="2"/>
      <c r="L6652" s="2"/>
    </row>
    <row r="6653" spans="10:12">
      <c r="J6653" s="2"/>
      <c r="K6653" s="2"/>
      <c r="L6653" s="2"/>
    </row>
    <row r="6654" spans="10:12">
      <c r="J6654" s="2"/>
      <c r="K6654" s="2"/>
      <c r="L6654" s="2"/>
    </row>
    <row r="6655" spans="10:12">
      <c r="J6655" s="2"/>
      <c r="K6655" s="2"/>
      <c r="L6655" s="2"/>
    </row>
    <row r="6656" spans="10:12">
      <c r="J6656" s="2"/>
      <c r="K6656" s="2"/>
      <c r="L6656" s="2"/>
    </row>
    <row r="6657" spans="10:12">
      <c r="J6657" s="2"/>
      <c r="K6657" s="2"/>
      <c r="L6657" s="2"/>
    </row>
    <row r="6658" spans="10:12">
      <c r="J6658" s="2"/>
      <c r="K6658" s="2"/>
      <c r="L6658" s="2"/>
    </row>
    <row r="6659" spans="10:12">
      <c r="J6659" s="2"/>
      <c r="K6659" s="2"/>
      <c r="L6659" s="2"/>
    </row>
    <row r="6660" spans="10:12">
      <c r="J6660" s="2"/>
      <c r="K6660" s="2"/>
      <c r="L6660" s="2"/>
    </row>
    <row r="6661" spans="10:12">
      <c r="J6661" s="2"/>
      <c r="K6661" s="2"/>
      <c r="L6661" s="2"/>
    </row>
    <row r="6662" spans="10:12">
      <c r="J6662" s="2"/>
      <c r="K6662" s="2"/>
      <c r="L6662" s="2"/>
    </row>
    <row r="6663" spans="10:12">
      <c r="J6663" s="2"/>
      <c r="K6663" s="2"/>
      <c r="L6663" s="2"/>
    </row>
    <row r="6664" spans="10:12">
      <c r="J6664" s="2"/>
      <c r="K6664" s="2"/>
      <c r="L6664" s="2"/>
    </row>
    <row r="6665" spans="10:12">
      <c r="J6665" s="2"/>
      <c r="K6665" s="2"/>
      <c r="L6665" s="2"/>
    </row>
    <row r="6666" spans="10:12">
      <c r="J6666" s="2"/>
      <c r="K6666" s="2"/>
      <c r="L6666" s="2"/>
    </row>
    <row r="6667" spans="10:12">
      <c r="J6667" s="2"/>
      <c r="K6667" s="2"/>
      <c r="L6667" s="2"/>
    </row>
    <row r="6668" spans="10:12">
      <c r="J6668" s="2"/>
      <c r="K6668" s="2"/>
      <c r="L6668" s="2"/>
    </row>
    <row r="6669" spans="10:12">
      <c r="J6669" s="2"/>
      <c r="K6669" s="2"/>
      <c r="L6669" s="2"/>
    </row>
    <row r="6670" spans="10:12">
      <c r="J6670" s="2"/>
      <c r="K6670" s="2"/>
      <c r="L6670" s="2"/>
    </row>
    <row r="6671" spans="10:12">
      <c r="J6671" s="2"/>
      <c r="K6671" s="2"/>
      <c r="L6671" s="2"/>
    </row>
    <row r="6672" spans="10:12">
      <c r="J6672" s="2"/>
      <c r="K6672" s="2"/>
      <c r="L6672" s="2"/>
    </row>
    <row r="6673" spans="10:12">
      <c r="J6673" s="2"/>
      <c r="K6673" s="2"/>
      <c r="L6673" s="2"/>
    </row>
    <row r="6674" spans="10:12">
      <c r="J6674" s="2"/>
      <c r="K6674" s="2"/>
      <c r="L6674" s="2"/>
    </row>
    <row r="6675" spans="10:12">
      <c r="J6675" s="2"/>
      <c r="K6675" s="2"/>
      <c r="L6675" s="2"/>
    </row>
    <row r="6676" spans="10:12">
      <c r="J6676" s="2"/>
      <c r="K6676" s="2"/>
      <c r="L6676" s="2"/>
    </row>
    <row r="6677" spans="10:12">
      <c r="J6677" s="2"/>
      <c r="K6677" s="2"/>
      <c r="L6677" s="2"/>
    </row>
    <row r="6678" spans="10:12">
      <c r="J6678" s="2"/>
      <c r="K6678" s="2"/>
      <c r="L6678" s="2"/>
    </row>
    <row r="6679" spans="10:12">
      <c r="J6679" s="2"/>
      <c r="K6679" s="2"/>
      <c r="L6679" s="2"/>
    </row>
    <row r="6680" spans="10:12">
      <c r="J6680" s="2"/>
      <c r="K6680" s="2"/>
      <c r="L6680" s="2"/>
    </row>
    <row r="6681" spans="10:12">
      <c r="J6681" s="2"/>
      <c r="K6681" s="2"/>
      <c r="L6681" s="2"/>
    </row>
    <row r="6682" spans="10:12">
      <c r="J6682" s="2"/>
      <c r="K6682" s="2"/>
      <c r="L6682" s="2"/>
    </row>
    <row r="6683" spans="10:12">
      <c r="J6683" s="2"/>
      <c r="K6683" s="2"/>
      <c r="L6683" s="2"/>
    </row>
    <row r="6684" spans="10:12">
      <c r="J6684" s="2"/>
      <c r="K6684" s="2"/>
      <c r="L6684" s="2"/>
    </row>
    <row r="6685" spans="10:12">
      <c r="J6685" s="2"/>
      <c r="K6685" s="2"/>
      <c r="L6685" s="2"/>
    </row>
    <row r="6686" spans="10:12">
      <c r="J6686" s="2"/>
      <c r="K6686" s="2"/>
      <c r="L6686" s="2"/>
    </row>
    <row r="6687" spans="10:12">
      <c r="J6687" s="2"/>
      <c r="K6687" s="2"/>
      <c r="L6687" s="2"/>
    </row>
    <row r="6688" spans="10:12">
      <c r="J6688" s="2"/>
      <c r="K6688" s="2"/>
      <c r="L6688" s="2"/>
    </row>
    <row r="6689" spans="10:12">
      <c r="J6689" s="2"/>
      <c r="K6689" s="2"/>
      <c r="L6689" s="2"/>
    </row>
    <row r="6690" spans="10:12">
      <c r="J6690" s="2"/>
      <c r="K6690" s="2"/>
      <c r="L6690" s="2"/>
    </row>
    <row r="6691" spans="10:12">
      <c r="J6691" s="2"/>
      <c r="K6691" s="2"/>
      <c r="L6691" s="2"/>
    </row>
    <row r="6692" spans="10:12">
      <c r="J6692" s="2"/>
      <c r="K6692" s="2"/>
      <c r="L6692" s="2"/>
    </row>
    <row r="6693" spans="10:12">
      <c r="J6693" s="2"/>
      <c r="K6693" s="2"/>
      <c r="L6693" s="2"/>
    </row>
    <row r="6694" spans="10:12">
      <c r="J6694" s="2"/>
      <c r="K6694" s="2"/>
      <c r="L6694" s="2"/>
    </row>
    <row r="6695" spans="10:12">
      <c r="J6695" s="2"/>
      <c r="K6695" s="2"/>
      <c r="L6695" s="2"/>
    </row>
    <row r="6696" spans="10:12">
      <c r="J6696" s="2"/>
      <c r="K6696" s="2"/>
      <c r="L6696" s="2"/>
    </row>
    <row r="6697" spans="10:12">
      <c r="J6697" s="2"/>
      <c r="K6697" s="2"/>
      <c r="L6697" s="2"/>
    </row>
    <row r="6698" spans="10:12">
      <c r="J6698" s="2"/>
      <c r="K6698" s="2"/>
      <c r="L6698" s="2"/>
    </row>
    <row r="6699" spans="10:12">
      <c r="J6699" s="2"/>
      <c r="K6699" s="2"/>
      <c r="L6699" s="2"/>
    </row>
    <row r="6700" spans="10:12">
      <c r="J6700" s="2"/>
      <c r="K6700" s="2"/>
      <c r="L6700" s="2"/>
    </row>
    <row r="6701" spans="10:12">
      <c r="J6701" s="2"/>
      <c r="K6701" s="2"/>
      <c r="L6701" s="2"/>
    </row>
    <row r="6702" spans="10:12">
      <c r="J6702" s="2"/>
      <c r="K6702" s="2"/>
      <c r="L6702" s="2"/>
    </row>
    <row r="6703" spans="10:12">
      <c r="J6703" s="2"/>
      <c r="K6703" s="2"/>
      <c r="L6703" s="2"/>
    </row>
    <row r="6704" spans="10:12">
      <c r="J6704" s="2"/>
      <c r="K6704" s="2"/>
      <c r="L6704" s="2"/>
    </row>
    <row r="6705" spans="10:12">
      <c r="J6705" s="2"/>
      <c r="K6705" s="2"/>
      <c r="L6705" s="2"/>
    </row>
    <row r="6706" spans="10:12">
      <c r="J6706" s="2"/>
      <c r="K6706" s="2"/>
      <c r="L6706" s="2"/>
    </row>
    <row r="6707" spans="10:12">
      <c r="J6707" s="2"/>
      <c r="K6707" s="2"/>
      <c r="L6707" s="2"/>
    </row>
    <row r="6708" spans="10:12">
      <c r="J6708" s="2"/>
      <c r="K6708" s="2"/>
      <c r="L6708" s="2"/>
    </row>
    <row r="6709" spans="10:12">
      <c r="J6709" s="2"/>
      <c r="K6709" s="2"/>
      <c r="L6709" s="2"/>
    </row>
    <row r="6710" spans="10:12">
      <c r="J6710" s="2"/>
      <c r="K6710" s="2"/>
      <c r="L6710" s="2"/>
    </row>
    <row r="6711" spans="10:12">
      <c r="J6711" s="2"/>
      <c r="K6711" s="2"/>
      <c r="L6711" s="2"/>
    </row>
    <row r="6712" spans="10:12">
      <c r="J6712" s="2"/>
      <c r="K6712" s="2"/>
      <c r="L6712" s="2"/>
    </row>
    <row r="6713" spans="10:12">
      <c r="J6713" s="2"/>
      <c r="K6713" s="2"/>
      <c r="L6713" s="2"/>
    </row>
    <row r="6714" spans="10:12">
      <c r="J6714" s="2"/>
      <c r="K6714" s="2"/>
      <c r="L6714" s="2"/>
    </row>
    <row r="6715" spans="10:12">
      <c r="J6715" s="2"/>
      <c r="K6715" s="2"/>
      <c r="L6715" s="2"/>
    </row>
    <row r="6716" spans="10:12">
      <c r="J6716" s="2"/>
      <c r="K6716" s="2"/>
      <c r="L6716" s="2"/>
    </row>
    <row r="6717" spans="10:12">
      <c r="J6717" s="2"/>
      <c r="K6717" s="2"/>
      <c r="L6717" s="2"/>
    </row>
    <row r="6718" spans="10:12">
      <c r="J6718" s="2"/>
      <c r="K6718" s="2"/>
      <c r="L6718" s="2"/>
    </row>
    <row r="6719" spans="10:12">
      <c r="J6719" s="2"/>
      <c r="K6719" s="2"/>
      <c r="L6719" s="2"/>
    </row>
    <row r="6720" spans="10:12">
      <c r="J6720" s="2"/>
      <c r="K6720" s="2"/>
      <c r="L6720" s="2"/>
    </row>
    <row r="6721" spans="10:12">
      <c r="J6721" s="2"/>
      <c r="K6721" s="2"/>
      <c r="L6721" s="2"/>
    </row>
    <row r="6722" spans="10:12">
      <c r="J6722" s="2"/>
      <c r="K6722" s="2"/>
      <c r="L6722" s="2"/>
    </row>
    <row r="6723" spans="10:12">
      <c r="J6723" s="2"/>
      <c r="K6723" s="2"/>
      <c r="L6723" s="2"/>
    </row>
    <row r="6724" spans="10:12">
      <c r="J6724" s="2"/>
      <c r="K6724" s="2"/>
      <c r="L6724" s="2"/>
    </row>
    <row r="6725" spans="10:12">
      <c r="J6725" s="2"/>
      <c r="K6725" s="2"/>
      <c r="L6725" s="2"/>
    </row>
    <row r="6726" spans="10:12">
      <c r="J6726" s="2"/>
      <c r="K6726" s="2"/>
      <c r="L6726" s="2"/>
    </row>
    <row r="6727" spans="10:12">
      <c r="J6727" s="2"/>
      <c r="K6727" s="2"/>
      <c r="L6727" s="2"/>
    </row>
    <row r="6728" spans="10:12">
      <c r="J6728" s="2"/>
      <c r="K6728" s="2"/>
      <c r="L6728" s="2"/>
    </row>
    <row r="6729" spans="10:12">
      <c r="J6729" s="2"/>
      <c r="K6729" s="2"/>
      <c r="L6729" s="2"/>
    </row>
    <row r="6730" spans="10:12">
      <c r="J6730" s="2"/>
      <c r="K6730" s="2"/>
      <c r="L6730" s="2"/>
    </row>
    <row r="6731" spans="10:12">
      <c r="J6731" s="2"/>
      <c r="K6731" s="2"/>
      <c r="L6731" s="2"/>
    </row>
    <row r="6732" spans="10:12">
      <c r="J6732" s="2"/>
      <c r="K6732" s="2"/>
      <c r="L6732" s="2"/>
    </row>
    <row r="6733" spans="10:12">
      <c r="J6733" s="2"/>
      <c r="K6733" s="2"/>
      <c r="L6733" s="2"/>
    </row>
    <row r="6734" spans="10:12">
      <c r="J6734" s="2"/>
      <c r="K6734" s="2"/>
      <c r="L6734" s="2"/>
    </row>
    <row r="6735" spans="10:12">
      <c r="J6735" s="2"/>
      <c r="K6735" s="2"/>
      <c r="L6735" s="2"/>
    </row>
    <row r="6736" spans="10:12">
      <c r="J6736" s="2"/>
      <c r="K6736" s="2"/>
      <c r="L6736" s="2"/>
    </row>
    <row r="6737" spans="10:12">
      <c r="J6737" s="2"/>
      <c r="K6737" s="2"/>
      <c r="L6737" s="2"/>
    </row>
    <row r="6738" spans="10:12">
      <c r="J6738" s="2"/>
      <c r="K6738" s="2"/>
      <c r="L6738" s="2"/>
    </row>
    <row r="6739" spans="10:12">
      <c r="J6739" s="2"/>
      <c r="K6739" s="2"/>
      <c r="L6739" s="2"/>
    </row>
    <row r="6740" spans="10:12">
      <c r="J6740" s="2"/>
      <c r="K6740" s="2"/>
      <c r="L6740" s="2"/>
    </row>
    <row r="6741" spans="10:12">
      <c r="J6741" s="2"/>
      <c r="K6741" s="2"/>
      <c r="L6741" s="2"/>
    </row>
    <row r="6742" spans="10:12">
      <c r="J6742" s="2"/>
      <c r="K6742" s="2"/>
      <c r="L6742" s="2"/>
    </row>
    <row r="6743" spans="10:12">
      <c r="J6743" s="2"/>
      <c r="K6743" s="2"/>
      <c r="L6743" s="2"/>
    </row>
    <row r="6744" spans="10:12">
      <c r="J6744" s="2"/>
      <c r="K6744" s="2"/>
      <c r="L6744" s="2"/>
    </row>
    <row r="6745" spans="10:12">
      <c r="J6745" s="2"/>
      <c r="K6745" s="2"/>
      <c r="L6745" s="2"/>
    </row>
    <row r="6746" spans="10:12">
      <c r="J6746" s="2"/>
      <c r="K6746" s="2"/>
      <c r="L6746" s="2"/>
    </row>
    <row r="6747" spans="10:12">
      <c r="J6747" s="2"/>
      <c r="K6747" s="2"/>
      <c r="L6747" s="2"/>
    </row>
    <row r="6748" spans="10:12">
      <c r="J6748" s="2"/>
      <c r="K6748" s="2"/>
      <c r="L6748" s="2"/>
    </row>
    <row r="6749" spans="10:12">
      <c r="J6749" s="2"/>
      <c r="K6749" s="2"/>
      <c r="L6749" s="2"/>
    </row>
    <row r="6750" spans="10:12">
      <c r="J6750" s="2"/>
      <c r="K6750" s="2"/>
      <c r="L6750" s="2"/>
    </row>
    <row r="6751" spans="10:12">
      <c r="J6751" s="2"/>
      <c r="K6751" s="2"/>
      <c r="L6751" s="2"/>
    </row>
    <row r="6752" spans="10:12">
      <c r="J6752" s="2"/>
      <c r="K6752" s="2"/>
      <c r="L6752" s="2"/>
    </row>
    <row r="6753" spans="10:12">
      <c r="J6753" s="2"/>
      <c r="K6753" s="2"/>
      <c r="L6753" s="2"/>
    </row>
    <row r="6754" spans="10:12">
      <c r="J6754" s="2"/>
      <c r="K6754" s="2"/>
      <c r="L6754" s="2"/>
    </row>
    <row r="6755" spans="10:12">
      <c r="J6755" s="2"/>
      <c r="K6755" s="2"/>
      <c r="L6755" s="2"/>
    </row>
    <row r="6756" spans="10:12">
      <c r="J6756" s="2"/>
      <c r="K6756" s="2"/>
      <c r="L6756" s="2"/>
    </row>
    <row r="6757" spans="10:12">
      <c r="J6757" s="2"/>
      <c r="K6757" s="2"/>
      <c r="L6757" s="2"/>
    </row>
    <row r="6758" spans="10:12">
      <c r="J6758" s="2"/>
      <c r="K6758" s="2"/>
      <c r="L6758" s="2"/>
    </row>
    <row r="6759" spans="10:12">
      <c r="J6759" s="2"/>
      <c r="K6759" s="2"/>
      <c r="L6759" s="2"/>
    </row>
    <row r="6760" spans="10:12">
      <c r="J6760" s="2"/>
      <c r="K6760" s="2"/>
      <c r="L6760" s="2"/>
    </row>
    <row r="6761" spans="10:12">
      <c r="J6761" s="2"/>
      <c r="K6761" s="2"/>
      <c r="L6761" s="2"/>
    </row>
    <row r="6762" spans="10:12">
      <c r="J6762" s="2"/>
      <c r="K6762" s="2"/>
      <c r="L6762" s="2"/>
    </row>
    <row r="6763" spans="10:12">
      <c r="J6763" s="2"/>
      <c r="K6763" s="2"/>
      <c r="L6763" s="2"/>
    </row>
    <row r="6764" spans="10:12">
      <c r="J6764" s="2"/>
      <c r="K6764" s="2"/>
      <c r="L6764" s="2"/>
    </row>
    <row r="6765" spans="10:12">
      <c r="J6765" s="2"/>
      <c r="K6765" s="2"/>
      <c r="L6765" s="2"/>
    </row>
    <row r="6766" spans="10:12">
      <c r="J6766" s="2"/>
      <c r="K6766" s="2"/>
      <c r="L6766" s="2"/>
    </row>
    <row r="6767" spans="10:12">
      <c r="J6767" s="2"/>
      <c r="K6767" s="2"/>
      <c r="L6767" s="2"/>
    </row>
    <row r="6768" spans="10:12">
      <c r="J6768" s="2"/>
      <c r="K6768" s="2"/>
      <c r="L6768" s="2"/>
    </row>
    <row r="6769" spans="10:12">
      <c r="J6769" s="2"/>
      <c r="K6769" s="2"/>
      <c r="L6769" s="2"/>
    </row>
    <row r="6770" spans="10:12">
      <c r="J6770" s="2"/>
      <c r="K6770" s="2"/>
      <c r="L6770" s="2"/>
    </row>
    <row r="6771" spans="10:12">
      <c r="J6771" s="2"/>
      <c r="K6771" s="2"/>
      <c r="L6771" s="2"/>
    </row>
    <row r="6772" spans="10:12">
      <c r="J6772" s="2"/>
      <c r="K6772" s="2"/>
      <c r="L6772" s="2"/>
    </row>
    <row r="6773" spans="10:12">
      <c r="J6773" s="2"/>
      <c r="K6773" s="2"/>
      <c r="L6773" s="2"/>
    </row>
    <row r="6774" spans="10:12">
      <c r="J6774" s="2"/>
      <c r="K6774" s="2"/>
      <c r="L6774" s="2"/>
    </row>
    <row r="6775" spans="10:12">
      <c r="J6775" s="2"/>
      <c r="K6775" s="2"/>
      <c r="L6775" s="2"/>
    </row>
    <row r="6776" spans="10:12">
      <c r="J6776" s="2"/>
      <c r="K6776" s="2"/>
      <c r="L6776" s="2"/>
    </row>
    <row r="6777" spans="10:12">
      <c r="J6777" s="2"/>
      <c r="K6777" s="2"/>
      <c r="L6777" s="2"/>
    </row>
    <row r="6778" spans="10:12">
      <c r="J6778" s="2"/>
      <c r="K6778" s="2"/>
      <c r="L6778" s="2"/>
    </row>
    <row r="6779" spans="10:12">
      <c r="J6779" s="2"/>
      <c r="K6779" s="2"/>
      <c r="L6779" s="2"/>
    </row>
    <row r="6780" spans="10:12">
      <c r="J6780" s="2"/>
      <c r="K6780" s="2"/>
      <c r="L6780" s="2"/>
    </row>
    <row r="6781" spans="10:12">
      <c r="J6781" s="2"/>
      <c r="K6781" s="2"/>
      <c r="L6781" s="2"/>
    </row>
    <row r="6782" spans="10:12">
      <c r="J6782" s="2"/>
      <c r="K6782" s="2"/>
      <c r="L6782" s="2"/>
    </row>
    <row r="6783" spans="10:12">
      <c r="J6783" s="2"/>
      <c r="K6783" s="2"/>
      <c r="L6783" s="2"/>
    </row>
    <row r="6784" spans="10:12">
      <c r="J6784" s="2"/>
      <c r="K6784" s="2"/>
      <c r="L6784" s="2"/>
    </row>
    <row r="6785" spans="10:12">
      <c r="J6785" s="2"/>
      <c r="K6785" s="2"/>
      <c r="L6785" s="2"/>
    </row>
    <row r="6786" spans="10:12">
      <c r="J6786" s="2"/>
      <c r="K6786" s="2"/>
      <c r="L6786" s="2"/>
    </row>
    <row r="6787" spans="10:12">
      <c r="J6787" s="2"/>
      <c r="K6787" s="2"/>
      <c r="L6787" s="2"/>
    </row>
    <row r="6788" spans="10:12">
      <c r="J6788" s="2"/>
      <c r="K6788" s="2"/>
      <c r="L6788" s="2"/>
    </row>
    <row r="6789" spans="10:12">
      <c r="J6789" s="2"/>
      <c r="K6789" s="2"/>
      <c r="L6789" s="2"/>
    </row>
    <row r="6790" spans="10:12">
      <c r="J6790" s="2"/>
      <c r="K6790" s="2"/>
      <c r="L6790" s="2"/>
    </row>
    <row r="6791" spans="10:12">
      <c r="J6791" s="2"/>
      <c r="K6791" s="2"/>
      <c r="L6791" s="2"/>
    </row>
    <row r="6792" spans="10:12">
      <c r="J6792" s="2"/>
      <c r="K6792" s="2"/>
      <c r="L6792" s="2"/>
    </row>
    <row r="6793" spans="10:12">
      <c r="J6793" s="2"/>
      <c r="K6793" s="2"/>
      <c r="L6793" s="2"/>
    </row>
    <row r="6794" spans="10:12">
      <c r="J6794" s="2"/>
      <c r="K6794" s="2"/>
      <c r="L6794" s="2"/>
    </row>
    <row r="6795" spans="10:12">
      <c r="J6795" s="2"/>
      <c r="K6795" s="2"/>
      <c r="L6795" s="2"/>
    </row>
    <row r="6796" spans="10:12">
      <c r="J6796" s="2"/>
      <c r="K6796" s="2"/>
      <c r="L6796" s="2"/>
    </row>
    <row r="6797" spans="10:12">
      <c r="J6797" s="2"/>
      <c r="K6797" s="2"/>
      <c r="L6797" s="2"/>
    </row>
    <row r="6798" spans="10:12">
      <c r="J6798" s="2"/>
      <c r="K6798" s="2"/>
      <c r="L6798" s="2"/>
    </row>
    <row r="6799" spans="10:12">
      <c r="J6799" s="2"/>
      <c r="K6799" s="2"/>
      <c r="L6799" s="2"/>
    </row>
    <row r="6800" spans="10:12">
      <c r="J6800" s="2"/>
      <c r="K6800" s="2"/>
      <c r="L6800" s="2"/>
    </row>
    <row r="6801" spans="10:12">
      <c r="J6801" s="2"/>
      <c r="K6801" s="2"/>
      <c r="L6801" s="2"/>
    </row>
    <row r="6802" spans="10:12">
      <c r="J6802" s="2"/>
      <c r="K6802" s="2"/>
      <c r="L6802" s="2"/>
    </row>
    <row r="6803" spans="10:12">
      <c r="J6803" s="2"/>
      <c r="K6803" s="2"/>
      <c r="L6803" s="2"/>
    </row>
    <row r="6804" spans="10:12">
      <c r="J6804" s="2"/>
      <c r="K6804" s="2"/>
      <c r="L6804" s="2"/>
    </row>
    <row r="6805" spans="10:12">
      <c r="J6805" s="2"/>
      <c r="K6805" s="2"/>
      <c r="L6805" s="2"/>
    </row>
    <row r="6806" spans="10:12">
      <c r="J6806" s="2"/>
      <c r="K6806" s="2"/>
      <c r="L6806" s="2"/>
    </row>
    <row r="6807" spans="10:12">
      <c r="J6807" s="2"/>
      <c r="K6807" s="2"/>
      <c r="L6807" s="2"/>
    </row>
    <row r="6808" spans="10:12">
      <c r="J6808" s="2"/>
      <c r="K6808" s="2"/>
      <c r="L6808" s="2"/>
    </row>
    <row r="6809" spans="10:12">
      <c r="J6809" s="2"/>
      <c r="K6809" s="2"/>
      <c r="L6809" s="2"/>
    </row>
    <row r="6810" spans="10:12">
      <c r="J6810" s="2"/>
      <c r="K6810" s="2"/>
      <c r="L6810" s="2"/>
    </row>
    <row r="6811" spans="10:12">
      <c r="J6811" s="2"/>
      <c r="K6811" s="2"/>
      <c r="L6811" s="2"/>
    </row>
    <row r="6812" spans="10:12">
      <c r="J6812" s="2"/>
      <c r="K6812" s="2"/>
      <c r="L6812" s="2"/>
    </row>
    <row r="6813" spans="10:12">
      <c r="J6813" s="2"/>
      <c r="K6813" s="2"/>
      <c r="L6813" s="2"/>
    </row>
    <row r="6814" spans="10:12">
      <c r="J6814" s="2"/>
      <c r="K6814" s="2"/>
      <c r="L6814" s="2"/>
    </row>
    <row r="6815" spans="10:12">
      <c r="J6815" s="2"/>
      <c r="K6815" s="2"/>
      <c r="L6815" s="2"/>
    </row>
    <row r="6816" spans="10:12">
      <c r="J6816" s="2"/>
      <c r="K6816" s="2"/>
      <c r="L6816" s="2"/>
    </row>
    <row r="6817" spans="10:12">
      <c r="J6817" s="2"/>
      <c r="K6817" s="2"/>
      <c r="L6817" s="2"/>
    </row>
    <row r="6818" spans="10:12">
      <c r="J6818" s="2"/>
      <c r="K6818" s="2"/>
      <c r="L6818" s="2"/>
    </row>
    <row r="6819" spans="10:12">
      <c r="J6819" s="2"/>
      <c r="K6819" s="2"/>
      <c r="L6819" s="2"/>
    </row>
    <row r="6820" spans="10:12">
      <c r="J6820" s="2"/>
      <c r="K6820" s="2"/>
      <c r="L6820" s="2"/>
    </row>
    <row r="6821" spans="10:12">
      <c r="J6821" s="2"/>
      <c r="K6821" s="2"/>
      <c r="L6821" s="2"/>
    </row>
    <row r="6822" spans="10:12">
      <c r="J6822" s="2"/>
      <c r="K6822" s="2"/>
      <c r="L6822" s="2"/>
    </row>
    <row r="6823" spans="10:12">
      <c r="J6823" s="2"/>
      <c r="K6823" s="2"/>
      <c r="L6823" s="2"/>
    </row>
    <row r="6824" spans="10:12">
      <c r="J6824" s="2"/>
      <c r="K6824" s="2"/>
      <c r="L6824" s="2"/>
    </row>
    <row r="6825" spans="10:12">
      <c r="J6825" s="2"/>
      <c r="K6825" s="2"/>
      <c r="L6825" s="2"/>
    </row>
    <row r="6826" spans="10:12">
      <c r="J6826" s="2"/>
      <c r="K6826" s="2"/>
      <c r="L6826" s="2"/>
    </row>
    <row r="6827" spans="10:12">
      <c r="J6827" s="2"/>
      <c r="K6827" s="2"/>
      <c r="L6827" s="2"/>
    </row>
    <row r="6828" spans="10:12">
      <c r="J6828" s="2"/>
      <c r="K6828" s="2"/>
      <c r="L6828" s="2"/>
    </row>
    <row r="6829" spans="10:12">
      <c r="J6829" s="2"/>
      <c r="K6829" s="2"/>
      <c r="L6829" s="2"/>
    </row>
    <row r="6830" spans="10:12">
      <c r="J6830" s="2"/>
      <c r="K6830" s="2"/>
      <c r="L6830" s="2"/>
    </row>
    <row r="6831" spans="10:12">
      <c r="J6831" s="2"/>
      <c r="K6831" s="2"/>
      <c r="L6831" s="2"/>
    </row>
    <row r="6832" spans="10:12">
      <c r="J6832" s="2"/>
      <c r="K6832" s="2"/>
      <c r="L6832" s="2"/>
    </row>
    <row r="6833" spans="10:12">
      <c r="J6833" s="2"/>
      <c r="K6833" s="2"/>
      <c r="L6833" s="2"/>
    </row>
    <row r="6834" spans="10:12">
      <c r="J6834" s="2"/>
      <c r="K6834" s="2"/>
      <c r="L6834" s="2"/>
    </row>
    <row r="6835" spans="10:12">
      <c r="J6835" s="2"/>
      <c r="K6835" s="2"/>
      <c r="L6835" s="2"/>
    </row>
    <row r="6836" spans="10:12">
      <c r="J6836" s="2"/>
      <c r="K6836" s="2"/>
      <c r="L6836" s="2"/>
    </row>
    <row r="6837" spans="10:12">
      <c r="J6837" s="2"/>
      <c r="K6837" s="2"/>
      <c r="L6837" s="2"/>
    </row>
    <row r="6838" spans="10:12">
      <c r="J6838" s="2"/>
      <c r="K6838" s="2"/>
      <c r="L6838" s="2"/>
    </row>
    <row r="6839" spans="10:12">
      <c r="J6839" s="2"/>
      <c r="K6839" s="2"/>
      <c r="L6839" s="2"/>
    </row>
    <row r="6840" spans="10:12">
      <c r="J6840" s="2"/>
      <c r="K6840" s="2"/>
      <c r="L6840" s="2"/>
    </row>
    <row r="6841" spans="10:12">
      <c r="J6841" s="2"/>
      <c r="K6841" s="2"/>
      <c r="L6841" s="2"/>
    </row>
    <row r="6842" spans="10:12">
      <c r="J6842" s="2"/>
      <c r="K6842" s="2"/>
      <c r="L6842" s="2"/>
    </row>
    <row r="6843" spans="10:12">
      <c r="J6843" s="2"/>
      <c r="K6843" s="2"/>
      <c r="L6843" s="2"/>
    </row>
    <row r="6844" spans="10:12">
      <c r="J6844" s="2"/>
      <c r="K6844" s="2"/>
      <c r="L6844" s="2"/>
    </row>
    <row r="6845" spans="10:12">
      <c r="J6845" s="2"/>
      <c r="K6845" s="2"/>
      <c r="L6845" s="2"/>
    </row>
    <row r="6846" spans="10:12">
      <c r="J6846" s="2"/>
      <c r="K6846" s="2"/>
      <c r="L6846" s="2"/>
    </row>
    <row r="6847" spans="10:12">
      <c r="J6847" s="2"/>
      <c r="K6847" s="2"/>
      <c r="L6847" s="2"/>
    </row>
    <row r="6848" spans="10:12">
      <c r="J6848" s="2"/>
      <c r="K6848" s="2"/>
      <c r="L6848" s="2"/>
    </row>
    <row r="6849" spans="10:12">
      <c r="J6849" s="2"/>
      <c r="K6849" s="2"/>
      <c r="L6849" s="2"/>
    </row>
    <row r="6850" spans="10:12">
      <c r="J6850" s="2"/>
      <c r="K6850" s="2"/>
      <c r="L6850" s="2"/>
    </row>
    <row r="6851" spans="10:12">
      <c r="J6851" s="2"/>
      <c r="K6851" s="2"/>
      <c r="L6851" s="2"/>
    </row>
    <row r="6852" spans="10:12">
      <c r="J6852" s="2"/>
      <c r="K6852" s="2"/>
      <c r="L6852" s="2"/>
    </row>
    <row r="6853" spans="10:12">
      <c r="J6853" s="2"/>
      <c r="K6853" s="2"/>
      <c r="L6853" s="2"/>
    </row>
    <row r="6854" spans="10:12">
      <c r="J6854" s="2"/>
      <c r="K6854" s="2"/>
      <c r="L6854" s="2"/>
    </row>
    <row r="6855" spans="10:12">
      <c r="J6855" s="2"/>
      <c r="K6855" s="2"/>
      <c r="L6855" s="2"/>
    </row>
    <row r="6856" spans="10:12">
      <c r="J6856" s="2"/>
      <c r="K6856" s="2"/>
      <c r="L6856" s="2"/>
    </row>
    <row r="6857" spans="10:12">
      <c r="J6857" s="2"/>
      <c r="K6857" s="2"/>
      <c r="L6857" s="2"/>
    </row>
    <row r="6858" spans="10:12">
      <c r="J6858" s="2"/>
      <c r="K6858" s="2"/>
      <c r="L6858" s="2"/>
    </row>
    <row r="6859" spans="10:12">
      <c r="J6859" s="2"/>
      <c r="K6859" s="2"/>
      <c r="L6859" s="2"/>
    </row>
    <row r="6860" spans="10:12">
      <c r="J6860" s="2"/>
      <c r="K6860" s="2"/>
      <c r="L6860" s="2"/>
    </row>
    <row r="6861" spans="10:12">
      <c r="J6861" s="2"/>
      <c r="K6861" s="2"/>
      <c r="L6861" s="2"/>
    </row>
    <row r="6862" spans="10:12">
      <c r="J6862" s="2"/>
      <c r="K6862" s="2"/>
      <c r="L6862" s="2"/>
    </row>
    <row r="6863" spans="10:12">
      <c r="J6863" s="2"/>
      <c r="K6863" s="2"/>
      <c r="L6863" s="2"/>
    </row>
    <row r="6864" spans="10:12">
      <c r="J6864" s="2"/>
      <c r="K6864" s="2"/>
      <c r="L6864" s="2"/>
    </row>
    <row r="6865" spans="10:12">
      <c r="J6865" s="2"/>
      <c r="K6865" s="2"/>
      <c r="L6865" s="2"/>
    </row>
    <row r="6866" spans="10:12">
      <c r="J6866" s="2"/>
      <c r="K6866" s="2"/>
      <c r="L6866" s="2"/>
    </row>
    <row r="6867" spans="10:12">
      <c r="J6867" s="2"/>
      <c r="K6867" s="2"/>
      <c r="L6867" s="2"/>
    </row>
    <row r="6868" spans="10:12">
      <c r="J6868" s="2"/>
      <c r="K6868" s="2"/>
      <c r="L6868" s="2"/>
    </row>
    <row r="6869" spans="10:12">
      <c r="J6869" s="2"/>
      <c r="K6869" s="2"/>
      <c r="L6869" s="2"/>
    </row>
    <row r="6870" spans="10:12">
      <c r="J6870" s="2"/>
      <c r="K6870" s="2"/>
      <c r="L6870" s="2"/>
    </row>
    <row r="6871" spans="10:12">
      <c r="J6871" s="2"/>
      <c r="K6871" s="2"/>
      <c r="L6871" s="2"/>
    </row>
    <row r="6872" spans="10:12">
      <c r="J6872" s="2"/>
      <c r="K6872" s="2"/>
      <c r="L6872" s="2"/>
    </row>
    <row r="6873" spans="10:12">
      <c r="J6873" s="2"/>
      <c r="K6873" s="2"/>
      <c r="L6873" s="2"/>
    </row>
    <row r="6874" spans="10:12">
      <c r="J6874" s="2"/>
      <c r="K6874" s="2"/>
      <c r="L6874" s="2"/>
    </row>
    <row r="6875" spans="10:12">
      <c r="J6875" s="2"/>
      <c r="K6875" s="2"/>
      <c r="L6875" s="2"/>
    </row>
    <row r="6876" spans="10:12">
      <c r="J6876" s="2"/>
      <c r="K6876" s="2"/>
      <c r="L6876" s="2"/>
    </row>
    <row r="6877" spans="10:12">
      <c r="J6877" s="2"/>
      <c r="K6877" s="2"/>
      <c r="L6877" s="2"/>
    </row>
    <row r="6878" spans="10:12">
      <c r="J6878" s="2"/>
      <c r="K6878" s="2"/>
      <c r="L6878" s="2"/>
    </row>
    <row r="6879" spans="10:12">
      <c r="J6879" s="2"/>
      <c r="K6879" s="2"/>
      <c r="L6879" s="2"/>
    </row>
    <row r="6880" spans="10:12">
      <c r="J6880" s="2"/>
      <c r="K6880" s="2"/>
      <c r="L6880" s="2"/>
    </row>
    <row r="6881" spans="10:12">
      <c r="J6881" s="2"/>
      <c r="K6881" s="2"/>
      <c r="L6881" s="2"/>
    </row>
    <row r="6882" spans="10:12">
      <c r="J6882" s="2"/>
      <c r="K6882" s="2"/>
      <c r="L6882" s="2"/>
    </row>
    <row r="6883" spans="10:12">
      <c r="J6883" s="2"/>
      <c r="K6883" s="2"/>
      <c r="L6883" s="2"/>
    </row>
    <row r="6884" spans="10:12">
      <c r="J6884" s="2"/>
      <c r="K6884" s="2"/>
      <c r="L6884" s="2"/>
    </row>
    <row r="6885" spans="10:12">
      <c r="J6885" s="2"/>
      <c r="K6885" s="2"/>
      <c r="L6885" s="2"/>
    </row>
    <row r="6886" spans="10:12">
      <c r="J6886" s="2"/>
      <c r="K6886" s="2"/>
      <c r="L6886" s="2"/>
    </row>
    <row r="6887" spans="10:12">
      <c r="J6887" s="2"/>
      <c r="K6887" s="2"/>
      <c r="L6887" s="2"/>
    </row>
    <row r="6888" spans="10:12">
      <c r="J6888" s="2"/>
      <c r="K6888" s="2"/>
      <c r="L6888" s="2"/>
    </row>
    <row r="6889" spans="10:12">
      <c r="J6889" s="2"/>
      <c r="K6889" s="2"/>
      <c r="L6889" s="2"/>
    </row>
    <row r="6890" spans="10:12">
      <c r="J6890" s="2"/>
      <c r="K6890" s="2"/>
      <c r="L6890" s="2"/>
    </row>
    <row r="6891" spans="10:12">
      <c r="J6891" s="2"/>
      <c r="K6891" s="2"/>
      <c r="L6891" s="2"/>
    </row>
    <row r="6892" spans="10:12">
      <c r="J6892" s="2"/>
      <c r="K6892" s="2"/>
      <c r="L6892" s="2"/>
    </row>
    <row r="6893" spans="10:12">
      <c r="J6893" s="2"/>
      <c r="K6893" s="2"/>
      <c r="L6893" s="2"/>
    </row>
    <row r="6894" spans="10:12">
      <c r="J6894" s="2"/>
      <c r="K6894" s="2"/>
      <c r="L6894" s="2"/>
    </row>
    <row r="6895" spans="10:12">
      <c r="J6895" s="2"/>
      <c r="K6895" s="2"/>
      <c r="L6895" s="2"/>
    </row>
    <row r="6896" spans="10:12">
      <c r="J6896" s="2"/>
      <c r="K6896" s="2"/>
      <c r="L6896" s="2"/>
    </row>
    <row r="6897" spans="10:12">
      <c r="J6897" s="2"/>
      <c r="K6897" s="2"/>
      <c r="L6897" s="2"/>
    </row>
    <row r="6898" spans="10:12">
      <c r="J6898" s="2"/>
      <c r="K6898" s="2"/>
      <c r="L6898" s="2"/>
    </row>
    <row r="6899" spans="10:12">
      <c r="J6899" s="2"/>
      <c r="K6899" s="2"/>
      <c r="L6899" s="2"/>
    </row>
    <row r="6900" spans="10:12">
      <c r="J6900" s="2"/>
      <c r="K6900" s="2"/>
      <c r="L6900" s="2"/>
    </row>
    <row r="6901" spans="10:12">
      <c r="J6901" s="2"/>
      <c r="K6901" s="2"/>
      <c r="L6901" s="2"/>
    </row>
    <row r="6902" spans="10:12">
      <c r="J6902" s="2"/>
      <c r="K6902" s="2"/>
      <c r="L6902" s="2"/>
    </row>
    <row r="6903" spans="10:12">
      <c r="J6903" s="2"/>
      <c r="K6903" s="2"/>
      <c r="L6903" s="2"/>
    </row>
    <row r="6904" spans="10:12">
      <c r="J6904" s="2"/>
      <c r="K6904" s="2"/>
      <c r="L6904" s="2"/>
    </row>
    <row r="6905" spans="10:12">
      <c r="J6905" s="2"/>
      <c r="K6905" s="2"/>
      <c r="L6905" s="2"/>
    </row>
    <row r="6906" spans="10:12">
      <c r="J6906" s="2"/>
      <c r="K6906" s="2"/>
      <c r="L6906" s="2"/>
    </row>
    <row r="6907" spans="10:12">
      <c r="J6907" s="2"/>
      <c r="K6907" s="2"/>
      <c r="L6907" s="2"/>
    </row>
    <row r="6908" spans="10:12">
      <c r="J6908" s="2"/>
      <c r="K6908" s="2"/>
      <c r="L6908" s="2"/>
    </row>
    <row r="6909" spans="10:12">
      <c r="J6909" s="2"/>
      <c r="K6909" s="2"/>
      <c r="L6909" s="2"/>
    </row>
    <row r="6910" spans="10:12">
      <c r="J6910" s="2"/>
      <c r="K6910" s="2"/>
      <c r="L6910" s="2"/>
    </row>
    <row r="6911" spans="10:12">
      <c r="J6911" s="2"/>
      <c r="K6911" s="2"/>
      <c r="L6911" s="2"/>
    </row>
    <row r="6912" spans="10:12">
      <c r="J6912" s="2"/>
      <c r="K6912" s="2"/>
      <c r="L6912" s="2"/>
    </row>
    <row r="6913" spans="10:12">
      <c r="J6913" s="2"/>
      <c r="K6913" s="2"/>
      <c r="L6913" s="2"/>
    </row>
    <row r="6914" spans="10:12">
      <c r="J6914" s="2"/>
      <c r="K6914" s="2"/>
      <c r="L6914" s="2"/>
    </row>
    <row r="6915" spans="10:12">
      <c r="J6915" s="2"/>
      <c r="K6915" s="2"/>
      <c r="L6915" s="2"/>
    </row>
    <row r="6916" spans="10:12">
      <c r="J6916" s="2"/>
      <c r="K6916" s="2"/>
      <c r="L6916" s="2"/>
    </row>
    <row r="6917" spans="10:12">
      <c r="J6917" s="2"/>
      <c r="K6917" s="2"/>
      <c r="L6917" s="2"/>
    </row>
    <row r="6918" spans="10:12">
      <c r="J6918" s="2"/>
      <c r="K6918" s="2"/>
      <c r="L6918" s="2"/>
    </row>
    <row r="6919" spans="10:12">
      <c r="J6919" s="2"/>
      <c r="K6919" s="2"/>
      <c r="L6919" s="2"/>
    </row>
    <row r="6920" spans="10:12">
      <c r="J6920" s="2"/>
      <c r="K6920" s="2"/>
      <c r="L6920" s="2"/>
    </row>
    <row r="6921" spans="10:12">
      <c r="J6921" s="2"/>
      <c r="K6921" s="2"/>
      <c r="L6921" s="2"/>
    </row>
    <row r="6922" spans="10:12">
      <c r="J6922" s="2"/>
      <c r="K6922" s="2"/>
      <c r="L6922" s="2"/>
    </row>
    <row r="6923" spans="10:12">
      <c r="J6923" s="2"/>
      <c r="K6923" s="2"/>
      <c r="L6923" s="2"/>
    </row>
    <row r="6924" spans="10:12">
      <c r="J6924" s="2"/>
      <c r="K6924" s="2"/>
      <c r="L6924" s="2"/>
    </row>
    <row r="6925" spans="10:12">
      <c r="J6925" s="2"/>
      <c r="K6925" s="2"/>
      <c r="L6925" s="2"/>
    </row>
    <row r="6926" spans="10:12">
      <c r="J6926" s="2"/>
      <c r="K6926" s="2"/>
      <c r="L6926" s="2"/>
    </row>
    <row r="6927" spans="10:12">
      <c r="J6927" s="2"/>
      <c r="K6927" s="2"/>
      <c r="L6927" s="2"/>
    </row>
    <row r="6928" spans="10:12">
      <c r="J6928" s="2"/>
      <c r="K6928" s="2"/>
      <c r="L6928" s="2"/>
    </row>
    <row r="6929" spans="10:12">
      <c r="J6929" s="2"/>
      <c r="K6929" s="2"/>
      <c r="L6929" s="2"/>
    </row>
    <row r="6930" spans="10:12">
      <c r="J6930" s="2"/>
      <c r="K6930" s="2"/>
      <c r="L6930" s="2"/>
    </row>
    <row r="6931" spans="10:12">
      <c r="J6931" s="2"/>
      <c r="K6931" s="2"/>
      <c r="L6931" s="2"/>
    </row>
    <row r="6932" spans="10:12">
      <c r="J6932" s="2"/>
      <c r="K6932" s="2"/>
      <c r="L6932" s="2"/>
    </row>
    <row r="6933" spans="10:12">
      <c r="J6933" s="2"/>
      <c r="K6933" s="2"/>
      <c r="L6933" s="2"/>
    </row>
    <row r="6934" spans="10:12">
      <c r="J6934" s="2"/>
      <c r="K6934" s="2"/>
      <c r="L6934" s="2"/>
    </row>
    <row r="6935" spans="10:12">
      <c r="J6935" s="2"/>
      <c r="K6935" s="2"/>
      <c r="L6935" s="2"/>
    </row>
    <row r="6936" spans="10:12">
      <c r="J6936" s="2"/>
      <c r="K6936" s="2"/>
      <c r="L6936" s="2"/>
    </row>
    <row r="6937" spans="10:12">
      <c r="J6937" s="2"/>
      <c r="K6937" s="2"/>
      <c r="L6937" s="2"/>
    </row>
    <row r="6938" spans="10:12">
      <c r="J6938" s="2"/>
      <c r="K6938" s="2"/>
      <c r="L6938" s="2"/>
    </row>
    <row r="6939" spans="10:12">
      <c r="J6939" s="2"/>
      <c r="K6939" s="2"/>
      <c r="L6939" s="2"/>
    </row>
    <row r="6940" spans="10:12">
      <c r="J6940" s="2"/>
      <c r="K6940" s="2"/>
      <c r="L6940" s="2"/>
    </row>
    <row r="6941" spans="10:12">
      <c r="J6941" s="2"/>
      <c r="K6941" s="2"/>
      <c r="L6941" s="2"/>
    </row>
    <row r="6942" spans="10:12">
      <c r="J6942" s="2"/>
      <c r="K6942" s="2"/>
      <c r="L6942" s="2"/>
    </row>
    <row r="6943" spans="10:12">
      <c r="J6943" s="2"/>
      <c r="K6943" s="2"/>
      <c r="L6943" s="2"/>
    </row>
    <row r="6944" spans="10:12">
      <c r="J6944" s="2"/>
      <c r="K6944" s="2"/>
      <c r="L6944" s="2"/>
    </row>
    <row r="6945" spans="10:12">
      <c r="J6945" s="2"/>
      <c r="K6945" s="2"/>
      <c r="L6945" s="2"/>
    </row>
    <row r="6946" spans="10:12">
      <c r="J6946" s="2"/>
      <c r="K6946" s="2"/>
      <c r="L6946" s="2"/>
    </row>
    <row r="6947" spans="10:12">
      <c r="J6947" s="2"/>
      <c r="K6947" s="2"/>
      <c r="L6947" s="2"/>
    </row>
    <row r="6948" spans="10:12">
      <c r="J6948" s="2"/>
      <c r="K6948" s="2"/>
      <c r="L6948" s="2"/>
    </row>
    <row r="6949" spans="10:12">
      <c r="J6949" s="2"/>
      <c r="K6949" s="2"/>
      <c r="L6949" s="2"/>
    </row>
    <row r="6950" spans="10:12">
      <c r="J6950" s="2"/>
      <c r="K6950" s="2"/>
      <c r="L6950" s="2"/>
    </row>
    <row r="6951" spans="10:12">
      <c r="J6951" s="2"/>
      <c r="K6951" s="2"/>
      <c r="L6951" s="2"/>
    </row>
    <row r="6952" spans="10:12">
      <c r="J6952" s="2"/>
      <c r="K6952" s="2"/>
      <c r="L6952" s="2"/>
    </row>
    <row r="6953" spans="10:12">
      <c r="J6953" s="2"/>
      <c r="K6953" s="2"/>
      <c r="L6953" s="2"/>
    </row>
    <row r="6954" spans="10:12">
      <c r="J6954" s="2"/>
      <c r="K6954" s="2"/>
      <c r="L6954" s="2"/>
    </row>
    <row r="6955" spans="10:12">
      <c r="J6955" s="2"/>
      <c r="K6955" s="2"/>
      <c r="L6955" s="2"/>
    </row>
    <row r="6956" spans="10:12">
      <c r="J6956" s="2"/>
      <c r="K6956" s="2"/>
      <c r="L6956" s="2"/>
    </row>
    <row r="6957" spans="10:12">
      <c r="J6957" s="2"/>
      <c r="K6957" s="2"/>
      <c r="L6957" s="2"/>
    </row>
    <row r="6958" spans="10:12">
      <c r="J6958" s="2"/>
      <c r="K6958" s="2"/>
      <c r="L6958" s="2"/>
    </row>
    <row r="6959" spans="10:12">
      <c r="J6959" s="2"/>
      <c r="K6959" s="2"/>
      <c r="L6959" s="2"/>
    </row>
    <row r="6960" spans="10:12">
      <c r="J6960" s="2"/>
      <c r="K6960" s="2"/>
      <c r="L6960" s="2"/>
    </row>
    <row r="6961" spans="10:12">
      <c r="J6961" s="2"/>
      <c r="K6961" s="2"/>
      <c r="L6961" s="2"/>
    </row>
    <row r="6962" spans="10:12">
      <c r="J6962" s="2"/>
      <c r="K6962" s="2"/>
      <c r="L6962" s="2"/>
    </row>
    <row r="6963" spans="10:12">
      <c r="J6963" s="2"/>
      <c r="K6963" s="2"/>
      <c r="L6963" s="2"/>
    </row>
    <row r="6964" spans="10:12">
      <c r="J6964" s="2"/>
      <c r="K6964" s="2"/>
      <c r="L6964" s="2"/>
    </row>
    <row r="6965" spans="10:12">
      <c r="J6965" s="2"/>
      <c r="K6965" s="2"/>
      <c r="L6965" s="2"/>
    </row>
    <row r="6966" spans="10:12">
      <c r="J6966" s="2"/>
      <c r="K6966" s="2"/>
      <c r="L6966" s="2"/>
    </row>
    <row r="6967" spans="10:12">
      <c r="J6967" s="2"/>
      <c r="K6967" s="2"/>
      <c r="L6967" s="2"/>
    </row>
    <row r="6968" spans="10:12">
      <c r="J6968" s="2"/>
      <c r="K6968" s="2"/>
      <c r="L6968" s="2"/>
    </row>
    <row r="6969" spans="10:12">
      <c r="J6969" s="2"/>
      <c r="K6969" s="2"/>
      <c r="L6969" s="2"/>
    </row>
    <row r="6970" spans="10:12">
      <c r="J6970" s="2"/>
      <c r="K6970" s="2"/>
      <c r="L6970" s="2"/>
    </row>
    <row r="6971" spans="10:12">
      <c r="J6971" s="2"/>
      <c r="K6971" s="2"/>
      <c r="L6971" s="2"/>
    </row>
    <row r="6972" spans="10:12">
      <c r="J6972" s="2"/>
      <c r="K6972" s="2"/>
      <c r="L6972" s="2"/>
    </row>
    <row r="6973" spans="10:12">
      <c r="J6973" s="2"/>
      <c r="K6973" s="2"/>
      <c r="L6973" s="2"/>
    </row>
    <row r="6974" spans="10:12">
      <c r="J6974" s="2"/>
      <c r="K6974" s="2"/>
      <c r="L6974" s="2"/>
    </row>
    <row r="6975" spans="10:12">
      <c r="J6975" s="2"/>
      <c r="K6975" s="2"/>
      <c r="L6975" s="2"/>
    </row>
    <row r="6976" spans="10:12">
      <c r="J6976" s="2"/>
      <c r="K6976" s="2"/>
      <c r="L6976" s="2"/>
    </row>
    <row r="6977" spans="10:12">
      <c r="J6977" s="2"/>
      <c r="K6977" s="2"/>
      <c r="L6977" s="2"/>
    </row>
    <row r="6978" spans="10:12">
      <c r="J6978" s="2"/>
      <c r="K6978" s="2"/>
      <c r="L6978" s="2"/>
    </row>
    <row r="6979" spans="10:12">
      <c r="J6979" s="2"/>
      <c r="K6979" s="2"/>
      <c r="L6979" s="2"/>
    </row>
    <row r="6980" spans="10:12">
      <c r="J6980" s="2"/>
      <c r="K6980" s="2"/>
      <c r="L6980" s="2"/>
    </row>
    <row r="6981" spans="10:12">
      <c r="J6981" s="2"/>
      <c r="K6981" s="2"/>
      <c r="L6981" s="2"/>
    </row>
    <row r="6982" spans="10:12">
      <c r="J6982" s="2"/>
      <c r="K6982" s="2"/>
      <c r="L6982" s="2"/>
    </row>
    <row r="6983" spans="10:12">
      <c r="J6983" s="2"/>
      <c r="K6983" s="2"/>
      <c r="L6983" s="2"/>
    </row>
    <row r="6984" spans="10:12">
      <c r="J6984" s="2"/>
      <c r="K6984" s="2"/>
      <c r="L6984" s="2"/>
    </row>
    <row r="6985" spans="10:12">
      <c r="J6985" s="2"/>
      <c r="K6985" s="2"/>
      <c r="L6985" s="2"/>
    </row>
    <row r="6986" spans="10:12">
      <c r="J6986" s="2"/>
      <c r="K6986" s="2"/>
      <c r="L6986" s="2"/>
    </row>
    <row r="6987" spans="10:12">
      <c r="J6987" s="2"/>
      <c r="K6987" s="2"/>
      <c r="L6987" s="2"/>
    </row>
    <row r="6988" spans="10:12">
      <c r="J6988" s="2"/>
      <c r="K6988" s="2"/>
      <c r="L6988" s="2"/>
    </row>
    <row r="6989" spans="10:12">
      <c r="J6989" s="2"/>
      <c r="K6989" s="2"/>
      <c r="L6989" s="2"/>
    </row>
    <row r="6990" spans="10:12">
      <c r="J6990" s="2"/>
      <c r="K6990" s="2"/>
      <c r="L6990" s="2"/>
    </row>
    <row r="6991" spans="10:12">
      <c r="J6991" s="2"/>
      <c r="K6991" s="2"/>
      <c r="L6991" s="2"/>
    </row>
    <row r="6992" spans="10:12">
      <c r="J6992" s="2"/>
      <c r="K6992" s="2"/>
      <c r="L6992" s="2"/>
    </row>
    <row r="6993" spans="10:12">
      <c r="J6993" s="2"/>
      <c r="K6993" s="2"/>
      <c r="L6993" s="2"/>
    </row>
    <row r="6994" spans="10:12">
      <c r="J6994" s="2"/>
      <c r="K6994" s="2"/>
      <c r="L6994" s="2"/>
    </row>
    <row r="6995" spans="10:12">
      <c r="J6995" s="2"/>
      <c r="K6995" s="2"/>
      <c r="L6995" s="2"/>
    </row>
    <row r="6996" spans="10:12">
      <c r="J6996" s="2"/>
      <c r="K6996" s="2"/>
      <c r="L6996" s="2"/>
    </row>
    <row r="6997" spans="10:12">
      <c r="J6997" s="2"/>
      <c r="K6997" s="2"/>
      <c r="L6997" s="2"/>
    </row>
    <row r="6998" spans="10:12">
      <c r="J6998" s="2"/>
      <c r="K6998" s="2"/>
      <c r="L6998" s="2"/>
    </row>
    <row r="6999" spans="10:12">
      <c r="J6999" s="2"/>
      <c r="K6999" s="2"/>
      <c r="L6999" s="2"/>
    </row>
    <row r="7000" spans="10:12">
      <c r="J7000" s="2"/>
      <c r="K7000" s="2"/>
      <c r="L7000" s="2"/>
    </row>
    <row r="7001" spans="10:12">
      <c r="J7001" s="2"/>
      <c r="K7001" s="2"/>
      <c r="L7001" s="2"/>
    </row>
    <row r="7002" spans="10:12">
      <c r="J7002" s="2"/>
      <c r="K7002" s="2"/>
      <c r="L7002" s="2"/>
    </row>
    <row r="7003" spans="10:12">
      <c r="J7003" s="2"/>
      <c r="K7003" s="2"/>
      <c r="L7003" s="2"/>
    </row>
    <row r="7004" spans="10:12">
      <c r="J7004" s="2"/>
      <c r="K7004" s="2"/>
      <c r="L7004" s="2"/>
    </row>
    <row r="7005" spans="10:12">
      <c r="J7005" s="2"/>
      <c r="K7005" s="2"/>
      <c r="L7005" s="2"/>
    </row>
    <row r="7006" spans="10:12">
      <c r="J7006" s="2"/>
      <c r="K7006" s="2"/>
      <c r="L7006" s="2"/>
    </row>
    <row r="7007" spans="10:12">
      <c r="J7007" s="2"/>
      <c r="K7007" s="2"/>
      <c r="L7007" s="2"/>
    </row>
    <row r="7008" spans="10:12">
      <c r="J7008" s="2"/>
      <c r="K7008" s="2"/>
      <c r="L7008" s="2"/>
    </row>
    <row r="7009" spans="10:12">
      <c r="J7009" s="2"/>
      <c r="K7009" s="2"/>
      <c r="L7009" s="2"/>
    </row>
    <row r="7010" spans="10:12">
      <c r="J7010" s="2"/>
      <c r="K7010" s="2"/>
      <c r="L7010" s="2"/>
    </row>
    <row r="7011" spans="10:12">
      <c r="J7011" s="2"/>
      <c r="K7011" s="2"/>
      <c r="L7011" s="2"/>
    </row>
    <row r="7012" spans="10:12">
      <c r="J7012" s="2"/>
      <c r="K7012" s="2"/>
      <c r="L7012" s="2"/>
    </row>
    <row r="7013" spans="10:12">
      <c r="J7013" s="2"/>
      <c r="K7013" s="2"/>
      <c r="L7013" s="2"/>
    </row>
    <row r="7014" spans="10:12">
      <c r="J7014" s="2"/>
      <c r="K7014" s="2"/>
      <c r="L7014" s="2"/>
    </row>
    <row r="7015" spans="10:12">
      <c r="J7015" s="2"/>
      <c r="K7015" s="2"/>
      <c r="L7015" s="2"/>
    </row>
    <row r="7016" spans="10:12">
      <c r="J7016" s="2"/>
      <c r="K7016" s="2"/>
      <c r="L7016" s="2"/>
    </row>
    <row r="7017" spans="10:12">
      <c r="J7017" s="2"/>
      <c r="K7017" s="2"/>
      <c r="L7017" s="2"/>
    </row>
    <row r="7018" spans="10:12">
      <c r="J7018" s="2"/>
      <c r="K7018" s="2"/>
      <c r="L7018" s="2"/>
    </row>
    <row r="7019" spans="10:12">
      <c r="J7019" s="2"/>
      <c r="K7019" s="2"/>
      <c r="L7019" s="2"/>
    </row>
    <row r="7020" spans="10:12">
      <c r="J7020" s="2"/>
      <c r="K7020" s="2"/>
      <c r="L7020" s="2"/>
    </row>
    <row r="7021" spans="10:12">
      <c r="J7021" s="2"/>
      <c r="K7021" s="2"/>
      <c r="L7021" s="2"/>
    </row>
    <row r="7022" spans="10:12">
      <c r="J7022" s="2"/>
      <c r="K7022" s="2"/>
      <c r="L7022" s="2"/>
    </row>
    <row r="7023" spans="10:12">
      <c r="J7023" s="2"/>
      <c r="K7023" s="2"/>
      <c r="L7023" s="2"/>
    </row>
    <row r="7024" spans="10:12">
      <c r="J7024" s="2"/>
      <c r="K7024" s="2"/>
      <c r="L7024" s="2"/>
    </row>
    <row r="7025" spans="10:12">
      <c r="J7025" s="2"/>
      <c r="K7025" s="2"/>
      <c r="L7025" s="2"/>
    </row>
    <row r="7026" spans="10:12">
      <c r="J7026" s="2"/>
      <c r="K7026" s="2"/>
      <c r="L7026" s="2"/>
    </row>
    <row r="7027" spans="10:12">
      <c r="J7027" s="2"/>
      <c r="K7027" s="2"/>
      <c r="L7027" s="2"/>
    </row>
    <row r="7028" spans="10:12">
      <c r="J7028" s="2"/>
      <c r="K7028" s="2"/>
      <c r="L7028" s="2"/>
    </row>
    <row r="7029" spans="10:12">
      <c r="J7029" s="2"/>
      <c r="K7029" s="2"/>
      <c r="L7029" s="2"/>
    </row>
    <row r="7030" spans="10:12">
      <c r="J7030" s="2"/>
      <c r="K7030" s="2"/>
      <c r="L7030" s="2"/>
    </row>
    <row r="7031" spans="10:12">
      <c r="J7031" s="2"/>
      <c r="K7031" s="2"/>
      <c r="L7031" s="2"/>
    </row>
    <row r="7032" spans="10:12">
      <c r="J7032" s="2"/>
      <c r="K7032" s="2"/>
      <c r="L7032" s="2"/>
    </row>
    <row r="7033" spans="10:12">
      <c r="J7033" s="2"/>
      <c r="K7033" s="2"/>
      <c r="L7033" s="2"/>
    </row>
    <row r="7034" spans="10:12">
      <c r="J7034" s="2"/>
      <c r="K7034" s="2"/>
      <c r="L7034" s="2"/>
    </row>
    <row r="7035" spans="10:12">
      <c r="J7035" s="2"/>
      <c r="K7035" s="2"/>
      <c r="L7035" s="2"/>
    </row>
    <row r="7036" spans="10:12">
      <c r="J7036" s="2"/>
      <c r="K7036" s="2"/>
      <c r="L7036" s="2"/>
    </row>
    <row r="7037" spans="10:12">
      <c r="J7037" s="2"/>
      <c r="K7037" s="2"/>
      <c r="L7037" s="2"/>
    </row>
    <row r="7038" spans="10:12">
      <c r="J7038" s="2"/>
      <c r="K7038" s="2"/>
      <c r="L7038" s="2"/>
    </row>
    <row r="7039" spans="10:12">
      <c r="J7039" s="2"/>
      <c r="K7039" s="2"/>
      <c r="L7039" s="2"/>
    </row>
    <row r="7040" spans="10:12">
      <c r="J7040" s="2"/>
      <c r="K7040" s="2"/>
      <c r="L7040" s="2"/>
    </row>
    <row r="7041" spans="10:12">
      <c r="J7041" s="2"/>
      <c r="K7041" s="2"/>
      <c r="L7041" s="2"/>
    </row>
    <row r="7042" spans="10:12">
      <c r="J7042" s="2"/>
      <c r="K7042" s="2"/>
      <c r="L7042" s="2"/>
    </row>
    <row r="7043" spans="10:12">
      <c r="J7043" s="2"/>
      <c r="K7043" s="2"/>
      <c r="L7043" s="2"/>
    </row>
    <row r="7044" spans="10:12">
      <c r="J7044" s="2"/>
      <c r="K7044" s="2"/>
      <c r="L7044" s="2"/>
    </row>
    <row r="7045" spans="10:12">
      <c r="J7045" s="2"/>
      <c r="K7045" s="2"/>
      <c r="L7045" s="2"/>
    </row>
    <row r="7046" spans="10:12">
      <c r="J7046" s="2"/>
      <c r="K7046" s="2"/>
      <c r="L7046" s="2"/>
    </row>
    <row r="7047" spans="10:12">
      <c r="J7047" s="2"/>
      <c r="K7047" s="2"/>
      <c r="L7047" s="2"/>
    </row>
    <row r="7048" spans="10:12">
      <c r="J7048" s="2"/>
      <c r="K7048" s="2"/>
      <c r="L7048" s="2"/>
    </row>
    <row r="7049" spans="10:12">
      <c r="J7049" s="2"/>
      <c r="K7049" s="2"/>
      <c r="L7049" s="2"/>
    </row>
    <row r="7050" spans="10:12">
      <c r="J7050" s="2"/>
      <c r="K7050" s="2"/>
      <c r="L7050" s="2"/>
    </row>
    <row r="7051" spans="10:12">
      <c r="J7051" s="2"/>
      <c r="K7051" s="2"/>
      <c r="L7051" s="2"/>
    </row>
    <row r="7052" spans="10:12">
      <c r="J7052" s="2"/>
      <c r="K7052" s="2"/>
      <c r="L7052" s="2"/>
    </row>
    <row r="7053" spans="10:12">
      <c r="J7053" s="2"/>
      <c r="K7053" s="2"/>
      <c r="L7053" s="2"/>
    </row>
    <row r="7054" spans="10:12">
      <c r="J7054" s="2"/>
      <c r="K7054" s="2"/>
      <c r="L7054" s="2"/>
    </row>
    <row r="7055" spans="10:12">
      <c r="J7055" s="2"/>
      <c r="K7055" s="2"/>
      <c r="L7055" s="2"/>
    </row>
    <row r="7056" spans="10:12">
      <c r="J7056" s="2"/>
      <c r="K7056" s="2"/>
      <c r="L7056" s="2"/>
    </row>
    <row r="7057" spans="10:12">
      <c r="J7057" s="2"/>
      <c r="K7057" s="2"/>
      <c r="L7057" s="2"/>
    </row>
    <row r="7058" spans="10:12">
      <c r="J7058" s="2"/>
      <c r="K7058" s="2"/>
      <c r="L7058" s="2"/>
    </row>
    <row r="7059" spans="10:12">
      <c r="J7059" s="2"/>
      <c r="K7059" s="2"/>
      <c r="L7059" s="2"/>
    </row>
    <row r="7060" spans="10:12">
      <c r="J7060" s="2"/>
      <c r="K7060" s="2"/>
      <c r="L7060" s="2"/>
    </row>
    <row r="7061" spans="10:12">
      <c r="J7061" s="2"/>
      <c r="K7061" s="2"/>
      <c r="L7061" s="2"/>
    </row>
    <row r="7062" spans="10:12">
      <c r="J7062" s="2"/>
      <c r="K7062" s="2"/>
      <c r="L7062" s="2"/>
    </row>
    <row r="7063" spans="10:12">
      <c r="J7063" s="2"/>
      <c r="K7063" s="2"/>
      <c r="L7063" s="2"/>
    </row>
    <row r="7064" spans="10:12">
      <c r="J7064" s="2"/>
      <c r="K7064" s="2"/>
      <c r="L7064" s="2"/>
    </row>
    <row r="7065" spans="10:12">
      <c r="J7065" s="2"/>
      <c r="K7065" s="2"/>
      <c r="L7065" s="2"/>
    </row>
    <row r="7066" spans="10:12">
      <c r="J7066" s="2"/>
      <c r="K7066" s="2"/>
      <c r="L7066" s="2"/>
    </row>
    <row r="7067" spans="10:12">
      <c r="J7067" s="2"/>
      <c r="K7067" s="2"/>
      <c r="L7067" s="2"/>
    </row>
    <row r="7068" spans="10:12">
      <c r="J7068" s="2"/>
      <c r="K7068" s="2"/>
      <c r="L7068" s="2"/>
    </row>
    <row r="7069" spans="10:12">
      <c r="J7069" s="2"/>
      <c r="K7069" s="2"/>
      <c r="L7069" s="2"/>
    </row>
    <row r="7070" spans="10:12">
      <c r="J7070" s="2"/>
      <c r="K7070" s="2"/>
      <c r="L7070" s="2"/>
    </row>
    <row r="7071" spans="10:12">
      <c r="J7071" s="2"/>
      <c r="K7071" s="2"/>
      <c r="L7071" s="2"/>
    </row>
    <row r="7072" spans="10:12">
      <c r="J7072" s="2"/>
      <c r="K7072" s="2"/>
      <c r="L7072" s="2"/>
    </row>
    <row r="7073" spans="10:12">
      <c r="J7073" s="2"/>
      <c r="K7073" s="2"/>
      <c r="L7073" s="2"/>
    </row>
    <row r="7074" spans="10:12">
      <c r="J7074" s="2"/>
      <c r="K7074" s="2"/>
      <c r="L7074" s="2"/>
    </row>
    <row r="7075" spans="10:12">
      <c r="J7075" s="2"/>
      <c r="K7075" s="2"/>
      <c r="L7075" s="2"/>
    </row>
    <row r="7076" spans="10:12">
      <c r="J7076" s="2"/>
      <c r="K7076" s="2"/>
      <c r="L7076" s="2"/>
    </row>
    <row r="7077" spans="10:12">
      <c r="J7077" s="2"/>
      <c r="K7077" s="2"/>
      <c r="L7077" s="2"/>
    </row>
    <row r="7078" spans="10:12">
      <c r="J7078" s="2"/>
      <c r="K7078" s="2"/>
      <c r="L7078" s="2"/>
    </row>
    <row r="7079" spans="10:12">
      <c r="J7079" s="2"/>
      <c r="K7079" s="2"/>
      <c r="L7079" s="2"/>
    </row>
    <row r="7080" spans="10:12">
      <c r="J7080" s="2"/>
      <c r="K7080" s="2"/>
      <c r="L7080" s="2"/>
    </row>
    <row r="7081" spans="10:12">
      <c r="J7081" s="2"/>
      <c r="K7081" s="2"/>
      <c r="L7081" s="2"/>
    </row>
    <row r="7082" spans="10:12">
      <c r="J7082" s="2"/>
      <c r="K7082" s="2"/>
      <c r="L7082" s="2"/>
    </row>
    <row r="7083" spans="10:12">
      <c r="J7083" s="2"/>
      <c r="K7083" s="2"/>
      <c r="L7083" s="2"/>
    </row>
    <row r="7084" spans="10:12">
      <c r="J7084" s="2"/>
      <c r="K7084" s="2"/>
      <c r="L7084" s="2"/>
    </row>
    <row r="7085" spans="10:12">
      <c r="J7085" s="2"/>
      <c r="K7085" s="2"/>
      <c r="L7085" s="2"/>
    </row>
    <row r="7086" spans="10:12">
      <c r="J7086" s="2"/>
      <c r="K7086" s="2"/>
      <c r="L7086" s="2"/>
    </row>
    <row r="7087" spans="10:12">
      <c r="J7087" s="2"/>
      <c r="K7087" s="2"/>
      <c r="L7087" s="2"/>
    </row>
    <row r="7088" spans="10:12">
      <c r="J7088" s="2"/>
      <c r="K7088" s="2"/>
      <c r="L7088" s="2"/>
    </row>
    <row r="7089" spans="10:12">
      <c r="J7089" s="2"/>
      <c r="K7089" s="2"/>
      <c r="L7089" s="2"/>
    </row>
    <row r="7090" spans="10:12">
      <c r="J7090" s="2"/>
      <c r="K7090" s="2"/>
      <c r="L7090" s="2"/>
    </row>
    <row r="7091" spans="10:12">
      <c r="J7091" s="2"/>
      <c r="K7091" s="2"/>
      <c r="L7091" s="2"/>
    </row>
    <row r="7092" spans="10:12">
      <c r="J7092" s="2"/>
      <c r="K7092" s="2"/>
      <c r="L7092" s="2"/>
    </row>
    <row r="7093" spans="10:12">
      <c r="J7093" s="2"/>
      <c r="K7093" s="2"/>
      <c r="L7093" s="2"/>
    </row>
    <row r="7094" spans="10:12">
      <c r="J7094" s="2"/>
      <c r="K7094" s="2"/>
      <c r="L7094" s="2"/>
    </row>
    <row r="7095" spans="10:12">
      <c r="J7095" s="2"/>
      <c r="K7095" s="2"/>
      <c r="L7095" s="2"/>
    </row>
    <row r="7096" spans="10:12">
      <c r="J7096" s="2"/>
      <c r="K7096" s="2"/>
      <c r="L7096" s="2"/>
    </row>
    <row r="7097" spans="10:12">
      <c r="J7097" s="2"/>
      <c r="K7097" s="2"/>
      <c r="L7097" s="2"/>
    </row>
    <row r="7098" spans="10:12">
      <c r="J7098" s="2"/>
      <c r="K7098" s="2"/>
      <c r="L7098" s="2"/>
    </row>
    <row r="7099" spans="10:12">
      <c r="J7099" s="2"/>
      <c r="K7099" s="2"/>
      <c r="L7099" s="2"/>
    </row>
    <row r="7100" spans="10:12">
      <c r="J7100" s="2"/>
      <c r="K7100" s="2"/>
      <c r="L7100" s="2"/>
    </row>
    <row r="7101" spans="10:12">
      <c r="J7101" s="2"/>
      <c r="K7101" s="2"/>
      <c r="L7101" s="2"/>
    </row>
    <row r="7102" spans="10:12">
      <c r="J7102" s="2"/>
      <c r="K7102" s="2"/>
      <c r="L7102" s="2"/>
    </row>
    <row r="7103" spans="10:12">
      <c r="J7103" s="2"/>
      <c r="K7103" s="2"/>
      <c r="L7103" s="2"/>
    </row>
    <row r="7104" spans="10:12">
      <c r="J7104" s="2"/>
      <c r="K7104" s="2"/>
      <c r="L7104" s="2"/>
    </row>
    <row r="7105" spans="10:12">
      <c r="J7105" s="2"/>
      <c r="K7105" s="2"/>
      <c r="L7105" s="2"/>
    </row>
    <row r="7106" spans="10:12">
      <c r="J7106" s="2"/>
      <c r="K7106" s="2"/>
      <c r="L7106" s="2"/>
    </row>
    <row r="7107" spans="10:12">
      <c r="J7107" s="2"/>
      <c r="K7107" s="2"/>
      <c r="L7107" s="2"/>
    </row>
    <row r="7108" spans="10:12">
      <c r="J7108" s="2"/>
      <c r="K7108" s="2"/>
      <c r="L7108" s="2"/>
    </row>
    <row r="7109" spans="10:12">
      <c r="J7109" s="2"/>
      <c r="K7109" s="2"/>
      <c r="L7109" s="2"/>
    </row>
    <row r="7110" spans="10:12">
      <c r="J7110" s="2"/>
      <c r="K7110" s="2"/>
      <c r="L7110" s="2"/>
    </row>
    <row r="7111" spans="10:12">
      <c r="J7111" s="2"/>
      <c r="K7111" s="2"/>
      <c r="L7111" s="2"/>
    </row>
    <row r="7112" spans="10:12">
      <c r="J7112" s="2"/>
      <c r="K7112" s="2"/>
      <c r="L7112" s="2"/>
    </row>
    <row r="7113" spans="10:12">
      <c r="J7113" s="2"/>
      <c r="K7113" s="2"/>
      <c r="L7113" s="2"/>
    </row>
    <row r="7114" spans="10:12">
      <c r="J7114" s="2"/>
      <c r="K7114" s="2"/>
      <c r="L7114" s="2"/>
    </row>
    <row r="7115" spans="10:12">
      <c r="J7115" s="2"/>
      <c r="K7115" s="2"/>
      <c r="L7115" s="2"/>
    </row>
    <row r="7116" spans="10:12">
      <c r="J7116" s="2"/>
      <c r="K7116" s="2"/>
      <c r="L7116" s="2"/>
    </row>
    <row r="7117" spans="10:12">
      <c r="J7117" s="2"/>
      <c r="K7117" s="2"/>
      <c r="L7117" s="2"/>
    </row>
    <row r="7118" spans="10:12">
      <c r="J7118" s="2"/>
      <c r="K7118" s="2"/>
      <c r="L7118" s="2"/>
    </row>
    <row r="7119" spans="10:12">
      <c r="J7119" s="2"/>
      <c r="K7119" s="2"/>
      <c r="L7119" s="2"/>
    </row>
    <row r="7120" spans="10:12">
      <c r="J7120" s="2"/>
      <c r="K7120" s="2"/>
      <c r="L7120" s="2"/>
    </row>
    <row r="7121" spans="10:12">
      <c r="J7121" s="2"/>
      <c r="K7121" s="2"/>
      <c r="L7121" s="2"/>
    </row>
    <row r="7122" spans="10:12">
      <c r="J7122" s="2"/>
      <c r="K7122" s="2"/>
      <c r="L7122" s="2"/>
    </row>
    <row r="7123" spans="10:12">
      <c r="J7123" s="2"/>
      <c r="K7123" s="2"/>
      <c r="L7123" s="2"/>
    </row>
    <row r="7124" spans="10:12">
      <c r="J7124" s="2"/>
      <c r="K7124" s="2"/>
      <c r="L7124" s="2"/>
    </row>
    <row r="7125" spans="10:12">
      <c r="J7125" s="2"/>
      <c r="K7125" s="2"/>
      <c r="L7125" s="2"/>
    </row>
    <row r="7126" spans="10:12">
      <c r="J7126" s="2"/>
      <c r="K7126" s="2"/>
      <c r="L7126" s="2"/>
    </row>
    <row r="7127" spans="10:12">
      <c r="J7127" s="2"/>
      <c r="K7127" s="2"/>
      <c r="L7127" s="2"/>
    </row>
    <row r="7128" spans="10:12">
      <c r="J7128" s="2"/>
      <c r="K7128" s="2"/>
      <c r="L7128" s="2"/>
    </row>
    <row r="7129" spans="10:12">
      <c r="J7129" s="2"/>
      <c r="K7129" s="2"/>
      <c r="L7129" s="2"/>
    </row>
    <row r="7130" spans="10:12">
      <c r="J7130" s="2"/>
      <c r="K7130" s="2"/>
      <c r="L7130" s="2"/>
    </row>
    <row r="7131" spans="10:12">
      <c r="J7131" s="2"/>
      <c r="K7131" s="2"/>
      <c r="L7131" s="2"/>
    </row>
    <row r="7132" spans="10:12">
      <c r="J7132" s="2"/>
      <c r="K7132" s="2"/>
      <c r="L7132" s="2"/>
    </row>
    <row r="7133" spans="10:12">
      <c r="J7133" s="2"/>
      <c r="K7133" s="2"/>
      <c r="L7133" s="2"/>
    </row>
    <row r="7134" spans="10:12">
      <c r="J7134" s="2"/>
      <c r="K7134" s="2"/>
      <c r="L7134" s="2"/>
    </row>
    <row r="7135" spans="10:12">
      <c r="J7135" s="2"/>
      <c r="K7135" s="2"/>
      <c r="L7135" s="2"/>
    </row>
    <row r="7136" spans="10:12">
      <c r="J7136" s="2"/>
      <c r="K7136" s="2"/>
      <c r="L7136" s="2"/>
    </row>
    <row r="7137" spans="10:12">
      <c r="J7137" s="2"/>
      <c r="K7137" s="2"/>
      <c r="L7137" s="2"/>
    </row>
    <row r="7138" spans="10:12">
      <c r="J7138" s="2"/>
      <c r="K7138" s="2"/>
      <c r="L7138" s="2"/>
    </row>
    <row r="7139" spans="10:12">
      <c r="J7139" s="2"/>
      <c r="K7139" s="2"/>
      <c r="L7139" s="2"/>
    </row>
    <row r="7140" spans="10:12">
      <c r="J7140" s="2"/>
      <c r="K7140" s="2"/>
      <c r="L7140" s="2"/>
    </row>
    <row r="7141" spans="10:12">
      <c r="J7141" s="2"/>
      <c r="K7141" s="2"/>
      <c r="L7141" s="2"/>
    </row>
    <row r="7142" spans="10:12">
      <c r="J7142" s="2"/>
      <c r="K7142" s="2"/>
      <c r="L7142" s="2"/>
    </row>
    <row r="7143" spans="10:12">
      <c r="J7143" s="2"/>
      <c r="K7143" s="2"/>
      <c r="L7143" s="2"/>
    </row>
    <row r="7144" spans="10:12">
      <c r="J7144" s="2"/>
      <c r="K7144" s="2"/>
      <c r="L7144" s="2"/>
    </row>
    <row r="7145" spans="10:12">
      <c r="J7145" s="2"/>
      <c r="K7145" s="2"/>
      <c r="L7145" s="2"/>
    </row>
    <row r="7146" spans="10:12">
      <c r="J7146" s="2"/>
      <c r="K7146" s="2"/>
      <c r="L7146" s="2"/>
    </row>
    <row r="7147" spans="10:12">
      <c r="J7147" s="2"/>
      <c r="K7147" s="2"/>
      <c r="L7147" s="2"/>
    </row>
    <row r="7148" spans="10:12">
      <c r="J7148" s="2"/>
      <c r="K7148" s="2"/>
      <c r="L7148" s="2"/>
    </row>
    <row r="7149" spans="10:12">
      <c r="J7149" s="2"/>
      <c r="K7149" s="2"/>
      <c r="L7149" s="2"/>
    </row>
    <row r="7150" spans="10:12">
      <c r="J7150" s="2"/>
      <c r="K7150" s="2"/>
      <c r="L7150" s="2"/>
    </row>
    <row r="7151" spans="10:12">
      <c r="J7151" s="2"/>
      <c r="K7151" s="2"/>
      <c r="L7151" s="2"/>
    </row>
    <row r="7152" spans="10:12">
      <c r="J7152" s="2"/>
      <c r="K7152" s="2"/>
      <c r="L7152" s="2"/>
    </row>
    <row r="7153" spans="10:12">
      <c r="J7153" s="2"/>
      <c r="K7153" s="2"/>
      <c r="L7153" s="2"/>
    </row>
    <row r="7154" spans="10:12">
      <c r="J7154" s="2"/>
      <c r="K7154" s="2"/>
      <c r="L7154" s="2"/>
    </row>
    <row r="7155" spans="10:12">
      <c r="J7155" s="2"/>
      <c r="K7155" s="2"/>
      <c r="L7155" s="2"/>
    </row>
    <row r="7156" spans="10:12">
      <c r="J7156" s="2"/>
      <c r="K7156" s="2"/>
      <c r="L7156" s="2"/>
    </row>
    <row r="7157" spans="10:12">
      <c r="J7157" s="2"/>
      <c r="K7157" s="2"/>
      <c r="L7157" s="2"/>
    </row>
    <row r="7158" spans="10:12">
      <c r="J7158" s="2"/>
      <c r="K7158" s="2"/>
      <c r="L7158" s="2"/>
    </row>
    <row r="7159" spans="10:12">
      <c r="J7159" s="2"/>
      <c r="K7159" s="2"/>
      <c r="L7159" s="2"/>
    </row>
    <row r="7160" spans="10:12">
      <c r="J7160" s="2"/>
      <c r="K7160" s="2"/>
      <c r="L7160" s="2"/>
    </row>
    <row r="7161" spans="10:12">
      <c r="J7161" s="2"/>
      <c r="K7161" s="2"/>
      <c r="L7161" s="2"/>
    </row>
    <row r="7162" spans="10:12">
      <c r="J7162" s="2"/>
      <c r="K7162" s="2"/>
      <c r="L7162" s="2"/>
    </row>
    <row r="7163" spans="10:12">
      <c r="J7163" s="2"/>
      <c r="K7163" s="2"/>
      <c r="L7163" s="2"/>
    </row>
    <row r="7164" spans="10:12">
      <c r="J7164" s="2"/>
      <c r="K7164" s="2"/>
      <c r="L7164" s="2"/>
    </row>
    <row r="7165" spans="10:12">
      <c r="J7165" s="2"/>
      <c r="K7165" s="2"/>
      <c r="L7165" s="2"/>
    </row>
    <row r="7166" spans="10:12">
      <c r="J7166" s="2"/>
      <c r="K7166" s="2"/>
      <c r="L7166" s="2"/>
    </row>
    <row r="7167" spans="10:12">
      <c r="J7167" s="2"/>
      <c r="K7167" s="2"/>
      <c r="L7167" s="2"/>
    </row>
    <row r="7168" spans="10:12">
      <c r="J7168" s="2"/>
      <c r="K7168" s="2"/>
      <c r="L7168" s="2"/>
    </row>
    <row r="7169" spans="10:12">
      <c r="J7169" s="2"/>
      <c r="K7169" s="2"/>
      <c r="L7169" s="2"/>
    </row>
    <row r="7170" spans="10:12">
      <c r="J7170" s="2"/>
      <c r="K7170" s="2"/>
      <c r="L7170" s="2"/>
    </row>
    <row r="7171" spans="10:12">
      <c r="J7171" s="2"/>
      <c r="K7171" s="2"/>
      <c r="L7171" s="2"/>
    </row>
    <row r="7172" spans="10:12">
      <c r="J7172" s="2"/>
      <c r="K7172" s="2"/>
      <c r="L7172" s="2"/>
    </row>
    <row r="7173" spans="10:12">
      <c r="J7173" s="2"/>
      <c r="K7173" s="2"/>
      <c r="L7173" s="2"/>
    </row>
    <row r="7174" spans="10:12">
      <c r="J7174" s="2"/>
      <c r="K7174" s="2"/>
      <c r="L7174" s="2"/>
    </row>
    <row r="7175" spans="10:12">
      <c r="J7175" s="2"/>
      <c r="K7175" s="2"/>
      <c r="L7175" s="2"/>
    </row>
    <row r="7176" spans="10:12">
      <c r="J7176" s="2"/>
      <c r="K7176" s="2"/>
      <c r="L7176" s="2"/>
    </row>
    <row r="7177" spans="10:12">
      <c r="J7177" s="2"/>
      <c r="K7177" s="2"/>
      <c r="L7177" s="2"/>
    </row>
    <row r="7178" spans="10:12">
      <c r="J7178" s="2"/>
      <c r="K7178" s="2"/>
      <c r="L7178" s="2"/>
    </row>
    <row r="7179" spans="10:12">
      <c r="J7179" s="2"/>
      <c r="K7179" s="2"/>
      <c r="L7179" s="2"/>
    </row>
    <row r="7180" spans="10:12">
      <c r="J7180" s="2"/>
      <c r="K7180" s="2"/>
      <c r="L7180" s="2"/>
    </row>
    <row r="7181" spans="10:12">
      <c r="J7181" s="2"/>
      <c r="K7181" s="2"/>
      <c r="L7181" s="2"/>
    </row>
    <row r="7182" spans="10:12">
      <c r="J7182" s="2"/>
      <c r="K7182" s="2"/>
      <c r="L7182" s="2"/>
    </row>
    <row r="7183" spans="10:12">
      <c r="J7183" s="2"/>
      <c r="K7183" s="2"/>
      <c r="L7183" s="2"/>
    </row>
    <row r="7184" spans="10:12">
      <c r="J7184" s="2"/>
      <c r="K7184" s="2"/>
      <c r="L7184" s="2"/>
    </row>
    <row r="7185" spans="10:12">
      <c r="J7185" s="2"/>
      <c r="K7185" s="2"/>
      <c r="L7185" s="2"/>
    </row>
    <row r="7186" spans="10:12">
      <c r="J7186" s="2"/>
      <c r="K7186" s="2"/>
      <c r="L7186" s="2"/>
    </row>
    <row r="7187" spans="10:12">
      <c r="J7187" s="2"/>
      <c r="K7187" s="2"/>
      <c r="L7187" s="2"/>
    </row>
    <row r="7188" spans="10:12">
      <c r="J7188" s="2"/>
      <c r="K7188" s="2"/>
      <c r="L7188" s="2"/>
    </row>
    <row r="7189" spans="10:12">
      <c r="J7189" s="2"/>
      <c r="K7189" s="2"/>
      <c r="L7189" s="2"/>
    </row>
    <row r="7190" spans="10:12">
      <c r="J7190" s="2"/>
      <c r="K7190" s="2"/>
      <c r="L7190" s="2"/>
    </row>
    <row r="7191" spans="10:12">
      <c r="J7191" s="2"/>
      <c r="K7191" s="2"/>
      <c r="L7191" s="2"/>
    </row>
    <row r="7192" spans="10:12">
      <c r="J7192" s="2"/>
      <c r="K7192" s="2"/>
      <c r="L7192" s="2"/>
    </row>
    <row r="7193" spans="10:12">
      <c r="J7193" s="2"/>
      <c r="K7193" s="2"/>
      <c r="L7193" s="2"/>
    </row>
    <row r="7194" spans="10:12">
      <c r="J7194" s="2"/>
      <c r="K7194" s="2"/>
      <c r="L7194" s="2"/>
    </row>
    <row r="7195" spans="10:12">
      <c r="J7195" s="2"/>
      <c r="K7195" s="2"/>
      <c r="L7195" s="2"/>
    </row>
    <row r="7196" spans="10:12">
      <c r="J7196" s="2"/>
      <c r="K7196" s="2"/>
      <c r="L7196" s="2"/>
    </row>
    <row r="7197" spans="10:12">
      <c r="J7197" s="2"/>
      <c r="K7197" s="2"/>
      <c r="L7197" s="2"/>
    </row>
    <row r="7198" spans="10:12">
      <c r="J7198" s="2"/>
      <c r="K7198" s="2"/>
      <c r="L7198" s="2"/>
    </row>
    <row r="7199" spans="10:12">
      <c r="J7199" s="2"/>
      <c r="K7199" s="2"/>
      <c r="L7199" s="2"/>
    </row>
    <row r="7200" spans="10:12">
      <c r="J7200" s="2"/>
      <c r="K7200" s="2"/>
      <c r="L7200" s="2"/>
    </row>
    <row r="7201" spans="10:12">
      <c r="J7201" s="2"/>
      <c r="K7201" s="2"/>
      <c r="L7201" s="2"/>
    </row>
    <row r="7202" spans="10:12">
      <c r="J7202" s="2"/>
      <c r="K7202" s="2"/>
      <c r="L7202" s="2"/>
    </row>
    <row r="7203" spans="10:12">
      <c r="J7203" s="2"/>
      <c r="K7203" s="2"/>
      <c r="L7203" s="2"/>
    </row>
    <row r="7204" spans="10:12">
      <c r="J7204" s="2"/>
      <c r="K7204" s="2"/>
      <c r="L7204" s="2"/>
    </row>
    <row r="7205" spans="10:12">
      <c r="J7205" s="2"/>
      <c r="K7205" s="2"/>
      <c r="L7205" s="2"/>
    </row>
    <row r="7206" spans="10:12">
      <c r="J7206" s="2"/>
      <c r="K7206" s="2"/>
      <c r="L7206" s="2"/>
    </row>
    <row r="7207" spans="10:12">
      <c r="J7207" s="2"/>
      <c r="K7207" s="2"/>
      <c r="L7207" s="2"/>
    </row>
    <row r="7208" spans="10:12">
      <c r="J7208" s="2"/>
      <c r="K7208" s="2"/>
      <c r="L7208" s="2"/>
    </row>
    <row r="7209" spans="10:12">
      <c r="J7209" s="2"/>
      <c r="K7209" s="2"/>
      <c r="L7209" s="2"/>
    </row>
    <row r="7210" spans="10:12">
      <c r="J7210" s="2"/>
      <c r="K7210" s="2"/>
      <c r="L7210" s="2"/>
    </row>
    <row r="7211" spans="10:12">
      <c r="J7211" s="2"/>
      <c r="K7211" s="2"/>
      <c r="L7211" s="2"/>
    </row>
    <row r="7212" spans="10:12">
      <c r="J7212" s="2"/>
      <c r="K7212" s="2"/>
      <c r="L7212" s="2"/>
    </row>
    <row r="7213" spans="10:12">
      <c r="J7213" s="2"/>
      <c r="K7213" s="2"/>
      <c r="L7213" s="2"/>
    </row>
    <row r="7214" spans="10:12">
      <c r="J7214" s="2"/>
      <c r="K7214" s="2"/>
      <c r="L7214" s="2"/>
    </row>
    <row r="7215" spans="10:12">
      <c r="J7215" s="2"/>
      <c r="K7215" s="2"/>
      <c r="L7215" s="2"/>
    </row>
    <row r="7216" spans="10:12">
      <c r="J7216" s="2"/>
      <c r="K7216" s="2"/>
      <c r="L7216" s="2"/>
    </row>
    <row r="7217" spans="10:12">
      <c r="J7217" s="2"/>
      <c r="K7217" s="2"/>
      <c r="L7217" s="2"/>
    </row>
    <row r="7218" spans="10:12">
      <c r="J7218" s="2"/>
      <c r="K7218" s="2"/>
      <c r="L7218" s="2"/>
    </row>
    <row r="7219" spans="10:12">
      <c r="J7219" s="2"/>
      <c r="K7219" s="2"/>
      <c r="L7219" s="2"/>
    </row>
    <row r="7220" spans="10:12">
      <c r="J7220" s="2"/>
      <c r="K7220" s="2"/>
      <c r="L7220" s="2"/>
    </row>
    <row r="7221" spans="10:12">
      <c r="J7221" s="2"/>
      <c r="K7221" s="2"/>
      <c r="L7221" s="2"/>
    </row>
    <row r="7222" spans="10:12">
      <c r="J7222" s="2"/>
      <c r="K7222" s="2"/>
      <c r="L7222" s="2"/>
    </row>
    <row r="7223" spans="10:12">
      <c r="J7223" s="2"/>
      <c r="K7223" s="2"/>
      <c r="L7223" s="2"/>
    </row>
    <row r="7224" spans="10:12">
      <c r="J7224" s="2"/>
      <c r="K7224" s="2"/>
      <c r="L7224" s="2"/>
    </row>
    <row r="7225" spans="10:12">
      <c r="J7225" s="2"/>
      <c r="K7225" s="2"/>
      <c r="L7225" s="2"/>
    </row>
    <row r="7226" spans="10:12">
      <c r="J7226" s="2"/>
      <c r="K7226" s="2"/>
      <c r="L7226" s="2"/>
    </row>
    <row r="7227" spans="10:12">
      <c r="J7227" s="2"/>
      <c r="K7227" s="2"/>
      <c r="L7227" s="2"/>
    </row>
    <row r="7228" spans="10:12">
      <c r="J7228" s="2"/>
      <c r="K7228" s="2"/>
      <c r="L7228" s="2"/>
    </row>
    <row r="7229" spans="10:12">
      <c r="J7229" s="2"/>
      <c r="K7229" s="2"/>
      <c r="L7229" s="2"/>
    </row>
    <row r="7230" spans="10:12">
      <c r="J7230" s="2"/>
      <c r="K7230" s="2"/>
      <c r="L7230" s="2"/>
    </row>
    <row r="7231" spans="10:12">
      <c r="J7231" s="2"/>
      <c r="K7231" s="2"/>
      <c r="L7231" s="2"/>
    </row>
    <row r="7232" spans="10:12">
      <c r="J7232" s="2"/>
      <c r="K7232" s="2"/>
      <c r="L7232" s="2"/>
    </row>
    <row r="7233" spans="10:12">
      <c r="J7233" s="2"/>
      <c r="K7233" s="2"/>
      <c r="L7233" s="2"/>
    </row>
    <row r="7234" spans="10:12">
      <c r="J7234" s="2"/>
      <c r="K7234" s="2"/>
      <c r="L7234" s="2"/>
    </row>
    <row r="7235" spans="10:12">
      <c r="J7235" s="2"/>
      <c r="K7235" s="2"/>
      <c r="L7235" s="2"/>
    </row>
    <row r="7236" spans="10:12">
      <c r="J7236" s="2"/>
      <c r="K7236" s="2"/>
      <c r="L7236" s="2"/>
    </row>
    <row r="7237" spans="10:12">
      <c r="J7237" s="2"/>
      <c r="K7237" s="2"/>
      <c r="L7237" s="2"/>
    </row>
    <row r="7238" spans="10:12">
      <c r="J7238" s="2"/>
      <c r="K7238" s="2"/>
      <c r="L7238" s="2"/>
    </row>
    <row r="7239" spans="10:12">
      <c r="J7239" s="2"/>
      <c r="K7239" s="2"/>
      <c r="L7239" s="2"/>
    </row>
    <row r="7240" spans="10:12">
      <c r="J7240" s="2"/>
      <c r="K7240" s="2"/>
      <c r="L7240" s="2"/>
    </row>
    <row r="7241" spans="10:12">
      <c r="J7241" s="2"/>
      <c r="K7241" s="2"/>
      <c r="L7241" s="2"/>
    </row>
    <row r="7242" spans="10:12">
      <c r="J7242" s="2"/>
      <c r="K7242" s="2"/>
      <c r="L7242" s="2"/>
    </row>
    <row r="7243" spans="10:12">
      <c r="J7243" s="2"/>
      <c r="K7243" s="2"/>
      <c r="L7243" s="2"/>
    </row>
    <row r="7244" spans="10:12">
      <c r="J7244" s="2"/>
      <c r="K7244" s="2"/>
      <c r="L7244" s="2"/>
    </row>
    <row r="7245" spans="10:12">
      <c r="J7245" s="2"/>
      <c r="K7245" s="2"/>
      <c r="L7245" s="2"/>
    </row>
    <row r="7246" spans="10:12">
      <c r="J7246" s="2"/>
      <c r="K7246" s="2"/>
      <c r="L7246" s="2"/>
    </row>
    <row r="7247" spans="10:12">
      <c r="J7247" s="2"/>
      <c r="K7247" s="2"/>
      <c r="L7247" s="2"/>
    </row>
    <row r="7248" spans="10:12">
      <c r="J7248" s="2"/>
      <c r="K7248" s="2"/>
      <c r="L7248" s="2"/>
    </row>
    <row r="7249" spans="10:12">
      <c r="J7249" s="2"/>
      <c r="K7249" s="2"/>
      <c r="L7249" s="2"/>
    </row>
    <row r="7250" spans="10:12">
      <c r="J7250" s="2"/>
      <c r="K7250" s="2"/>
      <c r="L7250" s="2"/>
    </row>
    <row r="7251" spans="10:12">
      <c r="J7251" s="2"/>
      <c r="K7251" s="2"/>
      <c r="L7251" s="2"/>
    </row>
    <row r="7252" spans="10:12">
      <c r="J7252" s="2"/>
      <c r="K7252" s="2"/>
      <c r="L7252" s="2"/>
    </row>
    <row r="7253" spans="10:12">
      <c r="J7253" s="2"/>
      <c r="K7253" s="2"/>
      <c r="L7253" s="2"/>
    </row>
    <row r="7254" spans="10:12">
      <c r="J7254" s="2"/>
      <c r="K7254" s="2"/>
      <c r="L7254" s="2"/>
    </row>
    <row r="7255" spans="10:12">
      <c r="J7255" s="2"/>
      <c r="K7255" s="2"/>
      <c r="L7255" s="2"/>
    </row>
    <row r="7256" spans="10:12">
      <c r="J7256" s="2"/>
      <c r="K7256" s="2"/>
      <c r="L7256" s="2"/>
    </row>
    <row r="7257" spans="10:12">
      <c r="J7257" s="2"/>
      <c r="K7257" s="2"/>
      <c r="L7257" s="2"/>
    </row>
    <row r="7258" spans="10:12">
      <c r="J7258" s="2"/>
      <c r="K7258" s="2"/>
      <c r="L7258" s="2"/>
    </row>
    <row r="7259" spans="10:12">
      <c r="J7259" s="2"/>
      <c r="K7259" s="2"/>
      <c r="L7259" s="2"/>
    </row>
    <row r="7260" spans="10:12">
      <c r="J7260" s="2"/>
      <c r="K7260" s="2"/>
      <c r="L7260" s="2"/>
    </row>
    <row r="7261" spans="10:12">
      <c r="J7261" s="2"/>
      <c r="K7261" s="2"/>
      <c r="L7261" s="2"/>
    </row>
    <row r="7262" spans="10:12">
      <c r="J7262" s="2"/>
      <c r="K7262" s="2"/>
      <c r="L7262" s="2"/>
    </row>
    <row r="7263" spans="10:12">
      <c r="J7263" s="2"/>
      <c r="K7263" s="2"/>
      <c r="L7263" s="2"/>
    </row>
    <row r="7264" spans="10:12">
      <c r="J7264" s="2"/>
      <c r="K7264" s="2"/>
      <c r="L7264" s="2"/>
    </row>
    <row r="7265" spans="10:12">
      <c r="J7265" s="2"/>
      <c r="K7265" s="2"/>
      <c r="L7265" s="2"/>
    </row>
    <row r="7266" spans="10:12">
      <c r="J7266" s="2"/>
      <c r="K7266" s="2"/>
      <c r="L7266" s="2"/>
    </row>
    <row r="7267" spans="10:12">
      <c r="J7267" s="2"/>
      <c r="K7267" s="2"/>
      <c r="L7267" s="2"/>
    </row>
    <row r="7268" spans="10:12">
      <c r="J7268" s="2"/>
      <c r="K7268" s="2"/>
      <c r="L7268" s="2"/>
    </row>
    <row r="7269" spans="10:12">
      <c r="J7269" s="2"/>
      <c r="K7269" s="2"/>
      <c r="L7269" s="2"/>
    </row>
    <row r="7270" spans="10:12">
      <c r="J7270" s="2"/>
      <c r="K7270" s="2"/>
      <c r="L7270" s="2"/>
    </row>
    <row r="7271" spans="10:12">
      <c r="J7271" s="2"/>
      <c r="K7271" s="2"/>
      <c r="L7271" s="2"/>
    </row>
    <row r="7272" spans="10:12">
      <c r="J7272" s="2"/>
      <c r="K7272" s="2"/>
      <c r="L7272" s="2"/>
    </row>
    <row r="7273" spans="10:12">
      <c r="J7273" s="2"/>
      <c r="K7273" s="2"/>
      <c r="L7273" s="2"/>
    </row>
    <row r="7274" spans="10:12">
      <c r="J7274" s="2"/>
      <c r="K7274" s="2"/>
      <c r="L7274" s="2"/>
    </row>
    <row r="7275" spans="10:12">
      <c r="J7275" s="2"/>
      <c r="K7275" s="2"/>
      <c r="L7275" s="2"/>
    </row>
    <row r="7276" spans="10:12">
      <c r="J7276" s="2"/>
      <c r="K7276" s="2"/>
      <c r="L7276" s="2"/>
    </row>
    <row r="7277" spans="10:12">
      <c r="J7277" s="2"/>
      <c r="K7277" s="2"/>
      <c r="L7277" s="2"/>
    </row>
    <row r="7278" spans="10:12">
      <c r="J7278" s="2"/>
      <c r="K7278" s="2"/>
      <c r="L7278" s="2"/>
    </row>
    <row r="7279" spans="10:12">
      <c r="J7279" s="2"/>
      <c r="K7279" s="2"/>
      <c r="L7279" s="2"/>
    </row>
    <row r="7280" spans="10:12">
      <c r="J7280" s="2"/>
      <c r="K7280" s="2"/>
      <c r="L7280" s="2"/>
    </row>
    <row r="7281" spans="10:12">
      <c r="J7281" s="2"/>
      <c r="K7281" s="2"/>
      <c r="L7281" s="2"/>
    </row>
    <row r="7282" spans="10:12">
      <c r="J7282" s="2"/>
      <c r="K7282" s="2"/>
      <c r="L7282" s="2"/>
    </row>
    <row r="7283" spans="10:12">
      <c r="J7283" s="2"/>
      <c r="K7283" s="2"/>
      <c r="L7283" s="2"/>
    </row>
    <row r="7284" spans="10:12">
      <c r="J7284" s="2"/>
      <c r="K7284" s="2"/>
      <c r="L7284" s="2"/>
    </row>
    <row r="7285" spans="10:12">
      <c r="J7285" s="2"/>
      <c r="K7285" s="2"/>
      <c r="L7285" s="2"/>
    </row>
    <row r="7286" spans="10:12">
      <c r="J7286" s="2"/>
      <c r="K7286" s="2"/>
      <c r="L7286" s="2"/>
    </row>
    <row r="7287" spans="10:12">
      <c r="J7287" s="2"/>
      <c r="K7287" s="2"/>
      <c r="L7287" s="2"/>
    </row>
    <row r="7288" spans="10:12">
      <c r="J7288" s="2"/>
      <c r="K7288" s="2"/>
      <c r="L7288" s="2"/>
    </row>
    <row r="7289" spans="10:12">
      <c r="J7289" s="2"/>
      <c r="K7289" s="2"/>
      <c r="L7289" s="2"/>
    </row>
    <row r="7290" spans="10:12">
      <c r="J7290" s="2"/>
      <c r="K7290" s="2"/>
      <c r="L7290" s="2"/>
    </row>
    <row r="7291" spans="10:12">
      <c r="J7291" s="2"/>
      <c r="K7291" s="2"/>
      <c r="L7291" s="2"/>
    </row>
    <row r="7292" spans="10:12">
      <c r="J7292" s="2"/>
      <c r="K7292" s="2"/>
      <c r="L7292" s="2"/>
    </row>
    <row r="7293" spans="10:12">
      <c r="J7293" s="2"/>
      <c r="K7293" s="2"/>
      <c r="L7293" s="2"/>
    </row>
    <row r="7294" spans="10:12">
      <c r="J7294" s="2"/>
      <c r="K7294" s="2"/>
      <c r="L7294" s="2"/>
    </row>
    <row r="7295" spans="10:12">
      <c r="J7295" s="2"/>
      <c r="K7295" s="2"/>
      <c r="L7295" s="2"/>
    </row>
    <row r="7296" spans="10:12">
      <c r="J7296" s="2"/>
      <c r="K7296" s="2"/>
      <c r="L7296" s="2"/>
    </row>
    <row r="7297" spans="10:12">
      <c r="J7297" s="2"/>
      <c r="K7297" s="2"/>
      <c r="L7297" s="2"/>
    </row>
    <row r="7298" spans="10:12">
      <c r="J7298" s="2"/>
      <c r="K7298" s="2"/>
      <c r="L7298" s="2"/>
    </row>
    <row r="7299" spans="10:12">
      <c r="J7299" s="2"/>
      <c r="K7299" s="2"/>
      <c r="L7299" s="2"/>
    </row>
    <row r="7300" spans="10:12">
      <c r="J7300" s="2"/>
      <c r="K7300" s="2"/>
      <c r="L7300" s="2"/>
    </row>
    <row r="7301" spans="10:12">
      <c r="J7301" s="2"/>
      <c r="K7301" s="2"/>
      <c r="L7301" s="2"/>
    </row>
    <row r="7302" spans="10:12">
      <c r="J7302" s="2"/>
      <c r="K7302" s="2"/>
      <c r="L7302" s="2"/>
    </row>
    <row r="7303" spans="10:12">
      <c r="J7303" s="2"/>
      <c r="K7303" s="2"/>
      <c r="L7303" s="2"/>
    </row>
    <row r="7304" spans="10:12">
      <c r="J7304" s="2"/>
      <c r="K7304" s="2"/>
      <c r="L7304" s="2"/>
    </row>
    <row r="7305" spans="10:12">
      <c r="J7305" s="2"/>
      <c r="K7305" s="2"/>
      <c r="L7305" s="2"/>
    </row>
    <row r="7306" spans="10:12">
      <c r="J7306" s="2"/>
      <c r="K7306" s="2"/>
      <c r="L7306" s="2"/>
    </row>
    <row r="7307" spans="10:12">
      <c r="J7307" s="2"/>
      <c r="K7307" s="2"/>
      <c r="L7307" s="2"/>
    </row>
    <row r="7308" spans="10:12">
      <c r="J7308" s="2"/>
      <c r="K7308" s="2"/>
      <c r="L7308" s="2"/>
    </row>
    <row r="7309" spans="10:12">
      <c r="J7309" s="2"/>
      <c r="K7309" s="2"/>
      <c r="L7309" s="2"/>
    </row>
    <row r="7310" spans="10:12">
      <c r="J7310" s="2"/>
      <c r="K7310" s="2"/>
      <c r="L7310" s="2"/>
    </row>
    <row r="7311" spans="10:12">
      <c r="J7311" s="2"/>
      <c r="K7311" s="2"/>
      <c r="L7311" s="2"/>
    </row>
    <row r="7312" spans="10:12">
      <c r="J7312" s="2"/>
      <c r="K7312" s="2"/>
      <c r="L7312" s="2"/>
    </row>
    <row r="7313" spans="10:12">
      <c r="J7313" s="2"/>
      <c r="K7313" s="2"/>
      <c r="L7313" s="2"/>
    </row>
    <row r="7314" spans="10:12">
      <c r="J7314" s="2"/>
      <c r="K7314" s="2"/>
      <c r="L7314" s="2"/>
    </row>
    <row r="7315" spans="10:12">
      <c r="J7315" s="2"/>
      <c r="K7315" s="2"/>
      <c r="L7315" s="2"/>
    </row>
    <row r="7316" spans="10:12">
      <c r="J7316" s="2"/>
      <c r="K7316" s="2"/>
      <c r="L7316" s="2"/>
    </row>
    <row r="7317" spans="10:12">
      <c r="J7317" s="2"/>
      <c r="K7317" s="2"/>
      <c r="L7317" s="2"/>
    </row>
    <row r="7318" spans="10:12">
      <c r="J7318" s="2"/>
      <c r="K7318" s="2"/>
      <c r="L7318" s="2"/>
    </row>
    <row r="7319" spans="10:12">
      <c r="J7319" s="2"/>
      <c r="K7319" s="2"/>
      <c r="L7319" s="2"/>
    </row>
    <row r="7320" spans="10:12">
      <c r="J7320" s="2"/>
      <c r="K7320" s="2"/>
      <c r="L7320" s="2"/>
    </row>
    <row r="7321" spans="10:12">
      <c r="J7321" s="2"/>
      <c r="K7321" s="2"/>
      <c r="L7321" s="2"/>
    </row>
    <row r="7322" spans="10:12">
      <c r="J7322" s="2"/>
      <c r="K7322" s="2"/>
      <c r="L7322" s="2"/>
    </row>
    <row r="7323" spans="10:12">
      <c r="J7323" s="2"/>
      <c r="K7323" s="2"/>
      <c r="L7323" s="2"/>
    </row>
    <row r="7324" spans="10:12">
      <c r="J7324" s="2"/>
      <c r="K7324" s="2"/>
      <c r="L7324" s="2"/>
    </row>
    <row r="7325" spans="10:12">
      <c r="J7325" s="2"/>
      <c r="K7325" s="2"/>
      <c r="L7325" s="2"/>
    </row>
    <row r="7326" spans="10:12">
      <c r="J7326" s="2"/>
      <c r="K7326" s="2"/>
      <c r="L7326" s="2"/>
    </row>
    <row r="7327" spans="10:12">
      <c r="J7327" s="2"/>
      <c r="K7327" s="2"/>
      <c r="L7327" s="2"/>
    </row>
    <row r="7328" spans="10:12">
      <c r="J7328" s="2"/>
      <c r="K7328" s="2"/>
      <c r="L7328" s="2"/>
    </row>
    <row r="7329" spans="10:12">
      <c r="J7329" s="2"/>
      <c r="K7329" s="2"/>
      <c r="L7329" s="2"/>
    </row>
    <row r="7330" spans="10:12">
      <c r="J7330" s="2"/>
      <c r="K7330" s="2"/>
      <c r="L7330" s="2"/>
    </row>
    <row r="7331" spans="10:12">
      <c r="J7331" s="2"/>
      <c r="K7331" s="2"/>
      <c r="L7331" s="2"/>
    </row>
    <row r="7332" spans="10:12">
      <c r="J7332" s="2"/>
      <c r="K7332" s="2"/>
      <c r="L7332" s="2"/>
    </row>
    <row r="7333" spans="10:12">
      <c r="J7333" s="2"/>
      <c r="K7333" s="2"/>
      <c r="L7333" s="2"/>
    </row>
    <row r="7334" spans="10:12">
      <c r="J7334" s="2"/>
      <c r="K7334" s="2"/>
      <c r="L7334" s="2"/>
    </row>
    <row r="7335" spans="10:12">
      <c r="J7335" s="2"/>
      <c r="K7335" s="2"/>
      <c r="L7335" s="2"/>
    </row>
    <row r="7336" spans="10:12">
      <c r="J7336" s="2"/>
      <c r="K7336" s="2"/>
      <c r="L7336" s="2"/>
    </row>
    <row r="7337" spans="10:12">
      <c r="J7337" s="2"/>
      <c r="K7337" s="2"/>
      <c r="L7337" s="2"/>
    </row>
    <row r="7338" spans="10:12">
      <c r="J7338" s="2"/>
      <c r="K7338" s="2"/>
      <c r="L7338" s="2"/>
    </row>
    <row r="7339" spans="10:12">
      <c r="J7339" s="2"/>
      <c r="K7339" s="2"/>
      <c r="L7339" s="2"/>
    </row>
    <row r="7340" spans="10:12">
      <c r="J7340" s="2"/>
      <c r="K7340" s="2"/>
      <c r="L7340" s="2"/>
    </row>
    <row r="7341" spans="10:12">
      <c r="J7341" s="2"/>
      <c r="K7341" s="2"/>
      <c r="L7341" s="2"/>
    </row>
    <row r="7342" spans="10:12">
      <c r="J7342" s="2"/>
      <c r="K7342" s="2"/>
      <c r="L7342" s="2"/>
    </row>
    <row r="7343" spans="10:12">
      <c r="J7343" s="2"/>
      <c r="K7343" s="2"/>
      <c r="L7343" s="2"/>
    </row>
    <row r="7344" spans="10:12">
      <c r="J7344" s="2"/>
      <c r="K7344" s="2"/>
      <c r="L7344" s="2"/>
    </row>
    <row r="7345" spans="10:12">
      <c r="J7345" s="2"/>
      <c r="K7345" s="2"/>
      <c r="L7345" s="2"/>
    </row>
    <row r="7346" spans="10:12">
      <c r="J7346" s="2"/>
      <c r="K7346" s="2"/>
      <c r="L7346" s="2"/>
    </row>
    <row r="7347" spans="10:12">
      <c r="J7347" s="2"/>
      <c r="K7347" s="2"/>
      <c r="L7347" s="2"/>
    </row>
    <row r="7348" spans="10:12">
      <c r="J7348" s="2"/>
      <c r="K7348" s="2"/>
      <c r="L7348" s="2"/>
    </row>
    <row r="7349" spans="10:12">
      <c r="J7349" s="2"/>
      <c r="K7349" s="2"/>
      <c r="L7349" s="2"/>
    </row>
    <row r="7350" spans="10:12">
      <c r="J7350" s="2"/>
      <c r="K7350" s="2"/>
      <c r="L7350" s="2"/>
    </row>
    <row r="7351" spans="10:12">
      <c r="J7351" s="2"/>
      <c r="K7351" s="2"/>
      <c r="L7351" s="2"/>
    </row>
    <row r="7352" spans="10:12">
      <c r="J7352" s="2"/>
      <c r="K7352" s="2"/>
      <c r="L7352" s="2"/>
    </row>
    <row r="7353" spans="10:12">
      <c r="J7353" s="2"/>
      <c r="K7353" s="2"/>
      <c r="L7353" s="2"/>
    </row>
    <row r="7354" spans="10:12">
      <c r="J7354" s="2"/>
      <c r="K7354" s="2"/>
      <c r="L7354" s="2"/>
    </row>
    <row r="7355" spans="10:12">
      <c r="J7355" s="2"/>
      <c r="K7355" s="2"/>
      <c r="L7355" s="2"/>
    </row>
    <row r="7356" spans="10:12">
      <c r="J7356" s="2"/>
      <c r="K7356" s="2"/>
      <c r="L7356" s="2"/>
    </row>
    <row r="7357" spans="10:12">
      <c r="J7357" s="2"/>
      <c r="K7357" s="2"/>
      <c r="L7357" s="2"/>
    </row>
    <row r="7358" spans="10:12">
      <c r="J7358" s="2"/>
      <c r="K7358" s="2"/>
      <c r="L7358" s="2"/>
    </row>
    <row r="7359" spans="10:12">
      <c r="J7359" s="2"/>
      <c r="K7359" s="2"/>
      <c r="L7359" s="2"/>
    </row>
    <row r="7360" spans="10:12">
      <c r="J7360" s="2"/>
      <c r="K7360" s="2"/>
      <c r="L7360" s="2"/>
    </row>
    <row r="7361" spans="10:12">
      <c r="J7361" s="2"/>
      <c r="K7361" s="2"/>
      <c r="L7361" s="2"/>
    </row>
    <row r="7362" spans="10:12">
      <c r="J7362" s="2"/>
      <c r="K7362" s="2"/>
      <c r="L7362" s="2"/>
    </row>
    <row r="7363" spans="10:12">
      <c r="J7363" s="2"/>
      <c r="K7363" s="2"/>
      <c r="L7363" s="2"/>
    </row>
    <row r="7364" spans="10:12">
      <c r="J7364" s="2"/>
      <c r="K7364" s="2"/>
      <c r="L7364" s="2"/>
    </row>
    <row r="7365" spans="10:12">
      <c r="J7365" s="2"/>
      <c r="K7365" s="2"/>
      <c r="L7365" s="2"/>
    </row>
    <row r="7366" spans="10:12">
      <c r="J7366" s="2"/>
      <c r="K7366" s="2"/>
      <c r="L7366" s="2"/>
    </row>
    <row r="7367" spans="10:12">
      <c r="J7367" s="2"/>
      <c r="K7367" s="2"/>
      <c r="L7367" s="2"/>
    </row>
    <row r="7368" spans="10:12">
      <c r="J7368" s="2"/>
      <c r="K7368" s="2"/>
      <c r="L7368" s="2"/>
    </row>
    <row r="7369" spans="10:12">
      <c r="J7369" s="2"/>
      <c r="K7369" s="2"/>
      <c r="L7369" s="2"/>
    </row>
    <row r="7370" spans="10:12">
      <c r="J7370" s="2"/>
      <c r="K7370" s="2"/>
      <c r="L7370" s="2"/>
    </row>
    <row r="7371" spans="10:12">
      <c r="J7371" s="2"/>
      <c r="K7371" s="2"/>
      <c r="L7371" s="2"/>
    </row>
    <row r="7372" spans="10:12">
      <c r="J7372" s="2"/>
      <c r="K7372" s="2"/>
      <c r="L7372" s="2"/>
    </row>
    <row r="7373" spans="10:12">
      <c r="J7373" s="2"/>
      <c r="K7373" s="2"/>
      <c r="L7373" s="2"/>
    </row>
    <row r="7374" spans="10:12">
      <c r="J7374" s="2"/>
      <c r="K7374" s="2"/>
      <c r="L7374" s="2"/>
    </row>
    <row r="7375" spans="10:12">
      <c r="J7375" s="2"/>
      <c r="K7375" s="2"/>
      <c r="L7375" s="2"/>
    </row>
    <row r="7376" spans="10:12">
      <c r="J7376" s="2"/>
      <c r="K7376" s="2"/>
      <c r="L7376" s="2"/>
    </row>
    <row r="7377" spans="10:12">
      <c r="J7377" s="2"/>
      <c r="K7377" s="2"/>
      <c r="L7377" s="2"/>
    </row>
    <row r="7378" spans="10:12">
      <c r="J7378" s="2"/>
      <c r="K7378" s="2"/>
      <c r="L7378" s="2"/>
    </row>
    <row r="7379" spans="10:12">
      <c r="J7379" s="2"/>
      <c r="K7379" s="2"/>
      <c r="L7379" s="2"/>
    </row>
    <row r="7380" spans="10:12">
      <c r="J7380" s="2"/>
      <c r="K7380" s="2"/>
      <c r="L7380" s="2"/>
    </row>
    <row r="7381" spans="10:12">
      <c r="J7381" s="2"/>
      <c r="K7381" s="2"/>
      <c r="L7381" s="2"/>
    </row>
    <row r="7382" spans="10:12">
      <c r="J7382" s="2"/>
      <c r="K7382" s="2"/>
      <c r="L7382" s="2"/>
    </row>
    <row r="7383" spans="10:12">
      <c r="J7383" s="2"/>
      <c r="K7383" s="2"/>
      <c r="L7383" s="2"/>
    </row>
    <row r="7384" spans="10:12">
      <c r="J7384" s="2"/>
      <c r="K7384" s="2"/>
      <c r="L7384" s="2"/>
    </row>
    <row r="7385" spans="10:12">
      <c r="J7385" s="2"/>
      <c r="K7385" s="2"/>
      <c r="L7385" s="2"/>
    </row>
    <row r="7386" spans="10:12">
      <c r="J7386" s="2"/>
      <c r="K7386" s="2"/>
      <c r="L7386" s="2"/>
    </row>
    <row r="7387" spans="10:12">
      <c r="J7387" s="2"/>
      <c r="K7387" s="2"/>
      <c r="L7387" s="2"/>
    </row>
    <row r="7388" spans="10:12">
      <c r="J7388" s="2"/>
      <c r="K7388" s="2"/>
      <c r="L7388" s="2"/>
    </row>
    <row r="7389" spans="10:12">
      <c r="J7389" s="2"/>
      <c r="K7389" s="2"/>
      <c r="L7389" s="2"/>
    </row>
    <row r="7390" spans="10:12">
      <c r="J7390" s="2"/>
      <c r="K7390" s="2"/>
      <c r="L7390" s="2"/>
    </row>
    <row r="7391" spans="10:12">
      <c r="J7391" s="2"/>
      <c r="K7391" s="2"/>
      <c r="L7391" s="2"/>
    </row>
    <row r="7392" spans="10:12">
      <c r="J7392" s="2"/>
      <c r="K7392" s="2"/>
      <c r="L7392" s="2"/>
    </row>
    <row r="7393" spans="10:12">
      <c r="J7393" s="2"/>
      <c r="K7393" s="2"/>
      <c r="L7393" s="2"/>
    </row>
    <row r="7394" spans="10:12">
      <c r="J7394" s="2"/>
      <c r="K7394" s="2"/>
      <c r="L7394" s="2"/>
    </row>
    <row r="7395" spans="10:12">
      <c r="J7395" s="2"/>
      <c r="K7395" s="2"/>
      <c r="L7395" s="2"/>
    </row>
    <row r="7396" spans="10:12">
      <c r="J7396" s="2"/>
      <c r="K7396" s="2"/>
      <c r="L7396" s="2"/>
    </row>
    <row r="7397" spans="10:12">
      <c r="J7397" s="2"/>
      <c r="K7397" s="2"/>
      <c r="L7397" s="2"/>
    </row>
    <row r="7398" spans="10:12">
      <c r="J7398" s="2"/>
      <c r="K7398" s="2"/>
      <c r="L7398" s="2"/>
    </row>
    <row r="7399" spans="10:12">
      <c r="J7399" s="2"/>
      <c r="K7399" s="2"/>
      <c r="L7399" s="2"/>
    </row>
    <row r="7400" spans="10:12">
      <c r="J7400" s="2"/>
      <c r="K7400" s="2"/>
      <c r="L7400" s="2"/>
    </row>
    <row r="7401" spans="10:12">
      <c r="J7401" s="2"/>
      <c r="K7401" s="2"/>
      <c r="L7401" s="2"/>
    </row>
    <row r="7402" spans="10:12">
      <c r="J7402" s="2"/>
      <c r="K7402" s="2"/>
      <c r="L7402" s="2"/>
    </row>
    <row r="7403" spans="10:12">
      <c r="J7403" s="2"/>
      <c r="K7403" s="2"/>
      <c r="L7403" s="2"/>
    </row>
    <row r="7404" spans="10:12">
      <c r="J7404" s="2"/>
      <c r="K7404" s="2"/>
      <c r="L7404" s="2"/>
    </row>
    <row r="7405" spans="10:12">
      <c r="J7405" s="2"/>
      <c r="K7405" s="2"/>
      <c r="L7405" s="2"/>
    </row>
    <row r="7406" spans="10:12">
      <c r="J7406" s="2"/>
      <c r="K7406" s="2"/>
      <c r="L7406" s="2"/>
    </row>
    <row r="7407" spans="10:12">
      <c r="J7407" s="2"/>
      <c r="K7407" s="2"/>
      <c r="L7407" s="2"/>
    </row>
    <row r="7408" spans="10:12">
      <c r="J7408" s="2"/>
      <c r="K7408" s="2"/>
      <c r="L7408" s="2"/>
    </row>
    <row r="7409" spans="10:12">
      <c r="J7409" s="2"/>
      <c r="K7409" s="2"/>
      <c r="L7409" s="2"/>
    </row>
    <row r="7410" spans="10:12">
      <c r="J7410" s="2"/>
      <c r="K7410" s="2"/>
      <c r="L7410" s="2"/>
    </row>
    <row r="7411" spans="10:12">
      <c r="J7411" s="2"/>
      <c r="K7411" s="2"/>
      <c r="L7411" s="2"/>
    </row>
    <row r="7412" spans="10:12">
      <c r="J7412" s="2"/>
      <c r="K7412" s="2"/>
      <c r="L7412" s="2"/>
    </row>
    <row r="7413" spans="10:12">
      <c r="J7413" s="2"/>
      <c r="K7413" s="2"/>
      <c r="L7413" s="2"/>
    </row>
    <row r="7414" spans="10:12">
      <c r="J7414" s="2"/>
      <c r="K7414" s="2"/>
      <c r="L7414" s="2"/>
    </row>
    <row r="7415" spans="10:12">
      <c r="J7415" s="2"/>
      <c r="K7415" s="2"/>
      <c r="L7415" s="2"/>
    </row>
    <row r="7416" spans="10:12">
      <c r="J7416" s="2"/>
      <c r="K7416" s="2"/>
      <c r="L7416" s="2"/>
    </row>
    <row r="7417" spans="10:12">
      <c r="J7417" s="2"/>
      <c r="K7417" s="2"/>
      <c r="L7417" s="2"/>
    </row>
    <row r="7418" spans="10:12">
      <c r="J7418" s="2"/>
      <c r="K7418" s="2"/>
      <c r="L7418" s="2"/>
    </row>
    <row r="7419" spans="10:12">
      <c r="J7419" s="2"/>
      <c r="K7419" s="2"/>
      <c r="L7419" s="2"/>
    </row>
    <row r="7420" spans="10:12">
      <c r="J7420" s="2"/>
      <c r="K7420" s="2"/>
      <c r="L7420" s="2"/>
    </row>
    <row r="7421" spans="10:12">
      <c r="J7421" s="2"/>
      <c r="K7421" s="2"/>
      <c r="L7421" s="2"/>
    </row>
    <row r="7422" spans="10:12">
      <c r="J7422" s="2"/>
      <c r="K7422" s="2"/>
      <c r="L7422" s="2"/>
    </row>
    <row r="7423" spans="10:12">
      <c r="J7423" s="2"/>
      <c r="K7423" s="2"/>
      <c r="L7423" s="2"/>
    </row>
    <row r="7424" spans="10:12">
      <c r="J7424" s="2"/>
      <c r="K7424" s="2"/>
      <c r="L7424" s="2"/>
    </row>
    <row r="7425" spans="10:12">
      <c r="J7425" s="2"/>
      <c r="K7425" s="2"/>
      <c r="L7425" s="2"/>
    </row>
    <row r="7426" spans="10:12">
      <c r="J7426" s="2"/>
      <c r="K7426" s="2"/>
      <c r="L7426" s="2"/>
    </row>
    <row r="7427" spans="10:12">
      <c r="J7427" s="2"/>
      <c r="K7427" s="2"/>
      <c r="L7427" s="2"/>
    </row>
    <row r="7428" spans="10:12">
      <c r="J7428" s="2"/>
      <c r="K7428" s="2"/>
      <c r="L7428" s="2"/>
    </row>
    <row r="7429" spans="10:12">
      <c r="J7429" s="2"/>
      <c r="K7429" s="2"/>
      <c r="L7429" s="2"/>
    </row>
    <row r="7430" spans="10:12">
      <c r="J7430" s="2"/>
      <c r="K7430" s="2"/>
      <c r="L7430" s="2"/>
    </row>
    <row r="7431" spans="10:12">
      <c r="J7431" s="2"/>
      <c r="K7431" s="2"/>
      <c r="L7431" s="2"/>
    </row>
    <row r="7432" spans="10:12">
      <c r="J7432" s="2"/>
      <c r="K7432" s="2"/>
      <c r="L7432" s="2"/>
    </row>
    <row r="7433" spans="10:12">
      <c r="J7433" s="2"/>
      <c r="K7433" s="2"/>
      <c r="L7433" s="2"/>
    </row>
    <row r="7434" spans="10:12">
      <c r="J7434" s="2"/>
      <c r="K7434" s="2"/>
      <c r="L7434" s="2"/>
    </row>
    <row r="7435" spans="10:12">
      <c r="J7435" s="2"/>
      <c r="K7435" s="2"/>
      <c r="L7435" s="2"/>
    </row>
    <row r="7436" spans="10:12">
      <c r="J7436" s="2"/>
      <c r="K7436" s="2"/>
      <c r="L7436" s="2"/>
    </row>
    <row r="7437" spans="10:12">
      <c r="J7437" s="2"/>
      <c r="K7437" s="2"/>
      <c r="L7437" s="2"/>
    </row>
    <row r="7438" spans="10:12">
      <c r="J7438" s="2"/>
      <c r="K7438" s="2"/>
      <c r="L7438" s="2"/>
    </row>
    <row r="7439" spans="10:12">
      <c r="J7439" s="2"/>
      <c r="K7439" s="2"/>
      <c r="L7439" s="2"/>
    </row>
    <row r="7440" spans="10:12">
      <c r="J7440" s="2"/>
      <c r="K7440" s="2"/>
      <c r="L7440" s="2"/>
    </row>
    <row r="7441" spans="10:12">
      <c r="J7441" s="2"/>
      <c r="K7441" s="2"/>
      <c r="L7441" s="2"/>
    </row>
    <row r="7442" spans="10:12">
      <c r="J7442" s="2"/>
      <c r="K7442" s="2"/>
      <c r="L7442" s="2"/>
    </row>
    <row r="7443" spans="10:12">
      <c r="J7443" s="2"/>
      <c r="K7443" s="2"/>
      <c r="L7443" s="2"/>
    </row>
    <row r="7444" spans="10:12">
      <c r="J7444" s="2"/>
      <c r="K7444" s="2"/>
      <c r="L7444" s="2"/>
    </row>
    <row r="7445" spans="10:12">
      <c r="J7445" s="2"/>
      <c r="K7445" s="2"/>
      <c r="L7445" s="2"/>
    </row>
    <row r="7446" spans="10:12">
      <c r="J7446" s="2"/>
      <c r="K7446" s="2"/>
      <c r="L7446" s="2"/>
    </row>
    <row r="7447" spans="10:12">
      <c r="J7447" s="2"/>
      <c r="K7447" s="2"/>
      <c r="L7447" s="2"/>
    </row>
    <row r="7448" spans="10:12">
      <c r="J7448" s="2"/>
      <c r="K7448" s="2"/>
      <c r="L7448" s="2"/>
    </row>
    <row r="7449" spans="10:12">
      <c r="J7449" s="2"/>
      <c r="K7449" s="2"/>
      <c r="L7449" s="2"/>
    </row>
    <row r="7450" spans="10:12">
      <c r="J7450" s="2"/>
      <c r="K7450" s="2"/>
      <c r="L7450" s="2"/>
    </row>
    <row r="7451" spans="10:12">
      <c r="J7451" s="2"/>
      <c r="K7451" s="2"/>
      <c r="L7451" s="2"/>
    </row>
    <row r="7452" spans="10:12">
      <c r="J7452" s="2"/>
      <c r="K7452" s="2"/>
      <c r="L7452" s="2"/>
    </row>
    <row r="7453" spans="10:12">
      <c r="J7453" s="2"/>
      <c r="K7453" s="2"/>
      <c r="L7453" s="2"/>
    </row>
    <row r="7454" spans="10:12">
      <c r="J7454" s="2"/>
      <c r="K7454" s="2"/>
      <c r="L7454" s="2"/>
    </row>
    <row r="7455" spans="10:12">
      <c r="J7455" s="2"/>
      <c r="K7455" s="2"/>
      <c r="L7455" s="2"/>
    </row>
    <row r="7456" spans="10:12">
      <c r="J7456" s="2"/>
      <c r="K7456" s="2"/>
      <c r="L7456" s="2"/>
    </row>
    <row r="7457" spans="10:12">
      <c r="J7457" s="2"/>
      <c r="K7457" s="2"/>
      <c r="L7457" s="2"/>
    </row>
    <row r="7458" spans="10:12">
      <c r="J7458" s="2"/>
      <c r="K7458" s="2"/>
      <c r="L7458" s="2"/>
    </row>
    <row r="7459" spans="10:12">
      <c r="J7459" s="2"/>
      <c r="K7459" s="2"/>
      <c r="L7459" s="2"/>
    </row>
    <row r="7460" spans="10:12">
      <c r="J7460" s="2"/>
      <c r="K7460" s="2"/>
      <c r="L7460" s="2"/>
    </row>
    <row r="7461" spans="10:12">
      <c r="J7461" s="2"/>
      <c r="K7461" s="2"/>
      <c r="L7461" s="2"/>
    </row>
    <row r="7462" spans="10:12">
      <c r="J7462" s="2"/>
      <c r="K7462" s="2"/>
      <c r="L7462" s="2"/>
    </row>
    <row r="7463" spans="10:12">
      <c r="J7463" s="2"/>
      <c r="K7463" s="2"/>
      <c r="L7463" s="2"/>
    </row>
    <row r="7464" spans="10:12">
      <c r="J7464" s="2"/>
      <c r="K7464" s="2"/>
      <c r="L7464" s="2"/>
    </row>
    <row r="7465" spans="10:12">
      <c r="J7465" s="2"/>
      <c r="K7465" s="2"/>
      <c r="L7465" s="2"/>
    </row>
    <row r="7466" spans="10:12">
      <c r="J7466" s="2"/>
      <c r="K7466" s="2"/>
      <c r="L7466" s="2"/>
    </row>
    <row r="7467" spans="10:12">
      <c r="J7467" s="2"/>
      <c r="K7467" s="2"/>
      <c r="L7467" s="2"/>
    </row>
    <row r="7468" spans="10:12">
      <c r="J7468" s="2"/>
      <c r="K7468" s="2"/>
      <c r="L7468" s="2"/>
    </row>
    <row r="7469" spans="10:12">
      <c r="J7469" s="2"/>
      <c r="K7469" s="2"/>
      <c r="L7469" s="2"/>
    </row>
    <row r="7470" spans="10:12">
      <c r="J7470" s="2"/>
      <c r="K7470" s="2"/>
      <c r="L7470" s="2"/>
    </row>
    <row r="7471" spans="10:12">
      <c r="J7471" s="2"/>
      <c r="K7471" s="2"/>
      <c r="L7471" s="2"/>
    </row>
    <row r="7472" spans="10:12">
      <c r="J7472" s="2"/>
      <c r="K7472" s="2"/>
      <c r="L7472" s="2"/>
    </row>
    <row r="7473" spans="10:12">
      <c r="J7473" s="2"/>
      <c r="K7473" s="2"/>
      <c r="L7473" s="2"/>
    </row>
    <row r="7474" spans="10:12">
      <c r="J7474" s="2"/>
      <c r="K7474" s="2"/>
      <c r="L7474" s="2"/>
    </row>
    <row r="7475" spans="10:12">
      <c r="J7475" s="2"/>
      <c r="K7475" s="2"/>
      <c r="L7475" s="2"/>
    </row>
    <row r="7476" spans="10:12">
      <c r="J7476" s="2"/>
      <c r="K7476" s="2"/>
      <c r="L7476" s="2"/>
    </row>
    <row r="7477" spans="10:12">
      <c r="J7477" s="2"/>
      <c r="K7477" s="2"/>
      <c r="L7477" s="2"/>
    </row>
    <row r="7478" spans="10:12">
      <c r="J7478" s="2"/>
      <c r="K7478" s="2"/>
      <c r="L7478" s="2"/>
    </row>
    <row r="7479" spans="10:12">
      <c r="J7479" s="2"/>
      <c r="K7479" s="2"/>
      <c r="L7479" s="2"/>
    </row>
    <row r="7480" spans="10:12">
      <c r="J7480" s="2"/>
      <c r="K7480" s="2"/>
      <c r="L7480" s="2"/>
    </row>
    <row r="7481" spans="10:12">
      <c r="J7481" s="2"/>
      <c r="K7481" s="2"/>
      <c r="L7481" s="2"/>
    </row>
    <row r="7482" spans="10:12">
      <c r="J7482" s="2"/>
      <c r="K7482" s="2"/>
      <c r="L7482" s="2"/>
    </row>
    <row r="7483" spans="10:12">
      <c r="J7483" s="2"/>
      <c r="K7483" s="2"/>
      <c r="L7483" s="2"/>
    </row>
    <row r="7484" spans="10:12">
      <c r="J7484" s="2"/>
      <c r="K7484" s="2"/>
      <c r="L7484" s="2"/>
    </row>
    <row r="7485" spans="10:12">
      <c r="J7485" s="2"/>
      <c r="K7485" s="2"/>
      <c r="L7485" s="2"/>
    </row>
    <row r="7486" spans="10:12">
      <c r="J7486" s="2"/>
      <c r="K7486" s="2"/>
      <c r="L7486" s="2"/>
    </row>
    <row r="7487" spans="10:12">
      <c r="J7487" s="2"/>
      <c r="K7487" s="2"/>
      <c r="L7487" s="2"/>
    </row>
    <row r="7488" spans="10:12">
      <c r="J7488" s="2"/>
      <c r="K7488" s="2"/>
      <c r="L7488" s="2"/>
    </row>
    <row r="7489" spans="10:12">
      <c r="J7489" s="2"/>
      <c r="K7489" s="2"/>
      <c r="L7489" s="2"/>
    </row>
    <row r="7490" spans="10:12">
      <c r="J7490" s="2"/>
      <c r="K7490" s="2"/>
      <c r="L7490" s="2"/>
    </row>
    <row r="7491" spans="10:12">
      <c r="J7491" s="2"/>
      <c r="K7491" s="2"/>
      <c r="L7491" s="2"/>
    </row>
    <row r="7492" spans="10:12">
      <c r="J7492" s="2"/>
      <c r="K7492" s="2"/>
      <c r="L7492" s="2"/>
    </row>
    <row r="7493" spans="10:12">
      <c r="J7493" s="2"/>
      <c r="K7493" s="2"/>
      <c r="L7493" s="2"/>
    </row>
    <row r="7494" spans="10:12">
      <c r="J7494" s="2"/>
      <c r="K7494" s="2"/>
      <c r="L7494" s="2"/>
    </row>
    <row r="7495" spans="10:12">
      <c r="J7495" s="2"/>
      <c r="K7495" s="2"/>
      <c r="L7495" s="2"/>
    </row>
    <row r="7496" spans="10:12">
      <c r="J7496" s="2"/>
      <c r="K7496" s="2"/>
      <c r="L7496" s="2"/>
    </row>
    <row r="7497" spans="10:12">
      <c r="J7497" s="2"/>
      <c r="K7497" s="2"/>
      <c r="L7497" s="2"/>
    </row>
    <row r="7498" spans="10:12">
      <c r="J7498" s="2"/>
      <c r="K7498" s="2"/>
      <c r="L7498" s="2"/>
    </row>
    <row r="7499" spans="10:12">
      <c r="J7499" s="2"/>
      <c r="K7499" s="2"/>
      <c r="L7499" s="2"/>
    </row>
    <row r="7500" spans="10:12">
      <c r="J7500" s="2"/>
      <c r="K7500" s="2"/>
      <c r="L7500" s="2"/>
    </row>
    <row r="7501" spans="10:12">
      <c r="J7501" s="2"/>
      <c r="K7501" s="2"/>
      <c r="L7501" s="2"/>
    </row>
    <row r="7502" spans="10:12">
      <c r="J7502" s="2"/>
      <c r="K7502" s="2"/>
      <c r="L7502" s="2"/>
    </row>
    <row r="7503" spans="10:12">
      <c r="J7503" s="2"/>
      <c r="K7503" s="2"/>
      <c r="L7503" s="2"/>
    </row>
    <row r="7504" spans="10:12">
      <c r="J7504" s="2"/>
      <c r="K7504" s="2"/>
      <c r="L7504" s="2"/>
    </row>
    <row r="7505" spans="10:12">
      <c r="J7505" s="2"/>
      <c r="K7505" s="2"/>
      <c r="L7505" s="2"/>
    </row>
    <row r="7506" spans="10:12">
      <c r="J7506" s="2"/>
      <c r="K7506" s="2"/>
      <c r="L7506" s="2"/>
    </row>
    <row r="7507" spans="10:12">
      <c r="J7507" s="2"/>
      <c r="K7507" s="2"/>
      <c r="L7507" s="2"/>
    </row>
    <row r="7508" spans="10:12">
      <c r="J7508" s="2"/>
      <c r="K7508" s="2"/>
      <c r="L7508" s="2"/>
    </row>
    <row r="7509" spans="10:12">
      <c r="J7509" s="2"/>
      <c r="K7509" s="2"/>
      <c r="L7509" s="2"/>
    </row>
    <row r="7510" spans="10:12">
      <c r="J7510" s="2"/>
      <c r="K7510" s="2"/>
      <c r="L7510" s="2"/>
    </row>
    <row r="7511" spans="10:12">
      <c r="J7511" s="2"/>
      <c r="K7511" s="2"/>
      <c r="L7511" s="2"/>
    </row>
    <row r="7512" spans="10:12">
      <c r="J7512" s="2"/>
      <c r="K7512" s="2"/>
      <c r="L7512" s="2"/>
    </row>
    <row r="7513" spans="10:12">
      <c r="J7513" s="2"/>
      <c r="K7513" s="2"/>
      <c r="L7513" s="2"/>
    </row>
    <row r="7514" spans="10:12">
      <c r="J7514" s="2"/>
      <c r="K7514" s="2"/>
      <c r="L7514" s="2"/>
    </row>
    <row r="7515" spans="10:12">
      <c r="J7515" s="2"/>
      <c r="K7515" s="2"/>
      <c r="L7515" s="2"/>
    </row>
    <row r="7516" spans="10:12">
      <c r="J7516" s="2"/>
      <c r="K7516" s="2"/>
      <c r="L7516" s="2"/>
    </row>
    <row r="7517" spans="10:12">
      <c r="J7517" s="2"/>
      <c r="K7517" s="2"/>
      <c r="L7517" s="2"/>
    </row>
    <row r="7518" spans="10:12">
      <c r="J7518" s="2"/>
      <c r="K7518" s="2"/>
      <c r="L7518" s="2"/>
    </row>
    <row r="7519" spans="10:12">
      <c r="J7519" s="2"/>
      <c r="K7519" s="2"/>
      <c r="L7519" s="2"/>
    </row>
    <row r="7520" spans="10:12">
      <c r="J7520" s="2"/>
      <c r="K7520" s="2"/>
      <c r="L7520" s="2"/>
    </row>
    <row r="7521" spans="10:12">
      <c r="J7521" s="2"/>
      <c r="K7521" s="2"/>
      <c r="L7521" s="2"/>
    </row>
    <row r="7522" spans="10:12">
      <c r="J7522" s="2"/>
      <c r="K7522" s="2"/>
      <c r="L7522" s="2"/>
    </row>
    <row r="7523" spans="10:12">
      <c r="J7523" s="2"/>
      <c r="K7523" s="2"/>
      <c r="L7523" s="2"/>
    </row>
    <row r="7524" spans="10:12">
      <c r="J7524" s="2"/>
      <c r="K7524" s="2"/>
      <c r="L7524" s="2"/>
    </row>
    <row r="7525" spans="10:12">
      <c r="J7525" s="2"/>
      <c r="K7525" s="2"/>
      <c r="L7525" s="2"/>
    </row>
    <row r="7526" spans="10:12">
      <c r="J7526" s="2"/>
      <c r="K7526" s="2"/>
      <c r="L7526" s="2"/>
    </row>
    <row r="7527" spans="10:12">
      <c r="J7527" s="2"/>
      <c r="K7527" s="2"/>
      <c r="L7527" s="2"/>
    </row>
    <row r="7528" spans="10:12">
      <c r="J7528" s="2"/>
      <c r="K7528" s="2"/>
      <c r="L7528" s="2"/>
    </row>
    <row r="7529" spans="10:12">
      <c r="J7529" s="2"/>
      <c r="K7529" s="2"/>
      <c r="L7529" s="2"/>
    </row>
    <row r="7530" spans="10:12">
      <c r="J7530" s="2"/>
      <c r="K7530" s="2"/>
      <c r="L7530" s="2"/>
    </row>
    <row r="7531" spans="10:12">
      <c r="J7531" s="2"/>
      <c r="K7531" s="2"/>
      <c r="L7531" s="2"/>
    </row>
    <row r="7532" spans="10:12">
      <c r="J7532" s="2"/>
      <c r="K7532" s="2"/>
      <c r="L7532" s="2"/>
    </row>
    <row r="7533" spans="10:12">
      <c r="J7533" s="2"/>
      <c r="K7533" s="2"/>
      <c r="L7533" s="2"/>
    </row>
    <row r="7534" spans="10:12">
      <c r="J7534" s="2"/>
      <c r="K7534" s="2"/>
      <c r="L7534" s="2"/>
    </row>
    <row r="7535" spans="10:12">
      <c r="J7535" s="2"/>
      <c r="K7535" s="2"/>
      <c r="L7535" s="2"/>
    </row>
    <row r="7536" spans="10:12">
      <c r="J7536" s="2"/>
      <c r="K7536" s="2"/>
      <c r="L7536" s="2"/>
    </row>
    <row r="7537" spans="10:12">
      <c r="J7537" s="2"/>
      <c r="K7537" s="2"/>
      <c r="L7537" s="2"/>
    </row>
    <row r="7538" spans="10:12">
      <c r="J7538" s="2"/>
      <c r="K7538" s="2"/>
      <c r="L7538" s="2"/>
    </row>
    <row r="7539" spans="10:12">
      <c r="J7539" s="2"/>
      <c r="K7539" s="2"/>
      <c r="L7539" s="2"/>
    </row>
    <row r="7540" spans="10:12">
      <c r="J7540" s="2"/>
      <c r="K7540" s="2"/>
      <c r="L7540" s="2"/>
    </row>
    <row r="7541" spans="10:12">
      <c r="J7541" s="2"/>
      <c r="K7541" s="2"/>
      <c r="L7541" s="2"/>
    </row>
    <row r="7542" spans="10:12">
      <c r="J7542" s="2"/>
      <c r="K7542" s="2"/>
      <c r="L7542" s="2"/>
    </row>
    <row r="7543" spans="10:12">
      <c r="J7543" s="2"/>
      <c r="K7543" s="2"/>
      <c r="L7543" s="2"/>
    </row>
    <row r="7544" spans="10:12">
      <c r="J7544" s="2"/>
      <c r="K7544" s="2"/>
      <c r="L7544" s="2"/>
    </row>
    <row r="7545" spans="10:12">
      <c r="J7545" s="2"/>
      <c r="K7545" s="2"/>
      <c r="L7545" s="2"/>
    </row>
    <row r="7546" spans="10:12">
      <c r="J7546" s="2"/>
      <c r="K7546" s="2"/>
      <c r="L7546" s="2"/>
    </row>
    <row r="7547" spans="10:12">
      <c r="J7547" s="2"/>
      <c r="K7547" s="2"/>
      <c r="L7547" s="2"/>
    </row>
    <row r="7548" spans="10:12">
      <c r="J7548" s="2"/>
      <c r="K7548" s="2"/>
      <c r="L7548" s="2"/>
    </row>
    <row r="7549" spans="10:12">
      <c r="J7549" s="2"/>
      <c r="K7549" s="2"/>
      <c r="L7549" s="2"/>
    </row>
    <row r="7550" spans="10:12">
      <c r="J7550" s="2"/>
      <c r="K7550" s="2"/>
      <c r="L7550" s="2"/>
    </row>
    <row r="7551" spans="10:12">
      <c r="J7551" s="2"/>
      <c r="K7551" s="2"/>
      <c r="L7551" s="2"/>
    </row>
    <row r="7552" spans="10:12">
      <c r="J7552" s="2"/>
      <c r="K7552" s="2"/>
      <c r="L7552" s="2"/>
    </row>
    <row r="7553" spans="10:12">
      <c r="J7553" s="2"/>
      <c r="K7553" s="2"/>
      <c r="L7553" s="2"/>
    </row>
    <row r="7554" spans="10:12">
      <c r="J7554" s="2"/>
      <c r="K7554" s="2"/>
      <c r="L7554" s="2"/>
    </row>
    <row r="7555" spans="10:12">
      <c r="J7555" s="2"/>
      <c r="K7555" s="2"/>
      <c r="L7555" s="2"/>
    </row>
    <row r="7556" spans="10:12">
      <c r="J7556" s="2"/>
      <c r="K7556" s="2"/>
      <c r="L7556" s="2"/>
    </row>
    <row r="7557" spans="10:12">
      <c r="J7557" s="2"/>
      <c r="K7557" s="2"/>
      <c r="L7557" s="2"/>
    </row>
    <row r="7558" spans="10:12">
      <c r="J7558" s="2"/>
      <c r="K7558" s="2"/>
      <c r="L7558" s="2"/>
    </row>
    <row r="7559" spans="10:12">
      <c r="J7559" s="2"/>
      <c r="K7559" s="2"/>
      <c r="L7559" s="2"/>
    </row>
    <row r="7560" spans="10:12">
      <c r="J7560" s="2"/>
      <c r="K7560" s="2"/>
      <c r="L7560" s="2"/>
    </row>
    <row r="7561" spans="10:12">
      <c r="J7561" s="2"/>
      <c r="K7561" s="2"/>
      <c r="L7561" s="2"/>
    </row>
    <row r="7562" spans="10:12">
      <c r="J7562" s="2"/>
      <c r="K7562" s="2"/>
      <c r="L7562" s="2"/>
    </row>
    <row r="7563" spans="10:12">
      <c r="J7563" s="2"/>
      <c r="K7563" s="2"/>
      <c r="L7563" s="2"/>
    </row>
    <row r="7564" spans="10:12">
      <c r="J7564" s="2"/>
      <c r="K7564" s="2"/>
      <c r="L7564" s="2"/>
    </row>
    <row r="7565" spans="10:12">
      <c r="J7565" s="2"/>
      <c r="K7565" s="2"/>
      <c r="L7565" s="2"/>
    </row>
    <row r="7566" spans="10:12">
      <c r="J7566" s="2"/>
      <c r="K7566" s="2"/>
      <c r="L7566" s="2"/>
    </row>
    <row r="7567" spans="10:12">
      <c r="J7567" s="2"/>
      <c r="K7567" s="2"/>
      <c r="L7567" s="2"/>
    </row>
    <row r="7568" spans="10:12">
      <c r="J7568" s="2"/>
      <c r="K7568" s="2"/>
      <c r="L7568" s="2"/>
    </row>
    <row r="7569" spans="10:12">
      <c r="J7569" s="2"/>
      <c r="K7569" s="2"/>
      <c r="L7569" s="2"/>
    </row>
    <row r="7570" spans="10:12">
      <c r="J7570" s="2"/>
      <c r="K7570" s="2"/>
      <c r="L7570" s="2"/>
    </row>
    <row r="7571" spans="10:12">
      <c r="J7571" s="2"/>
      <c r="K7571" s="2"/>
      <c r="L7571" s="2"/>
    </row>
    <row r="7572" spans="10:12">
      <c r="J7572" s="2"/>
      <c r="K7572" s="2"/>
      <c r="L7572" s="2"/>
    </row>
    <row r="7573" spans="10:12">
      <c r="J7573" s="2"/>
      <c r="K7573" s="2"/>
      <c r="L7573" s="2"/>
    </row>
    <row r="7574" spans="10:12">
      <c r="J7574" s="2"/>
      <c r="K7574" s="2"/>
      <c r="L7574" s="2"/>
    </row>
    <row r="7575" spans="10:12">
      <c r="J7575" s="2"/>
      <c r="K7575" s="2"/>
      <c r="L7575" s="2"/>
    </row>
    <row r="7576" spans="10:12">
      <c r="J7576" s="2"/>
      <c r="K7576" s="2"/>
      <c r="L7576" s="2"/>
    </row>
    <row r="7577" spans="10:12">
      <c r="J7577" s="2"/>
      <c r="K7577" s="2"/>
      <c r="L7577" s="2"/>
    </row>
    <row r="7578" spans="10:12">
      <c r="J7578" s="2"/>
      <c r="K7578" s="2"/>
      <c r="L7578" s="2"/>
    </row>
    <row r="7579" spans="10:12">
      <c r="J7579" s="2"/>
      <c r="K7579" s="2"/>
      <c r="L7579" s="2"/>
    </row>
    <row r="7580" spans="10:12">
      <c r="J7580" s="2"/>
      <c r="K7580" s="2"/>
      <c r="L7580" s="2"/>
    </row>
    <row r="7581" spans="10:12">
      <c r="J7581" s="2"/>
      <c r="K7581" s="2"/>
      <c r="L7581" s="2"/>
    </row>
    <row r="7582" spans="10:12">
      <c r="J7582" s="2"/>
      <c r="K7582" s="2"/>
      <c r="L7582" s="2"/>
    </row>
    <row r="7583" spans="10:12">
      <c r="J7583" s="2"/>
      <c r="K7583" s="2"/>
      <c r="L7583" s="2"/>
    </row>
    <row r="7584" spans="10:12">
      <c r="J7584" s="2"/>
      <c r="K7584" s="2"/>
      <c r="L7584" s="2"/>
    </row>
    <row r="7585" spans="10:12">
      <c r="J7585" s="2"/>
      <c r="K7585" s="2"/>
      <c r="L7585" s="2"/>
    </row>
    <row r="7586" spans="10:12">
      <c r="J7586" s="2"/>
      <c r="K7586" s="2"/>
      <c r="L7586" s="2"/>
    </row>
    <row r="7587" spans="10:12">
      <c r="J7587" s="2"/>
      <c r="K7587" s="2"/>
      <c r="L7587" s="2"/>
    </row>
    <row r="7588" spans="10:12">
      <c r="J7588" s="2"/>
      <c r="K7588" s="2"/>
      <c r="L7588" s="2"/>
    </row>
    <row r="7589" spans="10:12">
      <c r="J7589" s="2"/>
      <c r="K7589" s="2"/>
      <c r="L7589" s="2"/>
    </row>
    <row r="7590" spans="10:12">
      <c r="J7590" s="2"/>
      <c r="K7590" s="2"/>
      <c r="L7590" s="2"/>
    </row>
    <row r="7591" spans="10:12">
      <c r="J7591" s="2"/>
      <c r="K7591" s="2"/>
      <c r="L7591" s="2"/>
    </row>
    <row r="7592" spans="10:12">
      <c r="J7592" s="2"/>
      <c r="K7592" s="2"/>
      <c r="L7592" s="2"/>
    </row>
    <row r="7593" spans="10:12">
      <c r="J7593" s="2"/>
      <c r="K7593" s="2"/>
      <c r="L7593" s="2"/>
    </row>
    <row r="7594" spans="10:12">
      <c r="J7594" s="2"/>
      <c r="K7594" s="2"/>
      <c r="L7594" s="2"/>
    </row>
    <row r="7595" spans="10:12">
      <c r="J7595" s="2"/>
      <c r="K7595" s="2"/>
      <c r="L7595" s="2"/>
    </row>
    <row r="7596" spans="10:12">
      <c r="J7596" s="2"/>
      <c r="K7596" s="2"/>
      <c r="L7596" s="2"/>
    </row>
    <row r="7597" spans="10:12">
      <c r="J7597" s="2"/>
      <c r="K7597" s="2"/>
      <c r="L7597" s="2"/>
    </row>
    <row r="7598" spans="10:12">
      <c r="J7598" s="2"/>
      <c r="K7598" s="2"/>
      <c r="L7598" s="2"/>
    </row>
    <row r="7599" spans="10:12">
      <c r="J7599" s="2"/>
      <c r="K7599" s="2"/>
      <c r="L7599" s="2"/>
    </row>
    <row r="7600" spans="10:12">
      <c r="J7600" s="2"/>
      <c r="K7600" s="2"/>
      <c r="L7600" s="2"/>
    </row>
    <row r="7601" spans="10:12">
      <c r="J7601" s="2"/>
      <c r="K7601" s="2"/>
      <c r="L7601" s="2"/>
    </row>
    <row r="7602" spans="10:12">
      <c r="J7602" s="2"/>
      <c r="K7602" s="2"/>
      <c r="L7602" s="2"/>
    </row>
    <row r="7603" spans="10:12">
      <c r="J7603" s="2"/>
      <c r="K7603" s="2"/>
      <c r="L7603" s="2"/>
    </row>
    <row r="7604" spans="10:12">
      <c r="J7604" s="2"/>
      <c r="K7604" s="2"/>
      <c r="L7604" s="2"/>
    </row>
    <row r="7605" spans="10:12">
      <c r="J7605" s="2"/>
      <c r="K7605" s="2"/>
      <c r="L7605" s="2"/>
    </row>
    <row r="7606" spans="10:12">
      <c r="J7606" s="2"/>
      <c r="K7606" s="2"/>
      <c r="L7606" s="2"/>
    </row>
    <row r="7607" spans="10:12">
      <c r="J7607" s="2"/>
      <c r="K7607" s="2"/>
      <c r="L7607" s="2"/>
    </row>
    <row r="7608" spans="10:12">
      <c r="J7608" s="2"/>
      <c r="K7608" s="2"/>
      <c r="L7608" s="2"/>
    </row>
    <row r="7609" spans="10:12">
      <c r="J7609" s="2"/>
      <c r="K7609" s="2"/>
      <c r="L7609" s="2"/>
    </row>
    <row r="7610" spans="10:12">
      <c r="J7610" s="2"/>
      <c r="K7610" s="2"/>
      <c r="L7610" s="2"/>
    </row>
    <row r="7611" spans="10:12">
      <c r="J7611" s="2"/>
      <c r="K7611" s="2"/>
      <c r="L7611" s="2"/>
    </row>
    <row r="7612" spans="10:12">
      <c r="J7612" s="2"/>
      <c r="K7612" s="2"/>
      <c r="L7612" s="2"/>
    </row>
    <row r="7613" spans="10:12">
      <c r="J7613" s="2"/>
      <c r="K7613" s="2"/>
      <c r="L7613" s="2"/>
    </row>
    <row r="7614" spans="10:12">
      <c r="J7614" s="2"/>
      <c r="K7614" s="2"/>
      <c r="L7614" s="2"/>
    </row>
    <row r="7615" spans="10:12">
      <c r="J7615" s="2"/>
      <c r="K7615" s="2"/>
      <c r="L7615" s="2"/>
    </row>
    <row r="7616" spans="10:12">
      <c r="J7616" s="2"/>
      <c r="K7616" s="2"/>
      <c r="L7616" s="2"/>
    </row>
    <row r="7617" spans="10:12">
      <c r="J7617" s="2"/>
      <c r="K7617" s="2"/>
      <c r="L7617" s="2"/>
    </row>
    <row r="7618" spans="10:12">
      <c r="J7618" s="2"/>
      <c r="K7618" s="2"/>
      <c r="L7618" s="2"/>
    </row>
    <row r="7619" spans="10:12">
      <c r="J7619" s="2"/>
      <c r="K7619" s="2"/>
      <c r="L7619" s="2"/>
    </row>
    <row r="7620" spans="10:12">
      <c r="J7620" s="2"/>
      <c r="K7620" s="2"/>
      <c r="L7620" s="2"/>
    </row>
    <row r="7621" spans="10:12">
      <c r="J7621" s="2"/>
      <c r="K7621" s="2"/>
      <c r="L7621" s="2"/>
    </row>
    <row r="7622" spans="10:12">
      <c r="J7622" s="2"/>
      <c r="K7622" s="2"/>
      <c r="L7622" s="2"/>
    </row>
    <row r="7623" spans="10:12">
      <c r="J7623" s="2"/>
      <c r="K7623" s="2"/>
      <c r="L7623" s="2"/>
    </row>
    <row r="7624" spans="10:12">
      <c r="J7624" s="2"/>
      <c r="K7624" s="2"/>
      <c r="L7624" s="2"/>
    </row>
    <row r="7625" spans="10:12">
      <c r="J7625" s="2"/>
      <c r="K7625" s="2"/>
      <c r="L7625" s="2"/>
    </row>
    <row r="7626" spans="10:12">
      <c r="J7626" s="2"/>
      <c r="K7626" s="2"/>
      <c r="L7626" s="2"/>
    </row>
    <row r="7627" spans="10:12">
      <c r="J7627" s="2"/>
      <c r="K7627" s="2"/>
      <c r="L7627" s="2"/>
    </row>
    <row r="7628" spans="10:12">
      <c r="J7628" s="2"/>
      <c r="K7628" s="2"/>
      <c r="L7628" s="2"/>
    </row>
    <row r="7629" spans="10:12">
      <c r="J7629" s="2"/>
      <c r="K7629" s="2"/>
      <c r="L7629" s="2"/>
    </row>
    <row r="7630" spans="10:12">
      <c r="J7630" s="2"/>
      <c r="K7630" s="2"/>
      <c r="L7630" s="2"/>
    </row>
    <row r="7631" spans="10:12">
      <c r="J7631" s="2"/>
      <c r="K7631" s="2"/>
      <c r="L7631" s="2"/>
    </row>
    <row r="7632" spans="10:12">
      <c r="J7632" s="2"/>
      <c r="K7632" s="2"/>
      <c r="L7632" s="2"/>
    </row>
    <row r="7633" spans="10:12">
      <c r="J7633" s="2"/>
      <c r="K7633" s="2"/>
      <c r="L7633" s="2"/>
    </row>
    <row r="7634" spans="10:12">
      <c r="J7634" s="2"/>
      <c r="K7634" s="2"/>
      <c r="L7634" s="2"/>
    </row>
    <row r="7635" spans="10:12">
      <c r="J7635" s="2"/>
      <c r="K7635" s="2"/>
      <c r="L7635" s="2"/>
    </row>
    <row r="7636" spans="10:12">
      <c r="J7636" s="2"/>
      <c r="K7636" s="2"/>
      <c r="L7636" s="2"/>
    </row>
    <row r="7637" spans="10:12">
      <c r="J7637" s="2"/>
      <c r="K7637" s="2"/>
      <c r="L7637" s="2"/>
    </row>
    <row r="7638" spans="10:12">
      <c r="J7638" s="2"/>
      <c r="K7638" s="2"/>
      <c r="L7638" s="2"/>
    </row>
    <row r="7639" spans="10:12">
      <c r="J7639" s="2"/>
      <c r="K7639" s="2"/>
      <c r="L7639" s="2"/>
    </row>
    <row r="7640" spans="10:12">
      <c r="J7640" s="2"/>
      <c r="K7640" s="2"/>
      <c r="L7640" s="2"/>
    </row>
    <row r="7641" spans="10:12">
      <c r="J7641" s="2"/>
      <c r="K7641" s="2"/>
      <c r="L7641" s="2"/>
    </row>
    <row r="7642" spans="10:12">
      <c r="J7642" s="2"/>
      <c r="K7642" s="2"/>
      <c r="L7642" s="2"/>
    </row>
    <row r="7643" spans="10:12">
      <c r="J7643" s="2"/>
      <c r="K7643" s="2"/>
      <c r="L7643" s="2"/>
    </row>
    <row r="7644" spans="10:12">
      <c r="J7644" s="2"/>
      <c r="K7644" s="2"/>
      <c r="L7644" s="2"/>
    </row>
    <row r="7645" spans="10:12">
      <c r="J7645" s="2"/>
      <c r="K7645" s="2"/>
      <c r="L7645" s="2"/>
    </row>
    <row r="7646" spans="10:12">
      <c r="J7646" s="2"/>
      <c r="K7646" s="2"/>
      <c r="L7646" s="2"/>
    </row>
    <row r="7647" spans="10:12">
      <c r="J7647" s="2"/>
      <c r="K7647" s="2"/>
      <c r="L7647" s="2"/>
    </row>
    <row r="7648" spans="10:12">
      <c r="J7648" s="2"/>
      <c r="K7648" s="2"/>
      <c r="L7648" s="2"/>
    </row>
    <row r="7649" spans="10:12">
      <c r="J7649" s="2"/>
      <c r="K7649" s="2"/>
      <c r="L7649" s="2"/>
    </row>
    <row r="7650" spans="10:12">
      <c r="J7650" s="2"/>
      <c r="K7650" s="2"/>
      <c r="L7650" s="2"/>
    </row>
    <row r="7651" spans="10:12">
      <c r="J7651" s="2"/>
      <c r="K7651" s="2"/>
      <c r="L7651" s="2"/>
    </row>
    <row r="7652" spans="10:12">
      <c r="J7652" s="2"/>
      <c r="K7652" s="2"/>
      <c r="L7652" s="2"/>
    </row>
    <row r="7653" spans="10:12">
      <c r="J7653" s="2"/>
      <c r="K7653" s="2"/>
      <c r="L7653" s="2"/>
    </row>
    <row r="7654" spans="10:12">
      <c r="J7654" s="2"/>
      <c r="K7654" s="2"/>
      <c r="L7654" s="2"/>
    </row>
    <row r="7655" spans="10:12">
      <c r="J7655" s="2"/>
      <c r="K7655" s="2"/>
      <c r="L7655" s="2"/>
    </row>
    <row r="7656" spans="10:12">
      <c r="J7656" s="2"/>
      <c r="K7656" s="2"/>
      <c r="L7656" s="2"/>
    </row>
    <row r="7657" spans="10:12">
      <c r="J7657" s="2"/>
      <c r="K7657" s="2"/>
      <c r="L7657" s="2"/>
    </row>
    <row r="7658" spans="10:12">
      <c r="J7658" s="2"/>
      <c r="K7658" s="2"/>
      <c r="L7658" s="2"/>
    </row>
    <row r="7659" spans="10:12">
      <c r="J7659" s="2"/>
      <c r="K7659" s="2"/>
      <c r="L7659" s="2"/>
    </row>
    <row r="7660" spans="10:12">
      <c r="J7660" s="2"/>
      <c r="K7660" s="2"/>
      <c r="L7660" s="2"/>
    </row>
    <row r="7661" spans="10:12">
      <c r="J7661" s="2"/>
      <c r="K7661" s="2"/>
      <c r="L7661" s="2"/>
    </row>
    <row r="7662" spans="10:12">
      <c r="J7662" s="2"/>
      <c r="K7662" s="2"/>
      <c r="L7662" s="2"/>
    </row>
    <row r="7663" spans="10:12">
      <c r="J7663" s="2"/>
      <c r="K7663" s="2"/>
      <c r="L7663" s="2"/>
    </row>
    <row r="7664" spans="10:12">
      <c r="J7664" s="2"/>
      <c r="K7664" s="2"/>
      <c r="L7664" s="2"/>
    </row>
    <row r="7665" spans="10:12">
      <c r="J7665" s="2"/>
      <c r="K7665" s="2"/>
      <c r="L7665" s="2"/>
    </row>
    <row r="7666" spans="10:12">
      <c r="J7666" s="2"/>
      <c r="K7666" s="2"/>
      <c r="L7666" s="2"/>
    </row>
    <row r="7667" spans="10:12">
      <c r="J7667" s="2"/>
      <c r="K7667" s="2"/>
      <c r="L7667" s="2"/>
    </row>
    <row r="7668" spans="10:12">
      <c r="J7668" s="2"/>
      <c r="K7668" s="2"/>
      <c r="L7668" s="2"/>
    </row>
    <row r="7669" spans="10:12">
      <c r="J7669" s="2"/>
      <c r="K7669" s="2"/>
      <c r="L7669" s="2"/>
    </row>
    <row r="7670" spans="10:12">
      <c r="J7670" s="2"/>
      <c r="K7670" s="2"/>
      <c r="L7670" s="2"/>
    </row>
    <row r="7671" spans="10:12">
      <c r="J7671" s="2"/>
      <c r="K7671" s="2"/>
      <c r="L7671" s="2"/>
    </row>
    <row r="7672" spans="10:12">
      <c r="J7672" s="2"/>
      <c r="K7672" s="2"/>
      <c r="L7672" s="2"/>
    </row>
    <row r="7673" spans="10:12">
      <c r="J7673" s="2"/>
      <c r="K7673" s="2"/>
      <c r="L7673" s="2"/>
    </row>
    <row r="7674" spans="10:12">
      <c r="J7674" s="2"/>
      <c r="K7674" s="2"/>
      <c r="L7674" s="2"/>
    </row>
    <row r="7675" spans="10:12">
      <c r="J7675" s="2"/>
      <c r="K7675" s="2"/>
      <c r="L7675" s="2"/>
    </row>
    <row r="7676" spans="10:12">
      <c r="J7676" s="2"/>
      <c r="K7676" s="2"/>
      <c r="L7676" s="2"/>
    </row>
    <row r="7677" spans="10:12">
      <c r="J7677" s="2"/>
      <c r="K7677" s="2"/>
      <c r="L7677" s="2"/>
    </row>
    <row r="7678" spans="10:12">
      <c r="J7678" s="2"/>
      <c r="K7678" s="2"/>
      <c r="L7678" s="2"/>
    </row>
    <row r="7679" spans="10:12">
      <c r="J7679" s="2"/>
      <c r="K7679" s="2"/>
      <c r="L7679" s="2"/>
    </row>
    <row r="7680" spans="10:12">
      <c r="J7680" s="2"/>
      <c r="K7680" s="2"/>
      <c r="L7680" s="2"/>
    </row>
    <row r="7681" spans="10:12">
      <c r="J7681" s="2"/>
      <c r="K7681" s="2"/>
      <c r="L7681" s="2"/>
    </row>
    <row r="7682" spans="10:12">
      <c r="J7682" s="2"/>
      <c r="K7682" s="2"/>
      <c r="L7682" s="2"/>
    </row>
    <row r="7683" spans="10:12">
      <c r="J7683" s="2"/>
      <c r="K7683" s="2"/>
      <c r="L7683" s="2"/>
    </row>
    <row r="7684" spans="10:12">
      <c r="J7684" s="2"/>
      <c r="K7684" s="2"/>
      <c r="L7684" s="2"/>
    </row>
    <row r="7685" spans="10:12">
      <c r="J7685" s="2"/>
      <c r="K7685" s="2"/>
      <c r="L7685" s="2"/>
    </row>
    <row r="7686" spans="10:12">
      <c r="J7686" s="2"/>
      <c r="K7686" s="2"/>
      <c r="L7686" s="2"/>
    </row>
    <row r="7687" spans="10:12">
      <c r="J7687" s="2"/>
      <c r="K7687" s="2"/>
      <c r="L7687" s="2"/>
    </row>
    <row r="7688" spans="10:12">
      <c r="J7688" s="2"/>
      <c r="K7688" s="2"/>
      <c r="L7688" s="2"/>
    </row>
    <row r="7689" spans="10:12">
      <c r="J7689" s="2"/>
      <c r="K7689" s="2"/>
      <c r="L7689" s="2"/>
    </row>
    <row r="7690" spans="10:12">
      <c r="J7690" s="2"/>
      <c r="K7690" s="2"/>
      <c r="L7690" s="2"/>
    </row>
    <row r="7691" spans="10:12">
      <c r="J7691" s="2"/>
      <c r="K7691" s="2"/>
      <c r="L7691" s="2"/>
    </row>
    <row r="7692" spans="10:12">
      <c r="J7692" s="2"/>
      <c r="K7692" s="2"/>
      <c r="L7692" s="2"/>
    </row>
    <row r="7693" spans="10:12">
      <c r="J7693" s="2"/>
      <c r="K7693" s="2"/>
      <c r="L7693" s="2"/>
    </row>
    <row r="7694" spans="10:12">
      <c r="J7694" s="2"/>
      <c r="K7694" s="2"/>
      <c r="L7694" s="2"/>
    </row>
    <row r="7695" spans="10:12">
      <c r="J7695" s="2"/>
      <c r="K7695" s="2"/>
      <c r="L7695" s="2"/>
    </row>
    <row r="7696" spans="10:12">
      <c r="J7696" s="2"/>
      <c r="K7696" s="2"/>
      <c r="L7696" s="2"/>
    </row>
    <row r="7697" spans="10:12">
      <c r="J7697" s="2"/>
      <c r="K7697" s="2"/>
      <c r="L7697" s="2"/>
    </row>
    <row r="7698" spans="10:12">
      <c r="J7698" s="2"/>
      <c r="K7698" s="2"/>
      <c r="L7698" s="2"/>
    </row>
    <row r="7699" spans="10:12">
      <c r="J7699" s="2"/>
      <c r="K7699" s="2"/>
      <c r="L7699" s="2"/>
    </row>
    <row r="7700" spans="10:12">
      <c r="J7700" s="2"/>
      <c r="K7700" s="2"/>
      <c r="L7700" s="2"/>
    </row>
    <row r="7701" spans="10:12">
      <c r="J7701" s="2"/>
      <c r="K7701" s="2"/>
      <c r="L7701" s="2"/>
    </row>
    <row r="7702" spans="10:12">
      <c r="J7702" s="2"/>
      <c r="K7702" s="2"/>
      <c r="L7702" s="2"/>
    </row>
    <row r="7703" spans="10:12">
      <c r="J7703" s="2"/>
      <c r="K7703" s="2"/>
      <c r="L7703" s="2"/>
    </row>
    <row r="7704" spans="10:12">
      <c r="J7704" s="2"/>
      <c r="K7704" s="2"/>
      <c r="L7704" s="2"/>
    </row>
    <row r="7705" spans="10:12">
      <c r="J7705" s="2"/>
      <c r="K7705" s="2"/>
      <c r="L7705" s="2"/>
    </row>
    <row r="7706" spans="10:12">
      <c r="J7706" s="2"/>
      <c r="K7706" s="2"/>
      <c r="L7706" s="2"/>
    </row>
    <row r="7707" spans="10:12">
      <c r="J7707" s="2"/>
      <c r="K7707" s="2"/>
      <c r="L7707" s="2"/>
    </row>
    <row r="7708" spans="10:12">
      <c r="J7708" s="2"/>
      <c r="K7708" s="2"/>
      <c r="L7708" s="2"/>
    </row>
    <row r="7709" spans="10:12">
      <c r="J7709" s="2"/>
      <c r="K7709" s="2"/>
      <c r="L7709" s="2"/>
    </row>
    <row r="7710" spans="10:12">
      <c r="J7710" s="2"/>
      <c r="K7710" s="2"/>
      <c r="L7710" s="2"/>
    </row>
    <row r="7711" spans="10:12">
      <c r="J7711" s="2"/>
      <c r="K7711" s="2"/>
      <c r="L7711" s="2"/>
    </row>
    <row r="7712" spans="10:12">
      <c r="J7712" s="2"/>
      <c r="K7712" s="2"/>
      <c r="L7712" s="2"/>
    </row>
    <row r="7713" spans="10:12">
      <c r="J7713" s="2"/>
      <c r="K7713" s="2"/>
      <c r="L7713" s="2"/>
    </row>
    <row r="7714" spans="10:12">
      <c r="J7714" s="2"/>
      <c r="K7714" s="2"/>
      <c r="L7714" s="2"/>
    </row>
    <row r="7715" spans="10:12">
      <c r="J7715" s="2"/>
      <c r="K7715" s="2"/>
      <c r="L7715" s="2"/>
    </row>
    <row r="7716" spans="10:12">
      <c r="J7716" s="2"/>
      <c r="K7716" s="2"/>
      <c r="L7716" s="2"/>
    </row>
    <row r="7717" spans="10:12">
      <c r="J7717" s="2"/>
      <c r="K7717" s="2"/>
      <c r="L7717" s="2"/>
    </row>
    <row r="7718" spans="10:12">
      <c r="J7718" s="2"/>
      <c r="K7718" s="2"/>
      <c r="L7718" s="2"/>
    </row>
    <row r="7719" spans="10:12">
      <c r="J7719" s="2"/>
      <c r="K7719" s="2"/>
      <c r="L7719" s="2"/>
    </row>
    <row r="7720" spans="10:12">
      <c r="J7720" s="2"/>
      <c r="K7720" s="2"/>
      <c r="L7720" s="2"/>
    </row>
    <row r="7721" spans="10:12">
      <c r="J7721" s="2"/>
      <c r="K7721" s="2"/>
      <c r="L7721" s="2"/>
    </row>
    <row r="7722" spans="10:12">
      <c r="J7722" s="2"/>
      <c r="K7722" s="2"/>
      <c r="L7722" s="2"/>
    </row>
    <row r="7723" spans="10:12">
      <c r="J7723" s="2"/>
      <c r="K7723" s="2"/>
      <c r="L7723" s="2"/>
    </row>
    <row r="7724" spans="10:12">
      <c r="J7724" s="2"/>
      <c r="K7724" s="2"/>
      <c r="L7724" s="2"/>
    </row>
    <row r="7725" spans="10:12">
      <c r="J7725" s="2"/>
      <c r="K7725" s="2"/>
      <c r="L7725" s="2"/>
    </row>
    <row r="7726" spans="10:12">
      <c r="J7726" s="2"/>
      <c r="K7726" s="2"/>
      <c r="L7726" s="2"/>
    </row>
    <row r="7727" spans="10:12">
      <c r="J7727" s="2"/>
      <c r="K7727" s="2"/>
      <c r="L7727" s="2"/>
    </row>
    <row r="7728" spans="10:12">
      <c r="J7728" s="2"/>
      <c r="K7728" s="2"/>
      <c r="L7728" s="2"/>
    </row>
    <row r="7729" spans="10:12">
      <c r="J7729" s="2"/>
      <c r="K7729" s="2"/>
      <c r="L7729" s="2"/>
    </row>
    <row r="7730" spans="10:12">
      <c r="J7730" s="2"/>
      <c r="K7730" s="2"/>
      <c r="L7730" s="2"/>
    </row>
    <row r="7731" spans="10:12">
      <c r="J7731" s="2"/>
      <c r="K7731" s="2"/>
      <c r="L7731" s="2"/>
    </row>
    <row r="7732" spans="10:12">
      <c r="J7732" s="2"/>
      <c r="K7732" s="2"/>
      <c r="L7732" s="2"/>
    </row>
    <row r="7733" spans="10:12">
      <c r="J7733" s="2"/>
      <c r="K7733" s="2"/>
      <c r="L7733" s="2"/>
    </row>
    <row r="7734" spans="10:12">
      <c r="J7734" s="2"/>
      <c r="K7734" s="2"/>
      <c r="L7734" s="2"/>
    </row>
    <row r="7735" spans="10:12">
      <c r="J7735" s="2"/>
      <c r="K7735" s="2"/>
      <c r="L7735" s="2"/>
    </row>
    <row r="7736" spans="10:12">
      <c r="J7736" s="2"/>
      <c r="K7736" s="2"/>
      <c r="L7736" s="2"/>
    </row>
    <row r="7737" spans="10:12">
      <c r="J7737" s="2"/>
      <c r="K7737" s="2"/>
      <c r="L7737" s="2"/>
    </row>
    <row r="7738" spans="10:12">
      <c r="J7738" s="2"/>
      <c r="K7738" s="2"/>
      <c r="L7738" s="2"/>
    </row>
    <row r="7739" spans="10:12">
      <c r="J7739" s="2"/>
      <c r="K7739" s="2"/>
      <c r="L7739" s="2"/>
    </row>
    <row r="7740" spans="10:12">
      <c r="J7740" s="2"/>
      <c r="K7740" s="2"/>
      <c r="L7740" s="2"/>
    </row>
    <row r="7741" spans="10:12">
      <c r="J7741" s="2"/>
      <c r="K7741" s="2"/>
      <c r="L7741" s="2"/>
    </row>
    <row r="7742" spans="10:12">
      <c r="J7742" s="2"/>
      <c r="K7742" s="2"/>
      <c r="L7742" s="2"/>
    </row>
    <row r="7743" spans="10:12">
      <c r="J7743" s="2"/>
      <c r="K7743" s="2"/>
      <c r="L7743" s="2"/>
    </row>
    <row r="7744" spans="10:12">
      <c r="J7744" s="2"/>
      <c r="K7744" s="2"/>
      <c r="L7744" s="2"/>
    </row>
    <row r="7745" spans="10:12">
      <c r="J7745" s="2"/>
      <c r="K7745" s="2"/>
      <c r="L7745" s="2"/>
    </row>
    <row r="7746" spans="10:12">
      <c r="J7746" s="2"/>
      <c r="K7746" s="2"/>
      <c r="L7746" s="2"/>
    </row>
    <row r="7747" spans="10:12">
      <c r="J7747" s="2"/>
      <c r="K7747" s="2"/>
      <c r="L7747" s="2"/>
    </row>
    <row r="7748" spans="10:12">
      <c r="J7748" s="2"/>
      <c r="K7748" s="2"/>
      <c r="L7748" s="2"/>
    </row>
    <row r="7749" spans="10:12">
      <c r="J7749" s="2"/>
      <c r="K7749" s="2"/>
      <c r="L7749" s="2"/>
    </row>
    <row r="7750" spans="10:12">
      <c r="J7750" s="2"/>
      <c r="K7750" s="2"/>
      <c r="L7750" s="2"/>
    </row>
    <row r="7751" spans="10:12">
      <c r="J7751" s="2"/>
      <c r="K7751" s="2"/>
      <c r="L7751" s="2"/>
    </row>
    <row r="7752" spans="10:12">
      <c r="J7752" s="2"/>
      <c r="K7752" s="2"/>
      <c r="L7752" s="2"/>
    </row>
    <row r="7753" spans="10:12">
      <c r="J7753" s="2"/>
      <c r="K7753" s="2"/>
      <c r="L7753" s="2"/>
    </row>
    <row r="7754" spans="10:12">
      <c r="J7754" s="2"/>
      <c r="K7754" s="2"/>
      <c r="L7754" s="2"/>
    </row>
    <row r="7755" spans="10:12">
      <c r="J7755" s="2"/>
      <c r="K7755" s="2"/>
      <c r="L7755" s="2"/>
    </row>
    <row r="7756" spans="10:12">
      <c r="J7756" s="2"/>
      <c r="K7756" s="2"/>
      <c r="L7756" s="2"/>
    </row>
    <row r="7757" spans="10:12">
      <c r="J7757" s="2"/>
      <c r="K7757" s="2"/>
      <c r="L7757" s="2"/>
    </row>
    <row r="7758" spans="10:12">
      <c r="J7758" s="2"/>
      <c r="K7758" s="2"/>
      <c r="L7758" s="2"/>
    </row>
    <row r="7759" spans="10:12">
      <c r="J7759" s="2"/>
      <c r="K7759" s="2"/>
      <c r="L7759" s="2"/>
    </row>
    <row r="7760" spans="10:12">
      <c r="J7760" s="2"/>
      <c r="K7760" s="2"/>
      <c r="L7760" s="2"/>
    </row>
    <row r="7761" spans="10:12">
      <c r="J7761" s="2"/>
      <c r="K7761" s="2"/>
      <c r="L7761" s="2"/>
    </row>
    <row r="7762" spans="10:12">
      <c r="J7762" s="2"/>
      <c r="K7762" s="2"/>
      <c r="L7762" s="2"/>
    </row>
    <row r="7763" spans="10:12">
      <c r="J7763" s="2"/>
      <c r="K7763" s="2"/>
      <c r="L7763" s="2"/>
    </row>
    <row r="7764" spans="10:12">
      <c r="J7764" s="2"/>
      <c r="K7764" s="2"/>
      <c r="L7764" s="2"/>
    </row>
    <row r="7765" spans="10:12">
      <c r="J7765" s="2"/>
      <c r="K7765" s="2"/>
      <c r="L7765" s="2"/>
    </row>
    <row r="7766" spans="10:12">
      <c r="J7766" s="2"/>
      <c r="K7766" s="2"/>
      <c r="L7766" s="2"/>
    </row>
    <row r="7767" spans="10:12">
      <c r="J7767" s="2"/>
      <c r="K7767" s="2"/>
      <c r="L7767" s="2"/>
    </row>
    <row r="7768" spans="10:12">
      <c r="J7768" s="2"/>
      <c r="K7768" s="2"/>
      <c r="L7768" s="2"/>
    </row>
    <row r="7769" spans="10:12">
      <c r="J7769" s="2"/>
      <c r="K7769" s="2"/>
      <c r="L7769" s="2"/>
    </row>
    <row r="7770" spans="10:12">
      <c r="J7770" s="2"/>
      <c r="K7770" s="2"/>
      <c r="L7770" s="2"/>
    </row>
    <row r="7771" spans="10:12">
      <c r="J7771" s="2"/>
      <c r="K7771" s="2"/>
      <c r="L7771" s="2"/>
    </row>
    <row r="7772" spans="10:12">
      <c r="J7772" s="2"/>
      <c r="K7772" s="2"/>
      <c r="L7772" s="2"/>
    </row>
    <row r="7773" spans="10:12">
      <c r="J7773" s="2"/>
      <c r="K7773" s="2"/>
      <c r="L7773" s="2"/>
    </row>
    <row r="7774" spans="10:12">
      <c r="J7774" s="2"/>
      <c r="K7774" s="2"/>
      <c r="L7774" s="2"/>
    </row>
    <row r="7775" spans="10:12">
      <c r="J7775" s="2"/>
      <c r="K7775" s="2"/>
      <c r="L7775" s="2"/>
    </row>
    <row r="7776" spans="10:12">
      <c r="J7776" s="2"/>
      <c r="K7776" s="2"/>
      <c r="L7776" s="2"/>
    </row>
    <row r="7777" spans="10:12">
      <c r="J7777" s="2"/>
      <c r="K7777" s="2"/>
      <c r="L7777" s="2"/>
    </row>
    <row r="7778" spans="10:12">
      <c r="J7778" s="2"/>
      <c r="K7778" s="2"/>
      <c r="L7778" s="2"/>
    </row>
    <row r="7779" spans="10:12">
      <c r="J7779" s="2"/>
      <c r="K7779" s="2"/>
      <c r="L7779" s="2"/>
    </row>
    <row r="7780" spans="10:12">
      <c r="J7780" s="2"/>
      <c r="K7780" s="2"/>
      <c r="L7780" s="2"/>
    </row>
    <row r="7781" spans="10:12">
      <c r="J7781" s="2"/>
      <c r="K7781" s="2"/>
      <c r="L7781" s="2"/>
    </row>
    <row r="7782" spans="10:12">
      <c r="J7782" s="2"/>
      <c r="K7782" s="2"/>
      <c r="L7782" s="2"/>
    </row>
    <row r="7783" spans="10:12">
      <c r="J7783" s="2"/>
      <c r="K7783" s="2"/>
      <c r="L7783" s="2"/>
    </row>
    <row r="7784" spans="10:12">
      <c r="J7784" s="2"/>
      <c r="K7784" s="2"/>
      <c r="L7784" s="2"/>
    </row>
    <row r="7785" spans="10:12">
      <c r="J7785" s="2"/>
      <c r="K7785" s="2"/>
      <c r="L7785" s="2"/>
    </row>
    <row r="7786" spans="10:12">
      <c r="J7786" s="2"/>
      <c r="K7786" s="2"/>
      <c r="L7786" s="2"/>
    </row>
    <row r="7787" spans="10:12">
      <c r="J7787" s="2"/>
      <c r="K7787" s="2"/>
      <c r="L7787" s="2"/>
    </row>
    <row r="7788" spans="10:12">
      <c r="J7788" s="2"/>
      <c r="K7788" s="2"/>
      <c r="L7788" s="2"/>
    </row>
    <row r="7789" spans="10:12">
      <c r="J7789" s="2"/>
      <c r="K7789" s="2"/>
      <c r="L7789" s="2"/>
    </row>
    <row r="7790" spans="10:12">
      <c r="J7790" s="2"/>
      <c r="K7790" s="2"/>
      <c r="L7790" s="2"/>
    </row>
    <row r="7791" spans="10:12">
      <c r="J7791" s="2"/>
      <c r="K7791" s="2"/>
      <c r="L7791" s="2"/>
    </row>
    <row r="7792" spans="10:12">
      <c r="J7792" s="2"/>
      <c r="K7792" s="2"/>
      <c r="L7792" s="2"/>
    </row>
    <row r="7793" spans="10:12">
      <c r="J7793" s="2"/>
      <c r="K7793" s="2"/>
      <c r="L7793" s="2"/>
    </row>
    <row r="7794" spans="10:12">
      <c r="J7794" s="2"/>
      <c r="K7794" s="2"/>
      <c r="L7794" s="2"/>
    </row>
    <row r="7795" spans="10:12">
      <c r="J7795" s="2"/>
      <c r="K7795" s="2"/>
      <c r="L7795" s="2"/>
    </row>
    <row r="7796" spans="10:12">
      <c r="J7796" s="2"/>
      <c r="K7796" s="2"/>
      <c r="L7796" s="2"/>
    </row>
    <row r="7797" spans="10:12">
      <c r="J7797" s="2"/>
      <c r="K7797" s="2"/>
      <c r="L7797" s="2"/>
    </row>
    <row r="7798" spans="10:12">
      <c r="J7798" s="2"/>
      <c r="K7798" s="2"/>
      <c r="L7798" s="2"/>
    </row>
    <row r="7799" spans="10:12">
      <c r="J7799" s="2"/>
      <c r="K7799" s="2"/>
      <c r="L7799" s="2"/>
    </row>
    <row r="7800" spans="10:12">
      <c r="J7800" s="2"/>
      <c r="K7800" s="2"/>
      <c r="L7800" s="2"/>
    </row>
    <row r="7801" spans="10:12">
      <c r="J7801" s="2"/>
      <c r="K7801" s="2"/>
      <c r="L7801" s="2"/>
    </row>
    <row r="7802" spans="10:12">
      <c r="J7802" s="2"/>
      <c r="K7802" s="2"/>
      <c r="L7802" s="2"/>
    </row>
    <row r="7803" spans="10:12">
      <c r="J7803" s="2"/>
      <c r="K7803" s="2"/>
      <c r="L7803" s="2"/>
    </row>
    <row r="7804" spans="10:12">
      <c r="J7804" s="2"/>
      <c r="K7804" s="2"/>
      <c r="L7804" s="2"/>
    </row>
    <row r="7805" spans="10:12">
      <c r="J7805" s="2"/>
      <c r="K7805" s="2"/>
      <c r="L7805" s="2"/>
    </row>
    <row r="7806" spans="10:12">
      <c r="J7806" s="2"/>
      <c r="K7806" s="2"/>
      <c r="L7806" s="2"/>
    </row>
    <row r="7807" spans="10:12">
      <c r="J7807" s="2"/>
      <c r="K7807" s="2"/>
      <c r="L7807" s="2"/>
    </row>
    <row r="7808" spans="10:12">
      <c r="J7808" s="2"/>
      <c r="K7808" s="2"/>
      <c r="L7808" s="2"/>
    </row>
    <row r="7809" spans="10:12">
      <c r="J7809" s="2"/>
      <c r="K7809" s="2"/>
      <c r="L7809" s="2"/>
    </row>
    <row r="7810" spans="10:12">
      <c r="J7810" s="2"/>
      <c r="K7810" s="2"/>
      <c r="L7810" s="2"/>
    </row>
    <row r="7811" spans="10:12">
      <c r="J7811" s="2"/>
      <c r="K7811" s="2"/>
      <c r="L7811" s="2"/>
    </row>
    <row r="7812" spans="10:12">
      <c r="J7812" s="2"/>
      <c r="K7812" s="2"/>
      <c r="L7812" s="2"/>
    </row>
    <row r="7813" spans="10:12">
      <c r="J7813" s="2"/>
      <c r="K7813" s="2"/>
      <c r="L7813" s="2"/>
    </row>
    <row r="7814" spans="10:12">
      <c r="J7814" s="2"/>
      <c r="K7814" s="2"/>
      <c r="L7814" s="2"/>
    </row>
    <row r="7815" spans="10:12">
      <c r="J7815" s="2"/>
      <c r="K7815" s="2"/>
      <c r="L7815" s="2"/>
    </row>
    <row r="7816" spans="10:12">
      <c r="J7816" s="2"/>
      <c r="K7816" s="2"/>
      <c r="L7816" s="2"/>
    </row>
    <row r="7817" spans="10:12">
      <c r="J7817" s="2"/>
      <c r="K7817" s="2"/>
      <c r="L7817" s="2"/>
    </row>
    <row r="7818" spans="10:12">
      <c r="J7818" s="2"/>
      <c r="K7818" s="2"/>
      <c r="L7818" s="2"/>
    </row>
    <row r="7819" spans="10:12">
      <c r="J7819" s="2"/>
      <c r="K7819" s="2"/>
      <c r="L7819" s="2"/>
    </row>
    <row r="7820" spans="10:12">
      <c r="J7820" s="2"/>
      <c r="K7820" s="2"/>
      <c r="L7820" s="2"/>
    </row>
    <row r="7821" spans="10:12">
      <c r="J7821" s="2"/>
      <c r="K7821" s="2"/>
      <c r="L7821" s="2"/>
    </row>
    <row r="7822" spans="10:12">
      <c r="J7822" s="2"/>
      <c r="K7822" s="2"/>
      <c r="L7822" s="2"/>
    </row>
    <row r="7823" spans="10:12">
      <c r="J7823" s="2"/>
      <c r="K7823" s="2"/>
      <c r="L7823" s="2"/>
    </row>
    <row r="7824" spans="10:12">
      <c r="J7824" s="2"/>
      <c r="K7824" s="2"/>
      <c r="L7824" s="2"/>
    </row>
    <row r="7825" spans="10:12">
      <c r="J7825" s="2"/>
      <c r="K7825" s="2"/>
      <c r="L7825" s="2"/>
    </row>
    <row r="7826" spans="10:12">
      <c r="J7826" s="2"/>
      <c r="K7826" s="2"/>
      <c r="L7826" s="2"/>
    </row>
    <row r="7827" spans="10:12">
      <c r="J7827" s="2"/>
      <c r="K7827" s="2"/>
      <c r="L7827" s="2"/>
    </row>
    <row r="7828" spans="10:12">
      <c r="J7828" s="2"/>
      <c r="K7828" s="2"/>
      <c r="L7828" s="2"/>
    </row>
    <row r="7829" spans="10:12">
      <c r="J7829" s="2"/>
      <c r="K7829" s="2"/>
      <c r="L7829" s="2"/>
    </row>
    <row r="7830" spans="10:12">
      <c r="J7830" s="2"/>
      <c r="K7830" s="2"/>
      <c r="L7830" s="2"/>
    </row>
    <row r="7831" spans="10:12">
      <c r="J7831" s="2"/>
      <c r="K7831" s="2"/>
      <c r="L7831" s="2"/>
    </row>
    <row r="7832" spans="10:12">
      <c r="J7832" s="2"/>
      <c r="K7832" s="2"/>
      <c r="L7832" s="2"/>
    </row>
    <row r="7833" spans="10:12">
      <c r="J7833" s="2"/>
      <c r="K7833" s="2"/>
      <c r="L7833" s="2"/>
    </row>
    <row r="7834" spans="10:12">
      <c r="J7834" s="2"/>
      <c r="K7834" s="2"/>
      <c r="L7834" s="2"/>
    </row>
    <row r="7835" spans="10:12">
      <c r="J7835" s="2"/>
      <c r="K7835" s="2"/>
      <c r="L7835" s="2"/>
    </row>
    <row r="7836" spans="10:12">
      <c r="J7836" s="2"/>
      <c r="K7836" s="2"/>
      <c r="L7836" s="2"/>
    </row>
    <row r="7837" spans="10:12">
      <c r="J7837" s="2"/>
      <c r="K7837" s="2"/>
      <c r="L7837" s="2"/>
    </row>
    <row r="7838" spans="10:12">
      <c r="J7838" s="2"/>
      <c r="K7838" s="2"/>
      <c r="L7838" s="2"/>
    </row>
    <row r="7839" spans="10:12">
      <c r="J7839" s="2"/>
      <c r="K7839" s="2"/>
      <c r="L7839" s="2"/>
    </row>
    <row r="7840" spans="10:12">
      <c r="J7840" s="2"/>
      <c r="K7840" s="2"/>
      <c r="L7840" s="2"/>
    </row>
    <row r="7841" spans="10:12">
      <c r="J7841" s="2"/>
      <c r="K7841" s="2"/>
      <c r="L7841" s="2"/>
    </row>
    <row r="7842" spans="10:12">
      <c r="J7842" s="2"/>
      <c r="K7842" s="2"/>
      <c r="L7842" s="2"/>
    </row>
    <row r="7843" spans="10:12">
      <c r="J7843" s="2"/>
      <c r="K7843" s="2"/>
      <c r="L7843" s="2"/>
    </row>
    <row r="7844" spans="10:12">
      <c r="J7844" s="2"/>
      <c r="K7844" s="2"/>
      <c r="L7844" s="2"/>
    </row>
    <row r="7845" spans="10:12">
      <c r="J7845" s="2"/>
      <c r="K7845" s="2"/>
      <c r="L7845" s="2"/>
    </row>
    <row r="7846" spans="10:12">
      <c r="J7846" s="2"/>
      <c r="K7846" s="2"/>
      <c r="L7846" s="2"/>
    </row>
    <row r="7847" spans="10:12">
      <c r="J7847" s="2"/>
      <c r="K7847" s="2"/>
      <c r="L7847" s="2"/>
    </row>
    <row r="7848" spans="10:12">
      <c r="J7848" s="2"/>
      <c r="K7848" s="2"/>
      <c r="L7848" s="2"/>
    </row>
    <row r="7849" spans="10:12">
      <c r="J7849" s="2"/>
      <c r="K7849" s="2"/>
      <c r="L7849" s="2"/>
    </row>
    <row r="7850" spans="10:12">
      <c r="J7850" s="2"/>
      <c r="K7850" s="2"/>
      <c r="L7850" s="2"/>
    </row>
    <row r="7851" spans="10:12">
      <c r="J7851" s="2"/>
      <c r="K7851" s="2"/>
      <c r="L7851" s="2"/>
    </row>
    <row r="7852" spans="10:12">
      <c r="J7852" s="2"/>
      <c r="K7852" s="2"/>
      <c r="L7852" s="2"/>
    </row>
    <row r="7853" spans="10:12">
      <c r="J7853" s="2"/>
      <c r="K7853" s="2"/>
      <c r="L7853" s="2"/>
    </row>
    <row r="7854" spans="10:12">
      <c r="J7854" s="2"/>
      <c r="K7854" s="2"/>
      <c r="L7854" s="2"/>
    </row>
    <row r="7855" spans="10:12">
      <c r="J7855" s="2"/>
      <c r="K7855" s="2"/>
      <c r="L7855" s="2"/>
    </row>
    <row r="7856" spans="10:12">
      <c r="J7856" s="2"/>
      <c r="K7856" s="2"/>
      <c r="L7856" s="2"/>
    </row>
    <row r="7857" spans="10:12">
      <c r="J7857" s="2"/>
      <c r="K7857" s="2"/>
      <c r="L7857" s="2"/>
    </row>
    <row r="7858" spans="10:12">
      <c r="J7858" s="2"/>
      <c r="K7858" s="2"/>
      <c r="L7858" s="2"/>
    </row>
    <row r="7859" spans="10:12">
      <c r="J7859" s="2"/>
      <c r="K7859" s="2"/>
      <c r="L7859" s="2"/>
    </row>
    <row r="7860" spans="10:12">
      <c r="J7860" s="2"/>
      <c r="K7860" s="2"/>
      <c r="L7860" s="2"/>
    </row>
    <row r="7861" spans="10:12">
      <c r="J7861" s="2"/>
      <c r="K7861" s="2"/>
      <c r="L7861" s="2"/>
    </row>
    <row r="7862" spans="10:12">
      <c r="J7862" s="2"/>
      <c r="K7862" s="2"/>
      <c r="L7862" s="2"/>
    </row>
    <row r="7863" spans="10:12">
      <c r="J7863" s="2"/>
      <c r="K7863" s="2"/>
      <c r="L7863" s="2"/>
    </row>
    <row r="7864" spans="10:12">
      <c r="J7864" s="2"/>
      <c r="K7864" s="2"/>
      <c r="L7864" s="2"/>
    </row>
    <row r="7865" spans="10:12">
      <c r="J7865" s="2"/>
      <c r="K7865" s="2"/>
      <c r="L7865" s="2"/>
    </row>
    <row r="7866" spans="10:12">
      <c r="J7866" s="2"/>
      <c r="K7866" s="2"/>
      <c r="L7866" s="2"/>
    </row>
    <row r="7867" spans="10:12">
      <c r="J7867" s="2"/>
      <c r="K7867" s="2"/>
      <c r="L7867" s="2"/>
    </row>
    <row r="7868" spans="10:12">
      <c r="J7868" s="2"/>
      <c r="K7868" s="2"/>
      <c r="L7868" s="2"/>
    </row>
    <row r="7869" spans="10:12">
      <c r="J7869" s="2"/>
      <c r="K7869" s="2"/>
      <c r="L7869" s="2"/>
    </row>
    <row r="7870" spans="10:12">
      <c r="J7870" s="2"/>
      <c r="K7870" s="2"/>
      <c r="L7870" s="2"/>
    </row>
    <row r="7871" spans="10:12">
      <c r="J7871" s="2"/>
      <c r="K7871" s="2"/>
      <c r="L7871" s="2"/>
    </row>
    <row r="7872" spans="10:12">
      <c r="J7872" s="2"/>
      <c r="K7872" s="2"/>
      <c r="L7872" s="2"/>
    </row>
    <row r="7873" spans="10:12">
      <c r="J7873" s="2"/>
      <c r="K7873" s="2"/>
      <c r="L7873" s="2"/>
    </row>
    <row r="7874" spans="10:12">
      <c r="J7874" s="2"/>
      <c r="K7874" s="2"/>
      <c r="L7874" s="2"/>
    </row>
    <row r="7875" spans="10:12">
      <c r="J7875" s="2"/>
      <c r="K7875" s="2"/>
      <c r="L7875" s="2"/>
    </row>
    <row r="7876" spans="10:12">
      <c r="J7876" s="2"/>
      <c r="K7876" s="2"/>
      <c r="L7876" s="2"/>
    </row>
    <row r="7877" spans="10:12">
      <c r="J7877" s="2"/>
      <c r="K7877" s="2"/>
      <c r="L7877" s="2"/>
    </row>
    <row r="7878" spans="10:12">
      <c r="J7878" s="2"/>
      <c r="K7878" s="2"/>
      <c r="L7878" s="2"/>
    </row>
    <row r="7879" spans="10:12">
      <c r="J7879" s="2"/>
      <c r="K7879" s="2"/>
      <c r="L7879" s="2"/>
    </row>
    <row r="7880" spans="10:12">
      <c r="J7880" s="2"/>
      <c r="K7880" s="2"/>
      <c r="L7880" s="2"/>
    </row>
    <row r="7881" spans="10:12">
      <c r="J7881" s="2"/>
      <c r="K7881" s="2"/>
      <c r="L7881" s="2"/>
    </row>
    <row r="7882" spans="10:12">
      <c r="J7882" s="2"/>
      <c r="K7882" s="2"/>
      <c r="L7882" s="2"/>
    </row>
    <row r="7883" spans="10:12">
      <c r="J7883" s="2"/>
      <c r="K7883" s="2"/>
      <c r="L7883" s="2"/>
    </row>
    <row r="7884" spans="10:12">
      <c r="J7884" s="2"/>
      <c r="K7884" s="2"/>
      <c r="L7884" s="2"/>
    </row>
    <row r="7885" spans="10:12">
      <c r="J7885" s="2"/>
      <c r="K7885" s="2"/>
      <c r="L7885" s="2"/>
    </row>
    <row r="7886" spans="10:12">
      <c r="J7886" s="2"/>
      <c r="K7886" s="2"/>
      <c r="L7886" s="2"/>
    </row>
    <row r="7887" spans="10:12">
      <c r="J7887" s="2"/>
      <c r="K7887" s="2"/>
      <c r="L7887" s="2"/>
    </row>
    <row r="7888" spans="10:12">
      <c r="J7888" s="2"/>
      <c r="K7888" s="2"/>
      <c r="L7888" s="2"/>
    </row>
    <row r="7889" spans="10:12">
      <c r="J7889" s="2"/>
      <c r="K7889" s="2"/>
      <c r="L7889" s="2"/>
    </row>
    <row r="7890" spans="10:12">
      <c r="J7890" s="2"/>
      <c r="K7890" s="2"/>
      <c r="L7890" s="2"/>
    </row>
    <row r="7891" spans="10:12">
      <c r="J7891" s="2"/>
      <c r="K7891" s="2"/>
      <c r="L7891" s="2"/>
    </row>
    <row r="7892" spans="10:12">
      <c r="J7892" s="2"/>
      <c r="K7892" s="2"/>
      <c r="L7892" s="2"/>
    </row>
    <row r="7893" spans="10:12">
      <c r="J7893" s="2"/>
      <c r="K7893" s="2"/>
      <c r="L7893" s="2"/>
    </row>
    <row r="7894" spans="10:12">
      <c r="J7894" s="2"/>
      <c r="K7894" s="2"/>
      <c r="L7894" s="2"/>
    </row>
    <row r="7895" spans="10:12">
      <c r="J7895" s="2"/>
      <c r="K7895" s="2"/>
      <c r="L7895" s="2"/>
    </row>
    <row r="7896" spans="10:12">
      <c r="J7896" s="2"/>
      <c r="K7896" s="2"/>
      <c r="L7896" s="2"/>
    </row>
    <row r="7897" spans="10:12">
      <c r="J7897" s="2"/>
      <c r="K7897" s="2"/>
      <c r="L7897" s="2"/>
    </row>
    <row r="7898" spans="10:12">
      <c r="J7898" s="2"/>
      <c r="K7898" s="2"/>
      <c r="L7898" s="2"/>
    </row>
    <row r="7899" spans="10:12">
      <c r="J7899" s="2"/>
      <c r="K7899" s="2"/>
      <c r="L7899" s="2"/>
    </row>
    <row r="7900" spans="10:12">
      <c r="J7900" s="2"/>
      <c r="K7900" s="2"/>
      <c r="L7900" s="2"/>
    </row>
    <row r="7901" spans="10:12">
      <c r="J7901" s="2"/>
      <c r="K7901" s="2"/>
      <c r="L7901" s="2"/>
    </row>
    <row r="7902" spans="10:12">
      <c r="J7902" s="2"/>
      <c r="K7902" s="2"/>
      <c r="L7902" s="2"/>
    </row>
    <row r="7903" spans="10:12">
      <c r="J7903" s="2"/>
      <c r="K7903" s="2"/>
      <c r="L7903" s="2"/>
    </row>
    <row r="7904" spans="10:12">
      <c r="J7904" s="2"/>
      <c r="K7904" s="2"/>
      <c r="L7904" s="2"/>
    </row>
    <row r="7905" spans="10:12">
      <c r="J7905" s="2"/>
      <c r="K7905" s="2"/>
      <c r="L7905" s="2"/>
    </row>
    <row r="7906" spans="10:12">
      <c r="J7906" s="2"/>
      <c r="K7906" s="2"/>
      <c r="L7906" s="2"/>
    </row>
    <row r="7907" spans="10:12">
      <c r="J7907" s="2"/>
      <c r="K7907" s="2"/>
      <c r="L7907" s="2"/>
    </row>
    <row r="7908" spans="10:12">
      <c r="J7908" s="2"/>
      <c r="K7908" s="2"/>
      <c r="L7908" s="2"/>
    </row>
    <row r="7909" spans="10:12">
      <c r="J7909" s="2"/>
      <c r="K7909" s="2"/>
      <c r="L7909" s="2"/>
    </row>
    <row r="7910" spans="10:12">
      <c r="J7910" s="2"/>
      <c r="K7910" s="2"/>
      <c r="L7910" s="2"/>
    </row>
    <row r="7911" spans="10:12">
      <c r="J7911" s="2"/>
      <c r="K7911" s="2"/>
      <c r="L7911" s="2"/>
    </row>
    <row r="7912" spans="10:12">
      <c r="J7912" s="2"/>
      <c r="K7912" s="2"/>
      <c r="L7912" s="2"/>
    </row>
    <row r="7913" spans="10:12">
      <c r="J7913" s="2"/>
      <c r="K7913" s="2"/>
      <c r="L7913" s="2"/>
    </row>
    <row r="7914" spans="10:12">
      <c r="J7914" s="2"/>
      <c r="K7914" s="2"/>
      <c r="L7914" s="2"/>
    </row>
    <row r="7915" spans="10:12">
      <c r="J7915" s="2"/>
      <c r="K7915" s="2"/>
      <c r="L7915" s="2"/>
    </row>
    <row r="7916" spans="10:12">
      <c r="J7916" s="2"/>
      <c r="K7916" s="2"/>
      <c r="L7916" s="2"/>
    </row>
    <row r="7917" spans="10:12">
      <c r="J7917" s="2"/>
      <c r="K7917" s="2"/>
      <c r="L7917" s="2"/>
    </row>
    <row r="7918" spans="10:12">
      <c r="J7918" s="2"/>
      <c r="K7918" s="2"/>
      <c r="L7918" s="2"/>
    </row>
    <row r="7919" spans="10:12">
      <c r="J7919" s="2"/>
      <c r="K7919" s="2"/>
      <c r="L7919" s="2"/>
    </row>
    <row r="7920" spans="10:12">
      <c r="J7920" s="2"/>
      <c r="K7920" s="2"/>
      <c r="L7920" s="2"/>
    </row>
    <row r="7921" spans="10:12">
      <c r="J7921" s="2"/>
      <c r="K7921" s="2"/>
      <c r="L7921" s="2"/>
    </row>
    <row r="7922" spans="10:12">
      <c r="J7922" s="2"/>
      <c r="K7922" s="2"/>
      <c r="L7922" s="2"/>
    </row>
    <row r="7923" spans="10:12">
      <c r="J7923" s="2"/>
      <c r="K7923" s="2"/>
      <c r="L7923" s="2"/>
    </row>
    <row r="7924" spans="10:12">
      <c r="J7924" s="2"/>
      <c r="K7924" s="2"/>
      <c r="L7924" s="2"/>
    </row>
    <row r="7925" spans="10:12">
      <c r="J7925" s="2"/>
      <c r="K7925" s="2"/>
      <c r="L7925" s="2"/>
    </row>
    <row r="7926" spans="10:12">
      <c r="J7926" s="2"/>
      <c r="K7926" s="2"/>
      <c r="L7926" s="2"/>
    </row>
    <row r="7927" spans="10:12">
      <c r="J7927" s="2"/>
      <c r="K7927" s="2"/>
      <c r="L7927" s="2"/>
    </row>
    <row r="7928" spans="10:12">
      <c r="J7928" s="2"/>
      <c r="K7928" s="2"/>
      <c r="L7928" s="2"/>
    </row>
    <row r="7929" spans="10:12">
      <c r="J7929" s="2"/>
      <c r="K7929" s="2"/>
      <c r="L7929" s="2"/>
    </row>
    <row r="7930" spans="10:12">
      <c r="J7930" s="2"/>
      <c r="K7930" s="2"/>
      <c r="L7930" s="2"/>
    </row>
    <row r="7931" spans="10:12">
      <c r="J7931" s="2"/>
      <c r="K7931" s="2"/>
      <c r="L7931" s="2"/>
    </row>
    <row r="7932" spans="10:12">
      <c r="J7932" s="2"/>
      <c r="K7932" s="2"/>
      <c r="L7932" s="2"/>
    </row>
    <row r="7933" spans="10:12">
      <c r="J7933" s="2"/>
      <c r="K7933" s="2"/>
      <c r="L7933" s="2"/>
    </row>
    <row r="7934" spans="10:12">
      <c r="J7934" s="2"/>
      <c r="K7934" s="2"/>
      <c r="L7934" s="2"/>
    </row>
    <row r="7935" spans="10:12">
      <c r="J7935" s="2"/>
      <c r="K7935" s="2"/>
      <c r="L7935" s="2"/>
    </row>
    <row r="7936" spans="10:12">
      <c r="J7936" s="2"/>
      <c r="K7936" s="2"/>
      <c r="L7936" s="2"/>
    </row>
    <row r="7937" spans="10:12">
      <c r="J7937" s="2"/>
      <c r="K7937" s="2"/>
      <c r="L7937" s="2"/>
    </row>
    <row r="7938" spans="10:12">
      <c r="J7938" s="2"/>
      <c r="K7938" s="2"/>
      <c r="L7938" s="2"/>
    </row>
    <row r="7939" spans="10:12">
      <c r="J7939" s="2"/>
      <c r="K7939" s="2"/>
      <c r="L7939" s="2"/>
    </row>
    <row r="7940" spans="10:12">
      <c r="J7940" s="2"/>
      <c r="K7940" s="2"/>
      <c r="L7940" s="2"/>
    </row>
    <row r="7941" spans="10:12">
      <c r="J7941" s="2"/>
      <c r="K7941" s="2"/>
      <c r="L7941" s="2"/>
    </row>
    <row r="7942" spans="10:12">
      <c r="J7942" s="2"/>
      <c r="K7942" s="2"/>
      <c r="L7942" s="2"/>
    </row>
    <row r="7943" spans="10:12">
      <c r="J7943" s="2"/>
      <c r="K7943" s="2"/>
      <c r="L7943" s="2"/>
    </row>
    <row r="7944" spans="10:12">
      <c r="J7944" s="2"/>
      <c r="K7944" s="2"/>
      <c r="L7944" s="2"/>
    </row>
    <row r="7945" spans="10:12">
      <c r="J7945" s="2"/>
      <c r="K7945" s="2"/>
      <c r="L7945" s="2"/>
    </row>
    <row r="7946" spans="10:12">
      <c r="J7946" s="2"/>
      <c r="K7946" s="2"/>
      <c r="L7946" s="2"/>
    </row>
    <row r="7947" spans="10:12">
      <c r="J7947" s="2"/>
      <c r="K7947" s="2"/>
      <c r="L7947" s="2"/>
    </row>
    <row r="7948" spans="10:12">
      <c r="J7948" s="2"/>
      <c r="K7948" s="2"/>
      <c r="L7948" s="2"/>
    </row>
    <row r="7949" spans="10:12">
      <c r="J7949" s="2"/>
      <c r="K7949" s="2"/>
      <c r="L7949" s="2"/>
    </row>
    <row r="7950" spans="10:12">
      <c r="J7950" s="2"/>
      <c r="K7950" s="2"/>
      <c r="L7950" s="2"/>
    </row>
    <row r="7951" spans="10:12">
      <c r="J7951" s="2"/>
      <c r="K7951" s="2"/>
      <c r="L7951" s="2"/>
    </row>
    <row r="7952" spans="10:12">
      <c r="J7952" s="2"/>
      <c r="K7952" s="2"/>
      <c r="L7952" s="2"/>
    </row>
    <row r="7953" spans="10:12">
      <c r="J7953" s="2"/>
      <c r="K7953" s="2"/>
      <c r="L7953" s="2"/>
    </row>
    <row r="7954" spans="10:12">
      <c r="J7954" s="2"/>
      <c r="K7954" s="2"/>
      <c r="L7954" s="2"/>
    </row>
    <row r="7955" spans="10:12">
      <c r="J7955" s="2"/>
      <c r="K7955" s="2"/>
      <c r="L7955" s="2"/>
    </row>
    <row r="7956" spans="10:12">
      <c r="J7956" s="2"/>
      <c r="K7956" s="2"/>
      <c r="L7956" s="2"/>
    </row>
    <row r="7957" spans="10:12">
      <c r="J7957" s="2"/>
      <c r="K7957" s="2"/>
      <c r="L7957" s="2"/>
    </row>
    <row r="7958" spans="10:12">
      <c r="J7958" s="2"/>
      <c r="K7958" s="2"/>
      <c r="L7958" s="2"/>
    </row>
    <row r="7959" spans="10:12">
      <c r="J7959" s="2"/>
      <c r="K7959" s="2"/>
      <c r="L7959" s="2"/>
    </row>
    <row r="7960" spans="10:12">
      <c r="J7960" s="2"/>
      <c r="K7960" s="2"/>
      <c r="L7960" s="2"/>
    </row>
    <row r="7961" spans="10:12">
      <c r="J7961" s="2"/>
      <c r="K7961" s="2"/>
      <c r="L7961" s="2"/>
    </row>
    <row r="7962" spans="10:12">
      <c r="J7962" s="2"/>
      <c r="K7962" s="2"/>
      <c r="L7962" s="2"/>
    </row>
    <row r="7963" spans="10:12">
      <c r="J7963" s="2"/>
      <c r="K7963" s="2"/>
      <c r="L7963" s="2"/>
    </row>
    <row r="7964" spans="10:12">
      <c r="J7964" s="2"/>
      <c r="K7964" s="2"/>
      <c r="L7964" s="2"/>
    </row>
    <row r="7965" spans="10:12">
      <c r="J7965" s="2"/>
      <c r="K7965" s="2"/>
      <c r="L7965" s="2"/>
    </row>
    <row r="7966" spans="10:12">
      <c r="J7966" s="2"/>
      <c r="K7966" s="2"/>
      <c r="L7966" s="2"/>
    </row>
    <row r="7967" spans="10:12">
      <c r="J7967" s="2"/>
      <c r="K7967" s="2"/>
      <c r="L7967" s="2"/>
    </row>
    <row r="7968" spans="10:12">
      <c r="J7968" s="2"/>
      <c r="K7968" s="2"/>
      <c r="L7968" s="2"/>
    </row>
    <row r="7969" spans="10:12">
      <c r="J7969" s="2"/>
      <c r="K7969" s="2"/>
      <c r="L7969" s="2"/>
    </row>
    <row r="7970" spans="10:12">
      <c r="J7970" s="2"/>
      <c r="K7970" s="2"/>
      <c r="L7970" s="2"/>
    </row>
    <row r="7971" spans="10:12">
      <c r="J7971" s="2"/>
      <c r="K7971" s="2"/>
      <c r="L7971" s="2"/>
    </row>
    <row r="7972" spans="10:12">
      <c r="J7972" s="2"/>
      <c r="K7972" s="2"/>
      <c r="L7972" s="2"/>
    </row>
    <row r="7973" spans="10:12">
      <c r="J7973" s="2"/>
      <c r="K7973" s="2"/>
      <c r="L7973" s="2"/>
    </row>
    <row r="7974" spans="10:12">
      <c r="J7974" s="2"/>
      <c r="K7974" s="2"/>
      <c r="L7974" s="2"/>
    </row>
    <row r="7975" spans="10:12">
      <c r="J7975" s="2"/>
      <c r="K7975" s="2"/>
      <c r="L7975" s="2"/>
    </row>
    <row r="7976" spans="10:12">
      <c r="J7976" s="2"/>
      <c r="K7976" s="2"/>
      <c r="L7976" s="2"/>
    </row>
    <row r="7977" spans="10:12">
      <c r="J7977" s="2"/>
      <c r="K7977" s="2"/>
      <c r="L7977" s="2"/>
    </row>
    <row r="7978" spans="10:12">
      <c r="J7978" s="2"/>
      <c r="K7978" s="2"/>
      <c r="L7978" s="2"/>
    </row>
    <row r="7979" spans="10:12">
      <c r="J7979" s="2"/>
      <c r="K7979" s="2"/>
      <c r="L7979" s="2"/>
    </row>
    <row r="7980" spans="10:12">
      <c r="J7980" s="2"/>
      <c r="K7980" s="2"/>
      <c r="L7980" s="2"/>
    </row>
    <row r="7981" spans="10:12">
      <c r="J7981" s="2"/>
      <c r="K7981" s="2"/>
      <c r="L7981" s="2"/>
    </row>
    <row r="7982" spans="10:12">
      <c r="J7982" s="2"/>
      <c r="K7982" s="2"/>
      <c r="L7982" s="2"/>
    </row>
    <row r="7983" spans="10:12">
      <c r="J7983" s="2"/>
      <c r="K7983" s="2"/>
      <c r="L7983" s="2"/>
    </row>
    <row r="7984" spans="10:12">
      <c r="J7984" s="2"/>
      <c r="K7984" s="2"/>
      <c r="L7984" s="2"/>
    </row>
    <row r="7985" spans="10:12">
      <c r="J7985" s="2"/>
      <c r="K7985" s="2"/>
      <c r="L7985" s="2"/>
    </row>
    <row r="7986" spans="10:12">
      <c r="J7986" s="2"/>
      <c r="K7986" s="2"/>
      <c r="L7986" s="2"/>
    </row>
    <row r="7987" spans="10:12">
      <c r="J7987" s="2"/>
      <c r="K7987" s="2"/>
      <c r="L7987" s="2"/>
    </row>
    <row r="7988" spans="10:12">
      <c r="J7988" s="2"/>
      <c r="K7988" s="2"/>
      <c r="L7988" s="2"/>
    </row>
    <row r="7989" spans="10:12">
      <c r="J7989" s="2"/>
      <c r="K7989" s="2"/>
      <c r="L7989" s="2"/>
    </row>
    <row r="7990" spans="10:12">
      <c r="J7990" s="2"/>
      <c r="K7990" s="2"/>
      <c r="L7990" s="2"/>
    </row>
    <row r="7991" spans="10:12">
      <c r="J7991" s="2"/>
      <c r="K7991" s="2"/>
      <c r="L7991" s="2"/>
    </row>
    <row r="7992" spans="10:12">
      <c r="J7992" s="2"/>
      <c r="K7992" s="2"/>
      <c r="L7992" s="2"/>
    </row>
    <row r="7993" spans="10:12">
      <c r="J7993" s="2"/>
      <c r="K7993" s="2"/>
      <c r="L7993" s="2"/>
    </row>
    <row r="7994" spans="10:12">
      <c r="J7994" s="2"/>
      <c r="K7994" s="2"/>
      <c r="L7994" s="2"/>
    </row>
    <row r="7995" spans="10:12">
      <c r="J7995" s="2"/>
      <c r="K7995" s="2"/>
      <c r="L7995" s="2"/>
    </row>
    <row r="7996" spans="10:12">
      <c r="J7996" s="2"/>
      <c r="K7996" s="2"/>
      <c r="L7996" s="2"/>
    </row>
    <row r="7997" spans="10:12">
      <c r="J7997" s="2"/>
      <c r="K7997" s="2"/>
      <c r="L7997" s="2"/>
    </row>
    <row r="7998" spans="10:12">
      <c r="J7998" s="2"/>
      <c r="K7998" s="2"/>
      <c r="L7998" s="2"/>
    </row>
    <row r="7999" spans="10:12">
      <c r="J7999" s="2"/>
      <c r="K7999" s="2"/>
      <c r="L7999" s="2"/>
    </row>
    <row r="8000" spans="10:12">
      <c r="J8000" s="2"/>
      <c r="K8000" s="2"/>
      <c r="L8000" s="2"/>
    </row>
    <row r="8001" spans="10:12">
      <c r="J8001" s="2"/>
      <c r="K8001" s="2"/>
      <c r="L8001" s="2"/>
    </row>
    <row r="8002" spans="10:12">
      <c r="J8002" s="2"/>
      <c r="K8002" s="2"/>
      <c r="L8002" s="2"/>
    </row>
    <row r="8003" spans="10:12">
      <c r="J8003" s="2"/>
      <c r="K8003" s="2"/>
      <c r="L8003" s="2"/>
    </row>
    <row r="8004" spans="10:12">
      <c r="J8004" s="2"/>
      <c r="K8004" s="2"/>
      <c r="L8004" s="2"/>
    </row>
    <row r="8005" spans="10:12">
      <c r="J8005" s="2"/>
      <c r="K8005" s="2"/>
      <c r="L8005" s="2"/>
    </row>
    <row r="8006" spans="10:12">
      <c r="J8006" s="2"/>
      <c r="K8006" s="2"/>
      <c r="L8006" s="2"/>
    </row>
    <row r="8007" spans="10:12">
      <c r="J8007" s="2"/>
      <c r="K8007" s="2"/>
      <c r="L8007" s="2"/>
    </row>
    <row r="8008" spans="10:12">
      <c r="J8008" s="2"/>
      <c r="K8008" s="2"/>
      <c r="L8008" s="2"/>
    </row>
    <row r="8009" spans="10:12">
      <c r="J8009" s="2"/>
      <c r="K8009" s="2"/>
      <c r="L8009" s="2"/>
    </row>
    <row r="8010" spans="10:12">
      <c r="J8010" s="2"/>
      <c r="K8010" s="2"/>
      <c r="L8010" s="2"/>
    </row>
    <row r="8011" spans="10:12">
      <c r="J8011" s="2"/>
      <c r="K8011" s="2"/>
      <c r="L8011" s="2"/>
    </row>
    <row r="8012" spans="10:12">
      <c r="J8012" s="2"/>
      <c r="K8012" s="2"/>
      <c r="L8012" s="2"/>
    </row>
    <row r="8013" spans="10:12">
      <c r="J8013" s="2"/>
      <c r="K8013" s="2"/>
      <c r="L8013" s="2"/>
    </row>
    <row r="8014" spans="10:12">
      <c r="J8014" s="2"/>
      <c r="K8014" s="2"/>
      <c r="L8014" s="2"/>
    </row>
    <row r="8015" spans="10:12">
      <c r="J8015" s="2"/>
      <c r="K8015" s="2"/>
      <c r="L8015" s="2"/>
    </row>
    <row r="8016" spans="10:12">
      <c r="J8016" s="2"/>
      <c r="K8016" s="2"/>
      <c r="L8016" s="2"/>
    </row>
    <row r="8017" spans="10:12">
      <c r="J8017" s="2"/>
      <c r="K8017" s="2"/>
      <c r="L8017" s="2"/>
    </row>
    <row r="8018" spans="10:12">
      <c r="J8018" s="2"/>
      <c r="K8018" s="2"/>
      <c r="L8018" s="2"/>
    </row>
    <row r="8019" spans="10:12">
      <c r="J8019" s="2"/>
      <c r="K8019" s="2"/>
      <c r="L8019" s="2"/>
    </row>
    <row r="8020" spans="10:12">
      <c r="J8020" s="2"/>
      <c r="K8020" s="2"/>
      <c r="L8020" s="2"/>
    </row>
    <row r="8021" spans="10:12">
      <c r="J8021" s="2"/>
      <c r="K8021" s="2"/>
      <c r="L8021" s="2"/>
    </row>
    <row r="8022" spans="10:12">
      <c r="J8022" s="2"/>
      <c r="K8022" s="2"/>
      <c r="L8022" s="2"/>
    </row>
    <row r="8023" spans="10:12">
      <c r="J8023" s="2"/>
      <c r="K8023" s="2"/>
      <c r="L8023" s="2"/>
    </row>
    <row r="8024" spans="10:12">
      <c r="J8024" s="2"/>
      <c r="K8024" s="2"/>
      <c r="L8024" s="2"/>
    </row>
    <row r="8025" spans="10:12">
      <c r="J8025" s="2"/>
      <c r="K8025" s="2"/>
      <c r="L8025" s="2"/>
    </row>
    <row r="8026" spans="10:12">
      <c r="J8026" s="2"/>
      <c r="K8026" s="2"/>
      <c r="L8026" s="2"/>
    </row>
    <row r="8027" spans="10:12">
      <c r="J8027" s="2"/>
      <c r="K8027" s="2"/>
      <c r="L8027" s="2"/>
    </row>
    <row r="8028" spans="10:12">
      <c r="J8028" s="2"/>
      <c r="K8028" s="2"/>
      <c r="L8028" s="2"/>
    </row>
    <row r="8029" spans="10:12">
      <c r="J8029" s="2"/>
      <c r="K8029" s="2"/>
      <c r="L8029" s="2"/>
    </row>
    <row r="8030" spans="10:12">
      <c r="J8030" s="2"/>
      <c r="K8030" s="2"/>
      <c r="L8030" s="2"/>
    </row>
    <row r="8031" spans="10:12">
      <c r="J8031" s="2"/>
      <c r="K8031" s="2"/>
      <c r="L8031" s="2"/>
    </row>
    <row r="8032" spans="10:12">
      <c r="J8032" s="2"/>
      <c r="K8032" s="2"/>
      <c r="L8032" s="2"/>
    </row>
    <row r="8033" spans="10:12">
      <c r="J8033" s="2"/>
      <c r="K8033" s="2"/>
      <c r="L8033" s="2"/>
    </row>
    <row r="8034" spans="10:12">
      <c r="J8034" s="2"/>
      <c r="K8034" s="2"/>
      <c r="L8034" s="2"/>
    </row>
    <row r="8035" spans="10:12">
      <c r="J8035" s="2"/>
      <c r="K8035" s="2"/>
      <c r="L8035" s="2"/>
    </row>
    <row r="8036" spans="10:12">
      <c r="J8036" s="2"/>
      <c r="K8036" s="2"/>
      <c r="L8036" s="2"/>
    </row>
    <row r="8037" spans="10:12">
      <c r="J8037" s="2"/>
      <c r="K8037" s="2"/>
      <c r="L8037" s="2"/>
    </row>
    <row r="8038" spans="10:12">
      <c r="J8038" s="2"/>
      <c r="K8038" s="2"/>
      <c r="L8038" s="2"/>
    </row>
    <row r="8039" spans="10:12">
      <c r="J8039" s="2"/>
      <c r="K8039" s="2"/>
      <c r="L8039" s="2"/>
    </row>
    <row r="8040" spans="10:12">
      <c r="J8040" s="2"/>
      <c r="K8040" s="2"/>
      <c r="L8040" s="2"/>
    </row>
    <row r="8041" spans="10:12">
      <c r="J8041" s="2"/>
      <c r="K8041" s="2"/>
      <c r="L8041" s="2"/>
    </row>
    <row r="8042" spans="10:12">
      <c r="J8042" s="2"/>
      <c r="K8042" s="2"/>
      <c r="L8042" s="2"/>
    </row>
    <row r="8043" spans="10:12">
      <c r="J8043" s="2"/>
      <c r="K8043" s="2"/>
      <c r="L8043" s="2"/>
    </row>
    <row r="8044" spans="10:12">
      <c r="J8044" s="2"/>
      <c r="K8044" s="2"/>
      <c r="L8044" s="2"/>
    </row>
    <row r="8045" spans="10:12">
      <c r="J8045" s="2"/>
      <c r="K8045" s="2"/>
      <c r="L8045" s="2"/>
    </row>
    <row r="8046" spans="10:12">
      <c r="J8046" s="2"/>
      <c r="K8046" s="2"/>
      <c r="L8046" s="2"/>
    </row>
    <row r="8047" spans="10:12">
      <c r="J8047" s="2"/>
      <c r="K8047" s="2"/>
      <c r="L8047" s="2"/>
    </row>
    <row r="8048" spans="10:12">
      <c r="J8048" s="2"/>
      <c r="K8048" s="2"/>
      <c r="L8048" s="2"/>
    </row>
    <row r="8049" spans="10:12">
      <c r="J8049" s="2"/>
      <c r="K8049" s="2"/>
      <c r="L8049" s="2"/>
    </row>
    <row r="8050" spans="10:12">
      <c r="J8050" s="2"/>
      <c r="K8050" s="2"/>
      <c r="L8050" s="2"/>
    </row>
    <row r="8051" spans="10:12">
      <c r="J8051" s="2"/>
      <c r="K8051" s="2"/>
      <c r="L8051" s="2"/>
    </row>
    <row r="8052" spans="10:12">
      <c r="J8052" s="2"/>
      <c r="K8052" s="2"/>
      <c r="L8052" s="2"/>
    </row>
    <row r="8053" spans="10:12">
      <c r="J8053" s="2"/>
      <c r="K8053" s="2"/>
      <c r="L8053" s="2"/>
    </row>
    <row r="8054" spans="10:12">
      <c r="J8054" s="2"/>
      <c r="K8054" s="2"/>
      <c r="L8054" s="2"/>
    </row>
    <row r="8055" spans="10:12">
      <c r="J8055" s="2"/>
      <c r="K8055" s="2"/>
      <c r="L8055" s="2"/>
    </row>
    <row r="8056" spans="10:12">
      <c r="J8056" s="2"/>
      <c r="K8056" s="2"/>
      <c r="L8056" s="2"/>
    </row>
    <row r="8057" spans="10:12">
      <c r="J8057" s="2"/>
      <c r="K8057" s="2"/>
      <c r="L8057" s="2"/>
    </row>
    <row r="8058" spans="10:12">
      <c r="J8058" s="2"/>
      <c r="K8058" s="2"/>
      <c r="L8058" s="2"/>
    </row>
    <row r="8059" spans="10:12">
      <c r="J8059" s="2"/>
      <c r="K8059" s="2"/>
      <c r="L8059" s="2"/>
    </row>
    <row r="8060" spans="10:12">
      <c r="J8060" s="2"/>
      <c r="K8060" s="2"/>
      <c r="L8060" s="2"/>
    </row>
    <row r="8061" spans="10:12">
      <c r="J8061" s="2"/>
      <c r="K8061" s="2"/>
      <c r="L8061" s="2"/>
    </row>
    <row r="8062" spans="10:12">
      <c r="J8062" s="2"/>
      <c r="K8062" s="2"/>
      <c r="L8062" s="2"/>
    </row>
    <row r="8063" spans="10:12">
      <c r="J8063" s="2"/>
      <c r="K8063" s="2"/>
      <c r="L8063" s="2"/>
    </row>
    <row r="8064" spans="10:12">
      <c r="J8064" s="2"/>
      <c r="K8064" s="2"/>
      <c r="L8064" s="2"/>
    </row>
    <row r="8065" spans="10:12">
      <c r="J8065" s="2"/>
      <c r="K8065" s="2"/>
      <c r="L8065" s="2"/>
    </row>
    <row r="8066" spans="10:12">
      <c r="J8066" s="2"/>
      <c r="K8066" s="2"/>
      <c r="L8066" s="2"/>
    </row>
    <row r="8067" spans="10:12">
      <c r="J8067" s="2"/>
      <c r="K8067" s="2"/>
      <c r="L8067" s="2"/>
    </row>
    <row r="8068" spans="10:12">
      <c r="J8068" s="2"/>
      <c r="K8068" s="2"/>
      <c r="L8068" s="2"/>
    </row>
    <row r="8069" spans="10:12">
      <c r="J8069" s="2"/>
      <c r="K8069" s="2"/>
      <c r="L8069" s="2"/>
    </row>
    <row r="8070" spans="10:12">
      <c r="J8070" s="2"/>
      <c r="K8070" s="2"/>
      <c r="L8070" s="2"/>
    </row>
    <row r="8071" spans="10:12">
      <c r="J8071" s="2"/>
      <c r="K8071" s="2"/>
      <c r="L8071" s="2"/>
    </row>
    <row r="8072" spans="10:12">
      <c r="J8072" s="2"/>
      <c r="K8072" s="2"/>
      <c r="L8072" s="2"/>
    </row>
    <row r="8073" spans="10:12">
      <c r="J8073" s="2"/>
      <c r="K8073" s="2"/>
      <c r="L8073" s="2"/>
    </row>
    <row r="8074" spans="10:12">
      <c r="J8074" s="2"/>
      <c r="K8074" s="2"/>
      <c r="L8074" s="2"/>
    </row>
    <row r="8075" spans="10:12">
      <c r="J8075" s="2"/>
      <c r="K8075" s="2"/>
      <c r="L8075" s="2"/>
    </row>
    <row r="8076" spans="10:12">
      <c r="J8076" s="2"/>
      <c r="K8076" s="2"/>
      <c r="L8076" s="2"/>
    </row>
    <row r="8077" spans="10:12">
      <c r="J8077" s="2"/>
      <c r="K8077" s="2"/>
      <c r="L8077" s="2"/>
    </row>
    <row r="8078" spans="10:12">
      <c r="J8078" s="2"/>
      <c r="K8078" s="2"/>
      <c r="L8078" s="2"/>
    </row>
    <row r="8079" spans="10:12">
      <c r="J8079" s="2"/>
      <c r="K8079" s="2"/>
      <c r="L8079" s="2"/>
    </row>
    <row r="8080" spans="10:12">
      <c r="J8080" s="2"/>
      <c r="K8080" s="2"/>
      <c r="L8080" s="2"/>
    </row>
    <row r="8081" spans="10:12">
      <c r="J8081" s="2"/>
      <c r="K8081" s="2"/>
      <c r="L8081" s="2"/>
    </row>
    <row r="8082" spans="10:12">
      <c r="J8082" s="2"/>
      <c r="K8082" s="2"/>
      <c r="L8082" s="2"/>
    </row>
    <row r="8083" spans="10:12">
      <c r="J8083" s="2"/>
      <c r="K8083" s="2"/>
      <c r="L8083" s="2"/>
    </row>
    <row r="8084" spans="10:12">
      <c r="J8084" s="2"/>
      <c r="K8084" s="2"/>
      <c r="L8084" s="2"/>
    </row>
    <row r="8085" spans="10:12">
      <c r="J8085" s="2"/>
      <c r="K8085" s="2"/>
      <c r="L8085" s="2"/>
    </row>
    <row r="8086" spans="10:12">
      <c r="J8086" s="2"/>
      <c r="K8086" s="2"/>
      <c r="L8086" s="2"/>
    </row>
    <row r="8087" spans="10:12">
      <c r="J8087" s="2"/>
      <c r="K8087" s="2"/>
      <c r="L8087" s="2"/>
    </row>
    <row r="8088" spans="10:12">
      <c r="J8088" s="2"/>
      <c r="K8088" s="2"/>
      <c r="L8088" s="2"/>
    </row>
    <row r="8089" spans="10:12">
      <c r="J8089" s="2"/>
      <c r="K8089" s="2"/>
      <c r="L8089" s="2"/>
    </row>
    <row r="8090" spans="10:12">
      <c r="J8090" s="2"/>
      <c r="K8090" s="2"/>
      <c r="L8090" s="2"/>
    </row>
    <row r="8091" spans="10:12">
      <c r="J8091" s="2"/>
      <c r="K8091" s="2"/>
      <c r="L8091" s="2"/>
    </row>
    <row r="8092" spans="10:12">
      <c r="J8092" s="2"/>
      <c r="K8092" s="2"/>
      <c r="L8092" s="2"/>
    </row>
    <row r="8093" spans="10:12">
      <c r="J8093" s="2"/>
      <c r="K8093" s="2"/>
      <c r="L8093" s="2"/>
    </row>
    <row r="8094" spans="10:12">
      <c r="J8094" s="2"/>
      <c r="K8094" s="2"/>
      <c r="L8094" s="2"/>
    </row>
    <row r="8095" spans="10:12">
      <c r="J8095" s="2"/>
      <c r="K8095" s="2"/>
      <c r="L8095" s="2"/>
    </row>
    <row r="8096" spans="10:12">
      <c r="J8096" s="2"/>
      <c r="K8096" s="2"/>
      <c r="L8096" s="2"/>
    </row>
    <row r="8097" spans="10:12">
      <c r="J8097" s="2"/>
      <c r="K8097" s="2"/>
      <c r="L8097" s="2"/>
    </row>
    <row r="8098" spans="10:12">
      <c r="J8098" s="2"/>
      <c r="K8098" s="2"/>
      <c r="L8098" s="2"/>
    </row>
    <row r="8099" spans="10:12">
      <c r="J8099" s="2"/>
      <c r="K8099" s="2"/>
      <c r="L8099" s="2"/>
    </row>
    <row r="8100" spans="10:12">
      <c r="J8100" s="2"/>
      <c r="K8100" s="2"/>
      <c r="L8100" s="2"/>
    </row>
    <row r="8101" spans="10:12">
      <c r="J8101" s="2"/>
      <c r="K8101" s="2"/>
      <c r="L8101" s="2"/>
    </row>
    <row r="8102" spans="10:12">
      <c r="J8102" s="2"/>
      <c r="K8102" s="2"/>
      <c r="L8102" s="2"/>
    </row>
    <row r="8103" spans="10:12">
      <c r="J8103" s="2"/>
      <c r="K8103" s="2"/>
      <c r="L8103" s="2"/>
    </row>
    <row r="8104" spans="10:12">
      <c r="J8104" s="2"/>
      <c r="K8104" s="2"/>
      <c r="L8104" s="2"/>
    </row>
    <row r="8105" spans="10:12">
      <c r="J8105" s="2"/>
      <c r="K8105" s="2"/>
      <c r="L8105" s="2"/>
    </row>
    <row r="8106" spans="10:12">
      <c r="J8106" s="2"/>
      <c r="K8106" s="2"/>
      <c r="L8106" s="2"/>
    </row>
    <row r="8107" spans="10:12">
      <c r="J8107" s="2"/>
      <c r="K8107" s="2"/>
      <c r="L8107" s="2"/>
    </row>
    <row r="8108" spans="10:12">
      <c r="J8108" s="2"/>
      <c r="K8108" s="2"/>
      <c r="L8108" s="2"/>
    </row>
    <row r="8109" spans="10:12">
      <c r="J8109" s="2"/>
      <c r="K8109" s="2"/>
      <c r="L8109" s="2"/>
    </row>
    <row r="8110" spans="10:12">
      <c r="J8110" s="2"/>
      <c r="K8110" s="2"/>
      <c r="L8110" s="2"/>
    </row>
    <row r="8111" spans="10:12">
      <c r="J8111" s="2"/>
      <c r="K8111" s="2"/>
      <c r="L8111" s="2"/>
    </row>
    <row r="8112" spans="10:12">
      <c r="J8112" s="2"/>
      <c r="K8112" s="2"/>
      <c r="L8112" s="2"/>
    </row>
    <row r="8113" spans="10:12">
      <c r="J8113" s="2"/>
      <c r="K8113" s="2"/>
      <c r="L8113" s="2"/>
    </row>
    <row r="8114" spans="10:12">
      <c r="J8114" s="2"/>
      <c r="K8114" s="2"/>
      <c r="L8114" s="2"/>
    </row>
    <row r="8115" spans="10:12">
      <c r="J8115" s="2"/>
      <c r="K8115" s="2"/>
      <c r="L8115" s="2"/>
    </row>
    <row r="8116" spans="10:12">
      <c r="J8116" s="2"/>
      <c r="K8116" s="2"/>
      <c r="L8116" s="2"/>
    </row>
    <row r="8117" spans="10:12">
      <c r="J8117" s="2"/>
      <c r="K8117" s="2"/>
      <c r="L8117" s="2"/>
    </row>
    <row r="8118" spans="10:12">
      <c r="J8118" s="2"/>
      <c r="K8118" s="2"/>
      <c r="L8118" s="2"/>
    </row>
    <row r="8119" spans="10:12">
      <c r="J8119" s="2"/>
      <c r="K8119" s="2"/>
      <c r="L8119" s="2"/>
    </row>
    <row r="8120" spans="10:12">
      <c r="J8120" s="2"/>
      <c r="K8120" s="2"/>
      <c r="L8120" s="2"/>
    </row>
    <row r="8121" spans="10:12">
      <c r="J8121" s="2"/>
      <c r="K8121" s="2"/>
      <c r="L8121" s="2"/>
    </row>
    <row r="8122" spans="10:12">
      <c r="J8122" s="2"/>
      <c r="K8122" s="2"/>
      <c r="L8122" s="2"/>
    </row>
    <row r="8123" spans="10:12">
      <c r="J8123" s="2"/>
      <c r="K8123" s="2"/>
      <c r="L8123" s="2"/>
    </row>
    <row r="8124" spans="10:12">
      <c r="J8124" s="2"/>
      <c r="K8124" s="2"/>
      <c r="L8124" s="2"/>
    </row>
    <row r="8125" spans="10:12">
      <c r="J8125" s="2"/>
      <c r="K8125" s="2"/>
      <c r="L8125" s="2"/>
    </row>
    <row r="8126" spans="10:12">
      <c r="J8126" s="2"/>
      <c r="K8126" s="2"/>
      <c r="L8126" s="2"/>
    </row>
    <row r="8127" spans="10:12">
      <c r="J8127" s="2"/>
      <c r="K8127" s="2"/>
      <c r="L8127" s="2"/>
    </row>
    <row r="8128" spans="10:12">
      <c r="J8128" s="2"/>
      <c r="K8128" s="2"/>
      <c r="L8128" s="2"/>
    </row>
    <row r="8129" spans="10:12">
      <c r="J8129" s="2"/>
      <c r="K8129" s="2"/>
      <c r="L8129" s="2"/>
    </row>
    <row r="8130" spans="10:12">
      <c r="J8130" s="2"/>
      <c r="K8130" s="2"/>
      <c r="L8130" s="2"/>
    </row>
    <row r="8131" spans="10:12">
      <c r="J8131" s="2"/>
      <c r="K8131" s="2"/>
      <c r="L8131" s="2"/>
    </row>
    <row r="8132" spans="10:12">
      <c r="J8132" s="2"/>
      <c r="K8132" s="2"/>
      <c r="L8132" s="2"/>
    </row>
    <row r="8133" spans="10:12">
      <c r="J8133" s="2"/>
      <c r="K8133" s="2"/>
      <c r="L8133" s="2"/>
    </row>
    <row r="8134" spans="10:12">
      <c r="J8134" s="2"/>
      <c r="K8134" s="2"/>
      <c r="L8134" s="2"/>
    </row>
    <row r="8135" spans="10:12">
      <c r="J8135" s="2"/>
      <c r="K8135" s="2"/>
      <c r="L8135" s="2"/>
    </row>
    <row r="8136" spans="10:12">
      <c r="J8136" s="2"/>
      <c r="K8136" s="2"/>
      <c r="L8136" s="2"/>
    </row>
    <row r="8137" spans="10:12">
      <c r="J8137" s="2"/>
      <c r="K8137" s="2"/>
      <c r="L8137" s="2"/>
    </row>
    <row r="8138" spans="10:12">
      <c r="J8138" s="2"/>
      <c r="K8138" s="2"/>
      <c r="L8138" s="2"/>
    </row>
    <row r="8139" spans="10:12">
      <c r="J8139" s="2"/>
      <c r="K8139" s="2"/>
      <c r="L8139" s="2"/>
    </row>
    <row r="8140" spans="10:12">
      <c r="J8140" s="2"/>
      <c r="K8140" s="2"/>
      <c r="L8140" s="2"/>
    </row>
    <row r="8141" spans="10:12">
      <c r="J8141" s="2"/>
      <c r="K8141" s="2"/>
      <c r="L8141" s="2"/>
    </row>
    <row r="8142" spans="10:12">
      <c r="J8142" s="2"/>
      <c r="K8142" s="2"/>
      <c r="L8142" s="2"/>
    </row>
    <row r="8143" spans="10:12">
      <c r="J8143" s="2"/>
      <c r="K8143" s="2"/>
      <c r="L8143" s="2"/>
    </row>
    <row r="8144" spans="10:12">
      <c r="J8144" s="2"/>
      <c r="K8144" s="2"/>
      <c r="L8144" s="2"/>
    </row>
    <row r="8145" spans="10:12">
      <c r="J8145" s="2"/>
      <c r="K8145" s="2"/>
      <c r="L8145" s="2"/>
    </row>
    <row r="8146" spans="10:12">
      <c r="J8146" s="2"/>
      <c r="K8146" s="2"/>
      <c r="L8146" s="2"/>
    </row>
    <row r="8147" spans="10:12">
      <c r="J8147" s="2"/>
      <c r="K8147" s="2"/>
      <c r="L8147" s="2"/>
    </row>
    <row r="8148" spans="10:12">
      <c r="J8148" s="2"/>
      <c r="K8148" s="2"/>
      <c r="L8148" s="2"/>
    </row>
    <row r="8149" spans="10:12">
      <c r="J8149" s="2"/>
      <c r="K8149" s="2"/>
      <c r="L8149" s="2"/>
    </row>
    <row r="8150" spans="10:12">
      <c r="J8150" s="2"/>
      <c r="K8150" s="2"/>
      <c r="L8150" s="2"/>
    </row>
    <row r="8151" spans="10:12">
      <c r="J8151" s="2"/>
      <c r="K8151" s="2"/>
      <c r="L8151" s="2"/>
    </row>
    <row r="8152" spans="10:12">
      <c r="J8152" s="2"/>
      <c r="K8152" s="2"/>
      <c r="L8152" s="2"/>
    </row>
    <row r="8153" spans="10:12">
      <c r="J8153" s="2"/>
      <c r="K8153" s="2"/>
      <c r="L8153" s="2"/>
    </row>
    <row r="8154" spans="10:12">
      <c r="J8154" s="2"/>
      <c r="K8154" s="2"/>
      <c r="L8154" s="2"/>
    </row>
    <row r="8155" spans="10:12">
      <c r="J8155" s="2"/>
      <c r="K8155" s="2"/>
      <c r="L8155" s="2"/>
    </row>
    <row r="8156" spans="10:12">
      <c r="J8156" s="2"/>
      <c r="K8156" s="2"/>
      <c r="L8156" s="2"/>
    </row>
    <row r="8157" spans="10:12">
      <c r="J8157" s="2"/>
      <c r="K8157" s="2"/>
      <c r="L8157" s="2"/>
    </row>
    <row r="8158" spans="10:12">
      <c r="J8158" s="2"/>
      <c r="K8158" s="2"/>
      <c r="L8158" s="2"/>
    </row>
    <row r="8159" spans="10:12">
      <c r="J8159" s="2"/>
      <c r="K8159" s="2"/>
      <c r="L8159" s="2"/>
    </row>
    <row r="8160" spans="10:12">
      <c r="J8160" s="2"/>
      <c r="K8160" s="2"/>
      <c r="L8160" s="2"/>
    </row>
    <row r="8161" spans="10:12">
      <c r="J8161" s="2"/>
      <c r="K8161" s="2"/>
      <c r="L8161" s="2"/>
    </row>
    <row r="8162" spans="10:12">
      <c r="J8162" s="2"/>
      <c r="K8162" s="2"/>
      <c r="L8162" s="2"/>
    </row>
    <row r="8163" spans="10:12">
      <c r="J8163" s="2"/>
      <c r="K8163" s="2"/>
      <c r="L8163" s="2"/>
    </row>
    <row r="8164" spans="10:12">
      <c r="J8164" s="2"/>
      <c r="K8164" s="2"/>
      <c r="L8164" s="2"/>
    </row>
    <row r="8165" spans="10:12">
      <c r="J8165" s="2"/>
      <c r="K8165" s="2"/>
      <c r="L8165" s="2"/>
    </row>
    <row r="8166" spans="10:12">
      <c r="J8166" s="2"/>
      <c r="K8166" s="2"/>
      <c r="L8166" s="2"/>
    </row>
    <row r="8167" spans="10:12">
      <c r="J8167" s="2"/>
      <c r="K8167" s="2"/>
      <c r="L8167" s="2"/>
    </row>
    <row r="8168" spans="10:12">
      <c r="J8168" s="2"/>
      <c r="K8168" s="2"/>
      <c r="L8168" s="2"/>
    </row>
    <row r="8169" spans="10:12">
      <c r="J8169" s="2"/>
      <c r="K8169" s="2"/>
      <c r="L8169" s="2"/>
    </row>
    <row r="8170" spans="10:12">
      <c r="J8170" s="2"/>
      <c r="K8170" s="2"/>
      <c r="L8170" s="2"/>
    </row>
    <row r="8171" spans="10:12">
      <c r="J8171" s="2"/>
      <c r="K8171" s="2"/>
      <c r="L8171" s="2"/>
    </row>
    <row r="8172" spans="10:12">
      <c r="J8172" s="2"/>
      <c r="K8172" s="2"/>
      <c r="L8172" s="2"/>
    </row>
    <row r="8173" spans="10:12">
      <c r="J8173" s="2"/>
      <c r="K8173" s="2"/>
      <c r="L8173" s="2"/>
    </row>
    <row r="8174" spans="10:12">
      <c r="J8174" s="2"/>
      <c r="K8174" s="2"/>
      <c r="L8174" s="2"/>
    </row>
    <row r="8175" spans="10:12">
      <c r="J8175" s="2"/>
      <c r="K8175" s="2"/>
      <c r="L8175" s="2"/>
    </row>
    <row r="8176" spans="10:12">
      <c r="J8176" s="2"/>
      <c r="K8176" s="2"/>
      <c r="L8176" s="2"/>
    </row>
    <row r="8177" spans="10:12">
      <c r="J8177" s="2"/>
      <c r="K8177" s="2"/>
      <c r="L8177" s="2"/>
    </row>
    <row r="8178" spans="10:12">
      <c r="J8178" s="2"/>
      <c r="K8178" s="2"/>
      <c r="L8178" s="2"/>
    </row>
    <row r="8179" spans="10:12">
      <c r="J8179" s="2"/>
      <c r="K8179" s="2"/>
      <c r="L8179" s="2"/>
    </row>
    <row r="8180" spans="10:12">
      <c r="J8180" s="2"/>
      <c r="K8180" s="2"/>
      <c r="L8180" s="2"/>
    </row>
    <row r="8181" spans="10:12">
      <c r="J8181" s="2"/>
      <c r="K8181" s="2"/>
      <c r="L8181" s="2"/>
    </row>
    <row r="8182" spans="10:12">
      <c r="J8182" s="2"/>
      <c r="K8182" s="2"/>
      <c r="L8182" s="2"/>
    </row>
    <row r="8183" spans="10:12">
      <c r="J8183" s="2"/>
      <c r="K8183" s="2"/>
      <c r="L8183" s="2"/>
    </row>
    <row r="8184" spans="10:12">
      <c r="J8184" s="2"/>
      <c r="K8184" s="2"/>
      <c r="L8184" s="2"/>
    </row>
    <row r="8185" spans="10:12">
      <c r="J8185" s="2"/>
      <c r="K8185" s="2"/>
      <c r="L8185" s="2"/>
    </row>
    <row r="8186" spans="10:12">
      <c r="J8186" s="2"/>
      <c r="K8186" s="2"/>
      <c r="L8186" s="2"/>
    </row>
    <row r="8187" spans="10:12">
      <c r="J8187" s="2"/>
      <c r="K8187" s="2"/>
      <c r="L8187" s="2"/>
    </row>
    <row r="8188" spans="10:12">
      <c r="J8188" s="2"/>
      <c r="K8188" s="2"/>
      <c r="L8188" s="2"/>
    </row>
    <row r="8189" spans="10:12">
      <c r="J8189" s="2"/>
      <c r="K8189" s="2"/>
      <c r="L8189" s="2"/>
    </row>
    <row r="8190" spans="10:12">
      <c r="J8190" s="2"/>
      <c r="K8190" s="2"/>
      <c r="L8190" s="2"/>
    </row>
    <row r="8191" spans="10:12">
      <c r="J8191" s="2"/>
      <c r="K8191" s="2"/>
      <c r="L8191" s="2"/>
    </row>
    <row r="8192" spans="10:12">
      <c r="J8192" s="2"/>
      <c r="K8192" s="2"/>
      <c r="L8192" s="2"/>
    </row>
    <row r="8193" spans="10:12">
      <c r="J8193" s="2"/>
      <c r="K8193" s="2"/>
      <c r="L8193" s="2"/>
    </row>
    <row r="8194" spans="10:12">
      <c r="J8194" s="2"/>
      <c r="K8194" s="2"/>
      <c r="L8194" s="2"/>
    </row>
    <row r="8195" spans="10:12">
      <c r="J8195" s="2"/>
      <c r="K8195" s="2"/>
      <c r="L8195" s="2"/>
    </row>
    <row r="8196" spans="10:12">
      <c r="J8196" s="2"/>
      <c r="K8196" s="2"/>
      <c r="L8196" s="2"/>
    </row>
    <row r="8197" spans="10:12">
      <c r="J8197" s="2"/>
      <c r="K8197" s="2"/>
      <c r="L8197" s="2"/>
    </row>
    <row r="8198" spans="10:12">
      <c r="J8198" s="2"/>
      <c r="K8198" s="2"/>
      <c r="L8198" s="2"/>
    </row>
    <row r="8199" spans="10:12">
      <c r="J8199" s="2"/>
      <c r="K8199" s="2"/>
      <c r="L8199" s="2"/>
    </row>
    <row r="8200" spans="10:12">
      <c r="J8200" s="2"/>
      <c r="K8200" s="2"/>
      <c r="L8200" s="2"/>
    </row>
    <row r="8201" spans="10:12">
      <c r="J8201" s="2"/>
      <c r="K8201" s="2"/>
      <c r="L8201" s="2"/>
    </row>
    <row r="8202" spans="10:12">
      <c r="J8202" s="2"/>
      <c r="K8202" s="2"/>
      <c r="L8202" s="2"/>
    </row>
    <row r="8203" spans="10:12">
      <c r="J8203" s="2"/>
      <c r="K8203" s="2"/>
      <c r="L8203" s="2"/>
    </row>
    <row r="8204" spans="10:12">
      <c r="J8204" s="2"/>
      <c r="K8204" s="2"/>
      <c r="L8204" s="2"/>
    </row>
    <row r="8205" spans="10:12">
      <c r="J8205" s="2"/>
      <c r="K8205" s="2"/>
      <c r="L8205" s="2"/>
    </row>
    <row r="8206" spans="10:12">
      <c r="J8206" s="2"/>
      <c r="K8206" s="2"/>
      <c r="L8206" s="2"/>
    </row>
    <row r="8207" spans="10:12">
      <c r="J8207" s="2"/>
      <c r="K8207" s="2"/>
      <c r="L8207" s="2"/>
    </row>
    <row r="8208" spans="10:12">
      <c r="J8208" s="2"/>
      <c r="K8208" s="2"/>
      <c r="L8208" s="2"/>
    </row>
    <row r="8209" spans="10:12">
      <c r="J8209" s="2"/>
      <c r="K8209" s="2"/>
      <c r="L8209" s="2"/>
    </row>
    <row r="8210" spans="10:12">
      <c r="J8210" s="2"/>
      <c r="K8210" s="2"/>
      <c r="L8210" s="2"/>
    </row>
    <row r="8211" spans="10:12">
      <c r="J8211" s="2"/>
      <c r="K8211" s="2"/>
      <c r="L8211" s="2"/>
    </row>
    <row r="8212" spans="10:12">
      <c r="J8212" s="2"/>
      <c r="K8212" s="2"/>
      <c r="L8212" s="2"/>
    </row>
    <row r="8213" spans="10:12">
      <c r="J8213" s="2"/>
      <c r="K8213" s="2"/>
      <c r="L8213" s="2"/>
    </row>
    <row r="8214" spans="10:12">
      <c r="J8214" s="2"/>
      <c r="K8214" s="2"/>
      <c r="L8214" s="2"/>
    </row>
    <row r="8215" spans="10:12">
      <c r="J8215" s="2"/>
      <c r="K8215" s="2"/>
      <c r="L8215" s="2"/>
    </row>
    <row r="8216" spans="10:12">
      <c r="J8216" s="2"/>
      <c r="K8216" s="2"/>
      <c r="L8216" s="2"/>
    </row>
    <row r="8217" spans="10:12">
      <c r="J8217" s="2"/>
      <c r="K8217" s="2"/>
      <c r="L8217" s="2"/>
    </row>
    <row r="8218" spans="10:12">
      <c r="J8218" s="2"/>
      <c r="K8218" s="2"/>
      <c r="L8218" s="2"/>
    </row>
    <row r="8219" spans="10:12">
      <c r="J8219" s="2"/>
      <c r="K8219" s="2"/>
      <c r="L8219" s="2"/>
    </row>
    <row r="8220" spans="10:12">
      <c r="J8220" s="2"/>
      <c r="K8220" s="2"/>
      <c r="L8220" s="2"/>
    </row>
    <row r="8221" spans="10:12">
      <c r="J8221" s="2"/>
      <c r="K8221" s="2"/>
      <c r="L8221" s="2"/>
    </row>
    <row r="8222" spans="10:12">
      <c r="J8222" s="2"/>
      <c r="K8222" s="2"/>
      <c r="L8222" s="2"/>
    </row>
    <row r="8223" spans="10:12">
      <c r="J8223" s="2"/>
      <c r="K8223" s="2"/>
      <c r="L8223" s="2"/>
    </row>
    <row r="8224" spans="10:12">
      <c r="J8224" s="2"/>
      <c r="K8224" s="2"/>
      <c r="L8224" s="2"/>
    </row>
    <row r="8225" spans="10:12">
      <c r="J8225" s="2"/>
      <c r="K8225" s="2"/>
      <c r="L8225" s="2"/>
    </row>
    <row r="8226" spans="10:12">
      <c r="J8226" s="2"/>
      <c r="K8226" s="2"/>
      <c r="L8226" s="2"/>
    </row>
    <row r="8227" spans="10:12">
      <c r="J8227" s="2"/>
      <c r="K8227" s="2"/>
      <c r="L8227" s="2"/>
    </row>
    <row r="8228" spans="10:12">
      <c r="J8228" s="2"/>
      <c r="K8228" s="2"/>
      <c r="L8228" s="2"/>
    </row>
    <row r="8229" spans="10:12">
      <c r="J8229" s="2"/>
      <c r="K8229" s="2"/>
      <c r="L8229" s="2"/>
    </row>
    <row r="8230" spans="10:12">
      <c r="J8230" s="2"/>
      <c r="K8230" s="2"/>
      <c r="L8230" s="2"/>
    </row>
    <row r="8231" spans="10:12">
      <c r="J8231" s="2"/>
      <c r="K8231" s="2"/>
      <c r="L8231" s="2"/>
    </row>
    <row r="8232" spans="10:12">
      <c r="J8232" s="2"/>
      <c r="K8232" s="2"/>
      <c r="L8232" s="2"/>
    </row>
    <row r="8233" spans="10:12">
      <c r="J8233" s="2"/>
      <c r="K8233" s="2"/>
      <c r="L8233" s="2"/>
    </row>
    <row r="8234" spans="10:12">
      <c r="J8234" s="2"/>
      <c r="K8234" s="2"/>
      <c r="L8234" s="2"/>
    </row>
    <row r="8235" spans="10:12">
      <c r="J8235" s="2"/>
      <c r="K8235" s="2"/>
      <c r="L8235" s="2"/>
    </row>
    <row r="8236" spans="10:12">
      <c r="J8236" s="2"/>
      <c r="K8236" s="2"/>
      <c r="L8236" s="2"/>
    </row>
    <row r="8237" spans="10:12">
      <c r="J8237" s="2"/>
      <c r="K8237" s="2"/>
      <c r="L8237" s="2"/>
    </row>
    <row r="8238" spans="10:12">
      <c r="J8238" s="2"/>
      <c r="K8238" s="2"/>
      <c r="L8238" s="2"/>
    </row>
    <row r="8239" spans="10:12">
      <c r="J8239" s="2"/>
      <c r="K8239" s="2"/>
      <c r="L8239" s="2"/>
    </row>
    <row r="8240" spans="10:12">
      <c r="J8240" s="2"/>
      <c r="K8240" s="2"/>
      <c r="L8240" s="2"/>
    </row>
    <row r="8241" spans="10:12">
      <c r="J8241" s="2"/>
      <c r="K8241" s="2"/>
      <c r="L8241" s="2"/>
    </row>
    <row r="8242" spans="10:12">
      <c r="J8242" s="2"/>
      <c r="K8242" s="2"/>
      <c r="L8242" s="2"/>
    </row>
    <row r="8243" spans="10:12">
      <c r="J8243" s="2"/>
      <c r="K8243" s="2"/>
      <c r="L8243" s="2"/>
    </row>
    <row r="8244" spans="10:12">
      <c r="J8244" s="2"/>
      <c r="K8244" s="2"/>
      <c r="L8244" s="2"/>
    </row>
    <row r="8245" spans="10:12">
      <c r="J8245" s="2"/>
      <c r="K8245" s="2"/>
      <c r="L8245" s="2"/>
    </row>
    <row r="8246" spans="10:12">
      <c r="J8246" s="2"/>
      <c r="K8246" s="2"/>
      <c r="L8246" s="2"/>
    </row>
    <row r="8247" spans="10:12">
      <c r="J8247" s="2"/>
      <c r="K8247" s="2"/>
      <c r="L8247" s="2"/>
    </row>
    <row r="8248" spans="10:12">
      <c r="J8248" s="2"/>
      <c r="K8248" s="2"/>
      <c r="L8248" s="2"/>
    </row>
    <row r="8249" spans="10:12">
      <c r="J8249" s="2"/>
      <c r="K8249" s="2"/>
      <c r="L8249" s="2"/>
    </row>
    <row r="8250" spans="10:12">
      <c r="J8250" s="2"/>
      <c r="K8250" s="2"/>
      <c r="L8250" s="2"/>
    </row>
    <row r="8251" spans="10:12">
      <c r="J8251" s="2"/>
      <c r="K8251" s="2"/>
      <c r="L8251" s="2"/>
    </row>
    <row r="8252" spans="10:12">
      <c r="J8252" s="2"/>
      <c r="K8252" s="2"/>
      <c r="L8252" s="2"/>
    </row>
    <row r="8253" spans="10:12">
      <c r="J8253" s="2"/>
      <c r="K8253" s="2"/>
      <c r="L8253" s="2"/>
    </row>
    <row r="8254" spans="10:12">
      <c r="J8254" s="2"/>
      <c r="K8254" s="2"/>
      <c r="L8254" s="2"/>
    </row>
    <row r="8255" spans="10:12">
      <c r="J8255" s="2"/>
      <c r="K8255" s="2"/>
      <c r="L8255" s="2"/>
    </row>
    <row r="8256" spans="10:12">
      <c r="J8256" s="2"/>
      <c r="K8256" s="2"/>
      <c r="L8256" s="2"/>
    </row>
    <row r="8257" spans="10:12">
      <c r="J8257" s="2"/>
      <c r="K8257" s="2"/>
      <c r="L8257" s="2"/>
    </row>
    <row r="8258" spans="10:12">
      <c r="J8258" s="2"/>
      <c r="K8258" s="2"/>
      <c r="L8258" s="2"/>
    </row>
    <row r="8259" spans="10:12">
      <c r="J8259" s="2"/>
      <c r="K8259" s="2"/>
      <c r="L8259" s="2"/>
    </row>
    <row r="8260" spans="10:12">
      <c r="J8260" s="2"/>
      <c r="K8260" s="2"/>
      <c r="L8260" s="2"/>
    </row>
    <row r="8261" spans="10:12">
      <c r="J8261" s="2"/>
      <c r="K8261" s="2"/>
      <c r="L8261" s="2"/>
    </row>
    <row r="8262" spans="10:12">
      <c r="J8262" s="2"/>
      <c r="K8262" s="2"/>
      <c r="L8262" s="2"/>
    </row>
    <row r="8263" spans="10:12">
      <c r="J8263" s="2"/>
      <c r="K8263" s="2"/>
      <c r="L8263" s="2"/>
    </row>
    <row r="8264" spans="10:12">
      <c r="J8264" s="2"/>
      <c r="K8264" s="2"/>
      <c r="L8264" s="2"/>
    </row>
    <row r="8265" spans="10:12">
      <c r="J8265" s="2"/>
      <c r="K8265" s="2"/>
      <c r="L8265" s="2"/>
    </row>
    <row r="8266" spans="10:12">
      <c r="J8266" s="2"/>
      <c r="K8266" s="2"/>
      <c r="L8266" s="2"/>
    </row>
    <row r="8267" spans="10:12">
      <c r="J8267" s="2"/>
      <c r="K8267" s="2"/>
      <c r="L8267" s="2"/>
    </row>
    <row r="8268" spans="10:12">
      <c r="J8268" s="2"/>
      <c r="K8268" s="2"/>
      <c r="L8268" s="2"/>
    </row>
    <row r="8269" spans="10:12">
      <c r="J8269" s="2"/>
      <c r="K8269" s="2"/>
      <c r="L8269" s="2"/>
    </row>
    <row r="8270" spans="10:12">
      <c r="J8270" s="2"/>
      <c r="K8270" s="2"/>
      <c r="L8270" s="2"/>
    </row>
    <row r="8271" spans="10:12">
      <c r="J8271" s="2"/>
      <c r="K8271" s="2"/>
      <c r="L8271" s="2"/>
    </row>
    <row r="8272" spans="10:12">
      <c r="J8272" s="2"/>
      <c r="K8272" s="2"/>
      <c r="L8272" s="2"/>
    </row>
    <row r="8273" spans="10:12">
      <c r="J8273" s="2"/>
      <c r="K8273" s="2"/>
      <c r="L8273" s="2"/>
    </row>
    <row r="8274" spans="10:12">
      <c r="J8274" s="2"/>
      <c r="K8274" s="2"/>
      <c r="L8274" s="2"/>
    </row>
    <row r="8275" spans="10:12">
      <c r="J8275" s="2"/>
      <c r="K8275" s="2"/>
      <c r="L8275" s="2"/>
    </row>
    <row r="8276" spans="10:12">
      <c r="J8276" s="2"/>
      <c r="K8276" s="2"/>
      <c r="L8276" s="2"/>
    </row>
    <row r="8277" spans="10:12">
      <c r="J8277" s="2"/>
      <c r="K8277" s="2"/>
      <c r="L8277" s="2"/>
    </row>
    <row r="8278" spans="10:12">
      <c r="J8278" s="2"/>
      <c r="K8278" s="2"/>
      <c r="L8278" s="2"/>
    </row>
    <row r="8279" spans="10:12">
      <c r="J8279" s="2"/>
      <c r="K8279" s="2"/>
      <c r="L8279" s="2"/>
    </row>
    <row r="8280" spans="10:12">
      <c r="J8280" s="2"/>
      <c r="K8280" s="2"/>
      <c r="L8280" s="2"/>
    </row>
    <row r="8281" spans="10:12">
      <c r="J8281" s="2"/>
      <c r="K8281" s="2"/>
      <c r="L8281" s="2"/>
    </row>
    <row r="8282" spans="10:12">
      <c r="J8282" s="2"/>
      <c r="K8282" s="2"/>
      <c r="L8282" s="2"/>
    </row>
    <row r="8283" spans="10:12">
      <c r="J8283" s="2"/>
      <c r="K8283" s="2"/>
      <c r="L8283" s="2"/>
    </row>
    <row r="8284" spans="10:12">
      <c r="J8284" s="2"/>
      <c r="K8284" s="2"/>
      <c r="L8284" s="2"/>
    </row>
    <row r="8285" spans="10:12">
      <c r="J8285" s="2"/>
      <c r="K8285" s="2"/>
      <c r="L8285" s="2"/>
    </row>
    <row r="8286" spans="10:12">
      <c r="J8286" s="2"/>
      <c r="K8286" s="2"/>
      <c r="L8286" s="2"/>
    </row>
    <row r="8287" spans="10:12">
      <c r="J8287" s="2"/>
      <c r="K8287" s="2"/>
      <c r="L8287" s="2"/>
    </row>
    <row r="8288" spans="10:12">
      <c r="J8288" s="2"/>
      <c r="K8288" s="2"/>
      <c r="L8288" s="2"/>
    </row>
    <row r="8289" spans="10:12">
      <c r="J8289" s="2"/>
      <c r="K8289" s="2"/>
      <c r="L8289" s="2"/>
    </row>
    <row r="8290" spans="10:12">
      <c r="J8290" s="2"/>
      <c r="K8290" s="2"/>
      <c r="L8290" s="2"/>
    </row>
    <row r="8291" spans="10:12">
      <c r="J8291" s="2"/>
      <c r="K8291" s="2"/>
      <c r="L8291" s="2"/>
    </row>
    <row r="8292" spans="10:12">
      <c r="J8292" s="2"/>
      <c r="K8292" s="2"/>
      <c r="L8292" s="2"/>
    </row>
    <row r="8293" spans="10:12">
      <c r="J8293" s="2"/>
      <c r="K8293" s="2"/>
      <c r="L8293" s="2"/>
    </row>
    <row r="8294" spans="10:12">
      <c r="J8294" s="2"/>
      <c r="K8294" s="2"/>
      <c r="L8294" s="2"/>
    </row>
    <row r="8295" spans="10:12">
      <c r="J8295" s="2"/>
      <c r="K8295" s="2"/>
      <c r="L8295" s="2"/>
    </row>
    <row r="8296" spans="10:12">
      <c r="J8296" s="2"/>
      <c r="K8296" s="2"/>
      <c r="L8296" s="2"/>
    </row>
    <row r="8297" spans="10:12">
      <c r="J8297" s="2"/>
      <c r="K8297" s="2"/>
      <c r="L8297" s="2"/>
    </row>
    <row r="8298" spans="10:12">
      <c r="J8298" s="2"/>
      <c r="K8298" s="2"/>
      <c r="L8298" s="2"/>
    </row>
    <row r="8299" spans="10:12">
      <c r="J8299" s="2"/>
      <c r="K8299" s="2"/>
      <c r="L8299" s="2"/>
    </row>
    <row r="8300" spans="10:12">
      <c r="J8300" s="2"/>
      <c r="K8300" s="2"/>
      <c r="L8300" s="2"/>
    </row>
    <row r="8301" spans="10:12">
      <c r="J8301" s="2"/>
      <c r="K8301" s="2"/>
      <c r="L8301" s="2"/>
    </row>
    <row r="8302" spans="10:12">
      <c r="J8302" s="2"/>
      <c r="K8302" s="2"/>
      <c r="L8302" s="2"/>
    </row>
    <row r="8303" spans="10:12">
      <c r="J8303" s="2"/>
      <c r="K8303" s="2"/>
      <c r="L8303" s="2"/>
    </row>
    <row r="8304" spans="10:12">
      <c r="J8304" s="2"/>
      <c r="K8304" s="2"/>
      <c r="L8304" s="2"/>
    </row>
    <row r="8305" spans="10:12">
      <c r="J8305" s="2"/>
      <c r="K8305" s="2"/>
      <c r="L8305" s="2"/>
    </row>
    <row r="8306" spans="10:12">
      <c r="J8306" s="2"/>
      <c r="K8306" s="2"/>
      <c r="L8306" s="2"/>
    </row>
    <row r="8307" spans="10:12">
      <c r="J8307" s="2"/>
      <c r="K8307" s="2"/>
      <c r="L8307" s="2"/>
    </row>
    <row r="8308" spans="10:12">
      <c r="J8308" s="2"/>
      <c r="K8308" s="2"/>
      <c r="L8308" s="2"/>
    </row>
    <row r="8309" spans="10:12">
      <c r="J8309" s="2"/>
      <c r="K8309" s="2"/>
      <c r="L8309" s="2"/>
    </row>
    <row r="8310" spans="10:12">
      <c r="J8310" s="2"/>
      <c r="K8310" s="2"/>
      <c r="L8310" s="2"/>
    </row>
    <row r="8311" spans="10:12">
      <c r="J8311" s="2"/>
      <c r="K8311" s="2"/>
      <c r="L8311" s="2"/>
    </row>
    <row r="8312" spans="10:12">
      <c r="J8312" s="2"/>
      <c r="K8312" s="2"/>
      <c r="L8312" s="2"/>
    </row>
    <row r="8313" spans="10:12">
      <c r="J8313" s="2"/>
      <c r="K8313" s="2"/>
      <c r="L8313" s="2"/>
    </row>
    <row r="8314" spans="10:12">
      <c r="J8314" s="2"/>
      <c r="K8314" s="2"/>
      <c r="L8314" s="2"/>
    </row>
    <row r="8315" spans="10:12">
      <c r="J8315" s="2"/>
      <c r="K8315" s="2"/>
      <c r="L8315" s="2"/>
    </row>
    <row r="8316" spans="10:12">
      <c r="J8316" s="2"/>
      <c r="K8316" s="2"/>
      <c r="L8316" s="2"/>
    </row>
    <row r="8317" spans="10:12">
      <c r="J8317" s="2"/>
      <c r="K8317" s="2"/>
      <c r="L8317" s="2"/>
    </row>
    <row r="8318" spans="10:12">
      <c r="J8318" s="2"/>
      <c r="K8318" s="2"/>
      <c r="L8318" s="2"/>
    </row>
    <row r="8319" spans="10:12">
      <c r="J8319" s="2"/>
      <c r="K8319" s="2"/>
      <c r="L8319" s="2"/>
    </row>
    <row r="8320" spans="10:12">
      <c r="J8320" s="2"/>
      <c r="K8320" s="2"/>
      <c r="L8320" s="2"/>
    </row>
    <row r="8321" spans="10:12">
      <c r="J8321" s="2"/>
      <c r="K8321" s="2"/>
      <c r="L8321" s="2"/>
    </row>
    <row r="8322" spans="10:12">
      <c r="J8322" s="2"/>
      <c r="K8322" s="2"/>
      <c r="L8322" s="2"/>
    </row>
    <row r="8323" spans="10:12">
      <c r="J8323" s="2"/>
      <c r="K8323" s="2"/>
      <c r="L8323" s="2"/>
    </row>
    <row r="8324" spans="10:12">
      <c r="J8324" s="2"/>
      <c r="K8324" s="2"/>
      <c r="L8324" s="2"/>
    </row>
    <row r="8325" spans="10:12">
      <c r="J8325" s="2"/>
      <c r="K8325" s="2"/>
      <c r="L8325" s="2"/>
    </row>
    <row r="8326" spans="10:12">
      <c r="J8326" s="2"/>
      <c r="K8326" s="2"/>
      <c r="L8326" s="2"/>
    </row>
    <row r="8327" spans="10:12">
      <c r="J8327" s="2"/>
      <c r="K8327" s="2"/>
      <c r="L8327" s="2"/>
    </row>
    <row r="8328" spans="10:12">
      <c r="J8328" s="2"/>
      <c r="K8328" s="2"/>
      <c r="L8328" s="2"/>
    </row>
    <row r="8329" spans="10:12">
      <c r="J8329" s="2"/>
      <c r="K8329" s="2"/>
      <c r="L8329" s="2"/>
    </row>
    <row r="8330" spans="10:12">
      <c r="J8330" s="2"/>
      <c r="K8330" s="2"/>
      <c r="L8330" s="2"/>
    </row>
    <row r="8331" spans="10:12">
      <c r="J8331" s="2"/>
      <c r="K8331" s="2"/>
      <c r="L8331" s="2"/>
    </row>
    <row r="8332" spans="10:12">
      <c r="J8332" s="2"/>
      <c r="K8332" s="2"/>
      <c r="L8332" s="2"/>
    </row>
    <row r="8333" spans="10:12">
      <c r="J8333" s="2"/>
      <c r="K8333" s="2"/>
      <c r="L8333" s="2"/>
    </row>
    <row r="8334" spans="10:12">
      <c r="J8334" s="2"/>
      <c r="K8334" s="2"/>
      <c r="L8334" s="2"/>
    </row>
    <row r="8335" spans="10:12">
      <c r="J8335" s="2"/>
      <c r="K8335" s="2"/>
      <c r="L8335" s="2"/>
    </row>
    <row r="8336" spans="10:12">
      <c r="J8336" s="2"/>
      <c r="K8336" s="2"/>
      <c r="L8336" s="2"/>
    </row>
    <row r="8337" spans="10:12">
      <c r="J8337" s="2"/>
      <c r="K8337" s="2"/>
      <c r="L8337" s="2"/>
    </row>
    <row r="8338" spans="10:12">
      <c r="J8338" s="2"/>
      <c r="K8338" s="2"/>
      <c r="L8338" s="2"/>
    </row>
    <row r="8339" spans="10:12">
      <c r="J8339" s="2"/>
      <c r="K8339" s="2"/>
      <c r="L8339" s="2"/>
    </row>
    <row r="8340" spans="10:12">
      <c r="J8340" s="2"/>
      <c r="K8340" s="2"/>
      <c r="L8340" s="2"/>
    </row>
    <row r="8341" spans="10:12">
      <c r="J8341" s="2"/>
      <c r="K8341" s="2"/>
      <c r="L8341" s="2"/>
    </row>
    <row r="8342" spans="10:12">
      <c r="J8342" s="2"/>
      <c r="K8342" s="2"/>
      <c r="L8342" s="2"/>
    </row>
    <row r="8343" spans="10:12">
      <c r="J8343" s="2"/>
      <c r="K8343" s="2"/>
      <c r="L8343" s="2"/>
    </row>
    <row r="8344" spans="10:12">
      <c r="J8344" s="2"/>
      <c r="K8344" s="2"/>
      <c r="L8344" s="2"/>
    </row>
    <row r="8345" spans="10:12">
      <c r="J8345" s="2"/>
      <c r="K8345" s="2"/>
      <c r="L8345" s="2"/>
    </row>
    <row r="8346" spans="10:12">
      <c r="J8346" s="2"/>
      <c r="K8346" s="2"/>
      <c r="L8346" s="2"/>
    </row>
    <row r="8347" spans="10:12">
      <c r="J8347" s="2"/>
      <c r="K8347" s="2"/>
      <c r="L8347" s="2"/>
    </row>
    <row r="8348" spans="10:12">
      <c r="J8348" s="2"/>
      <c r="K8348" s="2"/>
      <c r="L8348" s="2"/>
    </row>
    <row r="8349" spans="10:12">
      <c r="J8349" s="2"/>
      <c r="K8349" s="2"/>
      <c r="L8349" s="2"/>
    </row>
    <row r="8350" spans="10:12">
      <c r="J8350" s="2"/>
      <c r="K8350" s="2"/>
      <c r="L8350" s="2"/>
    </row>
    <row r="8351" spans="10:12">
      <c r="J8351" s="2"/>
      <c r="K8351" s="2"/>
      <c r="L8351" s="2"/>
    </row>
    <row r="8352" spans="10:12">
      <c r="J8352" s="2"/>
      <c r="K8352" s="2"/>
      <c r="L8352" s="2"/>
    </row>
    <row r="8353" spans="10:12">
      <c r="J8353" s="2"/>
      <c r="K8353" s="2"/>
      <c r="L8353" s="2"/>
    </row>
    <row r="8354" spans="10:12">
      <c r="J8354" s="2"/>
      <c r="K8354" s="2"/>
      <c r="L8354" s="2"/>
    </row>
    <row r="8355" spans="10:12">
      <c r="J8355" s="2"/>
      <c r="K8355" s="2"/>
      <c r="L8355" s="2"/>
    </row>
    <row r="8356" spans="10:12">
      <c r="J8356" s="2"/>
      <c r="K8356" s="2"/>
      <c r="L8356" s="2"/>
    </row>
    <row r="8357" spans="10:12">
      <c r="J8357" s="2"/>
      <c r="K8357" s="2"/>
      <c r="L8357" s="2"/>
    </row>
    <row r="8358" spans="10:12">
      <c r="J8358" s="2"/>
      <c r="K8358" s="2"/>
      <c r="L8358" s="2"/>
    </row>
    <row r="8359" spans="10:12">
      <c r="J8359" s="2"/>
      <c r="K8359" s="2"/>
      <c r="L8359" s="2"/>
    </row>
    <row r="8360" spans="10:12">
      <c r="J8360" s="2"/>
      <c r="K8360" s="2"/>
      <c r="L8360" s="2"/>
    </row>
    <row r="8361" spans="10:12">
      <c r="J8361" s="2"/>
      <c r="K8361" s="2"/>
      <c r="L8361" s="2"/>
    </row>
    <row r="8362" spans="10:12">
      <c r="J8362" s="2"/>
      <c r="K8362" s="2"/>
      <c r="L8362" s="2"/>
    </row>
    <row r="8363" spans="10:12">
      <c r="J8363" s="2"/>
      <c r="K8363" s="2"/>
      <c r="L8363" s="2"/>
    </row>
    <row r="8364" spans="10:12">
      <c r="J8364" s="2"/>
      <c r="K8364" s="2"/>
      <c r="L8364" s="2"/>
    </row>
    <row r="8365" spans="10:12">
      <c r="J8365" s="2"/>
      <c r="K8365" s="2"/>
      <c r="L8365" s="2"/>
    </row>
    <row r="8366" spans="10:12">
      <c r="J8366" s="2"/>
      <c r="K8366" s="2"/>
      <c r="L8366" s="2"/>
    </row>
    <row r="8367" spans="10:12">
      <c r="J8367" s="2"/>
      <c r="K8367" s="2"/>
      <c r="L8367" s="2"/>
    </row>
    <row r="8368" spans="10:12">
      <c r="J8368" s="2"/>
      <c r="K8368" s="2"/>
      <c r="L8368" s="2"/>
    </row>
    <row r="8369" spans="10:12">
      <c r="J8369" s="2"/>
      <c r="K8369" s="2"/>
      <c r="L8369" s="2"/>
    </row>
    <row r="8370" spans="10:12">
      <c r="J8370" s="2"/>
      <c r="K8370" s="2"/>
      <c r="L8370" s="2"/>
    </row>
    <row r="8371" spans="10:12">
      <c r="J8371" s="2"/>
      <c r="K8371" s="2"/>
      <c r="L8371" s="2"/>
    </row>
    <row r="8372" spans="10:12">
      <c r="J8372" s="2"/>
      <c r="K8372" s="2"/>
      <c r="L8372" s="2"/>
    </row>
    <row r="8373" spans="10:12">
      <c r="J8373" s="2"/>
      <c r="K8373" s="2"/>
      <c r="L8373" s="2"/>
    </row>
    <row r="8374" spans="10:12">
      <c r="J8374" s="2"/>
      <c r="K8374" s="2"/>
      <c r="L8374" s="2"/>
    </row>
    <row r="8375" spans="10:12">
      <c r="J8375" s="2"/>
      <c r="K8375" s="2"/>
      <c r="L8375" s="2"/>
    </row>
    <row r="8376" spans="10:12">
      <c r="J8376" s="2"/>
      <c r="K8376" s="2"/>
      <c r="L8376" s="2"/>
    </row>
    <row r="8377" spans="10:12">
      <c r="J8377" s="2"/>
      <c r="K8377" s="2"/>
      <c r="L8377" s="2"/>
    </row>
    <row r="8378" spans="10:12">
      <c r="J8378" s="2"/>
      <c r="K8378" s="2"/>
      <c r="L8378" s="2"/>
    </row>
    <row r="8379" spans="10:12">
      <c r="J8379" s="2"/>
      <c r="K8379" s="2"/>
      <c r="L8379" s="2"/>
    </row>
    <row r="8380" spans="10:12">
      <c r="J8380" s="2"/>
      <c r="K8380" s="2"/>
      <c r="L8380" s="2"/>
    </row>
    <row r="8381" spans="10:12">
      <c r="J8381" s="2"/>
      <c r="K8381" s="2"/>
      <c r="L8381" s="2"/>
    </row>
    <row r="8382" spans="10:12">
      <c r="J8382" s="2"/>
      <c r="K8382" s="2"/>
      <c r="L8382" s="2"/>
    </row>
    <row r="8383" spans="10:12">
      <c r="J8383" s="2"/>
      <c r="K8383" s="2"/>
      <c r="L8383" s="2"/>
    </row>
    <row r="8384" spans="10:12">
      <c r="J8384" s="2"/>
      <c r="K8384" s="2"/>
      <c r="L8384" s="2"/>
    </row>
    <row r="8385" spans="10:12">
      <c r="J8385" s="2"/>
      <c r="K8385" s="2"/>
      <c r="L8385" s="2"/>
    </row>
    <row r="8386" spans="10:12">
      <c r="J8386" s="2"/>
      <c r="K8386" s="2"/>
      <c r="L8386" s="2"/>
    </row>
    <row r="8387" spans="10:12">
      <c r="J8387" s="2"/>
      <c r="K8387" s="2"/>
      <c r="L8387" s="2"/>
    </row>
    <row r="8388" spans="10:12">
      <c r="J8388" s="2"/>
      <c r="K8388" s="2"/>
      <c r="L8388" s="2"/>
    </row>
    <row r="8389" spans="10:12">
      <c r="J8389" s="2"/>
      <c r="K8389" s="2"/>
      <c r="L8389" s="2"/>
    </row>
    <row r="8390" spans="10:12">
      <c r="J8390" s="2"/>
      <c r="K8390" s="2"/>
      <c r="L8390" s="2"/>
    </row>
    <row r="8391" spans="10:12">
      <c r="J8391" s="2"/>
      <c r="K8391" s="2"/>
      <c r="L8391" s="2"/>
    </row>
    <row r="8392" spans="10:12">
      <c r="J8392" s="2"/>
      <c r="K8392" s="2"/>
      <c r="L8392" s="2"/>
    </row>
    <row r="8393" spans="10:12">
      <c r="J8393" s="2"/>
      <c r="K8393" s="2"/>
      <c r="L8393" s="2"/>
    </row>
    <row r="8394" spans="10:12">
      <c r="J8394" s="2"/>
      <c r="K8394" s="2"/>
      <c r="L8394" s="2"/>
    </row>
    <row r="8395" spans="10:12">
      <c r="J8395" s="2"/>
      <c r="K8395" s="2"/>
      <c r="L8395" s="2"/>
    </row>
    <row r="8396" spans="10:12">
      <c r="J8396" s="2"/>
      <c r="K8396" s="2"/>
      <c r="L8396" s="2"/>
    </row>
    <row r="8397" spans="10:12">
      <c r="J8397" s="2"/>
      <c r="K8397" s="2"/>
      <c r="L8397" s="2"/>
    </row>
    <row r="8398" spans="10:12">
      <c r="J8398" s="2"/>
      <c r="K8398" s="2"/>
      <c r="L8398" s="2"/>
    </row>
    <row r="8399" spans="10:12">
      <c r="J8399" s="2"/>
      <c r="K8399" s="2"/>
      <c r="L8399" s="2"/>
    </row>
    <row r="8400" spans="10:12">
      <c r="J8400" s="2"/>
      <c r="K8400" s="2"/>
      <c r="L8400" s="2"/>
    </row>
    <row r="8401" spans="10:12">
      <c r="J8401" s="2"/>
      <c r="K8401" s="2"/>
      <c r="L8401" s="2"/>
    </row>
    <row r="8402" spans="10:12">
      <c r="J8402" s="2"/>
      <c r="K8402" s="2"/>
      <c r="L8402" s="2"/>
    </row>
    <row r="8403" spans="10:12">
      <c r="J8403" s="2"/>
      <c r="K8403" s="2"/>
      <c r="L8403" s="2"/>
    </row>
    <row r="8404" spans="10:12">
      <c r="J8404" s="2"/>
      <c r="K8404" s="2"/>
      <c r="L8404" s="2"/>
    </row>
    <row r="8405" spans="10:12">
      <c r="J8405" s="2"/>
      <c r="K8405" s="2"/>
      <c r="L8405" s="2"/>
    </row>
    <row r="8406" spans="10:12">
      <c r="J8406" s="2"/>
      <c r="K8406" s="2"/>
      <c r="L8406" s="2"/>
    </row>
    <row r="8407" spans="10:12">
      <c r="J8407" s="2"/>
      <c r="K8407" s="2"/>
      <c r="L8407" s="2"/>
    </row>
    <row r="8408" spans="10:12">
      <c r="J8408" s="2"/>
      <c r="K8408" s="2"/>
      <c r="L8408" s="2"/>
    </row>
    <row r="8409" spans="10:12">
      <c r="J8409" s="2"/>
      <c r="K8409" s="2"/>
      <c r="L8409" s="2"/>
    </row>
    <row r="8410" spans="10:12">
      <c r="J8410" s="2"/>
      <c r="K8410" s="2"/>
      <c r="L8410" s="2"/>
    </row>
    <row r="8411" spans="10:12">
      <c r="J8411" s="2"/>
      <c r="K8411" s="2"/>
      <c r="L8411" s="2"/>
    </row>
    <row r="8412" spans="10:12">
      <c r="J8412" s="2"/>
      <c r="K8412" s="2"/>
      <c r="L8412" s="2"/>
    </row>
    <row r="8413" spans="10:12">
      <c r="J8413" s="2"/>
      <c r="K8413" s="2"/>
      <c r="L8413" s="2"/>
    </row>
    <row r="8414" spans="10:12">
      <c r="J8414" s="2"/>
      <c r="K8414" s="2"/>
      <c r="L8414" s="2"/>
    </row>
    <row r="8415" spans="10:12">
      <c r="J8415" s="2"/>
      <c r="K8415" s="2"/>
      <c r="L8415" s="2"/>
    </row>
    <row r="8416" spans="10:12">
      <c r="J8416" s="2"/>
      <c r="K8416" s="2"/>
      <c r="L8416" s="2"/>
    </row>
    <row r="8417" spans="10:12">
      <c r="J8417" s="2"/>
      <c r="K8417" s="2"/>
      <c r="L8417" s="2"/>
    </row>
    <row r="8418" spans="10:12">
      <c r="J8418" s="2"/>
      <c r="K8418" s="2"/>
      <c r="L8418" s="2"/>
    </row>
    <row r="8419" spans="10:12">
      <c r="J8419" s="2"/>
      <c r="K8419" s="2"/>
      <c r="L8419" s="2"/>
    </row>
    <row r="8420" spans="10:12">
      <c r="J8420" s="2"/>
      <c r="K8420" s="2"/>
      <c r="L8420" s="2"/>
    </row>
    <row r="8421" spans="10:12">
      <c r="J8421" s="2"/>
      <c r="K8421" s="2"/>
      <c r="L8421" s="2"/>
    </row>
    <row r="8422" spans="10:12">
      <c r="J8422" s="2"/>
      <c r="K8422" s="2"/>
      <c r="L8422" s="2"/>
    </row>
    <row r="8423" spans="10:12">
      <c r="J8423" s="2"/>
      <c r="K8423" s="2"/>
      <c r="L8423" s="2"/>
    </row>
    <row r="8424" spans="10:12">
      <c r="J8424" s="2"/>
      <c r="K8424" s="2"/>
      <c r="L8424" s="2"/>
    </row>
    <row r="8425" spans="10:12">
      <c r="J8425" s="2"/>
      <c r="K8425" s="2"/>
      <c r="L8425" s="2"/>
    </row>
    <row r="8426" spans="10:12">
      <c r="J8426" s="2"/>
      <c r="K8426" s="2"/>
      <c r="L8426" s="2"/>
    </row>
    <row r="8427" spans="10:12">
      <c r="J8427" s="2"/>
      <c r="K8427" s="2"/>
      <c r="L8427" s="2"/>
    </row>
    <row r="8428" spans="10:12">
      <c r="J8428" s="2"/>
      <c r="K8428" s="2"/>
      <c r="L8428" s="2"/>
    </row>
    <row r="8429" spans="10:12">
      <c r="J8429" s="2"/>
      <c r="K8429" s="2"/>
      <c r="L8429" s="2"/>
    </row>
    <row r="8430" spans="10:12">
      <c r="J8430" s="2"/>
      <c r="K8430" s="2"/>
      <c r="L8430" s="2"/>
    </row>
    <row r="8431" spans="10:12">
      <c r="J8431" s="2"/>
      <c r="K8431" s="2"/>
      <c r="L8431" s="2"/>
    </row>
    <row r="8432" spans="10:12">
      <c r="J8432" s="2"/>
      <c r="K8432" s="2"/>
      <c r="L8432" s="2"/>
    </row>
    <row r="8433" spans="10:12">
      <c r="J8433" s="2"/>
      <c r="K8433" s="2"/>
      <c r="L8433" s="2"/>
    </row>
    <row r="8434" spans="10:12">
      <c r="J8434" s="2"/>
      <c r="K8434" s="2"/>
      <c r="L8434" s="2"/>
    </row>
    <row r="8435" spans="10:12">
      <c r="J8435" s="2"/>
      <c r="K8435" s="2"/>
      <c r="L8435" s="2"/>
    </row>
    <row r="8436" spans="10:12">
      <c r="J8436" s="2"/>
      <c r="K8436" s="2"/>
      <c r="L8436" s="2"/>
    </row>
    <row r="8437" spans="10:12">
      <c r="J8437" s="2"/>
      <c r="K8437" s="2"/>
      <c r="L8437" s="2"/>
    </row>
    <row r="8438" spans="10:12">
      <c r="J8438" s="2"/>
      <c r="K8438" s="2"/>
      <c r="L8438" s="2"/>
    </row>
    <row r="8439" spans="10:12">
      <c r="J8439" s="2"/>
      <c r="K8439" s="2"/>
      <c r="L8439" s="2"/>
    </row>
    <row r="8440" spans="10:12">
      <c r="J8440" s="2"/>
      <c r="K8440" s="2"/>
      <c r="L8440" s="2"/>
    </row>
    <row r="8441" spans="10:12">
      <c r="J8441" s="2"/>
      <c r="K8441" s="2"/>
      <c r="L8441" s="2"/>
    </row>
    <row r="8442" spans="10:12">
      <c r="J8442" s="2"/>
      <c r="K8442" s="2"/>
      <c r="L8442" s="2"/>
    </row>
    <row r="8443" spans="10:12">
      <c r="J8443" s="2"/>
      <c r="K8443" s="2"/>
      <c r="L8443" s="2"/>
    </row>
    <row r="8444" spans="10:12">
      <c r="J8444" s="2"/>
      <c r="K8444" s="2"/>
      <c r="L8444" s="2"/>
    </row>
    <row r="8445" spans="10:12">
      <c r="J8445" s="2"/>
      <c r="K8445" s="2"/>
      <c r="L8445" s="2"/>
    </row>
    <row r="8446" spans="10:12">
      <c r="J8446" s="2"/>
      <c r="K8446" s="2"/>
      <c r="L8446" s="2"/>
    </row>
    <row r="8447" spans="10:12">
      <c r="J8447" s="2"/>
      <c r="K8447" s="2"/>
      <c r="L8447" s="2"/>
    </row>
    <row r="8448" spans="10:12">
      <c r="J8448" s="2"/>
      <c r="K8448" s="2"/>
      <c r="L8448" s="2"/>
    </row>
    <row r="8449" spans="10:12">
      <c r="J8449" s="2"/>
      <c r="K8449" s="2"/>
      <c r="L8449" s="2"/>
    </row>
    <row r="8450" spans="10:12">
      <c r="J8450" s="2"/>
      <c r="K8450" s="2"/>
      <c r="L8450" s="2"/>
    </row>
    <row r="8451" spans="10:12">
      <c r="J8451" s="2"/>
      <c r="K8451" s="2"/>
      <c r="L8451" s="2"/>
    </row>
    <row r="8452" spans="10:12">
      <c r="J8452" s="2"/>
      <c r="K8452" s="2"/>
      <c r="L8452" s="2"/>
    </row>
    <row r="8453" spans="10:12">
      <c r="J8453" s="2"/>
      <c r="K8453" s="2"/>
      <c r="L8453" s="2"/>
    </row>
    <row r="8454" spans="10:12">
      <c r="J8454" s="2"/>
      <c r="K8454" s="2"/>
      <c r="L8454" s="2"/>
    </row>
    <row r="8455" spans="10:12">
      <c r="J8455" s="2"/>
      <c r="K8455" s="2"/>
      <c r="L8455" s="2"/>
    </row>
    <row r="8456" spans="10:12">
      <c r="J8456" s="2"/>
      <c r="K8456" s="2"/>
      <c r="L8456" s="2"/>
    </row>
    <row r="8457" spans="10:12">
      <c r="J8457" s="2"/>
      <c r="K8457" s="2"/>
      <c r="L8457" s="2"/>
    </row>
    <row r="8458" spans="10:12">
      <c r="J8458" s="2"/>
      <c r="K8458" s="2"/>
      <c r="L8458" s="2"/>
    </row>
    <row r="8459" spans="10:12">
      <c r="J8459" s="2"/>
      <c r="K8459" s="2"/>
      <c r="L8459" s="2"/>
    </row>
    <row r="8460" spans="10:12">
      <c r="J8460" s="2"/>
      <c r="K8460" s="2"/>
      <c r="L8460" s="2"/>
    </row>
    <row r="8461" spans="10:12">
      <c r="J8461" s="2"/>
      <c r="K8461" s="2"/>
      <c r="L8461" s="2"/>
    </row>
    <row r="8462" spans="10:12">
      <c r="J8462" s="2"/>
      <c r="K8462" s="2"/>
      <c r="L8462" s="2"/>
    </row>
    <row r="8463" spans="10:12">
      <c r="J8463" s="2"/>
      <c r="K8463" s="2"/>
      <c r="L8463" s="2"/>
    </row>
    <row r="8464" spans="10:12">
      <c r="J8464" s="2"/>
      <c r="K8464" s="2"/>
      <c r="L8464" s="2"/>
    </row>
    <row r="8465" spans="10:12">
      <c r="J8465" s="2"/>
      <c r="K8465" s="2"/>
      <c r="L8465" s="2"/>
    </row>
    <row r="8466" spans="10:12">
      <c r="J8466" s="2"/>
      <c r="K8466" s="2"/>
      <c r="L8466" s="2"/>
    </row>
    <row r="8467" spans="10:12">
      <c r="J8467" s="2"/>
      <c r="K8467" s="2"/>
      <c r="L8467" s="2"/>
    </row>
    <row r="8468" spans="10:12">
      <c r="J8468" s="2"/>
      <c r="K8468" s="2"/>
      <c r="L8468" s="2"/>
    </row>
    <row r="8469" spans="10:12">
      <c r="J8469" s="2"/>
      <c r="K8469" s="2"/>
      <c r="L8469" s="2"/>
    </row>
    <row r="8470" spans="10:12">
      <c r="J8470" s="2"/>
      <c r="K8470" s="2"/>
      <c r="L8470" s="2"/>
    </row>
    <row r="8471" spans="10:12">
      <c r="J8471" s="2"/>
      <c r="K8471" s="2"/>
      <c r="L8471" s="2"/>
    </row>
    <row r="8472" spans="10:12">
      <c r="J8472" s="2"/>
      <c r="K8472" s="2"/>
      <c r="L8472" s="2"/>
    </row>
    <row r="8473" spans="10:12">
      <c r="J8473" s="2"/>
      <c r="K8473" s="2"/>
      <c r="L8473" s="2"/>
    </row>
    <row r="8474" spans="10:12">
      <c r="J8474" s="2"/>
      <c r="K8474" s="2"/>
      <c r="L8474" s="2"/>
    </row>
    <row r="8475" spans="10:12">
      <c r="J8475" s="2"/>
      <c r="K8475" s="2"/>
      <c r="L8475" s="2"/>
    </row>
    <row r="8476" spans="10:12">
      <c r="J8476" s="2"/>
      <c r="K8476" s="2"/>
      <c r="L8476" s="2"/>
    </row>
    <row r="8477" spans="10:12">
      <c r="J8477" s="2"/>
      <c r="K8477" s="2"/>
      <c r="L8477" s="2"/>
    </row>
    <row r="8478" spans="10:12">
      <c r="J8478" s="2"/>
      <c r="K8478" s="2"/>
      <c r="L8478" s="2"/>
    </row>
    <row r="8479" spans="10:12">
      <c r="J8479" s="2"/>
      <c r="K8479" s="2"/>
      <c r="L8479" s="2"/>
    </row>
    <row r="8480" spans="10:12">
      <c r="J8480" s="2"/>
      <c r="K8480" s="2"/>
      <c r="L8480" s="2"/>
    </row>
    <row r="8481" spans="10:12">
      <c r="J8481" s="2"/>
      <c r="K8481" s="2"/>
      <c r="L8481" s="2"/>
    </row>
    <row r="8482" spans="10:12">
      <c r="J8482" s="2"/>
      <c r="K8482" s="2"/>
      <c r="L8482" s="2"/>
    </row>
    <row r="8483" spans="10:12">
      <c r="J8483" s="2"/>
      <c r="K8483" s="2"/>
      <c r="L8483" s="2"/>
    </row>
    <row r="8484" spans="10:12">
      <c r="J8484" s="2"/>
      <c r="K8484" s="2"/>
      <c r="L8484" s="2"/>
    </row>
    <row r="8485" spans="10:12">
      <c r="J8485" s="2"/>
      <c r="K8485" s="2"/>
      <c r="L8485" s="2"/>
    </row>
    <row r="8486" spans="10:12">
      <c r="J8486" s="2"/>
      <c r="K8486" s="2"/>
      <c r="L8486" s="2"/>
    </row>
    <row r="8487" spans="10:12">
      <c r="J8487" s="2"/>
      <c r="K8487" s="2"/>
      <c r="L8487" s="2"/>
    </row>
    <row r="8488" spans="10:12">
      <c r="J8488" s="2"/>
      <c r="K8488" s="2"/>
      <c r="L8488" s="2"/>
    </row>
    <row r="8489" spans="10:12">
      <c r="J8489" s="2"/>
      <c r="K8489" s="2"/>
      <c r="L8489" s="2"/>
    </row>
    <row r="8490" spans="10:12">
      <c r="J8490" s="2"/>
      <c r="K8490" s="2"/>
      <c r="L8490" s="2"/>
    </row>
    <row r="8491" spans="10:12">
      <c r="J8491" s="2"/>
      <c r="K8491" s="2"/>
      <c r="L8491" s="2"/>
    </row>
    <row r="8492" spans="10:12">
      <c r="J8492" s="2"/>
      <c r="K8492" s="2"/>
      <c r="L8492" s="2"/>
    </row>
    <row r="8493" spans="10:12">
      <c r="J8493" s="2"/>
      <c r="K8493" s="2"/>
      <c r="L8493" s="2"/>
    </row>
    <row r="8494" spans="10:12">
      <c r="J8494" s="2"/>
      <c r="K8494" s="2"/>
      <c r="L8494" s="2"/>
    </row>
    <row r="8495" spans="10:12">
      <c r="J8495" s="2"/>
      <c r="K8495" s="2"/>
      <c r="L8495" s="2"/>
    </row>
    <row r="8496" spans="10:12">
      <c r="J8496" s="2"/>
      <c r="K8496" s="2"/>
      <c r="L8496" s="2"/>
    </row>
    <row r="8497" spans="10:12">
      <c r="J8497" s="2"/>
      <c r="K8497" s="2"/>
      <c r="L8497" s="2"/>
    </row>
    <row r="8498" spans="10:12">
      <c r="J8498" s="2"/>
      <c r="K8498" s="2"/>
      <c r="L8498" s="2"/>
    </row>
    <row r="8499" spans="10:12">
      <c r="J8499" s="2"/>
      <c r="K8499" s="2"/>
      <c r="L8499" s="2"/>
    </row>
    <row r="8500" spans="10:12">
      <c r="J8500" s="2"/>
      <c r="K8500" s="2"/>
      <c r="L8500" s="2"/>
    </row>
    <row r="8501" spans="10:12">
      <c r="J8501" s="2"/>
      <c r="K8501" s="2"/>
      <c r="L8501" s="2"/>
    </row>
    <row r="8502" spans="10:12">
      <c r="J8502" s="2"/>
      <c r="K8502" s="2"/>
      <c r="L8502" s="2"/>
    </row>
    <row r="8503" spans="10:12">
      <c r="J8503" s="2"/>
      <c r="K8503" s="2"/>
      <c r="L8503" s="2"/>
    </row>
    <row r="8504" spans="10:12">
      <c r="J8504" s="2"/>
      <c r="K8504" s="2"/>
      <c r="L8504" s="2"/>
    </row>
    <row r="8505" spans="10:12">
      <c r="J8505" s="2"/>
      <c r="K8505" s="2"/>
      <c r="L8505" s="2"/>
    </row>
    <row r="8506" spans="10:12">
      <c r="J8506" s="2"/>
      <c r="K8506" s="2"/>
      <c r="L8506" s="2"/>
    </row>
    <row r="8507" spans="10:12">
      <c r="J8507" s="2"/>
      <c r="K8507" s="2"/>
      <c r="L8507" s="2"/>
    </row>
    <row r="8508" spans="10:12">
      <c r="J8508" s="2"/>
      <c r="K8508" s="2"/>
      <c r="L8508" s="2"/>
    </row>
    <row r="8509" spans="10:12">
      <c r="J8509" s="2"/>
      <c r="K8509" s="2"/>
      <c r="L8509" s="2"/>
    </row>
    <row r="8510" spans="10:12">
      <c r="J8510" s="2"/>
      <c r="K8510" s="2"/>
      <c r="L8510" s="2"/>
    </row>
    <row r="8511" spans="10:12">
      <c r="J8511" s="2"/>
      <c r="K8511" s="2"/>
      <c r="L8511" s="2"/>
    </row>
    <row r="8512" spans="10:12">
      <c r="J8512" s="2"/>
      <c r="K8512" s="2"/>
      <c r="L8512" s="2"/>
    </row>
    <row r="8513" spans="10:12">
      <c r="J8513" s="2"/>
      <c r="K8513" s="2"/>
      <c r="L8513" s="2"/>
    </row>
    <row r="8514" spans="10:12">
      <c r="J8514" s="2"/>
      <c r="K8514" s="2"/>
      <c r="L8514" s="2"/>
    </row>
    <row r="8515" spans="10:12">
      <c r="J8515" s="2"/>
      <c r="K8515" s="2"/>
      <c r="L8515" s="2"/>
    </row>
    <row r="8516" spans="10:12">
      <c r="J8516" s="2"/>
      <c r="K8516" s="2"/>
      <c r="L8516" s="2"/>
    </row>
    <row r="8517" spans="10:12">
      <c r="J8517" s="2"/>
      <c r="K8517" s="2"/>
      <c r="L8517" s="2"/>
    </row>
    <row r="8518" spans="10:12">
      <c r="J8518" s="2"/>
      <c r="K8518" s="2"/>
      <c r="L8518" s="2"/>
    </row>
    <row r="8519" spans="10:12">
      <c r="J8519" s="2"/>
      <c r="K8519" s="2"/>
      <c r="L8519" s="2"/>
    </row>
    <row r="8520" spans="10:12">
      <c r="J8520" s="2"/>
      <c r="K8520" s="2"/>
      <c r="L8520" s="2"/>
    </row>
    <row r="8521" spans="10:12">
      <c r="J8521" s="2"/>
      <c r="K8521" s="2"/>
      <c r="L8521" s="2"/>
    </row>
    <row r="8522" spans="10:12">
      <c r="J8522" s="2"/>
      <c r="K8522" s="2"/>
      <c r="L8522" s="2"/>
    </row>
    <row r="8523" spans="10:12">
      <c r="J8523" s="2"/>
      <c r="K8523" s="2"/>
      <c r="L8523" s="2"/>
    </row>
    <row r="8524" spans="10:12">
      <c r="J8524" s="2"/>
      <c r="K8524" s="2"/>
      <c r="L8524" s="2"/>
    </row>
    <row r="8525" spans="10:12">
      <c r="J8525" s="2"/>
      <c r="K8525" s="2"/>
      <c r="L8525" s="2"/>
    </row>
    <row r="8526" spans="10:12">
      <c r="J8526" s="2"/>
      <c r="K8526" s="2"/>
      <c r="L8526" s="2"/>
    </row>
    <row r="8527" spans="10:12">
      <c r="J8527" s="2"/>
      <c r="K8527" s="2"/>
      <c r="L8527" s="2"/>
    </row>
    <row r="8528" spans="10:12">
      <c r="J8528" s="2"/>
      <c r="K8528" s="2"/>
      <c r="L8528" s="2"/>
    </row>
    <row r="8529" spans="10:12">
      <c r="J8529" s="2"/>
      <c r="K8529" s="2"/>
      <c r="L8529" s="2"/>
    </row>
    <row r="8530" spans="10:12">
      <c r="J8530" s="2"/>
      <c r="K8530" s="2"/>
      <c r="L8530" s="2"/>
    </row>
    <row r="8531" spans="10:12">
      <c r="J8531" s="2"/>
      <c r="K8531" s="2"/>
      <c r="L8531" s="2"/>
    </row>
    <row r="8532" spans="10:12">
      <c r="J8532" s="2"/>
      <c r="K8532" s="2"/>
      <c r="L8532" s="2"/>
    </row>
    <row r="8533" spans="10:12">
      <c r="J8533" s="2"/>
      <c r="K8533" s="2"/>
      <c r="L8533" s="2"/>
    </row>
    <row r="8534" spans="10:12">
      <c r="J8534" s="2"/>
      <c r="K8534" s="2"/>
      <c r="L8534" s="2"/>
    </row>
    <row r="8535" spans="10:12">
      <c r="J8535" s="2"/>
      <c r="K8535" s="2"/>
      <c r="L8535" s="2"/>
    </row>
    <row r="8536" spans="10:12">
      <c r="J8536" s="2"/>
      <c r="K8536" s="2"/>
      <c r="L8536" s="2"/>
    </row>
    <row r="8537" spans="10:12">
      <c r="J8537" s="2"/>
      <c r="K8537" s="2"/>
      <c r="L8537" s="2"/>
    </row>
    <row r="8538" spans="10:12">
      <c r="J8538" s="2"/>
      <c r="K8538" s="2"/>
      <c r="L8538" s="2"/>
    </row>
    <row r="8539" spans="10:12">
      <c r="J8539" s="2"/>
      <c r="K8539" s="2"/>
      <c r="L8539" s="2"/>
    </row>
    <row r="8540" spans="10:12">
      <c r="J8540" s="2"/>
      <c r="K8540" s="2"/>
      <c r="L8540" s="2"/>
    </row>
    <row r="8541" spans="10:12">
      <c r="J8541" s="2"/>
      <c r="K8541" s="2"/>
      <c r="L8541" s="2"/>
    </row>
    <row r="8542" spans="10:12">
      <c r="J8542" s="2"/>
      <c r="K8542" s="2"/>
      <c r="L8542" s="2"/>
    </row>
    <row r="8543" spans="10:12">
      <c r="J8543" s="2"/>
      <c r="K8543" s="2"/>
      <c r="L8543" s="2"/>
    </row>
    <row r="8544" spans="10:12">
      <c r="J8544" s="2"/>
      <c r="K8544" s="2"/>
      <c r="L8544" s="2"/>
    </row>
    <row r="8545" spans="10:12">
      <c r="J8545" s="2"/>
      <c r="K8545" s="2"/>
      <c r="L8545" s="2"/>
    </row>
    <row r="8546" spans="10:12">
      <c r="J8546" s="2"/>
      <c r="K8546" s="2"/>
      <c r="L8546" s="2"/>
    </row>
    <row r="8547" spans="10:12">
      <c r="J8547" s="2"/>
      <c r="K8547" s="2"/>
      <c r="L8547" s="2"/>
    </row>
    <row r="8548" spans="10:12">
      <c r="J8548" s="2"/>
      <c r="K8548" s="2"/>
      <c r="L8548" s="2"/>
    </row>
    <row r="8549" spans="10:12">
      <c r="J8549" s="2"/>
      <c r="K8549" s="2"/>
      <c r="L8549" s="2"/>
    </row>
    <row r="8550" spans="10:12">
      <c r="J8550" s="2"/>
      <c r="K8550" s="2"/>
      <c r="L8550" s="2"/>
    </row>
    <row r="8551" spans="10:12">
      <c r="J8551" s="2"/>
      <c r="K8551" s="2"/>
      <c r="L8551" s="2"/>
    </row>
    <row r="8552" spans="10:12">
      <c r="J8552" s="2"/>
      <c r="K8552" s="2"/>
      <c r="L8552" s="2"/>
    </row>
    <row r="8553" spans="10:12">
      <c r="J8553" s="2"/>
      <c r="K8553" s="2"/>
      <c r="L8553" s="2"/>
    </row>
    <row r="8554" spans="10:12">
      <c r="J8554" s="2"/>
      <c r="K8554" s="2"/>
      <c r="L8554" s="2"/>
    </row>
    <row r="8555" spans="10:12">
      <c r="J8555" s="2"/>
      <c r="K8555" s="2"/>
      <c r="L8555" s="2"/>
    </row>
    <row r="8556" spans="10:12">
      <c r="J8556" s="2"/>
      <c r="K8556" s="2"/>
      <c r="L8556" s="2"/>
    </row>
    <row r="8557" spans="10:12">
      <c r="J8557" s="2"/>
      <c r="K8557" s="2"/>
      <c r="L8557" s="2"/>
    </row>
    <row r="8558" spans="10:12">
      <c r="J8558" s="2"/>
      <c r="K8558" s="2"/>
      <c r="L8558" s="2"/>
    </row>
    <row r="8559" spans="10:12">
      <c r="J8559" s="2"/>
      <c r="K8559" s="2"/>
      <c r="L8559" s="2"/>
    </row>
    <row r="8560" spans="10:12">
      <c r="J8560" s="2"/>
      <c r="K8560" s="2"/>
      <c r="L8560" s="2"/>
    </row>
    <row r="8561" spans="10:12">
      <c r="J8561" s="2"/>
      <c r="K8561" s="2"/>
      <c r="L8561" s="2"/>
    </row>
    <row r="8562" spans="10:12">
      <c r="J8562" s="2"/>
      <c r="K8562" s="2"/>
      <c r="L8562" s="2"/>
    </row>
    <row r="8563" spans="10:12">
      <c r="J8563" s="2"/>
      <c r="K8563" s="2"/>
      <c r="L8563" s="2"/>
    </row>
    <row r="8564" spans="10:12">
      <c r="J8564" s="2"/>
      <c r="K8564" s="2"/>
      <c r="L8564" s="2"/>
    </row>
    <row r="8565" spans="10:12">
      <c r="J8565" s="2"/>
      <c r="K8565" s="2"/>
      <c r="L8565" s="2"/>
    </row>
    <row r="8566" spans="10:12">
      <c r="J8566" s="2"/>
      <c r="K8566" s="2"/>
      <c r="L8566" s="2"/>
    </row>
    <row r="8567" spans="10:12">
      <c r="J8567" s="2"/>
      <c r="K8567" s="2"/>
      <c r="L8567" s="2"/>
    </row>
    <row r="8568" spans="10:12">
      <c r="J8568" s="2"/>
      <c r="K8568" s="2"/>
      <c r="L8568" s="2"/>
    </row>
    <row r="8569" spans="10:12">
      <c r="J8569" s="2"/>
      <c r="K8569" s="2"/>
      <c r="L8569" s="2"/>
    </row>
    <row r="8570" spans="10:12">
      <c r="J8570" s="2"/>
      <c r="K8570" s="2"/>
      <c r="L8570" s="2"/>
    </row>
    <row r="8571" spans="10:12">
      <c r="J8571" s="2"/>
      <c r="K8571" s="2"/>
      <c r="L8571" s="2"/>
    </row>
    <row r="8572" spans="10:12">
      <c r="J8572" s="2"/>
      <c r="K8572" s="2"/>
      <c r="L8572" s="2"/>
    </row>
    <row r="8573" spans="10:12">
      <c r="J8573" s="2"/>
      <c r="K8573" s="2"/>
      <c r="L8573" s="2"/>
    </row>
    <row r="8574" spans="10:12">
      <c r="J8574" s="2"/>
      <c r="K8574" s="2"/>
      <c r="L8574" s="2"/>
    </row>
    <row r="8575" spans="10:12">
      <c r="J8575" s="2"/>
      <c r="K8575" s="2"/>
      <c r="L8575" s="2"/>
    </row>
    <row r="8576" spans="10:12">
      <c r="J8576" s="2"/>
      <c r="K8576" s="2"/>
      <c r="L8576" s="2"/>
    </row>
    <row r="8577" spans="10:12">
      <c r="J8577" s="2"/>
      <c r="K8577" s="2"/>
      <c r="L8577" s="2"/>
    </row>
    <row r="8578" spans="10:12">
      <c r="J8578" s="2"/>
      <c r="K8578" s="2"/>
      <c r="L8578" s="2"/>
    </row>
    <row r="8579" spans="10:12">
      <c r="J8579" s="2"/>
      <c r="K8579" s="2"/>
      <c r="L8579" s="2"/>
    </row>
    <row r="8580" spans="10:12">
      <c r="J8580" s="2"/>
      <c r="K8580" s="2"/>
      <c r="L8580" s="2"/>
    </row>
    <row r="8581" spans="10:12">
      <c r="J8581" s="2"/>
      <c r="K8581" s="2"/>
      <c r="L8581" s="2"/>
    </row>
    <row r="8582" spans="10:12">
      <c r="J8582" s="2"/>
      <c r="K8582" s="2"/>
      <c r="L8582" s="2"/>
    </row>
    <row r="8583" spans="10:12">
      <c r="J8583" s="2"/>
      <c r="K8583" s="2"/>
      <c r="L8583" s="2"/>
    </row>
    <row r="8584" spans="10:12">
      <c r="J8584" s="2"/>
      <c r="K8584" s="2"/>
      <c r="L8584" s="2"/>
    </row>
    <row r="8585" spans="10:12">
      <c r="J8585" s="2"/>
      <c r="K8585" s="2"/>
      <c r="L8585" s="2"/>
    </row>
    <row r="8586" spans="10:12">
      <c r="J8586" s="2"/>
      <c r="K8586" s="2"/>
      <c r="L8586" s="2"/>
    </row>
    <row r="8587" spans="10:12">
      <c r="J8587" s="2"/>
      <c r="K8587" s="2"/>
      <c r="L8587" s="2"/>
    </row>
    <row r="8588" spans="10:12">
      <c r="J8588" s="2"/>
      <c r="K8588" s="2"/>
      <c r="L8588" s="2"/>
    </row>
    <row r="8589" spans="10:12">
      <c r="J8589" s="2"/>
      <c r="K8589" s="2"/>
      <c r="L8589" s="2"/>
    </row>
    <row r="8590" spans="10:12">
      <c r="J8590" s="2"/>
      <c r="K8590" s="2"/>
      <c r="L8590" s="2"/>
    </row>
    <row r="8591" spans="10:12">
      <c r="J8591" s="2"/>
      <c r="K8591" s="2"/>
      <c r="L8591" s="2"/>
    </row>
    <row r="8592" spans="10:12">
      <c r="J8592" s="2"/>
      <c r="K8592" s="2"/>
      <c r="L8592" s="2"/>
    </row>
    <row r="8593" spans="10:12">
      <c r="J8593" s="2"/>
      <c r="K8593" s="2"/>
      <c r="L8593" s="2"/>
    </row>
    <row r="8594" spans="10:12">
      <c r="J8594" s="2"/>
      <c r="K8594" s="2"/>
      <c r="L8594" s="2"/>
    </row>
    <row r="8595" spans="10:12">
      <c r="J8595" s="2"/>
      <c r="K8595" s="2"/>
      <c r="L8595" s="2"/>
    </row>
    <row r="8596" spans="10:12">
      <c r="J8596" s="2"/>
      <c r="K8596" s="2"/>
      <c r="L8596" s="2"/>
    </row>
    <row r="8597" spans="10:12">
      <c r="J8597" s="2"/>
      <c r="K8597" s="2"/>
      <c r="L8597" s="2"/>
    </row>
    <row r="8598" spans="10:12">
      <c r="J8598" s="2"/>
      <c r="K8598" s="2"/>
      <c r="L8598" s="2"/>
    </row>
    <row r="8599" spans="10:12">
      <c r="J8599" s="2"/>
      <c r="K8599" s="2"/>
      <c r="L8599" s="2"/>
    </row>
    <row r="8600" spans="10:12">
      <c r="J8600" s="2"/>
      <c r="K8600" s="2"/>
      <c r="L8600" s="2"/>
    </row>
    <row r="8601" spans="10:12">
      <c r="J8601" s="2"/>
      <c r="K8601" s="2"/>
      <c r="L8601" s="2"/>
    </row>
    <row r="8602" spans="10:12">
      <c r="J8602" s="2"/>
      <c r="K8602" s="2"/>
      <c r="L8602" s="2"/>
    </row>
    <row r="8603" spans="10:12">
      <c r="J8603" s="2"/>
      <c r="K8603" s="2"/>
      <c r="L8603" s="2"/>
    </row>
    <row r="8604" spans="10:12">
      <c r="J8604" s="2"/>
      <c r="K8604" s="2"/>
      <c r="L8604" s="2"/>
    </row>
    <row r="8605" spans="10:12">
      <c r="J8605" s="2"/>
      <c r="K8605" s="2"/>
      <c r="L8605" s="2"/>
    </row>
    <row r="8606" spans="10:12">
      <c r="J8606" s="2"/>
      <c r="K8606" s="2"/>
      <c r="L8606" s="2"/>
    </row>
    <row r="8607" spans="10:12">
      <c r="J8607" s="2"/>
      <c r="K8607" s="2"/>
      <c r="L8607" s="2"/>
    </row>
    <row r="8608" spans="10:12">
      <c r="J8608" s="2"/>
      <c r="K8608" s="2"/>
      <c r="L8608" s="2"/>
    </row>
    <row r="8609" spans="10:12">
      <c r="J8609" s="2"/>
      <c r="K8609" s="2"/>
      <c r="L8609" s="2"/>
    </row>
    <row r="8610" spans="10:12">
      <c r="J8610" s="2"/>
      <c r="K8610" s="2"/>
      <c r="L8610" s="2"/>
    </row>
    <row r="8611" spans="10:12">
      <c r="J8611" s="2"/>
      <c r="K8611" s="2"/>
      <c r="L8611" s="2"/>
    </row>
    <row r="8612" spans="10:12">
      <c r="J8612" s="2"/>
      <c r="K8612" s="2"/>
      <c r="L8612" s="2"/>
    </row>
    <row r="8613" spans="10:12">
      <c r="J8613" s="2"/>
      <c r="K8613" s="2"/>
      <c r="L8613" s="2"/>
    </row>
    <row r="8614" spans="10:12">
      <c r="J8614" s="2"/>
      <c r="K8614" s="2"/>
      <c r="L8614" s="2"/>
    </row>
    <row r="8615" spans="10:12">
      <c r="J8615" s="2"/>
      <c r="K8615" s="2"/>
      <c r="L8615" s="2"/>
    </row>
    <row r="8616" spans="10:12">
      <c r="J8616" s="2"/>
      <c r="K8616" s="2"/>
      <c r="L8616" s="2"/>
    </row>
    <row r="8617" spans="10:12">
      <c r="J8617" s="2"/>
      <c r="K8617" s="2"/>
      <c r="L8617" s="2"/>
    </row>
    <row r="8618" spans="10:12">
      <c r="J8618" s="2"/>
      <c r="K8618" s="2"/>
      <c r="L8618" s="2"/>
    </row>
    <row r="8619" spans="10:12">
      <c r="J8619" s="2"/>
      <c r="K8619" s="2"/>
      <c r="L8619" s="2"/>
    </row>
    <row r="8620" spans="10:12">
      <c r="J8620" s="2"/>
      <c r="K8620" s="2"/>
      <c r="L8620" s="2"/>
    </row>
    <row r="8621" spans="10:12">
      <c r="J8621" s="2"/>
      <c r="K8621" s="2"/>
      <c r="L8621" s="2"/>
    </row>
    <row r="8622" spans="10:12">
      <c r="J8622" s="2"/>
      <c r="K8622" s="2"/>
      <c r="L8622" s="2"/>
    </row>
    <row r="8623" spans="10:12">
      <c r="J8623" s="2"/>
      <c r="K8623" s="2"/>
      <c r="L8623" s="2"/>
    </row>
    <row r="8624" spans="10:12">
      <c r="J8624" s="2"/>
      <c r="K8624" s="2"/>
      <c r="L8624" s="2"/>
    </row>
    <row r="8625" spans="10:12">
      <c r="J8625" s="2"/>
      <c r="K8625" s="2"/>
      <c r="L8625" s="2"/>
    </row>
    <row r="8626" spans="10:12">
      <c r="J8626" s="2"/>
      <c r="K8626" s="2"/>
      <c r="L8626" s="2"/>
    </row>
    <row r="8627" spans="10:12">
      <c r="J8627" s="2"/>
      <c r="K8627" s="2"/>
      <c r="L8627" s="2"/>
    </row>
    <row r="8628" spans="10:12">
      <c r="J8628" s="2"/>
      <c r="K8628" s="2"/>
      <c r="L8628" s="2"/>
    </row>
    <row r="8629" spans="10:12">
      <c r="J8629" s="2"/>
      <c r="K8629" s="2"/>
      <c r="L8629" s="2"/>
    </row>
    <row r="8630" spans="10:12">
      <c r="J8630" s="2"/>
      <c r="K8630" s="2"/>
      <c r="L8630" s="2"/>
    </row>
    <row r="8631" spans="10:12">
      <c r="J8631" s="2"/>
      <c r="K8631" s="2"/>
      <c r="L8631" s="2"/>
    </row>
    <row r="8632" spans="10:12">
      <c r="J8632" s="2"/>
      <c r="K8632" s="2"/>
      <c r="L8632" s="2"/>
    </row>
    <row r="8633" spans="10:12">
      <c r="J8633" s="2"/>
      <c r="K8633" s="2"/>
      <c r="L8633" s="2"/>
    </row>
    <row r="8634" spans="10:12">
      <c r="J8634" s="2"/>
      <c r="K8634" s="2"/>
      <c r="L8634" s="2"/>
    </row>
    <row r="8635" spans="10:12">
      <c r="J8635" s="2"/>
      <c r="K8635" s="2"/>
      <c r="L8635" s="2"/>
    </row>
    <row r="8636" spans="10:12">
      <c r="J8636" s="2"/>
      <c r="K8636" s="2"/>
      <c r="L8636" s="2"/>
    </row>
    <row r="8637" spans="10:12">
      <c r="J8637" s="2"/>
      <c r="K8637" s="2"/>
      <c r="L8637" s="2"/>
    </row>
    <row r="8638" spans="10:12">
      <c r="J8638" s="2"/>
      <c r="K8638" s="2"/>
      <c r="L8638" s="2"/>
    </row>
    <row r="8639" spans="10:12">
      <c r="J8639" s="2"/>
      <c r="K8639" s="2"/>
      <c r="L8639" s="2"/>
    </row>
    <row r="8640" spans="10:12">
      <c r="J8640" s="2"/>
      <c r="K8640" s="2"/>
      <c r="L8640" s="2"/>
    </row>
    <row r="8641" spans="10:12">
      <c r="J8641" s="2"/>
      <c r="K8641" s="2"/>
      <c r="L8641" s="2"/>
    </row>
    <row r="8642" spans="10:12">
      <c r="J8642" s="2"/>
      <c r="K8642" s="2"/>
      <c r="L8642" s="2"/>
    </row>
    <row r="8643" spans="10:12">
      <c r="J8643" s="2"/>
      <c r="K8643" s="2"/>
      <c r="L8643" s="2"/>
    </row>
    <row r="8644" spans="10:12">
      <c r="J8644" s="2"/>
      <c r="K8644" s="2"/>
      <c r="L8644" s="2"/>
    </row>
    <row r="8645" spans="10:12">
      <c r="J8645" s="2"/>
      <c r="K8645" s="2"/>
      <c r="L8645" s="2"/>
    </row>
    <row r="8646" spans="10:12">
      <c r="J8646" s="2"/>
      <c r="K8646" s="2"/>
      <c r="L8646" s="2"/>
    </row>
    <row r="8647" spans="10:12">
      <c r="J8647" s="2"/>
      <c r="K8647" s="2"/>
      <c r="L8647" s="2"/>
    </row>
    <row r="8648" spans="10:12">
      <c r="J8648" s="2"/>
      <c r="K8648" s="2"/>
      <c r="L8648" s="2"/>
    </row>
    <row r="8649" spans="10:12">
      <c r="J8649" s="2"/>
      <c r="K8649" s="2"/>
      <c r="L8649" s="2"/>
    </row>
    <row r="8650" spans="10:12">
      <c r="J8650" s="2"/>
      <c r="K8650" s="2"/>
      <c r="L8650" s="2"/>
    </row>
    <row r="8651" spans="10:12">
      <c r="J8651" s="2"/>
      <c r="K8651" s="2"/>
      <c r="L8651" s="2"/>
    </row>
    <row r="8652" spans="10:12">
      <c r="J8652" s="2"/>
      <c r="K8652" s="2"/>
      <c r="L8652" s="2"/>
    </row>
    <row r="8653" spans="10:12">
      <c r="J8653" s="2"/>
      <c r="K8653" s="2"/>
      <c r="L8653" s="2"/>
    </row>
    <row r="8654" spans="10:12">
      <c r="J8654" s="2"/>
      <c r="K8654" s="2"/>
      <c r="L8654" s="2"/>
    </row>
    <row r="8655" spans="10:12">
      <c r="J8655" s="2"/>
      <c r="K8655" s="2"/>
      <c r="L8655" s="2"/>
    </row>
    <row r="8656" spans="10:12">
      <c r="J8656" s="2"/>
      <c r="K8656" s="2"/>
      <c r="L8656" s="2"/>
    </row>
    <row r="8657" spans="10:12">
      <c r="J8657" s="2"/>
      <c r="K8657" s="2"/>
      <c r="L8657" s="2"/>
    </row>
    <row r="8658" spans="10:12">
      <c r="J8658" s="2"/>
      <c r="K8658" s="2"/>
      <c r="L8658" s="2"/>
    </row>
    <row r="8659" spans="10:12">
      <c r="J8659" s="2"/>
      <c r="K8659" s="2"/>
      <c r="L8659" s="2"/>
    </row>
    <row r="8660" spans="10:12">
      <c r="J8660" s="2"/>
      <c r="K8660" s="2"/>
      <c r="L8660" s="2"/>
    </row>
    <row r="8661" spans="10:12">
      <c r="J8661" s="2"/>
      <c r="K8661" s="2"/>
      <c r="L8661" s="2"/>
    </row>
    <row r="8662" spans="10:12">
      <c r="J8662" s="2"/>
      <c r="K8662" s="2"/>
      <c r="L8662" s="2"/>
    </row>
    <row r="8663" spans="10:12">
      <c r="J8663" s="2"/>
      <c r="K8663" s="2"/>
      <c r="L8663" s="2"/>
    </row>
    <row r="8664" spans="10:12">
      <c r="J8664" s="2"/>
      <c r="K8664" s="2"/>
      <c r="L8664" s="2"/>
    </row>
    <row r="8665" spans="10:12">
      <c r="J8665" s="2"/>
      <c r="K8665" s="2"/>
      <c r="L8665" s="2"/>
    </row>
    <row r="8666" spans="10:12">
      <c r="J8666" s="2"/>
      <c r="K8666" s="2"/>
      <c r="L8666" s="2"/>
    </row>
    <row r="8667" spans="10:12">
      <c r="J8667" s="2"/>
      <c r="K8667" s="2"/>
      <c r="L8667" s="2"/>
    </row>
    <row r="8668" spans="10:12">
      <c r="J8668" s="2"/>
      <c r="K8668" s="2"/>
      <c r="L8668" s="2"/>
    </row>
    <row r="8669" spans="10:12">
      <c r="J8669" s="2"/>
      <c r="K8669" s="2"/>
      <c r="L8669" s="2"/>
    </row>
    <row r="8670" spans="10:12">
      <c r="J8670" s="2"/>
      <c r="K8670" s="2"/>
      <c r="L8670" s="2"/>
    </row>
    <row r="8671" spans="10:12">
      <c r="J8671" s="2"/>
      <c r="K8671" s="2"/>
      <c r="L8671" s="2"/>
    </row>
    <row r="8672" spans="10:12">
      <c r="J8672" s="2"/>
      <c r="K8672" s="2"/>
      <c r="L8672" s="2"/>
    </row>
    <row r="8673" spans="10:12">
      <c r="J8673" s="2"/>
      <c r="K8673" s="2"/>
      <c r="L8673" s="2"/>
    </row>
    <row r="8674" spans="10:12">
      <c r="J8674" s="2"/>
      <c r="K8674" s="2"/>
      <c r="L8674" s="2"/>
    </row>
    <row r="8675" spans="10:12">
      <c r="J8675" s="2"/>
      <c r="K8675" s="2"/>
      <c r="L8675" s="2"/>
    </row>
    <row r="8676" spans="10:12">
      <c r="J8676" s="2"/>
      <c r="K8676" s="2"/>
      <c r="L8676" s="2"/>
    </row>
    <row r="8677" spans="10:12">
      <c r="J8677" s="2"/>
      <c r="K8677" s="2"/>
      <c r="L8677" s="2"/>
    </row>
    <row r="8678" spans="10:12">
      <c r="J8678" s="2"/>
      <c r="K8678" s="2"/>
      <c r="L8678" s="2"/>
    </row>
    <row r="8679" spans="10:12">
      <c r="J8679" s="2"/>
      <c r="K8679" s="2"/>
      <c r="L8679" s="2"/>
    </row>
    <row r="8680" spans="10:12">
      <c r="J8680" s="2"/>
      <c r="K8680" s="2"/>
      <c r="L8680" s="2"/>
    </row>
    <row r="8681" spans="10:12">
      <c r="J8681" s="2"/>
      <c r="K8681" s="2"/>
      <c r="L8681" s="2"/>
    </row>
    <row r="8682" spans="10:12">
      <c r="J8682" s="2"/>
      <c r="K8682" s="2"/>
      <c r="L8682" s="2"/>
    </row>
    <row r="8683" spans="10:12">
      <c r="J8683" s="2"/>
      <c r="K8683" s="2"/>
      <c r="L8683" s="2"/>
    </row>
    <row r="8684" spans="10:12">
      <c r="J8684" s="2"/>
      <c r="K8684" s="2"/>
      <c r="L8684" s="2"/>
    </row>
    <row r="8685" spans="10:12">
      <c r="J8685" s="2"/>
      <c r="K8685" s="2"/>
      <c r="L8685" s="2"/>
    </row>
    <row r="8686" spans="10:12">
      <c r="J8686" s="2"/>
      <c r="K8686" s="2"/>
      <c r="L8686" s="2"/>
    </row>
    <row r="8687" spans="10:12">
      <c r="J8687" s="2"/>
      <c r="K8687" s="2"/>
      <c r="L8687" s="2"/>
    </row>
    <row r="8688" spans="10:12">
      <c r="J8688" s="2"/>
      <c r="K8688" s="2"/>
      <c r="L8688" s="2"/>
    </row>
    <row r="8689" spans="10:12">
      <c r="J8689" s="2"/>
      <c r="K8689" s="2"/>
      <c r="L8689" s="2"/>
    </row>
    <row r="8690" spans="10:12">
      <c r="J8690" s="2"/>
      <c r="K8690" s="2"/>
      <c r="L8690" s="2"/>
    </row>
    <row r="8691" spans="10:12">
      <c r="J8691" s="2"/>
      <c r="K8691" s="2"/>
      <c r="L8691" s="2"/>
    </row>
    <row r="8692" spans="10:12">
      <c r="J8692" s="2"/>
      <c r="K8692" s="2"/>
      <c r="L8692" s="2"/>
    </row>
    <row r="8693" spans="10:12">
      <c r="J8693" s="2"/>
      <c r="K8693" s="2"/>
      <c r="L8693" s="2"/>
    </row>
    <row r="8694" spans="10:12">
      <c r="J8694" s="2"/>
      <c r="K8694" s="2"/>
      <c r="L8694" s="2"/>
    </row>
    <row r="8695" spans="10:12">
      <c r="J8695" s="2"/>
      <c r="K8695" s="2"/>
      <c r="L8695" s="2"/>
    </row>
    <row r="8696" spans="10:12">
      <c r="J8696" s="2"/>
      <c r="K8696" s="2"/>
      <c r="L8696" s="2"/>
    </row>
    <row r="8697" spans="10:12">
      <c r="J8697" s="2"/>
      <c r="K8697" s="2"/>
      <c r="L8697" s="2"/>
    </row>
    <row r="8698" spans="10:12">
      <c r="J8698" s="2"/>
      <c r="K8698" s="2"/>
      <c r="L8698" s="2"/>
    </row>
    <row r="8699" spans="10:12">
      <c r="J8699" s="2"/>
      <c r="K8699" s="2"/>
      <c r="L8699" s="2"/>
    </row>
    <row r="8700" spans="10:12">
      <c r="J8700" s="2"/>
      <c r="K8700" s="2"/>
      <c r="L8700" s="2"/>
    </row>
    <row r="8701" spans="10:12">
      <c r="J8701" s="2"/>
      <c r="K8701" s="2"/>
      <c r="L8701" s="2"/>
    </row>
    <row r="8702" spans="10:12">
      <c r="J8702" s="2"/>
      <c r="K8702" s="2"/>
      <c r="L8702" s="2"/>
    </row>
    <row r="8703" spans="10:12">
      <c r="J8703" s="2"/>
      <c r="K8703" s="2"/>
      <c r="L8703" s="2"/>
    </row>
    <row r="8704" spans="10:12">
      <c r="J8704" s="2"/>
      <c r="K8704" s="2"/>
      <c r="L8704" s="2"/>
    </row>
    <row r="8705" spans="10:12">
      <c r="J8705" s="2"/>
      <c r="K8705" s="2"/>
      <c r="L8705" s="2"/>
    </row>
    <row r="8706" spans="10:12">
      <c r="J8706" s="2"/>
      <c r="K8706" s="2"/>
      <c r="L8706" s="2"/>
    </row>
    <row r="8707" spans="10:12">
      <c r="J8707" s="2"/>
      <c r="K8707" s="2"/>
      <c r="L8707" s="2"/>
    </row>
    <row r="8708" spans="10:12">
      <c r="J8708" s="2"/>
      <c r="K8708" s="2"/>
      <c r="L8708" s="2"/>
    </row>
    <row r="8709" spans="10:12">
      <c r="J8709" s="2"/>
      <c r="K8709" s="2"/>
      <c r="L8709" s="2"/>
    </row>
    <row r="8710" spans="10:12">
      <c r="J8710" s="2"/>
      <c r="K8710" s="2"/>
      <c r="L8710" s="2"/>
    </row>
    <row r="8711" spans="10:12">
      <c r="J8711" s="2"/>
      <c r="K8711" s="2"/>
      <c r="L8711" s="2"/>
    </row>
    <row r="8712" spans="10:12">
      <c r="J8712" s="2"/>
      <c r="K8712" s="2"/>
      <c r="L8712" s="2"/>
    </row>
    <row r="8713" spans="10:12">
      <c r="J8713" s="2"/>
      <c r="K8713" s="2"/>
      <c r="L8713" s="2"/>
    </row>
    <row r="8714" spans="10:12">
      <c r="J8714" s="2"/>
      <c r="K8714" s="2"/>
      <c r="L8714" s="2"/>
    </row>
    <row r="8715" spans="10:12">
      <c r="J8715" s="2"/>
      <c r="K8715" s="2"/>
      <c r="L8715" s="2"/>
    </row>
    <row r="8716" spans="10:12">
      <c r="J8716" s="2"/>
      <c r="K8716" s="2"/>
      <c r="L8716" s="2"/>
    </row>
    <row r="8717" spans="10:12">
      <c r="J8717" s="2"/>
      <c r="K8717" s="2"/>
      <c r="L8717" s="2"/>
    </row>
    <row r="8718" spans="10:12">
      <c r="J8718" s="2"/>
      <c r="K8718" s="2"/>
      <c r="L8718" s="2"/>
    </row>
    <row r="8719" spans="10:12">
      <c r="J8719" s="2"/>
      <c r="K8719" s="2"/>
      <c r="L8719" s="2"/>
    </row>
    <row r="8720" spans="10:12">
      <c r="J8720" s="2"/>
      <c r="K8720" s="2"/>
      <c r="L8720" s="2"/>
    </row>
    <row r="8721" spans="10:12">
      <c r="J8721" s="2"/>
      <c r="K8721" s="2"/>
      <c r="L8721" s="2"/>
    </row>
    <row r="8722" spans="10:12">
      <c r="J8722" s="2"/>
      <c r="K8722" s="2"/>
      <c r="L8722" s="2"/>
    </row>
    <row r="8723" spans="10:12">
      <c r="J8723" s="2"/>
      <c r="K8723" s="2"/>
      <c r="L8723" s="2"/>
    </row>
    <row r="8724" spans="10:12">
      <c r="J8724" s="2"/>
      <c r="K8724" s="2"/>
      <c r="L8724" s="2"/>
    </row>
    <row r="8725" spans="10:12">
      <c r="J8725" s="2"/>
      <c r="K8725" s="2"/>
      <c r="L8725" s="2"/>
    </row>
    <row r="8726" spans="10:12">
      <c r="J8726" s="2"/>
      <c r="K8726" s="2"/>
      <c r="L8726" s="2"/>
    </row>
    <row r="8727" spans="10:12">
      <c r="J8727" s="2"/>
      <c r="K8727" s="2"/>
      <c r="L8727" s="2"/>
    </row>
    <row r="8728" spans="10:12">
      <c r="J8728" s="2"/>
      <c r="K8728" s="2"/>
      <c r="L8728" s="2"/>
    </row>
    <row r="8729" spans="10:12">
      <c r="J8729" s="2"/>
      <c r="K8729" s="2"/>
      <c r="L8729" s="2"/>
    </row>
    <row r="8730" spans="10:12">
      <c r="J8730" s="2"/>
      <c r="K8730" s="2"/>
      <c r="L8730" s="2"/>
    </row>
    <row r="8731" spans="10:12">
      <c r="J8731" s="2"/>
      <c r="K8731" s="2"/>
      <c r="L8731" s="2"/>
    </row>
    <row r="8732" spans="10:12">
      <c r="J8732" s="2"/>
      <c r="K8732" s="2"/>
      <c r="L8732" s="2"/>
    </row>
    <row r="8733" spans="10:12">
      <c r="J8733" s="2"/>
      <c r="K8733" s="2"/>
      <c r="L8733" s="2"/>
    </row>
    <row r="8734" spans="10:12">
      <c r="J8734" s="2"/>
      <c r="K8734" s="2"/>
      <c r="L8734" s="2"/>
    </row>
    <row r="8735" spans="10:12">
      <c r="J8735" s="2"/>
      <c r="K8735" s="2"/>
      <c r="L8735" s="2"/>
    </row>
    <row r="8736" spans="10:12">
      <c r="J8736" s="2"/>
      <c r="K8736" s="2"/>
      <c r="L8736" s="2"/>
    </row>
    <row r="8737" spans="10:12">
      <c r="J8737" s="2"/>
      <c r="K8737" s="2"/>
      <c r="L8737" s="2"/>
    </row>
    <row r="8738" spans="10:12">
      <c r="J8738" s="2"/>
      <c r="K8738" s="2"/>
      <c r="L8738" s="2"/>
    </row>
    <row r="8739" spans="10:12">
      <c r="J8739" s="2"/>
      <c r="K8739" s="2"/>
      <c r="L8739" s="2"/>
    </row>
    <row r="8740" spans="10:12">
      <c r="J8740" s="2"/>
      <c r="K8740" s="2"/>
      <c r="L8740" s="2"/>
    </row>
    <row r="8741" spans="10:12">
      <c r="J8741" s="2"/>
      <c r="K8741" s="2"/>
      <c r="L8741" s="2"/>
    </row>
    <row r="8742" spans="10:12">
      <c r="J8742" s="2"/>
      <c r="K8742" s="2"/>
      <c r="L8742" s="2"/>
    </row>
    <row r="8743" spans="10:12">
      <c r="J8743" s="2"/>
      <c r="K8743" s="2"/>
      <c r="L8743" s="2"/>
    </row>
    <row r="8744" spans="10:12">
      <c r="J8744" s="2"/>
      <c r="K8744" s="2"/>
      <c r="L8744" s="2"/>
    </row>
    <row r="8745" spans="10:12">
      <c r="J8745" s="2"/>
      <c r="K8745" s="2"/>
      <c r="L8745" s="2"/>
    </row>
    <row r="8746" spans="10:12">
      <c r="J8746" s="2"/>
      <c r="K8746" s="2"/>
      <c r="L8746" s="2"/>
    </row>
    <row r="8747" spans="10:12">
      <c r="J8747" s="2"/>
      <c r="K8747" s="2"/>
      <c r="L8747" s="2"/>
    </row>
    <row r="8748" spans="10:12">
      <c r="J8748" s="2"/>
      <c r="K8748" s="2"/>
      <c r="L8748" s="2"/>
    </row>
    <row r="8749" spans="10:12">
      <c r="J8749" s="2"/>
      <c r="K8749" s="2"/>
      <c r="L8749" s="2"/>
    </row>
    <row r="8750" spans="10:12">
      <c r="J8750" s="2"/>
      <c r="K8750" s="2"/>
      <c r="L8750" s="2"/>
    </row>
    <row r="8751" spans="10:12">
      <c r="J8751" s="2"/>
      <c r="K8751" s="2"/>
      <c r="L8751" s="2"/>
    </row>
    <row r="8752" spans="10:12">
      <c r="J8752" s="2"/>
      <c r="K8752" s="2"/>
      <c r="L8752" s="2"/>
    </row>
    <row r="8753" spans="10:12">
      <c r="J8753" s="2"/>
      <c r="K8753" s="2"/>
      <c r="L8753" s="2"/>
    </row>
    <row r="8754" spans="10:12">
      <c r="J8754" s="2"/>
      <c r="K8754" s="2"/>
      <c r="L8754" s="2"/>
    </row>
    <row r="8755" spans="10:12">
      <c r="J8755" s="2"/>
      <c r="K8755" s="2"/>
      <c r="L8755" s="2"/>
    </row>
    <row r="8756" spans="10:12">
      <c r="J8756" s="2"/>
      <c r="K8756" s="2"/>
      <c r="L8756" s="2"/>
    </row>
    <row r="8757" spans="10:12">
      <c r="J8757" s="2"/>
      <c r="K8757" s="2"/>
      <c r="L8757" s="2"/>
    </row>
    <row r="8758" spans="10:12">
      <c r="J8758" s="2"/>
      <c r="K8758" s="2"/>
      <c r="L8758" s="2"/>
    </row>
    <row r="8759" spans="10:12">
      <c r="J8759" s="2"/>
      <c r="K8759" s="2"/>
      <c r="L8759" s="2"/>
    </row>
    <row r="8760" spans="10:12">
      <c r="J8760" s="2"/>
      <c r="K8760" s="2"/>
      <c r="L8760" s="2"/>
    </row>
    <row r="8761" spans="10:12">
      <c r="J8761" s="2"/>
      <c r="K8761" s="2"/>
      <c r="L8761" s="2"/>
    </row>
    <row r="8762" spans="10:12">
      <c r="J8762" s="2"/>
      <c r="K8762" s="2"/>
      <c r="L8762" s="2"/>
    </row>
    <row r="8763" spans="10:12">
      <c r="J8763" s="2"/>
      <c r="K8763" s="2"/>
      <c r="L8763" s="2"/>
    </row>
    <row r="8764" spans="10:12">
      <c r="J8764" s="2"/>
      <c r="K8764" s="2"/>
      <c r="L8764" s="2"/>
    </row>
    <row r="8765" spans="10:12">
      <c r="J8765" s="2"/>
      <c r="K8765" s="2"/>
      <c r="L8765" s="2"/>
    </row>
    <row r="8766" spans="10:12">
      <c r="J8766" s="2"/>
      <c r="K8766" s="2"/>
      <c r="L8766" s="2"/>
    </row>
    <row r="8767" spans="10:12">
      <c r="J8767" s="2"/>
      <c r="K8767" s="2"/>
      <c r="L8767" s="2"/>
    </row>
    <row r="8768" spans="10:12">
      <c r="J8768" s="2"/>
      <c r="K8768" s="2"/>
      <c r="L8768" s="2"/>
    </row>
    <row r="8769" spans="10:12">
      <c r="J8769" s="2"/>
      <c r="K8769" s="2"/>
      <c r="L8769" s="2"/>
    </row>
    <row r="8770" spans="10:12">
      <c r="J8770" s="2"/>
      <c r="K8770" s="2"/>
      <c r="L8770" s="2"/>
    </row>
    <row r="8771" spans="10:12">
      <c r="J8771" s="2"/>
      <c r="K8771" s="2"/>
      <c r="L8771" s="2"/>
    </row>
    <row r="8772" spans="10:12">
      <c r="J8772" s="2"/>
      <c r="K8772" s="2"/>
      <c r="L8772" s="2"/>
    </row>
    <row r="8773" spans="10:12">
      <c r="J8773" s="2"/>
      <c r="K8773" s="2"/>
      <c r="L8773" s="2"/>
    </row>
    <row r="8774" spans="10:12">
      <c r="J8774" s="2"/>
      <c r="K8774" s="2"/>
      <c r="L8774" s="2"/>
    </row>
    <row r="8775" spans="10:12">
      <c r="J8775" s="2"/>
      <c r="K8775" s="2"/>
      <c r="L8775" s="2"/>
    </row>
    <row r="8776" spans="10:12">
      <c r="J8776" s="2"/>
      <c r="K8776" s="2"/>
      <c r="L8776" s="2"/>
    </row>
    <row r="8777" spans="10:12">
      <c r="J8777" s="2"/>
      <c r="K8777" s="2"/>
      <c r="L8777" s="2"/>
    </row>
    <row r="8778" spans="10:12">
      <c r="J8778" s="2"/>
      <c r="K8778" s="2"/>
      <c r="L8778" s="2"/>
    </row>
    <row r="8779" spans="10:12">
      <c r="J8779" s="2"/>
      <c r="K8779" s="2"/>
      <c r="L8779" s="2"/>
    </row>
    <row r="8780" spans="10:12">
      <c r="J8780" s="2"/>
      <c r="K8780" s="2"/>
      <c r="L8780" s="2"/>
    </row>
    <row r="8781" spans="10:12">
      <c r="J8781" s="2"/>
      <c r="K8781" s="2"/>
      <c r="L8781" s="2"/>
    </row>
    <row r="8782" spans="10:12">
      <c r="J8782" s="2"/>
      <c r="K8782" s="2"/>
      <c r="L8782" s="2"/>
    </row>
    <row r="8783" spans="10:12">
      <c r="J8783" s="2"/>
      <c r="K8783" s="2"/>
      <c r="L8783" s="2"/>
    </row>
    <row r="8784" spans="10:12">
      <c r="J8784" s="2"/>
      <c r="K8784" s="2"/>
      <c r="L8784" s="2"/>
    </row>
    <row r="8785" spans="10:12">
      <c r="J8785" s="2"/>
      <c r="K8785" s="2"/>
      <c r="L8785" s="2"/>
    </row>
    <row r="8786" spans="10:12">
      <c r="J8786" s="2"/>
      <c r="K8786" s="2"/>
      <c r="L8786" s="2"/>
    </row>
    <row r="8787" spans="10:12">
      <c r="J8787" s="2"/>
      <c r="K8787" s="2"/>
      <c r="L8787" s="2"/>
    </row>
    <row r="8788" spans="10:12">
      <c r="J8788" s="2"/>
      <c r="K8788" s="2"/>
      <c r="L8788" s="2"/>
    </row>
    <row r="8789" spans="10:12">
      <c r="J8789" s="2"/>
      <c r="K8789" s="2"/>
      <c r="L8789" s="2"/>
    </row>
    <row r="8790" spans="10:12">
      <c r="J8790" s="2"/>
      <c r="K8790" s="2"/>
      <c r="L8790" s="2"/>
    </row>
    <row r="8791" spans="10:12">
      <c r="J8791" s="2"/>
      <c r="K8791" s="2"/>
      <c r="L8791" s="2"/>
    </row>
    <row r="8792" spans="10:12">
      <c r="J8792" s="2"/>
      <c r="K8792" s="2"/>
      <c r="L8792" s="2"/>
    </row>
    <row r="8793" spans="10:12">
      <c r="J8793" s="2"/>
      <c r="K8793" s="2"/>
      <c r="L8793" s="2"/>
    </row>
    <row r="8794" spans="10:12">
      <c r="J8794" s="2"/>
      <c r="K8794" s="2"/>
      <c r="L8794" s="2"/>
    </row>
    <row r="8795" spans="10:12">
      <c r="J8795" s="2"/>
      <c r="K8795" s="2"/>
      <c r="L8795" s="2"/>
    </row>
    <row r="8796" spans="10:12">
      <c r="J8796" s="2"/>
      <c r="K8796" s="2"/>
      <c r="L8796" s="2"/>
    </row>
    <row r="8797" spans="10:12">
      <c r="J8797" s="2"/>
      <c r="K8797" s="2"/>
      <c r="L8797" s="2"/>
    </row>
    <row r="8798" spans="10:12">
      <c r="J8798" s="2"/>
      <c r="K8798" s="2"/>
      <c r="L8798" s="2"/>
    </row>
    <row r="8799" spans="10:12">
      <c r="J8799" s="2"/>
      <c r="K8799" s="2"/>
      <c r="L8799" s="2"/>
    </row>
    <row r="8800" spans="10:12">
      <c r="J8800" s="2"/>
      <c r="K8800" s="2"/>
      <c r="L8800" s="2"/>
    </row>
    <row r="8801" spans="10:12">
      <c r="J8801" s="2"/>
      <c r="K8801" s="2"/>
      <c r="L8801" s="2"/>
    </row>
    <row r="8802" spans="10:12">
      <c r="J8802" s="2"/>
      <c r="K8802" s="2"/>
      <c r="L8802" s="2"/>
    </row>
    <row r="8803" spans="10:12">
      <c r="J8803" s="2"/>
      <c r="K8803" s="2"/>
      <c r="L8803" s="2"/>
    </row>
    <row r="8804" spans="10:12">
      <c r="J8804" s="2"/>
      <c r="K8804" s="2"/>
      <c r="L8804" s="2"/>
    </row>
    <row r="8805" spans="10:12">
      <c r="J8805" s="2"/>
      <c r="K8805" s="2"/>
      <c r="L8805" s="2"/>
    </row>
    <row r="8806" spans="10:12">
      <c r="J8806" s="2"/>
      <c r="K8806" s="2"/>
      <c r="L8806" s="2"/>
    </row>
    <row r="8807" spans="10:12">
      <c r="J8807" s="2"/>
      <c r="K8807" s="2"/>
      <c r="L8807" s="2"/>
    </row>
    <row r="8808" spans="10:12">
      <c r="J8808" s="2"/>
      <c r="K8808" s="2"/>
      <c r="L8808" s="2"/>
    </row>
    <row r="8809" spans="10:12">
      <c r="J8809" s="2"/>
      <c r="K8809" s="2"/>
      <c r="L8809" s="2"/>
    </row>
    <row r="8810" spans="10:12">
      <c r="J8810" s="2"/>
      <c r="K8810" s="2"/>
      <c r="L8810" s="2"/>
    </row>
    <row r="8811" spans="10:12">
      <c r="J8811" s="2"/>
      <c r="K8811" s="2"/>
      <c r="L8811" s="2"/>
    </row>
    <row r="8812" spans="10:12">
      <c r="J8812" s="2"/>
      <c r="K8812" s="2"/>
      <c r="L8812" s="2"/>
    </row>
    <row r="8813" spans="10:12">
      <c r="J8813" s="2"/>
      <c r="K8813" s="2"/>
      <c r="L8813" s="2"/>
    </row>
    <row r="8814" spans="10:12">
      <c r="J8814" s="2"/>
      <c r="K8814" s="2"/>
      <c r="L8814" s="2"/>
    </row>
    <row r="8815" spans="10:12">
      <c r="J8815" s="2"/>
      <c r="K8815" s="2"/>
      <c r="L8815" s="2"/>
    </row>
    <row r="8816" spans="10:12">
      <c r="J8816" s="2"/>
      <c r="K8816" s="2"/>
      <c r="L8816" s="2"/>
    </row>
    <row r="8817" spans="10:12">
      <c r="J8817" s="2"/>
      <c r="K8817" s="2"/>
      <c r="L8817" s="2"/>
    </row>
    <row r="8818" spans="10:12">
      <c r="J8818" s="2"/>
      <c r="K8818" s="2"/>
      <c r="L8818" s="2"/>
    </row>
    <row r="8819" spans="10:12">
      <c r="J8819" s="2"/>
      <c r="K8819" s="2"/>
      <c r="L8819" s="2"/>
    </row>
    <row r="8820" spans="10:12">
      <c r="J8820" s="2"/>
      <c r="K8820" s="2"/>
      <c r="L8820" s="2"/>
    </row>
    <row r="8821" spans="10:12">
      <c r="J8821" s="2"/>
      <c r="K8821" s="2"/>
      <c r="L8821" s="2"/>
    </row>
    <row r="8822" spans="10:12">
      <c r="J8822" s="2"/>
      <c r="K8822" s="2"/>
      <c r="L8822" s="2"/>
    </row>
    <row r="8823" spans="10:12">
      <c r="J8823" s="2"/>
      <c r="K8823" s="2"/>
      <c r="L8823" s="2"/>
    </row>
    <row r="8824" spans="10:12">
      <c r="J8824" s="2"/>
      <c r="K8824" s="2"/>
      <c r="L8824" s="2"/>
    </row>
    <row r="8825" spans="10:12">
      <c r="J8825" s="2"/>
      <c r="K8825" s="2"/>
      <c r="L8825" s="2"/>
    </row>
    <row r="8826" spans="10:12">
      <c r="J8826" s="2"/>
      <c r="K8826" s="2"/>
      <c r="L8826" s="2"/>
    </row>
    <row r="8827" spans="10:12">
      <c r="J8827" s="2"/>
      <c r="K8827" s="2"/>
      <c r="L8827" s="2"/>
    </row>
    <row r="8828" spans="10:12">
      <c r="J8828" s="2"/>
      <c r="K8828" s="2"/>
      <c r="L8828" s="2"/>
    </row>
    <row r="8829" spans="10:12">
      <c r="J8829" s="2"/>
      <c r="K8829" s="2"/>
      <c r="L8829" s="2"/>
    </row>
    <row r="8830" spans="10:12">
      <c r="J8830" s="2"/>
      <c r="K8830" s="2"/>
      <c r="L8830" s="2"/>
    </row>
    <row r="8831" spans="10:12">
      <c r="J8831" s="2"/>
      <c r="K8831" s="2"/>
      <c r="L8831" s="2"/>
    </row>
    <row r="8832" spans="10:12">
      <c r="J8832" s="2"/>
      <c r="K8832" s="2"/>
      <c r="L8832" s="2"/>
    </row>
    <row r="8833" spans="10:12">
      <c r="J8833" s="2"/>
      <c r="K8833" s="2"/>
      <c r="L8833" s="2"/>
    </row>
    <row r="8834" spans="10:12">
      <c r="J8834" s="2"/>
      <c r="K8834" s="2"/>
      <c r="L8834" s="2"/>
    </row>
    <row r="8835" spans="10:12">
      <c r="J8835" s="2"/>
      <c r="K8835" s="2"/>
      <c r="L8835" s="2"/>
    </row>
    <row r="8836" spans="10:12">
      <c r="J8836" s="2"/>
      <c r="K8836" s="2"/>
      <c r="L8836" s="2"/>
    </row>
    <row r="8837" spans="10:12">
      <c r="J8837" s="2"/>
      <c r="K8837" s="2"/>
      <c r="L8837" s="2"/>
    </row>
    <row r="8838" spans="10:12">
      <c r="J8838" s="2"/>
      <c r="K8838" s="2"/>
      <c r="L8838" s="2"/>
    </row>
    <row r="8839" spans="10:12">
      <c r="J8839" s="2"/>
      <c r="K8839" s="2"/>
      <c r="L8839" s="2"/>
    </row>
    <row r="8840" spans="10:12">
      <c r="J8840" s="2"/>
      <c r="K8840" s="2"/>
      <c r="L8840" s="2"/>
    </row>
    <row r="8841" spans="10:12">
      <c r="J8841" s="2"/>
      <c r="K8841" s="2"/>
      <c r="L8841" s="2"/>
    </row>
    <row r="8842" spans="10:12">
      <c r="J8842" s="2"/>
      <c r="K8842" s="2"/>
      <c r="L8842" s="2"/>
    </row>
    <row r="8843" spans="10:12">
      <c r="J8843" s="2"/>
      <c r="K8843" s="2"/>
      <c r="L8843" s="2"/>
    </row>
    <row r="8844" spans="10:12">
      <c r="J8844" s="2"/>
      <c r="K8844" s="2"/>
      <c r="L8844" s="2"/>
    </row>
    <row r="8845" spans="10:12">
      <c r="J8845" s="2"/>
      <c r="K8845" s="2"/>
      <c r="L8845" s="2"/>
    </row>
    <row r="8846" spans="10:12">
      <c r="J8846" s="2"/>
      <c r="K8846" s="2"/>
      <c r="L8846" s="2"/>
    </row>
    <row r="8847" spans="10:12">
      <c r="J8847" s="2"/>
      <c r="K8847" s="2"/>
      <c r="L8847" s="2"/>
    </row>
    <row r="8848" spans="10:12">
      <c r="J8848" s="2"/>
      <c r="K8848" s="2"/>
      <c r="L8848" s="2"/>
    </row>
    <row r="8849" spans="10:12">
      <c r="J8849" s="2"/>
      <c r="K8849" s="2"/>
      <c r="L8849" s="2"/>
    </row>
    <row r="8850" spans="10:12">
      <c r="J8850" s="2"/>
      <c r="K8850" s="2"/>
      <c r="L8850" s="2"/>
    </row>
    <row r="8851" spans="10:12">
      <c r="J8851" s="2"/>
      <c r="K8851" s="2"/>
      <c r="L8851" s="2"/>
    </row>
    <row r="8852" spans="10:12">
      <c r="J8852" s="2"/>
      <c r="K8852" s="2"/>
      <c r="L8852" s="2"/>
    </row>
    <row r="8853" spans="10:12">
      <c r="J8853" s="2"/>
      <c r="K8853" s="2"/>
      <c r="L8853" s="2"/>
    </row>
    <row r="8854" spans="10:12">
      <c r="J8854" s="2"/>
      <c r="K8854" s="2"/>
      <c r="L8854" s="2"/>
    </row>
    <row r="8855" spans="10:12">
      <c r="J8855" s="2"/>
      <c r="K8855" s="2"/>
      <c r="L8855" s="2"/>
    </row>
    <row r="8856" spans="10:12">
      <c r="J8856" s="2"/>
      <c r="K8856" s="2"/>
      <c r="L8856" s="2"/>
    </row>
    <row r="8857" spans="10:12">
      <c r="J8857" s="2"/>
      <c r="K8857" s="2"/>
      <c r="L8857" s="2"/>
    </row>
    <row r="8858" spans="10:12">
      <c r="J8858" s="2"/>
      <c r="K8858" s="2"/>
      <c r="L8858" s="2"/>
    </row>
    <row r="8859" spans="10:12">
      <c r="J8859" s="2"/>
      <c r="K8859" s="2"/>
      <c r="L8859" s="2"/>
    </row>
    <row r="8860" spans="10:12">
      <c r="J8860" s="2"/>
      <c r="K8860" s="2"/>
      <c r="L8860" s="2"/>
    </row>
    <row r="8861" spans="10:12">
      <c r="J8861" s="2"/>
      <c r="K8861" s="2"/>
      <c r="L8861" s="2"/>
    </row>
    <row r="8862" spans="10:12">
      <c r="J8862" s="2"/>
      <c r="K8862" s="2"/>
      <c r="L8862" s="2"/>
    </row>
    <row r="8863" spans="10:12">
      <c r="J8863" s="2"/>
      <c r="K8863" s="2"/>
      <c r="L8863" s="2"/>
    </row>
    <row r="8864" spans="10:12">
      <c r="J8864" s="2"/>
      <c r="K8864" s="2"/>
      <c r="L8864" s="2"/>
    </row>
    <row r="8865" spans="10:12">
      <c r="J8865" s="2"/>
      <c r="K8865" s="2"/>
      <c r="L8865" s="2"/>
    </row>
    <row r="8866" spans="10:12">
      <c r="J8866" s="2"/>
      <c r="K8866" s="2"/>
      <c r="L8866" s="2"/>
    </row>
    <row r="8867" spans="10:12">
      <c r="J8867" s="2"/>
      <c r="K8867" s="2"/>
      <c r="L8867" s="2"/>
    </row>
    <row r="8868" spans="10:12">
      <c r="J8868" s="2"/>
      <c r="K8868" s="2"/>
      <c r="L8868" s="2"/>
    </row>
    <row r="8869" spans="10:12">
      <c r="J8869" s="2"/>
      <c r="K8869" s="2"/>
      <c r="L8869" s="2"/>
    </row>
    <row r="8870" spans="10:12">
      <c r="J8870" s="2"/>
      <c r="K8870" s="2"/>
      <c r="L8870" s="2"/>
    </row>
    <row r="8871" spans="10:12">
      <c r="J8871" s="2"/>
      <c r="K8871" s="2"/>
      <c r="L8871" s="2"/>
    </row>
    <row r="8872" spans="10:12">
      <c r="J8872" s="2"/>
      <c r="K8872" s="2"/>
      <c r="L8872" s="2"/>
    </row>
    <row r="8873" spans="10:12">
      <c r="J8873" s="2"/>
      <c r="K8873" s="2"/>
      <c r="L8873" s="2"/>
    </row>
    <row r="8874" spans="10:12">
      <c r="J8874" s="2"/>
      <c r="K8874" s="2"/>
      <c r="L8874" s="2"/>
    </row>
    <row r="8875" spans="10:12">
      <c r="J8875" s="2"/>
      <c r="K8875" s="2"/>
      <c r="L8875" s="2"/>
    </row>
    <row r="8876" spans="10:12">
      <c r="J8876" s="2"/>
      <c r="K8876" s="2"/>
      <c r="L8876" s="2"/>
    </row>
    <row r="8877" spans="10:12">
      <c r="J8877" s="2"/>
      <c r="K8877" s="2"/>
      <c r="L8877" s="2"/>
    </row>
    <row r="8878" spans="10:12">
      <c r="J8878" s="2"/>
      <c r="K8878" s="2"/>
      <c r="L8878" s="2"/>
    </row>
    <row r="8879" spans="10:12">
      <c r="J8879" s="2"/>
      <c r="K8879" s="2"/>
      <c r="L8879" s="2"/>
    </row>
    <row r="8880" spans="10:12">
      <c r="J8880" s="2"/>
      <c r="K8880" s="2"/>
      <c r="L8880" s="2"/>
    </row>
    <row r="8881" spans="10:12">
      <c r="J8881" s="2"/>
      <c r="K8881" s="2"/>
      <c r="L8881" s="2"/>
    </row>
    <row r="8882" spans="10:12">
      <c r="J8882" s="2"/>
      <c r="K8882" s="2"/>
      <c r="L8882" s="2"/>
    </row>
    <row r="8883" spans="10:12">
      <c r="J8883" s="2"/>
      <c r="K8883" s="2"/>
      <c r="L8883" s="2"/>
    </row>
    <row r="8884" spans="10:12">
      <c r="J8884" s="2"/>
      <c r="K8884" s="2"/>
      <c r="L8884" s="2"/>
    </row>
    <row r="8885" spans="10:12">
      <c r="J8885" s="2"/>
      <c r="K8885" s="2"/>
      <c r="L8885" s="2"/>
    </row>
    <row r="8886" spans="10:12">
      <c r="J8886" s="2"/>
      <c r="K8886" s="2"/>
      <c r="L8886" s="2"/>
    </row>
    <row r="8887" spans="10:12">
      <c r="J8887" s="2"/>
      <c r="K8887" s="2"/>
      <c r="L8887" s="2"/>
    </row>
    <row r="8888" spans="10:12">
      <c r="J8888" s="2"/>
      <c r="K8888" s="2"/>
      <c r="L8888" s="2"/>
    </row>
    <row r="8889" spans="10:12">
      <c r="J8889" s="2"/>
      <c r="K8889" s="2"/>
      <c r="L8889" s="2"/>
    </row>
    <row r="8890" spans="10:12">
      <c r="J8890" s="2"/>
      <c r="K8890" s="2"/>
      <c r="L8890" s="2"/>
    </row>
    <row r="8891" spans="10:12">
      <c r="J8891" s="2"/>
      <c r="K8891" s="2"/>
      <c r="L8891" s="2"/>
    </row>
    <row r="8892" spans="10:12">
      <c r="J8892" s="2"/>
      <c r="K8892" s="2"/>
      <c r="L8892" s="2"/>
    </row>
    <row r="8893" spans="10:12">
      <c r="J8893" s="2"/>
      <c r="K8893" s="2"/>
      <c r="L8893" s="2"/>
    </row>
    <row r="8894" spans="10:12">
      <c r="J8894" s="2"/>
      <c r="K8894" s="2"/>
      <c r="L8894" s="2"/>
    </row>
    <row r="8895" spans="10:12">
      <c r="J8895" s="2"/>
      <c r="K8895" s="2"/>
      <c r="L8895" s="2"/>
    </row>
    <row r="8896" spans="10:12">
      <c r="J8896" s="2"/>
      <c r="K8896" s="2"/>
      <c r="L8896" s="2"/>
    </row>
    <row r="8897" spans="10:12">
      <c r="J8897" s="2"/>
      <c r="K8897" s="2"/>
      <c r="L8897" s="2"/>
    </row>
    <row r="8898" spans="10:12">
      <c r="J8898" s="2"/>
      <c r="K8898" s="2"/>
      <c r="L8898" s="2"/>
    </row>
    <row r="8899" spans="10:12">
      <c r="J8899" s="2"/>
      <c r="K8899" s="2"/>
      <c r="L8899" s="2"/>
    </row>
    <row r="8900" spans="10:12">
      <c r="J8900" s="2"/>
      <c r="K8900" s="2"/>
      <c r="L8900" s="2"/>
    </row>
    <row r="8901" spans="10:12">
      <c r="J8901" s="2"/>
      <c r="K8901" s="2"/>
      <c r="L8901" s="2"/>
    </row>
    <row r="8902" spans="10:12">
      <c r="J8902" s="2"/>
      <c r="K8902" s="2"/>
      <c r="L8902" s="2"/>
    </row>
    <row r="8903" spans="10:12">
      <c r="J8903" s="2"/>
      <c r="K8903" s="2"/>
      <c r="L8903" s="2"/>
    </row>
    <row r="8904" spans="10:12">
      <c r="J8904" s="2"/>
      <c r="K8904" s="2"/>
      <c r="L8904" s="2"/>
    </row>
    <row r="8905" spans="10:12">
      <c r="J8905" s="2"/>
      <c r="K8905" s="2"/>
      <c r="L8905" s="2"/>
    </row>
    <row r="8906" spans="10:12">
      <c r="J8906" s="2"/>
      <c r="K8906" s="2"/>
      <c r="L8906" s="2"/>
    </row>
    <row r="8907" spans="10:12">
      <c r="J8907" s="2"/>
      <c r="K8907" s="2"/>
      <c r="L8907" s="2"/>
    </row>
    <row r="8908" spans="10:12">
      <c r="J8908" s="2"/>
      <c r="K8908" s="2"/>
      <c r="L8908" s="2"/>
    </row>
    <row r="8909" spans="10:12">
      <c r="J8909" s="2"/>
      <c r="K8909" s="2"/>
      <c r="L8909" s="2"/>
    </row>
    <row r="8910" spans="10:12">
      <c r="J8910" s="2"/>
      <c r="K8910" s="2"/>
      <c r="L8910" s="2"/>
    </row>
    <row r="8911" spans="10:12">
      <c r="J8911" s="2"/>
      <c r="K8911" s="2"/>
      <c r="L8911" s="2"/>
    </row>
    <row r="8912" spans="10:12">
      <c r="J8912" s="2"/>
      <c r="K8912" s="2"/>
      <c r="L8912" s="2"/>
    </row>
    <row r="8913" spans="10:12">
      <c r="J8913" s="2"/>
      <c r="K8913" s="2"/>
      <c r="L8913" s="2"/>
    </row>
    <row r="8914" spans="10:12">
      <c r="J8914" s="2"/>
      <c r="K8914" s="2"/>
      <c r="L8914" s="2"/>
    </row>
    <row r="8915" spans="10:12">
      <c r="J8915" s="2"/>
      <c r="K8915" s="2"/>
      <c r="L8915" s="2"/>
    </row>
    <row r="8916" spans="10:12">
      <c r="J8916" s="2"/>
      <c r="K8916" s="2"/>
      <c r="L8916" s="2"/>
    </row>
    <row r="8917" spans="10:12">
      <c r="J8917" s="2"/>
      <c r="K8917" s="2"/>
      <c r="L8917" s="2"/>
    </row>
    <row r="8918" spans="10:12">
      <c r="J8918" s="2"/>
      <c r="K8918" s="2"/>
      <c r="L8918" s="2"/>
    </row>
    <row r="8919" spans="10:12">
      <c r="J8919" s="2"/>
      <c r="K8919" s="2"/>
      <c r="L8919" s="2"/>
    </row>
    <row r="8920" spans="10:12">
      <c r="J8920" s="2"/>
      <c r="K8920" s="2"/>
      <c r="L8920" s="2"/>
    </row>
    <row r="8921" spans="10:12">
      <c r="J8921" s="2"/>
      <c r="K8921" s="2"/>
      <c r="L8921" s="2"/>
    </row>
    <row r="8922" spans="10:12">
      <c r="J8922" s="2"/>
      <c r="K8922" s="2"/>
      <c r="L8922" s="2"/>
    </row>
    <row r="8923" spans="10:12">
      <c r="J8923" s="2"/>
      <c r="K8923" s="2"/>
      <c r="L8923" s="2"/>
    </row>
    <row r="8924" spans="10:12">
      <c r="J8924" s="2"/>
      <c r="K8924" s="2"/>
      <c r="L8924" s="2"/>
    </row>
    <row r="8925" spans="10:12">
      <c r="J8925" s="2"/>
      <c r="K8925" s="2"/>
      <c r="L8925" s="2"/>
    </row>
    <row r="8926" spans="10:12">
      <c r="J8926" s="2"/>
      <c r="K8926" s="2"/>
      <c r="L8926" s="2"/>
    </row>
    <row r="8927" spans="10:12">
      <c r="J8927" s="2"/>
      <c r="K8927" s="2"/>
      <c r="L8927" s="2"/>
    </row>
    <row r="8928" spans="10:12">
      <c r="J8928" s="2"/>
      <c r="K8928" s="2"/>
      <c r="L8928" s="2"/>
    </row>
    <row r="8929" spans="10:12">
      <c r="J8929" s="2"/>
      <c r="K8929" s="2"/>
      <c r="L8929" s="2"/>
    </row>
    <row r="8930" spans="10:12">
      <c r="J8930" s="2"/>
      <c r="K8930" s="2"/>
      <c r="L8930" s="2"/>
    </row>
    <row r="8931" spans="10:12">
      <c r="J8931" s="2"/>
      <c r="K8931" s="2"/>
      <c r="L8931" s="2"/>
    </row>
    <row r="8932" spans="10:12">
      <c r="J8932" s="2"/>
      <c r="K8932" s="2"/>
      <c r="L8932" s="2"/>
    </row>
    <row r="8933" spans="10:12">
      <c r="J8933" s="2"/>
      <c r="K8933" s="2"/>
      <c r="L8933" s="2"/>
    </row>
    <row r="8934" spans="10:12">
      <c r="J8934" s="2"/>
      <c r="K8934" s="2"/>
      <c r="L8934" s="2"/>
    </row>
    <row r="8935" spans="10:12">
      <c r="J8935" s="2"/>
      <c r="K8935" s="2"/>
      <c r="L8935" s="2"/>
    </row>
    <row r="8936" spans="10:12">
      <c r="J8936" s="2"/>
      <c r="K8936" s="2"/>
      <c r="L8936" s="2"/>
    </row>
    <row r="8937" spans="10:12">
      <c r="J8937" s="2"/>
      <c r="K8937" s="2"/>
      <c r="L8937" s="2"/>
    </row>
    <row r="8938" spans="10:12">
      <c r="J8938" s="2"/>
      <c r="K8938" s="2"/>
      <c r="L8938" s="2"/>
    </row>
    <row r="8939" spans="10:12">
      <c r="J8939" s="2"/>
      <c r="K8939" s="2"/>
      <c r="L8939" s="2"/>
    </row>
    <row r="8940" spans="10:12">
      <c r="J8940" s="2"/>
      <c r="K8940" s="2"/>
      <c r="L8940" s="2"/>
    </row>
    <row r="8941" spans="10:12">
      <c r="J8941" s="2"/>
      <c r="K8941" s="2"/>
      <c r="L8941" s="2"/>
    </row>
    <row r="8942" spans="10:12">
      <c r="J8942" s="2"/>
      <c r="K8942" s="2"/>
      <c r="L8942" s="2"/>
    </row>
    <row r="8943" spans="10:12">
      <c r="J8943" s="2"/>
      <c r="K8943" s="2"/>
      <c r="L8943" s="2"/>
    </row>
    <row r="8944" spans="10:12">
      <c r="J8944" s="2"/>
      <c r="K8944" s="2"/>
      <c r="L8944" s="2"/>
    </row>
    <row r="8945" spans="10:12">
      <c r="J8945" s="2"/>
      <c r="K8945" s="2"/>
      <c r="L8945" s="2"/>
    </row>
    <row r="8946" spans="10:12">
      <c r="J8946" s="2"/>
      <c r="K8946" s="2"/>
      <c r="L8946" s="2"/>
    </row>
    <row r="8947" spans="10:12">
      <c r="J8947" s="2"/>
      <c r="K8947" s="2"/>
      <c r="L8947" s="2"/>
    </row>
    <row r="8948" spans="10:12">
      <c r="J8948" s="2"/>
      <c r="K8948" s="2"/>
      <c r="L8948" s="2"/>
    </row>
    <row r="8949" spans="10:12">
      <c r="J8949" s="2"/>
      <c r="K8949" s="2"/>
      <c r="L8949" s="2"/>
    </row>
    <row r="8950" spans="10:12">
      <c r="J8950" s="2"/>
      <c r="K8950" s="2"/>
      <c r="L8950" s="2"/>
    </row>
    <row r="8951" spans="10:12">
      <c r="J8951" s="2"/>
      <c r="K8951" s="2"/>
      <c r="L8951" s="2"/>
    </row>
    <row r="8952" spans="10:12">
      <c r="J8952" s="2"/>
      <c r="K8952" s="2"/>
      <c r="L8952" s="2"/>
    </row>
    <row r="8953" spans="10:12">
      <c r="J8953" s="2"/>
      <c r="K8953" s="2"/>
      <c r="L8953" s="2"/>
    </row>
    <row r="8954" spans="10:12">
      <c r="J8954" s="2"/>
      <c r="K8954" s="2"/>
      <c r="L8954" s="2"/>
    </row>
    <row r="8955" spans="10:12">
      <c r="J8955" s="2"/>
      <c r="K8955" s="2"/>
      <c r="L8955" s="2"/>
    </row>
    <row r="8956" spans="10:12">
      <c r="J8956" s="2"/>
      <c r="K8956" s="2"/>
      <c r="L8956" s="2"/>
    </row>
    <row r="8957" spans="10:12">
      <c r="J8957" s="2"/>
      <c r="K8957" s="2"/>
      <c r="L8957" s="2"/>
    </row>
    <row r="8958" spans="10:12">
      <c r="J8958" s="2"/>
      <c r="K8958" s="2"/>
      <c r="L8958" s="2"/>
    </row>
    <row r="8959" spans="10:12">
      <c r="J8959" s="2"/>
      <c r="K8959" s="2"/>
      <c r="L8959" s="2"/>
    </row>
    <row r="8960" spans="10:12">
      <c r="J8960" s="2"/>
      <c r="K8960" s="2"/>
      <c r="L8960" s="2"/>
    </row>
    <row r="8961" spans="10:12">
      <c r="J8961" s="2"/>
      <c r="K8961" s="2"/>
      <c r="L8961" s="2"/>
    </row>
    <row r="8962" spans="10:12">
      <c r="J8962" s="2"/>
      <c r="K8962" s="2"/>
      <c r="L8962" s="2"/>
    </row>
    <row r="8963" spans="10:12">
      <c r="J8963" s="2"/>
      <c r="K8963" s="2"/>
      <c r="L8963" s="2"/>
    </row>
    <row r="8964" spans="10:12">
      <c r="J8964" s="2"/>
      <c r="K8964" s="2"/>
      <c r="L8964" s="2"/>
    </row>
    <row r="8965" spans="10:12">
      <c r="J8965" s="2"/>
      <c r="K8965" s="2"/>
      <c r="L8965" s="2"/>
    </row>
    <row r="8966" spans="10:12">
      <c r="J8966" s="2"/>
      <c r="K8966" s="2"/>
      <c r="L8966" s="2"/>
    </row>
    <row r="8967" spans="10:12">
      <c r="J8967" s="2"/>
      <c r="K8967" s="2"/>
      <c r="L8967" s="2"/>
    </row>
    <row r="8968" spans="10:12">
      <c r="J8968" s="2"/>
      <c r="K8968" s="2"/>
      <c r="L8968" s="2"/>
    </row>
    <row r="8969" spans="10:12">
      <c r="J8969" s="2"/>
      <c r="K8969" s="2"/>
      <c r="L8969" s="2"/>
    </row>
    <row r="8970" spans="10:12">
      <c r="J8970" s="2"/>
      <c r="K8970" s="2"/>
      <c r="L8970" s="2"/>
    </row>
    <row r="8971" spans="10:12">
      <c r="J8971" s="2"/>
      <c r="K8971" s="2"/>
      <c r="L8971" s="2"/>
    </row>
    <row r="8972" spans="10:12">
      <c r="J8972" s="2"/>
      <c r="K8972" s="2"/>
      <c r="L8972" s="2"/>
    </row>
    <row r="8973" spans="10:12">
      <c r="J8973" s="2"/>
      <c r="K8973" s="2"/>
      <c r="L8973" s="2"/>
    </row>
    <row r="8974" spans="10:12">
      <c r="J8974" s="2"/>
      <c r="K8974" s="2"/>
      <c r="L8974" s="2"/>
    </row>
    <row r="8975" spans="10:12">
      <c r="J8975" s="2"/>
      <c r="K8975" s="2"/>
      <c r="L8975" s="2"/>
    </row>
    <row r="8976" spans="10:12">
      <c r="J8976" s="2"/>
      <c r="K8976" s="2"/>
      <c r="L8976" s="2"/>
    </row>
    <row r="8977" spans="10:12">
      <c r="J8977" s="2"/>
      <c r="K8977" s="2"/>
      <c r="L8977" s="2"/>
    </row>
    <row r="8978" spans="10:12">
      <c r="J8978" s="2"/>
      <c r="K8978" s="2"/>
      <c r="L8978" s="2"/>
    </row>
    <row r="8979" spans="10:12">
      <c r="J8979" s="2"/>
      <c r="K8979" s="2"/>
      <c r="L8979" s="2"/>
    </row>
    <row r="8980" spans="10:12">
      <c r="J8980" s="2"/>
      <c r="K8980" s="2"/>
      <c r="L8980" s="2"/>
    </row>
    <row r="8981" spans="10:12">
      <c r="J8981" s="2"/>
      <c r="K8981" s="2"/>
      <c r="L8981" s="2"/>
    </row>
    <row r="8982" spans="10:12">
      <c r="J8982" s="2"/>
      <c r="K8982" s="2"/>
      <c r="L8982" s="2"/>
    </row>
    <row r="8983" spans="10:12">
      <c r="J8983" s="2"/>
      <c r="K8983" s="2"/>
      <c r="L8983" s="2"/>
    </row>
    <row r="8984" spans="10:12">
      <c r="J8984" s="2"/>
      <c r="K8984" s="2"/>
      <c r="L8984" s="2"/>
    </row>
    <row r="8985" spans="10:12">
      <c r="J8985" s="2"/>
      <c r="K8985" s="2"/>
      <c r="L8985" s="2"/>
    </row>
    <row r="8986" spans="10:12">
      <c r="J8986" s="2"/>
      <c r="K8986" s="2"/>
      <c r="L8986" s="2"/>
    </row>
    <row r="8987" spans="10:12">
      <c r="J8987" s="2"/>
      <c r="K8987" s="2"/>
      <c r="L8987" s="2"/>
    </row>
    <row r="8988" spans="10:12">
      <c r="J8988" s="2"/>
      <c r="K8988" s="2"/>
      <c r="L8988" s="2"/>
    </row>
    <row r="8989" spans="10:12">
      <c r="J8989" s="2"/>
      <c r="K8989" s="2"/>
      <c r="L8989" s="2"/>
    </row>
    <row r="8990" spans="10:12">
      <c r="J8990" s="2"/>
      <c r="K8990" s="2"/>
      <c r="L8990" s="2"/>
    </row>
    <row r="8991" spans="10:12">
      <c r="J8991" s="2"/>
      <c r="K8991" s="2"/>
      <c r="L8991" s="2"/>
    </row>
    <row r="8992" spans="10:12">
      <c r="J8992" s="2"/>
      <c r="K8992" s="2"/>
      <c r="L8992" s="2"/>
    </row>
    <row r="8993" spans="10:12">
      <c r="J8993" s="2"/>
      <c r="K8993" s="2"/>
      <c r="L8993" s="2"/>
    </row>
    <row r="8994" spans="10:12">
      <c r="J8994" s="2"/>
      <c r="K8994" s="2"/>
      <c r="L8994" s="2"/>
    </row>
    <row r="8995" spans="10:12">
      <c r="J8995" s="2"/>
      <c r="K8995" s="2"/>
      <c r="L8995" s="2"/>
    </row>
    <row r="8996" spans="10:12">
      <c r="J8996" s="2"/>
      <c r="K8996" s="2"/>
      <c r="L8996" s="2"/>
    </row>
    <row r="8997" spans="10:12">
      <c r="J8997" s="2"/>
      <c r="K8997" s="2"/>
      <c r="L8997" s="2"/>
    </row>
    <row r="8998" spans="10:12">
      <c r="J8998" s="2"/>
      <c r="K8998" s="2"/>
      <c r="L8998" s="2"/>
    </row>
    <row r="8999" spans="10:12">
      <c r="J8999" s="2"/>
      <c r="K8999" s="2"/>
      <c r="L8999" s="2"/>
    </row>
    <row r="9000" spans="10:12">
      <c r="J9000" s="2"/>
      <c r="K9000" s="2"/>
      <c r="L9000" s="2"/>
    </row>
    <row r="9001" spans="10:12">
      <c r="J9001" s="2"/>
      <c r="K9001" s="2"/>
      <c r="L9001" s="2"/>
    </row>
    <row r="9002" spans="10:12">
      <c r="J9002" s="2"/>
      <c r="K9002" s="2"/>
      <c r="L9002" s="2"/>
    </row>
    <row r="9003" spans="10:12">
      <c r="J9003" s="2"/>
      <c r="K9003" s="2"/>
      <c r="L9003" s="2"/>
    </row>
    <row r="9004" spans="10:12">
      <c r="J9004" s="2"/>
      <c r="K9004" s="2"/>
      <c r="L9004" s="2"/>
    </row>
    <row r="9005" spans="10:12">
      <c r="J9005" s="2"/>
      <c r="K9005" s="2"/>
      <c r="L9005" s="2"/>
    </row>
    <row r="9006" spans="10:12">
      <c r="J9006" s="2"/>
      <c r="K9006" s="2"/>
      <c r="L9006" s="2"/>
    </row>
    <row r="9007" spans="10:12">
      <c r="J9007" s="2"/>
      <c r="K9007" s="2"/>
      <c r="L9007" s="2"/>
    </row>
    <row r="9008" spans="10:12">
      <c r="J9008" s="2"/>
      <c r="K9008" s="2"/>
      <c r="L9008" s="2"/>
    </row>
    <row r="9009" spans="10:12">
      <c r="J9009" s="2"/>
      <c r="K9009" s="2"/>
      <c r="L9009" s="2"/>
    </row>
    <row r="9010" spans="10:12">
      <c r="J9010" s="2"/>
      <c r="K9010" s="2"/>
      <c r="L9010" s="2"/>
    </row>
    <row r="9011" spans="10:12">
      <c r="J9011" s="2"/>
      <c r="K9011" s="2"/>
      <c r="L9011" s="2"/>
    </row>
    <row r="9012" spans="10:12">
      <c r="J9012" s="2"/>
      <c r="K9012" s="2"/>
      <c r="L9012" s="2"/>
    </row>
    <row r="9013" spans="10:12">
      <c r="J9013" s="2"/>
      <c r="K9013" s="2"/>
      <c r="L9013" s="2"/>
    </row>
    <row r="9014" spans="10:12">
      <c r="J9014" s="2"/>
      <c r="K9014" s="2"/>
      <c r="L9014" s="2"/>
    </row>
    <row r="9015" spans="10:12">
      <c r="J9015" s="2"/>
      <c r="K9015" s="2"/>
      <c r="L9015" s="2"/>
    </row>
    <row r="9016" spans="10:12">
      <c r="J9016" s="2"/>
      <c r="K9016" s="2"/>
      <c r="L9016" s="2"/>
    </row>
    <row r="9017" spans="10:12">
      <c r="J9017" s="2"/>
      <c r="K9017" s="2"/>
      <c r="L9017" s="2"/>
    </row>
    <row r="9018" spans="10:12">
      <c r="J9018" s="2"/>
      <c r="K9018" s="2"/>
      <c r="L9018" s="2"/>
    </row>
    <row r="9019" spans="10:12">
      <c r="J9019" s="2"/>
      <c r="K9019" s="2"/>
      <c r="L9019" s="2"/>
    </row>
    <row r="9020" spans="10:12">
      <c r="J9020" s="2"/>
      <c r="K9020" s="2"/>
      <c r="L9020" s="2"/>
    </row>
    <row r="9021" spans="10:12">
      <c r="J9021" s="2"/>
      <c r="K9021" s="2"/>
      <c r="L9021" s="2"/>
    </row>
    <row r="9022" spans="10:12">
      <c r="J9022" s="2"/>
      <c r="K9022" s="2"/>
      <c r="L9022" s="2"/>
    </row>
    <row r="9023" spans="10:12">
      <c r="J9023" s="2"/>
      <c r="K9023" s="2"/>
      <c r="L9023" s="2"/>
    </row>
    <row r="9024" spans="10:12">
      <c r="J9024" s="2"/>
      <c r="K9024" s="2"/>
      <c r="L9024" s="2"/>
    </row>
    <row r="9025" spans="10:12">
      <c r="J9025" s="2"/>
      <c r="K9025" s="2"/>
      <c r="L9025" s="2"/>
    </row>
    <row r="9026" spans="10:12">
      <c r="J9026" s="2"/>
      <c r="K9026" s="2"/>
      <c r="L9026" s="2"/>
    </row>
    <row r="9027" spans="10:12">
      <c r="J9027" s="2"/>
      <c r="K9027" s="2"/>
      <c r="L9027" s="2"/>
    </row>
    <row r="9028" spans="10:12">
      <c r="J9028" s="2"/>
      <c r="K9028" s="2"/>
      <c r="L9028" s="2"/>
    </row>
    <row r="9029" spans="10:12">
      <c r="J9029" s="2"/>
      <c r="K9029" s="2"/>
      <c r="L9029" s="2"/>
    </row>
    <row r="9030" spans="10:12">
      <c r="J9030" s="2"/>
      <c r="K9030" s="2"/>
      <c r="L9030" s="2"/>
    </row>
    <row r="9031" spans="10:12">
      <c r="J9031" s="2"/>
      <c r="K9031" s="2"/>
      <c r="L9031" s="2"/>
    </row>
    <row r="9032" spans="10:12">
      <c r="J9032" s="2"/>
      <c r="K9032" s="2"/>
      <c r="L9032" s="2"/>
    </row>
    <row r="9033" spans="10:12">
      <c r="J9033" s="2"/>
      <c r="K9033" s="2"/>
      <c r="L9033" s="2"/>
    </row>
    <row r="9034" spans="10:12">
      <c r="J9034" s="2"/>
      <c r="K9034" s="2"/>
      <c r="L9034" s="2"/>
    </row>
    <row r="9035" spans="10:12">
      <c r="J9035" s="2"/>
      <c r="K9035" s="2"/>
      <c r="L9035" s="2"/>
    </row>
    <row r="9036" spans="10:12">
      <c r="J9036" s="2"/>
      <c r="K9036" s="2"/>
      <c r="L9036" s="2"/>
    </row>
    <row r="9037" spans="10:12">
      <c r="J9037" s="2"/>
      <c r="K9037" s="2"/>
      <c r="L9037" s="2"/>
    </row>
    <row r="9038" spans="10:12">
      <c r="J9038" s="2"/>
      <c r="K9038" s="2"/>
      <c r="L9038" s="2"/>
    </row>
    <row r="9039" spans="10:12">
      <c r="J9039" s="2"/>
      <c r="K9039" s="2"/>
      <c r="L9039" s="2"/>
    </row>
    <row r="9040" spans="10:12">
      <c r="J9040" s="2"/>
      <c r="K9040" s="2"/>
      <c r="L9040" s="2"/>
    </row>
    <row r="9041" spans="10:12">
      <c r="J9041" s="2"/>
      <c r="K9041" s="2"/>
      <c r="L9041" s="2"/>
    </row>
    <row r="9042" spans="10:12">
      <c r="J9042" s="2"/>
      <c r="K9042" s="2"/>
      <c r="L9042" s="2"/>
    </row>
    <row r="9043" spans="10:12">
      <c r="J9043" s="2"/>
      <c r="K9043" s="2"/>
      <c r="L9043" s="2"/>
    </row>
    <row r="9044" spans="10:12">
      <c r="J9044" s="2"/>
      <c r="K9044" s="2"/>
      <c r="L9044" s="2"/>
    </row>
    <row r="9045" spans="10:12">
      <c r="J9045" s="2"/>
      <c r="K9045" s="2"/>
      <c r="L9045" s="2"/>
    </row>
    <row r="9046" spans="10:12">
      <c r="J9046" s="2"/>
      <c r="K9046" s="2"/>
      <c r="L9046" s="2"/>
    </row>
    <row r="9047" spans="10:12">
      <c r="J9047" s="2"/>
      <c r="K9047" s="2"/>
      <c r="L9047" s="2"/>
    </row>
    <row r="9048" spans="10:12">
      <c r="J9048" s="2"/>
      <c r="K9048" s="2"/>
      <c r="L9048" s="2"/>
    </row>
    <row r="9049" spans="10:12">
      <c r="J9049" s="2"/>
      <c r="K9049" s="2"/>
      <c r="L9049" s="2"/>
    </row>
    <row r="9050" spans="10:12">
      <c r="J9050" s="2"/>
      <c r="K9050" s="2"/>
      <c r="L9050" s="2"/>
    </row>
    <row r="9051" spans="10:12">
      <c r="J9051" s="2"/>
      <c r="K9051" s="2"/>
      <c r="L9051" s="2"/>
    </row>
    <row r="9052" spans="10:12">
      <c r="J9052" s="2"/>
      <c r="K9052" s="2"/>
      <c r="L9052" s="2"/>
    </row>
    <row r="9053" spans="10:12">
      <c r="J9053" s="2"/>
      <c r="K9053" s="2"/>
      <c r="L9053" s="2"/>
    </row>
    <row r="9054" spans="10:12">
      <c r="J9054" s="2"/>
      <c r="K9054" s="2"/>
      <c r="L9054" s="2"/>
    </row>
    <row r="9055" spans="10:12">
      <c r="J9055" s="2"/>
      <c r="K9055" s="2"/>
      <c r="L9055" s="2"/>
    </row>
    <row r="9056" spans="10:12">
      <c r="J9056" s="2"/>
      <c r="K9056" s="2"/>
      <c r="L9056" s="2"/>
    </row>
    <row r="9057" spans="10:12">
      <c r="J9057" s="2"/>
      <c r="K9057" s="2"/>
      <c r="L9057" s="2"/>
    </row>
    <row r="9058" spans="10:12">
      <c r="J9058" s="2"/>
      <c r="K9058" s="2"/>
      <c r="L9058" s="2"/>
    </row>
    <row r="9059" spans="10:12">
      <c r="J9059" s="2"/>
      <c r="K9059" s="2"/>
      <c r="L9059" s="2"/>
    </row>
    <row r="9060" spans="10:12">
      <c r="J9060" s="2"/>
      <c r="K9060" s="2"/>
      <c r="L9060" s="2"/>
    </row>
    <row r="9061" spans="10:12">
      <c r="J9061" s="2"/>
      <c r="K9061" s="2"/>
      <c r="L9061" s="2"/>
    </row>
    <row r="9062" spans="10:12">
      <c r="J9062" s="2"/>
      <c r="K9062" s="2"/>
      <c r="L9062" s="2"/>
    </row>
    <row r="9063" spans="10:12">
      <c r="J9063" s="2"/>
      <c r="K9063" s="2"/>
      <c r="L9063" s="2"/>
    </row>
    <row r="9064" spans="10:12">
      <c r="J9064" s="2"/>
      <c r="K9064" s="2"/>
      <c r="L9064" s="2"/>
    </row>
    <row r="9065" spans="10:12">
      <c r="J9065" s="2"/>
      <c r="K9065" s="2"/>
      <c r="L9065" s="2"/>
    </row>
    <row r="9066" spans="10:12">
      <c r="J9066" s="2"/>
      <c r="K9066" s="2"/>
      <c r="L9066" s="2"/>
    </row>
    <row r="9067" spans="10:12">
      <c r="J9067" s="2"/>
      <c r="K9067" s="2"/>
      <c r="L9067" s="2"/>
    </row>
    <row r="9068" spans="10:12">
      <c r="J9068" s="2"/>
      <c r="K9068" s="2"/>
      <c r="L9068" s="2"/>
    </row>
    <row r="9069" spans="10:12">
      <c r="J9069" s="2"/>
      <c r="K9069" s="2"/>
      <c r="L9069" s="2"/>
    </row>
    <row r="9070" spans="10:12">
      <c r="J9070" s="2"/>
      <c r="K9070" s="2"/>
      <c r="L9070" s="2"/>
    </row>
    <row r="9071" spans="10:12">
      <c r="J9071" s="2"/>
      <c r="K9071" s="2"/>
      <c r="L9071" s="2"/>
    </row>
    <row r="9072" spans="10:12">
      <c r="J9072" s="2"/>
      <c r="K9072" s="2"/>
      <c r="L9072" s="2"/>
    </row>
    <row r="9073" spans="10:12">
      <c r="J9073" s="2"/>
      <c r="K9073" s="2"/>
      <c r="L9073" s="2"/>
    </row>
    <row r="9074" spans="10:12">
      <c r="J9074" s="2"/>
      <c r="K9074" s="2"/>
      <c r="L9074" s="2"/>
    </row>
    <row r="9075" spans="10:12">
      <c r="J9075" s="2"/>
      <c r="K9075" s="2"/>
      <c r="L9075" s="2"/>
    </row>
    <row r="9076" spans="10:12">
      <c r="J9076" s="2"/>
      <c r="K9076" s="2"/>
      <c r="L9076" s="2"/>
    </row>
    <row r="9077" spans="10:12">
      <c r="J9077" s="2"/>
      <c r="K9077" s="2"/>
      <c r="L9077" s="2"/>
    </row>
    <row r="9078" spans="10:12">
      <c r="J9078" s="2"/>
      <c r="K9078" s="2"/>
      <c r="L9078" s="2"/>
    </row>
    <row r="9079" spans="10:12">
      <c r="J9079" s="2"/>
      <c r="K9079" s="2"/>
      <c r="L9079" s="2"/>
    </row>
    <row r="9080" spans="10:12">
      <c r="J9080" s="2"/>
      <c r="K9080" s="2"/>
      <c r="L9080" s="2"/>
    </row>
    <row r="9081" spans="10:12">
      <c r="J9081" s="2"/>
      <c r="K9081" s="2"/>
      <c r="L9081" s="2"/>
    </row>
    <row r="9082" spans="10:12">
      <c r="J9082" s="2"/>
      <c r="K9082" s="2"/>
      <c r="L9082" s="2"/>
    </row>
    <row r="9083" spans="10:12">
      <c r="J9083" s="2"/>
      <c r="K9083" s="2"/>
      <c r="L9083" s="2"/>
    </row>
    <row r="9084" spans="10:12">
      <c r="J9084" s="2"/>
      <c r="K9084" s="2"/>
      <c r="L9084" s="2"/>
    </row>
    <row r="9085" spans="10:12">
      <c r="J9085" s="2"/>
      <c r="K9085" s="2"/>
      <c r="L9085" s="2"/>
    </row>
    <row r="9086" spans="10:12">
      <c r="J9086" s="2"/>
      <c r="K9086" s="2"/>
      <c r="L9086" s="2"/>
    </row>
    <row r="9087" spans="10:12">
      <c r="J9087" s="2"/>
      <c r="K9087" s="2"/>
      <c r="L9087" s="2"/>
    </row>
    <row r="9088" spans="10:12">
      <c r="J9088" s="2"/>
      <c r="K9088" s="2"/>
      <c r="L9088" s="2"/>
    </row>
    <row r="9089" spans="10:12">
      <c r="J9089" s="2"/>
      <c r="K9089" s="2"/>
      <c r="L9089" s="2"/>
    </row>
    <row r="9090" spans="10:12">
      <c r="J9090" s="2"/>
      <c r="K9090" s="2"/>
      <c r="L9090" s="2"/>
    </row>
    <row r="9091" spans="10:12">
      <c r="J9091" s="2"/>
      <c r="K9091" s="2"/>
      <c r="L9091" s="2"/>
    </row>
    <row r="9092" spans="10:12">
      <c r="J9092" s="2"/>
      <c r="K9092" s="2"/>
      <c r="L9092" s="2"/>
    </row>
    <row r="9093" spans="10:12">
      <c r="J9093" s="2"/>
      <c r="K9093" s="2"/>
      <c r="L9093" s="2"/>
    </row>
    <row r="9094" spans="10:12">
      <c r="J9094" s="2"/>
      <c r="K9094" s="2"/>
      <c r="L9094" s="2"/>
    </row>
    <row r="9095" spans="10:12">
      <c r="J9095" s="2"/>
      <c r="K9095" s="2"/>
      <c r="L9095" s="2"/>
    </row>
    <row r="9096" spans="10:12">
      <c r="J9096" s="2"/>
      <c r="K9096" s="2"/>
      <c r="L9096" s="2"/>
    </row>
    <row r="9097" spans="10:12">
      <c r="J9097" s="2"/>
      <c r="K9097" s="2"/>
      <c r="L9097" s="2"/>
    </row>
    <row r="9098" spans="10:12">
      <c r="J9098" s="2"/>
      <c r="K9098" s="2"/>
      <c r="L9098" s="2"/>
    </row>
    <row r="9099" spans="10:12">
      <c r="J9099" s="2"/>
      <c r="K9099" s="2"/>
      <c r="L9099" s="2"/>
    </row>
    <row r="9100" spans="10:12">
      <c r="J9100" s="2"/>
      <c r="K9100" s="2"/>
      <c r="L9100" s="2"/>
    </row>
    <row r="9101" spans="10:12">
      <c r="J9101" s="2"/>
      <c r="K9101" s="2"/>
      <c r="L9101" s="2"/>
    </row>
    <row r="9102" spans="10:12">
      <c r="J9102" s="2"/>
      <c r="K9102" s="2"/>
      <c r="L9102" s="2"/>
    </row>
    <row r="9103" spans="10:12">
      <c r="J9103" s="2"/>
      <c r="K9103" s="2"/>
      <c r="L9103" s="2"/>
    </row>
    <row r="9104" spans="10:12">
      <c r="J9104" s="2"/>
      <c r="K9104" s="2"/>
      <c r="L9104" s="2"/>
    </row>
    <row r="9105" spans="10:12">
      <c r="J9105" s="2"/>
      <c r="K9105" s="2"/>
      <c r="L9105" s="2"/>
    </row>
    <row r="9106" spans="10:12">
      <c r="J9106" s="2"/>
      <c r="K9106" s="2"/>
      <c r="L9106" s="2"/>
    </row>
    <row r="9107" spans="10:12">
      <c r="J9107" s="2"/>
      <c r="K9107" s="2"/>
      <c r="L9107" s="2"/>
    </row>
    <row r="9108" spans="10:12">
      <c r="J9108" s="2"/>
      <c r="K9108" s="2"/>
      <c r="L9108" s="2"/>
    </row>
    <row r="9109" spans="10:12">
      <c r="J9109" s="2"/>
      <c r="K9109" s="2"/>
      <c r="L9109" s="2"/>
    </row>
    <row r="9110" spans="10:12">
      <c r="J9110" s="2"/>
      <c r="K9110" s="2"/>
      <c r="L9110" s="2"/>
    </row>
    <row r="9111" spans="10:12">
      <c r="J9111" s="2"/>
      <c r="K9111" s="2"/>
      <c r="L9111" s="2"/>
    </row>
    <row r="9112" spans="10:12">
      <c r="J9112" s="2"/>
      <c r="K9112" s="2"/>
      <c r="L9112" s="2"/>
    </row>
    <row r="9113" spans="10:12">
      <c r="J9113" s="2"/>
      <c r="K9113" s="2"/>
      <c r="L9113" s="2"/>
    </row>
    <row r="9114" spans="10:12">
      <c r="J9114" s="2"/>
      <c r="K9114" s="2"/>
      <c r="L9114" s="2"/>
    </row>
    <row r="9115" spans="10:12">
      <c r="J9115" s="2"/>
      <c r="K9115" s="2"/>
      <c r="L9115" s="2"/>
    </row>
    <row r="9116" spans="10:12">
      <c r="J9116" s="2"/>
      <c r="K9116" s="2"/>
      <c r="L9116" s="2"/>
    </row>
    <row r="9117" spans="10:12">
      <c r="J9117" s="2"/>
      <c r="K9117" s="2"/>
      <c r="L9117" s="2"/>
    </row>
    <row r="9118" spans="10:12">
      <c r="J9118" s="2"/>
      <c r="K9118" s="2"/>
      <c r="L9118" s="2"/>
    </row>
    <row r="9119" spans="10:12">
      <c r="J9119" s="2"/>
      <c r="K9119" s="2"/>
      <c r="L9119" s="2"/>
    </row>
    <row r="9120" spans="10:12">
      <c r="J9120" s="2"/>
      <c r="K9120" s="2"/>
      <c r="L9120" s="2"/>
    </row>
    <row r="9121" spans="10:12">
      <c r="J9121" s="2"/>
      <c r="K9121" s="2"/>
      <c r="L9121" s="2"/>
    </row>
    <row r="9122" spans="10:12">
      <c r="J9122" s="2"/>
      <c r="K9122" s="2"/>
      <c r="L9122" s="2"/>
    </row>
    <row r="9123" spans="10:12">
      <c r="J9123" s="2"/>
      <c r="K9123" s="2"/>
      <c r="L9123" s="2"/>
    </row>
    <row r="9124" spans="10:12">
      <c r="J9124" s="2"/>
      <c r="K9124" s="2"/>
      <c r="L9124" s="2"/>
    </row>
    <row r="9125" spans="10:12">
      <c r="J9125" s="2"/>
      <c r="K9125" s="2"/>
      <c r="L9125" s="2"/>
    </row>
    <row r="9126" spans="10:12">
      <c r="J9126" s="2"/>
      <c r="K9126" s="2"/>
      <c r="L9126" s="2"/>
    </row>
    <row r="9127" spans="10:12">
      <c r="J9127" s="2"/>
      <c r="K9127" s="2"/>
      <c r="L9127" s="2"/>
    </row>
    <row r="9128" spans="10:12">
      <c r="J9128" s="2"/>
      <c r="K9128" s="2"/>
      <c r="L9128" s="2"/>
    </row>
    <row r="9129" spans="10:12">
      <c r="J9129" s="2"/>
      <c r="K9129" s="2"/>
      <c r="L9129" s="2"/>
    </row>
    <row r="9130" spans="10:12">
      <c r="J9130" s="2"/>
      <c r="K9130" s="2"/>
      <c r="L9130" s="2"/>
    </row>
    <row r="9131" spans="10:12">
      <c r="J9131" s="2"/>
      <c r="K9131" s="2"/>
      <c r="L9131" s="2"/>
    </row>
    <row r="9132" spans="10:12">
      <c r="J9132" s="2"/>
      <c r="K9132" s="2"/>
      <c r="L9132" s="2"/>
    </row>
    <row r="9133" spans="10:12">
      <c r="J9133" s="2"/>
      <c r="K9133" s="2"/>
      <c r="L9133" s="2"/>
    </row>
    <row r="9134" spans="10:12">
      <c r="J9134" s="2"/>
      <c r="K9134" s="2"/>
      <c r="L9134" s="2"/>
    </row>
    <row r="9135" spans="10:12">
      <c r="J9135" s="2"/>
      <c r="K9135" s="2"/>
      <c r="L9135" s="2"/>
    </row>
    <row r="9136" spans="10:12">
      <c r="J9136" s="2"/>
      <c r="K9136" s="2"/>
      <c r="L9136" s="2"/>
    </row>
    <row r="9137" spans="10:12">
      <c r="J9137" s="2"/>
      <c r="K9137" s="2"/>
      <c r="L9137" s="2"/>
    </row>
    <row r="9138" spans="10:12">
      <c r="J9138" s="2"/>
      <c r="K9138" s="2"/>
      <c r="L9138" s="2"/>
    </row>
    <row r="9139" spans="10:12">
      <c r="J9139" s="2"/>
      <c r="K9139" s="2"/>
      <c r="L9139" s="2"/>
    </row>
    <row r="9140" spans="10:12">
      <c r="J9140" s="2"/>
      <c r="K9140" s="2"/>
      <c r="L9140" s="2"/>
    </row>
    <row r="9141" spans="10:12">
      <c r="J9141" s="2"/>
      <c r="K9141" s="2"/>
      <c r="L9141" s="2"/>
    </row>
    <row r="9142" spans="10:12">
      <c r="J9142" s="2"/>
      <c r="K9142" s="2"/>
      <c r="L9142" s="2"/>
    </row>
    <row r="9143" spans="10:12">
      <c r="J9143" s="2"/>
      <c r="K9143" s="2"/>
      <c r="L9143" s="2"/>
    </row>
    <row r="9144" spans="10:12">
      <c r="J9144" s="2"/>
      <c r="K9144" s="2"/>
      <c r="L9144" s="2"/>
    </row>
    <row r="9145" spans="10:12">
      <c r="J9145" s="2"/>
      <c r="K9145" s="2"/>
      <c r="L9145" s="2"/>
    </row>
    <row r="9146" spans="10:12">
      <c r="J9146" s="2"/>
      <c r="K9146" s="2"/>
      <c r="L9146" s="2"/>
    </row>
    <row r="9147" spans="10:12">
      <c r="J9147" s="2"/>
      <c r="K9147" s="2"/>
      <c r="L9147" s="2"/>
    </row>
    <row r="9148" spans="10:12">
      <c r="J9148" s="2"/>
      <c r="K9148" s="2"/>
      <c r="L9148" s="2"/>
    </row>
    <row r="9149" spans="10:12">
      <c r="J9149" s="2"/>
      <c r="K9149" s="2"/>
      <c r="L9149" s="2"/>
    </row>
    <row r="9150" spans="10:12">
      <c r="J9150" s="2"/>
      <c r="K9150" s="2"/>
      <c r="L9150" s="2"/>
    </row>
    <row r="9151" spans="10:12">
      <c r="J9151" s="2"/>
      <c r="K9151" s="2"/>
      <c r="L9151" s="2"/>
    </row>
    <row r="9152" spans="10:12">
      <c r="J9152" s="2"/>
      <c r="K9152" s="2"/>
      <c r="L9152" s="2"/>
    </row>
    <row r="9153" spans="10:12">
      <c r="J9153" s="2"/>
      <c r="K9153" s="2"/>
      <c r="L9153" s="2"/>
    </row>
    <row r="9154" spans="10:12">
      <c r="J9154" s="2"/>
      <c r="K9154" s="2"/>
      <c r="L9154" s="2"/>
    </row>
    <row r="9155" spans="10:12">
      <c r="J9155" s="2"/>
      <c r="K9155" s="2"/>
      <c r="L9155" s="2"/>
    </row>
    <row r="9156" spans="10:12">
      <c r="J9156" s="2"/>
      <c r="K9156" s="2"/>
      <c r="L9156" s="2"/>
    </row>
    <row r="9157" spans="10:12">
      <c r="J9157" s="2"/>
      <c r="K9157" s="2"/>
      <c r="L9157" s="2"/>
    </row>
    <row r="9158" spans="10:12">
      <c r="J9158" s="2"/>
      <c r="K9158" s="2"/>
      <c r="L9158" s="2"/>
    </row>
    <row r="9159" spans="10:12">
      <c r="J9159" s="2"/>
      <c r="K9159" s="2"/>
      <c r="L9159" s="2"/>
    </row>
    <row r="9160" spans="10:12">
      <c r="J9160" s="2"/>
      <c r="K9160" s="2"/>
      <c r="L9160" s="2"/>
    </row>
    <row r="9161" spans="10:12">
      <c r="J9161" s="2"/>
      <c r="K9161" s="2"/>
      <c r="L9161" s="2"/>
    </row>
    <row r="9162" spans="10:12">
      <c r="J9162" s="2"/>
      <c r="K9162" s="2"/>
      <c r="L9162" s="2"/>
    </row>
    <row r="9163" spans="10:12">
      <c r="J9163" s="2"/>
      <c r="K9163" s="2"/>
      <c r="L9163" s="2"/>
    </row>
    <row r="9164" spans="10:12">
      <c r="J9164" s="2"/>
      <c r="K9164" s="2"/>
      <c r="L9164" s="2"/>
    </row>
    <row r="9165" spans="10:12">
      <c r="J9165" s="2"/>
      <c r="K9165" s="2"/>
      <c r="L9165" s="2"/>
    </row>
    <row r="9166" spans="10:12">
      <c r="J9166" s="2"/>
      <c r="K9166" s="2"/>
      <c r="L9166" s="2"/>
    </row>
    <row r="9167" spans="10:12">
      <c r="J9167" s="2"/>
      <c r="K9167" s="2"/>
      <c r="L9167" s="2"/>
    </row>
    <row r="9168" spans="10:12">
      <c r="J9168" s="2"/>
      <c r="K9168" s="2"/>
      <c r="L9168" s="2"/>
    </row>
    <row r="9169" spans="10:12">
      <c r="J9169" s="2"/>
      <c r="K9169" s="2"/>
      <c r="L9169" s="2"/>
    </row>
    <row r="9170" spans="10:12">
      <c r="J9170" s="2"/>
      <c r="K9170" s="2"/>
      <c r="L9170" s="2"/>
    </row>
    <row r="9171" spans="10:12">
      <c r="J9171" s="2"/>
      <c r="K9171" s="2"/>
      <c r="L9171" s="2"/>
    </row>
    <row r="9172" spans="10:12">
      <c r="J9172" s="2"/>
      <c r="K9172" s="2"/>
      <c r="L9172" s="2"/>
    </row>
    <row r="9173" spans="10:12">
      <c r="J9173" s="2"/>
      <c r="K9173" s="2"/>
      <c r="L9173" s="2"/>
    </row>
    <row r="9174" spans="10:12">
      <c r="J9174" s="2"/>
      <c r="K9174" s="2"/>
      <c r="L9174" s="2"/>
    </row>
    <row r="9175" spans="10:12">
      <c r="J9175" s="2"/>
      <c r="K9175" s="2"/>
      <c r="L9175" s="2"/>
    </row>
    <row r="9176" spans="10:12">
      <c r="J9176" s="2"/>
      <c r="K9176" s="2"/>
      <c r="L9176" s="2"/>
    </row>
    <row r="9177" spans="10:12">
      <c r="J9177" s="2"/>
      <c r="K9177" s="2"/>
      <c r="L9177" s="2"/>
    </row>
    <row r="9178" spans="10:12">
      <c r="J9178" s="2"/>
      <c r="K9178" s="2"/>
      <c r="L9178" s="2"/>
    </row>
    <row r="9179" spans="10:12">
      <c r="J9179" s="2"/>
      <c r="K9179" s="2"/>
      <c r="L9179" s="2"/>
    </row>
    <row r="9180" spans="10:12">
      <c r="J9180" s="2"/>
      <c r="K9180" s="2"/>
      <c r="L9180" s="2"/>
    </row>
    <row r="9181" spans="10:12">
      <c r="J9181" s="2"/>
      <c r="K9181" s="2"/>
      <c r="L9181" s="2"/>
    </row>
    <row r="9182" spans="10:12">
      <c r="J9182" s="2"/>
      <c r="K9182" s="2"/>
      <c r="L9182" s="2"/>
    </row>
    <row r="9183" spans="10:12">
      <c r="J9183" s="2"/>
      <c r="K9183" s="2"/>
      <c r="L9183" s="2"/>
    </row>
    <row r="9184" spans="10:12">
      <c r="J9184" s="2"/>
      <c r="K9184" s="2"/>
      <c r="L9184" s="2"/>
    </row>
    <row r="9185" spans="10:12">
      <c r="J9185" s="2"/>
      <c r="K9185" s="2"/>
      <c r="L9185" s="2"/>
    </row>
    <row r="9186" spans="10:12">
      <c r="J9186" s="2"/>
      <c r="K9186" s="2"/>
      <c r="L9186" s="2"/>
    </row>
    <row r="9187" spans="10:12">
      <c r="J9187" s="2"/>
      <c r="K9187" s="2"/>
      <c r="L9187" s="2"/>
    </row>
    <row r="9188" spans="10:12">
      <c r="J9188" s="2"/>
      <c r="K9188" s="2"/>
      <c r="L9188" s="2"/>
    </row>
    <row r="9189" spans="10:12">
      <c r="J9189" s="2"/>
      <c r="K9189" s="2"/>
      <c r="L9189" s="2"/>
    </row>
    <row r="9190" spans="10:12">
      <c r="J9190" s="2"/>
      <c r="K9190" s="2"/>
      <c r="L9190" s="2"/>
    </row>
    <row r="9191" spans="10:12">
      <c r="J9191" s="2"/>
      <c r="K9191" s="2"/>
      <c r="L9191" s="2"/>
    </row>
    <row r="9192" spans="10:12">
      <c r="J9192" s="2"/>
      <c r="K9192" s="2"/>
      <c r="L9192" s="2"/>
    </row>
    <row r="9193" spans="10:12">
      <c r="J9193" s="2"/>
      <c r="K9193" s="2"/>
      <c r="L9193" s="2"/>
    </row>
    <row r="9194" spans="10:12">
      <c r="J9194" s="2"/>
      <c r="K9194" s="2"/>
      <c r="L9194" s="2"/>
    </row>
    <row r="9195" spans="10:12">
      <c r="J9195" s="2"/>
      <c r="K9195" s="2"/>
      <c r="L9195" s="2"/>
    </row>
    <row r="9196" spans="10:12">
      <c r="J9196" s="2"/>
      <c r="K9196" s="2"/>
      <c r="L9196" s="2"/>
    </row>
    <row r="9197" spans="10:12">
      <c r="J9197" s="2"/>
      <c r="K9197" s="2"/>
      <c r="L9197" s="2"/>
    </row>
    <row r="9198" spans="10:12">
      <c r="J9198" s="2"/>
      <c r="K9198" s="2"/>
      <c r="L9198" s="2"/>
    </row>
    <row r="9199" spans="10:12">
      <c r="J9199" s="2"/>
      <c r="K9199" s="2"/>
      <c r="L9199" s="2"/>
    </row>
    <row r="9200" spans="10:12">
      <c r="J9200" s="2"/>
      <c r="K9200" s="2"/>
      <c r="L9200" s="2"/>
    </row>
    <row r="9201" spans="10:12">
      <c r="J9201" s="2"/>
      <c r="K9201" s="2"/>
      <c r="L9201" s="2"/>
    </row>
    <row r="9202" spans="10:12">
      <c r="J9202" s="2"/>
      <c r="K9202" s="2"/>
      <c r="L9202" s="2"/>
    </row>
    <row r="9203" spans="10:12">
      <c r="J9203" s="2"/>
      <c r="K9203" s="2"/>
      <c r="L9203" s="2"/>
    </row>
    <row r="9204" spans="10:12">
      <c r="J9204" s="2"/>
      <c r="K9204" s="2"/>
      <c r="L9204" s="2"/>
    </row>
    <row r="9205" spans="10:12">
      <c r="J9205" s="2"/>
      <c r="K9205" s="2"/>
      <c r="L9205" s="2"/>
    </row>
    <row r="9206" spans="10:12">
      <c r="J9206" s="2"/>
      <c r="K9206" s="2"/>
      <c r="L9206" s="2"/>
    </row>
    <row r="9207" spans="10:12">
      <c r="J9207" s="2"/>
      <c r="K9207" s="2"/>
      <c r="L9207" s="2"/>
    </row>
    <row r="9208" spans="10:12">
      <c r="J9208" s="2"/>
      <c r="K9208" s="2"/>
      <c r="L9208" s="2"/>
    </row>
    <row r="9209" spans="10:12">
      <c r="J9209" s="2"/>
      <c r="K9209" s="2"/>
      <c r="L9209" s="2"/>
    </row>
    <row r="9210" spans="10:12">
      <c r="J9210" s="2"/>
      <c r="K9210" s="2"/>
      <c r="L9210" s="2"/>
    </row>
    <row r="9211" spans="10:12">
      <c r="J9211" s="2"/>
      <c r="K9211" s="2"/>
      <c r="L9211" s="2"/>
    </row>
    <row r="9212" spans="10:12">
      <c r="J9212" s="2"/>
      <c r="K9212" s="2"/>
      <c r="L9212" s="2"/>
    </row>
    <row r="9213" spans="10:12">
      <c r="J9213" s="2"/>
      <c r="K9213" s="2"/>
      <c r="L9213" s="2"/>
    </row>
    <row r="9214" spans="10:12">
      <c r="J9214" s="2"/>
      <c r="K9214" s="2"/>
      <c r="L9214" s="2"/>
    </row>
    <row r="9215" spans="10:12">
      <c r="J9215" s="2"/>
      <c r="K9215" s="2"/>
      <c r="L9215" s="2"/>
    </row>
    <row r="9216" spans="10:12">
      <c r="J9216" s="2"/>
      <c r="K9216" s="2"/>
      <c r="L9216" s="2"/>
    </row>
    <row r="9217" spans="10:12">
      <c r="J9217" s="2"/>
      <c r="K9217" s="2"/>
      <c r="L9217" s="2"/>
    </row>
    <row r="9218" spans="10:12">
      <c r="J9218" s="2"/>
      <c r="K9218" s="2"/>
      <c r="L9218" s="2"/>
    </row>
    <row r="9219" spans="10:12">
      <c r="J9219" s="2"/>
      <c r="K9219" s="2"/>
      <c r="L9219" s="2"/>
    </row>
    <row r="9220" spans="10:12">
      <c r="J9220" s="2"/>
      <c r="K9220" s="2"/>
      <c r="L9220" s="2"/>
    </row>
    <row r="9221" spans="10:12">
      <c r="J9221" s="2"/>
      <c r="K9221" s="2"/>
      <c r="L9221" s="2"/>
    </row>
    <row r="9222" spans="10:12">
      <c r="J9222" s="2"/>
      <c r="K9222" s="2"/>
      <c r="L9222" s="2"/>
    </row>
    <row r="9223" spans="10:12">
      <c r="J9223" s="2"/>
      <c r="K9223" s="2"/>
      <c r="L9223" s="2"/>
    </row>
    <row r="9224" spans="10:12">
      <c r="J9224" s="2"/>
      <c r="K9224" s="2"/>
      <c r="L9224" s="2"/>
    </row>
    <row r="9225" spans="10:12">
      <c r="J9225" s="2"/>
      <c r="K9225" s="2"/>
      <c r="L9225" s="2"/>
    </row>
    <row r="9226" spans="10:12">
      <c r="J9226" s="2"/>
      <c r="K9226" s="2"/>
      <c r="L9226" s="2"/>
    </row>
    <row r="9227" spans="10:12">
      <c r="J9227" s="2"/>
      <c r="K9227" s="2"/>
      <c r="L9227" s="2"/>
    </row>
    <row r="9228" spans="10:12">
      <c r="J9228" s="2"/>
      <c r="K9228" s="2"/>
      <c r="L9228" s="2"/>
    </row>
    <row r="9229" spans="10:12">
      <c r="J9229" s="2"/>
      <c r="K9229" s="2"/>
      <c r="L9229" s="2"/>
    </row>
    <row r="9230" spans="10:12">
      <c r="J9230" s="2"/>
      <c r="K9230" s="2"/>
      <c r="L9230" s="2"/>
    </row>
    <row r="9231" spans="10:12">
      <c r="J9231" s="2"/>
      <c r="K9231" s="2"/>
      <c r="L9231" s="2"/>
    </row>
    <row r="9232" spans="10:12">
      <c r="J9232" s="2"/>
      <c r="K9232" s="2"/>
      <c r="L9232" s="2"/>
    </row>
    <row r="9233" spans="10:12">
      <c r="J9233" s="2"/>
      <c r="K9233" s="2"/>
      <c r="L9233" s="2"/>
    </row>
    <row r="9234" spans="10:12">
      <c r="J9234" s="2"/>
      <c r="K9234" s="2"/>
      <c r="L9234" s="2"/>
    </row>
    <row r="9235" spans="10:12">
      <c r="J9235" s="2"/>
      <c r="K9235" s="2"/>
      <c r="L9235" s="2"/>
    </row>
    <row r="9236" spans="10:12">
      <c r="J9236" s="2"/>
      <c r="K9236" s="2"/>
      <c r="L9236" s="2"/>
    </row>
    <row r="9237" spans="10:12">
      <c r="J9237" s="2"/>
      <c r="K9237" s="2"/>
      <c r="L9237" s="2"/>
    </row>
    <row r="9238" spans="10:12">
      <c r="J9238" s="2"/>
      <c r="K9238" s="2"/>
      <c r="L9238" s="2"/>
    </row>
    <row r="9239" spans="10:12">
      <c r="J9239" s="2"/>
      <c r="K9239" s="2"/>
      <c r="L9239" s="2"/>
    </row>
    <row r="9240" spans="10:12">
      <c r="J9240" s="2"/>
      <c r="K9240" s="2"/>
      <c r="L9240" s="2"/>
    </row>
    <row r="9241" spans="10:12">
      <c r="J9241" s="2"/>
      <c r="K9241" s="2"/>
      <c r="L9241" s="2"/>
    </row>
    <row r="9242" spans="10:12">
      <c r="J9242" s="2"/>
      <c r="K9242" s="2"/>
      <c r="L9242" s="2"/>
    </row>
    <row r="9243" spans="10:12">
      <c r="J9243" s="2"/>
      <c r="K9243" s="2"/>
      <c r="L9243" s="2"/>
    </row>
    <row r="9244" spans="10:12">
      <c r="J9244" s="2"/>
      <c r="K9244" s="2"/>
      <c r="L9244" s="2"/>
    </row>
    <row r="9245" spans="10:12">
      <c r="J9245" s="2"/>
      <c r="K9245" s="2"/>
      <c r="L9245" s="2"/>
    </row>
    <row r="9246" spans="10:12">
      <c r="J9246" s="2"/>
      <c r="K9246" s="2"/>
      <c r="L9246" s="2"/>
    </row>
    <row r="9247" spans="10:12">
      <c r="J9247" s="2"/>
      <c r="K9247" s="2"/>
      <c r="L9247" s="2"/>
    </row>
    <row r="9248" spans="10:12">
      <c r="J9248" s="2"/>
      <c r="K9248" s="2"/>
      <c r="L9248" s="2"/>
    </row>
    <row r="9249" spans="10:12">
      <c r="J9249" s="2"/>
      <c r="K9249" s="2"/>
      <c r="L9249" s="2"/>
    </row>
    <row r="9250" spans="10:12">
      <c r="J9250" s="2"/>
      <c r="K9250" s="2"/>
      <c r="L9250" s="2"/>
    </row>
    <row r="9251" spans="10:12">
      <c r="J9251" s="2"/>
      <c r="K9251" s="2"/>
      <c r="L9251" s="2"/>
    </row>
    <row r="9252" spans="10:12">
      <c r="J9252" s="2"/>
      <c r="K9252" s="2"/>
      <c r="L9252" s="2"/>
    </row>
    <row r="9253" spans="10:12">
      <c r="J9253" s="2"/>
      <c r="K9253" s="2"/>
      <c r="L9253" s="2"/>
    </row>
    <row r="9254" spans="10:12">
      <c r="J9254" s="2"/>
      <c r="K9254" s="2"/>
      <c r="L9254" s="2"/>
    </row>
    <row r="9255" spans="10:12">
      <c r="J9255" s="2"/>
      <c r="K9255" s="2"/>
      <c r="L9255" s="2"/>
    </row>
    <row r="9256" spans="10:12">
      <c r="J9256" s="2"/>
      <c r="K9256" s="2"/>
      <c r="L9256" s="2"/>
    </row>
    <row r="9257" spans="10:12">
      <c r="J9257" s="2"/>
      <c r="K9257" s="2"/>
      <c r="L9257" s="2"/>
    </row>
    <row r="9258" spans="10:12">
      <c r="J9258" s="2"/>
      <c r="K9258" s="2"/>
      <c r="L9258" s="2"/>
    </row>
    <row r="9259" spans="10:12">
      <c r="J9259" s="2"/>
      <c r="K9259" s="2"/>
      <c r="L9259" s="2"/>
    </row>
    <row r="9260" spans="10:12">
      <c r="J9260" s="2"/>
      <c r="K9260" s="2"/>
      <c r="L9260" s="2"/>
    </row>
    <row r="9261" spans="10:12">
      <c r="J9261" s="2"/>
      <c r="K9261" s="2"/>
      <c r="L9261" s="2"/>
    </row>
    <row r="9262" spans="10:12">
      <c r="J9262" s="2"/>
      <c r="K9262" s="2"/>
      <c r="L9262" s="2"/>
    </row>
    <row r="9263" spans="10:12">
      <c r="J9263" s="2"/>
      <c r="K9263" s="2"/>
      <c r="L9263" s="2"/>
    </row>
    <row r="9264" spans="10:12">
      <c r="J9264" s="2"/>
      <c r="K9264" s="2"/>
      <c r="L9264" s="2"/>
    </row>
    <row r="9265" spans="10:12">
      <c r="J9265" s="2"/>
      <c r="K9265" s="2"/>
      <c r="L9265" s="2"/>
    </row>
    <row r="9266" spans="10:12">
      <c r="J9266" s="2"/>
      <c r="K9266" s="2"/>
      <c r="L9266" s="2"/>
    </row>
    <row r="9267" spans="10:12">
      <c r="J9267" s="2"/>
      <c r="K9267" s="2"/>
      <c r="L9267" s="2"/>
    </row>
    <row r="9268" spans="10:12">
      <c r="J9268" s="2"/>
      <c r="K9268" s="2"/>
      <c r="L9268" s="2"/>
    </row>
    <row r="9269" spans="10:12">
      <c r="J9269" s="2"/>
      <c r="K9269" s="2"/>
      <c r="L9269" s="2"/>
    </row>
    <row r="9270" spans="10:12">
      <c r="J9270" s="2"/>
      <c r="K9270" s="2"/>
      <c r="L9270" s="2"/>
    </row>
    <row r="9271" spans="10:12">
      <c r="J9271" s="2"/>
      <c r="K9271" s="2"/>
      <c r="L9271" s="2"/>
    </row>
    <row r="9272" spans="10:12">
      <c r="J9272" s="2"/>
      <c r="K9272" s="2"/>
      <c r="L9272" s="2"/>
    </row>
    <row r="9273" spans="10:12">
      <c r="J9273" s="2"/>
      <c r="K9273" s="2"/>
      <c r="L9273" s="2"/>
    </row>
    <row r="9274" spans="10:12">
      <c r="J9274" s="2"/>
      <c r="K9274" s="2"/>
      <c r="L9274" s="2"/>
    </row>
    <row r="9275" spans="10:12">
      <c r="J9275" s="2"/>
      <c r="K9275" s="2"/>
      <c r="L9275" s="2"/>
    </row>
    <row r="9276" spans="10:12">
      <c r="J9276" s="2"/>
      <c r="K9276" s="2"/>
      <c r="L9276" s="2"/>
    </row>
    <row r="9277" spans="10:12">
      <c r="J9277" s="2"/>
      <c r="K9277" s="2"/>
      <c r="L9277" s="2"/>
    </row>
    <row r="9278" spans="10:12">
      <c r="J9278" s="2"/>
      <c r="K9278" s="2"/>
      <c r="L9278" s="2"/>
    </row>
    <row r="9279" spans="10:12">
      <c r="J9279" s="2"/>
      <c r="K9279" s="2"/>
      <c r="L9279" s="2"/>
    </row>
    <row r="9280" spans="10:12">
      <c r="J9280" s="2"/>
      <c r="K9280" s="2"/>
      <c r="L9280" s="2"/>
    </row>
    <row r="9281" spans="10:12">
      <c r="J9281" s="2"/>
      <c r="K9281" s="2"/>
      <c r="L9281" s="2"/>
    </row>
    <row r="9282" spans="10:12">
      <c r="J9282" s="2"/>
      <c r="K9282" s="2"/>
      <c r="L9282" s="2"/>
    </row>
    <row r="9283" spans="10:12">
      <c r="J9283" s="2"/>
      <c r="K9283" s="2"/>
      <c r="L9283" s="2"/>
    </row>
    <row r="9284" spans="10:12">
      <c r="J9284" s="2"/>
      <c r="K9284" s="2"/>
      <c r="L9284" s="2"/>
    </row>
    <row r="9285" spans="10:12">
      <c r="J9285" s="2"/>
      <c r="K9285" s="2"/>
      <c r="L9285" s="2"/>
    </row>
    <row r="9286" spans="10:12">
      <c r="J9286" s="2"/>
      <c r="K9286" s="2"/>
      <c r="L9286" s="2"/>
    </row>
    <row r="9287" spans="10:12">
      <c r="J9287" s="2"/>
      <c r="K9287" s="2"/>
      <c r="L9287" s="2"/>
    </row>
    <row r="9288" spans="10:12">
      <c r="J9288" s="2"/>
      <c r="K9288" s="2"/>
      <c r="L9288" s="2"/>
    </row>
    <row r="9289" spans="10:12">
      <c r="J9289" s="2"/>
      <c r="K9289" s="2"/>
      <c r="L9289" s="2"/>
    </row>
    <row r="9290" spans="10:12">
      <c r="J9290" s="2"/>
      <c r="K9290" s="2"/>
      <c r="L9290" s="2"/>
    </row>
    <row r="9291" spans="10:12">
      <c r="J9291" s="2"/>
      <c r="K9291" s="2"/>
      <c r="L9291" s="2"/>
    </row>
    <row r="9292" spans="10:12">
      <c r="J9292" s="2"/>
      <c r="K9292" s="2"/>
      <c r="L9292" s="2"/>
    </row>
    <row r="9293" spans="10:12">
      <c r="J9293" s="2"/>
      <c r="K9293" s="2"/>
      <c r="L9293" s="2"/>
    </row>
    <row r="9294" spans="10:12">
      <c r="J9294" s="2"/>
      <c r="K9294" s="2"/>
      <c r="L9294" s="2"/>
    </row>
    <row r="9295" spans="10:12">
      <c r="J9295" s="2"/>
      <c r="K9295" s="2"/>
      <c r="L9295" s="2"/>
    </row>
    <row r="9296" spans="10:12">
      <c r="J9296" s="2"/>
      <c r="K9296" s="2"/>
      <c r="L9296" s="2"/>
    </row>
    <row r="9297" spans="10:12">
      <c r="J9297" s="2"/>
      <c r="K9297" s="2"/>
      <c r="L9297" s="2"/>
    </row>
    <row r="9298" spans="10:12">
      <c r="J9298" s="2"/>
      <c r="K9298" s="2"/>
      <c r="L9298" s="2"/>
    </row>
    <row r="9299" spans="10:12">
      <c r="J9299" s="2"/>
      <c r="K9299" s="2"/>
      <c r="L9299" s="2"/>
    </row>
    <row r="9300" spans="10:12">
      <c r="J9300" s="2"/>
      <c r="K9300" s="2"/>
      <c r="L9300" s="2"/>
    </row>
    <row r="9301" spans="10:12">
      <c r="J9301" s="2"/>
      <c r="K9301" s="2"/>
      <c r="L9301" s="2"/>
    </row>
    <row r="9302" spans="10:12">
      <c r="J9302" s="2"/>
      <c r="K9302" s="2"/>
      <c r="L9302" s="2"/>
    </row>
    <row r="9303" spans="10:12">
      <c r="J9303" s="2"/>
      <c r="K9303" s="2"/>
      <c r="L9303" s="2"/>
    </row>
    <row r="9304" spans="10:12">
      <c r="J9304" s="2"/>
      <c r="K9304" s="2"/>
      <c r="L9304" s="2"/>
    </row>
    <row r="9305" spans="10:12">
      <c r="J9305" s="2"/>
      <c r="K9305" s="2"/>
      <c r="L9305" s="2"/>
    </row>
    <row r="9306" spans="10:12">
      <c r="J9306" s="2"/>
      <c r="K9306" s="2"/>
      <c r="L9306" s="2"/>
    </row>
    <row r="9307" spans="10:12">
      <c r="J9307" s="2"/>
      <c r="K9307" s="2"/>
      <c r="L9307" s="2"/>
    </row>
    <row r="9308" spans="10:12">
      <c r="J9308" s="2"/>
      <c r="K9308" s="2"/>
      <c r="L9308" s="2"/>
    </row>
    <row r="9309" spans="10:12">
      <c r="J9309" s="2"/>
      <c r="K9309" s="2"/>
      <c r="L9309" s="2"/>
    </row>
    <row r="9310" spans="10:12">
      <c r="J9310" s="2"/>
      <c r="K9310" s="2"/>
      <c r="L9310" s="2"/>
    </row>
    <row r="9311" spans="10:12">
      <c r="J9311" s="2"/>
      <c r="K9311" s="2"/>
      <c r="L9311" s="2"/>
    </row>
    <row r="9312" spans="10:12">
      <c r="J9312" s="2"/>
      <c r="K9312" s="2"/>
      <c r="L9312" s="2"/>
    </row>
    <row r="9313" spans="10:12">
      <c r="J9313" s="2"/>
      <c r="K9313" s="2"/>
      <c r="L9313" s="2"/>
    </row>
    <row r="9314" spans="10:12">
      <c r="J9314" s="2"/>
      <c r="K9314" s="2"/>
      <c r="L9314" s="2"/>
    </row>
    <row r="9315" spans="10:12">
      <c r="J9315" s="2"/>
      <c r="K9315" s="2"/>
      <c r="L9315" s="2"/>
    </row>
    <row r="9316" spans="10:12">
      <c r="J9316" s="2"/>
      <c r="K9316" s="2"/>
      <c r="L9316" s="2"/>
    </row>
    <row r="9317" spans="10:12">
      <c r="J9317" s="2"/>
      <c r="K9317" s="2"/>
      <c r="L9317" s="2"/>
    </row>
    <row r="9318" spans="10:12">
      <c r="J9318" s="2"/>
      <c r="K9318" s="2"/>
      <c r="L9318" s="2"/>
    </row>
    <row r="9319" spans="10:12">
      <c r="J9319" s="2"/>
      <c r="K9319" s="2"/>
      <c r="L9319" s="2"/>
    </row>
    <row r="9320" spans="10:12">
      <c r="J9320" s="2"/>
      <c r="K9320" s="2"/>
      <c r="L9320" s="2"/>
    </row>
    <row r="9321" spans="10:12">
      <c r="J9321" s="2"/>
      <c r="K9321" s="2"/>
      <c r="L9321" s="2"/>
    </row>
    <row r="9322" spans="10:12">
      <c r="J9322" s="2"/>
      <c r="K9322" s="2"/>
      <c r="L9322" s="2"/>
    </row>
    <row r="9323" spans="10:12">
      <c r="J9323" s="2"/>
      <c r="K9323" s="2"/>
      <c r="L9323" s="2"/>
    </row>
    <row r="9324" spans="10:12">
      <c r="J9324" s="2"/>
      <c r="K9324" s="2"/>
      <c r="L9324" s="2"/>
    </row>
    <row r="9325" spans="10:12">
      <c r="J9325" s="2"/>
      <c r="K9325" s="2"/>
      <c r="L9325" s="2"/>
    </row>
    <row r="9326" spans="10:12">
      <c r="J9326" s="2"/>
      <c r="K9326" s="2"/>
      <c r="L9326" s="2"/>
    </row>
    <row r="9327" spans="10:12">
      <c r="J9327" s="2"/>
      <c r="K9327" s="2"/>
      <c r="L9327" s="2"/>
    </row>
    <row r="9328" spans="10:12">
      <c r="J9328" s="2"/>
      <c r="K9328" s="2"/>
      <c r="L9328" s="2"/>
    </row>
    <row r="9329" spans="10:12">
      <c r="J9329" s="2"/>
      <c r="K9329" s="2"/>
      <c r="L9329" s="2"/>
    </row>
    <row r="9330" spans="10:12">
      <c r="J9330" s="2"/>
      <c r="K9330" s="2"/>
      <c r="L9330" s="2"/>
    </row>
    <row r="9331" spans="10:12">
      <c r="J9331" s="2"/>
      <c r="K9331" s="2"/>
      <c r="L9331" s="2"/>
    </row>
    <row r="9332" spans="10:12">
      <c r="J9332" s="2"/>
      <c r="K9332" s="2"/>
      <c r="L9332" s="2"/>
    </row>
    <row r="9333" spans="10:12">
      <c r="J9333" s="2"/>
      <c r="K9333" s="2"/>
      <c r="L9333" s="2"/>
    </row>
    <row r="9334" spans="10:12">
      <c r="J9334" s="2"/>
      <c r="K9334" s="2"/>
      <c r="L9334" s="2"/>
    </row>
    <row r="9335" spans="10:12">
      <c r="J9335" s="2"/>
      <c r="K9335" s="2"/>
      <c r="L9335" s="2"/>
    </row>
    <row r="9336" spans="10:12">
      <c r="J9336" s="2"/>
      <c r="K9336" s="2"/>
      <c r="L9336" s="2"/>
    </row>
    <row r="9337" spans="10:12">
      <c r="J9337" s="2"/>
      <c r="K9337" s="2"/>
      <c r="L9337" s="2"/>
    </row>
    <row r="9338" spans="10:12">
      <c r="J9338" s="2"/>
      <c r="K9338" s="2"/>
      <c r="L9338" s="2"/>
    </row>
    <row r="9339" spans="10:12">
      <c r="J9339" s="2"/>
      <c r="K9339" s="2"/>
      <c r="L9339" s="2"/>
    </row>
    <row r="9340" spans="10:12">
      <c r="J9340" s="2"/>
      <c r="K9340" s="2"/>
      <c r="L9340" s="2"/>
    </row>
    <row r="9341" spans="10:12">
      <c r="J9341" s="2"/>
      <c r="K9341" s="2"/>
      <c r="L9341" s="2"/>
    </row>
    <row r="9342" spans="10:12">
      <c r="J9342" s="2"/>
      <c r="K9342" s="2"/>
      <c r="L9342" s="2"/>
    </row>
    <row r="9343" spans="10:12">
      <c r="J9343" s="2"/>
      <c r="K9343" s="2"/>
      <c r="L9343" s="2"/>
    </row>
    <row r="9344" spans="10:12">
      <c r="J9344" s="2"/>
      <c r="K9344" s="2"/>
      <c r="L9344" s="2"/>
    </row>
    <row r="9345" spans="10:12">
      <c r="J9345" s="2"/>
      <c r="K9345" s="2"/>
      <c r="L9345" s="2"/>
    </row>
    <row r="9346" spans="10:12">
      <c r="J9346" s="2"/>
      <c r="K9346" s="2"/>
      <c r="L9346" s="2"/>
    </row>
    <row r="9347" spans="10:12">
      <c r="J9347" s="2"/>
      <c r="K9347" s="2"/>
      <c r="L9347" s="2"/>
    </row>
    <row r="9348" spans="10:12">
      <c r="J9348" s="2"/>
      <c r="K9348" s="2"/>
      <c r="L9348" s="2"/>
    </row>
    <row r="9349" spans="10:12">
      <c r="J9349" s="2"/>
      <c r="K9349" s="2"/>
      <c r="L9349" s="2"/>
    </row>
    <row r="9350" spans="10:12">
      <c r="J9350" s="2"/>
      <c r="K9350" s="2"/>
      <c r="L9350" s="2"/>
    </row>
    <row r="9351" spans="10:12">
      <c r="J9351" s="2"/>
      <c r="K9351" s="2"/>
      <c r="L9351" s="2"/>
    </row>
    <row r="9352" spans="10:12">
      <c r="J9352" s="2"/>
      <c r="K9352" s="2"/>
      <c r="L9352" s="2"/>
    </row>
    <row r="9353" spans="10:12">
      <c r="J9353" s="2"/>
      <c r="K9353" s="2"/>
      <c r="L9353" s="2"/>
    </row>
    <row r="9354" spans="10:12">
      <c r="J9354" s="2"/>
      <c r="K9354" s="2"/>
      <c r="L9354" s="2"/>
    </row>
    <row r="9355" spans="10:12">
      <c r="J9355" s="2"/>
      <c r="K9355" s="2"/>
      <c r="L9355" s="2"/>
    </row>
    <row r="9356" spans="10:12">
      <c r="J9356" s="2"/>
      <c r="K9356" s="2"/>
      <c r="L9356" s="2"/>
    </row>
    <row r="9357" spans="10:12">
      <c r="J9357" s="2"/>
      <c r="K9357" s="2"/>
      <c r="L9357" s="2"/>
    </row>
    <row r="9358" spans="10:12">
      <c r="J9358" s="2"/>
      <c r="K9358" s="2"/>
      <c r="L9358" s="2"/>
    </row>
    <row r="9359" spans="10:12">
      <c r="J9359" s="2"/>
      <c r="K9359" s="2"/>
      <c r="L9359" s="2"/>
    </row>
    <row r="9360" spans="10:12">
      <c r="J9360" s="2"/>
      <c r="K9360" s="2"/>
      <c r="L9360" s="2"/>
    </row>
    <row r="9361" spans="10:12">
      <c r="J9361" s="2"/>
      <c r="K9361" s="2"/>
      <c r="L9361" s="2"/>
    </row>
    <row r="9362" spans="10:12">
      <c r="J9362" s="2"/>
      <c r="K9362" s="2"/>
      <c r="L9362" s="2"/>
    </row>
    <row r="9363" spans="10:12">
      <c r="J9363" s="2"/>
      <c r="K9363" s="2"/>
      <c r="L9363" s="2"/>
    </row>
    <row r="9364" spans="10:12">
      <c r="J9364" s="2"/>
      <c r="K9364" s="2"/>
      <c r="L9364" s="2"/>
    </row>
    <row r="9365" spans="10:12">
      <c r="J9365" s="2"/>
      <c r="K9365" s="2"/>
      <c r="L9365" s="2"/>
    </row>
    <row r="9366" spans="10:12">
      <c r="J9366" s="2"/>
      <c r="K9366" s="2"/>
      <c r="L9366" s="2"/>
    </row>
    <row r="9367" spans="10:12">
      <c r="J9367" s="2"/>
      <c r="K9367" s="2"/>
      <c r="L9367" s="2"/>
    </row>
    <row r="9368" spans="10:12">
      <c r="J9368" s="2"/>
      <c r="K9368" s="2"/>
      <c r="L9368" s="2"/>
    </row>
    <row r="9369" spans="10:12">
      <c r="J9369" s="2"/>
      <c r="K9369" s="2"/>
      <c r="L9369" s="2"/>
    </row>
    <row r="9370" spans="10:12">
      <c r="J9370" s="2"/>
      <c r="K9370" s="2"/>
      <c r="L9370" s="2"/>
    </row>
    <row r="9371" spans="10:12">
      <c r="J9371" s="2"/>
      <c r="K9371" s="2"/>
      <c r="L9371" s="2"/>
    </row>
    <row r="9372" spans="10:12">
      <c r="J9372" s="2"/>
      <c r="K9372" s="2"/>
      <c r="L9372" s="2"/>
    </row>
    <row r="9373" spans="10:12">
      <c r="J9373" s="2"/>
      <c r="K9373" s="2"/>
      <c r="L9373" s="2"/>
    </row>
    <row r="9374" spans="10:12">
      <c r="J9374" s="2"/>
      <c r="K9374" s="2"/>
      <c r="L9374" s="2"/>
    </row>
    <row r="9375" spans="10:12">
      <c r="J9375" s="2"/>
      <c r="K9375" s="2"/>
      <c r="L9375" s="2"/>
    </row>
    <row r="9376" spans="10:12">
      <c r="J9376" s="2"/>
      <c r="K9376" s="2"/>
      <c r="L9376" s="2"/>
    </row>
    <row r="9377" spans="10:12">
      <c r="J9377" s="2"/>
      <c r="K9377" s="2"/>
      <c r="L9377" s="2"/>
    </row>
    <row r="9378" spans="10:12">
      <c r="J9378" s="2"/>
      <c r="K9378" s="2"/>
      <c r="L9378" s="2"/>
    </row>
    <row r="9379" spans="10:12">
      <c r="J9379" s="2"/>
      <c r="K9379" s="2"/>
      <c r="L9379" s="2"/>
    </row>
    <row r="9380" spans="10:12">
      <c r="J9380" s="2"/>
      <c r="K9380" s="2"/>
      <c r="L9380" s="2"/>
    </row>
    <row r="9381" spans="10:12">
      <c r="J9381" s="2"/>
      <c r="K9381" s="2"/>
      <c r="L9381" s="2"/>
    </row>
    <row r="9382" spans="10:12">
      <c r="J9382" s="2"/>
      <c r="K9382" s="2"/>
      <c r="L9382" s="2"/>
    </row>
    <row r="9383" spans="10:12">
      <c r="J9383" s="2"/>
      <c r="K9383" s="2"/>
      <c r="L9383" s="2"/>
    </row>
    <row r="9384" spans="10:12">
      <c r="J9384" s="2"/>
      <c r="K9384" s="2"/>
      <c r="L9384" s="2"/>
    </row>
    <row r="9385" spans="10:12">
      <c r="J9385" s="2"/>
      <c r="K9385" s="2"/>
      <c r="L9385" s="2"/>
    </row>
    <row r="9386" spans="10:12">
      <c r="J9386" s="2"/>
      <c r="K9386" s="2"/>
      <c r="L9386" s="2"/>
    </row>
    <row r="9387" spans="10:12">
      <c r="J9387" s="2"/>
      <c r="K9387" s="2"/>
      <c r="L9387" s="2"/>
    </row>
    <row r="9388" spans="10:12">
      <c r="J9388" s="2"/>
      <c r="K9388" s="2"/>
      <c r="L9388" s="2"/>
    </row>
    <row r="9389" spans="10:12">
      <c r="J9389" s="2"/>
      <c r="K9389" s="2"/>
      <c r="L9389" s="2"/>
    </row>
    <row r="9390" spans="10:12">
      <c r="J9390" s="2"/>
      <c r="K9390" s="2"/>
      <c r="L9390" s="2"/>
    </row>
    <row r="9391" spans="10:12">
      <c r="J9391" s="2"/>
      <c r="K9391" s="2"/>
      <c r="L9391" s="2"/>
    </row>
    <row r="9392" spans="10:12">
      <c r="J9392" s="2"/>
      <c r="K9392" s="2"/>
      <c r="L9392" s="2"/>
    </row>
    <row r="9393" spans="10:12">
      <c r="J9393" s="2"/>
      <c r="K9393" s="2"/>
      <c r="L9393" s="2"/>
    </row>
    <row r="9394" spans="10:12">
      <c r="J9394" s="2"/>
      <c r="K9394" s="2"/>
      <c r="L9394" s="2"/>
    </row>
    <row r="9395" spans="10:12">
      <c r="J9395" s="2"/>
      <c r="K9395" s="2"/>
      <c r="L9395" s="2"/>
    </row>
    <row r="9396" spans="10:12">
      <c r="J9396" s="2"/>
      <c r="K9396" s="2"/>
      <c r="L9396" s="2"/>
    </row>
    <row r="9397" spans="10:12">
      <c r="J9397" s="2"/>
      <c r="K9397" s="2"/>
      <c r="L9397" s="2"/>
    </row>
    <row r="9398" spans="10:12">
      <c r="J9398" s="2"/>
      <c r="K9398" s="2"/>
      <c r="L9398" s="2"/>
    </row>
    <row r="9399" spans="10:12">
      <c r="J9399" s="2"/>
      <c r="K9399" s="2"/>
      <c r="L9399" s="2"/>
    </row>
    <row r="9400" spans="10:12">
      <c r="J9400" s="2"/>
      <c r="K9400" s="2"/>
      <c r="L9400" s="2"/>
    </row>
    <row r="9401" spans="10:12">
      <c r="J9401" s="2"/>
      <c r="K9401" s="2"/>
      <c r="L9401" s="2"/>
    </row>
    <row r="9402" spans="10:12">
      <c r="J9402" s="2"/>
      <c r="K9402" s="2"/>
      <c r="L9402" s="2"/>
    </row>
    <row r="9403" spans="10:12">
      <c r="J9403" s="2"/>
      <c r="K9403" s="2"/>
      <c r="L9403" s="2"/>
    </row>
    <row r="9404" spans="10:12">
      <c r="J9404" s="2"/>
      <c r="K9404" s="2"/>
      <c r="L9404" s="2"/>
    </row>
    <row r="9405" spans="10:12">
      <c r="J9405" s="2"/>
      <c r="K9405" s="2"/>
      <c r="L9405" s="2"/>
    </row>
    <row r="9406" spans="10:12">
      <c r="J9406" s="2"/>
      <c r="K9406" s="2"/>
      <c r="L9406" s="2"/>
    </row>
    <row r="9407" spans="10:12">
      <c r="J9407" s="2"/>
      <c r="K9407" s="2"/>
      <c r="L9407" s="2"/>
    </row>
    <row r="9408" spans="10:12">
      <c r="J9408" s="2"/>
      <c r="K9408" s="2"/>
      <c r="L9408" s="2"/>
    </row>
    <row r="9409" spans="10:12">
      <c r="J9409" s="2"/>
      <c r="K9409" s="2"/>
      <c r="L9409" s="2"/>
    </row>
    <row r="9410" spans="10:12">
      <c r="J9410" s="2"/>
      <c r="K9410" s="2"/>
      <c r="L9410" s="2"/>
    </row>
    <row r="9411" spans="10:12">
      <c r="J9411" s="2"/>
      <c r="K9411" s="2"/>
      <c r="L9411" s="2"/>
    </row>
    <row r="9412" spans="10:12">
      <c r="J9412" s="2"/>
      <c r="K9412" s="2"/>
      <c r="L9412" s="2"/>
    </row>
    <row r="9413" spans="10:12">
      <c r="J9413" s="2"/>
      <c r="K9413" s="2"/>
      <c r="L9413" s="2"/>
    </row>
    <row r="9414" spans="10:12">
      <c r="J9414" s="2"/>
      <c r="K9414" s="2"/>
      <c r="L9414" s="2"/>
    </row>
    <row r="9415" spans="10:12">
      <c r="J9415" s="2"/>
      <c r="K9415" s="2"/>
      <c r="L9415" s="2"/>
    </row>
    <row r="9416" spans="10:12">
      <c r="J9416" s="2"/>
      <c r="K9416" s="2"/>
      <c r="L9416" s="2"/>
    </row>
    <row r="9417" spans="10:12">
      <c r="J9417" s="2"/>
      <c r="K9417" s="2"/>
      <c r="L9417" s="2"/>
    </row>
    <row r="9418" spans="10:12">
      <c r="J9418" s="2"/>
      <c r="K9418" s="2"/>
      <c r="L9418" s="2"/>
    </row>
    <row r="9419" spans="10:12">
      <c r="J9419" s="2"/>
      <c r="K9419" s="2"/>
      <c r="L9419" s="2"/>
    </row>
    <row r="9420" spans="10:12">
      <c r="J9420" s="2"/>
      <c r="K9420" s="2"/>
      <c r="L9420" s="2"/>
    </row>
    <row r="9421" spans="10:12">
      <c r="J9421" s="2"/>
      <c r="K9421" s="2"/>
      <c r="L9421" s="2"/>
    </row>
    <row r="9422" spans="10:12">
      <c r="J9422" s="2"/>
      <c r="K9422" s="2"/>
      <c r="L9422" s="2"/>
    </row>
    <row r="9423" spans="10:12">
      <c r="J9423" s="2"/>
      <c r="K9423" s="2"/>
      <c r="L9423" s="2"/>
    </row>
    <row r="9424" spans="10:12">
      <c r="J9424" s="2"/>
      <c r="K9424" s="2"/>
      <c r="L9424" s="2"/>
    </row>
    <row r="9425" spans="10:12">
      <c r="J9425" s="2"/>
      <c r="K9425" s="2"/>
      <c r="L9425" s="2"/>
    </row>
    <row r="9426" spans="10:12">
      <c r="J9426" s="2"/>
      <c r="K9426" s="2"/>
      <c r="L9426" s="2"/>
    </row>
    <row r="9427" spans="10:12">
      <c r="J9427" s="2"/>
      <c r="K9427" s="2"/>
      <c r="L9427" s="2"/>
    </row>
    <row r="9428" spans="10:12">
      <c r="J9428" s="2"/>
      <c r="K9428" s="2"/>
      <c r="L9428" s="2"/>
    </row>
    <row r="9429" spans="10:12">
      <c r="J9429" s="2"/>
      <c r="K9429" s="2"/>
      <c r="L9429" s="2"/>
    </row>
    <row r="9430" spans="10:12">
      <c r="J9430" s="2"/>
      <c r="K9430" s="2"/>
      <c r="L9430" s="2"/>
    </row>
    <row r="9431" spans="10:12">
      <c r="J9431" s="2"/>
      <c r="K9431" s="2"/>
      <c r="L9431" s="2"/>
    </row>
    <row r="9432" spans="10:12">
      <c r="J9432" s="2"/>
      <c r="K9432" s="2"/>
      <c r="L9432" s="2"/>
    </row>
    <row r="9433" spans="10:12">
      <c r="J9433" s="2"/>
      <c r="K9433" s="2"/>
      <c r="L9433" s="2"/>
    </row>
    <row r="9434" spans="10:12">
      <c r="J9434" s="2"/>
      <c r="K9434" s="2"/>
      <c r="L9434" s="2"/>
    </row>
    <row r="9435" spans="10:12">
      <c r="J9435" s="2"/>
      <c r="K9435" s="2"/>
      <c r="L9435" s="2"/>
    </row>
    <row r="9436" spans="10:12">
      <c r="J9436" s="2"/>
      <c r="K9436" s="2"/>
      <c r="L9436" s="2"/>
    </row>
    <row r="9437" spans="10:12">
      <c r="J9437" s="2"/>
      <c r="K9437" s="2"/>
      <c r="L9437" s="2"/>
    </row>
    <row r="9438" spans="10:12">
      <c r="J9438" s="2"/>
      <c r="K9438" s="2"/>
      <c r="L9438" s="2"/>
    </row>
    <row r="9439" spans="10:12">
      <c r="J9439" s="2"/>
      <c r="K9439" s="2"/>
      <c r="L9439" s="2"/>
    </row>
    <row r="9440" spans="10:12">
      <c r="J9440" s="2"/>
      <c r="K9440" s="2"/>
      <c r="L9440" s="2"/>
    </row>
    <row r="9441" spans="10:12">
      <c r="J9441" s="2"/>
      <c r="K9441" s="2"/>
      <c r="L9441" s="2"/>
    </row>
    <row r="9442" spans="10:12">
      <c r="J9442" s="2"/>
      <c r="K9442" s="2"/>
      <c r="L9442" s="2"/>
    </row>
    <row r="9443" spans="10:12">
      <c r="J9443" s="2"/>
      <c r="K9443" s="2"/>
      <c r="L9443" s="2"/>
    </row>
    <row r="9444" spans="10:12">
      <c r="J9444" s="2"/>
      <c r="K9444" s="2"/>
      <c r="L9444" s="2"/>
    </row>
    <row r="9445" spans="10:12">
      <c r="J9445" s="2"/>
      <c r="K9445" s="2"/>
      <c r="L9445" s="2"/>
    </row>
    <row r="9446" spans="10:12">
      <c r="J9446" s="2"/>
      <c r="K9446" s="2"/>
      <c r="L9446" s="2"/>
    </row>
    <row r="9447" spans="10:12">
      <c r="J9447" s="2"/>
      <c r="K9447" s="2"/>
      <c r="L9447" s="2"/>
    </row>
    <row r="9448" spans="10:12">
      <c r="J9448" s="2"/>
      <c r="K9448" s="2"/>
      <c r="L9448" s="2"/>
    </row>
    <row r="9449" spans="10:12">
      <c r="J9449" s="2"/>
      <c r="K9449" s="2"/>
      <c r="L9449" s="2"/>
    </row>
    <row r="9450" spans="10:12">
      <c r="J9450" s="2"/>
      <c r="K9450" s="2"/>
      <c r="L9450" s="2"/>
    </row>
    <row r="9451" spans="10:12">
      <c r="J9451" s="2"/>
      <c r="K9451" s="2"/>
      <c r="L9451" s="2"/>
    </row>
    <row r="9452" spans="10:12">
      <c r="J9452" s="2"/>
      <c r="K9452" s="2"/>
      <c r="L9452" s="2"/>
    </row>
    <row r="9453" spans="10:12">
      <c r="J9453" s="2"/>
      <c r="K9453" s="2"/>
      <c r="L9453" s="2"/>
    </row>
    <row r="9454" spans="10:12">
      <c r="J9454" s="2"/>
      <c r="K9454" s="2"/>
      <c r="L9454" s="2"/>
    </row>
    <row r="9455" spans="10:12">
      <c r="J9455" s="2"/>
      <c r="K9455" s="2"/>
      <c r="L9455" s="2"/>
    </row>
    <row r="9456" spans="10:12">
      <c r="J9456" s="2"/>
      <c r="K9456" s="2"/>
      <c r="L9456" s="2"/>
    </row>
    <row r="9457" spans="10:12">
      <c r="J9457" s="2"/>
      <c r="K9457" s="2"/>
      <c r="L9457" s="2"/>
    </row>
    <row r="9458" spans="10:12">
      <c r="J9458" s="2"/>
      <c r="K9458" s="2"/>
      <c r="L9458" s="2"/>
    </row>
    <row r="9459" spans="10:12">
      <c r="J9459" s="2"/>
      <c r="K9459" s="2"/>
      <c r="L9459" s="2"/>
    </row>
    <row r="9460" spans="10:12">
      <c r="J9460" s="2"/>
      <c r="K9460" s="2"/>
      <c r="L9460" s="2"/>
    </row>
    <row r="9461" spans="10:12">
      <c r="J9461" s="2"/>
      <c r="K9461" s="2"/>
      <c r="L9461" s="2"/>
    </row>
    <row r="9462" spans="10:12">
      <c r="J9462" s="2"/>
      <c r="K9462" s="2"/>
      <c r="L9462" s="2"/>
    </row>
    <row r="9463" spans="10:12">
      <c r="J9463" s="2"/>
      <c r="K9463" s="2"/>
      <c r="L9463" s="2"/>
    </row>
    <row r="9464" spans="10:12">
      <c r="J9464" s="2"/>
      <c r="K9464" s="2"/>
      <c r="L9464" s="2"/>
    </row>
    <row r="9465" spans="10:12">
      <c r="J9465" s="2"/>
      <c r="K9465" s="2"/>
      <c r="L9465" s="2"/>
    </row>
    <row r="9466" spans="10:12">
      <c r="J9466" s="2"/>
      <c r="K9466" s="2"/>
      <c r="L9466" s="2"/>
    </row>
    <row r="9467" spans="10:12">
      <c r="J9467" s="2"/>
      <c r="K9467" s="2"/>
      <c r="L9467" s="2"/>
    </row>
    <row r="9468" spans="10:12">
      <c r="J9468" s="2"/>
      <c r="K9468" s="2"/>
      <c r="L9468" s="2"/>
    </row>
    <row r="9469" spans="10:12">
      <c r="J9469" s="2"/>
      <c r="K9469" s="2"/>
      <c r="L9469" s="2"/>
    </row>
    <row r="9470" spans="10:12">
      <c r="J9470" s="2"/>
      <c r="K9470" s="2"/>
      <c r="L9470" s="2"/>
    </row>
    <row r="9471" spans="10:12">
      <c r="J9471" s="2"/>
      <c r="K9471" s="2"/>
      <c r="L9471" s="2"/>
    </row>
    <row r="9472" spans="10:12">
      <c r="J9472" s="2"/>
      <c r="K9472" s="2"/>
      <c r="L9472" s="2"/>
    </row>
    <row r="9473" spans="10:12">
      <c r="J9473" s="2"/>
      <c r="K9473" s="2"/>
      <c r="L9473" s="2"/>
    </row>
    <row r="9474" spans="10:12">
      <c r="J9474" s="2"/>
      <c r="K9474" s="2"/>
      <c r="L9474" s="2"/>
    </row>
    <row r="9475" spans="10:12">
      <c r="J9475" s="2"/>
      <c r="K9475" s="2"/>
      <c r="L9475" s="2"/>
    </row>
    <row r="9476" spans="10:12">
      <c r="J9476" s="2"/>
      <c r="K9476" s="2"/>
      <c r="L9476" s="2"/>
    </row>
    <row r="9477" spans="10:12">
      <c r="J9477" s="2"/>
      <c r="K9477" s="2"/>
      <c r="L9477" s="2"/>
    </row>
    <row r="9478" spans="10:12">
      <c r="J9478" s="2"/>
      <c r="K9478" s="2"/>
      <c r="L9478" s="2"/>
    </row>
    <row r="9479" spans="10:12">
      <c r="J9479" s="2"/>
      <c r="K9479" s="2"/>
      <c r="L9479" s="2"/>
    </row>
    <row r="9480" spans="10:12">
      <c r="J9480" s="2"/>
      <c r="K9480" s="2"/>
      <c r="L9480" s="2"/>
    </row>
    <row r="9481" spans="10:12">
      <c r="J9481" s="2"/>
      <c r="K9481" s="2"/>
      <c r="L9481" s="2"/>
    </row>
    <row r="9482" spans="10:12">
      <c r="J9482" s="2"/>
      <c r="K9482" s="2"/>
      <c r="L9482" s="2"/>
    </row>
    <row r="9483" spans="10:12">
      <c r="J9483" s="2"/>
      <c r="K9483" s="2"/>
      <c r="L9483" s="2"/>
    </row>
    <row r="9484" spans="10:12">
      <c r="J9484" s="2"/>
      <c r="K9484" s="2"/>
      <c r="L9484" s="2"/>
    </row>
    <row r="9485" spans="10:12">
      <c r="J9485" s="2"/>
      <c r="K9485" s="2"/>
      <c r="L9485" s="2"/>
    </row>
    <row r="9486" spans="10:12">
      <c r="J9486" s="2"/>
      <c r="K9486" s="2"/>
      <c r="L9486" s="2"/>
    </row>
    <row r="9487" spans="10:12">
      <c r="J9487" s="2"/>
      <c r="K9487" s="2"/>
      <c r="L9487" s="2"/>
    </row>
    <row r="9488" spans="10:12">
      <c r="J9488" s="2"/>
      <c r="K9488" s="2"/>
      <c r="L9488" s="2"/>
    </row>
    <row r="9489" spans="10:12">
      <c r="J9489" s="2"/>
      <c r="K9489" s="2"/>
      <c r="L9489" s="2"/>
    </row>
    <row r="9490" spans="10:12">
      <c r="J9490" s="2"/>
      <c r="K9490" s="2"/>
      <c r="L9490" s="2"/>
    </row>
    <row r="9491" spans="10:12">
      <c r="J9491" s="2"/>
      <c r="K9491" s="2"/>
      <c r="L9491" s="2"/>
    </row>
    <row r="9492" spans="10:12">
      <c r="J9492" s="2"/>
      <c r="K9492" s="2"/>
      <c r="L9492" s="2"/>
    </row>
    <row r="9493" spans="10:12">
      <c r="J9493" s="2"/>
      <c r="K9493" s="2"/>
      <c r="L9493" s="2"/>
    </row>
    <row r="9494" spans="10:12">
      <c r="J9494" s="2"/>
      <c r="K9494" s="2"/>
      <c r="L9494" s="2"/>
    </row>
    <row r="9495" spans="10:12">
      <c r="J9495" s="2"/>
      <c r="K9495" s="2"/>
      <c r="L9495" s="2"/>
    </row>
    <row r="9496" spans="10:12">
      <c r="J9496" s="2"/>
      <c r="K9496" s="2"/>
      <c r="L9496" s="2"/>
    </row>
    <row r="9497" spans="10:12">
      <c r="J9497" s="2"/>
      <c r="K9497" s="2"/>
      <c r="L9497" s="2"/>
    </row>
    <row r="9498" spans="10:12">
      <c r="J9498" s="2"/>
      <c r="K9498" s="2"/>
      <c r="L9498" s="2"/>
    </row>
    <row r="9499" spans="10:12">
      <c r="J9499" s="2"/>
      <c r="K9499" s="2"/>
      <c r="L9499" s="2"/>
    </row>
    <row r="9500" spans="10:12">
      <c r="J9500" s="2"/>
      <c r="K9500" s="2"/>
      <c r="L9500" s="2"/>
    </row>
    <row r="9501" spans="10:12">
      <c r="J9501" s="2"/>
      <c r="K9501" s="2"/>
      <c r="L9501" s="2"/>
    </row>
    <row r="9502" spans="10:12">
      <c r="J9502" s="2"/>
      <c r="K9502" s="2"/>
      <c r="L9502" s="2"/>
    </row>
    <row r="9503" spans="10:12">
      <c r="J9503" s="2"/>
      <c r="K9503" s="2"/>
      <c r="L9503" s="2"/>
    </row>
    <row r="9504" spans="10:12">
      <c r="J9504" s="2"/>
      <c r="K9504" s="2"/>
      <c r="L9504" s="2"/>
    </row>
    <row r="9505" spans="10:12">
      <c r="J9505" s="2"/>
      <c r="K9505" s="2"/>
      <c r="L9505" s="2"/>
    </row>
    <row r="9506" spans="10:12">
      <c r="J9506" s="2"/>
      <c r="K9506" s="2"/>
      <c r="L9506" s="2"/>
    </row>
    <row r="9507" spans="10:12">
      <c r="J9507" s="2"/>
      <c r="K9507" s="2"/>
      <c r="L9507" s="2"/>
    </row>
    <row r="9508" spans="10:12">
      <c r="J9508" s="2"/>
      <c r="K9508" s="2"/>
      <c r="L9508" s="2"/>
    </row>
    <row r="9509" spans="10:12">
      <c r="J9509" s="2"/>
      <c r="K9509" s="2"/>
      <c r="L9509" s="2"/>
    </row>
    <row r="9510" spans="10:12">
      <c r="J9510" s="2"/>
      <c r="K9510" s="2"/>
      <c r="L9510" s="2"/>
    </row>
    <row r="9511" spans="10:12">
      <c r="J9511" s="2"/>
      <c r="K9511" s="2"/>
      <c r="L9511" s="2"/>
    </row>
    <row r="9512" spans="10:12">
      <c r="J9512" s="2"/>
      <c r="K9512" s="2"/>
      <c r="L9512" s="2"/>
    </row>
    <row r="9513" spans="10:12">
      <c r="J9513" s="2"/>
      <c r="K9513" s="2"/>
      <c r="L9513" s="2"/>
    </row>
    <row r="9514" spans="10:12">
      <c r="J9514" s="2"/>
      <c r="K9514" s="2"/>
      <c r="L9514" s="2"/>
    </row>
    <row r="9515" spans="10:12">
      <c r="J9515" s="2"/>
      <c r="K9515" s="2"/>
      <c r="L9515" s="2"/>
    </row>
    <row r="9516" spans="10:12">
      <c r="J9516" s="2"/>
      <c r="K9516" s="2"/>
      <c r="L9516" s="2"/>
    </row>
    <row r="9517" spans="10:12">
      <c r="J9517" s="2"/>
      <c r="K9517" s="2"/>
      <c r="L9517" s="2"/>
    </row>
    <row r="9518" spans="10:12">
      <c r="J9518" s="2"/>
      <c r="K9518" s="2"/>
      <c r="L9518" s="2"/>
    </row>
    <row r="9519" spans="10:12">
      <c r="J9519" s="2"/>
      <c r="K9519" s="2"/>
      <c r="L9519" s="2"/>
    </row>
    <row r="9520" spans="10:12">
      <c r="J9520" s="2"/>
      <c r="K9520" s="2"/>
      <c r="L9520" s="2"/>
    </row>
    <row r="9521" spans="10:12">
      <c r="J9521" s="2"/>
      <c r="K9521" s="2"/>
      <c r="L9521" s="2"/>
    </row>
    <row r="9522" spans="10:12">
      <c r="J9522" s="2"/>
      <c r="K9522" s="2"/>
      <c r="L9522" s="2"/>
    </row>
    <row r="9523" spans="10:12">
      <c r="J9523" s="2"/>
      <c r="K9523" s="2"/>
      <c r="L9523" s="2"/>
    </row>
    <row r="9524" spans="10:12">
      <c r="J9524" s="2"/>
      <c r="K9524" s="2"/>
      <c r="L9524" s="2"/>
    </row>
    <row r="9525" spans="10:12">
      <c r="J9525" s="2"/>
      <c r="K9525" s="2"/>
      <c r="L9525" s="2"/>
    </row>
    <row r="9526" spans="10:12">
      <c r="J9526" s="2"/>
      <c r="K9526" s="2"/>
      <c r="L9526" s="2"/>
    </row>
    <row r="9527" spans="10:12">
      <c r="J9527" s="2"/>
      <c r="K9527" s="2"/>
      <c r="L9527" s="2"/>
    </row>
    <row r="9528" spans="10:12">
      <c r="J9528" s="2"/>
      <c r="K9528" s="2"/>
      <c r="L9528" s="2"/>
    </row>
    <row r="9529" spans="10:12">
      <c r="J9529" s="2"/>
      <c r="K9529" s="2"/>
      <c r="L9529" s="2"/>
    </row>
    <row r="9530" spans="10:12">
      <c r="J9530" s="2"/>
      <c r="K9530" s="2"/>
      <c r="L9530" s="2"/>
    </row>
    <row r="9531" spans="10:12">
      <c r="J9531" s="2"/>
      <c r="K9531" s="2"/>
      <c r="L9531" s="2"/>
    </row>
    <row r="9532" spans="10:12">
      <c r="J9532" s="2"/>
      <c r="K9532" s="2"/>
      <c r="L9532" s="2"/>
    </row>
    <row r="9533" spans="10:12">
      <c r="J9533" s="2"/>
      <c r="K9533" s="2"/>
      <c r="L9533" s="2"/>
    </row>
    <row r="9534" spans="10:12">
      <c r="J9534" s="2"/>
      <c r="K9534" s="2"/>
      <c r="L9534" s="2"/>
    </row>
    <row r="9535" spans="10:12">
      <c r="J9535" s="2"/>
      <c r="K9535" s="2"/>
      <c r="L9535" s="2"/>
    </row>
    <row r="9536" spans="10:12">
      <c r="J9536" s="2"/>
      <c r="K9536" s="2"/>
      <c r="L9536" s="2"/>
    </row>
    <row r="9537" spans="10:12">
      <c r="J9537" s="2"/>
      <c r="K9537" s="2"/>
      <c r="L9537" s="2"/>
    </row>
    <row r="9538" spans="10:12">
      <c r="J9538" s="2"/>
      <c r="K9538" s="2"/>
      <c r="L9538" s="2"/>
    </row>
    <row r="9539" spans="10:12">
      <c r="J9539" s="2"/>
      <c r="K9539" s="2"/>
      <c r="L9539" s="2"/>
    </row>
    <row r="9540" spans="10:12">
      <c r="J9540" s="2"/>
      <c r="K9540" s="2"/>
      <c r="L9540" s="2"/>
    </row>
    <row r="9541" spans="10:12">
      <c r="J9541" s="2"/>
      <c r="K9541" s="2"/>
      <c r="L9541" s="2"/>
    </row>
    <row r="9542" spans="10:12">
      <c r="J9542" s="2"/>
      <c r="K9542" s="2"/>
      <c r="L9542" s="2"/>
    </row>
    <row r="9543" spans="10:12">
      <c r="J9543" s="2"/>
      <c r="K9543" s="2"/>
      <c r="L9543" s="2"/>
    </row>
    <row r="9544" spans="10:12">
      <c r="J9544" s="2"/>
      <c r="K9544" s="2"/>
      <c r="L9544" s="2"/>
    </row>
    <row r="9545" spans="10:12">
      <c r="J9545" s="2"/>
      <c r="K9545" s="2"/>
      <c r="L9545" s="2"/>
    </row>
    <row r="9546" spans="10:12">
      <c r="J9546" s="2"/>
      <c r="K9546" s="2"/>
      <c r="L9546" s="2"/>
    </row>
    <row r="9547" spans="10:12">
      <c r="J9547" s="2"/>
      <c r="K9547" s="2"/>
      <c r="L9547" s="2"/>
    </row>
    <row r="9548" spans="10:12">
      <c r="J9548" s="2"/>
      <c r="K9548" s="2"/>
      <c r="L9548" s="2"/>
    </row>
    <row r="9549" spans="10:12">
      <c r="J9549" s="2"/>
      <c r="K9549" s="2"/>
      <c r="L9549" s="2"/>
    </row>
    <row r="9550" spans="10:12">
      <c r="J9550" s="2"/>
      <c r="K9550" s="2"/>
      <c r="L9550" s="2"/>
    </row>
    <row r="9551" spans="10:12">
      <c r="J9551" s="2"/>
      <c r="K9551" s="2"/>
      <c r="L9551" s="2"/>
    </row>
    <row r="9552" spans="10:12">
      <c r="J9552" s="2"/>
      <c r="K9552" s="2"/>
      <c r="L9552" s="2"/>
    </row>
    <row r="9553" spans="10:12">
      <c r="J9553" s="2"/>
      <c r="K9553" s="2"/>
      <c r="L9553" s="2"/>
    </row>
    <row r="9554" spans="10:12">
      <c r="J9554" s="2"/>
      <c r="K9554" s="2"/>
      <c r="L9554" s="2"/>
    </row>
    <row r="9555" spans="10:12">
      <c r="J9555" s="2"/>
      <c r="K9555" s="2"/>
      <c r="L9555" s="2"/>
    </row>
    <row r="9556" spans="10:12">
      <c r="J9556" s="2"/>
      <c r="K9556" s="2"/>
      <c r="L9556" s="2"/>
    </row>
    <row r="9557" spans="10:12">
      <c r="J9557" s="2"/>
      <c r="K9557" s="2"/>
      <c r="L9557" s="2"/>
    </row>
    <row r="9558" spans="10:12">
      <c r="J9558" s="2"/>
      <c r="K9558" s="2"/>
      <c r="L9558" s="2"/>
    </row>
    <row r="9559" spans="10:12">
      <c r="J9559" s="2"/>
      <c r="K9559" s="2"/>
      <c r="L9559" s="2"/>
    </row>
    <row r="9560" spans="10:12">
      <c r="J9560" s="2"/>
      <c r="K9560" s="2"/>
      <c r="L9560" s="2"/>
    </row>
    <row r="9561" spans="10:12">
      <c r="J9561" s="2"/>
      <c r="K9561" s="2"/>
      <c r="L9561" s="2"/>
    </row>
    <row r="9562" spans="10:12">
      <c r="J9562" s="2"/>
      <c r="K9562" s="2"/>
      <c r="L9562" s="2"/>
    </row>
    <row r="9563" spans="10:12">
      <c r="J9563" s="2"/>
      <c r="K9563" s="2"/>
      <c r="L9563" s="2"/>
    </row>
    <row r="9564" spans="10:12">
      <c r="J9564" s="2"/>
      <c r="K9564" s="2"/>
      <c r="L9564" s="2"/>
    </row>
    <row r="9565" spans="10:12">
      <c r="J9565" s="2"/>
      <c r="K9565" s="2"/>
      <c r="L9565" s="2"/>
    </row>
    <row r="9566" spans="10:12">
      <c r="J9566" s="2"/>
      <c r="K9566" s="2"/>
      <c r="L9566" s="2"/>
    </row>
    <row r="9567" spans="10:12">
      <c r="J9567" s="2"/>
      <c r="K9567" s="2"/>
      <c r="L9567" s="2"/>
    </row>
    <row r="9568" spans="10:12">
      <c r="J9568" s="2"/>
      <c r="K9568" s="2"/>
      <c r="L9568" s="2"/>
    </row>
    <row r="9569" spans="10:12">
      <c r="J9569" s="2"/>
      <c r="K9569" s="2"/>
      <c r="L9569" s="2"/>
    </row>
    <row r="9570" spans="10:12">
      <c r="J9570" s="2"/>
      <c r="K9570" s="2"/>
      <c r="L9570" s="2"/>
    </row>
    <row r="9571" spans="10:12">
      <c r="J9571" s="2"/>
      <c r="K9571" s="2"/>
      <c r="L9571" s="2"/>
    </row>
    <row r="9572" spans="10:12">
      <c r="J9572" s="2"/>
      <c r="K9572" s="2"/>
      <c r="L9572" s="2"/>
    </row>
    <row r="9573" spans="10:12">
      <c r="J9573" s="2"/>
      <c r="K9573" s="2"/>
      <c r="L9573" s="2"/>
    </row>
    <row r="9574" spans="10:12">
      <c r="J9574" s="2"/>
      <c r="K9574" s="2"/>
      <c r="L9574" s="2"/>
    </row>
    <row r="9575" spans="10:12">
      <c r="J9575" s="2"/>
      <c r="K9575" s="2"/>
      <c r="L9575" s="2"/>
    </row>
    <row r="9576" spans="10:12">
      <c r="J9576" s="2"/>
      <c r="K9576" s="2"/>
      <c r="L9576" s="2"/>
    </row>
    <row r="9577" spans="10:12">
      <c r="J9577" s="2"/>
      <c r="K9577" s="2"/>
      <c r="L9577" s="2"/>
    </row>
    <row r="9578" spans="10:12">
      <c r="J9578" s="2"/>
      <c r="K9578" s="2"/>
      <c r="L9578" s="2"/>
    </row>
    <row r="9579" spans="10:12">
      <c r="J9579" s="2"/>
      <c r="K9579" s="2"/>
      <c r="L9579" s="2"/>
    </row>
    <row r="9580" spans="10:12">
      <c r="J9580" s="2"/>
      <c r="K9580" s="2"/>
      <c r="L9580" s="2"/>
    </row>
    <row r="9581" spans="10:12">
      <c r="J9581" s="2"/>
      <c r="K9581" s="2"/>
      <c r="L9581" s="2"/>
    </row>
    <row r="9582" spans="10:12">
      <c r="J9582" s="2"/>
      <c r="K9582" s="2"/>
      <c r="L9582" s="2"/>
    </row>
    <row r="9583" spans="10:12">
      <c r="J9583" s="2"/>
      <c r="K9583" s="2"/>
      <c r="L9583" s="2"/>
    </row>
    <row r="9584" spans="10:12">
      <c r="J9584" s="2"/>
      <c r="K9584" s="2"/>
      <c r="L9584" s="2"/>
    </row>
    <row r="9585" spans="10:12">
      <c r="J9585" s="2"/>
      <c r="K9585" s="2"/>
      <c r="L9585" s="2"/>
    </row>
    <row r="9586" spans="10:12">
      <c r="J9586" s="2"/>
      <c r="K9586" s="2"/>
      <c r="L9586" s="2"/>
    </row>
    <row r="9587" spans="10:12">
      <c r="J9587" s="2"/>
      <c r="K9587" s="2"/>
      <c r="L9587" s="2"/>
    </row>
    <row r="9588" spans="10:12">
      <c r="J9588" s="2"/>
      <c r="K9588" s="2"/>
      <c r="L9588" s="2"/>
    </row>
    <row r="9589" spans="10:12">
      <c r="J9589" s="2"/>
      <c r="K9589" s="2"/>
      <c r="L9589" s="2"/>
    </row>
    <row r="9590" spans="10:12">
      <c r="J9590" s="2"/>
      <c r="K9590" s="2"/>
      <c r="L9590" s="2"/>
    </row>
    <row r="9591" spans="10:12">
      <c r="J9591" s="2"/>
      <c r="K9591" s="2"/>
      <c r="L9591" s="2"/>
    </row>
    <row r="9592" spans="10:12">
      <c r="J9592" s="2"/>
      <c r="K9592" s="2"/>
      <c r="L9592" s="2"/>
    </row>
    <row r="9593" spans="10:12">
      <c r="J9593" s="2"/>
      <c r="K9593" s="2"/>
      <c r="L9593" s="2"/>
    </row>
    <row r="9594" spans="10:12">
      <c r="J9594" s="2"/>
      <c r="K9594" s="2"/>
      <c r="L9594" s="2"/>
    </row>
    <row r="9595" spans="10:12">
      <c r="J9595" s="2"/>
      <c r="K9595" s="2"/>
      <c r="L9595" s="2"/>
    </row>
    <row r="9596" spans="10:12">
      <c r="J9596" s="2"/>
      <c r="K9596" s="2"/>
      <c r="L9596" s="2"/>
    </row>
    <row r="9597" spans="10:12">
      <c r="J9597" s="2"/>
      <c r="K9597" s="2"/>
      <c r="L9597" s="2"/>
    </row>
    <row r="9598" spans="10:12">
      <c r="J9598" s="2"/>
      <c r="K9598" s="2"/>
      <c r="L9598" s="2"/>
    </row>
    <row r="9599" spans="10:12">
      <c r="J9599" s="2"/>
      <c r="K9599" s="2"/>
      <c r="L9599" s="2"/>
    </row>
    <row r="9600" spans="10:12">
      <c r="J9600" s="2"/>
      <c r="K9600" s="2"/>
      <c r="L9600" s="2"/>
    </row>
    <row r="9601" spans="10:12">
      <c r="J9601" s="2"/>
      <c r="K9601" s="2"/>
      <c r="L9601" s="2"/>
    </row>
    <row r="9602" spans="10:12">
      <c r="J9602" s="2"/>
      <c r="K9602" s="2"/>
      <c r="L9602" s="2"/>
    </row>
    <row r="9603" spans="10:12">
      <c r="J9603" s="2"/>
      <c r="K9603" s="2"/>
      <c r="L9603" s="2"/>
    </row>
    <row r="9604" spans="10:12">
      <c r="J9604" s="2"/>
      <c r="K9604" s="2"/>
      <c r="L9604" s="2"/>
    </row>
    <row r="9605" spans="10:12">
      <c r="J9605" s="2"/>
      <c r="K9605" s="2"/>
      <c r="L9605" s="2"/>
    </row>
    <row r="9606" spans="10:12">
      <c r="J9606" s="2"/>
      <c r="K9606" s="2"/>
      <c r="L9606" s="2"/>
    </row>
    <row r="9607" spans="10:12">
      <c r="J9607" s="2"/>
      <c r="K9607" s="2"/>
      <c r="L9607" s="2"/>
    </row>
    <row r="9608" spans="10:12">
      <c r="J9608" s="2"/>
      <c r="K9608" s="2"/>
      <c r="L9608" s="2"/>
    </row>
    <row r="9609" spans="10:12">
      <c r="J9609" s="2"/>
      <c r="K9609" s="2"/>
      <c r="L9609" s="2"/>
    </row>
    <row r="9610" spans="10:12">
      <c r="J9610" s="2"/>
      <c r="K9610" s="2"/>
      <c r="L9610" s="2"/>
    </row>
    <row r="9611" spans="10:12">
      <c r="J9611" s="2"/>
      <c r="K9611" s="2"/>
      <c r="L9611" s="2"/>
    </row>
    <row r="9612" spans="10:12">
      <c r="J9612" s="2"/>
      <c r="K9612" s="2"/>
      <c r="L9612" s="2"/>
    </row>
    <row r="9613" spans="10:12">
      <c r="J9613" s="2"/>
      <c r="K9613" s="2"/>
      <c r="L9613" s="2"/>
    </row>
    <row r="9614" spans="10:12">
      <c r="J9614" s="2"/>
      <c r="K9614" s="2"/>
      <c r="L9614" s="2"/>
    </row>
    <row r="9615" spans="10:12">
      <c r="J9615" s="2"/>
      <c r="K9615" s="2"/>
      <c r="L9615" s="2"/>
    </row>
    <row r="9616" spans="10:12">
      <c r="J9616" s="2"/>
      <c r="K9616" s="2"/>
      <c r="L9616" s="2"/>
    </row>
    <row r="9617" spans="10:12">
      <c r="J9617" s="2"/>
      <c r="K9617" s="2"/>
      <c r="L9617" s="2"/>
    </row>
    <row r="9618" spans="10:12">
      <c r="J9618" s="2"/>
      <c r="K9618" s="2"/>
      <c r="L9618" s="2"/>
    </row>
    <row r="9619" spans="10:12">
      <c r="J9619" s="2"/>
      <c r="K9619" s="2"/>
      <c r="L9619" s="2"/>
    </row>
    <row r="9620" spans="10:12">
      <c r="J9620" s="2"/>
      <c r="K9620" s="2"/>
      <c r="L9620" s="2"/>
    </row>
    <row r="9621" spans="10:12">
      <c r="J9621" s="2"/>
      <c r="K9621" s="2"/>
      <c r="L9621" s="2"/>
    </row>
    <row r="9622" spans="10:12">
      <c r="J9622" s="2"/>
      <c r="K9622" s="2"/>
      <c r="L9622" s="2"/>
    </row>
    <row r="9623" spans="10:12">
      <c r="J9623" s="2"/>
      <c r="K9623" s="2"/>
      <c r="L9623" s="2"/>
    </row>
    <row r="9624" spans="10:12">
      <c r="J9624" s="2"/>
      <c r="K9624" s="2"/>
      <c r="L9624" s="2"/>
    </row>
    <row r="9625" spans="10:12">
      <c r="J9625" s="2"/>
      <c r="K9625" s="2"/>
      <c r="L9625" s="2"/>
    </row>
    <row r="9626" spans="10:12">
      <c r="J9626" s="2"/>
      <c r="K9626" s="2"/>
      <c r="L9626" s="2"/>
    </row>
    <row r="9627" spans="10:12">
      <c r="J9627" s="2"/>
      <c r="K9627" s="2"/>
      <c r="L9627" s="2"/>
    </row>
    <row r="9628" spans="10:12">
      <c r="J9628" s="2"/>
      <c r="K9628" s="2"/>
      <c r="L9628" s="2"/>
    </row>
    <row r="9629" spans="10:12">
      <c r="J9629" s="2"/>
      <c r="K9629" s="2"/>
      <c r="L9629" s="2"/>
    </row>
    <row r="9630" spans="10:12">
      <c r="J9630" s="2"/>
      <c r="K9630" s="2"/>
      <c r="L9630" s="2"/>
    </row>
    <row r="9631" spans="10:12">
      <c r="J9631" s="2"/>
      <c r="K9631" s="2"/>
      <c r="L9631" s="2"/>
    </row>
    <row r="9632" spans="10:12">
      <c r="J9632" s="2"/>
      <c r="K9632" s="2"/>
      <c r="L9632" s="2"/>
    </row>
    <row r="9633" spans="10:12">
      <c r="J9633" s="2"/>
      <c r="K9633" s="2"/>
      <c r="L9633" s="2"/>
    </row>
    <row r="9634" spans="10:12">
      <c r="J9634" s="2"/>
      <c r="K9634" s="2"/>
      <c r="L9634" s="2"/>
    </row>
    <row r="9635" spans="10:12">
      <c r="J9635" s="2"/>
      <c r="K9635" s="2"/>
      <c r="L9635" s="2"/>
    </row>
    <row r="9636" spans="10:12">
      <c r="J9636" s="2"/>
      <c r="K9636" s="2"/>
      <c r="L9636" s="2"/>
    </row>
    <row r="9637" spans="10:12">
      <c r="J9637" s="2"/>
      <c r="K9637" s="2"/>
      <c r="L9637" s="2"/>
    </row>
    <row r="9638" spans="10:12">
      <c r="J9638" s="2"/>
      <c r="K9638" s="2"/>
      <c r="L9638" s="2"/>
    </row>
    <row r="9639" spans="10:12">
      <c r="J9639" s="2"/>
      <c r="K9639" s="2"/>
      <c r="L9639" s="2"/>
    </row>
    <row r="9640" spans="10:12">
      <c r="J9640" s="2"/>
      <c r="K9640" s="2"/>
      <c r="L9640" s="2"/>
    </row>
    <row r="9641" spans="10:12">
      <c r="J9641" s="2"/>
      <c r="K9641" s="2"/>
      <c r="L9641" s="2"/>
    </row>
    <row r="9642" spans="10:12">
      <c r="J9642" s="2"/>
      <c r="K9642" s="2"/>
      <c r="L9642" s="2"/>
    </row>
    <row r="9643" spans="10:12">
      <c r="J9643" s="2"/>
      <c r="K9643" s="2"/>
      <c r="L9643" s="2"/>
    </row>
    <row r="9644" spans="10:12">
      <c r="J9644" s="2"/>
      <c r="K9644" s="2"/>
      <c r="L9644" s="2"/>
    </row>
    <row r="9645" spans="10:12">
      <c r="J9645" s="2"/>
      <c r="K9645" s="2"/>
      <c r="L9645" s="2"/>
    </row>
    <row r="9646" spans="10:12">
      <c r="J9646" s="2"/>
      <c r="K9646" s="2"/>
      <c r="L9646" s="2"/>
    </row>
    <row r="9647" spans="10:12">
      <c r="J9647" s="2"/>
      <c r="K9647" s="2"/>
      <c r="L9647" s="2"/>
    </row>
    <row r="9648" spans="10:12">
      <c r="J9648" s="2"/>
      <c r="K9648" s="2"/>
      <c r="L9648" s="2"/>
    </row>
    <row r="9649" spans="10:12">
      <c r="J9649" s="2"/>
      <c r="K9649" s="2"/>
      <c r="L9649" s="2"/>
    </row>
    <row r="9650" spans="10:12">
      <c r="J9650" s="2"/>
      <c r="K9650" s="2"/>
      <c r="L9650" s="2"/>
    </row>
    <row r="9651" spans="10:12">
      <c r="J9651" s="2"/>
      <c r="K9651" s="2"/>
      <c r="L9651" s="2"/>
    </row>
    <row r="9652" spans="10:12">
      <c r="J9652" s="2"/>
      <c r="K9652" s="2"/>
      <c r="L9652" s="2"/>
    </row>
    <row r="9653" spans="10:12">
      <c r="J9653" s="2"/>
      <c r="K9653" s="2"/>
      <c r="L9653" s="2"/>
    </row>
    <row r="9654" spans="10:12">
      <c r="J9654" s="2"/>
      <c r="K9654" s="2"/>
      <c r="L9654" s="2"/>
    </row>
    <row r="9655" spans="10:12">
      <c r="J9655" s="2"/>
      <c r="K9655" s="2"/>
      <c r="L9655" s="2"/>
    </row>
    <row r="9656" spans="10:12">
      <c r="J9656" s="2"/>
      <c r="K9656" s="2"/>
      <c r="L9656" s="2"/>
    </row>
    <row r="9657" spans="10:12">
      <c r="J9657" s="2"/>
      <c r="K9657" s="2"/>
      <c r="L9657" s="2"/>
    </row>
    <row r="9658" spans="10:12">
      <c r="J9658" s="2"/>
      <c r="K9658" s="2"/>
      <c r="L9658" s="2"/>
    </row>
    <row r="9659" spans="10:12">
      <c r="J9659" s="2"/>
      <c r="K9659" s="2"/>
      <c r="L9659" s="2"/>
    </row>
    <row r="9660" spans="10:12">
      <c r="J9660" s="2"/>
      <c r="K9660" s="2"/>
      <c r="L9660" s="2"/>
    </row>
    <row r="9661" spans="10:12">
      <c r="J9661" s="2"/>
      <c r="K9661" s="2"/>
      <c r="L9661" s="2"/>
    </row>
    <row r="9662" spans="10:12">
      <c r="J9662" s="2"/>
      <c r="K9662" s="2"/>
      <c r="L9662" s="2"/>
    </row>
    <row r="9663" spans="10:12">
      <c r="J9663" s="2"/>
      <c r="K9663" s="2"/>
      <c r="L9663" s="2"/>
    </row>
    <row r="9664" spans="10:12">
      <c r="J9664" s="2"/>
      <c r="K9664" s="2"/>
      <c r="L9664" s="2"/>
    </row>
    <row r="9665" spans="10:12">
      <c r="J9665" s="2"/>
      <c r="K9665" s="2"/>
      <c r="L9665" s="2"/>
    </row>
    <row r="9666" spans="10:12">
      <c r="J9666" s="2"/>
      <c r="K9666" s="2"/>
      <c r="L9666" s="2"/>
    </row>
    <row r="9667" spans="10:12">
      <c r="J9667" s="2"/>
      <c r="K9667" s="2"/>
      <c r="L9667" s="2"/>
    </row>
    <row r="9668" spans="10:12">
      <c r="J9668" s="2"/>
      <c r="K9668" s="2"/>
      <c r="L9668" s="2"/>
    </row>
    <row r="9669" spans="10:12">
      <c r="J9669" s="2"/>
      <c r="K9669" s="2"/>
      <c r="L9669" s="2"/>
    </row>
    <row r="9670" spans="10:12">
      <c r="J9670" s="2"/>
      <c r="K9670" s="2"/>
      <c r="L9670" s="2"/>
    </row>
    <row r="9671" spans="10:12">
      <c r="J9671" s="2"/>
      <c r="K9671" s="2"/>
      <c r="L9671" s="2"/>
    </row>
    <row r="9672" spans="10:12">
      <c r="J9672" s="2"/>
      <c r="K9672" s="2"/>
      <c r="L9672" s="2"/>
    </row>
    <row r="9673" spans="10:12">
      <c r="J9673" s="2"/>
      <c r="K9673" s="2"/>
      <c r="L9673" s="2"/>
    </row>
    <row r="9674" spans="10:12">
      <c r="J9674" s="2"/>
      <c r="K9674" s="2"/>
      <c r="L9674" s="2"/>
    </row>
    <row r="9675" spans="10:12">
      <c r="J9675" s="2"/>
      <c r="K9675" s="2"/>
      <c r="L9675" s="2"/>
    </row>
    <row r="9676" spans="10:12">
      <c r="J9676" s="2"/>
      <c r="K9676" s="2"/>
      <c r="L9676" s="2"/>
    </row>
    <row r="9677" spans="10:12">
      <c r="J9677" s="2"/>
      <c r="K9677" s="2"/>
      <c r="L9677" s="2"/>
    </row>
    <row r="9678" spans="10:12">
      <c r="J9678" s="2"/>
      <c r="K9678" s="2"/>
      <c r="L9678" s="2"/>
    </row>
    <row r="9679" spans="10:12">
      <c r="J9679" s="2"/>
      <c r="K9679" s="2"/>
      <c r="L9679" s="2"/>
    </row>
    <row r="9680" spans="10:12">
      <c r="J9680" s="2"/>
      <c r="K9680" s="2"/>
      <c r="L9680" s="2"/>
    </row>
    <row r="9681" spans="10:12">
      <c r="J9681" s="2"/>
      <c r="K9681" s="2"/>
      <c r="L9681" s="2"/>
    </row>
    <row r="9682" spans="10:12">
      <c r="J9682" s="2"/>
      <c r="K9682" s="2"/>
      <c r="L9682" s="2"/>
    </row>
    <row r="9683" spans="10:12">
      <c r="J9683" s="2"/>
      <c r="K9683" s="2"/>
      <c r="L9683" s="2"/>
    </row>
    <row r="9684" spans="10:12">
      <c r="J9684" s="2"/>
      <c r="K9684" s="2"/>
      <c r="L9684" s="2"/>
    </row>
    <row r="9685" spans="10:12">
      <c r="J9685" s="2"/>
      <c r="K9685" s="2"/>
      <c r="L9685" s="2"/>
    </row>
    <row r="9686" spans="10:12">
      <c r="J9686" s="2"/>
      <c r="K9686" s="2"/>
      <c r="L9686" s="2"/>
    </row>
    <row r="9687" spans="10:12">
      <c r="J9687" s="2"/>
      <c r="K9687" s="2"/>
      <c r="L9687" s="2"/>
    </row>
    <row r="9688" spans="10:12">
      <c r="J9688" s="2"/>
      <c r="K9688" s="2"/>
      <c r="L9688" s="2"/>
    </row>
    <row r="9689" spans="10:12">
      <c r="J9689" s="2"/>
      <c r="K9689" s="2"/>
      <c r="L9689" s="2"/>
    </row>
    <row r="9690" spans="10:12">
      <c r="J9690" s="2"/>
      <c r="K9690" s="2"/>
      <c r="L9690" s="2"/>
    </row>
    <row r="9691" spans="10:12">
      <c r="J9691" s="2"/>
      <c r="K9691" s="2"/>
      <c r="L9691" s="2"/>
    </row>
    <row r="9692" spans="10:12">
      <c r="J9692" s="2"/>
      <c r="K9692" s="2"/>
      <c r="L9692" s="2"/>
    </row>
    <row r="9693" spans="10:12">
      <c r="J9693" s="2"/>
      <c r="K9693" s="2"/>
      <c r="L9693" s="2"/>
    </row>
    <row r="9694" spans="10:12">
      <c r="J9694" s="2"/>
      <c r="K9694" s="2"/>
      <c r="L9694" s="2"/>
    </row>
    <row r="9695" spans="10:12">
      <c r="J9695" s="2"/>
      <c r="K9695" s="2"/>
      <c r="L9695" s="2"/>
    </row>
    <row r="9696" spans="10:12">
      <c r="J9696" s="2"/>
      <c r="K9696" s="2"/>
      <c r="L9696" s="2"/>
    </row>
    <row r="9697" spans="10:12">
      <c r="J9697" s="2"/>
      <c r="K9697" s="2"/>
      <c r="L9697" s="2"/>
    </row>
    <row r="9698" spans="10:12">
      <c r="J9698" s="2"/>
      <c r="K9698" s="2"/>
      <c r="L9698" s="2"/>
    </row>
    <row r="9699" spans="10:12">
      <c r="J9699" s="2"/>
      <c r="K9699" s="2"/>
      <c r="L9699" s="2"/>
    </row>
    <row r="9700" spans="10:12">
      <c r="J9700" s="2"/>
      <c r="K9700" s="2"/>
      <c r="L9700" s="2"/>
    </row>
    <row r="9701" spans="10:12">
      <c r="J9701" s="2"/>
      <c r="K9701" s="2"/>
      <c r="L9701" s="2"/>
    </row>
    <row r="9702" spans="10:12">
      <c r="J9702" s="2"/>
      <c r="K9702" s="2"/>
      <c r="L9702" s="2"/>
    </row>
    <row r="9703" spans="10:12">
      <c r="J9703" s="2"/>
      <c r="K9703" s="2"/>
      <c r="L9703" s="2"/>
    </row>
    <row r="9704" spans="10:12">
      <c r="J9704" s="2"/>
      <c r="K9704" s="2"/>
      <c r="L9704" s="2"/>
    </row>
    <row r="9705" spans="10:12">
      <c r="J9705" s="2"/>
      <c r="K9705" s="2"/>
      <c r="L9705" s="2"/>
    </row>
    <row r="9706" spans="10:12">
      <c r="J9706" s="2"/>
      <c r="K9706" s="2"/>
      <c r="L9706" s="2"/>
    </row>
    <row r="9707" spans="10:12">
      <c r="J9707" s="2"/>
      <c r="K9707" s="2"/>
      <c r="L9707" s="2"/>
    </row>
    <row r="9708" spans="10:12">
      <c r="J9708" s="2"/>
      <c r="K9708" s="2"/>
      <c r="L9708" s="2"/>
    </row>
    <row r="9709" spans="10:12">
      <c r="J9709" s="2"/>
      <c r="K9709" s="2"/>
      <c r="L9709" s="2"/>
    </row>
    <row r="9710" spans="10:12">
      <c r="J9710" s="2"/>
      <c r="K9710" s="2"/>
      <c r="L9710" s="2"/>
    </row>
    <row r="9711" spans="10:12">
      <c r="J9711" s="2"/>
      <c r="K9711" s="2"/>
      <c r="L9711" s="2"/>
    </row>
    <row r="9712" spans="10:12">
      <c r="J9712" s="2"/>
      <c r="K9712" s="2"/>
      <c r="L9712" s="2"/>
    </row>
    <row r="9713" spans="10:12">
      <c r="J9713" s="2"/>
      <c r="K9713" s="2"/>
      <c r="L9713" s="2"/>
    </row>
    <row r="9714" spans="10:12">
      <c r="J9714" s="2"/>
      <c r="K9714" s="2"/>
      <c r="L9714" s="2"/>
    </row>
    <row r="9715" spans="10:12">
      <c r="J9715" s="2"/>
      <c r="K9715" s="2"/>
      <c r="L9715" s="2"/>
    </row>
    <row r="9716" spans="10:12">
      <c r="J9716" s="2"/>
      <c r="K9716" s="2"/>
      <c r="L9716" s="2"/>
    </row>
    <row r="9717" spans="10:12">
      <c r="J9717" s="2"/>
      <c r="K9717" s="2"/>
      <c r="L9717" s="2"/>
    </row>
    <row r="9718" spans="10:12">
      <c r="J9718" s="2"/>
      <c r="K9718" s="2"/>
      <c r="L9718" s="2"/>
    </row>
    <row r="9719" spans="10:12">
      <c r="J9719" s="2"/>
      <c r="K9719" s="2"/>
      <c r="L9719" s="2"/>
    </row>
    <row r="9720" spans="10:12">
      <c r="J9720" s="2"/>
      <c r="K9720" s="2"/>
      <c r="L9720" s="2"/>
    </row>
    <row r="9721" spans="10:12">
      <c r="J9721" s="2"/>
      <c r="K9721" s="2"/>
      <c r="L9721" s="2"/>
    </row>
    <row r="9722" spans="10:12">
      <c r="J9722" s="2"/>
      <c r="K9722" s="2"/>
      <c r="L9722" s="2"/>
    </row>
    <row r="9723" spans="10:12">
      <c r="J9723" s="2"/>
      <c r="K9723" s="2"/>
      <c r="L9723" s="2"/>
    </row>
    <row r="9724" spans="10:12">
      <c r="J9724" s="2"/>
      <c r="K9724" s="2"/>
      <c r="L9724" s="2"/>
    </row>
    <row r="9725" spans="10:12">
      <c r="J9725" s="2"/>
      <c r="K9725" s="2"/>
      <c r="L9725" s="2"/>
    </row>
    <row r="9726" spans="10:12">
      <c r="J9726" s="2"/>
      <c r="K9726" s="2"/>
      <c r="L9726" s="2"/>
    </row>
    <row r="9727" spans="10:12">
      <c r="J9727" s="2"/>
      <c r="K9727" s="2"/>
      <c r="L9727" s="2"/>
    </row>
    <row r="9728" spans="10:12">
      <c r="J9728" s="2"/>
      <c r="K9728" s="2"/>
      <c r="L9728" s="2"/>
    </row>
    <row r="9729" spans="10:12">
      <c r="J9729" s="2"/>
      <c r="K9729" s="2"/>
      <c r="L9729" s="2"/>
    </row>
    <row r="9730" spans="10:12">
      <c r="J9730" s="2"/>
      <c r="K9730" s="2"/>
      <c r="L9730" s="2"/>
    </row>
    <row r="9731" spans="10:12">
      <c r="J9731" s="2"/>
      <c r="K9731" s="2"/>
      <c r="L9731" s="2"/>
    </row>
    <row r="9732" spans="10:12">
      <c r="J9732" s="2"/>
      <c r="K9732" s="2"/>
      <c r="L9732" s="2"/>
    </row>
    <row r="9733" spans="10:12">
      <c r="J9733" s="2"/>
      <c r="K9733" s="2"/>
      <c r="L9733" s="2"/>
    </row>
    <row r="9734" spans="10:12">
      <c r="J9734" s="2"/>
      <c r="K9734" s="2"/>
      <c r="L9734" s="2"/>
    </row>
    <row r="9735" spans="10:12">
      <c r="J9735" s="2"/>
      <c r="K9735" s="2"/>
      <c r="L9735" s="2"/>
    </row>
    <row r="9736" spans="10:12">
      <c r="J9736" s="2"/>
      <c r="K9736" s="2"/>
      <c r="L9736" s="2"/>
    </row>
    <row r="9737" spans="10:12">
      <c r="J9737" s="2"/>
      <c r="K9737" s="2"/>
      <c r="L9737" s="2"/>
    </row>
    <row r="9738" spans="10:12">
      <c r="J9738" s="2"/>
      <c r="K9738" s="2"/>
      <c r="L9738" s="2"/>
    </row>
    <row r="9739" spans="10:12">
      <c r="J9739" s="2"/>
      <c r="K9739" s="2"/>
      <c r="L9739" s="2"/>
    </row>
    <row r="9740" spans="10:12">
      <c r="J9740" s="2"/>
      <c r="K9740" s="2"/>
      <c r="L9740" s="2"/>
    </row>
    <row r="9741" spans="10:12">
      <c r="J9741" s="2"/>
      <c r="K9741" s="2"/>
      <c r="L9741" s="2"/>
    </row>
    <row r="9742" spans="10:12">
      <c r="J9742" s="2"/>
      <c r="K9742" s="2"/>
      <c r="L9742" s="2"/>
    </row>
    <row r="9743" spans="10:12">
      <c r="J9743" s="2"/>
      <c r="K9743" s="2"/>
      <c r="L9743" s="2"/>
    </row>
    <row r="9744" spans="10:12">
      <c r="J9744" s="2"/>
      <c r="K9744" s="2"/>
      <c r="L9744" s="2"/>
    </row>
    <row r="9745" spans="10:12">
      <c r="J9745" s="2"/>
      <c r="K9745" s="2"/>
      <c r="L9745" s="2"/>
    </row>
    <row r="9746" spans="10:12">
      <c r="J9746" s="2"/>
      <c r="K9746" s="2"/>
      <c r="L9746" s="2"/>
    </row>
    <row r="9747" spans="10:12">
      <c r="J9747" s="2"/>
      <c r="K9747" s="2"/>
      <c r="L9747" s="2"/>
    </row>
    <row r="9748" spans="10:12">
      <c r="J9748" s="2"/>
      <c r="K9748" s="2"/>
      <c r="L9748" s="2"/>
    </row>
    <row r="9749" spans="10:12">
      <c r="J9749" s="2"/>
      <c r="K9749" s="2"/>
      <c r="L9749" s="2"/>
    </row>
    <row r="9750" spans="10:12">
      <c r="J9750" s="2"/>
      <c r="K9750" s="2"/>
      <c r="L9750" s="2"/>
    </row>
    <row r="9751" spans="10:12">
      <c r="J9751" s="2"/>
      <c r="K9751" s="2"/>
      <c r="L9751" s="2"/>
    </row>
    <row r="9752" spans="10:12">
      <c r="J9752" s="2"/>
      <c r="K9752" s="2"/>
      <c r="L9752" s="2"/>
    </row>
    <row r="9753" spans="10:12">
      <c r="J9753" s="2"/>
      <c r="K9753" s="2"/>
      <c r="L9753" s="2"/>
    </row>
    <row r="9754" spans="10:12">
      <c r="J9754" s="2"/>
      <c r="K9754" s="2"/>
      <c r="L9754" s="2"/>
    </row>
    <row r="9755" spans="10:12">
      <c r="J9755" s="2"/>
      <c r="K9755" s="2"/>
      <c r="L9755" s="2"/>
    </row>
    <row r="9756" spans="10:12">
      <c r="J9756" s="2"/>
      <c r="K9756" s="2"/>
      <c r="L9756" s="2"/>
    </row>
    <row r="9757" spans="10:12">
      <c r="J9757" s="2"/>
      <c r="K9757" s="2"/>
      <c r="L9757" s="2"/>
    </row>
    <row r="9758" spans="10:12">
      <c r="J9758" s="2"/>
      <c r="K9758" s="2"/>
      <c r="L9758" s="2"/>
    </row>
    <row r="9759" spans="10:12">
      <c r="J9759" s="2"/>
      <c r="K9759" s="2"/>
      <c r="L9759" s="2"/>
    </row>
    <row r="9760" spans="10:12">
      <c r="J9760" s="2"/>
      <c r="K9760" s="2"/>
      <c r="L9760" s="2"/>
    </row>
    <row r="9761" spans="10:12">
      <c r="J9761" s="2"/>
      <c r="K9761" s="2"/>
      <c r="L9761" s="2"/>
    </row>
    <row r="9762" spans="10:12">
      <c r="J9762" s="2"/>
      <c r="K9762" s="2"/>
      <c r="L9762" s="2"/>
    </row>
    <row r="9763" spans="10:12">
      <c r="J9763" s="2"/>
      <c r="K9763" s="2"/>
      <c r="L9763" s="2"/>
    </row>
    <row r="9764" spans="10:12">
      <c r="J9764" s="2"/>
      <c r="K9764" s="2"/>
      <c r="L9764" s="2"/>
    </row>
    <row r="9765" spans="10:12">
      <c r="J9765" s="2"/>
      <c r="K9765" s="2"/>
      <c r="L9765" s="2"/>
    </row>
    <row r="9766" spans="10:12">
      <c r="J9766" s="2"/>
      <c r="K9766" s="2"/>
      <c r="L9766" s="2"/>
    </row>
    <row r="9767" spans="10:12">
      <c r="J9767" s="2"/>
      <c r="K9767" s="2"/>
      <c r="L9767" s="2"/>
    </row>
    <row r="9768" spans="10:12">
      <c r="J9768" s="2"/>
      <c r="K9768" s="2"/>
      <c r="L9768" s="2"/>
    </row>
    <row r="9769" spans="10:12">
      <c r="J9769" s="2"/>
      <c r="K9769" s="2"/>
      <c r="L9769" s="2"/>
    </row>
    <row r="9770" spans="10:12">
      <c r="J9770" s="2"/>
      <c r="K9770" s="2"/>
      <c r="L9770" s="2"/>
    </row>
    <row r="9771" spans="10:12">
      <c r="J9771" s="2"/>
      <c r="K9771" s="2"/>
      <c r="L9771" s="2"/>
    </row>
    <row r="9772" spans="10:12">
      <c r="J9772" s="2"/>
      <c r="K9772" s="2"/>
      <c r="L9772" s="2"/>
    </row>
    <row r="9773" spans="10:12">
      <c r="J9773" s="2"/>
      <c r="K9773" s="2"/>
      <c r="L9773" s="2"/>
    </row>
    <row r="9774" spans="10:12">
      <c r="J9774" s="2"/>
      <c r="K9774" s="2"/>
      <c r="L9774" s="2"/>
    </row>
    <row r="9775" spans="10:12">
      <c r="J9775" s="2"/>
      <c r="K9775" s="2"/>
      <c r="L9775" s="2"/>
    </row>
    <row r="9776" spans="10:12">
      <c r="J9776" s="2"/>
      <c r="K9776" s="2"/>
      <c r="L9776" s="2"/>
    </row>
    <row r="9777" spans="10:12">
      <c r="J9777" s="2"/>
      <c r="K9777" s="2"/>
      <c r="L9777" s="2"/>
    </row>
    <row r="9778" spans="10:12">
      <c r="J9778" s="2"/>
      <c r="K9778" s="2"/>
      <c r="L9778" s="2"/>
    </row>
    <row r="9779" spans="10:12">
      <c r="J9779" s="2"/>
      <c r="K9779" s="2"/>
      <c r="L9779" s="2"/>
    </row>
    <row r="9780" spans="10:12">
      <c r="J9780" s="2"/>
      <c r="K9780" s="2"/>
      <c r="L9780" s="2"/>
    </row>
    <row r="9781" spans="10:12">
      <c r="J9781" s="2"/>
      <c r="K9781" s="2"/>
      <c r="L9781" s="2"/>
    </row>
    <row r="9782" spans="10:12">
      <c r="J9782" s="2"/>
      <c r="K9782" s="2"/>
      <c r="L9782" s="2"/>
    </row>
    <row r="9783" spans="10:12">
      <c r="J9783" s="2"/>
      <c r="K9783" s="2"/>
      <c r="L9783" s="2"/>
    </row>
    <row r="9784" spans="10:12">
      <c r="J9784" s="2"/>
      <c r="K9784" s="2"/>
      <c r="L9784" s="2"/>
    </row>
    <row r="9785" spans="10:12">
      <c r="J9785" s="2"/>
      <c r="K9785" s="2"/>
      <c r="L9785" s="2"/>
    </row>
    <row r="9786" spans="10:12">
      <c r="J9786" s="2"/>
      <c r="K9786" s="2"/>
      <c r="L9786" s="2"/>
    </row>
    <row r="9787" spans="10:12">
      <c r="J9787" s="2"/>
      <c r="K9787" s="2"/>
      <c r="L9787" s="2"/>
    </row>
    <row r="9788" spans="10:12">
      <c r="J9788" s="2"/>
      <c r="K9788" s="2"/>
      <c r="L9788" s="2"/>
    </row>
    <row r="9789" spans="10:12">
      <c r="J9789" s="2"/>
      <c r="K9789" s="2"/>
      <c r="L9789" s="2"/>
    </row>
    <row r="9790" spans="10:12">
      <c r="J9790" s="2"/>
      <c r="K9790" s="2"/>
      <c r="L9790" s="2"/>
    </row>
    <row r="9791" spans="10:12">
      <c r="J9791" s="2"/>
      <c r="K9791" s="2"/>
      <c r="L9791" s="2"/>
    </row>
    <row r="9792" spans="10:12">
      <c r="J9792" s="2"/>
      <c r="K9792" s="2"/>
      <c r="L9792" s="2"/>
    </row>
    <row r="9793" spans="10:12">
      <c r="J9793" s="2"/>
      <c r="K9793" s="2"/>
      <c r="L9793" s="2"/>
    </row>
    <row r="9794" spans="10:12">
      <c r="J9794" s="2"/>
      <c r="K9794" s="2"/>
      <c r="L9794" s="2"/>
    </row>
    <row r="9795" spans="10:12">
      <c r="J9795" s="2"/>
      <c r="K9795" s="2"/>
      <c r="L9795" s="2"/>
    </row>
    <row r="9796" spans="10:12">
      <c r="J9796" s="2"/>
      <c r="K9796" s="2"/>
      <c r="L9796" s="2"/>
    </row>
    <row r="9797" spans="10:12">
      <c r="J9797" s="2"/>
      <c r="K9797" s="2"/>
      <c r="L9797" s="2"/>
    </row>
    <row r="9798" spans="10:12">
      <c r="J9798" s="2"/>
      <c r="K9798" s="2"/>
      <c r="L9798" s="2"/>
    </row>
    <row r="9799" spans="10:12">
      <c r="J9799" s="2"/>
      <c r="K9799" s="2"/>
      <c r="L9799" s="2"/>
    </row>
    <row r="9800" spans="10:12">
      <c r="J9800" s="2"/>
      <c r="K9800" s="2"/>
      <c r="L9800" s="2"/>
    </row>
    <row r="9801" spans="10:12">
      <c r="J9801" s="2"/>
      <c r="K9801" s="2"/>
      <c r="L9801" s="2"/>
    </row>
    <row r="9802" spans="10:12">
      <c r="J9802" s="2"/>
      <c r="K9802" s="2"/>
      <c r="L9802" s="2"/>
    </row>
    <row r="9803" spans="10:12">
      <c r="J9803" s="2"/>
      <c r="K9803" s="2"/>
      <c r="L9803" s="2"/>
    </row>
    <row r="9804" spans="10:12">
      <c r="J9804" s="2"/>
      <c r="K9804" s="2"/>
      <c r="L9804" s="2"/>
    </row>
    <row r="9805" spans="10:12">
      <c r="J9805" s="2"/>
      <c r="K9805" s="2"/>
      <c r="L9805" s="2"/>
    </row>
    <row r="9806" spans="10:12">
      <c r="J9806" s="2"/>
      <c r="K9806" s="2"/>
      <c r="L9806" s="2"/>
    </row>
    <row r="9807" spans="10:12">
      <c r="J9807" s="2"/>
      <c r="K9807" s="2"/>
      <c r="L9807" s="2"/>
    </row>
    <row r="9808" spans="10:12">
      <c r="J9808" s="2"/>
      <c r="K9808" s="2"/>
      <c r="L9808" s="2"/>
    </row>
    <row r="9809" spans="10:12">
      <c r="J9809" s="2"/>
      <c r="K9809" s="2"/>
      <c r="L9809" s="2"/>
    </row>
    <row r="9810" spans="10:12">
      <c r="J9810" s="2"/>
      <c r="K9810" s="2"/>
      <c r="L9810" s="2"/>
    </row>
    <row r="9811" spans="10:12">
      <c r="J9811" s="2"/>
      <c r="K9811" s="2"/>
      <c r="L9811" s="2"/>
    </row>
    <row r="9812" spans="10:12">
      <c r="J9812" s="2"/>
      <c r="K9812" s="2"/>
      <c r="L9812" s="2"/>
    </row>
    <row r="9813" spans="10:12">
      <c r="J9813" s="2"/>
      <c r="K9813" s="2"/>
      <c r="L9813" s="2"/>
    </row>
    <row r="9814" spans="10:12">
      <c r="J9814" s="2"/>
      <c r="K9814" s="2"/>
      <c r="L9814" s="2"/>
    </row>
    <row r="9815" spans="10:12">
      <c r="J9815" s="2"/>
      <c r="K9815" s="2"/>
      <c r="L9815" s="2"/>
    </row>
    <row r="9816" spans="10:12">
      <c r="J9816" s="2"/>
      <c r="K9816" s="2"/>
      <c r="L9816" s="2"/>
    </row>
    <row r="9817" spans="10:12">
      <c r="J9817" s="2"/>
      <c r="K9817" s="2"/>
      <c r="L9817" s="2"/>
    </row>
    <row r="9818" spans="10:12">
      <c r="J9818" s="2"/>
      <c r="K9818" s="2"/>
      <c r="L9818" s="2"/>
    </row>
    <row r="9819" spans="10:12">
      <c r="J9819" s="2"/>
      <c r="K9819" s="2"/>
      <c r="L9819" s="2"/>
    </row>
    <row r="9820" spans="10:12">
      <c r="J9820" s="2"/>
      <c r="K9820" s="2"/>
      <c r="L9820" s="2"/>
    </row>
    <row r="9821" spans="10:12">
      <c r="J9821" s="2"/>
      <c r="K9821" s="2"/>
      <c r="L9821" s="2"/>
    </row>
    <row r="9822" spans="10:12">
      <c r="J9822" s="2"/>
      <c r="K9822" s="2"/>
      <c r="L9822" s="2"/>
    </row>
    <row r="9823" spans="10:12">
      <c r="J9823" s="2"/>
      <c r="K9823" s="2"/>
      <c r="L9823" s="2"/>
    </row>
    <row r="9824" spans="10:12">
      <c r="J9824" s="2"/>
      <c r="K9824" s="2"/>
      <c r="L9824" s="2"/>
    </row>
    <row r="9825" spans="10:12">
      <c r="J9825" s="2"/>
      <c r="K9825" s="2"/>
      <c r="L9825" s="2"/>
    </row>
    <row r="9826" spans="10:12">
      <c r="J9826" s="2"/>
      <c r="K9826" s="2"/>
      <c r="L9826" s="2"/>
    </row>
    <row r="9827" spans="10:12">
      <c r="J9827" s="2"/>
      <c r="K9827" s="2"/>
      <c r="L9827" s="2"/>
    </row>
    <row r="9828" spans="10:12">
      <c r="J9828" s="2"/>
      <c r="K9828" s="2"/>
      <c r="L9828" s="2"/>
    </row>
    <row r="9829" spans="10:12">
      <c r="J9829" s="2"/>
      <c r="K9829" s="2"/>
      <c r="L9829" s="2"/>
    </row>
    <row r="9830" spans="10:12">
      <c r="J9830" s="2"/>
      <c r="K9830" s="2"/>
      <c r="L9830" s="2"/>
    </row>
    <row r="9831" spans="10:12">
      <c r="J9831" s="2"/>
      <c r="K9831" s="2"/>
      <c r="L9831" s="2"/>
    </row>
    <row r="9832" spans="10:12">
      <c r="J9832" s="2"/>
      <c r="K9832" s="2"/>
      <c r="L9832" s="2"/>
    </row>
    <row r="9833" spans="10:12">
      <c r="J9833" s="2"/>
      <c r="K9833" s="2"/>
      <c r="L9833" s="2"/>
    </row>
    <row r="9834" spans="10:12">
      <c r="J9834" s="2"/>
      <c r="K9834" s="2"/>
      <c r="L9834" s="2"/>
    </row>
    <row r="9835" spans="10:12">
      <c r="J9835" s="2"/>
      <c r="K9835" s="2"/>
      <c r="L9835" s="2"/>
    </row>
    <row r="9836" spans="10:12">
      <c r="J9836" s="2"/>
      <c r="K9836" s="2"/>
      <c r="L9836" s="2"/>
    </row>
    <row r="9837" spans="10:12">
      <c r="J9837" s="2"/>
      <c r="K9837" s="2"/>
      <c r="L9837" s="2"/>
    </row>
    <row r="9838" spans="10:12">
      <c r="J9838" s="2"/>
      <c r="K9838" s="2"/>
      <c r="L9838" s="2"/>
    </row>
    <row r="9839" spans="10:12">
      <c r="J9839" s="2"/>
      <c r="K9839" s="2"/>
      <c r="L9839" s="2"/>
    </row>
    <row r="9840" spans="10:12">
      <c r="J9840" s="2"/>
      <c r="K9840" s="2"/>
      <c r="L9840" s="2"/>
    </row>
    <row r="9841" spans="10:12">
      <c r="J9841" s="2"/>
      <c r="K9841" s="2"/>
      <c r="L9841" s="2"/>
    </row>
    <row r="9842" spans="10:12">
      <c r="J9842" s="2"/>
      <c r="K9842" s="2"/>
      <c r="L9842" s="2"/>
    </row>
    <row r="9843" spans="10:12">
      <c r="J9843" s="2"/>
      <c r="K9843" s="2"/>
      <c r="L9843" s="2"/>
    </row>
    <row r="9844" spans="10:12">
      <c r="J9844" s="2"/>
      <c r="K9844" s="2"/>
      <c r="L9844" s="2"/>
    </row>
    <row r="9845" spans="10:12">
      <c r="J9845" s="2"/>
      <c r="K9845" s="2"/>
      <c r="L9845" s="2"/>
    </row>
    <row r="9846" spans="10:12">
      <c r="J9846" s="2"/>
      <c r="K9846" s="2"/>
      <c r="L9846" s="2"/>
    </row>
    <row r="9847" spans="10:12">
      <c r="J9847" s="2"/>
      <c r="K9847" s="2"/>
      <c r="L9847" s="2"/>
    </row>
    <row r="9848" spans="10:12">
      <c r="J9848" s="2"/>
      <c r="K9848" s="2"/>
      <c r="L9848" s="2"/>
    </row>
    <row r="9849" spans="10:12">
      <c r="J9849" s="2"/>
      <c r="K9849" s="2"/>
      <c r="L9849" s="2"/>
    </row>
    <row r="9850" spans="10:12">
      <c r="J9850" s="2"/>
      <c r="K9850" s="2"/>
      <c r="L9850" s="2"/>
    </row>
    <row r="9851" spans="10:12">
      <c r="J9851" s="2"/>
      <c r="K9851" s="2"/>
      <c r="L9851" s="2"/>
    </row>
    <row r="9852" spans="10:12">
      <c r="J9852" s="2"/>
      <c r="K9852" s="2"/>
      <c r="L9852" s="2"/>
    </row>
    <row r="9853" spans="10:12">
      <c r="J9853" s="2"/>
      <c r="K9853" s="2"/>
      <c r="L9853" s="2"/>
    </row>
    <row r="9854" spans="10:12">
      <c r="J9854" s="2"/>
      <c r="K9854" s="2"/>
      <c r="L9854" s="2"/>
    </row>
    <row r="9855" spans="10:12">
      <c r="J9855" s="2"/>
      <c r="K9855" s="2"/>
      <c r="L9855" s="2"/>
    </row>
    <row r="9856" spans="10:12">
      <c r="J9856" s="2"/>
      <c r="K9856" s="2"/>
      <c r="L9856" s="2"/>
    </row>
    <row r="9857" spans="10:12">
      <c r="J9857" s="2"/>
      <c r="K9857" s="2"/>
      <c r="L9857" s="2"/>
    </row>
    <row r="9858" spans="10:12">
      <c r="J9858" s="2"/>
      <c r="K9858" s="2"/>
      <c r="L9858" s="2"/>
    </row>
    <row r="9859" spans="10:12">
      <c r="J9859" s="2"/>
      <c r="K9859" s="2"/>
      <c r="L9859" s="2"/>
    </row>
    <row r="9860" spans="10:12">
      <c r="J9860" s="2"/>
      <c r="K9860" s="2"/>
      <c r="L9860" s="2"/>
    </row>
    <row r="9861" spans="10:12">
      <c r="J9861" s="2"/>
      <c r="K9861" s="2"/>
      <c r="L9861" s="2"/>
    </row>
    <row r="9862" spans="10:12">
      <c r="J9862" s="2"/>
      <c r="K9862" s="2"/>
      <c r="L9862" s="2"/>
    </row>
    <row r="9863" spans="10:12">
      <c r="J9863" s="2"/>
      <c r="K9863" s="2"/>
      <c r="L9863" s="2"/>
    </row>
    <row r="9864" spans="10:12">
      <c r="J9864" s="2"/>
      <c r="K9864" s="2"/>
      <c r="L9864" s="2"/>
    </row>
    <row r="9865" spans="10:12">
      <c r="J9865" s="2"/>
      <c r="K9865" s="2"/>
      <c r="L9865" s="2"/>
    </row>
    <row r="9866" spans="10:12">
      <c r="J9866" s="2"/>
      <c r="K9866" s="2"/>
      <c r="L9866" s="2"/>
    </row>
    <row r="9867" spans="10:12">
      <c r="J9867" s="2"/>
      <c r="K9867" s="2"/>
      <c r="L9867" s="2"/>
    </row>
    <row r="9868" spans="10:12">
      <c r="J9868" s="2"/>
      <c r="K9868" s="2"/>
      <c r="L9868" s="2"/>
    </row>
    <row r="9869" spans="10:12">
      <c r="J9869" s="2"/>
      <c r="K9869" s="2"/>
      <c r="L9869" s="2"/>
    </row>
    <row r="9870" spans="10:12">
      <c r="J9870" s="2"/>
      <c r="K9870" s="2"/>
      <c r="L9870" s="2"/>
    </row>
    <row r="9871" spans="10:12">
      <c r="J9871" s="2"/>
      <c r="K9871" s="2"/>
      <c r="L9871" s="2"/>
    </row>
    <row r="9872" spans="10:12">
      <c r="J9872" s="2"/>
      <c r="K9872" s="2"/>
      <c r="L9872" s="2"/>
    </row>
    <row r="9873" spans="10:12">
      <c r="J9873" s="2"/>
      <c r="K9873" s="2"/>
      <c r="L9873" s="2"/>
    </row>
    <row r="9874" spans="10:12">
      <c r="J9874" s="2"/>
      <c r="K9874" s="2"/>
      <c r="L9874" s="2"/>
    </row>
    <row r="9875" spans="10:12">
      <c r="J9875" s="2"/>
      <c r="K9875" s="2"/>
      <c r="L9875" s="2"/>
    </row>
    <row r="9876" spans="10:12">
      <c r="J9876" s="2"/>
      <c r="K9876" s="2"/>
      <c r="L9876" s="2"/>
    </row>
    <row r="9877" spans="10:12">
      <c r="J9877" s="2"/>
      <c r="K9877" s="2"/>
      <c r="L9877" s="2"/>
    </row>
    <row r="9878" spans="10:12">
      <c r="J9878" s="2"/>
      <c r="K9878" s="2"/>
      <c r="L9878" s="2"/>
    </row>
    <row r="9879" spans="10:12">
      <c r="J9879" s="2"/>
      <c r="K9879" s="2"/>
      <c r="L9879" s="2"/>
    </row>
    <row r="9880" spans="10:12">
      <c r="J9880" s="2"/>
      <c r="K9880" s="2"/>
      <c r="L9880" s="2"/>
    </row>
    <row r="9881" spans="10:12">
      <c r="J9881" s="2"/>
      <c r="K9881" s="2"/>
      <c r="L9881" s="2"/>
    </row>
    <row r="9882" spans="10:12">
      <c r="J9882" s="2"/>
      <c r="K9882" s="2"/>
      <c r="L9882" s="2"/>
    </row>
    <row r="9883" spans="10:12">
      <c r="J9883" s="2"/>
      <c r="K9883" s="2"/>
      <c r="L9883" s="2"/>
    </row>
    <row r="9884" spans="10:12">
      <c r="J9884" s="2"/>
      <c r="K9884" s="2"/>
      <c r="L9884" s="2"/>
    </row>
    <row r="9885" spans="10:12">
      <c r="J9885" s="2"/>
      <c r="K9885" s="2"/>
      <c r="L9885" s="2"/>
    </row>
    <row r="9886" spans="10:12">
      <c r="J9886" s="2"/>
      <c r="K9886" s="2"/>
      <c r="L9886" s="2"/>
    </row>
    <row r="9887" spans="10:12">
      <c r="J9887" s="2"/>
      <c r="K9887" s="2"/>
      <c r="L9887" s="2"/>
    </row>
    <row r="9888" spans="10:12">
      <c r="J9888" s="2"/>
      <c r="K9888" s="2"/>
      <c r="L9888" s="2"/>
    </row>
    <row r="9889" spans="10:12">
      <c r="J9889" s="2"/>
      <c r="K9889" s="2"/>
      <c r="L9889" s="2"/>
    </row>
    <row r="9890" spans="10:12">
      <c r="J9890" s="2"/>
      <c r="K9890" s="2"/>
      <c r="L9890" s="2"/>
    </row>
    <row r="9891" spans="10:12">
      <c r="J9891" s="2"/>
      <c r="K9891" s="2"/>
      <c r="L9891" s="2"/>
    </row>
    <row r="9892" spans="10:12">
      <c r="J9892" s="2"/>
      <c r="K9892" s="2"/>
      <c r="L9892" s="2"/>
    </row>
    <row r="9893" spans="10:12">
      <c r="J9893" s="2"/>
      <c r="K9893" s="2"/>
      <c r="L9893" s="2"/>
    </row>
    <row r="9894" spans="10:12">
      <c r="J9894" s="2"/>
      <c r="K9894" s="2"/>
      <c r="L9894" s="2"/>
    </row>
    <row r="9895" spans="10:12">
      <c r="J9895" s="2"/>
      <c r="K9895" s="2"/>
      <c r="L9895" s="2"/>
    </row>
    <row r="9896" spans="10:12">
      <c r="J9896" s="2"/>
      <c r="K9896" s="2"/>
      <c r="L9896" s="2"/>
    </row>
    <row r="9897" spans="10:12">
      <c r="J9897" s="2"/>
      <c r="K9897" s="2"/>
      <c r="L9897" s="2"/>
    </row>
    <row r="9898" spans="10:12">
      <c r="J9898" s="2"/>
      <c r="K9898" s="2"/>
      <c r="L9898" s="2"/>
    </row>
    <row r="9899" spans="10:12">
      <c r="J9899" s="2"/>
      <c r="K9899" s="2"/>
      <c r="L9899" s="2"/>
    </row>
    <row r="9900" spans="10:12">
      <c r="J9900" s="2"/>
      <c r="K9900" s="2"/>
      <c r="L9900" s="2"/>
    </row>
    <row r="9901" spans="10:12">
      <c r="J9901" s="2"/>
      <c r="K9901" s="2"/>
      <c r="L9901" s="2"/>
    </row>
    <row r="9902" spans="10:12">
      <c r="J9902" s="2"/>
      <c r="K9902" s="2"/>
      <c r="L9902" s="2"/>
    </row>
    <row r="9903" spans="10:12">
      <c r="J9903" s="2"/>
      <c r="K9903" s="2"/>
      <c r="L9903" s="2"/>
    </row>
    <row r="9904" spans="10:12">
      <c r="J9904" s="2"/>
      <c r="K9904" s="2"/>
      <c r="L9904" s="2"/>
    </row>
    <row r="9905" spans="10:12">
      <c r="J9905" s="2"/>
      <c r="K9905" s="2"/>
      <c r="L9905" s="2"/>
    </row>
    <row r="9906" spans="10:12">
      <c r="J9906" s="2"/>
      <c r="K9906" s="2"/>
      <c r="L9906" s="2"/>
    </row>
    <row r="9907" spans="10:12">
      <c r="J9907" s="2"/>
      <c r="K9907" s="2"/>
      <c r="L9907" s="2"/>
    </row>
    <row r="9908" spans="10:12">
      <c r="J9908" s="2"/>
      <c r="K9908" s="2"/>
      <c r="L9908" s="2"/>
    </row>
    <row r="9909" spans="10:12">
      <c r="J9909" s="2"/>
      <c r="K9909" s="2"/>
      <c r="L9909" s="2"/>
    </row>
    <row r="9910" spans="10:12">
      <c r="J9910" s="2"/>
      <c r="K9910" s="2"/>
      <c r="L9910" s="2"/>
    </row>
    <row r="9911" spans="10:12">
      <c r="J9911" s="2"/>
      <c r="K9911" s="2"/>
      <c r="L9911" s="2"/>
    </row>
    <row r="9912" spans="10:12">
      <c r="J9912" s="2"/>
      <c r="K9912" s="2"/>
      <c r="L9912" s="2"/>
    </row>
    <row r="9913" spans="10:12">
      <c r="J9913" s="2"/>
      <c r="K9913" s="2"/>
      <c r="L9913" s="2"/>
    </row>
    <row r="9914" spans="10:12">
      <c r="J9914" s="2"/>
      <c r="K9914" s="2"/>
      <c r="L9914" s="2"/>
    </row>
    <row r="9915" spans="10:12">
      <c r="J9915" s="2"/>
      <c r="K9915" s="2"/>
      <c r="L9915" s="2"/>
    </row>
    <row r="9916" spans="10:12">
      <c r="J9916" s="2"/>
      <c r="K9916" s="2"/>
      <c r="L9916" s="2"/>
    </row>
    <row r="9917" spans="10:12">
      <c r="J9917" s="2"/>
      <c r="K9917" s="2"/>
      <c r="L9917" s="2"/>
    </row>
    <row r="9918" spans="10:12">
      <c r="J9918" s="2"/>
      <c r="K9918" s="2"/>
      <c r="L9918" s="2"/>
    </row>
    <row r="9919" spans="10:12">
      <c r="J9919" s="2"/>
      <c r="K9919" s="2"/>
      <c r="L9919" s="2"/>
    </row>
    <row r="9920" spans="10:12">
      <c r="J9920" s="2"/>
      <c r="K9920" s="2"/>
      <c r="L9920" s="2"/>
    </row>
    <row r="9921" spans="10:12">
      <c r="J9921" s="2"/>
      <c r="K9921" s="2"/>
      <c r="L9921" s="2"/>
    </row>
    <row r="9922" spans="10:12">
      <c r="J9922" s="2"/>
      <c r="K9922" s="2"/>
      <c r="L9922" s="2"/>
    </row>
    <row r="9923" spans="10:12">
      <c r="J9923" s="2"/>
      <c r="K9923" s="2"/>
      <c r="L9923" s="2"/>
    </row>
    <row r="9924" spans="10:12">
      <c r="J9924" s="2"/>
      <c r="K9924" s="2"/>
      <c r="L9924" s="2"/>
    </row>
    <row r="9925" spans="10:12">
      <c r="J9925" s="2"/>
      <c r="K9925" s="2"/>
      <c r="L9925" s="2"/>
    </row>
    <row r="9926" spans="10:12">
      <c r="J9926" s="2"/>
      <c r="K9926" s="2"/>
      <c r="L9926" s="2"/>
    </row>
    <row r="9927" spans="10:12">
      <c r="J9927" s="2"/>
      <c r="K9927" s="2"/>
      <c r="L9927" s="2"/>
    </row>
    <row r="9928" spans="10:12">
      <c r="J9928" s="2"/>
      <c r="K9928" s="2"/>
      <c r="L9928" s="2"/>
    </row>
    <row r="9929" spans="10:12">
      <c r="J9929" s="2"/>
      <c r="K9929" s="2"/>
      <c r="L9929" s="2"/>
    </row>
    <row r="9930" spans="10:12">
      <c r="J9930" s="2"/>
      <c r="K9930" s="2"/>
      <c r="L9930" s="2"/>
    </row>
    <row r="9931" spans="10:12">
      <c r="J9931" s="2"/>
      <c r="K9931" s="2"/>
      <c r="L9931" s="2"/>
    </row>
    <row r="9932" spans="10:12">
      <c r="J9932" s="2"/>
      <c r="K9932" s="2"/>
      <c r="L9932" s="2"/>
    </row>
    <row r="9933" spans="10:12">
      <c r="J9933" s="2"/>
      <c r="K9933" s="2"/>
      <c r="L9933" s="2"/>
    </row>
    <row r="9934" spans="10:12">
      <c r="J9934" s="2"/>
      <c r="K9934" s="2"/>
      <c r="L9934" s="2"/>
    </row>
    <row r="9935" spans="10:12">
      <c r="J9935" s="2"/>
      <c r="K9935" s="2"/>
      <c r="L9935" s="2"/>
    </row>
    <row r="9936" spans="10:12">
      <c r="J9936" s="2"/>
      <c r="K9936" s="2"/>
      <c r="L9936" s="2"/>
    </row>
    <row r="9937" spans="10:12">
      <c r="J9937" s="2"/>
      <c r="K9937" s="2"/>
      <c r="L9937" s="2"/>
    </row>
    <row r="9938" spans="10:12">
      <c r="J9938" s="2"/>
      <c r="K9938" s="2"/>
      <c r="L9938" s="2"/>
    </row>
    <row r="9939" spans="10:12">
      <c r="J9939" s="2"/>
      <c r="K9939" s="2"/>
      <c r="L9939" s="2"/>
    </row>
    <row r="9940" spans="10:12">
      <c r="J9940" s="2"/>
      <c r="K9940" s="2"/>
      <c r="L9940" s="2"/>
    </row>
    <row r="9941" spans="10:12">
      <c r="J9941" s="2"/>
      <c r="K9941" s="2"/>
      <c r="L9941" s="2"/>
    </row>
    <row r="9942" spans="10:12">
      <c r="J9942" s="2"/>
      <c r="K9942" s="2"/>
      <c r="L9942" s="2"/>
    </row>
    <row r="9943" spans="10:12">
      <c r="J9943" s="2"/>
      <c r="K9943" s="2"/>
      <c r="L9943" s="2"/>
    </row>
    <row r="9944" spans="10:12">
      <c r="J9944" s="2"/>
      <c r="K9944" s="2"/>
      <c r="L9944" s="2"/>
    </row>
    <row r="9945" spans="10:12">
      <c r="J9945" s="2"/>
      <c r="K9945" s="2"/>
      <c r="L9945" s="2"/>
    </row>
    <row r="9946" spans="10:12">
      <c r="J9946" s="2"/>
      <c r="K9946" s="2"/>
      <c r="L9946" s="2"/>
    </row>
    <row r="9947" spans="10:12">
      <c r="J9947" s="2"/>
      <c r="K9947" s="2"/>
      <c r="L9947" s="2"/>
    </row>
    <row r="9948" spans="10:12">
      <c r="J9948" s="2"/>
      <c r="K9948" s="2"/>
      <c r="L9948" s="2"/>
    </row>
    <row r="9949" spans="10:12">
      <c r="J9949" s="2"/>
      <c r="K9949" s="2"/>
      <c r="L9949" s="2"/>
    </row>
    <row r="9950" spans="10:12">
      <c r="J9950" s="2"/>
      <c r="K9950" s="2"/>
      <c r="L9950" s="2"/>
    </row>
    <row r="9951" spans="10:12">
      <c r="J9951" s="2"/>
      <c r="K9951" s="2"/>
      <c r="L9951" s="2"/>
    </row>
    <row r="9952" spans="10:12">
      <c r="J9952" s="2"/>
      <c r="K9952" s="2"/>
      <c r="L9952" s="2"/>
    </row>
    <row r="9953" spans="10:12">
      <c r="J9953" s="2"/>
      <c r="K9953" s="2"/>
      <c r="L9953" s="2"/>
    </row>
    <row r="9954" spans="10:12">
      <c r="J9954" s="2"/>
      <c r="K9954" s="2"/>
      <c r="L9954" s="2"/>
    </row>
    <row r="9955" spans="10:12">
      <c r="J9955" s="2"/>
      <c r="K9955" s="2"/>
      <c r="L9955" s="2"/>
    </row>
    <row r="9956" spans="10:12">
      <c r="J9956" s="2"/>
      <c r="K9956" s="2"/>
      <c r="L9956" s="2"/>
    </row>
    <row r="9957" spans="10:12">
      <c r="J9957" s="2"/>
      <c r="K9957" s="2"/>
      <c r="L9957" s="2"/>
    </row>
    <row r="9958" spans="10:12">
      <c r="J9958" s="2"/>
      <c r="K9958" s="2"/>
      <c r="L9958" s="2"/>
    </row>
    <row r="9959" spans="10:12">
      <c r="J9959" s="2"/>
      <c r="K9959" s="2"/>
      <c r="L9959" s="2"/>
    </row>
    <row r="9960" spans="10:12">
      <c r="J9960" s="2"/>
      <c r="K9960" s="2"/>
      <c r="L9960" s="2"/>
    </row>
    <row r="9961" spans="10:12">
      <c r="J9961" s="2"/>
      <c r="K9961" s="2"/>
      <c r="L9961" s="2"/>
    </row>
    <row r="9962" spans="10:12">
      <c r="J9962" s="2"/>
      <c r="K9962" s="2"/>
      <c r="L9962" s="2"/>
    </row>
    <row r="9963" spans="10:12">
      <c r="J9963" s="2"/>
      <c r="K9963" s="2"/>
      <c r="L9963" s="2"/>
    </row>
    <row r="9964" spans="10:12">
      <c r="J9964" s="2"/>
      <c r="K9964" s="2"/>
      <c r="L9964" s="2"/>
    </row>
    <row r="9965" spans="10:12">
      <c r="J9965" s="2"/>
      <c r="K9965" s="2"/>
      <c r="L9965" s="2"/>
    </row>
    <row r="9966" spans="10:12">
      <c r="J9966" s="2"/>
      <c r="K9966" s="2"/>
      <c r="L9966" s="2"/>
    </row>
    <row r="9967" spans="10:12">
      <c r="J9967" s="2"/>
      <c r="K9967" s="2"/>
      <c r="L9967" s="2"/>
    </row>
    <row r="9968" spans="10:12">
      <c r="J9968" s="2"/>
      <c r="K9968" s="2"/>
      <c r="L9968" s="2"/>
    </row>
    <row r="9969" spans="10:12">
      <c r="J9969" s="2"/>
      <c r="K9969" s="2"/>
      <c r="L9969" s="2"/>
    </row>
    <row r="9970" spans="10:12">
      <c r="J9970" s="2"/>
      <c r="K9970" s="2"/>
      <c r="L9970" s="2"/>
    </row>
    <row r="9971" spans="10:12">
      <c r="J9971" s="2"/>
      <c r="K9971" s="2"/>
      <c r="L9971" s="2"/>
    </row>
    <row r="9972" spans="10:12">
      <c r="J9972" s="2"/>
      <c r="K9972" s="2"/>
      <c r="L9972" s="2"/>
    </row>
    <row r="9973" spans="10:12">
      <c r="J9973" s="2"/>
      <c r="K9973" s="2"/>
      <c r="L9973" s="2"/>
    </row>
    <row r="9974" spans="10:12">
      <c r="J9974" s="2"/>
      <c r="K9974" s="2"/>
      <c r="L9974" s="2"/>
    </row>
    <row r="9975" spans="10:12">
      <c r="J9975" s="2"/>
      <c r="K9975" s="2"/>
      <c r="L9975" s="2"/>
    </row>
    <row r="9976" spans="10:12">
      <c r="J9976" s="2"/>
      <c r="K9976" s="2"/>
      <c r="L9976" s="2"/>
    </row>
    <row r="9977" spans="10:12">
      <c r="J9977" s="2"/>
      <c r="K9977" s="2"/>
      <c r="L9977" s="2"/>
    </row>
    <row r="9978" spans="10:12">
      <c r="J9978" s="2"/>
      <c r="K9978" s="2"/>
      <c r="L9978" s="2"/>
    </row>
    <row r="9979" spans="10:12">
      <c r="J9979" s="2"/>
      <c r="K9979" s="2"/>
      <c r="L9979" s="2"/>
    </row>
    <row r="9980" spans="10:12">
      <c r="J9980" s="2"/>
      <c r="K9980" s="2"/>
      <c r="L9980" s="2"/>
    </row>
    <row r="9981" spans="10:12">
      <c r="J9981" s="2"/>
      <c r="K9981" s="2"/>
      <c r="L9981" s="2"/>
    </row>
    <row r="9982" spans="10:12">
      <c r="J9982" s="2"/>
      <c r="K9982" s="2"/>
      <c r="L9982" s="2"/>
    </row>
    <row r="9983" spans="10:12">
      <c r="J9983" s="2"/>
      <c r="K9983" s="2"/>
      <c r="L9983" s="2"/>
    </row>
    <row r="9984" spans="10:12">
      <c r="J9984" s="2"/>
      <c r="K9984" s="2"/>
      <c r="L9984" s="2"/>
    </row>
    <row r="9985" spans="10:12">
      <c r="J9985" s="2"/>
      <c r="K9985" s="2"/>
      <c r="L9985" s="2"/>
    </row>
    <row r="9986" spans="10:12">
      <c r="J9986" s="2"/>
      <c r="K9986" s="2"/>
      <c r="L9986" s="2"/>
    </row>
    <row r="9987" spans="10:12">
      <c r="J9987" s="2"/>
      <c r="K9987" s="2"/>
      <c r="L9987" s="2"/>
    </row>
    <row r="9988" spans="10:12">
      <c r="J9988" s="2"/>
      <c r="K9988" s="2"/>
      <c r="L9988" s="2"/>
    </row>
    <row r="9989" spans="10:12">
      <c r="J9989" s="2"/>
      <c r="K9989" s="2"/>
      <c r="L9989" s="2"/>
    </row>
    <row r="9990" spans="10:12">
      <c r="J9990" s="2"/>
      <c r="K9990" s="2"/>
      <c r="L9990" s="2"/>
    </row>
    <row r="9991" spans="10:12">
      <c r="J9991" s="2"/>
      <c r="K9991" s="2"/>
      <c r="L9991" s="2"/>
    </row>
    <row r="9992" spans="10:12">
      <c r="J9992" s="2"/>
      <c r="K9992" s="2"/>
      <c r="L9992" s="2"/>
    </row>
    <row r="9993" spans="10:12">
      <c r="J9993" s="2"/>
      <c r="K9993" s="2"/>
      <c r="L9993" s="2"/>
    </row>
    <row r="9994" spans="10:12">
      <c r="J9994" s="2"/>
      <c r="K9994" s="2"/>
      <c r="L9994" s="2"/>
    </row>
    <row r="9995" spans="10:12">
      <c r="J9995" s="2"/>
      <c r="K9995" s="2"/>
      <c r="L9995" s="2"/>
    </row>
    <row r="9996" spans="10:12">
      <c r="J9996" s="2"/>
      <c r="K9996" s="2"/>
      <c r="L9996" s="2"/>
    </row>
    <row r="9997" spans="10:12">
      <c r="J9997" s="2"/>
      <c r="K9997" s="2"/>
      <c r="L9997" s="2"/>
    </row>
    <row r="9998" spans="10:12">
      <c r="J9998" s="2"/>
      <c r="K9998" s="2"/>
      <c r="L9998" s="2"/>
    </row>
    <row r="9999" spans="10:12">
      <c r="J9999" s="2"/>
      <c r="K9999" s="2"/>
      <c r="L9999" s="2"/>
    </row>
    <row r="10000" spans="10:12">
      <c r="J10000" s="2"/>
      <c r="K10000" s="2"/>
      <c r="L10000" s="2"/>
    </row>
    <row r="10001" spans="10:12">
      <c r="J10001" s="2"/>
      <c r="K10001" s="2"/>
      <c r="L10001" s="2"/>
    </row>
    <row r="10002" spans="10:12">
      <c r="J10002" s="2"/>
      <c r="K10002" s="2"/>
      <c r="L10002" s="2"/>
    </row>
    <row r="10003" spans="10:12">
      <c r="J10003" s="2"/>
      <c r="K10003" s="2"/>
      <c r="L10003" s="2"/>
    </row>
    <row r="10004" spans="10:12">
      <c r="J10004" s="2"/>
      <c r="K10004" s="2"/>
      <c r="L10004" s="2"/>
    </row>
    <row r="10005" spans="10:12">
      <c r="J10005" s="2"/>
      <c r="K10005" s="2"/>
      <c r="L10005" s="2"/>
    </row>
    <row r="10006" spans="10:12">
      <c r="J10006" s="2"/>
      <c r="K10006" s="2"/>
      <c r="L10006" s="2"/>
    </row>
    <row r="10007" spans="10:12">
      <c r="J10007" s="2"/>
      <c r="K10007" s="2"/>
      <c r="L10007" s="2"/>
    </row>
    <row r="10008" spans="10:12">
      <c r="J10008" s="2"/>
      <c r="K10008" s="2"/>
      <c r="L10008" s="2"/>
    </row>
    <row r="10009" spans="10:12">
      <c r="J10009" s="2"/>
      <c r="K10009" s="2"/>
      <c r="L10009" s="2"/>
    </row>
    <row r="10010" spans="10:12">
      <c r="J10010" s="2"/>
      <c r="K10010" s="2"/>
      <c r="L10010" s="2"/>
    </row>
    <row r="10011" spans="10:12">
      <c r="J10011" s="2"/>
      <c r="K10011" s="2"/>
      <c r="L10011" s="2"/>
    </row>
    <row r="10012" spans="10:12">
      <c r="J10012" s="2"/>
      <c r="K10012" s="2"/>
      <c r="L10012" s="2"/>
    </row>
    <row r="10013" spans="10:12">
      <c r="J10013" s="2"/>
      <c r="K10013" s="2"/>
      <c r="L10013" s="2"/>
    </row>
    <row r="10014" spans="10:12">
      <c r="J10014" s="2"/>
      <c r="K10014" s="2"/>
      <c r="L10014" s="2"/>
    </row>
    <row r="10015" spans="10:12">
      <c r="J10015" s="2"/>
      <c r="K10015" s="2"/>
      <c r="L10015" s="2"/>
    </row>
    <row r="10016" spans="10:12">
      <c r="J10016" s="2"/>
      <c r="K10016" s="2"/>
      <c r="L10016" s="2"/>
    </row>
    <row r="10017" spans="10:12">
      <c r="J10017" s="2"/>
      <c r="K10017" s="2"/>
      <c r="L10017" s="2"/>
    </row>
    <row r="10018" spans="10:12">
      <c r="J10018" s="2"/>
      <c r="K10018" s="2"/>
      <c r="L10018" s="2"/>
    </row>
    <row r="10019" spans="10:12">
      <c r="J10019" s="2"/>
      <c r="K10019" s="2"/>
      <c r="L10019" s="2"/>
    </row>
    <row r="10020" spans="10:12">
      <c r="J10020" s="2"/>
      <c r="K10020" s="2"/>
      <c r="L10020" s="2"/>
    </row>
    <row r="10021" spans="10:12">
      <c r="J10021" s="2"/>
      <c r="K10021" s="2"/>
      <c r="L10021" s="2"/>
    </row>
    <row r="10022" spans="10:12">
      <c r="J10022" s="2"/>
      <c r="K10022" s="2"/>
      <c r="L10022" s="2"/>
    </row>
    <row r="10023" spans="10:12">
      <c r="J10023" s="2"/>
      <c r="K10023" s="2"/>
      <c r="L10023" s="2"/>
    </row>
    <row r="10024" spans="10:12">
      <c r="J10024" s="2"/>
      <c r="K10024" s="2"/>
      <c r="L10024" s="2"/>
    </row>
    <row r="10025" spans="10:12">
      <c r="J10025" s="2"/>
      <c r="K10025" s="2"/>
      <c r="L10025" s="2"/>
    </row>
    <row r="10026" spans="10:12">
      <c r="J10026" s="2"/>
      <c r="K10026" s="2"/>
      <c r="L10026" s="2"/>
    </row>
    <row r="10027" spans="10:12">
      <c r="J10027" s="2"/>
      <c r="K10027" s="2"/>
      <c r="L10027" s="2"/>
    </row>
    <row r="10028" spans="10:12">
      <c r="J10028" s="2"/>
      <c r="K10028" s="2"/>
      <c r="L10028" s="2"/>
    </row>
    <row r="10029" spans="10:12">
      <c r="J10029" s="2"/>
      <c r="K10029" s="2"/>
      <c r="L10029" s="2"/>
    </row>
    <row r="10030" spans="10:12">
      <c r="J10030" s="2"/>
      <c r="K10030" s="2"/>
      <c r="L10030" s="2"/>
    </row>
    <row r="10031" spans="10:12">
      <c r="J10031" s="2"/>
      <c r="K10031" s="2"/>
      <c r="L10031" s="2"/>
    </row>
    <row r="10032" spans="10:12">
      <c r="J10032" s="2"/>
      <c r="K10032" s="2"/>
      <c r="L10032" s="2"/>
    </row>
    <row r="10033" spans="10:12">
      <c r="J10033" s="2"/>
      <c r="K10033" s="2"/>
      <c r="L10033" s="2"/>
    </row>
    <row r="10034" spans="10:12">
      <c r="J10034" s="2"/>
      <c r="K10034" s="2"/>
      <c r="L10034" s="2"/>
    </row>
    <row r="10035" spans="10:12">
      <c r="J10035" s="2"/>
      <c r="K10035" s="2"/>
      <c r="L10035" s="2"/>
    </row>
    <row r="10036" spans="10:12">
      <c r="J10036" s="2"/>
      <c r="K10036" s="2"/>
      <c r="L10036" s="2"/>
    </row>
    <row r="10037" spans="10:12">
      <c r="J10037" s="2"/>
      <c r="K10037" s="2"/>
      <c r="L10037" s="2"/>
    </row>
    <row r="10038" spans="10:12">
      <c r="J10038" s="2"/>
      <c r="K10038" s="2"/>
      <c r="L10038" s="2"/>
    </row>
    <row r="10039" spans="10:12">
      <c r="J10039" s="2"/>
      <c r="K10039" s="2"/>
      <c r="L10039" s="2"/>
    </row>
    <row r="10040" spans="10:12">
      <c r="J10040" s="2"/>
      <c r="K10040" s="2"/>
      <c r="L10040" s="2"/>
    </row>
    <row r="10041" spans="10:12">
      <c r="J10041" s="2"/>
      <c r="K10041" s="2"/>
      <c r="L10041" s="2"/>
    </row>
    <row r="10042" spans="10:12">
      <c r="J10042" s="2"/>
      <c r="K10042" s="2"/>
      <c r="L10042" s="2"/>
    </row>
    <row r="10043" spans="10:12">
      <c r="J10043" s="2"/>
      <c r="K10043" s="2"/>
      <c r="L10043" s="2"/>
    </row>
    <row r="10044" spans="10:12">
      <c r="J10044" s="2"/>
      <c r="K10044" s="2"/>
      <c r="L10044" s="2"/>
    </row>
    <row r="10045" spans="10:12">
      <c r="J10045" s="2"/>
      <c r="K10045" s="2"/>
      <c r="L10045" s="2"/>
    </row>
    <row r="10046" spans="10:12">
      <c r="J10046" s="2"/>
      <c r="K10046" s="2"/>
      <c r="L10046" s="2"/>
    </row>
    <row r="10047" spans="10:12">
      <c r="J10047" s="2"/>
      <c r="K10047" s="2"/>
      <c r="L10047" s="2"/>
    </row>
    <row r="10048" spans="10:12">
      <c r="J10048" s="2"/>
      <c r="K10048" s="2"/>
      <c r="L10048" s="2"/>
    </row>
    <row r="10049" spans="10:12">
      <c r="J10049" s="2"/>
      <c r="K10049" s="2"/>
      <c r="L10049" s="2"/>
    </row>
    <row r="10050" spans="10:12">
      <c r="J10050" s="2"/>
      <c r="K10050" s="2"/>
      <c r="L10050" s="2"/>
    </row>
    <row r="10051" spans="10:12">
      <c r="J10051" s="2"/>
      <c r="K10051" s="2"/>
      <c r="L10051" s="2"/>
    </row>
    <row r="10052" spans="10:12">
      <c r="J10052" s="2"/>
      <c r="K10052" s="2"/>
      <c r="L10052" s="2"/>
    </row>
    <row r="10053" spans="10:12">
      <c r="J10053" s="2"/>
      <c r="K10053" s="2"/>
      <c r="L10053" s="2"/>
    </row>
    <row r="10054" spans="10:12">
      <c r="J10054" s="2"/>
      <c r="K10054" s="2"/>
      <c r="L10054" s="2"/>
    </row>
    <row r="10055" spans="10:12">
      <c r="J10055" s="2"/>
      <c r="K10055" s="2"/>
      <c r="L10055" s="2"/>
    </row>
    <row r="10056" spans="10:12">
      <c r="J10056" s="2"/>
      <c r="K10056" s="2"/>
      <c r="L10056" s="2"/>
    </row>
    <row r="10057" spans="10:12">
      <c r="J10057" s="2"/>
      <c r="K10057" s="2"/>
      <c r="L10057" s="2"/>
    </row>
    <row r="10058" spans="10:12">
      <c r="J10058" s="2"/>
      <c r="K10058" s="2"/>
      <c r="L10058" s="2"/>
    </row>
    <row r="10059" spans="10:12">
      <c r="J10059" s="2"/>
      <c r="K10059" s="2"/>
      <c r="L10059" s="2"/>
    </row>
    <row r="10060" spans="10:12">
      <c r="J10060" s="2"/>
      <c r="K10060" s="2"/>
      <c r="L10060" s="2"/>
    </row>
    <row r="10061" spans="10:12">
      <c r="J10061" s="2"/>
      <c r="K10061" s="2"/>
      <c r="L10061" s="2"/>
    </row>
    <row r="10062" spans="10:12">
      <c r="J10062" s="2"/>
      <c r="K10062" s="2"/>
      <c r="L10062" s="2"/>
    </row>
    <row r="10063" spans="10:12">
      <c r="J10063" s="2"/>
      <c r="K10063" s="2"/>
      <c r="L10063" s="2"/>
    </row>
    <row r="10064" spans="10:12">
      <c r="J10064" s="2"/>
      <c r="K10064" s="2"/>
      <c r="L10064" s="2"/>
    </row>
    <row r="10065" spans="10:12">
      <c r="J10065" s="2"/>
      <c r="K10065" s="2"/>
      <c r="L10065" s="2"/>
    </row>
    <row r="10066" spans="10:12">
      <c r="J10066" s="2"/>
      <c r="K10066" s="2"/>
      <c r="L10066" s="2"/>
    </row>
    <row r="10067" spans="10:12">
      <c r="J10067" s="2"/>
      <c r="K10067" s="2"/>
      <c r="L10067" s="2"/>
    </row>
    <row r="10068" spans="10:12">
      <c r="J10068" s="2"/>
      <c r="K10068" s="2"/>
      <c r="L10068" s="2"/>
    </row>
    <row r="10069" spans="10:12">
      <c r="J10069" s="2"/>
      <c r="K10069" s="2"/>
      <c r="L10069" s="2"/>
    </row>
    <row r="10070" spans="10:12">
      <c r="J10070" s="2"/>
      <c r="K10070" s="2"/>
      <c r="L10070" s="2"/>
    </row>
    <row r="10071" spans="10:12">
      <c r="J10071" s="2"/>
      <c r="K10071" s="2"/>
      <c r="L10071" s="2"/>
    </row>
    <row r="10072" spans="10:12">
      <c r="J10072" s="2"/>
      <c r="K10072" s="2"/>
      <c r="L10072" s="2"/>
    </row>
    <row r="10073" spans="10:12">
      <c r="J10073" s="2"/>
      <c r="K10073" s="2"/>
      <c r="L10073" s="2"/>
    </row>
    <row r="10074" spans="10:12">
      <c r="J10074" s="2"/>
      <c r="K10074" s="2"/>
      <c r="L10074" s="2"/>
    </row>
    <row r="10075" spans="10:12">
      <c r="J10075" s="2"/>
      <c r="K10075" s="2"/>
      <c r="L10075" s="2"/>
    </row>
    <row r="10076" spans="10:12">
      <c r="J10076" s="2"/>
      <c r="K10076" s="2"/>
      <c r="L10076" s="2"/>
    </row>
    <row r="10077" spans="10:12">
      <c r="J10077" s="2"/>
      <c r="K10077" s="2"/>
      <c r="L10077" s="2"/>
    </row>
    <row r="10078" spans="10:12">
      <c r="J10078" s="2"/>
      <c r="K10078" s="2"/>
      <c r="L10078" s="2"/>
    </row>
    <row r="10079" spans="10:12">
      <c r="J10079" s="2"/>
      <c r="K10079" s="2"/>
      <c r="L10079" s="2"/>
    </row>
    <row r="10080" spans="10:12">
      <c r="J10080" s="2"/>
      <c r="K10080" s="2"/>
      <c r="L10080" s="2"/>
    </row>
    <row r="10081" spans="10:12">
      <c r="J10081" s="2"/>
      <c r="K10081" s="2"/>
      <c r="L10081" s="2"/>
    </row>
    <row r="10082" spans="10:12">
      <c r="J10082" s="2"/>
      <c r="K10082" s="2"/>
      <c r="L10082" s="2"/>
    </row>
    <row r="10083" spans="10:12">
      <c r="J10083" s="2"/>
      <c r="K10083" s="2"/>
      <c r="L10083" s="2"/>
    </row>
    <row r="10084" spans="10:12">
      <c r="J10084" s="2"/>
      <c r="K10084" s="2"/>
      <c r="L10084" s="2"/>
    </row>
    <row r="10085" spans="10:12">
      <c r="J10085" s="2"/>
      <c r="K10085" s="2"/>
      <c r="L10085" s="2"/>
    </row>
    <row r="10086" spans="10:12">
      <c r="J10086" s="2"/>
      <c r="K10086" s="2"/>
      <c r="L10086" s="2"/>
    </row>
    <row r="10087" spans="10:12">
      <c r="J10087" s="2"/>
      <c r="K10087" s="2"/>
      <c r="L10087" s="2"/>
    </row>
    <row r="10088" spans="10:12">
      <c r="J10088" s="2"/>
      <c r="K10088" s="2"/>
      <c r="L10088" s="2"/>
    </row>
    <row r="10089" spans="10:12">
      <c r="J10089" s="2"/>
      <c r="K10089" s="2"/>
      <c r="L10089" s="2"/>
    </row>
    <row r="10090" spans="10:12">
      <c r="J10090" s="2"/>
      <c r="K10090" s="2"/>
      <c r="L10090" s="2"/>
    </row>
    <row r="10091" spans="10:12">
      <c r="J10091" s="2"/>
      <c r="K10091" s="2"/>
      <c r="L10091" s="2"/>
    </row>
    <row r="10092" spans="10:12">
      <c r="J10092" s="2"/>
      <c r="K10092" s="2"/>
      <c r="L10092" s="2"/>
    </row>
    <row r="10093" spans="10:12">
      <c r="J10093" s="2"/>
      <c r="K10093" s="2"/>
      <c r="L10093" s="2"/>
    </row>
    <row r="10094" spans="10:12">
      <c r="J10094" s="2"/>
      <c r="K10094" s="2"/>
      <c r="L10094" s="2"/>
    </row>
    <row r="10095" spans="10:12">
      <c r="J10095" s="2"/>
      <c r="K10095" s="2"/>
      <c r="L10095" s="2"/>
    </row>
    <row r="10096" spans="10:12">
      <c r="J10096" s="2"/>
      <c r="K10096" s="2"/>
      <c r="L10096" s="2"/>
    </row>
    <row r="10097" spans="10:12">
      <c r="J10097" s="2"/>
      <c r="K10097" s="2"/>
      <c r="L10097" s="2"/>
    </row>
    <row r="10098" spans="10:12">
      <c r="J10098" s="2"/>
      <c r="K10098" s="2"/>
      <c r="L10098" s="2"/>
    </row>
    <row r="10099" spans="10:12">
      <c r="J10099" s="2"/>
      <c r="K10099" s="2"/>
      <c r="L10099" s="2"/>
    </row>
    <row r="10100" spans="10:12">
      <c r="J10100" s="2"/>
      <c r="K10100" s="2"/>
      <c r="L10100" s="2"/>
    </row>
    <row r="10101" spans="10:12">
      <c r="J10101" s="2"/>
      <c r="K10101" s="2"/>
      <c r="L10101" s="2"/>
    </row>
    <row r="10102" spans="10:12">
      <c r="J10102" s="2"/>
      <c r="K10102" s="2"/>
      <c r="L10102" s="2"/>
    </row>
    <row r="10103" spans="10:12">
      <c r="J10103" s="2"/>
      <c r="K10103" s="2"/>
      <c r="L10103" s="2"/>
    </row>
    <row r="10104" spans="10:12">
      <c r="J10104" s="2"/>
      <c r="K10104" s="2"/>
      <c r="L10104" s="2"/>
    </row>
    <row r="10105" spans="10:12">
      <c r="J10105" s="2"/>
      <c r="K10105" s="2"/>
      <c r="L10105" s="2"/>
    </row>
    <row r="10106" spans="10:12">
      <c r="J10106" s="2"/>
      <c r="K10106" s="2"/>
      <c r="L10106" s="2"/>
    </row>
    <row r="10107" spans="10:12">
      <c r="J10107" s="2"/>
      <c r="K10107" s="2"/>
      <c r="L10107" s="2"/>
    </row>
    <row r="10108" spans="10:12">
      <c r="J10108" s="2"/>
      <c r="K10108" s="2"/>
      <c r="L10108" s="2"/>
    </row>
    <row r="10109" spans="10:12">
      <c r="J10109" s="2"/>
      <c r="K10109" s="2"/>
      <c r="L10109" s="2"/>
    </row>
    <row r="10110" spans="10:12">
      <c r="J10110" s="2"/>
      <c r="K10110" s="2"/>
      <c r="L10110" s="2"/>
    </row>
    <row r="10111" spans="10:12">
      <c r="J10111" s="2"/>
      <c r="K10111" s="2"/>
      <c r="L10111" s="2"/>
    </row>
    <row r="10112" spans="10:12">
      <c r="J10112" s="2"/>
      <c r="K10112" s="2"/>
      <c r="L10112" s="2"/>
    </row>
    <row r="10113" spans="10:12">
      <c r="J10113" s="2"/>
      <c r="K10113" s="2"/>
      <c r="L10113" s="2"/>
    </row>
    <row r="10114" spans="10:12">
      <c r="J10114" s="2"/>
      <c r="K10114" s="2"/>
      <c r="L10114" s="2"/>
    </row>
    <row r="10115" spans="10:12">
      <c r="J10115" s="2"/>
      <c r="K10115" s="2"/>
      <c r="L10115" s="2"/>
    </row>
    <row r="10116" spans="10:12">
      <c r="J10116" s="2"/>
      <c r="K10116" s="2"/>
      <c r="L10116" s="2"/>
    </row>
    <row r="10117" spans="10:12">
      <c r="J10117" s="2"/>
      <c r="K10117" s="2"/>
      <c r="L10117" s="2"/>
    </row>
    <row r="10118" spans="10:12">
      <c r="J10118" s="2"/>
      <c r="K10118" s="2"/>
      <c r="L10118" s="2"/>
    </row>
    <row r="10119" spans="10:12">
      <c r="J10119" s="2"/>
      <c r="K10119" s="2"/>
      <c r="L10119" s="2"/>
    </row>
    <row r="10120" spans="10:12">
      <c r="J10120" s="2"/>
      <c r="K10120" s="2"/>
      <c r="L10120" s="2"/>
    </row>
    <row r="10121" spans="10:12">
      <c r="J10121" s="2"/>
      <c r="K10121" s="2"/>
      <c r="L10121" s="2"/>
    </row>
    <row r="10122" spans="10:12">
      <c r="J10122" s="2"/>
      <c r="K10122" s="2"/>
      <c r="L10122" s="2"/>
    </row>
    <row r="10123" spans="10:12">
      <c r="J10123" s="2"/>
      <c r="K10123" s="2"/>
      <c r="L10123" s="2"/>
    </row>
    <row r="10124" spans="10:12">
      <c r="J10124" s="2"/>
      <c r="K10124" s="2"/>
      <c r="L10124" s="2"/>
    </row>
    <row r="10125" spans="10:12">
      <c r="J10125" s="2"/>
      <c r="K10125" s="2"/>
      <c r="L10125" s="2"/>
    </row>
    <row r="10126" spans="10:12">
      <c r="J10126" s="2"/>
      <c r="K10126" s="2"/>
      <c r="L10126" s="2"/>
    </row>
    <row r="10127" spans="10:12">
      <c r="J10127" s="2"/>
      <c r="K10127" s="2"/>
      <c r="L10127" s="2"/>
    </row>
    <row r="10128" spans="10:12">
      <c r="J10128" s="2"/>
      <c r="K10128" s="2"/>
      <c r="L10128" s="2"/>
    </row>
    <row r="10129" spans="10:12">
      <c r="J10129" s="2"/>
      <c r="K10129" s="2"/>
      <c r="L10129" s="2"/>
    </row>
    <row r="10130" spans="10:12">
      <c r="J10130" s="2"/>
      <c r="K10130" s="2"/>
      <c r="L10130" s="2"/>
    </row>
    <row r="10131" spans="10:12">
      <c r="J10131" s="2"/>
      <c r="K10131" s="2"/>
      <c r="L10131" s="2"/>
    </row>
    <row r="10132" spans="10:12">
      <c r="J10132" s="2"/>
      <c r="K10132" s="2"/>
      <c r="L10132" s="2"/>
    </row>
    <row r="10133" spans="10:12">
      <c r="J10133" s="2"/>
      <c r="K10133" s="2"/>
      <c r="L10133" s="2"/>
    </row>
    <row r="10134" spans="10:12">
      <c r="J10134" s="2"/>
      <c r="K10134" s="2"/>
      <c r="L10134" s="2"/>
    </row>
    <row r="10135" spans="10:12">
      <c r="J10135" s="2"/>
      <c r="K10135" s="2"/>
      <c r="L10135" s="2"/>
    </row>
    <row r="10136" spans="10:12">
      <c r="J10136" s="2"/>
      <c r="K10136" s="2"/>
      <c r="L10136" s="2"/>
    </row>
    <row r="10137" spans="10:12">
      <c r="J10137" s="2"/>
      <c r="K10137" s="2"/>
      <c r="L10137" s="2"/>
    </row>
    <row r="10138" spans="10:12">
      <c r="J10138" s="2"/>
      <c r="K10138" s="2"/>
      <c r="L10138" s="2"/>
    </row>
    <row r="10139" spans="10:12">
      <c r="J10139" s="2"/>
      <c r="K10139" s="2"/>
      <c r="L10139" s="2"/>
    </row>
    <row r="10140" spans="10:12">
      <c r="J10140" s="2"/>
      <c r="K10140" s="2"/>
      <c r="L10140" s="2"/>
    </row>
    <row r="10141" spans="10:12">
      <c r="J10141" s="2"/>
      <c r="K10141" s="2"/>
      <c r="L10141" s="2"/>
    </row>
    <row r="10142" spans="10:12">
      <c r="J10142" s="2"/>
      <c r="K10142" s="2"/>
      <c r="L10142" s="2"/>
    </row>
    <row r="10143" spans="10:12">
      <c r="J10143" s="2"/>
      <c r="K10143" s="2"/>
      <c r="L10143" s="2"/>
    </row>
    <row r="10144" spans="10:12">
      <c r="J10144" s="2"/>
      <c r="K10144" s="2"/>
      <c r="L10144" s="2"/>
    </row>
    <row r="10145" spans="10:12">
      <c r="J10145" s="2"/>
      <c r="K10145" s="2"/>
      <c r="L10145" s="2"/>
    </row>
    <row r="10146" spans="10:12">
      <c r="J10146" s="2"/>
      <c r="K10146" s="2"/>
      <c r="L10146" s="2"/>
    </row>
    <row r="10147" spans="10:12">
      <c r="J10147" s="2"/>
      <c r="K10147" s="2"/>
      <c r="L10147" s="2"/>
    </row>
    <row r="10148" spans="10:12">
      <c r="J10148" s="2"/>
      <c r="K10148" s="2"/>
      <c r="L10148" s="2"/>
    </row>
    <row r="10149" spans="10:12">
      <c r="J10149" s="2"/>
      <c r="K10149" s="2"/>
      <c r="L10149" s="2"/>
    </row>
    <row r="10150" spans="10:12">
      <c r="J10150" s="2"/>
      <c r="K10150" s="2"/>
      <c r="L10150" s="2"/>
    </row>
    <row r="10151" spans="10:12">
      <c r="J10151" s="2"/>
      <c r="K10151" s="2"/>
      <c r="L10151" s="2"/>
    </row>
    <row r="10152" spans="10:12">
      <c r="J10152" s="2"/>
      <c r="K10152" s="2"/>
      <c r="L10152" s="2"/>
    </row>
    <row r="10153" spans="10:12">
      <c r="J10153" s="2"/>
      <c r="K10153" s="2"/>
      <c r="L10153" s="2"/>
    </row>
    <row r="10154" spans="10:12">
      <c r="J10154" s="2"/>
      <c r="K10154" s="2"/>
      <c r="L10154" s="2"/>
    </row>
    <row r="10155" spans="10:12">
      <c r="J10155" s="2"/>
      <c r="K10155" s="2"/>
      <c r="L10155" s="2"/>
    </row>
    <row r="10156" spans="10:12">
      <c r="J10156" s="2"/>
      <c r="K10156" s="2"/>
      <c r="L10156" s="2"/>
    </row>
    <row r="10157" spans="10:12">
      <c r="J10157" s="2"/>
      <c r="K10157" s="2"/>
      <c r="L10157" s="2"/>
    </row>
    <row r="10158" spans="10:12">
      <c r="J10158" s="2"/>
      <c r="K10158" s="2"/>
      <c r="L10158" s="2"/>
    </row>
    <row r="10159" spans="10:12">
      <c r="J10159" s="2"/>
      <c r="K10159" s="2"/>
      <c r="L10159" s="2"/>
    </row>
    <row r="10160" spans="10:12">
      <c r="J10160" s="2"/>
      <c r="K10160" s="2"/>
      <c r="L10160" s="2"/>
    </row>
    <row r="10161" spans="10:12">
      <c r="J10161" s="2"/>
      <c r="K10161" s="2"/>
      <c r="L10161" s="2"/>
    </row>
    <row r="10162" spans="10:12">
      <c r="J10162" s="2"/>
      <c r="K10162" s="2"/>
      <c r="L10162" s="2"/>
    </row>
    <row r="10163" spans="10:12">
      <c r="J10163" s="2"/>
      <c r="K10163" s="2"/>
      <c r="L10163" s="2"/>
    </row>
    <row r="10164" spans="10:12">
      <c r="J10164" s="2"/>
      <c r="K10164" s="2"/>
      <c r="L10164" s="2"/>
    </row>
    <row r="10165" spans="10:12">
      <c r="J10165" s="2"/>
      <c r="K10165" s="2"/>
      <c r="L10165" s="2"/>
    </row>
    <row r="10166" spans="10:12">
      <c r="J10166" s="2"/>
      <c r="K10166" s="2"/>
      <c r="L10166" s="2"/>
    </row>
    <row r="10167" spans="10:12">
      <c r="J10167" s="2"/>
      <c r="K10167" s="2"/>
      <c r="L10167" s="2"/>
    </row>
    <row r="10168" spans="10:12">
      <c r="J10168" s="2"/>
      <c r="K10168" s="2"/>
      <c r="L10168" s="2"/>
    </row>
    <row r="10169" spans="10:12">
      <c r="J10169" s="2"/>
      <c r="K10169" s="2"/>
      <c r="L10169" s="2"/>
    </row>
    <row r="10170" spans="10:12">
      <c r="J10170" s="2"/>
      <c r="K10170" s="2"/>
      <c r="L10170" s="2"/>
    </row>
    <row r="10171" spans="10:12">
      <c r="J10171" s="2"/>
      <c r="K10171" s="2"/>
      <c r="L10171" s="2"/>
    </row>
    <row r="10172" spans="10:12">
      <c r="J10172" s="2"/>
      <c r="K10172" s="2"/>
      <c r="L10172" s="2"/>
    </row>
    <row r="10173" spans="10:12">
      <c r="J10173" s="2"/>
      <c r="K10173" s="2"/>
      <c r="L10173" s="2"/>
    </row>
    <row r="10174" spans="10:12">
      <c r="J10174" s="2"/>
      <c r="K10174" s="2"/>
      <c r="L10174" s="2"/>
    </row>
    <row r="10175" spans="10:12">
      <c r="J10175" s="2"/>
      <c r="K10175" s="2"/>
      <c r="L10175" s="2"/>
    </row>
    <row r="10176" spans="10:12">
      <c r="J10176" s="2"/>
      <c r="K10176" s="2"/>
      <c r="L10176" s="2"/>
    </row>
    <row r="10177" spans="10:12">
      <c r="J10177" s="2"/>
      <c r="K10177" s="2"/>
      <c r="L10177" s="2"/>
    </row>
    <row r="10178" spans="10:12">
      <c r="J10178" s="2"/>
      <c r="K10178" s="2"/>
      <c r="L10178" s="2"/>
    </row>
    <row r="10179" spans="10:12">
      <c r="J10179" s="2"/>
      <c r="K10179" s="2"/>
      <c r="L10179" s="2"/>
    </row>
    <row r="10180" spans="10:12">
      <c r="J10180" s="2"/>
      <c r="K10180" s="2"/>
      <c r="L10180" s="2"/>
    </row>
    <row r="10181" spans="10:12">
      <c r="J10181" s="2"/>
      <c r="K10181" s="2"/>
      <c r="L10181" s="2"/>
    </row>
    <row r="10182" spans="10:12">
      <c r="J10182" s="2"/>
      <c r="K10182" s="2"/>
      <c r="L10182" s="2"/>
    </row>
    <row r="10183" spans="10:12">
      <c r="J10183" s="2"/>
      <c r="K10183" s="2"/>
      <c r="L10183" s="2"/>
    </row>
    <row r="10184" spans="10:12">
      <c r="J10184" s="2"/>
      <c r="K10184" s="2"/>
      <c r="L10184" s="2"/>
    </row>
    <row r="10185" spans="10:12">
      <c r="J10185" s="2"/>
      <c r="K10185" s="2"/>
      <c r="L10185" s="2"/>
    </row>
    <row r="10186" spans="10:12">
      <c r="J10186" s="2"/>
      <c r="K10186" s="2"/>
      <c r="L10186" s="2"/>
    </row>
    <row r="10187" spans="10:12">
      <c r="J10187" s="2"/>
      <c r="K10187" s="2"/>
      <c r="L10187" s="2"/>
    </row>
    <row r="10188" spans="10:12">
      <c r="J10188" s="2"/>
      <c r="K10188" s="2"/>
      <c r="L10188" s="2"/>
    </row>
    <row r="10189" spans="10:12">
      <c r="J10189" s="2"/>
      <c r="K10189" s="2"/>
      <c r="L10189" s="2"/>
    </row>
    <row r="10190" spans="10:12">
      <c r="J10190" s="2"/>
      <c r="K10190" s="2"/>
      <c r="L10190" s="2"/>
    </row>
    <row r="10191" spans="10:12">
      <c r="J10191" s="2"/>
      <c r="K10191" s="2"/>
      <c r="L10191" s="2"/>
    </row>
    <row r="10192" spans="10:12">
      <c r="J10192" s="2"/>
      <c r="K10192" s="2"/>
      <c r="L10192" s="2"/>
    </row>
    <row r="10193" spans="10:12">
      <c r="J10193" s="2"/>
      <c r="K10193" s="2"/>
      <c r="L10193" s="2"/>
    </row>
    <row r="10194" spans="10:12">
      <c r="J10194" s="2"/>
      <c r="K10194" s="2"/>
      <c r="L10194" s="2"/>
    </row>
    <row r="10195" spans="10:12">
      <c r="J10195" s="2"/>
      <c r="K10195" s="2"/>
      <c r="L10195" s="2"/>
    </row>
    <row r="10196" spans="10:12">
      <c r="J10196" s="2"/>
      <c r="K10196" s="2"/>
      <c r="L10196" s="2"/>
    </row>
    <row r="10197" spans="10:12">
      <c r="J10197" s="2"/>
      <c r="K10197" s="2"/>
      <c r="L10197" s="2"/>
    </row>
    <row r="10198" spans="10:12">
      <c r="J10198" s="2"/>
      <c r="K10198" s="2"/>
      <c r="L10198" s="2"/>
    </row>
    <row r="10199" spans="10:12">
      <c r="J10199" s="2"/>
      <c r="K10199" s="2"/>
      <c r="L10199" s="2"/>
    </row>
    <row r="10200" spans="10:12">
      <c r="J10200" s="2"/>
      <c r="K10200" s="2"/>
      <c r="L10200" s="2"/>
    </row>
    <row r="10201" spans="10:12">
      <c r="J10201" s="2"/>
      <c r="K10201" s="2"/>
      <c r="L10201" s="2"/>
    </row>
    <row r="10202" spans="10:12">
      <c r="J10202" s="2"/>
      <c r="K10202" s="2"/>
      <c r="L10202" s="2"/>
    </row>
    <row r="10203" spans="10:12">
      <c r="J10203" s="2"/>
      <c r="K10203" s="2"/>
      <c r="L10203" s="2"/>
    </row>
    <row r="10204" spans="10:12">
      <c r="J10204" s="2"/>
      <c r="K10204" s="2"/>
      <c r="L10204" s="2"/>
    </row>
    <row r="10205" spans="10:12">
      <c r="J10205" s="2"/>
      <c r="K10205" s="2"/>
      <c r="L10205" s="2"/>
    </row>
    <row r="10206" spans="10:12">
      <c r="J10206" s="2"/>
      <c r="K10206" s="2"/>
      <c r="L10206" s="2"/>
    </row>
    <row r="10207" spans="10:12">
      <c r="J10207" s="2"/>
      <c r="K10207" s="2"/>
      <c r="L10207" s="2"/>
    </row>
    <row r="10208" spans="10:12">
      <c r="J10208" s="2"/>
      <c r="K10208" s="2"/>
      <c r="L10208" s="2"/>
    </row>
    <row r="10209" spans="10:12">
      <c r="J10209" s="2"/>
      <c r="K10209" s="2"/>
      <c r="L10209" s="2"/>
    </row>
    <row r="10210" spans="10:12">
      <c r="J10210" s="2"/>
      <c r="K10210" s="2"/>
      <c r="L10210" s="2"/>
    </row>
    <row r="10211" spans="10:12">
      <c r="J10211" s="2"/>
      <c r="K10211" s="2"/>
      <c r="L10211" s="2"/>
    </row>
    <row r="10212" spans="10:12">
      <c r="J10212" s="2"/>
      <c r="K10212" s="2"/>
      <c r="L10212" s="2"/>
    </row>
    <row r="10213" spans="10:12">
      <c r="J10213" s="2"/>
      <c r="K10213" s="2"/>
      <c r="L10213" s="2"/>
    </row>
    <row r="10214" spans="10:12">
      <c r="J10214" s="2"/>
      <c r="K10214" s="2"/>
      <c r="L10214" s="2"/>
    </row>
    <row r="10215" spans="10:12">
      <c r="J10215" s="2"/>
      <c r="K10215" s="2"/>
      <c r="L10215" s="2"/>
    </row>
    <row r="10216" spans="10:12">
      <c r="J10216" s="2"/>
      <c r="K10216" s="2"/>
      <c r="L10216" s="2"/>
    </row>
    <row r="10217" spans="10:12">
      <c r="J10217" s="2"/>
      <c r="K10217" s="2"/>
      <c r="L10217" s="2"/>
    </row>
    <row r="10218" spans="10:12">
      <c r="J10218" s="2"/>
      <c r="K10218" s="2"/>
      <c r="L10218" s="2"/>
    </row>
    <row r="10219" spans="10:12">
      <c r="J10219" s="2"/>
      <c r="K10219" s="2"/>
      <c r="L10219" s="2"/>
    </row>
    <row r="10220" spans="10:12">
      <c r="J10220" s="2"/>
      <c r="K10220" s="2"/>
      <c r="L10220" s="2"/>
    </row>
    <row r="10221" spans="10:12">
      <c r="J10221" s="2"/>
      <c r="K10221" s="2"/>
      <c r="L10221" s="2"/>
    </row>
    <row r="10222" spans="10:12">
      <c r="J10222" s="2"/>
      <c r="K10222" s="2"/>
      <c r="L10222" s="2"/>
    </row>
    <row r="10223" spans="10:12">
      <c r="J10223" s="2"/>
      <c r="K10223" s="2"/>
      <c r="L10223" s="2"/>
    </row>
    <row r="10224" spans="10:12">
      <c r="J10224" s="2"/>
      <c r="K10224" s="2"/>
      <c r="L10224" s="2"/>
    </row>
    <row r="10225" spans="10:12">
      <c r="J10225" s="2"/>
      <c r="K10225" s="2"/>
      <c r="L10225" s="2"/>
    </row>
    <row r="10226" spans="10:12">
      <c r="J10226" s="2"/>
      <c r="K10226" s="2"/>
      <c r="L10226" s="2"/>
    </row>
    <row r="10227" spans="10:12">
      <c r="J10227" s="2"/>
      <c r="K10227" s="2"/>
      <c r="L10227" s="2"/>
    </row>
    <row r="10228" spans="10:12">
      <c r="J10228" s="2"/>
      <c r="K10228" s="2"/>
      <c r="L10228" s="2"/>
    </row>
    <row r="10229" spans="10:12">
      <c r="J10229" s="2"/>
      <c r="K10229" s="2"/>
      <c r="L10229" s="2"/>
    </row>
    <row r="10230" spans="10:12">
      <c r="J10230" s="2"/>
      <c r="K10230" s="2"/>
      <c r="L10230" s="2"/>
    </row>
    <row r="10231" spans="10:12">
      <c r="J10231" s="2"/>
      <c r="K10231" s="2"/>
      <c r="L10231" s="2"/>
    </row>
    <row r="10232" spans="10:12">
      <c r="J10232" s="2"/>
      <c r="K10232" s="2"/>
      <c r="L10232" s="2"/>
    </row>
    <row r="10233" spans="10:12">
      <c r="J10233" s="2"/>
      <c r="K10233" s="2"/>
      <c r="L10233" s="2"/>
    </row>
    <row r="10234" spans="10:12">
      <c r="J10234" s="2"/>
      <c r="K10234" s="2"/>
      <c r="L10234" s="2"/>
    </row>
    <row r="10235" spans="10:12">
      <c r="J10235" s="2"/>
      <c r="K10235" s="2"/>
      <c r="L10235" s="2"/>
    </row>
    <row r="10236" spans="10:12">
      <c r="J10236" s="2"/>
      <c r="K10236" s="2"/>
      <c r="L10236" s="2"/>
    </row>
    <row r="10237" spans="10:12">
      <c r="J10237" s="2"/>
      <c r="K10237" s="2"/>
      <c r="L10237" s="2"/>
    </row>
    <row r="10238" spans="10:12">
      <c r="J10238" s="2"/>
      <c r="K10238" s="2"/>
      <c r="L10238" s="2"/>
    </row>
    <row r="10239" spans="10:12">
      <c r="J10239" s="2"/>
      <c r="K10239" s="2"/>
      <c r="L10239" s="2"/>
    </row>
    <row r="10240" spans="10:12">
      <c r="J10240" s="2"/>
      <c r="K10240" s="2"/>
      <c r="L10240" s="2"/>
    </row>
    <row r="10241" spans="10:12">
      <c r="J10241" s="2"/>
      <c r="K10241" s="2"/>
      <c r="L10241" s="2"/>
    </row>
    <row r="10242" spans="10:12">
      <c r="J10242" s="2"/>
      <c r="K10242" s="2"/>
      <c r="L10242" s="2"/>
    </row>
    <row r="10243" spans="10:12">
      <c r="J10243" s="2"/>
      <c r="K10243" s="2"/>
      <c r="L10243" s="2"/>
    </row>
    <row r="10244" spans="10:12">
      <c r="J10244" s="2"/>
      <c r="K10244" s="2"/>
      <c r="L10244" s="2"/>
    </row>
    <row r="10245" spans="10:12">
      <c r="J10245" s="2"/>
      <c r="K10245" s="2"/>
      <c r="L10245" s="2"/>
    </row>
    <row r="10246" spans="10:12">
      <c r="J10246" s="2"/>
      <c r="K10246" s="2"/>
      <c r="L10246" s="2"/>
    </row>
    <row r="10247" spans="10:12">
      <c r="J10247" s="2"/>
      <c r="K10247" s="2"/>
      <c r="L10247" s="2"/>
    </row>
    <row r="10248" spans="10:12">
      <c r="J10248" s="2"/>
      <c r="K10248" s="2"/>
      <c r="L10248" s="2"/>
    </row>
    <row r="10249" spans="10:12">
      <c r="J10249" s="2"/>
      <c r="K10249" s="2"/>
      <c r="L10249" s="2"/>
    </row>
    <row r="10250" spans="10:12">
      <c r="J10250" s="2"/>
      <c r="K10250" s="2"/>
      <c r="L10250" s="2"/>
    </row>
    <row r="10251" spans="10:12">
      <c r="J10251" s="2"/>
      <c r="K10251" s="2"/>
      <c r="L10251" s="2"/>
    </row>
    <row r="10252" spans="10:12">
      <c r="J10252" s="2"/>
      <c r="K10252" s="2"/>
      <c r="L10252" s="2"/>
    </row>
    <row r="10253" spans="10:12">
      <c r="J10253" s="2"/>
      <c r="K10253" s="2"/>
      <c r="L10253" s="2"/>
    </row>
    <row r="10254" spans="10:12">
      <c r="J10254" s="2"/>
      <c r="K10254" s="2"/>
      <c r="L10254" s="2"/>
    </row>
    <row r="10255" spans="10:12">
      <c r="J10255" s="2"/>
      <c r="K10255" s="2"/>
      <c r="L10255" s="2"/>
    </row>
    <row r="10256" spans="10:12">
      <c r="J10256" s="2"/>
      <c r="K10256" s="2"/>
      <c r="L10256" s="2"/>
    </row>
    <row r="10257" spans="10:12">
      <c r="J10257" s="2"/>
      <c r="K10257" s="2"/>
      <c r="L10257" s="2"/>
    </row>
    <row r="10258" spans="10:12">
      <c r="J10258" s="2"/>
      <c r="K10258" s="2"/>
      <c r="L10258" s="2"/>
    </row>
    <row r="10259" spans="10:12">
      <c r="J10259" s="2"/>
      <c r="K10259" s="2"/>
      <c r="L10259" s="2"/>
    </row>
    <row r="10260" spans="10:12">
      <c r="J10260" s="2"/>
      <c r="K10260" s="2"/>
      <c r="L10260" s="2"/>
    </row>
    <row r="10261" spans="10:12">
      <c r="J10261" s="2"/>
      <c r="K10261" s="2"/>
      <c r="L10261" s="2"/>
    </row>
    <row r="10262" spans="10:12">
      <c r="J10262" s="2"/>
      <c r="K10262" s="2"/>
      <c r="L10262" s="2"/>
    </row>
    <row r="10263" spans="10:12">
      <c r="J10263" s="2"/>
      <c r="K10263" s="2"/>
      <c r="L10263" s="2"/>
    </row>
    <row r="10264" spans="10:12">
      <c r="J10264" s="2"/>
      <c r="K10264" s="2"/>
      <c r="L10264" s="2"/>
    </row>
    <row r="10265" spans="10:12">
      <c r="J10265" s="2"/>
      <c r="K10265" s="2"/>
      <c r="L10265" s="2"/>
    </row>
    <row r="10266" spans="10:12">
      <c r="J10266" s="2"/>
      <c r="K10266" s="2"/>
      <c r="L10266" s="2"/>
    </row>
    <row r="10267" spans="10:12">
      <c r="J10267" s="2"/>
      <c r="K10267" s="2"/>
      <c r="L10267" s="2"/>
    </row>
    <row r="10268" spans="10:12">
      <c r="J10268" s="2"/>
      <c r="K10268" s="2"/>
      <c r="L10268" s="2"/>
    </row>
    <row r="10269" spans="10:12">
      <c r="J10269" s="2"/>
      <c r="K10269" s="2"/>
      <c r="L10269" s="2"/>
    </row>
    <row r="10270" spans="10:12">
      <c r="J10270" s="2"/>
      <c r="K10270" s="2"/>
      <c r="L10270" s="2"/>
    </row>
    <row r="10271" spans="10:12">
      <c r="J10271" s="2"/>
      <c r="K10271" s="2"/>
      <c r="L10271" s="2"/>
    </row>
    <row r="10272" spans="10:12">
      <c r="J10272" s="2"/>
      <c r="K10272" s="2"/>
      <c r="L10272" s="2"/>
    </row>
    <row r="10273" spans="10:12">
      <c r="J10273" s="2"/>
      <c r="K10273" s="2"/>
      <c r="L10273" s="2"/>
    </row>
    <row r="10274" spans="10:12">
      <c r="J10274" s="2"/>
      <c r="K10274" s="2"/>
      <c r="L10274" s="2"/>
    </row>
    <row r="10275" spans="10:12">
      <c r="J10275" s="2"/>
      <c r="K10275" s="2"/>
      <c r="L10275" s="2"/>
    </row>
    <row r="10276" spans="10:12">
      <c r="J10276" s="2"/>
      <c r="K10276" s="2"/>
      <c r="L10276" s="2"/>
    </row>
    <row r="10277" spans="10:12">
      <c r="J10277" s="2"/>
      <c r="K10277" s="2"/>
      <c r="L10277" s="2"/>
    </row>
    <row r="10278" spans="10:12">
      <c r="J10278" s="2"/>
      <c r="K10278" s="2"/>
      <c r="L10278" s="2"/>
    </row>
    <row r="10279" spans="10:12">
      <c r="J10279" s="2"/>
      <c r="K10279" s="2"/>
      <c r="L10279" s="2"/>
    </row>
    <row r="10280" spans="10:12">
      <c r="J10280" s="2"/>
      <c r="K10280" s="2"/>
      <c r="L10280" s="2"/>
    </row>
    <row r="10281" spans="10:12">
      <c r="J10281" s="2"/>
      <c r="K10281" s="2"/>
      <c r="L10281" s="2"/>
    </row>
    <row r="10282" spans="10:12">
      <c r="J10282" s="2"/>
      <c r="K10282" s="2"/>
      <c r="L10282" s="2"/>
    </row>
    <row r="10283" spans="10:12">
      <c r="J10283" s="2"/>
      <c r="K10283" s="2"/>
      <c r="L10283" s="2"/>
    </row>
    <row r="10284" spans="10:12">
      <c r="J10284" s="2"/>
      <c r="K10284" s="2"/>
      <c r="L10284" s="2"/>
    </row>
    <row r="10285" spans="10:12">
      <c r="J10285" s="2"/>
      <c r="K10285" s="2"/>
      <c r="L10285" s="2"/>
    </row>
    <row r="10286" spans="10:12">
      <c r="J10286" s="2"/>
      <c r="K10286" s="2"/>
      <c r="L10286" s="2"/>
    </row>
    <row r="10287" spans="10:12">
      <c r="J10287" s="2"/>
      <c r="K10287" s="2"/>
      <c r="L10287" s="2"/>
    </row>
    <row r="10288" spans="10:12">
      <c r="J10288" s="2"/>
      <c r="K10288" s="2"/>
      <c r="L10288" s="2"/>
    </row>
    <row r="10289" spans="10:12">
      <c r="J10289" s="2"/>
      <c r="K10289" s="2"/>
      <c r="L10289" s="2"/>
    </row>
    <row r="10290" spans="10:12">
      <c r="J10290" s="2"/>
      <c r="K10290" s="2"/>
      <c r="L10290" s="2"/>
    </row>
    <row r="10291" spans="10:12">
      <c r="J10291" s="2"/>
      <c r="K10291" s="2"/>
      <c r="L10291" s="2"/>
    </row>
    <row r="10292" spans="10:12">
      <c r="J10292" s="2"/>
      <c r="K10292" s="2"/>
      <c r="L10292" s="2"/>
    </row>
    <row r="10293" spans="10:12">
      <c r="J10293" s="2"/>
      <c r="K10293" s="2"/>
      <c r="L10293" s="2"/>
    </row>
    <row r="10294" spans="10:12">
      <c r="J10294" s="2"/>
      <c r="K10294" s="2"/>
      <c r="L10294" s="2"/>
    </row>
    <row r="10295" spans="10:12">
      <c r="J10295" s="2"/>
      <c r="K10295" s="2"/>
      <c r="L10295" s="2"/>
    </row>
    <row r="10296" spans="10:12">
      <c r="J10296" s="2"/>
      <c r="K10296" s="2"/>
      <c r="L10296" s="2"/>
    </row>
    <row r="10297" spans="10:12">
      <c r="J10297" s="2"/>
      <c r="K10297" s="2"/>
      <c r="L10297" s="2"/>
    </row>
    <row r="10298" spans="10:12">
      <c r="J10298" s="2"/>
      <c r="K10298" s="2"/>
      <c r="L10298" s="2"/>
    </row>
    <row r="10299" spans="10:12">
      <c r="J10299" s="2"/>
      <c r="K10299" s="2"/>
      <c r="L10299" s="2"/>
    </row>
    <row r="10300" spans="10:12">
      <c r="J10300" s="2"/>
      <c r="K10300" s="2"/>
      <c r="L10300" s="2"/>
    </row>
    <row r="10301" spans="10:12">
      <c r="J10301" s="2"/>
      <c r="K10301" s="2"/>
      <c r="L10301" s="2"/>
    </row>
    <row r="10302" spans="10:12">
      <c r="J10302" s="2"/>
      <c r="K10302" s="2"/>
      <c r="L10302" s="2"/>
    </row>
    <row r="10303" spans="10:12">
      <c r="J10303" s="2"/>
      <c r="K10303" s="2"/>
      <c r="L10303" s="2"/>
    </row>
    <row r="10304" spans="10:12">
      <c r="J10304" s="2"/>
      <c r="K10304" s="2"/>
      <c r="L10304" s="2"/>
    </row>
    <row r="10305" spans="10:12">
      <c r="J10305" s="2"/>
      <c r="K10305" s="2"/>
      <c r="L10305" s="2"/>
    </row>
    <row r="10306" spans="10:12">
      <c r="J10306" s="2"/>
      <c r="K10306" s="2"/>
      <c r="L10306" s="2"/>
    </row>
    <row r="10307" spans="10:12">
      <c r="J10307" s="2"/>
      <c r="K10307" s="2"/>
      <c r="L10307" s="2"/>
    </row>
    <row r="10308" spans="10:12">
      <c r="J10308" s="2"/>
      <c r="K10308" s="2"/>
      <c r="L10308" s="2"/>
    </row>
    <row r="10309" spans="10:12">
      <c r="J10309" s="2"/>
      <c r="K10309" s="2"/>
      <c r="L10309" s="2"/>
    </row>
    <row r="10310" spans="10:12">
      <c r="J10310" s="2"/>
      <c r="K10310" s="2"/>
      <c r="L10310" s="2"/>
    </row>
    <row r="10311" spans="10:12">
      <c r="J10311" s="2"/>
      <c r="K10311" s="2"/>
      <c r="L10311" s="2"/>
    </row>
    <row r="10312" spans="10:12">
      <c r="J10312" s="2"/>
      <c r="K10312" s="2"/>
      <c r="L10312" s="2"/>
    </row>
    <row r="10313" spans="10:12">
      <c r="J10313" s="2"/>
      <c r="K10313" s="2"/>
      <c r="L10313" s="2"/>
    </row>
    <row r="10314" spans="10:12">
      <c r="J10314" s="2"/>
      <c r="K10314" s="2"/>
      <c r="L10314" s="2"/>
    </row>
    <row r="10315" spans="10:12">
      <c r="J10315" s="2"/>
      <c r="K10315" s="2"/>
      <c r="L10315" s="2"/>
    </row>
    <row r="10316" spans="10:12">
      <c r="J10316" s="2"/>
      <c r="K10316" s="2"/>
      <c r="L10316" s="2"/>
    </row>
    <row r="10317" spans="10:12">
      <c r="J10317" s="2"/>
      <c r="K10317" s="2"/>
      <c r="L10317" s="2"/>
    </row>
    <row r="10318" spans="10:12">
      <c r="J10318" s="2"/>
      <c r="K10318" s="2"/>
      <c r="L10318" s="2"/>
    </row>
    <row r="10319" spans="10:12">
      <c r="J10319" s="2"/>
      <c r="K10319" s="2"/>
      <c r="L10319" s="2"/>
    </row>
    <row r="10320" spans="10:12">
      <c r="J10320" s="2"/>
      <c r="K10320" s="2"/>
      <c r="L10320" s="2"/>
    </row>
    <row r="10321" spans="10:12">
      <c r="J10321" s="2"/>
      <c r="K10321" s="2"/>
      <c r="L10321" s="2"/>
    </row>
    <row r="10322" spans="10:12">
      <c r="J10322" s="2"/>
      <c r="K10322" s="2"/>
      <c r="L10322" s="2"/>
    </row>
    <row r="10323" spans="10:12">
      <c r="J10323" s="2"/>
      <c r="K10323" s="2"/>
      <c r="L10323" s="2"/>
    </row>
    <row r="10324" spans="10:12">
      <c r="J10324" s="2"/>
      <c r="K10324" s="2"/>
      <c r="L10324" s="2"/>
    </row>
    <row r="10325" spans="10:12">
      <c r="J10325" s="2"/>
      <c r="K10325" s="2"/>
      <c r="L10325" s="2"/>
    </row>
    <row r="10326" spans="10:12">
      <c r="J10326" s="2"/>
      <c r="K10326" s="2"/>
      <c r="L10326" s="2"/>
    </row>
    <row r="10327" spans="10:12">
      <c r="J10327" s="2"/>
      <c r="K10327" s="2"/>
      <c r="L10327" s="2"/>
    </row>
    <row r="10328" spans="10:12">
      <c r="J10328" s="2"/>
      <c r="K10328" s="2"/>
      <c r="L10328" s="2"/>
    </row>
    <row r="10329" spans="10:12">
      <c r="J10329" s="2"/>
      <c r="K10329" s="2"/>
      <c r="L10329" s="2"/>
    </row>
    <row r="10330" spans="10:12">
      <c r="J10330" s="2"/>
      <c r="K10330" s="2"/>
      <c r="L10330" s="2"/>
    </row>
    <row r="10331" spans="10:12">
      <c r="J10331" s="2"/>
      <c r="K10331" s="2"/>
      <c r="L10331" s="2"/>
    </row>
    <row r="10332" spans="10:12">
      <c r="J10332" s="2"/>
      <c r="K10332" s="2"/>
      <c r="L10332" s="2"/>
    </row>
    <row r="10333" spans="10:12">
      <c r="J10333" s="2"/>
      <c r="K10333" s="2"/>
      <c r="L10333" s="2"/>
    </row>
    <row r="10334" spans="10:12">
      <c r="J10334" s="2"/>
      <c r="K10334" s="2"/>
      <c r="L10334" s="2"/>
    </row>
    <row r="10335" spans="10:12">
      <c r="J10335" s="2"/>
      <c r="K10335" s="2"/>
      <c r="L10335" s="2"/>
    </row>
    <row r="10336" spans="10:12">
      <c r="J10336" s="2"/>
      <c r="K10336" s="2"/>
      <c r="L10336" s="2"/>
    </row>
    <row r="10337" spans="10:12">
      <c r="J10337" s="2"/>
      <c r="K10337" s="2"/>
      <c r="L10337" s="2"/>
    </row>
    <row r="10338" spans="10:12">
      <c r="J10338" s="2"/>
      <c r="K10338" s="2"/>
      <c r="L10338" s="2"/>
    </row>
    <row r="10339" spans="10:12">
      <c r="J10339" s="2"/>
      <c r="K10339" s="2"/>
      <c r="L10339" s="2"/>
    </row>
    <row r="10340" spans="10:12">
      <c r="J10340" s="2"/>
      <c r="K10340" s="2"/>
      <c r="L10340" s="2"/>
    </row>
    <row r="10341" spans="10:12">
      <c r="J10341" s="2"/>
      <c r="K10341" s="2"/>
      <c r="L10341" s="2"/>
    </row>
    <row r="10342" spans="10:12">
      <c r="J10342" s="2"/>
      <c r="K10342" s="2"/>
      <c r="L10342" s="2"/>
    </row>
    <row r="10343" spans="10:12">
      <c r="J10343" s="2"/>
      <c r="K10343" s="2"/>
      <c r="L10343" s="2"/>
    </row>
    <row r="10344" spans="10:12">
      <c r="J10344" s="2"/>
      <c r="K10344" s="2"/>
      <c r="L10344" s="2"/>
    </row>
    <row r="10345" spans="10:12">
      <c r="J10345" s="2"/>
      <c r="K10345" s="2"/>
      <c r="L10345" s="2"/>
    </row>
    <row r="10346" spans="10:12">
      <c r="J10346" s="2"/>
      <c r="K10346" s="2"/>
      <c r="L10346" s="2"/>
    </row>
    <row r="10347" spans="10:12">
      <c r="J10347" s="2"/>
      <c r="K10347" s="2"/>
      <c r="L10347" s="2"/>
    </row>
    <row r="10348" spans="10:12">
      <c r="J10348" s="2"/>
      <c r="K10348" s="2"/>
      <c r="L10348" s="2"/>
    </row>
    <row r="10349" spans="10:12">
      <c r="J10349" s="2"/>
      <c r="K10349" s="2"/>
      <c r="L10349" s="2"/>
    </row>
    <row r="10350" spans="10:12">
      <c r="J10350" s="2"/>
      <c r="K10350" s="2"/>
      <c r="L10350" s="2"/>
    </row>
    <row r="10351" spans="10:12">
      <c r="J10351" s="2"/>
      <c r="K10351" s="2"/>
      <c r="L10351" s="2"/>
    </row>
    <row r="10352" spans="10:12">
      <c r="J10352" s="2"/>
      <c r="K10352" s="2"/>
      <c r="L10352" s="2"/>
    </row>
    <row r="10353" spans="10:12">
      <c r="J10353" s="2"/>
      <c r="K10353" s="2"/>
      <c r="L10353" s="2"/>
    </row>
    <row r="10354" spans="10:12">
      <c r="J10354" s="2"/>
      <c r="K10354" s="2"/>
      <c r="L10354" s="2"/>
    </row>
    <row r="10355" spans="10:12">
      <c r="J10355" s="2"/>
      <c r="K10355" s="2"/>
      <c r="L10355" s="2"/>
    </row>
    <row r="10356" spans="10:12">
      <c r="J10356" s="2"/>
      <c r="K10356" s="2"/>
      <c r="L10356" s="2"/>
    </row>
    <row r="10357" spans="10:12">
      <c r="J10357" s="2"/>
      <c r="K10357" s="2"/>
      <c r="L10357" s="2"/>
    </row>
    <row r="10358" spans="10:12">
      <c r="J10358" s="2"/>
      <c r="K10358" s="2"/>
      <c r="L10358" s="2"/>
    </row>
    <row r="10359" spans="10:12">
      <c r="J10359" s="2"/>
      <c r="K10359" s="2"/>
      <c r="L10359" s="2"/>
    </row>
    <row r="10360" spans="10:12">
      <c r="J10360" s="2"/>
      <c r="K10360" s="2"/>
      <c r="L10360" s="2"/>
    </row>
    <row r="10361" spans="10:12">
      <c r="J10361" s="2"/>
      <c r="K10361" s="2"/>
      <c r="L10361" s="2"/>
    </row>
    <row r="10362" spans="10:12">
      <c r="J10362" s="2"/>
      <c r="K10362" s="2"/>
      <c r="L10362" s="2"/>
    </row>
    <row r="10363" spans="10:12">
      <c r="J10363" s="2"/>
      <c r="K10363" s="2"/>
      <c r="L10363" s="2"/>
    </row>
    <row r="10364" spans="10:12">
      <c r="J10364" s="2"/>
      <c r="K10364" s="2"/>
      <c r="L10364" s="2"/>
    </row>
    <row r="10365" spans="10:12">
      <c r="J10365" s="2"/>
      <c r="K10365" s="2"/>
      <c r="L10365" s="2"/>
    </row>
    <row r="10366" spans="10:12">
      <c r="J10366" s="2"/>
      <c r="K10366" s="2"/>
      <c r="L10366" s="2"/>
    </row>
    <row r="10367" spans="10:12">
      <c r="J10367" s="2"/>
      <c r="K10367" s="2"/>
      <c r="L10367" s="2"/>
    </row>
    <row r="10368" spans="10:12">
      <c r="J10368" s="2"/>
      <c r="K10368" s="2"/>
      <c r="L10368" s="2"/>
    </row>
    <row r="10369" spans="10:12">
      <c r="J10369" s="2"/>
      <c r="K10369" s="2"/>
      <c r="L10369" s="2"/>
    </row>
    <row r="10370" spans="10:12">
      <c r="J10370" s="2"/>
      <c r="K10370" s="2"/>
      <c r="L10370" s="2"/>
    </row>
    <row r="10371" spans="10:12">
      <c r="J10371" s="2"/>
      <c r="K10371" s="2"/>
      <c r="L10371" s="2"/>
    </row>
    <row r="10372" spans="10:12">
      <c r="J10372" s="2"/>
      <c r="K10372" s="2"/>
      <c r="L10372" s="2"/>
    </row>
    <row r="10373" spans="10:12">
      <c r="J10373" s="2"/>
      <c r="K10373" s="2"/>
      <c r="L10373" s="2"/>
    </row>
    <row r="10374" spans="10:12">
      <c r="J10374" s="2"/>
      <c r="K10374" s="2"/>
      <c r="L10374" s="2"/>
    </row>
    <row r="10375" spans="10:12">
      <c r="J10375" s="2"/>
      <c r="K10375" s="2"/>
      <c r="L10375" s="2"/>
    </row>
    <row r="10376" spans="10:12">
      <c r="J10376" s="2"/>
      <c r="K10376" s="2"/>
      <c r="L10376" s="2"/>
    </row>
    <row r="10377" spans="10:12">
      <c r="J10377" s="2"/>
      <c r="K10377" s="2"/>
      <c r="L10377" s="2"/>
    </row>
    <row r="10378" spans="10:12">
      <c r="J10378" s="2"/>
      <c r="K10378" s="2"/>
      <c r="L10378" s="2"/>
    </row>
    <row r="10379" spans="10:12">
      <c r="J10379" s="2"/>
      <c r="K10379" s="2"/>
      <c r="L10379" s="2"/>
    </row>
    <row r="10380" spans="10:12">
      <c r="J10380" s="2"/>
      <c r="K10380" s="2"/>
      <c r="L10380" s="2"/>
    </row>
    <row r="10381" spans="10:12">
      <c r="J10381" s="2"/>
      <c r="K10381" s="2"/>
      <c r="L10381" s="2"/>
    </row>
    <row r="10382" spans="10:12">
      <c r="J10382" s="2"/>
      <c r="K10382" s="2"/>
      <c r="L10382" s="2"/>
    </row>
    <row r="10383" spans="10:12">
      <c r="J10383" s="2"/>
      <c r="K10383" s="2"/>
      <c r="L10383" s="2"/>
    </row>
    <row r="10384" spans="10:12">
      <c r="J10384" s="2"/>
      <c r="K10384" s="2"/>
      <c r="L10384" s="2"/>
    </row>
    <row r="10385" spans="10:12">
      <c r="J10385" s="2"/>
      <c r="K10385" s="2"/>
      <c r="L10385" s="2"/>
    </row>
    <row r="10386" spans="10:12">
      <c r="J10386" s="2"/>
      <c r="K10386" s="2"/>
      <c r="L10386" s="2"/>
    </row>
    <row r="10387" spans="10:12">
      <c r="J10387" s="2"/>
      <c r="K10387" s="2"/>
      <c r="L10387" s="2"/>
    </row>
    <row r="10388" spans="10:12">
      <c r="J10388" s="2"/>
      <c r="K10388" s="2"/>
      <c r="L10388" s="2"/>
    </row>
    <row r="10389" spans="10:12">
      <c r="J10389" s="2"/>
      <c r="K10389" s="2"/>
      <c r="L10389" s="2"/>
    </row>
    <row r="10390" spans="10:12">
      <c r="J10390" s="2"/>
      <c r="K10390" s="2"/>
      <c r="L10390" s="2"/>
    </row>
    <row r="10391" spans="10:12">
      <c r="J10391" s="2"/>
      <c r="K10391" s="2"/>
      <c r="L10391" s="2"/>
    </row>
    <row r="10392" spans="10:12">
      <c r="J10392" s="2"/>
      <c r="K10392" s="2"/>
      <c r="L10392" s="2"/>
    </row>
    <row r="10393" spans="10:12">
      <c r="J10393" s="2"/>
      <c r="K10393" s="2"/>
      <c r="L10393" s="2"/>
    </row>
    <row r="10394" spans="10:12">
      <c r="J10394" s="2"/>
      <c r="K10394" s="2"/>
      <c r="L10394" s="2"/>
    </row>
    <row r="10395" spans="10:12">
      <c r="J10395" s="2"/>
      <c r="K10395" s="2"/>
      <c r="L10395" s="2"/>
    </row>
    <row r="10396" spans="10:12">
      <c r="J10396" s="2"/>
      <c r="K10396" s="2"/>
      <c r="L10396" s="2"/>
    </row>
    <row r="10397" spans="10:12">
      <c r="J10397" s="2"/>
      <c r="K10397" s="2"/>
      <c r="L10397" s="2"/>
    </row>
    <row r="10398" spans="10:12">
      <c r="J10398" s="2"/>
      <c r="K10398" s="2"/>
      <c r="L10398" s="2"/>
    </row>
    <row r="10399" spans="10:12">
      <c r="J10399" s="2"/>
      <c r="K10399" s="2"/>
      <c r="L10399" s="2"/>
    </row>
    <row r="10400" spans="10:12">
      <c r="J10400" s="2"/>
      <c r="K10400" s="2"/>
      <c r="L10400" s="2"/>
    </row>
    <row r="10401" spans="10:12">
      <c r="J10401" s="2"/>
      <c r="K10401" s="2"/>
      <c r="L10401" s="2"/>
    </row>
    <row r="10402" spans="10:12">
      <c r="J10402" s="2"/>
      <c r="K10402" s="2"/>
      <c r="L10402" s="2"/>
    </row>
    <row r="10403" spans="10:12">
      <c r="J10403" s="2"/>
      <c r="K10403" s="2"/>
      <c r="L10403" s="2"/>
    </row>
    <row r="10404" spans="10:12">
      <c r="J10404" s="2"/>
      <c r="K10404" s="2"/>
      <c r="L10404" s="2"/>
    </row>
    <row r="10405" spans="10:12">
      <c r="J10405" s="2"/>
      <c r="K10405" s="2"/>
      <c r="L10405" s="2"/>
    </row>
    <row r="10406" spans="10:12">
      <c r="J10406" s="2"/>
      <c r="K10406" s="2"/>
      <c r="L10406" s="2"/>
    </row>
    <row r="10407" spans="10:12">
      <c r="J10407" s="2"/>
      <c r="K10407" s="2"/>
      <c r="L10407" s="2"/>
    </row>
    <row r="10408" spans="10:12">
      <c r="J10408" s="2"/>
      <c r="K10408" s="2"/>
      <c r="L10408" s="2"/>
    </row>
    <row r="10409" spans="10:12">
      <c r="J10409" s="2"/>
      <c r="K10409" s="2"/>
      <c r="L10409" s="2"/>
    </row>
    <row r="10410" spans="10:12">
      <c r="J10410" s="2"/>
      <c r="K10410" s="2"/>
      <c r="L10410" s="2"/>
    </row>
    <row r="10411" spans="10:12">
      <c r="J10411" s="2"/>
      <c r="K10411" s="2"/>
      <c r="L10411" s="2"/>
    </row>
    <row r="10412" spans="10:12">
      <c r="J10412" s="2"/>
      <c r="K10412" s="2"/>
      <c r="L10412" s="2"/>
    </row>
    <row r="10413" spans="10:12">
      <c r="J10413" s="2"/>
      <c r="K10413" s="2"/>
      <c r="L10413" s="2"/>
    </row>
    <row r="10414" spans="10:12">
      <c r="J10414" s="2"/>
      <c r="K10414" s="2"/>
      <c r="L10414" s="2"/>
    </row>
    <row r="10415" spans="10:12">
      <c r="J10415" s="2"/>
      <c r="K10415" s="2"/>
      <c r="L10415" s="2"/>
    </row>
    <row r="10416" spans="10:12">
      <c r="J10416" s="2"/>
      <c r="K10416" s="2"/>
      <c r="L10416" s="2"/>
    </row>
    <row r="10417" spans="10:12">
      <c r="J10417" s="2"/>
      <c r="K10417" s="2"/>
      <c r="L10417" s="2"/>
    </row>
    <row r="10418" spans="10:12">
      <c r="J10418" s="2"/>
      <c r="K10418" s="2"/>
      <c r="L10418" s="2"/>
    </row>
    <row r="10419" spans="10:12">
      <c r="J10419" s="2"/>
      <c r="K10419" s="2"/>
      <c r="L10419" s="2"/>
    </row>
    <row r="10420" spans="10:12">
      <c r="J10420" s="2"/>
      <c r="K10420" s="2"/>
      <c r="L10420" s="2"/>
    </row>
    <row r="10421" spans="10:12">
      <c r="J10421" s="2"/>
      <c r="K10421" s="2"/>
      <c r="L10421" s="2"/>
    </row>
    <row r="10422" spans="10:12">
      <c r="J10422" s="2"/>
      <c r="K10422" s="2"/>
      <c r="L10422" s="2"/>
    </row>
    <row r="10423" spans="10:12">
      <c r="J10423" s="2"/>
      <c r="K10423" s="2"/>
      <c r="L10423" s="2"/>
    </row>
    <row r="10424" spans="10:12">
      <c r="J10424" s="2"/>
      <c r="K10424" s="2"/>
      <c r="L10424" s="2"/>
    </row>
    <row r="10425" spans="10:12">
      <c r="J10425" s="2"/>
      <c r="K10425" s="2"/>
      <c r="L10425" s="2"/>
    </row>
    <row r="10426" spans="10:12">
      <c r="J10426" s="2"/>
      <c r="K10426" s="2"/>
      <c r="L10426" s="2"/>
    </row>
    <row r="10427" spans="10:12">
      <c r="J10427" s="2"/>
      <c r="K10427" s="2"/>
      <c r="L10427" s="2"/>
    </row>
    <row r="10428" spans="10:12">
      <c r="J10428" s="2"/>
      <c r="K10428" s="2"/>
      <c r="L10428" s="2"/>
    </row>
    <row r="10429" spans="10:12">
      <c r="J10429" s="2"/>
      <c r="K10429" s="2"/>
      <c r="L10429" s="2"/>
    </row>
    <row r="10430" spans="10:12">
      <c r="J10430" s="2"/>
      <c r="K10430" s="2"/>
      <c r="L10430" s="2"/>
    </row>
    <row r="10431" spans="10:12">
      <c r="J10431" s="2"/>
      <c r="K10431" s="2"/>
      <c r="L10431" s="2"/>
    </row>
    <row r="10432" spans="10:12">
      <c r="J10432" s="2"/>
      <c r="K10432" s="2"/>
      <c r="L10432" s="2"/>
    </row>
    <row r="10433" spans="10:12">
      <c r="J10433" s="2"/>
      <c r="K10433" s="2"/>
      <c r="L10433" s="2"/>
    </row>
    <row r="10434" spans="10:12">
      <c r="J10434" s="2"/>
      <c r="K10434" s="2"/>
      <c r="L10434" s="2"/>
    </row>
    <row r="10435" spans="10:12">
      <c r="J10435" s="2"/>
      <c r="K10435" s="2"/>
      <c r="L10435" s="2"/>
    </row>
    <row r="10436" spans="10:12">
      <c r="J10436" s="2"/>
      <c r="K10436" s="2"/>
      <c r="L10436" s="2"/>
    </row>
    <row r="10437" spans="10:12">
      <c r="J10437" s="2"/>
      <c r="K10437" s="2"/>
      <c r="L10437" s="2"/>
    </row>
    <row r="10438" spans="10:12">
      <c r="J10438" s="2"/>
      <c r="K10438" s="2"/>
      <c r="L10438" s="2"/>
    </row>
    <row r="10439" spans="10:12">
      <c r="J10439" s="2"/>
      <c r="K10439" s="2"/>
      <c r="L10439" s="2"/>
    </row>
    <row r="10440" spans="10:12">
      <c r="J10440" s="2"/>
      <c r="K10440" s="2"/>
      <c r="L10440" s="2"/>
    </row>
    <row r="10441" spans="10:12">
      <c r="J10441" s="2"/>
      <c r="K10441" s="2"/>
      <c r="L10441" s="2"/>
    </row>
    <row r="10442" spans="10:12">
      <c r="J10442" s="2"/>
      <c r="K10442" s="2"/>
      <c r="L10442" s="2"/>
    </row>
    <row r="10443" spans="10:12">
      <c r="J10443" s="2"/>
      <c r="K10443" s="2"/>
      <c r="L10443" s="2"/>
    </row>
    <row r="10444" spans="10:12">
      <c r="J10444" s="2"/>
      <c r="K10444" s="2"/>
      <c r="L10444" s="2"/>
    </row>
    <row r="10445" spans="10:12">
      <c r="J10445" s="2"/>
      <c r="K10445" s="2"/>
      <c r="L10445" s="2"/>
    </row>
    <row r="10446" spans="10:12">
      <c r="J10446" s="2"/>
      <c r="K10446" s="2"/>
      <c r="L10446" s="2"/>
    </row>
    <row r="10447" spans="10:12">
      <c r="J10447" s="2"/>
      <c r="K10447" s="2"/>
      <c r="L10447" s="2"/>
    </row>
    <row r="10448" spans="10:12">
      <c r="J10448" s="2"/>
      <c r="K10448" s="2"/>
      <c r="L10448" s="2"/>
    </row>
    <row r="10449" spans="10:12">
      <c r="J10449" s="2"/>
      <c r="K10449" s="2"/>
      <c r="L10449" s="2"/>
    </row>
    <row r="10450" spans="10:12">
      <c r="J10450" s="2"/>
      <c r="K10450" s="2"/>
      <c r="L10450" s="2"/>
    </row>
    <row r="10451" spans="10:12">
      <c r="J10451" s="2"/>
      <c r="K10451" s="2"/>
      <c r="L10451" s="2"/>
    </row>
    <row r="10452" spans="10:12">
      <c r="J10452" s="2"/>
      <c r="K10452" s="2"/>
      <c r="L10452" s="2"/>
    </row>
    <row r="10453" spans="10:12">
      <c r="J10453" s="2"/>
      <c r="K10453" s="2"/>
      <c r="L10453" s="2"/>
    </row>
    <row r="10454" spans="10:12">
      <c r="J10454" s="2"/>
      <c r="K10454" s="2"/>
      <c r="L10454" s="2"/>
    </row>
    <row r="10455" spans="10:12">
      <c r="J10455" s="2"/>
      <c r="K10455" s="2"/>
      <c r="L10455" s="2"/>
    </row>
    <row r="10456" spans="10:12">
      <c r="J10456" s="2"/>
      <c r="K10456" s="2"/>
      <c r="L10456" s="2"/>
    </row>
    <row r="10457" spans="10:12">
      <c r="J10457" s="2"/>
      <c r="K10457" s="2"/>
      <c r="L10457" s="2"/>
    </row>
    <row r="10458" spans="10:12">
      <c r="J10458" s="2"/>
      <c r="K10458" s="2"/>
      <c r="L10458" s="2"/>
    </row>
    <row r="10459" spans="10:12">
      <c r="J10459" s="2"/>
      <c r="K10459" s="2"/>
      <c r="L10459" s="2"/>
    </row>
    <row r="10460" spans="10:12">
      <c r="J10460" s="2"/>
      <c r="K10460" s="2"/>
      <c r="L10460" s="2"/>
    </row>
    <row r="10461" spans="10:12">
      <c r="J10461" s="2"/>
      <c r="K10461" s="2"/>
      <c r="L10461" s="2"/>
    </row>
    <row r="10462" spans="10:12">
      <c r="J10462" s="2"/>
      <c r="K10462" s="2"/>
      <c r="L10462" s="2"/>
    </row>
    <row r="10463" spans="10:12">
      <c r="J10463" s="2"/>
      <c r="K10463" s="2"/>
      <c r="L10463" s="2"/>
    </row>
    <row r="10464" spans="10:12">
      <c r="J10464" s="2"/>
      <c r="K10464" s="2"/>
      <c r="L10464" s="2"/>
    </row>
    <row r="10465" spans="10:12">
      <c r="J10465" s="2"/>
      <c r="K10465" s="2"/>
      <c r="L10465" s="2"/>
    </row>
    <row r="10466" spans="10:12">
      <c r="J10466" s="2"/>
      <c r="K10466" s="2"/>
      <c r="L10466" s="2"/>
    </row>
    <row r="10467" spans="10:12">
      <c r="J10467" s="2"/>
      <c r="K10467" s="2"/>
      <c r="L10467" s="2"/>
    </row>
    <row r="10468" spans="10:12">
      <c r="J10468" s="2"/>
      <c r="K10468" s="2"/>
      <c r="L10468" s="2"/>
    </row>
    <row r="10469" spans="10:12">
      <c r="J10469" s="2"/>
      <c r="K10469" s="2"/>
      <c r="L10469" s="2"/>
    </row>
    <row r="10470" spans="10:12">
      <c r="J10470" s="2"/>
      <c r="K10470" s="2"/>
      <c r="L10470" s="2"/>
    </row>
    <row r="10471" spans="10:12">
      <c r="J10471" s="2"/>
      <c r="K10471" s="2"/>
      <c r="L10471" s="2"/>
    </row>
    <row r="10472" spans="10:12">
      <c r="J10472" s="2"/>
      <c r="K10472" s="2"/>
      <c r="L10472" s="2"/>
    </row>
    <row r="10473" spans="10:12">
      <c r="J10473" s="2"/>
      <c r="K10473" s="2"/>
      <c r="L10473" s="2"/>
    </row>
    <row r="10474" spans="10:12">
      <c r="J10474" s="2"/>
      <c r="K10474" s="2"/>
      <c r="L10474" s="2"/>
    </row>
    <row r="10475" spans="10:12">
      <c r="J10475" s="2"/>
      <c r="K10475" s="2"/>
      <c r="L10475" s="2"/>
    </row>
    <row r="10476" spans="10:12">
      <c r="J10476" s="2"/>
      <c r="K10476" s="2"/>
      <c r="L10476" s="2"/>
    </row>
    <row r="10477" spans="10:12">
      <c r="J10477" s="2"/>
      <c r="K10477" s="2"/>
      <c r="L10477" s="2"/>
    </row>
    <row r="10478" spans="10:12">
      <c r="J10478" s="2"/>
      <c r="K10478" s="2"/>
      <c r="L10478" s="2"/>
    </row>
    <row r="10479" spans="10:12">
      <c r="J10479" s="2"/>
      <c r="K10479" s="2"/>
      <c r="L10479" s="2"/>
    </row>
    <row r="10480" spans="10:12">
      <c r="J10480" s="2"/>
      <c r="K10480" s="2"/>
      <c r="L10480" s="2"/>
    </row>
    <row r="10481" spans="10:12">
      <c r="J10481" s="2"/>
      <c r="K10481" s="2"/>
      <c r="L10481" s="2"/>
    </row>
    <row r="10482" spans="10:12">
      <c r="J10482" s="2"/>
      <c r="K10482" s="2"/>
      <c r="L10482" s="2"/>
    </row>
    <row r="10483" spans="10:12">
      <c r="J10483" s="2"/>
      <c r="K10483" s="2"/>
      <c r="L10483" s="2"/>
    </row>
    <row r="10484" spans="10:12">
      <c r="J10484" s="2"/>
      <c r="K10484" s="2"/>
      <c r="L10484" s="2"/>
    </row>
    <row r="10485" spans="10:12">
      <c r="J10485" s="2"/>
      <c r="K10485" s="2"/>
      <c r="L10485" s="2"/>
    </row>
    <row r="10486" spans="10:12">
      <c r="J10486" s="2"/>
      <c r="K10486" s="2"/>
      <c r="L10486" s="2"/>
    </row>
    <row r="10487" spans="10:12">
      <c r="J10487" s="2"/>
      <c r="K10487" s="2"/>
      <c r="L10487" s="2"/>
    </row>
    <row r="10488" spans="10:12">
      <c r="J10488" s="2"/>
      <c r="K10488" s="2"/>
      <c r="L10488" s="2"/>
    </row>
    <row r="10489" spans="10:12">
      <c r="J10489" s="2"/>
      <c r="K10489" s="2"/>
      <c r="L10489" s="2"/>
    </row>
    <row r="10490" spans="10:12">
      <c r="J10490" s="2"/>
      <c r="K10490" s="2"/>
      <c r="L10490" s="2"/>
    </row>
    <row r="10491" spans="10:12">
      <c r="J10491" s="2"/>
      <c r="K10491" s="2"/>
      <c r="L10491" s="2"/>
    </row>
    <row r="10492" spans="10:12">
      <c r="J10492" s="2"/>
      <c r="K10492" s="2"/>
      <c r="L10492" s="2"/>
    </row>
    <row r="10493" spans="10:12">
      <c r="J10493" s="2"/>
      <c r="K10493" s="2"/>
      <c r="L10493" s="2"/>
    </row>
    <row r="10494" spans="10:12">
      <c r="J10494" s="2"/>
      <c r="K10494" s="2"/>
      <c r="L10494" s="2"/>
    </row>
    <row r="10495" spans="10:12">
      <c r="J10495" s="2"/>
      <c r="K10495" s="2"/>
      <c r="L10495" s="2"/>
    </row>
    <row r="10496" spans="10:12">
      <c r="J10496" s="2"/>
      <c r="K10496" s="2"/>
      <c r="L10496" s="2"/>
    </row>
    <row r="10497" spans="10:12">
      <c r="J10497" s="2"/>
      <c r="K10497" s="2"/>
      <c r="L10497" s="2"/>
    </row>
    <row r="10498" spans="10:12">
      <c r="J10498" s="2"/>
      <c r="K10498" s="2"/>
      <c r="L10498" s="2"/>
    </row>
    <row r="10499" spans="10:12">
      <c r="J10499" s="2"/>
      <c r="K10499" s="2"/>
      <c r="L10499" s="2"/>
    </row>
    <row r="10500" spans="10:12">
      <c r="J10500" s="2"/>
      <c r="K10500" s="2"/>
      <c r="L10500" s="2"/>
    </row>
    <row r="10501" spans="10:12">
      <c r="J10501" s="2"/>
      <c r="K10501" s="2"/>
      <c r="L10501" s="2"/>
    </row>
    <row r="10502" spans="10:12">
      <c r="J10502" s="2"/>
      <c r="K10502" s="2"/>
      <c r="L10502" s="2"/>
    </row>
    <row r="10503" spans="10:12">
      <c r="J10503" s="2"/>
      <c r="K10503" s="2"/>
      <c r="L10503" s="2"/>
    </row>
    <row r="10504" spans="10:12">
      <c r="J10504" s="2"/>
      <c r="K10504" s="2"/>
      <c r="L10504" s="2"/>
    </row>
    <row r="10505" spans="10:12">
      <c r="J10505" s="2"/>
      <c r="K10505" s="2"/>
      <c r="L10505" s="2"/>
    </row>
    <row r="10506" spans="10:12">
      <c r="J10506" s="2"/>
      <c r="K10506" s="2"/>
      <c r="L10506" s="2"/>
    </row>
    <row r="10507" spans="10:12">
      <c r="J10507" s="2"/>
      <c r="K10507" s="2"/>
      <c r="L10507" s="2"/>
    </row>
    <row r="10508" spans="10:12">
      <c r="J10508" s="2"/>
      <c r="K10508" s="2"/>
      <c r="L10508" s="2"/>
    </row>
    <row r="10509" spans="10:12">
      <c r="J10509" s="2"/>
      <c r="K10509" s="2"/>
      <c r="L10509" s="2"/>
    </row>
    <row r="10510" spans="10:12">
      <c r="J10510" s="2"/>
      <c r="K10510" s="2"/>
      <c r="L10510" s="2"/>
    </row>
    <row r="10511" spans="10:12">
      <c r="J10511" s="2"/>
      <c r="K10511" s="2"/>
      <c r="L10511" s="2"/>
    </row>
    <row r="10512" spans="10:12">
      <c r="J10512" s="2"/>
      <c r="K10512" s="2"/>
      <c r="L10512" s="2"/>
    </row>
    <row r="10513" spans="10:12">
      <c r="J10513" s="2"/>
      <c r="K10513" s="2"/>
      <c r="L10513" s="2"/>
    </row>
    <row r="10514" spans="10:12">
      <c r="J10514" s="2"/>
      <c r="K10514" s="2"/>
      <c r="L10514" s="2"/>
    </row>
    <row r="10515" spans="10:12">
      <c r="J10515" s="2"/>
      <c r="K10515" s="2"/>
      <c r="L10515" s="2"/>
    </row>
    <row r="10516" spans="10:12">
      <c r="J10516" s="2"/>
      <c r="K10516" s="2"/>
      <c r="L10516" s="2"/>
    </row>
    <row r="10517" spans="10:12">
      <c r="J10517" s="2"/>
      <c r="K10517" s="2"/>
      <c r="L10517" s="2"/>
    </row>
    <row r="10518" spans="10:12">
      <c r="J10518" s="2"/>
      <c r="K10518" s="2"/>
      <c r="L10518" s="2"/>
    </row>
    <row r="10519" spans="10:12">
      <c r="J10519" s="2"/>
      <c r="K10519" s="2"/>
      <c r="L10519" s="2"/>
    </row>
    <row r="10520" spans="10:12">
      <c r="J10520" s="2"/>
      <c r="K10520" s="2"/>
      <c r="L10520" s="2"/>
    </row>
    <row r="10521" spans="10:12">
      <c r="J10521" s="2"/>
      <c r="K10521" s="2"/>
      <c r="L10521" s="2"/>
    </row>
    <row r="10522" spans="10:12">
      <c r="J10522" s="2"/>
      <c r="K10522" s="2"/>
      <c r="L10522" s="2"/>
    </row>
    <row r="10523" spans="10:12">
      <c r="J10523" s="2"/>
      <c r="K10523" s="2"/>
      <c r="L10523" s="2"/>
    </row>
    <row r="10524" spans="10:12">
      <c r="J10524" s="2"/>
      <c r="K10524" s="2"/>
      <c r="L10524" s="2"/>
    </row>
    <row r="10525" spans="10:12">
      <c r="J10525" s="2"/>
      <c r="K10525" s="2"/>
      <c r="L10525" s="2"/>
    </row>
    <row r="10526" spans="10:12">
      <c r="J10526" s="2"/>
      <c r="K10526" s="2"/>
      <c r="L10526" s="2"/>
    </row>
    <row r="10527" spans="10:12">
      <c r="J10527" s="2"/>
      <c r="K10527" s="2"/>
      <c r="L10527" s="2"/>
    </row>
    <row r="10528" spans="10:12">
      <c r="J10528" s="2"/>
      <c r="K10528" s="2"/>
      <c r="L10528" s="2"/>
    </row>
    <row r="10529" spans="10:12">
      <c r="J10529" s="2"/>
      <c r="K10529" s="2"/>
      <c r="L10529" s="2"/>
    </row>
    <row r="10530" spans="10:12">
      <c r="J10530" s="2"/>
      <c r="K10530" s="2"/>
      <c r="L10530" s="2"/>
    </row>
    <row r="10531" spans="10:12">
      <c r="J10531" s="2"/>
      <c r="K10531" s="2"/>
      <c r="L10531" s="2"/>
    </row>
    <row r="10532" spans="10:12">
      <c r="J10532" s="2"/>
      <c r="K10532" s="2"/>
      <c r="L10532" s="2"/>
    </row>
    <row r="10533" spans="10:12">
      <c r="J10533" s="2"/>
      <c r="K10533" s="2"/>
      <c r="L10533" s="2"/>
    </row>
    <row r="10534" spans="10:12">
      <c r="J10534" s="2"/>
      <c r="K10534" s="2"/>
      <c r="L10534" s="2"/>
    </row>
    <row r="10535" spans="10:12">
      <c r="J10535" s="2"/>
      <c r="K10535" s="2"/>
      <c r="L10535" s="2"/>
    </row>
    <row r="10536" spans="10:12">
      <c r="J10536" s="2"/>
      <c r="K10536" s="2"/>
      <c r="L10536" s="2"/>
    </row>
    <row r="10537" spans="10:12">
      <c r="J10537" s="2"/>
      <c r="K10537" s="2"/>
      <c r="L10537" s="2"/>
    </row>
    <row r="10538" spans="10:12">
      <c r="J10538" s="2"/>
      <c r="K10538" s="2"/>
      <c r="L10538" s="2"/>
    </row>
    <row r="10539" spans="10:12">
      <c r="J10539" s="2"/>
      <c r="K10539" s="2"/>
      <c r="L10539" s="2"/>
    </row>
    <row r="10540" spans="10:12">
      <c r="J10540" s="2"/>
      <c r="K10540" s="2"/>
      <c r="L10540" s="2"/>
    </row>
    <row r="10541" spans="10:12">
      <c r="J10541" s="2"/>
      <c r="K10541" s="2"/>
      <c r="L10541" s="2"/>
    </row>
    <row r="10542" spans="10:12">
      <c r="J10542" s="2"/>
      <c r="K10542" s="2"/>
      <c r="L10542" s="2"/>
    </row>
    <row r="10543" spans="10:12">
      <c r="J10543" s="2"/>
      <c r="K10543" s="2"/>
      <c r="L10543" s="2"/>
    </row>
    <row r="10544" spans="10:12">
      <c r="J10544" s="2"/>
      <c r="K10544" s="2"/>
      <c r="L10544" s="2"/>
    </row>
    <row r="10545" spans="10:12">
      <c r="J10545" s="2"/>
      <c r="K10545" s="2"/>
      <c r="L10545" s="2"/>
    </row>
    <row r="10546" spans="10:12">
      <c r="J10546" s="2"/>
      <c r="K10546" s="2"/>
      <c r="L10546" s="2"/>
    </row>
    <row r="10547" spans="10:12">
      <c r="J10547" s="2"/>
      <c r="K10547" s="2"/>
      <c r="L10547" s="2"/>
    </row>
    <row r="10548" spans="10:12">
      <c r="J10548" s="2"/>
      <c r="K10548" s="2"/>
      <c r="L10548" s="2"/>
    </row>
    <row r="10549" spans="10:12">
      <c r="J10549" s="2"/>
      <c r="K10549" s="2"/>
      <c r="L10549" s="2"/>
    </row>
    <row r="10550" spans="10:12">
      <c r="J10550" s="2"/>
      <c r="K10550" s="2"/>
      <c r="L10550" s="2"/>
    </row>
    <row r="10551" spans="10:12">
      <c r="J10551" s="2"/>
      <c r="K10551" s="2"/>
      <c r="L10551" s="2"/>
    </row>
    <row r="10552" spans="10:12">
      <c r="J10552" s="2"/>
      <c r="K10552" s="2"/>
      <c r="L10552" s="2"/>
    </row>
    <row r="10553" spans="10:12">
      <c r="J10553" s="2"/>
      <c r="K10553" s="2"/>
      <c r="L10553" s="2"/>
    </row>
    <row r="10554" spans="10:12">
      <c r="J10554" s="2"/>
      <c r="K10554" s="2"/>
      <c r="L10554" s="2"/>
    </row>
    <row r="10555" spans="10:12">
      <c r="J10555" s="2"/>
      <c r="K10555" s="2"/>
      <c r="L10555" s="2"/>
    </row>
    <row r="10556" spans="10:12">
      <c r="J10556" s="2"/>
      <c r="K10556" s="2"/>
      <c r="L10556" s="2"/>
    </row>
    <row r="10557" spans="10:12">
      <c r="J10557" s="2"/>
      <c r="K10557" s="2"/>
      <c r="L10557" s="2"/>
    </row>
    <row r="10558" spans="10:12">
      <c r="J10558" s="2"/>
      <c r="K10558" s="2"/>
      <c r="L10558" s="2"/>
    </row>
    <row r="10559" spans="10:12">
      <c r="J10559" s="2"/>
      <c r="K10559" s="2"/>
      <c r="L10559" s="2"/>
    </row>
    <row r="10560" spans="10:12">
      <c r="J10560" s="2"/>
      <c r="K10560" s="2"/>
      <c r="L10560" s="2"/>
    </row>
    <row r="10561" spans="10:12">
      <c r="J10561" s="2"/>
      <c r="K10561" s="2"/>
      <c r="L10561" s="2"/>
    </row>
    <row r="10562" spans="10:12">
      <c r="J10562" s="2"/>
      <c r="K10562" s="2"/>
      <c r="L10562" s="2"/>
    </row>
    <row r="10563" spans="10:12">
      <c r="J10563" s="2"/>
      <c r="K10563" s="2"/>
      <c r="L10563" s="2"/>
    </row>
    <row r="10564" spans="10:12">
      <c r="J10564" s="2"/>
      <c r="K10564" s="2"/>
      <c r="L10564" s="2"/>
    </row>
    <row r="10565" spans="10:12">
      <c r="J10565" s="2"/>
      <c r="K10565" s="2"/>
      <c r="L10565" s="2"/>
    </row>
    <row r="10566" spans="10:12">
      <c r="J10566" s="2"/>
      <c r="K10566" s="2"/>
      <c r="L10566" s="2"/>
    </row>
    <row r="10567" spans="10:12">
      <c r="J10567" s="2"/>
      <c r="K10567" s="2"/>
      <c r="L10567" s="2"/>
    </row>
    <row r="10568" spans="10:12">
      <c r="J10568" s="2"/>
      <c r="K10568" s="2"/>
      <c r="L10568" s="2"/>
    </row>
    <row r="10569" spans="10:12">
      <c r="J10569" s="2"/>
      <c r="K10569" s="2"/>
      <c r="L10569" s="2"/>
    </row>
    <row r="10570" spans="10:12">
      <c r="J10570" s="2"/>
      <c r="K10570" s="2"/>
      <c r="L10570" s="2"/>
    </row>
    <row r="10571" spans="10:12">
      <c r="J10571" s="2"/>
      <c r="K10571" s="2"/>
      <c r="L10571" s="2"/>
    </row>
    <row r="10572" spans="10:12">
      <c r="J10572" s="2"/>
      <c r="K10572" s="2"/>
      <c r="L10572" s="2"/>
    </row>
    <row r="10573" spans="10:12">
      <c r="J10573" s="2"/>
      <c r="K10573" s="2"/>
      <c r="L10573" s="2"/>
    </row>
    <row r="10574" spans="10:12">
      <c r="J10574" s="2"/>
      <c r="K10574" s="2"/>
      <c r="L10574" s="2"/>
    </row>
    <row r="10575" spans="10:12">
      <c r="J10575" s="2"/>
      <c r="K10575" s="2"/>
      <c r="L10575" s="2"/>
    </row>
    <row r="10576" spans="10:12">
      <c r="J10576" s="2"/>
      <c r="K10576" s="2"/>
      <c r="L10576" s="2"/>
    </row>
    <row r="10577" spans="10:12">
      <c r="J10577" s="2"/>
      <c r="K10577" s="2"/>
      <c r="L10577" s="2"/>
    </row>
    <row r="10578" spans="10:12">
      <c r="J10578" s="2"/>
      <c r="K10578" s="2"/>
      <c r="L10578" s="2"/>
    </row>
    <row r="10579" spans="10:12">
      <c r="J10579" s="2"/>
      <c r="K10579" s="2"/>
      <c r="L10579" s="2"/>
    </row>
    <row r="10580" spans="10:12">
      <c r="J10580" s="2"/>
      <c r="K10580" s="2"/>
      <c r="L10580" s="2"/>
    </row>
    <row r="10581" spans="10:12">
      <c r="J10581" s="2"/>
      <c r="K10581" s="2"/>
      <c r="L10581" s="2"/>
    </row>
    <row r="10582" spans="10:12">
      <c r="J10582" s="2"/>
      <c r="K10582" s="2"/>
      <c r="L10582" s="2"/>
    </row>
    <row r="10583" spans="10:12">
      <c r="J10583" s="2"/>
      <c r="K10583" s="2"/>
      <c r="L10583" s="2"/>
    </row>
    <row r="10584" spans="10:12">
      <c r="J10584" s="2"/>
      <c r="K10584" s="2"/>
      <c r="L10584" s="2"/>
    </row>
    <row r="10585" spans="10:12">
      <c r="J10585" s="2"/>
      <c r="K10585" s="2"/>
      <c r="L10585" s="2"/>
    </row>
    <row r="10586" spans="10:12">
      <c r="J10586" s="2"/>
      <c r="K10586" s="2"/>
      <c r="L10586" s="2"/>
    </row>
    <row r="10587" spans="10:12">
      <c r="J10587" s="2"/>
      <c r="K10587" s="2"/>
      <c r="L10587" s="2"/>
    </row>
    <row r="10588" spans="10:12">
      <c r="J10588" s="2"/>
      <c r="K10588" s="2"/>
      <c r="L10588" s="2"/>
    </row>
    <row r="10589" spans="10:12">
      <c r="J10589" s="2"/>
      <c r="K10589" s="2"/>
      <c r="L10589" s="2"/>
    </row>
    <row r="10590" spans="10:12">
      <c r="J10590" s="2"/>
      <c r="K10590" s="2"/>
      <c r="L10590" s="2"/>
    </row>
    <row r="10591" spans="10:12">
      <c r="J10591" s="2"/>
      <c r="K10591" s="2"/>
      <c r="L10591" s="2"/>
    </row>
    <row r="10592" spans="10:12">
      <c r="J10592" s="2"/>
      <c r="K10592" s="2"/>
      <c r="L10592" s="2"/>
    </row>
    <row r="10593" spans="10:12">
      <c r="J10593" s="2"/>
      <c r="K10593" s="2"/>
      <c r="L10593" s="2"/>
    </row>
    <row r="10594" spans="10:12">
      <c r="J10594" s="2"/>
      <c r="K10594" s="2"/>
      <c r="L10594" s="2"/>
    </row>
    <row r="10595" spans="10:12">
      <c r="J10595" s="2"/>
      <c r="K10595" s="2"/>
      <c r="L10595" s="2"/>
    </row>
    <row r="10596" spans="10:12">
      <c r="J10596" s="2"/>
      <c r="K10596" s="2"/>
      <c r="L10596" s="2"/>
    </row>
    <row r="10597" spans="10:12">
      <c r="J10597" s="2"/>
      <c r="K10597" s="2"/>
      <c r="L10597" s="2"/>
    </row>
    <row r="10598" spans="10:12">
      <c r="J10598" s="2"/>
      <c r="K10598" s="2"/>
      <c r="L10598" s="2"/>
    </row>
    <row r="10599" spans="10:12">
      <c r="J10599" s="2"/>
      <c r="K10599" s="2"/>
      <c r="L10599" s="2"/>
    </row>
    <row r="10600" spans="10:12">
      <c r="J10600" s="2"/>
      <c r="K10600" s="2"/>
      <c r="L10600" s="2"/>
    </row>
    <row r="10601" spans="10:12">
      <c r="J10601" s="2"/>
      <c r="K10601" s="2"/>
      <c r="L10601" s="2"/>
    </row>
    <row r="10602" spans="10:12">
      <c r="J10602" s="2"/>
      <c r="K10602" s="2"/>
      <c r="L10602" s="2"/>
    </row>
    <row r="10603" spans="10:12">
      <c r="J10603" s="2"/>
      <c r="K10603" s="2"/>
      <c r="L10603" s="2"/>
    </row>
    <row r="10604" spans="10:12">
      <c r="J10604" s="2"/>
      <c r="K10604" s="2"/>
      <c r="L10604" s="2"/>
    </row>
    <row r="10605" spans="10:12">
      <c r="J10605" s="2"/>
      <c r="K10605" s="2"/>
      <c r="L10605" s="2"/>
    </row>
    <row r="10606" spans="10:12">
      <c r="J10606" s="2"/>
      <c r="K10606" s="2"/>
      <c r="L10606" s="2"/>
    </row>
    <row r="10607" spans="10:12">
      <c r="J10607" s="2"/>
      <c r="K10607" s="2"/>
      <c r="L10607" s="2"/>
    </row>
    <row r="10608" spans="10:12">
      <c r="J10608" s="2"/>
      <c r="K10608" s="2"/>
      <c r="L10608" s="2"/>
    </row>
    <row r="10609" spans="10:12">
      <c r="J10609" s="2"/>
      <c r="K10609" s="2"/>
      <c r="L10609" s="2"/>
    </row>
    <row r="10610" spans="10:12">
      <c r="J10610" s="2"/>
      <c r="K10610" s="2"/>
      <c r="L10610" s="2"/>
    </row>
    <row r="10611" spans="10:12">
      <c r="J10611" s="2"/>
      <c r="K10611" s="2"/>
      <c r="L10611" s="2"/>
    </row>
    <row r="10612" spans="10:12">
      <c r="J10612" s="2"/>
      <c r="K10612" s="2"/>
      <c r="L10612" s="2"/>
    </row>
    <row r="10613" spans="10:12">
      <c r="J10613" s="2"/>
      <c r="K10613" s="2"/>
      <c r="L10613" s="2"/>
    </row>
    <row r="10614" spans="10:12">
      <c r="J10614" s="2"/>
      <c r="K10614" s="2"/>
      <c r="L10614" s="2"/>
    </row>
    <row r="10615" spans="10:12">
      <c r="J10615" s="2"/>
      <c r="K10615" s="2"/>
      <c r="L10615" s="2"/>
    </row>
    <row r="10616" spans="10:12">
      <c r="J10616" s="2"/>
      <c r="K10616" s="2"/>
      <c r="L10616" s="2"/>
    </row>
    <row r="10617" spans="10:12">
      <c r="J10617" s="2"/>
      <c r="K10617" s="2"/>
      <c r="L10617" s="2"/>
    </row>
    <row r="10618" spans="10:12">
      <c r="J10618" s="2"/>
      <c r="K10618" s="2"/>
      <c r="L10618" s="2"/>
    </row>
    <row r="10619" spans="10:12">
      <c r="J10619" s="2"/>
      <c r="K10619" s="2"/>
      <c r="L10619" s="2"/>
    </row>
    <row r="10620" spans="10:12">
      <c r="J10620" s="2"/>
      <c r="K10620" s="2"/>
      <c r="L10620" s="2"/>
    </row>
    <row r="10621" spans="10:12">
      <c r="J10621" s="2"/>
      <c r="K10621" s="2"/>
      <c r="L10621" s="2"/>
    </row>
    <row r="10622" spans="10:12">
      <c r="J10622" s="2"/>
      <c r="K10622" s="2"/>
      <c r="L10622" s="2"/>
    </row>
    <row r="10623" spans="10:12">
      <c r="J10623" s="2"/>
      <c r="K10623" s="2"/>
      <c r="L10623" s="2"/>
    </row>
    <row r="10624" spans="10:12">
      <c r="J10624" s="2"/>
      <c r="K10624" s="2"/>
      <c r="L10624" s="2"/>
    </row>
    <row r="10625" spans="10:12">
      <c r="J10625" s="2"/>
      <c r="K10625" s="2"/>
      <c r="L10625" s="2"/>
    </row>
    <row r="10626" spans="10:12">
      <c r="J10626" s="2"/>
      <c r="K10626" s="2"/>
      <c r="L10626" s="2"/>
    </row>
    <row r="10627" spans="10:12">
      <c r="J10627" s="2"/>
      <c r="K10627" s="2"/>
      <c r="L10627" s="2"/>
    </row>
    <row r="10628" spans="10:12">
      <c r="J10628" s="2"/>
      <c r="K10628" s="2"/>
      <c r="L10628" s="2"/>
    </row>
    <row r="10629" spans="10:12">
      <c r="J10629" s="2"/>
      <c r="K10629" s="2"/>
      <c r="L10629" s="2"/>
    </row>
    <row r="10630" spans="10:12">
      <c r="J10630" s="2"/>
      <c r="K10630" s="2"/>
      <c r="L10630" s="2"/>
    </row>
    <row r="10631" spans="10:12">
      <c r="J10631" s="2"/>
      <c r="K10631" s="2"/>
      <c r="L10631" s="2"/>
    </row>
    <row r="10632" spans="10:12">
      <c r="J10632" s="2"/>
      <c r="K10632" s="2"/>
      <c r="L10632" s="2"/>
    </row>
    <row r="10633" spans="10:12">
      <c r="J10633" s="2"/>
      <c r="K10633" s="2"/>
      <c r="L10633" s="2"/>
    </row>
    <row r="10634" spans="10:12">
      <c r="J10634" s="2"/>
      <c r="K10634" s="2"/>
      <c r="L10634" s="2"/>
    </row>
    <row r="10635" spans="10:12">
      <c r="J10635" s="2"/>
      <c r="K10635" s="2"/>
      <c r="L10635" s="2"/>
    </row>
    <row r="10636" spans="10:12">
      <c r="J10636" s="2"/>
      <c r="K10636" s="2"/>
      <c r="L10636" s="2"/>
    </row>
    <row r="10637" spans="10:12">
      <c r="J10637" s="2"/>
      <c r="K10637" s="2"/>
      <c r="L10637" s="2"/>
    </row>
    <row r="10638" spans="10:12">
      <c r="J10638" s="2"/>
      <c r="K10638" s="2"/>
      <c r="L10638" s="2"/>
    </row>
    <row r="10639" spans="10:12">
      <c r="J10639" s="2"/>
      <c r="K10639" s="2"/>
      <c r="L10639" s="2"/>
    </row>
    <row r="10640" spans="10:12">
      <c r="J10640" s="2"/>
      <c r="K10640" s="2"/>
      <c r="L10640" s="2"/>
    </row>
    <row r="10641" spans="10:12">
      <c r="J10641" s="2"/>
      <c r="K10641" s="2"/>
      <c r="L10641" s="2"/>
    </row>
    <row r="10642" spans="10:12">
      <c r="J10642" s="2"/>
      <c r="K10642" s="2"/>
      <c r="L10642" s="2"/>
    </row>
    <row r="10643" spans="10:12">
      <c r="J10643" s="2"/>
      <c r="K10643" s="2"/>
      <c r="L10643" s="2"/>
    </row>
    <row r="10644" spans="10:12">
      <c r="J10644" s="2"/>
      <c r="K10644" s="2"/>
      <c r="L10644" s="2"/>
    </row>
    <row r="10645" spans="10:12">
      <c r="J10645" s="2"/>
      <c r="K10645" s="2"/>
      <c r="L10645" s="2"/>
    </row>
    <row r="10646" spans="10:12">
      <c r="J10646" s="2"/>
      <c r="K10646" s="2"/>
      <c r="L10646" s="2"/>
    </row>
    <row r="10647" spans="10:12">
      <c r="J10647" s="2"/>
      <c r="K10647" s="2"/>
      <c r="L10647" s="2"/>
    </row>
    <row r="10648" spans="10:12">
      <c r="J10648" s="2"/>
      <c r="K10648" s="2"/>
      <c r="L10648" s="2"/>
    </row>
    <row r="10649" spans="10:12">
      <c r="J10649" s="2"/>
      <c r="K10649" s="2"/>
      <c r="L10649" s="2"/>
    </row>
    <row r="10650" spans="10:12">
      <c r="J10650" s="2"/>
      <c r="K10650" s="2"/>
      <c r="L10650" s="2"/>
    </row>
    <row r="10651" spans="10:12">
      <c r="J10651" s="2"/>
      <c r="K10651" s="2"/>
      <c r="L10651" s="2"/>
    </row>
    <row r="10652" spans="10:12">
      <c r="J10652" s="2"/>
      <c r="K10652" s="2"/>
      <c r="L10652" s="2"/>
    </row>
    <row r="10653" spans="10:12">
      <c r="J10653" s="2"/>
      <c r="K10653" s="2"/>
      <c r="L10653" s="2"/>
    </row>
    <row r="10654" spans="10:12">
      <c r="J10654" s="2"/>
      <c r="K10654" s="2"/>
      <c r="L10654" s="2"/>
    </row>
    <row r="10655" spans="10:12">
      <c r="J10655" s="2"/>
      <c r="K10655" s="2"/>
      <c r="L10655" s="2"/>
    </row>
    <row r="10656" spans="10:12">
      <c r="J10656" s="2"/>
      <c r="K10656" s="2"/>
      <c r="L10656" s="2"/>
    </row>
    <row r="10657" spans="10:12">
      <c r="J10657" s="2"/>
      <c r="K10657" s="2"/>
      <c r="L10657" s="2"/>
    </row>
    <row r="10658" spans="10:12">
      <c r="J10658" s="2"/>
      <c r="K10658" s="2"/>
      <c r="L10658" s="2"/>
    </row>
    <row r="10659" spans="10:12">
      <c r="J10659" s="2"/>
      <c r="K10659" s="2"/>
      <c r="L10659" s="2"/>
    </row>
    <row r="10660" spans="10:12">
      <c r="J10660" s="2"/>
      <c r="K10660" s="2"/>
      <c r="L10660" s="2"/>
    </row>
    <row r="10661" spans="10:12">
      <c r="J10661" s="2"/>
      <c r="K10661" s="2"/>
      <c r="L10661" s="2"/>
    </row>
    <row r="10662" spans="10:12">
      <c r="J10662" s="2"/>
      <c r="K10662" s="2"/>
      <c r="L10662" s="2"/>
    </row>
    <row r="10663" spans="10:12">
      <c r="J10663" s="2"/>
      <c r="K10663" s="2"/>
      <c r="L10663" s="2"/>
    </row>
    <row r="10664" spans="10:12">
      <c r="J10664" s="2"/>
      <c r="K10664" s="2"/>
      <c r="L10664" s="2"/>
    </row>
    <row r="10665" spans="10:12">
      <c r="J10665" s="2"/>
      <c r="K10665" s="2"/>
      <c r="L10665" s="2"/>
    </row>
    <row r="10666" spans="10:12">
      <c r="J10666" s="2"/>
      <c r="K10666" s="2"/>
      <c r="L10666" s="2"/>
    </row>
    <row r="10667" spans="10:12">
      <c r="J10667" s="2"/>
      <c r="K10667" s="2"/>
      <c r="L10667" s="2"/>
    </row>
    <row r="10668" spans="10:12">
      <c r="J10668" s="2"/>
      <c r="K10668" s="2"/>
      <c r="L10668" s="2"/>
    </row>
    <row r="10669" spans="10:12">
      <c r="J10669" s="2"/>
      <c r="K10669" s="2"/>
      <c r="L10669" s="2"/>
    </row>
    <row r="10670" spans="10:12">
      <c r="J10670" s="2"/>
      <c r="K10670" s="2"/>
      <c r="L10670" s="2"/>
    </row>
    <row r="10671" spans="10:12">
      <c r="J10671" s="2"/>
      <c r="K10671" s="2"/>
      <c r="L10671" s="2"/>
    </row>
    <row r="10672" spans="10:12">
      <c r="J10672" s="2"/>
      <c r="K10672" s="2"/>
      <c r="L10672" s="2"/>
    </row>
    <row r="10673" spans="10:12">
      <c r="J10673" s="2"/>
      <c r="K10673" s="2"/>
      <c r="L10673" s="2"/>
    </row>
    <row r="10674" spans="10:12">
      <c r="J10674" s="2"/>
      <c r="K10674" s="2"/>
      <c r="L10674" s="2"/>
    </row>
    <row r="10675" spans="10:12">
      <c r="J10675" s="2"/>
      <c r="K10675" s="2"/>
      <c r="L10675" s="2"/>
    </row>
    <row r="10676" spans="10:12">
      <c r="J10676" s="2"/>
      <c r="K10676" s="2"/>
      <c r="L10676" s="2"/>
    </row>
    <row r="10677" spans="10:12">
      <c r="J10677" s="2"/>
      <c r="K10677" s="2"/>
      <c r="L10677" s="2"/>
    </row>
    <row r="10678" spans="10:12">
      <c r="J10678" s="2"/>
      <c r="K10678" s="2"/>
      <c r="L10678" s="2"/>
    </row>
    <row r="10679" spans="10:12">
      <c r="J10679" s="2"/>
      <c r="K10679" s="2"/>
      <c r="L10679" s="2"/>
    </row>
    <row r="10680" spans="10:12">
      <c r="J10680" s="2"/>
      <c r="K10680" s="2"/>
      <c r="L10680" s="2"/>
    </row>
    <row r="10681" spans="10:12">
      <c r="J10681" s="2"/>
      <c r="K10681" s="2"/>
      <c r="L10681" s="2"/>
    </row>
    <row r="10682" spans="10:12">
      <c r="J10682" s="2"/>
      <c r="K10682" s="2"/>
      <c r="L10682" s="2"/>
    </row>
    <row r="10683" spans="10:12">
      <c r="J10683" s="2"/>
      <c r="K10683" s="2"/>
      <c r="L10683" s="2"/>
    </row>
    <row r="10684" spans="10:12">
      <c r="J10684" s="2"/>
      <c r="K10684" s="2"/>
      <c r="L10684" s="2"/>
    </row>
    <row r="10685" spans="10:12">
      <c r="J10685" s="2"/>
      <c r="K10685" s="2"/>
      <c r="L10685" s="2"/>
    </row>
    <row r="10686" spans="10:12">
      <c r="J10686" s="2"/>
      <c r="K10686" s="2"/>
      <c r="L10686" s="2"/>
    </row>
    <row r="10687" spans="10:12">
      <c r="J10687" s="2"/>
      <c r="K10687" s="2"/>
      <c r="L10687" s="2"/>
    </row>
    <row r="10688" spans="10:12">
      <c r="J10688" s="2"/>
      <c r="K10688" s="2"/>
      <c r="L10688" s="2"/>
    </row>
    <row r="10689" spans="10:12">
      <c r="J10689" s="2"/>
      <c r="K10689" s="2"/>
      <c r="L10689" s="2"/>
    </row>
    <row r="10690" spans="10:12">
      <c r="J10690" s="2"/>
      <c r="K10690" s="2"/>
      <c r="L10690" s="2"/>
    </row>
    <row r="10691" spans="10:12">
      <c r="J10691" s="2"/>
      <c r="K10691" s="2"/>
      <c r="L10691" s="2"/>
    </row>
    <row r="10692" spans="10:12">
      <c r="J10692" s="2"/>
      <c r="K10692" s="2"/>
      <c r="L10692" s="2"/>
    </row>
    <row r="10693" spans="10:12">
      <c r="J10693" s="2"/>
      <c r="K10693" s="2"/>
      <c r="L10693" s="2"/>
    </row>
    <row r="10694" spans="10:12">
      <c r="J10694" s="2"/>
      <c r="K10694" s="2"/>
      <c r="L10694" s="2"/>
    </row>
    <row r="10695" spans="10:12">
      <c r="J10695" s="2"/>
      <c r="K10695" s="2"/>
      <c r="L10695" s="2"/>
    </row>
    <row r="10696" spans="10:12">
      <c r="J10696" s="2"/>
      <c r="K10696" s="2"/>
      <c r="L10696" s="2"/>
    </row>
    <row r="10697" spans="10:12">
      <c r="J10697" s="2"/>
      <c r="K10697" s="2"/>
      <c r="L10697" s="2"/>
    </row>
    <row r="10698" spans="10:12">
      <c r="J10698" s="2"/>
      <c r="K10698" s="2"/>
      <c r="L10698" s="2"/>
    </row>
    <row r="10699" spans="10:12">
      <c r="J10699" s="2"/>
      <c r="K10699" s="2"/>
      <c r="L10699" s="2"/>
    </row>
    <row r="10700" spans="10:12">
      <c r="J10700" s="2"/>
      <c r="K10700" s="2"/>
      <c r="L10700" s="2"/>
    </row>
    <row r="10701" spans="10:12">
      <c r="J10701" s="2"/>
      <c r="K10701" s="2"/>
      <c r="L10701" s="2"/>
    </row>
    <row r="10702" spans="10:12">
      <c r="J10702" s="2"/>
      <c r="K10702" s="2"/>
      <c r="L10702" s="2"/>
    </row>
    <row r="10703" spans="10:12">
      <c r="J10703" s="2"/>
      <c r="K10703" s="2"/>
      <c r="L10703" s="2"/>
    </row>
    <row r="10704" spans="10:12">
      <c r="J10704" s="2"/>
      <c r="K10704" s="2"/>
      <c r="L10704" s="2"/>
    </row>
    <row r="10705" spans="10:12">
      <c r="J10705" s="2"/>
      <c r="K10705" s="2"/>
      <c r="L10705" s="2"/>
    </row>
    <row r="10706" spans="10:12">
      <c r="J10706" s="2"/>
      <c r="K10706" s="2"/>
      <c r="L10706" s="2"/>
    </row>
    <row r="10707" spans="10:12">
      <c r="J10707" s="2"/>
      <c r="K10707" s="2"/>
      <c r="L10707" s="2"/>
    </row>
    <row r="10708" spans="10:12">
      <c r="J10708" s="2"/>
      <c r="K10708" s="2"/>
      <c r="L10708" s="2"/>
    </row>
    <row r="10709" spans="10:12">
      <c r="J10709" s="2"/>
      <c r="K10709" s="2"/>
      <c r="L10709" s="2"/>
    </row>
    <row r="10710" spans="10:12">
      <c r="J10710" s="2"/>
      <c r="K10710" s="2"/>
      <c r="L10710" s="2"/>
    </row>
    <row r="10711" spans="10:12">
      <c r="J10711" s="2"/>
      <c r="K10711" s="2"/>
      <c r="L10711" s="2"/>
    </row>
    <row r="10712" spans="10:12">
      <c r="J10712" s="2"/>
      <c r="K10712" s="2"/>
      <c r="L10712" s="2"/>
    </row>
    <row r="10713" spans="10:12">
      <c r="J10713" s="2"/>
      <c r="K10713" s="2"/>
      <c r="L10713" s="2"/>
    </row>
    <row r="10714" spans="10:12">
      <c r="J10714" s="2"/>
      <c r="K10714" s="2"/>
      <c r="L10714" s="2"/>
    </row>
    <row r="10715" spans="10:12">
      <c r="J10715" s="2"/>
      <c r="K10715" s="2"/>
      <c r="L10715" s="2"/>
    </row>
    <row r="10716" spans="10:12">
      <c r="J10716" s="2"/>
      <c r="K10716" s="2"/>
      <c r="L10716" s="2"/>
    </row>
    <row r="10717" spans="10:12">
      <c r="J10717" s="2"/>
      <c r="K10717" s="2"/>
      <c r="L10717" s="2"/>
    </row>
    <row r="10718" spans="10:12">
      <c r="J10718" s="2"/>
      <c r="K10718" s="2"/>
      <c r="L10718" s="2"/>
    </row>
    <row r="10719" spans="10:12">
      <c r="J10719" s="2"/>
      <c r="K10719" s="2"/>
      <c r="L10719" s="2"/>
    </row>
    <row r="10720" spans="10:12">
      <c r="J10720" s="2"/>
      <c r="K10720" s="2"/>
      <c r="L10720" s="2"/>
    </row>
    <row r="10721" spans="10:12">
      <c r="J10721" s="2"/>
      <c r="K10721" s="2"/>
      <c r="L10721" s="2"/>
    </row>
    <row r="10722" spans="10:12">
      <c r="J10722" s="2"/>
      <c r="K10722" s="2"/>
      <c r="L10722" s="2"/>
    </row>
    <row r="10723" spans="10:12">
      <c r="J10723" s="2"/>
      <c r="K10723" s="2"/>
      <c r="L10723" s="2"/>
    </row>
    <row r="10724" spans="10:12">
      <c r="J10724" s="2"/>
      <c r="K10724" s="2"/>
      <c r="L10724" s="2"/>
    </row>
    <row r="10725" spans="10:12">
      <c r="J10725" s="2"/>
      <c r="K10725" s="2"/>
      <c r="L10725" s="2"/>
    </row>
    <row r="10726" spans="10:12">
      <c r="J10726" s="2"/>
      <c r="K10726" s="2"/>
      <c r="L10726" s="2"/>
    </row>
    <row r="10727" spans="10:12">
      <c r="J10727" s="2"/>
      <c r="K10727" s="2"/>
      <c r="L10727" s="2"/>
    </row>
    <row r="10728" spans="10:12">
      <c r="J10728" s="2"/>
      <c r="K10728" s="2"/>
      <c r="L10728" s="2"/>
    </row>
    <row r="10729" spans="10:12">
      <c r="J10729" s="2"/>
      <c r="K10729" s="2"/>
      <c r="L10729" s="2"/>
    </row>
    <row r="10730" spans="10:12">
      <c r="J10730" s="2"/>
      <c r="K10730" s="2"/>
      <c r="L10730" s="2"/>
    </row>
    <row r="10731" spans="10:12">
      <c r="J10731" s="2"/>
      <c r="K10731" s="2"/>
      <c r="L10731" s="2"/>
    </row>
    <row r="10732" spans="10:12">
      <c r="J10732" s="2"/>
      <c r="K10732" s="2"/>
      <c r="L10732" s="2"/>
    </row>
    <row r="10733" spans="10:12">
      <c r="J10733" s="2"/>
      <c r="K10733" s="2"/>
      <c r="L10733" s="2"/>
    </row>
    <row r="10734" spans="10:12">
      <c r="J10734" s="2"/>
      <c r="K10734" s="2"/>
      <c r="L10734" s="2"/>
    </row>
    <row r="10735" spans="10:12">
      <c r="J10735" s="2"/>
      <c r="K10735" s="2"/>
      <c r="L10735" s="2"/>
    </row>
    <row r="10736" spans="10:12">
      <c r="J10736" s="2"/>
      <c r="K10736" s="2"/>
      <c r="L10736" s="2"/>
    </row>
    <row r="10737" spans="10:12">
      <c r="J10737" s="2"/>
      <c r="K10737" s="2"/>
      <c r="L10737" s="2"/>
    </row>
    <row r="10738" spans="10:12">
      <c r="J10738" s="2"/>
      <c r="K10738" s="2"/>
      <c r="L10738" s="2"/>
    </row>
    <row r="10739" spans="10:12">
      <c r="J10739" s="2"/>
      <c r="K10739" s="2"/>
      <c r="L10739" s="2"/>
    </row>
    <row r="10740" spans="10:12">
      <c r="J10740" s="2"/>
      <c r="K10740" s="2"/>
      <c r="L10740" s="2"/>
    </row>
    <row r="10741" spans="10:12">
      <c r="J10741" s="2"/>
      <c r="K10741" s="2"/>
      <c r="L10741" s="2"/>
    </row>
    <row r="10742" spans="10:12">
      <c r="J10742" s="2"/>
      <c r="K10742" s="2"/>
      <c r="L10742" s="2"/>
    </row>
    <row r="10743" spans="10:12">
      <c r="J10743" s="2"/>
      <c r="K10743" s="2"/>
      <c r="L10743" s="2"/>
    </row>
    <row r="10744" spans="10:12">
      <c r="J10744" s="2"/>
      <c r="K10744" s="2"/>
      <c r="L10744" s="2"/>
    </row>
    <row r="10745" spans="10:12">
      <c r="J10745" s="2"/>
      <c r="K10745" s="2"/>
      <c r="L10745" s="2"/>
    </row>
    <row r="10746" spans="10:12">
      <c r="J10746" s="2"/>
      <c r="K10746" s="2"/>
      <c r="L10746" s="2"/>
    </row>
    <row r="10747" spans="10:12">
      <c r="J10747" s="2"/>
      <c r="K10747" s="2"/>
      <c r="L10747" s="2"/>
    </row>
    <row r="10748" spans="10:12">
      <c r="J10748" s="2"/>
      <c r="K10748" s="2"/>
      <c r="L10748" s="2"/>
    </row>
    <row r="10749" spans="10:12">
      <c r="J10749" s="2"/>
      <c r="K10749" s="2"/>
      <c r="L10749" s="2"/>
    </row>
    <row r="10750" spans="10:12">
      <c r="J10750" s="2"/>
      <c r="K10750" s="2"/>
      <c r="L10750" s="2"/>
    </row>
    <row r="10751" spans="10:12">
      <c r="J10751" s="2"/>
      <c r="K10751" s="2"/>
      <c r="L10751" s="2"/>
    </row>
    <row r="10752" spans="10:12">
      <c r="J10752" s="2"/>
      <c r="K10752" s="2"/>
      <c r="L10752" s="2"/>
    </row>
    <row r="10753" spans="10:12">
      <c r="J10753" s="2"/>
      <c r="K10753" s="2"/>
      <c r="L10753" s="2"/>
    </row>
    <row r="10754" spans="10:12">
      <c r="J10754" s="2"/>
      <c r="K10754" s="2"/>
      <c r="L10754" s="2"/>
    </row>
    <row r="10755" spans="10:12">
      <c r="J10755" s="2"/>
      <c r="K10755" s="2"/>
      <c r="L10755" s="2"/>
    </row>
    <row r="10756" spans="10:12">
      <c r="J10756" s="2"/>
      <c r="K10756" s="2"/>
      <c r="L10756" s="2"/>
    </row>
    <row r="10757" spans="10:12">
      <c r="J10757" s="2"/>
      <c r="K10757" s="2"/>
      <c r="L10757" s="2"/>
    </row>
    <row r="10758" spans="10:12">
      <c r="J10758" s="2"/>
      <c r="K10758" s="2"/>
      <c r="L10758" s="2"/>
    </row>
    <row r="10759" spans="10:12">
      <c r="J10759" s="2"/>
      <c r="K10759" s="2"/>
      <c r="L10759" s="2"/>
    </row>
    <row r="10760" spans="10:12">
      <c r="J10760" s="2"/>
      <c r="K10760" s="2"/>
      <c r="L10760" s="2"/>
    </row>
    <row r="10761" spans="10:12">
      <c r="J10761" s="2"/>
      <c r="K10761" s="2"/>
      <c r="L10761" s="2"/>
    </row>
    <row r="10762" spans="10:12">
      <c r="J10762" s="2"/>
      <c r="K10762" s="2"/>
      <c r="L10762" s="2"/>
    </row>
    <row r="10763" spans="10:12">
      <c r="J10763" s="2"/>
      <c r="K10763" s="2"/>
      <c r="L10763" s="2"/>
    </row>
    <row r="10764" spans="10:12">
      <c r="J10764" s="2"/>
      <c r="K10764" s="2"/>
      <c r="L10764" s="2"/>
    </row>
    <row r="10765" spans="10:12">
      <c r="J10765" s="2"/>
      <c r="K10765" s="2"/>
      <c r="L10765" s="2"/>
    </row>
    <row r="10766" spans="10:12">
      <c r="J10766" s="2"/>
      <c r="K10766" s="2"/>
      <c r="L10766" s="2"/>
    </row>
    <row r="10767" spans="10:12">
      <c r="J10767" s="2"/>
      <c r="K10767" s="2"/>
      <c r="L10767" s="2"/>
    </row>
    <row r="10768" spans="10:12">
      <c r="J10768" s="2"/>
      <c r="K10768" s="2"/>
      <c r="L10768" s="2"/>
    </row>
    <row r="10769" spans="10:12">
      <c r="J10769" s="2"/>
      <c r="K10769" s="2"/>
      <c r="L10769" s="2"/>
    </row>
    <row r="10770" spans="10:12">
      <c r="J10770" s="2"/>
      <c r="K10770" s="2"/>
      <c r="L10770" s="2"/>
    </row>
    <row r="10771" spans="10:12">
      <c r="J10771" s="2"/>
      <c r="K10771" s="2"/>
      <c r="L10771" s="2"/>
    </row>
    <row r="10772" spans="10:12">
      <c r="J10772" s="2"/>
      <c r="K10772" s="2"/>
      <c r="L10772" s="2"/>
    </row>
    <row r="10773" spans="10:12">
      <c r="J10773" s="2"/>
      <c r="K10773" s="2"/>
      <c r="L10773" s="2"/>
    </row>
    <row r="10774" spans="10:12">
      <c r="J10774" s="2"/>
      <c r="K10774" s="2"/>
      <c r="L10774" s="2"/>
    </row>
    <row r="10775" spans="10:12">
      <c r="J10775" s="2"/>
      <c r="K10775" s="2"/>
      <c r="L10775" s="2"/>
    </row>
    <row r="10776" spans="10:12">
      <c r="J10776" s="2"/>
      <c r="K10776" s="2"/>
      <c r="L10776" s="2"/>
    </row>
    <row r="10777" spans="10:12">
      <c r="J10777" s="2"/>
      <c r="K10777" s="2"/>
      <c r="L10777" s="2"/>
    </row>
    <row r="10778" spans="10:12">
      <c r="J10778" s="2"/>
      <c r="K10778" s="2"/>
      <c r="L10778" s="2"/>
    </row>
    <row r="10779" spans="10:12">
      <c r="J10779" s="2"/>
      <c r="K10779" s="2"/>
      <c r="L10779" s="2"/>
    </row>
    <row r="10780" spans="10:12">
      <c r="J10780" s="2"/>
      <c r="K10780" s="2"/>
      <c r="L10780" s="2"/>
    </row>
    <row r="10781" spans="10:12">
      <c r="J10781" s="2"/>
      <c r="K10781" s="2"/>
      <c r="L10781" s="2"/>
    </row>
    <row r="10782" spans="10:12">
      <c r="J10782" s="2"/>
      <c r="K10782" s="2"/>
      <c r="L10782" s="2"/>
    </row>
    <row r="10783" spans="10:12">
      <c r="J10783" s="2"/>
      <c r="K10783" s="2"/>
      <c r="L10783" s="2"/>
    </row>
    <row r="10784" spans="10:12">
      <c r="J10784" s="2"/>
      <c r="K10784" s="2"/>
      <c r="L10784" s="2"/>
    </row>
    <row r="10785" spans="10:12">
      <c r="J10785" s="2"/>
      <c r="K10785" s="2"/>
      <c r="L10785" s="2"/>
    </row>
    <row r="10786" spans="10:12">
      <c r="J10786" s="2"/>
      <c r="K10786" s="2"/>
      <c r="L10786" s="2"/>
    </row>
    <row r="10787" spans="10:12">
      <c r="J10787" s="2"/>
      <c r="K10787" s="2"/>
      <c r="L10787" s="2"/>
    </row>
    <row r="10788" spans="10:12">
      <c r="J10788" s="2"/>
      <c r="K10788" s="2"/>
      <c r="L10788" s="2"/>
    </row>
    <row r="10789" spans="10:12">
      <c r="J10789" s="2"/>
      <c r="K10789" s="2"/>
      <c r="L10789" s="2"/>
    </row>
    <row r="10790" spans="10:12">
      <c r="J10790" s="2"/>
      <c r="K10790" s="2"/>
      <c r="L10790" s="2"/>
    </row>
    <row r="10791" spans="10:12">
      <c r="J10791" s="2"/>
      <c r="K10791" s="2"/>
      <c r="L10791" s="2"/>
    </row>
    <row r="10792" spans="10:12">
      <c r="J10792" s="2"/>
      <c r="K10792" s="2"/>
      <c r="L10792" s="2"/>
    </row>
    <row r="10793" spans="10:12">
      <c r="J10793" s="2"/>
      <c r="K10793" s="2"/>
      <c r="L10793" s="2"/>
    </row>
    <row r="10794" spans="10:12">
      <c r="J10794" s="2"/>
      <c r="K10794" s="2"/>
      <c r="L10794" s="2"/>
    </row>
    <row r="10795" spans="10:12">
      <c r="J10795" s="2"/>
      <c r="K10795" s="2"/>
      <c r="L10795" s="2"/>
    </row>
    <row r="10796" spans="10:12">
      <c r="J10796" s="2"/>
      <c r="K10796" s="2"/>
      <c r="L10796" s="2"/>
    </row>
    <row r="10797" spans="10:12">
      <c r="J10797" s="2"/>
      <c r="K10797" s="2"/>
      <c r="L10797" s="2"/>
    </row>
    <row r="10798" spans="10:12">
      <c r="J10798" s="2"/>
      <c r="K10798" s="2"/>
      <c r="L10798" s="2"/>
    </row>
    <row r="10799" spans="10:12">
      <c r="J10799" s="2"/>
      <c r="K10799" s="2"/>
      <c r="L10799" s="2"/>
    </row>
    <row r="10800" spans="10:12">
      <c r="J10800" s="2"/>
      <c r="K10800" s="2"/>
      <c r="L10800" s="2"/>
    </row>
    <row r="10801" spans="10:12">
      <c r="J10801" s="2"/>
      <c r="K10801" s="2"/>
      <c r="L10801" s="2"/>
    </row>
    <row r="10802" spans="10:12">
      <c r="J10802" s="2"/>
      <c r="K10802" s="2"/>
      <c r="L10802" s="2"/>
    </row>
    <row r="10803" spans="10:12">
      <c r="J10803" s="2"/>
      <c r="K10803" s="2"/>
      <c r="L10803" s="2"/>
    </row>
    <row r="10804" spans="10:12">
      <c r="J10804" s="2"/>
      <c r="K10804" s="2"/>
      <c r="L10804" s="2"/>
    </row>
    <row r="10805" spans="10:12">
      <c r="J10805" s="2"/>
      <c r="K10805" s="2"/>
      <c r="L10805" s="2"/>
    </row>
    <row r="10806" spans="10:12">
      <c r="J10806" s="2"/>
      <c r="K10806" s="2"/>
      <c r="L10806" s="2"/>
    </row>
    <row r="10807" spans="10:12">
      <c r="J10807" s="2"/>
      <c r="K10807" s="2"/>
      <c r="L10807" s="2"/>
    </row>
    <row r="10808" spans="10:12">
      <c r="J10808" s="2"/>
      <c r="K10808" s="2"/>
      <c r="L10808" s="2"/>
    </row>
    <row r="10809" spans="10:12">
      <c r="J10809" s="2"/>
      <c r="K10809" s="2"/>
      <c r="L10809" s="2"/>
    </row>
    <row r="10810" spans="10:12">
      <c r="J10810" s="2"/>
      <c r="K10810" s="2"/>
      <c r="L10810" s="2"/>
    </row>
    <row r="10811" spans="10:12">
      <c r="J10811" s="2"/>
      <c r="K10811" s="2"/>
      <c r="L10811" s="2"/>
    </row>
    <row r="10812" spans="10:12">
      <c r="J10812" s="2"/>
      <c r="K10812" s="2"/>
      <c r="L10812" s="2"/>
    </row>
    <row r="10813" spans="10:12">
      <c r="J10813" s="2"/>
      <c r="K10813" s="2"/>
      <c r="L10813" s="2"/>
    </row>
    <row r="10814" spans="10:12">
      <c r="J10814" s="2"/>
      <c r="K10814" s="2"/>
      <c r="L10814" s="2"/>
    </row>
    <row r="10815" spans="10:12">
      <c r="J10815" s="2"/>
      <c r="K10815" s="2"/>
      <c r="L10815" s="2"/>
    </row>
    <row r="10816" spans="10:12">
      <c r="J10816" s="2"/>
      <c r="K10816" s="2"/>
      <c r="L10816" s="2"/>
    </row>
    <row r="10817" spans="10:12">
      <c r="J10817" s="2"/>
      <c r="K10817" s="2"/>
      <c r="L10817" s="2"/>
    </row>
    <row r="10818" spans="10:12">
      <c r="J10818" s="2"/>
      <c r="K10818" s="2"/>
      <c r="L10818" s="2"/>
    </row>
    <row r="10819" spans="10:12">
      <c r="J10819" s="2"/>
      <c r="K10819" s="2"/>
      <c r="L10819" s="2"/>
    </row>
    <row r="10820" spans="10:12">
      <c r="J10820" s="2"/>
      <c r="K10820" s="2"/>
      <c r="L10820" s="2"/>
    </row>
    <row r="10821" spans="10:12">
      <c r="J10821" s="2"/>
      <c r="K10821" s="2"/>
      <c r="L10821" s="2"/>
    </row>
    <row r="10822" spans="10:12">
      <c r="J10822" s="2"/>
      <c r="K10822" s="2"/>
      <c r="L10822" s="2"/>
    </row>
    <row r="10823" spans="10:12">
      <c r="J10823" s="2"/>
      <c r="K10823" s="2"/>
      <c r="L10823" s="2"/>
    </row>
    <row r="10824" spans="10:12">
      <c r="J10824" s="2"/>
      <c r="K10824" s="2"/>
      <c r="L10824" s="2"/>
    </row>
    <row r="10825" spans="10:12">
      <c r="J10825" s="2"/>
      <c r="K10825" s="2"/>
      <c r="L10825" s="2"/>
    </row>
    <row r="10826" spans="10:12">
      <c r="J10826" s="2"/>
      <c r="K10826" s="2"/>
      <c r="L10826" s="2"/>
    </row>
    <row r="10827" spans="10:12">
      <c r="J10827" s="2"/>
      <c r="K10827" s="2"/>
      <c r="L10827" s="2"/>
    </row>
    <row r="10828" spans="10:12">
      <c r="J10828" s="2"/>
      <c r="K10828" s="2"/>
      <c r="L10828" s="2"/>
    </row>
    <row r="10829" spans="10:12">
      <c r="J10829" s="2"/>
      <c r="K10829" s="2"/>
      <c r="L10829" s="2"/>
    </row>
    <row r="10830" spans="10:12">
      <c r="J10830" s="2"/>
      <c r="K10830" s="2"/>
      <c r="L10830" s="2"/>
    </row>
    <row r="10831" spans="10:12">
      <c r="J10831" s="2"/>
      <c r="K10831" s="2"/>
      <c r="L10831" s="2"/>
    </row>
    <row r="10832" spans="10:12">
      <c r="J10832" s="2"/>
      <c r="K10832" s="2"/>
      <c r="L10832" s="2"/>
    </row>
    <row r="10833" spans="10:12">
      <c r="J10833" s="2"/>
      <c r="K10833" s="2"/>
      <c r="L10833" s="2"/>
    </row>
    <row r="10834" spans="10:12">
      <c r="J10834" s="2"/>
      <c r="K10834" s="2"/>
      <c r="L10834" s="2"/>
    </row>
    <row r="10835" spans="10:12">
      <c r="J10835" s="2"/>
      <c r="K10835" s="2"/>
      <c r="L10835" s="2"/>
    </row>
    <row r="10836" spans="10:12">
      <c r="J10836" s="2"/>
      <c r="K10836" s="2"/>
      <c r="L10836" s="2"/>
    </row>
    <row r="10837" spans="10:12">
      <c r="J10837" s="2"/>
      <c r="K10837" s="2"/>
      <c r="L10837" s="2"/>
    </row>
    <row r="10838" spans="10:12">
      <c r="J10838" s="2"/>
      <c r="K10838" s="2"/>
      <c r="L10838" s="2"/>
    </row>
    <row r="10839" spans="10:12">
      <c r="J10839" s="2"/>
      <c r="K10839" s="2"/>
      <c r="L10839" s="2"/>
    </row>
    <row r="10840" spans="10:12">
      <c r="J10840" s="2"/>
      <c r="K10840" s="2"/>
      <c r="L10840" s="2"/>
    </row>
    <row r="10841" spans="10:12">
      <c r="J10841" s="2"/>
      <c r="K10841" s="2"/>
      <c r="L10841" s="2"/>
    </row>
    <row r="10842" spans="10:12">
      <c r="J10842" s="2"/>
      <c r="K10842" s="2"/>
      <c r="L10842" s="2"/>
    </row>
    <row r="10843" spans="10:12">
      <c r="J10843" s="2"/>
      <c r="K10843" s="2"/>
      <c r="L10843" s="2"/>
    </row>
    <row r="10844" spans="10:12">
      <c r="J10844" s="2"/>
      <c r="K10844" s="2"/>
      <c r="L10844" s="2"/>
    </row>
    <row r="10845" spans="10:12">
      <c r="J10845" s="2"/>
      <c r="K10845" s="2"/>
      <c r="L10845" s="2"/>
    </row>
    <row r="10846" spans="10:12">
      <c r="J10846" s="2"/>
      <c r="K10846" s="2"/>
      <c r="L10846" s="2"/>
    </row>
    <row r="10847" spans="10:12">
      <c r="J10847" s="2"/>
      <c r="K10847" s="2"/>
      <c r="L10847" s="2"/>
    </row>
    <row r="10848" spans="10:12">
      <c r="J10848" s="2"/>
      <c r="K10848" s="2"/>
      <c r="L10848" s="2"/>
    </row>
    <row r="10849" spans="10:12">
      <c r="J10849" s="2"/>
      <c r="K10849" s="2"/>
      <c r="L10849" s="2"/>
    </row>
    <row r="10850" spans="10:12">
      <c r="J10850" s="2"/>
      <c r="K10850" s="2"/>
      <c r="L10850" s="2"/>
    </row>
    <row r="10851" spans="10:12">
      <c r="J10851" s="2"/>
      <c r="K10851" s="2"/>
      <c r="L10851" s="2"/>
    </row>
    <row r="10852" spans="10:12">
      <c r="J10852" s="2"/>
      <c r="K10852" s="2"/>
      <c r="L10852" s="2"/>
    </row>
    <row r="10853" spans="10:12">
      <c r="J10853" s="2"/>
      <c r="K10853" s="2"/>
      <c r="L10853" s="2"/>
    </row>
    <row r="10854" spans="10:12">
      <c r="J10854" s="2"/>
      <c r="K10854" s="2"/>
      <c r="L10854" s="2"/>
    </row>
    <row r="10855" spans="10:12">
      <c r="J10855" s="2"/>
      <c r="K10855" s="2"/>
      <c r="L10855" s="2"/>
    </row>
    <row r="10856" spans="10:12">
      <c r="J10856" s="2"/>
      <c r="K10856" s="2"/>
      <c r="L10856" s="2"/>
    </row>
    <row r="10857" spans="10:12">
      <c r="J10857" s="2"/>
      <c r="K10857" s="2"/>
      <c r="L10857" s="2"/>
    </row>
    <row r="10858" spans="10:12">
      <c r="J10858" s="2"/>
      <c r="K10858" s="2"/>
      <c r="L10858" s="2"/>
    </row>
    <row r="10859" spans="10:12">
      <c r="J10859" s="2"/>
      <c r="K10859" s="2"/>
      <c r="L10859" s="2"/>
    </row>
    <row r="10860" spans="10:12">
      <c r="J10860" s="2"/>
      <c r="K10860" s="2"/>
      <c r="L10860" s="2"/>
    </row>
    <row r="10861" spans="10:12">
      <c r="J10861" s="2"/>
      <c r="K10861" s="2"/>
      <c r="L10861" s="2"/>
    </row>
    <row r="10862" spans="10:12">
      <c r="J10862" s="2"/>
      <c r="K10862" s="2"/>
      <c r="L10862" s="2"/>
    </row>
    <row r="10863" spans="10:12">
      <c r="J10863" s="2"/>
      <c r="K10863" s="2"/>
      <c r="L10863" s="2"/>
    </row>
    <row r="10864" spans="10:12">
      <c r="J10864" s="2"/>
      <c r="K10864" s="2"/>
      <c r="L10864" s="2"/>
    </row>
    <row r="10865" spans="10:12">
      <c r="J10865" s="2"/>
      <c r="K10865" s="2"/>
      <c r="L10865" s="2"/>
    </row>
    <row r="10866" spans="10:12">
      <c r="J10866" s="2"/>
      <c r="K10866" s="2"/>
      <c r="L10866" s="2"/>
    </row>
    <row r="10867" spans="10:12">
      <c r="J10867" s="2"/>
      <c r="K10867" s="2"/>
      <c r="L10867" s="2"/>
    </row>
    <row r="10868" spans="10:12">
      <c r="J10868" s="2"/>
      <c r="K10868" s="2"/>
      <c r="L10868" s="2"/>
    </row>
    <row r="10869" spans="10:12">
      <c r="J10869" s="2"/>
      <c r="K10869" s="2"/>
      <c r="L10869" s="2"/>
    </row>
    <row r="10870" spans="10:12">
      <c r="J10870" s="2"/>
      <c r="K10870" s="2"/>
      <c r="L10870" s="2"/>
    </row>
    <row r="10871" spans="10:12">
      <c r="J10871" s="2"/>
      <c r="K10871" s="2"/>
      <c r="L10871" s="2"/>
    </row>
    <row r="10872" spans="10:12">
      <c r="J10872" s="2"/>
      <c r="K10872" s="2"/>
      <c r="L10872" s="2"/>
    </row>
    <row r="10873" spans="10:12">
      <c r="J10873" s="2"/>
      <c r="K10873" s="2"/>
      <c r="L10873" s="2"/>
    </row>
    <row r="10874" spans="10:12">
      <c r="J10874" s="2"/>
      <c r="K10874" s="2"/>
      <c r="L10874" s="2"/>
    </row>
    <row r="10875" spans="10:12">
      <c r="J10875" s="2"/>
      <c r="K10875" s="2"/>
      <c r="L10875" s="2"/>
    </row>
    <row r="10876" spans="10:12">
      <c r="J10876" s="2"/>
      <c r="K10876" s="2"/>
      <c r="L10876" s="2"/>
    </row>
    <row r="10877" spans="10:12">
      <c r="J10877" s="2"/>
      <c r="K10877" s="2"/>
      <c r="L10877" s="2"/>
    </row>
    <row r="10878" spans="10:12">
      <c r="J10878" s="2"/>
      <c r="K10878" s="2"/>
      <c r="L10878" s="2"/>
    </row>
    <row r="10879" spans="10:12">
      <c r="J10879" s="2"/>
      <c r="K10879" s="2"/>
      <c r="L10879" s="2"/>
    </row>
    <row r="10880" spans="10:12">
      <c r="J10880" s="2"/>
      <c r="K10880" s="2"/>
      <c r="L10880" s="2"/>
    </row>
    <row r="10881" spans="10:12">
      <c r="J10881" s="2"/>
      <c r="K10881" s="2"/>
      <c r="L10881" s="2"/>
    </row>
    <row r="10882" spans="10:12">
      <c r="J10882" s="2"/>
      <c r="K10882" s="2"/>
      <c r="L10882" s="2"/>
    </row>
    <row r="10883" spans="10:12">
      <c r="J10883" s="2"/>
      <c r="K10883" s="2"/>
      <c r="L10883" s="2"/>
    </row>
    <row r="10884" spans="10:12">
      <c r="J10884" s="2"/>
      <c r="K10884" s="2"/>
      <c r="L10884" s="2"/>
    </row>
    <row r="10885" spans="10:12">
      <c r="J10885" s="2"/>
      <c r="K10885" s="2"/>
      <c r="L10885" s="2"/>
    </row>
    <row r="10886" spans="10:12">
      <c r="J10886" s="2"/>
      <c r="K10886" s="2"/>
      <c r="L10886" s="2"/>
    </row>
    <row r="10887" spans="10:12">
      <c r="J10887" s="2"/>
      <c r="K10887" s="2"/>
      <c r="L10887" s="2"/>
    </row>
    <row r="10888" spans="10:12">
      <c r="J10888" s="2"/>
      <c r="K10888" s="2"/>
      <c r="L10888" s="2"/>
    </row>
    <row r="10889" spans="10:12">
      <c r="J10889" s="2"/>
      <c r="K10889" s="2"/>
      <c r="L10889" s="2"/>
    </row>
    <row r="10890" spans="10:12">
      <c r="J10890" s="2"/>
      <c r="K10890" s="2"/>
      <c r="L10890" s="2"/>
    </row>
    <row r="10891" spans="10:12">
      <c r="J10891" s="2"/>
      <c r="K10891" s="2"/>
      <c r="L10891" s="2"/>
    </row>
    <row r="10892" spans="10:12">
      <c r="J10892" s="2"/>
      <c r="K10892" s="2"/>
      <c r="L10892" s="2"/>
    </row>
    <row r="10893" spans="10:12">
      <c r="J10893" s="2"/>
      <c r="K10893" s="2"/>
      <c r="L10893" s="2"/>
    </row>
    <row r="10894" spans="10:12">
      <c r="J10894" s="2"/>
      <c r="K10894" s="2"/>
      <c r="L10894" s="2"/>
    </row>
    <row r="10895" spans="10:12">
      <c r="J10895" s="2"/>
      <c r="K10895" s="2"/>
      <c r="L10895" s="2"/>
    </row>
    <row r="10896" spans="10:12">
      <c r="J10896" s="2"/>
      <c r="K10896" s="2"/>
      <c r="L10896" s="2"/>
    </row>
    <row r="10897" spans="10:12">
      <c r="J10897" s="2"/>
      <c r="K10897" s="2"/>
      <c r="L10897" s="2"/>
    </row>
    <row r="10898" spans="10:12">
      <c r="J10898" s="2"/>
      <c r="K10898" s="2"/>
      <c r="L10898" s="2"/>
    </row>
    <row r="10899" spans="10:12">
      <c r="J10899" s="2"/>
      <c r="K10899" s="2"/>
      <c r="L10899" s="2"/>
    </row>
    <row r="10900" spans="10:12">
      <c r="J10900" s="2"/>
      <c r="K10900" s="2"/>
      <c r="L10900" s="2"/>
    </row>
    <row r="10901" spans="10:12">
      <c r="J10901" s="2"/>
      <c r="K10901" s="2"/>
      <c r="L10901" s="2"/>
    </row>
    <row r="10902" spans="10:12">
      <c r="J10902" s="2"/>
      <c r="K10902" s="2"/>
      <c r="L10902" s="2"/>
    </row>
    <row r="10903" spans="10:12">
      <c r="J10903" s="2"/>
      <c r="K10903" s="2"/>
      <c r="L10903" s="2"/>
    </row>
    <row r="10904" spans="10:12">
      <c r="J10904" s="2"/>
      <c r="K10904" s="2"/>
      <c r="L10904" s="2"/>
    </row>
    <row r="10905" spans="10:12">
      <c r="J10905" s="2"/>
      <c r="K10905" s="2"/>
      <c r="L10905" s="2"/>
    </row>
    <row r="10906" spans="10:12">
      <c r="J10906" s="2"/>
      <c r="K10906" s="2"/>
      <c r="L10906" s="2"/>
    </row>
    <row r="10907" spans="10:12">
      <c r="J10907" s="2"/>
      <c r="K10907" s="2"/>
      <c r="L10907" s="2"/>
    </row>
    <row r="10908" spans="10:12">
      <c r="J10908" s="2"/>
      <c r="K10908" s="2"/>
      <c r="L10908" s="2"/>
    </row>
    <row r="10909" spans="10:12">
      <c r="J10909" s="2"/>
      <c r="K10909" s="2"/>
      <c r="L10909" s="2"/>
    </row>
    <row r="10910" spans="10:12">
      <c r="J10910" s="2"/>
      <c r="K10910" s="2"/>
      <c r="L10910" s="2"/>
    </row>
    <row r="10911" spans="10:12">
      <c r="J10911" s="2"/>
      <c r="K10911" s="2"/>
      <c r="L10911" s="2"/>
    </row>
    <row r="10912" spans="10:12">
      <c r="J10912" s="2"/>
      <c r="K10912" s="2"/>
      <c r="L10912" s="2"/>
    </row>
    <row r="10913" spans="10:12">
      <c r="J10913" s="2"/>
      <c r="K10913" s="2"/>
      <c r="L10913" s="2"/>
    </row>
    <row r="10914" spans="10:12">
      <c r="J10914" s="2"/>
      <c r="K10914" s="2"/>
      <c r="L10914" s="2"/>
    </row>
    <row r="10915" spans="10:12">
      <c r="J10915" s="2"/>
      <c r="K10915" s="2"/>
      <c r="L10915" s="2"/>
    </row>
    <row r="10916" spans="10:12">
      <c r="J10916" s="2"/>
      <c r="K10916" s="2"/>
      <c r="L10916" s="2"/>
    </row>
    <row r="10917" spans="10:12">
      <c r="J10917" s="2"/>
      <c r="K10917" s="2"/>
      <c r="L10917" s="2"/>
    </row>
    <row r="10918" spans="10:12">
      <c r="J10918" s="2"/>
      <c r="K10918" s="2"/>
      <c r="L10918" s="2"/>
    </row>
    <row r="10919" spans="10:12">
      <c r="J10919" s="2"/>
      <c r="K10919" s="2"/>
      <c r="L10919" s="2"/>
    </row>
    <row r="10920" spans="10:12">
      <c r="J10920" s="2"/>
      <c r="K10920" s="2"/>
      <c r="L10920" s="2"/>
    </row>
    <row r="10921" spans="10:12">
      <c r="J10921" s="2"/>
      <c r="K10921" s="2"/>
      <c r="L10921" s="2"/>
    </row>
    <row r="10922" spans="10:12">
      <c r="J10922" s="2"/>
      <c r="K10922" s="2"/>
      <c r="L10922" s="2"/>
    </row>
    <row r="10923" spans="10:12">
      <c r="J10923" s="2"/>
      <c r="K10923" s="2"/>
      <c r="L10923" s="2"/>
    </row>
    <row r="10924" spans="10:12">
      <c r="J10924" s="2"/>
      <c r="K10924" s="2"/>
      <c r="L10924" s="2"/>
    </row>
    <row r="10925" spans="10:12">
      <c r="J10925" s="2"/>
      <c r="K10925" s="2"/>
      <c r="L10925" s="2"/>
    </row>
    <row r="10926" spans="10:12">
      <c r="J10926" s="2"/>
      <c r="K10926" s="2"/>
      <c r="L10926" s="2"/>
    </row>
    <row r="10927" spans="10:12">
      <c r="J10927" s="2"/>
      <c r="K10927" s="2"/>
      <c r="L10927" s="2"/>
    </row>
    <row r="10928" spans="10:12">
      <c r="J10928" s="2"/>
      <c r="K10928" s="2"/>
      <c r="L10928" s="2"/>
    </row>
    <row r="10929" spans="10:12">
      <c r="J10929" s="2"/>
      <c r="K10929" s="2"/>
      <c r="L10929" s="2"/>
    </row>
    <row r="10930" spans="10:12">
      <c r="J10930" s="2"/>
      <c r="K10930" s="2"/>
      <c r="L10930" s="2"/>
    </row>
    <row r="10931" spans="10:12">
      <c r="J10931" s="2"/>
      <c r="K10931" s="2"/>
      <c r="L10931" s="2"/>
    </row>
    <row r="10932" spans="10:12">
      <c r="J10932" s="2"/>
      <c r="K10932" s="2"/>
      <c r="L10932" s="2"/>
    </row>
    <row r="10933" spans="10:12">
      <c r="J10933" s="2"/>
      <c r="K10933" s="2"/>
      <c r="L10933" s="2"/>
    </row>
    <row r="10934" spans="10:12">
      <c r="J10934" s="2"/>
      <c r="K10934" s="2"/>
      <c r="L10934" s="2"/>
    </row>
    <row r="10935" spans="10:12">
      <c r="J10935" s="2"/>
      <c r="K10935" s="2"/>
      <c r="L10935" s="2"/>
    </row>
    <row r="10936" spans="10:12">
      <c r="J10936" s="2"/>
      <c r="K10936" s="2"/>
      <c r="L10936" s="2"/>
    </row>
    <row r="10937" spans="10:12">
      <c r="J10937" s="2"/>
      <c r="K10937" s="2"/>
      <c r="L10937" s="2"/>
    </row>
    <row r="10938" spans="10:12">
      <c r="J10938" s="2"/>
      <c r="K10938" s="2"/>
      <c r="L10938" s="2"/>
    </row>
    <row r="10939" spans="10:12">
      <c r="J10939" s="2"/>
      <c r="K10939" s="2"/>
      <c r="L10939" s="2"/>
    </row>
    <row r="10940" spans="10:12">
      <c r="J10940" s="2"/>
      <c r="K10940" s="2"/>
      <c r="L10940" s="2"/>
    </row>
    <row r="10941" spans="10:12">
      <c r="J10941" s="2"/>
      <c r="K10941" s="2"/>
      <c r="L10941" s="2"/>
    </row>
    <row r="10942" spans="10:12">
      <c r="J10942" s="2"/>
      <c r="K10942" s="2"/>
      <c r="L10942" s="2"/>
    </row>
    <row r="10943" spans="10:12">
      <c r="J10943" s="2"/>
      <c r="K10943" s="2"/>
      <c r="L10943" s="2"/>
    </row>
    <row r="10944" spans="10:12">
      <c r="J10944" s="2"/>
      <c r="K10944" s="2"/>
      <c r="L10944" s="2"/>
    </row>
    <row r="10945" spans="10:12">
      <c r="J10945" s="2"/>
      <c r="K10945" s="2"/>
      <c r="L10945" s="2"/>
    </row>
    <row r="10946" spans="10:12">
      <c r="J10946" s="2"/>
      <c r="K10946" s="2"/>
      <c r="L10946" s="2"/>
    </row>
    <row r="10947" spans="10:12">
      <c r="J10947" s="2"/>
      <c r="K10947" s="2"/>
      <c r="L10947" s="2"/>
    </row>
    <row r="10948" spans="10:12">
      <c r="J10948" s="2"/>
      <c r="K10948" s="2"/>
      <c r="L10948" s="2"/>
    </row>
    <row r="10949" spans="10:12">
      <c r="J10949" s="2"/>
      <c r="K10949" s="2"/>
      <c r="L10949" s="2"/>
    </row>
    <row r="10950" spans="10:12">
      <c r="J10950" s="2"/>
      <c r="K10950" s="2"/>
      <c r="L10950" s="2"/>
    </row>
    <row r="10951" spans="10:12">
      <c r="J10951" s="2"/>
      <c r="K10951" s="2"/>
      <c r="L10951" s="2"/>
    </row>
    <row r="10952" spans="10:12">
      <c r="J10952" s="2"/>
      <c r="K10952" s="2"/>
      <c r="L10952" s="2"/>
    </row>
    <row r="10953" spans="10:12">
      <c r="J10953" s="2"/>
      <c r="K10953" s="2"/>
      <c r="L10953" s="2"/>
    </row>
    <row r="10954" spans="10:12">
      <c r="J10954" s="2"/>
      <c r="K10954" s="2"/>
      <c r="L10954" s="2"/>
    </row>
    <row r="10955" spans="10:12">
      <c r="J10955" s="2"/>
      <c r="K10955" s="2"/>
      <c r="L10955" s="2"/>
    </row>
    <row r="10956" spans="10:12">
      <c r="J10956" s="2"/>
      <c r="K10956" s="2"/>
      <c r="L10956" s="2"/>
    </row>
    <row r="10957" spans="10:12">
      <c r="J10957" s="2"/>
      <c r="K10957" s="2"/>
      <c r="L10957" s="2"/>
    </row>
    <row r="10958" spans="10:12">
      <c r="J10958" s="2"/>
      <c r="K10958" s="2"/>
      <c r="L10958" s="2"/>
    </row>
    <row r="10959" spans="10:12">
      <c r="J10959" s="2"/>
      <c r="K10959" s="2"/>
      <c r="L10959" s="2"/>
    </row>
    <row r="10960" spans="10:12">
      <c r="J10960" s="2"/>
      <c r="K10960" s="2"/>
      <c r="L10960" s="2"/>
    </row>
    <row r="10961" spans="10:12">
      <c r="J10961" s="2"/>
      <c r="K10961" s="2"/>
      <c r="L10961" s="2"/>
    </row>
    <row r="10962" spans="10:12">
      <c r="J10962" s="2"/>
      <c r="K10962" s="2"/>
      <c r="L10962" s="2"/>
    </row>
    <row r="10963" spans="10:12">
      <c r="J10963" s="2"/>
      <c r="K10963" s="2"/>
      <c r="L10963" s="2"/>
    </row>
    <row r="10964" spans="10:12">
      <c r="J10964" s="2"/>
      <c r="K10964" s="2"/>
      <c r="L10964" s="2"/>
    </row>
    <row r="10965" spans="10:12">
      <c r="J10965" s="2"/>
      <c r="K10965" s="2"/>
      <c r="L10965" s="2"/>
    </row>
    <row r="10966" spans="10:12">
      <c r="J10966" s="2"/>
      <c r="K10966" s="2"/>
      <c r="L10966" s="2"/>
    </row>
    <row r="10967" spans="10:12">
      <c r="J10967" s="2"/>
      <c r="K10967" s="2"/>
      <c r="L10967" s="2"/>
    </row>
    <row r="10968" spans="10:12">
      <c r="J10968" s="2"/>
      <c r="K10968" s="2"/>
      <c r="L10968" s="2"/>
    </row>
    <row r="10969" spans="10:12">
      <c r="J10969" s="2"/>
      <c r="K10969" s="2"/>
      <c r="L10969" s="2"/>
    </row>
    <row r="10970" spans="10:12">
      <c r="J10970" s="2"/>
      <c r="K10970" s="2"/>
      <c r="L10970" s="2"/>
    </row>
    <row r="10971" spans="10:12">
      <c r="J10971" s="2"/>
      <c r="K10971" s="2"/>
      <c r="L10971" s="2"/>
    </row>
    <row r="10972" spans="10:12">
      <c r="J10972" s="2"/>
      <c r="K10972" s="2"/>
      <c r="L10972" s="2"/>
    </row>
    <row r="10973" spans="10:12">
      <c r="J10973" s="2"/>
      <c r="K10973" s="2"/>
      <c r="L10973" s="2"/>
    </row>
    <row r="10974" spans="10:12">
      <c r="J10974" s="2"/>
      <c r="K10974" s="2"/>
      <c r="L10974" s="2"/>
    </row>
    <row r="10975" spans="10:12">
      <c r="J10975" s="2"/>
      <c r="K10975" s="2"/>
      <c r="L10975" s="2"/>
    </row>
    <row r="10976" spans="10:12">
      <c r="J10976" s="2"/>
      <c r="K10976" s="2"/>
      <c r="L10976" s="2"/>
    </row>
    <row r="10977" spans="10:12">
      <c r="J10977" s="2"/>
      <c r="K10977" s="2"/>
      <c r="L10977" s="2"/>
    </row>
    <row r="10978" spans="10:12">
      <c r="J10978" s="2"/>
      <c r="K10978" s="2"/>
      <c r="L10978" s="2"/>
    </row>
    <row r="10979" spans="10:12">
      <c r="J10979" s="2"/>
      <c r="K10979" s="2"/>
      <c r="L10979" s="2"/>
    </row>
    <row r="10980" spans="10:12">
      <c r="J10980" s="2"/>
      <c r="K10980" s="2"/>
      <c r="L10980" s="2"/>
    </row>
    <row r="10981" spans="10:12">
      <c r="J10981" s="2"/>
      <c r="K10981" s="2"/>
      <c r="L10981" s="2"/>
    </row>
    <row r="10982" spans="10:12">
      <c r="J10982" s="2"/>
      <c r="K10982" s="2"/>
      <c r="L10982" s="2"/>
    </row>
    <row r="10983" spans="10:12">
      <c r="J10983" s="2"/>
      <c r="K10983" s="2"/>
      <c r="L10983" s="2"/>
    </row>
    <row r="10984" spans="10:12">
      <c r="J10984" s="2"/>
      <c r="K10984" s="2"/>
      <c r="L10984" s="2"/>
    </row>
    <row r="10985" spans="10:12">
      <c r="J10985" s="2"/>
      <c r="K10985" s="2"/>
      <c r="L10985" s="2"/>
    </row>
    <row r="10986" spans="10:12">
      <c r="J10986" s="2"/>
      <c r="K10986" s="2"/>
      <c r="L10986" s="2"/>
    </row>
    <row r="10987" spans="10:12">
      <c r="J10987" s="2"/>
      <c r="K10987" s="2"/>
      <c r="L10987" s="2"/>
    </row>
    <row r="10988" spans="10:12">
      <c r="J10988" s="2"/>
      <c r="K10988" s="2"/>
      <c r="L10988" s="2"/>
    </row>
    <row r="10989" spans="10:12">
      <c r="J10989" s="2"/>
      <c r="K10989" s="2"/>
      <c r="L10989" s="2"/>
    </row>
    <row r="10990" spans="10:12">
      <c r="J10990" s="2"/>
      <c r="K10990" s="2"/>
      <c r="L10990" s="2"/>
    </row>
    <row r="10991" spans="10:12">
      <c r="J10991" s="2"/>
      <c r="K10991" s="2"/>
      <c r="L10991" s="2"/>
    </row>
    <row r="10992" spans="10:12">
      <c r="J10992" s="2"/>
      <c r="K10992" s="2"/>
      <c r="L10992" s="2"/>
    </row>
    <row r="10993" spans="10:12">
      <c r="J10993" s="2"/>
      <c r="K10993" s="2"/>
      <c r="L10993" s="2"/>
    </row>
    <row r="10994" spans="10:12">
      <c r="J10994" s="2"/>
      <c r="K10994" s="2"/>
      <c r="L10994" s="2"/>
    </row>
    <row r="10995" spans="10:12">
      <c r="J10995" s="2"/>
      <c r="K10995" s="2"/>
      <c r="L10995" s="2"/>
    </row>
    <row r="10996" spans="10:12">
      <c r="J10996" s="2"/>
      <c r="K10996" s="2"/>
      <c r="L10996" s="2"/>
    </row>
    <row r="10997" spans="10:12">
      <c r="J10997" s="2"/>
      <c r="K10997" s="2"/>
      <c r="L10997" s="2"/>
    </row>
    <row r="10998" spans="10:12">
      <c r="J10998" s="2"/>
      <c r="K10998" s="2"/>
      <c r="L10998" s="2"/>
    </row>
    <row r="10999" spans="10:12">
      <c r="J10999" s="2"/>
      <c r="K10999" s="2"/>
      <c r="L10999" s="2"/>
    </row>
    <row r="11000" spans="10:12">
      <c r="J11000" s="2"/>
      <c r="K11000" s="2"/>
      <c r="L11000" s="2"/>
    </row>
    <row r="11001" spans="10:12">
      <c r="J11001" s="2"/>
      <c r="K11001" s="2"/>
      <c r="L11001" s="2"/>
    </row>
    <row r="11002" spans="10:12">
      <c r="J11002" s="2"/>
      <c r="K11002" s="2"/>
      <c r="L11002" s="2"/>
    </row>
    <row r="11003" spans="10:12">
      <c r="J11003" s="2"/>
      <c r="K11003" s="2"/>
      <c r="L11003" s="2"/>
    </row>
    <row r="11004" spans="10:12">
      <c r="J11004" s="2"/>
      <c r="K11004" s="2"/>
      <c r="L11004" s="2"/>
    </row>
    <row r="11005" spans="10:12">
      <c r="J11005" s="2"/>
      <c r="K11005" s="2"/>
      <c r="L11005" s="2"/>
    </row>
    <row r="11006" spans="10:12">
      <c r="J11006" s="2"/>
      <c r="K11006" s="2"/>
      <c r="L11006" s="2"/>
    </row>
    <row r="11007" spans="10:12">
      <c r="J11007" s="2"/>
      <c r="K11007" s="2"/>
      <c r="L11007" s="2"/>
    </row>
    <row r="11008" spans="10:12">
      <c r="J11008" s="2"/>
      <c r="K11008" s="2"/>
      <c r="L11008" s="2"/>
    </row>
    <row r="11009" spans="10:12">
      <c r="J11009" s="2"/>
      <c r="K11009" s="2"/>
      <c r="L11009" s="2"/>
    </row>
    <row r="11010" spans="10:12">
      <c r="J11010" s="2"/>
      <c r="K11010" s="2"/>
      <c r="L11010" s="2"/>
    </row>
    <row r="11011" spans="10:12">
      <c r="J11011" s="2"/>
      <c r="K11011" s="2"/>
      <c r="L11011" s="2"/>
    </row>
    <row r="11012" spans="10:12">
      <c r="J11012" s="2"/>
      <c r="K11012" s="2"/>
      <c r="L11012" s="2"/>
    </row>
    <row r="11013" spans="10:12">
      <c r="J11013" s="2"/>
      <c r="K11013" s="2"/>
      <c r="L11013" s="2"/>
    </row>
    <row r="11014" spans="10:12">
      <c r="J11014" s="2"/>
      <c r="K11014" s="2"/>
      <c r="L11014" s="2"/>
    </row>
    <row r="11015" spans="10:12">
      <c r="J11015" s="2"/>
      <c r="K11015" s="2"/>
      <c r="L11015" s="2"/>
    </row>
    <row r="11016" spans="10:12">
      <c r="J11016" s="2"/>
      <c r="K11016" s="2"/>
      <c r="L11016" s="2"/>
    </row>
    <row r="11017" spans="10:12">
      <c r="J11017" s="2"/>
      <c r="K11017" s="2"/>
      <c r="L11017" s="2"/>
    </row>
    <row r="11018" spans="10:12">
      <c r="J11018" s="2"/>
      <c r="K11018" s="2"/>
      <c r="L11018" s="2"/>
    </row>
    <row r="11019" spans="10:12">
      <c r="J11019" s="2"/>
      <c r="K11019" s="2"/>
      <c r="L11019" s="2"/>
    </row>
    <row r="11020" spans="10:12">
      <c r="J11020" s="2"/>
      <c r="K11020" s="2"/>
      <c r="L11020" s="2"/>
    </row>
    <row r="11021" spans="10:12">
      <c r="J11021" s="2"/>
      <c r="K11021" s="2"/>
      <c r="L11021" s="2"/>
    </row>
    <row r="11022" spans="10:12">
      <c r="J11022" s="2"/>
      <c r="K11022" s="2"/>
      <c r="L11022" s="2"/>
    </row>
    <row r="11023" spans="10:12">
      <c r="J11023" s="2"/>
      <c r="K11023" s="2"/>
      <c r="L11023" s="2"/>
    </row>
    <row r="11024" spans="10:12">
      <c r="J11024" s="2"/>
      <c r="K11024" s="2"/>
      <c r="L11024" s="2"/>
    </row>
    <row r="11025" spans="10:12">
      <c r="J11025" s="2"/>
      <c r="K11025" s="2"/>
      <c r="L11025" s="2"/>
    </row>
    <row r="11026" spans="10:12">
      <c r="J11026" s="2"/>
      <c r="K11026" s="2"/>
      <c r="L11026" s="2"/>
    </row>
    <row r="11027" spans="10:12">
      <c r="J11027" s="2"/>
      <c r="K11027" s="2"/>
      <c r="L11027" s="2"/>
    </row>
    <row r="11028" spans="10:12">
      <c r="J11028" s="2"/>
      <c r="K11028" s="2"/>
      <c r="L11028" s="2"/>
    </row>
    <row r="11029" spans="10:12">
      <c r="J11029" s="2"/>
      <c r="K11029" s="2"/>
      <c r="L11029" s="2"/>
    </row>
    <row r="11030" spans="10:12">
      <c r="J11030" s="2"/>
      <c r="K11030" s="2"/>
      <c r="L11030" s="2"/>
    </row>
    <row r="11031" spans="10:12">
      <c r="J11031" s="2"/>
      <c r="K11031" s="2"/>
      <c r="L11031" s="2"/>
    </row>
    <row r="11032" spans="10:12">
      <c r="J11032" s="2"/>
      <c r="K11032" s="2"/>
      <c r="L11032" s="2"/>
    </row>
    <row r="11033" spans="10:12">
      <c r="J11033" s="2"/>
      <c r="K11033" s="2"/>
      <c r="L11033" s="2"/>
    </row>
    <row r="11034" spans="10:12">
      <c r="J11034" s="2"/>
      <c r="K11034" s="2"/>
      <c r="L11034" s="2"/>
    </row>
    <row r="11035" spans="10:12">
      <c r="J11035" s="2"/>
      <c r="K11035" s="2"/>
      <c r="L11035" s="2"/>
    </row>
    <row r="11036" spans="10:12">
      <c r="J11036" s="2"/>
      <c r="K11036" s="2"/>
      <c r="L11036" s="2"/>
    </row>
    <row r="11037" spans="10:12">
      <c r="J11037" s="2"/>
      <c r="K11037" s="2"/>
      <c r="L11037" s="2"/>
    </row>
    <row r="11038" spans="10:12">
      <c r="J11038" s="2"/>
      <c r="K11038" s="2"/>
      <c r="L11038" s="2"/>
    </row>
    <row r="11039" spans="10:12">
      <c r="J11039" s="2"/>
      <c r="K11039" s="2"/>
      <c r="L11039" s="2"/>
    </row>
    <row r="11040" spans="10:12">
      <c r="J11040" s="2"/>
      <c r="K11040" s="2"/>
      <c r="L11040" s="2"/>
    </row>
    <row r="11041" spans="10:12">
      <c r="J11041" s="2"/>
      <c r="K11041" s="2"/>
      <c r="L11041" s="2"/>
    </row>
    <row r="11042" spans="10:12">
      <c r="J11042" s="2"/>
      <c r="K11042" s="2"/>
      <c r="L11042" s="2"/>
    </row>
    <row r="11043" spans="10:12">
      <c r="J11043" s="2"/>
      <c r="K11043" s="2"/>
      <c r="L11043" s="2"/>
    </row>
    <row r="11044" spans="10:12">
      <c r="J11044" s="2"/>
      <c r="K11044" s="2"/>
      <c r="L11044" s="2"/>
    </row>
    <row r="11045" spans="10:12">
      <c r="J11045" s="2"/>
      <c r="K11045" s="2"/>
      <c r="L11045" s="2"/>
    </row>
    <row r="11046" spans="10:12">
      <c r="J11046" s="2"/>
      <c r="K11046" s="2"/>
      <c r="L11046" s="2"/>
    </row>
    <row r="11047" spans="10:12">
      <c r="J11047" s="2"/>
      <c r="K11047" s="2"/>
      <c r="L11047" s="2"/>
    </row>
    <row r="11048" spans="10:12">
      <c r="J11048" s="2"/>
      <c r="K11048" s="2"/>
      <c r="L11048" s="2"/>
    </row>
    <row r="11049" spans="10:12">
      <c r="J11049" s="2"/>
      <c r="K11049" s="2"/>
      <c r="L11049" s="2"/>
    </row>
    <row r="11050" spans="10:12">
      <c r="J11050" s="2"/>
      <c r="K11050" s="2"/>
      <c r="L11050" s="2"/>
    </row>
    <row r="11051" spans="10:12">
      <c r="J11051" s="2"/>
      <c r="K11051" s="2"/>
      <c r="L11051" s="2"/>
    </row>
    <row r="11052" spans="10:12">
      <c r="J11052" s="2"/>
      <c r="K11052" s="2"/>
      <c r="L11052" s="2"/>
    </row>
    <row r="11053" spans="10:12">
      <c r="J11053" s="2"/>
      <c r="K11053" s="2"/>
      <c r="L11053" s="2"/>
    </row>
    <row r="11054" spans="10:12">
      <c r="J11054" s="2"/>
      <c r="K11054" s="2"/>
      <c r="L11054" s="2"/>
    </row>
    <row r="11055" spans="10:12">
      <c r="J11055" s="2"/>
      <c r="K11055" s="2"/>
      <c r="L11055" s="2"/>
    </row>
    <row r="11056" spans="10:12">
      <c r="J11056" s="2"/>
      <c r="K11056" s="2"/>
      <c r="L11056" s="2"/>
    </row>
    <row r="11057" spans="10:12">
      <c r="J11057" s="2"/>
      <c r="K11057" s="2"/>
      <c r="L11057" s="2"/>
    </row>
    <row r="11058" spans="10:12">
      <c r="J11058" s="2"/>
      <c r="K11058" s="2"/>
      <c r="L11058" s="2"/>
    </row>
    <row r="11059" spans="10:12">
      <c r="J11059" s="2"/>
      <c r="K11059" s="2"/>
      <c r="L11059" s="2"/>
    </row>
    <row r="11060" spans="10:12">
      <c r="J11060" s="2"/>
      <c r="K11060" s="2"/>
      <c r="L11060" s="2"/>
    </row>
    <row r="11061" spans="10:12">
      <c r="J11061" s="2"/>
      <c r="K11061" s="2"/>
      <c r="L11061" s="2"/>
    </row>
    <row r="11062" spans="10:12">
      <c r="J11062" s="2"/>
      <c r="K11062" s="2"/>
      <c r="L11062" s="2"/>
    </row>
    <row r="11063" spans="10:12">
      <c r="J11063" s="2"/>
      <c r="K11063" s="2"/>
      <c r="L11063" s="2"/>
    </row>
    <row r="11064" spans="10:12">
      <c r="J11064" s="2"/>
      <c r="K11064" s="2"/>
      <c r="L11064" s="2"/>
    </row>
    <row r="11065" spans="10:12">
      <c r="J11065" s="2"/>
      <c r="K11065" s="2"/>
      <c r="L11065" s="2"/>
    </row>
    <row r="11066" spans="10:12">
      <c r="J11066" s="2"/>
      <c r="K11066" s="2"/>
      <c r="L11066" s="2"/>
    </row>
    <row r="11067" spans="10:12">
      <c r="J11067" s="2"/>
      <c r="K11067" s="2"/>
      <c r="L11067" s="2"/>
    </row>
    <row r="11068" spans="10:12">
      <c r="J11068" s="2"/>
      <c r="K11068" s="2"/>
      <c r="L11068" s="2"/>
    </row>
    <row r="11069" spans="10:12">
      <c r="J11069" s="2"/>
      <c r="K11069" s="2"/>
      <c r="L11069" s="2"/>
    </row>
    <row r="11070" spans="10:12">
      <c r="J11070" s="2"/>
      <c r="K11070" s="2"/>
      <c r="L11070" s="2"/>
    </row>
    <row r="11071" spans="10:12">
      <c r="J11071" s="2"/>
      <c r="K11071" s="2"/>
      <c r="L11071" s="2"/>
    </row>
    <row r="11072" spans="10:12">
      <c r="J11072" s="2"/>
      <c r="K11072" s="2"/>
      <c r="L11072" s="2"/>
    </row>
    <row r="11073" spans="10:12">
      <c r="J11073" s="2"/>
      <c r="K11073" s="2"/>
      <c r="L11073" s="2"/>
    </row>
    <row r="11074" spans="10:12">
      <c r="J11074" s="2"/>
      <c r="K11074" s="2"/>
      <c r="L11074" s="2"/>
    </row>
    <row r="11075" spans="10:12">
      <c r="J11075" s="2"/>
      <c r="K11075" s="2"/>
      <c r="L11075" s="2"/>
    </row>
    <row r="11076" spans="10:12">
      <c r="J11076" s="2"/>
      <c r="K11076" s="2"/>
      <c r="L11076" s="2"/>
    </row>
    <row r="11077" spans="10:12">
      <c r="J11077" s="2"/>
      <c r="K11077" s="2"/>
      <c r="L11077" s="2"/>
    </row>
    <row r="11078" spans="10:12">
      <c r="J11078" s="2"/>
      <c r="K11078" s="2"/>
      <c r="L11078" s="2"/>
    </row>
    <row r="11079" spans="10:12">
      <c r="J11079" s="2"/>
      <c r="K11079" s="2"/>
      <c r="L11079" s="2"/>
    </row>
    <row r="11080" spans="10:12">
      <c r="J11080" s="2"/>
      <c r="K11080" s="2"/>
      <c r="L11080" s="2"/>
    </row>
    <row r="11081" spans="10:12">
      <c r="J11081" s="2"/>
      <c r="K11081" s="2"/>
      <c r="L11081" s="2"/>
    </row>
    <row r="11082" spans="10:12">
      <c r="J11082" s="2"/>
      <c r="K11082" s="2"/>
      <c r="L11082" s="2"/>
    </row>
    <row r="11083" spans="10:12">
      <c r="J11083" s="2"/>
      <c r="K11083" s="2"/>
      <c r="L11083" s="2"/>
    </row>
    <row r="11084" spans="10:12">
      <c r="J11084" s="2"/>
      <c r="K11084" s="2"/>
      <c r="L11084" s="2"/>
    </row>
    <row r="11085" spans="10:12">
      <c r="J11085" s="2"/>
      <c r="K11085" s="2"/>
      <c r="L11085" s="2"/>
    </row>
    <row r="11086" spans="10:12">
      <c r="J11086" s="2"/>
      <c r="K11086" s="2"/>
      <c r="L11086" s="2"/>
    </row>
    <row r="11087" spans="10:12">
      <c r="J11087" s="2"/>
      <c r="K11087" s="2"/>
      <c r="L11087" s="2"/>
    </row>
    <row r="11088" spans="10:12">
      <c r="J11088" s="2"/>
      <c r="K11088" s="2"/>
      <c r="L11088" s="2"/>
    </row>
    <row r="11089" spans="10:12">
      <c r="J11089" s="2"/>
      <c r="K11089" s="2"/>
      <c r="L11089" s="2"/>
    </row>
    <row r="11090" spans="10:12">
      <c r="J11090" s="2"/>
      <c r="K11090" s="2"/>
      <c r="L11090" s="2"/>
    </row>
    <row r="11091" spans="10:12">
      <c r="J11091" s="2"/>
      <c r="K11091" s="2"/>
      <c r="L11091" s="2"/>
    </row>
    <row r="11092" spans="10:12">
      <c r="J11092" s="2"/>
      <c r="K11092" s="2"/>
      <c r="L11092" s="2"/>
    </row>
    <row r="11093" spans="10:12">
      <c r="J11093" s="2"/>
      <c r="K11093" s="2"/>
      <c r="L11093" s="2"/>
    </row>
    <row r="11094" spans="10:12">
      <c r="J11094" s="2"/>
      <c r="K11094" s="2"/>
      <c r="L11094" s="2"/>
    </row>
    <row r="11095" spans="10:12">
      <c r="J11095" s="2"/>
      <c r="K11095" s="2"/>
      <c r="L11095" s="2"/>
    </row>
    <row r="11096" spans="10:12">
      <c r="J11096" s="2"/>
      <c r="K11096" s="2"/>
      <c r="L11096" s="2"/>
    </row>
    <row r="11097" spans="10:12">
      <c r="J11097" s="2"/>
      <c r="K11097" s="2"/>
      <c r="L11097" s="2"/>
    </row>
    <row r="11098" spans="10:12">
      <c r="J11098" s="2"/>
      <c r="K11098" s="2"/>
      <c r="L11098" s="2"/>
    </row>
    <row r="11099" spans="10:12">
      <c r="J11099" s="2"/>
      <c r="K11099" s="2"/>
      <c r="L11099" s="2"/>
    </row>
    <row r="11100" spans="10:12">
      <c r="J11100" s="2"/>
      <c r="K11100" s="2"/>
      <c r="L11100" s="2"/>
    </row>
    <row r="11101" spans="10:12">
      <c r="J11101" s="2"/>
      <c r="K11101" s="2"/>
      <c r="L11101" s="2"/>
    </row>
    <row r="11102" spans="10:12">
      <c r="J11102" s="2"/>
      <c r="K11102" s="2"/>
      <c r="L11102" s="2"/>
    </row>
    <row r="11103" spans="10:12">
      <c r="J11103" s="2"/>
      <c r="K11103" s="2"/>
      <c r="L11103" s="2"/>
    </row>
    <row r="11104" spans="10:12">
      <c r="J11104" s="2"/>
      <c r="K11104" s="2"/>
      <c r="L11104" s="2"/>
    </row>
    <row r="11105" spans="10:12">
      <c r="J11105" s="2"/>
      <c r="K11105" s="2"/>
      <c r="L11105" s="2"/>
    </row>
    <row r="11106" spans="10:12">
      <c r="J11106" s="2"/>
      <c r="K11106" s="2"/>
      <c r="L11106" s="2"/>
    </row>
    <row r="11107" spans="10:12">
      <c r="J11107" s="2"/>
      <c r="K11107" s="2"/>
      <c r="L11107" s="2"/>
    </row>
    <row r="11108" spans="10:12">
      <c r="J11108" s="2"/>
      <c r="K11108" s="2"/>
      <c r="L11108" s="2"/>
    </row>
    <row r="11109" spans="10:12">
      <c r="J11109" s="2"/>
      <c r="K11109" s="2"/>
      <c r="L11109" s="2"/>
    </row>
    <row r="11110" spans="10:12">
      <c r="J11110" s="2"/>
      <c r="K11110" s="2"/>
      <c r="L11110" s="2"/>
    </row>
    <row r="11111" spans="10:12">
      <c r="J11111" s="2"/>
      <c r="K11111" s="2"/>
      <c r="L11111" s="2"/>
    </row>
    <row r="11112" spans="10:12">
      <c r="J11112" s="2"/>
      <c r="K11112" s="2"/>
      <c r="L11112" s="2"/>
    </row>
    <row r="11113" spans="10:12">
      <c r="J11113" s="2"/>
      <c r="K11113" s="2"/>
      <c r="L11113" s="2"/>
    </row>
    <row r="11114" spans="10:12">
      <c r="J11114" s="2"/>
      <c r="K11114" s="2"/>
      <c r="L11114" s="2"/>
    </row>
    <row r="11115" spans="10:12">
      <c r="J11115" s="2"/>
      <c r="K11115" s="2"/>
      <c r="L11115" s="2"/>
    </row>
    <row r="11116" spans="10:12">
      <c r="J11116" s="2"/>
      <c r="K11116" s="2"/>
      <c r="L11116" s="2"/>
    </row>
    <row r="11117" spans="10:12">
      <c r="J11117" s="2"/>
      <c r="K11117" s="2"/>
      <c r="L11117" s="2"/>
    </row>
    <row r="11118" spans="10:12">
      <c r="J11118" s="2"/>
      <c r="K11118" s="2"/>
      <c r="L11118" s="2"/>
    </row>
    <row r="11119" spans="10:12">
      <c r="J11119" s="2"/>
      <c r="K11119" s="2"/>
      <c r="L11119" s="2"/>
    </row>
    <row r="11120" spans="10:12">
      <c r="J11120" s="2"/>
      <c r="K11120" s="2"/>
      <c r="L11120" s="2"/>
    </row>
    <row r="11121" spans="10:12">
      <c r="J11121" s="2"/>
      <c r="K11121" s="2"/>
      <c r="L11121" s="2"/>
    </row>
    <row r="11122" spans="10:12">
      <c r="J11122" s="2"/>
      <c r="K11122" s="2"/>
      <c r="L11122" s="2"/>
    </row>
    <row r="11123" spans="10:12">
      <c r="J11123" s="2"/>
      <c r="K11123" s="2"/>
      <c r="L11123" s="2"/>
    </row>
    <row r="11124" spans="10:12">
      <c r="J11124" s="2"/>
      <c r="K11124" s="2"/>
      <c r="L11124" s="2"/>
    </row>
    <row r="11125" spans="10:12">
      <c r="J11125" s="2"/>
      <c r="K11125" s="2"/>
      <c r="L11125" s="2"/>
    </row>
    <row r="11126" spans="10:12">
      <c r="J11126" s="2"/>
      <c r="K11126" s="2"/>
      <c r="L11126" s="2"/>
    </row>
    <row r="11127" spans="10:12">
      <c r="J11127" s="2"/>
      <c r="K11127" s="2"/>
      <c r="L11127" s="2"/>
    </row>
    <row r="11128" spans="10:12">
      <c r="J11128" s="2"/>
      <c r="K11128" s="2"/>
      <c r="L11128" s="2"/>
    </row>
    <row r="11129" spans="10:12">
      <c r="J11129" s="2"/>
      <c r="K11129" s="2"/>
      <c r="L11129" s="2"/>
    </row>
    <row r="11130" spans="10:12">
      <c r="J11130" s="2"/>
      <c r="K11130" s="2"/>
      <c r="L11130" s="2"/>
    </row>
    <row r="11131" spans="10:12">
      <c r="J11131" s="2"/>
      <c r="K11131" s="2"/>
      <c r="L11131" s="2"/>
    </row>
    <row r="11132" spans="10:12">
      <c r="J11132" s="2"/>
      <c r="K11132" s="2"/>
      <c r="L11132" s="2"/>
    </row>
    <row r="11133" spans="10:12">
      <c r="J11133" s="2"/>
      <c r="K11133" s="2"/>
      <c r="L11133" s="2"/>
    </row>
    <row r="11134" spans="10:12">
      <c r="J11134" s="2"/>
      <c r="K11134" s="2"/>
      <c r="L11134" s="2"/>
    </row>
    <row r="11135" spans="10:12">
      <c r="J11135" s="2"/>
      <c r="K11135" s="2"/>
      <c r="L11135" s="2"/>
    </row>
    <row r="11136" spans="10:12">
      <c r="J11136" s="2"/>
      <c r="K11136" s="2"/>
      <c r="L11136" s="2"/>
    </row>
    <row r="11137" spans="10:12">
      <c r="J11137" s="2"/>
      <c r="K11137" s="2"/>
      <c r="L11137" s="2"/>
    </row>
    <row r="11138" spans="10:12">
      <c r="J11138" s="2"/>
      <c r="K11138" s="2"/>
      <c r="L11138" s="2"/>
    </row>
    <row r="11139" spans="10:12">
      <c r="J11139" s="2"/>
      <c r="K11139" s="2"/>
      <c r="L11139" s="2"/>
    </row>
    <row r="11140" spans="10:12">
      <c r="J11140" s="2"/>
      <c r="K11140" s="2"/>
      <c r="L11140" s="2"/>
    </row>
    <row r="11141" spans="10:12">
      <c r="J11141" s="2"/>
      <c r="K11141" s="2"/>
      <c r="L11141" s="2"/>
    </row>
    <row r="11142" spans="10:12">
      <c r="J11142" s="2"/>
      <c r="K11142" s="2"/>
      <c r="L11142" s="2"/>
    </row>
    <row r="11143" spans="10:12">
      <c r="J11143" s="2"/>
      <c r="K11143" s="2"/>
      <c r="L11143" s="2"/>
    </row>
    <row r="11144" spans="10:12">
      <c r="J11144" s="2"/>
      <c r="K11144" s="2"/>
      <c r="L11144" s="2"/>
    </row>
    <row r="11145" spans="10:12">
      <c r="J11145" s="2"/>
      <c r="K11145" s="2"/>
      <c r="L11145" s="2"/>
    </row>
    <row r="11146" spans="10:12">
      <c r="J11146" s="2"/>
      <c r="K11146" s="2"/>
      <c r="L11146" s="2"/>
    </row>
    <row r="11147" spans="10:12">
      <c r="J11147" s="2"/>
      <c r="K11147" s="2"/>
      <c r="L11147" s="2"/>
    </row>
    <row r="11148" spans="10:12">
      <c r="J11148" s="2"/>
      <c r="K11148" s="2"/>
      <c r="L11148" s="2"/>
    </row>
    <row r="11149" spans="10:12">
      <c r="J11149" s="2"/>
      <c r="K11149" s="2"/>
      <c r="L11149" s="2"/>
    </row>
    <row r="11150" spans="10:12">
      <c r="J11150" s="2"/>
      <c r="K11150" s="2"/>
      <c r="L11150" s="2"/>
    </row>
    <row r="11151" spans="10:12">
      <c r="J11151" s="2"/>
      <c r="K11151" s="2"/>
      <c r="L11151" s="2"/>
    </row>
    <row r="11152" spans="10:12">
      <c r="J11152" s="2"/>
      <c r="K11152" s="2"/>
      <c r="L11152" s="2"/>
    </row>
    <row r="11153" spans="10:12">
      <c r="J11153" s="2"/>
      <c r="K11153" s="2"/>
      <c r="L11153" s="2"/>
    </row>
    <row r="11154" spans="10:12">
      <c r="J11154" s="2"/>
      <c r="K11154" s="2"/>
      <c r="L11154" s="2"/>
    </row>
    <row r="11155" spans="10:12">
      <c r="J11155" s="2"/>
      <c r="K11155" s="2"/>
      <c r="L11155" s="2"/>
    </row>
    <row r="11156" spans="10:12">
      <c r="J11156" s="2"/>
      <c r="K11156" s="2"/>
      <c r="L11156" s="2"/>
    </row>
    <row r="11157" spans="10:12">
      <c r="J11157" s="2"/>
      <c r="K11157" s="2"/>
      <c r="L11157" s="2"/>
    </row>
    <row r="11158" spans="10:12">
      <c r="J11158" s="2"/>
      <c r="K11158" s="2"/>
      <c r="L11158" s="2"/>
    </row>
    <row r="11159" spans="10:12">
      <c r="J11159" s="2"/>
      <c r="K11159" s="2"/>
      <c r="L11159" s="2"/>
    </row>
    <row r="11160" spans="10:12">
      <c r="J11160" s="2"/>
      <c r="K11160" s="2"/>
      <c r="L11160" s="2"/>
    </row>
    <row r="11161" spans="10:12">
      <c r="J11161" s="2"/>
      <c r="K11161" s="2"/>
      <c r="L11161" s="2"/>
    </row>
    <row r="11162" spans="10:12">
      <c r="J11162" s="2"/>
      <c r="K11162" s="2"/>
      <c r="L11162" s="2"/>
    </row>
    <row r="11163" spans="10:12">
      <c r="J11163" s="2"/>
      <c r="K11163" s="2"/>
      <c r="L11163" s="2"/>
    </row>
    <row r="11164" spans="10:12">
      <c r="J11164" s="2"/>
      <c r="K11164" s="2"/>
      <c r="L11164" s="2"/>
    </row>
    <row r="11165" spans="10:12">
      <c r="J11165" s="2"/>
      <c r="K11165" s="2"/>
      <c r="L11165" s="2"/>
    </row>
    <row r="11166" spans="10:12">
      <c r="J11166" s="2"/>
      <c r="K11166" s="2"/>
      <c r="L11166" s="2"/>
    </row>
    <row r="11167" spans="10:12">
      <c r="J11167" s="2"/>
      <c r="K11167" s="2"/>
      <c r="L11167" s="2"/>
    </row>
    <row r="11168" spans="10:12">
      <c r="J11168" s="2"/>
      <c r="K11168" s="2"/>
      <c r="L11168" s="2"/>
    </row>
    <row r="11169" spans="10:12">
      <c r="J11169" s="2"/>
      <c r="K11169" s="2"/>
      <c r="L11169" s="2"/>
    </row>
    <row r="11170" spans="10:12">
      <c r="J11170" s="2"/>
      <c r="K11170" s="2"/>
      <c r="L11170" s="2"/>
    </row>
    <row r="11171" spans="10:12">
      <c r="J11171" s="2"/>
      <c r="K11171" s="2"/>
      <c r="L11171" s="2"/>
    </row>
    <row r="11172" spans="10:12">
      <c r="J11172" s="2"/>
      <c r="K11172" s="2"/>
      <c r="L11172" s="2"/>
    </row>
    <row r="11173" spans="10:12">
      <c r="J11173" s="2"/>
      <c r="K11173" s="2"/>
      <c r="L11173" s="2"/>
    </row>
    <row r="11174" spans="10:12">
      <c r="J11174" s="2"/>
      <c r="K11174" s="2"/>
      <c r="L11174" s="2"/>
    </row>
    <row r="11175" spans="10:12">
      <c r="J11175" s="2"/>
      <c r="K11175" s="2"/>
      <c r="L11175" s="2"/>
    </row>
    <row r="11176" spans="10:12">
      <c r="J11176" s="2"/>
      <c r="K11176" s="2"/>
      <c r="L11176" s="2"/>
    </row>
    <row r="11177" spans="10:12">
      <c r="J11177" s="2"/>
      <c r="K11177" s="2"/>
      <c r="L11177" s="2"/>
    </row>
    <row r="11178" spans="10:12">
      <c r="J11178" s="2"/>
      <c r="K11178" s="2"/>
      <c r="L11178" s="2"/>
    </row>
    <row r="11179" spans="10:12">
      <c r="J11179" s="2"/>
      <c r="K11179" s="2"/>
      <c r="L11179" s="2"/>
    </row>
    <row r="11180" spans="10:12">
      <c r="J11180" s="2"/>
      <c r="K11180" s="2"/>
      <c r="L11180" s="2"/>
    </row>
    <row r="11181" spans="10:12">
      <c r="J11181" s="2"/>
      <c r="K11181" s="2"/>
      <c r="L11181" s="2"/>
    </row>
    <row r="11182" spans="10:12">
      <c r="J11182" s="2"/>
      <c r="K11182" s="2"/>
      <c r="L11182" s="2"/>
    </row>
    <row r="11183" spans="10:12">
      <c r="J11183" s="2"/>
      <c r="K11183" s="2"/>
      <c r="L11183" s="2"/>
    </row>
    <row r="11184" spans="10:12">
      <c r="J11184" s="2"/>
      <c r="K11184" s="2"/>
      <c r="L11184" s="2"/>
    </row>
    <row r="11185" spans="10:12">
      <c r="J11185" s="2"/>
      <c r="K11185" s="2"/>
      <c r="L11185" s="2"/>
    </row>
    <row r="11186" spans="10:12">
      <c r="J11186" s="2"/>
      <c r="K11186" s="2"/>
      <c r="L11186" s="2"/>
    </row>
    <row r="11187" spans="10:12">
      <c r="J11187" s="2"/>
      <c r="K11187" s="2"/>
      <c r="L11187" s="2"/>
    </row>
    <row r="11188" spans="10:12">
      <c r="J11188" s="2"/>
      <c r="K11188" s="2"/>
      <c r="L11188" s="2"/>
    </row>
    <row r="11189" spans="10:12">
      <c r="J11189" s="2"/>
      <c r="K11189" s="2"/>
      <c r="L11189" s="2"/>
    </row>
    <row r="11190" spans="10:12">
      <c r="J11190" s="2"/>
      <c r="K11190" s="2"/>
      <c r="L11190" s="2"/>
    </row>
    <row r="11191" spans="10:12">
      <c r="J11191" s="2"/>
      <c r="K11191" s="2"/>
      <c r="L11191" s="2"/>
    </row>
    <row r="11192" spans="10:12">
      <c r="J11192" s="2"/>
      <c r="K11192" s="2"/>
      <c r="L11192" s="2"/>
    </row>
    <row r="11193" spans="10:12">
      <c r="J11193" s="2"/>
      <c r="K11193" s="2"/>
      <c r="L11193" s="2"/>
    </row>
    <row r="11194" spans="10:12">
      <c r="J11194" s="2"/>
      <c r="K11194" s="2"/>
      <c r="L11194" s="2"/>
    </row>
    <row r="11195" spans="10:12">
      <c r="J11195" s="2"/>
      <c r="K11195" s="2"/>
      <c r="L11195" s="2"/>
    </row>
    <row r="11196" spans="10:12">
      <c r="J11196" s="2"/>
      <c r="K11196" s="2"/>
      <c r="L11196" s="2"/>
    </row>
    <row r="11197" spans="10:12">
      <c r="J11197" s="2"/>
      <c r="K11197" s="2"/>
      <c r="L11197" s="2"/>
    </row>
    <row r="11198" spans="10:12">
      <c r="J11198" s="2"/>
      <c r="K11198" s="2"/>
      <c r="L11198" s="2"/>
    </row>
    <row r="11199" spans="10:12">
      <c r="J11199" s="2"/>
      <c r="K11199" s="2"/>
      <c r="L11199" s="2"/>
    </row>
    <row r="11200" spans="10:12">
      <c r="J11200" s="2"/>
      <c r="K11200" s="2"/>
      <c r="L11200" s="2"/>
    </row>
    <row r="11201" spans="10:12">
      <c r="J11201" s="2"/>
      <c r="K11201" s="2"/>
      <c r="L11201" s="2"/>
    </row>
    <row r="11202" spans="10:12">
      <c r="J11202" s="2"/>
      <c r="K11202" s="2"/>
      <c r="L11202" s="2"/>
    </row>
    <row r="11203" spans="10:12">
      <c r="J11203" s="2"/>
      <c r="K11203" s="2"/>
      <c r="L11203" s="2"/>
    </row>
    <row r="11204" spans="10:12">
      <c r="J11204" s="2"/>
      <c r="K11204" s="2"/>
      <c r="L11204" s="2"/>
    </row>
    <row r="11205" spans="10:12">
      <c r="J11205" s="2"/>
      <c r="K11205" s="2"/>
      <c r="L11205" s="2"/>
    </row>
    <row r="11206" spans="10:12">
      <c r="J11206" s="2"/>
      <c r="K11206" s="2"/>
      <c r="L11206" s="2"/>
    </row>
    <row r="11207" spans="10:12">
      <c r="J11207" s="2"/>
      <c r="K11207" s="2"/>
      <c r="L11207" s="2"/>
    </row>
    <row r="11208" spans="10:12">
      <c r="J11208" s="2"/>
      <c r="K11208" s="2"/>
      <c r="L11208" s="2"/>
    </row>
    <row r="11209" spans="10:12">
      <c r="J11209" s="2"/>
      <c r="K11209" s="2"/>
      <c r="L11209" s="2"/>
    </row>
    <row r="11210" spans="10:12">
      <c r="J11210" s="2"/>
      <c r="K11210" s="2"/>
      <c r="L11210" s="2"/>
    </row>
    <row r="11211" spans="10:12">
      <c r="J11211" s="2"/>
      <c r="K11211" s="2"/>
      <c r="L11211" s="2"/>
    </row>
    <row r="11212" spans="10:12">
      <c r="J11212" s="2"/>
      <c r="K11212" s="2"/>
      <c r="L11212" s="2"/>
    </row>
    <row r="11213" spans="10:12">
      <c r="J11213" s="2"/>
      <c r="K11213" s="2"/>
      <c r="L11213" s="2"/>
    </row>
    <row r="11214" spans="10:12">
      <c r="J11214" s="2"/>
      <c r="K11214" s="2"/>
      <c r="L11214" s="2"/>
    </row>
    <row r="11215" spans="10:12">
      <c r="J11215" s="2"/>
      <c r="K11215" s="2"/>
      <c r="L11215" s="2"/>
    </row>
    <row r="11216" spans="10:12">
      <c r="J11216" s="2"/>
      <c r="K11216" s="2"/>
      <c r="L11216" s="2"/>
    </row>
    <row r="11217" spans="10:12">
      <c r="J11217" s="2"/>
      <c r="K11217" s="2"/>
      <c r="L11217" s="2"/>
    </row>
    <row r="11218" spans="10:12">
      <c r="J11218" s="2"/>
      <c r="K11218" s="2"/>
      <c r="L11218" s="2"/>
    </row>
    <row r="11219" spans="10:12">
      <c r="J11219" s="2"/>
      <c r="K11219" s="2"/>
      <c r="L11219" s="2"/>
    </row>
    <row r="11220" spans="10:12">
      <c r="J11220" s="2"/>
      <c r="K11220" s="2"/>
      <c r="L11220" s="2"/>
    </row>
    <row r="11221" spans="10:12">
      <c r="J11221" s="2"/>
      <c r="K11221" s="2"/>
      <c r="L11221" s="2"/>
    </row>
    <row r="11222" spans="10:12">
      <c r="J11222" s="2"/>
      <c r="K11222" s="2"/>
      <c r="L11222" s="2"/>
    </row>
    <row r="11223" spans="10:12">
      <c r="J11223" s="2"/>
      <c r="K11223" s="2"/>
      <c r="L11223" s="2"/>
    </row>
    <row r="11224" spans="10:12">
      <c r="J11224" s="2"/>
      <c r="K11224" s="2"/>
      <c r="L11224" s="2"/>
    </row>
    <row r="11225" spans="10:12">
      <c r="J11225" s="2"/>
      <c r="K11225" s="2"/>
      <c r="L11225" s="2"/>
    </row>
    <row r="11226" spans="10:12">
      <c r="J11226" s="2"/>
      <c r="K11226" s="2"/>
      <c r="L11226" s="2"/>
    </row>
    <row r="11227" spans="10:12">
      <c r="J11227" s="2"/>
      <c r="K11227" s="2"/>
      <c r="L11227" s="2"/>
    </row>
    <row r="11228" spans="10:12">
      <c r="J11228" s="2"/>
      <c r="K11228" s="2"/>
      <c r="L11228" s="2"/>
    </row>
    <row r="11229" spans="10:12">
      <c r="J11229" s="2"/>
      <c r="K11229" s="2"/>
      <c r="L11229" s="2"/>
    </row>
    <row r="11230" spans="10:12">
      <c r="J11230" s="2"/>
      <c r="K11230" s="2"/>
      <c r="L11230" s="2"/>
    </row>
    <row r="11231" spans="10:12">
      <c r="J11231" s="2"/>
      <c r="K11231" s="2"/>
      <c r="L11231" s="2"/>
    </row>
    <row r="11232" spans="10:12">
      <c r="J11232" s="2"/>
      <c r="K11232" s="2"/>
      <c r="L11232" s="2"/>
    </row>
    <row r="11233" spans="10:12">
      <c r="J11233" s="2"/>
      <c r="K11233" s="2"/>
      <c r="L11233" s="2"/>
    </row>
    <row r="11234" spans="10:12">
      <c r="J11234" s="2"/>
      <c r="K11234" s="2"/>
      <c r="L11234" s="2"/>
    </row>
    <row r="11235" spans="10:12">
      <c r="J11235" s="2"/>
      <c r="K11235" s="2"/>
      <c r="L11235" s="2"/>
    </row>
    <row r="11236" spans="10:12">
      <c r="J11236" s="2"/>
      <c r="K11236" s="2"/>
      <c r="L11236" s="2"/>
    </row>
    <row r="11237" spans="10:12">
      <c r="J11237" s="2"/>
      <c r="K11237" s="2"/>
      <c r="L11237" s="2"/>
    </row>
    <row r="11238" spans="10:12">
      <c r="J11238" s="2"/>
      <c r="K11238" s="2"/>
      <c r="L11238" s="2"/>
    </row>
    <row r="11239" spans="10:12">
      <c r="J11239" s="2"/>
      <c r="K11239" s="2"/>
      <c r="L11239" s="2"/>
    </row>
    <row r="11240" spans="10:12">
      <c r="J11240" s="2"/>
      <c r="K11240" s="2"/>
      <c r="L11240" s="2"/>
    </row>
    <row r="11241" spans="10:12">
      <c r="J11241" s="2"/>
      <c r="K11241" s="2"/>
      <c r="L11241" s="2"/>
    </row>
    <row r="11242" spans="10:12">
      <c r="J11242" s="2"/>
      <c r="K11242" s="2"/>
      <c r="L11242" s="2"/>
    </row>
    <row r="11243" spans="10:12">
      <c r="J11243" s="2"/>
      <c r="K11243" s="2"/>
      <c r="L11243" s="2"/>
    </row>
    <row r="11244" spans="10:12">
      <c r="J11244" s="2"/>
      <c r="K11244" s="2"/>
      <c r="L11244" s="2"/>
    </row>
    <row r="11245" spans="10:12">
      <c r="J11245" s="2"/>
      <c r="K11245" s="2"/>
      <c r="L11245" s="2"/>
    </row>
    <row r="11246" spans="10:12">
      <c r="J11246" s="2"/>
      <c r="K11246" s="2"/>
      <c r="L11246" s="2"/>
    </row>
    <row r="11247" spans="10:12">
      <c r="J11247" s="2"/>
      <c r="K11247" s="2"/>
      <c r="L11247" s="2"/>
    </row>
    <row r="11248" spans="10:12">
      <c r="J11248" s="2"/>
      <c r="K11248" s="2"/>
      <c r="L11248" s="2"/>
    </row>
    <row r="11249" spans="10:12">
      <c r="J11249" s="2"/>
      <c r="K11249" s="2"/>
      <c r="L11249" s="2"/>
    </row>
    <row r="11250" spans="10:12">
      <c r="J11250" s="2"/>
      <c r="K11250" s="2"/>
      <c r="L11250" s="2"/>
    </row>
    <row r="11251" spans="10:12">
      <c r="J11251" s="2"/>
      <c r="K11251" s="2"/>
      <c r="L11251" s="2"/>
    </row>
    <row r="11252" spans="10:12">
      <c r="J11252" s="2"/>
      <c r="K11252" s="2"/>
      <c r="L11252" s="2"/>
    </row>
    <row r="11253" spans="10:12">
      <c r="J11253" s="2"/>
      <c r="K11253" s="2"/>
      <c r="L11253" s="2"/>
    </row>
    <row r="11254" spans="10:12">
      <c r="J11254" s="2"/>
      <c r="K11254" s="2"/>
      <c r="L11254" s="2"/>
    </row>
    <row r="11255" spans="10:12">
      <c r="J11255" s="2"/>
      <c r="K11255" s="2"/>
      <c r="L11255" s="2"/>
    </row>
    <row r="11256" spans="10:12">
      <c r="J11256" s="2"/>
      <c r="K11256" s="2"/>
      <c r="L11256" s="2"/>
    </row>
    <row r="11257" spans="10:12">
      <c r="J11257" s="2"/>
      <c r="K11257" s="2"/>
      <c r="L11257" s="2"/>
    </row>
    <row r="11258" spans="10:12">
      <c r="J11258" s="2"/>
      <c r="K11258" s="2"/>
      <c r="L11258" s="2"/>
    </row>
    <row r="11259" spans="10:12">
      <c r="J11259" s="2"/>
      <c r="K11259" s="2"/>
      <c r="L11259" s="2"/>
    </row>
    <row r="11260" spans="10:12">
      <c r="J11260" s="2"/>
      <c r="K11260" s="2"/>
      <c r="L11260" s="2"/>
    </row>
    <row r="11261" spans="10:12">
      <c r="J11261" s="2"/>
      <c r="K11261" s="2"/>
      <c r="L11261" s="2"/>
    </row>
    <row r="11262" spans="10:12">
      <c r="J11262" s="2"/>
      <c r="K11262" s="2"/>
      <c r="L11262" s="2"/>
    </row>
    <row r="11263" spans="10:12">
      <c r="J11263" s="2"/>
      <c r="K11263" s="2"/>
      <c r="L11263" s="2"/>
    </row>
    <row r="11264" spans="10:12">
      <c r="J11264" s="2"/>
      <c r="K11264" s="2"/>
      <c r="L11264" s="2"/>
    </row>
    <row r="11265" spans="10:12">
      <c r="J11265" s="2"/>
      <c r="K11265" s="2"/>
      <c r="L11265" s="2"/>
    </row>
    <row r="11266" spans="10:12">
      <c r="J11266" s="2"/>
      <c r="K11266" s="2"/>
      <c r="L11266" s="2"/>
    </row>
    <row r="11267" spans="10:12">
      <c r="J11267" s="2"/>
      <c r="K11267" s="2"/>
      <c r="L11267" s="2"/>
    </row>
    <row r="11268" spans="10:12">
      <c r="J11268" s="2"/>
      <c r="K11268" s="2"/>
      <c r="L11268" s="2"/>
    </row>
    <row r="11269" spans="10:12">
      <c r="J11269" s="2"/>
      <c r="K11269" s="2"/>
      <c r="L11269" s="2"/>
    </row>
    <row r="11270" spans="10:12">
      <c r="J11270" s="2"/>
      <c r="K11270" s="2"/>
      <c r="L11270" s="2"/>
    </row>
    <row r="11271" spans="10:12">
      <c r="J11271" s="2"/>
      <c r="K11271" s="2"/>
      <c r="L11271" s="2"/>
    </row>
    <row r="11272" spans="10:12">
      <c r="J11272" s="2"/>
      <c r="K11272" s="2"/>
      <c r="L11272" s="2"/>
    </row>
    <row r="11273" spans="10:12">
      <c r="J11273" s="2"/>
      <c r="K11273" s="2"/>
      <c r="L11273" s="2"/>
    </row>
    <row r="11274" spans="10:12">
      <c r="J11274" s="2"/>
      <c r="K11274" s="2"/>
      <c r="L11274" s="2"/>
    </row>
    <row r="11275" spans="10:12">
      <c r="J11275" s="2"/>
      <c r="K11275" s="2"/>
      <c r="L11275" s="2"/>
    </row>
    <row r="11276" spans="10:12">
      <c r="J11276" s="2"/>
      <c r="K11276" s="2"/>
      <c r="L11276" s="2"/>
    </row>
    <row r="11277" spans="10:12">
      <c r="J11277" s="2"/>
      <c r="K11277" s="2"/>
      <c r="L11277" s="2"/>
    </row>
    <row r="11278" spans="10:12">
      <c r="J11278" s="2"/>
      <c r="K11278" s="2"/>
      <c r="L11278" s="2"/>
    </row>
    <row r="11279" spans="10:12">
      <c r="J11279" s="2"/>
      <c r="K11279" s="2"/>
      <c r="L11279" s="2"/>
    </row>
    <row r="11280" spans="10:12">
      <c r="J11280" s="2"/>
      <c r="K11280" s="2"/>
      <c r="L11280" s="2"/>
    </row>
    <row r="11281" spans="10:12">
      <c r="J11281" s="2"/>
      <c r="K11281" s="2"/>
      <c r="L11281" s="2"/>
    </row>
    <row r="11282" spans="10:12">
      <c r="J11282" s="2"/>
      <c r="K11282" s="2"/>
      <c r="L11282" s="2"/>
    </row>
    <row r="11283" spans="10:12">
      <c r="J11283" s="2"/>
      <c r="K11283" s="2"/>
      <c r="L11283" s="2"/>
    </row>
    <row r="11284" spans="10:12">
      <c r="J11284" s="2"/>
      <c r="K11284" s="2"/>
      <c r="L11284" s="2"/>
    </row>
    <row r="11285" spans="10:12">
      <c r="J11285" s="2"/>
      <c r="K11285" s="2"/>
      <c r="L11285" s="2"/>
    </row>
    <row r="11286" spans="10:12">
      <c r="J11286" s="2"/>
      <c r="K11286" s="2"/>
      <c r="L11286" s="2"/>
    </row>
    <row r="11287" spans="10:12">
      <c r="J11287" s="2"/>
      <c r="K11287" s="2"/>
      <c r="L11287" s="2"/>
    </row>
    <row r="11288" spans="10:12">
      <c r="J11288" s="2"/>
      <c r="K11288" s="2"/>
      <c r="L11288" s="2"/>
    </row>
    <row r="11289" spans="10:12">
      <c r="J11289" s="2"/>
      <c r="K11289" s="2"/>
      <c r="L11289" s="2"/>
    </row>
    <row r="11290" spans="10:12">
      <c r="J11290" s="2"/>
      <c r="K11290" s="2"/>
      <c r="L11290" s="2"/>
    </row>
    <row r="11291" spans="10:12">
      <c r="J11291" s="2"/>
      <c r="K11291" s="2"/>
      <c r="L11291" s="2"/>
    </row>
    <row r="11292" spans="10:12">
      <c r="J11292" s="2"/>
      <c r="K11292" s="2"/>
      <c r="L11292" s="2"/>
    </row>
    <row r="11293" spans="10:12">
      <c r="J11293" s="2"/>
      <c r="K11293" s="2"/>
      <c r="L11293" s="2"/>
    </row>
    <row r="11294" spans="10:12">
      <c r="J11294" s="2"/>
      <c r="K11294" s="2"/>
      <c r="L11294" s="2"/>
    </row>
    <row r="11295" spans="10:12">
      <c r="J11295" s="2"/>
      <c r="K11295" s="2"/>
      <c r="L11295" s="2"/>
    </row>
    <row r="11296" spans="10:12">
      <c r="J11296" s="2"/>
      <c r="K11296" s="2"/>
      <c r="L11296" s="2"/>
    </row>
    <row r="11297" spans="10:12">
      <c r="J11297" s="2"/>
      <c r="K11297" s="2"/>
      <c r="L11297" s="2"/>
    </row>
    <row r="11298" spans="10:12">
      <c r="J11298" s="2"/>
      <c r="K11298" s="2"/>
      <c r="L11298" s="2"/>
    </row>
    <row r="11299" spans="10:12">
      <c r="J11299" s="2"/>
      <c r="K11299" s="2"/>
      <c r="L11299" s="2"/>
    </row>
    <row r="11300" spans="10:12">
      <c r="J11300" s="2"/>
      <c r="K11300" s="2"/>
      <c r="L11300" s="2"/>
    </row>
    <row r="11301" spans="10:12">
      <c r="J11301" s="2"/>
      <c r="K11301" s="2"/>
      <c r="L11301" s="2"/>
    </row>
    <row r="11302" spans="10:12">
      <c r="J11302" s="2"/>
      <c r="K11302" s="2"/>
      <c r="L11302" s="2"/>
    </row>
    <row r="11303" spans="10:12">
      <c r="J11303" s="2"/>
      <c r="K11303" s="2"/>
      <c r="L11303" s="2"/>
    </row>
    <row r="11304" spans="10:12">
      <c r="J11304" s="2"/>
      <c r="K11304" s="2"/>
      <c r="L11304" s="2"/>
    </row>
    <row r="11305" spans="10:12">
      <c r="J11305" s="2"/>
      <c r="K11305" s="2"/>
      <c r="L11305" s="2"/>
    </row>
    <row r="11306" spans="10:12">
      <c r="J11306" s="2"/>
      <c r="K11306" s="2"/>
      <c r="L11306" s="2"/>
    </row>
    <row r="11307" spans="10:12">
      <c r="J11307" s="2"/>
      <c r="K11307" s="2"/>
      <c r="L11307" s="2"/>
    </row>
    <row r="11308" spans="10:12">
      <c r="J11308" s="2"/>
      <c r="K11308" s="2"/>
      <c r="L11308" s="2"/>
    </row>
    <row r="11309" spans="10:12">
      <c r="J11309" s="2"/>
      <c r="K11309" s="2"/>
      <c r="L11309" s="2"/>
    </row>
    <row r="11310" spans="10:12">
      <c r="J11310" s="2"/>
      <c r="K11310" s="2"/>
      <c r="L11310" s="2"/>
    </row>
    <row r="11311" spans="10:12">
      <c r="J11311" s="2"/>
      <c r="K11311" s="2"/>
      <c r="L11311" s="2"/>
    </row>
    <row r="11312" spans="10:12">
      <c r="J11312" s="2"/>
      <c r="K11312" s="2"/>
      <c r="L11312" s="2"/>
    </row>
    <row r="11313" spans="10:12">
      <c r="J11313" s="2"/>
      <c r="K11313" s="2"/>
      <c r="L11313" s="2"/>
    </row>
    <row r="11314" spans="10:12">
      <c r="J11314" s="2"/>
      <c r="K11314" s="2"/>
      <c r="L11314" s="2"/>
    </row>
    <row r="11315" spans="10:12">
      <c r="J11315" s="2"/>
      <c r="K11315" s="2"/>
      <c r="L11315" s="2"/>
    </row>
    <row r="11316" spans="10:12">
      <c r="J11316" s="2"/>
      <c r="K11316" s="2"/>
      <c r="L11316" s="2"/>
    </row>
    <row r="11317" spans="10:12">
      <c r="J11317" s="2"/>
      <c r="K11317" s="2"/>
      <c r="L11317" s="2"/>
    </row>
    <row r="11318" spans="10:12">
      <c r="J11318" s="2"/>
      <c r="K11318" s="2"/>
      <c r="L11318" s="2"/>
    </row>
    <row r="11319" spans="10:12">
      <c r="J11319" s="2"/>
      <c r="K11319" s="2"/>
      <c r="L11319" s="2"/>
    </row>
    <row r="11320" spans="10:12">
      <c r="J11320" s="2"/>
      <c r="K11320" s="2"/>
      <c r="L11320" s="2"/>
    </row>
    <row r="11321" spans="10:12">
      <c r="J11321" s="2"/>
      <c r="K11321" s="2"/>
      <c r="L11321" s="2"/>
    </row>
    <row r="11322" spans="10:12">
      <c r="J11322" s="2"/>
      <c r="K11322" s="2"/>
      <c r="L11322" s="2"/>
    </row>
    <row r="11323" spans="10:12">
      <c r="J11323" s="2"/>
      <c r="K11323" s="2"/>
      <c r="L11323" s="2"/>
    </row>
    <row r="11324" spans="10:12">
      <c r="J11324" s="2"/>
      <c r="K11324" s="2"/>
      <c r="L11324" s="2"/>
    </row>
    <row r="11325" spans="10:12">
      <c r="J11325" s="2"/>
      <c r="K11325" s="2"/>
      <c r="L11325" s="2"/>
    </row>
    <row r="11326" spans="10:12">
      <c r="J11326" s="2"/>
      <c r="K11326" s="2"/>
      <c r="L11326" s="2"/>
    </row>
    <row r="11327" spans="10:12">
      <c r="J11327" s="2"/>
      <c r="K11327" s="2"/>
      <c r="L11327" s="2"/>
    </row>
    <row r="11328" spans="10:12">
      <c r="J11328" s="2"/>
      <c r="K11328" s="2"/>
      <c r="L11328" s="2"/>
    </row>
    <row r="11329" spans="10:12">
      <c r="J11329" s="2"/>
      <c r="K11329" s="2"/>
      <c r="L11329" s="2"/>
    </row>
    <row r="11330" spans="10:12">
      <c r="J11330" s="2"/>
      <c r="K11330" s="2"/>
      <c r="L11330" s="2"/>
    </row>
    <row r="11331" spans="10:12">
      <c r="J11331" s="2"/>
      <c r="K11331" s="2"/>
      <c r="L11331" s="2"/>
    </row>
    <row r="11332" spans="10:12">
      <c r="J11332" s="2"/>
      <c r="K11332" s="2"/>
      <c r="L11332" s="2"/>
    </row>
    <row r="11333" spans="10:12">
      <c r="J11333" s="2"/>
      <c r="K11333" s="2"/>
      <c r="L11333" s="2"/>
    </row>
    <row r="11334" spans="10:12">
      <c r="J11334" s="2"/>
      <c r="K11334" s="2"/>
      <c r="L11334" s="2"/>
    </row>
    <row r="11335" spans="10:12">
      <c r="J11335" s="2"/>
      <c r="K11335" s="2"/>
      <c r="L11335" s="2"/>
    </row>
    <row r="11336" spans="10:12">
      <c r="J11336" s="2"/>
      <c r="K11336" s="2"/>
      <c r="L11336" s="2"/>
    </row>
    <row r="11337" spans="10:12">
      <c r="J11337" s="2"/>
      <c r="K11337" s="2"/>
      <c r="L11337" s="2"/>
    </row>
    <row r="11338" spans="10:12">
      <c r="J11338" s="2"/>
      <c r="K11338" s="2"/>
      <c r="L11338" s="2"/>
    </row>
    <row r="11339" spans="10:12">
      <c r="J11339" s="2"/>
      <c r="K11339" s="2"/>
      <c r="L11339" s="2"/>
    </row>
    <row r="11340" spans="10:12">
      <c r="J11340" s="2"/>
      <c r="K11340" s="2"/>
      <c r="L11340" s="2"/>
    </row>
    <row r="11341" spans="10:12">
      <c r="J11341" s="2"/>
      <c r="K11341" s="2"/>
      <c r="L11341" s="2"/>
    </row>
    <row r="11342" spans="10:12">
      <c r="J11342" s="2"/>
      <c r="K11342" s="2"/>
      <c r="L11342" s="2"/>
    </row>
    <row r="11343" spans="10:12">
      <c r="J11343" s="2"/>
      <c r="K11343" s="2"/>
      <c r="L11343" s="2"/>
    </row>
    <row r="11344" spans="10:12">
      <c r="J11344" s="2"/>
      <c r="K11344" s="2"/>
      <c r="L11344" s="2"/>
    </row>
    <row r="11345" spans="10:12">
      <c r="J11345" s="2"/>
      <c r="K11345" s="2"/>
      <c r="L11345" s="2"/>
    </row>
    <row r="11346" spans="10:12">
      <c r="J11346" s="2"/>
      <c r="K11346" s="2"/>
      <c r="L11346" s="2"/>
    </row>
    <row r="11347" spans="10:12">
      <c r="J11347" s="2"/>
      <c r="K11347" s="2"/>
      <c r="L11347" s="2"/>
    </row>
    <row r="11348" spans="10:12">
      <c r="J11348" s="2"/>
      <c r="K11348" s="2"/>
      <c r="L11348" s="2"/>
    </row>
    <row r="11349" spans="10:12">
      <c r="J11349" s="2"/>
      <c r="K11349" s="2"/>
      <c r="L11349" s="2"/>
    </row>
    <row r="11350" spans="10:12">
      <c r="J11350" s="2"/>
      <c r="K11350" s="2"/>
      <c r="L11350" s="2"/>
    </row>
    <row r="11351" spans="10:12">
      <c r="J11351" s="2"/>
      <c r="K11351" s="2"/>
      <c r="L11351" s="2"/>
    </row>
    <row r="11352" spans="10:12">
      <c r="J11352" s="2"/>
      <c r="K11352" s="2"/>
      <c r="L11352" s="2"/>
    </row>
    <row r="11353" spans="10:12">
      <c r="J11353" s="2"/>
      <c r="K11353" s="2"/>
      <c r="L11353" s="2"/>
    </row>
    <row r="11354" spans="10:12">
      <c r="J11354" s="2"/>
      <c r="K11354" s="2"/>
      <c r="L11354" s="2"/>
    </row>
    <row r="11355" spans="10:12">
      <c r="J11355" s="2"/>
      <c r="K11355" s="2"/>
      <c r="L11355" s="2"/>
    </row>
    <row r="11356" spans="10:12">
      <c r="J11356" s="2"/>
      <c r="K11356" s="2"/>
      <c r="L11356" s="2"/>
    </row>
    <row r="11357" spans="10:12">
      <c r="J11357" s="2"/>
      <c r="K11357" s="2"/>
      <c r="L11357" s="2"/>
    </row>
    <row r="11358" spans="10:12">
      <c r="J11358" s="2"/>
      <c r="K11358" s="2"/>
      <c r="L11358" s="2"/>
    </row>
    <row r="11359" spans="10:12">
      <c r="J11359" s="2"/>
      <c r="K11359" s="2"/>
      <c r="L11359" s="2"/>
    </row>
    <row r="11360" spans="10:12">
      <c r="J11360" s="2"/>
      <c r="K11360" s="2"/>
      <c r="L11360" s="2"/>
    </row>
    <row r="11361" spans="10:12">
      <c r="J11361" s="2"/>
      <c r="K11361" s="2"/>
      <c r="L11361" s="2"/>
    </row>
    <row r="11362" spans="10:12">
      <c r="J11362" s="2"/>
      <c r="K11362" s="2"/>
      <c r="L11362" s="2"/>
    </row>
    <row r="11363" spans="10:12">
      <c r="J11363" s="2"/>
      <c r="K11363" s="2"/>
      <c r="L11363" s="2"/>
    </row>
    <row r="11364" spans="10:12">
      <c r="J11364" s="2"/>
      <c r="K11364" s="2"/>
      <c r="L11364" s="2"/>
    </row>
    <row r="11365" spans="10:12">
      <c r="J11365" s="2"/>
      <c r="K11365" s="2"/>
      <c r="L11365" s="2"/>
    </row>
    <row r="11366" spans="10:12">
      <c r="J11366" s="2"/>
      <c r="K11366" s="2"/>
      <c r="L11366" s="2"/>
    </row>
    <row r="11367" spans="10:12">
      <c r="J11367" s="2"/>
      <c r="K11367" s="2"/>
      <c r="L11367" s="2"/>
    </row>
    <row r="11368" spans="10:12">
      <c r="J11368" s="2"/>
      <c r="K11368" s="2"/>
      <c r="L11368" s="2"/>
    </row>
    <row r="11369" spans="10:12">
      <c r="J11369" s="2"/>
      <c r="K11369" s="2"/>
      <c r="L11369" s="2"/>
    </row>
    <row r="11370" spans="10:12">
      <c r="J11370" s="2"/>
      <c r="K11370" s="2"/>
      <c r="L11370" s="2"/>
    </row>
    <row r="11371" spans="10:12">
      <c r="J11371" s="2"/>
      <c r="K11371" s="2"/>
      <c r="L11371" s="2"/>
    </row>
    <row r="11372" spans="10:12">
      <c r="J11372" s="2"/>
      <c r="K11372" s="2"/>
      <c r="L11372" s="2"/>
    </row>
    <row r="11373" spans="10:12">
      <c r="J11373" s="2"/>
      <c r="K11373" s="2"/>
      <c r="L11373" s="2"/>
    </row>
    <row r="11374" spans="10:12">
      <c r="J11374" s="2"/>
      <c r="K11374" s="2"/>
      <c r="L11374" s="2"/>
    </row>
    <row r="11375" spans="10:12">
      <c r="J11375" s="2"/>
      <c r="K11375" s="2"/>
      <c r="L11375" s="2"/>
    </row>
    <row r="11376" spans="10:12">
      <c r="J11376" s="2"/>
      <c r="K11376" s="2"/>
      <c r="L11376" s="2"/>
    </row>
    <row r="11377" spans="10:12">
      <c r="J11377" s="2"/>
      <c r="K11377" s="2"/>
      <c r="L11377" s="2"/>
    </row>
    <row r="11378" spans="10:12">
      <c r="J11378" s="2"/>
      <c r="K11378" s="2"/>
      <c r="L11378" s="2"/>
    </row>
    <row r="11379" spans="10:12">
      <c r="J11379" s="2"/>
      <c r="K11379" s="2"/>
      <c r="L11379" s="2"/>
    </row>
    <row r="11380" spans="10:12">
      <c r="J11380" s="2"/>
      <c r="K11380" s="2"/>
      <c r="L11380" s="2"/>
    </row>
    <row r="11381" spans="10:12">
      <c r="J11381" s="2"/>
      <c r="K11381" s="2"/>
      <c r="L11381" s="2"/>
    </row>
    <row r="11382" spans="10:12">
      <c r="J11382" s="2"/>
      <c r="K11382" s="2"/>
      <c r="L11382" s="2"/>
    </row>
    <row r="11383" spans="10:12">
      <c r="J11383" s="2"/>
      <c r="K11383" s="2"/>
      <c r="L11383" s="2"/>
    </row>
    <row r="11384" spans="10:12">
      <c r="J11384" s="2"/>
      <c r="K11384" s="2"/>
      <c r="L11384" s="2"/>
    </row>
    <row r="11385" spans="10:12">
      <c r="J11385" s="2"/>
      <c r="K11385" s="2"/>
      <c r="L11385" s="2"/>
    </row>
    <row r="11386" spans="10:12">
      <c r="J11386" s="2"/>
      <c r="K11386" s="2"/>
      <c r="L11386" s="2"/>
    </row>
    <row r="11387" spans="10:12">
      <c r="J11387" s="2"/>
      <c r="K11387" s="2"/>
      <c r="L11387" s="2"/>
    </row>
    <row r="11388" spans="10:12">
      <c r="J11388" s="2"/>
      <c r="K11388" s="2"/>
      <c r="L11388" s="2"/>
    </row>
    <row r="11389" spans="10:12">
      <c r="J11389" s="2"/>
      <c r="K11389" s="2"/>
      <c r="L11389" s="2"/>
    </row>
    <row r="11390" spans="10:12">
      <c r="J11390" s="2"/>
      <c r="K11390" s="2"/>
      <c r="L11390" s="2"/>
    </row>
    <row r="11391" spans="10:12">
      <c r="J11391" s="2"/>
      <c r="K11391" s="2"/>
      <c r="L11391" s="2"/>
    </row>
    <row r="11392" spans="10:12">
      <c r="J11392" s="2"/>
      <c r="K11392" s="2"/>
      <c r="L11392" s="2"/>
    </row>
    <row r="11393" spans="10:12">
      <c r="J11393" s="2"/>
      <c r="K11393" s="2"/>
      <c r="L11393" s="2"/>
    </row>
    <row r="11394" spans="10:12">
      <c r="J11394" s="2"/>
      <c r="K11394" s="2"/>
      <c r="L11394" s="2"/>
    </row>
    <row r="11395" spans="10:12">
      <c r="J11395" s="2"/>
      <c r="K11395" s="2"/>
      <c r="L11395" s="2"/>
    </row>
    <row r="11396" spans="10:12">
      <c r="J11396" s="2"/>
      <c r="K11396" s="2"/>
      <c r="L11396" s="2"/>
    </row>
    <row r="11397" spans="10:12">
      <c r="J11397" s="2"/>
      <c r="K11397" s="2"/>
      <c r="L11397" s="2"/>
    </row>
    <row r="11398" spans="10:12">
      <c r="J11398" s="2"/>
      <c r="K11398" s="2"/>
      <c r="L11398" s="2"/>
    </row>
    <row r="11399" spans="10:12">
      <c r="J11399" s="2"/>
      <c r="K11399" s="2"/>
      <c r="L11399" s="2"/>
    </row>
    <row r="11400" spans="10:12">
      <c r="J11400" s="2"/>
      <c r="K11400" s="2"/>
      <c r="L11400" s="2"/>
    </row>
    <row r="11401" spans="10:12">
      <c r="J11401" s="2"/>
      <c r="K11401" s="2"/>
      <c r="L11401" s="2"/>
    </row>
    <row r="11402" spans="10:12">
      <c r="J11402" s="2"/>
      <c r="K11402" s="2"/>
      <c r="L11402" s="2"/>
    </row>
    <row r="11403" spans="10:12">
      <c r="J11403" s="2"/>
      <c r="K11403" s="2"/>
      <c r="L11403" s="2"/>
    </row>
    <row r="11404" spans="10:12">
      <c r="J11404" s="2"/>
      <c r="K11404" s="2"/>
      <c r="L11404" s="2"/>
    </row>
    <row r="11405" spans="10:12">
      <c r="J11405" s="2"/>
      <c r="K11405" s="2"/>
      <c r="L11405" s="2"/>
    </row>
    <row r="11406" spans="10:12">
      <c r="J11406" s="2"/>
      <c r="K11406" s="2"/>
      <c r="L11406" s="2"/>
    </row>
    <row r="11407" spans="10:12">
      <c r="J11407" s="2"/>
      <c r="K11407" s="2"/>
      <c r="L11407" s="2"/>
    </row>
    <row r="11408" spans="10:12">
      <c r="J11408" s="2"/>
      <c r="K11408" s="2"/>
      <c r="L11408" s="2"/>
    </row>
    <row r="11409" spans="10:12">
      <c r="J11409" s="2"/>
      <c r="K11409" s="2"/>
      <c r="L11409" s="2"/>
    </row>
    <row r="11410" spans="10:12">
      <c r="J11410" s="2"/>
      <c r="K11410" s="2"/>
      <c r="L11410" s="2"/>
    </row>
    <row r="11411" spans="10:12">
      <c r="J11411" s="2"/>
      <c r="K11411" s="2"/>
      <c r="L11411" s="2"/>
    </row>
    <row r="11412" spans="10:12">
      <c r="J11412" s="2"/>
      <c r="K11412" s="2"/>
      <c r="L11412" s="2"/>
    </row>
    <row r="11413" spans="10:12">
      <c r="J11413" s="2"/>
      <c r="K11413" s="2"/>
      <c r="L11413" s="2"/>
    </row>
    <row r="11414" spans="10:12">
      <c r="J11414" s="2"/>
      <c r="K11414" s="2"/>
      <c r="L11414" s="2"/>
    </row>
    <row r="11415" spans="10:12">
      <c r="J11415" s="2"/>
      <c r="K11415" s="2"/>
      <c r="L11415" s="2"/>
    </row>
    <row r="11416" spans="10:12">
      <c r="J11416" s="2"/>
      <c r="K11416" s="2"/>
      <c r="L11416" s="2"/>
    </row>
    <row r="11417" spans="10:12">
      <c r="J11417" s="2"/>
      <c r="K11417" s="2"/>
      <c r="L11417" s="2"/>
    </row>
    <row r="11418" spans="10:12">
      <c r="J11418" s="2"/>
      <c r="K11418" s="2"/>
      <c r="L11418" s="2"/>
    </row>
    <row r="11419" spans="10:12">
      <c r="J11419" s="2"/>
      <c r="K11419" s="2"/>
      <c r="L11419" s="2"/>
    </row>
    <row r="11420" spans="10:12">
      <c r="J11420" s="2"/>
      <c r="K11420" s="2"/>
      <c r="L11420" s="2"/>
    </row>
    <row r="11421" spans="10:12">
      <c r="J11421" s="2"/>
      <c r="K11421" s="2"/>
      <c r="L11421" s="2"/>
    </row>
    <row r="11422" spans="10:12">
      <c r="J11422" s="2"/>
      <c r="K11422" s="2"/>
      <c r="L11422" s="2"/>
    </row>
    <row r="11423" spans="10:12">
      <c r="J11423" s="2"/>
      <c r="K11423" s="2"/>
      <c r="L11423" s="2"/>
    </row>
    <row r="11424" spans="10:12">
      <c r="J11424" s="2"/>
      <c r="K11424" s="2"/>
      <c r="L11424" s="2"/>
    </row>
    <row r="11425" spans="10:12">
      <c r="J11425" s="2"/>
      <c r="K11425" s="2"/>
      <c r="L11425" s="2"/>
    </row>
    <row r="11426" spans="10:12">
      <c r="J11426" s="2"/>
      <c r="K11426" s="2"/>
      <c r="L11426" s="2"/>
    </row>
    <row r="11427" spans="10:12">
      <c r="J11427" s="2"/>
      <c r="K11427" s="2"/>
      <c r="L11427" s="2"/>
    </row>
    <row r="11428" spans="10:12">
      <c r="J11428" s="2"/>
      <c r="K11428" s="2"/>
      <c r="L11428" s="2"/>
    </row>
    <row r="11429" spans="10:12">
      <c r="J11429" s="2"/>
      <c r="K11429" s="2"/>
      <c r="L11429" s="2"/>
    </row>
    <row r="11430" spans="10:12">
      <c r="J11430" s="2"/>
      <c r="K11430" s="2"/>
      <c r="L11430" s="2"/>
    </row>
    <row r="11431" spans="10:12">
      <c r="J11431" s="2"/>
      <c r="K11431" s="2"/>
      <c r="L11431" s="2"/>
    </row>
    <row r="11432" spans="10:12">
      <c r="J11432" s="2"/>
      <c r="K11432" s="2"/>
      <c r="L11432" s="2"/>
    </row>
    <row r="11433" spans="10:12">
      <c r="J11433" s="2"/>
      <c r="K11433" s="2"/>
      <c r="L11433" s="2"/>
    </row>
    <row r="11434" spans="10:12">
      <c r="J11434" s="2"/>
      <c r="K11434" s="2"/>
      <c r="L11434" s="2"/>
    </row>
    <row r="11435" spans="10:12">
      <c r="J11435" s="2"/>
      <c r="K11435" s="2"/>
      <c r="L11435" s="2"/>
    </row>
    <row r="11436" spans="10:12">
      <c r="J11436" s="2"/>
      <c r="K11436" s="2"/>
      <c r="L11436" s="2"/>
    </row>
    <row r="11437" spans="10:12">
      <c r="J11437" s="2"/>
      <c r="K11437" s="2"/>
      <c r="L11437" s="2"/>
    </row>
    <row r="11438" spans="10:12">
      <c r="J11438" s="2"/>
      <c r="K11438" s="2"/>
      <c r="L11438" s="2"/>
    </row>
    <row r="11439" spans="10:12">
      <c r="J11439" s="2"/>
      <c r="K11439" s="2"/>
      <c r="L11439" s="2"/>
    </row>
    <row r="11440" spans="10:12">
      <c r="J11440" s="2"/>
      <c r="K11440" s="2"/>
      <c r="L11440" s="2"/>
    </row>
    <row r="11441" spans="10:12">
      <c r="J11441" s="2"/>
      <c r="K11441" s="2"/>
      <c r="L11441" s="2"/>
    </row>
    <row r="11442" spans="10:12">
      <c r="J11442" s="2"/>
      <c r="K11442" s="2"/>
      <c r="L11442" s="2"/>
    </row>
    <row r="11443" spans="10:12">
      <c r="J11443" s="2"/>
      <c r="K11443" s="2"/>
      <c r="L11443" s="2"/>
    </row>
    <row r="11444" spans="10:12">
      <c r="J11444" s="2"/>
      <c r="K11444" s="2"/>
      <c r="L11444" s="2"/>
    </row>
    <row r="11445" spans="10:12">
      <c r="J11445" s="2"/>
      <c r="K11445" s="2"/>
      <c r="L11445" s="2"/>
    </row>
    <row r="11446" spans="10:12">
      <c r="J11446" s="2"/>
      <c r="K11446" s="2"/>
      <c r="L11446" s="2"/>
    </row>
    <row r="11447" spans="10:12">
      <c r="J11447" s="2"/>
      <c r="K11447" s="2"/>
      <c r="L11447" s="2"/>
    </row>
    <row r="11448" spans="10:12">
      <c r="J11448" s="2"/>
      <c r="K11448" s="2"/>
      <c r="L11448" s="2"/>
    </row>
    <row r="11449" spans="10:12">
      <c r="J11449" s="2"/>
      <c r="K11449" s="2"/>
      <c r="L11449" s="2"/>
    </row>
    <row r="11450" spans="10:12">
      <c r="J11450" s="2"/>
      <c r="K11450" s="2"/>
      <c r="L11450" s="2"/>
    </row>
    <row r="11451" spans="10:12">
      <c r="J11451" s="2"/>
      <c r="K11451" s="2"/>
      <c r="L11451" s="2"/>
    </row>
    <row r="11452" spans="10:12">
      <c r="J11452" s="2"/>
      <c r="K11452" s="2"/>
      <c r="L11452" s="2"/>
    </row>
    <row r="11453" spans="10:12">
      <c r="J11453" s="2"/>
      <c r="K11453" s="2"/>
      <c r="L11453" s="2"/>
    </row>
    <row r="11454" spans="10:12">
      <c r="J11454" s="2"/>
      <c r="K11454" s="2"/>
      <c r="L11454" s="2"/>
    </row>
    <row r="11455" spans="10:12">
      <c r="J11455" s="2"/>
      <c r="K11455" s="2"/>
      <c r="L11455" s="2"/>
    </row>
    <row r="11456" spans="10:12">
      <c r="J11456" s="2"/>
      <c r="K11456" s="2"/>
      <c r="L11456" s="2"/>
    </row>
    <row r="11457" spans="10:12">
      <c r="J11457" s="2"/>
      <c r="K11457" s="2"/>
      <c r="L11457" s="2"/>
    </row>
    <row r="11458" spans="10:12">
      <c r="J11458" s="2"/>
      <c r="K11458" s="2"/>
      <c r="L11458" s="2"/>
    </row>
    <row r="11459" spans="10:12">
      <c r="J11459" s="2"/>
      <c r="K11459" s="2"/>
      <c r="L11459" s="2"/>
    </row>
    <row r="11460" spans="10:12">
      <c r="J11460" s="2"/>
      <c r="K11460" s="2"/>
      <c r="L11460" s="2"/>
    </row>
    <row r="11461" spans="10:12">
      <c r="J11461" s="2"/>
      <c r="K11461" s="2"/>
      <c r="L11461" s="2"/>
    </row>
    <row r="11462" spans="10:12">
      <c r="J11462" s="2"/>
      <c r="K11462" s="2"/>
      <c r="L11462" s="2"/>
    </row>
    <row r="11463" spans="10:12">
      <c r="J11463" s="2"/>
      <c r="K11463" s="2"/>
      <c r="L11463" s="2"/>
    </row>
    <row r="11464" spans="10:12">
      <c r="J11464" s="2"/>
      <c r="K11464" s="2"/>
      <c r="L11464" s="2"/>
    </row>
    <row r="11465" spans="10:12">
      <c r="J11465" s="2"/>
      <c r="K11465" s="2"/>
      <c r="L11465" s="2"/>
    </row>
    <row r="11466" spans="10:12">
      <c r="J11466" s="2"/>
      <c r="K11466" s="2"/>
      <c r="L11466" s="2"/>
    </row>
    <row r="11467" spans="10:12">
      <c r="J11467" s="2"/>
      <c r="K11467" s="2"/>
      <c r="L11467" s="2"/>
    </row>
    <row r="11468" spans="10:12">
      <c r="J11468" s="2"/>
      <c r="K11468" s="2"/>
      <c r="L11468" s="2"/>
    </row>
    <row r="11469" spans="10:12">
      <c r="J11469" s="2"/>
      <c r="K11469" s="2"/>
      <c r="L11469" s="2"/>
    </row>
    <row r="11470" spans="10:12">
      <c r="J11470" s="2"/>
      <c r="K11470" s="2"/>
      <c r="L11470" s="2"/>
    </row>
    <row r="11471" spans="10:12">
      <c r="J11471" s="2"/>
      <c r="K11471" s="2"/>
      <c r="L11471" s="2"/>
    </row>
    <row r="11472" spans="10:12">
      <c r="J11472" s="2"/>
      <c r="K11472" s="2"/>
      <c r="L11472" s="2"/>
    </row>
    <row r="11473" spans="10:12">
      <c r="J11473" s="2"/>
      <c r="K11473" s="2"/>
      <c r="L11473" s="2"/>
    </row>
    <row r="11474" spans="10:12">
      <c r="J11474" s="2"/>
      <c r="K11474" s="2"/>
      <c r="L11474" s="2"/>
    </row>
    <row r="11475" spans="10:12">
      <c r="J11475" s="2"/>
      <c r="K11475" s="2"/>
      <c r="L11475" s="2"/>
    </row>
    <row r="11476" spans="10:12">
      <c r="J11476" s="2"/>
      <c r="K11476" s="2"/>
      <c r="L11476" s="2"/>
    </row>
    <row r="11477" spans="10:12">
      <c r="J11477" s="2"/>
      <c r="K11477" s="2"/>
      <c r="L11477" s="2"/>
    </row>
    <row r="11478" spans="10:12">
      <c r="J11478" s="2"/>
      <c r="K11478" s="2"/>
      <c r="L11478" s="2"/>
    </row>
    <row r="11479" spans="10:12">
      <c r="J11479" s="2"/>
      <c r="K11479" s="2"/>
      <c r="L11479" s="2"/>
    </row>
    <row r="11480" spans="10:12">
      <c r="J11480" s="2"/>
      <c r="K11480" s="2"/>
      <c r="L11480" s="2"/>
    </row>
    <row r="11481" spans="10:12">
      <c r="J11481" s="2"/>
      <c r="K11481" s="2"/>
      <c r="L11481" s="2"/>
    </row>
    <row r="11482" spans="10:12">
      <c r="J11482" s="2"/>
      <c r="K11482" s="2"/>
      <c r="L11482" s="2"/>
    </row>
    <row r="11483" spans="10:12">
      <c r="J11483" s="2"/>
      <c r="K11483" s="2"/>
      <c r="L11483" s="2"/>
    </row>
    <row r="11484" spans="10:12">
      <c r="J11484" s="2"/>
      <c r="K11484" s="2"/>
      <c r="L11484" s="2"/>
    </row>
    <row r="11485" spans="10:12">
      <c r="J11485" s="2"/>
      <c r="K11485" s="2"/>
      <c r="L11485" s="2"/>
    </row>
    <row r="11486" spans="10:12">
      <c r="J11486" s="2"/>
      <c r="K11486" s="2"/>
      <c r="L11486" s="2"/>
    </row>
    <row r="11487" spans="10:12">
      <c r="J11487" s="2"/>
      <c r="K11487" s="2"/>
      <c r="L11487" s="2"/>
    </row>
    <row r="11488" spans="10:12">
      <c r="J11488" s="2"/>
      <c r="K11488" s="2"/>
      <c r="L11488" s="2"/>
    </row>
    <row r="11489" spans="10:12">
      <c r="J11489" s="2"/>
      <c r="K11489" s="2"/>
      <c r="L11489" s="2"/>
    </row>
    <row r="11490" spans="10:12">
      <c r="J11490" s="2"/>
      <c r="K11490" s="2"/>
      <c r="L11490" s="2"/>
    </row>
    <row r="11491" spans="10:12">
      <c r="J11491" s="2"/>
      <c r="K11491" s="2"/>
      <c r="L11491" s="2"/>
    </row>
    <row r="11492" spans="10:12">
      <c r="J11492" s="2"/>
      <c r="K11492" s="2"/>
      <c r="L11492" s="2"/>
    </row>
    <row r="11493" spans="10:12">
      <c r="J11493" s="2"/>
      <c r="K11493" s="2"/>
      <c r="L11493" s="2"/>
    </row>
    <row r="11494" spans="10:12">
      <c r="J11494" s="2"/>
      <c r="K11494" s="2"/>
      <c r="L11494" s="2"/>
    </row>
    <row r="11495" spans="10:12">
      <c r="J11495" s="2"/>
      <c r="K11495" s="2"/>
      <c r="L11495" s="2"/>
    </row>
    <row r="11496" spans="10:12">
      <c r="J11496" s="2"/>
      <c r="K11496" s="2"/>
      <c r="L11496" s="2"/>
    </row>
    <row r="11497" spans="10:12">
      <c r="J11497" s="2"/>
      <c r="K11497" s="2"/>
      <c r="L11497" s="2"/>
    </row>
    <row r="11498" spans="10:12">
      <c r="J11498" s="2"/>
      <c r="K11498" s="2"/>
      <c r="L11498" s="2"/>
    </row>
    <row r="11499" spans="10:12">
      <c r="J11499" s="2"/>
      <c r="K11499" s="2"/>
      <c r="L11499" s="2"/>
    </row>
    <row r="11500" spans="10:12">
      <c r="J11500" s="2"/>
      <c r="K11500" s="2"/>
      <c r="L11500" s="2"/>
    </row>
    <row r="11501" spans="10:12">
      <c r="J11501" s="2"/>
      <c r="K11501" s="2"/>
      <c r="L11501" s="2"/>
    </row>
    <row r="11502" spans="10:12">
      <c r="J11502" s="2"/>
      <c r="K11502" s="2"/>
      <c r="L11502" s="2"/>
    </row>
    <row r="11503" spans="10:12">
      <c r="J11503" s="2"/>
      <c r="K11503" s="2"/>
      <c r="L11503" s="2"/>
    </row>
    <row r="11504" spans="10:12">
      <c r="J11504" s="2"/>
      <c r="K11504" s="2"/>
      <c r="L11504" s="2"/>
    </row>
    <row r="11505" spans="10:12">
      <c r="J11505" s="2"/>
      <c r="K11505" s="2"/>
      <c r="L11505" s="2"/>
    </row>
    <row r="11506" spans="10:12">
      <c r="J11506" s="2"/>
      <c r="K11506" s="2"/>
      <c r="L11506" s="2"/>
    </row>
    <row r="11507" spans="10:12">
      <c r="J11507" s="2"/>
      <c r="K11507" s="2"/>
      <c r="L11507" s="2"/>
    </row>
    <row r="11508" spans="10:12">
      <c r="J11508" s="2"/>
      <c r="K11508" s="2"/>
      <c r="L11508" s="2"/>
    </row>
    <row r="11509" spans="10:12">
      <c r="J11509" s="2"/>
      <c r="K11509" s="2"/>
      <c r="L11509" s="2"/>
    </row>
    <row r="11510" spans="10:12">
      <c r="J11510" s="2"/>
      <c r="K11510" s="2"/>
      <c r="L11510" s="2"/>
    </row>
    <row r="11511" spans="10:12">
      <c r="J11511" s="2"/>
      <c r="K11511" s="2"/>
      <c r="L11511" s="2"/>
    </row>
    <row r="11512" spans="10:12">
      <c r="J11512" s="2"/>
      <c r="K11512" s="2"/>
      <c r="L11512" s="2"/>
    </row>
    <row r="11513" spans="10:12">
      <c r="J11513" s="2"/>
      <c r="K11513" s="2"/>
      <c r="L11513" s="2"/>
    </row>
    <row r="11514" spans="10:12">
      <c r="J11514" s="2"/>
      <c r="K11514" s="2"/>
      <c r="L11514" s="2"/>
    </row>
    <row r="11515" spans="10:12">
      <c r="J11515" s="2"/>
      <c r="K11515" s="2"/>
      <c r="L11515" s="2"/>
    </row>
    <row r="11516" spans="10:12">
      <c r="J11516" s="2"/>
      <c r="K11516" s="2"/>
      <c r="L11516" s="2"/>
    </row>
    <row r="11517" spans="10:12">
      <c r="J11517" s="2"/>
      <c r="K11517" s="2"/>
      <c r="L11517" s="2"/>
    </row>
    <row r="11518" spans="10:12">
      <c r="J11518" s="2"/>
      <c r="K11518" s="2"/>
      <c r="L11518" s="2"/>
    </row>
    <row r="11519" spans="10:12">
      <c r="J11519" s="2"/>
      <c r="K11519" s="2"/>
      <c r="L11519" s="2"/>
    </row>
    <row r="11520" spans="10:12">
      <c r="J11520" s="2"/>
      <c r="K11520" s="2"/>
      <c r="L11520" s="2"/>
    </row>
    <row r="11521" spans="10:12">
      <c r="J11521" s="2"/>
      <c r="K11521" s="2"/>
      <c r="L11521" s="2"/>
    </row>
    <row r="11522" spans="10:12">
      <c r="J11522" s="2"/>
      <c r="K11522" s="2"/>
      <c r="L11522" s="2"/>
    </row>
    <row r="11523" spans="10:12">
      <c r="J11523" s="2"/>
      <c r="K11523" s="2"/>
      <c r="L11523" s="2"/>
    </row>
    <row r="11524" spans="10:12">
      <c r="J11524" s="2"/>
      <c r="K11524" s="2"/>
      <c r="L11524" s="2"/>
    </row>
    <row r="11525" spans="10:12">
      <c r="J11525" s="2"/>
      <c r="K11525" s="2"/>
      <c r="L11525" s="2"/>
    </row>
    <row r="11526" spans="10:12">
      <c r="J11526" s="2"/>
      <c r="K11526" s="2"/>
      <c r="L11526" s="2"/>
    </row>
    <row r="11527" spans="10:12">
      <c r="J11527" s="2"/>
      <c r="K11527" s="2"/>
      <c r="L11527" s="2"/>
    </row>
    <row r="11528" spans="10:12">
      <c r="J11528" s="2"/>
      <c r="K11528" s="2"/>
      <c r="L11528" s="2"/>
    </row>
    <row r="11529" spans="10:12">
      <c r="J11529" s="2"/>
      <c r="K11529" s="2"/>
      <c r="L11529" s="2"/>
    </row>
    <row r="11530" spans="10:12">
      <c r="J11530" s="2"/>
      <c r="K11530" s="2"/>
      <c r="L11530" s="2"/>
    </row>
    <row r="11531" spans="10:12">
      <c r="J11531" s="2"/>
      <c r="K11531" s="2"/>
      <c r="L11531" s="2"/>
    </row>
    <row r="11532" spans="10:12">
      <c r="J11532" s="2"/>
      <c r="K11532" s="2"/>
      <c r="L11532" s="2"/>
    </row>
    <row r="11533" spans="10:12">
      <c r="J11533" s="2"/>
      <c r="K11533" s="2"/>
      <c r="L11533" s="2"/>
    </row>
    <row r="11534" spans="10:12">
      <c r="J11534" s="2"/>
      <c r="K11534" s="2"/>
      <c r="L11534" s="2"/>
    </row>
    <row r="11535" spans="10:12">
      <c r="J11535" s="2"/>
      <c r="K11535" s="2"/>
      <c r="L11535" s="2"/>
    </row>
    <row r="11536" spans="10:12">
      <c r="J11536" s="2"/>
      <c r="K11536" s="2"/>
      <c r="L11536" s="2"/>
    </row>
    <row r="11537" spans="10:12">
      <c r="J11537" s="2"/>
      <c r="K11537" s="2"/>
      <c r="L11537" s="2"/>
    </row>
    <row r="11538" spans="10:12">
      <c r="J11538" s="2"/>
      <c r="K11538" s="2"/>
      <c r="L11538" s="2"/>
    </row>
    <row r="11539" spans="10:12">
      <c r="J11539" s="2"/>
      <c r="K11539" s="2"/>
      <c r="L11539" s="2"/>
    </row>
    <row r="11540" spans="10:12">
      <c r="J11540" s="2"/>
      <c r="K11540" s="2"/>
      <c r="L11540" s="2"/>
    </row>
    <row r="11541" spans="10:12">
      <c r="J11541" s="2"/>
      <c r="K11541" s="2"/>
      <c r="L11541" s="2"/>
    </row>
    <row r="11542" spans="10:12">
      <c r="J11542" s="2"/>
      <c r="K11542" s="2"/>
      <c r="L11542" s="2"/>
    </row>
    <row r="11543" spans="10:12">
      <c r="J11543" s="2"/>
      <c r="K11543" s="2"/>
      <c r="L11543" s="2"/>
    </row>
    <row r="11544" spans="10:12">
      <c r="J11544" s="2"/>
      <c r="K11544" s="2"/>
      <c r="L11544" s="2"/>
    </row>
    <row r="11545" spans="10:12">
      <c r="J11545" s="2"/>
      <c r="K11545" s="2"/>
      <c r="L11545" s="2"/>
    </row>
    <row r="11546" spans="10:12">
      <c r="J11546" s="2"/>
      <c r="K11546" s="2"/>
      <c r="L11546" s="2"/>
    </row>
    <row r="11547" spans="10:12">
      <c r="J11547" s="2"/>
      <c r="K11547" s="2"/>
      <c r="L11547" s="2"/>
    </row>
    <row r="11548" spans="10:12">
      <c r="J11548" s="2"/>
      <c r="K11548" s="2"/>
      <c r="L11548" s="2"/>
    </row>
    <row r="11549" spans="10:12">
      <c r="J11549" s="2"/>
      <c r="K11549" s="2"/>
      <c r="L11549" s="2"/>
    </row>
    <row r="11550" spans="10:12">
      <c r="J11550" s="2"/>
      <c r="K11550" s="2"/>
      <c r="L11550" s="2"/>
    </row>
    <row r="11551" spans="10:12">
      <c r="J11551" s="2"/>
      <c r="K11551" s="2"/>
      <c r="L11551" s="2"/>
    </row>
    <row r="11552" spans="10:12">
      <c r="J11552" s="2"/>
      <c r="K11552" s="2"/>
      <c r="L11552" s="2"/>
    </row>
    <row r="11553" spans="10:12">
      <c r="J11553" s="2"/>
      <c r="K11553" s="2"/>
      <c r="L11553" s="2"/>
    </row>
    <row r="11554" spans="10:12">
      <c r="J11554" s="2"/>
      <c r="K11554" s="2"/>
      <c r="L11554" s="2"/>
    </row>
    <row r="11555" spans="10:12">
      <c r="J11555" s="2"/>
      <c r="K11555" s="2"/>
      <c r="L11555" s="2"/>
    </row>
    <row r="11556" spans="10:12">
      <c r="J11556" s="2"/>
      <c r="K11556" s="2"/>
      <c r="L11556" s="2"/>
    </row>
    <row r="11557" spans="10:12">
      <c r="J11557" s="2"/>
      <c r="K11557" s="2"/>
      <c r="L11557" s="2"/>
    </row>
    <row r="11558" spans="10:12">
      <c r="J11558" s="2"/>
      <c r="K11558" s="2"/>
      <c r="L11558" s="2"/>
    </row>
    <row r="11559" spans="10:12">
      <c r="J11559" s="2"/>
      <c r="K11559" s="2"/>
      <c r="L11559" s="2"/>
    </row>
    <row r="11560" spans="10:12">
      <c r="J11560" s="2"/>
      <c r="K11560" s="2"/>
      <c r="L11560" s="2"/>
    </row>
    <row r="11561" spans="10:12">
      <c r="J11561" s="2"/>
      <c r="K11561" s="2"/>
      <c r="L11561" s="2"/>
    </row>
    <row r="11562" spans="10:12">
      <c r="J11562" s="2"/>
      <c r="K11562" s="2"/>
      <c r="L11562" s="2"/>
    </row>
    <row r="11563" spans="10:12">
      <c r="J11563" s="2"/>
      <c r="K11563" s="2"/>
      <c r="L11563" s="2"/>
    </row>
    <row r="11564" spans="10:12">
      <c r="J11564" s="2"/>
      <c r="K11564" s="2"/>
      <c r="L11564" s="2"/>
    </row>
    <row r="11565" spans="10:12">
      <c r="J11565" s="2"/>
      <c r="K11565" s="2"/>
      <c r="L11565" s="2"/>
    </row>
    <row r="11566" spans="10:12">
      <c r="J11566" s="2"/>
      <c r="K11566" s="2"/>
      <c r="L11566" s="2"/>
    </row>
    <row r="11567" spans="10:12">
      <c r="J11567" s="2"/>
      <c r="K11567" s="2"/>
      <c r="L11567" s="2"/>
    </row>
    <row r="11568" spans="10:12">
      <c r="J11568" s="2"/>
      <c r="K11568" s="2"/>
      <c r="L11568" s="2"/>
    </row>
    <row r="11569" spans="10:12">
      <c r="J11569" s="2"/>
      <c r="K11569" s="2"/>
      <c r="L11569" s="2"/>
    </row>
    <row r="11570" spans="10:12">
      <c r="J11570" s="2"/>
      <c r="K11570" s="2"/>
      <c r="L11570" s="2"/>
    </row>
    <row r="11571" spans="10:12">
      <c r="J11571" s="2"/>
      <c r="K11571" s="2"/>
      <c r="L11571" s="2"/>
    </row>
    <row r="11572" spans="10:12">
      <c r="J11572" s="2"/>
      <c r="K11572" s="2"/>
      <c r="L11572" s="2"/>
    </row>
    <row r="11573" spans="10:12">
      <c r="J11573" s="2"/>
      <c r="K11573" s="2"/>
      <c r="L11573" s="2"/>
    </row>
    <row r="11574" spans="10:12">
      <c r="J11574" s="2"/>
      <c r="K11574" s="2"/>
      <c r="L11574" s="2"/>
    </row>
    <row r="11575" spans="10:12">
      <c r="J11575" s="2"/>
      <c r="K11575" s="2"/>
      <c r="L11575" s="2"/>
    </row>
    <row r="11576" spans="10:12">
      <c r="J11576" s="2"/>
      <c r="K11576" s="2"/>
      <c r="L11576" s="2"/>
    </row>
    <row r="11577" spans="10:12">
      <c r="J11577" s="2"/>
      <c r="K11577" s="2"/>
      <c r="L11577" s="2"/>
    </row>
    <row r="11578" spans="10:12">
      <c r="J11578" s="2"/>
      <c r="K11578" s="2"/>
      <c r="L11578" s="2"/>
    </row>
    <row r="11579" spans="10:12">
      <c r="J11579" s="2"/>
      <c r="K11579" s="2"/>
      <c r="L11579" s="2"/>
    </row>
    <row r="11580" spans="10:12">
      <c r="J11580" s="2"/>
      <c r="K11580" s="2"/>
      <c r="L11580" s="2"/>
    </row>
    <row r="11581" spans="10:12">
      <c r="J11581" s="2"/>
      <c r="K11581" s="2"/>
      <c r="L11581" s="2"/>
    </row>
    <row r="11582" spans="10:12">
      <c r="J11582" s="2"/>
      <c r="K11582" s="2"/>
      <c r="L11582" s="2"/>
    </row>
    <row r="11583" spans="10:12">
      <c r="J11583" s="2"/>
      <c r="K11583" s="2"/>
      <c r="L11583" s="2"/>
    </row>
    <row r="11584" spans="10:12">
      <c r="J11584" s="2"/>
      <c r="K11584" s="2"/>
      <c r="L11584" s="2"/>
    </row>
    <row r="11585" spans="10:12">
      <c r="J11585" s="2"/>
      <c r="K11585" s="2"/>
      <c r="L11585" s="2"/>
    </row>
    <row r="11586" spans="10:12">
      <c r="J11586" s="2"/>
      <c r="K11586" s="2"/>
      <c r="L11586" s="2"/>
    </row>
    <row r="11587" spans="10:12">
      <c r="J11587" s="2"/>
      <c r="K11587" s="2"/>
      <c r="L11587" s="2"/>
    </row>
    <row r="11588" spans="10:12">
      <c r="J11588" s="2"/>
      <c r="K11588" s="2"/>
      <c r="L11588" s="2"/>
    </row>
    <row r="11589" spans="10:12">
      <c r="J11589" s="2"/>
      <c r="K11589" s="2"/>
      <c r="L11589" s="2"/>
    </row>
    <row r="11590" spans="10:12">
      <c r="J11590" s="2"/>
      <c r="K11590" s="2"/>
      <c r="L11590" s="2"/>
    </row>
    <row r="11591" spans="10:12">
      <c r="J11591" s="2"/>
      <c r="K11591" s="2"/>
      <c r="L11591" s="2"/>
    </row>
    <row r="11592" spans="10:12">
      <c r="J11592" s="2"/>
      <c r="K11592" s="2"/>
      <c r="L11592" s="2"/>
    </row>
    <row r="11593" spans="10:12">
      <c r="J11593" s="2"/>
      <c r="K11593" s="2"/>
      <c r="L11593" s="2"/>
    </row>
    <row r="11594" spans="10:12">
      <c r="J11594" s="2"/>
      <c r="K11594" s="2"/>
      <c r="L11594" s="2"/>
    </row>
    <row r="11595" spans="10:12">
      <c r="J11595" s="2"/>
      <c r="K11595" s="2"/>
      <c r="L11595" s="2"/>
    </row>
    <row r="11596" spans="10:12">
      <c r="J11596" s="2"/>
      <c r="K11596" s="2"/>
      <c r="L11596" s="2"/>
    </row>
    <row r="11597" spans="10:12">
      <c r="J11597" s="2"/>
      <c r="K11597" s="2"/>
      <c r="L11597" s="2"/>
    </row>
    <row r="11598" spans="10:12">
      <c r="J11598" s="2"/>
      <c r="K11598" s="2"/>
      <c r="L11598" s="2"/>
    </row>
    <row r="11599" spans="10:12">
      <c r="J11599" s="2"/>
      <c r="K11599" s="2"/>
      <c r="L11599" s="2"/>
    </row>
    <row r="11600" spans="10:12">
      <c r="J11600" s="2"/>
      <c r="K11600" s="2"/>
      <c r="L11600" s="2"/>
    </row>
    <row r="11601" spans="10:12">
      <c r="J11601" s="2"/>
      <c r="K11601" s="2"/>
      <c r="L11601" s="2"/>
    </row>
    <row r="11602" spans="10:12">
      <c r="J11602" s="2"/>
      <c r="K11602" s="2"/>
      <c r="L11602" s="2"/>
    </row>
    <row r="11603" spans="10:12">
      <c r="J11603" s="2"/>
      <c r="K11603" s="2"/>
      <c r="L11603" s="2"/>
    </row>
    <row r="11604" spans="10:12">
      <c r="J11604" s="2"/>
      <c r="K11604" s="2"/>
      <c r="L11604" s="2"/>
    </row>
    <row r="11605" spans="10:12">
      <c r="J11605" s="2"/>
      <c r="K11605" s="2"/>
      <c r="L11605" s="2"/>
    </row>
    <row r="11606" spans="10:12">
      <c r="J11606" s="2"/>
      <c r="K11606" s="2"/>
      <c r="L11606" s="2"/>
    </row>
    <row r="11607" spans="10:12">
      <c r="J11607" s="2"/>
      <c r="K11607" s="2"/>
      <c r="L11607" s="2"/>
    </row>
    <row r="11608" spans="10:12">
      <c r="J11608" s="2"/>
      <c r="K11608" s="2"/>
      <c r="L11608" s="2"/>
    </row>
    <row r="11609" spans="10:12">
      <c r="J11609" s="2"/>
      <c r="K11609" s="2"/>
      <c r="L11609" s="2"/>
    </row>
    <row r="11610" spans="10:12">
      <c r="J11610" s="2"/>
      <c r="K11610" s="2"/>
      <c r="L11610" s="2"/>
    </row>
    <row r="11611" spans="10:12">
      <c r="J11611" s="2"/>
      <c r="K11611" s="2"/>
      <c r="L11611" s="2"/>
    </row>
    <row r="11612" spans="10:12">
      <c r="J11612" s="2"/>
      <c r="K11612" s="2"/>
      <c r="L11612" s="2"/>
    </row>
    <row r="11613" spans="10:12">
      <c r="J11613" s="2"/>
      <c r="K11613" s="2"/>
      <c r="L11613" s="2"/>
    </row>
    <row r="11614" spans="10:12">
      <c r="J11614" s="2"/>
      <c r="K11614" s="2"/>
      <c r="L11614" s="2"/>
    </row>
    <row r="11615" spans="10:12">
      <c r="J11615" s="2"/>
      <c r="K11615" s="2"/>
      <c r="L11615" s="2"/>
    </row>
    <row r="11616" spans="10:12">
      <c r="J11616" s="2"/>
      <c r="K11616" s="2"/>
      <c r="L11616" s="2"/>
    </row>
    <row r="11617" spans="10:12">
      <c r="J11617" s="2"/>
      <c r="K11617" s="2"/>
      <c r="L11617" s="2"/>
    </row>
    <row r="11618" spans="10:12">
      <c r="J11618" s="2"/>
      <c r="K11618" s="2"/>
      <c r="L11618" s="2"/>
    </row>
    <row r="11619" spans="10:12">
      <c r="J11619" s="2"/>
      <c r="K11619" s="2"/>
      <c r="L11619" s="2"/>
    </row>
    <row r="11620" spans="10:12">
      <c r="J11620" s="2"/>
      <c r="K11620" s="2"/>
      <c r="L11620" s="2"/>
    </row>
    <row r="11621" spans="10:12">
      <c r="J11621" s="2"/>
      <c r="K11621" s="2"/>
      <c r="L11621" s="2"/>
    </row>
    <row r="11622" spans="10:12">
      <c r="J11622" s="2"/>
      <c r="K11622" s="2"/>
      <c r="L11622" s="2"/>
    </row>
    <row r="11623" spans="10:12">
      <c r="J11623" s="2"/>
      <c r="K11623" s="2"/>
      <c r="L11623" s="2"/>
    </row>
    <row r="11624" spans="10:12">
      <c r="J11624" s="2"/>
      <c r="K11624" s="2"/>
      <c r="L11624" s="2"/>
    </row>
    <row r="11625" spans="10:12">
      <c r="J11625" s="2"/>
      <c r="K11625" s="2"/>
      <c r="L11625" s="2"/>
    </row>
    <row r="11626" spans="10:12">
      <c r="J11626" s="2"/>
      <c r="K11626" s="2"/>
      <c r="L11626" s="2"/>
    </row>
    <row r="11627" spans="10:12">
      <c r="J11627" s="2"/>
      <c r="K11627" s="2"/>
      <c r="L11627" s="2"/>
    </row>
    <row r="11628" spans="10:12">
      <c r="J11628" s="2"/>
      <c r="K11628" s="2"/>
      <c r="L11628" s="2"/>
    </row>
    <row r="11629" spans="10:12">
      <c r="J11629" s="2"/>
      <c r="K11629" s="2"/>
      <c r="L11629" s="2"/>
    </row>
    <row r="11630" spans="10:12">
      <c r="J11630" s="2"/>
      <c r="K11630" s="2"/>
      <c r="L11630" s="2"/>
    </row>
    <row r="11631" spans="10:12">
      <c r="J11631" s="2"/>
      <c r="K11631" s="2"/>
      <c r="L11631" s="2"/>
    </row>
    <row r="11632" spans="10:12">
      <c r="J11632" s="2"/>
      <c r="K11632" s="2"/>
      <c r="L11632" s="2"/>
    </row>
    <row r="11633" spans="10:12">
      <c r="J11633" s="2"/>
      <c r="K11633" s="2"/>
      <c r="L11633" s="2"/>
    </row>
    <row r="11634" spans="10:12">
      <c r="J11634" s="2"/>
      <c r="K11634" s="2"/>
      <c r="L11634" s="2"/>
    </row>
    <row r="11635" spans="10:12">
      <c r="J11635" s="2"/>
      <c r="K11635" s="2"/>
      <c r="L11635" s="2"/>
    </row>
    <row r="11636" spans="10:12">
      <c r="J11636" s="2"/>
      <c r="K11636" s="2"/>
      <c r="L11636" s="2"/>
    </row>
    <row r="11637" spans="10:12">
      <c r="J11637" s="2"/>
      <c r="K11637" s="2"/>
      <c r="L11637" s="2"/>
    </row>
    <row r="11638" spans="10:12">
      <c r="J11638" s="2"/>
      <c r="K11638" s="2"/>
      <c r="L11638" s="2"/>
    </row>
    <row r="11639" spans="10:12">
      <c r="J11639" s="2"/>
      <c r="K11639" s="2"/>
      <c r="L11639" s="2"/>
    </row>
    <row r="11640" spans="10:12">
      <c r="J11640" s="2"/>
      <c r="K11640" s="2"/>
      <c r="L11640" s="2"/>
    </row>
    <row r="11641" spans="10:12">
      <c r="J11641" s="2"/>
      <c r="K11641" s="2"/>
      <c r="L11641" s="2"/>
    </row>
    <row r="11642" spans="10:12">
      <c r="J11642" s="2"/>
      <c r="K11642" s="2"/>
      <c r="L11642" s="2"/>
    </row>
    <row r="11643" spans="10:12">
      <c r="J11643" s="2"/>
      <c r="K11643" s="2"/>
      <c r="L11643" s="2"/>
    </row>
    <row r="11644" spans="10:12">
      <c r="J11644" s="2"/>
      <c r="K11644" s="2"/>
      <c r="L11644" s="2"/>
    </row>
    <row r="11645" spans="10:12">
      <c r="J11645" s="2"/>
      <c r="K11645" s="2"/>
      <c r="L11645" s="2"/>
    </row>
    <row r="11646" spans="10:12">
      <c r="J11646" s="2"/>
      <c r="K11646" s="2"/>
      <c r="L11646" s="2"/>
    </row>
    <row r="11647" spans="10:12">
      <c r="J11647" s="2"/>
      <c r="K11647" s="2"/>
      <c r="L11647" s="2"/>
    </row>
    <row r="11648" spans="10:12">
      <c r="J11648" s="2"/>
      <c r="K11648" s="2"/>
      <c r="L11648" s="2"/>
    </row>
    <row r="11649" spans="10:12">
      <c r="J11649" s="2"/>
      <c r="K11649" s="2"/>
      <c r="L11649" s="2"/>
    </row>
    <row r="11650" spans="10:12">
      <c r="J11650" s="2"/>
      <c r="K11650" s="2"/>
      <c r="L11650" s="2"/>
    </row>
    <row r="11651" spans="10:12">
      <c r="J11651" s="2"/>
      <c r="K11651" s="2"/>
      <c r="L11651" s="2"/>
    </row>
    <row r="11652" spans="10:12">
      <c r="J11652" s="2"/>
      <c r="K11652" s="2"/>
      <c r="L11652" s="2"/>
    </row>
    <row r="11653" spans="10:12">
      <c r="J11653" s="2"/>
      <c r="K11653" s="2"/>
      <c r="L11653" s="2"/>
    </row>
    <row r="11654" spans="10:12">
      <c r="J11654" s="2"/>
      <c r="K11654" s="2"/>
      <c r="L11654" s="2"/>
    </row>
    <row r="11655" spans="10:12">
      <c r="J11655" s="2"/>
      <c r="K11655" s="2"/>
      <c r="L11655" s="2"/>
    </row>
    <row r="11656" spans="10:12">
      <c r="J11656" s="2"/>
      <c r="K11656" s="2"/>
      <c r="L11656" s="2"/>
    </row>
    <row r="11657" spans="10:12">
      <c r="J11657" s="2"/>
      <c r="K11657" s="2"/>
      <c r="L11657" s="2"/>
    </row>
    <row r="11658" spans="10:12">
      <c r="J11658" s="2"/>
      <c r="K11658" s="2"/>
      <c r="L11658" s="2"/>
    </row>
    <row r="11659" spans="10:12">
      <c r="J11659" s="2"/>
      <c r="K11659" s="2"/>
      <c r="L11659" s="2"/>
    </row>
    <row r="11660" spans="10:12">
      <c r="J11660" s="2"/>
      <c r="K11660" s="2"/>
      <c r="L11660" s="2"/>
    </row>
    <row r="11661" spans="10:12">
      <c r="J11661" s="2"/>
      <c r="K11661" s="2"/>
      <c r="L11661" s="2"/>
    </row>
    <row r="11662" spans="10:12">
      <c r="J11662" s="2"/>
      <c r="K11662" s="2"/>
      <c r="L11662" s="2"/>
    </row>
    <row r="11663" spans="10:12">
      <c r="J11663" s="2"/>
      <c r="K11663" s="2"/>
      <c r="L11663" s="2"/>
    </row>
    <row r="11664" spans="10:12">
      <c r="J11664" s="2"/>
      <c r="K11664" s="2"/>
      <c r="L11664" s="2"/>
    </row>
    <row r="11665" spans="10:12">
      <c r="J11665" s="2"/>
      <c r="K11665" s="2"/>
      <c r="L11665" s="2"/>
    </row>
    <row r="11666" spans="10:12">
      <c r="J11666" s="2"/>
      <c r="K11666" s="2"/>
      <c r="L11666" s="2"/>
    </row>
    <row r="11667" spans="10:12">
      <c r="J11667" s="2"/>
      <c r="K11667" s="2"/>
      <c r="L11667" s="2"/>
    </row>
    <row r="11668" spans="10:12">
      <c r="J11668" s="2"/>
      <c r="K11668" s="2"/>
      <c r="L11668" s="2"/>
    </row>
    <row r="11669" spans="10:12">
      <c r="J11669" s="2"/>
      <c r="K11669" s="2"/>
      <c r="L11669" s="2"/>
    </row>
    <row r="11670" spans="10:12">
      <c r="J11670" s="2"/>
      <c r="K11670" s="2"/>
      <c r="L11670" s="2"/>
    </row>
    <row r="11671" spans="10:12">
      <c r="J11671" s="2"/>
      <c r="K11671" s="2"/>
      <c r="L11671" s="2"/>
    </row>
    <row r="11672" spans="10:12">
      <c r="J11672" s="2"/>
      <c r="K11672" s="2"/>
      <c r="L11672" s="2"/>
    </row>
    <row r="11673" spans="10:12">
      <c r="J11673" s="2"/>
      <c r="K11673" s="2"/>
      <c r="L11673" s="2"/>
    </row>
    <row r="11674" spans="10:12">
      <c r="J11674" s="2"/>
      <c r="K11674" s="2"/>
      <c r="L11674" s="2"/>
    </row>
    <row r="11675" spans="10:12">
      <c r="J11675" s="2"/>
      <c r="K11675" s="2"/>
      <c r="L11675" s="2"/>
    </row>
    <row r="11676" spans="10:12">
      <c r="J11676" s="2"/>
      <c r="K11676" s="2"/>
      <c r="L11676" s="2"/>
    </row>
    <row r="11677" spans="10:12">
      <c r="J11677" s="2"/>
      <c r="K11677" s="2"/>
      <c r="L11677" s="2"/>
    </row>
    <row r="11678" spans="10:12">
      <c r="J11678" s="2"/>
      <c r="K11678" s="2"/>
      <c r="L11678" s="2"/>
    </row>
    <row r="11679" spans="10:12">
      <c r="J11679" s="2"/>
      <c r="K11679" s="2"/>
      <c r="L11679" s="2"/>
    </row>
    <row r="11680" spans="10:12">
      <c r="J11680" s="2"/>
      <c r="K11680" s="2"/>
      <c r="L11680" s="2"/>
    </row>
    <row r="11681" spans="10:12">
      <c r="J11681" s="2"/>
      <c r="K11681" s="2"/>
      <c r="L11681" s="2"/>
    </row>
    <row r="11682" spans="10:12">
      <c r="J11682" s="2"/>
      <c r="K11682" s="2"/>
      <c r="L11682" s="2"/>
    </row>
    <row r="11683" spans="10:12">
      <c r="J11683" s="2"/>
      <c r="K11683" s="2"/>
      <c r="L11683" s="2"/>
    </row>
    <row r="11684" spans="10:12">
      <c r="J11684" s="2"/>
      <c r="K11684" s="2"/>
      <c r="L11684" s="2"/>
    </row>
    <row r="11685" spans="10:12">
      <c r="J11685" s="2"/>
      <c r="K11685" s="2"/>
      <c r="L11685" s="2"/>
    </row>
    <row r="11686" spans="10:12">
      <c r="J11686" s="2"/>
      <c r="K11686" s="2"/>
      <c r="L11686" s="2"/>
    </row>
    <row r="11687" spans="10:12">
      <c r="J11687" s="2"/>
      <c r="K11687" s="2"/>
      <c r="L11687" s="2"/>
    </row>
    <row r="11688" spans="10:12">
      <c r="J11688" s="2"/>
      <c r="K11688" s="2"/>
      <c r="L11688" s="2"/>
    </row>
    <row r="11689" spans="10:12">
      <c r="J11689" s="2"/>
      <c r="K11689" s="2"/>
      <c r="L11689" s="2"/>
    </row>
    <row r="11690" spans="10:12">
      <c r="J11690" s="2"/>
      <c r="K11690" s="2"/>
      <c r="L11690" s="2"/>
    </row>
    <row r="11691" spans="10:12">
      <c r="J11691" s="2"/>
      <c r="K11691" s="2"/>
      <c r="L11691" s="2"/>
    </row>
    <row r="11692" spans="10:12">
      <c r="J11692" s="2"/>
      <c r="K11692" s="2"/>
      <c r="L11692" s="2"/>
    </row>
    <row r="11693" spans="10:12">
      <c r="J11693" s="2"/>
      <c r="K11693" s="2"/>
      <c r="L11693" s="2"/>
    </row>
    <row r="11694" spans="10:12">
      <c r="J11694" s="2"/>
      <c r="K11694" s="2"/>
      <c r="L11694" s="2"/>
    </row>
    <row r="11695" spans="10:12">
      <c r="J11695" s="2"/>
      <c r="K11695" s="2"/>
      <c r="L11695" s="2"/>
    </row>
    <row r="11696" spans="10:12">
      <c r="J11696" s="2"/>
      <c r="K11696" s="2"/>
      <c r="L11696" s="2"/>
    </row>
    <row r="11697" spans="10:12">
      <c r="J11697" s="2"/>
      <c r="K11697" s="2"/>
      <c r="L11697" s="2"/>
    </row>
    <row r="11698" spans="10:12">
      <c r="J11698" s="2"/>
      <c r="K11698" s="2"/>
      <c r="L11698" s="2"/>
    </row>
    <row r="11699" spans="10:12">
      <c r="J11699" s="2"/>
      <c r="K11699" s="2"/>
      <c r="L11699" s="2"/>
    </row>
    <row r="11700" spans="10:12">
      <c r="J11700" s="2"/>
      <c r="K11700" s="2"/>
      <c r="L11700" s="2"/>
    </row>
    <row r="11701" spans="10:12">
      <c r="J11701" s="2"/>
      <c r="K11701" s="2"/>
      <c r="L11701" s="2"/>
    </row>
    <row r="11702" spans="10:12">
      <c r="J11702" s="2"/>
      <c r="K11702" s="2"/>
      <c r="L11702" s="2"/>
    </row>
    <row r="11703" spans="10:12">
      <c r="J11703" s="2"/>
      <c r="K11703" s="2"/>
      <c r="L11703" s="2"/>
    </row>
    <row r="11704" spans="10:12">
      <c r="J11704" s="2"/>
      <c r="K11704" s="2"/>
      <c r="L11704" s="2"/>
    </row>
    <row r="11705" spans="10:12">
      <c r="J11705" s="2"/>
      <c r="K11705" s="2"/>
      <c r="L11705" s="2"/>
    </row>
    <row r="11706" spans="10:12">
      <c r="J11706" s="2"/>
      <c r="K11706" s="2"/>
      <c r="L11706" s="2"/>
    </row>
    <row r="11707" spans="10:12">
      <c r="J11707" s="2"/>
      <c r="K11707" s="2"/>
      <c r="L11707" s="2"/>
    </row>
    <row r="11708" spans="10:12">
      <c r="J11708" s="2"/>
      <c r="K11708" s="2"/>
      <c r="L11708" s="2"/>
    </row>
    <row r="11709" spans="10:12">
      <c r="J11709" s="2"/>
      <c r="K11709" s="2"/>
      <c r="L11709" s="2"/>
    </row>
    <row r="11710" spans="10:12">
      <c r="J11710" s="2"/>
      <c r="K11710" s="2"/>
      <c r="L11710" s="2"/>
    </row>
    <row r="11711" spans="10:12">
      <c r="J11711" s="2"/>
      <c r="K11711" s="2"/>
      <c r="L11711" s="2"/>
    </row>
    <row r="11712" spans="10:12">
      <c r="J11712" s="2"/>
      <c r="K11712" s="2"/>
      <c r="L11712" s="2"/>
    </row>
    <row r="11713" spans="10:12">
      <c r="J11713" s="2"/>
      <c r="K11713" s="2"/>
      <c r="L11713" s="2"/>
    </row>
    <row r="11714" spans="10:12">
      <c r="J11714" s="2"/>
      <c r="K11714" s="2"/>
      <c r="L11714" s="2"/>
    </row>
    <row r="11715" spans="10:12">
      <c r="J11715" s="2"/>
      <c r="K11715" s="2"/>
      <c r="L11715" s="2"/>
    </row>
    <row r="11716" spans="10:12">
      <c r="J11716" s="2"/>
      <c r="K11716" s="2"/>
      <c r="L11716" s="2"/>
    </row>
    <row r="11717" spans="10:12">
      <c r="J11717" s="2"/>
      <c r="K11717" s="2"/>
      <c r="L11717" s="2"/>
    </row>
    <row r="11718" spans="10:12">
      <c r="J11718" s="2"/>
      <c r="K11718" s="2"/>
      <c r="L11718" s="2"/>
    </row>
    <row r="11719" spans="10:12">
      <c r="J11719" s="2"/>
      <c r="K11719" s="2"/>
      <c r="L11719" s="2"/>
    </row>
    <row r="11720" spans="10:12">
      <c r="J11720" s="2"/>
      <c r="K11720" s="2"/>
      <c r="L11720" s="2"/>
    </row>
    <row r="11721" spans="10:12">
      <c r="J11721" s="2"/>
      <c r="K11721" s="2"/>
      <c r="L11721" s="2"/>
    </row>
    <row r="11722" spans="10:12">
      <c r="J11722" s="2"/>
      <c r="K11722" s="2"/>
      <c r="L11722" s="2"/>
    </row>
    <row r="11723" spans="10:12">
      <c r="J11723" s="2"/>
      <c r="K11723" s="2"/>
      <c r="L11723" s="2"/>
    </row>
    <row r="11724" spans="10:12">
      <c r="J11724" s="2"/>
      <c r="K11724" s="2"/>
      <c r="L11724" s="2"/>
    </row>
    <row r="11725" spans="10:12">
      <c r="J11725" s="2"/>
      <c r="K11725" s="2"/>
      <c r="L11725" s="2"/>
    </row>
    <row r="11726" spans="10:12">
      <c r="J11726" s="2"/>
      <c r="K11726" s="2"/>
      <c r="L11726" s="2"/>
    </row>
    <row r="11727" spans="10:12">
      <c r="J11727" s="2"/>
      <c r="K11727" s="2"/>
      <c r="L11727" s="2"/>
    </row>
    <row r="11728" spans="10:12">
      <c r="J11728" s="2"/>
      <c r="K11728" s="2"/>
      <c r="L11728" s="2"/>
    </row>
    <row r="11729" spans="10:12">
      <c r="J11729" s="2"/>
      <c r="K11729" s="2"/>
      <c r="L11729" s="2"/>
    </row>
    <row r="11730" spans="10:12">
      <c r="J11730" s="2"/>
      <c r="K11730" s="2"/>
      <c r="L11730" s="2"/>
    </row>
    <row r="11731" spans="10:12">
      <c r="J11731" s="2"/>
      <c r="K11731" s="2"/>
      <c r="L11731" s="2"/>
    </row>
    <row r="11732" spans="10:12">
      <c r="J11732" s="2"/>
      <c r="K11732" s="2"/>
      <c r="L11732" s="2"/>
    </row>
    <row r="11733" spans="10:12">
      <c r="J11733" s="2"/>
      <c r="K11733" s="2"/>
      <c r="L11733" s="2"/>
    </row>
    <row r="11734" spans="10:12">
      <c r="J11734" s="2"/>
      <c r="K11734" s="2"/>
      <c r="L11734" s="2"/>
    </row>
    <row r="11735" spans="10:12">
      <c r="J11735" s="2"/>
      <c r="K11735" s="2"/>
      <c r="L11735" s="2"/>
    </row>
    <row r="11736" spans="10:12">
      <c r="J11736" s="2"/>
      <c r="K11736" s="2"/>
      <c r="L11736" s="2"/>
    </row>
    <row r="11737" spans="10:12">
      <c r="J11737" s="2"/>
      <c r="K11737" s="2"/>
      <c r="L11737" s="2"/>
    </row>
    <row r="11738" spans="10:12">
      <c r="J11738" s="2"/>
      <c r="K11738" s="2"/>
      <c r="L11738" s="2"/>
    </row>
    <row r="11739" spans="10:12">
      <c r="J11739" s="2"/>
      <c r="K11739" s="2"/>
      <c r="L11739" s="2"/>
    </row>
    <row r="11740" spans="10:12">
      <c r="J11740" s="2"/>
      <c r="K11740" s="2"/>
      <c r="L11740" s="2"/>
    </row>
    <row r="11741" spans="10:12">
      <c r="J11741" s="2"/>
      <c r="K11741" s="2"/>
      <c r="L11741" s="2"/>
    </row>
    <row r="11742" spans="10:12">
      <c r="J11742" s="2"/>
      <c r="K11742" s="2"/>
      <c r="L11742" s="2"/>
    </row>
    <row r="11743" spans="10:12">
      <c r="J11743" s="2"/>
      <c r="K11743" s="2"/>
      <c r="L11743" s="2"/>
    </row>
    <row r="11744" spans="10:12">
      <c r="J11744" s="2"/>
      <c r="K11744" s="2"/>
      <c r="L11744" s="2"/>
    </row>
    <row r="11745" spans="10:12">
      <c r="J11745" s="2"/>
      <c r="K11745" s="2"/>
      <c r="L11745" s="2"/>
    </row>
    <row r="11746" spans="10:12">
      <c r="J11746" s="2"/>
      <c r="K11746" s="2"/>
      <c r="L11746" s="2"/>
    </row>
    <row r="11747" spans="10:12">
      <c r="J11747" s="2"/>
      <c r="K11747" s="2"/>
      <c r="L11747" s="2"/>
    </row>
    <row r="11748" spans="10:12">
      <c r="J11748" s="2"/>
      <c r="K11748" s="2"/>
      <c r="L11748" s="2"/>
    </row>
    <row r="11749" spans="10:12">
      <c r="J11749" s="2"/>
      <c r="K11749" s="2"/>
      <c r="L11749" s="2"/>
    </row>
    <row r="11750" spans="10:12">
      <c r="J11750" s="2"/>
      <c r="K11750" s="2"/>
      <c r="L11750" s="2"/>
    </row>
    <row r="11751" spans="10:12">
      <c r="J11751" s="2"/>
      <c r="K11751" s="2"/>
      <c r="L11751" s="2"/>
    </row>
    <row r="11752" spans="10:12">
      <c r="J11752" s="2"/>
      <c r="K11752" s="2"/>
      <c r="L11752" s="2"/>
    </row>
    <row r="11753" spans="10:12">
      <c r="J11753" s="2"/>
      <c r="K11753" s="2"/>
      <c r="L11753" s="2"/>
    </row>
    <row r="11754" spans="10:12">
      <c r="J11754" s="2"/>
      <c r="K11754" s="2"/>
      <c r="L11754" s="2"/>
    </row>
    <row r="11755" spans="10:12">
      <c r="J11755" s="2"/>
      <c r="K11755" s="2"/>
      <c r="L11755" s="2"/>
    </row>
    <row r="11756" spans="10:12">
      <c r="J11756" s="2"/>
      <c r="K11756" s="2"/>
      <c r="L11756" s="2"/>
    </row>
    <row r="11757" spans="10:12">
      <c r="J11757" s="2"/>
      <c r="K11757" s="2"/>
      <c r="L11757" s="2"/>
    </row>
    <row r="11758" spans="10:12">
      <c r="J11758" s="2"/>
      <c r="K11758" s="2"/>
      <c r="L11758" s="2"/>
    </row>
    <row r="11759" spans="10:12">
      <c r="J11759" s="2"/>
      <c r="K11759" s="2"/>
      <c r="L11759" s="2"/>
    </row>
    <row r="11760" spans="10:12">
      <c r="J11760" s="2"/>
      <c r="K11760" s="2"/>
      <c r="L11760" s="2"/>
    </row>
    <row r="11761" spans="10:12">
      <c r="J11761" s="2"/>
      <c r="K11761" s="2"/>
      <c r="L11761" s="2"/>
    </row>
    <row r="11762" spans="10:12">
      <c r="J11762" s="2"/>
      <c r="K11762" s="2"/>
      <c r="L11762" s="2"/>
    </row>
    <row r="11763" spans="10:12">
      <c r="J11763" s="2"/>
      <c r="K11763" s="2"/>
      <c r="L11763" s="2"/>
    </row>
    <row r="11764" spans="10:12">
      <c r="J11764" s="2"/>
      <c r="K11764" s="2"/>
      <c r="L11764" s="2"/>
    </row>
    <row r="11765" spans="10:12">
      <c r="J11765" s="2"/>
      <c r="K11765" s="2"/>
      <c r="L11765" s="2"/>
    </row>
    <row r="11766" spans="10:12">
      <c r="J11766" s="2"/>
      <c r="K11766" s="2"/>
      <c r="L11766" s="2"/>
    </row>
    <row r="11767" spans="10:12">
      <c r="J11767" s="2"/>
      <c r="K11767" s="2"/>
      <c r="L11767" s="2"/>
    </row>
    <row r="11768" spans="10:12">
      <c r="J11768" s="2"/>
      <c r="K11768" s="2"/>
      <c r="L11768" s="2"/>
    </row>
    <row r="11769" spans="10:12">
      <c r="J11769" s="2"/>
      <c r="K11769" s="2"/>
      <c r="L11769" s="2"/>
    </row>
    <row r="11770" spans="10:12">
      <c r="J11770" s="2"/>
      <c r="K11770" s="2"/>
      <c r="L11770" s="2"/>
    </row>
    <row r="11771" spans="10:12">
      <c r="J11771" s="2"/>
      <c r="K11771" s="2"/>
      <c r="L11771" s="2"/>
    </row>
    <row r="11772" spans="10:12">
      <c r="J11772" s="2"/>
      <c r="K11772" s="2"/>
      <c r="L11772" s="2"/>
    </row>
    <row r="11773" spans="10:12">
      <c r="J11773" s="2"/>
      <c r="K11773" s="2"/>
      <c r="L11773" s="2"/>
    </row>
    <row r="11774" spans="10:12">
      <c r="J11774" s="2"/>
      <c r="K11774" s="2"/>
      <c r="L11774" s="2"/>
    </row>
    <row r="11775" spans="10:12">
      <c r="J11775" s="2"/>
      <c r="K11775" s="2"/>
      <c r="L11775" s="2"/>
    </row>
    <row r="11776" spans="10:12">
      <c r="J11776" s="2"/>
      <c r="K11776" s="2"/>
      <c r="L11776" s="2"/>
    </row>
    <row r="11777" spans="10:12">
      <c r="J11777" s="2"/>
      <c r="K11777" s="2"/>
      <c r="L11777" s="2"/>
    </row>
    <row r="11778" spans="10:12">
      <c r="J11778" s="2"/>
      <c r="K11778" s="2"/>
      <c r="L11778" s="2"/>
    </row>
    <row r="11779" spans="10:12">
      <c r="J11779" s="2"/>
      <c r="K11779" s="2"/>
      <c r="L11779" s="2"/>
    </row>
    <row r="11780" spans="10:12">
      <c r="J11780" s="2"/>
      <c r="K11780" s="2"/>
      <c r="L11780" s="2"/>
    </row>
    <row r="11781" spans="10:12">
      <c r="J11781" s="2"/>
      <c r="K11781" s="2"/>
      <c r="L11781" s="2"/>
    </row>
    <row r="11782" spans="10:12">
      <c r="J11782" s="2"/>
      <c r="K11782" s="2"/>
      <c r="L11782" s="2"/>
    </row>
    <row r="11783" spans="10:12">
      <c r="J11783" s="2"/>
      <c r="K11783" s="2"/>
      <c r="L11783" s="2"/>
    </row>
    <row r="11784" spans="10:12">
      <c r="J11784" s="2"/>
      <c r="K11784" s="2"/>
      <c r="L11784" s="2"/>
    </row>
    <row r="11785" spans="10:12">
      <c r="J11785" s="2"/>
      <c r="K11785" s="2"/>
      <c r="L11785" s="2"/>
    </row>
    <row r="11786" spans="10:12">
      <c r="J11786" s="2"/>
      <c r="K11786" s="2"/>
      <c r="L11786" s="2"/>
    </row>
    <row r="11787" spans="10:12">
      <c r="J11787" s="2"/>
      <c r="K11787" s="2"/>
      <c r="L11787" s="2"/>
    </row>
    <row r="11788" spans="10:12">
      <c r="J11788" s="2"/>
      <c r="K11788" s="2"/>
      <c r="L11788" s="2"/>
    </row>
    <row r="11789" spans="10:12">
      <c r="J11789" s="2"/>
      <c r="K11789" s="2"/>
      <c r="L11789" s="2"/>
    </row>
    <row r="11790" spans="10:12">
      <c r="J11790" s="2"/>
      <c r="K11790" s="2"/>
      <c r="L11790" s="2"/>
    </row>
    <row r="11791" spans="10:12">
      <c r="J11791" s="2"/>
      <c r="K11791" s="2"/>
      <c r="L11791" s="2"/>
    </row>
    <row r="11792" spans="10:12">
      <c r="J11792" s="2"/>
      <c r="K11792" s="2"/>
      <c r="L11792" s="2"/>
    </row>
    <row r="11793" spans="10:12">
      <c r="J11793" s="2"/>
      <c r="K11793" s="2"/>
      <c r="L11793" s="2"/>
    </row>
    <row r="11794" spans="10:12">
      <c r="J11794" s="2"/>
      <c r="K11794" s="2"/>
      <c r="L11794" s="2"/>
    </row>
    <row r="11795" spans="10:12">
      <c r="J11795" s="2"/>
      <c r="K11795" s="2"/>
      <c r="L11795" s="2"/>
    </row>
    <row r="11796" spans="10:12">
      <c r="J11796" s="2"/>
      <c r="K11796" s="2"/>
      <c r="L11796" s="2"/>
    </row>
    <row r="11797" spans="10:12">
      <c r="J11797" s="2"/>
      <c r="K11797" s="2"/>
      <c r="L11797" s="2"/>
    </row>
    <row r="11798" spans="10:12">
      <c r="J11798" s="2"/>
      <c r="K11798" s="2"/>
      <c r="L11798" s="2"/>
    </row>
    <row r="11799" spans="10:12">
      <c r="J11799" s="2"/>
      <c r="K11799" s="2"/>
      <c r="L11799" s="2"/>
    </row>
    <row r="11800" spans="10:12">
      <c r="J11800" s="2"/>
      <c r="K11800" s="2"/>
      <c r="L11800" s="2"/>
    </row>
    <row r="11801" spans="10:12">
      <c r="J11801" s="2"/>
      <c r="K11801" s="2"/>
      <c r="L11801" s="2"/>
    </row>
    <row r="11802" spans="10:12">
      <c r="J11802" s="2"/>
      <c r="K11802" s="2"/>
      <c r="L11802" s="2"/>
    </row>
    <row r="11803" spans="10:12">
      <c r="J11803" s="2"/>
      <c r="K11803" s="2"/>
      <c r="L11803" s="2"/>
    </row>
    <row r="11804" spans="10:12">
      <c r="J11804" s="2"/>
      <c r="K11804" s="2"/>
      <c r="L11804" s="2"/>
    </row>
    <row r="11805" spans="10:12">
      <c r="J11805" s="2"/>
      <c r="K11805" s="2"/>
      <c r="L11805" s="2"/>
    </row>
    <row r="11806" spans="10:12">
      <c r="J11806" s="2"/>
      <c r="K11806" s="2"/>
      <c r="L11806" s="2"/>
    </row>
    <row r="11807" spans="10:12">
      <c r="J11807" s="2"/>
      <c r="K11807" s="2"/>
      <c r="L11807" s="2"/>
    </row>
    <row r="11808" spans="10:12">
      <c r="J11808" s="2"/>
      <c r="K11808" s="2"/>
      <c r="L11808" s="2"/>
    </row>
    <row r="11809" spans="10:12">
      <c r="J11809" s="2"/>
      <c r="K11809" s="2"/>
      <c r="L11809" s="2"/>
    </row>
    <row r="11810" spans="10:12">
      <c r="J11810" s="2"/>
      <c r="K11810" s="2"/>
      <c r="L11810" s="2"/>
    </row>
    <row r="11811" spans="10:12">
      <c r="J11811" s="2"/>
      <c r="K11811" s="2"/>
      <c r="L11811" s="2"/>
    </row>
    <row r="11812" spans="10:12">
      <c r="J11812" s="2"/>
      <c r="K11812" s="2"/>
      <c r="L11812" s="2"/>
    </row>
    <row r="11813" spans="10:12">
      <c r="J11813" s="2"/>
      <c r="K11813" s="2"/>
      <c r="L11813" s="2"/>
    </row>
    <row r="11814" spans="10:12">
      <c r="J11814" s="2"/>
      <c r="K11814" s="2"/>
      <c r="L11814" s="2"/>
    </row>
    <row r="11815" spans="10:12">
      <c r="J11815" s="2"/>
      <c r="K11815" s="2"/>
      <c r="L11815" s="2"/>
    </row>
    <row r="11816" spans="10:12">
      <c r="J11816" s="2"/>
      <c r="K11816" s="2"/>
      <c r="L11816" s="2"/>
    </row>
    <row r="11817" spans="10:12">
      <c r="J11817" s="2"/>
      <c r="K11817" s="2"/>
      <c r="L11817" s="2"/>
    </row>
    <row r="11818" spans="10:12">
      <c r="J11818" s="2"/>
      <c r="K11818" s="2"/>
      <c r="L11818" s="2"/>
    </row>
    <row r="11819" spans="10:12">
      <c r="J11819" s="2"/>
      <c r="K11819" s="2"/>
      <c r="L11819" s="2"/>
    </row>
    <row r="11820" spans="10:12">
      <c r="J11820" s="2"/>
      <c r="K11820" s="2"/>
      <c r="L11820" s="2"/>
    </row>
    <row r="11821" spans="10:12">
      <c r="J11821" s="2"/>
      <c r="K11821" s="2"/>
      <c r="L11821" s="2"/>
    </row>
    <row r="11822" spans="10:12">
      <c r="J11822" s="2"/>
      <c r="K11822" s="2"/>
      <c r="L11822" s="2"/>
    </row>
    <row r="11823" spans="10:12">
      <c r="J11823" s="2"/>
      <c r="K11823" s="2"/>
      <c r="L11823" s="2"/>
    </row>
    <row r="11824" spans="10:12">
      <c r="J11824" s="2"/>
      <c r="K11824" s="2"/>
      <c r="L11824" s="2"/>
    </row>
    <row r="11825" spans="10:12">
      <c r="J11825" s="2"/>
      <c r="K11825" s="2"/>
      <c r="L11825" s="2"/>
    </row>
    <row r="11826" spans="10:12">
      <c r="J11826" s="2"/>
      <c r="K11826" s="2"/>
      <c r="L11826" s="2"/>
    </row>
    <row r="11827" spans="10:12">
      <c r="J11827" s="2"/>
      <c r="K11827" s="2"/>
      <c r="L11827" s="2"/>
    </row>
    <row r="11828" spans="10:12">
      <c r="J11828" s="2"/>
      <c r="K11828" s="2"/>
      <c r="L11828" s="2"/>
    </row>
    <row r="11829" spans="10:12">
      <c r="J11829" s="2"/>
      <c r="K11829" s="2"/>
      <c r="L11829" s="2"/>
    </row>
    <row r="11830" spans="10:12">
      <c r="J11830" s="2"/>
      <c r="K11830" s="2"/>
      <c r="L11830" s="2"/>
    </row>
    <row r="11831" spans="10:12">
      <c r="J11831" s="2"/>
      <c r="K11831" s="2"/>
      <c r="L11831" s="2"/>
    </row>
    <row r="11832" spans="10:12">
      <c r="J11832" s="2"/>
      <c r="K11832" s="2"/>
      <c r="L11832" s="2"/>
    </row>
    <row r="11833" spans="10:12">
      <c r="J11833" s="2"/>
      <c r="K11833" s="2"/>
      <c r="L11833" s="2"/>
    </row>
    <row r="11834" spans="10:12">
      <c r="J11834" s="2"/>
      <c r="K11834" s="2"/>
      <c r="L11834" s="2"/>
    </row>
    <row r="11835" spans="10:12">
      <c r="J11835" s="2"/>
      <c r="K11835" s="2"/>
      <c r="L11835" s="2"/>
    </row>
    <row r="11836" spans="10:12">
      <c r="J11836" s="2"/>
      <c r="K11836" s="2"/>
      <c r="L11836" s="2"/>
    </row>
    <row r="11837" spans="10:12">
      <c r="J11837" s="2"/>
      <c r="K11837" s="2"/>
      <c r="L11837" s="2"/>
    </row>
    <row r="11838" spans="10:12">
      <c r="J11838" s="2"/>
      <c r="K11838" s="2"/>
      <c r="L11838" s="2"/>
    </row>
    <row r="11839" spans="10:12">
      <c r="J11839" s="2"/>
      <c r="K11839" s="2"/>
      <c r="L11839" s="2"/>
    </row>
    <row r="11840" spans="10:12">
      <c r="J11840" s="2"/>
      <c r="K11840" s="2"/>
      <c r="L11840" s="2"/>
    </row>
    <row r="11841" spans="10:12">
      <c r="J11841" s="2"/>
      <c r="K11841" s="2"/>
      <c r="L11841" s="2"/>
    </row>
    <row r="11842" spans="10:12">
      <c r="J11842" s="2"/>
      <c r="K11842" s="2"/>
      <c r="L11842" s="2"/>
    </row>
    <row r="11843" spans="10:12">
      <c r="J11843" s="2"/>
      <c r="K11843" s="2"/>
      <c r="L11843" s="2"/>
    </row>
    <row r="11844" spans="10:12">
      <c r="J11844" s="2"/>
      <c r="K11844" s="2"/>
      <c r="L11844" s="2"/>
    </row>
    <row r="11845" spans="10:12">
      <c r="J11845" s="2"/>
      <c r="K11845" s="2"/>
      <c r="L11845" s="2"/>
    </row>
    <row r="11846" spans="10:12">
      <c r="J11846" s="2"/>
      <c r="K11846" s="2"/>
      <c r="L11846" s="2"/>
    </row>
    <row r="11847" spans="10:12">
      <c r="J11847" s="2"/>
      <c r="K11847" s="2"/>
      <c r="L11847" s="2"/>
    </row>
    <row r="11848" spans="10:12">
      <c r="J11848" s="2"/>
      <c r="K11848" s="2"/>
      <c r="L11848" s="2"/>
    </row>
    <row r="11849" spans="10:12">
      <c r="J11849" s="2"/>
      <c r="K11849" s="2"/>
      <c r="L11849" s="2"/>
    </row>
    <row r="11850" spans="10:12">
      <c r="J11850" s="2"/>
      <c r="K11850" s="2"/>
      <c r="L11850" s="2"/>
    </row>
    <row r="11851" spans="10:12">
      <c r="J11851" s="2"/>
      <c r="K11851" s="2"/>
      <c r="L11851" s="2"/>
    </row>
    <row r="11852" spans="10:12">
      <c r="J11852" s="2"/>
      <c r="K11852" s="2"/>
      <c r="L11852" s="2"/>
    </row>
    <row r="11853" spans="10:12">
      <c r="J11853" s="2"/>
      <c r="K11853" s="2"/>
      <c r="L11853" s="2"/>
    </row>
    <row r="11854" spans="10:12">
      <c r="J11854" s="2"/>
      <c r="K11854" s="2"/>
      <c r="L11854" s="2"/>
    </row>
    <row r="11855" spans="10:12">
      <c r="J11855" s="2"/>
      <c r="K11855" s="2"/>
      <c r="L11855" s="2"/>
    </row>
    <row r="11856" spans="10:12">
      <c r="J11856" s="2"/>
      <c r="K11856" s="2"/>
      <c r="L11856" s="2"/>
    </row>
    <row r="11857" spans="10:12">
      <c r="J11857" s="2"/>
      <c r="K11857" s="2"/>
      <c r="L11857" s="2"/>
    </row>
    <row r="11858" spans="10:12">
      <c r="J11858" s="2"/>
      <c r="K11858" s="2"/>
      <c r="L11858" s="2"/>
    </row>
    <row r="11859" spans="10:12">
      <c r="J11859" s="2"/>
      <c r="K11859" s="2"/>
      <c r="L11859" s="2"/>
    </row>
    <row r="11860" spans="10:12">
      <c r="J11860" s="2"/>
      <c r="K11860" s="2"/>
      <c r="L11860" s="2"/>
    </row>
    <row r="11861" spans="10:12">
      <c r="J11861" s="2"/>
      <c r="K11861" s="2"/>
      <c r="L11861" s="2"/>
    </row>
    <row r="11862" spans="10:12">
      <c r="J11862" s="2"/>
      <c r="K11862" s="2"/>
      <c r="L11862" s="2"/>
    </row>
    <row r="11863" spans="10:12">
      <c r="J11863" s="2"/>
      <c r="K11863" s="2"/>
      <c r="L11863" s="2"/>
    </row>
    <row r="11864" spans="10:12">
      <c r="J11864" s="2"/>
      <c r="K11864" s="2"/>
      <c r="L11864" s="2"/>
    </row>
    <row r="11865" spans="10:12">
      <c r="J11865" s="2"/>
      <c r="K11865" s="2"/>
      <c r="L11865" s="2"/>
    </row>
    <row r="11866" spans="10:12">
      <c r="J11866" s="2"/>
      <c r="K11866" s="2"/>
      <c r="L11866" s="2"/>
    </row>
    <row r="11867" spans="10:12">
      <c r="J11867" s="2"/>
      <c r="K11867" s="2"/>
      <c r="L11867" s="2"/>
    </row>
    <row r="11868" spans="10:12">
      <c r="J11868" s="2"/>
      <c r="K11868" s="2"/>
      <c r="L11868" s="2"/>
    </row>
    <row r="11869" spans="10:12">
      <c r="J11869" s="2"/>
      <c r="K11869" s="2"/>
      <c r="L11869" s="2"/>
    </row>
    <row r="11870" spans="10:12">
      <c r="J11870" s="2"/>
      <c r="K11870" s="2"/>
      <c r="L11870" s="2"/>
    </row>
    <row r="11871" spans="10:12">
      <c r="J11871" s="2"/>
      <c r="K11871" s="2"/>
      <c r="L11871" s="2"/>
    </row>
    <row r="11872" spans="10:12">
      <c r="J11872" s="2"/>
      <c r="K11872" s="2"/>
      <c r="L11872" s="2"/>
    </row>
    <row r="11873" spans="10:12">
      <c r="J11873" s="2"/>
      <c r="K11873" s="2"/>
      <c r="L11873" s="2"/>
    </row>
    <row r="11874" spans="10:12">
      <c r="J11874" s="2"/>
      <c r="K11874" s="2"/>
      <c r="L11874" s="2"/>
    </row>
    <row r="11875" spans="10:12">
      <c r="J11875" s="2"/>
      <c r="K11875" s="2"/>
      <c r="L11875" s="2"/>
    </row>
    <row r="11876" spans="10:12">
      <c r="J11876" s="2"/>
      <c r="K11876" s="2"/>
      <c r="L11876" s="2"/>
    </row>
    <row r="11877" spans="10:12">
      <c r="J11877" s="2"/>
      <c r="K11877" s="2"/>
      <c r="L11877" s="2"/>
    </row>
    <row r="11878" spans="10:12">
      <c r="J11878" s="2"/>
      <c r="K11878" s="2"/>
      <c r="L11878" s="2"/>
    </row>
    <row r="11879" spans="10:12">
      <c r="J11879" s="2"/>
      <c r="K11879" s="2"/>
      <c r="L11879" s="2"/>
    </row>
    <row r="11880" spans="10:12">
      <c r="J11880" s="2"/>
      <c r="K11880" s="2"/>
      <c r="L11880" s="2"/>
    </row>
    <row r="11881" spans="10:12">
      <c r="J11881" s="2"/>
      <c r="K11881" s="2"/>
      <c r="L11881" s="2"/>
    </row>
    <row r="11882" spans="10:12">
      <c r="J11882" s="2"/>
      <c r="K11882" s="2"/>
      <c r="L11882" s="2"/>
    </row>
    <row r="11883" spans="10:12">
      <c r="J11883" s="2"/>
      <c r="K11883" s="2"/>
      <c r="L11883" s="2"/>
    </row>
    <row r="11884" spans="10:12">
      <c r="J11884" s="2"/>
      <c r="K11884" s="2"/>
      <c r="L11884" s="2"/>
    </row>
    <row r="11885" spans="10:12">
      <c r="J11885" s="2"/>
      <c r="K11885" s="2"/>
      <c r="L11885" s="2"/>
    </row>
    <row r="11886" spans="10:12">
      <c r="J11886" s="2"/>
      <c r="K11886" s="2"/>
      <c r="L11886" s="2"/>
    </row>
    <row r="11887" spans="10:12">
      <c r="J11887" s="2"/>
      <c r="K11887" s="2"/>
      <c r="L11887" s="2"/>
    </row>
    <row r="11888" spans="10:12">
      <c r="J11888" s="2"/>
      <c r="K11888" s="2"/>
      <c r="L11888" s="2"/>
    </row>
    <row r="11889" spans="10:12">
      <c r="J11889" s="2"/>
      <c r="K11889" s="2"/>
      <c r="L11889" s="2"/>
    </row>
    <row r="11890" spans="10:12">
      <c r="J11890" s="2"/>
      <c r="K11890" s="2"/>
      <c r="L11890" s="2"/>
    </row>
    <row r="11891" spans="10:12">
      <c r="J11891" s="2"/>
      <c r="K11891" s="2"/>
      <c r="L11891" s="2"/>
    </row>
    <row r="11892" spans="10:12">
      <c r="J11892" s="2"/>
      <c r="K11892" s="2"/>
      <c r="L11892" s="2"/>
    </row>
    <row r="11893" spans="10:12">
      <c r="J11893" s="2"/>
      <c r="K11893" s="2"/>
      <c r="L11893" s="2"/>
    </row>
    <row r="11894" spans="10:12">
      <c r="J11894" s="2"/>
      <c r="K11894" s="2"/>
      <c r="L11894" s="2"/>
    </row>
    <row r="11895" spans="10:12">
      <c r="J11895" s="2"/>
      <c r="K11895" s="2"/>
      <c r="L11895" s="2"/>
    </row>
    <row r="11896" spans="10:12">
      <c r="J11896" s="2"/>
      <c r="K11896" s="2"/>
      <c r="L11896" s="2"/>
    </row>
    <row r="11897" spans="10:12">
      <c r="J11897" s="2"/>
      <c r="K11897" s="2"/>
      <c r="L11897" s="2"/>
    </row>
    <row r="11898" spans="10:12">
      <c r="J11898" s="2"/>
      <c r="K11898" s="2"/>
      <c r="L11898" s="2"/>
    </row>
    <row r="11899" spans="10:12">
      <c r="J11899" s="2"/>
      <c r="K11899" s="2"/>
      <c r="L11899" s="2"/>
    </row>
    <row r="11900" spans="10:12">
      <c r="J11900" s="2"/>
      <c r="K11900" s="2"/>
      <c r="L11900" s="2"/>
    </row>
    <row r="11901" spans="10:12">
      <c r="J11901" s="2"/>
      <c r="K11901" s="2"/>
      <c r="L11901" s="2"/>
    </row>
    <row r="11902" spans="10:12">
      <c r="J11902" s="2"/>
      <c r="K11902" s="2"/>
      <c r="L11902" s="2"/>
    </row>
    <row r="11903" spans="10:12">
      <c r="J11903" s="2"/>
      <c r="K11903" s="2"/>
      <c r="L11903" s="2"/>
    </row>
    <row r="11904" spans="10:12">
      <c r="J11904" s="2"/>
      <c r="K11904" s="2"/>
      <c r="L11904" s="2"/>
    </row>
    <row r="11905" spans="10:12">
      <c r="J11905" s="2"/>
      <c r="K11905" s="2"/>
      <c r="L11905" s="2"/>
    </row>
    <row r="11906" spans="10:12">
      <c r="J11906" s="2"/>
      <c r="K11906" s="2"/>
      <c r="L11906" s="2"/>
    </row>
    <row r="11907" spans="10:12">
      <c r="J11907" s="2"/>
      <c r="K11907" s="2"/>
      <c r="L11907" s="2"/>
    </row>
    <row r="11908" spans="10:12">
      <c r="J11908" s="2"/>
      <c r="K11908" s="2"/>
      <c r="L11908" s="2"/>
    </row>
    <row r="11909" spans="10:12">
      <c r="J11909" s="2"/>
      <c r="K11909" s="2"/>
      <c r="L11909" s="2"/>
    </row>
    <row r="11910" spans="10:12">
      <c r="J11910" s="2"/>
      <c r="K11910" s="2"/>
      <c r="L11910" s="2"/>
    </row>
    <row r="11911" spans="10:12">
      <c r="J11911" s="2"/>
      <c r="K11911" s="2"/>
      <c r="L11911" s="2"/>
    </row>
    <row r="11912" spans="10:12">
      <c r="J11912" s="2"/>
      <c r="K11912" s="2"/>
      <c r="L11912" s="2"/>
    </row>
    <row r="11913" spans="10:12">
      <c r="J11913" s="2"/>
      <c r="K11913" s="2"/>
      <c r="L11913" s="2"/>
    </row>
    <row r="11914" spans="10:12">
      <c r="J11914" s="2"/>
      <c r="K11914" s="2"/>
      <c r="L11914" s="2"/>
    </row>
    <row r="11915" spans="10:12">
      <c r="J11915" s="2"/>
      <c r="K11915" s="2"/>
      <c r="L11915" s="2"/>
    </row>
    <row r="11916" spans="10:12">
      <c r="J11916" s="2"/>
      <c r="K11916" s="2"/>
      <c r="L11916" s="2"/>
    </row>
    <row r="11917" spans="10:12">
      <c r="J11917" s="2"/>
      <c r="K11917" s="2"/>
      <c r="L11917" s="2"/>
    </row>
    <row r="11918" spans="10:12">
      <c r="J11918" s="2"/>
      <c r="K11918" s="2"/>
      <c r="L11918" s="2"/>
    </row>
    <row r="11919" spans="10:12">
      <c r="J11919" s="2"/>
      <c r="K11919" s="2"/>
      <c r="L11919" s="2"/>
    </row>
    <row r="11920" spans="10:12">
      <c r="J11920" s="2"/>
      <c r="K11920" s="2"/>
      <c r="L11920" s="2"/>
    </row>
    <row r="11921" spans="10:12">
      <c r="J11921" s="2"/>
      <c r="K11921" s="2"/>
      <c r="L11921" s="2"/>
    </row>
    <row r="11922" spans="10:12">
      <c r="J11922" s="2"/>
      <c r="K11922" s="2"/>
      <c r="L11922" s="2"/>
    </row>
    <row r="11923" spans="10:12">
      <c r="J11923" s="2"/>
      <c r="K11923" s="2"/>
      <c r="L11923" s="2"/>
    </row>
    <row r="11924" spans="10:12">
      <c r="J11924" s="2"/>
      <c r="K11924" s="2"/>
      <c r="L11924" s="2"/>
    </row>
    <row r="11925" spans="10:12">
      <c r="J11925" s="2"/>
      <c r="K11925" s="2"/>
      <c r="L11925" s="2"/>
    </row>
    <row r="11926" spans="10:12">
      <c r="J11926" s="2"/>
      <c r="K11926" s="2"/>
      <c r="L11926" s="2"/>
    </row>
    <row r="11927" spans="10:12">
      <c r="J11927" s="2"/>
      <c r="K11927" s="2"/>
      <c r="L11927" s="2"/>
    </row>
    <row r="11928" spans="10:12">
      <c r="J11928" s="2"/>
      <c r="K11928" s="2"/>
      <c r="L11928" s="2"/>
    </row>
    <row r="11929" spans="10:12">
      <c r="J11929" s="2"/>
      <c r="K11929" s="2"/>
      <c r="L11929" s="2"/>
    </row>
    <row r="11930" spans="10:12">
      <c r="J11930" s="2"/>
      <c r="K11930" s="2"/>
      <c r="L11930" s="2"/>
    </row>
    <row r="11931" spans="10:12">
      <c r="J11931" s="2"/>
      <c r="K11931" s="2"/>
      <c r="L11931" s="2"/>
    </row>
    <row r="11932" spans="10:12">
      <c r="J11932" s="2"/>
      <c r="K11932" s="2"/>
      <c r="L11932" s="2"/>
    </row>
    <row r="11933" spans="10:12">
      <c r="J11933" s="2"/>
      <c r="K11933" s="2"/>
      <c r="L11933" s="2"/>
    </row>
    <row r="11934" spans="10:12">
      <c r="J11934" s="2"/>
      <c r="K11934" s="2"/>
      <c r="L11934" s="2"/>
    </row>
    <row r="11935" spans="10:12">
      <c r="J11935" s="2"/>
      <c r="K11935" s="2"/>
      <c r="L11935" s="2"/>
    </row>
    <row r="11936" spans="10:12">
      <c r="J11936" s="2"/>
      <c r="K11936" s="2"/>
      <c r="L11936" s="2"/>
    </row>
    <row r="11937" spans="10:12">
      <c r="J11937" s="2"/>
      <c r="K11937" s="2"/>
      <c r="L11937" s="2"/>
    </row>
    <row r="11938" spans="10:12">
      <c r="J11938" s="2"/>
      <c r="K11938" s="2"/>
      <c r="L11938" s="2"/>
    </row>
    <row r="11939" spans="10:12">
      <c r="J11939" s="2"/>
      <c r="K11939" s="2"/>
      <c r="L11939" s="2"/>
    </row>
    <row r="11940" spans="10:12">
      <c r="J11940" s="2"/>
      <c r="K11940" s="2"/>
      <c r="L11940" s="2"/>
    </row>
    <row r="11941" spans="10:12">
      <c r="J11941" s="2"/>
      <c r="K11941" s="2"/>
      <c r="L11941" s="2"/>
    </row>
    <row r="11942" spans="10:12">
      <c r="J11942" s="2"/>
      <c r="K11942" s="2"/>
      <c r="L11942" s="2"/>
    </row>
    <row r="11943" spans="10:12">
      <c r="J11943" s="2"/>
      <c r="K11943" s="2"/>
      <c r="L11943" s="2"/>
    </row>
    <row r="11944" spans="10:12">
      <c r="J11944" s="2"/>
      <c r="K11944" s="2"/>
      <c r="L11944" s="2"/>
    </row>
    <row r="11945" spans="10:12">
      <c r="J11945" s="2"/>
      <c r="K11945" s="2"/>
      <c r="L11945" s="2"/>
    </row>
    <row r="11946" spans="10:12">
      <c r="J11946" s="2"/>
      <c r="K11946" s="2"/>
      <c r="L11946" s="2"/>
    </row>
    <row r="11947" spans="10:12">
      <c r="J11947" s="2"/>
      <c r="K11947" s="2"/>
      <c r="L11947" s="2"/>
    </row>
    <row r="11948" spans="10:12">
      <c r="J11948" s="2"/>
      <c r="K11948" s="2"/>
      <c r="L11948" s="2"/>
    </row>
    <row r="11949" spans="10:12">
      <c r="J11949" s="2"/>
      <c r="K11949" s="2"/>
      <c r="L11949" s="2"/>
    </row>
    <row r="11950" spans="10:12">
      <c r="J11950" s="2"/>
      <c r="K11950" s="2"/>
      <c r="L11950" s="2"/>
    </row>
    <row r="11951" spans="10:12">
      <c r="J11951" s="2"/>
      <c r="K11951" s="2"/>
      <c r="L11951" s="2"/>
    </row>
    <row r="11952" spans="10:12">
      <c r="J11952" s="2"/>
      <c r="K11952" s="2"/>
      <c r="L11952" s="2"/>
    </row>
    <row r="11953" spans="10:12">
      <c r="J11953" s="2"/>
      <c r="K11953" s="2"/>
      <c r="L11953" s="2"/>
    </row>
    <row r="11954" spans="10:12">
      <c r="J11954" s="2"/>
      <c r="K11954" s="2"/>
      <c r="L11954" s="2"/>
    </row>
    <row r="11955" spans="10:12">
      <c r="J11955" s="2"/>
      <c r="K11955" s="2"/>
      <c r="L11955" s="2"/>
    </row>
    <row r="11956" spans="10:12">
      <c r="J11956" s="2"/>
      <c r="K11956" s="2"/>
      <c r="L11956" s="2"/>
    </row>
    <row r="11957" spans="10:12">
      <c r="J11957" s="2"/>
      <c r="K11957" s="2"/>
      <c r="L11957" s="2"/>
    </row>
    <row r="11958" spans="10:12">
      <c r="J11958" s="2"/>
      <c r="K11958" s="2"/>
      <c r="L11958" s="2"/>
    </row>
    <row r="11959" spans="10:12">
      <c r="J11959" s="2"/>
      <c r="K11959" s="2"/>
      <c r="L11959" s="2"/>
    </row>
    <row r="11960" spans="10:12">
      <c r="J11960" s="2"/>
      <c r="K11960" s="2"/>
      <c r="L11960" s="2"/>
    </row>
    <row r="11961" spans="10:12">
      <c r="J11961" s="2"/>
      <c r="K11961" s="2"/>
      <c r="L11961" s="2"/>
    </row>
    <row r="11962" spans="10:12">
      <c r="J11962" s="2"/>
      <c r="K11962" s="2"/>
      <c r="L11962" s="2"/>
    </row>
    <row r="11963" spans="10:12">
      <c r="J11963" s="2"/>
      <c r="K11963" s="2"/>
      <c r="L11963" s="2"/>
    </row>
    <row r="11964" spans="10:12">
      <c r="J11964" s="2"/>
      <c r="K11964" s="2"/>
      <c r="L11964" s="2"/>
    </row>
    <row r="11965" spans="10:12">
      <c r="J11965" s="2"/>
      <c r="K11965" s="2"/>
      <c r="L11965" s="2"/>
    </row>
    <row r="11966" spans="10:12">
      <c r="J11966" s="2"/>
      <c r="K11966" s="2"/>
      <c r="L11966" s="2"/>
    </row>
    <row r="11967" spans="10:12">
      <c r="J11967" s="2"/>
      <c r="K11967" s="2"/>
      <c r="L11967" s="2"/>
    </row>
    <row r="11968" spans="10:12">
      <c r="J11968" s="2"/>
      <c r="K11968" s="2"/>
      <c r="L11968" s="2"/>
    </row>
    <row r="11969" spans="10:12">
      <c r="J11969" s="2"/>
      <c r="K11969" s="2"/>
      <c r="L11969" s="2"/>
    </row>
    <row r="11970" spans="10:12">
      <c r="J11970" s="2"/>
      <c r="K11970" s="2"/>
      <c r="L11970" s="2"/>
    </row>
    <row r="11971" spans="10:12">
      <c r="J11971" s="2"/>
      <c r="K11971" s="2"/>
      <c r="L11971" s="2"/>
    </row>
    <row r="11972" spans="10:12">
      <c r="J11972" s="2"/>
      <c r="K11972" s="2"/>
      <c r="L11972" s="2"/>
    </row>
    <row r="11973" spans="10:12">
      <c r="J11973" s="2"/>
      <c r="K11973" s="2"/>
      <c r="L11973" s="2"/>
    </row>
    <row r="11974" spans="10:12">
      <c r="J11974" s="2"/>
      <c r="K11974" s="2"/>
      <c r="L11974" s="2"/>
    </row>
    <row r="11975" spans="10:12">
      <c r="J11975" s="2"/>
      <c r="K11975" s="2"/>
      <c r="L11975" s="2"/>
    </row>
    <row r="11976" spans="10:12">
      <c r="J11976" s="2"/>
      <c r="K11976" s="2"/>
      <c r="L11976" s="2"/>
    </row>
    <row r="11977" spans="10:12">
      <c r="J11977" s="2"/>
      <c r="K11977" s="2"/>
      <c r="L11977" s="2"/>
    </row>
    <row r="11978" spans="10:12">
      <c r="J11978" s="2"/>
      <c r="K11978" s="2"/>
      <c r="L11978" s="2"/>
    </row>
    <row r="11979" spans="10:12">
      <c r="J11979" s="2"/>
      <c r="K11979" s="2"/>
      <c r="L11979" s="2"/>
    </row>
    <row r="11980" spans="10:12">
      <c r="J11980" s="2"/>
      <c r="K11980" s="2"/>
      <c r="L11980" s="2"/>
    </row>
    <row r="11981" spans="10:12">
      <c r="J11981" s="2"/>
      <c r="K11981" s="2"/>
      <c r="L11981" s="2"/>
    </row>
    <row r="11982" spans="10:12">
      <c r="J11982" s="2"/>
      <c r="K11982" s="2"/>
      <c r="L11982" s="2"/>
    </row>
    <row r="11983" spans="10:12">
      <c r="J11983" s="2"/>
      <c r="K11983" s="2"/>
      <c r="L11983" s="2"/>
    </row>
    <row r="11984" spans="10:12">
      <c r="J11984" s="2"/>
      <c r="K11984" s="2"/>
      <c r="L11984" s="2"/>
    </row>
    <row r="11985" spans="10:12">
      <c r="J11985" s="2"/>
      <c r="K11985" s="2"/>
      <c r="L11985" s="2"/>
    </row>
    <row r="11986" spans="10:12">
      <c r="J11986" s="2"/>
      <c r="K11986" s="2"/>
      <c r="L11986" s="2"/>
    </row>
    <row r="11987" spans="10:12">
      <c r="J11987" s="2"/>
      <c r="K11987" s="2"/>
      <c r="L11987" s="2"/>
    </row>
    <row r="11988" spans="10:12">
      <c r="J11988" s="2"/>
      <c r="K11988" s="2"/>
      <c r="L11988" s="2"/>
    </row>
    <row r="11989" spans="10:12">
      <c r="J11989" s="2"/>
      <c r="K11989" s="2"/>
      <c r="L11989" s="2"/>
    </row>
    <row r="11990" spans="10:12">
      <c r="J11990" s="2"/>
      <c r="K11990" s="2"/>
      <c r="L11990" s="2"/>
    </row>
    <row r="11991" spans="10:12">
      <c r="J11991" s="2"/>
      <c r="K11991" s="2"/>
      <c r="L11991" s="2"/>
    </row>
    <row r="11992" spans="10:12">
      <c r="J11992" s="2"/>
      <c r="K11992" s="2"/>
      <c r="L11992" s="2"/>
    </row>
    <row r="11993" spans="10:12">
      <c r="J11993" s="2"/>
      <c r="K11993" s="2"/>
      <c r="L11993" s="2"/>
    </row>
    <row r="11994" spans="10:12">
      <c r="J11994" s="2"/>
      <c r="K11994" s="2"/>
      <c r="L11994" s="2"/>
    </row>
    <row r="11995" spans="10:12">
      <c r="J11995" s="2"/>
      <c r="K11995" s="2"/>
      <c r="L11995" s="2"/>
    </row>
    <row r="11996" spans="10:12">
      <c r="J11996" s="2"/>
      <c r="K11996" s="2"/>
      <c r="L11996" s="2"/>
    </row>
    <row r="11997" spans="10:12">
      <c r="J11997" s="2"/>
      <c r="K11997" s="2"/>
      <c r="L11997" s="2"/>
    </row>
    <row r="11998" spans="10:12">
      <c r="J11998" s="2"/>
      <c r="K11998" s="2"/>
      <c r="L11998" s="2"/>
    </row>
    <row r="11999" spans="10:12">
      <c r="J11999" s="2"/>
      <c r="K11999" s="2"/>
      <c r="L11999" s="2"/>
    </row>
    <row r="12000" spans="10:12">
      <c r="J12000" s="2"/>
      <c r="K12000" s="2"/>
      <c r="L12000" s="2"/>
    </row>
    <row r="12001" spans="10:12">
      <c r="J12001" s="2"/>
      <c r="K12001" s="2"/>
      <c r="L12001" s="2"/>
    </row>
    <row r="12002" spans="10:12">
      <c r="J12002" s="2"/>
      <c r="K12002" s="2"/>
      <c r="L12002" s="2"/>
    </row>
    <row r="12003" spans="10:12">
      <c r="J12003" s="2"/>
      <c r="K12003" s="2"/>
      <c r="L12003" s="2"/>
    </row>
    <row r="12004" spans="10:12">
      <c r="J12004" s="2"/>
      <c r="K12004" s="2"/>
      <c r="L12004" s="2"/>
    </row>
    <row r="12005" spans="10:12">
      <c r="J12005" s="2"/>
      <c r="K12005" s="2"/>
      <c r="L12005" s="2"/>
    </row>
    <row r="12006" spans="10:12">
      <c r="J12006" s="2"/>
      <c r="K12006" s="2"/>
      <c r="L12006" s="2"/>
    </row>
    <row r="12007" spans="10:12">
      <c r="J12007" s="2"/>
      <c r="K12007" s="2"/>
      <c r="L12007" s="2"/>
    </row>
    <row r="12008" spans="10:12">
      <c r="J12008" s="2"/>
      <c r="K12008" s="2"/>
      <c r="L12008" s="2"/>
    </row>
    <row r="12009" spans="10:12">
      <c r="J12009" s="2"/>
      <c r="K12009" s="2"/>
      <c r="L12009" s="2"/>
    </row>
    <row r="12010" spans="10:12">
      <c r="J12010" s="2"/>
      <c r="K12010" s="2"/>
      <c r="L12010" s="2"/>
    </row>
    <row r="12011" spans="10:12">
      <c r="J12011" s="2"/>
      <c r="K12011" s="2"/>
      <c r="L12011" s="2"/>
    </row>
    <row r="12012" spans="10:12">
      <c r="J12012" s="2"/>
      <c r="K12012" s="2"/>
      <c r="L12012" s="2"/>
    </row>
    <row r="12013" spans="10:12">
      <c r="J12013" s="2"/>
      <c r="K12013" s="2"/>
      <c r="L12013" s="2"/>
    </row>
    <row r="12014" spans="10:12">
      <c r="J12014" s="2"/>
      <c r="K12014" s="2"/>
      <c r="L12014" s="2"/>
    </row>
    <row r="12015" spans="10:12">
      <c r="J12015" s="2"/>
      <c r="K12015" s="2"/>
      <c r="L12015" s="2"/>
    </row>
    <row r="12016" spans="10:12">
      <c r="J12016" s="2"/>
      <c r="K12016" s="2"/>
      <c r="L12016" s="2"/>
    </row>
    <row r="12017" spans="10:12">
      <c r="J12017" s="2"/>
      <c r="K12017" s="2"/>
      <c r="L12017" s="2"/>
    </row>
    <row r="12018" spans="10:12">
      <c r="J12018" s="2"/>
      <c r="K12018" s="2"/>
      <c r="L12018" s="2"/>
    </row>
    <row r="12019" spans="10:12">
      <c r="J12019" s="2"/>
      <c r="K12019" s="2"/>
      <c r="L12019" s="2"/>
    </row>
    <row r="12020" spans="10:12">
      <c r="J12020" s="2"/>
      <c r="K12020" s="2"/>
      <c r="L12020" s="2"/>
    </row>
    <row r="12021" spans="10:12">
      <c r="J12021" s="2"/>
      <c r="K12021" s="2"/>
      <c r="L12021" s="2"/>
    </row>
    <row r="12022" spans="10:12">
      <c r="J12022" s="2"/>
      <c r="K12022" s="2"/>
      <c r="L12022" s="2"/>
    </row>
    <row r="12023" spans="10:12">
      <c r="J12023" s="2"/>
      <c r="K12023" s="2"/>
      <c r="L12023" s="2"/>
    </row>
    <row r="12024" spans="10:12">
      <c r="J12024" s="2"/>
      <c r="K12024" s="2"/>
      <c r="L12024" s="2"/>
    </row>
    <row r="12025" spans="10:12">
      <c r="J12025" s="2"/>
      <c r="K12025" s="2"/>
      <c r="L12025" s="2"/>
    </row>
    <row r="12026" spans="10:12">
      <c r="J12026" s="2"/>
      <c r="K12026" s="2"/>
      <c r="L12026" s="2"/>
    </row>
    <row r="12027" spans="10:12">
      <c r="J12027" s="2"/>
      <c r="K12027" s="2"/>
      <c r="L12027" s="2"/>
    </row>
    <row r="12028" spans="10:12">
      <c r="J12028" s="2"/>
      <c r="K12028" s="2"/>
      <c r="L12028" s="2"/>
    </row>
    <row r="12029" spans="10:12">
      <c r="J12029" s="2"/>
      <c r="K12029" s="2"/>
      <c r="L12029" s="2"/>
    </row>
    <row r="12030" spans="10:12">
      <c r="J12030" s="2"/>
      <c r="K12030" s="2"/>
      <c r="L12030" s="2"/>
    </row>
    <row r="12031" spans="10:12">
      <c r="J12031" s="2"/>
      <c r="K12031" s="2"/>
      <c r="L12031" s="2"/>
    </row>
    <row r="12032" spans="10:12">
      <c r="J12032" s="2"/>
      <c r="K12032" s="2"/>
      <c r="L12032" s="2"/>
    </row>
    <row r="12033" spans="10:12">
      <c r="J12033" s="2"/>
      <c r="K12033" s="2"/>
      <c r="L12033" s="2"/>
    </row>
    <row r="12034" spans="10:12">
      <c r="J12034" s="2"/>
      <c r="K12034" s="2"/>
      <c r="L12034" s="2"/>
    </row>
    <row r="12035" spans="10:12">
      <c r="J12035" s="2"/>
      <c r="K12035" s="2"/>
      <c r="L12035" s="2"/>
    </row>
    <row r="12036" spans="10:12">
      <c r="J12036" s="2"/>
      <c r="K12036" s="2"/>
      <c r="L12036" s="2"/>
    </row>
    <row r="12037" spans="10:12">
      <c r="J12037" s="2"/>
      <c r="K12037" s="2"/>
      <c r="L12037" s="2"/>
    </row>
    <row r="12038" spans="10:12">
      <c r="J12038" s="2"/>
      <c r="K12038" s="2"/>
      <c r="L12038" s="2"/>
    </row>
    <row r="12039" spans="10:12">
      <c r="J12039" s="2"/>
      <c r="K12039" s="2"/>
      <c r="L12039" s="2"/>
    </row>
    <row r="12040" spans="10:12">
      <c r="J12040" s="2"/>
      <c r="K12040" s="2"/>
      <c r="L12040" s="2"/>
    </row>
    <row r="12041" spans="10:12">
      <c r="J12041" s="2"/>
      <c r="K12041" s="2"/>
      <c r="L12041" s="2"/>
    </row>
    <row r="12042" spans="10:12">
      <c r="J12042" s="2"/>
      <c r="K12042" s="2"/>
      <c r="L12042" s="2"/>
    </row>
    <row r="12043" spans="10:12">
      <c r="J12043" s="2"/>
      <c r="K12043" s="2"/>
      <c r="L12043" s="2"/>
    </row>
    <row r="12044" spans="10:12">
      <c r="J12044" s="2"/>
      <c r="K12044" s="2"/>
      <c r="L12044" s="2"/>
    </row>
    <row r="12045" spans="10:12">
      <c r="J12045" s="2"/>
      <c r="K12045" s="2"/>
      <c r="L12045" s="2"/>
    </row>
    <row r="12046" spans="10:12">
      <c r="J12046" s="2"/>
      <c r="K12046" s="2"/>
      <c r="L12046" s="2"/>
    </row>
    <row r="12047" spans="10:12">
      <c r="J12047" s="2"/>
      <c r="K12047" s="2"/>
      <c r="L12047" s="2"/>
    </row>
    <row r="12048" spans="10:12">
      <c r="J12048" s="2"/>
      <c r="K12048" s="2"/>
      <c r="L12048" s="2"/>
    </row>
    <row r="12049" spans="10:12">
      <c r="J12049" s="2"/>
      <c r="K12049" s="2"/>
      <c r="L12049" s="2"/>
    </row>
    <row r="12050" spans="10:12">
      <c r="J12050" s="2"/>
      <c r="K12050" s="2"/>
      <c r="L12050" s="2"/>
    </row>
    <row r="12051" spans="10:12">
      <c r="J12051" s="2"/>
      <c r="K12051" s="2"/>
      <c r="L12051" s="2"/>
    </row>
    <row r="12052" spans="10:12">
      <c r="J12052" s="2"/>
      <c r="K12052" s="2"/>
      <c r="L12052" s="2"/>
    </row>
    <row r="12053" spans="10:12">
      <c r="J12053" s="2"/>
      <c r="K12053" s="2"/>
      <c r="L12053" s="2"/>
    </row>
    <row r="12054" spans="10:12">
      <c r="J12054" s="2"/>
      <c r="K12054" s="2"/>
      <c r="L12054" s="2"/>
    </row>
    <row r="12055" spans="10:12">
      <c r="J12055" s="2"/>
      <c r="K12055" s="2"/>
      <c r="L12055" s="2"/>
    </row>
    <row r="12056" spans="10:12">
      <c r="J12056" s="2"/>
      <c r="K12056" s="2"/>
      <c r="L12056" s="2"/>
    </row>
    <row r="12057" spans="10:12">
      <c r="J12057" s="2"/>
      <c r="K12057" s="2"/>
      <c r="L12057" s="2"/>
    </row>
    <row r="12058" spans="10:12">
      <c r="J12058" s="2"/>
      <c r="K12058" s="2"/>
      <c r="L12058" s="2"/>
    </row>
    <row r="12059" spans="10:12">
      <c r="J12059" s="2"/>
      <c r="K12059" s="2"/>
      <c r="L12059" s="2"/>
    </row>
    <row r="12060" spans="10:12">
      <c r="J12060" s="2"/>
      <c r="K12060" s="2"/>
      <c r="L12060" s="2"/>
    </row>
    <row r="12061" spans="10:12">
      <c r="J12061" s="2"/>
      <c r="K12061" s="2"/>
      <c r="L12061" s="2"/>
    </row>
    <row r="12062" spans="10:12">
      <c r="J12062" s="2"/>
      <c r="K12062" s="2"/>
      <c r="L12062" s="2"/>
    </row>
    <row r="12063" spans="10:12">
      <c r="J12063" s="2"/>
      <c r="K12063" s="2"/>
      <c r="L12063" s="2"/>
    </row>
    <row r="12064" spans="10:12">
      <c r="J12064" s="2"/>
      <c r="K12064" s="2"/>
      <c r="L12064" s="2"/>
    </row>
    <row r="12065" spans="10:12">
      <c r="J12065" s="2"/>
      <c r="K12065" s="2"/>
      <c r="L12065" s="2"/>
    </row>
    <row r="12066" spans="10:12">
      <c r="J12066" s="2"/>
      <c r="K12066" s="2"/>
      <c r="L12066" s="2"/>
    </row>
    <row r="12067" spans="10:12">
      <c r="J12067" s="2"/>
      <c r="K12067" s="2"/>
      <c r="L12067" s="2"/>
    </row>
    <row r="12068" spans="10:12">
      <c r="J12068" s="2"/>
      <c r="K12068" s="2"/>
      <c r="L12068" s="2"/>
    </row>
    <row r="12069" spans="10:12">
      <c r="J12069" s="2"/>
      <c r="K12069" s="2"/>
      <c r="L12069" s="2"/>
    </row>
    <row r="12070" spans="10:12">
      <c r="J12070" s="2"/>
      <c r="K12070" s="2"/>
      <c r="L12070" s="2"/>
    </row>
    <row r="12071" spans="10:12">
      <c r="J12071" s="2"/>
      <c r="K12071" s="2"/>
      <c r="L12071" s="2"/>
    </row>
    <row r="12072" spans="10:12">
      <c r="J12072" s="2"/>
      <c r="K12072" s="2"/>
      <c r="L12072" s="2"/>
    </row>
    <row r="12073" spans="10:12">
      <c r="J12073" s="2"/>
      <c r="K12073" s="2"/>
      <c r="L12073" s="2"/>
    </row>
    <row r="12074" spans="10:12">
      <c r="J12074" s="2"/>
      <c r="K12074" s="2"/>
      <c r="L12074" s="2"/>
    </row>
    <row r="12075" spans="10:12">
      <c r="J12075" s="2"/>
      <c r="K12075" s="2"/>
      <c r="L12075" s="2"/>
    </row>
    <row r="12076" spans="10:12">
      <c r="J12076" s="2"/>
      <c r="K12076" s="2"/>
      <c r="L12076" s="2"/>
    </row>
    <row r="12077" spans="10:12">
      <c r="J12077" s="2"/>
      <c r="K12077" s="2"/>
      <c r="L12077" s="2"/>
    </row>
    <row r="12078" spans="10:12">
      <c r="J12078" s="2"/>
      <c r="K12078" s="2"/>
      <c r="L12078" s="2"/>
    </row>
    <row r="12079" spans="10:12">
      <c r="J12079" s="2"/>
      <c r="K12079" s="2"/>
      <c r="L12079" s="2"/>
    </row>
    <row r="12080" spans="10:12">
      <c r="J12080" s="2"/>
      <c r="K12080" s="2"/>
      <c r="L12080" s="2"/>
    </row>
    <row r="12081" spans="10:12">
      <c r="J12081" s="2"/>
      <c r="K12081" s="2"/>
      <c r="L12081" s="2"/>
    </row>
    <row r="12082" spans="10:12">
      <c r="J12082" s="2"/>
      <c r="K12082" s="2"/>
      <c r="L12082" s="2"/>
    </row>
    <row r="12083" spans="10:12">
      <c r="J12083" s="2"/>
      <c r="K12083" s="2"/>
      <c r="L12083" s="2"/>
    </row>
    <row r="12084" spans="10:12">
      <c r="J12084" s="2"/>
      <c r="K12084" s="2"/>
      <c r="L12084" s="2"/>
    </row>
    <row r="12085" spans="10:12">
      <c r="J12085" s="2"/>
      <c r="K12085" s="2"/>
      <c r="L12085" s="2"/>
    </row>
    <row r="12086" spans="10:12">
      <c r="J12086" s="2"/>
      <c r="K12086" s="2"/>
      <c r="L12086" s="2"/>
    </row>
    <row r="12087" spans="10:12">
      <c r="J12087" s="2"/>
      <c r="K12087" s="2"/>
      <c r="L12087" s="2"/>
    </row>
    <row r="12088" spans="10:12">
      <c r="J12088" s="2"/>
      <c r="K12088" s="2"/>
      <c r="L12088" s="2"/>
    </row>
    <row r="12089" spans="10:12">
      <c r="J12089" s="2"/>
      <c r="K12089" s="2"/>
      <c r="L12089" s="2"/>
    </row>
    <row r="12090" spans="10:12">
      <c r="J12090" s="2"/>
      <c r="K12090" s="2"/>
      <c r="L12090" s="2"/>
    </row>
    <row r="12091" spans="10:12">
      <c r="J12091" s="2"/>
      <c r="K12091" s="2"/>
      <c r="L12091" s="2"/>
    </row>
    <row r="12092" spans="10:12">
      <c r="J12092" s="2"/>
      <c r="K12092" s="2"/>
      <c r="L12092" s="2"/>
    </row>
    <row r="12093" spans="10:12">
      <c r="J12093" s="2"/>
      <c r="K12093" s="2"/>
      <c r="L12093" s="2"/>
    </row>
    <row r="12094" spans="10:12">
      <c r="J12094" s="2"/>
      <c r="K12094" s="2"/>
      <c r="L12094" s="2"/>
    </row>
    <row r="12095" spans="10:12">
      <c r="J12095" s="2"/>
      <c r="K12095" s="2"/>
      <c r="L12095" s="2"/>
    </row>
    <row r="12096" spans="10:12">
      <c r="J12096" s="2"/>
      <c r="K12096" s="2"/>
      <c r="L12096" s="2"/>
    </row>
    <row r="12097" spans="10:12">
      <c r="J12097" s="2"/>
      <c r="K12097" s="2"/>
      <c r="L12097" s="2"/>
    </row>
    <row r="12098" spans="10:12">
      <c r="J12098" s="2"/>
      <c r="K12098" s="2"/>
      <c r="L12098" s="2"/>
    </row>
    <row r="12099" spans="10:12">
      <c r="J12099" s="2"/>
      <c r="K12099" s="2"/>
      <c r="L12099" s="2"/>
    </row>
    <row r="12100" spans="10:12">
      <c r="J12100" s="2"/>
      <c r="K12100" s="2"/>
      <c r="L12100" s="2"/>
    </row>
    <row r="12101" spans="10:12">
      <c r="J12101" s="2"/>
      <c r="K12101" s="2"/>
      <c r="L12101" s="2"/>
    </row>
    <row r="12102" spans="10:12">
      <c r="J12102" s="2"/>
      <c r="K12102" s="2"/>
      <c r="L12102" s="2"/>
    </row>
    <row r="12103" spans="10:12">
      <c r="J12103" s="2"/>
      <c r="K12103" s="2"/>
      <c r="L12103" s="2"/>
    </row>
    <row r="12104" spans="10:12">
      <c r="J12104" s="2"/>
      <c r="K12104" s="2"/>
      <c r="L12104" s="2"/>
    </row>
    <row r="12105" spans="10:12">
      <c r="J12105" s="2"/>
      <c r="K12105" s="2"/>
      <c r="L12105" s="2"/>
    </row>
    <row r="12106" spans="10:12">
      <c r="J12106" s="2"/>
      <c r="K12106" s="2"/>
      <c r="L12106" s="2"/>
    </row>
    <row r="12107" spans="10:12">
      <c r="J12107" s="2"/>
      <c r="K12107" s="2"/>
      <c r="L12107" s="2"/>
    </row>
    <row r="12108" spans="10:12">
      <c r="J12108" s="2"/>
      <c r="K12108" s="2"/>
      <c r="L12108" s="2"/>
    </row>
    <row r="12109" spans="10:12">
      <c r="J12109" s="2"/>
      <c r="K12109" s="2"/>
      <c r="L12109" s="2"/>
    </row>
    <row r="12110" spans="10:12">
      <c r="J12110" s="2"/>
      <c r="K12110" s="2"/>
      <c r="L12110" s="2"/>
    </row>
    <row r="12111" spans="10:12">
      <c r="J12111" s="2"/>
      <c r="K12111" s="2"/>
      <c r="L12111" s="2"/>
    </row>
    <row r="12112" spans="10:12">
      <c r="J12112" s="2"/>
      <c r="K12112" s="2"/>
      <c r="L12112" s="2"/>
    </row>
    <row r="12113" spans="10:12">
      <c r="J12113" s="2"/>
      <c r="K12113" s="2"/>
      <c r="L12113" s="2"/>
    </row>
    <row r="12114" spans="10:12">
      <c r="J12114" s="2"/>
      <c r="K12114" s="2"/>
      <c r="L12114" s="2"/>
    </row>
    <row r="12115" spans="10:12">
      <c r="J12115" s="2"/>
      <c r="K12115" s="2"/>
      <c r="L12115" s="2"/>
    </row>
    <row r="12116" spans="10:12">
      <c r="J12116" s="2"/>
      <c r="K12116" s="2"/>
      <c r="L12116" s="2"/>
    </row>
    <row r="12117" spans="10:12">
      <c r="J12117" s="2"/>
      <c r="K12117" s="2"/>
      <c r="L12117" s="2"/>
    </row>
    <row r="12118" spans="10:12">
      <c r="J12118" s="2"/>
      <c r="K12118" s="2"/>
      <c r="L12118" s="2"/>
    </row>
    <row r="12119" spans="10:12">
      <c r="J12119" s="2"/>
      <c r="K12119" s="2"/>
      <c r="L12119" s="2"/>
    </row>
    <row r="12120" spans="10:12">
      <c r="J12120" s="2"/>
      <c r="K12120" s="2"/>
      <c r="L12120" s="2"/>
    </row>
    <row r="12121" spans="10:12">
      <c r="J12121" s="2"/>
      <c r="K12121" s="2"/>
      <c r="L12121" s="2"/>
    </row>
    <row r="12122" spans="10:12">
      <c r="J12122" s="2"/>
      <c r="K12122" s="2"/>
      <c r="L12122" s="2"/>
    </row>
    <row r="12123" spans="10:12">
      <c r="J12123" s="2"/>
      <c r="K12123" s="2"/>
      <c r="L12123" s="2"/>
    </row>
    <row r="12124" spans="10:12">
      <c r="J12124" s="2"/>
      <c r="K12124" s="2"/>
      <c r="L12124" s="2"/>
    </row>
    <row r="12125" spans="10:12">
      <c r="J12125" s="2"/>
      <c r="K12125" s="2"/>
      <c r="L12125" s="2"/>
    </row>
    <row r="12126" spans="10:12">
      <c r="J12126" s="2"/>
      <c r="K12126" s="2"/>
      <c r="L12126" s="2"/>
    </row>
    <row r="12127" spans="10:12">
      <c r="J12127" s="2"/>
      <c r="K12127" s="2"/>
      <c r="L12127" s="2"/>
    </row>
    <row r="12128" spans="10:12">
      <c r="J12128" s="2"/>
      <c r="K12128" s="2"/>
      <c r="L12128" s="2"/>
    </row>
    <row r="12129" spans="10:12">
      <c r="J12129" s="2"/>
      <c r="K12129" s="2"/>
      <c r="L12129" s="2"/>
    </row>
    <row r="12130" spans="10:12">
      <c r="J12130" s="2"/>
      <c r="K12130" s="2"/>
      <c r="L12130" s="2"/>
    </row>
    <row r="12131" spans="10:12">
      <c r="J12131" s="2"/>
      <c r="K12131" s="2"/>
      <c r="L12131" s="2"/>
    </row>
    <row r="12132" spans="10:12">
      <c r="J12132" s="2"/>
      <c r="K12132" s="2"/>
      <c r="L12132" s="2"/>
    </row>
    <row r="12133" spans="10:12">
      <c r="J12133" s="2"/>
      <c r="K12133" s="2"/>
      <c r="L12133" s="2"/>
    </row>
    <row r="12134" spans="10:12">
      <c r="J12134" s="2"/>
      <c r="K12134" s="2"/>
      <c r="L12134" s="2"/>
    </row>
    <row r="12135" spans="10:12">
      <c r="J12135" s="2"/>
      <c r="K12135" s="2"/>
      <c r="L12135" s="2"/>
    </row>
    <row r="12136" spans="10:12">
      <c r="J12136" s="2"/>
      <c r="K12136" s="2"/>
      <c r="L12136" s="2"/>
    </row>
    <row r="12137" spans="10:12">
      <c r="J12137" s="2"/>
      <c r="K12137" s="2"/>
      <c r="L12137" s="2"/>
    </row>
    <row r="12138" spans="10:12">
      <c r="J12138" s="2"/>
      <c r="K12138" s="2"/>
      <c r="L12138" s="2"/>
    </row>
    <row r="12139" spans="10:12">
      <c r="J12139" s="2"/>
      <c r="K12139" s="2"/>
      <c r="L12139" s="2"/>
    </row>
    <row r="12140" spans="10:12">
      <c r="J12140" s="2"/>
      <c r="K12140" s="2"/>
      <c r="L12140" s="2"/>
    </row>
    <row r="12141" spans="10:12">
      <c r="J12141" s="2"/>
      <c r="K12141" s="2"/>
      <c r="L12141" s="2"/>
    </row>
    <row r="12142" spans="10:12">
      <c r="J12142" s="2"/>
      <c r="K12142" s="2"/>
      <c r="L12142" s="2"/>
    </row>
    <row r="12143" spans="10:12">
      <c r="J12143" s="2"/>
      <c r="K12143" s="2"/>
      <c r="L12143" s="2"/>
    </row>
    <row r="12144" spans="10:12">
      <c r="J12144" s="2"/>
      <c r="K12144" s="2"/>
      <c r="L12144" s="2"/>
    </row>
    <row r="12145" spans="10:12">
      <c r="J12145" s="2"/>
      <c r="K12145" s="2"/>
      <c r="L12145" s="2"/>
    </row>
    <row r="12146" spans="10:12">
      <c r="J12146" s="2"/>
      <c r="K12146" s="2"/>
      <c r="L12146" s="2"/>
    </row>
    <row r="12147" spans="10:12">
      <c r="J12147" s="2"/>
      <c r="K12147" s="2"/>
      <c r="L12147" s="2"/>
    </row>
    <row r="12148" spans="10:12">
      <c r="J12148" s="2"/>
      <c r="K12148" s="2"/>
      <c r="L12148" s="2"/>
    </row>
    <row r="12149" spans="10:12">
      <c r="J12149" s="2"/>
      <c r="K12149" s="2"/>
      <c r="L12149" s="2"/>
    </row>
    <row r="12150" spans="10:12">
      <c r="J12150" s="2"/>
      <c r="K12150" s="2"/>
      <c r="L12150" s="2"/>
    </row>
    <row r="12151" spans="10:12">
      <c r="J12151" s="2"/>
      <c r="K12151" s="2"/>
      <c r="L12151" s="2"/>
    </row>
    <row r="12152" spans="10:12">
      <c r="J12152" s="2"/>
      <c r="K12152" s="2"/>
      <c r="L12152" s="2"/>
    </row>
    <row r="12153" spans="10:12">
      <c r="J12153" s="2"/>
      <c r="K12153" s="2"/>
      <c r="L12153" s="2"/>
    </row>
    <row r="12154" spans="10:12">
      <c r="J12154" s="2"/>
      <c r="K12154" s="2"/>
      <c r="L12154" s="2"/>
    </row>
    <row r="12155" spans="10:12">
      <c r="J12155" s="2"/>
      <c r="K12155" s="2"/>
      <c r="L12155" s="2"/>
    </row>
    <row r="12156" spans="10:12">
      <c r="J12156" s="2"/>
      <c r="K12156" s="2"/>
      <c r="L12156" s="2"/>
    </row>
    <row r="12157" spans="10:12">
      <c r="J12157" s="2"/>
      <c r="K12157" s="2"/>
      <c r="L12157" s="2"/>
    </row>
    <row r="12158" spans="10:12">
      <c r="J12158" s="2"/>
      <c r="K12158" s="2"/>
      <c r="L12158" s="2"/>
    </row>
    <row r="12159" spans="10:12">
      <c r="J12159" s="2"/>
      <c r="K12159" s="2"/>
      <c r="L12159" s="2"/>
    </row>
    <row r="12160" spans="10:12">
      <c r="J12160" s="2"/>
      <c r="K12160" s="2"/>
      <c r="L12160" s="2"/>
    </row>
    <row r="12161" spans="10:12">
      <c r="J12161" s="2"/>
      <c r="K12161" s="2"/>
      <c r="L12161" s="2"/>
    </row>
    <row r="12162" spans="10:12">
      <c r="J12162" s="2"/>
      <c r="K12162" s="2"/>
      <c r="L12162" s="2"/>
    </row>
    <row r="12163" spans="10:12">
      <c r="J12163" s="2"/>
      <c r="K12163" s="2"/>
      <c r="L12163" s="2"/>
    </row>
    <row r="12164" spans="10:12">
      <c r="J12164" s="2"/>
      <c r="K12164" s="2"/>
      <c r="L12164" s="2"/>
    </row>
    <row r="12165" spans="10:12">
      <c r="J12165" s="2"/>
      <c r="K12165" s="2"/>
      <c r="L12165" s="2"/>
    </row>
    <row r="12166" spans="10:12">
      <c r="J12166" s="2"/>
      <c r="K12166" s="2"/>
      <c r="L12166" s="2"/>
    </row>
    <row r="12167" spans="10:12">
      <c r="J12167" s="2"/>
      <c r="K12167" s="2"/>
      <c r="L12167" s="2"/>
    </row>
    <row r="12168" spans="10:12">
      <c r="J12168" s="2"/>
      <c r="K12168" s="2"/>
      <c r="L12168" s="2"/>
    </row>
    <row r="12169" spans="10:12">
      <c r="J12169" s="2"/>
      <c r="K12169" s="2"/>
      <c r="L12169" s="2"/>
    </row>
    <row r="12170" spans="10:12">
      <c r="J12170" s="2"/>
      <c r="K12170" s="2"/>
      <c r="L12170" s="2"/>
    </row>
    <row r="12171" spans="10:12">
      <c r="J12171" s="2"/>
      <c r="K12171" s="2"/>
      <c r="L12171" s="2"/>
    </row>
    <row r="12172" spans="10:12">
      <c r="J12172" s="2"/>
      <c r="K12172" s="2"/>
      <c r="L12172" s="2"/>
    </row>
    <row r="12173" spans="10:12">
      <c r="J12173" s="2"/>
      <c r="K12173" s="2"/>
      <c r="L12173" s="2"/>
    </row>
    <row r="12174" spans="10:12">
      <c r="J12174" s="2"/>
      <c r="K12174" s="2"/>
      <c r="L12174" s="2"/>
    </row>
    <row r="12175" spans="10:12">
      <c r="J12175" s="2"/>
      <c r="K12175" s="2"/>
      <c r="L12175" s="2"/>
    </row>
    <row r="12176" spans="10:12">
      <c r="J12176" s="2"/>
      <c r="K12176" s="2"/>
      <c r="L12176" s="2"/>
    </row>
    <row r="12177" spans="10:12">
      <c r="J12177" s="2"/>
      <c r="K12177" s="2"/>
      <c r="L12177" s="2"/>
    </row>
    <row r="12178" spans="10:12">
      <c r="J12178" s="2"/>
      <c r="K12178" s="2"/>
      <c r="L12178" s="2"/>
    </row>
    <row r="12179" spans="10:12">
      <c r="J12179" s="2"/>
      <c r="K12179" s="2"/>
      <c r="L12179" s="2"/>
    </row>
    <row r="12180" spans="10:12">
      <c r="J12180" s="2"/>
      <c r="K12180" s="2"/>
      <c r="L12180" s="2"/>
    </row>
    <row r="12181" spans="10:12">
      <c r="J12181" s="2"/>
      <c r="K12181" s="2"/>
      <c r="L12181" s="2"/>
    </row>
    <row r="12182" spans="10:12">
      <c r="J12182" s="2"/>
      <c r="K12182" s="2"/>
      <c r="L12182" s="2"/>
    </row>
    <row r="12183" spans="10:12">
      <c r="J12183" s="2"/>
      <c r="K12183" s="2"/>
      <c r="L12183" s="2"/>
    </row>
    <row r="12184" spans="10:12">
      <c r="J12184" s="2"/>
      <c r="K12184" s="2"/>
      <c r="L12184" s="2"/>
    </row>
    <row r="12185" spans="10:12">
      <c r="J12185" s="2"/>
      <c r="K12185" s="2"/>
      <c r="L12185" s="2"/>
    </row>
    <row r="12186" spans="10:12">
      <c r="J12186" s="2"/>
      <c r="K12186" s="2"/>
      <c r="L12186" s="2"/>
    </row>
    <row r="12187" spans="10:12">
      <c r="J12187" s="2"/>
      <c r="K12187" s="2"/>
      <c r="L12187" s="2"/>
    </row>
    <row r="12188" spans="10:12">
      <c r="J12188" s="2"/>
      <c r="K12188" s="2"/>
      <c r="L12188" s="2"/>
    </row>
    <row r="12189" spans="10:12">
      <c r="J12189" s="2"/>
      <c r="K12189" s="2"/>
      <c r="L12189" s="2"/>
    </row>
    <row r="12190" spans="10:12">
      <c r="J12190" s="2"/>
      <c r="K12190" s="2"/>
      <c r="L12190" s="2"/>
    </row>
    <row r="12191" spans="10:12">
      <c r="J12191" s="2"/>
      <c r="K12191" s="2"/>
      <c r="L12191" s="2"/>
    </row>
    <row r="12192" spans="10:12">
      <c r="J12192" s="2"/>
      <c r="K12192" s="2"/>
      <c r="L12192" s="2"/>
    </row>
    <row r="12193" spans="10:12">
      <c r="J12193" s="2"/>
      <c r="K12193" s="2"/>
      <c r="L12193" s="2"/>
    </row>
    <row r="12194" spans="10:12">
      <c r="J12194" s="2"/>
      <c r="K12194" s="2"/>
      <c r="L12194" s="2"/>
    </row>
    <row r="12195" spans="10:12">
      <c r="J12195" s="2"/>
      <c r="K12195" s="2"/>
      <c r="L12195" s="2"/>
    </row>
    <row r="12196" spans="10:12">
      <c r="J12196" s="2"/>
      <c r="K12196" s="2"/>
      <c r="L12196" s="2"/>
    </row>
    <row r="12197" spans="10:12">
      <c r="J12197" s="2"/>
      <c r="K12197" s="2"/>
      <c r="L12197" s="2"/>
    </row>
    <row r="12198" spans="10:12">
      <c r="J12198" s="2"/>
      <c r="K12198" s="2"/>
      <c r="L12198" s="2"/>
    </row>
    <row r="12199" spans="10:12">
      <c r="J12199" s="2"/>
      <c r="K12199" s="2"/>
      <c r="L12199" s="2"/>
    </row>
    <row r="12200" spans="10:12">
      <c r="J12200" s="2"/>
      <c r="K12200" s="2"/>
      <c r="L12200" s="2"/>
    </row>
    <row r="12201" spans="10:12">
      <c r="J12201" s="2"/>
      <c r="K12201" s="2"/>
      <c r="L12201" s="2"/>
    </row>
    <row r="12202" spans="10:12">
      <c r="J12202" s="2"/>
      <c r="K12202" s="2"/>
      <c r="L12202" s="2"/>
    </row>
    <row r="12203" spans="10:12">
      <c r="J12203" s="2"/>
      <c r="K12203" s="2"/>
      <c r="L12203" s="2"/>
    </row>
    <row r="12204" spans="10:12">
      <c r="J12204" s="2"/>
      <c r="K12204" s="2"/>
      <c r="L12204" s="2"/>
    </row>
    <row r="12205" spans="10:12">
      <c r="J12205" s="2"/>
      <c r="K12205" s="2"/>
      <c r="L12205" s="2"/>
    </row>
    <row r="12206" spans="10:12">
      <c r="J12206" s="2"/>
      <c r="K12206" s="2"/>
      <c r="L12206" s="2"/>
    </row>
    <row r="12207" spans="10:12">
      <c r="J12207" s="2"/>
      <c r="K12207" s="2"/>
      <c r="L12207" s="2"/>
    </row>
    <row r="12208" spans="10:12">
      <c r="J12208" s="2"/>
      <c r="K12208" s="2"/>
      <c r="L12208" s="2"/>
    </row>
    <row r="12209" spans="10:12">
      <c r="J12209" s="2"/>
      <c r="K12209" s="2"/>
      <c r="L12209" s="2"/>
    </row>
    <row r="12210" spans="10:12">
      <c r="J12210" s="2"/>
      <c r="K12210" s="2"/>
      <c r="L12210" s="2"/>
    </row>
    <row r="12211" spans="10:12">
      <c r="J12211" s="2"/>
      <c r="K12211" s="2"/>
      <c r="L12211" s="2"/>
    </row>
    <row r="12212" spans="10:12">
      <c r="J12212" s="2"/>
      <c r="K12212" s="2"/>
      <c r="L12212" s="2"/>
    </row>
    <row r="12213" spans="10:12">
      <c r="J12213" s="2"/>
      <c r="K12213" s="2"/>
      <c r="L12213" s="2"/>
    </row>
    <row r="12214" spans="10:12">
      <c r="J12214" s="2"/>
      <c r="K12214" s="2"/>
      <c r="L12214" s="2"/>
    </row>
    <row r="12215" spans="10:12">
      <c r="J12215" s="2"/>
      <c r="K12215" s="2"/>
      <c r="L12215" s="2"/>
    </row>
    <row r="12216" spans="10:12">
      <c r="J12216" s="2"/>
      <c r="K12216" s="2"/>
      <c r="L12216" s="2"/>
    </row>
    <row r="12217" spans="10:12">
      <c r="J12217" s="2"/>
      <c r="K12217" s="2"/>
      <c r="L12217" s="2"/>
    </row>
    <row r="12218" spans="10:12">
      <c r="J12218" s="2"/>
      <c r="K12218" s="2"/>
      <c r="L12218" s="2"/>
    </row>
    <row r="12219" spans="10:12">
      <c r="J12219" s="2"/>
      <c r="K12219" s="2"/>
      <c r="L12219" s="2"/>
    </row>
    <row r="12220" spans="10:12">
      <c r="J12220" s="2"/>
      <c r="K12220" s="2"/>
      <c r="L12220" s="2"/>
    </row>
    <row r="12221" spans="10:12">
      <c r="J12221" s="2"/>
      <c r="K12221" s="2"/>
      <c r="L12221" s="2"/>
    </row>
    <row r="12222" spans="10:12">
      <c r="J12222" s="2"/>
      <c r="K12222" s="2"/>
      <c r="L12222" s="2"/>
    </row>
    <row r="12223" spans="10:12">
      <c r="J12223" s="2"/>
      <c r="K12223" s="2"/>
      <c r="L12223" s="2"/>
    </row>
    <row r="12224" spans="10:12">
      <c r="J12224" s="2"/>
      <c r="K12224" s="2"/>
      <c r="L12224" s="2"/>
    </row>
    <row r="12225" spans="10:12">
      <c r="J12225" s="2"/>
      <c r="K12225" s="2"/>
      <c r="L12225" s="2"/>
    </row>
    <row r="12226" spans="10:12">
      <c r="J12226" s="2"/>
      <c r="K12226" s="2"/>
      <c r="L12226" s="2"/>
    </row>
    <row r="12227" spans="10:12">
      <c r="J12227" s="2"/>
      <c r="K12227" s="2"/>
      <c r="L12227" s="2"/>
    </row>
    <row r="12228" spans="10:12">
      <c r="J12228" s="2"/>
      <c r="K12228" s="2"/>
      <c r="L12228" s="2"/>
    </row>
    <row r="12229" spans="10:12">
      <c r="J12229" s="2"/>
      <c r="K12229" s="2"/>
      <c r="L12229" s="2"/>
    </row>
    <row r="12230" spans="10:12">
      <c r="J12230" s="2"/>
      <c r="K12230" s="2"/>
      <c r="L12230" s="2"/>
    </row>
    <row r="12231" spans="10:12">
      <c r="J12231" s="2"/>
      <c r="K12231" s="2"/>
      <c r="L12231" s="2"/>
    </row>
    <row r="12232" spans="10:12">
      <c r="J12232" s="2"/>
      <c r="K12232" s="2"/>
      <c r="L12232" s="2"/>
    </row>
    <row r="12233" spans="10:12">
      <c r="J12233" s="2"/>
      <c r="K12233" s="2"/>
      <c r="L12233" s="2"/>
    </row>
    <row r="12234" spans="10:12">
      <c r="J12234" s="2"/>
      <c r="K12234" s="2"/>
      <c r="L12234" s="2"/>
    </row>
    <row r="12235" spans="10:12">
      <c r="J12235" s="2"/>
      <c r="K12235" s="2"/>
      <c r="L12235" s="2"/>
    </row>
    <row r="12236" spans="10:12">
      <c r="J12236" s="2"/>
      <c r="K12236" s="2"/>
      <c r="L12236" s="2"/>
    </row>
    <row r="12237" spans="10:12">
      <c r="J12237" s="2"/>
      <c r="K12237" s="2"/>
      <c r="L12237" s="2"/>
    </row>
    <row r="12238" spans="10:12">
      <c r="J12238" s="2"/>
      <c r="K12238" s="2"/>
      <c r="L12238" s="2"/>
    </row>
    <row r="12239" spans="10:12">
      <c r="J12239" s="2"/>
      <c r="K12239" s="2"/>
      <c r="L12239" s="2"/>
    </row>
    <row r="12240" spans="10:12">
      <c r="J12240" s="2"/>
      <c r="K12240" s="2"/>
      <c r="L12240" s="2"/>
    </row>
    <row r="12241" spans="10:12">
      <c r="J12241" s="2"/>
      <c r="K12241" s="2"/>
      <c r="L12241" s="2"/>
    </row>
    <row r="12242" spans="10:12">
      <c r="J12242" s="2"/>
      <c r="K12242" s="2"/>
      <c r="L12242" s="2"/>
    </row>
    <row r="12243" spans="10:12">
      <c r="J12243" s="2"/>
      <c r="K12243" s="2"/>
      <c r="L12243" s="2"/>
    </row>
    <row r="12244" spans="10:12">
      <c r="J12244" s="2"/>
      <c r="K12244" s="2"/>
      <c r="L12244" s="2"/>
    </row>
    <row r="12245" spans="10:12">
      <c r="J12245" s="2"/>
      <c r="K12245" s="2"/>
      <c r="L12245" s="2"/>
    </row>
    <row r="12246" spans="10:12">
      <c r="J12246" s="2"/>
      <c r="K12246" s="2"/>
      <c r="L12246" s="2"/>
    </row>
    <row r="12247" spans="10:12">
      <c r="J12247" s="2"/>
      <c r="K12247" s="2"/>
      <c r="L12247" s="2"/>
    </row>
    <row r="12248" spans="10:12">
      <c r="J12248" s="2"/>
      <c r="K12248" s="2"/>
      <c r="L12248" s="2"/>
    </row>
    <row r="12249" spans="10:12">
      <c r="J12249" s="2"/>
      <c r="K12249" s="2"/>
      <c r="L12249" s="2"/>
    </row>
    <row r="12250" spans="10:12">
      <c r="J12250" s="2"/>
      <c r="K12250" s="2"/>
      <c r="L12250" s="2"/>
    </row>
    <row r="12251" spans="10:12">
      <c r="J12251" s="2"/>
      <c r="K12251" s="2"/>
      <c r="L12251" s="2"/>
    </row>
    <row r="12252" spans="10:12">
      <c r="J12252" s="2"/>
      <c r="K12252" s="2"/>
      <c r="L12252" s="2"/>
    </row>
    <row r="12253" spans="10:12">
      <c r="J12253" s="2"/>
      <c r="K12253" s="2"/>
      <c r="L12253" s="2"/>
    </row>
    <row r="12254" spans="10:12">
      <c r="J12254" s="2"/>
      <c r="K12254" s="2"/>
      <c r="L12254" s="2"/>
    </row>
    <row r="12255" spans="10:12">
      <c r="J12255" s="2"/>
      <c r="K12255" s="2"/>
      <c r="L12255" s="2"/>
    </row>
    <row r="12256" spans="10:12">
      <c r="J12256" s="2"/>
      <c r="K12256" s="2"/>
      <c r="L12256" s="2"/>
    </row>
    <row r="12257" spans="10:12">
      <c r="J12257" s="2"/>
      <c r="K12257" s="2"/>
      <c r="L12257" s="2"/>
    </row>
    <row r="12258" spans="10:12">
      <c r="J12258" s="2"/>
      <c r="K12258" s="2"/>
      <c r="L12258" s="2"/>
    </row>
    <row r="12259" spans="10:12">
      <c r="J12259" s="2"/>
      <c r="K12259" s="2"/>
      <c r="L12259" s="2"/>
    </row>
    <row r="12260" spans="10:12">
      <c r="J12260" s="2"/>
      <c r="K12260" s="2"/>
      <c r="L12260" s="2"/>
    </row>
    <row r="12261" spans="10:12">
      <c r="J12261" s="2"/>
      <c r="K12261" s="2"/>
      <c r="L12261" s="2"/>
    </row>
    <row r="12262" spans="10:12">
      <c r="J12262" s="2"/>
      <c r="K12262" s="2"/>
      <c r="L12262" s="2"/>
    </row>
    <row r="12263" spans="10:12">
      <c r="J12263" s="2"/>
      <c r="K12263" s="2"/>
      <c r="L12263" s="2"/>
    </row>
    <row r="12264" spans="10:12">
      <c r="J12264" s="2"/>
      <c r="K12264" s="2"/>
      <c r="L12264" s="2"/>
    </row>
    <row r="12265" spans="10:12">
      <c r="J12265" s="2"/>
      <c r="K12265" s="2"/>
      <c r="L12265" s="2"/>
    </row>
    <row r="12266" spans="10:12">
      <c r="J12266" s="2"/>
      <c r="K12266" s="2"/>
      <c r="L12266" s="2"/>
    </row>
    <row r="12267" spans="10:12">
      <c r="J12267" s="2"/>
      <c r="K12267" s="2"/>
      <c r="L12267" s="2"/>
    </row>
    <row r="12268" spans="10:12">
      <c r="J12268" s="2"/>
      <c r="K12268" s="2"/>
      <c r="L12268" s="2"/>
    </row>
    <row r="12269" spans="10:12">
      <c r="J12269" s="2"/>
      <c r="K12269" s="2"/>
      <c r="L12269" s="2"/>
    </row>
    <row r="12270" spans="10:12">
      <c r="J12270" s="2"/>
      <c r="K12270" s="2"/>
      <c r="L12270" s="2"/>
    </row>
    <row r="12271" spans="10:12">
      <c r="J12271" s="2"/>
      <c r="K12271" s="2"/>
      <c r="L12271" s="2"/>
    </row>
    <row r="12272" spans="10:12">
      <c r="J12272" s="2"/>
      <c r="K12272" s="2"/>
      <c r="L12272" s="2"/>
    </row>
    <row r="12273" spans="10:12">
      <c r="J12273" s="2"/>
      <c r="K12273" s="2"/>
      <c r="L12273" s="2"/>
    </row>
    <row r="12274" spans="10:12">
      <c r="J12274" s="2"/>
      <c r="K12274" s="2"/>
      <c r="L12274" s="2"/>
    </row>
    <row r="12275" spans="10:12">
      <c r="J12275" s="2"/>
      <c r="K12275" s="2"/>
      <c r="L12275" s="2"/>
    </row>
    <row r="12276" spans="10:12">
      <c r="J12276" s="2"/>
      <c r="K12276" s="2"/>
      <c r="L12276" s="2"/>
    </row>
    <row r="12277" spans="10:12">
      <c r="J12277" s="2"/>
      <c r="K12277" s="2"/>
      <c r="L12277" s="2"/>
    </row>
    <row r="12278" spans="10:12">
      <c r="J12278" s="2"/>
      <c r="K12278" s="2"/>
      <c r="L12278" s="2"/>
    </row>
    <row r="12279" spans="10:12">
      <c r="J12279" s="2"/>
      <c r="K12279" s="2"/>
      <c r="L12279" s="2"/>
    </row>
    <row r="12280" spans="10:12">
      <c r="J12280" s="2"/>
      <c r="K12280" s="2"/>
      <c r="L12280" s="2"/>
    </row>
    <row r="12281" spans="10:12">
      <c r="J12281" s="2"/>
      <c r="K12281" s="2"/>
      <c r="L12281" s="2"/>
    </row>
    <row r="12282" spans="10:12">
      <c r="J12282" s="2"/>
      <c r="K12282" s="2"/>
      <c r="L12282" s="2"/>
    </row>
    <row r="12283" spans="10:12">
      <c r="J12283" s="2"/>
      <c r="K12283" s="2"/>
      <c r="L12283" s="2"/>
    </row>
    <row r="12284" spans="10:12">
      <c r="J12284" s="2"/>
      <c r="K12284" s="2"/>
      <c r="L12284" s="2"/>
    </row>
    <row r="12285" spans="10:12">
      <c r="J12285" s="2"/>
      <c r="K12285" s="2"/>
      <c r="L12285" s="2"/>
    </row>
    <row r="12286" spans="10:12">
      <c r="J12286" s="2"/>
      <c r="K12286" s="2"/>
      <c r="L12286" s="2"/>
    </row>
    <row r="12287" spans="10:12">
      <c r="J12287" s="2"/>
      <c r="K12287" s="2"/>
      <c r="L12287" s="2"/>
    </row>
    <row r="12288" spans="10:12">
      <c r="J12288" s="2"/>
      <c r="K12288" s="2"/>
      <c r="L12288" s="2"/>
    </row>
    <row r="12289" spans="10:12">
      <c r="J12289" s="2"/>
      <c r="K12289" s="2"/>
      <c r="L12289" s="2"/>
    </row>
    <row r="12290" spans="10:12">
      <c r="J12290" s="2"/>
      <c r="K12290" s="2"/>
      <c r="L12290" s="2"/>
    </row>
    <row r="12291" spans="10:12">
      <c r="J12291" s="2"/>
      <c r="K12291" s="2"/>
      <c r="L12291" s="2"/>
    </row>
    <row r="12292" spans="10:12">
      <c r="J12292" s="2"/>
      <c r="K12292" s="2"/>
      <c r="L12292" s="2"/>
    </row>
    <row r="12293" spans="10:12">
      <c r="J12293" s="2"/>
      <c r="K12293" s="2"/>
      <c r="L12293" s="2"/>
    </row>
    <row r="12294" spans="10:12">
      <c r="J12294" s="2"/>
      <c r="K12294" s="2"/>
      <c r="L12294" s="2"/>
    </row>
    <row r="12295" spans="10:12">
      <c r="J12295" s="2"/>
      <c r="K12295" s="2"/>
      <c r="L12295" s="2"/>
    </row>
    <row r="12296" spans="10:12">
      <c r="J12296" s="2"/>
      <c r="K12296" s="2"/>
      <c r="L12296" s="2"/>
    </row>
    <row r="12297" spans="10:12">
      <c r="J12297" s="2"/>
      <c r="K12297" s="2"/>
      <c r="L12297" s="2"/>
    </row>
    <row r="12298" spans="10:12">
      <c r="J12298" s="2"/>
      <c r="K12298" s="2"/>
      <c r="L12298" s="2"/>
    </row>
    <row r="12299" spans="10:12">
      <c r="J12299" s="2"/>
      <c r="K12299" s="2"/>
      <c r="L12299" s="2"/>
    </row>
    <row r="12300" spans="10:12">
      <c r="J12300" s="2"/>
      <c r="K12300" s="2"/>
      <c r="L12300" s="2"/>
    </row>
    <row r="12301" spans="10:12">
      <c r="J12301" s="2"/>
      <c r="K12301" s="2"/>
      <c r="L12301" s="2"/>
    </row>
    <row r="12302" spans="10:12">
      <c r="J12302" s="2"/>
      <c r="K12302" s="2"/>
      <c r="L12302" s="2"/>
    </row>
    <row r="12303" spans="10:12">
      <c r="J12303" s="2"/>
      <c r="K12303" s="2"/>
      <c r="L12303" s="2"/>
    </row>
    <row r="12304" spans="10:12">
      <c r="J12304" s="2"/>
      <c r="K12304" s="2"/>
      <c r="L12304" s="2"/>
    </row>
    <row r="12305" spans="10:12">
      <c r="J12305" s="2"/>
      <c r="K12305" s="2"/>
      <c r="L12305" s="2"/>
    </row>
    <row r="12306" spans="10:12">
      <c r="J12306" s="2"/>
      <c r="K12306" s="2"/>
      <c r="L12306" s="2"/>
    </row>
    <row r="12307" spans="10:12">
      <c r="J12307" s="2"/>
      <c r="K12307" s="2"/>
      <c r="L12307" s="2"/>
    </row>
    <row r="12308" spans="10:12">
      <c r="J12308" s="2"/>
      <c r="K12308" s="2"/>
      <c r="L12308" s="2"/>
    </row>
    <row r="12309" spans="10:12">
      <c r="J12309" s="2"/>
      <c r="K12309" s="2"/>
      <c r="L12309" s="2"/>
    </row>
    <row r="12310" spans="10:12">
      <c r="J12310" s="2"/>
      <c r="K12310" s="2"/>
      <c r="L12310" s="2"/>
    </row>
    <row r="12311" spans="10:12">
      <c r="J12311" s="2"/>
      <c r="K12311" s="2"/>
      <c r="L12311" s="2"/>
    </row>
    <row r="12312" spans="10:12">
      <c r="J12312" s="2"/>
      <c r="K12312" s="2"/>
      <c r="L12312" s="2"/>
    </row>
    <row r="12313" spans="10:12">
      <c r="J12313" s="2"/>
      <c r="K12313" s="2"/>
      <c r="L12313" s="2"/>
    </row>
    <row r="12314" spans="10:12">
      <c r="J12314" s="2"/>
      <c r="K12314" s="2"/>
      <c r="L12314" s="2"/>
    </row>
    <row r="12315" spans="10:12">
      <c r="J12315" s="2"/>
      <c r="K12315" s="2"/>
      <c r="L12315" s="2"/>
    </row>
    <row r="12316" spans="10:12">
      <c r="J12316" s="2"/>
      <c r="K12316" s="2"/>
      <c r="L12316" s="2"/>
    </row>
    <row r="12317" spans="10:12">
      <c r="J12317" s="2"/>
      <c r="K12317" s="2"/>
      <c r="L12317" s="2"/>
    </row>
    <row r="12318" spans="10:12">
      <c r="J12318" s="2"/>
      <c r="K12318" s="2"/>
      <c r="L12318" s="2"/>
    </row>
    <row r="12319" spans="10:12">
      <c r="J12319" s="2"/>
      <c r="K12319" s="2"/>
      <c r="L12319" s="2"/>
    </row>
    <row r="12320" spans="10:12">
      <c r="J12320" s="2"/>
      <c r="K12320" s="2"/>
      <c r="L12320" s="2"/>
    </row>
    <row r="12321" spans="10:12">
      <c r="J12321" s="2"/>
      <c r="K12321" s="2"/>
      <c r="L12321" s="2"/>
    </row>
    <row r="12322" spans="10:12">
      <c r="J12322" s="2"/>
      <c r="K12322" s="2"/>
      <c r="L12322" s="2"/>
    </row>
    <row r="12323" spans="10:12">
      <c r="J12323" s="2"/>
      <c r="K12323" s="2"/>
      <c r="L12323" s="2"/>
    </row>
    <row r="12324" spans="10:12">
      <c r="J12324" s="2"/>
      <c r="K12324" s="2"/>
      <c r="L12324" s="2"/>
    </row>
    <row r="12325" spans="10:12">
      <c r="J12325" s="2"/>
      <c r="K12325" s="2"/>
      <c r="L12325" s="2"/>
    </row>
    <row r="12326" spans="10:12">
      <c r="J12326" s="2"/>
      <c r="K12326" s="2"/>
      <c r="L12326" s="2"/>
    </row>
    <row r="12327" spans="10:12">
      <c r="J12327" s="2"/>
      <c r="K12327" s="2"/>
      <c r="L12327" s="2"/>
    </row>
    <row r="12328" spans="10:12">
      <c r="J12328" s="2"/>
      <c r="K12328" s="2"/>
      <c r="L12328" s="2"/>
    </row>
    <row r="12329" spans="10:12">
      <c r="J12329" s="2"/>
      <c r="K12329" s="2"/>
      <c r="L12329" s="2"/>
    </row>
    <row r="12330" spans="10:12">
      <c r="J12330" s="2"/>
      <c r="K12330" s="2"/>
      <c r="L12330" s="2"/>
    </row>
    <row r="12331" spans="10:12">
      <c r="J12331" s="2"/>
      <c r="K12331" s="2"/>
      <c r="L12331" s="2"/>
    </row>
    <row r="12332" spans="10:12">
      <c r="J12332" s="2"/>
      <c r="K12332" s="2"/>
      <c r="L12332" s="2"/>
    </row>
    <row r="12333" spans="10:12">
      <c r="J12333" s="2"/>
      <c r="K12333" s="2"/>
      <c r="L12333" s="2"/>
    </row>
    <row r="12334" spans="10:12">
      <c r="J12334" s="2"/>
      <c r="K12334" s="2"/>
      <c r="L12334" s="2"/>
    </row>
    <row r="12335" spans="10:12">
      <c r="J12335" s="2"/>
      <c r="K12335" s="2"/>
      <c r="L12335" s="2"/>
    </row>
    <row r="12336" spans="10:12">
      <c r="J12336" s="2"/>
      <c r="K12336" s="2"/>
      <c r="L12336" s="2"/>
    </row>
    <row r="12337" spans="10:12">
      <c r="J12337" s="2"/>
      <c r="K12337" s="2"/>
      <c r="L12337" s="2"/>
    </row>
    <row r="12338" spans="10:12">
      <c r="J12338" s="2"/>
      <c r="K12338" s="2"/>
      <c r="L12338" s="2"/>
    </row>
    <row r="12339" spans="10:12">
      <c r="J12339" s="2"/>
      <c r="K12339" s="2"/>
      <c r="L12339" s="2"/>
    </row>
    <row r="12340" spans="10:12">
      <c r="J12340" s="2"/>
      <c r="K12340" s="2"/>
      <c r="L12340" s="2"/>
    </row>
    <row r="12341" spans="10:12">
      <c r="J12341" s="2"/>
      <c r="K12341" s="2"/>
      <c r="L12341" s="2"/>
    </row>
    <row r="12342" spans="10:12">
      <c r="J12342" s="2"/>
      <c r="K12342" s="2"/>
      <c r="L12342" s="2"/>
    </row>
    <row r="12343" spans="10:12">
      <c r="J12343" s="2"/>
      <c r="K12343" s="2"/>
      <c r="L12343" s="2"/>
    </row>
    <row r="12344" spans="10:12">
      <c r="J12344" s="2"/>
      <c r="K12344" s="2"/>
      <c r="L12344" s="2"/>
    </row>
    <row r="12345" spans="10:12">
      <c r="J12345" s="2"/>
      <c r="K12345" s="2"/>
      <c r="L12345" s="2"/>
    </row>
    <row r="12346" spans="10:12">
      <c r="J12346" s="2"/>
      <c r="K12346" s="2"/>
      <c r="L12346" s="2"/>
    </row>
    <row r="12347" spans="10:12">
      <c r="J12347" s="2"/>
      <c r="K12347" s="2"/>
      <c r="L12347" s="2"/>
    </row>
    <row r="12348" spans="10:12">
      <c r="J12348" s="2"/>
      <c r="K12348" s="2"/>
      <c r="L12348" s="2"/>
    </row>
    <row r="12349" spans="10:12">
      <c r="J12349" s="2"/>
      <c r="K12349" s="2"/>
      <c r="L12349" s="2"/>
    </row>
    <row r="12350" spans="10:12">
      <c r="J12350" s="2"/>
      <c r="K12350" s="2"/>
      <c r="L12350" s="2"/>
    </row>
    <row r="12351" spans="10:12">
      <c r="J12351" s="2"/>
      <c r="K12351" s="2"/>
      <c r="L12351" s="2"/>
    </row>
    <row r="12352" spans="10:12">
      <c r="J12352" s="2"/>
      <c r="K12352" s="2"/>
      <c r="L12352" s="2"/>
    </row>
    <row r="12353" spans="10:12">
      <c r="J12353" s="2"/>
      <c r="K12353" s="2"/>
      <c r="L12353" s="2"/>
    </row>
    <row r="12354" spans="10:12">
      <c r="J12354" s="2"/>
      <c r="K12354" s="2"/>
      <c r="L12354" s="2"/>
    </row>
    <row r="12355" spans="10:12">
      <c r="J12355" s="2"/>
      <c r="K12355" s="2"/>
      <c r="L12355" s="2"/>
    </row>
    <row r="12356" spans="10:12">
      <c r="J12356" s="2"/>
      <c r="K12356" s="2"/>
      <c r="L12356" s="2"/>
    </row>
    <row r="12357" spans="10:12">
      <c r="J12357" s="2"/>
      <c r="K12357" s="2"/>
      <c r="L12357" s="2"/>
    </row>
    <row r="12358" spans="10:12">
      <c r="J12358" s="2"/>
      <c r="K12358" s="2"/>
      <c r="L12358" s="2"/>
    </row>
    <row r="12359" spans="10:12">
      <c r="J12359" s="2"/>
      <c r="K12359" s="2"/>
      <c r="L12359" s="2"/>
    </row>
    <row r="12360" spans="10:12">
      <c r="J12360" s="2"/>
      <c r="K12360" s="2"/>
      <c r="L12360" s="2"/>
    </row>
    <row r="12361" spans="10:12">
      <c r="J12361" s="2"/>
      <c r="K12361" s="2"/>
      <c r="L12361" s="2"/>
    </row>
    <row r="12362" spans="10:12">
      <c r="J12362" s="2"/>
      <c r="K12362" s="2"/>
      <c r="L12362" s="2"/>
    </row>
    <row r="12363" spans="10:12">
      <c r="J12363" s="2"/>
      <c r="K12363" s="2"/>
      <c r="L12363" s="2"/>
    </row>
    <row r="12364" spans="10:12">
      <c r="J12364" s="2"/>
      <c r="K12364" s="2"/>
      <c r="L12364" s="2"/>
    </row>
    <row r="12365" spans="10:12">
      <c r="J12365" s="2"/>
      <c r="K12365" s="2"/>
      <c r="L12365" s="2"/>
    </row>
    <row r="12366" spans="10:12">
      <c r="J12366" s="2"/>
      <c r="K12366" s="2"/>
      <c r="L12366" s="2"/>
    </row>
    <row r="12367" spans="10:12">
      <c r="J12367" s="2"/>
      <c r="K12367" s="2"/>
      <c r="L12367" s="2"/>
    </row>
    <row r="12368" spans="10:12">
      <c r="J12368" s="2"/>
      <c r="K12368" s="2"/>
      <c r="L12368" s="2"/>
    </row>
    <row r="12369" spans="10:12">
      <c r="J12369" s="2"/>
      <c r="K12369" s="2"/>
      <c r="L12369" s="2"/>
    </row>
    <row r="12370" spans="10:12">
      <c r="J12370" s="2"/>
      <c r="K12370" s="2"/>
      <c r="L12370" s="2"/>
    </row>
    <row r="12371" spans="10:12">
      <c r="J12371" s="2"/>
      <c r="K12371" s="2"/>
      <c r="L12371" s="2"/>
    </row>
    <row r="12372" spans="10:12">
      <c r="J12372" s="2"/>
      <c r="K12372" s="2"/>
      <c r="L12372" s="2"/>
    </row>
    <row r="12373" spans="10:12">
      <c r="J12373" s="2"/>
      <c r="K12373" s="2"/>
      <c r="L12373" s="2"/>
    </row>
    <row r="12374" spans="10:12">
      <c r="J12374" s="2"/>
      <c r="K12374" s="2"/>
      <c r="L12374" s="2"/>
    </row>
    <row r="12375" spans="10:12">
      <c r="J12375" s="2"/>
      <c r="K12375" s="2"/>
      <c r="L12375" s="2"/>
    </row>
    <row r="12376" spans="10:12">
      <c r="J12376" s="2"/>
      <c r="K12376" s="2"/>
      <c r="L12376" s="2"/>
    </row>
    <row r="12377" spans="10:12">
      <c r="J12377" s="2"/>
      <c r="K12377" s="2"/>
      <c r="L12377" s="2"/>
    </row>
    <row r="12378" spans="10:12">
      <c r="J12378" s="2"/>
      <c r="K12378" s="2"/>
      <c r="L12378" s="2"/>
    </row>
    <row r="12379" spans="10:12">
      <c r="J12379" s="2"/>
      <c r="K12379" s="2"/>
      <c r="L12379" s="2"/>
    </row>
    <row r="12380" spans="10:12">
      <c r="J12380" s="2"/>
      <c r="K12380" s="2"/>
      <c r="L12380" s="2"/>
    </row>
    <row r="12381" spans="10:12">
      <c r="J12381" s="2"/>
      <c r="K12381" s="2"/>
      <c r="L12381" s="2"/>
    </row>
    <row r="12382" spans="10:12">
      <c r="J12382" s="2"/>
      <c r="K12382" s="2"/>
      <c r="L12382" s="2"/>
    </row>
    <row r="12383" spans="10:12">
      <c r="J12383" s="2"/>
      <c r="K12383" s="2"/>
      <c r="L12383" s="2"/>
    </row>
    <row r="12384" spans="10:12">
      <c r="J12384" s="2"/>
      <c r="K12384" s="2"/>
      <c r="L12384" s="2"/>
    </row>
    <row r="12385" spans="10:12">
      <c r="J12385" s="2"/>
      <c r="K12385" s="2"/>
      <c r="L12385" s="2"/>
    </row>
    <row r="12386" spans="10:12">
      <c r="J12386" s="2"/>
      <c r="K12386" s="2"/>
      <c r="L12386" s="2"/>
    </row>
    <row r="12387" spans="10:12">
      <c r="J12387" s="2"/>
      <c r="K12387" s="2"/>
      <c r="L12387" s="2"/>
    </row>
    <row r="12388" spans="10:12">
      <c r="J12388" s="2"/>
      <c r="K12388" s="2"/>
      <c r="L12388" s="2"/>
    </row>
    <row r="12389" spans="10:12">
      <c r="J12389" s="2"/>
      <c r="K12389" s="2"/>
      <c r="L12389" s="2"/>
    </row>
    <row r="12390" spans="10:12">
      <c r="J12390" s="2"/>
      <c r="K12390" s="2"/>
      <c r="L12390" s="2"/>
    </row>
    <row r="12391" spans="10:12">
      <c r="J12391" s="2"/>
      <c r="K12391" s="2"/>
      <c r="L12391" s="2"/>
    </row>
    <row r="12392" spans="10:12">
      <c r="J12392" s="2"/>
      <c r="K12392" s="2"/>
      <c r="L12392" s="2"/>
    </row>
    <row r="12393" spans="10:12">
      <c r="J12393" s="2"/>
      <c r="K12393" s="2"/>
      <c r="L12393" s="2"/>
    </row>
    <row r="12394" spans="10:12">
      <c r="J12394" s="2"/>
      <c r="K12394" s="2"/>
      <c r="L12394" s="2"/>
    </row>
    <row r="12395" spans="10:12">
      <c r="J12395" s="2"/>
      <c r="K12395" s="2"/>
      <c r="L12395" s="2"/>
    </row>
    <row r="12396" spans="10:12">
      <c r="J12396" s="2"/>
      <c r="K12396" s="2"/>
      <c r="L12396" s="2"/>
    </row>
    <row r="12397" spans="10:12">
      <c r="J12397" s="2"/>
      <c r="K12397" s="2"/>
      <c r="L12397" s="2"/>
    </row>
    <row r="12398" spans="10:12">
      <c r="J12398" s="2"/>
      <c r="K12398" s="2"/>
      <c r="L12398" s="2"/>
    </row>
    <row r="12399" spans="10:12">
      <c r="J12399" s="2"/>
      <c r="K12399" s="2"/>
      <c r="L12399" s="2"/>
    </row>
    <row r="12400" spans="10:12">
      <c r="J12400" s="2"/>
      <c r="K12400" s="2"/>
      <c r="L12400" s="2"/>
    </row>
    <row r="12401" spans="10:12">
      <c r="J12401" s="2"/>
      <c r="K12401" s="2"/>
      <c r="L12401" s="2"/>
    </row>
    <row r="12402" spans="10:12">
      <c r="J12402" s="2"/>
      <c r="K12402" s="2"/>
      <c r="L12402" s="2"/>
    </row>
    <row r="12403" spans="10:12">
      <c r="J12403" s="2"/>
      <c r="K12403" s="2"/>
      <c r="L12403" s="2"/>
    </row>
    <row r="12404" spans="10:12">
      <c r="J12404" s="2"/>
      <c r="K12404" s="2"/>
      <c r="L12404" s="2"/>
    </row>
    <row r="12405" spans="10:12">
      <c r="J12405" s="2"/>
      <c r="K12405" s="2"/>
      <c r="L12405" s="2"/>
    </row>
    <row r="12406" spans="10:12">
      <c r="J12406" s="2"/>
      <c r="K12406" s="2"/>
      <c r="L12406" s="2"/>
    </row>
    <row r="12407" spans="10:12">
      <c r="J12407" s="2"/>
      <c r="K12407" s="2"/>
      <c r="L12407" s="2"/>
    </row>
    <row r="12408" spans="10:12">
      <c r="J12408" s="2"/>
      <c r="K12408" s="2"/>
      <c r="L12408" s="2"/>
    </row>
    <row r="12409" spans="10:12">
      <c r="J12409" s="2"/>
      <c r="K12409" s="2"/>
      <c r="L12409" s="2"/>
    </row>
    <row r="12410" spans="10:12">
      <c r="J12410" s="2"/>
      <c r="K12410" s="2"/>
      <c r="L12410" s="2"/>
    </row>
    <row r="12411" spans="10:12">
      <c r="J12411" s="2"/>
      <c r="K12411" s="2"/>
      <c r="L12411" s="2"/>
    </row>
    <row r="12412" spans="10:12">
      <c r="J12412" s="2"/>
      <c r="K12412" s="2"/>
      <c r="L12412" s="2"/>
    </row>
    <row r="12413" spans="10:12">
      <c r="J12413" s="2"/>
      <c r="K12413" s="2"/>
      <c r="L12413" s="2"/>
    </row>
    <row r="12414" spans="10:12">
      <c r="J12414" s="2"/>
      <c r="K12414" s="2"/>
      <c r="L12414" s="2"/>
    </row>
    <row r="12415" spans="10:12">
      <c r="J12415" s="2"/>
      <c r="K12415" s="2"/>
      <c r="L12415" s="2"/>
    </row>
    <row r="12416" spans="10:12">
      <c r="J12416" s="2"/>
      <c r="K12416" s="2"/>
      <c r="L12416" s="2"/>
    </row>
    <row r="12417" spans="10:12">
      <c r="J12417" s="2"/>
      <c r="K12417" s="2"/>
      <c r="L12417" s="2"/>
    </row>
    <row r="12418" spans="10:12">
      <c r="J12418" s="2"/>
      <c r="K12418" s="2"/>
      <c r="L12418" s="2"/>
    </row>
    <row r="12419" spans="10:12">
      <c r="J12419" s="2"/>
      <c r="K12419" s="2"/>
      <c r="L12419" s="2"/>
    </row>
    <row r="12420" spans="10:12">
      <c r="J12420" s="2"/>
      <c r="K12420" s="2"/>
      <c r="L12420" s="2"/>
    </row>
    <row r="12421" spans="10:12">
      <c r="J12421" s="2"/>
      <c r="K12421" s="2"/>
      <c r="L12421" s="2"/>
    </row>
    <row r="12422" spans="10:12">
      <c r="J12422" s="2"/>
      <c r="K12422" s="2"/>
      <c r="L12422" s="2"/>
    </row>
    <row r="12423" spans="10:12">
      <c r="J12423" s="2"/>
      <c r="K12423" s="2"/>
      <c r="L12423" s="2"/>
    </row>
    <row r="12424" spans="10:12">
      <c r="J12424" s="2"/>
      <c r="K12424" s="2"/>
      <c r="L12424" s="2"/>
    </row>
    <row r="12425" spans="10:12">
      <c r="J12425" s="2"/>
      <c r="K12425" s="2"/>
      <c r="L12425" s="2"/>
    </row>
    <row r="12426" spans="10:12">
      <c r="J12426" s="2"/>
      <c r="K12426" s="2"/>
      <c r="L12426" s="2"/>
    </row>
    <row r="12427" spans="10:12">
      <c r="J12427" s="2"/>
      <c r="K12427" s="2"/>
      <c r="L12427" s="2"/>
    </row>
    <row r="12428" spans="10:12">
      <c r="J12428" s="2"/>
      <c r="K12428" s="2"/>
      <c r="L12428" s="2"/>
    </row>
    <row r="12429" spans="10:12">
      <c r="J12429" s="2"/>
      <c r="K12429" s="2"/>
      <c r="L12429" s="2"/>
    </row>
    <row r="12430" spans="10:12">
      <c r="J12430" s="2"/>
      <c r="K12430" s="2"/>
      <c r="L12430" s="2"/>
    </row>
    <row r="12431" spans="10:12">
      <c r="J12431" s="2"/>
      <c r="K12431" s="2"/>
      <c r="L12431" s="2"/>
    </row>
    <row r="12432" spans="10:12">
      <c r="J12432" s="2"/>
      <c r="K12432" s="2"/>
      <c r="L12432" s="2"/>
    </row>
    <row r="12433" spans="10:12">
      <c r="J12433" s="2"/>
      <c r="K12433" s="2"/>
      <c r="L12433" s="2"/>
    </row>
    <row r="12434" spans="10:12">
      <c r="J12434" s="2"/>
      <c r="K12434" s="2"/>
      <c r="L12434" s="2"/>
    </row>
    <row r="12435" spans="10:12">
      <c r="J12435" s="2"/>
      <c r="K12435" s="2"/>
      <c r="L12435" s="2"/>
    </row>
    <row r="12436" spans="10:12">
      <c r="J12436" s="2"/>
      <c r="K12436" s="2"/>
      <c r="L12436" s="2"/>
    </row>
    <row r="12437" spans="10:12">
      <c r="J12437" s="2"/>
      <c r="K12437" s="2"/>
      <c r="L12437" s="2"/>
    </row>
    <row r="12438" spans="10:12">
      <c r="J12438" s="2"/>
      <c r="K12438" s="2"/>
      <c r="L12438" s="2"/>
    </row>
    <row r="12439" spans="10:12">
      <c r="J12439" s="2"/>
      <c r="K12439" s="2"/>
      <c r="L12439" s="2"/>
    </row>
    <row r="12440" spans="10:12">
      <c r="J12440" s="2"/>
      <c r="K12440" s="2"/>
      <c r="L12440" s="2"/>
    </row>
    <row r="12441" spans="10:12">
      <c r="J12441" s="2"/>
      <c r="K12441" s="2"/>
      <c r="L12441" s="2"/>
    </row>
    <row r="12442" spans="10:12">
      <c r="J12442" s="2"/>
      <c r="K12442" s="2"/>
      <c r="L12442" s="2"/>
    </row>
    <row r="12443" spans="10:12">
      <c r="J12443" s="2"/>
      <c r="K12443" s="2"/>
      <c r="L12443" s="2"/>
    </row>
    <row r="12444" spans="10:12">
      <c r="J12444" s="2"/>
      <c r="K12444" s="2"/>
      <c r="L12444" s="2"/>
    </row>
    <row r="12445" spans="10:12">
      <c r="J12445" s="2"/>
      <c r="K12445" s="2"/>
      <c r="L12445" s="2"/>
    </row>
    <row r="12446" spans="10:12">
      <c r="J12446" s="2"/>
      <c r="K12446" s="2"/>
      <c r="L12446" s="2"/>
    </row>
    <row r="12447" spans="10:12">
      <c r="J12447" s="2"/>
      <c r="K12447" s="2"/>
      <c r="L12447" s="2"/>
    </row>
    <row r="12448" spans="10:12">
      <c r="J12448" s="2"/>
      <c r="K12448" s="2"/>
      <c r="L12448" s="2"/>
    </row>
    <row r="12449" spans="10:12">
      <c r="J12449" s="2"/>
      <c r="K12449" s="2"/>
      <c r="L12449" s="2"/>
    </row>
    <row r="12450" spans="10:12">
      <c r="J12450" s="2"/>
      <c r="K12450" s="2"/>
      <c r="L12450" s="2"/>
    </row>
    <row r="12451" spans="10:12">
      <c r="J12451" s="2"/>
      <c r="K12451" s="2"/>
      <c r="L12451" s="2"/>
    </row>
    <row r="12452" spans="10:12">
      <c r="J12452" s="2"/>
      <c r="K12452" s="2"/>
      <c r="L12452" s="2"/>
    </row>
    <row r="12453" spans="10:12">
      <c r="J12453" s="2"/>
      <c r="K12453" s="2"/>
      <c r="L12453" s="2"/>
    </row>
    <row r="12454" spans="10:12">
      <c r="J12454" s="2"/>
      <c r="K12454" s="2"/>
      <c r="L12454" s="2"/>
    </row>
    <row r="12455" spans="10:12">
      <c r="J12455" s="2"/>
      <c r="K12455" s="2"/>
      <c r="L12455" s="2"/>
    </row>
    <row r="12456" spans="10:12">
      <c r="J12456" s="2"/>
      <c r="K12456" s="2"/>
      <c r="L12456" s="2"/>
    </row>
    <row r="12457" spans="10:12">
      <c r="J12457" s="2"/>
      <c r="K12457" s="2"/>
      <c r="L12457" s="2"/>
    </row>
    <row r="12458" spans="10:12">
      <c r="J12458" s="2"/>
      <c r="K12458" s="2"/>
      <c r="L12458" s="2"/>
    </row>
    <row r="12459" spans="10:12">
      <c r="J12459" s="2"/>
      <c r="K12459" s="2"/>
      <c r="L12459" s="2"/>
    </row>
    <row r="12460" spans="10:12">
      <c r="J12460" s="2"/>
      <c r="K12460" s="2"/>
      <c r="L12460" s="2"/>
    </row>
    <row r="12461" spans="10:12">
      <c r="J12461" s="2"/>
      <c r="K12461" s="2"/>
      <c r="L12461" s="2"/>
    </row>
    <row r="12462" spans="10:12">
      <c r="J12462" s="2"/>
      <c r="K12462" s="2"/>
      <c r="L12462" s="2"/>
    </row>
    <row r="12463" spans="10:12">
      <c r="J12463" s="2"/>
      <c r="K12463" s="2"/>
      <c r="L12463" s="2"/>
    </row>
    <row r="12464" spans="10:12">
      <c r="J12464" s="2"/>
      <c r="K12464" s="2"/>
      <c r="L12464" s="2"/>
    </row>
    <row r="12465" spans="10:12">
      <c r="J12465" s="2"/>
      <c r="K12465" s="2"/>
      <c r="L12465" s="2"/>
    </row>
    <row r="12466" spans="10:12">
      <c r="J12466" s="2"/>
      <c r="K12466" s="2"/>
      <c r="L12466" s="2"/>
    </row>
    <row r="12467" spans="10:12">
      <c r="J12467" s="2"/>
      <c r="K12467" s="2"/>
      <c r="L12467" s="2"/>
    </row>
    <row r="12468" spans="10:12">
      <c r="J12468" s="2"/>
      <c r="K12468" s="2"/>
      <c r="L12468" s="2"/>
    </row>
    <row r="12469" spans="10:12">
      <c r="J12469" s="2"/>
      <c r="K12469" s="2"/>
      <c r="L12469" s="2"/>
    </row>
    <row r="12470" spans="10:12">
      <c r="J12470" s="2"/>
      <c r="K12470" s="2"/>
      <c r="L12470" s="2"/>
    </row>
    <row r="12471" spans="10:12">
      <c r="J12471" s="2"/>
      <c r="K12471" s="2"/>
      <c r="L12471" s="2"/>
    </row>
    <row r="12472" spans="10:12">
      <c r="J12472" s="2"/>
      <c r="K12472" s="2"/>
      <c r="L12472" s="2"/>
    </row>
    <row r="12473" spans="10:12">
      <c r="J12473" s="2"/>
      <c r="K12473" s="2"/>
      <c r="L12473" s="2"/>
    </row>
    <row r="12474" spans="10:12">
      <c r="J12474" s="2"/>
      <c r="K12474" s="2"/>
      <c r="L12474" s="2"/>
    </row>
    <row r="12475" spans="10:12">
      <c r="J12475" s="2"/>
      <c r="K12475" s="2"/>
      <c r="L12475" s="2"/>
    </row>
    <row r="12476" spans="10:12">
      <c r="J12476" s="2"/>
      <c r="K12476" s="2"/>
      <c r="L12476" s="2"/>
    </row>
    <row r="12477" spans="10:12">
      <c r="J12477" s="2"/>
      <c r="K12477" s="2"/>
      <c r="L12477" s="2"/>
    </row>
    <row r="12478" spans="10:12">
      <c r="J12478" s="2"/>
      <c r="K12478" s="2"/>
      <c r="L12478" s="2"/>
    </row>
    <row r="12479" spans="10:12">
      <c r="J12479" s="2"/>
      <c r="K12479" s="2"/>
      <c r="L12479" s="2"/>
    </row>
    <row r="12480" spans="10:12">
      <c r="J12480" s="2"/>
      <c r="K12480" s="2"/>
      <c r="L12480" s="2"/>
    </row>
    <row r="12481" spans="10:12">
      <c r="J12481" s="2"/>
      <c r="K12481" s="2"/>
      <c r="L12481" s="2"/>
    </row>
    <row r="12482" spans="10:12">
      <c r="J12482" s="2"/>
      <c r="K12482" s="2"/>
      <c r="L12482" s="2"/>
    </row>
    <row r="12483" spans="10:12">
      <c r="J12483" s="2"/>
      <c r="K12483" s="2"/>
      <c r="L12483" s="2"/>
    </row>
    <row r="12484" spans="10:12">
      <c r="J12484" s="2"/>
      <c r="K12484" s="2"/>
      <c r="L12484" s="2"/>
    </row>
    <row r="12485" spans="10:12">
      <c r="J12485" s="2"/>
      <c r="K12485" s="2"/>
      <c r="L12485" s="2"/>
    </row>
    <row r="12486" spans="10:12">
      <c r="J12486" s="2"/>
      <c r="K12486" s="2"/>
      <c r="L12486" s="2"/>
    </row>
    <row r="12487" spans="10:12">
      <c r="J12487" s="2"/>
      <c r="K12487" s="2"/>
      <c r="L12487" s="2"/>
    </row>
    <row r="12488" spans="10:12">
      <c r="J12488" s="2"/>
      <c r="K12488" s="2"/>
      <c r="L12488" s="2"/>
    </row>
    <row r="12489" spans="10:12">
      <c r="J12489" s="2"/>
      <c r="K12489" s="2"/>
      <c r="L12489" s="2"/>
    </row>
    <row r="12490" spans="10:12">
      <c r="J12490" s="2"/>
      <c r="K12490" s="2"/>
      <c r="L12490" s="2"/>
    </row>
    <row r="12491" spans="10:12">
      <c r="J12491" s="2"/>
      <c r="K12491" s="2"/>
      <c r="L12491" s="2"/>
    </row>
    <row r="12492" spans="10:12">
      <c r="J12492" s="2"/>
      <c r="K12492" s="2"/>
      <c r="L12492" s="2"/>
    </row>
    <row r="12493" spans="10:12">
      <c r="J12493" s="2"/>
      <c r="K12493" s="2"/>
      <c r="L12493" s="2"/>
    </row>
    <row r="12494" spans="10:12">
      <c r="J12494" s="2"/>
      <c r="K12494" s="2"/>
      <c r="L12494" s="2"/>
    </row>
    <row r="12495" spans="10:12">
      <c r="J12495" s="2"/>
      <c r="K12495" s="2"/>
      <c r="L12495" s="2"/>
    </row>
    <row r="12496" spans="10:12">
      <c r="J12496" s="2"/>
      <c r="K12496" s="2"/>
      <c r="L12496" s="2"/>
    </row>
    <row r="12497" spans="10:12">
      <c r="J12497" s="2"/>
      <c r="K12497" s="2"/>
      <c r="L12497" s="2"/>
    </row>
    <row r="12498" spans="10:12">
      <c r="J12498" s="2"/>
      <c r="K12498" s="2"/>
      <c r="L12498" s="2"/>
    </row>
    <row r="12499" spans="10:12">
      <c r="J12499" s="2"/>
      <c r="K12499" s="2"/>
      <c r="L12499" s="2"/>
    </row>
    <row r="12500" spans="10:12">
      <c r="J12500" s="2"/>
      <c r="K12500" s="2"/>
      <c r="L12500" s="2"/>
    </row>
    <row r="12501" spans="10:12">
      <c r="J12501" s="2"/>
      <c r="K12501" s="2"/>
      <c r="L12501" s="2"/>
    </row>
    <row r="12502" spans="10:12">
      <c r="J12502" s="2"/>
      <c r="K12502" s="2"/>
      <c r="L12502" s="2"/>
    </row>
    <row r="12503" spans="10:12">
      <c r="J12503" s="2"/>
      <c r="K12503" s="2"/>
      <c r="L12503" s="2"/>
    </row>
    <row r="12504" spans="10:12">
      <c r="J12504" s="2"/>
      <c r="K12504" s="2"/>
      <c r="L12504" s="2"/>
    </row>
    <row r="12505" spans="10:12">
      <c r="J12505" s="2"/>
      <c r="K12505" s="2"/>
      <c r="L12505" s="2"/>
    </row>
    <row r="12506" spans="10:12">
      <c r="J12506" s="2"/>
      <c r="K12506" s="2"/>
      <c r="L12506" s="2"/>
    </row>
    <row r="12507" spans="10:12">
      <c r="J12507" s="2"/>
      <c r="K12507" s="2"/>
      <c r="L12507" s="2"/>
    </row>
    <row r="12508" spans="10:12">
      <c r="J12508" s="2"/>
      <c r="K12508" s="2"/>
      <c r="L12508" s="2"/>
    </row>
    <row r="12509" spans="10:12">
      <c r="J12509" s="2"/>
      <c r="K12509" s="2"/>
      <c r="L12509" s="2"/>
    </row>
    <row r="12510" spans="10:12">
      <c r="J12510" s="2"/>
      <c r="K12510" s="2"/>
      <c r="L12510" s="2"/>
    </row>
    <row r="12511" spans="10:12">
      <c r="J12511" s="2"/>
      <c r="K12511" s="2"/>
      <c r="L12511" s="2"/>
    </row>
    <row r="12512" spans="10:12">
      <c r="J12512" s="2"/>
      <c r="K12512" s="2"/>
      <c r="L12512" s="2"/>
    </row>
    <row r="12513" spans="10:12">
      <c r="J12513" s="2"/>
      <c r="K12513" s="2"/>
      <c r="L12513" s="2"/>
    </row>
    <row r="12514" spans="10:12">
      <c r="J12514" s="2"/>
      <c r="K12514" s="2"/>
      <c r="L12514" s="2"/>
    </row>
    <row r="12515" spans="10:12">
      <c r="J12515" s="2"/>
      <c r="K12515" s="2"/>
      <c r="L12515" s="2"/>
    </row>
    <row r="12516" spans="10:12">
      <c r="J12516" s="2"/>
      <c r="K12516" s="2"/>
      <c r="L12516" s="2"/>
    </row>
    <row r="12517" spans="10:12">
      <c r="J12517" s="2"/>
      <c r="K12517" s="2"/>
      <c r="L12517" s="2"/>
    </row>
    <row r="12518" spans="10:12">
      <c r="J12518" s="2"/>
      <c r="K12518" s="2"/>
      <c r="L12518" s="2"/>
    </row>
    <row r="12519" spans="10:12">
      <c r="J12519" s="2"/>
      <c r="K12519" s="2"/>
      <c r="L12519" s="2"/>
    </row>
    <row r="12520" spans="10:12">
      <c r="J12520" s="2"/>
      <c r="K12520" s="2"/>
      <c r="L12520" s="2"/>
    </row>
    <row r="12521" spans="10:12">
      <c r="J12521" s="2"/>
      <c r="K12521" s="2"/>
      <c r="L12521" s="2"/>
    </row>
    <row r="12522" spans="10:12">
      <c r="J12522" s="2"/>
      <c r="K12522" s="2"/>
      <c r="L12522" s="2"/>
    </row>
    <row r="12523" spans="10:12">
      <c r="J12523" s="2"/>
      <c r="K12523" s="2"/>
      <c r="L12523" s="2"/>
    </row>
    <row r="12524" spans="10:12">
      <c r="J12524" s="2"/>
      <c r="K12524" s="2"/>
      <c r="L12524" s="2"/>
    </row>
    <row r="12525" spans="10:12">
      <c r="J12525" s="2"/>
      <c r="K12525" s="2"/>
      <c r="L12525" s="2"/>
    </row>
    <row r="12526" spans="10:12">
      <c r="J12526" s="2"/>
      <c r="K12526" s="2"/>
      <c r="L12526" s="2"/>
    </row>
    <row r="12527" spans="10:12">
      <c r="J12527" s="2"/>
      <c r="K12527" s="2"/>
      <c r="L12527" s="2"/>
    </row>
    <row r="12528" spans="10:12">
      <c r="J12528" s="2"/>
      <c r="K12528" s="2"/>
      <c r="L12528" s="2"/>
    </row>
    <row r="12529" spans="10:12">
      <c r="J12529" s="2"/>
      <c r="K12529" s="2"/>
      <c r="L12529" s="2"/>
    </row>
    <row r="12530" spans="10:12">
      <c r="J12530" s="2"/>
      <c r="K12530" s="2"/>
      <c r="L12530" s="2"/>
    </row>
    <row r="12531" spans="10:12">
      <c r="J12531" s="2"/>
      <c r="K12531" s="2"/>
      <c r="L12531" s="2"/>
    </row>
    <row r="12532" spans="10:12">
      <c r="J12532" s="2"/>
      <c r="K12532" s="2"/>
      <c r="L12532" s="2"/>
    </row>
    <row r="12533" spans="10:12">
      <c r="J12533" s="2"/>
      <c r="K12533" s="2"/>
      <c r="L12533" s="2"/>
    </row>
    <row r="12534" spans="10:12">
      <c r="J12534" s="2"/>
      <c r="K12534" s="2"/>
      <c r="L12534" s="2"/>
    </row>
    <row r="12535" spans="10:12">
      <c r="J12535" s="2"/>
      <c r="K12535" s="2"/>
      <c r="L12535" s="2"/>
    </row>
    <row r="12536" spans="10:12">
      <c r="J12536" s="2"/>
      <c r="K12536" s="2"/>
      <c r="L12536" s="2"/>
    </row>
    <row r="12537" spans="10:12">
      <c r="J12537" s="2"/>
      <c r="K12537" s="2"/>
      <c r="L12537" s="2"/>
    </row>
    <row r="12538" spans="10:12">
      <c r="J12538" s="2"/>
      <c r="K12538" s="2"/>
      <c r="L12538" s="2"/>
    </row>
    <row r="12539" spans="10:12">
      <c r="J12539" s="2"/>
      <c r="K12539" s="2"/>
      <c r="L12539" s="2"/>
    </row>
    <row r="12540" spans="10:12">
      <c r="J12540" s="2"/>
      <c r="K12540" s="2"/>
      <c r="L12540" s="2"/>
    </row>
    <row r="12541" spans="10:12">
      <c r="J12541" s="2"/>
      <c r="K12541" s="2"/>
      <c r="L12541" s="2"/>
    </row>
    <row r="12542" spans="10:12">
      <c r="J12542" s="2"/>
      <c r="K12542" s="2"/>
      <c r="L12542" s="2"/>
    </row>
    <row r="12543" spans="10:12">
      <c r="J12543" s="2"/>
      <c r="K12543" s="2"/>
      <c r="L12543" s="2"/>
    </row>
    <row r="12544" spans="10:12">
      <c r="J12544" s="2"/>
      <c r="K12544" s="2"/>
      <c r="L12544" s="2"/>
    </row>
    <row r="12545" spans="10:12">
      <c r="J12545" s="2"/>
      <c r="K12545" s="2"/>
      <c r="L12545" s="2"/>
    </row>
    <row r="12546" spans="10:12">
      <c r="J12546" s="2"/>
      <c r="K12546" s="2"/>
      <c r="L12546" s="2"/>
    </row>
    <row r="12547" spans="10:12">
      <c r="J12547" s="2"/>
      <c r="K12547" s="2"/>
      <c r="L12547" s="2"/>
    </row>
    <row r="12548" spans="10:12">
      <c r="J12548" s="2"/>
      <c r="K12548" s="2"/>
      <c r="L12548" s="2"/>
    </row>
    <row r="12549" spans="10:12">
      <c r="J12549" s="2"/>
      <c r="K12549" s="2"/>
      <c r="L12549" s="2"/>
    </row>
    <row r="12550" spans="10:12">
      <c r="J12550" s="2"/>
      <c r="K12550" s="2"/>
      <c r="L12550" s="2"/>
    </row>
    <row r="12551" spans="10:12">
      <c r="J12551" s="2"/>
      <c r="K12551" s="2"/>
      <c r="L12551" s="2"/>
    </row>
    <row r="12552" spans="10:12">
      <c r="J12552" s="2"/>
      <c r="K12552" s="2"/>
      <c r="L12552" s="2"/>
    </row>
    <row r="12553" spans="10:12">
      <c r="J12553" s="2"/>
      <c r="K12553" s="2"/>
      <c r="L12553" s="2"/>
    </row>
    <row r="12554" spans="10:12">
      <c r="J12554" s="2"/>
      <c r="K12554" s="2"/>
      <c r="L12554" s="2"/>
    </row>
    <row r="12555" spans="10:12">
      <c r="J12555" s="2"/>
      <c r="K12555" s="2"/>
      <c r="L12555" s="2"/>
    </row>
    <row r="12556" spans="10:12">
      <c r="J12556" s="2"/>
      <c r="K12556" s="2"/>
      <c r="L12556" s="2"/>
    </row>
    <row r="12557" spans="10:12">
      <c r="J12557" s="2"/>
      <c r="K12557" s="2"/>
      <c r="L12557" s="2"/>
    </row>
    <row r="12558" spans="10:12">
      <c r="J12558" s="2"/>
      <c r="K12558" s="2"/>
      <c r="L12558" s="2"/>
    </row>
    <row r="12559" spans="10:12">
      <c r="J12559" s="2"/>
      <c r="K12559" s="2"/>
      <c r="L12559" s="2"/>
    </row>
    <row r="12560" spans="10:12">
      <c r="J12560" s="2"/>
      <c r="K12560" s="2"/>
      <c r="L12560" s="2"/>
    </row>
    <row r="12561" spans="10:12">
      <c r="J12561" s="2"/>
      <c r="K12561" s="2"/>
      <c r="L12561" s="2"/>
    </row>
    <row r="12562" spans="10:12">
      <c r="J12562" s="2"/>
      <c r="K12562" s="2"/>
      <c r="L12562" s="2"/>
    </row>
    <row r="12563" spans="10:12">
      <c r="J12563" s="2"/>
      <c r="K12563" s="2"/>
      <c r="L12563" s="2"/>
    </row>
    <row r="12564" spans="10:12">
      <c r="J12564" s="2"/>
      <c r="K12564" s="2"/>
      <c r="L12564" s="2"/>
    </row>
    <row r="12565" spans="10:12">
      <c r="J12565" s="2"/>
      <c r="K12565" s="2"/>
      <c r="L12565" s="2"/>
    </row>
    <row r="12566" spans="10:12">
      <c r="J12566" s="2"/>
      <c r="K12566" s="2"/>
      <c r="L12566" s="2"/>
    </row>
    <row r="12567" spans="10:12">
      <c r="J12567" s="2"/>
      <c r="K12567" s="2"/>
      <c r="L12567" s="2"/>
    </row>
    <row r="12568" spans="10:12">
      <c r="J12568" s="2"/>
      <c r="K12568" s="2"/>
      <c r="L12568" s="2"/>
    </row>
    <row r="12569" spans="10:12">
      <c r="J12569" s="2"/>
      <c r="K12569" s="2"/>
      <c r="L12569" s="2"/>
    </row>
    <row r="12570" spans="10:12">
      <c r="J12570" s="2"/>
      <c r="K12570" s="2"/>
      <c r="L12570" s="2"/>
    </row>
    <row r="12571" spans="10:12">
      <c r="J12571" s="2"/>
      <c r="K12571" s="2"/>
      <c r="L12571" s="2"/>
    </row>
    <row r="12572" spans="10:12">
      <c r="J12572" s="2"/>
      <c r="K12572" s="2"/>
      <c r="L12572" s="2"/>
    </row>
    <row r="12573" spans="10:12">
      <c r="J12573" s="2"/>
      <c r="K12573" s="2"/>
      <c r="L12573" s="2"/>
    </row>
    <row r="12574" spans="10:12">
      <c r="J12574" s="2"/>
      <c r="K12574" s="2"/>
      <c r="L12574" s="2"/>
    </row>
    <row r="12575" spans="10:12">
      <c r="J12575" s="2"/>
      <c r="K12575" s="2"/>
      <c r="L12575" s="2"/>
    </row>
    <row r="12576" spans="10:12">
      <c r="J12576" s="2"/>
      <c r="K12576" s="2"/>
      <c r="L12576" s="2"/>
    </row>
    <row r="12577" spans="10:12">
      <c r="J12577" s="2"/>
      <c r="K12577" s="2"/>
      <c r="L12577" s="2"/>
    </row>
    <row r="12578" spans="10:12">
      <c r="J12578" s="2"/>
      <c r="K12578" s="2"/>
      <c r="L12578" s="2"/>
    </row>
    <row r="12579" spans="10:12">
      <c r="J12579" s="2"/>
      <c r="K12579" s="2"/>
      <c r="L12579" s="2"/>
    </row>
    <row r="12580" spans="10:12">
      <c r="J12580" s="2"/>
      <c r="K12580" s="2"/>
      <c r="L12580" s="2"/>
    </row>
    <row r="12581" spans="10:12">
      <c r="J12581" s="2"/>
      <c r="K12581" s="2"/>
      <c r="L12581" s="2"/>
    </row>
    <row r="12582" spans="10:12">
      <c r="J12582" s="2"/>
      <c r="K12582" s="2"/>
      <c r="L12582" s="2"/>
    </row>
    <row r="12583" spans="10:12">
      <c r="J12583" s="2"/>
      <c r="K12583" s="2"/>
      <c r="L12583" s="2"/>
    </row>
    <row r="12584" spans="10:12">
      <c r="J12584" s="2"/>
      <c r="K12584" s="2"/>
      <c r="L12584" s="2"/>
    </row>
    <row r="12585" spans="10:12">
      <c r="J12585" s="2"/>
      <c r="K12585" s="2"/>
      <c r="L12585" s="2"/>
    </row>
    <row r="12586" spans="10:12">
      <c r="J12586" s="2"/>
      <c r="K12586" s="2"/>
      <c r="L12586" s="2"/>
    </row>
    <row r="12587" spans="10:12">
      <c r="J12587" s="2"/>
      <c r="K12587" s="2"/>
      <c r="L12587" s="2"/>
    </row>
    <row r="12588" spans="10:12">
      <c r="J12588" s="2"/>
      <c r="K12588" s="2"/>
      <c r="L12588" s="2"/>
    </row>
    <row r="12589" spans="10:12">
      <c r="J12589" s="2"/>
      <c r="K12589" s="2"/>
      <c r="L12589" s="2"/>
    </row>
    <row r="12590" spans="10:12">
      <c r="J12590" s="2"/>
      <c r="K12590" s="2"/>
      <c r="L12590" s="2"/>
    </row>
    <row r="12591" spans="10:12">
      <c r="J12591" s="2"/>
      <c r="K12591" s="2"/>
      <c r="L12591" s="2"/>
    </row>
    <row r="12592" spans="10:12">
      <c r="J12592" s="2"/>
      <c r="K12592" s="2"/>
      <c r="L12592" s="2"/>
    </row>
    <row r="12593" spans="10:12">
      <c r="J12593" s="2"/>
      <c r="K12593" s="2"/>
      <c r="L12593" s="2"/>
    </row>
    <row r="12594" spans="10:12">
      <c r="J12594" s="2"/>
      <c r="K12594" s="2"/>
      <c r="L12594" s="2"/>
    </row>
    <row r="12595" spans="10:12">
      <c r="J12595" s="2"/>
      <c r="K12595" s="2"/>
      <c r="L12595" s="2"/>
    </row>
    <row r="12596" spans="10:12">
      <c r="J12596" s="2"/>
      <c r="K12596" s="2"/>
      <c r="L12596" s="2"/>
    </row>
    <row r="12597" spans="10:12">
      <c r="J12597" s="2"/>
      <c r="K12597" s="2"/>
      <c r="L12597" s="2"/>
    </row>
    <row r="12598" spans="10:12">
      <c r="J12598" s="2"/>
      <c r="K12598" s="2"/>
      <c r="L12598" s="2"/>
    </row>
    <row r="12599" spans="10:12">
      <c r="J12599" s="2"/>
      <c r="K12599" s="2"/>
      <c r="L12599" s="2"/>
    </row>
    <row r="12600" spans="10:12">
      <c r="J12600" s="2"/>
      <c r="K12600" s="2"/>
      <c r="L12600" s="2"/>
    </row>
    <row r="12601" spans="10:12">
      <c r="J12601" s="2"/>
      <c r="K12601" s="2"/>
      <c r="L12601" s="2"/>
    </row>
    <row r="12602" spans="10:12">
      <c r="J12602" s="2"/>
      <c r="K12602" s="2"/>
      <c r="L12602" s="2"/>
    </row>
    <row r="12603" spans="10:12">
      <c r="J12603" s="2"/>
      <c r="K12603" s="2"/>
      <c r="L12603" s="2"/>
    </row>
    <row r="12604" spans="10:12">
      <c r="J12604" s="2"/>
      <c r="K12604" s="2"/>
      <c r="L12604" s="2"/>
    </row>
    <row r="12605" spans="10:12">
      <c r="J12605" s="2"/>
      <c r="K12605" s="2"/>
      <c r="L12605" s="2"/>
    </row>
    <row r="12606" spans="10:12">
      <c r="J12606" s="2"/>
      <c r="K12606" s="2"/>
      <c r="L12606" s="2"/>
    </row>
    <row r="12607" spans="10:12">
      <c r="J12607" s="2"/>
      <c r="K12607" s="2"/>
      <c r="L12607" s="2"/>
    </row>
    <row r="12608" spans="10:12">
      <c r="J12608" s="2"/>
      <c r="K12608" s="2"/>
      <c r="L12608" s="2"/>
    </row>
    <row r="12609" spans="10:12">
      <c r="J12609" s="2"/>
      <c r="K12609" s="2"/>
      <c r="L12609" s="2"/>
    </row>
    <row r="12610" spans="10:12">
      <c r="J12610" s="2"/>
      <c r="K12610" s="2"/>
      <c r="L12610" s="2"/>
    </row>
    <row r="12611" spans="10:12">
      <c r="J12611" s="2"/>
      <c r="K12611" s="2"/>
      <c r="L12611" s="2"/>
    </row>
    <row r="12612" spans="10:12">
      <c r="J12612" s="2"/>
      <c r="K12612" s="2"/>
      <c r="L12612" s="2"/>
    </row>
    <row r="12613" spans="10:12">
      <c r="J12613" s="2"/>
      <c r="K12613" s="2"/>
      <c r="L12613" s="2"/>
    </row>
    <row r="12614" spans="10:12">
      <c r="J12614" s="2"/>
      <c r="K12614" s="2"/>
      <c r="L12614" s="2"/>
    </row>
    <row r="12615" spans="10:12">
      <c r="J12615" s="2"/>
      <c r="K12615" s="2"/>
      <c r="L12615" s="2"/>
    </row>
    <row r="12616" spans="10:12">
      <c r="J12616" s="2"/>
      <c r="K12616" s="2"/>
      <c r="L12616" s="2"/>
    </row>
    <row r="12617" spans="10:12">
      <c r="J12617" s="2"/>
      <c r="K12617" s="2"/>
      <c r="L12617" s="2"/>
    </row>
    <row r="12618" spans="10:12">
      <c r="J12618" s="2"/>
      <c r="K12618" s="2"/>
      <c r="L12618" s="2"/>
    </row>
    <row r="12619" spans="10:12">
      <c r="J12619" s="2"/>
      <c r="K12619" s="2"/>
      <c r="L12619" s="2"/>
    </row>
    <row r="12620" spans="10:12">
      <c r="J12620" s="2"/>
      <c r="K12620" s="2"/>
      <c r="L12620" s="2"/>
    </row>
    <row r="12621" spans="10:12">
      <c r="J12621" s="2"/>
      <c r="K12621" s="2"/>
      <c r="L12621" s="2"/>
    </row>
    <row r="12622" spans="10:12">
      <c r="J12622" s="2"/>
      <c r="K12622" s="2"/>
      <c r="L12622" s="2"/>
    </row>
    <row r="12623" spans="10:12">
      <c r="J12623" s="2"/>
      <c r="K12623" s="2"/>
      <c r="L12623" s="2"/>
    </row>
    <row r="12624" spans="10:12">
      <c r="J12624" s="2"/>
      <c r="K12624" s="2"/>
      <c r="L12624" s="2"/>
    </row>
    <row r="12625" spans="10:12">
      <c r="J12625" s="2"/>
      <c r="K12625" s="2"/>
      <c r="L12625" s="2"/>
    </row>
    <row r="12626" spans="10:12">
      <c r="J12626" s="2"/>
      <c r="K12626" s="2"/>
      <c r="L12626" s="2"/>
    </row>
    <row r="12627" spans="10:12">
      <c r="J12627" s="2"/>
      <c r="K12627" s="2"/>
      <c r="L12627" s="2"/>
    </row>
    <row r="12628" spans="10:12">
      <c r="J12628" s="2"/>
      <c r="K12628" s="2"/>
      <c r="L12628" s="2"/>
    </row>
    <row r="12629" spans="10:12">
      <c r="J12629" s="2"/>
      <c r="K12629" s="2"/>
      <c r="L12629" s="2"/>
    </row>
    <row r="12630" spans="10:12">
      <c r="J12630" s="2"/>
      <c r="K12630" s="2"/>
      <c r="L12630" s="2"/>
    </row>
    <row r="12631" spans="10:12">
      <c r="J12631" s="2"/>
      <c r="K12631" s="2"/>
      <c r="L12631" s="2"/>
    </row>
    <row r="12632" spans="10:12">
      <c r="J12632" s="2"/>
      <c r="K12632" s="2"/>
      <c r="L12632" s="2"/>
    </row>
    <row r="12633" spans="10:12">
      <c r="J12633" s="2"/>
      <c r="K12633" s="2"/>
      <c r="L12633" s="2"/>
    </row>
    <row r="12634" spans="10:12">
      <c r="J12634" s="2"/>
      <c r="K12634" s="2"/>
      <c r="L12634" s="2"/>
    </row>
    <row r="12635" spans="10:12">
      <c r="J12635" s="2"/>
      <c r="K12635" s="2"/>
      <c r="L12635" s="2"/>
    </row>
    <row r="12636" spans="10:12">
      <c r="J12636" s="2"/>
      <c r="K12636" s="2"/>
      <c r="L12636" s="2"/>
    </row>
    <row r="12637" spans="10:12">
      <c r="J12637" s="2"/>
      <c r="K12637" s="2"/>
      <c r="L12637" s="2"/>
    </row>
    <row r="12638" spans="10:12">
      <c r="J12638" s="2"/>
      <c r="K12638" s="2"/>
      <c r="L12638" s="2"/>
    </row>
    <row r="12639" spans="10:12">
      <c r="J12639" s="2"/>
      <c r="K12639" s="2"/>
      <c r="L12639" s="2"/>
    </row>
    <row r="12640" spans="10:12">
      <c r="J12640" s="2"/>
      <c r="K12640" s="2"/>
      <c r="L12640" s="2"/>
    </row>
    <row r="12641" spans="10:12">
      <c r="J12641" s="2"/>
      <c r="K12641" s="2"/>
      <c r="L12641" s="2"/>
    </row>
    <row r="12642" spans="10:12">
      <c r="J12642" s="2"/>
      <c r="K12642" s="2"/>
      <c r="L12642" s="2"/>
    </row>
    <row r="12643" spans="10:12">
      <c r="J12643" s="2"/>
      <c r="K12643" s="2"/>
      <c r="L12643" s="2"/>
    </row>
    <row r="12644" spans="10:12">
      <c r="J12644" s="2"/>
      <c r="K12644" s="2"/>
      <c r="L12644" s="2"/>
    </row>
    <row r="12645" spans="10:12">
      <c r="J12645" s="2"/>
      <c r="K12645" s="2"/>
      <c r="L12645" s="2"/>
    </row>
    <row r="12646" spans="10:12">
      <c r="J12646" s="2"/>
      <c r="K12646" s="2"/>
      <c r="L12646" s="2"/>
    </row>
    <row r="12647" spans="10:12">
      <c r="J12647" s="2"/>
      <c r="K12647" s="2"/>
      <c r="L12647" s="2"/>
    </row>
    <row r="12648" spans="10:12">
      <c r="J12648" s="2"/>
      <c r="K12648" s="2"/>
      <c r="L12648" s="2"/>
    </row>
    <row r="12649" spans="10:12">
      <c r="J12649" s="2"/>
      <c r="K12649" s="2"/>
      <c r="L12649" s="2"/>
    </row>
    <row r="12650" spans="10:12">
      <c r="J12650" s="2"/>
      <c r="K12650" s="2"/>
      <c r="L12650" s="2"/>
    </row>
    <row r="12651" spans="10:12">
      <c r="J12651" s="2"/>
      <c r="K12651" s="2"/>
      <c r="L12651" s="2"/>
    </row>
    <row r="12652" spans="10:12">
      <c r="J12652" s="2"/>
      <c r="K12652" s="2"/>
      <c r="L12652" s="2"/>
    </row>
    <row r="12653" spans="10:12">
      <c r="J12653" s="2"/>
      <c r="K12653" s="2"/>
      <c r="L12653" s="2"/>
    </row>
    <row r="12654" spans="10:12">
      <c r="J12654" s="2"/>
      <c r="K12654" s="2"/>
      <c r="L12654" s="2"/>
    </row>
    <row r="12655" spans="10:12">
      <c r="J12655" s="2"/>
      <c r="K12655" s="2"/>
      <c r="L12655" s="2"/>
    </row>
    <row r="12656" spans="10:12">
      <c r="J12656" s="2"/>
      <c r="K12656" s="2"/>
      <c r="L12656" s="2"/>
    </row>
    <row r="12657" spans="10:12">
      <c r="J12657" s="2"/>
      <c r="K12657" s="2"/>
      <c r="L12657" s="2"/>
    </row>
    <row r="12658" spans="10:12">
      <c r="J12658" s="2"/>
      <c r="K12658" s="2"/>
      <c r="L12658" s="2"/>
    </row>
    <row r="12659" spans="10:12">
      <c r="J12659" s="2"/>
      <c r="K12659" s="2"/>
      <c r="L12659" s="2"/>
    </row>
    <row r="12660" spans="10:12">
      <c r="J12660" s="2"/>
      <c r="K12660" s="2"/>
      <c r="L12660" s="2"/>
    </row>
    <row r="12661" spans="10:12">
      <c r="J12661" s="2"/>
      <c r="K12661" s="2"/>
      <c r="L12661" s="2"/>
    </row>
    <row r="12662" spans="10:12">
      <c r="J12662" s="2"/>
      <c r="K12662" s="2"/>
      <c r="L12662" s="2"/>
    </row>
    <row r="12663" spans="10:12">
      <c r="J12663" s="2"/>
      <c r="K12663" s="2"/>
      <c r="L12663" s="2"/>
    </row>
    <row r="12664" spans="10:12">
      <c r="J12664" s="2"/>
      <c r="K12664" s="2"/>
      <c r="L12664" s="2"/>
    </row>
    <row r="12665" spans="10:12">
      <c r="J12665" s="2"/>
      <c r="K12665" s="2"/>
      <c r="L12665" s="2"/>
    </row>
    <row r="12666" spans="10:12">
      <c r="J12666" s="2"/>
      <c r="K12666" s="2"/>
      <c r="L12666" s="2"/>
    </row>
    <row r="12667" spans="10:12">
      <c r="J12667" s="2"/>
      <c r="K12667" s="2"/>
      <c r="L12667" s="2"/>
    </row>
    <row r="12668" spans="10:12">
      <c r="J12668" s="2"/>
      <c r="K12668" s="2"/>
      <c r="L12668" s="2"/>
    </row>
    <row r="12669" spans="10:12">
      <c r="J12669" s="2"/>
      <c r="K12669" s="2"/>
      <c r="L12669" s="2"/>
    </row>
    <row r="12670" spans="10:12">
      <c r="J12670" s="2"/>
      <c r="K12670" s="2"/>
      <c r="L12670" s="2"/>
    </row>
    <row r="12671" spans="10:12">
      <c r="J12671" s="2"/>
      <c r="K12671" s="2"/>
      <c r="L12671" s="2"/>
    </row>
    <row r="12672" spans="10:12">
      <c r="J12672" s="2"/>
      <c r="K12672" s="2"/>
      <c r="L12672" s="2"/>
    </row>
    <row r="12673" spans="10:12">
      <c r="J12673" s="2"/>
      <c r="K12673" s="2"/>
      <c r="L12673" s="2"/>
    </row>
    <row r="12674" spans="10:12">
      <c r="J12674" s="2"/>
      <c r="K12674" s="2"/>
      <c r="L12674" s="2"/>
    </row>
    <row r="12675" spans="10:12">
      <c r="J12675" s="2"/>
      <c r="K12675" s="2"/>
      <c r="L12675" s="2"/>
    </row>
    <row r="12676" spans="10:12">
      <c r="J12676" s="2"/>
      <c r="K12676" s="2"/>
      <c r="L12676" s="2"/>
    </row>
    <row r="12677" spans="10:12">
      <c r="J12677" s="2"/>
      <c r="K12677" s="2"/>
      <c r="L12677" s="2"/>
    </row>
    <row r="12678" spans="10:12">
      <c r="J12678" s="2"/>
      <c r="K12678" s="2"/>
      <c r="L12678" s="2"/>
    </row>
    <row r="12679" spans="10:12">
      <c r="J12679" s="2"/>
      <c r="K12679" s="2"/>
      <c r="L12679" s="2"/>
    </row>
    <row r="12680" spans="10:12">
      <c r="J12680" s="2"/>
      <c r="K12680" s="2"/>
      <c r="L12680" s="2"/>
    </row>
    <row r="12681" spans="10:12">
      <c r="J12681" s="2"/>
      <c r="K12681" s="2"/>
      <c r="L12681" s="2"/>
    </row>
    <row r="12682" spans="10:12">
      <c r="J12682" s="2"/>
      <c r="K12682" s="2"/>
      <c r="L12682" s="2"/>
    </row>
    <row r="12683" spans="10:12">
      <c r="J12683" s="2"/>
      <c r="K12683" s="2"/>
      <c r="L12683" s="2"/>
    </row>
    <row r="12684" spans="10:12">
      <c r="J12684" s="2"/>
      <c r="K12684" s="2"/>
      <c r="L12684" s="2"/>
    </row>
    <row r="12685" spans="10:12">
      <c r="J12685" s="2"/>
      <c r="K12685" s="2"/>
      <c r="L12685" s="2"/>
    </row>
    <row r="12686" spans="10:12">
      <c r="J12686" s="2"/>
      <c r="K12686" s="2"/>
      <c r="L12686" s="2"/>
    </row>
    <row r="12687" spans="10:12">
      <c r="J12687" s="2"/>
      <c r="K12687" s="2"/>
      <c r="L12687" s="2"/>
    </row>
    <row r="12688" spans="10:12">
      <c r="J12688" s="2"/>
      <c r="K12688" s="2"/>
      <c r="L12688" s="2"/>
    </row>
    <row r="12689" spans="10:12">
      <c r="J12689" s="2"/>
      <c r="K12689" s="2"/>
      <c r="L12689" s="2"/>
    </row>
    <row r="12690" spans="10:12">
      <c r="J12690" s="2"/>
      <c r="K12690" s="2"/>
      <c r="L12690" s="2"/>
    </row>
    <row r="12691" spans="10:12">
      <c r="J12691" s="2"/>
      <c r="K12691" s="2"/>
      <c r="L12691" s="2"/>
    </row>
    <row r="12692" spans="10:12">
      <c r="J12692" s="2"/>
      <c r="K12692" s="2"/>
      <c r="L12692" s="2"/>
    </row>
    <row r="12693" spans="10:12">
      <c r="J12693" s="2"/>
      <c r="K12693" s="2"/>
      <c r="L12693" s="2"/>
    </row>
    <row r="12694" spans="10:12">
      <c r="J12694" s="2"/>
      <c r="K12694" s="2"/>
      <c r="L12694" s="2"/>
    </row>
    <row r="12695" spans="10:12">
      <c r="J12695" s="2"/>
      <c r="K12695" s="2"/>
      <c r="L12695" s="2"/>
    </row>
    <row r="12696" spans="10:12">
      <c r="J12696" s="2"/>
      <c r="K12696" s="2"/>
      <c r="L12696" s="2"/>
    </row>
    <row r="12697" spans="10:12">
      <c r="J12697" s="2"/>
      <c r="K12697" s="2"/>
      <c r="L12697" s="2"/>
    </row>
    <row r="12698" spans="10:12">
      <c r="J12698" s="2"/>
      <c r="K12698" s="2"/>
      <c r="L12698" s="2"/>
    </row>
    <row r="12699" spans="10:12">
      <c r="J12699" s="2"/>
      <c r="K12699" s="2"/>
      <c r="L12699" s="2"/>
    </row>
    <row r="12700" spans="10:12">
      <c r="J12700" s="2"/>
      <c r="K12700" s="2"/>
      <c r="L12700" s="2"/>
    </row>
    <row r="12701" spans="10:12">
      <c r="J12701" s="2"/>
      <c r="K12701" s="2"/>
      <c r="L12701" s="2"/>
    </row>
    <row r="12702" spans="10:12">
      <c r="J12702" s="2"/>
      <c r="K12702" s="2"/>
      <c r="L12702" s="2"/>
    </row>
    <row r="12703" spans="10:12">
      <c r="J12703" s="2"/>
      <c r="K12703" s="2"/>
      <c r="L12703" s="2"/>
    </row>
    <row r="12704" spans="10:12">
      <c r="J12704" s="2"/>
      <c r="K12704" s="2"/>
      <c r="L12704" s="2"/>
    </row>
    <row r="12705" spans="10:12">
      <c r="J12705" s="2"/>
      <c r="K12705" s="2"/>
      <c r="L12705" s="2"/>
    </row>
    <row r="12706" spans="10:12">
      <c r="J12706" s="2"/>
      <c r="K12706" s="2"/>
      <c r="L12706" s="2"/>
    </row>
    <row r="12707" spans="10:12">
      <c r="J12707" s="2"/>
      <c r="K12707" s="2"/>
      <c r="L12707" s="2"/>
    </row>
    <row r="12708" spans="10:12">
      <c r="J12708" s="2"/>
      <c r="K12708" s="2"/>
      <c r="L12708" s="2"/>
    </row>
    <row r="12709" spans="10:12">
      <c r="J12709" s="2"/>
      <c r="K12709" s="2"/>
      <c r="L12709" s="2"/>
    </row>
    <row r="12710" spans="10:12">
      <c r="J12710" s="2"/>
      <c r="K12710" s="2"/>
      <c r="L12710" s="2"/>
    </row>
    <row r="12711" spans="10:12">
      <c r="J12711" s="2"/>
      <c r="K12711" s="2"/>
      <c r="L12711" s="2"/>
    </row>
    <row r="12712" spans="10:12">
      <c r="J12712" s="2"/>
      <c r="K12712" s="2"/>
      <c r="L12712" s="2"/>
    </row>
    <row r="12713" spans="10:12">
      <c r="J12713" s="2"/>
      <c r="K12713" s="2"/>
      <c r="L12713" s="2"/>
    </row>
    <row r="12714" spans="10:12">
      <c r="J12714" s="2"/>
      <c r="K12714" s="2"/>
      <c r="L12714" s="2"/>
    </row>
    <row r="12715" spans="10:12">
      <c r="J12715" s="2"/>
      <c r="K12715" s="2"/>
      <c r="L12715" s="2"/>
    </row>
    <row r="12716" spans="10:12">
      <c r="J12716" s="2"/>
      <c r="K12716" s="2"/>
      <c r="L12716" s="2"/>
    </row>
    <row r="12717" spans="10:12">
      <c r="J12717" s="2"/>
      <c r="K12717" s="2"/>
      <c r="L12717" s="2"/>
    </row>
    <row r="12718" spans="10:12">
      <c r="J12718" s="2"/>
      <c r="K12718" s="2"/>
      <c r="L12718" s="2"/>
    </row>
    <row r="12719" spans="10:12">
      <c r="J12719" s="2"/>
      <c r="K12719" s="2"/>
      <c r="L12719" s="2"/>
    </row>
    <row r="12720" spans="10:12">
      <c r="J12720" s="2"/>
      <c r="K12720" s="2"/>
      <c r="L12720" s="2"/>
    </row>
    <row r="12721" spans="10:12">
      <c r="J12721" s="2"/>
      <c r="K12721" s="2"/>
      <c r="L12721" s="2"/>
    </row>
    <row r="12722" spans="10:12">
      <c r="J12722" s="2"/>
      <c r="K12722" s="2"/>
      <c r="L12722" s="2"/>
    </row>
    <row r="12723" spans="10:12">
      <c r="J12723" s="2"/>
      <c r="K12723" s="2"/>
      <c r="L12723" s="2"/>
    </row>
    <row r="12724" spans="10:12">
      <c r="J12724" s="2"/>
      <c r="K12724" s="2"/>
      <c r="L12724" s="2"/>
    </row>
    <row r="12725" spans="10:12">
      <c r="J12725" s="2"/>
      <c r="K12725" s="2"/>
      <c r="L12725" s="2"/>
    </row>
    <row r="12726" spans="10:12">
      <c r="J12726" s="2"/>
      <c r="K12726" s="2"/>
      <c r="L12726" s="2"/>
    </row>
    <row r="12727" spans="10:12">
      <c r="J12727" s="2"/>
      <c r="K12727" s="2"/>
      <c r="L12727" s="2"/>
    </row>
    <row r="12728" spans="10:12">
      <c r="J12728" s="2"/>
      <c r="K12728" s="2"/>
      <c r="L12728" s="2"/>
    </row>
    <row r="12729" spans="10:12">
      <c r="J12729" s="2"/>
      <c r="K12729" s="2"/>
      <c r="L12729" s="2"/>
    </row>
    <row r="12730" spans="10:12">
      <c r="J12730" s="2"/>
      <c r="K12730" s="2"/>
      <c r="L12730" s="2"/>
    </row>
    <row r="12731" spans="10:12">
      <c r="J12731" s="2"/>
      <c r="K12731" s="2"/>
      <c r="L12731" s="2"/>
    </row>
    <row r="12732" spans="10:12">
      <c r="J12732" s="2"/>
      <c r="K12732" s="2"/>
      <c r="L12732" s="2"/>
    </row>
    <row r="12733" spans="10:12">
      <c r="J12733" s="2"/>
      <c r="K12733" s="2"/>
      <c r="L12733" s="2"/>
    </row>
    <row r="12734" spans="10:12">
      <c r="J12734" s="2"/>
      <c r="K12734" s="2"/>
      <c r="L12734" s="2"/>
    </row>
    <row r="12735" spans="10:12">
      <c r="J12735" s="2"/>
      <c r="K12735" s="2"/>
      <c r="L12735" s="2"/>
    </row>
    <row r="12736" spans="10:12">
      <c r="J12736" s="2"/>
      <c r="K12736" s="2"/>
      <c r="L12736" s="2"/>
    </row>
    <row r="12737" spans="10:12">
      <c r="J12737" s="2"/>
      <c r="K12737" s="2"/>
      <c r="L12737" s="2"/>
    </row>
    <row r="12738" spans="10:12">
      <c r="J12738" s="2"/>
      <c r="K12738" s="2"/>
      <c r="L12738" s="2"/>
    </row>
    <row r="12739" spans="10:12">
      <c r="J12739" s="2"/>
      <c r="K12739" s="2"/>
      <c r="L12739" s="2"/>
    </row>
    <row r="12740" spans="10:12">
      <c r="J12740" s="2"/>
      <c r="K12740" s="2"/>
      <c r="L12740" s="2"/>
    </row>
    <row r="12741" spans="10:12">
      <c r="J12741" s="2"/>
      <c r="K12741" s="2"/>
      <c r="L12741" s="2"/>
    </row>
    <row r="12742" spans="10:12">
      <c r="J12742" s="2"/>
      <c r="K12742" s="2"/>
      <c r="L12742" s="2"/>
    </row>
    <row r="12743" spans="10:12">
      <c r="J12743" s="2"/>
      <c r="K12743" s="2"/>
      <c r="L12743" s="2"/>
    </row>
    <row r="12744" spans="10:12">
      <c r="J12744" s="2"/>
      <c r="K12744" s="2"/>
      <c r="L12744" s="2"/>
    </row>
    <row r="12745" spans="10:12">
      <c r="J12745" s="2"/>
      <c r="K12745" s="2"/>
      <c r="L12745" s="2"/>
    </row>
    <row r="12746" spans="10:12">
      <c r="J12746" s="2"/>
      <c r="K12746" s="2"/>
      <c r="L12746" s="2"/>
    </row>
    <row r="12747" spans="10:12">
      <c r="J12747" s="2"/>
      <c r="K12747" s="2"/>
      <c r="L12747" s="2"/>
    </row>
    <row r="12748" spans="10:12">
      <c r="J12748" s="2"/>
      <c r="K12748" s="2"/>
      <c r="L12748" s="2"/>
    </row>
    <row r="12749" spans="10:12">
      <c r="J12749" s="2"/>
      <c r="K12749" s="2"/>
      <c r="L12749" s="2"/>
    </row>
    <row r="12750" spans="10:12">
      <c r="J12750" s="2"/>
      <c r="K12750" s="2"/>
      <c r="L12750" s="2"/>
    </row>
    <row r="12751" spans="10:12">
      <c r="J12751" s="2"/>
      <c r="K12751" s="2"/>
      <c r="L12751" s="2"/>
    </row>
    <row r="12752" spans="10:12">
      <c r="J12752" s="2"/>
      <c r="K12752" s="2"/>
      <c r="L12752" s="2"/>
    </row>
    <row r="12753" spans="10:12">
      <c r="J12753" s="2"/>
      <c r="K12753" s="2"/>
      <c r="L12753" s="2"/>
    </row>
    <row r="12754" spans="10:12">
      <c r="J12754" s="2"/>
      <c r="K12754" s="2"/>
      <c r="L12754" s="2"/>
    </row>
    <row r="12755" spans="10:12">
      <c r="J12755" s="2"/>
      <c r="K12755" s="2"/>
      <c r="L12755" s="2"/>
    </row>
    <row r="12756" spans="10:12">
      <c r="J12756" s="2"/>
      <c r="K12756" s="2"/>
      <c r="L12756" s="2"/>
    </row>
    <row r="12757" spans="10:12">
      <c r="J12757" s="2"/>
      <c r="K12757" s="2"/>
      <c r="L12757" s="2"/>
    </row>
    <row r="12758" spans="10:12">
      <c r="J12758" s="2"/>
      <c r="K12758" s="2"/>
      <c r="L12758" s="2"/>
    </row>
    <row r="12759" spans="10:12">
      <c r="J12759" s="2"/>
      <c r="K12759" s="2"/>
      <c r="L12759" s="2"/>
    </row>
    <row r="12760" spans="10:12">
      <c r="J12760" s="2"/>
      <c r="K12760" s="2"/>
      <c r="L12760" s="2"/>
    </row>
    <row r="12761" spans="10:12">
      <c r="J12761" s="2"/>
      <c r="K12761" s="2"/>
      <c r="L12761" s="2"/>
    </row>
    <row r="12762" spans="10:12">
      <c r="J12762" s="2"/>
      <c r="K12762" s="2"/>
      <c r="L12762" s="2"/>
    </row>
    <row r="12763" spans="10:12">
      <c r="J12763" s="2"/>
      <c r="K12763" s="2"/>
      <c r="L12763" s="2"/>
    </row>
    <row r="12764" spans="10:12">
      <c r="J12764" s="2"/>
      <c r="K12764" s="2"/>
      <c r="L12764" s="2"/>
    </row>
    <row r="12765" spans="10:12">
      <c r="J12765" s="2"/>
      <c r="K12765" s="2"/>
      <c r="L12765" s="2"/>
    </row>
    <row r="12766" spans="10:12">
      <c r="J12766" s="2"/>
      <c r="K12766" s="2"/>
      <c r="L12766" s="2"/>
    </row>
    <row r="12767" spans="10:12">
      <c r="J12767" s="2"/>
      <c r="K12767" s="2"/>
      <c r="L12767" s="2"/>
    </row>
    <row r="12768" spans="10:12">
      <c r="J12768" s="2"/>
      <c r="K12768" s="2"/>
      <c r="L12768" s="2"/>
    </row>
    <row r="12769" spans="10:12">
      <c r="J12769" s="2"/>
      <c r="K12769" s="2"/>
      <c r="L12769" s="2"/>
    </row>
    <row r="12770" spans="10:12">
      <c r="J12770" s="2"/>
      <c r="K12770" s="2"/>
      <c r="L12770" s="2"/>
    </row>
    <row r="12771" spans="10:12">
      <c r="J12771" s="2"/>
      <c r="K12771" s="2"/>
      <c r="L12771" s="2"/>
    </row>
    <row r="12772" spans="10:12">
      <c r="J12772" s="2"/>
      <c r="K12772" s="2"/>
      <c r="L12772" s="2"/>
    </row>
    <row r="12773" spans="10:12">
      <c r="J12773" s="2"/>
      <c r="K12773" s="2"/>
      <c r="L12773" s="2"/>
    </row>
    <row r="12774" spans="10:12">
      <c r="J12774" s="2"/>
      <c r="K12774" s="2"/>
      <c r="L12774" s="2"/>
    </row>
    <row r="12775" spans="10:12">
      <c r="J12775" s="2"/>
      <c r="K12775" s="2"/>
      <c r="L12775" s="2"/>
    </row>
    <row r="12776" spans="10:12">
      <c r="J12776" s="2"/>
      <c r="K12776" s="2"/>
      <c r="L12776" s="2"/>
    </row>
    <row r="12777" spans="10:12">
      <c r="J12777" s="2"/>
      <c r="K12777" s="2"/>
      <c r="L12777" s="2"/>
    </row>
    <row r="12778" spans="10:12">
      <c r="J12778" s="2"/>
      <c r="K12778" s="2"/>
      <c r="L12778" s="2"/>
    </row>
    <row r="12779" spans="10:12">
      <c r="J12779" s="2"/>
      <c r="K12779" s="2"/>
      <c r="L12779" s="2"/>
    </row>
    <row r="12780" spans="10:12">
      <c r="J12780" s="2"/>
      <c r="K12780" s="2"/>
      <c r="L12780" s="2"/>
    </row>
    <row r="12781" spans="10:12">
      <c r="J12781" s="2"/>
      <c r="K12781" s="2"/>
      <c r="L12781" s="2"/>
    </row>
    <row r="12782" spans="10:12">
      <c r="J12782" s="2"/>
      <c r="K12782" s="2"/>
      <c r="L12782" s="2"/>
    </row>
    <row r="12783" spans="10:12">
      <c r="J12783" s="2"/>
      <c r="K12783" s="2"/>
      <c r="L12783" s="2"/>
    </row>
    <row r="12784" spans="10:12">
      <c r="J12784" s="2"/>
      <c r="K12784" s="2"/>
      <c r="L12784" s="2"/>
    </row>
    <row r="12785" spans="10:12">
      <c r="J12785" s="2"/>
      <c r="K12785" s="2"/>
      <c r="L12785" s="2"/>
    </row>
    <row r="12786" spans="10:12">
      <c r="J12786" s="2"/>
      <c r="K12786" s="2"/>
      <c r="L12786" s="2"/>
    </row>
    <row r="12787" spans="10:12">
      <c r="J12787" s="2"/>
      <c r="K12787" s="2"/>
      <c r="L12787" s="2"/>
    </row>
    <row r="12788" spans="10:12">
      <c r="J12788" s="2"/>
      <c r="K12788" s="2"/>
      <c r="L12788" s="2"/>
    </row>
    <row r="12789" spans="10:12">
      <c r="J12789" s="2"/>
      <c r="K12789" s="2"/>
      <c r="L12789" s="2"/>
    </row>
    <row r="12790" spans="10:12">
      <c r="J12790" s="2"/>
      <c r="K12790" s="2"/>
      <c r="L12790" s="2"/>
    </row>
    <row r="12791" spans="10:12">
      <c r="J12791" s="2"/>
      <c r="K12791" s="2"/>
      <c r="L12791" s="2"/>
    </row>
    <row r="12792" spans="10:12">
      <c r="J12792" s="2"/>
      <c r="K12792" s="2"/>
      <c r="L12792" s="2"/>
    </row>
    <row r="12793" spans="10:12">
      <c r="J12793" s="2"/>
      <c r="K12793" s="2"/>
      <c r="L12793" s="2"/>
    </row>
    <row r="12794" spans="10:12">
      <c r="J12794" s="2"/>
      <c r="K12794" s="2"/>
      <c r="L12794" s="2"/>
    </row>
    <row r="12795" spans="10:12">
      <c r="J12795" s="2"/>
      <c r="K12795" s="2"/>
      <c r="L12795" s="2"/>
    </row>
    <row r="12796" spans="10:12">
      <c r="J12796" s="2"/>
      <c r="K12796" s="2"/>
      <c r="L12796" s="2"/>
    </row>
    <row r="12797" spans="10:12">
      <c r="J12797" s="2"/>
      <c r="K12797" s="2"/>
      <c r="L12797" s="2"/>
    </row>
    <row r="12798" spans="10:12">
      <c r="J12798" s="2"/>
      <c r="K12798" s="2"/>
      <c r="L12798" s="2"/>
    </row>
    <row r="12799" spans="10:12">
      <c r="J12799" s="2"/>
      <c r="K12799" s="2"/>
      <c r="L12799" s="2"/>
    </row>
    <row r="12800" spans="10:12">
      <c r="J12800" s="2"/>
      <c r="K12800" s="2"/>
      <c r="L12800" s="2"/>
    </row>
    <row r="12801" spans="10:12">
      <c r="J12801" s="2"/>
      <c r="K12801" s="2"/>
      <c r="L12801" s="2"/>
    </row>
    <row r="12802" spans="10:12">
      <c r="J12802" s="2"/>
      <c r="K12802" s="2"/>
      <c r="L12802" s="2"/>
    </row>
    <row r="12803" spans="10:12">
      <c r="J12803" s="2"/>
      <c r="K12803" s="2"/>
      <c r="L12803" s="2"/>
    </row>
    <row r="12804" spans="10:12">
      <c r="J12804" s="2"/>
      <c r="K12804" s="2"/>
      <c r="L12804" s="2"/>
    </row>
    <row r="12805" spans="10:12">
      <c r="J12805" s="2"/>
      <c r="K12805" s="2"/>
      <c r="L12805" s="2"/>
    </row>
    <row r="12806" spans="10:12">
      <c r="J12806" s="2"/>
      <c r="K12806" s="2"/>
      <c r="L12806" s="2"/>
    </row>
    <row r="12807" spans="10:12">
      <c r="J12807" s="2"/>
      <c r="K12807" s="2"/>
      <c r="L12807" s="2"/>
    </row>
    <row r="12808" spans="10:12">
      <c r="J12808" s="2"/>
      <c r="K12808" s="2"/>
      <c r="L12808" s="2"/>
    </row>
    <row r="12809" spans="10:12">
      <c r="J12809" s="2"/>
      <c r="K12809" s="2"/>
      <c r="L12809" s="2"/>
    </row>
    <row r="12810" spans="10:12">
      <c r="J12810" s="2"/>
      <c r="K12810" s="2"/>
      <c r="L12810" s="2"/>
    </row>
    <row r="12811" spans="10:12">
      <c r="J12811" s="2"/>
      <c r="K12811" s="2"/>
      <c r="L12811" s="2"/>
    </row>
    <row r="12812" spans="10:12">
      <c r="J12812" s="2"/>
      <c r="K12812" s="2"/>
      <c r="L12812" s="2"/>
    </row>
    <row r="12813" spans="10:12">
      <c r="J12813" s="2"/>
      <c r="K12813" s="2"/>
      <c r="L12813" s="2"/>
    </row>
    <row r="12814" spans="10:12">
      <c r="J12814" s="2"/>
      <c r="K12814" s="2"/>
      <c r="L12814" s="2"/>
    </row>
    <row r="12815" spans="10:12">
      <c r="J12815" s="2"/>
      <c r="K12815" s="2"/>
      <c r="L12815" s="2"/>
    </row>
    <row r="12816" spans="10:12">
      <c r="J12816" s="2"/>
      <c r="K12816" s="2"/>
      <c r="L12816" s="2"/>
    </row>
    <row r="12817" spans="10:12">
      <c r="J12817" s="2"/>
      <c r="K12817" s="2"/>
      <c r="L12817" s="2"/>
    </row>
    <row r="12818" spans="10:12">
      <c r="J12818" s="2"/>
      <c r="K12818" s="2"/>
      <c r="L12818" s="2"/>
    </row>
    <row r="12819" spans="10:12">
      <c r="J12819" s="2"/>
      <c r="K12819" s="2"/>
      <c r="L12819" s="2"/>
    </row>
    <row r="12820" spans="10:12">
      <c r="J12820" s="2"/>
      <c r="K12820" s="2"/>
      <c r="L12820" s="2"/>
    </row>
    <row r="12821" spans="10:12">
      <c r="J12821" s="2"/>
      <c r="K12821" s="2"/>
      <c r="L12821" s="2"/>
    </row>
    <row r="12822" spans="10:12">
      <c r="J12822" s="2"/>
      <c r="K12822" s="2"/>
      <c r="L12822" s="2"/>
    </row>
    <row r="12823" spans="10:12">
      <c r="J12823" s="2"/>
      <c r="K12823" s="2"/>
      <c r="L12823" s="2"/>
    </row>
    <row r="12824" spans="10:12">
      <c r="J12824" s="2"/>
      <c r="K12824" s="2"/>
      <c r="L12824" s="2"/>
    </row>
    <row r="12825" spans="10:12">
      <c r="J12825" s="2"/>
      <c r="K12825" s="2"/>
      <c r="L12825" s="2"/>
    </row>
    <row r="12826" spans="10:12">
      <c r="J12826" s="2"/>
      <c r="K12826" s="2"/>
      <c r="L12826" s="2"/>
    </row>
    <row r="12827" spans="10:12">
      <c r="J12827" s="2"/>
      <c r="K12827" s="2"/>
      <c r="L12827" s="2"/>
    </row>
    <row r="12828" spans="10:12">
      <c r="J12828" s="2"/>
      <c r="K12828" s="2"/>
      <c r="L12828" s="2"/>
    </row>
    <row r="12829" spans="10:12">
      <c r="J12829" s="2"/>
      <c r="K12829" s="2"/>
      <c r="L12829" s="2"/>
    </row>
    <row r="12830" spans="10:12">
      <c r="J12830" s="2"/>
      <c r="K12830" s="2"/>
      <c r="L12830" s="2"/>
    </row>
    <row r="12831" spans="10:12">
      <c r="J12831" s="2"/>
      <c r="K12831" s="2"/>
      <c r="L12831" s="2"/>
    </row>
    <row r="12832" spans="10:12">
      <c r="J12832" s="2"/>
      <c r="K12832" s="2"/>
      <c r="L12832" s="2"/>
    </row>
    <row r="12833" spans="10:12">
      <c r="J12833" s="2"/>
      <c r="K12833" s="2"/>
      <c r="L12833" s="2"/>
    </row>
    <row r="12834" spans="10:12">
      <c r="J12834" s="2"/>
      <c r="K12834" s="2"/>
      <c r="L12834" s="2"/>
    </row>
    <row r="12835" spans="10:12">
      <c r="J12835" s="2"/>
      <c r="K12835" s="2"/>
      <c r="L12835" s="2"/>
    </row>
    <row r="12836" spans="10:12">
      <c r="J12836" s="2"/>
      <c r="K12836" s="2"/>
      <c r="L12836" s="2"/>
    </row>
    <row r="12837" spans="10:12">
      <c r="J12837" s="2"/>
      <c r="K12837" s="2"/>
      <c r="L12837" s="2"/>
    </row>
    <row r="12838" spans="10:12">
      <c r="J12838" s="2"/>
      <c r="K12838" s="2"/>
      <c r="L12838" s="2"/>
    </row>
    <row r="12839" spans="10:12">
      <c r="J12839" s="2"/>
      <c r="K12839" s="2"/>
      <c r="L12839" s="2"/>
    </row>
    <row r="12840" spans="10:12">
      <c r="J12840" s="2"/>
      <c r="K12840" s="2"/>
      <c r="L12840" s="2"/>
    </row>
    <row r="12841" spans="10:12">
      <c r="J12841" s="2"/>
      <c r="K12841" s="2"/>
      <c r="L12841" s="2"/>
    </row>
    <row r="12842" spans="10:12">
      <c r="J12842" s="2"/>
      <c r="K12842" s="2"/>
      <c r="L12842" s="2"/>
    </row>
    <row r="12843" spans="10:12">
      <c r="J12843" s="2"/>
      <c r="K12843" s="2"/>
      <c r="L12843" s="2"/>
    </row>
    <row r="12844" spans="10:12">
      <c r="J12844" s="2"/>
      <c r="K12844" s="2"/>
      <c r="L12844" s="2"/>
    </row>
    <row r="12845" spans="10:12">
      <c r="J12845" s="2"/>
      <c r="K12845" s="2"/>
      <c r="L12845" s="2"/>
    </row>
    <row r="12846" spans="10:12">
      <c r="J12846" s="2"/>
      <c r="K12846" s="2"/>
      <c r="L12846" s="2"/>
    </row>
    <row r="12847" spans="10:12">
      <c r="J12847" s="2"/>
      <c r="K12847" s="2"/>
      <c r="L12847" s="2"/>
    </row>
    <row r="12848" spans="10:12">
      <c r="J12848" s="2"/>
      <c r="K12848" s="2"/>
      <c r="L12848" s="2"/>
    </row>
    <row r="12849" spans="10:12">
      <c r="J12849" s="2"/>
      <c r="K12849" s="2"/>
      <c r="L12849" s="2"/>
    </row>
    <row r="12850" spans="10:12">
      <c r="J12850" s="2"/>
      <c r="K12850" s="2"/>
      <c r="L12850" s="2"/>
    </row>
    <row r="12851" spans="10:12">
      <c r="J12851" s="2"/>
      <c r="K12851" s="2"/>
      <c r="L12851" s="2"/>
    </row>
    <row r="12852" spans="10:12">
      <c r="J12852" s="2"/>
      <c r="K12852" s="2"/>
      <c r="L12852" s="2"/>
    </row>
    <row r="12853" spans="10:12">
      <c r="J12853" s="2"/>
      <c r="K12853" s="2"/>
      <c r="L12853" s="2"/>
    </row>
    <row r="12854" spans="10:12">
      <c r="J12854" s="2"/>
      <c r="K12854" s="2"/>
      <c r="L12854" s="2"/>
    </row>
    <row r="12855" spans="10:12">
      <c r="J12855" s="2"/>
      <c r="K12855" s="2"/>
      <c r="L12855" s="2"/>
    </row>
    <row r="12856" spans="10:12">
      <c r="J12856" s="2"/>
      <c r="K12856" s="2"/>
      <c r="L12856" s="2"/>
    </row>
    <row r="12857" spans="10:12">
      <c r="J12857" s="2"/>
      <c r="K12857" s="2"/>
      <c r="L12857" s="2"/>
    </row>
    <row r="12858" spans="10:12">
      <c r="J12858" s="2"/>
      <c r="K12858" s="2"/>
      <c r="L12858" s="2"/>
    </row>
    <row r="12859" spans="10:12">
      <c r="J12859" s="2"/>
      <c r="K12859" s="2"/>
      <c r="L12859" s="2"/>
    </row>
    <row r="12860" spans="10:12">
      <c r="J12860" s="2"/>
      <c r="K12860" s="2"/>
      <c r="L12860" s="2"/>
    </row>
    <row r="12861" spans="10:12">
      <c r="J12861" s="2"/>
      <c r="K12861" s="2"/>
      <c r="L12861" s="2"/>
    </row>
    <row r="12862" spans="10:12">
      <c r="J12862" s="2"/>
      <c r="K12862" s="2"/>
      <c r="L12862" s="2"/>
    </row>
    <row r="12863" spans="10:12">
      <c r="J12863" s="2"/>
      <c r="K12863" s="2"/>
      <c r="L12863" s="2"/>
    </row>
    <row r="12864" spans="10:12">
      <c r="J12864" s="2"/>
      <c r="K12864" s="2"/>
      <c r="L12864" s="2"/>
    </row>
    <row r="12865" spans="10:12">
      <c r="J12865" s="2"/>
      <c r="K12865" s="2"/>
      <c r="L12865" s="2"/>
    </row>
    <row r="12866" spans="10:12">
      <c r="J12866" s="2"/>
      <c r="K12866" s="2"/>
      <c r="L12866" s="2"/>
    </row>
    <row r="12867" spans="10:12">
      <c r="J12867" s="2"/>
      <c r="K12867" s="2"/>
      <c r="L12867" s="2"/>
    </row>
    <row r="12868" spans="10:12">
      <c r="J12868" s="2"/>
      <c r="K12868" s="2"/>
      <c r="L12868" s="2"/>
    </row>
    <row r="12869" spans="10:12">
      <c r="J12869" s="2"/>
      <c r="K12869" s="2"/>
      <c r="L12869" s="2"/>
    </row>
    <row r="12870" spans="10:12">
      <c r="J12870" s="2"/>
      <c r="K12870" s="2"/>
      <c r="L12870" s="2"/>
    </row>
    <row r="12871" spans="10:12">
      <c r="J12871" s="2"/>
      <c r="K12871" s="2"/>
      <c r="L12871" s="2"/>
    </row>
    <row r="12872" spans="10:12">
      <c r="J12872" s="2"/>
      <c r="K12872" s="2"/>
      <c r="L12872" s="2"/>
    </row>
    <row r="12873" spans="10:12">
      <c r="J12873" s="2"/>
      <c r="K12873" s="2"/>
      <c r="L12873" s="2"/>
    </row>
    <row r="12874" spans="10:12">
      <c r="J12874" s="2"/>
      <c r="K12874" s="2"/>
      <c r="L12874" s="2"/>
    </row>
    <row r="12875" spans="10:12">
      <c r="J12875" s="2"/>
      <c r="K12875" s="2"/>
      <c r="L12875" s="2"/>
    </row>
    <row r="12876" spans="10:12">
      <c r="J12876" s="2"/>
      <c r="K12876" s="2"/>
      <c r="L12876" s="2"/>
    </row>
    <row r="12877" spans="10:12">
      <c r="J12877" s="2"/>
      <c r="K12877" s="2"/>
      <c r="L12877" s="2"/>
    </row>
    <row r="12878" spans="10:12">
      <c r="J12878" s="2"/>
      <c r="K12878" s="2"/>
      <c r="L12878" s="2"/>
    </row>
    <row r="12879" spans="10:12">
      <c r="J12879" s="2"/>
      <c r="K12879" s="2"/>
      <c r="L12879" s="2"/>
    </row>
    <row r="12880" spans="10:12">
      <c r="J12880" s="2"/>
      <c r="K12880" s="2"/>
      <c r="L12880" s="2"/>
    </row>
    <row r="12881" spans="10:12">
      <c r="J12881" s="2"/>
      <c r="K12881" s="2"/>
      <c r="L12881" s="2"/>
    </row>
    <row r="12882" spans="10:12">
      <c r="J12882" s="2"/>
      <c r="K12882" s="2"/>
      <c r="L12882" s="2"/>
    </row>
    <row r="12883" spans="10:12">
      <c r="J12883" s="2"/>
      <c r="K12883" s="2"/>
      <c r="L12883" s="2"/>
    </row>
    <row r="12884" spans="10:12">
      <c r="J12884" s="2"/>
      <c r="K12884" s="2"/>
      <c r="L12884" s="2"/>
    </row>
    <row r="12885" spans="10:12">
      <c r="J12885" s="2"/>
      <c r="K12885" s="2"/>
      <c r="L12885" s="2"/>
    </row>
    <row r="12886" spans="10:12">
      <c r="J12886" s="2"/>
      <c r="K12886" s="2"/>
      <c r="L12886" s="2"/>
    </row>
    <row r="12887" spans="10:12">
      <c r="J12887" s="2"/>
      <c r="K12887" s="2"/>
      <c r="L12887" s="2"/>
    </row>
    <row r="12888" spans="10:12">
      <c r="J12888" s="2"/>
      <c r="K12888" s="2"/>
      <c r="L12888" s="2"/>
    </row>
    <row r="12889" spans="10:12">
      <c r="J12889" s="2"/>
      <c r="K12889" s="2"/>
      <c r="L12889" s="2"/>
    </row>
    <row r="12890" spans="10:12">
      <c r="J12890" s="2"/>
      <c r="K12890" s="2"/>
      <c r="L12890" s="2"/>
    </row>
    <row r="12891" spans="10:12">
      <c r="J12891" s="2"/>
      <c r="K12891" s="2"/>
      <c r="L12891" s="2"/>
    </row>
    <row r="12892" spans="10:12">
      <c r="J12892" s="2"/>
      <c r="K12892" s="2"/>
      <c r="L12892" s="2"/>
    </row>
    <row r="12893" spans="10:12">
      <c r="J12893" s="2"/>
      <c r="K12893" s="2"/>
      <c r="L12893" s="2"/>
    </row>
    <row r="12894" spans="10:12">
      <c r="J12894" s="2"/>
      <c r="K12894" s="2"/>
      <c r="L12894" s="2"/>
    </row>
    <row r="12895" spans="10:12">
      <c r="J12895" s="2"/>
      <c r="K12895" s="2"/>
      <c r="L12895" s="2"/>
    </row>
    <row r="12896" spans="10:12">
      <c r="J12896" s="2"/>
      <c r="K12896" s="2"/>
      <c r="L12896" s="2"/>
    </row>
    <row r="12897" spans="10:12">
      <c r="J12897" s="2"/>
      <c r="K12897" s="2"/>
      <c r="L12897" s="2"/>
    </row>
    <row r="12898" spans="10:12">
      <c r="J12898" s="2"/>
      <c r="K12898" s="2"/>
      <c r="L12898" s="2"/>
    </row>
    <row r="12899" spans="10:12">
      <c r="J12899" s="2"/>
      <c r="K12899" s="2"/>
      <c r="L12899" s="2"/>
    </row>
    <row r="12900" spans="10:12">
      <c r="J12900" s="2"/>
      <c r="K12900" s="2"/>
      <c r="L12900" s="2"/>
    </row>
    <row r="12901" spans="10:12">
      <c r="J12901" s="2"/>
      <c r="K12901" s="2"/>
      <c r="L12901" s="2"/>
    </row>
    <row r="12902" spans="10:12">
      <c r="J12902" s="2"/>
      <c r="K12902" s="2"/>
      <c r="L12902" s="2"/>
    </row>
    <row r="12903" spans="10:12">
      <c r="J12903" s="2"/>
      <c r="K12903" s="2"/>
      <c r="L12903" s="2"/>
    </row>
    <row r="12904" spans="10:12">
      <c r="J12904" s="2"/>
      <c r="K12904" s="2"/>
      <c r="L12904" s="2"/>
    </row>
    <row r="12905" spans="10:12">
      <c r="J12905" s="2"/>
      <c r="K12905" s="2"/>
      <c r="L12905" s="2"/>
    </row>
    <row r="12906" spans="10:12">
      <c r="J12906" s="2"/>
      <c r="K12906" s="2"/>
      <c r="L12906" s="2"/>
    </row>
    <row r="12907" spans="10:12">
      <c r="J12907" s="2"/>
      <c r="K12907" s="2"/>
      <c r="L12907" s="2"/>
    </row>
    <row r="12908" spans="10:12">
      <c r="J12908" s="2"/>
      <c r="K12908" s="2"/>
      <c r="L12908" s="2"/>
    </row>
    <row r="12909" spans="10:12">
      <c r="J12909" s="2"/>
      <c r="K12909" s="2"/>
      <c r="L12909" s="2"/>
    </row>
    <row r="12910" spans="10:12">
      <c r="J12910" s="2"/>
      <c r="K12910" s="2"/>
      <c r="L12910" s="2"/>
    </row>
    <row r="12911" spans="10:12">
      <c r="J12911" s="2"/>
      <c r="K12911" s="2"/>
      <c r="L12911" s="2"/>
    </row>
    <row r="12912" spans="10:12">
      <c r="J12912" s="2"/>
      <c r="K12912" s="2"/>
      <c r="L12912" s="2"/>
    </row>
    <row r="12913" spans="10:12">
      <c r="J12913" s="2"/>
      <c r="K12913" s="2"/>
      <c r="L12913" s="2"/>
    </row>
    <row r="12914" spans="10:12">
      <c r="J12914" s="2"/>
      <c r="K12914" s="2"/>
      <c r="L12914" s="2"/>
    </row>
    <row r="12915" spans="10:12">
      <c r="J12915" s="2"/>
      <c r="K12915" s="2"/>
      <c r="L12915" s="2"/>
    </row>
    <row r="12916" spans="10:12">
      <c r="J12916" s="2"/>
      <c r="K12916" s="2"/>
      <c r="L12916" s="2"/>
    </row>
    <row r="12917" spans="10:12">
      <c r="J12917" s="2"/>
      <c r="K12917" s="2"/>
      <c r="L12917" s="2"/>
    </row>
    <row r="12918" spans="10:12">
      <c r="J12918" s="2"/>
      <c r="K12918" s="2"/>
      <c r="L12918" s="2"/>
    </row>
    <row r="12919" spans="10:12">
      <c r="J12919" s="2"/>
      <c r="K12919" s="2"/>
      <c r="L12919" s="2"/>
    </row>
    <row r="12920" spans="10:12">
      <c r="J12920" s="2"/>
      <c r="K12920" s="2"/>
      <c r="L12920" s="2"/>
    </row>
    <row r="12921" spans="10:12">
      <c r="J12921" s="2"/>
      <c r="K12921" s="2"/>
      <c r="L12921" s="2"/>
    </row>
    <row r="12922" spans="10:12">
      <c r="J12922" s="2"/>
      <c r="K12922" s="2"/>
      <c r="L12922" s="2"/>
    </row>
    <row r="12923" spans="10:12">
      <c r="J12923" s="2"/>
      <c r="K12923" s="2"/>
      <c r="L12923" s="2"/>
    </row>
    <row r="12924" spans="10:12">
      <c r="J12924" s="2"/>
      <c r="K12924" s="2"/>
      <c r="L12924" s="2"/>
    </row>
    <row r="12925" spans="10:12">
      <c r="J12925" s="2"/>
      <c r="K12925" s="2"/>
      <c r="L12925" s="2"/>
    </row>
    <row r="12926" spans="10:12">
      <c r="J12926" s="2"/>
      <c r="K12926" s="2"/>
      <c r="L12926" s="2"/>
    </row>
    <row r="12927" spans="10:12">
      <c r="J12927" s="2"/>
      <c r="K12927" s="2"/>
      <c r="L12927" s="2"/>
    </row>
    <row r="12928" spans="10:12">
      <c r="J12928" s="2"/>
      <c r="K12928" s="2"/>
      <c r="L12928" s="2"/>
    </row>
    <row r="12929" spans="10:12">
      <c r="J12929" s="2"/>
      <c r="K12929" s="2"/>
      <c r="L12929" s="2"/>
    </row>
    <row r="12930" spans="10:12">
      <c r="J12930" s="2"/>
      <c r="K12930" s="2"/>
      <c r="L12930" s="2"/>
    </row>
    <row r="12931" spans="10:12">
      <c r="J12931" s="2"/>
      <c r="K12931" s="2"/>
      <c r="L12931" s="2"/>
    </row>
    <row r="12932" spans="10:12">
      <c r="J12932" s="2"/>
      <c r="K12932" s="2"/>
      <c r="L12932" s="2"/>
    </row>
    <row r="12933" spans="10:12">
      <c r="J12933" s="2"/>
      <c r="K12933" s="2"/>
      <c r="L12933" s="2"/>
    </row>
    <row r="12934" spans="10:12">
      <c r="J12934" s="2"/>
      <c r="K12934" s="2"/>
      <c r="L12934" s="2"/>
    </row>
    <row r="12935" spans="10:12">
      <c r="J12935" s="2"/>
      <c r="K12935" s="2"/>
      <c r="L12935" s="2"/>
    </row>
    <row r="12936" spans="10:12">
      <c r="J12936" s="2"/>
      <c r="K12936" s="2"/>
      <c r="L12936" s="2"/>
    </row>
    <row r="12937" spans="10:12">
      <c r="J12937" s="2"/>
      <c r="K12937" s="2"/>
      <c r="L12937" s="2"/>
    </row>
    <row r="12938" spans="10:12">
      <c r="J12938" s="2"/>
      <c r="K12938" s="2"/>
      <c r="L12938" s="2"/>
    </row>
    <row r="12939" spans="10:12">
      <c r="J12939" s="2"/>
      <c r="K12939" s="2"/>
      <c r="L12939" s="2"/>
    </row>
    <row r="12940" spans="10:12">
      <c r="J12940" s="2"/>
      <c r="K12940" s="2"/>
      <c r="L12940" s="2"/>
    </row>
    <row r="12941" spans="10:12">
      <c r="J12941" s="2"/>
      <c r="K12941" s="2"/>
      <c r="L12941" s="2"/>
    </row>
    <row r="12942" spans="10:12">
      <c r="J12942" s="2"/>
      <c r="K12942" s="2"/>
      <c r="L12942" s="2"/>
    </row>
    <row r="12943" spans="10:12">
      <c r="J12943" s="2"/>
      <c r="K12943" s="2"/>
      <c r="L12943" s="2"/>
    </row>
    <row r="12944" spans="10:12">
      <c r="J12944" s="2"/>
      <c r="K12944" s="2"/>
      <c r="L12944" s="2"/>
    </row>
    <row r="12945" spans="10:12">
      <c r="J12945" s="2"/>
      <c r="K12945" s="2"/>
      <c r="L12945" s="2"/>
    </row>
    <row r="12946" spans="10:12">
      <c r="J12946" s="2"/>
      <c r="K12946" s="2"/>
      <c r="L12946" s="2"/>
    </row>
    <row r="12947" spans="10:12">
      <c r="J12947" s="2"/>
      <c r="K12947" s="2"/>
      <c r="L12947" s="2"/>
    </row>
    <row r="12948" spans="10:12">
      <c r="J12948" s="2"/>
      <c r="K12948" s="2"/>
      <c r="L12948" s="2"/>
    </row>
    <row r="12949" spans="10:12">
      <c r="J12949" s="2"/>
      <c r="K12949" s="2"/>
      <c r="L12949" s="2"/>
    </row>
    <row r="12950" spans="10:12">
      <c r="J12950" s="2"/>
      <c r="K12950" s="2"/>
      <c r="L12950" s="2"/>
    </row>
    <row r="12951" spans="10:12">
      <c r="J12951" s="2"/>
      <c r="K12951" s="2"/>
      <c r="L12951" s="2"/>
    </row>
    <row r="12952" spans="10:12">
      <c r="J12952" s="2"/>
      <c r="K12952" s="2"/>
      <c r="L12952" s="2"/>
    </row>
    <row r="12953" spans="10:12">
      <c r="J12953" s="2"/>
      <c r="K12953" s="2"/>
      <c r="L12953" s="2"/>
    </row>
    <row r="12954" spans="10:12">
      <c r="J12954" s="2"/>
      <c r="K12954" s="2"/>
      <c r="L12954" s="2"/>
    </row>
    <row r="12955" spans="10:12">
      <c r="J12955" s="2"/>
      <c r="K12955" s="2"/>
      <c r="L12955" s="2"/>
    </row>
    <row r="12956" spans="10:12">
      <c r="J12956" s="2"/>
      <c r="K12956" s="2"/>
      <c r="L12956" s="2"/>
    </row>
    <row r="12957" spans="10:12">
      <c r="J12957" s="2"/>
      <c r="K12957" s="2"/>
      <c r="L12957" s="2"/>
    </row>
    <row r="12958" spans="10:12">
      <c r="J12958" s="2"/>
      <c r="K12958" s="2"/>
      <c r="L12958" s="2"/>
    </row>
    <row r="12959" spans="10:12">
      <c r="J12959" s="2"/>
      <c r="K12959" s="2"/>
      <c r="L12959" s="2"/>
    </row>
    <row r="12960" spans="10:12">
      <c r="J12960" s="2"/>
      <c r="K12960" s="2"/>
      <c r="L12960" s="2"/>
    </row>
    <row r="12961" spans="10:12">
      <c r="J12961" s="2"/>
      <c r="K12961" s="2"/>
      <c r="L12961" s="2"/>
    </row>
    <row r="12962" spans="10:12">
      <c r="J12962" s="2"/>
      <c r="K12962" s="2"/>
      <c r="L12962" s="2"/>
    </row>
    <row r="12963" spans="10:12">
      <c r="J12963" s="2"/>
      <c r="K12963" s="2"/>
      <c r="L12963" s="2"/>
    </row>
    <row r="12964" spans="10:12">
      <c r="J12964" s="2"/>
      <c r="K12964" s="2"/>
      <c r="L12964" s="2"/>
    </row>
    <row r="12965" spans="10:12">
      <c r="J12965" s="2"/>
      <c r="K12965" s="2"/>
      <c r="L12965" s="2"/>
    </row>
    <row r="12966" spans="10:12">
      <c r="J12966" s="2"/>
      <c r="K12966" s="2"/>
      <c r="L12966" s="2"/>
    </row>
    <row r="12967" spans="10:12">
      <c r="J12967" s="2"/>
      <c r="K12967" s="2"/>
      <c r="L12967" s="2"/>
    </row>
    <row r="12968" spans="10:12">
      <c r="J12968" s="2"/>
      <c r="K12968" s="2"/>
      <c r="L12968" s="2"/>
    </row>
    <row r="12969" spans="10:12">
      <c r="J12969" s="2"/>
      <c r="K12969" s="2"/>
      <c r="L12969" s="2"/>
    </row>
    <row r="12970" spans="10:12">
      <c r="J12970" s="2"/>
      <c r="K12970" s="2"/>
      <c r="L12970" s="2"/>
    </row>
    <row r="12971" spans="10:12">
      <c r="J12971" s="2"/>
      <c r="K12971" s="2"/>
      <c r="L12971" s="2"/>
    </row>
    <row r="12972" spans="10:12">
      <c r="J12972" s="2"/>
      <c r="K12972" s="2"/>
      <c r="L12972" s="2"/>
    </row>
    <row r="12973" spans="10:12">
      <c r="J12973" s="2"/>
      <c r="K12973" s="2"/>
      <c r="L12973" s="2"/>
    </row>
    <row r="12974" spans="10:12">
      <c r="J12974" s="2"/>
      <c r="K12974" s="2"/>
      <c r="L12974" s="2"/>
    </row>
    <row r="12975" spans="10:12">
      <c r="J12975" s="2"/>
      <c r="K12975" s="2"/>
      <c r="L12975" s="2"/>
    </row>
    <row r="12976" spans="10:12">
      <c r="J12976" s="2"/>
      <c r="K12976" s="2"/>
      <c r="L12976" s="2"/>
    </row>
    <row r="12977" spans="10:12">
      <c r="J12977" s="2"/>
      <c r="K12977" s="2"/>
      <c r="L12977" s="2"/>
    </row>
    <row r="12978" spans="10:12">
      <c r="J12978" s="2"/>
      <c r="K12978" s="2"/>
      <c r="L12978" s="2"/>
    </row>
    <row r="12979" spans="10:12">
      <c r="J12979" s="2"/>
      <c r="K12979" s="2"/>
      <c r="L12979" s="2"/>
    </row>
    <row r="12980" spans="10:12">
      <c r="J12980" s="2"/>
      <c r="K12980" s="2"/>
      <c r="L12980" s="2"/>
    </row>
    <row r="12981" spans="10:12">
      <c r="J12981" s="2"/>
      <c r="K12981" s="2"/>
      <c r="L12981" s="2"/>
    </row>
    <row r="12982" spans="10:12">
      <c r="J12982" s="2"/>
      <c r="K12982" s="2"/>
      <c r="L12982" s="2"/>
    </row>
    <row r="12983" spans="10:12">
      <c r="J12983" s="2"/>
      <c r="K12983" s="2"/>
      <c r="L12983" s="2"/>
    </row>
    <row r="12984" spans="10:12">
      <c r="J12984" s="2"/>
      <c r="K12984" s="2"/>
      <c r="L12984" s="2"/>
    </row>
    <row r="12985" spans="10:12">
      <c r="J12985" s="2"/>
      <c r="K12985" s="2"/>
      <c r="L12985" s="2"/>
    </row>
    <row r="12986" spans="10:12">
      <c r="J12986" s="2"/>
      <c r="K12986" s="2"/>
      <c r="L12986" s="2"/>
    </row>
    <row r="12987" spans="10:12">
      <c r="J12987" s="2"/>
      <c r="K12987" s="2"/>
      <c r="L12987" s="2"/>
    </row>
    <row r="12988" spans="10:12">
      <c r="J12988" s="2"/>
      <c r="K12988" s="2"/>
      <c r="L12988" s="2"/>
    </row>
    <row r="12989" spans="10:12">
      <c r="J12989" s="2"/>
      <c r="K12989" s="2"/>
      <c r="L12989" s="2"/>
    </row>
    <row r="12990" spans="10:12">
      <c r="J12990" s="2"/>
      <c r="K12990" s="2"/>
      <c r="L12990" s="2"/>
    </row>
    <row r="12991" spans="10:12">
      <c r="J12991" s="2"/>
      <c r="K12991" s="2"/>
      <c r="L12991" s="2"/>
    </row>
    <row r="12992" spans="10:12">
      <c r="J12992" s="2"/>
      <c r="K12992" s="2"/>
      <c r="L12992" s="2"/>
    </row>
    <row r="12993" spans="10:12">
      <c r="J12993" s="2"/>
      <c r="K12993" s="2"/>
      <c r="L12993" s="2"/>
    </row>
    <row r="12994" spans="10:12">
      <c r="J12994" s="2"/>
      <c r="K12994" s="2"/>
      <c r="L12994" s="2"/>
    </row>
    <row r="12995" spans="10:12">
      <c r="J12995" s="2"/>
      <c r="K12995" s="2"/>
      <c r="L12995" s="2"/>
    </row>
    <row r="12996" spans="10:12">
      <c r="J12996" s="2"/>
      <c r="K12996" s="2"/>
      <c r="L12996" s="2"/>
    </row>
    <row r="12997" spans="10:12">
      <c r="J12997" s="2"/>
      <c r="K12997" s="2"/>
      <c r="L12997" s="2"/>
    </row>
    <row r="12998" spans="10:12">
      <c r="J12998" s="2"/>
      <c r="K12998" s="2"/>
      <c r="L12998" s="2"/>
    </row>
    <row r="12999" spans="10:12">
      <c r="J12999" s="2"/>
      <c r="K12999" s="2"/>
      <c r="L12999" s="2"/>
    </row>
    <row r="13000" spans="10:12">
      <c r="J13000" s="2"/>
      <c r="K13000" s="2"/>
      <c r="L13000" s="2"/>
    </row>
    <row r="13001" spans="10:12">
      <c r="J13001" s="2"/>
      <c r="K13001" s="2"/>
      <c r="L13001" s="2"/>
    </row>
    <row r="13002" spans="10:12">
      <c r="J13002" s="2"/>
      <c r="K13002" s="2"/>
      <c r="L13002" s="2"/>
    </row>
    <row r="13003" spans="10:12">
      <c r="J13003" s="2"/>
      <c r="K13003" s="2"/>
      <c r="L13003" s="2"/>
    </row>
    <row r="13004" spans="10:12">
      <c r="J13004" s="2"/>
      <c r="K13004" s="2"/>
      <c r="L13004" s="2"/>
    </row>
    <row r="13005" spans="10:12">
      <c r="J13005" s="2"/>
      <c r="K13005" s="2"/>
      <c r="L13005" s="2"/>
    </row>
    <row r="13006" spans="10:12">
      <c r="J13006" s="2"/>
      <c r="K13006" s="2"/>
      <c r="L13006" s="2"/>
    </row>
    <row r="13007" spans="10:12">
      <c r="J13007" s="2"/>
      <c r="K13007" s="2"/>
      <c r="L13007" s="2"/>
    </row>
    <row r="13008" spans="10:12">
      <c r="J13008" s="2"/>
      <c r="K13008" s="2"/>
      <c r="L13008" s="2"/>
    </row>
    <row r="13009" spans="10:12">
      <c r="J13009" s="2"/>
      <c r="K13009" s="2"/>
      <c r="L13009" s="2"/>
    </row>
    <row r="13010" spans="10:12">
      <c r="J13010" s="2"/>
      <c r="K13010" s="2"/>
      <c r="L13010" s="2"/>
    </row>
    <row r="13011" spans="10:12">
      <c r="J13011" s="2"/>
      <c r="K13011" s="2"/>
      <c r="L13011" s="2"/>
    </row>
    <row r="13012" spans="10:12">
      <c r="J13012" s="2"/>
      <c r="K13012" s="2"/>
      <c r="L13012" s="2"/>
    </row>
    <row r="13013" spans="10:12">
      <c r="J13013" s="2"/>
      <c r="K13013" s="2"/>
      <c r="L13013" s="2"/>
    </row>
    <row r="13014" spans="10:12">
      <c r="J13014" s="2"/>
      <c r="K13014" s="2"/>
      <c r="L13014" s="2"/>
    </row>
    <row r="13015" spans="10:12">
      <c r="J13015" s="2"/>
      <c r="K13015" s="2"/>
      <c r="L13015" s="2"/>
    </row>
    <row r="13016" spans="10:12">
      <c r="J13016" s="2"/>
      <c r="K13016" s="2"/>
      <c r="L13016" s="2"/>
    </row>
    <row r="13017" spans="10:12">
      <c r="J13017" s="2"/>
      <c r="K13017" s="2"/>
      <c r="L13017" s="2"/>
    </row>
    <row r="13018" spans="10:12">
      <c r="J13018" s="2"/>
      <c r="K13018" s="2"/>
      <c r="L13018" s="2"/>
    </row>
    <row r="13019" spans="10:12">
      <c r="J13019" s="2"/>
      <c r="K13019" s="2"/>
      <c r="L13019" s="2"/>
    </row>
    <row r="13020" spans="10:12">
      <c r="J13020" s="2"/>
      <c r="K13020" s="2"/>
      <c r="L13020" s="2"/>
    </row>
    <row r="13021" spans="10:12">
      <c r="J13021" s="2"/>
      <c r="K13021" s="2"/>
      <c r="L13021" s="2"/>
    </row>
    <row r="13022" spans="10:12">
      <c r="J13022" s="2"/>
      <c r="K13022" s="2"/>
      <c r="L13022" s="2"/>
    </row>
    <row r="13023" spans="10:12">
      <c r="J13023" s="2"/>
      <c r="K13023" s="2"/>
      <c r="L13023" s="2"/>
    </row>
    <row r="13024" spans="10:12">
      <c r="J13024" s="2"/>
      <c r="K13024" s="2"/>
      <c r="L13024" s="2"/>
    </row>
    <row r="13025" spans="10:12">
      <c r="J13025" s="2"/>
      <c r="K13025" s="2"/>
      <c r="L13025" s="2"/>
    </row>
    <row r="13026" spans="10:12">
      <c r="J13026" s="2"/>
      <c r="K13026" s="2"/>
      <c r="L13026" s="2"/>
    </row>
    <row r="13027" spans="10:12">
      <c r="J13027" s="2"/>
      <c r="K13027" s="2"/>
      <c r="L13027" s="2"/>
    </row>
    <row r="13028" spans="10:12">
      <c r="J13028" s="2"/>
      <c r="K13028" s="2"/>
      <c r="L13028" s="2"/>
    </row>
    <row r="13029" spans="10:12">
      <c r="J13029" s="2"/>
      <c r="K13029" s="2"/>
      <c r="L13029" s="2"/>
    </row>
    <row r="13030" spans="10:12">
      <c r="J13030" s="2"/>
      <c r="K13030" s="2"/>
      <c r="L13030" s="2"/>
    </row>
    <row r="13031" spans="10:12">
      <c r="J13031" s="2"/>
      <c r="K13031" s="2"/>
      <c r="L13031" s="2"/>
    </row>
    <row r="13032" spans="10:12">
      <c r="J13032" s="2"/>
      <c r="K13032" s="2"/>
      <c r="L13032" s="2"/>
    </row>
    <row r="13033" spans="10:12">
      <c r="J13033" s="2"/>
      <c r="K13033" s="2"/>
      <c r="L13033" s="2"/>
    </row>
    <row r="13034" spans="10:12">
      <c r="J13034" s="2"/>
      <c r="K13034" s="2"/>
      <c r="L13034" s="2"/>
    </row>
    <row r="13035" spans="10:12">
      <c r="J13035" s="2"/>
      <c r="K13035" s="2"/>
      <c r="L13035" s="2"/>
    </row>
    <row r="13036" spans="10:12">
      <c r="J13036" s="2"/>
      <c r="K13036" s="2"/>
      <c r="L13036" s="2"/>
    </row>
    <row r="13037" spans="10:12">
      <c r="J13037" s="2"/>
      <c r="K13037" s="2"/>
      <c r="L13037" s="2"/>
    </row>
    <row r="13038" spans="10:12">
      <c r="J13038" s="2"/>
      <c r="K13038" s="2"/>
      <c r="L13038" s="2"/>
    </row>
    <row r="13039" spans="10:12">
      <c r="J13039" s="2"/>
      <c r="K13039" s="2"/>
      <c r="L13039" s="2"/>
    </row>
    <row r="13040" spans="10:12">
      <c r="J13040" s="2"/>
      <c r="K13040" s="2"/>
      <c r="L13040" s="2"/>
    </row>
    <row r="13041" spans="10:12">
      <c r="J13041" s="2"/>
      <c r="K13041" s="2"/>
      <c r="L13041" s="2"/>
    </row>
    <row r="13042" spans="10:12">
      <c r="J13042" s="2"/>
      <c r="K13042" s="2"/>
      <c r="L13042" s="2"/>
    </row>
    <row r="13043" spans="10:12">
      <c r="J13043" s="2"/>
      <c r="K13043" s="2"/>
      <c r="L13043" s="2"/>
    </row>
    <row r="13044" spans="10:12">
      <c r="J13044" s="2"/>
      <c r="K13044" s="2"/>
      <c r="L13044" s="2"/>
    </row>
    <row r="13045" spans="10:12">
      <c r="J13045" s="2"/>
      <c r="K13045" s="2"/>
      <c r="L13045" s="2"/>
    </row>
    <row r="13046" spans="10:12">
      <c r="J13046" s="2"/>
      <c r="K13046" s="2"/>
      <c r="L13046" s="2"/>
    </row>
    <row r="13047" spans="10:12">
      <c r="J13047" s="2"/>
      <c r="K13047" s="2"/>
      <c r="L13047" s="2"/>
    </row>
    <row r="13048" spans="10:12">
      <c r="J13048" s="2"/>
      <c r="K13048" s="2"/>
      <c r="L13048" s="2"/>
    </row>
    <row r="13049" spans="10:12">
      <c r="J13049" s="2"/>
      <c r="K13049" s="2"/>
      <c r="L13049" s="2"/>
    </row>
    <row r="13050" spans="10:12">
      <c r="J13050" s="2"/>
      <c r="K13050" s="2"/>
      <c r="L13050" s="2"/>
    </row>
    <row r="13051" spans="10:12">
      <c r="J13051" s="2"/>
      <c r="K13051" s="2"/>
      <c r="L13051" s="2"/>
    </row>
    <row r="13052" spans="10:12">
      <c r="J13052" s="2"/>
      <c r="K13052" s="2"/>
      <c r="L13052" s="2"/>
    </row>
    <row r="13053" spans="10:12">
      <c r="J13053" s="2"/>
      <c r="K13053" s="2"/>
      <c r="L13053" s="2"/>
    </row>
    <row r="13054" spans="10:12">
      <c r="J13054" s="2"/>
      <c r="K13054" s="2"/>
      <c r="L13054" s="2"/>
    </row>
    <row r="13055" spans="10:12">
      <c r="J13055" s="2"/>
      <c r="K13055" s="2"/>
      <c r="L13055" s="2"/>
    </row>
    <row r="13056" spans="10:12">
      <c r="J13056" s="2"/>
      <c r="K13056" s="2"/>
      <c r="L13056" s="2"/>
    </row>
    <row r="13057" spans="10:12">
      <c r="J13057" s="2"/>
      <c r="K13057" s="2"/>
      <c r="L13057" s="2"/>
    </row>
    <row r="13058" spans="10:12">
      <c r="J13058" s="2"/>
      <c r="K13058" s="2"/>
      <c r="L13058" s="2"/>
    </row>
    <row r="13059" spans="10:12">
      <c r="J13059" s="2"/>
      <c r="K13059" s="2"/>
      <c r="L13059" s="2"/>
    </row>
    <row r="13060" spans="10:12">
      <c r="J13060" s="2"/>
      <c r="K13060" s="2"/>
      <c r="L13060" s="2"/>
    </row>
    <row r="13061" spans="10:12">
      <c r="J13061" s="2"/>
      <c r="K13061" s="2"/>
      <c r="L13061" s="2"/>
    </row>
    <row r="13062" spans="10:12">
      <c r="J13062" s="2"/>
      <c r="K13062" s="2"/>
      <c r="L13062" s="2"/>
    </row>
    <row r="13063" spans="10:12">
      <c r="J13063" s="2"/>
      <c r="K13063" s="2"/>
      <c r="L13063" s="2"/>
    </row>
    <row r="13064" spans="10:12">
      <c r="J13064" s="2"/>
      <c r="K13064" s="2"/>
      <c r="L13064" s="2"/>
    </row>
    <row r="13065" spans="10:12">
      <c r="J13065" s="2"/>
      <c r="K13065" s="2"/>
      <c r="L13065" s="2"/>
    </row>
    <row r="13066" spans="10:12">
      <c r="J13066" s="2"/>
      <c r="K13066" s="2"/>
      <c r="L13066" s="2"/>
    </row>
    <row r="13067" spans="10:12">
      <c r="J13067" s="2"/>
      <c r="K13067" s="2"/>
      <c r="L13067" s="2"/>
    </row>
    <row r="13068" spans="10:12">
      <c r="J13068" s="2"/>
      <c r="K13068" s="2"/>
      <c r="L13068" s="2"/>
    </row>
    <row r="13069" spans="10:12">
      <c r="J13069" s="2"/>
      <c r="K13069" s="2"/>
      <c r="L13069" s="2"/>
    </row>
    <row r="13070" spans="10:12">
      <c r="J13070" s="2"/>
      <c r="K13070" s="2"/>
      <c r="L13070" s="2"/>
    </row>
    <row r="13071" spans="10:12">
      <c r="J13071" s="2"/>
      <c r="K13071" s="2"/>
      <c r="L13071" s="2"/>
    </row>
    <row r="13072" spans="10:12">
      <c r="J13072" s="2"/>
      <c r="K13072" s="2"/>
      <c r="L13072" s="2"/>
    </row>
    <row r="13073" spans="10:12">
      <c r="J13073" s="2"/>
      <c r="K13073" s="2"/>
      <c r="L13073" s="2"/>
    </row>
    <row r="13074" spans="10:12">
      <c r="J13074" s="2"/>
      <c r="K13074" s="2"/>
      <c r="L13074" s="2"/>
    </row>
    <row r="13075" spans="10:12">
      <c r="J13075" s="2"/>
      <c r="K13075" s="2"/>
      <c r="L13075" s="2"/>
    </row>
    <row r="13076" spans="10:12">
      <c r="J13076" s="2"/>
      <c r="K13076" s="2"/>
      <c r="L13076" s="2"/>
    </row>
    <row r="13077" spans="10:12">
      <c r="J13077" s="2"/>
      <c r="K13077" s="2"/>
      <c r="L13077" s="2"/>
    </row>
    <row r="13078" spans="10:12">
      <c r="J13078" s="2"/>
      <c r="K13078" s="2"/>
      <c r="L13078" s="2"/>
    </row>
    <row r="13079" spans="10:12">
      <c r="J13079" s="2"/>
      <c r="K13079" s="2"/>
      <c r="L13079" s="2"/>
    </row>
    <row r="13080" spans="10:12">
      <c r="J13080" s="2"/>
      <c r="K13080" s="2"/>
      <c r="L13080" s="2"/>
    </row>
    <row r="13081" spans="10:12">
      <c r="J13081" s="2"/>
      <c r="K13081" s="2"/>
      <c r="L13081" s="2"/>
    </row>
    <row r="13082" spans="10:12">
      <c r="J13082" s="2"/>
      <c r="K13082" s="2"/>
      <c r="L13082" s="2"/>
    </row>
    <row r="13083" spans="10:12">
      <c r="J13083" s="2"/>
      <c r="K13083" s="2"/>
      <c r="L13083" s="2"/>
    </row>
    <row r="13084" spans="10:12">
      <c r="J13084" s="2"/>
      <c r="K13084" s="2"/>
      <c r="L13084" s="2"/>
    </row>
    <row r="13085" spans="10:12">
      <c r="J13085" s="2"/>
      <c r="K13085" s="2"/>
      <c r="L13085" s="2"/>
    </row>
    <row r="13086" spans="10:12">
      <c r="J13086" s="2"/>
      <c r="K13086" s="2"/>
      <c r="L13086" s="2"/>
    </row>
    <row r="13087" spans="10:12">
      <c r="J13087" s="2"/>
      <c r="K13087" s="2"/>
      <c r="L13087" s="2"/>
    </row>
    <row r="13088" spans="10:12">
      <c r="J13088" s="2"/>
      <c r="K13088" s="2"/>
      <c r="L13088" s="2"/>
    </row>
    <row r="13089" spans="10:12">
      <c r="J13089" s="2"/>
      <c r="K13089" s="2"/>
      <c r="L13089" s="2"/>
    </row>
    <row r="13090" spans="10:12">
      <c r="J13090" s="2"/>
      <c r="K13090" s="2"/>
      <c r="L13090" s="2"/>
    </row>
    <row r="13091" spans="10:12">
      <c r="J13091" s="2"/>
      <c r="K13091" s="2"/>
      <c r="L13091" s="2"/>
    </row>
    <row r="13092" spans="10:12">
      <c r="J13092" s="2"/>
      <c r="K13092" s="2"/>
      <c r="L13092" s="2"/>
    </row>
    <row r="13093" spans="10:12">
      <c r="J13093" s="2"/>
      <c r="K13093" s="2"/>
      <c r="L13093" s="2"/>
    </row>
    <row r="13094" spans="10:12">
      <c r="J13094" s="2"/>
      <c r="K13094" s="2"/>
      <c r="L13094" s="2"/>
    </row>
    <row r="13095" spans="10:12">
      <c r="J13095" s="2"/>
      <c r="K13095" s="2"/>
      <c r="L13095" s="2"/>
    </row>
    <row r="13096" spans="10:12">
      <c r="J13096" s="2"/>
      <c r="K13096" s="2"/>
      <c r="L13096" s="2"/>
    </row>
    <row r="13097" spans="10:12">
      <c r="J13097" s="2"/>
      <c r="K13097" s="2"/>
      <c r="L13097" s="2"/>
    </row>
    <row r="13098" spans="10:12">
      <c r="J13098" s="2"/>
      <c r="K13098" s="2"/>
      <c r="L13098" s="2"/>
    </row>
    <row r="13099" spans="10:12">
      <c r="J13099" s="2"/>
      <c r="K13099" s="2"/>
      <c r="L13099" s="2"/>
    </row>
    <row r="13100" spans="10:12">
      <c r="J13100" s="2"/>
      <c r="K13100" s="2"/>
      <c r="L13100" s="2"/>
    </row>
    <row r="13101" spans="10:12">
      <c r="J13101" s="2"/>
      <c r="K13101" s="2"/>
      <c r="L13101" s="2"/>
    </row>
    <row r="13102" spans="10:12">
      <c r="J13102" s="2"/>
      <c r="K13102" s="2"/>
      <c r="L13102" s="2"/>
    </row>
    <row r="13103" spans="10:12">
      <c r="J13103" s="2"/>
      <c r="K13103" s="2"/>
      <c r="L13103" s="2"/>
    </row>
    <row r="13104" spans="10:12">
      <c r="J13104" s="2"/>
      <c r="K13104" s="2"/>
      <c r="L13104" s="2"/>
    </row>
    <row r="13105" spans="10:12">
      <c r="J13105" s="2"/>
      <c r="K13105" s="2"/>
      <c r="L13105" s="2"/>
    </row>
    <row r="13106" spans="10:12">
      <c r="J13106" s="2"/>
      <c r="K13106" s="2"/>
      <c r="L13106" s="2"/>
    </row>
    <row r="13107" spans="10:12">
      <c r="J13107" s="2"/>
      <c r="K13107" s="2"/>
      <c r="L13107" s="2"/>
    </row>
    <row r="13108" spans="10:12">
      <c r="J13108" s="2"/>
      <c r="K13108" s="2"/>
      <c r="L13108" s="2"/>
    </row>
    <row r="13109" spans="10:12">
      <c r="J13109" s="2"/>
      <c r="K13109" s="2"/>
      <c r="L13109" s="2"/>
    </row>
    <row r="13110" spans="10:12">
      <c r="J13110" s="2"/>
      <c r="K13110" s="2"/>
      <c r="L13110" s="2"/>
    </row>
    <row r="13111" spans="10:12">
      <c r="J13111" s="2"/>
      <c r="K13111" s="2"/>
      <c r="L13111" s="2"/>
    </row>
    <row r="13112" spans="10:12">
      <c r="J13112" s="2"/>
      <c r="K13112" s="2"/>
      <c r="L13112" s="2"/>
    </row>
    <row r="13113" spans="10:12">
      <c r="J13113" s="2"/>
      <c r="K13113" s="2"/>
      <c r="L13113" s="2"/>
    </row>
    <row r="13114" spans="10:12">
      <c r="J13114" s="2"/>
      <c r="K13114" s="2"/>
      <c r="L13114" s="2"/>
    </row>
    <row r="13115" spans="10:12">
      <c r="J13115" s="2"/>
      <c r="K13115" s="2"/>
      <c r="L13115" s="2"/>
    </row>
    <row r="13116" spans="10:12">
      <c r="J13116" s="2"/>
      <c r="K13116" s="2"/>
      <c r="L13116" s="2"/>
    </row>
    <row r="13117" spans="10:12">
      <c r="J13117" s="2"/>
      <c r="K13117" s="2"/>
      <c r="L13117" s="2"/>
    </row>
    <row r="13118" spans="10:12">
      <c r="J13118" s="2"/>
      <c r="K13118" s="2"/>
      <c r="L13118" s="2"/>
    </row>
    <row r="13119" spans="10:12">
      <c r="J13119" s="2"/>
      <c r="K13119" s="2"/>
      <c r="L13119" s="2"/>
    </row>
    <row r="13120" spans="10:12">
      <c r="J13120" s="2"/>
      <c r="K13120" s="2"/>
      <c r="L13120" s="2"/>
    </row>
    <row r="13121" spans="10:12">
      <c r="J13121" s="2"/>
      <c r="K13121" s="2"/>
      <c r="L13121" s="2"/>
    </row>
    <row r="13122" spans="10:12">
      <c r="J13122" s="2"/>
      <c r="K13122" s="2"/>
      <c r="L13122" s="2"/>
    </row>
    <row r="13123" spans="10:12">
      <c r="J13123" s="2"/>
      <c r="K13123" s="2"/>
      <c r="L13123" s="2"/>
    </row>
    <row r="13124" spans="10:12">
      <c r="J13124" s="2"/>
      <c r="K13124" s="2"/>
      <c r="L13124" s="2"/>
    </row>
    <row r="13125" spans="10:12">
      <c r="J13125" s="2"/>
      <c r="K13125" s="2"/>
      <c r="L13125" s="2"/>
    </row>
    <row r="13126" spans="10:12">
      <c r="J13126" s="2"/>
      <c r="K13126" s="2"/>
      <c r="L13126" s="2"/>
    </row>
    <row r="13127" spans="10:12">
      <c r="J13127" s="2"/>
      <c r="K13127" s="2"/>
      <c r="L13127" s="2"/>
    </row>
    <row r="13128" spans="10:12">
      <c r="J13128" s="2"/>
      <c r="K13128" s="2"/>
      <c r="L13128" s="2"/>
    </row>
    <row r="13129" spans="10:12">
      <c r="J13129" s="2"/>
      <c r="K13129" s="2"/>
      <c r="L13129" s="2"/>
    </row>
    <row r="13130" spans="10:12">
      <c r="J13130" s="2"/>
      <c r="K13130" s="2"/>
      <c r="L13130" s="2"/>
    </row>
    <row r="13131" spans="10:12">
      <c r="J13131" s="2"/>
      <c r="K13131" s="2"/>
      <c r="L13131" s="2"/>
    </row>
    <row r="13132" spans="10:12">
      <c r="J13132" s="2"/>
      <c r="K13132" s="2"/>
      <c r="L13132" s="2"/>
    </row>
    <row r="13133" spans="10:12">
      <c r="J13133" s="2"/>
      <c r="K13133" s="2"/>
      <c r="L13133" s="2"/>
    </row>
    <row r="13134" spans="10:12">
      <c r="J13134" s="2"/>
      <c r="K13134" s="2"/>
      <c r="L13134" s="2"/>
    </row>
    <row r="13135" spans="10:12">
      <c r="J13135" s="2"/>
      <c r="K13135" s="2"/>
      <c r="L13135" s="2"/>
    </row>
    <row r="13136" spans="10:12">
      <c r="J13136" s="2"/>
      <c r="K13136" s="2"/>
      <c r="L13136" s="2"/>
    </row>
    <row r="13137" spans="10:12">
      <c r="J13137" s="2"/>
      <c r="K13137" s="2"/>
      <c r="L13137" s="2"/>
    </row>
    <row r="13138" spans="10:12">
      <c r="J13138" s="2"/>
      <c r="K13138" s="2"/>
      <c r="L13138" s="2"/>
    </row>
    <row r="13139" spans="10:12">
      <c r="J13139" s="2"/>
      <c r="K13139" s="2"/>
      <c r="L13139" s="2"/>
    </row>
    <row r="13140" spans="10:12">
      <c r="J13140" s="2"/>
      <c r="K13140" s="2"/>
      <c r="L13140" s="2"/>
    </row>
    <row r="13141" spans="10:12">
      <c r="J13141" s="2"/>
      <c r="K13141" s="2"/>
      <c r="L13141" s="2"/>
    </row>
    <row r="13142" spans="10:12">
      <c r="J13142" s="2"/>
      <c r="K13142" s="2"/>
      <c r="L13142" s="2"/>
    </row>
    <row r="13143" spans="10:12">
      <c r="J13143" s="2"/>
      <c r="K13143" s="2"/>
      <c r="L13143" s="2"/>
    </row>
    <row r="13144" spans="10:12">
      <c r="J13144" s="2"/>
      <c r="K13144" s="2"/>
      <c r="L13144" s="2"/>
    </row>
    <row r="13145" spans="10:12">
      <c r="J13145" s="2"/>
      <c r="K13145" s="2"/>
      <c r="L13145" s="2"/>
    </row>
    <row r="13146" spans="10:12">
      <c r="J13146" s="2"/>
      <c r="K13146" s="2"/>
      <c r="L13146" s="2"/>
    </row>
    <row r="13147" spans="10:12">
      <c r="J13147" s="2"/>
      <c r="K13147" s="2"/>
      <c r="L13147" s="2"/>
    </row>
    <row r="13148" spans="10:12">
      <c r="J13148" s="2"/>
      <c r="K13148" s="2"/>
      <c r="L13148" s="2"/>
    </row>
    <row r="13149" spans="10:12">
      <c r="J13149" s="2"/>
      <c r="K13149" s="2"/>
      <c r="L13149" s="2"/>
    </row>
    <row r="13150" spans="10:12">
      <c r="J13150" s="2"/>
      <c r="K13150" s="2"/>
      <c r="L13150" s="2"/>
    </row>
    <row r="13151" spans="10:12">
      <c r="J13151" s="2"/>
      <c r="K13151" s="2"/>
      <c r="L13151" s="2"/>
    </row>
    <row r="13152" spans="10:12">
      <c r="J13152" s="2"/>
      <c r="K13152" s="2"/>
      <c r="L13152" s="2"/>
    </row>
    <row r="13153" spans="10:12">
      <c r="J13153" s="2"/>
      <c r="K13153" s="2"/>
      <c r="L13153" s="2"/>
    </row>
    <row r="13154" spans="10:12">
      <c r="J13154" s="2"/>
      <c r="K13154" s="2"/>
      <c r="L13154" s="2"/>
    </row>
    <row r="13155" spans="10:12">
      <c r="J13155" s="2"/>
      <c r="K13155" s="2"/>
      <c r="L13155" s="2"/>
    </row>
    <row r="13156" spans="10:12">
      <c r="J13156" s="2"/>
      <c r="K13156" s="2"/>
      <c r="L13156" s="2"/>
    </row>
    <row r="13157" spans="10:12">
      <c r="J13157" s="2"/>
      <c r="K13157" s="2"/>
      <c r="L13157" s="2"/>
    </row>
    <row r="13158" spans="10:12">
      <c r="J13158" s="2"/>
      <c r="K13158" s="2"/>
      <c r="L13158" s="2"/>
    </row>
    <row r="13159" spans="10:12">
      <c r="J13159" s="2"/>
      <c r="K13159" s="2"/>
      <c r="L13159" s="2"/>
    </row>
    <row r="13160" spans="10:12">
      <c r="J13160" s="2"/>
      <c r="K13160" s="2"/>
      <c r="L13160" s="2"/>
    </row>
    <row r="13161" spans="10:12">
      <c r="J13161" s="2"/>
      <c r="K13161" s="2"/>
      <c r="L13161" s="2"/>
    </row>
    <row r="13162" spans="10:12">
      <c r="J13162" s="2"/>
      <c r="K13162" s="2"/>
      <c r="L13162" s="2"/>
    </row>
    <row r="13163" spans="10:12">
      <c r="J13163" s="2"/>
      <c r="K13163" s="2"/>
      <c r="L13163" s="2"/>
    </row>
    <row r="13164" spans="10:12">
      <c r="J13164" s="2"/>
      <c r="K13164" s="2"/>
      <c r="L13164" s="2"/>
    </row>
    <row r="13165" spans="10:12">
      <c r="J13165" s="2"/>
      <c r="K13165" s="2"/>
      <c r="L13165" s="2"/>
    </row>
    <row r="13166" spans="10:12">
      <c r="J13166" s="2"/>
      <c r="K13166" s="2"/>
      <c r="L13166" s="2"/>
    </row>
    <row r="13167" spans="10:12">
      <c r="J13167" s="2"/>
      <c r="K13167" s="2"/>
      <c r="L13167" s="2"/>
    </row>
    <row r="13168" spans="10:12">
      <c r="J13168" s="2"/>
      <c r="K13168" s="2"/>
      <c r="L13168" s="2"/>
    </row>
    <row r="13169" spans="10:12">
      <c r="J13169" s="2"/>
      <c r="K13169" s="2"/>
      <c r="L13169" s="2"/>
    </row>
    <row r="13170" spans="10:12">
      <c r="J13170" s="2"/>
      <c r="K13170" s="2"/>
      <c r="L13170" s="2"/>
    </row>
    <row r="13171" spans="10:12">
      <c r="J13171" s="2"/>
      <c r="K13171" s="2"/>
      <c r="L13171" s="2"/>
    </row>
    <row r="13172" spans="10:12">
      <c r="J13172" s="2"/>
      <c r="K13172" s="2"/>
      <c r="L13172" s="2"/>
    </row>
    <row r="13173" spans="10:12">
      <c r="J13173" s="2"/>
      <c r="K13173" s="2"/>
      <c r="L13173" s="2"/>
    </row>
    <row r="13174" spans="10:12">
      <c r="J13174" s="2"/>
      <c r="K13174" s="2"/>
      <c r="L13174" s="2"/>
    </row>
    <row r="13175" spans="10:12">
      <c r="J13175" s="2"/>
      <c r="K13175" s="2"/>
      <c r="L13175" s="2"/>
    </row>
    <row r="13176" spans="10:12">
      <c r="J13176" s="2"/>
      <c r="K13176" s="2"/>
      <c r="L13176" s="2"/>
    </row>
    <row r="13177" spans="10:12">
      <c r="J13177" s="2"/>
      <c r="K13177" s="2"/>
      <c r="L13177" s="2"/>
    </row>
    <row r="13178" spans="10:12">
      <c r="J13178" s="2"/>
      <c r="K13178" s="2"/>
      <c r="L13178" s="2"/>
    </row>
    <row r="13179" spans="10:12">
      <c r="J13179" s="2"/>
      <c r="K13179" s="2"/>
      <c r="L13179" s="2"/>
    </row>
    <row r="13180" spans="10:12">
      <c r="J13180" s="2"/>
      <c r="K13180" s="2"/>
      <c r="L13180" s="2"/>
    </row>
    <row r="13181" spans="10:12">
      <c r="J13181" s="2"/>
      <c r="K13181" s="2"/>
      <c r="L13181" s="2"/>
    </row>
    <row r="13182" spans="10:12">
      <c r="J13182" s="2"/>
      <c r="K13182" s="2"/>
      <c r="L13182" s="2"/>
    </row>
    <row r="13183" spans="10:12">
      <c r="J13183" s="2"/>
      <c r="K13183" s="2"/>
      <c r="L13183" s="2"/>
    </row>
    <row r="13184" spans="10:12">
      <c r="J13184" s="2"/>
      <c r="K13184" s="2"/>
      <c r="L13184" s="2"/>
    </row>
    <row r="13185" spans="10:12">
      <c r="J13185" s="2"/>
      <c r="K13185" s="2"/>
      <c r="L13185" s="2"/>
    </row>
    <row r="13186" spans="10:12">
      <c r="J13186" s="2"/>
      <c r="K13186" s="2"/>
      <c r="L13186" s="2"/>
    </row>
    <row r="13187" spans="10:12">
      <c r="J13187" s="2"/>
      <c r="K13187" s="2"/>
      <c r="L13187" s="2"/>
    </row>
    <row r="13188" spans="10:12">
      <c r="J13188" s="2"/>
      <c r="K13188" s="2"/>
      <c r="L13188" s="2"/>
    </row>
    <row r="13189" spans="10:12">
      <c r="J13189" s="2"/>
      <c r="K13189" s="2"/>
      <c r="L13189" s="2"/>
    </row>
    <row r="13190" spans="10:12">
      <c r="J13190" s="2"/>
      <c r="K13190" s="2"/>
      <c r="L13190" s="2"/>
    </row>
    <row r="13191" spans="10:12">
      <c r="J13191" s="2"/>
      <c r="K13191" s="2"/>
      <c r="L13191" s="2"/>
    </row>
    <row r="13192" spans="10:12">
      <c r="J13192" s="2"/>
      <c r="K13192" s="2"/>
      <c r="L13192" s="2"/>
    </row>
    <row r="13193" spans="10:12">
      <c r="J13193" s="2"/>
      <c r="K13193" s="2"/>
      <c r="L13193" s="2"/>
    </row>
    <row r="13194" spans="10:12">
      <c r="J13194" s="2"/>
      <c r="K13194" s="2"/>
      <c r="L13194" s="2"/>
    </row>
    <row r="13195" spans="10:12">
      <c r="J13195" s="2"/>
      <c r="K13195" s="2"/>
      <c r="L13195" s="2"/>
    </row>
    <row r="13196" spans="10:12">
      <c r="J13196" s="2"/>
      <c r="K13196" s="2"/>
      <c r="L13196" s="2"/>
    </row>
    <row r="13197" spans="10:12">
      <c r="J13197" s="2"/>
      <c r="K13197" s="2"/>
      <c r="L13197" s="2"/>
    </row>
    <row r="13198" spans="10:12">
      <c r="J13198" s="2"/>
      <c r="K13198" s="2"/>
      <c r="L13198" s="2"/>
    </row>
    <row r="13199" spans="10:12">
      <c r="J13199" s="2"/>
      <c r="K13199" s="2"/>
      <c r="L13199" s="2"/>
    </row>
    <row r="13200" spans="10:12">
      <c r="J13200" s="2"/>
      <c r="K13200" s="2"/>
      <c r="L13200" s="2"/>
    </row>
    <row r="13201" spans="10:12">
      <c r="J13201" s="2"/>
      <c r="K13201" s="2"/>
      <c r="L13201" s="2"/>
    </row>
    <row r="13202" spans="10:12">
      <c r="J13202" s="2"/>
      <c r="K13202" s="2"/>
      <c r="L13202" s="2"/>
    </row>
    <row r="13203" spans="10:12">
      <c r="J13203" s="2"/>
      <c r="K13203" s="2"/>
      <c r="L13203" s="2"/>
    </row>
    <row r="13204" spans="10:12">
      <c r="J13204" s="2"/>
      <c r="K13204" s="2"/>
      <c r="L13204" s="2"/>
    </row>
    <row r="13205" spans="10:12">
      <c r="J13205" s="2"/>
      <c r="K13205" s="2"/>
      <c r="L13205" s="2"/>
    </row>
    <row r="13206" spans="10:12">
      <c r="J13206" s="2"/>
      <c r="K13206" s="2"/>
      <c r="L13206" s="2"/>
    </row>
    <row r="13207" spans="10:12">
      <c r="J13207" s="2"/>
      <c r="K13207" s="2"/>
      <c r="L13207" s="2"/>
    </row>
    <row r="13208" spans="10:12">
      <c r="J13208" s="2"/>
      <c r="K13208" s="2"/>
      <c r="L13208" s="2"/>
    </row>
    <row r="13209" spans="10:12">
      <c r="J13209" s="2"/>
      <c r="K13209" s="2"/>
      <c r="L13209" s="2"/>
    </row>
    <row r="13210" spans="10:12">
      <c r="J13210" s="2"/>
      <c r="K13210" s="2"/>
      <c r="L13210" s="2"/>
    </row>
    <row r="13211" spans="10:12">
      <c r="J13211" s="2"/>
      <c r="K13211" s="2"/>
      <c r="L13211" s="2"/>
    </row>
    <row r="13212" spans="10:12">
      <c r="J13212" s="2"/>
      <c r="K13212" s="2"/>
      <c r="L13212" s="2"/>
    </row>
    <row r="13213" spans="10:12">
      <c r="J13213" s="2"/>
      <c r="K13213" s="2"/>
      <c r="L13213" s="2"/>
    </row>
    <row r="13214" spans="10:12">
      <c r="J13214" s="2"/>
      <c r="K13214" s="2"/>
      <c r="L13214" s="2"/>
    </row>
    <row r="13215" spans="10:12">
      <c r="J13215" s="2"/>
      <c r="K13215" s="2"/>
      <c r="L13215" s="2"/>
    </row>
    <row r="13216" spans="10:12">
      <c r="J13216" s="2"/>
      <c r="K13216" s="2"/>
      <c r="L13216" s="2"/>
    </row>
    <row r="13217" spans="10:12">
      <c r="J13217" s="2"/>
      <c r="K13217" s="2"/>
      <c r="L13217" s="2"/>
    </row>
    <row r="13218" spans="10:12">
      <c r="J13218" s="2"/>
      <c r="K13218" s="2"/>
      <c r="L13218" s="2"/>
    </row>
    <row r="13219" spans="10:12">
      <c r="J13219" s="2"/>
      <c r="K13219" s="2"/>
      <c r="L13219" s="2"/>
    </row>
    <row r="13220" spans="10:12">
      <c r="J13220" s="2"/>
      <c r="K13220" s="2"/>
      <c r="L13220" s="2"/>
    </row>
    <row r="13221" spans="10:12">
      <c r="J13221" s="2"/>
      <c r="K13221" s="2"/>
      <c r="L13221" s="2"/>
    </row>
    <row r="13222" spans="10:12">
      <c r="J13222" s="2"/>
      <c r="K13222" s="2"/>
      <c r="L13222" s="2"/>
    </row>
    <row r="13223" spans="10:12">
      <c r="J13223" s="2"/>
      <c r="K13223" s="2"/>
      <c r="L13223" s="2"/>
    </row>
    <row r="13224" spans="10:12">
      <c r="J13224" s="2"/>
      <c r="K13224" s="2"/>
      <c r="L13224" s="2"/>
    </row>
    <row r="13225" spans="10:12">
      <c r="J13225" s="2"/>
      <c r="K13225" s="2"/>
      <c r="L13225" s="2"/>
    </row>
    <row r="13226" spans="10:12">
      <c r="J13226" s="2"/>
      <c r="K13226" s="2"/>
      <c r="L13226" s="2"/>
    </row>
    <row r="13227" spans="10:12">
      <c r="J13227" s="2"/>
      <c r="K13227" s="2"/>
      <c r="L13227" s="2"/>
    </row>
    <row r="13228" spans="10:12">
      <c r="J13228" s="2"/>
      <c r="K13228" s="2"/>
      <c r="L13228" s="2"/>
    </row>
    <row r="13229" spans="10:12">
      <c r="J13229" s="2"/>
      <c r="K13229" s="2"/>
      <c r="L13229" s="2"/>
    </row>
    <row r="13230" spans="10:12">
      <c r="J13230" s="2"/>
      <c r="K13230" s="2"/>
      <c r="L13230" s="2"/>
    </row>
    <row r="13231" spans="10:12">
      <c r="J13231" s="2"/>
      <c r="K13231" s="2"/>
      <c r="L13231" s="2"/>
    </row>
    <row r="13232" spans="10:12">
      <c r="J13232" s="2"/>
      <c r="K13232" s="2"/>
      <c r="L13232" s="2"/>
    </row>
    <row r="13233" spans="10:12">
      <c r="J13233" s="2"/>
      <c r="K13233" s="2"/>
      <c r="L13233" s="2"/>
    </row>
    <row r="13234" spans="10:12">
      <c r="J13234" s="2"/>
      <c r="K13234" s="2"/>
      <c r="L13234" s="2"/>
    </row>
    <row r="13235" spans="10:12">
      <c r="J13235" s="2"/>
      <c r="K13235" s="2"/>
      <c r="L13235" s="2"/>
    </row>
    <row r="13236" spans="10:12">
      <c r="J13236" s="2"/>
      <c r="K13236" s="2"/>
      <c r="L13236" s="2"/>
    </row>
    <row r="13237" spans="10:12">
      <c r="J13237" s="2"/>
      <c r="K13237" s="2"/>
      <c r="L13237" s="2"/>
    </row>
    <row r="13238" spans="10:12">
      <c r="J13238" s="2"/>
      <c r="K13238" s="2"/>
      <c r="L13238" s="2"/>
    </row>
    <row r="13239" spans="10:12">
      <c r="J13239" s="2"/>
      <c r="K13239" s="2"/>
      <c r="L13239" s="2"/>
    </row>
    <row r="13240" spans="10:12">
      <c r="J13240" s="2"/>
      <c r="K13240" s="2"/>
      <c r="L13240" s="2"/>
    </row>
    <row r="13241" spans="10:12">
      <c r="J13241" s="2"/>
      <c r="K13241" s="2"/>
      <c r="L13241" s="2"/>
    </row>
    <row r="13242" spans="10:12">
      <c r="J13242" s="2"/>
      <c r="K13242" s="2"/>
      <c r="L13242" s="2"/>
    </row>
    <row r="13243" spans="10:12">
      <c r="J13243" s="2"/>
      <c r="K13243" s="2"/>
      <c r="L13243" s="2"/>
    </row>
    <row r="13244" spans="10:12">
      <c r="J13244" s="2"/>
      <c r="K13244" s="2"/>
      <c r="L13244" s="2"/>
    </row>
    <row r="13245" spans="10:12">
      <c r="J13245" s="2"/>
      <c r="K13245" s="2"/>
      <c r="L13245" s="2"/>
    </row>
    <row r="13246" spans="10:12">
      <c r="J13246" s="2"/>
      <c r="K13246" s="2"/>
      <c r="L13246" s="2"/>
    </row>
    <row r="13247" spans="10:12">
      <c r="J13247" s="2"/>
      <c r="K13247" s="2"/>
      <c r="L13247" s="2"/>
    </row>
    <row r="13248" spans="10:12">
      <c r="J13248" s="2"/>
      <c r="K13248" s="2"/>
      <c r="L13248" s="2"/>
    </row>
    <row r="13249" spans="10:12">
      <c r="J13249" s="2"/>
      <c r="K13249" s="2"/>
      <c r="L13249" s="2"/>
    </row>
    <row r="13250" spans="10:12">
      <c r="J13250" s="2"/>
      <c r="K13250" s="2"/>
      <c r="L13250" s="2"/>
    </row>
    <row r="13251" spans="10:12">
      <c r="J13251" s="2"/>
      <c r="K13251" s="2"/>
      <c r="L13251" s="2"/>
    </row>
    <row r="13252" spans="10:12">
      <c r="J13252" s="2"/>
      <c r="K13252" s="2"/>
      <c r="L13252" s="2"/>
    </row>
    <row r="13253" spans="10:12">
      <c r="J13253" s="2"/>
      <c r="K13253" s="2"/>
      <c r="L13253" s="2"/>
    </row>
    <row r="13254" spans="10:12">
      <c r="J13254" s="2"/>
      <c r="K13254" s="2"/>
      <c r="L13254" s="2"/>
    </row>
    <row r="13255" spans="10:12">
      <c r="J13255" s="2"/>
      <c r="K13255" s="2"/>
      <c r="L13255" s="2"/>
    </row>
    <row r="13256" spans="10:12">
      <c r="J13256" s="2"/>
      <c r="K13256" s="2"/>
      <c r="L13256" s="2"/>
    </row>
    <row r="13257" spans="10:12">
      <c r="J13257" s="2"/>
      <c r="K13257" s="2"/>
      <c r="L13257" s="2"/>
    </row>
    <row r="13258" spans="10:12">
      <c r="J13258" s="2"/>
      <c r="K13258" s="2"/>
      <c r="L13258" s="2"/>
    </row>
    <row r="13259" spans="10:12">
      <c r="J13259" s="2"/>
      <c r="K13259" s="2"/>
      <c r="L13259" s="2"/>
    </row>
    <row r="13260" spans="10:12">
      <c r="J13260" s="2"/>
      <c r="K13260" s="2"/>
      <c r="L13260" s="2"/>
    </row>
    <row r="13261" spans="10:12">
      <c r="J13261" s="2"/>
      <c r="K13261" s="2"/>
      <c r="L13261" s="2"/>
    </row>
    <row r="13262" spans="10:12">
      <c r="J13262" s="2"/>
      <c r="K13262" s="2"/>
      <c r="L13262" s="2"/>
    </row>
    <row r="13263" spans="10:12">
      <c r="J13263" s="2"/>
      <c r="K13263" s="2"/>
      <c r="L13263" s="2"/>
    </row>
    <row r="13264" spans="10:12">
      <c r="J13264" s="2"/>
      <c r="K13264" s="2"/>
      <c r="L13264" s="2"/>
    </row>
    <row r="13265" spans="10:12">
      <c r="J13265" s="2"/>
      <c r="K13265" s="2"/>
      <c r="L13265" s="2"/>
    </row>
    <row r="13266" spans="10:12">
      <c r="J13266" s="2"/>
      <c r="K13266" s="2"/>
      <c r="L13266" s="2"/>
    </row>
    <row r="13267" spans="10:12">
      <c r="J13267" s="2"/>
      <c r="K13267" s="2"/>
      <c r="L13267" s="2"/>
    </row>
    <row r="13268" spans="10:12">
      <c r="J13268" s="2"/>
      <c r="K13268" s="2"/>
      <c r="L13268" s="2"/>
    </row>
    <row r="13269" spans="10:12">
      <c r="J13269" s="2"/>
      <c r="K13269" s="2"/>
      <c r="L13269" s="2"/>
    </row>
    <row r="13270" spans="10:12">
      <c r="J13270" s="2"/>
      <c r="K13270" s="2"/>
      <c r="L13270" s="2"/>
    </row>
    <row r="13271" spans="10:12">
      <c r="J13271" s="2"/>
      <c r="K13271" s="2"/>
      <c r="L13271" s="2"/>
    </row>
    <row r="13272" spans="10:12">
      <c r="J13272" s="2"/>
      <c r="K13272" s="2"/>
      <c r="L13272" s="2"/>
    </row>
    <row r="13273" spans="10:12">
      <c r="J13273" s="2"/>
      <c r="K13273" s="2"/>
      <c r="L13273" s="2"/>
    </row>
    <row r="13274" spans="10:12">
      <c r="J13274" s="2"/>
      <c r="K13274" s="2"/>
      <c r="L13274" s="2"/>
    </row>
    <row r="13275" spans="10:12">
      <c r="J13275" s="2"/>
      <c r="K13275" s="2"/>
      <c r="L13275" s="2"/>
    </row>
    <row r="13276" spans="10:12">
      <c r="J13276" s="2"/>
      <c r="K13276" s="2"/>
      <c r="L13276" s="2"/>
    </row>
    <row r="13277" spans="10:12">
      <c r="J13277" s="2"/>
      <c r="K13277" s="2"/>
      <c r="L13277" s="2"/>
    </row>
    <row r="13278" spans="10:12">
      <c r="J13278" s="2"/>
      <c r="K13278" s="2"/>
      <c r="L13278" s="2"/>
    </row>
    <row r="13279" spans="10:12">
      <c r="J13279" s="2"/>
      <c r="K13279" s="2"/>
      <c r="L13279" s="2"/>
    </row>
    <row r="13280" spans="10:12">
      <c r="J13280" s="2"/>
      <c r="K13280" s="2"/>
      <c r="L13280" s="2"/>
    </row>
    <row r="13281" spans="10:12">
      <c r="J13281" s="2"/>
      <c r="K13281" s="2"/>
      <c r="L13281" s="2"/>
    </row>
    <row r="13282" spans="10:12">
      <c r="J13282" s="2"/>
      <c r="K13282" s="2"/>
      <c r="L13282" s="2"/>
    </row>
    <row r="13283" spans="10:12">
      <c r="J13283" s="2"/>
      <c r="K13283" s="2"/>
      <c r="L13283" s="2"/>
    </row>
    <row r="13284" spans="10:12">
      <c r="J13284" s="2"/>
      <c r="K13284" s="2"/>
      <c r="L13284" s="2"/>
    </row>
    <row r="13285" spans="10:12">
      <c r="J13285" s="2"/>
      <c r="K13285" s="2"/>
      <c r="L13285" s="2"/>
    </row>
    <row r="13286" spans="10:12">
      <c r="J13286" s="2"/>
      <c r="K13286" s="2"/>
      <c r="L13286" s="2"/>
    </row>
    <row r="13287" spans="10:12">
      <c r="J13287" s="2"/>
      <c r="K13287" s="2"/>
      <c r="L13287" s="2"/>
    </row>
    <row r="13288" spans="10:12">
      <c r="J13288" s="2"/>
      <c r="K13288" s="2"/>
      <c r="L13288" s="2"/>
    </row>
    <row r="13289" spans="10:12">
      <c r="J13289" s="2"/>
      <c r="K13289" s="2"/>
      <c r="L13289" s="2"/>
    </row>
    <row r="13290" spans="10:12">
      <c r="J13290" s="2"/>
      <c r="K13290" s="2"/>
      <c r="L13290" s="2"/>
    </row>
    <row r="13291" spans="10:12">
      <c r="J13291" s="2"/>
      <c r="K13291" s="2"/>
      <c r="L13291" s="2"/>
    </row>
    <row r="13292" spans="10:12">
      <c r="J13292" s="2"/>
      <c r="K13292" s="2"/>
      <c r="L13292" s="2"/>
    </row>
    <row r="13293" spans="10:12">
      <c r="J13293" s="2"/>
      <c r="K13293" s="2"/>
      <c r="L13293" s="2"/>
    </row>
    <row r="13294" spans="10:12">
      <c r="J13294" s="2"/>
      <c r="K13294" s="2"/>
      <c r="L13294" s="2"/>
    </row>
    <row r="13295" spans="10:12">
      <c r="J13295" s="2"/>
      <c r="K13295" s="2"/>
      <c r="L13295" s="2"/>
    </row>
    <row r="13296" spans="10:12">
      <c r="J13296" s="2"/>
      <c r="K13296" s="2"/>
      <c r="L13296" s="2"/>
    </row>
    <row r="13297" spans="10:12">
      <c r="J13297" s="2"/>
      <c r="K13297" s="2"/>
      <c r="L13297" s="2"/>
    </row>
    <row r="13298" spans="10:12">
      <c r="J13298" s="2"/>
      <c r="K13298" s="2"/>
      <c r="L13298" s="2"/>
    </row>
    <row r="13299" spans="10:12">
      <c r="J13299" s="2"/>
      <c r="K13299" s="2"/>
      <c r="L13299" s="2"/>
    </row>
    <row r="13300" spans="10:12">
      <c r="J13300" s="2"/>
      <c r="K13300" s="2"/>
      <c r="L13300" s="2"/>
    </row>
    <row r="13301" spans="10:12">
      <c r="J13301" s="2"/>
      <c r="K13301" s="2"/>
      <c r="L13301" s="2"/>
    </row>
    <row r="13302" spans="10:12">
      <c r="J13302" s="2"/>
      <c r="K13302" s="2"/>
      <c r="L13302" s="2"/>
    </row>
    <row r="13303" spans="10:12">
      <c r="J13303" s="2"/>
      <c r="K13303" s="2"/>
      <c r="L13303" s="2"/>
    </row>
    <row r="13304" spans="10:12">
      <c r="J13304" s="2"/>
      <c r="K13304" s="2"/>
      <c r="L13304" s="2"/>
    </row>
    <row r="13305" spans="10:12">
      <c r="J13305" s="2"/>
      <c r="K13305" s="2"/>
      <c r="L13305" s="2"/>
    </row>
    <row r="13306" spans="10:12">
      <c r="J13306" s="2"/>
      <c r="K13306" s="2"/>
      <c r="L13306" s="2"/>
    </row>
    <row r="13307" spans="10:12">
      <c r="J13307" s="2"/>
      <c r="K13307" s="2"/>
      <c r="L13307" s="2"/>
    </row>
    <row r="13308" spans="10:12">
      <c r="J13308" s="2"/>
      <c r="K13308" s="2"/>
      <c r="L13308" s="2"/>
    </row>
    <row r="13309" spans="10:12">
      <c r="J13309" s="2"/>
      <c r="K13309" s="2"/>
      <c r="L13309" s="2"/>
    </row>
    <row r="13310" spans="10:12">
      <c r="J13310" s="2"/>
      <c r="K13310" s="2"/>
      <c r="L13310" s="2"/>
    </row>
    <row r="13311" spans="10:12">
      <c r="J13311" s="2"/>
      <c r="K13311" s="2"/>
      <c r="L13311" s="2"/>
    </row>
    <row r="13312" spans="10:12">
      <c r="J13312" s="2"/>
      <c r="K13312" s="2"/>
      <c r="L13312" s="2"/>
    </row>
    <row r="13313" spans="10:12">
      <c r="J13313" s="2"/>
      <c r="K13313" s="2"/>
      <c r="L13313" s="2"/>
    </row>
    <row r="13314" spans="10:12">
      <c r="J13314" s="2"/>
      <c r="K13314" s="2"/>
      <c r="L13314" s="2"/>
    </row>
    <row r="13315" spans="10:12">
      <c r="J13315" s="2"/>
      <c r="K13315" s="2"/>
      <c r="L13315" s="2"/>
    </row>
    <row r="13316" spans="10:12">
      <c r="J13316" s="2"/>
      <c r="K13316" s="2"/>
      <c r="L13316" s="2"/>
    </row>
    <row r="13317" spans="10:12">
      <c r="J13317" s="2"/>
      <c r="K13317" s="2"/>
      <c r="L13317" s="2"/>
    </row>
    <row r="13318" spans="10:12">
      <c r="J13318" s="2"/>
      <c r="K13318" s="2"/>
      <c r="L13318" s="2"/>
    </row>
    <row r="13319" spans="10:12">
      <c r="J13319" s="2"/>
      <c r="K13319" s="2"/>
      <c r="L13319" s="2"/>
    </row>
    <row r="13320" spans="10:12">
      <c r="J13320" s="2"/>
      <c r="K13320" s="2"/>
      <c r="L13320" s="2"/>
    </row>
    <row r="13321" spans="10:12">
      <c r="J13321" s="2"/>
      <c r="K13321" s="2"/>
      <c r="L13321" s="2"/>
    </row>
    <row r="13322" spans="10:12">
      <c r="J13322" s="2"/>
      <c r="K13322" s="2"/>
      <c r="L13322" s="2"/>
    </row>
    <row r="13323" spans="10:12">
      <c r="J13323" s="2"/>
      <c r="K13323" s="2"/>
      <c r="L13323" s="2"/>
    </row>
    <row r="13324" spans="10:12">
      <c r="J13324" s="2"/>
      <c r="K13324" s="2"/>
      <c r="L13324" s="2"/>
    </row>
    <row r="13325" spans="10:12">
      <c r="J13325" s="2"/>
      <c r="K13325" s="2"/>
      <c r="L13325" s="2"/>
    </row>
    <row r="13326" spans="10:12">
      <c r="J13326" s="2"/>
      <c r="K13326" s="2"/>
      <c r="L13326" s="2"/>
    </row>
    <row r="13327" spans="10:12">
      <c r="J13327" s="2"/>
      <c r="K13327" s="2"/>
      <c r="L13327" s="2"/>
    </row>
    <row r="13328" spans="10:12">
      <c r="J13328" s="2"/>
      <c r="K13328" s="2"/>
      <c r="L13328" s="2"/>
    </row>
    <row r="13329" spans="10:12">
      <c r="J13329" s="2"/>
      <c r="K13329" s="2"/>
      <c r="L13329" s="2"/>
    </row>
    <row r="13330" spans="10:12">
      <c r="J13330" s="2"/>
      <c r="K13330" s="2"/>
      <c r="L13330" s="2"/>
    </row>
    <row r="13331" spans="10:12">
      <c r="J13331" s="2"/>
      <c r="K13331" s="2"/>
      <c r="L13331" s="2"/>
    </row>
    <row r="13332" spans="10:12">
      <c r="J13332" s="2"/>
      <c r="K13332" s="2"/>
      <c r="L13332" s="2"/>
    </row>
    <row r="13333" spans="10:12">
      <c r="J13333" s="2"/>
      <c r="K13333" s="2"/>
      <c r="L13333" s="2"/>
    </row>
    <row r="13334" spans="10:12">
      <c r="J13334" s="2"/>
      <c r="K13334" s="2"/>
      <c r="L13334" s="2"/>
    </row>
    <row r="13335" spans="10:12">
      <c r="J13335" s="2"/>
      <c r="K13335" s="2"/>
      <c r="L13335" s="2"/>
    </row>
    <row r="13336" spans="10:12">
      <c r="J13336" s="2"/>
      <c r="K13336" s="2"/>
      <c r="L13336" s="2"/>
    </row>
    <row r="13337" spans="10:12">
      <c r="J13337" s="2"/>
      <c r="K13337" s="2"/>
      <c r="L13337" s="2"/>
    </row>
    <row r="13338" spans="10:12">
      <c r="J13338" s="2"/>
      <c r="K13338" s="2"/>
      <c r="L13338" s="2"/>
    </row>
    <row r="13339" spans="10:12">
      <c r="J13339" s="2"/>
      <c r="K13339" s="2"/>
      <c r="L13339" s="2"/>
    </row>
    <row r="13340" spans="10:12">
      <c r="J13340" s="2"/>
      <c r="K13340" s="2"/>
      <c r="L13340" s="2"/>
    </row>
    <row r="13341" spans="10:12">
      <c r="J13341" s="2"/>
      <c r="K13341" s="2"/>
      <c r="L13341" s="2"/>
    </row>
    <row r="13342" spans="10:12">
      <c r="J13342" s="2"/>
      <c r="K13342" s="2"/>
      <c r="L13342" s="2"/>
    </row>
    <row r="13343" spans="10:12">
      <c r="J13343" s="2"/>
      <c r="K13343" s="2"/>
      <c r="L13343" s="2"/>
    </row>
    <row r="13344" spans="10:12">
      <c r="J13344" s="2"/>
      <c r="K13344" s="2"/>
      <c r="L13344" s="2"/>
    </row>
    <row r="13345" spans="10:12">
      <c r="J13345" s="2"/>
      <c r="K13345" s="2"/>
      <c r="L13345" s="2"/>
    </row>
    <row r="13346" spans="10:12">
      <c r="J13346" s="2"/>
      <c r="K13346" s="2"/>
      <c r="L13346" s="2"/>
    </row>
    <row r="13347" spans="10:12">
      <c r="J13347" s="2"/>
      <c r="K13347" s="2"/>
      <c r="L13347" s="2"/>
    </row>
    <row r="13348" spans="10:12">
      <c r="J13348" s="2"/>
      <c r="K13348" s="2"/>
      <c r="L13348" s="2"/>
    </row>
    <row r="13349" spans="10:12">
      <c r="J13349" s="2"/>
      <c r="K13349" s="2"/>
      <c r="L13349" s="2"/>
    </row>
    <row r="13350" spans="10:12">
      <c r="J13350" s="2"/>
      <c r="K13350" s="2"/>
      <c r="L13350" s="2"/>
    </row>
    <row r="13351" spans="10:12">
      <c r="J13351" s="2"/>
      <c r="K13351" s="2"/>
      <c r="L13351" s="2"/>
    </row>
    <row r="13352" spans="10:12">
      <c r="J13352" s="2"/>
      <c r="K13352" s="2"/>
      <c r="L13352" s="2"/>
    </row>
    <row r="13353" spans="10:12">
      <c r="J13353" s="2"/>
      <c r="K13353" s="2"/>
      <c r="L13353" s="2"/>
    </row>
    <row r="13354" spans="10:12">
      <c r="J13354" s="2"/>
      <c r="K13354" s="2"/>
      <c r="L13354" s="2"/>
    </row>
    <row r="13355" spans="10:12">
      <c r="J13355" s="2"/>
      <c r="K13355" s="2"/>
      <c r="L13355" s="2"/>
    </row>
    <row r="13356" spans="10:12">
      <c r="J13356" s="2"/>
      <c r="K13356" s="2"/>
      <c r="L13356" s="2"/>
    </row>
    <row r="13357" spans="10:12">
      <c r="J13357" s="2"/>
      <c r="K13357" s="2"/>
      <c r="L13357" s="2"/>
    </row>
    <row r="13358" spans="10:12">
      <c r="J13358" s="2"/>
      <c r="K13358" s="2"/>
      <c r="L13358" s="2"/>
    </row>
    <row r="13359" spans="10:12">
      <c r="J13359" s="2"/>
      <c r="K13359" s="2"/>
      <c r="L13359" s="2"/>
    </row>
    <row r="13360" spans="10:12">
      <c r="J13360" s="2"/>
      <c r="K13360" s="2"/>
      <c r="L13360" s="2"/>
    </row>
    <row r="13361" spans="10:12">
      <c r="J13361" s="2"/>
      <c r="K13361" s="2"/>
      <c r="L13361" s="2"/>
    </row>
    <row r="13362" spans="10:12">
      <c r="J13362" s="2"/>
      <c r="K13362" s="2"/>
      <c r="L13362" s="2"/>
    </row>
    <row r="13363" spans="10:12">
      <c r="J13363" s="2"/>
      <c r="K13363" s="2"/>
      <c r="L13363" s="2"/>
    </row>
    <row r="13364" spans="10:12">
      <c r="J13364" s="2"/>
      <c r="K13364" s="2"/>
      <c r="L13364" s="2"/>
    </row>
    <row r="13365" spans="10:12">
      <c r="J13365" s="2"/>
      <c r="K13365" s="2"/>
      <c r="L13365" s="2"/>
    </row>
    <row r="13366" spans="10:12">
      <c r="J13366" s="2"/>
      <c r="K13366" s="2"/>
      <c r="L13366" s="2"/>
    </row>
    <row r="13367" spans="10:12">
      <c r="J13367" s="2"/>
      <c r="K13367" s="2"/>
      <c r="L13367" s="2"/>
    </row>
    <row r="13368" spans="10:12">
      <c r="J13368" s="2"/>
      <c r="K13368" s="2"/>
      <c r="L13368" s="2"/>
    </row>
    <row r="13369" spans="10:12">
      <c r="J13369" s="2"/>
      <c r="K13369" s="2"/>
      <c r="L13369" s="2"/>
    </row>
    <row r="13370" spans="10:12">
      <c r="J13370" s="2"/>
      <c r="K13370" s="2"/>
      <c r="L13370" s="2"/>
    </row>
    <row r="13371" spans="10:12">
      <c r="J13371" s="2"/>
      <c r="K13371" s="2"/>
      <c r="L13371" s="2"/>
    </row>
    <row r="13372" spans="10:12">
      <c r="J13372" s="2"/>
      <c r="K13372" s="2"/>
      <c r="L13372" s="2"/>
    </row>
    <row r="13373" spans="10:12">
      <c r="J13373" s="2"/>
      <c r="K13373" s="2"/>
      <c r="L13373" s="2"/>
    </row>
    <row r="13374" spans="10:12">
      <c r="J13374" s="2"/>
      <c r="K13374" s="2"/>
      <c r="L13374" s="2"/>
    </row>
    <row r="13375" spans="10:12">
      <c r="J13375" s="2"/>
      <c r="K13375" s="2"/>
      <c r="L13375" s="2"/>
    </row>
    <row r="13376" spans="10:12">
      <c r="J13376" s="2"/>
      <c r="K13376" s="2"/>
      <c r="L13376" s="2"/>
    </row>
    <row r="13377" spans="10:12">
      <c r="J13377" s="2"/>
      <c r="K13377" s="2"/>
      <c r="L13377" s="2"/>
    </row>
    <row r="13378" spans="10:12">
      <c r="J13378" s="2"/>
      <c r="K13378" s="2"/>
      <c r="L13378" s="2"/>
    </row>
    <row r="13379" spans="10:12">
      <c r="J13379" s="2"/>
      <c r="K13379" s="2"/>
      <c r="L13379" s="2"/>
    </row>
    <row r="13380" spans="10:12">
      <c r="J13380" s="2"/>
      <c r="K13380" s="2"/>
      <c r="L13380" s="2"/>
    </row>
    <row r="13381" spans="10:12">
      <c r="J13381" s="2"/>
      <c r="K13381" s="2"/>
      <c r="L13381" s="2"/>
    </row>
    <row r="13382" spans="10:12">
      <c r="J13382" s="2"/>
      <c r="K13382" s="2"/>
      <c r="L13382" s="2"/>
    </row>
    <row r="13383" spans="10:12">
      <c r="J13383" s="2"/>
      <c r="K13383" s="2"/>
      <c r="L13383" s="2"/>
    </row>
    <row r="13384" spans="10:12">
      <c r="J13384" s="2"/>
      <c r="K13384" s="2"/>
      <c r="L13384" s="2"/>
    </row>
    <row r="13385" spans="10:12">
      <c r="J13385" s="2"/>
      <c r="K13385" s="2"/>
      <c r="L13385" s="2"/>
    </row>
    <row r="13386" spans="10:12">
      <c r="J13386" s="2"/>
      <c r="K13386" s="2"/>
      <c r="L13386" s="2"/>
    </row>
    <row r="13387" spans="10:12">
      <c r="J13387" s="2"/>
      <c r="K13387" s="2"/>
      <c r="L13387" s="2"/>
    </row>
    <row r="13388" spans="10:12">
      <c r="J13388" s="2"/>
      <c r="K13388" s="2"/>
      <c r="L13388" s="2"/>
    </row>
    <row r="13389" spans="10:12">
      <c r="J13389" s="2"/>
      <c r="K13389" s="2"/>
      <c r="L13389" s="2"/>
    </row>
    <row r="13390" spans="10:12">
      <c r="J13390" s="2"/>
      <c r="K13390" s="2"/>
      <c r="L13390" s="2"/>
    </row>
    <row r="13391" spans="10:12">
      <c r="J13391" s="2"/>
      <c r="K13391" s="2"/>
      <c r="L13391" s="2"/>
    </row>
    <row r="13392" spans="10:12">
      <c r="J13392" s="2"/>
      <c r="K13392" s="2"/>
      <c r="L13392" s="2"/>
    </row>
    <row r="13393" spans="10:12">
      <c r="J13393" s="2"/>
      <c r="K13393" s="2"/>
      <c r="L13393" s="2"/>
    </row>
    <row r="13394" spans="10:12">
      <c r="J13394" s="2"/>
      <c r="K13394" s="2"/>
      <c r="L13394" s="2"/>
    </row>
    <row r="13395" spans="10:12">
      <c r="J13395" s="2"/>
      <c r="K13395" s="2"/>
      <c r="L13395" s="2"/>
    </row>
    <row r="13396" spans="10:12">
      <c r="J13396" s="2"/>
      <c r="K13396" s="2"/>
      <c r="L13396" s="2"/>
    </row>
    <row r="13397" spans="10:12">
      <c r="J13397" s="2"/>
      <c r="K13397" s="2"/>
      <c r="L13397" s="2"/>
    </row>
    <row r="13398" spans="10:12">
      <c r="J13398" s="2"/>
      <c r="K13398" s="2"/>
      <c r="L13398" s="2"/>
    </row>
    <row r="13399" spans="10:12">
      <c r="J13399" s="2"/>
      <c r="K13399" s="2"/>
      <c r="L13399" s="2"/>
    </row>
    <row r="13400" spans="10:12">
      <c r="J13400" s="2"/>
      <c r="K13400" s="2"/>
      <c r="L13400" s="2"/>
    </row>
    <row r="13401" spans="10:12">
      <c r="J13401" s="2"/>
      <c r="K13401" s="2"/>
      <c r="L13401" s="2"/>
    </row>
    <row r="13402" spans="10:12">
      <c r="J13402" s="2"/>
      <c r="K13402" s="2"/>
      <c r="L13402" s="2"/>
    </row>
    <row r="13403" spans="10:12">
      <c r="J13403" s="2"/>
      <c r="K13403" s="2"/>
      <c r="L13403" s="2"/>
    </row>
    <row r="13404" spans="10:12">
      <c r="J13404" s="2"/>
      <c r="K13404" s="2"/>
      <c r="L13404" s="2"/>
    </row>
    <row r="13405" spans="10:12">
      <c r="J13405" s="2"/>
      <c r="K13405" s="2"/>
      <c r="L13405" s="2"/>
    </row>
    <row r="13406" spans="10:12">
      <c r="J13406" s="2"/>
      <c r="K13406" s="2"/>
      <c r="L13406" s="2"/>
    </row>
    <row r="13407" spans="10:12">
      <c r="J13407" s="2"/>
      <c r="K13407" s="2"/>
      <c r="L13407" s="2"/>
    </row>
    <row r="13408" spans="10:12">
      <c r="J13408" s="2"/>
      <c r="K13408" s="2"/>
      <c r="L13408" s="2"/>
    </row>
    <row r="13409" spans="10:12">
      <c r="J13409" s="2"/>
      <c r="K13409" s="2"/>
      <c r="L13409" s="2"/>
    </row>
    <row r="13410" spans="10:12">
      <c r="J13410" s="2"/>
      <c r="K13410" s="2"/>
      <c r="L13410" s="2"/>
    </row>
    <row r="13411" spans="10:12">
      <c r="J13411" s="2"/>
      <c r="K13411" s="2"/>
      <c r="L13411" s="2"/>
    </row>
    <row r="13412" spans="10:12">
      <c r="J13412" s="2"/>
      <c r="K13412" s="2"/>
      <c r="L13412" s="2"/>
    </row>
    <row r="13413" spans="10:12">
      <c r="J13413" s="2"/>
      <c r="K13413" s="2"/>
      <c r="L13413" s="2"/>
    </row>
    <row r="13414" spans="10:12">
      <c r="J13414" s="2"/>
      <c r="K13414" s="2"/>
      <c r="L13414" s="2"/>
    </row>
    <row r="13415" spans="10:12">
      <c r="J13415" s="2"/>
      <c r="K13415" s="2"/>
      <c r="L13415" s="2"/>
    </row>
    <row r="13416" spans="10:12">
      <c r="J13416" s="2"/>
      <c r="K13416" s="2"/>
      <c r="L13416" s="2"/>
    </row>
    <row r="13417" spans="10:12">
      <c r="J13417" s="2"/>
      <c r="K13417" s="2"/>
      <c r="L13417" s="2"/>
    </row>
    <row r="13418" spans="10:12">
      <c r="J13418" s="2"/>
      <c r="K13418" s="2"/>
      <c r="L13418" s="2"/>
    </row>
    <row r="13419" spans="10:12">
      <c r="J13419" s="2"/>
      <c r="K13419" s="2"/>
      <c r="L13419" s="2"/>
    </row>
    <row r="13420" spans="10:12">
      <c r="J13420" s="2"/>
      <c r="K13420" s="2"/>
      <c r="L13420" s="2"/>
    </row>
    <row r="13421" spans="10:12">
      <c r="J13421" s="2"/>
      <c r="K13421" s="2"/>
      <c r="L13421" s="2"/>
    </row>
    <row r="13422" spans="10:12">
      <c r="J13422" s="2"/>
      <c r="K13422" s="2"/>
      <c r="L13422" s="2"/>
    </row>
    <row r="13423" spans="10:12">
      <c r="J13423" s="2"/>
      <c r="K13423" s="2"/>
      <c r="L13423" s="2"/>
    </row>
    <row r="13424" spans="10:12">
      <c r="J13424" s="2"/>
      <c r="K13424" s="2"/>
      <c r="L13424" s="2"/>
    </row>
    <row r="13425" spans="10:12">
      <c r="J13425" s="2"/>
      <c r="K13425" s="2"/>
      <c r="L13425" s="2"/>
    </row>
    <row r="13426" spans="10:12">
      <c r="J13426" s="2"/>
      <c r="K13426" s="2"/>
      <c r="L13426" s="2"/>
    </row>
    <row r="13427" spans="10:12">
      <c r="J13427" s="2"/>
      <c r="K13427" s="2"/>
      <c r="L13427" s="2"/>
    </row>
    <row r="13428" spans="10:12">
      <c r="J13428" s="2"/>
      <c r="K13428" s="2"/>
      <c r="L13428" s="2"/>
    </row>
    <row r="13429" spans="10:12">
      <c r="J13429" s="2"/>
      <c r="K13429" s="2"/>
      <c r="L13429" s="2"/>
    </row>
    <row r="13430" spans="10:12">
      <c r="J13430" s="2"/>
      <c r="K13430" s="2"/>
      <c r="L13430" s="2"/>
    </row>
    <row r="13431" spans="10:12">
      <c r="J13431" s="2"/>
      <c r="K13431" s="2"/>
      <c r="L13431" s="2"/>
    </row>
    <row r="13432" spans="10:12">
      <c r="J13432" s="2"/>
      <c r="K13432" s="2"/>
      <c r="L13432" s="2"/>
    </row>
    <row r="13433" spans="10:12">
      <c r="J13433" s="2"/>
      <c r="K13433" s="2"/>
      <c r="L13433" s="2"/>
    </row>
    <row r="13434" spans="10:12">
      <c r="J13434" s="2"/>
      <c r="K13434" s="2"/>
      <c r="L13434" s="2"/>
    </row>
    <row r="13435" spans="10:12">
      <c r="J13435" s="2"/>
      <c r="K13435" s="2"/>
      <c r="L13435" s="2"/>
    </row>
    <row r="13436" spans="10:12">
      <c r="J13436" s="2"/>
      <c r="K13436" s="2"/>
      <c r="L13436" s="2"/>
    </row>
    <row r="13437" spans="10:12">
      <c r="J13437" s="2"/>
      <c r="K13437" s="2"/>
      <c r="L13437" s="2"/>
    </row>
    <row r="13438" spans="10:12">
      <c r="J13438" s="2"/>
      <c r="K13438" s="2"/>
      <c r="L13438" s="2"/>
    </row>
    <row r="13439" spans="10:12">
      <c r="J13439" s="2"/>
      <c r="K13439" s="2"/>
      <c r="L13439" s="2"/>
    </row>
    <row r="13440" spans="10:12">
      <c r="J13440" s="2"/>
      <c r="K13440" s="2"/>
      <c r="L13440" s="2"/>
    </row>
    <row r="13441" spans="10:12">
      <c r="J13441" s="2"/>
      <c r="K13441" s="2"/>
      <c r="L13441" s="2"/>
    </row>
    <row r="13442" spans="10:12">
      <c r="J13442" s="2"/>
      <c r="K13442" s="2"/>
      <c r="L13442" s="2"/>
    </row>
    <row r="13443" spans="10:12">
      <c r="J13443" s="2"/>
      <c r="K13443" s="2"/>
      <c r="L13443" s="2"/>
    </row>
    <row r="13444" spans="10:12">
      <c r="J13444" s="2"/>
      <c r="K13444" s="2"/>
      <c r="L13444" s="2"/>
    </row>
    <row r="13445" spans="10:12">
      <c r="J13445" s="2"/>
      <c r="K13445" s="2"/>
      <c r="L13445" s="2"/>
    </row>
    <row r="13446" spans="10:12">
      <c r="J13446" s="2"/>
      <c r="K13446" s="2"/>
      <c r="L13446" s="2"/>
    </row>
    <row r="13447" spans="10:12">
      <c r="J13447" s="2"/>
      <c r="K13447" s="2"/>
      <c r="L13447" s="2"/>
    </row>
    <row r="13448" spans="10:12">
      <c r="J13448" s="2"/>
      <c r="K13448" s="2"/>
      <c r="L13448" s="2"/>
    </row>
    <row r="13449" spans="10:12">
      <c r="J13449" s="2"/>
      <c r="K13449" s="2"/>
      <c r="L13449" s="2"/>
    </row>
    <row r="13450" spans="10:12">
      <c r="J13450" s="2"/>
      <c r="K13450" s="2"/>
      <c r="L13450" s="2"/>
    </row>
    <row r="13451" spans="10:12">
      <c r="J13451" s="2"/>
      <c r="K13451" s="2"/>
      <c r="L13451" s="2"/>
    </row>
    <row r="13452" spans="10:12">
      <c r="J13452" s="2"/>
      <c r="K13452" s="2"/>
      <c r="L13452" s="2"/>
    </row>
    <row r="13453" spans="10:12">
      <c r="J13453" s="2"/>
      <c r="K13453" s="2"/>
      <c r="L13453" s="2"/>
    </row>
    <row r="13454" spans="10:12">
      <c r="J13454" s="2"/>
      <c r="K13454" s="2"/>
      <c r="L13454" s="2"/>
    </row>
    <row r="13455" spans="10:12">
      <c r="J13455" s="2"/>
      <c r="K13455" s="2"/>
      <c r="L13455" s="2"/>
    </row>
    <row r="13456" spans="10:12">
      <c r="J13456" s="2"/>
      <c r="K13456" s="2"/>
      <c r="L13456" s="2"/>
    </row>
    <row r="13457" spans="10:12">
      <c r="J13457" s="2"/>
      <c r="K13457" s="2"/>
      <c r="L13457" s="2"/>
    </row>
    <row r="13458" spans="10:12">
      <c r="J13458" s="2"/>
      <c r="K13458" s="2"/>
      <c r="L13458" s="2"/>
    </row>
    <row r="13459" spans="10:12">
      <c r="J13459" s="2"/>
      <c r="K13459" s="2"/>
      <c r="L13459" s="2"/>
    </row>
    <row r="13460" spans="10:12">
      <c r="J13460" s="2"/>
      <c r="K13460" s="2"/>
      <c r="L13460" s="2"/>
    </row>
    <row r="13461" spans="10:12">
      <c r="J13461" s="2"/>
      <c r="K13461" s="2"/>
      <c r="L13461" s="2"/>
    </row>
    <row r="13462" spans="10:12">
      <c r="J13462" s="2"/>
      <c r="K13462" s="2"/>
      <c r="L13462" s="2"/>
    </row>
    <row r="13463" spans="10:12">
      <c r="J13463" s="2"/>
      <c r="K13463" s="2"/>
      <c r="L13463" s="2"/>
    </row>
    <row r="13464" spans="10:12">
      <c r="J13464" s="2"/>
      <c r="K13464" s="2"/>
      <c r="L13464" s="2"/>
    </row>
    <row r="13465" spans="10:12">
      <c r="J13465" s="2"/>
      <c r="K13465" s="2"/>
      <c r="L13465" s="2"/>
    </row>
    <row r="13466" spans="10:12">
      <c r="J13466" s="2"/>
      <c r="K13466" s="2"/>
      <c r="L13466" s="2"/>
    </row>
    <row r="13467" spans="10:12">
      <c r="J13467" s="2"/>
      <c r="K13467" s="2"/>
      <c r="L13467" s="2"/>
    </row>
    <row r="13468" spans="10:12">
      <c r="J13468" s="2"/>
      <c r="K13468" s="2"/>
      <c r="L13468" s="2"/>
    </row>
    <row r="13469" spans="10:12">
      <c r="J13469" s="2"/>
      <c r="K13469" s="2"/>
      <c r="L13469" s="2"/>
    </row>
    <row r="13470" spans="10:12">
      <c r="J13470" s="2"/>
      <c r="K13470" s="2"/>
      <c r="L13470" s="2"/>
    </row>
    <row r="13471" spans="10:12">
      <c r="J13471" s="2"/>
      <c r="K13471" s="2"/>
      <c r="L13471" s="2"/>
    </row>
    <row r="13472" spans="10:12">
      <c r="J13472" s="2"/>
      <c r="K13472" s="2"/>
      <c r="L13472" s="2"/>
    </row>
    <row r="13473" spans="10:12">
      <c r="J13473" s="2"/>
      <c r="K13473" s="2"/>
      <c r="L13473" s="2"/>
    </row>
    <row r="13474" spans="10:12">
      <c r="J13474" s="2"/>
      <c r="K13474" s="2"/>
      <c r="L13474" s="2"/>
    </row>
    <row r="13475" spans="10:12">
      <c r="J13475" s="2"/>
      <c r="K13475" s="2"/>
      <c r="L13475" s="2"/>
    </row>
    <row r="13476" spans="10:12">
      <c r="J13476" s="2"/>
      <c r="K13476" s="2"/>
      <c r="L13476" s="2"/>
    </row>
    <row r="13477" spans="10:12">
      <c r="J13477" s="2"/>
      <c r="K13477" s="2"/>
      <c r="L13477" s="2"/>
    </row>
    <row r="13478" spans="10:12">
      <c r="J13478" s="2"/>
      <c r="K13478" s="2"/>
      <c r="L13478" s="2"/>
    </row>
    <row r="13479" spans="10:12">
      <c r="J13479" s="2"/>
      <c r="K13479" s="2"/>
      <c r="L13479" s="2"/>
    </row>
    <row r="13480" spans="10:12">
      <c r="J13480" s="2"/>
      <c r="K13480" s="2"/>
      <c r="L13480" s="2"/>
    </row>
    <row r="13481" spans="10:12">
      <c r="J13481" s="2"/>
      <c r="K13481" s="2"/>
      <c r="L13481" s="2"/>
    </row>
    <row r="13482" spans="10:12">
      <c r="J13482" s="2"/>
      <c r="K13482" s="2"/>
      <c r="L13482" s="2"/>
    </row>
    <row r="13483" spans="10:12">
      <c r="J13483" s="2"/>
      <c r="K13483" s="2"/>
      <c r="L13483" s="2"/>
    </row>
    <row r="13484" spans="10:12">
      <c r="J13484" s="2"/>
      <c r="K13484" s="2"/>
      <c r="L13484" s="2"/>
    </row>
    <row r="13485" spans="10:12">
      <c r="J13485" s="2"/>
      <c r="K13485" s="2"/>
      <c r="L13485" s="2"/>
    </row>
    <row r="13486" spans="10:12">
      <c r="J13486" s="2"/>
      <c r="K13486" s="2"/>
      <c r="L13486" s="2"/>
    </row>
    <row r="13487" spans="10:12">
      <c r="J13487" s="2"/>
      <c r="K13487" s="2"/>
      <c r="L13487" s="2"/>
    </row>
    <row r="13488" spans="10:12">
      <c r="J13488" s="2"/>
      <c r="K13488" s="2"/>
      <c r="L13488" s="2"/>
    </row>
    <row r="13489" spans="10:12">
      <c r="J13489" s="2"/>
      <c r="K13489" s="2"/>
      <c r="L13489" s="2"/>
    </row>
    <row r="13490" spans="10:12">
      <c r="J13490" s="2"/>
      <c r="K13490" s="2"/>
      <c r="L13490" s="2"/>
    </row>
    <row r="13491" spans="10:12">
      <c r="J13491" s="2"/>
      <c r="K13491" s="2"/>
      <c r="L13491" s="2"/>
    </row>
    <row r="13492" spans="10:12">
      <c r="J13492" s="2"/>
      <c r="K13492" s="2"/>
      <c r="L13492" s="2"/>
    </row>
    <row r="13493" spans="10:12">
      <c r="J13493" s="2"/>
      <c r="K13493" s="2"/>
      <c r="L13493" s="2"/>
    </row>
    <row r="13494" spans="10:12">
      <c r="J13494" s="2"/>
      <c r="K13494" s="2"/>
      <c r="L13494" s="2"/>
    </row>
    <row r="13495" spans="10:12">
      <c r="J13495" s="2"/>
      <c r="K13495" s="2"/>
      <c r="L13495" s="2"/>
    </row>
    <row r="13496" spans="10:12">
      <c r="J13496" s="2"/>
      <c r="K13496" s="2"/>
      <c r="L13496" s="2"/>
    </row>
    <row r="13497" spans="10:12">
      <c r="J13497" s="2"/>
      <c r="K13497" s="2"/>
      <c r="L13497" s="2"/>
    </row>
    <row r="13498" spans="10:12">
      <c r="J13498" s="2"/>
      <c r="K13498" s="2"/>
      <c r="L13498" s="2"/>
    </row>
    <row r="13499" spans="10:12">
      <c r="J13499" s="2"/>
      <c r="K13499" s="2"/>
      <c r="L13499" s="2"/>
    </row>
    <row r="13500" spans="10:12">
      <c r="J13500" s="2"/>
      <c r="K13500" s="2"/>
      <c r="L13500" s="2"/>
    </row>
    <row r="13501" spans="10:12">
      <c r="J13501" s="2"/>
      <c r="K13501" s="2"/>
      <c r="L13501" s="2"/>
    </row>
    <row r="13502" spans="10:12">
      <c r="J13502" s="2"/>
      <c r="K13502" s="2"/>
      <c r="L13502" s="2"/>
    </row>
    <row r="13503" spans="10:12">
      <c r="J13503" s="2"/>
      <c r="K13503" s="2"/>
      <c r="L13503" s="2"/>
    </row>
    <row r="13504" spans="10:12">
      <c r="J13504" s="2"/>
      <c r="K13504" s="2"/>
      <c r="L13504" s="2"/>
    </row>
    <row r="13505" spans="10:12">
      <c r="J13505" s="2"/>
      <c r="K13505" s="2"/>
      <c r="L13505" s="2"/>
    </row>
    <row r="13506" spans="10:12">
      <c r="J13506" s="2"/>
      <c r="K13506" s="2"/>
      <c r="L13506" s="2"/>
    </row>
    <row r="13507" spans="10:12">
      <c r="J13507" s="2"/>
      <c r="K13507" s="2"/>
      <c r="L13507" s="2"/>
    </row>
    <row r="13508" spans="10:12">
      <c r="J13508" s="2"/>
      <c r="K13508" s="2"/>
      <c r="L13508" s="2"/>
    </row>
    <row r="13509" spans="10:12">
      <c r="J13509" s="2"/>
      <c r="K13509" s="2"/>
      <c r="L13509" s="2"/>
    </row>
    <row r="13510" spans="10:12">
      <c r="J13510" s="2"/>
      <c r="K13510" s="2"/>
      <c r="L13510" s="2"/>
    </row>
    <row r="13511" spans="10:12">
      <c r="J13511" s="2"/>
      <c r="K13511" s="2"/>
      <c r="L13511" s="2"/>
    </row>
    <row r="13512" spans="10:12">
      <c r="J13512" s="2"/>
      <c r="K13512" s="2"/>
      <c r="L13512" s="2"/>
    </row>
    <row r="13513" spans="10:12">
      <c r="J13513" s="2"/>
      <c r="K13513" s="2"/>
      <c r="L13513" s="2"/>
    </row>
    <row r="13514" spans="10:12">
      <c r="J13514" s="2"/>
      <c r="K13514" s="2"/>
      <c r="L13514" s="2"/>
    </row>
    <row r="13515" spans="10:12">
      <c r="J13515" s="2"/>
      <c r="K13515" s="2"/>
      <c r="L13515" s="2"/>
    </row>
    <row r="13516" spans="10:12">
      <c r="J13516" s="2"/>
      <c r="K13516" s="2"/>
      <c r="L13516" s="2"/>
    </row>
    <row r="13517" spans="10:12">
      <c r="J13517" s="2"/>
      <c r="K13517" s="2"/>
      <c r="L13517" s="2"/>
    </row>
    <row r="13518" spans="10:12">
      <c r="J13518" s="2"/>
      <c r="K13518" s="2"/>
      <c r="L13518" s="2"/>
    </row>
    <row r="13519" spans="10:12">
      <c r="J13519" s="2"/>
      <c r="K13519" s="2"/>
      <c r="L13519" s="2"/>
    </row>
    <row r="13520" spans="10:12">
      <c r="J13520" s="2"/>
      <c r="K13520" s="2"/>
      <c r="L13520" s="2"/>
    </row>
    <row r="13521" spans="10:12">
      <c r="J13521" s="2"/>
      <c r="K13521" s="2"/>
      <c r="L13521" s="2"/>
    </row>
    <row r="13522" spans="10:12">
      <c r="J13522" s="2"/>
      <c r="K13522" s="2"/>
      <c r="L13522" s="2"/>
    </row>
    <row r="13523" spans="10:12">
      <c r="J13523" s="2"/>
      <c r="K13523" s="2"/>
      <c r="L13523" s="2"/>
    </row>
    <row r="13524" spans="10:12">
      <c r="J13524" s="2"/>
      <c r="K13524" s="2"/>
      <c r="L13524" s="2"/>
    </row>
    <row r="13525" spans="10:12">
      <c r="J13525" s="2"/>
      <c r="K13525" s="2"/>
      <c r="L13525" s="2"/>
    </row>
    <row r="13526" spans="10:12">
      <c r="J13526" s="2"/>
      <c r="K13526" s="2"/>
      <c r="L13526" s="2"/>
    </row>
    <row r="13527" spans="10:12">
      <c r="J13527" s="2"/>
      <c r="K13527" s="2"/>
      <c r="L13527" s="2"/>
    </row>
    <row r="13528" spans="10:12">
      <c r="J13528" s="2"/>
      <c r="K13528" s="2"/>
      <c r="L13528" s="2"/>
    </row>
    <row r="13529" spans="10:12">
      <c r="J13529" s="2"/>
      <c r="K13529" s="2"/>
      <c r="L13529" s="2"/>
    </row>
    <row r="13530" spans="10:12">
      <c r="J13530" s="2"/>
      <c r="K13530" s="2"/>
      <c r="L13530" s="2"/>
    </row>
    <row r="13531" spans="10:12">
      <c r="J13531" s="2"/>
      <c r="K13531" s="2"/>
      <c r="L13531" s="2"/>
    </row>
    <row r="13532" spans="10:12">
      <c r="J13532" s="2"/>
      <c r="K13532" s="2"/>
      <c r="L13532" s="2"/>
    </row>
    <row r="13533" spans="10:12">
      <c r="J13533" s="2"/>
      <c r="K13533" s="2"/>
      <c r="L13533" s="2"/>
    </row>
    <row r="13534" spans="10:12">
      <c r="J13534" s="2"/>
      <c r="K13534" s="2"/>
      <c r="L13534" s="2"/>
    </row>
    <row r="13535" spans="10:12">
      <c r="J13535" s="2"/>
      <c r="K13535" s="2"/>
      <c r="L13535" s="2"/>
    </row>
    <row r="13536" spans="10:12">
      <c r="J13536" s="2"/>
      <c r="K13536" s="2"/>
      <c r="L13536" s="2"/>
    </row>
    <row r="13537" spans="10:12">
      <c r="J13537" s="2"/>
      <c r="K13537" s="2"/>
      <c r="L13537" s="2"/>
    </row>
    <row r="13538" spans="10:12">
      <c r="J13538" s="2"/>
      <c r="K13538" s="2"/>
      <c r="L13538" s="2"/>
    </row>
    <row r="13539" spans="10:12">
      <c r="J13539" s="2"/>
      <c r="K13539" s="2"/>
      <c r="L13539" s="2"/>
    </row>
    <row r="13540" spans="10:12">
      <c r="J13540" s="2"/>
      <c r="K13540" s="2"/>
      <c r="L13540" s="2"/>
    </row>
    <row r="13541" spans="10:12">
      <c r="J13541" s="2"/>
      <c r="K13541" s="2"/>
      <c r="L13541" s="2"/>
    </row>
    <row r="13542" spans="10:12">
      <c r="J13542" s="2"/>
      <c r="K13542" s="2"/>
      <c r="L13542" s="2"/>
    </row>
    <row r="13543" spans="10:12">
      <c r="J13543" s="2"/>
      <c r="K13543" s="2"/>
      <c r="L13543" s="2"/>
    </row>
    <row r="13544" spans="10:12">
      <c r="J13544" s="2"/>
      <c r="K13544" s="2"/>
      <c r="L13544" s="2"/>
    </row>
    <row r="13545" spans="10:12">
      <c r="J13545" s="2"/>
      <c r="K13545" s="2"/>
      <c r="L13545" s="2"/>
    </row>
    <row r="13546" spans="10:12">
      <c r="J13546" s="2"/>
      <c r="K13546" s="2"/>
      <c r="L13546" s="2"/>
    </row>
    <row r="13547" spans="10:12">
      <c r="J13547" s="2"/>
      <c r="K13547" s="2"/>
      <c r="L13547" s="2"/>
    </row>
    <row r="13548" spans="10:12">
      <c r="J13548" s="2"/>
      <c r="K13548" s="2"/>
      <c r="L13548" s="2"/>
    </row>
    <row r="13549" spans="10:12">
      <c r="J13549" s="2"/>
      <c r="K13549" s="2"/>
      <c r="L13549" s="2"/>
    </row>
    <row r="13550" spans="10:12">
      <c r="J13550" s="2"/>
      <c r="K13550" s="2"/>
      <c r="L13550" s="2"/>
    </row>
    <row r="13551" spans="10:12">
      <c r="J13551" s="2"/>
      <c r="K13551" s="2"/>
      <c r="L13551" s="2"/>
    </row>
    <row r="13552" spans="10:12">
      <c r="J13552" s="2"/>
      <c r="K13552" s="2"/>
      <c r="L13552" s="2"/>
    </row>
    <row r="13553" spans="10:12">
      <c r="J13553" s="2"/>
      <c r="K13553" s="2"/>
      <c r="L13553" s="2"/>
    </row>
    <row r="13554" spans="10:12">
      <c r="J13554" s="2"/>
      <c r="K13554" s="2"/>
      <c r="L13554" s="2"/>
    </row>
    <row r="13555" spans="10:12">
      <c r="J13555" s="2"/>
      <c r="K13555" s="2"/>
      <c r="L13555" s="2"/>
    </row>
    <row r="13556" spans="10:12">
      <c r="J13556" s="2"/>
      <c r="K13556" s="2"/>
      <c r="L13556" s="2"/>
    </row>
    <row r="13557" spans="10:12">
      <c r="J13557" s="2"/>
      <c r="K13557" s="2"/>
      <c r="L13557" s="2"/>
    </row>
    <row r="13558" spans="10:12">
      <c r="J13558" s="2"/>
      <c r="K13558" s="2"/>
      <c r="L13558" s="2"/>
    </row>
    <row r="13559" spans="10:12">
      <c r="J13559" s="2"/>
      <c r="K13559" s="2"/>
      <c r="L13559" s="2"/>
    </row>
    <row r="13560" spans="10:12">
      <c r="J13560" s="2"/>
      <c r="K13560" s="2"/>
      <c r="L13560" s="2"/>
    </row>
    <row r="13561" spans="10:12">
      <c r="J13561" s="2"/>
      <c r="K13561" s="2"/>
      <c r="L13561" s="2"/>
    </row>
    <row r="13562" spans="10:12">
      <c r="J13562" s="2"/>
      <c r="K13562" s="2"/>
      <c r="L13562" s="2"/>
    </row>
    <row r="13563" spans="10:12">
      <c r="J13563" s="2"/>
      <c r="K13563" s="2"/>
      <c r="L13563" s="2"/>
    </row>
    <row r="13564" spans="10:12">
      <c r="J13564" s="2"/>
      <c r="K13564" s="2"/>
      <c r="L13564" s="2"/>
    </row>
    <row r="13565" spans="10:12">
      <c r="J13565" s="2"/>
      <c r="K13565" s="2"/>
      <c r="L13565" s="2"/>
    </row>
    <row r="13566" spans="10:12">
      <c r="J13566" s="2"/>
      <c r="K13566" s="2"/>
      <c r="L13566" s="2"/>
    </row>
    <row r="13567" spans="10:12">
      <c r="J13567" s="2"/>
      <c r="K13567" s="2"/>
      <c r="L13567" s="2"/>
    </row>
    <row r="13568" spans="10:12">
      <c r="J13568" s="2"/>
      <c r="K13568" s="2"/>
      <c r="L13568" s="2"/>
    </row>
    <row r="13569" spans="10:12">
      <c r="J13569" s="2"/>
      <c r="K13569" s="2"/>
      <c r="L13569" s="2"/>
    </row>
    <row r="13570" spans="10:12">
      <c r="J13570" s="2"/>
      <c r="K13570" s="2"/>
      <c r="L13570" s="2"/>
    </row>
    <row r="13571" spans="10:12">
      <c r="J13571" s="2"/>
      <c r="K13571" s="2"/>
      <c r="L13571" s="2"/>
    </row>
    <row r="13572" spans="10:12">
      <c r="J13572" s="2"/>
      <c r="K13572" s="2"/>
      <c r="L13572" s="2"/>
    </row>
    <row r="13573" spans="10:12">
      <c r="J13573" s="2"/>
      <c r="K13573" s="2"/>
      <c r="L13573" s="2"/>
    </row>
    <row r="13574" spans="10:12">
      <c r="J13574" s="2"/>
      <c r="K13574" s="2"/>
      <c r="L13574" s="2"/>
    </row>
    <row r="13575" spans="10:12">
      <c r="J13575" s="2"/>
      <c r="K13575" s="2"/>
      <c r="L13575" s="2"/>
    </row>
    <row r="13576" spans="10:12">
      <c r="J13576" s="2"/>
      <c r="K13576" s="2"/>
      <c r="L13576" s="2"/>
    </row>
    <row r="13577" spans="10:12">
      <c r="J13577" s="2"/>
      <c r="K13577" s="2"/>
      <c r="L13577" s="2"/>
    </row>
    <row r="13578" spans="10:12">
      <c r="J13578" s="2"/>
      <c r="K13578" s="2"/>
      <c r="L13578" s="2"/>
    </row>
    <row r="13579" spans="10:12">
      <c r="J13579" s="2"/>
      <c r="K13579" s="2"/>
      <c r="L13579" s="2"/>
    </row>
    <row r="13580" spans="10:12">
      <c r="J13580" s="2"/>
      <c r="K13580" s="2"/>
      <c r="L13580" s="2"/>
    </row>
    <row r="13581" spans="10:12">
      <c r="J13581" s="2"/>
      <c r="K13581" s="2"/>
      <c r="L13581" s="2"/>
    </row>
    <row r="13582" spans="10:12">
      <c r="J13582" s="2"/>
      <c r="K13582" s="2"/>
      <c r="L13582" s="2"/>
    </row>
    <row r="13583" spans="10:12">
      <c r="J13583" s="2"/>
      <c r="K13583" s="2"/>
      <c r="L13583" s="2"/>
    </row>
    <row r="13584" spans="10:12">
      <c r="J13584" s="2"/>
      <c r="K13584" s="2"/>
      <c r="L13584" s="2"/>
    </row>
    <row r="13585" spans="10:12">
      <c r="J13585" s="2"/>
      <c r="K13585" s="2"/>
      <c r="L13585" s="2"/>
    </row>
    <row r="13586" spans="10:12">
      <c r="J13586" s="2"/>
      <c r="K13586" s="2"/>
      <c r="L13586" s="2"/>
    </row>
    <row r="13587" spans="10:12">
      <c r="J13587" s="2"/>
      <c r="K13587" s="2"/>
      <c r="L13587" s="2"/>
    </row>
    <row r="13588" spans="10:12">
      <c r="J13588" s="2"/>
      <c r="K13588" s="2"/>
      <c r="L13588" s="2"/>
    </row>
    <row r="13589" spans="10:12">
      <c r="J13589" s="2"/>
      <c r="K13589" s="2"/>
      <c r="L13589" s="2"/>
    </row>
    <row r="13590" spans="10:12">
      <c r="J13590" s="2"/>
      <c r="K13590" s="2"/>
      <c r="L13590" s="2"/>
    </row>
    <row r="13591" spans="10:12">
      <c r="J13591" s="2"/>
      <c r="K13591" s="2"/>
      <c r="L13591" s="2"/>
    </row>
    <row r="13592" spans="10:12">
      <c r="J13592" s="2"/>
      <c r="K13592" s="2"/>
      <c r="L13592" s="2"/>
    </row>
    <row r="13593" spans="10:12">
      <c r="J13593" s="2"/>
      <c r="K13593" s="2"/>
      <c r="L13593" s="2"/>
    </row>
    <row r="13594" spans="10:12">
      <c r="J13594" s="2"/>
      <c r="K13594" s="2"/>
      <c r="L13594" s="2"/>
    </row>
    <row r="13595" spans="10:12">
      <c r="J13595" s="2"/>
      <c r="K13595" s="2"/>
      <c r="L13595" s="2"/>
    </row>
    <row r="13596" spans="10:12">
      <c r="J13596" s="2"/>
      <c r="K13596" s="2"/>
      <c r="L13596" s="2"/>
    </row>
    <row r="13597" spans="10:12">
      <c r="J13597" s="2"/>
      <c r="K13597" s="2"/>
      <c r="L13597" s="2"/>
    </row>
    <row r="13598" spans="10:12">
      <c r="J13598" s="2"/>
      <c r="K13598" s="2"/>
      <c r="L13598" s="2"/>
    </row>
    <row r="13599" spans="10:12">
      <c r="J13599" s="2"/>
      <c r="K13599" s="2"/>
      <c r="L13599" s="2"/>
    </row>
    <row r="13600" spans="10:12">
      <c r="J13600" s="2"/>
      <c r="K13600" s="2"/>
      <c r="L13600" s="2"/>
    </row>
    <row r="13601" spans="10:12">
      <c r="J13601" s="2"/>
      <c r="K13601" s="2"/>
      <c r="L13601" s="2"/>
    </row>
    <row r="13602" spans="10:12">
      <c r="J13602" s="2"/>
      <c r="K13602" s="2"/>
      <c r="L13602" s="2"/>
    </row>
    <row r="13603" spans="10:12">
      <c r="J13603" s="2"/>
      <c r="K13603" s="2"/>
      <c r="L13603" s="2"/>
    </row>
    <row r="13604" spans="10:12">
      <c r="J13604" s="2"/>
      <c r="K13604" s="2"/>
      <c r="L13604" s="2"/>
    </row>
    <row r="13605" spans="10:12">
      <c r="J13605" s="2"/>
      <c r="K13605" s="2"/>
      <c r="L13605" s="2"/>
    </row>
    <row r="13606" spans="10:12">
      <c r="J13606" s="2"/>
      <c r="K13606" s="2"/>
      <c r="L13606" s="2"/>
    </row>
    <row r="13607" spans="10:12">
      <c r="J13607" s="2"/>
      <c r="K13607" s="2"/>
      <c r="L13607" s="2"/>
    </row>
    <row r="13608" spans="10:12">
      <c r="J13608" s="2"/>
      <c r="K13608" s="2"/>
      <c r="L13608" s="2"/>
    </row>
    <row r="13609" spans="10:12">
      <c r="J13609" s="2"/>
      <c r="K13609" s="2"/>
      <c r="L13609" s="2"/>
    </row>
    <row r="13610" spans="10:12">
      <c r="J13610" s="2"/>
      <c r="K13610" s="2"/>
      <c r="L13610" s="2"/>
    </row>
    <row r="13611" spans="10:12">
      <c r="J13611" s="2"/>
      <c r="K13611" s="2"/>
      <c r="L13611" s="2"/>
    </row>
    <row r="13612" spans="10:12">
      <c r="J13612" s="2"/>
      <c r="K13612" s="2"/>
      <c r="L13612" s="2"/>
    </row>
    <row r="13613" spans="10:12">
      <c r="J13613" s="2"/>
      <c r="K13613" s="2"/>
      <c r="L13613" s="2"/>
    </row>
    <row r="13614" spans="10:12">
      <c r="J13614" s="2"/>
      <c r="K13614" s="2"/>
      <c r="L13614" s="2"/>
    </row>
    <row r="13615" spans="10:12">
      <c r="J13615" s="2"/>
      <c r="K13615" s="2"/>
      <c r="L13615" s="2"/>
    </row>
    <row r="13616" spans="10:12">
      <c r="J13616" s="2"/>
      <c r="K13616" s="2"/>
      <c r="L13616" s="2"/>
    </row>
    <row r="13617" spans="10:12">
      <c r="J13617" s="2"/>
      <c r="K13617" s="2"/>
      <c r="L13617" s="2"/>
    </row>
    <row r="13618" spans="10:12">
      <c r="J13618" s="2"/>
      <c r="K13618" s="2"/>
      <c r="L13618" s="2"/>
    </row>
    <row r="13619" spans="10:12">
      <c r="J13619" s="2"/>
      <c r="K13619" s="2"/>
      <c r="L13619" s="2"/>
    </row>
    <row r="13620" spans="10:12">
      <c r="J13620" s="2"/>
      <c r="K13620" s="2"/>
      <c r="L13620" s="2"/>
    </row>
    <row r="13621" spans="10:12">
      <c r="J13621" s="2"/>
      <c r="K13621" s="2"/>
      <c r="L13621" s="2"/>
    </row>
    <row r="13622" spans="10:12">
      <c r="J13622" s="2"/>
      <c r="K13622" s="2"/>
      <c r="L13622" s="2"/>
    </row>
    <row r="13623" spans="10:12">
      <c r="J13623" s="2"/>
      <c r="K13623" s="2"/>
      <c r="L13623" s="2"/>
    </row>
    <row r="13624" spans="10:12">
      <c r="J13624" s="2"/>
      <c r="K13624" s="2"/>
      <c r="L13624" s="2"/>
    </row>
    <row r="13625" spans="10:12">
      <c r="J13625" s="2"/>
      <c r="K13625" s="2"/>
      <c r="L13625" s="2"/>
    </row>
    <row r="13626" spans="10:12">
      <c r="J13626" s="2"/>
      <c r="K13626" s="2"/>
      <c r="L13626" s="2"/>
    </row>
    <row r="13627" spans="10:12">
      <c r="J13627" s="2"/>
      <c r="K13627" s="2"/>
      <c r="L13627" s="2"/>
    </row>
    <row r="13628" spans="10:12">
      <c r="J13628" s="2"/>
      <c r="K13628" s="2"/>
      <c r="L13628" s="2"/>
    </row>
    <row r="13629" spans="10:12">
      <c r="J13629" s="2"/>
      <c r="K13629" s="2"/>
      <c r="L13629" s="2"/>
    </row>
    <row r="13630" spans="10:12">
      <c r="J13630" s="2"/>
      <c r="K13630" s="2"/>
      <c r="L13630" s="2"/>
    </row>
    <row r="13631" spans="10:12">
      <c r="J13631" s="2"/>
      <c r="K13631" s="2"/>
      <c r="L13631" s="2"/>
    </row>
    <row r="13632" spans="10:12">
      <c r="J13632" s="2"/>
      <c r="K13632" s="2"/>
      <c r="L13632" s="2"/>
    </row>
    <row r="13633" spans="10:12">
      <c r="J13633" s="2"/>
      <c r="K13633" s="2"/>
      <c r="L13633" s="2"/>
    </row>
    <row r="13634" spans="10:12">
      <c r="J13634" s="2"/>
      <c r="K13634" s="2"/>
      <c r="L13634" s="2"/>
    </row>
    <row r="13635" spans="10:12">
      <c r="J13635" s="2"/>
      <c r="K13635" s="2"/>
      <c r="L13635" s="2"/>
    </row>
    <row r="13636" spans="10:12">
      <c r="J13636" s="2"/>
      <c r="K13636" s="2"/>
      <c r="L13636" s="2"/>
    </row>
    <row r="13637" spans="10:12">
      <c r="J13637" s="2"/>
      <c r="K13637" s="2"/>
      <c r="L13637" s="2"/>
    </row>
    <row r="13638" spans="10:12">
      <c r="J13638" s="2"/>
      <c r="K13638" s="2"/>
      <c r="L13638" s="2"/>
    </row>
    <row r="13639" spans="10:12">
      <c r="J13639" s="2"/>
      <c r="K13639" s="2"/>
      <c r="L13639" s="2"/>
    </row>
    <row r="13640" spans="10:12">
      <c r="J13640" s="2"/>
      <c r="K13640" s="2"/>
      <c r="L13640" s="2"/>
    </row>
    <row r="13641" spans="10:12">
      <c r="J13641" s="2"/>
      <c r="K13641" s="2"/>
      <c r="L13641" s="2"/>
    </row>
    <row r="13642" spans="10:12">
      <c r="J13642" s="2"/>
      <c r="K13642" s="2"/>
      <c r="L13642" s="2"/>
    </row>
    <row r="13643" spans="10:12">
      <c r="J13643" s="2"/>
      <c r="K13643" s="2"/>
      <c r="L13643" s="2"/>
    </row>
    <row r="13644" spans="10:12">
      <c r="J13644" s="2"/>
      <c r="K13644" s="2"/>
      <c r="L13644" s="2"/>
    </row>
    <row r="13645" spans="10:12">
      <c r="J13645" s="2"/>
      <c r="K13645" s="2"/>
      <c r="L13645" s="2"/>
    </row>
    <row r="13646" spans="10:12">
      <c r="J13646" s="2"/>
      <c r="K13646" s="2"/>
      <c r="L13646" s="2"/>
    </row>
    <row r="13647" spans="10:12">
      <c r="J13647" s="2"/>
      <c r="K13647" s="2"/>
      <c r="L13647" s="2"/>
    </row>
    <row r="13648" spans="10:12">
      <c r="J13648" s="2"/>
      <c r="K13648" s="2"/>
      <c r="L13648" s="2"/>
    </row>
    <row r="13649" spans="10:12">
      <c r="J13649" s="2"/>
      <c r="K13649" s="2"/>
      <c r="L13649" s="2"/>
    </row>
    <row r="13650" spans="10:12">
      <c r="J13650" s="2"/>
      <c r="K13650" s="2"/>
      <c r="L13650" s="2"/>
    </row>
    <row r="13651" spans="10:12">
      <c r="J13651" s="2"/>
      <c r="K13651" s="2"/>
      <c r="L13651" s="2"/>
    </row>
    <row r="13652" spans="10:12">
      <c r="J13652" s="2"/>
      <c r="K13652" s="2"/>
      <c r="L13652" s="2"/>
    </row>
    <row r="13653" spans="10:12">
      <c r="J13653" s="2"/>
      <c r="K13653" s="2"/>
      <c r="L13653" s="2"/>
    </row>
    <row r="13654" spans="10:12">
      <c r="J13654" s="2"/>
      <c r="K13654" s="2"/>
      <c r="L13654" s="2"/>
    </row>
    <row r="13655" spans="10:12">
      <c r="J13655" s="2"/>
      <c r="K13655" s="2"/>
      <c r="L13655" s="2"/>
    </row>
    <row r="13656" spans="10:12">
      <c r="J13656" s="2"/>
      <c r="K13656" s="2"/>
      <c r="L13656" s="2"/>
    </row>
    <row r="13657" spans="10:12">
      <c r="J13657" s="2"/>
      <c r="K13657" s="2"/>
      <c r="L13657" s="2"/>
    </row>
    <row r="13658" spans="10:12">
      <c r="J13658" s="2"/>
      <c r="K13658" s="2"/>
      <c r="L13658" s="2"/>
    </row>
    <row r="13659" spans="10:12">
      <c r="J13659" s="2"/>
      <c r="K13659" s="2"/>
      <c r="L13659" s="2"/>
    </row>
    <row r="13660" spans="10:12">
      <c r="J13660" s="2"/>
      <c r="K13660" s="2"/>
      <c r="L13660" s="2"/>
    </row>
    <row r="13661" spans="10:12">
      <c r="J13661" s="2"/>
      <c r="K13661" s="2"/>
      <c r="L13661" s="2"/>
    </row>
    <row r="13662" spans="10:12">
      <c r="J13662" s="2"/>
      <c r="K13662" s="2"/>
      <c r="L13662" s="2"/>
    </row>
    <row r="13663" spans="10:12">
      <c r="J13663" s="2"/>
      <c r="K13663" s="2"/>
      <c r="L13663" s="2"/>
    </row>
    <row r="13664" spans="10:12">
      <c r="J13664" s="2"/>
      <c r="K13664" s="2"/>
      <c r="L13664" s="2"/>
    </row>
    <row r="13665" spans="10:12">
      <c r="J13665" s="2"/>
      <c r="K13665" s="2"/>
      <c r="L13665" s="2"/>
    </row>
    <row r="13666" spans="10:12">
      <c r="J13666" s="2"/>
      <c r="K13666" s="2"/>
      <c r="L13666" s="2"/>
    </row>
    <row r="13667" spans="10:12">
      <c r="J13667" s="2"/>
      <c r="K13667" s="2"/>
      <c r="L13667" s="2"/>
    </row>
    <row r="13668" spans="10:12">
      <c r="J13668" s="2"/>
      <c r="K13668" s="2"/>
      <c r="L13668" s="2"/>
    </row>
    <row r="13669" spans="10:12">
      <c r="J13669" s="2"/>
      <c r="K13669" s="2"/>
      <c r="L13669" s="2"/>
    </row>
    <row r="13670" spans="10:12">
      <c r="J13670" s="2"/>
      <c r="K13670" s="2"/>
      <c r="L13670" s="2"/>
    </row>
    <row r="13671" spans="10:12">
      <c r="J13671" s="2"/>
      <c r="K13671" s="2"/>
      <c r="L13671" s="2"/>
    </row>
    <row r="13672" spans="10:12">
      <c r="J13672" s="2"/>
      <c r="K13672" s="2"/>
      <c r="L13672" s="2"/>
    </row>
    <row r="13673" spans="10:12">
      <c r="J13673" s="2"/>
      <c r="K13673" s="2"/>
      <c r="L13673" s="2"/>
    </row>
    <row r="13674" spans="10:12">
      <c r="J13674" s="2"/>
      <c r="K13674" s="2"/>
      <c r="L13674" s="2"/>
    </row>
    <row r="13675" spans="10:12">
      <c r="J13675" s="2"/>
      <c r="K13675" s="2"/>
      <c r="L13675" s="2"/>
    </row>
    <row r="13676" spans="10:12">
      <c r="J13676" s="2"/>
      <c r="K13676" s="2"/>
      <c r="L13676" s="2"/>
    </row>
    <row r="13677" spans="10:12">
      <c r="J13677" s="2"/>
      <c r="K13677" s="2"/>
      <c r="L13677" s="2"/>
    </row>
    <row r="13678" spans="10:12">
      <c r="J13678" s="2"/>
      <c r="K13678" s="2"/>
      <c r="L13678" s="2"/>
    </row>
    <row r="13679" spans="10:12">
      <c r="J13679" s="2"/>
      <c r="K13679" s="2"/>
      <c r="L13679" s="2"/>
    </row>
    <row r="13680" spans="10:12">
      <c r="J13680" s="2"/>
      <c r="K13680" s="2"/>
      <c r="L13680" s="2"/>
    </row>
    <row r="13681" spans="10:12">
      <c r="J13681" s="2"/>
      <c r="K13681" s="2"/>
      <c r="L13681" s="2"/>
    </row>
    <row r="13682" spans="10:12">
      <c r="J13682" s="2"/>
      <c r="K13682" s="2"/>
      <c r="L13682" s="2"/>
    </row>
    <row r="13683" spans="10:12">
      <c r="J13683" s="2"/>
      <c r="K13683" s="2"/>
      <c r="L13683" s="2"/>
    </row>
    <row r="13684" spans="10:12">
      <c r="J13684" s="2"/>
      <c r="K13684" s="2"/>
      <c r="L13684" s="2"/>
    </row>
    <row r="13685" spans="10:12">
      <c r="J13685" s="2"/>
      <c r="K13685" s="2"/>
      <c r="L13685" s="2"/>
    </row>
    <row r="13686" spans="10:12">
      <c r="J13686" s="2"/>
      <c r="K13686" s="2"/>
      <c r="L13686" s="2"/>
    </row>
    <row r="13687" spans="10:12">
      <c r="J13687" s="2"/>
      <c r="K13687" s="2"/>
      <c r="L13687" s="2"/>
    </row>
    <row r="13688" spans="10:12">
      <c r="J13688" s="2"/>
      <c r="K13688" s="2"/>
      <c r="L13688" s="2"/>
    </row>
    <row r="13689" spans="10:12">
      <c r="J13689" s="2"/>
      <c r="K13689" s="2"/>
      <c r="L13689" s="2"/>
    </row>
    <row r="13690" spans="10:12">
      <c r="J13690" s="2"/>
      <c r="K13690" s="2"/>
      <c r="L13690" s="2"/>
    </row>
    <row r="13691" spans="10:12">
      <c r="J13691" s="2"/>
      <c r="K13691" s="2"/>
      <c r="L13691" s="2"/>
    </row>
    <row r="13692" spans="10:12">
      <c r="J13692" s="2"/>
      <c r="K13692" s="2"/>
      <c r="L13692" s="2"/>
    </row>
    <row r="13693" spans="10:12">
      <c r="J13693" s="2"/>
      <c r="K13693" s="2"/>
      <c r="L13693" s="2"/>
    </row>
    <row r="13694" spans="10:12">
      <c r="J13694" s="2"/>
      <c r="K13694" s="2"/>
      <c r="L13694" s="2"/>
    </row>
    <row r="13695" spans="10:12">
      <c r="J13695" s="2"/>
      <c r="K13695" s="2"/>
      <c r="L13695" s="2"/>
    </row>
    <row r="13696" spans="10:12">
      <c r="J13696" s="2"/>
      <c r="K13696" s="2"/>
      <c r="L13696" s="2"/>
    </row>
    <row r="13697" spans="10:12">
      <c r="J13697" s="2"/>
      <c r="K13697" s="2"/>
      <c r="L13697" s="2"/>
    </row>
    <row r="13698" spans="10:12">
      <c r="J13698" s="2"/>
      <c r="K13698" s="2"/>
      <c r="L13698" s="2"/>
    </row>
    <row r="13699" spans="10:12">
      <c r="J13699" s="2"/>
      <c r="K13699" s="2"/>
      <c r="L13699" s="2"/>
    </row>
    <row r="13700" spans="10:12">
      <c r="J13700" s="2"/>
      <c r="K13700" s="2"/>
      <c r="L13700" s="2"/>
    </row>
    <row r="13701" spans="10:12">
      <c r="J13701" s="2"/>
      <c r="K13701" s="2"/>
      <c r="L13701" s="2"/>
    </row>
    <row r="13702" spans="10:12">
      <c r="J13702" s="2"/>
      <c r="K13702" s="2"/>
      <c r="L13702" s="2"/>
    </row>
    <row r="13703" spans="10:12">
      <c r="J13703" s="2"/>
      <c r="K13703" s="2"/>
      <c r="L13703" s="2"/>
    </row>
    <row r="13704" spans="10:12">
      <c r="J13704" s="2"/>
      <c r="K13704" s="2"/>
      <c r="L13704" s="2"/>
    </row>
    <row r="13705" spans="10:12">
      <c r="J13705" s="2"/>
      <c r="K13705" s="2"/>
      <c r="L13705" s="2"/>
    </row>
    <row r="13706" spans="10:12">
      <c r="J13706" s="2"/>
      <c r="K13706" s="2"/>
      <c r="L13706" s="2"/>
    </row>
    <row r="13707" spans="10:12">
      <c r="J13707" s="2"/>
      <c r="K13707" s="2"/>
      <c r="L13707" s="2"/>
    </row>
    <row r="13708" spans="10:12">
      <c r="J13708" s="2"/>
      <c r="K13708" s="2"/>
      <c r="L13708" s="2"/>
    </row>
    <row r="13709" spans="10:12">
      <c r="J13709" s="2"/>
      <c r="K13709" s="2"/>
      <c r="L13709" s="2"/>
    </row>
    <row r="13710" spans="10:12">
      <c r="J13710" s="2"/>
      <c r="K13710" s="2"/>
      <c r="L13710" s="2"/>
    </row>
    <row r="13711" spans="10:12">
      <c r="J13711" s="2"/>
      <c r="K13711" s="2"/>
      <c r="L13711" s="2"/>
    </row>
    <row r="13712" spans="10:12">
      <c r="J13712" s="2"/>
      <c r="K13712" s="2"/>
      <c r="L13712" s="2"/>
    </row>
    <row r="13713" spans="10:12">
      <c r="J13713" s="2"/>
      <c r="K13713" s="2"/>
      <c r="L13713" s="2"/>
    </row>
    <row r="13714" spans="10:12">
      <c r="J13714" s="2"/>
      <c r="K13714" s="2"/>
      <c r="L13714" s="2"/>
    </row>
    <row r="13715" spans="10:12">
      <c r="J13715" s="2"/>
      <c r="K13715" s="2"/>
      <c r="L13715" s="2"/>
    </row>
    <row r="13716" spans="10:12">
      <c r="J13716" s="2"/>
      <c r="K13716" s="2"/>
      <c r="L13716" s="2"/>
    </row>
    <row r="13717" spans="10:12">
      <c r="J13717" s="2"/>
      <c r="K13717" s="2"/>
      <c r="L13717" s="2"/>
    </row>
    <row r="13718" spans="10:12">
      <c r="J13718" s="2"/>
      <c r="K13718" s="2"/>
      <c r="L13718" s="2"/>
    </row>
    <row r="13719" spans="10:12">
      <c r="J13719" s="2"/>
      <c r="K13719" s="2"/>
      <c r="L13719" s="2"/>
    </row>
    <row r="13720" spans="10:12">
      <c r="J13720" s="2"/>
      <c r="K13720" s="2"/>
      <c r="L13720" s="2"/>
    </row>
    <row r="13721" spans="10:12">
      <c r="J13721" s="2"/>
      <c r="K13721" s="2"/>
      <c r="L13721" s="2"/>
    </row>
    <row r="13722" spans="10:12">
      <c r="J13722" s="2"/>
      <c r="K13722" s="2"/>
      <c r="L13722" s="2"/>
    </row>
    <row r="13723" spans="10:12">
      <c r="J13723" s="2"/>
      <c r="K13723" s="2"/>
      <c r="L13723" s="2"/>
    </row>
    <row r="13724" spans="10:12">
      <c r="J13724" s="2"/>
      <c r="K13724" s="2"/>
      <c r="L13724" s="2"/>
    </row>
    <row r="13725" spans="10:12">
      <c r="J13725" s="2"/>
      <c r="K13725" s="2"/>
      <c r="L13725" s="2"/>
    </row>
    <row r="13726" spans="10:12">
      <c r="J13726" s="2"/>
      <c r="K13726" s="2"/>
      <c r="L13726" s="2"/>
    </row>
    <row r="13727" spans="10:12">
      <c r="J13727" s="2"/>
      <c r="K13727" s="2"/>
      <c r="L13727" s="2"/>
    </row>
    <row r="13728" spans="10:12">
      <c r="J13728" s="2"/>
      <c r="K13728" s="2"/>
      <c r="L13728" s="2"/>
    </row>
    <row r="13729" spans="10:12">
      <c r="J13729" s="2"/>
      <c r="K13729" s="2"/>
      <c r="L13729" s="2"/>
    </row>
    <row r="13730" spans="10:12">
      <c r="J13730" s="2"/>
      <c r="K13730" s="2"/>
      <c r="L13730" s="2"/>
    </row>
    <row r="13731" spans="10:12">
      <c r="J13731" s="2"/>
      <c r="K13731" s="2"/>
      <c r="L13731" s="2"/>
    </row>
    <row r="13732" spans="10:12">
      <c r="J13732" s="2"/>
      <c r="K13732" s="2"/>
      <c r="L13732" s="2"/>
    </row>
    <row r="13733" spans="10:12">
      <c r="J13733" s="2"/>
      <c r="K13733" s="2"/>
      <c r="L13733" s="2"/>
    </row>
    <row r="13734" spans="10:12">
      <c r="J13734" s="2"/>
      <c r="K13734" s="2"/>
      <c r="L13734" s="2"/>
    </row>
    <row r="13735" spans="10:12">
      <c r="J13735" s="2"/>
      <c r="K13735" s="2"/>
      <c r="L13735" s="2"/>
    </row>
    <row r="13736" spans="10:12">
      <c r="J13736" s="2"/>
      <c r="K13736" s="2"/>
      <c r="L13736" s="2"/>
    </row>
    <row r="13737" spans="10:12">
      <c r="J13737" s="2"/>
      <c r="K13737" s="2"/>
      <c r="L13737" s="2"/>
    </row>
    <row r="13738" spans="10:12">
      <c r="J13738" s="2"/>
      <c r="K13738" s="2"/>
      <c r="L13738" s="2"/>
    </row>
    <row r="13739" spans="10:12">
      <c r="J13739" s="2"/>
      <c r="K13739" s="2"/>
      <c r="L13739" s="2"/>
    </row>
    <row r="13740" spans="10:12">
      <c r="J13740" s="2"/>
      <c r="K13740" s="2"/>
      <c r="L13740" s="2"/>
    </row>
    <row r="13741" spans="10:12">
      <c r="J13741" s="2"/>
      <c r="K13741" s="2"/>
      <c r="L13741" s="2"/>
    </row>
    <row r="13742" spans="10:12">
      <c r="J13742" s="2"/>
      <c r="K13742" s="2"/>
      <c r="L13742" s="2"/>
    </row>
    <row r="13743" spans="10:12">
      <c r="J13743" s="2"/>
      <c r="K13743" s="2"/>
      <c r="L13743" s="2"/>
    </row>
    <row r="13744" spans="10:12">
      <c r="J13744" s="2"/>
      <c r="K13744" s="2"/>
      <c r="L13744" s="2"/>
    </row>
    <row r="13745" spans="10:12">
      <c r="J13745" s="2"/>
      <c r="K13745" s="2"/>
      <c r="L13745" s="2"/>
    </row>
    <row r="13746" spans="10:12">
      <c r="J13746" s="2"/>
      <c r="K13746" s="2"/>
      <c r="L13746" s="2"/>
    </row>
    <row r="13747" spans="10:12">
      <c r="J13747" s="2"/>
      <c r="K13747" s="2"/>
      <c r="L13747" s="2"/>
    </row>
    <row r="13748" spans="10:12">
      <c r="J13748" s="2"/>
      <c r="K13748" s="2"/>
      <c r="L13748" s="2"/>
    </row>
    <row r="13749" spans="10:12">
      <c r="J13749" s="2"/>
      <c r="K13749" s="2"/>
      <c r="L13749" s="2"/>
    </row>
    <row r="13750" spans="10:12">
      <c r="J13750" s="2"/>
      <c r="K13750" s="2"/>
      <c r="L13750" s="2"/>
    </row>
    <row r="13751" spans="10:12">
      <c r="J13751" s="2"/>
      <c r="K13751" s="2"/>
      <c r="L13751" s="2"/>
    </row>
    <row r="13752" spans="10:12">
      <c r="J13752" s="2"/>
      <c r="K13752" s="2"/>
      <c r="L13752" s="2"/>
    </row>
    <row r="13753" spans="10:12">
      <c r="J13753" s="2"/>
      <c r="K13753" s="2"/>
      <c r="L13753" s="2"/>
    </row>
    <row r="13754" spans="10:12">
      <c r="J13754" s="2"/>
      <c r="K13754" s="2"/>
      <c r="L13754" s="2"/>
    </row>
    <row r="13755" spans="10:12">
      <c r="J13755" s="2"/>
      <c r="K13755" s="2"/>
      <c r="L13755" s="2"/>
    </row>
    <row r="13756" spans="10:12">
      <c r="J13756" s="2"/>
      <c r="K13756" s="2"/>
      <c r="L13756" s="2"/>
    </row>
    <row r="13757" spans="10:12">
      <c r="J13757" s="2"/>
      <c r="K13757" s="2"/>
      <c r="L13757" s="2"/>
    </row>
    <row r="13758" spans="10:12">
      <c r="J13758" s="2"/>
      <c r="K13758" s="2"/>
      <c r="L13758" s="2"/>
    </row>
    <row r="13759" spans="10:12">
      <c r="J13759" s="2"/>
      <c r="K13759" s="2"/>
      <c r="L13759" s="2"/>
    </row>
    <row r="13760" spans="10:12">
      <c r="J13760" s="2"/>
      <c r="K13760" s="2"/>
      <c r="L13760" s="2"/>
    </row>
    <row r="13761" spans="10:12">
      <c r="J13761" s="2"/>
      <c r="K13761" s="2"/>
      <c r="L13761" s="2"/>
    </row>
    <row r="13762" spans="10:12">
      <c r="J13762" s="2"/>
      <c r="K13762" s="2"/>
      <c r="L13762" s="2"/>
    </row>
    <row r="13763" spans="10:12">
      <c r="J13763" s="2"/>
      <c r="K13763" s="2"/>
      <c r="L13763" s="2"/>
    </row>
    <row r="13764" spans="10:12">
      <c r="J13764" s="2"/>
      <c r="K13764" s="2"/>
      <c r="L13764" s="2"/>
    </row>
    <row r="13765" spans="10:12">
      <c r="J13765" s="2"/>
      <c r="K13765" s="2"/>
      <c r="L13765" s="2"/>
    </row>
    <row r="13766" spans="10:12">
      <c r="J13766" s="2"/>
      <c r="K13766" s="2"/>
      <c r="L13766" s="2"/>
    </row>
    <row r="13767" spans="10:12">
      <c r="J13767" s="2"/>
      <c r="K13767" s="2"/>
      <c r="L13767" s="2"/>
    </row>
    <row r="13768" spans="10:12">
      <c r="J13768" s="2"/>
      <c r="K13768" s="2"/>
      <c r="L13768" s="2"/>
    </row>
    <row r="13769" spans="10:12">
      <c r="J13769" s="2"/>
      <c r="K13769" s="2"/>
      <c r="L13769" s="2"/>
    </row>
    <row r="13770" spans="10:12">
      <c r="J13770" s="2"/>
      <c r="K13770" s="2"/>
      <c r="L13770" s="2"/>
    </row>
    <row r="13771" spans="10:12">
      <c r="J13771" s="2"/>
      <c r="K13771" s="2"/>
      <c r="L13771" s="2"/>
    </row>
    <row r="13772" spans="10:12">
      <c r="J13772" s="2"/>
      <c r="K13772" s="2"/>
      <c r="L13772" s="2"/>
    </row>
    <row r="13773" spans="10:12">
      <c r="J13773" s="2"/>
      <c r="K13773" s="2"/>
      <c r="L13773" s="2"/>
    </row>
    <row r="13774" spans="10:12">
      <c r="J13774" s="2"/>
      <c r="K13774" s="2"/>
      <c r="L13774" s="2"/>
    </row>
    <row r="13775" spans="10:12">
      <c r="J13775" s="2"/>
      <c r="K13775" s="2"/>
      <c r="L13775" s="2"/>
    </row>
    <row r="13776" spans="10:12">
      <c r="J13776" s="2"/>
      <c r="K13776" s="2"/>
      <c r="L13776" s="2"/>
    </row>
    <row r="13777" spans="10:12">
      <c r="J13777" s="2"/>
      <c r="K13777" s="2"/>
      <c r="L13777" s="2"/>
    </row>
    <row r="13778" spans="10:12">
      <c r="J13778" s="2"/>
      <c r="K13778" s="2"/>
      <c r="L13778" s="2"/>
    </row>
    <row r="13779" spans="10:12">
      <c r="J13779" s="2"/>
      <c r="K13779" s="2"/>
      <c r="L13779" s="2"/>
    </row>
    <row r="13780" spans="10:12">
      <c r="J13780" s="2"/>
      <c r="K13780" s="2"/>
      <c r="L13780" s="2"/>
    </row>
    <row r="13781" spans="10:12">
      <c r="J13781" s="2"/>
      <c r="K13781" s="2"/>
      <c r="L13781" s="2"/>
    </row>
    <row r="13782" spans="10:12">
      <c r="J13782" s="2"/>
      <c r="K13782" s="2"/>
      <c r="L13782" s="2"/>
    </row>
    <row r="13783" spans="10:12">
      <c r="J13783" s="2"/>
      <c r="K13783" s="2"/>
      <c r="L13783" s="2"/>
    </row>
    <row r="13784" spans="10:12">
      <c r="J13784" s="2"/>
      <c r="K13784" s="2"/>
      <c r="L13784" s="2"/>
    </row>
    <row r="13785" spans="10:12">
      <c r="J13785" s="2"/>
      <c r="K13785" s="2"/>
      <c r="L13785" s="2"/>
    </row>
    <row r="13786" spans="10:12">
      <c r="J13786" s="2"/>
      <c r="K13786" s="2"/>
      <c r="L13786" s="2"/>
    </row>
    <row r="13787" spans="10:12">
      <c r="J13787" s="2"/>
      <c r="K13787" s="2"/>
      <c r="L13787" s="2"/>
    </row>
    <row r="13788" spans="10:12">
      <c r="J13788" s="2"/>
      <c r="K13788" s="2"/>
      <c r="L13788" s="2"/>
    </row>
    <row r="13789" spans="10:12">
      <c r="J13789" s="2"/>
      <c r="K13789" s="2"/>
      <c r="L13789" s="2"/>
    </row>
    <row r="13790" spans="10:12">
      <c r="J13790" s="2"/>
      <c r="K13790" s="2"/>
      <c r="L13790" s="2"/>
    </row>
    <row r="13791" spans="10:12">
      <c r="J13791" s="2"/>
      <c r="K13791" s="2"/>
      <c r="L13791" s="2"/>
    </row>
    <row r="13792" spans="10:12">
      <c r="J13792" s="2"/>
      <c r="K13792" s="2"/>
      <c r="L13792" s="2"/>
    </row>
    <row r="13793" spans="10:12">
      <c r="J13793" s="2"/>
      <c r="K13793" s="2"/>
      <c r="L13793" s="2"/>
    </row>
    <row r="13794" spans="10:12">
      <c r="J13794" s="2"/>
      <c r="K13794" s="2"/>
      <c r="L13794" s="2"/>
    </row>
    <row r="13795" spans="10:12">
      <c r="J13795" s="2"/>
      <c r="K13795" s="2"/>
      <c r="L13795" s="2"/>
    </row>
    <row r="13796" spans="10:12">
      <c r="J13796" s="2"/>
      <c r="K13796" s="2"/>
      <c r="L13796" s="2"/>
    </row>
    <row r="13797" spans="10:12">
      <c r="J13797" s="2"/>
      <c r="K13797" s="2"/>
      <c r="L13797" s="2"/>
    </row>
    <row r="13798" spans="10:12">
      <c r="J13798" s="2"/>
      <c r="K13798" s="2"/>
      <c r="L13798" s="2"/>
    </row>
    <row r="13799" spans="10:12">
      <c r="J13799" s="2"/>
      <c r="K13799" s="2"/>
      <c r="L13799" s="2"/>
    </row>
    <row r="13800" spans="10:12">
      <c r="J13800" s="2"/>
      <c r="K13800" s="2"/>
      <c r="L13800" s="2"/>
    </row>
    <row r="13801" spans="10:12">
      <c r="J13801" s="2"/>
      <c r="K13801" s="2"/>
      <c r="L13801" s="2"/>
    </row>
    <row r="13802" spans="10:12">
      <c r="J13802" s="2"/>
      <c r="K13802" s="2"/>
      <c r="L13802" s="2"/>
    </row>
    <row r="13803" spans="10:12">
      <c r="J13803" s="2"/>
      <c r="K13803" s="2"/>
      <c r="L13803" s="2"/>
    </row>
    <row r="13804" spans="10:12">
      <c r="J13804" s="2"/>
      <c r="K13804" s="2"/>
      <c r="L13804" s="2"/>
    </row>
    <row r="13805" spans="10:12">
      <c r="J13805" s="2"/>
      <c r="K13805" s="2"/>
      <c r="L13805" s="2"/>
    </row>
    <row r="13806" spans="10:12">
      <c r="J13806" s="2"/>
      <c r="K13806" s="2"/>
      <c r="L13806" s="2"/>
    </row>
    <row r="13807" spans="10:12">
      <c r="J13807" s="2"/>
      <c r="K13807" s="2"/>
      <c r="L13807" s="2"/>
    </row>
    <row r="13808" spans="10:12">
      <c r="J13808" s="2"/>
      <c r="K13808" s="2"/>
      <c r="L13808" s="2"/>
    </row>
    <row r="13809" spans="10:12">
      <c r="J13809" s="2"/>
      <c r="K13809" s="2"/>
      <c r="L13809" s="2"/>
    </row>
    <row r="13810" spans="10:12">
      <c r="J13810" s="2"/>
      <c r="K13810" s="2"/>
      <c r="L13810" s="2"/>
    </row>
    <row r="13811" spans="10:12">
      <c r="J13811" s="2"/>
      <c r="K13811" s="2"/>
      <c r="L13811" s="2"/>
    </row>
    <row r="13812" spans="10:12">
      <c r="J13812" s="2"/>
      <c r="K13812" s="2"/>
      <c r="L13812" s="2"/>
    </row>
    <row r="13813" spans="10:12">
      <c r="J13813" s="2"/>
      <c r="K13813" s="2"/>
      <c r="L13813" s="2"/>
    </row>
    <row r="13814" spans="10:12">
      <c r="J13814" s="2"/>
      <c r="K13814" s="2"/>
      <c r="L13814" s="2"/>
    </row>
    <row r="13815" spans="10:12">
      <c r="J13815" s="2"/>
      <c r="K13815" s="2"/>
      <c r="L13815" s="2"/>
    </row>
    <row r="13816" spans="10:12">
      <c r="J13816" s="2"/>
      <c r="K13816" s="2"/>
      <c r="L13816" s="2"/>
    </row>
    <row r="13817" spans="10:12">
      <c r="J13817" s="2"/>
      <c r="K13817" s="2"/>
      <c r="L13817" s="2"/>
    </row>
    <row r="13818" spans="10:12">
      <c r="J13818" s="2"/>
      <c r="K13818" s="2"/>
      <c r="L13818" s="2"/>
    </row>
    <row r="13819" spans="10:12">
      <c r="J13819" s="2"/>
      <c r="K13819" s="2"/>
      <c r="L13819" s="2"/>
    </row>
    <row r="13820" spans="10:12">
      <c r="J13820" s="2"/>
      <c r="K13820" s="2"/>
      <c r="L13820" s="2"/>
    </row>
    <row r="13821" spans="10:12">
      <c r="J13821" s="2"/>
      <c r="K13821" s="2"/>
      <c r="L13821" s="2"/>
    </row>
    <row r="13822" spans="10:12">
      <c r="J13822" s="2"/>
      <c r="K13822" s="2"/>
      <c r="L13822" s="2"/>
    </row>
    <row r="13823" spans="10:12">
      <c r="J13823" s="2"/>
      <c r="K13823" s="2"/>
      <c r="L13823" s="2"/>
    </row>
    <row r="13824" spans="10:12">
      <c r="J13824" s="2"/>
      <c r="K13824" s="2"/>
      <c r="L13824" s="2"/>
    </row>
    <row r="13825" spans="10:12">
      <c r="J13825" s="2"/>
      <c r="K13825" s="2"/>
      <c r="L13825" s="2"/>
    </row>
    <row r="13826" spans="10:12">
      <c r="J13826" s="2"/>
      <c r="K13826" s="2"/>
      <c r="L13826" s="2"/>
    </row>
    <row r="13827" spans="10:12">
      <c r="J13827" s="2"/>
      <c r="K13827" s="2"/>
      <c r="L13827" s="2"/>
    </row>
    <row r="13828" spans="10:12">
      <c r="J13828" s="2"/>
      <c r="K13828" s="2"/>
      <c r="L13828" s="2"/>
    </row>
    <row r="13829" spans="10:12">
      <c r="J13829" s="2"/>
      <c r="K13829" s="2"/>
      <c r="L13829" s="2"/>
    </row>
    <row r="13830" spans="10:12">
      <c r="J13830" s="2"/>
      <c r="K13830" s="2"/>
      <c r="L13830" s="2"/>
    </row>
    <row r="13831" spans="10:12">
      <c r="J13831" s="2"/>
      <c r="K13831" s="2"/>
      <c r="L13831" s="2"/>
    </row>
    <row r="13832" spans="10:12">
      <c r="J13832" s="2"/>
      <c r="K13832" s="2"/>
      <c r="L13832" s="2"/>
    </row>
    <row r="13833" spans="10:12">
      <c r="J13833" s="2"/>
      <c r="K13833" s="2"/>
      <c r="L13833" s="2"/>
    </row>
    <row r="13834" spans="10:12">
      <c r="J13834" s="2"/>
      <c r="K13834" s="2"/>
      <c r="L13834" s="2"/>
    </row>
    <row r="13835" spans="10:12">
      <c r="J13835" s="2"/>
      <c r="K13835" s="2"/>
      <c r="L13835" s="2"/>
    </row>
    <row r="13836" spans="10:12">
      <c r="J13836" s="2"/>
      <c r="K13836" s="2"/>
      <c r="L13836" s="2"/>
    </row>
    <row r="13837" spans="10:12">
      <c r="J13837" s="2"/>
      <c r="K13837" s="2"/>
      <c r="L13837" s="2"/>
    </row>
    <row r="13838" spans="10:12">
      <c r="J13838" s="2"/>
      <c r="K13838" s="2"/>
      <c r="L13838" s="2"/>
    </row>
    <row r="13839" spans="10:12">
      <c r="J13839" s="2"/>
      <c r="K13839" s="2"/>
      <c r="L13839" s="2"/>
    </row>
    <row r="13840" spans="10:12">
      <c r="J13840" s="2"/>
      <c r="K13840" s="2"/>
      <c r="L13840" s="2"/>
    </row>
    <row r="13841" spans="10:12">
      <c r="J13841" s="2"/>
      <c r="K13841" s="2"/>
      <c r="L13841" s="2"/>
    </row>
    <row r="13842" spans="10:12">
      <c r="J13842" s="2"/>
      <c r="K13842" s="2"/>
      <c r="L13842" s="2"/>
    </row>
    <row r="13843" spans="10:12">
      <c r="J13843" s="2"/>
      <c r="K13843" s="2"/>
      <c r="L13843" s="2"/>
    </row>
    <row r="13844" spans="10:12">
      <c r="J13844" s="2"/>
      <c r="K13844" s="2"/>
      <c r="L13844" s="2"/>
    </row>
    <row r="13845" spans="10:12">
      <c r="J13845" s="2"/>
      <c r="K13845" s="2"/>
      <c r="L13845" s="2"/>
    </row>
    <row r="13846" spans="10:12">
      <c r="J13846" s="2"/>
      <c r="K13846" s="2"/>
      <c r="L13846" s="2"/>
    </row>
    <row r="13847" spans="10:12">
      <c r="J13847" s="2"/>
      <c r="K13847" s="2"/>
      <c r="L13847" s="2"/>
    </row>
    <row r="13848" spans="10:12">
      <c r="J13848" s="2"/>
      <c r="K13848" s="2"/>
      <c r="L13848" s="2"/>
    </row>
    <row r="13849" spans="10:12">
      <c r="J13849" s="2"/>
      <c r="K13849" s="2"/>
      <c r="L13849" s="2"/>
    </row>
    <row r="13850" spans="10:12">
      <c r="J13850" s="2"/>
      <c r="K13850" s="2"/>
      <c r="L13850" s="2"/>
    </row>
    <row r="13851" spans="10:12">
      <c r="J13851" s="2"/>
      <c r="K13851" s="2"/>
      <c r="L13851" s="2"/>
    </row>
    <row r="13852" spans="10:12">
      <c r="J13852" s="2"/>
      <c r="K13852" s="2"/>
      <c r="L13852" s="2"/>
    </row>
    <row r="13853" spans="10:12">
      <c r="J13853" s="2"/>
      <c r="K13853" s="2"/>
      <c r="L13853" s="2"/>
    </row>
    <row r="13854" spans="10:12">
      <c r="J13854" s="2"/>
      <c r="K13854" s="2"/>
      <c r="L13854" s="2"/>
    </row>
    <row r="13855" spans="10:12">
      <c r="J13855" s="2"/>
      <c r="K13855" s="2"/>
      <c r="L13855" s="2"/>
    </row>
    <row r="13856" spans="10:12">
      <c r="J13856" s="2"/>
      <c r="K13856" s="2"/>
      <c r="L13856" s="2"/>
    </row>
    <row r="13857" spans="10:12">
      <c r="J13857" s="2"/>
      <c r="K13857" s="2"/>
      <c r="L13857" s="2"/>
    </row>
    <row r="13858" spans="10:12">
      <c r="J13858" s="2"/>
      <c r="K13858" s="2"/>
      <c r="L13858" s="2"/>
    </row>
    <row r="13859" spans="10:12">
      <c r="J13859" s="2"/>
      <c r="K13859" s="2"/>
      <c r="L13859" s="2"/>
    </row>
    <row r="13860" spans="10:12">
      <c r="J13860" s="2"/>
      <c r="K13860" s="2"/>
      <c r="L13860" s="2"/>
    </row>
    <row r="13861" spans="10:12">
      <c r="J13861" s="2"/>
      <c r="K13861" s="2"/>
      <c r="L13861" s="2"/>
    </row>
    <row r="13862" spans="10:12">
      <c r="J13862" s="2"/>
      <c r="K13862" s="2"/>
      <c r="L13862" s="2"/>
    </row>
    <row r="13863" spans="10:12">
      <c r="J13863" s="2"/>
      <c r="K13863" s="2"/>
      <c r="L13863" s="2"/>
    </row>
    <row r="13864" spans="10:12">
      <c r="J13864" s="2"/>
      <c r="K13864" s="2"/>
      <c r="L13864" s="2"/>
    </row>
    <row r="13865" spans="10:12">
      <c r="J13865" s="2"/>
      <c r="K13865" s="2"/>
      <c r="L13865" s="2"/>
    </row>
    <row r="13866" spans="10:12">
      <c r="J13866" s="2"/>
      <c r="K13866" s="2"/>
      <c r="L13866" s="2"/>
    </row>
    <row r="13867" spans="10:12">
      <c r="J13867" s="2"/>
      <c r="K13867" s="2"/>
      <c r="L13867" s="2"/>
    </row>
    <row r="13868" spans="10:12">
      <c r="J13868" s="2"/>
      <c r="K13868" s="2"/>
      <c r="L13868" s="2"/>
    </row>
    <row r="13869" spans="10:12">
      <c r="J13869" s="2"/>
      <c r="K13869" s="2"/>
      <c r="L13869" s="2"/>
    </row>
    <row r="13870" spans="10:12">
      <c r="J13870" s="2"/>
      <c r="K13870" s="2"/>
      <c r="L13870" s="2"/>
    </row>
    <row r="13871" spans="10:12">
      <c r="J13871" s="2"/>
      <c r="K13871" s="2"/>
      <c r="L13871" s="2"/>
    </row>
    <row r="13872" spans="10:12">
      <c r="J13872" s="2"/>
      <c r="K13872" s="2"/>
      <c r="L13872" s="2"/>
    </row>
    <row r="13873" spans="10:12">
      <c r="J13873" s="2"/>
      <c r="K13873" s="2"/>
      <c r="L13873" s="2"/>
    </row>
    <row r="13874" spans="10:12">
      <c r="J13874" s="2"/>
      <c r="K13874" s="2"/>
      <c r="L13874" s="2"/>
    </row>
    <row r="13875" spans="10:12">
      <c r="J13875" s="2"/>
      <c r="K13875" s="2"/>
      <c r="L13875" s="2"/>
    </row>
    <row r="13876" spans="10:12">
      <c r="J13876" s="2"/>
      <c r="K13876" s="2"/>
      <c r="L13876" s="2"/>
    </row>
    <row r="13877" spans="10:12">
      <c r="J13877" s="2"/>
      <c r="K13877" s="2"/>
      <c r="L13877" s="2"/>
    </row>
    <row r="13878" spans="10:12">
      <c r="J13878" s="2"/>
      <c r="K13878" s="2"/>
      <c r="L13878" s="2"/>
    </row>
    <row r="13879" spans="10:12">
      <c r="J13879" s="2"/>
      <c r="K13879" s="2"/>
      <c r="L13879" s="2"/>
    </row>
    <row r="13880" spans="10:12">
      <c r="J13880" s="2"/>
      <c r="K13880" s="2"/>
      <c r="L13880" s="2"/>
    </row>
    <row r="13881" spans="10:12">
      <c r="J13881" s="2"/>
      <c r="K13881" s="2"/>
      <c r="L13881" s="2"/>
    </row>
    <row r="13882" spans="10:12">
      <c r="J13882" s="2"/>
      <c r="K13882" s="2"/>
      <c r="L13882" s="2"/>
    </row>
    <row r="13883" spans="10:12">
      <c r="J13883" s="2"/>
      <c r="K13883" s="2"/>
      <c r="L13883" s="2"/>
    </row>
    <row r="13884" spans="10:12">
      <c r="J13884" s="2"/>
      <c r="K13884" s="2"/>
      <c r="L13884" s="2"/>
    </row>
    <row r="13885" spans="10:12">
      <c r="J13885" s="2"/>
      <c r="K13885" s="2"/>
      <c r="L13885" s="2"/>
    </row>
    <row r="13886" spans="10:12">
      <c r="J13886" s="2"/>
      <c r="K13886" s="2"/>
      <c r="L13886" s="2"/>
    </row>
    <row r="13887" spans="10:12">
      <c r="J13887" s="2"/>
      <c r="K13887" s="2"/>
      <c r="L13887" s="2"/>
    </row>
    <row r="13888" spans="10:12">
      <c r="J13888" s="2"/>
      <c r="K13888" s="2"/>
      <c r="L13888" s="2"/>
    </row>
    <row r="13889" spans="10:12">
      <c r="J13889" s="2"/>
      <c r="K13889" s="2"/>
      <c r="L13889" s="2"/>
    </row>
    <row r="13890" spans="10:12">
      <c r="J13890" s="2"/>
      <c r="K13890" s="2"/>
      <c r="L13890" s="2"/>
    </row>
    <row r="13891" spans="10:12">
      <c r="J13891" s="2"/>
      <c r="K13891" s="2"/>
      <c r="L13891" s="2"/>
    </row>
    <row r="13892" spans="10:12">
      <c r="J13892" s="2"/>
      <c r="K13892" s="2"/>
      <c r="L13892" s="2"/>
    </row>
    <row r="13893" spans="10:12">
      <c r="J13893" s="2"/>
      <c r="K13893" s="2"/>
      <c r="L13893" s="2"/>
    </row>
    <row r="13894" spans="10:12">
      <c r="J13894" s="2"/>
      <c r="K13894" s="2"/>
      <c r="L13894" s="2"/>
    </row>
    <row r="13895" spans="10:12">
      <c r="J13895" s="2"/>
      <c r="K13895" s="2"/>
      <c r="L13895" s="2"/>
    </row>
    <row r="13896" spans="10:12">
      <c r="J13896" s="2"/>
      <c r="K13896" s="2"/>
      <c r="L13896" s="2"/>
    </row>
    <row r="13897" spans="10:12">
      <c r="J13897" s="2"/>
      <c r="K13897" s="2"/>
      <c r="L13897" s="2"/>
    </row>
    <row r="13898" spans="10:12">
      <c r="J13898" s="2"/>
      <c r="K13898" s="2"/>
      <c r="L13898" s="2"/>
    </row>
    <row r="13899" spans="10:12">
      <c r="J13899" s="2"/>
      <c r="K13899" s="2"/>
      <c r="L13899" s="2"/>
    </row>
    <row r="13900" spans="10:12">
      <c r="J13900" s="2"/>
      <c r="K13900" s="2"/>
      <c r="L13900" s="2"/>
    </row>
    <row r="13901" spans="10:12">
      <c r="J13901" s="2"/>
      <c r="K13901" s="2"/>
      <c r="L13901" s="2"/>
    </row>
    <row r="13902" spans="10:12">
      <c r="J13902" s="2"/>
      <c r="K13902" s="2"/>
      <c r="L13902" s="2"/>
    </row>
    <row r="13903" spans="10:12">
      <c r="J13903" s="2"/>
      <c r="K13903" s="2"/>
      <c r="L13903" s="2"/>
    </row>
    <row r="13904" spans="10:12">
      <c r="J13904" s="2"/>
      <c r="K13904" s="2"/>
      <c r="L13904" s="2"/>
    </row>
    <row r="13905" spans="10:12">
      <c r="J13905" s="2"/>
      <c r="K13905" s="2"/>
      <c r="L13905" s="2"/>
    </row>
    <row r="13906" spans="10:12">
      <c r="J13906" s="2"/>
      <c r="K13906" s="2"/>
      <c r="L13906" s="2"/>
    </row>
    <row r="13907" spans="10:12">
      <c r="J13907" s="2"/>
      <c r="K13907" s="2"/>
      <c r="L13907" s="2"/>
    </row>
    <row r="13908" spans="10:12">
      <c r="J13908" s="2"/>
      <c r="K13908" s="2"/>
      <c r="L13908" s="2"/>
    </row>
    <row r="13909" spans="10:12">
      <c r="J13909" s="2"/>
      <c r="K13909" s="2"/>
      <c r="L13909" s="2"/>
    </row>
    <row r="13910" spans="10:12">
      <c r="J13910" s="2"/>
      <c r="K13910" s="2"/>
      <c r="L13910" s="2"/>
    </row>
    <row r="13911" spans="10:12">
      <c r="J13911" s="2"/>
      <c r="K13911" s="2"/>
      <c r="L13911" s="2"/>
    </row>
    <row r="13912" spans="10:12">
      <c r="J13912" s="2"/>
      <c r="K13912" s="2"/>
      <c r="L13912" s="2"/>
    </row>
    <row r="13913" spans="10:12">
      <c r="J13913" s="2"/>
      <c r="K13913" s="2"/>
      <c r="L13913" s="2"/>
    </row>
    <row r="13914" spans="10:12">
      <c r="J13914" s="2"/>
      <c r="K13914" s="2"/>
      <c r="L13914" s="2"/>
    </row>
    <row r="13915" spans="10:12">
      <c r="J13915" s="2"/>
      <c r="K13915" s="2"/>
      <c r="L13915" s="2"/>
    </row>
    <row r="13916" spans="10:12">
      <c r="J13916" s="2"/>
      <c r="K13916" s="2"/>
      <c r="L13916" s="2"/>
    </row>
    <row r="13917" spans="10:12">
      <c r="J13917" s="2"/>
      <c r="K13917" s="2"/>
      <c r="L13917" s="2"/>
    </row>
    <row r="13918" spans="10:12">
      <c r="J13918" s="2"/>
      <c r="K13918" s="2"/>
      <c r="L13918" s="2"/>
    </row>
    <row r="13919" spans="10:12">
      <c r="J13919" s="2"/>
      <c r="K13919" s="2"/>
      <c r="L13919" s="2"/>
    </row>
    <row r="13920" spans="10:12">
      <c r="J13920" s="2"/>
      <c r="K13920" s="2"/>
      <c r="L13920" s="2"/>
    </row>
    <row r="13921" spans="10:12">
      <c r="J13921" s="2"/>
      <c r="K13921" s="2"/>
      <c r="L13921" s="2"/>
    </row>
    <row r="13922" spans="10:12">
      <c r="J13922" s="2"/>
      <c r="K13922" s="2"/>
      <c r="L13922" s="2"/>
    </row>
    <row r="13923" spans="10:12">
      <c r="J13923" s="2"/>
      <c r="K13923" s="2"/>
      <c r="L13923" s="2"/>
    </row>
    <row r="13924" spans="10:12">
      <c r="J13924" s="2"/>
      <c r="K13924" s="2"/>
      <c r="L13924" s="2"/>
    </row>
    <row r="13925" spans="10:12">
      <c r="J13925" s="2"/>
      <c r="K13925" s="2"/>
      <c r="L13925" s="2"/>
    </row>
    <row r="13926" spans="10:12">
      <c r="J13926" s="2"/>
      <c r="K13926" s="2"/>
      <c r="L13926" s="2"/>
    </row>
    <row r="13927" spans="10:12">
      <c r="J13927" s="2"/>
      <c r="K13927" s="2"/>
      <c r="L13927" s="2"/>
    </row>
    <row r="13928" spans="10:12">
      <c r="J13928" s="2"/>
      <c r="K13928" s="2"/>
      <c r="L13928" s="2"/>
    </row>
    <row r="13929" spans="10:12">
      <c r="J13929" s="2"/>
      <c r="K13929" s="2"/>
      <c r="L13929" s="2"/>
    </row>
    <row r="13930" spans="10:12">
      <c r="J13930" s="2"/>
      <c r="K13930" s="2"/>
      <c r="L13930" s="2"/>
    </row>
    <row r="13931" spans="10:12">
      <c r="J13931" s="2"/>
      <c r="K13931" s="2"/>
      <c r="L13931" s="2"/>
    </row>
    <row r="13932" spans="10:12">
      <c r="J13932" s="2"/>
      <c r="K13932" s="2"/>
      <c r="L13932" s="2"/>
    </row>
    <row r="13933" spans="10:12">
      <c r="J13933" s="2"/>
      <c r="K13933" s="2"/>
      <c r="L13933" s="2"/>
    </row>
    <row r="13934" spans="10:12">
      <c r="J13934" s="2"/>
      <c r="K13934" s="2"/>
      <c r="L13934" s="2"/>
    </row>
    <row r="13935" spans="10:12">
      <c r="J13935" s="2"/>
      <c r="K13935" s="2"/>
      <c r="L13935" s="2"/>
    </row>
    <row r="13936" spans="10:12">
      <c r="J13936" s="2"/>
      <c r="K13936" s="2"/>
      <c r="L13936" s="2"/>
    </row>
    <row r="13937" spans="10:12">
      <c r="J13937" s="2"/>
      <c r="K13937" s="2"/>
      <c r="L13937" s="2"/>
    </row>
    <row r="13938" spans="10:12">
      <c r="J13938" s="2"/>
      <c r="K13938" s="2"/>
      <c r="L13938" s="2"/>
    </row>
    <row r="13939" spans="10:12">
      <c r="J13939" s="2"/>
      <c r="K13939" s="2"/>
      <c r="L13939" s="2"/>
    </row>
    <row r="13940" spans="10:12">
      <c r="J13940" s="2"/>
      <c r="K13940" s="2"/>
      <c r="L13940" s="2"/>
    </row>
    <row r="13941" spans="10:12">
      <c r="J13941" s="2"/>
      <c r="K13941" s="2"/>
      <c r="L13941" s="2"/>
    </row>
    <row r="13942" spans="10:12">
      <c r="J13942" s="2"/>
      <c r="K13942" s="2"/>
      <c r="L13942" s="2"/>
    </row>
    <row r="13943" spans="10:12">
      <c r="J13943" s="2"/>
      <c r="K13943" s="2"/>
      <c r="L13943" s="2"/>
    </row>
    <row r="13944" spans="10:12">
      <c r="J13944" s="2"/>
      <c r="K13944" s="2"/>
      <c r="L13944" s="2"/>
    </row>
    <row r="13945" spans="10:12">
      <c r="J13945" s="2"/>
      <c r="K13945" s="2"/>
      <c r="L13945" s="2"/>
    </row>
    <row r="13946" spans="10:12">
      <c r="J13946" s="2"/>
      <c r="K13946" s="2"/>
      <c r="L13946" s="2"/>
    </row>
    <row r="13947" spans="10:12">
      <c r="J13947" s="2"/>
      <c r="K13947" s="2"/>
      <c r="L13947" s="2"/>
    </row>
    <row r="13948" spans="10:12">
      <c r="J13948" s="2"/>
      <c r="K13948" s="2"/>
      <c r="L13948" s="2"/>
    </row>
    <row r="13949" spans="10:12">
      <c r="J13949" s="2"/>
      <c r="K13949" s="2"/>
      <c r="L13949" s="2"/>
    </row>
    <row r="13950" spans="10:12">
      <c r="J13950" s="2"/>
      <c r="K13950" s="2"/>
      <c r="L13950" s="2"/>
    </row>
    <row r="13951" spans="10:12">
      <c r="J13951" s="2"/>
      <c r="K13951" s="2"/>
      <c r="L13951" s="2"/>
    </row>
    <row r="13952" spans="10:12">
      <c r="J13952" s="2"/>
      <c r="K13952" s="2"/>
      <c r="L13952" s="2"/>
    </row>
    <row r="13953" spans="10:12">
      <c r="J13953" s="2"/>
      <c r="K13953" s="2"/>
      <c r="L13953" s="2"/>
    </row>
    <row r="13954" spans="10:12">
      <c r="J13954" s="2"/>
      <c r="K13954" s="2"/>
      <c r="L13954" s="2"/>
    </row>
    <row r="13955" spans="10:12">
      <c r="J13955" s="2"/>
      <c r="K13955" s="2"/>
      <c r="L13955" s="2"/>
    </row>
    <row r="13956" spans="10:12">
      <c r="J13956" s="2"/>
      <c r="K13956" s="2"/>
      <c r="L13956" s="2"/>
    </row>
    <row r="13957" spans="10:12">
      <c r="J13957" s="2"/>
      <c r="K13957" s="2"/>
      <c r="L13957" s="2"/>
    </row>
    <row r="13958" spans="10:12">
      <c r="J13958" s="2"/>
      <c r="K13958" s="2"/>
      <c r="L13958" s="2"/>
    </row>
    <row r="13959" spans="10:12">
      <c r="J13959" s="2"/>
      <c r="K13959" s="2"/>
      <c r="L13959" s="2"/>
    </row>
    <row r="13960" spans="10:12">
      <c r="J13960" s="2"/>
      <c r="K13960" s="2"/>
      <c r="L13960" s="2"/>
    </row>
    <row r="13961" spans="10:12">
      <c r="J13961" s="2"/>
      <c r="K13961" s="2"/>
      <c r="L13961" s="2"/>
    </row>
    <row r="13962" spans="10:12">
      <c r="J13962" s="2"/>
      <c r="K13962" s="2"/>
      <c r="L13962" s="2"/>
    </row>
    <row r="13963" spans="10:12">
      <c r="J13963" s="2"/>
      <c r="K13963" s="2"/>
      <c r="L13963" s="2"/>
    </row>
    <row r="13964" spans="10:12">
      <c r="J13964" s="2"/>
      <c r="K13964" s="2"/>
      <c r="L13964" s="2"/>
    </row>
    <row r="13965" spans="10:12">
      <c r="J13965" s="2"/>
      <c r="K13965" s="2"/>
      <c r="L13965" s="2"/>
    </row>
    <row r="13966" spans="10:12">
      <c r="J13966" s="2"/>
      <c r="K13966" s="2"/>
      <c r="L13966" s="2"/>
    </row>
    <row r="13967" spans="10:12">
      <c r="J13967" s="2"/>
      <c r="K13967" s="2"/>
      <c r="L13967" s="2"/>
    </row>
    <row r="13968" spans="10:12">
      <c r="J13968" s="2"/>
      <c r="K13968" s="2"/>
      <c r="L13968" s="2"/>
    </row>
    <row r="13969" spans="10:12">
      <c r="J13969" s="2"/>
      <c r="K13969" s="2"/>
      <c r="L13969" s="2"/>
    </row>
    <row r="13970" spans="10:12">
      <c r="J13970" s="2"/>
      <c r="K13970" s="2"/>
      <c r="L13970" s="2"/>
    </row>
    <row r="13971" spans="10:12">
      <c r="J13971" s="2"/>
      <c r="K13971" s="2"/>
      <c r="L13971" s="2"/>
    </row>
    <row r="13972" spans="10:12">
      <c r="J13972" s="2"/>
      <c r="K13972" s="2"/>
      <c r="L13972" s="2"/>
    </row>
    <row r="13973" spans="10:12">
      <c r="J13973" s="2"/>
      <c r="K13973" s="2"/>
      <c r="L13973" s="2"/>
    </row>
    <row r="13974" spans="10:12">
      <c r="J13974" s="2"/>
      <c r="K13974" s="2"/>
      <c r="L13974" s="2"/>
    </row>
    <row r="13975" spans="10:12">
      <c r="J13975" s="2"/>
      <c r="K13975" s="2"/>
      <c r="L13975" s="2"/>
    </row>
    <row r="13976" spans="10:12">
      <c r="J13976" s="2"/>
      <c r="K13976" s="2"/>
      <c r="L13976" s="2"/>
    </row>
    <row r="13977" spans="10:12">
      <c r="J13977" s="2"/>
      <c r="K13977" s="2"/>
      <c r="L13977" s="2"/>
    </row>
    <row r="13978" spans="10:12">
      <c r="J13978" s="2"/>
      <c r="K13978" s="2"/>
      <c r="L13978" s="2"/>
    </row>
    <row r="13979" spans="10:12">
      <c r="J13979" s="2"/>
      <c r="K13979" s="2"/>
      <c r="L13979" s="2"/>
    </row>
    <row r="13980" spans="10:12">
      <c r="J13980" s="2"/>
      <c r="K13980" s="2"/>
      <c r="L13980" s="2"/>
    </row>
    <row r="13981" spans="10:12">
      <c r="J13981" s="2"/>
      <c r="K13981" s="2"/>
      <c r="L13981" s="2"/>
    </row>
    <row r="13982" spans="10:12">
      <c r="J13982" s="2"/>
      <c r="K13982" s="2"/>
      <c r="L13982" s="2"/>
    </row>
    <row r="13983" spans="10:12">
      <c r="J13983" s="2"/>
      <c r="K13983" s="2"/>
      <c r="L13983" s="2"/>
    </row>
    <row r="13984" spans="10:12">
      <c r="J13984" s="2"/>
      <c r="K13984" s="2"/>
      <c r="L13984" s="2"/>
    </row>
    <row r="13985" spans="10:12">
      <c r="J13985" s="2"/>
      <c r="K13985" s="2"/>
      <c r="L13985" s="2"/>
    </row>
    <row r="13986" spans="10:12">
      <c r="J13986" s="2"/>
      <c r="K13986" s="2"/>
      <c r="L13986" s="2"/>
    </row>
    <row r="13987" spans="10:12">
      <c r="J13987" s="2"/>
      <c r="K13987" s="2"/>
      <c r="L13987" s="2"/>
    </row>
    <row r="13988" spans="10:12">
      <c r="J13988" s="2"/>
      <c r="K13988" s="2"/>
      <c r="L13988" s="2"/>
    </row>
    <row r="13989" spans="10:12">
      <c r="J13989" s="2"/>
      <c r="K13989" s="2"/>
      <c r="L13989" s="2"/>
    </row>
    <row r="13990" spans="10:12">
      <c r="J13990" s="2"/>
      <c r="K13990" s="2"/>
      <c r="L13990" s="2"/>
    </row>
    <row r="13991" spans="10:12">
      <c r="J13991" s="2"/>
      <c r="K13991" s="2"/>
      <c r="L13991" s="2"/>
    </row>
    <row r="13992" spans="10:12">
      <c r="J13992" s="2"/>
      <c r="K13992" s="2"/>
      <c r="L13992" s="2"/>
    </row>
    <row r="13993" spans="10:12">
      <c r="J13993" s="2"/>
      <c r="K13993" s="2"/>
      <c r="L13993" s="2"/>
    </row>
    <row r="13994" spans="10:12">
      <c r="J13994" s="2"/>
      <c r="K13994" s="2"/>
      <c r="L13994" s="2"/>
    </row>
    <row r="13995" spans="10:12">
      <c r="J13995" s="2"/>
      <c r="K13995" s="2"/>
      <c r="L13995" s="2"/>
    </row>
    <row r="13996" spans="10:12">
      <c r="J13996" s="2"/>
      <c r="K13996" s="2"/>
      <c r="L13996" s="2"/>
    </row>
    <row r="13997" spans="10:12">
      <c r="J13997" s="2"/>
      <c r="K13997" s="2"/>
      <c r="L13997" s="2"/>
    </row>
    <row r="13998" spans="10:12">
      <c r="J13998" s="2"/>
      <c r="K13998" s="2"/>
      <c r="L13998" s="2"/>
    </row>
    <row r="13999" spans="10:12">
      <c r="J13999" s="2"/>
      <c r="K13999" s="2"/>
      <c r="L13999" s="2"/>
    </row>
    <row r="14000" spans="10:12">
      <c r="J14000" s="2"/>
      <c r="K14000" s="2"/>
      <c r="L14000" s="2"/>
    </row>
    <row r="14001" spans="10:12">
      <c r="J14001" s="2"/>
      <c r="K14001" s="2"/>
      <c r="L14001" s="2"/>
    </row>
    <row r="14002" spans="10:12">
      <c r="J14002" s="2"/>
      <c r="K14002" s="2"/>
      <c r="L14002" s="2"/>
    </row>
    <row r="14003" spans="10:12">
      <c r="J14003" s="2"/>
      <c r="K14003" s="2"/>
      <c r="L14003" s="2"/>
    </row>
    <row r="14004" spans="10:12">
      <c r="J14004" s="2"/>
      <c r="K14004" s="2"/>
      <c r="L14004" s="2"/>
    </row>
    <row r="14005" spans="10:12">
      <c r="J14005" s="2"/>
      <c r="K14005" s="2"/>
      <c r="L14005" s="2"/>
    </row>
    <row r="14006" spans="10:12">
      <c r="J14006" s="2"/>
      <c r="K14006" s="2"/>
      <c r="L14006" s="2"/>
    </row>
    <row r="14007" spans="10:12">
      <c r="J14007" s="2"/>
      <c r="K14007" s="2"/>
      <c r="L14007" s="2"/>
    </row>
    <row r="14008" spans="10:12">
      <c r="J14008" s="2"/>
      <c r="K14008" s="2"/>
      <c r="L14008" s="2"/>
    </row>
    <row r="14009" spans="10:12">
      <c r="J14009" s="2"/>
      <c r="K14009" s="2"/>
      <c r="L14009" s="2"/>
    </row>
    <row r="14010" spans="10:12">
      <c r="J14010" s="2"/>
      <c r="K14010" s="2"/>
      <c r="L14010" s="2"/>
    </row>
    <row r="14011" spans="10:12">
      <c r="J14011" s="2"/>
      <c r="K14011" s="2"/>
      <c r="L14011" s="2"/>
    </row>
    <row r="14012" spans="10:12">
      <c r="J14012" s="2"/>
      <c r="K14012" s="2"/>
      <c r="L14012" s="2"/>
    </row>
    <row r="14013" spans="10:12">
      <c r="J14013" s="2"/>
      <c r="K14013" s="2"/>
      <c r="L14013" s="2"/>
    </row>
    <row r="14014" spans="10:12">
      <c r="J14014" s="2"/>
      <c r="K14014" s="2"/>
      <c r="L14014" s="2"/>
    </row>
    <row r="14015" spans="10:12">
      <c r="J14015" s="2"/>
      <c r="K14015" s="2"/>
      <c r="L14015" s="2"/>
    </row>
    <row r="14016" spans="10:12">
      <c r="J14016" s="2"/>
      <c r="K14016" s="2"/>
      <c r="L14016" s="2"/>
    </row>
    <row r="14017" spans="10:12">
      <c r="J14017" s="2"/>
      <c r="K14017" s="2"/>
      <c r="L14017" s="2"/>
    </row>
    <row r="14018" spans="10:12">
      <c r="J14018" s="2"/>
      <c r="K14018" s="2"/>
      <c r="L14018" s="2"/>
    </row>
    <row r="14019" spans="10:12">
      <c r="J14019" s="2"/>
      <c r="K14019" s="2"/>
      <c r="L14019" s="2"/>
    </row>
    <row r="14020" spans="10:12">
      <c r="J14020" s="2"/>
      <c r="K14020" s="2"/>
      <c r="L14020" s="2"/>
    </row>
    <row r="14021" spans="10:12">
      <c r="J14021" s="2"/>
      <c r="K14021" s="2"/>
      <c r="L14021" s="2"/>
    </row>
    <row r="14022" spans="10:12">
      <c r="J14022" s="2"/>
      <c r="K14022" s="2"/>
      <c r="L14022" s="2"/>
    </row>
    <row r="14023" spans="10:12">
      <c r="J14023" s="2"/>
      <c r="K14023" s="2"/>
      <c r="L14023" s="2"/>
    </row>
    <row r="14024" spans="10:12">
      <c r="J14024" s="2"/>
      <c r="K14024" s="2"/>
      <c r="L14024" s="2"/>
    </row>
    <row r="14025" spans="10:12">
      <c r="J14025" s="2"/>
      <c r="K14025" s="2"/>
      <c r="L14025" s="2"/>
    </row>
    <row r="14026" spans="10:12">
      <c r="J14026" s="2"/>
      <c r="K14026" s="2"/>
      <c r="L14026" s="2"/>
    </row>
    <row r="14027" spans="10:12">
      <c r="J14027" s="2"/>
      <c r="K14027" s="2"/>
      <c r="L14027" s="2"/>
    </row>
    <row r="14028" spans="10:12">
      <c r="J14028" s="2"/>
      <c r="K14028" s="2"/>
      <c r="L14028" s="2"/>
    </row>
    <row r="14029" spans="10:12">
      <c r="J14029" s="2"/>
      <c r="K14029" s="2"/>
      <c r="L14029" s="2"/>
    </row>
    <row r="14030" spans="10:12">
      <c r="J14030" s="2"/>
      <c r="K14030" s="2"/>
      <c r="L14030" s="2"/>
    </row>
    <row r="14031" spans="10:12">
      <c r="J14031" s="2"/>
      <c r="K14031" s="2"/>
      <c r="L14031" s="2"/>
    </row>
    <row r="14032" spans="10:12">
      <c r="J14032" s="2"/>
      <c r="K14032" s="2"/>
      <c r="L14032" s="2"/>
    </row>
    <row r="14033" spans="10:12">
      <c r="J14033" s="2"/>
      <c r="K14033" s="2"/>
      <c r="L14033" s="2"/>
    </row>
    <row r="14034" spans="10:12">
      <c r="J14034" s="2"/>
      <c r="K14034" s="2"/>
      <c r="L14034" s="2"/>
    </row>
    <row r="14035" spans="10:12">
      <c r="J14035" s="2"/>
      <c r="K14035" s="2"/>
      <c r="L14035" s="2"/>
    </row>
    <row r="14036" spans="10:12">
      <c r="J14036" s="2"/>
      <c r="K14036" s="2"/>
      <c r="L14036" s="2"/>
    </row>
    <row r="14037" spans="10:12">
      <c r="J14037" s="2"/>
      <c r="K14037" s="2"/>
      <c r="L14037" s="2"/>
    </row>
    <row r="14038" spans="10:12">
      <c r="J14038" s="2"/>
      <c r="K14038" s="2"/>
      <c r="L14038" s="2"/>
    </row>
    <row r="14039" spans="10:12">
      <c r="J14039" s="2"/>
      <c r="K14039" s="2"/>
      <c r="L14039" s="2"/>
    </row>
    <row r="14040" spans="10:12">
      <c r="J14040" s="2"/>
      <c r="K14040" s="2"/>
      <c r="L14040" s="2"/>
    </row>
    <row r="14041" spans="10:12">
      <c r="J14041" s="2"/>
      <c r="K14041" s="2"/>
      <c r="L14041" s="2"/>
    </row>
    <row r="14042" spans="10:12">
      <c r="J14042" s="2"/>
      <c r="K14042" s="2"/>
      <c r="L14042" s="2"/>
    </row>
    <row r="14043" spans="10:12">
      <c r="J14043" s="2"/>
      <c r="K14043" s="2"/>
      <c r="L14043" s="2"/>
    </row>
    <row r="14044" spans="10:12">
      <c r="J14044" s="2"/>
      <c r="K14044" s="2"/>
      <c r="L14044" s="2"/>
    </row>
    <row r="14045" spans="10:12">
      <c r="J14045" s="2"/>
      <c r="K14045" s="2"/>
      <c r="L14045" s="2"/>
    </row>
    <row r="14046" spans="10:12">
      <c r="J14046" s="2"/>
      <c r="K14046" s="2"/>
      <c r="L14046" s="2"/>
    </row>
    <row r="14047" spans="10:12">
      <c r="J14047" s="2"/>
      <c r="K14047" s="2"/>
      <c r="L14047" s="2"/>
    </row>
    <row r="14048" spans="10:12">
      <c r="J14048" s="2"/>
      <c r="K14048" s="2"/>
      <c r="L14048" s="2"/>
    </row>
    <row r="14049" spans="10:12">
      <c r="J14049" s="2"/>
      <c r="K14049" s="2"/>
      <c r="L14049" s="2"/>
    </row>
    <row r="14050" spans="10:12">
      <c r="J14050" s="2"/>
      <c r="K14050" s="2"/>
      <c r="L14050" s="2"/>
    </row>
    <row r="14051" spans="10:12">
      <c r="J14051" s="2"/>
      <c r="K14051" s="2"/>
      <c r="L14051" s="2"/>
    </row>
    <row r="14052" spans="10:12">
      <c r="J14052" s="2"/>
      <c r="K14052" s="2"/>
      <c r="L14052" s="2"/>
    </row>
    <row r="14053" spans="10:12">
      <c r="J14053" s="2"/>
      <c r="K14053" s="2"/>
      <c r="L14053" s="2"/>
    </row>
    <row r="14054" spans="10:12">
      <c r="J14054" s="2"/>
      <c r="K14054" s="2"/>
      <c r="L14054" s="2"/>
    </row>
    <row r="14055" spans="10:12">
      <c r="J14055" s="2"/>
      <c r="K14055" s="2"/>
      <c r="L14055" s="2"/>
    </row>
    <row r="14056" spans="10:12">
      <c r="J14056" s="2"/>
      <c r="K14056" s="2"/>
      <c r="L14056" s="2"/>
    </row>
    <row r="14057" spans="10:12">
      <c r="J14057" s="2"/>
      <c r="K14057" s="2"/>
      <c r="L14057" s="2"/>
    </row>
    <row r="14058" spans="10:12">
      <c r="J14058" s="2"/>
      <c r="K14058" s="2"/>
      <c r="L14058" s="2"/>
    </row>
    <row r="14059" spans="10:12">
      <c r="J14059" s="2"/>
      <c r="K14059" s="2"/>
      <c r="L14059" s="2"/>
    </row>
    <row r="14060" spans="10:12">
      <c r="J14060" s="2"/>
      <c r="K14060" s="2"/>
      <c r="L14060" s="2"/>
    </row>
    <row r="14061" spans="10:12">
      <c r="J14061" s="2"/>
      <c r="K14061" s="2"/>
      <c r="L14061" s="2"/>
    </row>
    <row r="14062" spans="10:12">
      <c r="J14062" s="2"/>
      <c r="K14062" s="2"/>
      <c r="L14062" s="2"/>
    </row>
    <row r="14063" spans="10:12">
      <c r="J14063" s="2"/>
      <c r="K14063" s="2"/>
      <c r="L14063" s="2"/>
    </row>
    <row r="14064" spans="10:12">
      <c r="J14064" s="2"/>
      <c r="K14064" s="2"/>
      <c r="L14064" s="2"/>
    </row>
    <row r="14065" spans="10:12">
      <c r="J14065" s="2"/>
      <c r="K14065" s="2"/>
      <c r="L14065" s="2"/>
    </row>
    <row r="14066" spans="10:12">
      <c r="J14066" s="2"/>
      <c r="K14066" s="2"/>
      <c r="L14066" s="2"/>
    </row>
    <row r="14067" spans="10:12">
      <c r="J14067" s="2"/>
      <c r="K14067" s="2"/>
      <c r="L14067" s="2"/>
    </row>
    <row r="14068" spans="10:12">
      <c r="J14068" s="2"/>
      <c r="K14068" s="2"/>
      <c r="L14068" s="2"/>
    </row>
    <row r="14069" spans="10:12">
      <c r="J14069" s="2"/>
      <c r="K14069" s="2"/>
      <c r="L14069" s="2"/>
    </row>
    <row r="14070" spans="10:12">
      <c r="J14070" s="2"/>
      <c r="K14070" s="2"/>
      <c r="L14070" s="2"/>
    </row>
    <row r="14071" spans="10:12">
      <c r="J14071" s="2"/>
      <c r="K14071" s="2"/>
      <c r="L14071" s="2"/>
    </row>
    <row r="14072" spans="10:12">
      <c r="J14072" s="2"/>
      <c r="K14072" s="2"/>
      <c r="L14072" s="2"/>
    </row>
    <row r="14073" spans="10:12">
      <c r="J14073" s="2"/>
      <c r="K14073" s="2"/>
      <c r="L14073" s="2"/>
    </row>
    <row r="14074" spans="10:12">
      <c r="J14074" s="2"/>
      <c r="K14074" s="2"/>
      <c r="L14074" s="2"/>
    </row>
    <row r="14075" spans="10:12">
      <c r="J14075" s="2"/>
      <c r="K14075" s="2"/>
      <c r="L14075" s="2"/>
    </row>
    <row r="14076" spans="10:12">
      <c r="J14076" s="2"/>
      <c r="K14076" s="2"/>
      <c r="L14076" s="2"/>
    </row>
    <row r="14077" spans="10:12">
      <c r="J14077" s="2"/>
      <c r="K14077" s="2"/>
      <c r="L14077" s="2"/>
    </row>
    <row r="14078" spans="10:12">
      <c r="J14078" s="2"/>
      <c r="K14078" s="2"/>
      <c r="L14078" s="2"/>
    </row>
    <row r="14079" spans="10:12">
      <c r="J14079" s="2"/>
      <c r="K14079" s="2"/>
      <c r="L14079" s="2"/>
    </row>
    <row r="14080" spans="10:12">
      <c r="J14080" s="2"/>
      <c r="K14080" s="2"/>
      <c r="L14080" s="2"/>
    </row>
    <row r="14081" spans="10:12">
      <c r="J14081" s="2"/>
      <c r="K14081" s="2"/>
      <c r="L14081" s="2"/>
    </row>
    <row r="14082" spans="10:12">
      <c r="J14082" s="2"/>
      <c r="K14082" s="2"/>
      <c r="L14082" s="2"/>
    </row>
    <row r="14083" spans="10:12">
      <c r="J14083" s="2"/>
      <c r="K14083" s="2"/>
      <c r="L14083" s="2"/>
    </row>
    <row r="14084" spans="10:12">
      <c r="J14084" s="2"/>
      <c r="K14084" s="2"/>
      <c r="L14084" s="2"/>
    </row>
    <row r="14085" spans="10:12">
      <c r="J14085" s="2"/>
      <c r="K14085" s="2"/>
      <c r="L14085" s="2"/>
    </row>
    <row r="14086" spans="10:12">
      <c r="J14086" s="2"/>
      <c r="K14086" s="2"/>
      <c r="L14086" s="2"/>
    </row>
    <row r="14087" spans="10:12">
      <c r="J14087" s="2"/>
      <c r="K14087" s="2"/>
      <c r="L14087" s="2"/>
    </row>
    <row r="14088" spans="10:12">
      <c r="J14088" s="2"/>
      <c r="K14088" s="2"/>
      <c r="L14088" s="2"/>
    </row>
    <row r="14089" spans="10:12">
      <c r="J14089" s="2"/>
      <c r="K14089" s="2"/>
      <c r="L14089" s="2"/>
    </row>
    <row r="14090" spans="10:12">
      <c r="J14090" s="2"/>
      <c r="K14090" s="2"/>
      <c r="L14090" s="2"/>
    </row>
    <row r="14091" spans="10:12">
      <c r="J14091" s="2"/>
      <c r="K14091" s="2"/>
      <c r="L14091" s="2"/>
    </row>
    <row r="14092" spans="10:12">
      <c r="J14092" s="2"/>
      <c r="K14092" s="2"/>
      <c r="L14092" s="2"/>
    </row>
    <row r="14093" spans="10:12">
      <c r="J14093" s="2"/>
      <c r="K14093" s="2"/>
      <c r="L14093" s="2"/>
    </row>
    <row r="14094" spans="10:12">
      <c r="J14094" s="2"/>
      <c r="K14094" s="2"/>
      <c r="L14094" s="2"/>
    </row>
    <row r="14095" spans="10:12">
      <c r="J14095" s="2"/>
      <c r="K14095" s="2"/>
      <c r="L14095" s="2"/>
    </row>
    <row r="14096" spans="10:12">
      <c r="J14096" s="2"/>
      <c r="K14096" s="2"/>
      <c r="L14096" s="2"/>
    </row>
    <row r="14097" spans="10:12">
      <c r="J14097" s="2"/>
      <c r="K14097" s="2"/>
      <c r="L14097" s="2"/>
    </row>
    <row r="14098" spans="10:12">
      <c r="J14098" s="2"/>
      <c r="K14098" s="2"/>
      <c r="L14098" s="2"/>
    </row>
    <row r="14099" spans="10:12">
      <c r="J14099" s="2"/>
      <c r="K14099" s="2"/>
      <c r="L14099" s="2"/>
    </row>
    <row r="14100" spans="10:12">
      <c r="J14100" s="2"/>
      <c r="K14100" s="2"/>
      <c r="L14100" s="2"/>
    </row>
    <row r="14101" spans="10:12">
      <c r="J14101" s="2"/>
      <c r="K14101" s="2"/>
      <c r="L14101" s="2"/>
    </row>
    <row r="14102" spans="10:12">
      <c r="J14102" s="2"/>
      <c r="K14102" s="2"/>
      <c r="L14102" s="2"/>
    </row>
    <row r="14103" spans="10:12">
      <c r="J14103" s="2"/>
      <c r="K14103" s="2"/>
      <c r="L14103" s="2"/>
    </row>
    <row r="14104" spans="10:12">
      <c r="J14104" s="2"/>
      <c r="K14104" s="2"/>
      <c r="L14104" s="2"/>
    </row>
    <row r="14105" spans="10:12">
      <c r="J14105" s="2"/>
      <c r="K14105" s="2"/>
      <c r="L14105" s="2"/>
    </row>
    <row r="14106" spans="10:12">
      <c r="J14106" s="2"/>
      <c r="K14106" s="2"/>
      <c r="L14106" s="2"/>
    </row>
    <row r="14107" spans="10:12">
      <c r="J14107" s="2"/>
      <c r="K14107" s="2"/>
      <c r="L14107" s="2"/>
    </row>
    <row r="14108" spans="10:12">
      <c r="J14108" s="2"/>
      <c r="K14108" s="2"/>
      <c r="L14108" s="2"/>
    </row>
    <row r="14109" spans="10:12">
      <c r="J14109" s="2"/>
      <c r="K14109" s="2"/>
      <c r="L14109" s="2"/>
    </row>
    <row r="14110" spans="10:12">
      <c r="J14110" s="2"/>
      <c r="K14110" s="2"/>
      <c r="L14110" s="2"/>
    </row>
    <row r="14111" spans="10:12">
      <c r="J14111" s="2"/>
      <c r="K14111" s="2"/>
      <c r="L14111" s="2"/>
    </row>
    <row r="14112" spans="10:12">
      <c r="J14112" s="2"/>
      <c r="K14112" s="2"/>
      <c r="L14112" s="2"/>
    </row>
    <row r="14113" spans="10:12">
      <c r="J14113" s="2"/>
      <c r="K14113" s="2"/>
      <c r="L14113" s="2"/>
    </row>
    <row r="14114" spans="10:12">
      <c r="J14114" s="2"/>
      <c r="K14114" s="2"/>
      <c r="L14114" s="2"/>
    </row>
    <row r="14115" spans="10:12">
      <c r="J14115" s="2"/>
      <c r="K14115" s="2"/>
      <c r="L14115" s="2"/>
    </row>
    <row r="14116" spans="10:12">
      <c r="J14116" s="2"/>
      <c r="K14116" s="2"/>
      <c r="L14116" s="2"/>
    </row>
    <row r="14117" spans="10:12">
      <c r="J14117" s="2"/>
      <c r="K14117" s="2"/>
      <c r="L14117" s="2"/>
    </row>
    <row r="14118" spans="10:12">
      <c r="J14118" s="2"/>
      <c r="K14118" s="2"/>
      <c r="L14118" s="2"/>
    </row>
    <row r="14119" spans="10:12">
      <c r="J14119" s="2"/>
      <c r="K14119" s="2"/>
      <c r="L14119" s="2"/>
    </row>
    <row r="14120" spans="10:12">
      <c r="J14120" s="2"/>
      <c r="K14120" s="2"/>
      <c r="L14120" s="2"/>
    </row>
    <row r="14121" spans="10:12">
      <c r="J14121" s="2"/>
      <c r="K14121" s="2"/>
      <c r="L14121" s="2"/>
    </row>
    <row r="14122" spans="10:12">
      <c r="J14122" s="2"/>
      <c r="K14122" s="2"/>
      <c r="L14122" s="2"/>
    </row>
    <row r="14123" spans="10:12">
      <c r="J14123" s="2"/>
      <c r="K14123" s="2"/>
      <c r="L14123" s="2"/>
    </row>
    <row r="14124" spans="10:12">
      <c r="J14124" s="2"/>
      <c r="K14124" s="2"/>
      <c r="L14124" s="2"/>
    </row>
    <row r="14125" spans="10:12">
      <c r="J14125" s="2"/>
      <c r="K14125" s="2"/>
      <c r="L14125" s="2"/>
    </row>
    <row r="14126" spans="10:12">
      <c r="J14126" s="2"/>
      <c r="K14126" s="2"/>
      <c r="L14126" s="2"/>
    </row>
    <row r="14127" spans="10:12">
      <c r="J14127" s="2"/>
      <c r="K14127" s="2"/>
      <c r="L14127" s="2"/>
    </row>
    <row r="14128" spans="10:12">
      <c r="J14128" s="2"/>
      <c r="K14128" s="2"/>
      <c r="L14128" s="2"/>
    </row>
    <row r="14129" spans="10:12">
      <c r="J14129" s="2"/>
      <c r="K14129" s="2"/>
      <c r="L14129" s="2"/>
    </row>
    <row r="14130" spans="10:12">
      <c r="J14130" s="2"/>
      <c r="K14130" s="2"/>
      <c r="L14130" s="2"/>
    </row>
    <row r="14131" spans="10:12">
      <c r="J14131" s="2"/>
      <c r="K14131" s="2"/>
      <c r="L14131" s="2"/>
    </row>
    <row r="14132" spans="10:12">
      <c r="J14132" s="2"/>
      <c r="K14132" s="2"/>
      <c r="L14132" s="2"/>
    </row>
    <row r="14133" spans="10:12">
      <c r="J14133" s="2"/>
      <c r="K14133" s="2"/>
      <c r="L14133" s="2"/>
    </row>
    <row r="14134" spans="10:12">
      <c r="J14134" s="2"/>
      <c r="K14134" s="2"/>
      <c r="L14134" s="2"/>
    </row>
    <row r="14135" spans="10:12">
      <c r="J14135" s="2"/>
      <c r="K14135" s="2"/>
      <c r="L14135" s="2"/>
    </row>
    <row r="14136" spans="10:12">
      <c r="J14136" s="2"/>
      <c r="K14136" s="2"/>
      <c r="L14136" s="2"/>
    </row>
    <row r="14137" spans="10:12">
      <c r="J14137" s="2"/>
      <c r="K14137" s="2"/>
      <c r="L14137" s="2"/>
    </row>
    <row r="14138" spans="10:12">
      <c r="J14138" s="2"/>
      <c r="K14138" s="2"/>
      <c r="L14138" s="2"/>
    </row>
    <row r="14139" spans="10:12">
      <c r="J14139" s="2"/>
      <c r="K14139" s="2"/>
      <c r="L14139" s="2"/>
    </row>
    <row r="14140" spans="10:12">
      <c r="J14140" s="2"/>
      <c r="K14140" s="2"/>
      <c r="L14140" s="2"/>
    </row>
    <row r="14141" spans="10:12">
      <c r="J14141" s="2"/>
      <c r="K14141" s="2"/>
      <c r="L14141" s="2"/>
    </row>
    <row r="14142" spans="10:12">
      <c r="J14142" s="2"/>
      <c r="K14142" s="2"/>
      <c r="L14142" s="2"/>
    </row>
    <row r="14143" spans="10:12">
      <c r="J14143" s="2"/>
      <c r="K14143" s="2"/>
      <c r="L14143" s="2"/>
    </row>
    <row r="14144" spans="10:12">
      <c r="J14144" s="2"/>
      <c r="K14144" s="2"/>
      <c r="L14144" s="2"/>
    </row>
    <row r="14145" spans="10:12">
      <c r="J14145" s="2"/>
      <c r="K14145" s="2"/>
      <c r="L14145" s="2"/>
    </row>
    <row r="14146" spans="10:12">
      <c r="J14146" s="2"/>
      <c r="K14146" s="2"/>
      <c r="L14146" s="2"/>
    </row>
    <row r="14147" spans="10:12">
      <c r="J14147" s="2"/>
      <c r="K14147" s="2"/>
      <c r="L14147" s="2"/>
    </row>
    <row r="14148" spans="10:12">
      <c r="J14148" s="2"/>
      <c r="K14148" s="2"/>
      <c r="L14148" s="2"/>
    </row>
    <row r="14149" spans="10:12">
      <c r="J14149" s="2"/>
      <c r="K14149" s="2"/>
      <c r="L14149" s="2"/>
    </row>
    <row r="14150" spans="10:12">
      <c r="J14150" s="2"/>
      <c r="K14150" s="2"/>
      <c r="L14150" s="2"/>
    </row>
    <row r="14151" spans="10:12">
      <c r="J14151" s="2"/>
      <c r="K14151" s="2"/>
      <c r="L14151" s="2"/>
    </row>
    <row r="14152" spans="10:12">
      <c r="J14152" s="2"/>
      <c r="K14152" s="2"/>
      <c r="L14152" s="2"/>
    </row>
    <row r="14153" spans="10:12">
      <c r="J14153" s="2"/>
      <c r="K14153" s="2"/>
      <c r="L14153" s="2"/>
    </row>
    <row r="14154" spans="10:12">
      <c r="J14154" s="2"/>
      <c r="K14154" s="2"/>
      <c r="L14154" s="2"/>
    </row>
    <row r="14155" spans="10:12">
      <c r="J14155" s="2"/>
      <c r="K14155" s="2"/>
      <c r="L14155" s="2"/>
    </row>
    <row r="14156" spans="10:12">
      <c r="J14156" s="2"/>
      <c r="K14156" s="2"/>
      <c r="L14156" s="2"/>
    </row>
    <row r="14157" spans="10:12">
      <c r="J14157" s="2"/>
      <c r="K14157" s="2"/>
      <c r="L14157" s="2"/>
    </row>
    <row r="14158" spans="10:12">
      <c r="J14158" s="2"/>
      <c r="K14158" s="2"/>
      <c r="L14158" s="2"/>
    </row>
    <row r="14159" spans="10:12">
      <c r="J14159" s="2"/>
      <c r="K14159" s="2"/>
      <c r="L14159" s="2"/>
    </row>
    <row r="14160" spans="10:12">
      <c r="J14160" s="2"/>
      <c r="K14160" s="2"/>
      <c r="L14160" s="2"/>
    </row>
    <row r="14161" spans="10:12">
      <c r="J14161" s="2"/>
      <c r="K14161" s="2"/>
      <c r="L14161" s="2"/>
    </row>
    <row r="14162" spans="10:12">
      <c r="J14162" s="2"/>
      <c r="K14162" s="2"/>
      <c r="L14162" s="2"/>
    </row>
    <row r="14163" spans="10:12">
      <c r="J14163" s="2"/>
      <c r="K14163" s="2"/>
      <c r="L14163" s="2"/>
    </row>
    <row r="14164" spans="10:12">
      <c r="J14164" s="2"/>
      <c r="K14164" s="2"/>
      <c r="L14164" s="2"/>
    </row>
    <row r="14165" spans="10:12">
      <c r="J14165" s="2"/>
      <c r="K14165" s="2"/>
      <c r="L14165" s="2"/>
    </row>
    <row r="14166" spans="10:12">
      <c r="J14166" s="2"/>
      <c r="K14166" s="2"/>
      <c r="L14166" s="2"/>
    </row>
    <row r="14167" spans="10:12">
      <c r="J14167" s="2"/>
      <c r="K14167" s="2"/>
      <c r="L14167" s="2"/>
    </row>
    <row r="14168" spans="10:12">
      <c r="J14168" s="2"/>
      <c r="K14168" s="2"/>
      <c r="L14168" s="2"/>
    </row>
    <row r="14169" spans="10:12">
      <c r="J14169" s="2"/>
      <c r="K14169" s="2"/>
      <c r="L14169" s="2"/>
    </row>
    <row r="14170" spans="10:12">
      <c r="J14170" s="2"/>
      <c r="K14170" s="2"/>
      <c r="L14170" s="2"/>
    </row>
    <row r="14171" spans="10:12">
      <c r="J14171" s="2"/>
      <c r="K14171" s="2"/>
      <c r="L14171" s="2"/>
    </row>
    <row r="14172" spans="10:12">
      <c r="J14172" s="2"/>
      <c r="K14172" s="2"/>
      <c r="L14172" s="2"/>
    </row>
    <row r="14173" spans="10:12">
      <c r="J14173" s="2"/>
      <c r="K14173" s="2"/>
      <c r="L14173" s="2"/>
    </row>
    <row r="14174" spans="10:12">
      <c r="J14174" s="2"/>
      <c r="K14174" s="2"/>
      <c r="L14174" s="2"/>
    </row>
    <row r="14175" spans="10:12">
      <c r="J14175" s="2"/>
      <c r="K14175" s="2"/>
      <c r="L14175" s="2"/>
    </row>
    <row r="14176" spans="10:12">
      <c r="J14176" s="2"/>
      <c r="K14176" s="2"/>
      <c r="L14176" s="2"/>
    </row>
    <row r="14177" spans="10:12">
      <c r="J14177" s="2"/>
      <c r="K14177" s="2"/>
      <c r="L14177" s="2"/>
    </row>
    <row r="14178" spans="10:12">
      <c r="J14178" s="2"/>
      <c r="K14178" s="2"/>
      <c r="L14178" s="2"/>
    </row>
    <row r="14179" spans="10:12">
      <c r="J14179" s="2"/>
      <c r="K14179" s="2"/>
      <c r="L14179" s="2"/>
    </row>
    <row r="14180" spans="10:12">
      <c r="J14180" s="2"/>
      <c r="K14180" s="2"/>
      <c r="L14180" s="2"/>
    </row>
    <row r="14181" spans="10:12">
      <c r="J14181" s="2"/>
      <c r="K14181" s="2"/>
      <c r="L14181" s="2"/>
    </row>
    <row r="14182" spans="10:12">
      <c r="J14182" s="2"/>
      <c r="K14182" s="2"/>
      <c r="L14182" s="2"/>
    </row>
    <row r="14183" spans="10:12">
      <c r="J14183" s="2"/>
      <c r="K14183" s="2"/>
      <c r="L14183" s="2"/>
    </row>
    <row r="14184" spans="10:12">
      <c r="J14184" s="2"/>
      <c r="K14184" s="2"/>
      <c r="L14184" s="2"/>
    </row>
    <row r="14185" spans="10:12">
      <c r="J14185" s="2"/>
      <c r="K14185" s="2"/>
      <c r="L14185" s="2"/>
    </row>
    <row r="14186" spans="10:12">
      <c r="J14186" s="2"/>
      <c r="K14186" s="2"/>
      <c r="L14186" s="2"/>
    </row>
    <row r="14187" spans="10:12">
      <c r="J14187" s="2"/>
      <c r="K14187" s="2"/>
      <c r="L14187" s="2"/>
    </row>
    <row r="14188" spans="10:12">
      <c r="J14188" s="2"/>
      <c r="K14188" s="2"/>
      <c r="L14188" s="2"/>
    </row>
    <row r="14189" spans="10:12">
      <c r="J14189" s="2"/>
      <c r="K14189" s="2"/>
      <c r="L14189" s="2"/>
    </row>
    <row r="14190" spans="10:12">
      <c r="J14190" s="2"/>
      <c r="K14190" s="2"/>
      <c r="L14190" s="2"/>
    </row>
    <row r="14191" spans="10:12">
      <c r="J14191" s="2"/>
      <c r="K14191" s="2"/>
      <c r="L14191" s="2"/>
    </row>
    <row r="14192" spans="10:12">
      <c r="J14192" s="2"/>
      <c r="K14192" s="2"/>
      <c r="L14192" s="2"/>
    </row>
    <row r="14193" spans="10:12">
      <c r="J14193" s="2"/>
      <c r="K14193" s="2"/>
      <c r="L14193" s="2"/>
    </row>
    <row r="14194" spans="10:12">
      <c r="J14194" s="2"/>
      <c r="K14194" s="2"/>
      <c r="L14194" s="2"/>
    </row>
    <row r="14195" spans="10:12">
      <c r="J14195" s="2"/>
      <c r="K14195" s="2"/>
      <c r="L14195" s="2"/>
    </row>
    <row r="14196" spans="10:12">
      <c r="J14196" s="2"/>
      <c r="K14196" s="2"/>
      <c r="L14196" s="2"/>
    </row>
    <row r="14197" spans="10:12">
      <c r="J14197" s="2"/>
      <c r="K14197" s="2"/>
      <c r="L14197" s="2"/>
    </row>
    <row r="14198" spans="10:12">
      <c r="J14198" s="2"/>
      <c r="K14198" s="2"/>
      <c r="L14198" s="2"/>
    </row>
    <row r="14199" spans="10:12">
      <c r="J14199" s="2"/>
      <c r="K14199" s="2"/>
      <c r="L14199" s="2"/>
    </row>
    <row r="14200" spans="10:12">
      <c r="J14200" s="2"/>
      <c r="K14200" s="2"/>
      <c r="L14200" s="2"/>
    </row>
    <row r="14201" spans="10:12">
      <c r="J14201" s="2"/>
      <c r="K14201" s="2"/>
      <c r="L14201" s="2"/>
    </row>
    <row r="14202" spans="10:12">
      <c r="J14202" s="2"/>
      <c r="K14202" s="2"/>
      <c r="L14202" s="2"/>
    </row>
    <row r="14203" spans="10:12">
      <c r="J14203" s="2"/>
      <c r="K14203" s="2"/>
      <c r="L14203" s="2"/>
    </row>
    <row r="14204" spans="10:12">
      <c r="J14204" s="2"/>
      <c r="K14204" s="2"/>
      <c r="L14204" s="2"/>
    </row>
    <row r="14205" spans="10:12">
      <c r="J14205" s="2"/>
      <c r="K14205" s="2"/>
      <c r="L14205" s="2"/>
    </row>
    <row r="14206" spans="10:12">
      <c r="J14206" s="2"/>
      <c r="K14206" s="2"/>
      <c r="L14206" s="2"/>
    </row>
    <row r="14207" spans="10:12">
      <c r="J14207" s="2"/>
      <c r="K14207" s="2"/>
      <c r="L14207" s="2"/>
    </row>
    <row r="14208" spans="10:12">
      <c r="J14208" s="2"/>
      <c r="K14208" s="2"/>
      <c r="L14208" s="2"/>
    </row>
    <row r="14209" spans="10:12">
      <c r="J14209" s="2"/>
      <c r="K14209" s="2"/>
      <c r="L14209" s="2"/>
    </row>
    <row r="14210" spans="10:12">
      <c r="J14210" s="2"/>
      <c r="K14210" s="2"/>
      <c r="L14210" s="2"/>
    </row>
    <row r="14211" spans="10:12">
      <c r="J14211" s="2"/>
      <c r="K14211" s="2"/>
      <c r="L14211" s="2"/>
    </row>
    <row r="14212" spans="10:12">
      <c r="J14212" s="2"/>
      <c r="K14212" s="2"/>
      <c r="L14212" s="2"/>
    </row>
    <row r="14213" spans="10:12">
      <c r="J14213" s="2"/>
      <c r="K14213" s="2"/>
      <c r="L14213" s="2"/>
    </row>
    <row r="14214" spans="10:12">
      <c r="J14214" s="2"/>
      <c r="K14214" s="2"/>
      <c r="L14214" s="2"/>
    </row>
    <row r="14215" spans="10:12">
      <c r="J14215" s="2"/>
      <c r="K14215" s="2"/>
      <c r="L14215" s="2"/>
    </row>
    <row r="14216" spans="10:12">
      <c r="J14216" s="2"/>
      <c r="K14216" s="2"/>
      <c r="L14216" s="2"/>
    </row>
    <row r="14217" spans="10:12">
      <c r="J14217" s="2"/>
      <c r="K14217" s="2"/>
      <c r="L14217" s="2"/>
    </row>
    <row r="14218" spans="10:12">
      <c r="J14218" s="2"/>
      <c r="K14218" s="2"/>
      <c r="L14218" s="2"/>
    </row>
    <row r="14219" spans="10:12">
      <c r="J14219" s="2"/>
      <c r="K14219" s="2"/>
      <c r="L14219" s="2"/>
    </row>
    <row r="14220" spans="10:12">
      <c r="J14220" s="2"/>
      <c r="K14220" s="2"/>
      <c r="L14220" s="2"/>
    </row>
    <row r="14221" spans="10:12">
      <c r="J14221" s="2"/>
      <c r="K14221" s="2"/>
      <c r="L14221" s="2"/>
    </row>
    <row r="14222" spans="10:12">
      <c r="J14222" s="2"/>
      <c r="K14222" s="2"/>
      <c r="L14222" s="2"/>
    </row>
    <row r="14223" spans="10:12">
      <c r="J14223" s="2"/>
      <c r="K14223" s="2"/>
      <c r="L14223" s="2"/>
    </row>
    <row r="14224" spans="10:12">
      <c r="J14224" s="2"/>
      <c r="K14224" s="2"/>
      <c r="L14224" s="2"/>
    </row>
    <row r="14225" spans="10:12">
      <c r="J14225" s="2"/>
      <c r="K14225" s="2"/>
      <c r="L14225" s="2"/>
    </row>
    <row r="14226" spans="10:12">
      <c r="J14226" s="2"/>
      <c r="K14226" s="2"/>
      <c r="L14226" s="2"/>
    </row>
    <row r="14227" spans="10:12">
      <c r="J14227" s="2"/>
      <c r="K14227" s="2"/>
      <c r="L14227" s="2"/>
    </row>
    <row r="14228" spans="10:12">
      <c r="J14228" s="2"/>
      <c r="K14228" s="2"/>
      <c r="L14228" s="2"/>
    </row>
    <row r="14229" spans="10:12">
      <c r="J14229" s="2"/>
      <c r="K14229" s="2"/>
      <c r="L14229" s="2"/>
    </row>
    <row r="14230" spans="10:12">
      <c r="J14230" s="2"/>
      <c r="K14230" s="2"/>
      <c r="L14230" s="2"/>
    </row>
    <row r="14231" spans="10:12">
      <c r="J14231" s="2"/>
      <c r="K14231" s="2"/>
      <c r="L14231" s="2"/>
    </row>
    <row r="14232" spans="10:12">
      <c r="J14232" s="2"/>
      <c r="K14232" s="2"/>
      <c r="L14232" s="2"/>
    </row>
    <row r="14233" spans="10:12">
      <c r="J14233" s="2"/>
      <c r="K14233" s="2"/>
      <c r="L14233" s="2"/>
    </row>
    <row r="14234" spans="10:12">
      <c r="J14234" s="2"/>
      <c r="K14234" s="2"/>
      <c r="L14234" s="2"/>
    </row>
    <row r="14235" spans="10:12">
      <c r="J14235" s="2"/>
      <c r="K14235" s="2"/>
      <c r="L14235" s="2"/>
    </row>
    <row r="14236" spans="10:12">
      <c r="J14236" s="2"/>
      <c r="K14236" s="2"/>
      <c r="L14236" s="2"/>
    </row>
    <row r="14237" spans="10:12">
      <c r="J14237" s="2"/>
      <c r="K14237" s="2"/>
      <c r="L14237" s="2"/>
    </row>
    <row r="14238" spans="10:12">
      <c r="J14238" s="2"/>
      <c r="K14238" s="2"/>
      <c r="L14238" s="2"/>
    </row>
    <row r="14239" spans="10:12">
      <c r="J14239" s="2"/>
      <c r="K14239" s="2"/>
      <c r="L14239" s="2"/>
    </row>
    <row r="14240" spans="10:12">
      <c r="J14240" s="2"/>
      <c r="K14240" s="2"/>
      <c r="L14240" s="2"/>
    </row>
    <row r="14241" spans="10:12">
      <c r="J14241" s="2"/>
      <c r="K14241" s="2"/>
      <c r="L14241" s="2"/>
    </row>
    <row r="14242" spans="10:12">
      <c r="J14242" s="2"/>
      <c r="K14242" s="2"/>
      <c r="L14242" s="2"/>
    </row>
    <row r="14243" spans="10:12">
      <c r="J14243" s="2"/>
      <c r="K14243" s="2"/>
      <c r="L14243" s="2"/>
    </row>
    <row r="14244" spans="10:12">
      <c r="J14244" s="2"/>
      <c r="K14244" s="2"/>
      <c r="L14244" s="2"/>
    </row>
    <row r="14245" spans="10:12">
      <c r="J14245" s="2"/>
      <c r="K14245" s="2"/>
      <c r="L14245" s="2"/>
    </row>
    <row r="14246" spans="10:12">
      <c r="J14246" s="2"/>
      <c r="K14246" s="2"/>
      <c r="L14246" s="2"/>
    </row>
    <row r="14247" spans="10:12">
      <c r="J14247" s="2"/>
      <c r="K14247" s="2"/>
      <c r="L14247" s="2"/>
    </row>
    <row r="14248" spans="10:12">
      <c r="J14248" s="2"/>
      <c r="K14248" s="2"/>
      <c r="L14248" s="2"/>
    </row>
    <row r="14249" spans="10:12">
      <c r="J14249" s="2"/>
      <c r="K14249" s="2"/>
      <c r="L14249" s="2"/>
    </row>
    <row r="14250" spans="10:12">
      <c r="J14250" s="2"/>
      <c r="K14250" s="2"/>
      <c r="L14250" s="2"/>
    </row>
    <row r="14251" spans="10:12">
      <c r="J14251" s="2"/>
      <c r="K14251" s="2"/>
      <c r="L14251" s="2"/>
    </row>
    <row r="14252" spans="10:12">
      <c r="J14252" s="2"/>
      <c r="K14252" s="2"/>
      <c r="L14252" s="2"/>
    </row>
    <row r="14253" spans="10:12">
      <c r="J14253" s="2"/>
      <c r="K14253" s="2"/>
      <c r="L14253" s="2"/>
    </row>
    <row r="14254" spans="10:12">
      <c r="J14254" s="2"/>
      <c r="K14254" s="2"/>
      <c r="L14254" s="2"/>
    </row>
    <row r="14255" spans="10:12">
      <c r="J14255" s="2"/>
      <c r="K14255" s="2"/>
      <c r="L14255" s="2"/>
    </row>
    <row r="14256" spans="10:12">
      <c r="J14256" s="2"/>
      <c r="K14256" s="2"/>
      <c r="L14256" s="2"/>
    </row>
    <row r="14257" spans="10:12">
      <c r="J14257" s="2"/>
      <c r="K14257" s="2"/>
      <c r="L14257" s="2"/>
    </row>
    <row r="14258" spans="10:12">
      <c r="J14258" s="2"/>
      <c r="K14258" s="2"/>
      <c r="L14258" s="2"/>
    </row>
    <row r="14259" spans="10:12">
      <c r="J14259" s="2"/>
      <c r="K14259" s="2"/>
      <c r="L14259" s="2"/>
    </row>
    <row r="14260" spans="10:12">
      <c r="J14260" s="2"/>
      <c r="K14260" s="2"/>
      <c r="L14260" s="2"/>
    </row>
    <row r="14261" spans="10:12">
      <c r="J14261" s="2"/>
      <c r="K14261" s="2"/>
      <c r="L14261" s="2"/>
    </row>
    <row r="14262" spans="10:12">
      <c r="J14262" s="2"/>
      <c r="K14262" s="2"/>
      <c r="L14262" s="2"/>
    </row>
    <row r="14263" spans="10:12">
      <c r="J14263" s="2"/>
      <c r="K14263" s="2"/>
      <c r="L14263" s="2"/>
    </row>
    <row r="14264" spans="10:12">
      <c r="J14264" s="2"/>
      <c r="K14264" s="2"/>
      <c r="L14264" s="2"/>
    </row>
    <row r="14265" spans="10:12">
      <c r="J14265" s="2"/>
      <c r="K14265" s="2"/>
      <c r="L14265" s="2"/>
    </row>
    <row r="14266" spans="10:12">
      <c r="J14266" s="2"/>
      <c r="K14266" s="2"/>
      <c r="L14266" s="2"/>
    </row>
    <row r="14267" spans="10:12">
      <c r="J14267" s="2"/>
      <c r="K14267" s="2"/>
      <c r="L14267" s="2"/>
    </row>
    <row r="14268" spans="10:12">
      <c r="J14268" s="2"/>
      <c r="K14268" s="2"/>
      <c r="L14268" s="2"/>
    </row>
    <row r="14269" spans="10:12">
      <c r="J14269" s="2"/>
      <c r="K14269" s="2"/>
      <c r="L14269" s="2"/>
    </row>
    <row r="14270" spans="10:12">
      <c r="J14270" s="2"/>
      <c r="K14270" s="2"/>
      <c r="L14270" s="2"/>
    </row>
    <row r="14271" spans="10:12">
      <c r="J14271" s="2"/>
      <c r="K14271" s="2"/>
      <c r="L14271" s="2"/>
    </row>
    <row r="14272" spans="10:12">
      <c r="J14272" s="2"/>
      <c r="K14272" s="2"/>
      <c r="L14272" s="2"/>
    </row>
    <row r="14273" spans="10:12">
      <c r="J14273" s="2"/>
      <c r="K14273" s="2"/>
      <c r="L14273" s="2"/>
    </row>
    <row r="14274" spans="10:12">
      <c r="J14274" s="2"/>
      <c r="K14274" s="2"/>
      <c r="L14274" s="2"/>
    </row>
    <row r="14275" spans="10:12">
      <c r="J14275" s="2"/>
      <c r="K14275" s="2"/>
      <c r="L14275" s="2"/>
    </row>
    <row r="14276" spans="10:12">
      <c r="J14276" s="2"/>
      <c r="K14276" s="2"/>
      <c r="L14276" s="2"/>
    </row>
    <row r="14277" spans="10:12">
      <c r="J14277" s="2"/>
      <c r="K14277" s="2"/>
      <c r="L14277" s="2"/>
    </row>
    <row r="14278" spans="10:12">
      <c r="J14278" s="2"/>
      <c r="K14278" s="2"/>
      <c r="L14278" s="2"/>
    </row>
    <row r="14279" spans="10:12">
      <c r="J14279" s="2"/>
      <c r="K14279" s="2"/>
      <c r="L14279" s="2"/>
    </row>
    <row r="14280" spans="10:12">
      <c r="J14280" s="2"/>
      <c r="K14280" s="2"/>
      <c r="L14280" s="2"/>
    </row>
    <row r="14281" spans="10:12">
      <c r="J14281" s="2"/>
      <c r="K14281" s="2"/>
      <c r="L14281" s="2"/>
    </row>
    <row r="14282" spans="10:12">
      <c r="J14282" s="2"/>
      <c r="K14282" s="2"/>
      <c r="L14282" s="2"/>
    </row>
    <row r="14283" spans="10:12">
      <c r="J14283" s="2"/>
      <c r="K14283" s="2"/>
      <c r="L14283" s="2"/>
    </row>
    <row r="14284" spans="10:12">
      <c r="J14284" s="2"/>
      <c r="K14284" s="2"/>
      <c r="L14284" s="2"/>
    </row>
    <row r="14285" spans="10:12">
      <c r="J14285" s="2"/>
      <c r="K14285" s="2"/>
      <c r="L14285" s="2"/>
    </row>
    <row r="14286" spans="10:12">
      <c r="J14286" s="2"/>
      <c r="K14286" s="2"/>
      <c r="L14286" s="2"/>
    </row>
    <row r="14287" spans="10:12">
      <c r="J14287" s="2"/>
      <c r="K14287" s="2"/>
      <c r="L14287" s="2"/>
    </row>
    <row r="14288" spans="10:12">
      <c r="J14288" s="2"/>
      <c r="K14288" s="2"/>
      <c r="L14288" s="2"/>
    </row>
    <row r="14289" spans="10:12">
      <c r="J14289" s="2"/>
      <c r="K14289" s="2"/>
      <c r="L14289" s="2"/>
    </row>
    <row r="14290" spans="10:12">
      <c r="J14290" s="2"/>
      <c r="K14290" s="2"/>
      <c r="L14290" s="2"/>
    </row>
    <row r="14291" spans="10:12">
      <c r="J14291" s="2"/>
      <c r="K14291" s="2"/>
      <c r="L14291" s="2"/>
    </row>
    <row r="14292" spans="10:12">
      <c r="J14292" s="2"/>
      <c r="K14292" s="2"/>
      <c r="L14292" s="2"/>
    </row>
    <row r="14293" spans="10:12">
      <c r="J14293" s="2"/>
      <c r="K14293" s="2"/>
      <c r="L14293" s="2"/>
    </row>
    <row r="14294" spans="10:12">
      <c r="J14294" s="2"/>
      <c r="K14294" s="2"/>
      <c r="L14294" s="2"/>
    </row>
    <row r="14295" spans="10:12">
      <c r="J14295" s="2"/>
      <c r="K14295" s="2"/>
      <c r="L14295" s="2"/>
    </row>
    <row r="14296" spans="10:12">
      <c r="J14296" s="2"/>
      <c r="K14296" s="2"/>
      <c r="L14296" s="2"/>
    </row>
    <row r="14297" spans="10:12">
      <c r="J14297" s="2"/>
      <c r="K14297" s="2"/>
      <c r="L14297" s="2"/>
    </row>
    <row r="14298" spans="10:12">
      <c r="J14298" s="2"/>
      <c r="K14298" s="2"/>
      <c r="L14298" s="2"/>
    </row>
    <row r="14299" spans="10:12">
      <c r="J14299" s="2"/>
      <c r="K14299" s="2"/>
      <c r="L14299" s="2"/>
    </row>
    <row r="14300" spans="10:12">
      <c r="J14300" s="2"/>
      <c r="K14300" s="2"/>
      <c r="L14300" s="2"/>
    </row>
    <row r="14301" spans="10:12">
      <c r="J14301" s="2"/>
      <c r="K14301" s="2"/>
      <c r="L14301" s="2"/>
    </row>
    <row r="14302" spans="10:12">
      <c r="J14302" s="2"/>
      <c r="K14302" s="2"/>
      <c r="L14302" s="2"/>
    </row>
    <row r="14303" spans="10:12">
      <c r="J14303" s="2"/>
      <c r="K14303" s="2"/>
      <c r="L14303" s="2"/>
    </row>
    <row r="14304" spans="10:12">
      <c r="J14304" s="2"/>
      <c r="K14304" s="2"/>
      <c r="L14304" s="2"/>
    </row>
    <row r="14305" spans="10:12">
      <c r="J14305" s="2"/>
      <c r="K14305" s="2"/>
      <c r="L14305" s="2"/>
    </row>
    <row r="14306" spans="10:12">
      <c r="J14306" s="2"/>
      <c r="K14306" s="2"/>
      <c r="L14306" s="2"/>
    </row>
    <row r="14307" spans="10:12">
      <c r="J14307" s="2"/>
      <c r="K14307" s="2"/>
      <c r="L14307" s="2"/>
    </row>
    <row r="14308" spans="10:12">
      <c r="J14308" s="2"/>
      <c r="K14308" s="2"/>
      <c r="L14308" s="2"/>
    </row>
    <row r="14309" spans="10:12">
      <c r="J14309" s="2"/>
      <c r="K14309" s="2"/>
      <c r="L14309" s="2"/>
    </row>
    <row r="14310" spans="10:12">
      <c r="J14310" s="2"/>
      <c r="K14310" s="2"/>
      <c r="L14310" s="2"/>
    </row>
    <row r="14311" spans="10:12">
      <c r="J14311" s="2"/>
      <c r="K14311" s="2"/>
      <c r="L14311" s="2"/>
    </row>
    <row r="14312" spans="10:12">
      <c r="J14312" s="2"/>
      <c r="K14312" s="2"/>
      <c r="L14312" s="2"/>
    </row>
    <row r="14313" spans="10:12">
      <c r="J14313" s="2"/>
      <c r="K14313" s="2"/>
      <c r="L14313" s="2"/>
    </row>
    <row r="14314" spans="10:12">
      <c r="J14314" s="2"/>
      <c r="K14314" s="2"/>
      <c r="L14314" s="2"/>
    </row>
    <row r="14315" spans="10:12">
      <c r="J14315" s="2"/>
      <c r="K14315" s="2"/>
      <c r="L14315" s="2"/>
    </row>
    <row r="14316" spans="10:12">
      <c r="J14316" s="2"/>
      <c r="K14316" s="2"/>
      <c r="L14316" s="2"/>
    </row>
    <row r="14317" spans="10:12">
      <c r="J14317" s="2"/>
      <c r="K14317" s="2"/>
      <c r="L14317" s="2"/>
    </row>
    <row r="14318" spans="10:12">
      <c r="J14318" s="2"/>
      <c r="K14318" s="2"/>
      <c r="L14318" s="2"/>
    </row>
    <row r="14319" spans="10:12">
      <c r="J14319" s="2"/>
      <c r="K14319" s="2"/>
      <c r="L14319" s="2"/>
    </row>
    <row r="14320" spans="10:12">
      <c r="J14320" s="2"/>
      <c r="K14320" s="2"/>
      <c r="L14320" s="2"/>
    </row>
    <row r="14321" spans="10:12">
      <c r="J14321" s="2"/>
      <c r="K14321" s="2"/>
      <c r="L14321" s="2"/>
    </row>
    <row r="14322" spans="10:12">
      <c r="J14322" s="2"/>
      <c r="K14322" s="2"/>
      <c r="L14322" s="2"/>
    </row>
    <row r="14323" spans="10:12">
      <c r="J14323" s="2"/>
      <c r="K14323" s="2"/>
      <c r="L14323" s="2"/>
    </row>
    <row r="14324" spans="10:12">
      <c r="J14324" s="2"/>
      <c r="K14324" s="2"/>
      <c r="L14324" s="2"/>
    </row>
    <row r="14325" spans="10:12">
      <c r="J14325" s="2"/>
      <c r="K14325" s="2"/>
      <c r="L14325" s="2"/>
    </row>
    <row r="14326" spans="10:12">
      <c r="J14326" s="2"/>
      <c r="K14326" s="2"/>
      <c r="L14326" s="2"/>
    </row>
    <row r="14327" spans="10:12">
      <c r="J14327" s="2"/>
      <c r="K14327" s="2"/>
      <c r="L14327" s="2"/>
    </row>
    <row r="14328" spans="10:12">
      <c r="J14328" s="2"/>
      <c r="K14328" s="2"/>
      <c r="L14328" s="2"/>
    </row>
    <row r="14329" spans="10:12">
      <c r="J14329" s="2"/>
      <c r="K14329" s="2"/>
      <c r="L14329" s="2"/>
    </row>
    <row r="14330" spans="10:12">
      <c r="J14330" s="2"/>
      <c r="K14330" s="2"/>
      <c r="L14330" s="2"/>
    </row>
    <row r="14331" spans="10:12">
      <c r="J14331" s="2"/>
      <c r="K14331" s="2"/>
      <c r="L14331" s="2"/>
    </row>
    <row r="14332" spans="10:12">
      <c r="J14332" s="2"/>
      <c r="K14332" s="2"/>
      <c r="L14332" s="2"/>
    </row>
    <row r="14333" spans="10:12">
      <c r="J14333" s="2"/>
      <c r="K14333" s="2"/>
      <c r="L14333" s="2"/>
    </row>
    <row r="14334" spans="10:12">
      <c r="J14334" s="2"/>
      <c r="K14334" s="2"/>
      <c r="L14334" s="2"/>
    </row>
    <row r="14335" spans="10:12">
      <c r="J14335" s="2"/>
      <c r="K14335" s="2"/>
      <c r="L14335" s="2"/>
    </row>
    <row r="14336" spans="10:12">
      <c r="J14336" s="2"/>
      <c r="K14336" s="2"/>
      <c r="L14336" s="2"/>
    </row>
    <row r="14337" spans="10:12">
      <c r="J14337" s="2"/>
      <c r="K14337" s="2"/>
      <c r="L14337" s="2"/>
    </row>
    <row r="14338" spans="10:12">
      <c r="J14338" s="2"/>
      <c r="K14338" s="2"/>
      <c r="L14338" s="2"/>
    </row>
    <row r="14339" spans="10:12">
      <c r="J14339" s="2"/>
      <c r="K14339" s="2"/>
      <c r="L14339" s="2"/>
    </row>
    <row r="14340" spans="10:12">
      <c r="J14340" s="2"/>
      <c r="K14340" s="2"/>
      <c r="L14340" s="2"/>
    </row>
    <row r="14341" spans="10:12">
      <c r="J14341" s="2"/>
      <c r="K14341" s="2"/>
      <c r="L14341" s="2"/>
    </row>
    <row r="14342" spans="10:12">
      <c r="J14342" s="2"/>
      <c r="K14342" s="2"/>
      <c r="L14342" s="2"/>
    </row>
    <row r="14343" spans="10:12">
      <c r="J14343" s="2"/>
      <c r="K14343" s="2"/>
      <c r="L14343" s="2"/>
    </row>
    <row r="14344" spans="10:12">
      <c r="J14344" s="2"/>
      <c r="K14344" s="2"/>
      <c r="L14344" s="2"/>
    </row>
    <row r="14345" spans="10:12">
      <c r="J14345" s="2"/>
      <c r="K14345" s="2"/>
      <c r="L14345" s="2"/>
    </row>
    <row r="14346" spans="10:12">
      <c r="J14346" s="2"/>
      <c r="K14346" s="2"/>
      <c r="L14346" s="2"/>
    </row>
    <row r="14347" spans="10:12">
      <c r="J14347" s="2"/>
      <c r="K14347" s="2"/>
      <c r="L14347" s="2"/>
    </row>
    <row r="14348" spans="10:12">
      <c r="J14348" s="2"/>
      <c r="K14348" s="2"/>
      <c r="L14348" s="2"/>
    </row>
    <row r="14349" spans="10:12">
      <c r="J14349" s="2"/>
      <c r="K14349" s="2"/>
      <c r="L14349" s="2"/>
    </row>
    <row r="14350" spans="10:12">
      <c r="J14350" s="2"/>
      <c r="K14350" s="2"/>
      <c r="L14350" s="2"/>
    </row>
    <row r="14351" spans="10:12">
      <c r="J14351" s="2"/>
      <c r="K14351" s="2"/>
      <c r="L14351" s="2"/>
    </row>
    <row r="14352" spans="10:12">
      <c r="J14352" s="2"/>
      <c r="K14352" s="2"/>
      <c r="L14352" s="2"/>
    </row>
    <row r="14353" spans="10:12">
      <c r="J14353" s="2"/>
      <c r="K14353" s="2"/>
      <c r="L14353" s="2"/>
    </row>
    <row r="14354" spans="10:12">
      <c r="J14354" s="2"/>
      <c r="K14354" s="2"/>
      <c r="L14354" s="2"/>
    </row>
    <row r="14355" spans="10:12">
      <c r="J14355" s="2"/>
      <c r="K14355" s="2"/>
      <c r="L14355" s="2"/>
    </row>
    <row r="14356" spans="10:12">
      <c r="J14356" s="2"/>
      <c r="K14356" s="2"/>
      <c r="L14356" s="2"/>
    </row>
    <row r="14357" spans="10:12">
      <c r="J14357" s="2"/>
      <c r="K14357" s="2"/>
      <c r="L14357" s="2"/>
    </row>
    <row r="14358" spans="10:12">
      <c r="J14358" s="2"/>
      <c r="K14358" s="2"/>
      <c r="L14358" s="2"/>
    </row>
    <row r="14359" spans="10:12">
      <c r="J14359" s="2"/>
      <c r="K14359" s="2"/>
      <c r="L14359" s="2"/>
    </row>
    <row r="14360" spans="10:12">
      <c r="J14360" s="2"/>
      <c r="K14360" s="2"/>
      <c r="L14360" s="2"/>
    </row>
    <row r="14361" spans="10:12">
      <c r="J14361" s="2"/>
      <c r="K14361" s="2"/>
      <c r="L14361" s="2"/>
    </row>
    <row r="14362" spans="10:12">
      <c r="J14362" s="2"/>
      <c r="K14362" s="2"/>
      <c r="L14362" s="2"/>
    </row>
    <row r="14363" spans="10:12">
      <c r="J14363" s="2"/>
      <c r="K14363" s="2"/>
      <c r="L14363" s="2"/>
    </row>
    <row r="14364" spans="10:12">
      <c r="J14364" s="2"/>
      <c r="K14364" s="2"/>
      <c r="L14364" s="2"/>
    </row>
    <row r="14365" spans="10:12">
      <c r="J14365" s="2"/>
      <c r="K14365" s="2"/>
      <c r="L14365" s="2"/>
    </row>
    <row r="14366" spans="10:12">
      <c r="J14366" s="2"/>
      <c r="K14366" s="2"/>
      <c r="L14366" s="2"/>
    </row>
    <row r="14367" spans="10:12">
      <c r="J14367" s="2"/>
      <c r="K14367" s="2"/>
      <c r="L14367" s="2"/>
    </row>
    <row r="14368" spans="10:12">
      <c r="J14368" s="2"/>
      <c r="K14368" s="2"/>
      <c r="L14368" s="2"/>
    </row>
    <row r="14369" spans="10:12">
      <c r="J14369" s="2"/>
      <c r="K14369" s="2"/>
      <c r="L14369" s="2"/>
    </row>
    <row r="14370" spans="10:12">
      <c r="J14370" s="2"/>
      <c r="K14370" s="2"/>
      <c r="L14370" s="2"/>
    </row>
    <row r="14371" spans="10:12">
      <c r="J14371" s="2"/>
      <c r="K14371" s="2"/>
      <c r="L14371" s="2"/>
    </row>
    <row r="14372" spans="10:12">
      <c r="J14372" s="2"/>
      <c r="K14372" s="2"/>
      <c r="L14372" s="2"/>
    </row>
    <row r="14373" spans="10:12">
      <c r="J14373" s="2"/>
      <c r="K14373" s="2"/>
      <c r="L14373" s="2"/>
    </row>
    <row r="14374" spans="10:12">
      <c r="J14374" s="2"/>
      <c r="K14374" s="2"/>
      <c r="L14374" s="2"/>
    </row>
    <row r="14375" spans="10:12">
      <c r="J14375" s="2"/>
      <c r="K14375" s="2"/>
      <c r="L14375" s="2"/>
    </row>
    <row r="14376" spans="10:12">
      <c r="J14376" s="2"/>
      <c r="K14376" s="2"/>
      <c r="L14376" s="2"/>
    </row>
    <row r="14377" spans="10:12">
      <c r="J14377" s="2"/>
      <c r="K14377" s="2"/>
      <c r="L14377" s="2"/>
    </row>
    <row r="14378" spans="10:12">
      <c r="J14378" s="2"/>
      <c r="K14378" s="2"/>
      <c r="L14378" s="2"/>
    </row>
    <row r="14379" spans="10:12">
      <c r="J14379" s="2"/>
      <c r="K14379" s="2"/>
      <c r="L14379" s="2"/>
    </row>
    <row r="14380" spans="10:12">
      <c r="J14380" s="2"/>
      <c r="K14380" s="2"/>
      <c r="L14380" s="2"/>
    </row>
    <row r="14381" spans="10:12">
      <c r="J14381" s="2"/>
      <c r="K14381" s="2"/>
      <c r="L14381" s="2"/>
    </row>
    <row r="14382" spans="10:12">
      <c r="J14382" s="2"/>
      <c r="K14382" s="2"/>
      <c r="L14382" s="2"/>
    </row>
    <row r="14383" spans="10:12">
      <c r="J14383" s="2"/>
      <c r="K14383" s="2"/>
      <c r="L14383" s="2"/>
    </row>
    <row r="14384" spans="10:12">
      <c r="J14384" s="2"/>
      <c r="K14384" s="2"/>
      <c r="L14384" s="2"/>
    </row>
    <row r="14385" spans="10:12">
      <c r="J14385" s="2"/>
      <c r="K14385" s="2"/>
      <c r="L14385" s="2"/>
    </row>
    <row r="14386" spans="10:12">
      <c r="J14386" s="2"/>
      <c r="K14386" s="2"/>
      <c r="L14386" s="2"/>
    </row>
    <row r="14387" spans="10:12">
      <c r="J14387" s="2"/>
      <c r="K14387" s="2"/>
      <c r="L14387" s="2"/>
    </row>
    <row r="14388" spans="10:12">
      <c r="J14388" s="2"/>
      <c r="K14388" s="2"/>
      <c r="L14388" s="2"/>
    </row>
    <row r="14389" spans="10:12">
      <c r="J14389" s="2"/>
      <c r="K14389" s="2"/>
      <c r="L14389" s="2"/>
    </row>
    <row r="14390" spans="10:12">
      <c r="J14390" s="2"/>
      <c r="K14390" s="2"/>
      <c r="L14390" s="2"/>
    </row>
    <row r="14391" spans="10:12">
      <c r="J14391" s="2"/>
      <c r="K14391" s="2"/>
      <c r="L14391" s="2"/>
    </row>
    <row r="14392" spans="10:12">
      <c r="J14392" s="2"/>
      <c r="K14392" s="2"/>
      <c r="L14392" s="2"/>
    </row>
    <row r="14393" spans="10:12">
      <c r="J14393" s="2"/>
      <c r="K14393" s="2"/>
      <c r="L14393" s="2"/>
    </row>
    <row r="14394" spans="10:12">
      <c r="J14394" s="2"/>
      <c r="K14394" s="2"/>
      <c r="L14394" s="2"/>
    </row>
    <row r="14395" spans="10:12">
      <c r="J14395" s="2"/>
      <c r="K14395" s="2"/>
      <c r="L14395" s="2"/>
    </row>
    <row r="14396" spans="10:12">
      <c r="J14396" s="2"/>
      <c r="K14396" s="2"/>
      <c r="L14396" s="2"/>
    </row>
    <row r="14397" spans="10:12">
      <c r="J14397" s="2"/>
      <c r="K14397" s="2"/>
      <c r="L14397" s="2"/>
    </row>
    <row r="14398" spans="10:12">
      <c r="J14398" s="2"/>
      <c r="K14398" s="2"/>
      <c r="L14398" s="2"/>
    </row>
    <row r="14399" spans="10:12">
      <c r="J14399" s="2"/>
      <c r="K14399" s="2"/>
      <c r="L14399" s="2"/>
    </row>
    <row r="14400" spans="10:12">
      <c r="J14400" s="2"/>
      <c r="K14400" s="2"/>
      <c r="L14400" s="2"/>
    </row>
    <row r="14401" spans="10:12">
      <c r="J14401" s="2"/>
      <c r="K14401" s="2"/>
      <c r="L14401" s="2"/>
    </row>
    <row r="14402" spans="10:12">
      <c r="J14402" s="2"/>
      <c r="K14402" s="2"/>
      <c r="L14402" s="2"/>
    </row>
    <row r="14403" spans="10:12">
      <c r="J14403" s="2"/>
      <c r="K14403" s="2"/>
      <c r="L14403" s="2"/>
    </row>
    <row r="14404" spans="10:12">
      <c r="J14404" s="2"/>
      <c r="K14404" s="2"/>
      <c r="L14404" s="2"/>
    </row>
    <row r="14405" spans="10:12">
      <c r="J14405" s="2"/>
      <c r="K14405" s="2"/>
      <c r="L14405" s="2"/>
    </row>
    <row r="14406" spans="10:12">
      <c r="J14406" s="2"/>
      <c r="K14406" s="2"/>
      <c r="L14406" s="2"/>
    </row>
    <row r="14407" spans="10:12">
      <c r="J14407" s="2"/>
      <c r="K14407" s="2"/>
      <c r="L14407" s="2"/>
    </row>
    <row r="14408" spans="10:12">
      <c r="J14408" s="2"/>
      <c r="K14408" s="2"/>
      <c r="L14408" s="2"/>
    </row>
    <row r="14409" spans="10:12">
      <c r="J14409" s="2"/>
      <c r="K14409" s="2"/>
      <c r="L14409" s="2"/>
    </row>
    <row r="14410" spans="10:12">
      <c r="J14410" s="2"/>
      <c r="K14410" s="2"/>
      <c r="L14410" s="2"/>
    </row>
    <row r="14411" spans="10:12">
      <c r="J14411" s="2"/>
      <c r="K14411" s="2"/>
      <c r="L14411" s="2"/>
    </row>
    <row r="14412" spans="10:12">
      <c r="J14412" s="2"/>
      <c r="K14412" s="2"/>
      <c r="L14412" s="2"/>
    </row>
    <row r="14413" spans="10:12">
      <c r="J14413" s="2"/>
      <c r="K14413" s="2"/>
      <c r="L14413" s="2"/>
    </row>
    <row r="14414" spans="10:12">
      <c r="J14414" s="2"/>
      <c r="K14414" s="2"/>
      <c r="L14414" s="2"/>
    </row>
    <row r="14415" spans="10:12">
      <c r="J14415" s="2"/>
      <c r="K14415" s="2"/>
      <c r="L14415" s="2"/>
    </row>
    <row r="14416" spans="10:12">
      <c r="J14416" s="2"/>
      <c r="K14416" s="2"/>
      <c r="L14416" s="2"/>
    </row>
    <row r="14417" spans="10:12">
      <c r="J14417" s="2"/>
      <c r="K14417" s="2"/>
      <c r="L14417" s="2"/>
    </row>
    <row r="14418" spans="10:12">
      <c r="J14418" s="2"/>
      <c r="K14418" s="2"/>
      <c r="L14418" s="2"/>
    </row>
    <row r="14419" spans="10:12">
      <c r="J14419" s="2"/>
      <c r="K14419" s="2"/>
      <c r="L14419" s="2"/>
    </row>
    <row r="14420" spans="10:12">
      <c r="J14420" s="2"/>
      <c r="K14420" s="2"/>
      <c r="L14420" s="2"/>
    </row>
    <row r="14421" spans="10:12">
      <c r="J14421" s="2"/>
      <c r="K14421" s="2"/>
      <c r="L14421" s="2"/>
    </row>
    <row r="14422" spans="10:12">
      <c r="J14422" s="2"/>
      <c r="K14422" s="2"/>
      <c r="L14422" s="2"/>
    </row>
    <row r="14423" spans="10:12">
      <c r="J14423" s="2"/>
      <c r="K14423" s="2"/>
      <c r="L14423" s="2"/>
    </row>
    <row r="14424" spans="10:12">
      <c r="J14424" s="2"/>
      <c r="K14424" s="2"/>
      <c r="L14424" s="2"/>
    </row>
    <row r="14425" spans="10:12">
      <c r="J14425" s="2"/>
      <c r="K14425" s="2"/>
      <c r="L14425" s="2"/>
    </row>
    <row r="14426" spans="10:12">
      <c r="J14426" s="2"/>
      <c r="K14426" s="2"/>
      <c r="L14426" s="2"/>
    </row>
    <row r="14427" spans="10:12">
      <c r="J14427" s="2"/>
      <c r="K14427" s="2"/>
      <c r="L14427" s="2"/>
    </row>
    <row r="14428" spans="10:12">
      <c r="J14428" s="2"/>
      <c r="K14428" s="2"/>
      <c r="L14428" s="2"/>
    </row>
    <row r="14429" spans="10:12">
      <c r="J14429" s="2"/>
      <c r="K14429" s="2"/>
      <c r="L14429" s="2"/>
    </row>
    <row r="14430" spans="10:12">
      <c r="J14430" s="2"/>
      <c r="K14430" s="2"/>
      <c r="L14430" s="2"/>
    </row>
    <row r="14431" spans="10:12">
      <c r="J14431" s="2"/>
      <c r="K14431" s="2"/>
      <c r="L14431" s="2"/>
    </row>
    <row r="14432" spans="10:12">
      <c r="J14432" s="2"/>
      <c r="K14432" s="2"/>
      <c r="L14432" s="2"/>
    </row>
    <row r="14433" spans="10:12">
      <c r="J14433" s="2"/>
      <c r="K14433" s="2"/>
      <c r="L14433" s="2"/>
    </row>
    <row r="14434" spans="10:12">
      <c r="J14434" s="2"/>
      <c r="K14434" s="2"/>
      <c r="L14434" s="2"/>
    </row>
    <row r="14435" spans="10:12">
      <c r="J14435" s="2"/>
      <c r="K14435" s="2"/>
      <c r="L14435" s="2"/>
    </row>
    <row r="14436" spans="10:12">
      <c r="J14436" s="2"/>
      <c r="K14436" s="2"/>
      <c r="L14436" s="2"/>
    </row>
    <row r="14437" spans="10:12">
      <c r="J14437" s="2"/>
      <c r="K14437" s="2"/>
      <c r="L14437" s="2"/>
    </row>
    <row r="14438" spans="10:12">
      <c r="J14438" s="2"/>
      <c r="K14438" s="2"/>
      <c r="L14438" s="2"/>
    </row>
    <row r="14439" spans="10:12">
      <c r="J14439" s="2"/>
      <c r="K14439" s="2"/>
      <c r="L14439" s="2"/>
    </row>
    <row r="14440" spans="10:12">
      <c r="J14440" s="2"/>
      <c r="K14440" s="2"/>
      <c r="L14440" s="2"/>
    </row>
    <row r="14441" spans="10:12">
      <c r="J14441" s="2"/>
      <c r="K14441" s="2"/>
      <c r="L14441" s="2"/>
    </row>
    <row r="14442" spans="10:12">
      <c r="J14442" s="2"/>
      <c r="K14442" s="2"/>
      <c r="L14442" s="2"/>
    </row>
    <row r="14443" spans="10:12">
      <c r="J14443" s="2"/>
      <c r="K14443" s="2"/>
      <c r="L14443" s="2"/>
    </row>
    <row r="14444" spans="10:12">
      <c r="J14444" s="2"/>
      <c r="K14444" s="2"/>
      <c r="L14444" s="2"/>
    </row>
    <row r="14445" spans="10:12">
      <c r="J14445" s="2"/>
      <c r="K14445" s="2"/>
      <c r="L14445" s="2"/>
    </row>
    <row r="14446" spans="10:12">
      <c r="J14446" s="2"/>
      <c r="K14446" s="2"/>
      <c r="L14446" s="2"/>
    </row>
    <row r="14447" spans="10:12">
      <c r="J14447" s="2"/>
      <c r="K14447" s="2"/>
      <c r="L14447" s="2"/>
    </row>
    <row r="14448" spans="10:12">
      <c r="J14448" s="2"/>
      <c r="K14448" s="2"/>
      <c r="L14448" s="2"/>
    </row>
    <row r="14449" spans="10:12">
      <c r="J14449" s="2"/>
      <c r="K14449" s="2"/>
      <c r="L14449" s="2"/>
    </row>
    <row r="14450" spans="10:12">
      <c r="J14450" s="2"/>
      <c r="K14450" s="2"/>
      <c r="L14450" s="2"/>
    </row>
    <row r="14451" spans="10:12">
      <c r="J14451" s="2"/>
      <c r="K14451" s="2"/>
      <c r="L14451" s="2"/>
    </row>
    <row r="14452" spans="10:12">
      <c r="J14452" s="2"/>
      <c r="K14452" s="2"/>
      <c r="L14452" s="2"/>
    </row>
    <row r="14453" spans="10:12">
      <c r="J14453" s="2"/>
      <c r="K14453" s="2"/>
      <c r="L14453" s="2"/>
    </row>
    <row r="14454" spans="10:12">
      <c r="J14454" s="2"/>
      <c r="K14454" s="2"/>
      <c r="L14454" s="2"/>
    </row>
    <row r="14455" spans="10:12">
      <c r="J14455" s="2"/>
      <c r="K14455" s="2"/>
      <c r="L14455" s="2"/>
    </row>
    <row r="14456" spans="10:12">
      <c r="J14456" s="2"/>
      <c r="K14456" s="2"/>
      <c r="L14456" s="2"/>
    </row>
    <row r="14457" spans="10:12">
      <c r="J14457" s="2"/>
      <c r="K14457" s="2"/>
      <c r="L14457" s="2"/>
    </row>
    <row r="14458" spans="10:12">
      <c r="J14458" s="2"/>
      <c r="K14458" s="2"/>
      <c r="L14458" s="2"/>
    </row>
    <row r="14459" spans="10:12">
      <c r="J14459" s="2"/>
      <c r="K14459" s="2"/>
      <c r="L14459" s="2"/>
    </row>
    <row r="14460" spans="10:12">
      <c r="J14460" s="2"/>
      <c r="K14460" s="2"/>
      <c r="L14460" s="2"/>
    </row>
    <row r="14461" spans="10:12">
      <c r="J14461" s="2"/>
      <c r="K14461" s="2"/>
      <c r="L14461" s="2"/>
    </row>
    <row r="14462" spans="10:12">
      <c r="J14462" s="2"/>
      <c r="K14462" s="2"/>
      <c r="L14462" s="2"/>
    </row>
    <row r="14463" spans="10:12">
      <c r="J14463" s="2"/>
      <c r="K14463" s="2"/>
      <c r="L14463" s="2"/>
    </row>
    <row r="14464" spans="10:12">
      <c r="J14464" s="2"/>
      <c r="K14464" s="2"/>
      <c r="L14464" s="2"/>
    </row>
    <row r="14465" spans="10:12">
      <c r="J14465" s="2"/>
      <c r="K14465" s="2"/>
      <c r="L14465" s="2"/>
    </row>
    <row r="14466" spans="10:12">
      <c r="J14466" s="2"/>
      <c r="K14466" s="2"/>
      <c r="L14466" s="2"/>
    </row>
    <row r="14467" spans="10:12">
      <c r="J14467" s="2"/>
      <c r="K14467" s="2"/>
      <c r="L14467" s="2"/>
    </row>
    <row r="14468" spans="10:12">
      <c r="J14468" s="2"/>
      <c r="K14468" s="2"/>
      <c r="L14468" s="2"/>
    </row>
    <row r="14469" spans="10:12">
      <c r="J14469" s="2"/>
      <c r="K14469" s="2"/>
      <c r="L14469" s="2"/>
    </row>
    <row r="14470" spans="10:12">
      <c r="J14470" s="2"/>
      <c r="K14470" s="2"/>
      <c r="L14470" s="2"/>
    </row>
    <row r="14471" spans="10:12">
      <c r="J14471" s="2"/>
      <c r="K14471" s="2"/>
      <c r="L14471" s="2"/>
    </row>
    <row r="14472" spans="10:12">
      <c r="J14472" s="2"/>
      <c r="K14472" s="2"/>
      <c r="L14472" s="2"/>
    </row>
    <row r="14473" spans="10:12">
      <c r="J14473" s="2"/>
      <c r="K14473" s="2"/>
      <c r="L14473" s="2"/>
    </row>
    <row r="14474" spans="10:12">
      <c r="J14474" s="2"/>
      <c r="K14474" s="2"/>
      <c r="L14474" s="2"/>
    </row>
    <row r="14475" spans="10:12">
      <c r="J14475" s="2"/>
      <c r="K14475" s="2"/>
      <c r="L14475" s="2"/>
    </row>
    <row r="14476" spans="10:12">
      <c r="J14476" s="2"/>
      <c r="K14476" s="2"/>
      <c r="L14476" s="2"/>
    </row>
    <row r="14477" spans="10:12">
      <c r="J14477" s="2"/>
      <c r="K14477" s="2"/>
      <c r="L14477" s="2"/>
    </row>
    <row r="14478" spans="10:12">
      <c r="J14478" s="2"/>
      <c r="K14478" s="2"/>
      <c r="L14478" s="2"/>
    </row>
    <row r="14479" spans="10:12">
      <c r="J14479" s="2"/>
      <c r="K14479" s="2"/>
      <c r="L14479" s="2"/>
    </row>
    <row r="14480" spans="10:12">
      <c r="J14480" s="2"/>
      <c r="K14480" s="2"/>
      <c r="L14480" s="2"/>
    </row>
    <row r="14481" spans="10:12">
      <c r="J14481" s="2"/>
      <c r="K14481" s="2"/>
      <c r="L14481" s="2"/>
    </row>
    <row r="14482" spans="10:12">
      <c r="J14482" s="2"/>
      <c r="K14482" s="2"/>
      <c r="L14482" s="2"/>
    </row>
    <row r="14483" spans="10:12">
      <c r="J14483" s="2"/>
      <c r="K14483" s="2"/>
      <c r="L14483" s="2"/>
    </row>
    <row r="14484" spans="10:12">
      <c r="J14484" s="2"/>
      <c r="K14484" s="2"/>
      <c r="L14484" s="2"/>
    </row>
    <row r="14485" spans="10:12">
      <c r="J14485" s="2"/>
      <c r="K14485" s="2"/>
      <c r="L14485" s="2"/>
    </row>
    <row r="14486" spans="10:12">
      <c r="J14486" s="2"/>
      <c r="K14486" s="2"/>
      <c r="L14486" s="2"/>
    </row>
    <row r="14487" spans="10:12">
      <c r="J14487" s="2"/>
      <c r="K14487" s="2"/>
      <c r="L14487" s="2"/>
    </row>
    <row r="14488" spans="10:12">
      <c r="J14488" s="2"/>
      <c r="K14488" s="2"/>
      <c r="L14488" s="2"/>
    </row>
    <row r="14489" spans="10:12">
      <c r="J14489" s="2"/>
      <c r="K14489" s="2"/>
      <c r="L14489" s="2"/>
    </row>
    <row r="14490" spans="10:12">
      <c r="J14490" s="2"/>
      <c r="K14490" s="2"/>
      <c r="L14490" s="2"/>
    </row>
    <row r="14491" spans="10:12">
      <c r="J14491" s="2"/>
      <c r="K14491" s="2"/>
      <c r="L14491" s="2"/>
    </row>
    <row r="14492" spans="10:12">
      <c r="J14492" s="2"/>
      <c r="K14492" s="2"/>
      <c r="L14492" s="2"/>
    </row>
    <row r="14493" spans="10:12">
      <c r="J14493" s="2"/>
      <c r="K14493" s="2"/>
      <c r="L14493" s="2"/>
    </row>
    <row r="14494" spans="10:12">
      <c r="J14494" s="2"/>
      <c r="K14494" s="2"/>
      <c r="L14494" s="2"/>
    </row>
    <row r="14495" spans="10:12">
      <c r="J14495" s="2"/>
      <c r="K14495" s="2"/>
      <c r="L14495" s="2"/>
    </row>
    <row r="14496" spans="10:12">
      <c r="J14496" s="2"/>
      <c r="K14496" s="2"/>
      <c r="L14496" s="2"/>
    </row>
    <row r="14497" spans="10:12">
      <c r="J14497" s="2"/>
      <c r="K14497" s="2"/>
      <c r="L14497" s="2"/>
    </row>
    <row r="14498" spans="10:12">
      <c r="J14498" s="2"/>
      <c r="K14498" s="2"/>
      <c r="L14498" s="2"/>
    </row>
    <row r="14499" spans="10:12">
      <c r="J14499" s="2"/>
      <c r="K14499" s="2"/>
      <c r="L14499" s="2"/>
    </row>
    <row r="14500" spans="10:12">
      <c r="J14500" s="2"/>
      <c r="K14500" s="2"/>
      <c r="L14500" s="2"/>
    </row>
    <row r="14501" spans="10:12">
      <c r="J14501" s="2"/>
      <c r="K14501" s="2"/>
      <c r="L14501" s="2"/>
    </row>
    <row r="14502" spans="10:12">
      <c r="J14502" s="2"/>
      <c r="K14502" s="2"/>
      <c r="L14502" s="2"/>
    </row>
    <row r="14503" spans="10:12">
      <c r="J14503" s="2"/>
      <c r="K14503" s="2"/>
      <c r="L14503" s="2"/>
    </row>
    <row r="14504" spans="10:12">
      <c r="J14504" s="2"/>
      <c r="K14504" s="2"/>
      <c r="L14504" s="2"/>
    </row>
    <row r="14505" spans="10:12">
      <c r="J14505" s="2"/>
      <c r="K14505" s="2"/>
      <c r="L14505" s="2"/>
    </row>
    <row r="14506" spans="10:12">
      <c r="J14506" s="2"/>
      <c r="K14506" s="2"/>
      <c r="L14506" s="2"/>
    </row>
    <row r="14507" spans="10:12">
      <c r="J14507" s="2"/>
      <c r="K14507" s="2"/>
      <c r="L14507" s="2"/>
    </row>
    <row r="14508" spans="10:12">
      <c r="J14508" s="2"/>
      <c r="K14508" s="2"/>
      <c r="L14508" s="2"/>
    </row>
    <row r="14509" spans="10:12">
      <c r="J14509" s="2"/>
      <c r="K14509" s="2"/>
      <c r="L14509" s="2"/>
    </row>
    <row r="14510" spans="10:12">
      <c r="J14510" s="2"/>
      <c r="K14510" s="2"/>
      <c r="L14510" s="2"/>
    </row>
    <row r="14511" spans="10:12">
      <c r="J14511" s="2"/>
      <c r="K14511" s="2"/>
      <c r="L14511" s="2"/>
    </row>
    <row r="14512" spans="10:12">
      <c r="J14512" s="2"/>
      <c r="K14512" s="2"/>
      <c r="L14512" s="2"/>
    </row>
    <row r="14513" spans="10:12">
      <c r="J14513" s="2"/>
      <c r="K14513" s="2"/>
      <c r="L14513" s="2"/>
    </row>
    <row r="14514" spans="10:12">
      <c r="J14514" s="2"/>
      <c r="K14514" s="2"/>
      <c r="L14514" s="2"/>
    </row>
    <row r="14515" spans="10:12">
      <c r="J14515" s="2"/>
      <c r="K14515" s="2"/>
      <c r="L14515" s="2"/>
    </row>
    <row r="14516" spans="10:12">
      <c r="J14516" s="2"/>
      <c r="K14516" s="2"/>
      <c r="L14516" s="2"/>
    </row>
    <row r="14517" spans="10:12">
      <c r="J14517" s="2"/>
      <c r="K14517" s="2"/>
      <c r="L14517" s="2"/>
    </row>
    <row r="14518" spans="10:12">
      <c r="J14518" s="2"/>
      <c r="K14518" s="2"/>
      <c r="L14518" s="2"/>
    </row>
    <row r="14519" spans="10:12">
      <c r="J14519" s="2"/>
      <c r="K14519" s="2"/>
      <c r="L14519" s="2"/>
    </row>
    <row r="14520" spans="10:12">
      <c r="J14520" s="2"/>
      <c r="K14520" s="2"/>
      <c r="L14520" s="2"/>
    </row>
    <row r="14521" spans="10:12">
      <c r="J14521" s="2"/>
      <c r="K14521" s="2"/>
      <c r="L14521" s="2"/>
    </row>
    <row r="14522" spans="10:12">
      <c r="J14522" s="2"/>
      <c r="K14522" s="2"/>
      <c r="L14522" s="2"/>
    </row>
    <row r="14523" spans="10:12">
      <c r="J14523" s="2"/>
      <c r="K14523" s="2"/>
      <c r="L14523" s="2"/>
    </row>
    <row r="14524" spans="10:12">
      <c r="J14524" s="2"/>
      <c r="K14524" s="2"/>
      <c r="L14524" s="2"/>
    </row>
    <row r="14525" spans="10:12">
      <c r="J14525" s="2"/>
      <c r="K14525" s="2"/>
      <c r="L14525" s="2"/>
    </row>
    <row r="14526" spans="10:12">
      <c r="J14526" s="2"/>
      <c r="K14526" s="2"/>
      <c r="L14526" s="2"/>
    </row>
    <row r="14527" spans="10:12">
      <c r="J14527" s="2"/>
      <c r="K14527" s="2"/>
      <c r="L14527" s="2"/>
    </row>
    <row r="14528" spans="10:12">
      <c r="J14528" s="2"/>
      <c r="K14528" s="2"/>
      <c r="L14528" s="2"/>
    </row>
    <row r="14529" spans="10:12">
      <c r="J14529" s="2"/>
      <c r="K14529" s="2"/>
      <c r="L14529" s="2"/>
    </row>
    <row r="14530" spans="10:12">
      <c r="J14530" s="2"/>
      <c r="K14530" s="2"/>
      <c r="L14530" s="2"/>
    </row>
    <row r="14531" spans="10:12">
      <c r="J14531" s="2"/>
      <c r="K14531" s="2"/>
      <c r="L14531" s="2"/>
    </row>
    <row r="14532" spans="10:12">
      <c r="J14532" s="2"/>
      <c r="K14532" s="2"/>
      <c r="L14532" s="2"/>
    </row>
    <row r="14533" spans="10:12">
      <c r="J14533" s="2"/>
      <c r="K14533" s="2"/>
      <c r="L14533" s="2"/>
    </row>
    <row r="14534" spans="10:12">
      <c r="J14534" s="2"/>
      <c r="K14534" s="2"/>
      <c r="L14534" s="2"/>
    </row>
    <row r="14535" spans="10:12">
      <c r="J14535" s="2"/>
      <c r="K14535" s="2"/>
      <c r="L14535" s="2"/>
    </row>
    <row r="14536" spans="10:12">
      <c r="J14536" s="2"/>
      <c r="K14536" s="2"/>
      <c r="L14536" s="2"/>
    </row>
    <row r="14537" spans="10:12">
      <c r="J14537" s="2"/>
      <c r="K14537" s="2"/>
      <c r="L14537" s="2"/>
    </row>
    <row r="14538" spans="10:12">
      <c r="J14538" s="2"/>
      <c r="K14538" s="2"/>
      <c r="L14538" s="2"/>
    </row>
    <row r="14539" spans="10:12">
      <c r="J14539" s="2"/>
      <c r="K14539" s="2"/>
      <c r="L14539" s="2"/>
    </row>
    <row r="14540" spans="10:12">
      <c r="J14540" s="2"/>
      <c r="K14540" s="2"/>
      <c r="L14540" s="2"/>
    </row>
    <row r="14541" spans="10:12">
      <c r="J14541" s="2"/>
      <c r="K14541" s="2"/>
      <c r="L14541" s="2"/>
    </row>
    <row r="14542" spans="10:12">
      <c r="J14542" s="2"/>
      <c r="K14542" s="2"/>
      <c r="L14542" s="2"/>
    </row>
    <row r="14543" spans="10:12">
      <c r="J14543" s="2"/>
      <c r="K14543" s="2"/>
      <c r="L14543" s="2"/>
    </row>
    <row r="14544" spans="10:12">
      <c r="J14544" s="2"/>
      <c r="K14544" s="2"/>
      <c r="L14544" s="2"/>
    </row>
    <row r="14545" spans="10:12">
      <c r="J14545" s="2"/>
      <c r="K14545" s="2"/>
      <c r="L14545" s="2"/>
    </row>
    <row r="14546" spans="10:12">
      <c r="J14546" s="2"/>
      <c r="K14546" s="2"/>
      <c r="L14546" s="2"/>
    </row>
    <row r="14547" spans="10:12">
      <c r="J14547" s="2"/>
      <c r="K14547" s="2"/>
      <c r="L14547" s="2"/>
    </row>
    <row r="14548" spans="10:12">
      <c r="J14548" s="2"/>
      <c r="K14548" s="2"/>
      <c r="L14548" s="2"/>
    </row>
    <row r="14549" spans="10:12">
      <c r="J14549" s="2"/>
      <c r="K14549" s="2"/>
      <c r="L14549" s="2"/>
    </row>
    <row r="14550" spans="10:12">
      <c r="J14550" s="2"/>
      <c r="K14550" s="2"/>
      <c r="L14550" s="2"/>
    </row>
    <row r="14551" spans="10:12">
      <c r="J14551" s="2"/>
      <c r="K14551" s="2"/>
      <c r="L14551" s="2"/>
    </row>
    <row r="14552" spans="10:12">
      <c r="J14552" s="2"/>
      <c r="K14552" s="2"/>
      <c r="L14552" s="2"/>
    </row>
    <row r="14553" spans="10:12">
      <c r="J14553" s="2"/>
      <c r="K14553" s="2"/>
      <c r="L14553" s="2"/>
    </row>
    <row r="14554" spans="10:12">
      <c r="J14554" s="2"/>
      <c r="K14554" s="2"/>
      <c r="L14554" s="2"/>
    </row>
    <row r="14555" spans="10:12">
      <c r="J14555" s="2"/>
      <c r="K14555" s="2"/>
      <c r="L14555" s="2"/>
    </row>
    <row r="14556" spans="10:12">
      <c r="J14556" s="2"/>
      <c r="K14556" s="2"/>
      <c r="L14556" s="2"/>
    </row>
    <row r="14557" spans="10:12">
      <c r="J14557" s="2"/>
      <c r="K14557" s="2"/>
      <c r="L14557" s="2"/>
    </row>
    <row r="14558" spans="10:12">
      <c r="J14558" s="2"/>
      <c r="K14558" s="2"/>
      <c r="L14558" s="2"/>
    </row>
    <row r="14559" spans="10:12">
      <c r="J14559" s="2"/>
      <c r="K14559" s="2"/>
      <c r="L14559" s="2"/>
    </row>
    <row r="14560" spans="10:12">
      <c r="J14560" s="2"/>
      <c r="K14560" s="2"/>
      <c r="L14560" s="2"/>
    </row>
    <row r="14561" spans="10:12">
      <c r="J14561" s="2"/>
      <c r="K14561" s="2"/>
      <c r="L14561" s="2"/>
    </row>
    <row r="14562" spans="10:12">
      <c r="J14562" s="2"/>
      <c r="K14562" s="2"/>
      <c r="L14562" s="2"/>
    </row>
    <row r="14563" spans="10:12">
      <c r="J14563" s="2"/>
      <c r="K14563" s="2"/>
      <c r="L14563" s="2"/>
    </row>
    <row r="14564" spans="10:12">
      <c r="J14564" s="2"/>
      <c r="K14564" s="2"/>
      <c r="L14564" s="2"/>
    </row>
    <row r="14565" spans="10:12">
      <c r="J14565" s="2"/>
      <c r="K14565" s="2"/>
      <c r="L14565" s="2"/>
    </row>
    <row r="14566" spans="10:12">
      <c r="J14566" s="2"/>
      <c r="K14566" s="2"/>
      <c r="L14566" s="2"/>
    </row>
    <row r="14567" spans="10:12">
      <c r="J14567" s="2"/>
      <c r="K14567" s="2"/>
      <c r="L14567" s="2"/>
    </row>
    <row r="14568" spans="10:12">
      <c r="J14568" s="2"/>
      <c r="K14568" s="2"/>
      <c r="L14568" s="2"/>
    </row>
    <row r="14569" spans="10:12">
      <c r="J14569" s="2"/>
      <c r="K14569" s="2"/>
      <c r="L14569" s="2"/>
    </row>
    <row r="14570" spans="10:12">
      <c r="J14570" s="2"/>
      <c r="K14570" s="2"/>
      <c r="L14570" s="2"/>
    </row>
    <row r="14571" spans="10:12">
      <c r="J14571" s="2"/>
      <c r="K14571" s="2"/>
      <c r="L14571" s="2"/>
    </row>
    <row r="14572" spans="10:12">
      <c r="J14572" s="2"/>
      <c r="K14572" s="2"/>
      <c r="L14572" s="2"/>
    </row>
    <row r="14573" spans="10:12">
      <c r="J14573" s="2"/>
      <c r="K14573" s="2"/>
      <c r="L14573" s="2"/>
    </row>
    <row r="14574" spans="10:12">
      <c r="J14574" s="2"/>
      <c r="K14574" s="2"/>
      <c r="L14574" s="2"/>
    </row>
    <row r="14575" spans="10:12">
      <c r="J14575" s="2"/>
      <c r="K14575" s="2"/>
      <c r="L14575" s="2"/>
    </row>
    <row r="14576" spans="10:12">
      <c r="J14576" s="2"/>
      <c r="K14576" s="2"/>
      <c r="L14576" s="2"/>
    </row>
    <row r="14577" spans="10:12">
      <c r="J14577" s="2"/>
      <c r="K14577" s="2"/>
      <c r="L14577" s="2"/>
    </row>
    <row r="14578" spans="10:12">
      <c r="J14578" s="2"/>
      <c r="K14578" s="2"/>
      <c r="L14578" s="2"/>
    </row>
    <row r="14579" spans="10:12">
      <c r="J14579" s="2"/>
      <c r="K14579" s="2"/>
      <c r="L14579" s="2"/>
    </row>
    <row r="14580" spans="10:12">
      <c r="J14580" s="2"/>
      <c r="K14580" s="2"/>
      <c r="L14580" s="2"/>
    </row>
    <row r="14581" spans="10:12">
      <c r="J14581" s="2"/>
      <c r="K14581" s="2"/>
      <c r="L14581" s="2"/>
    </row>
    <row r="14582" spans="10:12">
      <c r="J14582" s="2"/>
      <c r="K14582" s="2"/>
      <c r="L14582" s="2"/>
    </row>
    <row r="14583" spans="10:12">
      <c r="J14583" s="2"/>
      <c r="K14583" s="2"/>
      <c r="L14583" s="2"/>
    </row>
    <row r="14584" spans="10:12">
      <c r="J14584" s="2"/>
      <c r="K14584" s="2"/>
      <c r="L14584" s="2"/>
    </row>
    <row r="14585" spans="10:12">
      <c r="J14585" s="2"/>
      <c r="K14585" s="2"/>
      <c r="L14585" s="2"/>
    </row>
    <row r="14586" spans="10:12">
      <c r="J14586" s="2"/>
      <c r="K14586" s="2"/>
      <c r="L14586" s="2"/>
    </row>
    <row r="14587" spans="10:12">
      <c r="J14587" s="2"/>
      <c r="K14587" s="2"/>
      <c r="L14587" s="2"/>
    </row>
    <row r="14588" spans="10:12">
      <c r="J14588" s="2"/>
      <c r="K14588" s="2"/>
      <c r="L14588" s="2"/>
    </row>
    <row r="14589" spans="10:12">
      <c r="J14589" s="2"/>
      <c r="K14589" s="2"/>
      <c r="L14589" s="2"/>
    </row>
    <row r="14590" spans="10:12">
      <c r="J14590" s="2"/>
      <c r="K14590" s="2"/>
      <c r="L14590" s="2"/>
    </row>
    <row r="14591" spans="10:12">
      <c r="J14591" s="2"/>
      <c r="K14591" s="2"/>
      <c r="L14591" s="2"/>
    </row>
    <row r="14592" spans="10:12">
      <c r="J14592" s="2"/>
      <c r="K14592" s="2"/>
      <c r="L14592" s="2"/>
    </row>
    <row r="14593" spans="10:12">
      <c r="J14593" s="2"/>
      <c r="K14593" s="2"/>
      <c r="L14593" s="2"/>
    </row>
    <row r="14594" spans="10:12">
      <c r="J14594" s="2"/>
      <c r="K14594" s="2"/>
      <c r="L14594" s="2"/>
    </row>
    <row r="14595" spans="10:12">
      <c r="J14595" s="2"/>
      <c r="K14595" s="2"/>
      <c r="L14595" s="2"/>
    </row>
    <row r="14596" spans="10:12">
      <c r="J14596" s="2"/>
      <c r="K14596" s="2"/>
      <c r="L14596" s="2"/>
    </row>
    <row r="14597" spans="10:12">
      <c r="J14597" s="2"/>
      <c r="K14597" s="2"/>
      <c r="L14597" s="2"/>
    </row>
    <row r="14598" spans="10:12">
      <c r="J14598" s="2"/>
      <c r="K14598" s="2"/>
      <c r="L14598" s="2"/>
    </row>
    <row r="14599" spans="10:12">
      <c r="J14599" s="2"/>
      <c r="K14599" s="2"/>
      <c r="L14599" s="2"/>
    </row>
    <row r="14600" spans="10:12">
      <c r="J14600" s="2"/>
      <c r="K14600" s="2"/>
      <c r="L14600" s="2"/>
    </row>
    <row r="14601" spans="10:12">
      <c r="J14601" s="2"/>
      <c r="K14601" s="2"/>
      <c r="L14601" s="2"/>
    </row>
    <row r="14602" spans="10:12">
      <c r="J14602" s="2"/>
      <c r="K14602" s="2"/>
      <c r="L14602" s="2"/>
    </row>
    <row r="14603" spans="10:12">
      <c r="J14603" s="2"/>
      <c r="K14603" s="2"/>
      <c r="L14603" s="2"/>
    </row>
    <row r="14604" spans="10:12">
      <c r="J14604" s="2"/>
      <c r="K14604" s="2"/>
      <c r="L14604" s="2"/>
    </row>
    <row r="14605" spans="10:12">
      <c r="J14605" s="2"/>
      <c r="K14605" s="2"/>
      <c r="L14605" s="2"/>
    </row>
    <row r="14606" spans="10:12">
      <c r="J14606" s="2"/>
      <c r="K14606" s="2"/>
      <c r="L14606" s="2"/>
    </row>
    <row r="14607" spans="10:12">
      <c r="J14607" s="2"/>
      <c r="K14607" s="2"/>
      <c r="L14607" s="2"/>
    </row>
    <row r="14608" spans="10:12">
      <c r="J14608" s="2"/>
      <c r="K14608" s="2"/>
      <c r="L14608" s="2"/>
    </row>
    <row r="14609" spans="10:12">
      <c r="J14609" s="2"/>
      <c r="K14609" s="2"/>
      <c r="L14609" s="2"/>
    </row>
    <row r="14610" spans="10:12">
      <c r="J14610" s="2"/>
      <c r="K14610" s="2"/>
      <c r="L14610" s="2"/>
    </row>
    <row r="14611" spans="10:12">
      <c r="J14611" s="2"/>
      <c r="K14611" s="2"/>
      <c r="L14611" s="2"/>
    </row>
    <row r="14612" spans="10:12">
      <c r="J14612" s="2"/>
      <c r="K14612" s="2"/>
      <c r="L14612" s="2"/>
    </row>
    <row r="14613" spans="10:12">
      <c r="J14613" s="2"/>
      <c r="K14613" s="2"/>
      <c r="L14613" s="2"/>
    </row>
    <row r="14614" spans="10:12">
      <c r="J14614" s="2"/>
      <c r="K14614" s="2"/>
      <c r="L14614" s="2"/>
    </row>
    <row r="14615" spans="10:12">
      <c r="J14615" s="2"/>
      <c r="K14615" s="2"/>
      <c r="L14615" s="2"/>
    </row>
    <row r="14616" spans="10:12">
      <c r="J14616" s="2"/>
      <c r="K14616" s="2"/>
      <c r="L14616" s="2"/>
    </row>
    <row r="14617" spans="10:12">
      <c r="J14617" s="2"/>
      <c r="K14617" s="2"/>
      <c r="L14617" s="2"/>
    </row>
    <row r="14618" spans="10:12">
      <c r="J14618" s="2"/>
      <c r="K14618" s="2"/>
      <c r="L14618" s="2"/>
    </row>
    <row r="14619" spans="10:12">
      <c r="J14619" s="2"/>
      <c r="K14619" s="2"/>
      <c r="L14619" s="2"/>
    </row>
    <row r="14620" spans="10:12">
      <c r="J14620" s="2"/>
      <c r="K14620" s="2"/>
      <c r="L14620" s="2"/>
    </row>
    <row r="14621" spans="10:12">
      <c r="J14621" s="2"/>
      <c r="K14621" s="2"/>
      <c r="L14621" s="2"/>
    </row>
    <row r="14622" spans="10:12">
      <c r="J14622" s="2"/>
      <c r="K14622" s="2"/>
      <c r="L14622" s="2"/>
    </row>
    <row r="14623" spans="10:12">
      <c r="J14623" s="2"/>
      <c r="K14623" s="2"/>
      <c r="L14623" s="2"/>
    </row>
    <row r="14624" spans="10:12">
      <c r="J14624" s="2"/>
      <c r="K14624" s="2"/>
      <c r="L14624" s="2"/>
    </row>
    <row r="14625" spans="10:12">
      <c r="J14625" s="2"/>
      <c r="K14625" s="2"/>
      <c r="L14625" s="2"/>
    </row>
    <row r="14626" spans="10:12">
      <c r="J14626" s="2"/>
      <c r="K14626" s="2"/>
      <c r="L14626" s="2"/>
    </row>
    <row r="14627" spans="10:12">
      <c r="J14627" s="2"/>
      <c r="K14627" s="2"/>
      <c r="L14627" s="2"/>
    </row>
    <row r="14628" spans="10:12">
      <c r="J14628" s="2"/>
      <c r="K14628" s="2"/>
      <c r="L14628" s="2"/>
    </row>
    <row r="14629" spans="10:12">
      <c r="J14629" s="2"/>
      <c r="K14629" s="2"/>
      <c r="L14629" s="2"/>
    </row>
    <row r="14630" spans="10:12">
      <c r="J14630" s="2"/>
      <c r="K14630" s="2"/>
      <c r="L14630" s="2"/>
    </row>
    <row r="14631" spans="10:12">
      <c r="J14631" s="2"/>
      <c r="K14631" s="2"/>
      <c r="L14631" s="2"/>
    </row>
    <row r="14632" spans="10:12">
      <c r="J14632" s="2"/>
      <c r="K14632" s="2"/>
      <c r="L14632" s="2"/>
    </row>
    <row r="14633" spans="10:12">
      <c r="J14633" s="2"/>
      <c r="K14633" s="2"/>
      <c r="L14633" s="2"/>
    </row>
    <row r="14634" spans="10:12">
      <c r="J14634" s="2"/>
      <c r="K14634" s="2"/>
      <c r="L14634" s="2"/>
    </row>
    <row r="14635" spans="10:12">
      <c r="J14635" s="2"/>
      <c r="K14635" s="2"/>
      <c r="L14635" s="2"/>
    </row>
    <row r="14636" spans="10:12">
      <c r="J14636" s="2"/>
      <c r="K14636" s="2"/>
      <c r="L14636" s="2"/>
    </row>
    <row r="14637" spans="10:12">
      <c r="J14637" s="2"/>
      <c r="K14637" s="2"/>
      <c r="L14637" s="2"/>
    </row>
    <row r="14638" spans="10:12">
      <c r="J14638" s="2"/>
      <c r="K14638" s="2"/>
      <c r="L14638" s="2"/>
    </row>
    <row r="14639" spans="10:12">
      <c r="J14639" s="2"/>
      <c r="K14639" s="2"/>
      <c r="L14639" s="2"/>
    </row>
    <row r="14640" spans="10:12">
      <c r="J14640" s="2"/>
      <c r="K14640" s="2"/>
      <c r="L14640" s="2"/>
    </row>
    <row r="14641" spans="10:12">
      <c r="J14641" s="2"/>
      <c r="K14641" s="2"/>
      <c r="L14641" s="2"/>
    </row>
    <row r="14642" spans="10:12">
      <c r="J14642" s="2"/>
      <c r="K14642" s="2"/>
      <c r="L14642" s="2"/>
    </row>
    <row r="14643" spans="10:12">
      <c r="J14643" s="2"/>
      <c r="K14643" s="2"/>
      <c r="L14643" s="2"/>
    </row>
    <row r="14644" spans="10:12">
      <c r="J14644" s="2"/>
      <c r="K14644" s="2"/>
      <c r="L14644" s="2"/>
    </row>
    <row r="14645" spans="10:12">
      <c r="J14645" s="2"/>
      <c r="K14645" s="2"/>
      <c r="L14645" s="2"/>
    </row>
    <row r="14646" spans="10:12">
      <c r="J14646" s="2"/>
      <c r="K14646" s="2"/>
      <c r="L14646" s="2"/>
    </row>
    <row r="14647" spans="10:12">
      <c r="J14647" s="2"/>
      <c r="K14647" s="2"/>
      <c r="L14647" s="2"/>
    </row>
    <row r="14648" spans="10:12">
      <c r="J14648" s="2"/>
      <c r="K14648" s="2"/>
      <c r="L14648" s="2"/>
    </row>
    <row r="14649" spans="10:12">
      <c r="J14649" s="2"/>
      <c r="K14649" s="2"/>
      <c r="L14649" s="2"/>
    </row>
    <row r="14650" spans="10:12">
      <c r="J14650" s="2"/>
      <c r="K14650" s="2"/>
      <c r="L14650" s="2"/>
    </row>
    <row r="14651" spans="10:12">
      <c r="J14651" s="2"/>
      <c r="K14651" s="2"/>
      <c r="L14651" s="2"/>
    </row>
    <row r="14652" spans="10:12">
      <c r="J14652" s="2"/>
      <c r="K14652" s="2"/>
      <c r="L14652" s="2"/>
    </row>
    <row r="14653" spans="10:12">
      <c r="J14653" s="2"/>
      <c r="K14653" s="2"/>
      <c r="L14653" s="2"/>
    </row>
    <row r="14654" spans="10:12">
      <c r="J14654" s="2"/>
      <c r="K14654" s="2"/>
      <c r="L14654" s="2"/>
    </row>
    <row r="14655" spans="10:12">
      <c r="J14655" s="2"/>
      <c r="K14655" s="2"/>
      <c r="L14655" s="2"/>
    </row>
    <row r="14656" spans="10:12">
      <c r="J14656" s="2"/>
      <c r="K14656" s="2"/>
      <c r="L14656" s="2"/>
    </row>
    <row r="14657" spans="10:12">
      <c r="J14657" s="2"/>
      <c r="K14657" s="2"/>
      <c r="L14657" s="2"/>
    </row>
    <row r="14658" spans="10:12">
      <c r="J14658" s="2"/>
      <c r="K14658" s="2"/>
      <c r="L14658" s="2"/>
    </row>
    <row r="14659" spans="10:12">
      <c r="J14659" s="2"/>
      <c r="K14659" s="2"/>
      <c r="L14659" s="2"/>
    </row>
    <row r="14660" spans="10:12">
      <c r="J14660" s="2"/>
      <c r="K14660" s="2"/>
      <c r="L14660" s="2"/>
    </row>
    <row r="14661" spans="10:12">
      <c r="J14661" s="2"/>
      <c r="K14661" s="2"/>
      <c r="L14661" s="2"/>
    </row>
    <row r="14662" spans="10:12">
      <c r="J14662" s="2"/>
      <c r="K14662" s="2"/>
      <c r="L14662" s="2"/>
    </row>
    <row r="14663" spans="10:12">
      <c r="J14663" s="2"/>
      <c r="K14663" s="2"/>
      <c r="L14663" s="2"/>
    </row>
    <row r="14664" spans="10:12">
      <c r="J14664" s="2"/>
      <c r="K14664" s="2"/>
      <c r="L14664" s="2"/>
    </row>
    <row r="14665" spans="10:12">
      <c r="J14665" s="2"/>
      <c r="K14665" s="2"/>
      <c r="L14665" s="2"/>
    </row>
    <row r="14666" spans="10:12">
      <c r="J14666" s="2"/>
      <c r="K14666" s="2"/>
      <c r="L14666" s="2"/>
    </row>
    <row r="14667" spans="10:12">
      <c r="J14667" s="2"/>
      <c r="K14667" s="2"/>
      <c r="L14667" s="2"/>
    </row>
    <row r="14668" spans="10:12">
      <c r="J14668" s="2"/>
      <c r="K14668" s="2"/>
      <c r="L14668" s="2"/>
    </row>
    <row r="14669" spans="10:12">
      <c r="J14669" s="2"/>
      <c r="K14669" s="2"/>
      <c r="L14669" s="2"/>
    </row>
    <row r="14670" spans="10:12">
      <c r="J14670" s="2"/>
      <c r="K14670" s="2"/>
      <c r="L14670" s="2"/>
    </row>
    <row r="14671" spans="10:12">
      <c r="J14671" s="2"/>
      <c r="K14671" s="2"/>
      <c r="L14671" s="2"/>
    </row>
    <row r="14672" spans="10:12">
      <c r="J14672" s="2"/>
      <c r="K14672" s="2"/>
      <c r="L14672" s="2"/>
    </row>
    <row r="14673" spans="10:12">
      <c r="J14673" s="2"/>
      <c r="K14673" s="2"/>
      <c r="L14673" s="2"/>
    </row>
    <row r="14674" spans="10:12">
      <c r="J14674" s="2"/>
      <c r="K14674" s="2"/>
      <c r="L14674" s="2"/>
    </row>
    <row r="14675" spans="10:12">
      <c r="J14675" s="2"/>
      <c r="K14675" s="2"/>
      <c r="L14675" s="2"/>
    </row>
    <row r="14676" spans="10:12">
      <c r="J14676" s="2"/>
      <c r="K14676" s="2"/>
      <c r="L14676" s="2"/>
    </row>
    <row r="14677" spans="10:12">
      <c r="J14677" s="2"/>
      <c r="K14677" s="2"/>
      <c r="L14677" s="2"/>
    </row>
    <row r="14678" spans="10:12">
      <c r="J14678" s="2"/>
      <c r="K14678" s="2"/>
      <c r="L14678" s="2"/>
    </row>
    <row r="14679" spans="10:12">
      <c r="J14679" s="2"/>
      <c r="K14679" s="2"/>
      <c r="L14679" s="2"/>
    </row>
    <row r="14680" spans="10:12">
      <c r="J14680" s="2"/>
      <c r="K14680" s="2"/>
      <c r="L14680" s="2"/>
    </row>
    <row r="14681" spans="10:12">
      <c r="J14681" s="2"/>
      <c r="K14681" s="2"/>
      <c r="L14681" s="2"/>
    </row>
    <row r="14682" spans="10:12">
      <c r="J14682" s="2"/>
      <c r="K14682" s="2"/>
      <c r="L14682" s="2"/>
    </row>
    <row r="14683" spans="10:12">
      <c r="J14683" s="2"/>
      <c r="K14683" s="2"/>
      <c r="L14683" s="2"/>
    </row>
    <row r="14684" spans="10:12">
      <c r="J14684" s="2"/>
      <c r="K14684" s="2"/>
      <c r="L14684" s="2"/>
    </row>
    <row r="14685" spans="10:12">
      <c r="J14685" s="2"/>
      <c r="K14685" s="2"/>
      <c r="L14685" s="2"/>
    </row>
    <row r="14686" spans="10:12">
      <c r="J14686" s="2"/>
      <c r="K14686" s="2"/>
      <c r="L14686" s="2"/>
    </row>
    <row r="14687" spans="10:12">
      <c r="J14687" s="2"/>
      <c r="K14687" s="2"/>
      <c r="L14687" s="2"/>
    </row>
    <row r="14688" spans="10:12">
      <c r="J14688" s="2"/>
      <c r="K14688" s="2"/>
      <c r="L14688" s="2"/>
    </row>
    <row r="14689" spans="10:12">
      <c r="J14689" s="2"/>
      <c r="K14689" s="2"/>
      <c r="L14689" s="2"/>
    </row>
    <row r="14690" spans="10:12">
      <c r="J14690" s="2"/>
      <c r="K14690" s="2"/>
      <c r="L14690" s="2"/>
    </row>
    <row r="14691" spans="10:12">
      <c r="J14691" s="2"/>
      <c r="K14691" s="2"/>
      <c r="L14691" s="2"/>
    </row>
    <row r="14692" spans="10:12">
      <c r="J14692" s="2"/>
      <c r="K14692" s="2"/>
      <c r="L14692" s="2"/>
    </row>
    <row r="14693" spans="10:12">
      <c r="J14693" s="2"/>
      <c r="K14693" s="2"/>
      <c r="L14693" s="2"/>
    </row>
    <row r="14694" spans="10:12">
      <c r="J14694" s="2"/>
      <c r="K14694" s="2"/>
      <c r="L14694" s="2"/>
    </row>
    <row r="14695" spans="10:12">
      <c r="J14695" s="2"/>
      <c r="K14695" s="2"/>
      <c r="L14695" s="2"/>
    </row>
    <row r="14696" spans="10:12">
      <c r="J14696" s="2"/>
      <c r="K14696" s="2"/>
      <c r="L14696" s="2"/>
    </row>
    <row r="14697" spans="10:12">
      <c r="J14697" s="2"/>
      <c r="K14697" s="2"/>
      <c r="L14697" s="2"/>
    </row>
    <row r="14698" spans="10:12">
      <c r="J14698" s="2"/>
      <c r="K14698" s="2"/>
      <c r="L14698" s="2"/>
    </row>
    <row r="14699" spans="10:12">
      <c r="J14699" s="2"/>
      <c r="K14699" s="2"/>
      <c r="L14699" s="2"/>
    </row>
    <row r="14700" spans="10:12">
      <c r="J14700" s="2"/>
      <c r="K14700" s="2"/>
      <c r="L14700" s="2"/>
    </row>
    <row r="14701" spans="10:12">
      <c r="J14701" s="2"/>
      <c r="K14701" s="2"/>
      <c r="L14701" s="2"/>
    </row>
    <row r="14702" spans="10:12">
      <c r="J14702" s="2"/>
      <c r="K14702" s="2"/>
      <c r="L14702" s="2"/>
    </row>
    <row r="14703" spans="10:12">
      <c r="J14703" s="2"/>
      <c r="K14703" s="2"/>
      <c r="L14703" s="2"/>
    </row>
    <row r="14704" spans="10:12">
      <c r="J14704" s="2"/>
      <c r="K14704" s="2"/>
      <c r="L14704" s="2"/>
    </row>
    <row r="14705" spans="10:12">
      <c r="J14705" s="2"/>
      <c r="K14705" s="2"/>
      <c r="L14705" s="2"/>
    </row>
    <row r="14706" spans="10:12">
      <c r="J14706" s="2"/>
      <c r="K14706" s="2"/>
      <c r="L14706" s="2"/>
    </row>
    <row r="14707" spans="10:12">
      <c r="J14707" s="2"/>
      <c r="K14707" s="2"/>
      <c r="L14707" s="2"/>
    </row>
    <row r="14708" spans="10:12">
      <c r="J14708" s="2"/>
      <c r="K14708" s="2"/>
      <c r="L14708" s="2"/>
    </row>
    <row r="14709" spans="10:12">
      <c r="J14709" s="2"/>
      <c r="K14709" s="2"/>
      <c r="L14709" s="2"/>
    </row>
    <row r="14710" spans="10:12">
      <c r="J14710" s="2"/>
      <c r="K14710" s="2"/>
      <c r="L14710" s="2"/>
    </row>
    <row r="14711" spans="10:12">
      <c r="J14711" s="2"/>
      <c r="K14711" s="2"/>
      <c r="L14711" s="2"/>
    </row>
    <row r="14712" spans="10:12">
      <c r="J14712" s="2"/>
      <c r="K14712" s="2"/>
      <c r="L14712" s="2"/>
    </row>
    <row r="14713" spans="10:12">
      <c r="J14713" s="2"/>
      <c r="K14713" s="2"/>
      <c r="L14713" s="2"/>
    </row>
    <row r="14714" spans="10:12">
      <c r="J14714" s="2"/>
      <c r="K14714" s="2"/>
      <c r="L14714" s="2"/>
    </row>
    <row r="14715" spans="10:12">
      <c r="J14715" s="2"/>
      <c r="K14715" s="2"/>
      <c r="L14715" s="2"/>
    </row>
    <row r="14716" spans="10:12">
      <c r="J14716" s="2"/>
      <c r="K14716" s="2"/>
      <c r="L14716" s="2"/>
    </row>
    <row r="14717" spans="10:12">
      <c r="J14717" s="2"/>
      <c r="K14717" s="2"/>
      <c r="L14717" s="2"/>
    </row>
    <row r="14718" spans="10:12">
      <c r="J14718" s="2"/>
      <c r="K14718" s="2"/>
      <c r="L14718" s="2"/>
    </row>
    <row r="14719" spans="10:12">
      <c r="J14719" s="2"/>
      <c r="K14719" s="2"/>
      <c r="L14719" s="2"/>
    </row>
    <row r="14720" spans="10:12">
      <c r="J14720" s="2"/>
      <c r="K14720" s="2"/>
      <c r="L14720" s="2"/>
    </row>
    <row r="14721" spans="10:12">
      <c r="J14721" s="2"/>
      <c r="K14721" s="2"/>
      <c r="L14721" s="2"/>
    </row>
    <row r="14722" spans="10:12">
      <c r="J14722" s="2"/>
      <c r="K14722" s="2"/>
      <c r="L14722" s="2"/>
    </row>
    <row r="14723" spans="10:12">
      <c r="J14723" s="2"/>
      <c r="K14723" s="2"/>
      <c r="L14723" s="2"/>
    </row>
    <row r="14724" spans="10:12">
      <c r="J14724" s="2"/>
      <c r="K14724" s="2"/>
      <c r="L14724" s="2"/>
    </row>
    <row r="14725" spans="10:12">
      <c r="J14725" s="2"/>
      <c r="K14725" s="2"/>
      <c r="L14725" s="2"/>
    </row>
    <row r="14726" spans="10:12">
      <c r="J14726" s="2"/>
      <c r="K14726" s="2"/>
      <c r="L14726" s="2"/>
    </row>
    <row r="14727" spans="10:12">
      <c r="J14727" s="2"/>
      <c r="K14727" s="2"/>
      <c r="L14727" s="2"/>
    </row>
    <row r="14728" spans="10:12">
      <c r="J14728" s="2"/>
      <c r="K14728" s="2"/>
      <c r="L14728" s="2"/>
    </row>
    <row r="14729" spans="10:12">
      <c r="J14729" s="2"/>
      <c r="K14729" s="2"/>
      <c r="L14729" s="2"/>
    </row>
    <row r="14730" spans="10:12">
      <c r="J14730" s="2"/>
      <c r="K14730" s="2"/>
      <c r="L14730" s="2"/>
    </row>
    <row r="14731" spans="10:12">
      <c r="J14731" s="2"/>
      <c r="K14731" s="2"/>
      <c r="L14731" s="2"/>
    </row>
    <row r="14732" spans="10:12">
      <c r="J14732" s="2"/>
      <c r="K14732" s="2"/>
      <c r="L14732" s="2"/>
    </row>
    <row r="14733" spans="10:12">
      <c r="J14733" s="2"/>
      <c r="K14733" s="2"/>
      <c r="L14733" s="2"/>
    </row>
    <row r="14734" spans="10:12">
      <c r="J14734" s="2"/>
      <c r="K14734" s="2"/>
      <c r="L14734" s="2"/>
    </row>
    <row r="14735" spans="10:12">
      <c r="J14735" s="2"/>
      <c r="K14735" s="2"/>
      <c r="L14735" s="2"/>
    </row>
    <row r="14736" spans="10:12">
      <c r="J14736" s="2"/>
      <c r="K14736" s="2"/>
      <c r="L14736" s="2"/>
    </row>
    <row r="14737" spans="10:12">
      <c r="J14737" s="2"/>
      <c r="K14737" s="2"/>
      <c r="L14737" s="2"/>
    </row>
    <row r="14738" spans="10:12">
      <c r="J14738" s="2"/>
      <c r="K14738" s="2"/>
      <c r="L14738" s="2"/>
    </row>
    <row r="14739" spans="10:12">
      <c r="J14739" s="2"/>
      <c r="K14739" s="2"/>
      <c r="L14739" s="2"/>
    </row>
    <row r="14740" spans="10:12">
      <c r="J14740" s="2"/>
      <c r="K14740" s="2"/>
      <c r="L14740" s="2"/>
    </row>
    <row r="14741" spans="10:12">
      <c r="J14741" s="2"/>
      <c r="K14741" s="2"/>
      <c r="L14741" s="2"/>
    </row>
    <row r="14742" spans="10:12">
      <c r="J14742" s="2"/>
      <c r="K14742" s="2"/>
      <c r="L14742" s="2"/>
    </row>
    <row r="14743" spans="10:12">
      <c r="J14743" s="2"/>
      <c r="K14743" s="2"/>
      <c r="L14743" s="2"/>
    </row>
    <row r="14744" spans="10:12">
      <c r="J14744" s="2"/>
      <c r="K14744" s="2"/>
      <c r="L14744" s="2"/>
    </row>
    <row r="14745" spans="10:12">
      <c r="J14745" s="2"/>
      <c r="K14745" s="2"/>
      <c r="L14745" s="2"/>
    </row>
    <row r="14746" spans="10:12">
      <c r="J14746" s="2"/>
      <c r="K14746" s="2"/>
      <c r="L14746" s="2"/>
    </row>
    <row r="14747" spans="10:12">
      <c r="J14747" s="2"/>
      <c r="K14747" s="2"/>
      <c r="L14747" s="2"/>
    </row>
    <row r="14748" spans="10:12">
      <c r="J14748" s="2"/>
      <c r="K14748" s="2"/>
      <c r="L14748" s="2"/>
    </row>
    <row r="14749" spans="10:12">
      <c r="J14749" s="2"/>
      <c r="K14749" s="2"/>
      <c r="L14749" s="2"/>
    </row>
    <row r="14750" spans="10:12">
      <c r="J14750" s="2"/>
      <c r="K14750" s="2"/>
      <c r="L14750" s="2"/>
    </row>
    <row r="14751" spans="10:12">
      <c r="J14751" s="2"/>
      <c r="K14751" s="2"/>
      <c r="L14751" s="2"/>
    </row>
    <row r="14752" spans="10:12">
      <c r="J14752" s="2"/>
      <c r="K14752" s="2"/>
      <c r="L14752" s="2"/>
    </row>
    <row r="14753" spans="10:12">
      <c r="J14753" s="2"/>
      <c r="K14753" s="2"/>
      <c r="L14753" s="2"/>
    </row>
    <row r="14754" spans="10:12">
      <c r="J14754" s="2"/>
      <c r="K14754" s="2"/>
      <c r="L14754" s="2"/>
    </row>
    <row r="14755" spans="10:12">
      <c r="J14755" s="2"/>
      <c r="K14755" s="2"/>
      <c r="L14755" s="2"/>
    </row>
    <row r="14756" spans="10:12">
      <c r="J14756" s="2"/>
      <c r="K14756" s="2"/>
      <c r="L14756" s="2"/>
    </row>
    <row r="14757" spans="10:12">
      <c r="J14757" s="2"/>
      <c r="K14757" s="2"/>
      <c r="L14757" s="2"/>
    </row>
    <row r="14758" spans="10:12">
      <c r="J14758" s="2"/>
      <c r="K14758" s="2"/>
      <c r="L14758" s="2"/>
    </row>
    <row r="14759" spans="10:12">
      <c r="J14759" s="2"/>
      <c r="K14759" s="2"/>
      <c r="L14759" s="2"/>
    </row>
    <row r="14760" spans="10:12">
      <c r="J14760" s="2"/>
      <c r="K14760" s="2"/>
      <c r="L14760" s="2"/>
    </row>
    <row r="14761" spans="10:12">
      <c r="J14761" s="2"/>
      <c r="K14761" s="2"/>
      <c r="L14761" s="2"/>
    </row>
    <row r="14762" spans="10:12">
      <c r="J14762" s="2"/>
      <c r="K14762" s="2"/>
      <c r="L14762" s="2"/>
    </row>
    <row r="14763" spans="10:12">
      <c r="J14763" s="2"/>
      <c r="K14763" s="2"/>
      <c r="L14763" s="2"/>
    </row>
    <row r="14764" spans="10:12">
      <c r="J14764" s="2"/>
      <c r="K14764" s="2"/>
      <c r="L14764" s="2"/>
    </row>
    <row r="14765" spans="10:12">
      <c r="J14765" s="2"/>
      <c r="K14765" s="2"/>
      <c r="L14765" s="2"/>
    </row>
    <row r="14766" spans="10:12">
      <c r="J14766" s="2"/>
      <c r="K14766" s="2"/>
      <c r="L14766" s="2"/>
    </row>
    <row r="14767" spans="10:12">
      <c r="J14767" s="2"/>
      <c r="K14767" s="2"/>
      <c r="L14767" s="2"/>
    </row>
    <row r="14768" spans="10:12">
      <c r="J14768" s="2"/>
      <c r="K14768" s="2"/>
      <c r="L14768" s="2"/>
    </row>
    <row r="14769" spans="10:12">
      <c r="J14769" s="2"/>
      <c r="K14769" s="2"/>
      <c r="L14769" s="2"/>
    </row>
    <row r="14770" spans="10:12">
      <c r="J14770" s="2"/>
      <c r="K14770" s="2"/>
      <c r="L14770" s="2"/>
    </row>
    <row r="14771" spans="10:12">
      <c r="J14771" s="2"/>
      <c r="K14771" s="2"/>
      <c r="L14771" s="2"/>
    </row>
    <row r="14772" spans="10:12">
      <c r="J14772" s="2"/>
      <c r="K14772" s="2"/>
      <c r="L14772" s="2"/>
    </row>
    <row r="14773" spans="10:12">
      <c r="J14773" s="2"/>
      <c r="K14773" s="2"/>
      <c r="L14773" s="2"/>
    </row>
    <row r="14774" spans="10:12">
      <c r="J14774" s="2"/>
      <c r="K14774" s="2"/>
      <c r="L14774" s="2"/>
    </row>
    <row r="14775" spans="10:12">
      <c r="J14775" s="2"/>
      <c r="K14775" s="2"/>
      <c r="L14775" s="2"/>
    </row>
    <row r="14776" spans="10:12">
      <c r="J14776" s="2"/>
      <c r="K14776" s="2"/>
      <c r="L14776" s="2"/>
    </row>
    <row r="14777" spans="10:12">
      <c r="J14777" s="2"/>
      <c r="K14777" s="2"/>
      <c r="L14777" s="2"/>
    </row>
    <row r="14778" spans="10:12">
      <c r="J14778" s="2"/>
      <c r="K14778" s="2"/>
      <c r="L14778" s="2"/>
    </row>
    <row r="14779" spans="10:12">
      <c r="J14779" s="2"/>
      <c r="K14779" s="2"/>
      <c r="L14779" s="2"/>
    </row>
    <row r="14780" spans="10:12">
      <c r="J14780" s="2"/>
      <c r="K14780" s="2"/>
      <c r="L14780" s="2"/>
    </row>
    <row r="14781" spans="10:12">
      <c r="J14781" s="2"/>
      <c r="K14781" s="2"/>
      <c r="L14781" s="2"/>
    </row>
    <row r="14782" spans="10:12">
      <c r="J14782" s="2"/>
      <c r="K14782" s="2"/>
      <c r="L14782" s="2"/>
    </row>
    <row r="14783" spans="10:12">
      <c r="J14783" s="2"/>
      <c r="K14783" s="2"/>
      <c r="L14783" s="2"/>
    </row>
    <row r="14784" spans="10:12">
      <c r="J14784" s="2"/>
      <c r="K14784" s="2"/>
      <c r="L14784" s="2"/>
    </row>
    <row r="14785" spans="10:12">
      <c r="J14785" s="2"/>
      <c r="K14785" s="2"/>
      <c r="L14785" s="2"/>
    </row>
    <row r="14786" spans="10:12">
      <c r="J14786" s="2"/>
      <c r="K14786" s="2"/>
      <c r="L14786" s="2"/>
    </row>
    <row r="14787" spans="10:12">
      <c r="J14787" s="2"/>
      <c r="K14787" s="2"/>
      <c r="L14787" s="2"/>
    </row>
    <row r="14788" spans="10:12">
      <c r="J14788" s="2"/>
      <c r="K14788" s="2"/>
      <c r="L14788" s="2"/>
    </row>
    <row r="14789" spans="10:12">
      <c r="J14789" s="2"/>
      <c r="K14789" s="2"/>
      <c r="L14789" s="2"/>
    </row>
    <row r="14790" spans="10:12">
      <c r="J14790" s="2"/>
      <c r="K14790" s="2"/>
      <c r="L14790" s="2"/>
    </row>
    <row r="14791" spans="10:12">
      <c r="J14791" s="2"/>
      <c r="K14791" s="2"/>
      <c r="L14791" s="2"/>
    </row>
    <row r="14792" spans="10:12">
      <c r="J14792" s="2"/>
      <c r="K14792" s="2"/>
      <c r="L14792" s="2"/>
    </row>
    <row r="14793" spans="10:12">
      <c r="J14793" s="2"/>
      <c r="K14793" s="2"/>
      <c r="L14793" s="2"/>
    </row>
    <row r="14794" spans="10:12">
      <c r="J14794" s="2"/>
      <c r="K14794" s="2"/>
      <c r="L14794" s="2"/>
    </row>
    <row r="14795" spans="10:12">
      <c r="J14795" s="2"/>
      <c r="K14795" s="2"/>
      <c r="L14795" s="2"/>
    </row>
    <row r="14796" spans="10:12">
      <c r="J14796" s="2"/>
      <c r="K14796" s="2"/>
      <c r="L14796" s="2"/>
    </row>
    <row r="14797" spans="10:12">
      <c r="J14797" s="2"/>
      <c r="K14797" s="2"/>
      <c r="L14797" s="2"/>
    </row>
    <row r="14798" spans="10:12">
      <c r="J14798" s="2"/>
      <c r="K14798" s="2"/>
      <c r="L14798" s="2"/>
    </row>
    <row r="14799" spans="10:12">
      <c r="J14799" s="2"/>
      <c r="K14799" s="2"/>
      <c r="L14799" s="2"/>
    </row>
    <row r="14800" spans="10:12">
      <c r="J14800" s="2"/>
      <c r="K14800" s="2"/>
      <c r="L14800" s="2"/>
    </row>
    <row r="14801" spans="10:12">
      <c r="J14801" s="2"/>
      <c r="K14801" s="2"/>
      <c r="L14801" s="2"/>
    </row>
    <row r="14802" spans="10:12">
      <c r="J14802" s="2"/>
      <c r="K14802" s="2"/>
      <c r="L14802" s="2"/>
    </row>
    <row r="14803" spans="10:12">
      <c r="J14803" s="2"/>
      <c r="K14803" s="2"/>
      <c r="L14803" s="2"/>
    </row>
    <row r="14804" spans="10:12">
      <c r="J14804" s="2"/>
      <c r="K14804" s="2"/>
      <c r="L14804" s="2"/>
    </row>
    <row r="14805" spans="10:12">
      <c r="J14805" s="2"/>
      <c r="K14805" s="2"/>
      <c r="L14805" s="2"/>
    </row>
    <row r="14806" spans="10:12">
      <c r="J14806" s="2"/>
      <c r="K14806" s="2"/>
      <c r="L14806" s="2"/>
    </row>
    <row r="14807" spans="10:12">
      <c r="J14807" s="2"/>
      <c r="K14807" s="2"/>
      <c r="L14807" s="2"/>
    </row>
    <row r="14808" spans="10:12">
      <c r="J14808" s="2"/>
      <c r="K14808" s="2"/>
      <c r="L14808" s="2"/>
    </row>
    <row r="14809" spans="10:12">
      <c r="J14809" s="2"/>
      <c r="K14809" s="2"/>
      <c r="L14809" s="2"/>
    </row>
    <row r="14810" spans="10:12">
      <c r="J14810" s="2"/>
      <c r="K14810" s="2"/>
      <c r="L14810" s="2"/>
    </row>
    <row r="14811" spans="10:12">
      <c r="J14811" s="2"/>
      <c r="K14811" s="2"/>
      <c r="L14811" s="2"/>
    </row>
    <row r="14812" spans="10:12">
      <c r="J14812" s="2"/>
      <c r="K14812" s="2"/>
      <c r="L14812" s="2"/>
    </row>
    <row r="14813" spans="10:12">
      <c r="J14813" s="2"/>
      <c r="K14813" s="2"/>
      <c r="L14813" s="2"/>
    </row>
    <row r="14814" spans="10:12">
      <c r="J14814" s="2"/>
      <c r="K14814" s="2"/>
      <c r="L14814" s="2"/>
    </row>
    <row r="14815" spans="10:12">
      <c r="J14815" s="2"/>
      <c r="K14815" s="2"/>
      <c r="L14815" s="2"/>
    </row>
    <row r="14816" spans="10:12">
      <c r="J14816" s="2"/>
      <c r="K14816" s="2"/>
      <c r="L14816" s="2"/>
    </row>
    <row r="14817" spans="10:12">
      <c r="J14817" s="2"/>
      <c r="K14817" s="2"/>
      <c r="L14817" s="2"/>
    </row>
    <row r="14818" spans="10:12">
      <c r="J14818" s="2"/>
      <c r="K14818" s="2"/>
      <c r="L14818" s="2"/>
    </row>
    <row r="14819" spans="10:12">
      <c r="J14819" s="2"/>
      <c r="K14819" s="2"/>
      <c r="L14819" s="2"/>
    </row>
    <row r="14820" spans="10:12">
      <c r="J14820" s="2"/>
      <c r="K14820" s="2"/>
      <c r="L14820" s="2"/>
    </row>
    <row r="14821" spans="10:12">
      <c r="J14821" s="2"/>
      <c r="K14821" s="2"/>
      <c r="L14821" s="2"/>
    </row>
    <row r="14822" spans="10:12">
      <c r="J14822" s="2"/>
      <c r="K14822" s="2"/>
      <c r="L14822" s="2"/>
    </row>
    <row r="14823" spans="10:12">
      <c r="J14823" s="2"/>
      <c r="K14823" s="2"/>
      <c r="L14823" s="2"/>
    </row>
    <row r="14824" spans="10:12">
      <c r="J14824" s="2"/>
      <c r="K14824" s="2"/>
      <c r="L14824" s="2"/>
    </row>
    <row r="14825" spans="10:12">
      <c r="J14825" s="2"/>
      <c r="K14825" s="2"/>
      <c r="L14825" s="2"/>
    </row>
    <row r="14826" spans="10:12">
      <c r="J14826" s="2"/>
      <c r="K14826" s="2"/>
      <c r="L14826" s="2"/>
    </row>
    <row r="14827" spans="10:12">
      <c r="J14827" s="2"/>
      <c r="K14827" s="2"/>
      <c r="L14827" s="2"/>
    </row>
    <row r="14828" spans="10:12">
      <c r="J14828" s="2"/>
      <c r="K14828" s="2"/>
      <c r="L14828" s="2"/>
    </row>
    <row r="14829" spans="10:12">
      <c r="J14829" s="2"/>
      <c r="K14829" s="2"/>
      <c r="L14829" s="2"/>
    </row>
    <row r="14830" spans="10:12">
      <c r="J14830" s="2"/>
      <c r="K14830" s="2"/>
      <c r="L14830" s="2"/>
    </row>
    <row r="14831" spans="10:12">
      <c r="J14831" s="2"/>
      <c r="K14831" s="2"/>
      <c r="L14831" s="2"/>
    </row>
    <row r="14832" spans="10:12">
      <c r="J14832" s="2"/>
      <c r="K14832" s="2"/>
      <c r="L14832" s="2"/>
    </row>
    <row r="14833" spans="10:12">
      <c r="J14833" s="2"/>
      <c r="K14833" s="2"/>
      <c r="L14833" s="2"/>
    </row>
    <row r="14834" spans="10:12">
      <c r="J14834" s="2"/>
      <c r="K14834" s="2"/>
      <c r="L14834" s="2"/>
    </row>
    <row r="14835" spans="10:12">
      <c r="J14835" s="2"/>
      <c r="K14835" s="2"/>
      <c r="L14835" s="2"/>
    </row>
    <row r="14836" spans="10:12">
      <c r="J14836" s="2"/>
      <c r="K14836" s="2"/>
      <c r="L14836" s="2"/>
    </row>
    <row r="14837" spans="10:12">
      <c r="J14837" s="2"/>
      <c r="K14837" s="2"/>
      <c r="L14837" s="2"/>
    </row>
    <row r="14838" spans="10:12">
      <c r="J14838" s="2"/>
      <c r="K14838" s="2"/>
      <c r="L14838" s="2"/>
    </row>
    <row r="14839" spans="10:12">
      <c r="J14839" s="2"/>
      <c r="K14839" s="2"/>
      <c r="L14839" s="2"/>
    </row>
    <row r="14840" spans="10:12">
      <c r="J14840" s="2"/>
      <c r="K14840" s="2"/>
      <c r="L14840" s="2"/>
    </row>
    <row r="14841" spans="10:12">
      <c r="J14841" s="2"/>
      <c r="K14841" s="2"/>
      <c r="L14841" s="2"/>
    </row>
    <row r="14842" spans="10:12">
      <c r="J14842" s="2"/>
      <c r="K14842" s="2"/>
      <c r="L14842" s="2"/>
    </row>
    <row r="14843" spans="10:12">
      <c r="J14843" s="2"/>
      <c r="K14843" s="2"/>
      <c r="L14843" s="2"/>
    </row>
    <row r="14844" spans="10:12">
      <c r="J14844" s="2"/>
      <c r="K14844" s="2"/>
      <c r="L14844" s="2"/>
    </row>
    <row r="14845" spans="10:12">
      <c r="J14845" s="2"/>
      <c r="K14845" s="2"/>
      <c r="L14845" s="2"/>
    </row>
    <row r="14846" spans="10:12">
      <c r="J14846" s="2"/>
      <c r="K14846" s="2"/>
      <c r="L14846" s="2"/>
    </row>
    <row r="14847" spans="10:12">
      <c r="J14847" s="2"/>
      <c r="K14847" s="2"/>
      <c r="L14847" s="2"/>
    </row>
    <row r="14848" spans="10:12">
      <c r="J14848" s="2"/>
      <c r="K14848" s="2"/>
      <c r="L14848" s="2"/>
    </row>
    <row r="14849" spans="10:12">
      <c r="J14849" s="2"/>
      <c r="K14849" s="2"/>
      <c r="L14849" s="2"/>
    </row>
    <row r="14850" spans="10:12">
      <c r="J14850" s="2"/>
      <c r="K14850" s="2"/>
      <c r="L14850" s="2"/>
    </row>
    <row r="14851" spans="10:12">
      <c r="J14851" s="2"/>
      <c r="K14851" s="2"/>
      <c r="L14851" s="2"/>
    </row>
    <row r="14852" spans="10:12">
      <c r="J14852" s="2"/>
      <c r="K14852" s="2"/>
      <c r="L14852" s="2"/>
    </row>
    <row r="14853" spans="10:12">
      <c r="J14853" s="2"/>
      <c r="K14853" s="2"/>
      <c r="L14853" s="2"/>
    </row>
    <row r="14854" spans="10:12">
      <c r="J14854" s="2"/>
      <c r="K14854" s="2"/>
      <c r="L14854" s="2"/>
    </row>
    <row r="14855" spans="10:12">
      <c r="J14855" s="2"/>
      <c r="K14855" s="2"/>
      <c r="L14855" s="2"/>
    </row>
    <row r="14856" spans="10:12">
      <c r="J14856" s="2"/>
      <c r="K14856" s="2"/>
      <c r="L14856" s="2"/>
    </row>
    <row r="14857" spans="10:12">
      <c r="J14857" s="2"/>
      <c r="K14857" s="2"/>
      <c r="L14857" s="2"/>
    </row>
    <row r="14858" spans="10:12">
      <c r="J14858" s="2"/>
      <c r="K14858" s="2"/>
      <c r="L14858" s="2"/>
    </row>
    <row r="14859" spans="10:12">
      <c r="J14859" s="2"/>
      <c r="K14859" s="2"/>
      <c r="L14859" s="2"/>
    </row>
    <row r="14860" spans="10:12">
      <c r="J14860" s="2"/>
      <c r="K14860" s="2"/>
      <c r="L14860" s="2"/>
    </row>
    <row r="14861" spans="10:12">
      <c r="J14861" s="2"/>
      <c r="K14861" s="2"/>
      <c r="L14861" s="2"/>
    </row>
    <row r="14862" spans="10:12">
      <c r="J14862" s="2"/>
      <c r="K14862" s="2"/>
      <c r="L14862" s="2"/>
    </row>
    <row r="14863" spans="10:12">
      <c r="J14863" s="2"/>
      <c r="K14863" s="2"/>
      <c r="L14863" s="2"/>
    </row>
    <row r="14864" spans="10:12">
      <c r="J14864" s="2"/>
      <c r="K14864" s="2"/>
      <c r="L14864" s="2"/>
    </row>
    <row r="14865" spans="10:12">
      <c r="J14865" s="2"/>
      <c r="K14865" s="2"/>
      <c r="L14865" s="2"/>
    </row>
    <row r="14866" spans="10:12">
      <c r="J14866" s="2"/>
      <c r="K14866" s="2"/>
      <c r="L14866" s="2"/>
    </row>
    <row r="14867" spans="10:12">
      <c r="J14867" s="2"/>
      <c r="K14867" s="2"/>
      <c r="L14867" s="2"/>
    </row>
    <row r="14868" spans="10:12">
      <c r="J14868" s="2"/>
      <c r="K14868" s="2"/>
      <c r="L14868" s="2"/>
    </row>
    <row r="14869" spans="10:12">
      <c r="J14869" s="2"/>
      <c r="K14869" s="2"/>
      <c r="L14869" s="2"/>
    </row>
    <row r="14870" spans="10:12">
      <c r="J14870" s="2"/>
      <c r="K14870" s="2"/>
      <c r="L14870" s="2"/>
    </row>
    <row r="14871" spans="10:12">
      <c r="J14871" s="2"/>
      <c r="K14871" s="2"/>
      <c r="L14871" s="2"/>
    </row>
    <row r="14872" spans="10:12">
      <c r="J14872" s="2"/>
      <c r="K14872" s="2"/>
      <c r="L14872" s="2"/>
    </row>
    <row r="14873" spans="10:12">
      <c r="J14873" s="2"/>
      <c r="K14873" s="2"/>
      <c r="L14873" s="2"/>
    </row>
    <row r="14874" spans="10:12">
      <c r="J14874" s="2"/>
      <c r="K14874" s="2"/>
      <c r="L14874" s="2"/>
    </row>
    <row r="14875" spans="10:12">
      <c r="J14875" s="2"/>
      <c r="K14875" s="2"/>
      <c r="L14875" s="2"/>
    </row>
    <row r="14876" spans="10:12">
      <c r="J14876" s="2"/>
      <c r="K14876" s="2"/>
      <c r="L14876" s="2"/>
    </row>
    <row r="14877" spans="10:12">
      <c r="J14877" s="2"/>
      <c r="K14877" s="2"/>
      <c r="L14877" s="2"/>
    </row>
    <row r="14878" spans="10:12">
      <c r="J14878" s="2"/>
      <c r="K14878" s="2"/>
      <c r="L14878" s="2"/>
    </row>
    <row r="14879" spans="10:12">
      <c r="J14879" s="2"/>
      <c r="K14879" s="2"/>
      <c r="L14879" s="2"/>
    </row>
    <row r="14880" spans="10:12">
      <c r="J14880" s="2"/>
      <c r="K14880" s="2"/>
      <c r="L14880" s="2"/>
    </row>
    <row r="14881" spans="10:12">
      <c r="J14881" s="2"/>
      <c r="K14881" s="2"/>
      <c r="L14881" s="2"/>
    </row>
    <row r="14882" spans="10:12">
      <c r="J14882" s="2"/>
      <c r="K14882" s="2"/>
      <c r="L14882" s="2"/>
    </row>
    <row r="14883" spans="10:12">
      <c r="J14883" s="2"/>
      <c r="K14883" s="2"/>
      <c r="L14883" s="2"/>
    </row>
    <row r="14884" spans="10:12">
      <c r="J14884" s="2"/>
      <c r="K14884" s="2"/>
      <c r="L14884" s="2"/>
    </row>
    <row r="14885" spans="10:12">
      <c r="J14885" s="2"/>
      <c r="K14885" s="2"/>
      <c r="L14885" s="2"/>
    </row>
    <row r="14886" spans="10:12">
      <c r="J14886" s="2"/>
      <c r="K14886" s="2"/>
      <c r="L14886" s="2"/>
    </row>
    <row r="14887" spans="10:12">
      <c r="J14887" s="2"/>
      <c r="K14887" s="2"/>
      <c r="L14887" s="2"/>
    </row>
    <row r="14888" spans="10:12">
      <c r="J14888" s="2"/>
      <c r="K14888" s="2"/>
      <c r="L14888" s="2"/>
    </row>
    <row r="14889" spans="10:12">
      <c r="J14889" s="2"/>
      <c r="K14889" s="2"/>
      <c r="L14889" s="2"/>
    </row>
    <row r="14890" spans="10:12">
      <c r="J14890" s="2"/>
      <c r="K14890" s="2"/>
      <c r="L14890" s="2"/>
    </row>
    <row r="14891" spans="10:12">
      <c r="J14891" s="2"/>
      <c r="K14891" s="2"/>
      <c r="L14891" s="2"/>
    </row>
    <row r="14892" spans="10:12">
      <c r="J14892" s="2"/>
      <c r="K14892" s="2"/>
      <c r="L14892" s="2"/>
    </row>
    <row r="14893" spans="10:12">
      <c r="J14893" s="2"/>
      <c r="K14893" s="2"/>
      <c r="L14893" s="2"/>
    </row>
    <row r="14894" spans="10:12">
      <c r="J14894" s="2"/>
      <c r="K14894" s="2"/>
      <c r="L14894" s="2"/>
    </row>
    <row r="14895" spans="10:12">
      <c r="J14895" s="2"/>
      <c r="K14895" s="2"/>
      <c r="L14895" s="2"/>
    </row>
    <row r="14896" spans="10:12">
      <c r="J14896" s="2"/>
      <c r="K14896" s="2"/>
      <c r="L14896" s="2"/>
    </row>
    <row r="14897" spans="10:12">
      <c r="J14897" s="2"/>
      <c r="K14897" s="2"/>
      <c r="L14897" s="2"/>
    </row>
    <row r="14898" spans="10:12">
      <c r="J14898" s="2"/>
      <c r="K14898" s="2"/>
      <c r="L14898" s="2"/>
    </row>
    <row r="14899" spans="10:12">
      <c r="J14899" s="2"/>
      <c r="K14899" s="2"/>
      <c r="L14899" s="2"/>
    </row>
    <row r="14900" spans="10:12">
      <c r="J14900" s="2"/>
      <c r="K14900" s="2"/>
      <c r="L14900" s="2"/>
    </row>
    <row r="14901" spans="10:12">
      <c r="J14901" s="2"/>
      <c r="K14901" s="2"/>
      <c r="L14901" s="2"/>
    </row>
    <row r="14902" spans="10:12">
      <c r="J14902" s="2"/>
      <c r="K14902" s="2"/>
      <c r="L14902" s="2"/>
    </row>
    <row r="14903" spans="10:12">
      <c r="J14903" s="2"/>
      <c r="K14903" s="2"/>
      <c r="L14903" s="2"/>
    </row>
    <row r="14904" spans="10:12">
      <c r="J14904" s="2"/>
      <c r="K14904" s="2"/>
      <c r="L14904" s="2"/>
    </row>
    <row r="14905" spans="10:12">
      <c r="J14905" s="2"/>
      <c r="K14905" s="2"/>
      <c r="L14905" s="2"/>
    </row>
    <row r="14906" spans="10:12">
      <c r="J14906" s="2"/>
      <c r="K14906" s="2"/>
      <c r="L14906" s="2"/>
    </row>
    <row r="14907" spans="10:12">
      <c r="J14907" s="2"/>
      <c r="K14907" s="2"/>
      <c r="L14907" s="2"/>
    </row>
    <row r="14908" spans="10:12">
      <c r="J14908" s="2"/>
      <c r="K14908" s="2"/>
      <c r="L14908" s="2"/>
    </row>
    <row r="14909" spans="10:12">
      <c r="J14909" s="2"/>
      <c r="K14909" s="2"/>
      <c r="L14909" s="2"/>
    </row>
    <row r="14910" spans="10:12">
      <c r="J14910" s="2"/>
      <c r="K14910" s="2"/>
      <c r="L14910" s="2"/>
    </row>
    <row r="14911" spans="10:12">
      <c r="J14911" s="2"/>
      <c r="K14911" s="2"/>
      <c r="L14911" s="2"/>
    </row>
    <row r="14912" spans="10:12">
      <c r="J14912" s="2"/>
      <c r="K14912" s="2"/>
      <c r="L14912" s="2"/>
    </row>
    <row r="14913" spans="10:12">
      <c r="J14913" s="2"/>
      <c r="K14913" s="2"/>
      <c r="L14913" s="2"/>
    </row>
    <row r="14914" spans="10:12">
      <c r="J14914" s="2"/>
      <c r="K14914" s="2"/>
      <c r="L14914" s="2"/>
    </row>
    <row r="14915" spans="10:12">
      <c r="J14915" s="2"/>
      <c r="K14915" s="2"/>
      <c r="L14915" s="2"/>
    </row>
    <row r="14916" spans="10:12">
      <c r="J14916" s="2"/>
      <c r="K14916" s="2"/>
      <c r="L14916" s="2"/>
    </row>
    <row r="14917" spans="10:12">
      <c r="J14917" s="2"/>
      <c r="K14917" s="2"/>
      <c r="L14917" s="2"/>
    </row>
    <row r="14918" spans="10:12">
      <c r="J14918" s="2"/>
      <c r="K14918" s="2"/>
      <c r="L14918" s="2"/>
    </row>
    <row r="14919" spans="10:12">
      <c r="J14919" s="2"/>
      <c r="K14919" s="2"/>
      <c r="L14919" s="2"/>
    </row>
    <row r="14920" spans="10:12">
      <c r="J14920" s="2"/>
      <c r="K14920" s="2"/>
      <c r="L14920" s="2"/>
    </row>
    <row r="14921" spans="10:12">
      <c r="J14921" s="2"/>
      <c r="K14921" s="2"/>
      <c r="L14921" s="2"/>
    </row>
    <row r="14922" spans="10:12">
      <c r="J14922" s="2"/>
      <c r="K14922" s="2"/>
      <c r="L14922" s="2"/>
    </row>
    <row r="14923" spans="10:12">
      <c r="J14923" s="2"/>
      <c r="K14923" s="2"/>
      <c r="L14923" s="2"/>
    </row>
    <row r="14924" spans="10:12">
      <c r="J14924" s="2"/>
      <c r="K14924" s="2"/>
      <c r="L14924" s="2"/>
    </row>
    <row r="14925" spans="10:12">
      <c r="J14925" s="2"/>
      <c r="K14925" s="2"/>
      <c r="L14925" s="2"/>
    </row>
    <row r="14926" spans="10:12">
      <c r="J14926" s="2"/>
      <c r="K14926" s="2"/>
      <c r="L14926" s="2"/>
    </row>
    <row r="14927" spans="10:12">
      <c r="J14927" s="2"/>
      <c r="K14927" s="2"/>
      <c r="L14927" s="2"/>
    </row>
    <row r="14928" spans="10:12">
      <c r="J14928" s="2"/>
      <c r="K14928" s="2"/>
      <c r="L14928" s="2"/>
    </row>
    <row r="14929" spans="10:12">
      <c r="J14929" s="2"/>
      <c r="K14929" s="2"/>
      <c r="L14929" s="2"/>
    </row>
    <row r="14930" spans="10:12">
      <c r="J14930" s="2"/>
      <c r="K14930" s="2"/>
      <c r="L14930" s="2"/>
    </row>
    <row r="14931" spans="10:12">
      <c r="J14931" s="2"/>
      <c r="K14931" s="2"/>
      <c r="L14931" s="2"/>
    </row>
    <row r="14932" spans="10:12">
      <c r="J14932" s="2"/>
      <c r="K14932" s="2"/>
      <c r="L14932" s="2"/>
    </row>
    <row r="14933" spans="10:12">
      <c r="J14933" s="2"/>
      <c r="K14933" s="2"/>
      <c r="L14933" s="2"/>
    </row>
    <row r="14934" spans="10:12">
      <c r="J14934" s="2"/>
      <c r="K14934" s="2"/>
      <c r="L14934" s="2"/>
    </row>
    <row r="14935" spans="10:12">
      <c r="J14935" s="2"/>
      <c r="K14935" s="2"/>
      <c r="L14935" s="2"/>
    </row>
    <row r="14936" spans="10:12">
      <c r="J14936" s="2"/>
      <c r="K14936" s="2"/>
      <c r="L14936" s="2"/>
    </row>
    <row r="14937" spans="10:12">
      <c r="J14937" s="2"/>
      <c r="K14937" s="2"/>
      <c r="L14937" s="2"/>
    </row>
    <row r="14938" spans="10:12">
      <c r="J14938" s="2"/>
      <c r="K14938" s="2"/>
      <c r="L14938" s="2"/>
    </row>
    <row r="14939" spans="10:12">
      <c r="J14939" s="2"/>
      <c r="K14939" s="2"/>
      <c r="L14939" s="2"/>
    </row>
    <row r="14940" spans="10:12">
      <c r="J14940" s="2"/>
      <c r="K14940" s="2"/>
      <c r="L14940" s="2"/>
    </row>
    <row r="14941" spans="10:12">
      <c r="J14941" s="2"/>
      <c r="K14941" s="2"/>
      <c r="L14941" s="2"/>
    </row>
    <row r="14942" spans="10:12">
      <c r="J14942" s="2"/>
      <c r="K14942" s="2"/>
      <c r="L14942" s="2"/>
    </row>
    <row r="14943" spans="10:12">
      <c r="J14943" s="2"/>
      <c r="K14943" s="2"/>
      <c r="L14943" s="2"/>
    </row>
    <row r="14944" spans="10:12">
      <c r="J14944" s="2"/>
      <c r="K14944" s="2"/>
      <c r="L14944" s="2"/>
    </row>
    <row r="14945" spans="10:12">
      <c r="J14945" s="2"/>
      <c r="K14945" s="2"/>
      <c r="L14945" s="2"/>
    </row>
    <row r="14946" spans="10:12">
      <c r="J14946" s="2"/>
      <c r="K14946" s="2"/>
      <c r="L14946" s="2"/>
    </row>
    <row r="14947" spans="10:12">
      <c r="J14947" s="2"/>
      <c r="K14947" s="2"/>
      <c r="L14947" s="2"/>
    </row>
    <row r="14948" spans="10:12">
      <c r="J14948" s="2"/>
      <c r="K14948" s="2"/>
      <c r="L14948" s="2"/>
    </row>
    <row r="14949" spans="10:12">
      <c r="J14949" s="2"/>
      <c r="K14949" s="2"/>
      <c r="L14949" s="2"/>
    </row>
    <row r="14950" spans="10:12">
      <c r="J14950" s="2"/>
      <c r="K14950" s="2"/>
      <c r="L14950" s="2"/>
    </row>
    <row r="14951" spans="10:12">
      <c r="J14951" s="2"/>
      <c r="K14951" s="2"/>
      <c r="L14951" s="2"/>
    </row>
    <row r="14952" spans="10:12">
      <c r="J14952" s="2"/>
      <c r="K14952" s="2"/>
      <c r="L14952" s="2"/>
    </row>
    <row r="14953" spans="10:12">
      <c r="J14953" s="2"/>
      <c r="K14953" s="2"/>
      <c r="L14953" s="2"/>
    </row>
    <row r="14954" spans="10:12">
      <c r="J14954" s="2"/>
      <c r="K14954" s="2"/>
      <c r="L14954" s="2"/>
    </row>
    <row r="14955" spans="10:12">
      <c r="J14955" s="2"/>
      <c r="K14955" s="2"/>
      <c r="L14955" s="2"/>
    </row>
    <row r="14956" spans="10:12">
      <c r="J14956" s="2"/>
      <c r="K14956" s="2"/>
      <c r="L14956" s="2"/>
    </row>
    <row r="14957" spans="10:12">
      <c r="J14957" s="2"/>
      <c r="K14957" s="2"/>
      <c r="L14957" s="2"/>
    </row>
    <row r="14958" spans="10:12">
      <c r="J14958" s="2"/>
      <c r="K14958" s="2"/>
      <c r="L14958" s="2"/>
    </row>
    <row r="14959" spans="10:12">
      <c r="J14959" s="2"/>
      <c r="K14959" s="2"/>
      <c r="L14959" s="2"/>
    </row>
    <row r="14960" spans="10:12">
      <c r="J14960" s="2"/>
      <c r="K14960" s="2"/>
      <c r="L14960" s="2"/>
    </row>
    <row r="14961" spans="10:12">
      <c r="J14961" s="2"/>
      <c r="K14961" s="2"/>
      <c r="L14961" s="2"/>
    </row>
    <row r="14962" spans="10:12">
      <c r="J14962" s="2"/>
      <c r="K14962" s="2"/>
      <c r="L14962" s="2"/>
    </row>
    <row r="14963" spans="10:12">
      <c r="J14963" s="2"/>
      <c r="K14963" s="2"/>
      <c r="L14963" s="2"/>
    </row>
    <row r="14964" spans="10:12">
      <c r="J14964" s="2"/>
      <c r="K14964" s="2"/>
      <c r="L14964" s="2"/>
    </row>
    <row r="14965" spans="10:12">
      <c r="J14965" s="2"/>
      <c r="K14965" s="2"/>
      <c r="L14965" s="2"/>
    </row>
    <row r="14966" spans="10:12">
      <c r="J14966" s="2"/>
      <c r="K14966" s="2"/>
      <c r="L14966" s="2"/>
    </row>
    <row r="14967" spans="10:12">
      <c r="J14967" s="2"/>
      <c r="K14967" s="2"/>
      <c r="L14967" s="2"/>
    </row>
    <row r="14968" spans="10:12">
      <c r="J14968" s="2"/>
      <c r="K14968" s="2"/>
      <c r="L14968" s="2"/>
    </row>
    <row r="14969" spans="10:12">
      <c r="J14969" s="2"/>
      <c r="K14969" s="2"/>
      <c r="L14969" s="2"/>
    </row>
    <row r="14970" spans="10:12">
      <c r="J14970" s="2"/>
      <c r="K14970" s="2"/>
      <c r="L14970" s="2"/>
    </row>
    <row r="14971" spans="10:12">
      <c r="J14971" s="2"/>
      <c r="K14971" s="2"/>
      <c r="L14971" s="2"/>
    </row>
    <row r="14972" spans="10:12">
      <c r="J14972" s="2"/>
      <c r="K14972" s="2"/>
      <c r="L14972" s="2"/>
    </row>
    <row r="14973" spans="10:12">
      <c r="J14973" s="2"/>
      <c r="K14973" s="2"/>
      <c r="L14973" s="2"/>
    </row>
    <row r="14974" spans="10:12">
      <c r="J14974" s="2"/>
      <c r="K14974" s="2"/>
      <c r="L14974" s="2"/>
    </row>
    <row r="14975" spans="10:12">
      <c r="J14975" s="2"/>
      <c r="K14975" s="2"/>
      <c r="L14975" s="2"/>
    </row>
    <row r="14976" spans="10:12">
      <c r="J14976" s="2"/>
      <c r="K14976" s="2"/>
      <c r="L14976" s="2"/>
    </row>
    <row r="14977" spans="10:12">
      <c r="J14977" s="2"/>
      <c r="K14977" s="2"/>
      <c r="L14977" s="2"/>
    </row>
    <row r="14978" spans="10:12">
      <c r="J14978" s="2"/>
      <c r="K14978" s="2"/>
      <c r="L14978" s="2"/>
    </row>
    <row r="14979" spans="10:12">
      <c r="J14979" s="2"/>
      <c r="K14979" s="2"/>
      <c r="L14979" s="2"/>
    </row>
    <row r="14980" spans="10:12">
      <c r="J14980" s="2"/>
      <c r="K14980" s="2"/>
      <c r="L14980" s="2"/>
    </row>
    <row r="14981" spans="10:12">
      <c r="J14981" s="2"/>
      <c r="K14981" s="2"/>
      <c r="L14981" s="2"/>
    </row>
    <row r="14982" spans="10:12">
      <c r="J14982" s="2"/>
      <c r="K14982" s="2"/>
      <c r="L14982" s="2"/>
    </row>
    <row r="14983" spans="10:12">
      <c r="J14983" s="2"/>
      <c r="K14983" s="2"/>
      <c r="L14983" s="2"/>
    </row>
    <row r="14984" spans="10:12">
      <c r="J14984" s="2"/>
      <c r="K14984" s="2"/>
      <c r="L14984" s="2"/>
    </row>
    <row r="14985" spans="10:12">
      <c r="J14985" s="2"/>
      <c r="K14985" s="2"/>
      <c r="L14985" s="2"/>
    </row>
    <row r="14986" spans="10:12">
      <c r="J14986" s="2"/>
      <c r="K14986" s="2"/>
      <c r="L14986" s="2"/>
    </row>
    <row r="14987" spans="10:12">
      <c r="J14987" s="2"/>
      <c r="K14987" s="2"/>
      <c r="L14987" s="2"/>
    </row>
    <row r="14988" spans="10:12">
      <c r="J14988" s="2"/>
      <c r="K14988" s="2"/>
      <c r="L14988" s="2"/>
    </row>
    <row r="14989" spans="10:12">
      <c r="J14989" s="2"/>
      <c r="K14989" s="2"/>
      <c r="L14989" s="2"/>
    </row>
    <row r="14990" spans="10:12">
      <c r="J14990" s="2"/>
      <c r="K14990" s="2"/>
      <c r="L14990" s="2"/>
    </row>
    <row r="14991" spans="10:12">
      <c r="J14991" s="2"/>
      <c r="K14991" s="2"/>
      <c r="L14991" s="2"/>
    </row>
    <row r="14992" spans="10:12">
      <c r="J14992" s="2"/>
      <c r="K14992" s="2"/>
      <c r="L14992" s="2"/>
    </row>
    <row r="14993" spans="10:12">
      <c r="J14993" s="2"/>
      <c r="K14993" s="2"/>
      <c r="L14993" s="2"/>
    </row>
    <row r="14994" spans="10:12">
      <c r="J14994" s="2"/>
      <c r="K14994" s="2"/>
      <c r="L14994" s="2"/>
    </row>
    <row r="14995" spans="10:12">
      <c r="J14995" s="2"/>
      <c r="K14995" s="2"/>
      <c r="L14995" s="2"/>
    </row>
    <row r="14996" spans="10:12">
      <c r="J14996" s="2"/>
      <c r="K14996" s="2"/>
      <c r="L14996" s="2"/>
    </row>
    <row r="14997" spans="10:12">
      <c r="J14997" s="2"/>
      <c r="K14997" s="2"/>
      <c r="L14997" s="2"/>
    </row>
    <row r="14998" spans="10:12">
      <c r="J14998" s="2"/>
      <c r="K14998" s="2"/>
      <c r="L14998" s="2"/>
    </row>
    <row r="14999" spans="10:12">
      <c r="J14999" s="2"/>
      <c r="K14999" s="2"/>
      <c r="L14999" s="2"/>
    </row>
    <row r="15000" spans="10:12">
      <c r="J15000" s="2"/>
      <c r="K15000" s="2"/>
      <c r="L15000" s="2"/>
    </row>
    <row r="15001" spans="10:12">
      <c r="J15001" s="2"/>
      <c r="K15001" s="2"/>
      <c r="L15001" s="2"/>
    </row>
    <row r="15002" spans="10:12">
      <c r="J15002" s="2"/>
      <c r="K15002" s="2"/>
      <c r="L15002" s="2"/>
    </row>
    <row r="15003" spans="10:12">
      <c r="J15003" s="2"/>
      <c r="K15003" s="2"/>
      <c r="L15003" s="2"/>
    </row>
    <row r="15004" spans="10:12">
      <c r="J15004" s="2"/>
      <c r="K15004" s="2"/>
      <c r="L15004" s="2"/>
    </row>
    <row r="15005" spans="10:12">
      <c r="J15005" s="2"/>
      <c r="K15005" s="2"/>
      <c r="L15005" s="2"/>
    </row>
    <row r="15006" spans="10:12">
      <c r="J15006" s="2"/>
      <c r="K15006" s="2"/>
      <c r="L15006" s="2"/>
    </row>
    <row r="15007" spans="10:12">
      <c r="J15007" s="2"/>
      <c r="K15007" s="2"/>
      <c r="L15007" s="2"/>
    </row>
    <row r="15008" spans="10:12">
      <c r="J15008" s="2"/>
      <c r="K15008" s="2"/>
      <c r="L15008" s="2"/>
    </row>
    <row r="15009" spans="10:12">
      <c r="J15009" s="2"/>
      <c r="K15009" s="2"/>
      <c r="L15009" s="2"/>
    </row>
    <row r="15010" spans="10:12">
      <c r="J15010" s="2"/>
      <c r="K15010" s="2"/>
      <c r="L15010" s="2"/>
    </row>
    <row r="15011" spans="10:12">
      <c r="J15011" s="2"/>
      <c r="K15011" s="2"/>
      <c r="L15011" s="2"/>
    </row>
    <row r="15012" spans="10:12">
      <c r="J15012" s="2"/>
      <c r="K15012" s="2"/>
      <c r="L15012" s="2"/>
    </row>
    <row r="15013" spans="10:12">
      <c r="J15013" s="2"/>
      <c r="K15013" s="2"/>
      <c r="L15013" s="2"/>
    </row>
    <row r="15014" spans="10:12">
      <c r="J15014" s="2"/>
      <c r="K15014" s="2"/>
      <c r="L15014" s="2"/>
    </row>
    <row r="15015" spans="10:12">
      <c r="J15015" s="2"/>
      <c r="K15015" s="2"/>
      <c r="L15015" s="2"/>
    </row>
    <row r="15016" spans="10:12">
      <c r="J15016" s="2"/>
      <c r="K15016" s="2"/>
      <c r="L15016" s="2"/>
    </row>
    <row r="15017" spans="10:12">
      <c r="J15017" s="2"/>
      <c r="K15017" s="2"/>
      <c r="L15017" s="2"/>
    </row>
    <row r="15018" spans="10:12">
      <c r="J15018" s="2"/>
      <c r="K15018" s="2"/>
      <c r="L15018" s="2"/>
    </row>
    <row r="15019" spans="10:12">
      <c r="J15019" s="2"/>
      <c r="K15019" s="2"/>
      <c r="L15019" s="2"/>
    </row>
    <row r="15020" spans="10:12">
      <c r="J15020" s="2"/>
      <c r="K15020" s="2"/>
      <c r="L15020" s="2"/>
    </row>
    <row r="15021" spans="10:12">
      <c r="J15021" s="2"/>
      <c r="K15021" s="2"/>
      <c r="L15021" s="2"/>
    </row>
    <row r="15022" spans="10:12">
      <c r="J15022" s="2"/>
      <c r="K15022" s="2"/>
      <c r="L15022" s="2"/>
    </row>
    <row r="15023" spans="10:12">
      <c r="J15023" s="2"/>
      <c r="K15023" s="2"/>
      <c r="L15023" s="2"/>
    </row>
    <row r="15024" spans="10:12">
      <c r="J15024" s="2"/>
      <c r="K15024" s="2"/>
      <c r="L15024" s="2"/>
    </row>
    <row r="15025" spans="10:12">
      <c r="J15025" s="2"/>
      <c r="K15025" s="2"/>
      <c r="L15025" s="2"/>
    </row>
    <row r="15026" spans="10:12">
      <c r="J15026" s="2"/>
      <c r="K15026" s="2"/>
      <c r="L15026" s="2"/>
    </row>
    <row r="15027" spans="10:12">
      <c r="J15027" s="2"/>
      <c r="K15027" s="2"/>
      <c r="L15027" s="2"/>
    </row>
    <row r="15028" spans="10:12">
      <c r="J15028" s="2"/>
      <c r="K15028" s="2"/>
      <c r="L15028" s="2"/>
    </row>
    <row r="15029" spans="10:12">
      <c r="J15029" s="2"/>
      <c r="K15029" s="2"/>
      <c r="L15029" s="2"/>
    </row>
    <row r="15030" spans="10:12">
      <c r="J15030" s="2"/>
      <c r="K15030" s="2"/>
      <c r="L15030" s="2"/>
    </row>
    <row r="15031" spans="10:12">
      <c r="J15031" s="2"/>
      <c r="K15031" s="2"/>
      <c r="L15031" s="2"/>
    </row>
    <row r="15032" spans="10:12">
      <c r="J15032" s="2"/>
      <c r="K15032" s="2"/>
      <c r="L15032" s="2"/>
    </row>
    <row r="15033" spans="10:12">
      <c r="J15033" s="2"/>
      <c r="K15033" s="2"/>
      <c r="L15033" s="2"/>
    </row>
    <row r="15034" spans="10:12">
      <c r="J15034" s="2"/>
      <c r="K15034" s="2"/>
      <c r="L15034" s="2"/>
    </row>
    <row r="15035" spans="10:12">
      <c r="J15035" s="2"/>
      <c r="K15035" s="2"/>
      <c r="L15035" s="2"/>
    </row>
    <row r="15036" spans="10:12">
      <c r="J15036" s="2"/>
      <c r="K15036" s="2"/>
      <c r="L15036" s="2"/>
    </row>
    <row r="15037" spans="10:12">
      <c r="J15037" s="2"/>
      <c r="K15037" s="2"/>
      <c r="L15037" s="2"/>
    </row>
    <row r="15038" spans="10:12">
      <c r="J15038" s="2"/>
      <c r="K15038" s="2"/>
      <c r="L15038" s="2"/>
    </row>
    <row r="15039" spans="10:12">
      <c r="J15039" s="2"/>
      <c r="K15039" s="2"/>
      <c r="L15039" s="2"/>
    </row>
    <row r="15040" spans="10:12">
      <c r="J15040" s="2"/>
      <c r="K15040" s="2"/>
      <c r="L15040" s="2"/>
    </row>
    <row r="15041" spans="10:12">
      <c r="J15041" s="2"/>
      <c r="K15041" s="2"/>
      <c r="L15041" s="2"/>
    </row>
    <row r="15042" spans="10:12">
      <c r="J15042" s="2"/>
      <c r="K15042" s="2"/>
      <c r="L15042" s="2"/>
    </row>
    <row r="15043" spans="10:12">
      <c r="J15043" s="2"/>
      <c r="K15043" s="2"/>
      <c r="L15043" s="2"/>
    </row>
    <row r="15044" spans="10:12">
      <c r="J15044" s="2"/>
      <c r="K15044" s="2"/>
      <c r="L15044" s="2"/>
    </row>
    <row r="15045" spans="10:12">
      <c r="J15045" s="2"/>
      <c r="K15045" s="2"/>
      <c r="L15045" s="2"/>
    </row>
    <row r="15046" spans="10:12">
      <c r="J15046" s="2"/>
      <c r="K15046" s="2"/>
      <c r="L15046" s="2"/>
    </row>
    <row r="15047" spans="10:12">
      <c r="J15047" s="2"/>
      <c r="K15047" s="2"/>
      <c r="L15047" s="2"/>
    </row>
    <row r="15048" spans="10:12">
      <c r="J15048" s="2"/>
      <c r="K15048" s="2"/>
      <c r="L15048" s="2"/>
    </row>
    <row r="15049" spans="10:12">
      <c r="J15049" s="2"/>
      <c r="K15049" s="2"/>
      <c r="L15049" s="2"/>
    </row>
    <row r="15050" spans="10:12">
      <c r="J15050" s="2"/>
      <c r="K15050" s="2"/>
      <c r="L15050" s="2"/>
    </row>
    <row r="15051" spans="10:12">
      <c r="J15051" s="2"/>
      <c r="K15051" s="2"/>
      <c r="L15051" s="2"/>
    </row>
    <row r="15052" spans="10:12">
      <c r="J15052" s="2"/>
      <c r="K15052" s="2"/>
      <c r="L15052" s="2"/>
    </row>
    <row r="15053" spans="10:12">
      <c r="J15053" s="2"/>
      <c r="K15053" s="2"/>
      <c r="L15053" s="2"/>
    </row>
    <row r="15054" spans="10:12">
      <c r="J15054" s="2"/>
      <c r="K15054" s="2"/>
      <c r="L15054" s="2"/>
    </row>
    <row r="15055" spans="10:12">
      <c r="J15055" s="2"/>
      <c r="K15055" s="2"/>
      <c r="L15055" s="2"/>
    </row>
    <row r="15056" spans="10:12">
      <c r="J15056" s="2"/>
      <c r="K15056" s="2"/>
      <c r="L15056" s="2"/>
    </row>
    <row r="15057" spans="10:12">
      <c r="J15057" s="2"/>
      <c r="K15057" s="2"/>
      <c r="L15057" s="2"/>
    </row>
    <row r="15058" spans="10:12">
      <c r="J15058" s="2"/>
      <c r="K15058" s="2"/>
      <c r="L15058" s="2"/>
    </row>
    <row r="15059" spans="10:12">
      <c r="J15059" s="2"/>
      <c r="K15059" s="2"/>
      <c r="L15059" s="2"/>
    </row>
    <row r="15060" spans="10:12">
      <c r="J15060" s="2"/>
      <c r="K15060" s="2"/>
      <c r="L15060" s="2"/>
    </row>
    <row r="15061" spans="10:12">
      <c r="J15061" s="2"/>
      <c r="K15061" s="2"/>
      <c r="L15061" s="2"/>
    </row>
    <row r="15062" spans="10:12">
      <c r="J15062" s="2"/>
      <c r="K15062" s="2"/>
      <c r="L15062" s="2"/>
    </row>
    <row r="15063" spans="10:12">
      <c r="J15063" s="2"/>
      <c r="K15063" s="2"/>
      <c r="L15063" s="2"/>
    </row>
    <row r="15064" spans="10:12">
      <c r="J15064" s="2"/>
      <c r="K15064" s="2"/>
      <c r="L15064" s="2"/>
    </row>
    <row r="15065" spans="10:12">
      <c r="J15065" s="2"/>
      <c r="K15065" s="2"/>
      <c r="L15065" s="2"/>
    </row>
    <row r="15066" spans="10:12">
      <c r="J15066" s="2"/>
      <c r="K15066" s="2"/>
      <c r="L15066" s="2"/>
    </row>
    <row r="15067" spans="10:12">
      <c r="J15067" s="2"/>
      <c r="K15067" s="2"/>
      <c r="L15067" s="2"/>
    </row>
    <row r="15068" spans="10:12">
      <c r="J15068" s="2"/>
      <c r="K15068" s="2"/>
      <c r="L15068" s="2"/>
    </row>
    <row r="15069" spans="10:12">
      <c r="J15069" s="2"/>
      <c r="K15069" s="2"/>
      <c r="L15069" s="2"/>
    </row>
    <row r="15070" spans="10:12">
      <c r="J15070" s="2"/>
      <c r="K15070" s="2"/>
      <c r="L15070" s="2"/>
    </row>
    <row r="15071" spans="10:12">
      <c r="J15071" s="2"/>
      <c r="K15071" s="2"/>
      <c r="L15071" s="2"/>
    </row>
    <row r="15072" spans="10:12">
      <c r="J15072" s="2"/>
      <c r="K15072" s="2"/>
      <c r="L15072" s="2"/>
    </row>
    <row r="15073" spans="10:12">
      <c r="J15073" s="2"/>
      <c r="K15073" s="2"/>
      <c r="L15073" s="2"/>
    </row>
    <row r="15074" spans="10:12">
      <c r="J15074" s="2"/>
      <c r="K15074" s="2"/>
      <c r="L15074" s="2"/>
    </row>
    <row r="15075" spans="10:12">
      <c r="J15075" s="2"/>
      <c r="K15075" s="2"/>
      <c r="L15075" s="2"/>
    </row>
    <row r="15076" spans="10:12">
      <c r="J15076" s="2"/>
      <c r="K15076" s="2"/>
      <c r="L15076" s="2"/>
    </row>
    <row r="15077" spans="10:12">
      <c r="J15077" s="2"/>
      <c r="K15077" s="2"/>
      <c r="L15077" s="2"/>
    </row>
    <row r="15078" spans="10:12">
      <c r="J15078" s="2"/>
      <c r="K15078" s="2"/>
      <c r="L15078" s="2"/>
    </row>
    <row r="15079" spans="10:12">
      <c r="J15079" s="2"/>
      <c r="K15079" s="2"/>
      <c r="L15079" s="2"/>
    </row>
    <row r="15080" spans="10:12">
      <c r="J15080" s="2"/>
      <c r="K15080" s="2"/>
      <c r="L15080" s="2"/>
    </row>
    <row r="15081" spans="10:12">
      <c r="J15081" s="2"/>
      <c r="K15081" s="2"/>
      <c r="L15081" s="2"/>
    </row>
    <row r="15082" spans="10:12">
      <c r="J15082" s="2"/>
      <c r="K15082" s="2"/>
      <c r="L15082" s="2"/>
    </row>
    <row r="15083" spans="10:12">
      <c r="J15083" s="2"/>
      <c r="K15083" s="2"/>
      <c r="L15083" s="2"/>
    </row>
    <row r="15084" spans="10:12">
      <c r="J15084" s="2"/>
      <c r="K15084" s="2"/>
      <c r="L15084" s="2"/>
    </row>
    <row r="15085" spans="10:12">
      <c r="J15085" s="2"/>
      <c r="K15085" s="2"/>
      <c r="L15085" s="2"/>
    </row>
    <row r="15086" spans="10:12">
      <c r="J15086" s="2"/>
      <c r="K15086" s="2"/>
      <c r="L15086" s="2"/>
    </row>
    <row r="15087" spans="10:12">
      <c r="J15087" s="2"/>
      <c r="K15087" s="2"/>
      <c r="L15087" s="2"/>
    </row>
    <row r="15088" spans="10:12">
      <c r="J15088" s="2"/>
      <c r="K15088" s="2"/>
      <c r="L15088" s="2"/>
    </row>
    <row r="15089" spans="10:12">
      <c r="J15089" s="2"/>
      <c r="K15089" s="2"/>
      <c r="L15089" s="2"/>
    </row>
    <row r="15090" spans="10:12">
      <c r="J15090" s="2"/>
      <c r="K15090" s="2"/>
      <c r="L15090" s="2"/>
    </row>
    <row r="15091" spans="10:12">
      <c r="J15091" s="2"/>
      <c r="K15091" s="2"/>
      <c r="L15091" s="2"/>
    </row>
    <row r="15092" spans="10:12">
      <c r="J15092" s="2"/>
      <c r="K15092" s="2"/>
      <c r="L15092" s="2"/>
    </row>
    <row r="15093" spans="10:12">
      <c r="J15093" s="2"/>
      <c r="K15093" s="2"/>
      <c r="L15093" s="2"/>
    </row>
    <row r="15094" spans="10:12">
      <c r="J15094" s="2"/>
      <c r="K15094" s="2"/>
      <c r="L15094" s="2"/>
    </row>
    <row r="15095" spans="10:12">
      <c r="J15095" s="2"/>
      <c r="K15095" s="2"/>
      <c r="L15095" s="2"/>
    </row>
    <row r="15096" spans="10:12">
      <c r="J15096" s="2"/>
      <c r="K15096" s="2"/>
      <c r="L15096" s="2"/>
    </row>
    <row r="15097" spans="10:12">
      <c r="J15097" s="2"/>
      <c r="K15097" s="2"/>
      <c r="L15097" s="2"/>
    </row>
    <row r="15098" spans="10:12">
      <c r="J15098" s="2"/>
      <c r="K15098" s="2"/>
      <c r="L15098" s="2"/>
    </row>
    <row r="15099" spans="10:12">
      <c r="J15099" s="2"/>
      <c r="K15099" s="2"/>
      <c r="L15099" s="2"/>
    </row>
    <row r="15100" spans="10:12">
      <c r="J15100" s="2"/>
      <c r="K15100" s="2"/>
      <c r="L15100" s="2"/>
    </row>
    <row r="15101" spans="10:12">
      <c r="J15101" s="2"/>
      <c r="K15101" s="2"/>
      <c r="L15101" s="2"/>
    </row>
    <row r="15102" spans="10:12">
      <c r="J15102" s="2"/>
      <c r="K15102" s="2"/>
      <c r="L15102" s="2"/>
    </row>
    <row r="15103" spans="10:12">
      <c r="J15103" s="2"/>
      <c r="K15103" s="2"/>
      <c r="L15103" s="2"/>
    </row>
    <row r="15104" spans="10:12">
      <c r="J15104" s="2"/>
      <c r="K15104" s="2"/>
      <c r="L15104" s="2"/>
    </row>
    <row r="15105" spans="10:12">
      <c r="J15105" s="2"/>
      <c r="K15105" s="2"/>
      <c r="L15105" s="2"/>
    </row>
    <row r="15106" spans="10:12">
      <c r="J15106" s="2"/>
      <c r="K15106" s="2"/>
      <c r="L15106" s="2"/>
    </row>
    <row r="15107" spans="10:12">
      <c r="J15107" s="2"/>
      <c r="K15107" s="2"/>
      <c r="L15107" s="2"/>
    </row>
    <row r="15108" spans="10:12">
      <c r="J15108" s="2"/>
      <c r="K15108" s="2"/>
      <c r="L15108" s="2"/>
    </row>
    <row r="15109" spans="10:12">
      <c r="J15109" s="2"/>
      <c r="K15109" s="2"/>
      <c r="L15109" s="2"/>
    </row>
    <row r="15110" spans="10:12">
      <c r="J15110" s="2"/>
      <c r="K15110" s="2"/>
      <c r="L15110" s="2"/>
    </row>
    <row r="15111" spans="10:12">
      <c r="J15111" s="2"/>
      <c r="K15111" s="2"/>
      <c r="L15111" s="2"/>
    </row>
    <row r="15112" spans="10:12">
      <c r="J15112" s="2"/>
      <c r="K15112" s="2"/>
      <c r="L15112" s="2"/>
    </row>
    <row r="15113" spans="10:12">
      <c r="J15113" s="2"/>
      <c r="K15113" s="2"/>
      <c r="L15113" s="2"/>
    </row>
    <row r="15114" spans="10:12">
      <c r="J15114" s="2"/>
      <c r="K15114" s="2"/>
      <c r="L15114" s="2"/>
    </row>
    <row r="15115" spans="10:12">
      <c r="J15115" s="2"/>
      <c r="K15115" s="2"/>
      <c r="L15115" s="2"/>
    </row>
    <row r="15116" spans="10:12">
      <c r="J15116" s="2"/>
      <c r="K15116" s="2"/>
      <c r="L15116" s="2"/>
    </row>
    <row r="15117" spans="10:12">
      <c r="J15117" s="2"/>
      <c r="K15117" s="2"/>
      <c r="L15117" s="2"/>
    </row>
    <row r="15118" spans="10:12">
      <c r="J15118" s="2"/>
      <c r="K15118" s="2"/>
      <c r="L15118" s="2"/>
    </row>
    <row r="15119" spans="10:12">
      <c r="J15119" s="2"/>
      <c r="K15119" s="2"/>
      <c r="L15119" s="2"/>
    </row>
    <row r="15120" spans="10:12">
      <c r="J15120" s="2"/>
      <c r="K15120" s="2"/>
      <c r="L15120" s="2"/>
    </row>
    <row r="15121" spans="10:12">
      <c r="J15121" s="2"/>
      <c r="K15121" s="2"/>
      <c r="L15121" s="2"/>
    </row>
    <row r="15122" spans="10:12">
      <c r="J15122" s="2"/>
      <c r="K15122" s="2"/>
      <c r="L15122" s="2"/>
    </row>
    <row r="15123" spans="10:12">
      <c r="J15123" s="2"/>
      <c r="K15123" s="2"/>
      <c r="L15123" s="2"/>
    </row>
    <row r="15124" spans="10:12">
      <c r="J15124" s="2"/>
      <c r="K15124" s="2"/>
      <c r="L15124" s="2"/>
    </row>
    <row r="15125" spans="10:12">
      <c r="J15125" s="2"/>
      <c r="K15125" s="2"/>
      <c r="L15125" s="2"/>
    </row>
    <row r="15126" spans="10:12">
      <c r="J15126" s="2"/>
      <c r="K15126" s="2"/>
      <c r="L15126" s="2"/>
    </row>
    <row r="15127" spans="10:12">
      <c r="J15127" s="2"/>
      <c r="K15127" s="2"/>
      <c r="L15127" s="2"/>
    </row>
    <row r="15128" spans="10:12">
      <c r="J15128" s="2"/>
      <c r="K15128" s="2"/>
      <c r="L15128" s="2"/>
    </row>
    <row r="15129" spans="10:12">
      <c r="J15129" s="2"/>
      <c r="K15129" s="2"/>
      <c r="L15129" s="2"/>
    </row>
    <row r="15130" spans="10:12">
      <c r="J15130" s="2"/>
      <c r="K15130" s="2"/>
      <c r="L15130" s="2"/>
    </row>
    <row r="15131" spans="10:12">
      <c r="J15131" s="2"/>
      <c r="K15131" s="2"/>
      <c r="L15131" s="2"/>
    </row>
    <row r="15132" spans="10:12">
      <c r="J15132" s="2"/>
      <c r="K15132" s="2"/>
      <c r="L15132" s="2"/>
    </row>
    <row r="15133" spans="10:12">
      <c r="J15133" s="2"/>
      <c r="K15133" s="2"/>
      <c r="L15133" s="2"/>
    </row>
    <row r="15134" spans="10:12">
      <c r="J15134" s="2"/>
      <c r="K15134" s="2"/>
      <c r="L15134" s="2"/>
    </row>
    <row r="15135" spans="10:12">
      <c r="J15135" s="2"/>
      <c r="K15135" s="2"/>
      <c r="L15135" s="2"/>
    </row>
    <row r="15136" spans="10:12">
      <c r="J15136" s="2"/>
      <c r="K15136" s="2"/>
      <c r="L15136" s="2"/>
    </row>
    <row r="15137" spans="10:12">
      <c r="J15137" s="2"/>
      <c r="K15137" s="2"/>
      <c r="L15137" s="2"/>
    </row>
    <row r="15138" spans="10:12">
      <c r="J15138" s="2"/>
      <c r="K15138" s="2"/>
      <c r="L15138" s="2"/>
    </row>
    <row r="15139" spans="10:12">
      <c r="J15139" s="2"/>
      <c r="K15139" s="2"/>
      <c r="L15139" s="2"/>
    </row>
    <row r="15140" spans="10:12">
      <c r="J15140" s="2"/>
      <c r="K15140" s="2"/>
      <c r="L15140" s="2"/>
    </row>
    <row r="15141" spans="10:12">
      <c r="J15141" s="2"/>
      <c r="K15141" s="2"/>
      <c r="L15141" s="2"/>
    </row>
    <row r="15142" spans="10:12">
      <c r="J15142" s="2"/>
      <c r="K15142" s="2"/>
      <c r="L15142" s="2"/>
    </row>
    <row r="15143" spans="10:12">
      <c r="J15143" s="2"/>
      <c r="K15143" s="2"/>
      <c r="L15143" s="2"/>
    </row>
    <row r="15144" spans="10:12">
      <c r="J15144" s="2"/>
      <c r="K15144" s="2"/>
      <c r="L15144" s="2"/>
    </row>
    <row r="15145" spans="10:12">
      <c r="J15145" s="2"/>
      <c r="K15145" s="2"/>
      <c r="L15145" s="2"/>
    </row>
    <row r="15146" spans="10:12">
      <c r="J15146" s="2"/>
      <c r="K15146" s="2"/>
      <c r="L15146" s="2"/>
    </row>
    <row r="15147" spans="10:12">
      <c r="J15147" s="2"/>
      <c r="K15147" s="2"/>
      <c r="L15147" s="2"/>
    </row>
    <row r="15148" spans="10:12">
      <c r="J15148" s="2"/>
      <c r="K15148" s="2"/>
      <c r="L15148" s="2"/>
    </row>
    <row r="15149" spans="10:12">
      <c r="J15149" s="2"/>
      <c r="K15149" s="2"/>
      <c r="L15149" s="2"/>
    </row>
    <row r="15150" spans="10:12">
      <c r="J15150" s="2"/>
      <c r="K15150" s="2"/>
      <c r="L15150" s="2"/>
    </row>
    <row r="15151" spans="10:12">
      <c r="J15151" s="2"/>
      <c r="K15151" s="2"/>
      <c r="L15151" s="2"/>
    </row>
    <row r="15152" spans="10:12">
      <c r="J15152" s="2"/>
      <c r="K15152" s="2"/>
      <c r="L15152" s="2"/>
    </row>
    <row r="15153" spans="10:12">
      <c r="J15153" s="2"/>
      <c r="K15153" s="2"/>
      <c r="L15153" s="2"/>
    </row>
    <row r="15154" spans="10:12">
      <c r="J15154" s="2"/>
      <c r="K15154" s="2"/>
      <c r="L15154" s="2"/>
    </row>
    <row r="15155" spans="10:12">
      <c r="J15155" s="2"/>
      <c r="K15155" s="2"/>
      <c r="L15155" s="2"/>
    </row>
    <row r="15156" spans="10:12">
      <c r="J15156" s="2"/>
      <c r="K15156" s="2"/>
      <c r="L15156" s="2"/>
    </row>
    <row r="15157" spans="10:12">
      <c r="J15157" s="2"/>
      <c r="K15157" s="2"/>
      <c r="L15157" s="2"/>
    </row>
    <row r="15158" spans="10:12">
      <c r="J15158" s="2"/>
      <c r="K15158" s="2"/>
      <c r="L15158" s="2"/>
    </row>
    <row r="15159" spans="10:12">
      <c r="J15159" s="2"/>
      <c r="K15159" s="2"/>
      <c r="L15159" s="2"/>
    </row>
    <row r="15160" spans="10:12">
      <c r="J15160" s="2"/>
      <c r="K15160" s="2"/>
      <c r="L15160" s="2"/>
    </row>
    <row r="15161" spans="10:12">
      <c r="J15161" s="2"/>
      <c r="K15161" s="2"/>
      <c r="L15161" s="2"/>
    </row>
    <row r="15162" spans="10:12">
      <c r="J15162" s="2"/>
      <c r="K15162" s="2"/>
      <c r="L15162" s="2"/>
    </row>
    <row r="15163" spans="10:12">
      <c r="J15163" s="2"/>
      <c r="K15163" s="2"/>
      <c r="L15163" s="2"/>
    </row>
    <row r="15164" spans="10:12">
      <c r="J15164" s="2"/>
      <c r="K15164" s="2"/>
      <c r="L15164" s="2"/>
    </row>
    <row r="15165" spans="10:12">
      <c r="J15165" s="2"/>
      <c r="K15165" s="2"/>
      <c r="L15165" s="2"/>
    </row>
    <row r="15166" spans="10:12">
      <c r="J15166" s="2"/>
      <c r="K15166" s="2"/>
      <c r="L15166" s="2"/>
    </row>
    <row r="15167" spans="10:12">
      <c r="J15167" s="2"/>
      <c r="K15167" s="2"/>
      <c r="L15167" s="2"/>
    </row>
    <row r="15168" spans="10:12">
      <c r="J15168" s="2"/>
      <c r="K15168" s="2"/>
      <c r="L15168" s="2"/>
    </row>
    <row r="15169" spans="10:12">
      <c r="J15169" s="2"/>
      <c r="K15169" s="2"/>
      <c r="L15169" s="2"/>
    </row>
    <row r="15170" spans="10:12">
      <c r="J15170" s="2"/>
      <c r="K15170" s="2"/>
      <c r="L15170" s="2"/>
    </row>
    <row r="15171" spans="10:12">
      <c r="J15171" s="2"/>
      <c r="K15171" s="2"/>
      <c r="L15171" s="2"/>
    </row>
    <row r="15172" spans="10:12">
      <c r="J15172" s="2"/>
      <c r="K15172" s="2"/>
      <c r="L15172" s="2"/>
    </row>
    <row r="15173" spans="10:12">
      <c r="J15173" s="2"/>
      <c r="K15173" s="2"/>
      <c r="L15173" s="2"/>
    </row>
    <row r="15174" spans="10:12">
      <c r="J15174" s="2"/>
      <c r="K15174" s="2"/>
      <c r="L15174" s="2"/>
    </row>
    <row r="15175" spans="10:12">
      <c r="J15175" s="2"/>
      <c r="K15175" s="2"/>
      <c r="L15175" s="2"/>
    </row>
    <row r="15176" spans="10:12">
      <c r="J15176" s="2"/>
      <c r="K15176" s="2"/>
      <c r="L15176" s="2"/>
    </row>
    <row r="15177" spans="10:12">
      <c r="J15177" s="2"/>
      <c r="K15177" s="2"/>
      <c r="L15177" s="2"/>
    </row>
    <row r="15178" spans="10:12">
      <c r="J15178" s="2"/>
      <c r="K15178" s="2"/>
      <c r="L15178" s="2"/>
    </row>
    <row r="15179" spans="10:12">
      <c r="J15179" s="2"/>
      <c r="K15179" s="2"/>
      <c r="L15179" s="2"/>
    </row>
    <row r="15180" spans="10:12">
      <c r="J15180" s="2"/>
      <c r="K15180" s="2"/>
      <c r="L15180" s="2"/>
    </row>
    <row r="15181" spans="10:12">
      <c r="J15181" s="2"/>
      <c r="K15181" s="2"/>
      <c r="L15181" s="2"/>
    </row>
    <row r="15182" spans="10:12">
      <c r="J15182" s="2"/>
      <c r="K15182" s="2"/>
      <c r="L15182" s="2"/>
    </row>
    <row r="15183" spans="10:12">
      <c r="J15183" s="2"/>
      <c r="K15183" s="2"/>
      <c r="L15183" s="2"/>
    </row>
    <row r="15184" spans="10:12">
      <c r="J15184" s="2"/>
      <c r="K15184" s="2"/>
      <c r="L15184" s="2"/>
    </row>
    <row r="15185" spans="10:12">
      <c r="J15185" s="2"/>
      <c r="K15185" s="2"/>
      <c r="L15185" s="2"/>
    </row>
    <row r="15186" spans="10:12">
      <c r="J15186" s="2"/>
      <c r="K15186" s="2"/>
      <c r="L15186" s="2"/>
    </row>
    <row r="15187" spans="10:12">
      <c r="J15187" s="2"/>
      <c r="K15187" s="2"/>
      <c r="L15187" s="2"/>
    </row>
    <row r="15188" spans="10:12">
      <c r="J15188" s="2"/>
      <c r="K15188" s="2"/>
      <c r="L15188" s="2"/>
    </row>
    <row r="15189" spans="10:12">
      <c r="J15189" s="2"/>
      <c r="K15189" s="2"/>
      <c r="L15189" s="2"/>
    </row>
    <row r="15190" spans="10:12">
      <c r="J15190" s="2"/>
      <c r="K15190" s="2"/>
      <c r="L15190" s="2"/>
    </row>
    <row r="15191" spans="10:12">
      <c r="J15191" s="2"/>
      <c r="K15191" s="2"/>
      <c r="L15191" s="2"/>
    </row>
    <row r="15192" spans="10:12">
      <c r="J15192" s="2"/>
      <c r="K15192" s="2"/>
      <c r="L15192" s="2"/>
    </row>
    <row r="15193" spans="10:12">
      <c r="J15193" s="2"/>
      <c r="K15193" s="2"/>
      <c r="L15193" s="2"/>
    </row>
    <row r="15194" spans="10:12">
      <c r="J15194" s="2"/>
      <c r="K15194" s="2"/>
      <c r="L15194" s="2"/>
    </row>
    <row r="15195" spans="10:12">
      <c r="J15195" s="2"/>
      <c r="K15195" s="2"/>
      <c r="L15195" s="2"/>
    </row>
    <row r="15196" spans="10:12">
      <c r="J15196" s="2"/>
      <c r="K15196" s="2"/>
      <c r="L15196" s="2"/>
    </row>
    <row r="15197" spans="10:12">
      <c r="J15197" s="2"/>
      <c r="K15197" s="2"/>
      <c r="L15197" s="2"/>
    </row>
    <row r="15198" spans="10:12">
      <c r="J15198" s="2"/>
      <c r="K15198" s="2"/>
      <c r="L15198" s="2"/>
    </row>
    <row r="15199" spans="10:12">
      <c r="J15199" s="2"/>
      <c r="K15199" s="2"/>
      <c r="L15199" s="2"/>
    </row>
    <row r="15200" spans="10:12">
      <c r="J15200" s="2"/>
      <c r="K15200" s="2"/>
      <c r="L15200" s="2"/>
    </row>
    <row r="15201" spans="10:12">
      <c r="J15201" s="2"/>
      <c r="K15201" s="2"/>
      <c r="L15201" s="2"/>
    </row>
    <row r="15202" spans="10:12">
      <c r="J15202" s="2"/>
      <c r="K15202" s="2"/>
      <c r="L15202" s="2"/>
    </row>
    <row r="15203" spans="10:12">
      <c r="J15203" s="2"/>
      <c r="K15203" s="2"/>
      <c r="L15203" s="2"/>
    </row>
    <row r="15204" spans="10:12">
      <c r="J15204" s="2"/>
      <c r="K15204" s="2"/>
      <c r="L15204" s="2"/>
    </row>
    <row r="15205" spans="10:12">
      <c r="J15205" s="2"/>
      <c r="K15205" s="2"/>
      <c r="L15205" s="2"/>
    </row>
    <row r="15206" spans="10:12">
      <c r="J15206" s="2"/>
      <c r="K15206" s="2"/>
      <c r="L15206" s="2"/>
    </row>
    <row r="15207" spans="10:12">
      <c r="J15207" s="2"/>
      <c r="K15207" s="2"/>
      <c r="L15207" s="2"/>
    </row>
    <row r="15208" spans="10:12">
      <c r="J15208" s="2"/>
      <c r="K15208" s="2"/>
      <c r="L15208" s="2"/>
    </row>
    <row r="15209" spans="10:12">
      <c r="J15209" s="2"/>
      <c r="K15209" s="2"/>
      <c r="L15209" s="2"/>
    </row>
    <row r="15210" spans="10:12">
      <c r="J15210" s="2"/>
      <c r="K15210" s="2"/>
      <c r="L15210" s="2"/>
    </row>
    <row r="15211" spans="10:12">
      <c r="J15211" s="2"/>
      <c r="K15211" s="2"/>
      <c r="L15211" s="2"/>
    </row>
    <row r="15212" spans="10:12">
      <c r="J15212" s="2"/>
      <c r="K15212" s="2"/>
      <c r="L15212" s="2"/>
    </row>
    <row r="15213" spans="10:12">
      <c r="J15213" s="2"/>
      <c r="K15213" s="2"/>
      <c r="L15213" s="2"/>
    </row>
    <row r="15214" spans="10:12">
      <c r="J15214" s="2"/>
      <c r="K15214" s="2"/>
      <c r="L15214" s="2"/>
    </row>
    <row r="15215" spans="10:12">
      <c r="J15215" s="2"/>
      <c r="K15215" s="2"/>
      <c r="L15215" s="2"/>
    </row>
    <row r="15216" spans="10:12">
      <c r="J15216" s="2"/>
      <c r="K15216" s="2"/>
      <c r="L15216" s="2"/>
    </row>
    <row r="15217" spans="10:12">
      <c r="J15217" s="2"/>
      <c r="K15217" s="2"/>
      <c r="L15217" s="2"/>
    </row>
    <row r="15218" spans="10:12">
      <c r="J15218" s="2"/>
      <c r="K15218" s="2"/>
      <c r="L15218" s="2"/>
    </row>
    <row r="15219" spans="10:12">
      <c r="J15219" s="2"/>
      <c r="K15219" s="2"/>
      <c r="L15219" s="2"/>
    </row>
    <row r="15220" spans="10:12">
      <c r="J15220" s="2"/>
      <c r="K15220" s="2"/>
      <c r="L15220" s="2"/>
    </row>
    <row r="15221" spans="10:12">
      <c r="J15221" s="2"/>
      <c r="K15221" s="2"/>
      <c r="L15221" s="2"/>
    </row>
    <row r="15222" spans="10:12">
      <c r="J15222" s="2"/>
      <c r="K15222" s="2"/>
      <c r="L15222" s="2"/>
    </row>
    <row r="15223" spans="10:12">
      <c r="J15223" s="2"/>
      <c r="K15223" s="2"/>
      <c r="L15223" s="2"/>
    </row>
    <row r="15224" spans="10:12">
      <c r="J15224" s="2"/>
      <c r="K15224" s="2"/>
      <c r="L15224" s="2"/>
    </row>
    <row r="15225" spans="10:12">
      <c r="J15225" s="2"/>
      <c r="K15225" s="2"/>
      <c r="L15225" s="2"/>
    </row>
    <row r="15226" spans="10:12">
      <c r="J15226" s="2"/>
      <c r="K15226" s="2"/>
      <c r="L15226" s="2"/>
    </row>
    <row r="15227" spans="10:12">
      <c r="J15227" s="2"/>
      <c r="K15227" s="2"/>
      <c r="L15227" s="2"/>
    </row>
    <row r="15228" spans="10:12">
      <c r="J15228" s="2"/>
      <c r="K15228" s="2"/>
      <c r="L15228" s="2"/>
    </row>
    <row r="15229" spans="10:12">
      <c r="J15229" s="2"/>
      <c r="K15229" s="2"/>
      <c r="L15229" s="2"/>
    </row>
    <row r="15230" spans="10:12">
      <c r="J15230" s="2"/>
      <c r="K15230" s="2"/>
      <c r="L15230" s="2"/>
    </row>
    <row r="15231" spans="10:12">
      <c r="J15231" s="2"/>
      <c r="K15231" s="2"/>
      <c r="L15231" s="2"/>
    </row>
    <row r="15232" spans="10:12">
      <c r="J15232" s="2"/>
      <c r="K15232" s="2"/>
      <c r="L15232" s="2"/>
    </row>
    <row r="15233" spans="10:12">
      <c r="J15233" s="2"/>
      <c r="K15233" s="2"/>
      <c r="L15233" s="2"/>
    </row>
    <row r="15234" spans="10:12">
      <c r="J15234" s="2"/>
      <c r="K15234" s="2"/>
      <c r="L15234" s="2"/>
    </row>
    <row r="15235" spans="10:12">
      <c r="J15235" s="2"/>
      <c r="K15235" s="2"/>
      <c r="L15235" s="2"/>
    </row>
    <row r="15236" spans="10:12">
      <c r="J15236" s="2"/>
      <c r="K15236" s="2"/>
      <c r="L15236" s="2"/>
    </row>
    <row r="15237" spans="10:12">
      <c r="J15237" s="2"/>
      <c r="K15237" s="2"/>
      <c r="L15237" s="2"/>
    </row>
    <row r="15238" spans="10:12">
      <c r="J15238" s="2"/>
      <c r="K15238" s="2"/>
      <c r="L15238" s="2"/>
    </row>
    <row r="15239" spans="10:12">
      <c r="J15239" s="2"/>
      <c r="K15239" s="2"/>
      <c r="L15239" s="2"/>
    </row>
    <row r="15240" spans="10:12">
      <c r="J15240" s="2"/>
      <c r="K15240" s="2"/>
      <c r="L15240" s="2"/>
    </row>
    <row r="15241" spans="10:12">
      <c r="J15241" s="2"/>
      <c r="K15241" s="2"/>
      <c r="L15241" s="2"/>
    </row>
    <row r="15242" spans="10:12">
      <c r="J15242" s="2"/>
      <c r="K15242" s="2"/>
      <c r="L15242" s="2"/>
    </row>
    <row r="15243" spans="10:12">
      <c r="J15243" s="2"/>
      <c r="K15243" s="2"/>
      <c r="L15243" s="2"/>
    </row>
    <row r="15244" spans="10:12">
      <c r="J15244" s="2"/>
      <c r="K15244" s="2"/>
      <c r="L15244" s="2"/>
    </row>
    <row r="15245" spans="10:12">
      <c r="J15245" s="2"/>
      <c r="K15245" s="2"/>
      <c r="L15245" s="2"/>
    </row>
    <row r="15246" spans="10:12">
      <c r="J15246" s="2"/>
      <c r="K15246" s="2"/>
      <c r="L15246" s="2"/>
    </row>
    <row r="15247" spans="10:12">
      <c r="J15247" s="2"/>
      <c r="K15247" s="2"/>
      <c r="L15247" s="2"/>
    </row>
    <row r="15248" spans="10:12">
      <c r="J15248" s="2"/>
      <c r="K15248" s="2"/>
      <c r="L15248" s="2"/>
    </row>
    <row r="15249" spans="10:12">
      <c r="J15249" s="2"/>
      <c r="K15249" s="2"/>
      <c r="L15249" s="2"/>
    </row>
    <row r="15250" spans="10:12">
      <c r="J15250" s="2"/>
      <c r="K15250" s="2"/>
      <c r="L15250" s="2"/>
    </row>
    <row r="15251" spans="10:12">
      <c r="J15251" s="2"/>
      <c r="K15251" s="2"/>
      <c r="L15251" s="2"/>
    </row>
    <row r="15252" spans="10:12">
      <c r="J15252" s="2"/>
      <c r="K15252" s="2"/>
      <c r="L15252" s="2"/>
    </row>
    <row r="15253" spans="10:12">
      <c r="J15253" s="2"/>
      <c r="K15253" s="2"/>
      <c r="L15253" s="2"/>
    </row>
    <row r="15254" spans="10:12">
      <c r="J15254" s="2"/>
      <c r="K15254" s="2"/>
      <c r="L15254" s="2"/>
    </row>
    <row r="15255" spans="10:12">
      <c r="J15255" s="2"/>
      <c r="K15255" s="2"/>
      <c r="L15255" s="2"/>
    </row>
    <row r="15256" spans="10:12">
      <c r="J15256" s="2"/>
      <c r="K15256" s="2"/>
      <c r="L15256" s="2"/>
    </row>
    <row r="15257" spans="10:12">
      <c r="J15257" s="2"/>
      <c r="K15257" s="2"/>
      <c r="L15257" s="2"/>
    </row>
    <row r="15258" spans="10:12">
      <c r="J15258" s="2"/>
      <c r="K15258" s="2"/>
      <c r="L15258" s="2"/>
    </row>
    <row r="15259" spans="10:12">
      <c r="J15259" s="2"/>
      <c r="K15259" s="2"/>
      <c r="L15259" s="2"/>
    </row>
    <row r="15260" spans="10:12">
      <c r="J15260" s="2"/>
      <c r="K15260" s="2"/>
      <c r="L15260" s="2"/>
    </row>
    <row r="15261" spans="10:12">
      <c r="J15261" s="2"/>
      <c r="K15261" s="2"/>
      <c r="L15261" s="2"/>
    </row>
    <row r="15262" spans="10:12">
      <c r="J15262" s="2"/>
      <c r="K15262" s="2"/>
      <c r="L15262" s="2"/>
    </row>
    <row r="15263" spans="10:12">
      <c r="J15263" s="2"/>
      <c r="K15263" s="2"/>
      <c r="L15263" s="2"/>
    </row>
    <row r="15264" spans="10:12">
      <c r="J15264" s="2"/>
      <c r="K15264" s="2"/>
      <c r="L15264" s="2"/>
    </row>
    <row r="15265" spans="10:12">
      <c r="J15265" s="2"/>
      <c r="K15265" s="2"/>
      <c r="L15265" s="2"/>
    </row>
    <row r="15266" spans="10:12">
      <c r="J15266" s="2"/>
      <c r="K15266" s="2"/>
      <c r="L15266" s="2"/>
    </row>
    <row r="15267" spans="10:12">
      <c r="J15267" s="2"/>
      <c r="K15267" s="2"/>
      <c r="L15267" s="2"/>
    </row>
    <row r="15268" spans="10:12">
      <c r="J15268" s="2"/>
      <c r="K15268" s="2"/>
      <c r="L15268" s="2"/>
    </row>
    <row r="15269" spans="10:12">
      <c r="J15269" s="2"/>
      <c r="K15269" s="2"/>
      <c r="L15269" s="2"/>
    </row>
    <row r="15270" spans="10:12">
      <c r="J15270" s="2"/>
      <c r="K15270" s="2"/>
      <c r="L15270" s="2"/>
    </row>
    <row r="15271" spans="10:12">
      <c r="J15271" s="2"/>
      <c r="K15271" s="2"/>
      <c r="L15271" s="2"/>
    </row>
    <row r="15272" spans="10:12">
      <c r="J15272" s="2"/>
      <c r="K15272" s="2"/>
      <c r="L15272" s="2"/>
    </row>
    <row r="15273" spans="10:12">
      <c r="J15273" s="2"/>
      <c r="K15273" s="2"/>
      <c r="L15273" s="2"/>
    </row>
    <row r="15274" spans="10:12">
      <c r="J15274" s="2"/>
      <c r="K15274" s="2"/>
      <c r="L15274" s="2"/>
    </row>
    <row r="15275" spans="10:12">
      <c r="J15275" s="2"/>
      <c r="K15275" s="2"/>
      <c r="L15275" s="2"/>
    </row>
    <row r="15276" spans="10:12">
      <c r="J15276" s="2"/>
      <c r="K15276" s="2"/>
      <c r="L15276" s="2"/>
    </row>
    <row r="15277" spans="10:12">
      <c r="J15277" s="2"/>
      <c r="K15277" s="2"/>
      <c r="L15277" s="2"/>
    </row>
    <row r="15278" spans="10:12">
      <c r="J15278" s="2"/>
      <c r="K15278" s="2"/>
      <c r="L15278" s="2"/>
    </row>
    <row r="15279" spans="10:12">
      <c r="J15279" s="2"/>
      <c r="K15279" s="2"/>
      <c r="L15279" s="2"/>
    </row>
    <row r="15280" spans="10:12">
      <c r="J15280" s="2"/>
      <c r="K15280" s="2"/>
      <c r="L15280" s="2"/>
    </row>
    <row r="15281" spans="10:12">
      <c r="J15281" s="2"/>
      <c r="K15281" s="2"/>
      <c r="L15281" s="2"/>
    </row>
    <row r="15282" spans="10:12">
      <c r="J15282" s="2"/>
      <c r="K15282" s="2"/>
      <c r="L15282" s="2"/>
    </row>
    <row r="15283" spans="10:12">
      <c r="J15283" s="2"/>
      <c r="K15283" s="2"/>
      <c r="L15283" s="2"/>
    </row>
    <row r="15284" spans="10:12">
      <c r="J15284" s="2"/>
      <c r="K15284" s="2"/>
      <c r="L15284" s="2"/>
    </row>
    <row r="15285" spans="10:12">
      <c r="J15285" s="2"/>
      <c r="K15285" s="2"/>
      <c r="L15285" s="2"/>
    </row>
    <row r="15286" spans="10:12">
      <c r="J15286" s="2"/>
      <c r="K15286" s="2"/>
      <c r="L15286" s="2"/>
    </row>
    <row r="15287" spans="10:12">
      <c r="J15287" s="2"/>
      <c r="K15287" s="2"/>
      <c r="L15287" s="2"/>
    </row>
    <row r="15288" spans="10:12">
      <c r="J15288" s="2"/>
      <c r="K15288" s="2"/>
      <c r="L15288" s="2"/>
    </row>
    <row r="15289" spans="10:12">
      <c r="J15289" s="2"/>
      <c r="K15289" s="2"/>
      <c r="L15289" s="2"/>
    </row>
    <row r="15290" spans="10:12">
      <c r="J15290" s="2"/>
      <c r="K15290" s="2"/>
      <c r="L15290" s="2"/>
    </row>
    <row r="15291" spans="10:12">
      <c r="J15291" s="2"/>
      <c r="K15291" s="2"/>
      <c r="L15291" s="2"/>
    </row>
    <row r="15292" spans="10:12">
      <c r="J15292" s="2"/>
      <c r="K15292" s="2"/>
      <c r="L15292" s="2"/>
    </row>
    <row r="15293" spans="10:12">
      <c r="J15293" s="2"/>
      <c r="K15293" s="2"/>
      <c r="L15293" s="2"/>
    </row>
    <row r="15294" spans="10:12">
      <c r="J15294" s="2"/>
      <c r="K15294" s="2"/>
      <c r="L15294" s="2"/>
    </row>
    <row r="15295" spans="10:12">
      <c r="J15295" s="2"/>
      <c r="K15295" s="2"/>
      <c r="L15295" s="2"/>
    </row>
    <row r="15296" spans="10:12">
      <c r="J15296" s="2"/>
      <c r="K15296" s="2"/>
      <c r="L15296" s="2"/>
    </row>
    <row r="15297" spans="10:12">
      <c r="J15297" s="2"/>
      <c r="K15297" s="2"/>
      <c r="L15297" s="2"/>
    </row>
    <row r="15298" spans="10:12">
      <c r="J15298" s="2"/>
      <c r="K15298" s="2"/>
      <c r="L15298" s="2"/>
    </row>
    <row r="15299" spans="10:12">
      <c r="J15299" s="2"/>
      <c r="K15299" s="2"/>
      <c r="L15299" s="2"/>
    </row>
    <row r="15300" spans="10:12">
      <c r="J15300" s="2"/>
      <c r="K15300" s="2"/>
      <c r="L15300" s="2"/>
    </row>
    <row r="15301" spans="10:12">
      <c r="J15301" s="2"/>
      <c r="K15301" s="2"/>
      <c r="L15301" s="2"/>
    </row>
    <row r="15302" spans="10:12">
      <c r="J15302" s="2"/>
      <c r="K15302" s="2"/>
      <c r="L15302" s="2"/>
    </row>
    <row r="15303" spans="10:12">
      <c r="J15303" s="2"/>
      <c r="K15303" s="2"/>
      <c r="L15303" s="2"/>
    </row>
    <row r="15304" spans="10:12">
      <c r="J15304" s="2"/>
      <c r="K15304" s="2"/>
      <c r="L15304" s="2"/>
    </row>
    <row r="15305" spans="10:12">
      <c r="J15305" s="2"/>
      <c r="K15305" s="2"/>
      <c r="L15305" s="2"/>
    </row>
    <row r="15306" spans="10:12">
      <c r="J15306" s="2"/>
      <c r="K15306" s="2"/>
      <c r="L15306" s="2"/>
    </row>
    <row r="15307" spans="10:12">
      <c r="J15307" s="2"/>
      <c r="K15307" s="2"/>
      <c r="L15307" s="2"/>
    </row>
    <row r="15308" spans="10:12">
      <c r="J15308" s="2"/>
      <c r="K15308" s="2"/>
      <c r="L15308" s="2"/>
    </row>
    <row r="15309" spans="10:12">
      <c r="J15309" s="2"/>
      <c r="K15309" s="2"/>
      <c r="L15309" s="2"/>
    </row>
    <row r="15310" spans="10:12">
      <c r="J15310" s="2"/>
      <c r="K15310" s="2"/>
      <c r="L15310" s="2"/>
    </row>
    <row r="15311" spans="10:12">
      <c r="J15311" s="2"/>
      <c r="K15311" s="2"/>
      <c r="L15311" s="2"/>
    </row>
    <row r="15312" spans="10:12">
      <c r="J15312" s="2"/>
      <c r="K15312" s="2"/>
      <c r="L15312" s="2"/>
    </row>
    <row r="15313" spans="10:12">
      <c r="J15313" s="2"/>
      <c r="K15313" s="2"/>
      <c r="L15313" s="2"/>
    </row>
    <row r="15314" spans="10:12">
      <c r="J15314" s="2"/>
      <c r="K15314" s="2"/>
      <c r="L15314" s="2"/>
    </row>
    <row r="15315" spans="10:12">
      <c r="J15315" s="2"/>
      <c r="K15315" s="2"/>
      <c r="L15315" s="2"/>
    </row>
    <row r="15316" spans="10:12">
      <c r="J15316" s="2"/>
      <c r="K15316" s="2"/>
      <c r="L15316" s="2"/>
    </row>
    <row r="15317" spans="10:12">
      <c r="J15317" s="2"/>
      <c r="K15317" s="2"/>
      <c r="L15317" s="2"/>
    </row>
    <row r="15318" spans="10:12">
      <c r="J15318" s="2"/>
      <c r="K15318" s="2"/>
      <c r="L15318" s="2"/>
    </row>
    <row r="15319" spans="10:12">
      <c r="J15319" s="2"/>
      <c r="K15319" s="2"/>
      <c r="L15319" s="2"/>
    </row>
    <row r="15320" spans="10:12">
      <c r="J15320" s="2"/>
      <c r="K15320" s="2"/>
      <c r="L15320" s="2"/>
    </row>
    <row r="15321" spans="10:12">
      <c r="J15321" s="2"/>
      <c r="K15321" s="2"/>
      <c r="L15321" s="2"/>
    </row>
    <row r="15322" spans="10:12">
      <c r="J15322" s="2"/>
      <c r="K15322" s="2"/>
      <c r="L15322" s="2"/>
    </row>
    <row r="15323" spans="10:12">
      <c r="J15323" s="2"/>
      <c r="K15323" s="2"/>
      <c r="L15323" s="2"/>
    </row>
    <row r="15324" spans="10:12">
      <c r="J15324" s="2"/>
      <c r="K15324" s="2"/>
      <c r="L15324" s="2"/>
    </row>
    <row r="15325" spans="10:12">
      <c r="J15325" s="2"/>
      <c r="K15325" s="2"/>
      <c r="L15325" s="2"/>
    </row>
    <row r="15326" spans="10:12">
      <c r="J15326" s="2"/>
      <c r="K15326" s="2"/>
      <c r="L15326" s="2"/>
    </row>
    <row r="15327" spans="10:12">
      <c r="J15327" s="2"/>
      <c r="K15327" s="2"/>
      <c r="L15327" s="2"/>
    </row>
    <row r="15328" spans="10:12">
      <c r="J15328" s="2"/>
      <c r="K15328" s="2"/>
      <c r="L15328" s="2"/>
    </row>
    <row r="15329" spans="10:12">
      <c r="J15329" s="2"/>
      <c r="K15329" s="2"/>
      <c r="L15329" s="2"/>
    </row>
    <row r="15330" spans="10:12">
      <c r="J15330" s="2"/>
      <c r="K15330" s="2"/>
      <c r="L15330" s="2"/>
    </row>
    <row r="15331" spans="10:12">
      <c r="J15331" s="2"/>
      <c r="K15331" s="2"/>
      <c r="L15331" s="2"/>
    </row>
    <row r="15332" spans="10:12">
      <c r="J15332" s="2"/>
      <c r="K15332" s="2"/>
      <c r="L15332" s="2"/>
    </row>
    <row r="15333" spans="10:12">
      <c r="J15333" s="2"/>
      <c r="K15333" s="2"/>
      <c r="L15333" s="2"/>
    </row>
    <row r="15334" spans="10:12">
      <c r="J15334" s="2"/>
      <c r="K15334" s="2"/>
      <c r="L15334" s="2"/>
    </row>
    <row r="15335" spans="10:12">
      <c r="J15335" s="2"/>
      <c r="K15335" s="2"/>
      <c r="L15335" s="2"/>
    </row>
    <row r="15336" spans="10:12">
      <c r="J15336" s="2"/>
      <c r="K15336" s="2"/>
      <c r="L15336" s="2"/>
    </row>
    <row r="15337" spans="10:12">
      <c r="J15337" s="2"/>
      <c r="K15337" s="2"/>
      <c r="L15337" s="2"/>
    </row>
    <row r="15338" spans="10:12">
      <c r="J15338" s="2"/>
      <c r="K15338" s="2"/>
      <c r="L15338" s="2"/>
    </row>
    <row r="15339" spans="10:12">
      <c r="J15339" s="2"/>
      <c r="K15339" s="2"/>
      <c r="L15339" s="2"/>
    </row>
    <row r="15340" spans="10:12">
      <c r="J15340" s="2"/>
      <c r="K15340" s="2"/>
      <c r="L15340" s="2"/>
    </row>
    <row r="15341" spans="10:12">
      <c r="J15341" s="2"/>
      <c r="K15341" s="2"/>
      <c r="L15341" s="2"/>
    </row>
    <row r="15342" spans="10:12">
      <c r="J15342" s="2"/>
      <c r="K15342" s="2"/>
      <c r="L15342" s="2"/>
    </row>
    <row r="15343" spans="10:12">
      <c r="J15343" s="2"/>
      <c r="K15343" s="2"/>
      <c r="L15343" s="2"/>
    </row>
    <row r="15344" spans="10:12">
      <c r="J15344" s="2"/>
      <c r="K15344" s="2"/>
      <c r="L15344" s="2"/>
    </row>
    <row r="15345" spans="10:12">
      <c r="J15345" s="2"/>
      <c r="K15345" s="2"/>
      <c r="L15345" s="2"/>
    </row>
    <row r="15346" spans="10:12">
      <c r="J15346" s="2"/>
      <c r="K15346" s="2"/>
      <c r="L15346" s="2"/>
    </row>
    <row r="15347" spans="10:12">
      <c r="J15347" s="2"/>
      <c r="K15347" s="2"/>
      <c r="L15347" s="2"/>
    </row>
    <row r="15348" spans="10:12">
      <c r="J15348" s="2"/>
      <c r="K15348" s="2"/>
      <c r="L15348" s="2"/>
    </row>
    <row r="15349" spans="10:12">
      <c r="J15349" s="2"/>
      <c r="K15349" s="2"/>
      <c r="L15349" s="2"/>
    </row>
    <row r="15350" spans="10:12">
      <c r="J15350" s="2"/>
      <c r="K15350" s="2"/>
      <c r="L15350" s="2"/>
    </row>
    <row r="15351" spans="10:12">
      <c r="J15351" s="2"/>
      <c r="K15351" s="2"/>
      <c r="L15351" s="2"/>
    </row>
    <row r="15352" spans="10:12">
      <c r="J15352" s="2"/>
      <c r="K15352" s="2"/>
      <c r="L15352" s="2"/>
    </row>
    <row r="15353" spans="10:12">
      <c r="J15353" s="2"/>
      <c r="K15353" s="2"/>
      <c r="L15353" s="2"/>
    </row>
    <row r="15354" spans="10:12">
      <c r="J15354" s="2"/>
      <c r="K15354" s="2"/>
      <c r="L15354" s="2"/>
    </row>
    <row r="15355" spans="10:12">
      <c r="J15355" s="2"/>
      <c r="K15355" s="2"/>
      <c r="L15355" s="2"/>
    </row>
    <row r="15356" spans="10:12">
      <c r="J15356" s="2"/>
      <c r="K15356" s="2"/>
      <c r="L15356" s="2"/>
    </row>
    <row r="15357" spans="10:12">
      <c r="J15357" s="2"/>
      <c r="K15357" s="2"/>
      <c r="L15357" s="2"/>
    </row>
    <row r="15358" spans="10:12">
      <c r="J15358" s="2"/>
      <c r="K15358" s="2"/>
      <c r="L15358" s="2"/>
    </row>
    <row r="15359" spans="10:12">
      <c r="J15359" s="2"/>
      <c r="K15359" s="2"/>
      <c r="L15359" s="2"/>
    </row>
    <row r="15360" spans="10:12">
      <c r="J15360" s="2"/>
      <c r="K15360" s="2"/>
      <c r="L15360" s="2"/>
    </row>
    <row r="15361" spans="10:12">
      <c r="J15361" s="2"/>
      <c r="K15361" s="2"/>
      <c r="L15361" s="2"/>
    </row>
    <row r="15362" spans="10:12">
      <c r="J15362" s="2"/>
      <c r="K15362" s="2"/>
      <c r="L15362" s="2"/>
    </row>
    <row r="15363" spans="10:12">
      <c r="J15363" s="2"/>
      <c r="K15363" s="2"/>
      <c r="L15363" s="2"/>
    </row>
    <row r="15364" spans="10:12">
      <c r="J15364" s="2"/>
      <c r="K15364" s="2"/>
      <c r="L15364" s="2"/>
    </row>
    <row r="15365" spans="10:12">
      <c r="J15365" s="2"/>
      <c r="K15365" s="2"/>
      <c r="L15365" s="2"/>
    </row>
    <row r="15366" spans="10:12">
      <c r="J15366" s="2"/>
      <c r="K15366" s="2"/>
      <c r="L15366" s="2"/>
    </row>
    <row r="15367" spans="10:12">
      <c r="J15367" s="2"/>
      <c r="K15367" s="2"/>
      <c r="L15367" s="2"/>
    </row>
    <row r="15368" spans="10:12">
      <c r="J15368" s="2"/>
      <c r="K15368" s="2"/>
      <c r="L15368" s="2"/>
    </row>
    <row r="15369" spans="10:12">
      <c r="J15369" s="2"/>
      <c r="K15369" s="2"/>
      <c r="L15369" s="2"/>
    </row>
    <row r="15370" spans="10:12">
      <c r="J15370" s="2"/>
      <c r="K15370" s="2"/>
      <c r="L15370" s="2"/>
    </row>
    <row r="15371" spans="10:12">
      <c r="J15371" s="2"/>
      <c r="K15371" s="2"/>
      <c r="L15371" s="2"/>
    </row>
    <row r="15372" spans="10:12">
      <c r="J15372" s="2"/>
      <c r="K15372" s="2"/>
      <c r="L15372" s="2"/>
    </row>
    <row r="15373" spans="10:12">
      <c r="J15373" s="2"/>
      <c r="K15373" s="2"/>
      <c r="L15373" s="2"/>
    </row>
    <row r="15374" spans="10:12">
      <c r="J15374" s="2"/>
      <c r="K15374" s="2"/>
      <c r="L15374" s="2"/>
    </row>
    <row r="15375" spans="10:12">
      <c r="J15375" s="2"/>
      <c r="K15375" s="2"/>
      <c r="L15375" s="2"/>
    </row>
    <row r="15376" spans="10:12">
      <c r="J15376" s="2"/>
      <c r="K15376" s="2"/>
      <c r="L15376" s="2"/>
    </row>
    <row r="15377" spans="10:12">
      <c r="J15377" s="2"/>
      <c r="K15377" s="2"/>
      <c r="L15377" s="2"/>
    </row>
    <row r="15378" spans="10:12">
      <c r="J15378" s="2"/>
      <c r="K15378" s="2"/>
      <c r="L15378" s="2"/>
    </row>
    <row r="15379" spans="10:12">
      <c r="J15379" s="2"/>
      <c r="K15379" s="2"/>
      <c r="L15379" s="2"/>
    </row>
    <row r="15380" spans="10:12">
      <c r="J15380" s="2"/>
      <c r="K15380" s="2"/>
      <c r="L15380" s="2"/>
    </row>
    <row r="15381" spans="10:12">
      <c r="J15381" s="2"/>
      <c r="K15381" s="2"/>
      <c r="L15381" s="2"/>
    </row>
    <row r="15382" spans="10:12">
      <c r="J15382" s="2"/>
      <c r="K15382" s="2"/>
      <c r="L15382" s="2"/>
    </row>
    <row r="15383" spans="10:12">
      <c r="J15383" s="2"/>
      <c r="K15383" s="2"/>
      <c r="L15383" s="2"/>
    </row>
    <row r="15384" spans="10:12">
      <c r="J15384" s="2"/>
      <c r="K15384" s="2"/>
      <c r="L15384" s="2"/>
    </row>
    <row r="15385" spans="10:12">
      <c r="J15385" s="2"/>
      <c r="K15385" s="2"/>
      <c r="L15385" s="2"/>
    </row>
    <row r="15386" spans="10:12">
      <c r="J15386" s="2"/>
      <c r="K15386" s="2"/>
      <c r="L15386" s="2"/>
    </row>
    <row r="15387" spans="10:12">
      <c r="J15387" s="2"/>
      <c r="K15387" s="2"/>
      <c r="L15387" s="2"/>
    </row>
    <row r="15388" spans="10:12">
      <c r="J15388" s="2"/>
      <c r="K15388" s="2"/>
      <c r="L15388" s="2"/>
    </row>
    <row r="15389" spans="10:12">
      <c r="J15389" s="2"/>
      <c r="K15389" s="2"/>
      <c r="L15389" s="2"/>
    </row>
    <row r="15390" spans="10:12">
      <c r="J15390" s="2"/>
      <c r="K15390" s="2"/>
      <c r="L15390" s="2"/>
    </row>
    <row r="15391" spans="10:12">
      <c r="J15391" s="2"/>
      <c r="K15391" s="2"/>
      <c r="L15391" s="2"/>
    </row>
    <row r="15392" spans="10:12">
      <c r="J15392" s="2"/>
      <c r="K15392" s="2"/>
      <c r="L15392" s="2"/>
    </row>
    <row r="15393" spans="10:12">
      <c r="J15393" s="2"/>
      <c r="K15393" s="2"/>
      <c r="L15393" s="2"/>
    </row>
    <row r="15394" spans="10:12">
      <c r="J15394" s="2"/>
      <c r="K15394" s="2"/>
      <c r="L15394" s="2"/>
    </row>
    <row r="15395" spans="10:12">
      <c r="J15395" s="2"/>
      <c r="K15395" s="2"/>
      <c r="L15395" s="2"/>
    </row>
    <row r="15396" spans="10:12">
      <c r="J15396" s="2"/>
      <c r="K15396" s="2"/>
      <c r="L15396" s="2"/>
    </row>
    <row r="15397" spans="10:12">
      <c r="J15397" s="2"/>
      <c r="K15397" s="2"/>
      <c r="L15397" s="2"/>
    </row>
    <row r="15398" spans="10:12">
      <c r="J15398" s="2"/>
      <c r="K15398" s="2"/>
      <c r="L15398" s="2"/>
    </row>
    <row r="15399" spans="10:12">
      <c r="J15399" s="2"/>
      <c r="K15399" s="2"/>
      <c r="L15399" s="2"/>
    </row>
    <row r="15400" spans="10:12">
      <c r="J15400" s="2"/>
      <c r="K15400" s="2"/>
      <c r="L15400" s="2"/>
    </row>
    <row r="15401" spans="10:12">
      <c r="J15401" s="2"/>
      <c r="K15401" s="2"/>
      <c r="L15401" s="2"/>
    </row>
    <row r="15402" spans="10:12">
      <c r="J15402" s="2"/>
      <c r="K15402" s="2"/>
      <c r="L15402" s="2"/>
    </row>
    <row r="15403" spans="10:12">
      <c r="J15403" s="2"/>
      <c r="K15403" s="2"/>
      <c r="L15403" s="2"/>
    </row>
    <row r="15404" spans="10:12">
      <c r="J15404" s="2"/>
      <c r="K15404" s="2"/>
      <c r="L15404" s="2"/>
    </row>
    <row r="15405" spans="10:12">
      <c r="J15405" s="2"/>
      <c r="K15405" s="2"/>
      <c r="L15405" s="2"/>
    </row>
    <row r="15406" spans="10:12">
      <c r="J15406" s="2"/>
      <c r="K15406" s="2"/>
      <c r="L15406" s="2"/>
    </row>
    <row r="15407" spans="10:12">
      <c r="J15407" s="2"/>
      <c r="K15407" s="2"/>
      <c r="L15407" s="2"/>
    </row>
    <row r="15408" spans="10:12">
      <c r="J15408" s="2"/>
      <c r="K15408" s="2"/>
      <c r="L15408" s="2"/>
    </row>
    <row r="15409" spans="10:12">
      <c r="J15409" s="2"/>
      <c r="K15409" s="2"/>
      <c r="L15409" s="2"/>
    </row>
    <row r="15410" spans="10:12">
      <c r="J15410" s="2"/>
      <c r="K15410" s="2"/>
      <c r="L15410" s="2"/>
    </row>
    <row r="15411" spans="10:12">
      <c r="J15411" s="2"/>
      <c r="K15411" s="2"/>
      <c r="L15411" s="2"/>
    </row>
    <row r="15412" spans="10:12">
      <c r="J15412" s="2"/>
      <c r="K15412" s="2"/>
      <c r="L15412" s="2"/>
    </row>
    <row r="15413" spans="10:12">
      <c r="J15413" s="2"/>
      <c r="K15413" s="2"/>
      <c r="L15413" s="2"/>
    </row>
    <row r="15414" spans="10:12">
      <c r="J15414" s="2"/>
      <c r="K15414" s="2"/>
      <c r="L15414" s="2"/>
    </row>
    <row r="15415" spans="10:12">
      <c r="J15415" s="2"/>
      <c r="K15415" s="2"/>
      <c r="L15415" s="2"/>
    </row>
    <row r="15416" spans="10:12">
      <c r="J15416" s="2"/>
      <c r="K15416" s="2"/>
      <c r="L15416" s="2"/>
    </row>
    <row r="15417" spans="10:12">
      <c r="J15417" s="2"/>
      <c r="K15417" s="2"/>
      <c r="L15417" s="2"/>
    </row>
    <row r="15418" spans="10:12">
      <c r="J15418" s="2"/>
      <c r="K15418" s="2"/>
      <c r="L15418" s="2"/>
    </row>
    <row r="15419" spans="10:12">
      <c r="J15419" s="2"/>
      <c r="K15419" s="2"/>
      <c r="L15419" s="2"/>
    </row>
    <row r="15420" spans="10:12">
      <c r="J15420" s="2"/>
      <c r="K15420" s="2"/>
      <c r="L15420" s="2"/>
    </row>
    <row r="15421" spans="10:12">
      <c r="J15421" s="2"/>
      <c r="K15421" s="2"/>
      <c r="L15421" s="2"/>
    </row>
    <row r="15422" spans="10:12">
      <c r="J15422" s="2"/>
      <c r="K15422" s="2"/>
      <c r="L15422" s="2"/>
    </row>
    <row r="15423" spans="10:12">
      <c r="J15423" s="2"/>
      <c r="K15423" s="2"/>
      <c r="L15423" s="2"/>
    </row>
    <row r="15424" spans="10:12">
      <c r="J15424" s="2"/>
      <c r="K15424" s="2"/>
      <c r="L15424" s="2"/>
    </row>
    <row r="15425" spans="10:12">
      <c r="J15425" s="2"/>
      <c r="K15425" s="2"/>
      <c r="L15425" s="2"/>
    </row>
    <row r="15426" spans="10:12">
      <c r="J15426" s="2"/>
      <c r="K15426" s="2"/>
      <c r="L15426" s="2"/>
    </row>
    <row r="15427" spans="10:12">
      <c r="J15427" s="2"/>
      <c r="K15427" s="2"/>
      <c r="L15427" s="2"/>
    </row>
    <row r="15428" spans="10:12">
      <c r="J15428" s="2"/>
      <c r="K15428" s="2"/>
      <c r="L15428" s="2"/>
    </row>
    <row r="15429" spans="10:12">
      <c r="J15429" s="2"/>
      <c r="K15429" s="2"/>
      <c r="L15429" s="2"/>
    </row>
    <row r="15430" spans="10:12">
      <c r="J15430" s="2"/>
      <c r="K15430" s="2"/>
      <c r="L15430" s="2"/>
    </row>
    <row r="15431" spans="10:12">
      <c r="J15431" s="2"/>
      <c r="K15431" s="2"/>
      <c r="L15431" s="2"/>
    </row>
    <row r="15432" spans="10:12">
      <c r="J15432" s="2"/>
      <c r="K15432" s="2"/>
      <c r="L15432" s="2"/>
    </row>
    <row r="15433" spans="10:12">
      <c r="J15433" s="2"/>
      <c r="K15433" s="2"/>
      <c r="L15433" s="2"/>
    </row>
    <row r="15434" spans="10:12">
      <c r="J15434" s="2"/>
      <c r="K15434" s="2"/>
      <c r="L15434" s="2"/>
    </row>
    <row r="15435" spans="10:12">
      <c r="J15435" s="2"/>
      <c r="K15435" s="2"/>
      <c r="L15435" s="2"/>
    </row>
    <row r="15436" spans="10:12">
      <c r="J15436" s="2"/>
      <c r="K15436" s="2"/>
      <c r="L15436" s="2"/>
    </row>
    <row r="15437" spans="10:12">
      <c r="J15437" s="2"/>
      <c r="K15437" s="2"/>
      <c r="L15437" s="2"/>
    </row>
    <row r="15438" spans="10:12">
      <c r="J15438" s="2"/>
      <c r="K15438" s="2"/>
      <c r="L15438" s="2"/>
    </row>
    <row r="15439" spans="10:12">
      <c r="J15439" s="2"/>
      <c r="K15439" s="2"/>
      <c r="L15439" s="2"/>
    </row>
    <row r="15440" spans="10:12">
      <c r="J15440" s="2"/>
      <c r="K15440" s="2"/>
      <c r="L15440" s="2"/>
    </row>
    <row r="15441" spans="10:12">
      <c r="J15441" s="2"/>
      <c r="K15441" s="2"/>
      <c r="L15441" s="2"/>
    </row>
    <row r="15442" spans="10:12">
      <c r="J15442" s="2"/>
      <c r="K15442" s="2"/>
      <c r="L15442" s="2"/>
    </row>
    <row r="15443" spans="10:12">
      <c r="J15443" s="2"/>
      <c r="K15443" s="2"/>
      <c r="L15443" s="2"/>
    </row>
    <row r="15444" spans="10:12">
      <c r="J15444" s="2"/>
      <c r="K15444" s="2"/>
      <c r="L15444" s="2"/>
    </row>
    <row r="15445" spans="10:12">
      <c r="J15445" s="2"/>
      <c r="K15445" s="2"/>
      <c r="L15445" s="2"/>
    </row>
    <row r="15446" spans="10:12">
      <c r="J15446" s="2"/>
      <c r="K15446" s="2"/>
      <c r="L15446" s="2"/>
    </row>
    <row r="15447" spans="10:12">
      <c r="J15447" s="2"/>
      <c r="K15447" s="2"/>
      <c r="L15447" s="2"/>
    </row>
    <row r="15448" spans="10:12">
      <c r="J15448" s="2"/>
      <c r="K15448" s="2"/>
      <c r="L15448" s="2"/>
    </row>
    <row r="15449" spans="10:12">
      <c r="J15449" s="2"/>
      <c r="K15449" s="2"/>
      <c r="L15449" s="2"/>
    </row>
    <row r="15450" spans="10:12">
      <c r="J15450" s="2"/>
      <c r="K15450" s="2"/>
      <c r="L15450" s="2"/>
    </row>
    <row r="15451" spans="10:12">
      <c r="J15451" s="2"/>
      <c r="K15451" s="2"/>
      <c r="L15451" s="2"/>
    </row>
    <row r="15452" spans="10:12">
      <c r="J15452" s="2"/>
      <c r="K15452" s="2"/>
      <c r="L15452" s="2"/>
    </row>
    <row r="15453" spans="10:12">
      <c r="J15453" s="2"/>
      <c r="K15453" s="2"/>
      <c r="L15453" s="2"/>
    </row>
    <row r="15454" spans="10:12">
      <c r="J15454" s="2"/>
      <c r="K15454" s="2"/>
      <c r="L15454" s="2"/>
    </row>
    <row r="15455" spans="10:12">
      <c r="J15455" s="2"/>
      <c r="K15455" s="2"/>
      <c r="L15455" s="2"/>
    </row>
    <row r="15456" spans="10:12">
      <c r="J15456" s="2"/>
      <c r="K15456" s="2"/>
      <c r="L15456" s="2"/>
    </row>
    <row r="15457" spans="10:12">
      <c r="J15457" s="2"/>
      <c r="K15457" s="2"/>
      <c r="L15457" s="2"/>
    </row>
    <row r="15458" spans="10:12">
      <c r="J15458" s="2"/>
      <c r="K15458" s="2"/>
      <c r="L15458" s="2"/>
    </row>
    <row r="15459" spans="10:12">
      <c r="J15459" s="2"/>
      <c r="K15459" s="2"/>
      <c r="L15459" s="2"/>
    </row>
    <row r="15460" spans="10:12">
      <c r="J15460" s="2"/>
      <c r="K15460" s="2"/>
      <c r="L15460" s="2"/>
    </row>
    <row r="15461" spans="10:12">
      <c r="J15461" s="2"/>
      <c r="K15461" s="2"/>
      <c r="L15461" s="2"/>
    </row>
    <row r="15462" spans="10:12">
      <c r="J15462" s="2"/>
      <c r="K15462" s="2"/>
      <c r="L15462" s="2"/>
    </row>
    <row r="15463" spans="10:12">
      <c r="J15463" s="2"/>
      <c r="K15463" s="2"/>
      <c r="L15463" s="2"/>
    </row>
    <row r="15464" spans="10:12">
      <c r="J15464" s="2"/>
      <c r="K15464" s="2"/>
      <c r="L15464" s="2"/>
    </row>
    <row r="15465" spans="10:12">
      <c r="J15465" s="2"/>
      <c r="K15465" s="2"/>
      <c r="L15465" s="2"/>
    </row>
    <row r="15466" spans="10:12">
      <c r="J15466" s="2"/>
      <c r="K15466" s="2"/>
      <c r="L15466" s="2"/>
    </row>
    <row r="15467" spans="10:12">
      <c r="J15467" s="2"/>
      <c r="K15467" s="2"/>
      <c r="L15467" s="2"/>
    </row>
    <row r="15468" spans="10:12">
      <c r="J15468" s="2"/>
      <c r="K15468" s="2"/>
      <c r="L15468" s="2"/>
    </row>
    <row r="15469" spans="10:12">
      <c r="J15469" s="2"/>
      <c r="K15469" s="2"/>
      <c r="L15469" s="2"/>
    </row>
    <row r="15470" spans="10:12">
      <c r="J15470" s="2"/>
      <c r="K15470" s="2"/>
      <c r="L15470" s="2"/>
    </row>
    <row r="15471" spans="10:12">
      <c r="J15471" s="2"/>
      <c r="K15471" s="2"/>
      <c r="L15471" s="2"/>
    </row>
    <row r="15472" spans="10:12">
      <c r="J15472" s="2"/>
      <c r="K15472" s="2"/>
      <c r="L15472" s="2"/>
    </row>
    <row r="15473" spans="10:12">
      <c r="J15473" s="2"/>
      <c r="K15473" s="2"/>
      <c r="L15473" s="2"/>
    </row>
    <row r="15474" spans="10:12">
      <c r="J15474" s="2"/>
      <c r="K15474" s="2"/>
      <c r="L15474" s="2"/>
    </row>
    <row r="15475" spans="10:12">
      <c r="J15475" s="2"/>
      <c r="K15475" s="2"/>
      <c r="L15475" s="2"/>
    </row>
    <row r="15476" spans="10:12">
      <c r="J15476" s="2"/>
      <c r="K15476" s="2"/>
      <c r="L15476" s="2"/>
    </row>
    <row r="15477" spans="10:12">
      <c r="J15477" s="2"/>
      <c r="K15477" s="2"/>
      <c r="L15477" s="2"/>
    </row>
    <row r="15478" spans="10:12">
      <c r="J15478" s="2"/>
      <c r="K15478" s="2"/>
      <c r="L15478" s="2"/>
    </row>
    <row r="15479" spans="10:12">
      <c r="J15479" s="2"/>
      <c r="K15479" s="2"/>
      <c r="L15479" s="2"/>
    </row>
    <row r="15480" spans="10:12">
      <c r="J15480" s="2"/>
      <c r="K15480" s="2"/>
      <c r="L15480" s="2"/>
    </row>
    <row r="15481" spans="10:12">
      <c r="J15481" s="2"/>
      <c r="K15481" s="2"/>
      <c r="L15481" s="2"/>
    </row>
    <row r="15482" spans="10:12">
      <c r="J15482" s="2"/>
      <c r="K15482" s="2"/>
      <c r="L15482" s="2"/>
    </row>
    <row r="15483" spans="10:12">
      <c r="J15483" s="2"/>
      <c r="K15483" s="2"/>
      <c r="L15483" s="2"/>
    </row>
    <row r="15484" spans="10:12">
      <c r="J15484" s="2"/>
      <c r="K15484" s="2"/>
      <c r="L15484" s="2"/>
    </row>
    <row r="15485" spans="10:12">
      <c r="J15485" s="2"/>
      <c r="K15485" s="2"/>
      <c r="L15485" s="2"/>
    </row>
    <row r="15486" spans="10:12">
      <c r="J15486" s="2"/>
      <c r="K15486" s="2"/>
      <c r="L15486" s="2"/>
    </row>
    <row r="15487" spans="10:12">
      <c r="J15487" s="2"/>
      <c r="K15487" s="2"/>
      <c r="L15487" s="2"/>
    </row>
    <row r="15488" spans="10:12">
      <c r="J15488" s="2"/>
      <c r="K15488" s="2"/>
      <c r="L15488" s="2"/>
    </row>
    <row r="15489" spans="10:12">
      <c r="J15489" s="2"/>
      <c r="K15489" s="2"/>
      <c r="L15489" s="2"/>
    </row>
    <row r="15490" spans="10:12">
      <c r="J15490" s="2"/>
      <c r="K15490" s="2"/>
      <c r="L15490" s="2"/>
    </row>
    <row r="15491" spans="10:12">
      <c r="J15491" s="2"/>
      <c r="K15491" s="2"/>
      <c r="L15491" s="2"/>
    </row>
    <row r="15492" spans="10:12">
      <c r="J15492" s="2"/>
      <c r="K15492" s="2"/>
      <c r="L15492" s="2"/>
    </row>
    <row r="15493" spans="10:12">
      <c r="J15493" s="2"/>
      <c r="K15493" s="2"/>
      <c r="L15493" s="2"/>
    </row>
    <row r="15494" spans="10:12">
      <c r="J15494" s="2"/>
      <c r="K15494" s="2"/>
      <c r="L15494" s="2"/>
    </row>
    <row r="15495" spans="10:12">
      <c r="J15495" s="2"/>
      <c r="K15495" s="2"/>
      <c r="L15495" s="2"/>
    </row>
    <row r="15496" spans="10:12">
      <c r="J15496" s="2"/>
      <c r="K15496" s="2"/>
      <c r="L15496" s="2"/>
    </row>
    <row r="15497" spans="10:12">
      <c r="J15497" s="2"/>
      <c r="K15497" s="2"/>
      <c r="L15497" s="2"/>
    </row>
    <row r="15498" spans="10:12">
      <c r="J15498" s="2"/>
      <c r="K15498" s="2"/>
      <c r="L15498" s="2"/>
    </row>
    <row r="15499" spans="10:12">
      <c r="J15499" s="2"/>
      <c r="K15499" s="2"/>
      <c r="L15499" s="2"/>
    </row>
    <row r="15500" spans="10:12">
      <c r="J15500" s="2"/>
      <c r="K15500" s="2"/>
      <c r="L15500" s="2"/>
    </row>
    <row r="15501" spans="10:12">
      <c r="J15501" s="2"/>
      <c r="K15501" s="2"/>
      <c r="L15501" s="2"/>
    </row>
    <row r="15502" spans="10:12">
      <c r="J15502" s="2"/>
      <c r="K15502" s="2"/>
      <c r="L15502" s="2"/>
    </row>
    <row r="15503" spans="10:12">
      <c r="J15503" s="2"/>
      <c r="K15503" s="2"/>
      <c r="L15503" s="2"/>
    </row>
    <row r="15504" spans="10:12">
      <c r="J15504" s="2"/>
      <c r="K15504" s="2"/>
      <c r="L15504" s="2"/>
    </row>
    <row r="15505" spans="10:12">
      <c r="J15505" s="2"/>
      <c r="K15505" s="2"/>
      <c r="L15505" s="2"/>
    </row>
    <row r="15506" spans="10:12">
      <c r="J15506" s="2"/>
      <c r="K15506" s="2"/>
      <c r="L15506" s="2"/>
    </row>
    <row r="15507" spans="10:12">
      <c r="J15507" s="2"/>
      <c r="K15507" s="2"/>
      <c r="L15507" s="2"/>
    </row>
    <row r="15508" spans="10:12">
      <c r="J15508" s="2"/>
      <c r="K15508" s="2"/>
      <c r="L15508" s="2"/>
    </row>
    <row r="15509" spans="10:12">
      <c r="J15509" s="2"/>
      <c r="K15509" s="2"/>
      <c r="L15509" s="2"/>
    </row>
    <row r="15510" spans="10:12">
      <c r="J15510" s="2"/>
      <c r="K15510" s="2"/>
      <c r="L15510" s="2"/>
    </row>
    <row r="15511" spans="10:12">
      <c r="J15511" s="2"/>
      <c r="K15511" s="2"/>
      <c r="L15511" s="2"/>
    </row>
    <row r="15512" spans="10:12">
      <c r="J15512" s="2"/>
      <c r="K15512" s="2"/>
      <c r="L15512" s="2"/>
    </row>
    <row r="15513" spans="10:12">
      <c r="J15513" s="2"/>
      <c r="K15513" s="2"/>
      <c r="L15513" s="2"/>
    </row>
    <row r="15514" spans="10:12">
      <c r="J15514" s="2"/>
      <c r="K15514" s="2"/>
      <c r="L15514" s="2"/>
    </row>
    <row r="15515" spans="10:12">
      <c r="J15515" s="2"/>
      <c r="K15515" s="2"/>
      <c r="L15515" s="2"/>
    </row>
    <row r="15516" spans="10:12">
      <c r="J15516" s="2"/>
      <c r="K15516" s="2"/>
      <c r="L15516" s="2"/>
    </row>
    <row r="15517" spans="10:12">
      <c r="J15517" s="2"/>
      <c r="K15517" s="2"/>
      <c r="L15517" s="2"/>
    </row>
    <row r="15518" spans="10:12">
      <c r="J15518" s="2"/>
      <c r="K15518" s="2"/>
      <c r="L15518" s="2"/>
    </row>
    <row r="15519" spans="10:12">
      <c r="J15519" s="2"/>
      <c r="K15519" s="2"/>
      <c r="L15519" s="2"/>
    </row>
    <row r="15520" spans="10:12">
      <c r="J15520" s="2"/>
      <c r="K15520" s="2"/>
      <c r="L15520" s="2"/>
    </row>
    <row r="15521" spans="10:12">
      <c r="J15521" s="2"/>
      <c r="K15521" s="2"/>
      <c r="L15521" s="2"/>
    </row>
    <row r="15522" spans="10:12">
      <c r="J15522" s="2"/>
      <c r="K15522" s="2"/>
      <c r="L15522" s="2"/>
    </row>
    <row r="15523" spans="10:12">
      <c r="J15523" s="2"/>
      <c r="K15523" s="2"/>
      <c r="L15523" s="2"/>
    </row>
    <row r="15524" spans="10:12">
      <c r="J15524" s="2"/>
      <c r="K15524" s="2"/>
      <c r="L15524" s="2"/>
    </row>
    <row r="15525" spans="10:12">
      <c r="J15525" s="2"/>
      <c r="K15525" s="2"/>
      <c r="L15525" s="2"/>
    </row>
    <row r="15526" spans="10:12">
      <c r="J15526" s="2"/>
      <c r="K15526" s="2"/>
      <c r="L15526" s="2"/>
    </row>
    <row r="15527" spans="10:12">
      <c r="J15527" s="2"/>
      <c r="K15527" s="2"/>
      <c r="L15527" s="2"/>
    </row>
    <row r="15528" spans="10:12">
      <c r="J15528" s="2"/>
      <c r="K15528" s="2"/>
      <c r="L15528" s="2"/>
    </row>
    <row r="15529" spans="10:12">
      <c r="J15529" s="2"/>
      <c r="K15529" s="2"/>
      <c r="L15529" s="2"/>
    </row>
    <row r="15530" spans="10:12">
      <c r="J15530" s="2"/>
      <c r="K15530" s="2"/>
      <c r="L15530" s="2"/>
    </row>
    <row r="15531" spans="10:12">
      <c r="J15531" s="2"/>
      <c r="K15531" s="2"/>
      <c r="L15531" s="2"/>
    </row>
    <row r="15532" spans="10:12">
      <c r="J15532" s="2"/>
      <c r="K15532" s="2"/>
      <c r="L15532" s="2"/>
    </row>
    <row r="15533" spans="10:12">
      <c r="J15533" s="2"/>
      <c r="K15533" s="2"/>
      <c r="L15533" s="2"/>
    </row>
    <row r="15534" spans="10:12">
      <c r="J15534" s="2"/>
      <c r="K15534" s="2"/>
      <c r="L15534" s="2"/>
    </row>
    <row r="15535" spans="10:12">
      <c r="J15535" s="2"/>
      <c r="K15535" s="2"/>
      <c r="L15535" s="2"/>
    </row>
    <row r="15536" spans="10:12">
      <c r="J15536" s="2"/>
      <c r="K15536" s="2"/>
      <c r="L15536" s="2"/>
    </row>
    <row r="15537" spans="10:12">
      <c r="J15537" s="2"/>
      <c r="K15537" s="2"/>
      <c r="L15537" s="2"/>
    </row>
    <row r="15538" spans="10:12">
      <c r="J15538" s="2"/>
      <c r="K15538" s="2"/>
      <c r="L15538" s="2"/>
    </row>
    <row r="15539" spans="10:12">
      <c r="J15539" s="2"/>
      <c r="K15539" s="2"/>
      <c r="L15539" s="2"/>
    </row>
    <row r="15540" spans="10:12">
      <c r="J15540" s="2"/>
      <c r="K15540" s="2"/>
      <c r="L15540" s="2"/>
    </row>
    <row r="15541" spans="10:12">
      <c r="J15541" s="2"/>
      <c r="K15541" s="2"/>
      <c r="L15541" s="2"/>
    </row>
    <row r="15542" spans="10:12">
      <c r="J15542" s="2"/>
      <c r="K15542" s="2"/>
      <c r="L15542" s="2"/>
    </row>
    <row r="15543" spans="10:12">
      <c r="J15543" s="2"/>
      <c r="K15543" s="2"/>
      <c r="L15543" s="2"/>
    </row>
    <row r="15544" spans="10:12">
      <c r="J15544" s="2"/>
      <c r="K15544" s="2"/>
      <c r="L15544" s="2"/>
    </row>
    <row r="15545" spans="10:12">
      <c r="J15545" s="2"/>
      <c r="K15545" s="2"/>
      <c r="L15545" s="2"/>
    </row>
    <row r="15546" spans="10:12">
      <c r="J15546" s="2"/>
      <c r="K15546" s="2"/>
      <c r="L15546" s="2"/>
    </row>
    <row r="15547" spans="10:12">
      <c r="J15547" s="2"/>
      <c r="K15547" s="2"/>
      <c r="L15547" s="2"/>
    </row>
    <row r="15548" spans="10:12">
      <c r="J15548" s="2"/>
      <c r="K15548" s="2"/>
      <c r="L15548" s="2"/>
    </row>
    <row r="15549" spans="10:12">
      <c r="J15549" s="2"/>
      <c r="K15549" s="2"/>
      <c r="L15549" s="2"/>
    </row>
    <row r="15550" spans="10:12">
      <c r="J15550" s="2"/>
      <c r="K15550" s="2"/>
      <c r="L15550" s="2"/>
    </row>
    <row r="15551" spans="10:12">
      <c r="J15551" s="2"/>
      <c r="K15551" s="2"/>
      <c r="L15551" s="2"/>
    </row>
    <row r="15552" spans="10:12">
      <c r="J15552" s="2"/>
      <c r="K15552" s="2"/>
      <c r="L15552" s="2"/>
    </row>
    <row r="15553" spans="10:12">
      <c r="J15553" s="2"/>
      <c r="K15553" s="2"/>
      <c r="L15553" s="2"/>
    </row>
    <row r="15554" spans="10:12">
      <c r="J15554" s="2"/>
      <c r="K15554" s="2"/>
      <c r="L15554" s="2"/>
    </row>
    <row r="15555" spans="10:12">
      <c r="J15555" s="2"/>
      <c r="K15555" s="2"/>
      <c r="L15555" s="2"/>
    </row>
    <row r="15556" spans="10:12">
      <c r="J15556" s="2"/>
      <c r="K15556" s="2"/>
      <c r="L15556" s="2"/>
    </row>
    <row r="15557" spans="10:12">
      <c r="J15557" s="2"/>
      <c r="K15557" s="2"/>
      <c r="L15557" s="2"/>
    </row>
    <row r="15558" spans="10:12">
      <c r="J15558" s="2"/>
      <c r="K15558" s="2"/>
      <c r="L15558" s="2"/>
    </row>
    <row r="15559" spans="10:12">
      <c r="J15559" s="2"/>
      <c r="K15559" s="2"/>
      <c r="L15559" s="2"/>
    </row>
    <row r="15560" spans="10:12">
      <c r="J15560" s="2"/>
      <c r="K15560" s="2"/>
      <c r="L15560" s="2"/>
    </row>
    <row r="15561" spans="10:12">
      <c r="J15561" s="2"/>
      <c r="K15561" s="2"/>
      <c r="L15561" s="2"/>
    </row>
    <row r="15562" spans="10:12">
      <c r="J15562" s="2"/>
      <c r="K15562" s="2"/>
      <c r="L15562" s="2"/>
    </row>
    <row r="15563" spans="10:12">
      <c r="J15563" s="2"/>
      <c r="K15563" s="2"/>
      <c r="L15563" s="2"/>
    </row>
    <row r="15564" spans="10:12">
      <c r="J15564" s="2"/>
      <c r="K15564" s="2"/>
      <c r="L15564" s="2"/>
    </row>
    <row r="15565" spans="10:12">
      <c r="J15565" s="2"/>
      <c r="K15565" s="2"/>
      <c r="L15565" s="2"/>
    </row>
    <row r="15566" spans="10:12">
      <c r="J15566" s="2"/>
      <c r="K15566" s="2"/>
      <c r="L15566" s="2"/>
    </row>
    <row r="15567" spans="10:12">
      <c r="J15567" s="2"/>
      <c r="K15567" s="2"/>
      <c r="L15567" s="2"/>
    </row>
    <row r="15568" spans="10:12">
      <c r="J15568" s="2"/>
      <c r="K15568" s="2"/>
      <c r="L15568" s="2"/>
    </row>
    <row r="15569" spans="10:12">
      <c r="J15569" s="2"/>
      <c r="K15569" s="2"/>
      <c r="L15569" s="2"/>
    </row>
    <row r="15570" spans="10:12">
      <c r="J15570" s="2"/>
      <c r="K15570" s="2"/>
      <c r="L15570" s="2"/>
    </row>
    <row r="15571" spans="10:12">
      <c r="J15571" s="2"/>
      <c r="K15571" s="2"/>
      <c r="L15571" s="2"/>
    </row>
    <row r="15572" spans="10:12">
      <c r="J15572" s="2"/>
      <c r="K15572" s="2"/>
      <c r="L15572" s="2"/>
    </row>
    <row r="15573" spans="10:12">
      <c r="J15573" s="2"/>
      <c r="K15573" s="2"/>
      <c r="L15573" s="2"/>
    </row>
    <row r="15574" spans="10:12">
      <c r="J15574" s="2"/>
      <c r="K15574" s="2"/>
      <c r="L15574" s="2"/>
    </row>
    <row r="15575" spans="10:12">
      <c r="J15575" s="2"/>
      <c r="K15575" s="2"/>
      <c r="L15575" s="2"/>
    </row>
    <row r="15576" spans="10:12">
      <c r="J15576" s="2"/>
      <c r="K15576" s="2"/>
      <c r="L15576" s="2"/>
    </row>
    <row r="15577" spans="10:12">
      <c r="J15577" s="2"/>
      <c r="K15577" s="2"/>
      <c r="L15577" s="2"/>
    </row>
    <row r="15578" spans="10:12">
      <c r="J15578" s="2"/>
      <c r="K15578" s="2"/>
      <c r="L15578" s="2"/>
    </row>
    <row r="15579" spans="10:12">
      <c r="J15579" s="2"/>
      <c r="K15579" s="2"/>
      <c r="L15579" s="2"/>
    </row>
    <row r="15580" spans="10:12">
      <c r="J15580" s="2"/>
      <c r="K15580" s="2"/>
      <c r="L15580" s="2"/>
    </row>
    <row r="15581" spans="10:12">
      <c r="J15581" s="2"/>
      <c r="K15581" s="2"/>
      <c r="L15581" s="2"/>
    </row>
    <row r="15582" spans="10:12">
      <c r="J15582" s="2"/>
      <c r="K15582" s="2"/>
      <c r="L15582" s="2"/>
    </row>
    <row r="15583" spans="10:12">
      <c r="J15583" s="2"/>
      <c r="K15583" s="2"/>
      <c r="L15583" s="2"/>
    </row>
    <row r="15584" spans="10:12">
      <c r="J15584" s="2"/>
      <c r="K15584" s="2"/>
      <c r="L15584" s="2"/>
    </row>
    <row r="15585" spans="10:12">
      <c r="J15585" s="2"/>
      <c r="K15585" s="2"/>
      <c r="L15585" s="2"/>
    </row>
    <row r="15586" spans="10:12">
      <c r="J15586" s="2"/>
      <c r="K15586" s="2"/>
      <c r="L15586" s="2"/>
    </row>
    <row r="15587" spans="10:12">
      <c r="J15587" s="2"/>
      <c r="K15587" s="2"/>
      <c r="L15587" s="2"/>
    </row>
    <row r="15588" spans="10:12">
      <c r="J15588" s="2"/>
      <c r="K15588" s="2"/>
      <c r="L15588" s="2"/>
    </row>
    <row r="15589" spans="10:12">
      <c r="J15589" s="2"/>
      <c r="K15589" s="2"/>
      <c r="L15589" s="2"/>
    </row>
    <row r="15590" spans="10:12">
      <c r="J15590" s="2"/>
      <c r="K15590" s="2"/>
      <c r="L15590" s="2"/>
    </row>
    <row r="15591" spans="10:12">
      <c r="J15591" s="2"/>
      <c r="K15591" s="2"/>
      <c r="L15591" s="2"/>
    </row>
    <row r="15592" spans="10:12">
      <c r="J15592" s="2"/>
      <c r="K15592" s="2"/>
      <c r="L15592" s="2"/>
    </row>
    <row r="15593" spans="10:12">
      <c r="J15593" s="2"/>
      <c r="K15593" s="2"/>
      <c r="L15593" s="2"/>
    </row>
    <row r="15594" spans="10:12">
      <c r="J15594" s="2"/>
      <c r="K15594" s="2"/>
      <c r="L15594" s="2"/>
    </row>
    <row r="15595" spans="10:12">
      <c r="J15595" s="2"/>
      <c r="K15595" s="2"/>
      <c r="L15595" s="2"/>
    </row>
    <row r="15596" spans="10:12">
      <c r="J15596" s="2"/>
      <c r="K15596" s="2"/>
      <c r="L15596" s="2"/>
    </row>
    <row r="15597" spans="10:12">
      <c r="J15597" s="2"/>
      <c r="K15597" s="2"/>
      <c r="L15597" s="2"/>
    </row>
    <row r="15598" spans="10:12">
      <c r="J15598" s="2"/>
      <c r="K15598" s="2"/>
      <c r="L15598" s="2"/>
    </row>
    <row r="15599" spans="10:12">
      <c r="J15599" s="2"/>
      <c r="K15599" s="2"/>
      <c r="L15599" s="2"/>
    </row>
    <row r="15600" spans="10:12">
      <c r="J15600" s="2"/>
      <c r="K15600" s="2"/>
      <c r="L15600" s="2"/>
    </row>
    <row r="15601" spans="10:12">
      <c r="J15601" s="2"/>
      <c r="K15601" s="2"/>
      <c r="L15601" s="2"/>
    </row>
    <row r="15602" spans="10:12">
      <c r="J15602" s="2"/>
      <c r="K15602" s="2"/>
      <c r="L15602" s="2"/>
    </row>
    <row r="15603" spans="10:12">
      <c r="J15603" s="2"/>
      <c r="K15603" s="2"/>
      <c r="L15603" s="2"/>
    </row>
    <row r="15604" spans="10:12">
      <c r="J15604" s="2"/>
      <c r="K15604" s="2"/>
      <c r="L15604" s="2"/>
    </row>
    <row r="15605" spans="10:12">
      <c r="J15605" s="2"/>
      <c r="K15605" s="2"/>
      <c r="L15605" s="2"/>
    </row>
    <row r="15606" spans="10:12">
      <c r="J15606" s="2"/>
      <c r="K15606" s="2"/>
      <c r="L15606" s="2"/>
    </row>
    <row r="15607" spans="10:12">
      <c r="J15607" s="2"/>
      <c r="K15607" s="2"/>
      <c r="L15607" s="2"/>
    </row>
    <row r="15608" spans="10:12">
      <c r="J15608" s="2"/>
      <c r="K15608" s="2"/>
      <c r="L15608" s="2"/>
    </row>
    <row r="15609" spans="10:12">
      <c r="J15609" s="2"/>
      <c r="K15609" s="2"/>
      <c r="L15609" s="2"/>
    </row>
    <row r="15610" spans="10:12">
      <c r="J15610" s="2"/>
      <c r="K15610" s="2"/>
      <c r="L15610" s="2"/>
    </row>
    <row r="15611" spans="10:12">
      <c r="J15611" s="2"/>
      <c r="K15611" s="2"/>
      <c r="L15611" s="2"/>
    </row>
    <row r="15612" spans="10:12">
      <c r="J15612" s="2"/>
      <c r="K15612" s="2"/>
      <c r="L15612" s="2"/>
    </row>
    <row r="15613" spans="10:12">
      <c r="J15613" s="2"/>
      <c r="K15613" s="2"/>
      <c r="L15613" s="2"/>
    </row>
    <row r="15614" spans="10:12">
      <c r="J15614" s="2"/>
      <c r="K15614" s="2"/>
      <c r="L15614" s="2"/>
    </row>
    <row r="15615" spans="10:12">
      <c r="J15615" s="2"/>
      <c r="K15615" s="2"/>
      <c r="L15615" s="2"/>
    </row>
    <row r="15616" spans="10:12">
      <c r="J15616" s="2"/>
      <c r="K15616" s="2"/>
      <c r="L15616" s="2"/>
    </row>
    <row r="15617" spans="10:12">
      <c r="J15617" s="2"/>
      <c r="K15617" s="2"/>
      <c r="L15617" s="2"/>
    </row>
    <row r="15618" spans="10:12">
      <c r="J15618" s="2"/>
      <c r="K15618" s="2"/>
      <c r="L15618" s="2"/>
    </row>
    <row r="15619" spans="10:12">
      <c r="J15619" s="2"/>
      <c r="K15619" s="2"/>
      <c r="L15619" s="2"/>
    </row>
    <row r="15620" spans="10:12">
      <c r="J15620" s="2"/>
      <c r="K15620" s="2"/>
      <c r="L15620" s="2"/>
    </row>
    <row r="15621" spans="10:12">
      <c r="J15621" s="2"/>
      <c r="K15621" s="2"/>
      <c r="L15621" s="2"/>
    </row>
    <row r="15622" spans="10:12">
      <c r="J15622" s="2"/>
      <c r="K15622" s="2"/>
      <c r="L15622" s="2"/>
    </row>
    <row r="15623" spans="10:12">
      <c r="J15623" s="2"/>
      <c r="K15623" s="2"/>
      <c r="L15623" s="2"/>
    </row>
    <row r="15624" spans="10:12">
      <c r="J15624" s="2"/>
      <c r="K15624" s="2"/>
      <c r="L15624" s="2"/>
    </row>
    <row r="15625" spans="10:12">
      <c r="J15625" s="2"/>
      <c r="K15625" s="2"/>
      <c r="L15625" s="2"/>
    </row>
    <row r="15626" spans="10:12">
      <c r="J15626" s="2"/>
      <c r="K15626" s="2"/>
      <c r="L15626" s="2"/>
    </row>
    <row r="15627" spans="10:12">
      <c r="J15627" s="2"/>
      <c r="K15627" s="2"/>
      <c r="L15627" s="2"/>
    </row>
    <row r="15628" spans="10:12">
      <c r="J15628" s="2"/>
      <c r="K15628" s="2"/>
      <c r="L15628" s="2"/>
    </row>
    <row r="15629" spans="10:12">
      <c r="J15629" s="2"/>
      <c r="K15629" s="2"/>
      <c r="L15629" s="2"/>
    </row>
    <row r="15630" spans="10:12">
      <c r="J15630" s="2"/>
      <c r="K15630" s="2"/>
      <c r="L15630" s="2"/>
    </row>
    <row r="15631" spans="10:12">
      <c r="J15631" s="2"/>
      <c r="K15631" s="2"/>
      <c r="L15631" s="2"/>
    </row>
    <row r="15632" spans="10:12">
      <c r="J15632" s="2"/>
      <c r="K15632" s="2"/>
      <c r="L15632" s="2"/>
    </row>
    <row r="15633" spans="10:12">
      <c r="J15633" s="2"/>
      <c r="K15633" s="2"/>
      <c r="L15633" s="2"/>
    </row>
    <row r="15634" spans="10:12">
      <c r="J15634" s="2"/>
      <c r="K15634" s="2"/>
      <c r="L15634" s="2"/>
    </row>
    <row r="15635" spans="10:12">
      <c r="J15635" s="2"/>
      <c r="K15635" s="2"/>
      <c r="L15635" s="2"/>
    </row>
    <row r="15636" spans="10:12">
      <c r="J15636" s="2"/>
      <c r="K15636" s="2"/>
      <c r="L15636" s="2"/>
    </row>
    <row r="15637" spans="10:12">
      <c r="J15637" s="2"/>
      <c r="K15637" s="2"/>
      <c r="L15637" s="2"/>
    </row>
    <row r="15638" spans="10:12">
      <c r="J15638" s="2"/>
      <c r="K15638" s="2"/>
      <c r="L15638" s="2"/>
    </row>
    <row r="15639" spans="10:12">
      <c r="J15639" s="2"/>
      <c r="K15639" s="2"/>
      <c r="L15639" s="2"/>
    </row>
    <row r="15640" spans="10:12">
      <c r="J15640" s="2"/>
      <c r="K15640" s="2"/>
      <c r="L15640" s="2"/>
    </row>
    <row r="15641" spans="10:12">
      <c r="J15641" s="2"/>
      <c r="K15641" s="2"/>
      <c r="L15641" s="2"/>
    </row>
    <row r="15642" spans="10:12">
      <c r="J15642" s="2"/>
      <c r="K15642" s="2"/>
      <c r="L15642" s="2"/>
    </row>
    <row r="15643" spans="10:12">
      <c r="J15643" s="2"/>
      <c r="K15643" s="2"/>
      <c r="L15643" s="2"/>
    </row>
    <row r="15644" spans="10:12">
      <c r="J15644" s="2"/>
      <c r="K15644" s="2"/>
      <c r="L15644" s="2"/>
    </row>
    <row r="15645" spans="10:12">
      <c r="J15645" s="2"/>
      <c r="K15645" s="2"/>
      <c r="L15645" s="2"/>
    </row>
    <row r="15646" spans="10:12">
      <c r="J15646" s="2"/>
      <c r="K15646" s="2"/>
      <c r="L15646" s="2"/>
    </row>
    <row r="15647" spans="10:12">
      <c r="J15647" s="2"/>
      <c r="K15647" s="2"/>
      <c r="L15647" s="2"/>
    </row>
    <row r="15648" spans="10:12">
      <c r="J15648" s="2"/>
      <c r="K15648" s="2"/>
      <c r="L15648" s="2"/>
    </row>
    <row r="15649" spans="10:12">
      <c r="J15649" s="2"/>
      <c r="K15649" s="2"/>
      <c r="L15649" s="2"/>
    </row>
    <row r="15650" spans="10:12">
      <c r="J15650" s="2"/>
      <c r="K15650" s="2"/>
      <c r="L15650" s="2"/>
    </row>
    <row r="15651" spans="10:12">
      <c r="J15651" s="2"/>
      <c r="K15651" s="2"/>
      <c r="L15651" s="2"/>
    </row>
    <row r="15652" spans="10:12">
      <c r="J15652" s="2"/>
      <c r="K15652" s="2"/>
      <c r="L15652" s="2"/>
    </row>
    <row r="15653" spans="10:12">
      <c r="J15653" s="2"/>
      <c r="K15653" s="2"/>
      <c r="L15653" s="2"/>
    </row>
    <row r="15654" spans="10:12">
      <c r="J15654" s="2"/>
      <c r="K15654" s="2"/>
      <c r="L15654" s="2"/>
    </row>
    <row r="15655" spans="10:12">
      <c r="J15655" s="2"/>
      <c r="K15655" s="2"/>
      <c r="L15655" s="2"/>
    </row>
    <row r="15656" spans="10:12">
      <c r="J15656" s="2"/>
      <c r="K15656" s="2"/>
      <c r="L15656" s="2"/>
    </row>
    <row r="15657" spans="10:12">
      <c r="J15657" s="2"/>
      <c r="K15657" s="2"/>
      <c r="L15657" s="2"/>
    </row>
    <row r="15658" spans="10:12">
      <c r="J15658" s="2"/>
      <c r="K15658" s="2"/>
      <c r="L15658" s="2"/>
    </row>
    <row r="15659" spans="10:12">
      <c r="J15659" s="2"/>
      <c r="K15659" s="2"/>
      <c r="L15659" s="2"/>
    </row>
    <row r="15660" spans="10:12">
      <c r="J15660" s="2"/>
      <c r="K15660" s="2"/>
      <c r="L15660" s="2"/>
    </row>
    <row r="15661" spans="10:12">
      <c r="J15661" s="2"/>
      <c r="K15661" s="2"/>
      <c r="L15661" s="2"/>
    </row>
    <row r="15662" spans="10:12">
      <c r="J15662" s="2"/>
      <c r="K15662" s="2"/>
      <c r="L15662" s="2"/>
    </row>
    <row r="15663" spans="10:12">
      <c r="J15663" s="2"/>
      <c r="K15663" s="2"/>
      <c r="L15663" s="2"/>
    </row>
    <row r="15664" spans="10:12">
      <c r="J15664" s="2"/>
      <c r="K15664" s="2"/>
      <c r="L15664" s="2"/>
    </row>
    <row r="15665" spans="10:12">
      <c r="J15665" s="2"/>
      <c r="K15665" s="2"/>
      <c r="L15665" s="2"/>
    </row>
    <row r="15666" spans="10:12">
      <c r="J15666" s="2"/>
      <c r="K15666" s="2"/>
      <c r="L15666" s="2"/>
    </row>
    <row r="15667" spans="10:12">
      <c r="J15667" s="2"/>
      <c r="K15667" s="2"/>
      <c r="L15667" s="2"/>
    </row>
    <row r="15668" spans="10:12">
      <c r="J15668" s="2"/>
      <c r="K15668" s="2"/>
      <c r="L15668" s="2"/>
    </row>
    <row r="15669" spans="10:12">
      <c r="J15669" s="2"/>
      <c r="K15669" s="2"/>
      <c r="L15669" s="2"/>
    </row>
    <row r="15670" spans="10:12">
      <c r="J15670" s="2"/>
      <c r="K15670" s="2"/>
      <c r="L15670" s="2"/>
    </row>
    <row r="15671" spans="10:12">
      <c r="J15671" s="2"/>
      <c r="K15671" s="2"/>
      <c r="L15671" s="2"/>
    </row>
    <row r="15672" spans="10:12">
      <c r="J15672" s="2"/>
      <c r="K15672" s="2"/>
      <c r="L15672" s="2"/>
    </row>
    <row r="15673" spans="10:12">
      <c r="J15673" s="2"/>
      <c r="K15673" s="2"/>
      <c r="L15673" s="2"/>
    </row>
    <row r="15674" spans="10:12">
      <c r="J15674" s="2"/>
      <c r="K15674" s="2"/>
      <c r="L15674" s="2"/>
    </row>
    <row r="15675" spans="10:12">
      <c r="J15675" s="2"/>
      <c r="K15675" s="2"/>
      <c r="L15675" s="2"/>
    </row>
    <row r="15676" spans="10:12">
      <c r="J15676" s="2"/>
      <c r="K15676" s="2"/>
      <c r="L15676" s="2"/>
    </row>
    <row r="15677" spans="10:12">
      <c r="J15677" s="2"/>
      <c r="K15677" s="2"/>
      <c r="L15677" s="2"/>
    </row>
    <row r="15678" spans="10:12">
      <c r="J15678" s="2"/>
      <c r="K15678" s="2"/>
      <c r="L15678" s="2"/>
    </row>
    <row r="15679" spans="10:12">
      <c r="J15679" s="2"/>
      <c r="K15679" s="2"/>
      <c r="L15679" s="2"/>
    </row>
    <row r="15680" spans="10:12">
      <c r="J15680" s="2"/>
      <c r="K15680" s="2"/>
      <c r="L15680" s="2"/>
    </row>
    <row r="15681" spans="10:12">
      <c r="J15681" s="2"/>
      <c r="K15681" s="2"/>
      <c r="L15681" s="2"/>
    </row>
    <row r="15682" spans="10:12">
      <c r="J15682" s="2"/>
      <c r="K15682" s="2"/>
      <c r="L15682" s="2"/>
    </row>
    <row r="15683" spans="10:12">
      <c r="J15683" s="2"/>
      <c r="K15683" s="2"/>
      <c r="L15683" s="2"/>
    </row>
    <row r="15684" spans="10:12">
      <c r="J15684" s="2"/>
      <c r="K15684" s="2"/>
      <c r="L15684" s="2"/>
    </row>
    <row r="15685" spans="10:12">
      <c r="J15685" s="2"/>
      <c r="K15685" s="2"/>
      <c r="L15685" s="2"/>
    </row>
    <row r="15686" spans="10:12">
      <c r="J15686" s="2"/>
      <c r="K15686" s="2"/>
      <c r="L15686" s="2"/>
    </row>
    <row r="15687" spans="10:12">
      <c r="J15687" s="2"/>
      <c r="K15687" s="2"/>
      <c r="L15687" s="2"/>
    </row>
    <row r="15688" spans="10:12">
      <c r="J15688" s="2"/>
      <c r="K15688" s="2"/>
      <c r="L15688" s="2"/>
    </row>
    <row r="15689" spans="10:12">
      <c r="J15689" s="2"/>
      <c r="K15689" s="2"/>
      <c r="L15689" s="2"/>
    </row>
    <row r="15690" spans="10:12">
      <c r="J15690" s="2"/>
      <c r="K15690" s="2"/>
      <c r="L15690" s="2"/>
    </row>
    <row r="15691" spans="10:12">
      <c r="J15691" s="2"/>
      <c r="K15691" s="2"/>
      <c r="L15691" s="2"/>
    </row>
    <row r="15692" spans="10:12">
      <c r="J15692" s="2"/>
      <c r="K15692" s="2"/>
      <c r="L15692" s="2"/>
    </row>
    <row r="15693" spans="10:12">
      <c r="J15693" s="2"/>
      <c r="K15693" s="2"/>
      <c r="L15693" s="2"/>
    </row>
    <row r="15694" spans="10:12">
      <c r="J15694" s="2"/>
      <c r="K15694" s="2"/>
      <c r="L15694" s="2"/>
    </row>
    <row r="15695" spans="10:12">
      <c r="J15695" s="2"/>
      <c r="K15695" s="2"/>
      <c r="L15695" s="2"/>
    </row>
    <row r="15696" spans="10:12">
      <c r="J15696" s="2"/>
      <c r="K15696" s="2"/>
      <c r="L15696" s="2"/>
    </row>
    <row r="15697" spans="10:12">
      <c r="J15697" s="2"/>
      <c r="K15697" s="2"/>
      <c r="L15697" s="2"/>
    </row>
    <row r="15698" spans="10:12">
      <c r="J15698" s="2"/>
      <c r="K15698" s="2"/>
      <c r="L15698" s="2"/>
    </row>
    <row r="15699" spans="10:12">
      <c r="J15699" s="2"/>
      <c r="K15699" s="2"/>
      <c r="L15699" s="2"/>
    </row>
    <row r="15700" spans="10:12">
      <c r="J15700" s="2"/>
      <c r="K15700" s="2"/>
      <c r="L15700" s="2"/>
    </row>
    <row r="15701" spans="10:12">
      <c r="J15701" s="2"/>
      <c r="K15701" s="2"/>
      <c r="L15701" s="2"/>
    </row>
    <row r="15702" spans="10:12">
      <c r="J15702" s="2"/>
      <c r="K15702" s="2"/>
      <c r="L15702" s="2"/>
    </row>
    <row r="15703" spans="10:12">
      <c r="J15703" s="2"/>
      <c r="K15703" s="2"/>
      <c r="L15703" s="2"/>
    </row>
    <row r="15704" spans="10:12">
      <c r="J15704" s="2"/>
      <c r="K15704" s="2"/>
      <c r="L15704" s="2"/>
    </row>
    <row r="15705" spans="10:12">
      <c r="J15705" s="2"/>
      <c r="K15705" s="2"/>
      <c r="L15705" s="2"/>
    </row>
    <row r="15706" spans="10:12">
      <c r="J15706" s="2"/>
      <c r="K15706" s="2"/>
      <c r="L15706" s="2"/>
    </row>
    <row r="15707" spans="10:12">
      <c r="J15707" s="2"/>
      <c r="K15707" s="2"/>
      <c r="L15707" s="2"/>
    </row>
    <row r="15708" spans="10:12">
      <c r="J15708" s="2"/>
      <c r="K15708" s="2"/>
      <c r="L15708" s="2"/>
    </row>
    <row r="15709" spans="10:12">
      <c r="J15709" s="2"/>
      <c r="K15709" s="2"/>
      <c r="L15709" s="2"/>
    </row>
    <row r="15710" spans="10:12">
      <c r="J15710" s="2"/>
      <c r="K15710" s="2"/>
      <c r="L15710" s="2"/>
    </row>
    <row r="15711" spans="10:12">
      <c r="J15711" s="2"/>
      <c r="K15711" s="2"/>
      <c r="L15711" s="2"/>
    </row>
    <row r="15712" spans="10:12">
      <c r="J15712" s="2"/>
      <c r="K15712" s="2"/>
      <c r="L15712" s="2"/>
    </row>
    <row r="15713" spans="10:12">
      <c r="J15713" s="2"/>
      <c r="K15713" s="2"/>
      <c r="L15713" s="2"/>
    </row>
    <row r="15714" spans="10:12">
      <c r="J15714" s="2"/>
      <c r="K15714" s="2"/>
      <c r="L15714" s="2"/>
    </row>
    <row r="15715" spans="10:12">
      <c r="J15715" s="2"/>
      <c r="K15715" s="2"/>
      <c r="L15715" s="2"/>
    </row>
    <row r="15716" spans="10:12">
      <c r="J15716" s="2"/>
      <c r="K15716" s="2"/>
      <c r="L15716" s="2"/>
    </row>
    <row r="15717" spans="10:12">
      <c r="J15717" s="2"/>
      <c r="K15717" s="2"/>
      <c r="L15717" s="2"/>
    </row>
    <row r="15718" spans="10:12">
      <c r="J15718" s="2"/>
      <c r="K15718" s="2"/>
      <c r="L15718" s="2"/>
    </row>
    <row r="15719" spans="10:12">
      <c r="J15719" s="2"/>
      <c r="K15719" s="2"/>
      <c r="L15719" s="2"/>
    </row>
    <row r="15720" spans="10:12">
      <c r="J15720" s="2"/>
      <c r="K15720" s="2"/>
      <c r="L15720" s="2"/>
    </row>
    <row r="15721" spans="10:12">
      <c r="J15721" s="2"/>
      <c r="K15721" s="2"/>
      <c r="L15721" s="2"/>
    </row>
    <row r="15722" spans="10:12">
      <c r="J15722" s="2"/>
      <c r="K15722" s="2"/>
      <c r="L15722" s="2"/>
    </row>
    <row r="15723" spans="10:12">
      <c r="J15723" s="2"/>
      <c r="K15723" s="2"/>
      <c r="L15723" s="2"/>
    </row>
    <row r="15724" spans="10:12">
      <c r="J15724" s="2"/>
      <c r="K15724" s="2"/>
      <c r="L15724" s="2"/>
    </row>
    <row r="15725" spans="10:12">
      <c r="J15725" s="2"/>
      <c r="K15725" s="2"/>
      <c r="L15725" s="2"/>
    </row>
    <row r="15726" spans="10:12">
      <c r="J15726" s="2"/>
      <c r="K15726" s="2"/>
      <c r="L15726" s="2"/>
    </row>
    <row r="15727" spans="10:12">
      <c r="J15727" s="2"/>
      <c r="K15727" s="2"/>
      <c r="L15727" s="2"/>
    </row>
    <row r="15728" spans="10:12">
      <c r="J15728" s="2"/>
      <c r="K15728" s="2"/>
      <c r="L15728" s="2"/>
    </row>
    <row r="15729" spans="10:12">
      <c r="J15729" s="2"/>
      <c r="K15729" s="2"/>
      <c r="L15729" s="2"/>
    </row>
    <row r="15730" spans="10:12">
      <c r="J15730" s="2"/>
      <c r="K15730" s="2"/>
      <c r="L15730" s="2"/>
    </row>
    <row r="15731" spans="10:12">
      <c r="J15731" s="2"/>
      <c r="K15731" s="2"/>
      <c r="L15731" s="2"/>
    </row>
    <row r="15732" spans="10:12">
      <c r="J15732" s="2"/>
      <c r="K15732" s="2"/>
      <c r="L15732" s="2"/>
    </row>
    <row r="15733" spans="10:12">
      <c r="J15733" s="2"/>
      <c r="K15733" s="2"/>
      <c r="L15733" s="2"/>
    </row>
    <row r="15734" spans="10:12">
      <c r="J15734" s="2"/>
      <c r="K15734" s="2"/>
      <c r="L15734" s="2"/>
    </row>
    <row r="15735" spans="10:12">
      <c r="J15735" s="2"/>
      <c r="K15735" s="2"/>
      <c r="L15735" s="2"/>
    </row>
    <row r="15736" spans="10:12">
      <c r="J15736" s="2"/>
      <c r="K15736" s="2"/>
      <c r="L15736" s="2"/>
    </row>
    <row r="15737" spans="10:12">
      <c r="J15737" s="2"/>
      <c r="K15737" s="2"/>
      <c r="L15737" s="2"/>
    </row>
    <row r="15738" spans="10:12">
      <c r="J15738" s="2"/>
      <c r="K15738" s="2"/>
      <c r="L15738" s="2"/>
    </row>
    <row r="15739" spans="10:12">
      <c r="J15739" s="2"/>
      <c r="K15739" s="2"/>
      <c r="L15739" s="2"/>
    </row>
    <row r="15740" spans="10:12">
      <c r="J15740" s="2"/>
      <c r="K15740" s="2"/>
      <c r="L15740" s="2"/>
    </row>
    <row r="15741" spans="10:12">
      <c r="J15741" s="2"/>
      <c r="K15741" s="2"/>
      <c r="L15741" s="2"/>
    </row>
    <row r="15742" spans="10:12">
      <c r="J15742" s="2"/>
      <c r="K15742" s="2"/>
      <c r="L15742" s="2"/>
    </row>
    <row r="15743" spans="10:12">
      <c r="J15743" s="2"/>
      <c r="K15743" s="2"/>
      <c r="L15743" s="2"/>
    </row>
    <row r="15744" spans="10:12">
      <c r="J15744" s="2"/>
      <c r="K15744" s="2"/>
      <c r="L15744" s="2"/>
    </row>
    <row r="15745" spans="10:12">
      <c r="J15745" s="2"/>
      <c r="K15745" s="2"/>
      <c r="L15745" s="2"/>
    </row>
    <row r="15746" spans="10:12">
      <c r="J15746" s="2"/>
      <c r="K15746" s="2"/>
      <c r="L15746" s="2"/>
    </row>
    <row r="15747" spans="10:12">
      <c r="J15747" s="2"/>
      <c r="K15747" s="2"/>
      <c r="L15747" s="2"/>
    </row>
    <row r="15748" spans="10:12">
      <c r="J15748" s="2"/>
      <c r="K15748" s="2"/>
      <c r="L15748" s="2"/>
    </row>
    <row r="15749" spans="10:12">
      <c r="J15749" s="2"/>
      <c r="K15749" s="2"/>
      <c r="L15749" s="2"/>
    </row>
    <row r="15750" spans="10:12">
      <c r="J15750" s="2"/>
      <c r="K15750" s="2"/>
      <c r="L15750" s="2"/>
    </row>
    <row r="15751" spans="10:12">
      <c r="J15751" s="2"/>
      <c r="K15751" s="2"/>
      <c r="L15751" s="2"/>
    </row>
    <row r="15752" spans="10:12">
      <c r="J15752" s="2"/>
      <c r="K15752" s="2"/>
      <c r="L15752" s="2"/>
    </row>
    <row r="15753" spans="10:12">
      <c r="J15753" s="2"/>
      <c r="K15753" s="2"/>
      <c r="L15753" s="2"/>
    </row>
    <row r="15754" spans="10:12">
      <c r="J15754" s="2"/>
      <c r="K15754" s="2"/>
      <c r="L15754" s="2"/>
    </row>
    <row r="15755" spans="10:12">
      <c r="J15755" s="2"/>
      <c r="K15755" s="2"/>
      <c r="L15755" s="2"/>
    </row>
    <row r="15756" spans="10:12">
      <c r="J15756" s="2"/>
      <c r="K15756" s="2"/>
      <c r="L15756" s="2"/>
    </row>
    <row r="15757" spans="10:12">
      <c r="J15757" s="2"/>
      <c r="K15757" s="2"/>
      <c r="L15757" s="2"/>
    </row>
    <row r="15758" spans="10:12">
      <c r="J15758" s="2"/>
      <c r="K15758" s="2"/>
      <c r="L15758" s="2"/>
    </row>
    <row r="15759" spans="10:12">
      <c r="J15759" s="2"/>
      <c r="K15759" s="2"/>
      <c r="L15759" s="2"/>
    </row>
    <row r="15760" spans="10:12">
      <c r="J15760" s="2"/>
      <c r="K15760" s="2"/>
      <c r="L15760" s="2"/>
    </row>
    <row r="15761" spans="10:12">
      <c r="J15761" s="2"/>
      <c r="K15761" s="2"/>
      <c r="L15761" s="2"/>
    </row>
    <row r="15762" spans="10:12">
      <c r="J15762" s="2"/>
      <c r="K15762" s="2"/>
      <c r="L15762" s="2"/>
    </row>
    <row r="15763" spans="10:12">
      <c r="J15763" s="2"/>
      <c r="K15763" s="2"/>
      <c r="L15763" s="2"/>
    </row>
    <row r="15764" spans="10:12">
      <c r="J15764" s="2"/>
      <c r="K15764" s="2"/>
      <c r="L15764" s="2"/>
    </row>
    <row r="15765" spans="10:12">
      <c r="J15765" s="2"/>
      <c r="K15765" s="2"/>
      <c r="L15765" s="2"/>
    </row>
    <row r="15766" spans="10:12">
      <c r="J15766" s="2"/>
      <c r="K15766" s="2"/>
      <c r="L15766" s="2"/>
    </row>
    <row r="15767" spans="10:12">
      <c r="J15767" s="2"/>
      <c r="K15767" s="2"/>
      <c r="L15767" s="2"/>
    </row>
    <row r="15768" spans="10:12">
      <c r="J15768" s="2"/>
      <c r="K15768" s="2"/>
      <c r="L15768" s="2"/>
    </row>
    <row r="15769" spans="10:12">
      <c r="J15769" s="2"/>
      <c r="K15769" s="2"/>
      <c r="L15769" s="2"/>
    </row>
    <row r="15770" spans="10:12">
      <c r="J15770" s="2"/>
      <c r="K15770" s="2"/>
      <c r="L15770" s="2"/>
    </row>
    <row r="15771" spans="10:12">
      <c r="J15771" s="2"/>
      <c r="K15771" s="2"/>
      <c r="L15771" s="2"/>
    </row>
    <row r="15772" spans="10:12">
      <c r="J15772" s="2"/>
      <c r="K15772" s="2"/>
      <c r="L15772" s="2"/>
    </row>
    <row r="15773" spans="10:12">
      <c r="J15773" s="2"/>
      <c r="K15773" s="2"/>
      <c r="L15773" s="2"/>
    </row>
    <row r="15774" spans="10:12">
      <c r="J15774" s="2"/>
      <c r="K15774" s="2"/>
      <c r="L15774" s="2"/>
    </row>
    <row r="15775" spans="10:12">
      <c r="J15775" s="2"/>
      <c r="K15775" s="2"/>
      <c r="L15775" s="2"/>
    </row>
    <row r="15776" spans="10:12">
      <c r="J15776" s="2"/>
      <c r="K15776" s="2"/>
      <c r="L15776" s="2"/>
    </row>
    <row r="15777" spans="10:12">
      <c r="J15777" s="2"/>
      <c r="K15777" s="2"/>
      <c r="L15777" s="2"/>
    </row>
    <row r="15778" spans="10:12">
      <c r="J15778" s="2"/>
      <c r="K15778" s="2"/>
      <c r="L15778" s="2"/>
    </row>
    <row r="15779" spans="10:12">
      <c r="J15779" s="2"/>
      <c r="K15779" s="2"/>
      <c r="L15779" s="2"/>
    </row>
    <row r="15780" spans="10:12">
      <c r="J15780" s="2"/>
      <c r="K15780" s="2"/>
      <c r="L15780" s="2"/>
    </row>
    <row r="15781" spans="10:12">
      <c r="J15781" s="2"/>
      <c r="K15781" s="2"/>
      <c r="L15781" s="2"/>
    </row>
    <row r="15782" spans="10:12">
      <c r="J15782" s="2"/>
      <c r="K15782" s="2"/>
      <c r="L15782" s="2"/>
    </row>
    <row r="15783" spans="10:12">
      <c r="J15783" s="2"/>
      <c r="K15783" s="2"/>
      <c r="L15783" s="2"/>
    </row>
    <row r="15784" spans="10:12">
      <c r="J15784" s="2"/>
      <c r="K15784" s="2"/>
      <c r="L15784" s="2"/>
    </row>
    <row r="15785" spans="10:12">
      <c r="J15785" s="2"/>
      <c r="K15785" s="2"/>
      <c r="L15785" s="2"/>
    </row>
    <row r="15786" spans="10:12">
      <c r="J15786" s="2"/>
      <c r="K15786" s="2"/>
      <c r="L15786" s="2"/>
    </row>
    <row r="15787" spans="10:12">
      <c r="J15787" s="2"/>
      <c r="K15787" s="2"/>
      <c r="L15787" s="2"/>
    </row>
    <row r="15788" spans="10:12">
      <c r="J15788" s="2"/>
      <c r="K15788" s="2"/>
      <c r="L15788" s="2"/>
    </row>
    <row r="15789" spans="10:12">
      <c r="J15789" s="2"/>
      <c r="K15789" s="2"/>
      <c r="L15789" s="2"/>
    </row>
    <row r="15790" spans="10:12">
      <c r="J15790" s="2"/>
      <c r="K15790" s="2"/>
      <c r="L15790" s="2"/>
    </row>
    <row r="15791" spans="10:12">
      <c r="J15791" s="2"/>
      <c r="K15791" s="2"/>
      <c r="L15791" s="2"/>
    </row>
    <row r="15792" spans="10:12">
      <c r="J15792" s="2"/>
      <c r="K15792" s="2"/>
      <c r="L15792" s="2"/>
    </row>
    <row r="15793" spans="10:12">
      <c r="J15793" s="2"/>
      <c r="K15793" s="2"/>
      <c r="L15793" s="2"/>
    </row>
    <row r="15794" spans="10:12">
      <c r="J15794" s="2"/>
      <c r="K15794" s="2"/>
      <c r="L15794" s="2"/>
    </row>
    <row r="15795" spans="10:12">
      <c r="J15795" s="2"/>
      <c r="K15795" s="2"/>
      <c r="L15795" s="2"/>
    </row>
    <row r="15796" spans="10:12">
      <c r="J15796" s="2"/>
      <c r="K15796" s="2"/>
      <c r="L15796" s="2"/>
    </row>
    <row r="15797" spans="10:12">
      <c r="J15797" s="2"/>
      <c r="K15797" s="2"/>
      <c r="L15797" s="2"/>
    </row>
    <row r="15798" spans="10:12">
      <c r="J15798" s="2"/>
      <c r="K15798" s="2"/>
      <c r="L15798" s="2"/>
    </row>
    <row r="15799" spans="10:12">
      <c r="J15799" s="2"/>
      <c r="K15799" s="2"/>
      <c r="L15799" s="2"/>
    </row>
    <row r="15800" spans="10:12">
      <c r="J15800" s="2"/>
      <c r="K15800" s="2"/>
      <c r="L15800" s="2"/>
    </row>
    <row r="15801" spans="10:12">
      <c r="J15801" s="2"/>
      <c r="K15801" s="2"/>
      <c r="L15801" s="2"/>
    </row>
    <row r="15802" spans="10:12">
      <c r="J15802" s="2"/>
      <c r="K15802" s="2"/>
      <c r="L15802" s="2"/>
    </row>
    <row r="15803" spans="10:12">
      <c r="J15803" s="2"/>
      <c r="K15803" s="2"/>
      <c r="L15803" s="2"/>
    </row>
    <row r="15804" spans="10:12">
      <c r="J15804" s="2"/>
      <c r="K15804" s="2"/>
      <c r="L15804" s="2"/>
    </row>
    <row r="15805" spans="10:12">
      <c r="J15805" s="2"/>
      <c r="K15805" s="2"/>
      <c r="L15805" s="2"/>
    </row>
    <row r="15806" spans="10:12">
      <c r="J15806" s="2"/>
      <c r="K15806" s="2"/>
      <c r="L15806" s="2"/>
    </row>
    <row r="15807" spans="10:12">
      <c r="J15807" s="2"/>
      <c r="K15807" s="2"/>
      <c r="L15807" s="2"/>
    </row>
    <row r="15808" spans="10:12">
      <c r="J15808" s="2"/>
      <c r="K15808" s="2"/>
      <c r="L15808" s="2"/>
    </row>
    <row r="15809" spans="10:12">
      <c r="J15809" s="2"/>
      <c r="K15809" s="2"/>
      <c r="L15809" s="2"/>
    </row>
    <row r="15810" spans="10:12">
      <c r="J15810" s="2"/>
      <c r="K15810" s="2"/>
      <c r="L15810" s="2"/>
    </row>
    <row r="15811" spans="10:12">
      <c r="J15811" s="2"/>
      <c r="K15811" s="2"/>
      <c r="L15811" s="2"/>
    </row>
    <row r="15812" spans="10:12">
      <c r="J15812" s="2"/>
      <c r="K15812" s="2"/>
      <c r="L15812" s="2"/>
    </row>
    <row r="15813" spans="10:12">
      <c r="J15813" s="2"/>
      <c r="K15813" s="2"/>
      <c r="L15813" s="2"/>
    </row>
    <row r="15814" spans="10:12">
      <c r="J15814" s="2"/>
      <c r="K15814" s="2"/>
      <c r="L15814" s="2"/>
    </row>
    <row r="15815" spans="10:12">
      <c r="J15815" s="2"/>
      <c r="K15815" s="2"/>
      <c r="L15815" s="2"/>
    </row>
    <row r="15816" spans="10:12">
      <c r="J15816" s="2"/>
      <c r="K15816" s="2"/>
      <c r="L15816" s="2"/>
    </row>
    <row r="15817" spans="10:12">
      <c r="J15817" s="2"/>
      <c r="K15817" s="2"/>
      <c r="L15817" s="2"/>
    </row>
    <row r="15818" spans="10:12">
      <c r="J15818" s="2"/>
      <c r="K15818" s="2"/>
      <c r="L15818" s="2"/>
    </row>
    <row r="15819" spans="10:12">
      <c r="J15819" s="2"/>
      <c r="K15819" s="2"/>
      <c r="L15819" s="2"/>
    </row>
    <row r="15820" spans="10:12">
      <c r="J15820" s="2"/>
      <c r="K15820" s="2"/>
      <c r="L15820" s="2"/>
    </row>
    <row r="15821" spans="10:12">
      <c r="J15821" s="2"/>
      <c r="K15821" s="2"/>
      <c r="L15821" s="2"/>
    </row>
    <row r="15822" spans="10:12">
      <c r="J15822" s="2"/>
      <c r="K15822" s="2"/>
      <c r="L15822" s="2"/>
    </row>
    <row r="15823" spans="10:12">
      <c r="J15823" s="2"/>
      <c r="K15823" s="2"/>
      <c r="L15823" s="2"/>
    </row>
    <row r="15824" spans="10:12">
      <c r="J15824" s="2"/>
      <c r="K15824" s="2"/>
      <c r="L15824" s="2"/>
    </row>
    <row r="15825" spans="10:12">
      <c r="J15825" s="2"/>
      <c r="K15825" s="2"/>
      <c r="L15825" s="2"/>
    </row>
    <row r="15826" spans="10:12">
      <c r="J15826" s="2"/>
      <c r="K15826" s="2"/>
      <c r="L15826" s="2"/>
    </row>
    <row r="15827" spans="10:12">
      <c r="J15827" s="2"/>
      <c r="K15827" s="2"/>
      <c r="L15827" s="2"/>
    </row>
    <row r="15828" spans="10:12">
      <c r="J15828" s="2"/>
      <c r="K15828" s="2"/>
      <c r="L15828" s="2"/>
    </row>
    <row r="15829" spans="10:12">
      <c r="J15829" s="2"/>
      <c r="K15829" s="2"/>
      <c r="L15829" s="2"/>
    </row>
    <row r="15830" spans="10:12">
      <c r="J15830" s="2"/>
      <c r="K15830" s="2"/>
      <c r="L15830" s="2"/>
    </row>
    <row r="15831" spans="10:12">
      <c r="J15831" s="2"/>
      <c r="K15831" s="2"/>
      <c r="L15831" s="2"/>
    </row>
    <row r="15832" spans="10:12">
      <c r="J15832" s="2"/>
      <c r="K15832" s="2"/>
      <c r="L15832" s="2"/>
    </row>
    <row r="15833" spans="10:12">
      <c r="J15833" s="2"/>
      <c r="K15833" s="2"/>
      <c r="L15833" s="2"/>
    </row>
    <row r="15834" spans="10:12">
      <c r="J15834" s="2"/>
      <c r="K15834" s="2"/>
      <c r="L15834" s="2"/>
    </row>
    <row r="15835" spans="10:12">
      <c r="J15835" s="2"/>
      <c r="K15835" s="2"/>
      <c r="L15835" s="2"/>
    </row>
    <row r="15836" spans="10:12">
      <c r="J15836" s="2"/>
      <c r="K15836" s="2"/>
      <c r="L15836" s="2"/>
    </row>
    <row r="15837" spans="10:12">
      <c r="J15837" s="2"/>
      <c r="K15837" s="2"/>
      <c r="L15837" s="2"/>
    </row>
    <row r="15838" spans="10:12">
      <c r="J15838" s="2"/>
      <c r="K15838" s="2"/>
      <c r="L15838" s="2"/>
    </row>
    <row r="15839" spans="10:12">
      <c r="J15839" s="2"/>
      <c r="K15839" s="2"/>
      <c r="L15839" s="2"/>
    </row>
    <row r="15840" spans="10:12">
      <c r="J15840" s="2"/>
      <c r="K15840" s="2"/>
      <c r="L15840" s="2"/>
    </row>
    <row r="15841" spans="10:12">
      <c r="J15841" s="2"/>
      <c r="K15841" s="2"/>
      <c r="L15841" s="2"/>
    </row>
    <row r="15842" spans="10:12">
      <c r="J15842" s="2"/>
      <c r="K15842" s="2"/>
      <c r="L15842" s="2"/>
    </row>
    <row r="15843" spans="10:12">
      <c r="J15843" s="2"/>
      <c r="K15843" s="2"/>
      <c r="L15843" s="2"/>
    </row>
    <row r="15844" spans="10:12">
      <c r="J15844" s="2"/>
      <c r="K15844" s="2"/>
      <c r="L15844" s="2"/>
    </row>
    <row r="15845" spans="10:12">
      <c r="J15845" s="2"/>
      <c r="K15845" s="2"/>
      <c r="L15845" s="2"/>
    </row>
    <row r="15846" spans="10:12">
      <c r="J15846" s="2"/>
      <c r="K15846" s="2"/>
      <c r="L15846" s="2"/>
    </row>
    <row r="15847" spans="10:12">
      <c r="J15847" s="2"/>
      <c r="K15847" s="2"/>
      <c r="L15847" s="2"/>
    </row>
    <row r="15848" spans="10:12">
      <c r="J15848" s="2"/>
      <c r="K15848" s="2"/>
      <c r="L15848" s="2"/>
    </row>
    <row r="15849" spans="10:12">
      <c r="J15849" s="2"/>
      <c r="K15849" s="2"/>
      <c r="L15849" s="2"/>
    </row>
    <row r="15850" spans="10:12">
      <c r="J15850" s="2"/>
      <c r="K15850" s="2"/>
      <c r="L15850" s="2"/>
    </row>
    <row r="15851" spans="10:12">
      <c r="J15851" s="2"/>
      <c r="K15851" s="2"/>
      <c r="L15851" s="2"/>
    </row>
    <row r="15852" spans="10:12">
      <c r="J15852" s="2"/>
      <c r="K15852" s="2"/>
      <c r="L15852" s="2"/>
    </row>
    <row r="15853" spans="10:12">
      <c r="J15853" s="2"/>
      <c r="K15853" s="2"/>
      <c r="L15853" s="2"/>
    </row>
    <row r="15854" spans="10:12">
      <c r="J15854" s="2"/>
      <c r="K15854" s="2"/>
      <c r="L15854" s="2"/>
    </row>
    <row r="15855" spans="10:12">
      <c r="J15855" s="2"/>
      <c r="K15855" s="2"/>
      <c r="L15855" s="2"/>
    </row>
    <row r="15856" spans="10:12">
      <c r="J15856" s="2"/>
      <c r="K15856" s="2"/>
      <c r="L15856" s="2"/>
    </row>
    <row r="15857" spans="10:12">
      <c r="J15857" s="2"/>
      <c r="K15857" s="2"/>
      <c r="L15857" s="2"/>
    </row>
    <row r="15858" spans="10:12">
      <c r="J15858" s="2"/>
      <c r="K15858" s="2"/>
      <c r="L15858" s="2"/>
    </row>
    <row r="15859" spans="10:12">
      <c r="J15859" s="2"/>
      <c r="K15859" s="2"/>
      <c r="L15859" s="2"/>
    </row>
    <row r="15860" spans="10:12">
      <c r="J15860" s="2"/>
      <c r="K15860" s="2"/>
      <c r="L15860" s="2"/>
    </row>
    <row r="15861" spans="10:12">
      <c r="J15861" s="2"/>
      <c r="K15861" s="2"/>
      <c r="L15861" s="2"/>
    </row>
    <row r="15862" spans="10:12">
      <c r="J15862" s="2"/>
      <c r="K15862" s="2"/>
      <c r="L15862" s="2"/>
    </row>
    <row r="15863" spans="10:12">
      <c r="J15863" s="2"/>
      <c r="K15863" s="2"/>
      <c r="L15863" s="2"/>
    </row>
    <row r="15864" spans="10:12">
      <c r="J15864" s="2"/>
      <c r="K15864" s="2"/>
      <c r="L15864" s="2"/>
    </row>
    <row r="15865" spans="10:12">
      <c r="J15865" s="2"/>
      <c r="K15865" s="2"/>
      <c r="L15865" s="2"/>
    </row>
    <row r="15866" spans="10:12">
      <c r="J15866" s="2"/>
      <c r="K15866" s="2"/>
      <c r="L15866" s="2"/>
    </row>
    <row r="15867" spans="10:12">
      <c r="J15867" s="2"/>
      <c r="K15867" s="2"/>
      <c r="L15867" s="2"/>
    </row>
    <row r="15868" spans="10:12">
      <c r="J15868" s="2"/>
      <c r="K15868" s="2"/>
      <c r="L15868" s="2"/>
    </row>
    <row r="15869" spans="10:12">
      <c r="J15869" s="2"/>
      <c r="K15869" s="2"/>
      <c r="L15869" s="2"/>
    </row>
    <row r="15870" spans="10:12">
      <c r="J15870" s="2"/>
      <c r="K15870" s="2"/>
      <c r="L15870" s="2"/>
    </row>
    <row r="15871" spans="10:12">
      <c r="J15871" s="2"/>
      <c r="K15871" s="2"/>
      <c r="L15871" s="2"/>
    </row>
    <row r="15872" spans="10:12">
      <c r="J15872" s="2"/>
      <c r="K15872" s="2"/>
      <c r="L15872" s="2"/>
    </row>
    <row r="15873" spans="10:12">
      <c r="J15873" s="2"/>
      <c r="K15873" s="2"/>
      <c r="L15873" s="2"/>
    </row>
    <row r="15874" spans="10:12">
      <c r="J15874" s="2"/>
      <c r="K15874" s="2"/>
      <c r="L15874" s="2"/>
    </row>
    <row r="15875" spans="10:12">
      <c r="J15875" s="2"/>
      <c r="K15875" s="2"/>
      <c r="L15875" s="2"/>
    </row>
    <row r="15876" spans="10:12">
      <c r="J15876" s="2"/>
      <c r="K15876" s="2"/>
      <c r="L15876" s="2"/>
    </row>
    <row r="15877" spans="10:12">
      <c r="J15877" s="2"/>
      <c r="K15877" s="2"/>
      <c r="L15877" s="2"/>
    </row>
    <row r="15878" spans="10:12">
      <c r="J15878" s="2"/>
      <c r="K15878" s="2"/>
      <c r="L15878" s="2"/>
    </row>
    <row r="15879" spans="10:12">
      <c r="J15879" s="2"/>
      <c r="K15879" s="2"/>
      <c r="L15879" s="2"/>
    </row>
    <row r="15880" spans="10:12">
      <c r="J15880" s="2"/>
      <c r="K15880" s="2"/>
      <c r="L15880" s="2"/>
    </row>
    <row r="15881" spans="10:12">
      <c r="J15881" s="2"/>
      <c r="K15881" s="2"/>
      <c r="L15881" s="2"/>
    </row>
    <row r="15882" spans="10:12">
      <c r="J15882" s="2"/>
      <c r="K15882" s="2"/>
      <c r="L15882" s="2"/>
    </row>
    <row r="15883" spans="10:12">
      <c r="J15883" s="2"/>
      <c r="K15883" s="2"/>
      <c r="L15883" s="2"/>
    </row>
    <row r="15884" spans="10:12">
      <c r="J15884" s="2"/>
      <c r="K15884" s="2"/>
      <c r="L15884" s="2"/>
    </row>
    <row r="15885" spans="10:12">
      <c r="J15885" s="2"/>
      <c r="K15885" s="2"/>
      <c r="L15885" s="2"/>
    </row>
    <row r="15886" spans="10:12">
      <c r="J15886" s="2"/>
      <c r="K15886" s="2"/>
      <c r="L15886" s="2"/>
    </row>
    <row r="15887" spans="10:12">
      <c r="J15887" s="2"/>
      <c r="K15887" s="2"/>
      <c r="L15887" s="2"/>
    </row>
    <row r="15888" spans="10:12">
      <c r="J15888" s="2"/>
      <c r="K15888" s="2"/>
      <c r="L15888" s="2"/>
    </row>
    <row r="15889" spans="10:12">
      <c r="J15889" s="2"/>
      <c r="K15889" s="2"/>
      <c r="L15889" s="2"/>
    </row>
    <row r="15890" spans="10:12">
      <c r="J15890" s="2"/>
      <c r="K15890" s="2"/>
      <c r="L15890" s="2"/>
    </row>
    <row r="15891" spans="10:12">
      <c r="J15891" s="2"/>
      <c r="K15891" s="2"/>
      <c r="L15891" s="2"/>
    </row>
    <row r="15892" spans="10:12">
      <c r="J15892" s="2"/>
      <c r="K15892" s="2"/>
      <c r="L15892" s="2"/>
    </row>
    <row r="15893" spans="10:12">
      <c r="J15893" s="2"/>
      <c r="K15893" s="2"/>
      <c r="L15893" s="2"/>
    </row>
    <row r="15894" spans="10:12">
      <c r="J15894" s="2"/>
      <c r="K15894" s="2"/>
      <c r="L15894" s="2"/>
    </row>
    <row r="15895" spans="10:12">
      <c r="J15895" s="2"/>
      <c r="K15895" s="2"/>
      <c r="L15895" s="2"/>
    </row>
    <row r="15896" spans="10:12">
      <c r="J15896" s="2"/>
      <c r="K15896" s="2"/>
      <c r="L15896" s="2"/>
    </row>
    <row r="15897" spans="10:12">
      <c r="J15897" s="2"/>
      <c r="K15897" s="2"/>
      <c r="L15897" s="2"/>
    </row>
    <row r="15898" spans="10:12">
      <c r="J15898" s="2"/>
      <c r="K15898" s="2"/>
      <c r="L15898" s="2"/>
    </row>
    <row r="15899" spans="10:12">
      <c r="J15899" s="2"/>
      <c r="K15899" s="2"/>
      <c r="L15899" s="2"/>
    </row>
    <row r="15900" spans="10:12">
      <c r="J15900" s="2"/>
      <c r="K15900" s="2"/>
      <c r="L15900" s="2"/>
    </row>
    <row r="15901" spans="10:12">
      <c r="J15901" s="2"/>
      <c r="K15901" s="2"/>
      <c r="L15901" s="2"/>
    </row>
    <row r="15902" spans="10:12">
      <c r="J15902" s="2"/>
      <c r="K15902" s="2"/>
      <c r="L15902" s="2"/>
    </row>
    <row r="15903" spans="10:12">
      <c r="J15903" s="2"/>
      <c r="K15903" s="2"/>
      <c r="L15903" s="2"/>
    </row>
    <row r="15904" spans="10:12">
      <c r="J15904" s="2"/>
      <c r="K15904" s="2"/>
      <c r="L15904" s="2"/>
    </row>
    <row r="15905" spans="10:12">
      <c r="J15905" s="2"/>
      <c r="K15905" s="2"/>
      <c r="L15905" s="2"/>
    </row>
    <row r="15906" spans="10:12">
      <c r="J15906" s="2"/>
      <c r="K15906" s="2"/>
      <c r="L15906" s="2"/>
    </row>
    <row r="15907" spans="10:12">
      <c r="J15907" s="2"/>
      <c r="K15907" s="2"/>
      <c r="L15907" s="2"/>
    </row>
    <row r="15908" spans="10:12">
      <c r="J15908" s="2"/>
      <c r="K15908" s="2"/>
      <c r="L15908" s="2"/>
    </row>
    <row r="15909" spans="10:12">
      <c r="J15909" s="2"/>
      <c r="K15909" s="2"/>
      <c r="L15909" s="2"/>
    </row>
    <row r="15910" spans="10:12">
      <c r="J15910" s="2"/>
      <c r="K15910" s="2"/>
      <c r="L15910" s="2"/>
    </row>
    <row r="15911" spans="10:12">
      <c r="J15911" s="2"/>
      <c r="K15911" s="2"/>
      <c r="L15911" s="2"/>
    </row>
    <row r="15912" spans="10:12">
      <c r="J15912" s="2"/>
      <c r="K15912" s="2"/>
      <c r="L15912" s="2"/>
    </row>
    <row r="15913" spans="10:12">
      <c r="J15913" s="2"/>
      <c r="K15913" s="2"/>
      <c r="L15913" s="2"/>
    </row>
    <row r="15914" spans="10:12">
      <c r="J15914" s="2"/>
      <c r="K15914" s="2"/>
      <c r="L15914" s="2"/>
    </row>
    <row r="15915" spans="10:12">
      <c r="J15915" s="2"/>
      <c r="K15915" s="2"/>
      <c r="L15915" s="2"/>
    </row>
    <row r="15916" spans="10:12">
      <c r="J15916" s="2"/>
      <c r="K15916" s="2"/>
      <c r="L15916" s="2"/>
    </row>
    <row r="15917" spans="10:12">
      <c r="J15917" s="2"/>
      <c r="K15917" s="2"/>
      <c r="L15917" s="2"/>
    </row>
    <row r="15918" spans="10:12">
      <c r="J15918" s="2"/>
      <c r="K15918" s="2"/>
      <c r="L15918" s="2"/>
    </row>
    <row r="15919" spans="10:12">
      <c r="J15919" s="2"/>
      <c r="K15919" s="2"/>
      <c r="L15919" s="2"/>
    </row>
    <row r="15920" spans="10:12">
      <c r="J15920" s="2"/>
      <c r="K15920" s="2"/>
      <c r="L15920" s="2"/>
    </row>
    <row r="15921" spans="10:12">
      <c r="J15921" s="2"/>
      <c r="K15921" s="2"/>
      <c r="L15921" s="2"/>
    </row>
    <row r="15922" spans="10:12">
      <c r="J15922" s="2"/>
      <c r="K15922" s="2"/>
      <c r="L15922" s="2"/>
    </row>
    <row r="15923" spans="10:12">
      <c r="J15923" s="2"/>
      <c r="K15923" s="2"/>
      <c r="L15923" s="2"/>
    </row>
    <row r="15924" spans="10:12">
      <c r="J15924" s="2"/>
      <c r="K15924" s="2"/>
      <c r="L15924" s="2"/>
    </row>
    <row r="15925" spans="10:12">
      <c r="J15925" s="2"/>
      <c r="K15925" s="2"/>
      <c r="L15925" s="2"/>
    </row>
    <row r="15926" spans="10:12">
      <c r="J15926" s="2"/>
      <c r="K15926" s="2"/>
      <c r="L15926" s="2"/>
    </row>
    <row r="15927" spans="10:12">
      <c r="J15927" s="2"/>
      <c r="K15927" s="2"/>
      <c r="L15927" s="2"/>
    </row>
    <row r="15928" spans="10:12">
      <c r="J15928" s="2"/>
      <c r="K15928" s="2"/>
      <c r="L15928" s="2"/>
    </row>
    <row r="15929" spans="10:12">
      <c r="J15929" s="2"/>
      <c r="K15929" s="2"/>
      <c r="L15929" s="2"/>
    </row>
    <row r="15930" spans="10:12">
      <c r="J15930" s="2"/>
      <c r="K15930" s="2"/>
      <c r="L15930" s="2"/>
    </row>
    <row r="15931" spans="10:12">
      <c r="J15931" s="2"/>
      <c r="K15931" s="2"/>
      <c r="L15931" s="2"/>
    </row>
    <row r="15932" spans="10:12">
      <c r="J15932" s="2"/>
      <c r="K15932" s="2"/>
      <c r="L15932" s="2"/>
    </row>
    <row r="15933" spans="10:12">
      <c r="J15933" s="2"/>
      <c r="K15933" s="2"/>
      <c r="L15933" s="2"/>
    </row>
    <row r="15934" spans="10:12">
      <c r="J15934" s="2"/>
      <c r="K15934" s="2"/>
      <c r="L15934" s="2"/>
    </row>
    <row r="15935" spans="10:12">
      <c r="J15935" s="2"/>
      <c r="K15935" s="2"/>
      <c r="L15935" s="2"/>
    </row>
    <row r="15936" spans="10:12">
      <c r="J15936" s="2"/>
      <c r="K15936" s="2"/>
      <c r="L15936" s="2"/>
    </row>
    <row r="15937" spans="10:12">
      <c r="J15937" s="2"/>
      <c r="K15937" s="2"/>
      <c r="L15937" s="2"/>
    </row>
    <row r="15938" spans="10:12">
      <c r="J15938" s="2"/>
      <c r="K15938" s="2"/>
      <c r="L15938" s="2"/>
    </row>
    <row r="15939" spans="10:12">
      <c r="J15939" s="2"/>
      <c r="K15939" s="2"/>
      <c r="L15939" s="2"/>
    </row>
    <row r="15940" spans="10:12">
      <c r="J15940" s="2"/>
      <c r="K15940" s="2"/>
      <c r="L15940" s="2"/>
    </row>
    <row r="15941" spans="10:12">
      <c r="J15941" s="2"/>
      <c r="K15941" s="2"/>
      <c r="L15941" s="2"/>
    </row>
    <row r="15942" spans="10:12">
      <c r="J15942" s="2"/>
      <c r="K15942" s="2"/>
      <c r="L15942" s="2"/>
    </row>
    <row r="15943" spans="10:12">
      <c r="J15943" s="2"/>
      <c r="K15943" s="2"/>
      <c r="L15943" s="2"/>
    </row>
    <row r="15944" spans="10:12">
      <c r="J15944" s="2"/>
      <c r="K15944" s="2"/>
      <c r="L15944" s="2"/>
    </row>
    <row r="15945" spans="10:12">
      <c r="J15945" s="2"/>
      <c r="K15945" s="2"/>
      <c r="L15945" s="2"/>
    </row>
    <row r="15946" spans="10:12">
      <c r="J15946" s="2"/>
      <c r="K15946" s="2"/>
      <c r="L15946" s="2"/>
    </row>
    <row r="15947" spans="10:12">
      <c r="J15947" s="2"/>
      <c r="K15947" s="2"/>
      <c r="L15947" s="2"/>
    </row>
    <row r="15948" spans="10:12">
      <c r="J15948" s="2"/>
      <c r="K15948" s="2"/>
      <c r="L15948" s="2"/>
    </row>
    <row r="15949" spans="10:12">
      <c r="J15949" s="2"/>
      <c r="K15949" s="2"/>
      <c r="L15949" s="2"/>
    </row>
    <row r="15950" spans="10:12">
      <c r="J15950" s="2"/>
      <c r="K15950" s="2"/>
      <c r="L15950" s="2"/>
    </row>
    <row r="15951" spans="10:12">
      <c r="J15951" s="2"/>
      <c r="K15951" s="2"/>
      <c r="L15951" s="2"/>
    </row>
    <row r="15952" spans="10:12">
      <c r="J15952" s="2"/>
      <c r="K15952" s="2"/>
      <c r="L15952" s="2"/>
    </row>
    <row r="15953" spans="10:12">
      <c r="J15953" s="2"/>
      <c r="K15953" s="2"/>
      <c r="L15953" s="2"/>
    </row>
    <row r="15954" spans="10:12">
      <c r="J15954" s="2"/>
      <c r="K15954" s="2"/>
      <c r="L15954" s="2"/>
    </row>
    <row r="15955" spans="10:12">
      <c r="J15955" s="2"/>
      <c r="K15955" s="2"/>
      <c r="L15955" s="2"/>
    </row>
    <row r="15956" spans="10:12">
      <c r="J15956" s="2"/>
      <c r="K15956" s="2"/>
      <c r="L15956" s="2"/>
    </row>
    <row r="15957" spans="10:12">
      <c r="J15957" s="2"/>
      <c r="K15957" s="2"/>
      <c r="L15957" s="2"/>
    </row>
    <row r="15958" spans="10:12">
      <c r="J15958" s="2"/>
      <c r="K15958" s="2"/>
      <c r="L15958" s="2"/>
    </row>
    <row r="15959" spans="10:12">
      <c r="J15959" s="2"/>
      <c r="K15959" s="2"/>
      <c r="L15959" s="2"/>
    </row>
    <row r="15960" spans="10:12">
      <c r="J15960" s="2"/>
      <c r="K15960" s="2"/>
      <c r="L15960" s="2"/>
    </row>
    <row r="15961" spans="10:12">
      <c r="J15961" s="2"/>
      <c r="K15961" s="2"/>
      <c r="L15961" s="2"/>
    </row>
    <row r="15962" spans="10:12">
      <c r="J15962" s="2"/>
      <c r="K15962" s="2"/>
      <c r="L15962" s="2"/>
    </row>
    <row r="15963" spans="10:12">
      <c r="J15963" s="2"/>
      <c r="K15963" s="2"/>
      <c r="L15963" s="2"/>
    </row>
    <row r="15964" spans="10:12">
      <c r="J15964" s="2"/>
      <c r="K15964" s="2"/>
      <c r="L15964" s="2"/>
    </row>
    <row r="15965" spans="10:12">
      <c r="J15965" s="2"/>
      <c r="K15965" s="2"/>
      <c r="L15965" s="2"/>
    </row>
    <row r="15966" spans="10:12">
      <c r="J15966" s="2"/>
      <c r="K15966" s="2"/>
      <c r="L15966" s="2"/>
    </row>
    <row r="15967" spans="10:12">
      <c r="J15967" s="2"/>
      <c r="K15967" s="2"/>
      <c r="L15967" s="2"/>
    </row>
    <row r="15968" spans="10:12">
      <c r="J15968" s="2"/>
      <c r="K15968" s="2"/>
      <c r="L15968" s="2"/>
    </row>
    <row r="15969" spans="10:12">
      <c r="J15969" s="2"/>
      <c r="K15969" s="2"/>
      <c r="L15969" s="2"/>
    </row>
    <row r="15970" spans="10:12">
      <c r="J15970" s="2"/>
      <c r="K15970" s="2"/>
      <c r="L15970" s="2"/>
    </row>
    <row r="15971" spans="10:12">
      <c r="J15971" s="2"/>
      <c r="K15971" s="2"/>
      <c r="L15971" s="2"/>
    </row>
    <row r="15972" spans="10:12">
      <c r="J15972" s="2"/>
      <c r="K15972" s="2"/>
      <c r="L15972" s="2"/>
    </row>
    <row r="15973" spans="10:12">
      <c r="J15973" s="2"/>
      <c r="K15973" s="2"/>
      <c r="L15973" s="2"/>
    </row>
    <row r="15974" spans="10:12">
      <c r="J15974" s="2"/>
      <c r="K15974" s="2"/>
      <c r="L15974" s="2"/>
    </row>
    <row r="15975" spans="10:12">
      <c r="J15975" s="2"/>
      <c r="K15975" s="2"/>
      <c r="L15975" s="2"/>
    </row>
    <row r="15976" spans="10:12">
      <c r="J15976" s="2"/>
      <c r="K15976" s="2"/>
      <c r="L15976" s="2"/>
    </row>
    <row r="15977" spans="10:12">
      <c r="J15977" s="2"/>
      <c r="K15977" s="2"/>
      <c r="L15977" s="2"/>
    </row>
    <row r="15978" spans="10:12">
      <c r="J15978" s="2"/>
      <c r="K15978" s="2"/>
      <c r="L15978" s="2"/>
    </row>
    <row r="15979" spans="10:12">
      <c r="J15979" s="2"/>
      <c r="K15979" s="2"/>
      <c r="L15979" s="2"/>
    </row>
    <row r="15980" spans="10:12">
      <c r="J15980" s="2"/>
      <c r="K15980" s="2"/>
      <c r="L15980" s="2"/>
    </row>
    <row r="15981" spans="10:12">
      <c r="J15981" s="2"/>
      <c r="K15981" s="2"/>
      <c r="L15981" s="2"/>
    </row>
    <row r="15982" spans="10:12">
      <c r="J15982" s="2"/>
      <c r="K15982" s="2"/>
      <c r="L15982" s="2"/>
    </row>
    <row r="15983" spans="10:12">
      <c r="J15983" s="2"/>
      <c r="K15983" s="2"/>
      <c r="L15983" s="2"/>
    </row>
    <row r="15984" spans="10:12">
      <c r="J15984" s="2"/>
      <c r="K15984" s="2"/>
      <c r="L15984" s="2"/>
    </row>
    <row r="15985" spans="10:12">
      <c r="J15985" s="2"/>
      <c r="K15985" s="2"/>
      <c r="L15985" s="2"/>
    </row>
    <row r="15986" spans="10:12">
      <c r="J15986" s="2"/>
      <c r="K15986" s="2"/>
      <c r="L15986" s="2"/>
    </row>
    <row r="15987" spans="10:12">
      <c r="J15987" s="2"/>
      <c r="K15987" s="2"/>
      <c r="L15987" s="2"/>
    </row>
    <row r="15988" spans="10:12">
      <c r="J15988" s="2"/>
      <c r="K15988" s="2"/>
      <c r="L15988" s="2"/>
    </row>
    <row r="15989" spans="10:12">
      <c r="J15989" s="2"/>
      <c r="K15989" s="2"/>
      <c r="L15989" s="2"/>
    </row>
    <row r="15990" spans="10:12">
      <c r="J15990" s="2"/>
      <c r="K15990" s="2"/>
      <c r="L15990" s="2"/>
    </row>
    <row r="15991" spans="10:12">
      <c r="J15991" s="2"/>
      <c r="K15991" s="2"/>
      <c r="L15991" s="2"/>
    </row>
    <row r="15992" spans="10:12">
      <c r="J15992" s="2"/>
      <c r="K15992" s="2"/>
      <c r="L15992" s="2"/>
    </row>
    <row r="15993" spans="10:12">
      <c r="J15993" s="2"/>
      <c r="K15993" s="2"/>
      <c r="L15993" s="2"/>
    </row>
    <row r="15994" spans="10:12">
      <c r="J15994" s="2"/>
      <c r="K15994" s="2"/>
      <c r="L15994" s="2"/>
    </row>
    <row r="15995" spans="10:12">
      <c r="J15995" s="2"/>
      <c r="K15995" s="2"/>
      <c r="L15995" s="2"/>
    </row>
    <row r="15996" spans="10:12">
      <c r="J15996" s="2"/>
      <c r="K15996" s="2"/>
      <c r="L15996" s="2"/>
    </row>
    <row r="15997" spans="10:12">
      <c r="J15997" s="2"/>
      <c r="K15997" s="2"/>
      <c r="L15997" s="2"/>
    </row>
    <row r="15998" spans="10:12">
      <c r="J15998" s="2"/>
      <c r="K15998" s="2"/>
      <c r="L15998" s="2"/>
    </row>
    <row r="15999" spans="10:12">
      <c r="J15999" s="2"/>
      <c r="K15999" s="2"/>
      <c r="L15999" s="2"/>
    </row>
    <row r="16000" spans="10:12">
      <c r="J16000" s="2"/>
      <c r="K16000" s="2"/>
      <c r="L16000" s="2"/>
    </row>
    <row r="16001" spans="10:12">
      <c r="J16001" s="2"/>
      <c r="K16001" s="2"/>
      <c r="L16001" s="2"/>
    </row>
    <row r="16002" spans="10:12">
      <c r="J16002" s="2"/>
      <c r="K16002" s="2"/>
      <c r="L16002" s="2"/>
    </row>
    <row r="16003" spans="10:12">
      <c r="J16003" s="2"/>
      <c r="K16003" s="2"/>
      <c r="L16003" s="2"/>
    </row>
    <row r="16004" spans="10:12">
      <c r="J16004" s="2"/>
      <c r="K16004" s="2"/>
      <c r="L16004" s="2"/>
    </row>
    <row r="16005" spans="10:12">
      <c r="J16005" s="2"/>
      <c r="K16005" s="2"/>
      <c r="L16005" s="2"/>
    </row>
    <row r="16006" spans="10:12">
      <c r="J16006" s="2"/>
      <c r="K16006" s="2"/>
      <c r="L16006" s="2"/>
    </row>
    <row r="16007" spans="10:12">
      <c r="J16007" s="2"/>
      <c r="K16007" s="2"/>
      <c r="L16007" s="2"/>
    </row>
    <row r="16008" spans="10:12">
      <c r="J16008" s="2"/>
      <c r="K16008" s="2"/>
      <c r="L16008" s="2"/>
    </row>
    <row r="16009" spans="10:12">
      <c r="J16009" s="2"/>
      <c r="K16009" s="2"/>
      <c r="L16009" s="2"/>
    </row>
    <row r="16010" spans="10:12">
      <c r="J16010" s="2"/>
      <c r="K16010" s="2"/>
      <c r="L16010" s="2"/>
    </row>
    <row r="16011" spans="10:12">
      <c r="J16011" s="2"/>
      <c r="K16011" s="2"/>
      <c r="L16011" s="2"/>
    </row>
    <row r="16012" spans="10:12">
      <c r="J16012" s="2"/>
      <c r="K16012" s="2"/>
      <c r="L16012" s="2"/>
    </row>
    <row r="16013" spans="10:12">
      <c r="J16013" s="2"/>
      <c r="K16013" s="2"/>
      <c r="L16013" s="2"/>
    </row>
    <row r="16014" spans="10:12">
      <c r="J16014" s="2"/>
      <c r="K16014" s="2"/>
      <c r="L16014" s="2"/>
    </row>
    <row r="16015" spans="10:12">
      <c r="J16015" s="2"/>
      <c r="K16015" s="2"/>
      <c r="L16015" s="2"/>
    </row>
    <row r="16016" spans="10:12">
      <c r="J16016" s="2"/>
      <c r="K16016" s="2"/>
      <c r="L16016" s="2"/>
    </row>
    <row r="16017" spans="10:12">
      <c r="J16017" s="2"/>
      <c r="K16017" s="2"/>
      <c r="L16017" s="2"/>
    </row>
    <row r="16018" spans="10:12">
      <c r="J16018" s="2"/>
      <c r="K16018" s="2"/>
      <c r="L16018" s="2"/>
    </row>
    <row r="16019" spans="10:12">
      <c r="J16019" s="2"/>
      <c r="K16019" s="2"/>
      <c r="L16019" s="2"/>
    </row>
    <row r="16020" spans="10:12">
      <c r="J16020" s="2"/>
      <c r="K16020" s="2"/>
      <c r="L16020" s="2"/>
    </row>
    <row r="16021" spans="10:12">
      <c r="J16021" s="2"/>
      <c r="K16021" s="2"/>
      <c r="L16021" s="2"/>
    </row>
    <row r="16022" spans="10:12">
      <c r="J16022" s="2"/>
      <c r="K16022" s="2"/>
      <c r="L16022" s="2"/>
    </row>
    <row r="16023" spans="10:12">
      <c r="J16023" s="2"/>
      <c r="K16023" s="2"/>
      <c r="L16023" s="2"/>
    </row>
    <row r="16024" spans="10:12">
      <c r="J16024" s="2"/>
      <c r="K16024" s="2"/>
      <c r="L16024" s="2"/>
    </row>
    <row r="16025" spans="10:12">
      <c r="J16025" s="2"/>
      <c r="K16025" s="2"/>
      <c r="L16025" s="2"/>
    </row>
    <row r="16026" spans="10:12">
      <c r="J16026" s="2"/>
      <c r="K16026" s="2"/>
      <c r="L16026" s="2"/>
    </row>
    <row r="16027" spans="10:12">
      <c r="J16027" s="2"/>
      <c r="K16027" s="2"/>
      <c r="L16027" s="2"/>
    </row>
    <row r="16028" spans="10:12">
      <c r="J16028" s="2"/>
      <c r="K16028" s="2"/>
      <c r="L16028" s="2"/>
    </row>
    <row r="16029" spans="10:12">
      <c r="J16029" s="2"/>
      <c r="K16029" s="2"/>
      <c r="L16029" s="2"/>
    </row>
    <row r="16030" spans="10:12">
      <c r="J16030" s="2"/>
      <c r="K16030" s="2"/>
      <c r="L16030" s="2"/>
    </row>
    <row r="16031" spans="10:12">
      <c r="J16031" s="2"/>
      <c r="K16031" s="2"/>
      <c r="L16031" s="2"/>
    </row>
    <row r="16032" spans="10:12">
      <c r="J16032" s="2"/>
      <c r="K16032" s="2"/>
      <c r="L16032" s="2"/>
    </row>
    <row r="16033" spans="10:12">
      <c r="J16033" s="2"/>
      <c r="K16033" s="2"/>
      <c r="L16033" s="2"/>
    </row>
    <row r="16034" spans="10:12">
      <c r="J16034" s="2"/>
      <c r="K16034" s="2"/>
      <c r="L16034" s="2"/>
    </row>
    <row r="16035" spans="10:12">
      <c r="J16035" s="2"/>
      <c r="K16035" s="2"/>
      <c r="L16035" s="2"/>
    </row>
    <row r="16036" spans="10:12">
      <c r="J16036" s="2"/>
      <c r="K16036" s="2"/>
      <c r="L16036" s="2"/>
    </row>
    <row r="16037" spans="10:12">
      <c r="J16037" s="2"/>
      <c r="K16037" s="2"/>
      <c r="L16037" s="2"/>
    </row>
    <row r="16038" spans="10:12">
      <c r="J16038" s="2"/>
      <c r="K16038" s="2"/>
      <c r="L16038" s="2"/>
    </row>
    <row r="16039" spans="10:12">
      <c r="J16039" s="2"/>
      <c r="K16039" s="2"/>
      <c r="L16039" s="2"/>
    </row>
    <row r="16040" spans="10:12">
      <c r="J16040" s="2"/>
      <c r="K16040" s="2"/>
      <c r="L16040" s="2"/>
    </row>
    <row r="16041" spans="10:12">
      <c r="J16041" s="2"/>
      <c r="K16041" s="2"/>
      <c r="L16041" s="2"/>
    </row>
    <row r="16042" spans="10:12">
      <c r="J16042" s="2"/>
      <c r="K16042" s="2"/>
      <c r="L16042" s="2"/>
    </row>
    <row r="16043" spans="10:12">
      <c r="J16043" s="2"/>
      <c r="K16043" s="2"/>
      <c r="L16043" s="2"/>
    </row>
    <row r="16044" spans="10:12">
      <c r="J16044" s="2"/>
      <c r="K16044" s="2"/>
      <c r="L16044" s="2"/>
    </row>
    <row r="16045" spans="10:12">
      <c r="J16045" s="2"/>
      <c r="K16045" s="2"/>
      <c r="L16045" s="2"/>
    </row>
    <row r="16046" spans="10:12">
      <c r="J16046" s="2"/>
      <c r="K16046" s="2"/>
      <c r="L16046" s="2"/>
    </row>
    <row r="16047" spans="10:12">
      <c r="J16047" s="2"/>
      <c r="K16047" s="2"/>
      <c r="L16047" s="2"/>
    </row>
    <row r="16048" spans="10:12">
      <c r="J16048" s="2"/>
      <c r="K16048" s="2"/>
      <c r="L16048" s="2"/>
    </row>
    <row r="16049" spans="10:12">
      <c r="J16049" s="2"/>
      <c r="K16049" s="2"/>
      <c r="L16049" s="2"/>
    </row>
    <row r="16050" spans="10:12">
      <c r="J16050" s="2"/>
      <c r="K16050" s="2"/>
      <c r="L16050" s="2"/>
    </row>
    <row r="16051" spans="10:12">
      <c r="J16051" s="2"/>
      <c r="K16051" s="2"/>
      <c r="L16051" s="2"/>
    </row>
    <row r="16052" spans="10:12">
      <c r="J16052" s="2"/>
      <c r="K16052" s="2"/>
      <c r="L16052" s="2"/>
    </row>
    <row r="16053" spans="10:12">
      <c r="J16053" s="2"/>
      <c r="K16053" s="2"/>
      <c r="L16053" s="2"/>
    </row>
    <row r="16054" spans="10:12">
      <c r="J16054" s="2"/>
      <c r="K16054" s="2"/>
      <c r="L16054" s="2"/>
    </row>
    <row r="16055" spans="10:12">
      <c r="J16055" s="2"/>
      <c r="K16055" s="2"/>
      <c r="L16055" s="2"/>
    </row>
    <row r="16056" spans="10:12">
      <c r="J16056" s="2"/>
      <c r="K16056" s="2"/>
      <c r="L16056" s="2"/>
    </row>
    <row r="16057" spans="10:12">
      <c r="J16057" s="2"/>
      <c r="K16057" s="2"/>
      <c r="L16057" s="2"/>
    </row>
    <row r="16058" spans="10:12">
      <c r="J16058" s="2"/>
      <c r="K16058" s="2"/>
      <c r="L16058" s="2"/>
    </row>
    <row r="16059" spans="10:12">
      <c r="J16059" s="2"/>
      <c r="K16059" s="2"/>
      <c r="L16059" s="2"/>
    </row>
    <row r="16060" spans="10:12">
      <c r="J16060" s="2"/>
      <c r="K16060" s="2"/>
      <c r="L16060" s="2"/>
    </row>
    <row r="16061" spans="10:12">
      <c r="J16061" s="2"/>
      <c r="K16061" s="2"/>
      <c r="L16061" s="2"/>
    </row>
    <row r="16062" spans="10:12">
      <c r="J16062" s="2"/>
      <c r="K16062" s="2"/>
      <c r="L16062" s="2"/>
    </row>
    <row r="16063" spans="10:12">
      <c r="J16063" s="2"/>
      <c r="K16063" s="2"/>
      <c r="L16063" s="2"/>
    </row>
    <row r="16064" spans="10:12">
      <c r="J16064" s="2"/>
      <c r="K16064" s="2"/>
      <c r="L16064" s="2"/>
    </row>
    <row r="16065" spans="10:12">
      <c r="J16065" s="2"/>
      <c r="K16065" s="2"/>
      <c r="L16065" s="2"/>
    </row>
    <row r="16066" spans="10:12">
      <c r="J16066" s="2"/>
      <c r="K16066" s="2"/>
      <c r="L16066" s="2"/>
    </row>
    <row r="16067" spans="10:12">
      <c r="J16067" s="2"/>
      <c r="K16067" s="2"/>
      <c r="L16067" s="2"/>
    </row>
    <row r="16068" spans="10:12">
      <c r="J16068" s="2"/>
      <c r="K16068" s="2"/>
      <c r="L16068" s="2"/>
    </row>
    <row r="16069" spans="10:12">
      <c r="J16069" s="2"/>
      <c r="K16069" s="2"/>
      <c r="L16069" s="2"/>
    </row>
    <row r="16070" spans="10:12">
      <c r="J16070" s="2"/>
      <c r="K16070" s="2"/>
      <c r="L16070" s="2"/>
    </row>
    <row r="16071" spans="10:12">
      <c r="J16071" s="2"/>
      <c r="K16071" s="2"/>
      <c r="L16071" s="2"/>
    </row>
    <row r="16072" spans="10:12">
      <c r="J16072" s="2"/>
      <c r="K16072" s="2"/>
      <c r="L16072" s="2"/>
    </row>
    <row r="16073" spans="10:12">
      <c r="J16073" s="2"/>
      <c r="K16073" s="2"/>
      <c r="L16073" s="2"/>
    </row>
    <row r="16074" spans="10:12">
      <c r="J16074" s="2"/>
      <c r="K16074" s="2"/>
      <c r="L16074" s="2"/>
    </row>
    <row r="16075" spans="10:12">
      <c r="J16075" s="2"/>
      <c r="K16075" s="2"/>
      <c r="L16075" s="2"/>
    </row>
    <row r="16076" spans="10:12">
      <c r="J16076" s="2"/>
      <c r="K16076" s="2"/>
      <c r="L16076" s="2"/>
    </row>
    <row r="16077" spans="10:12">
      <c r="J16077" s="2"/>
      <c r="K16077" s="2"/>
      <c r="L16077" s="2"/>
    </row>
    <row r="16078" spans="10:12">
      <c r="J16078" s="2"/>
      <c r="K16078" s="2"/>
      <c r="L16078" s="2"/>
    </row>
    <row r="16079" spans="10:12">
      <c r="J16079" s="2"/>
      <c r="K16079" s="2"/>
      <c r="L16079" s="2"/>
    </row>
    <row r="16080" spans="10:12">
      <c r="J16080" s="2"/>
      <c r="K16080" s="2"/>
      <c r="L16080" s="2"/>
    </row>
    <row r="16081" spans="10:12">
      <c r="J16081" s="2"/>
      <c r="K16081" s="2"/>
      <c r="L16081" s="2"/>
    </row>
    <row r="16082" spans="10:12">
      <c r="J16082" s="2"/>
      <c r="K16082" s="2"/>
      <c r="L16082" s="2"/>
    </row>
    <row r="16083" spans="10:12">
      <c r="J16083" s="2"/>
      <c r="K16083" s="2"/>
      <c r="L16083" s="2"/>
    </row>
    <row r="16084" spans="10:12">
      <c r="J16084" s="2"/>
      <c r="K16084" s="2"/>
      <c r="L16084" s="2"/>
    </row>
    <row r="16085" spans="10:12">
      <c r="J16085" s="2"/>
      <c r="K16085" s="2"/>
      <c r="L16085" s="2"/>
    </row>
    <row r="16086" spans="10:12">
      <c r="J16086" s="2"/>
      <c r="K16086" s="2"/>
      <c r="L16086" s="2"/>
    </row>
    <row r="16087" spans="10:12">
      <c r="J16087" s="2"/>
      <c r="K16087" s="2"/>
      <c r="L16087" s="2"/>
    </row>
    <row r="16088" spans="10:12">
      <c r="J16088" s="2"/>
      <c r="K16088" s="2"/>
      <c r="L16088" s="2"/>
    </row>
    <row r="16089" spans="10:12">
      <c r="J16089" s="2"/>
      <c r="K16089" s="2"/>
      <c r="L16089" s="2"/>
    </row>
    <row r="16090" spans="10:12">
      <c r="J16090" s="2"/>
      <c r="K16090" s="2"/>
      <c r="L16090" s="2"/>
    </row>
    <row r="16091" spans="10:12">
      <c r="J16091" s="2"/>
      <c r="K16091" s="2"/>
      <c r="L16091" s="2"/>
    </row>
    <row r="16092" spans="10:12">
      <c r="J16092" s="2"/>
      <c r="K16092" s="2"/>
      <c r="L16092" s="2"/>
    </row>
    <row r="16093" spans="10:12">
      <c r="J16093" s="2"/>
      <c r="K16093" s="2"/>
      <c r="L16093" s="2"/>
    </row>
    <row r="16094" spans="10:12">
      <c r="J16094" s="2"/>
      <c r="K16094" s="2"/>
      <c r="L16094" s="2"/>
    </row>
    <row r="16095" spans="10:12">
      <c r="J16095" s="2"/>
      <c r="K16095" s="2"/>
      <c r="L16095" s="2"/>
    </row>
    <row r="16096" spans="10:12">
      <c r="J16096" s="2"/>
      <c r="K16096" s="2"/>
      <c r="L16096" s="2"/>
    </row>
    <row r="16097" spans="10:12">
      <c r="J16097" s="2"/>
      <c r="K16097" s="2"/>
      <c r="L16097" s="2"/>
    </row>
    <row r="16098" spans="10:12">
      <c r="J16098" s="2"/>
      <c r="K16098" s="2"/>
      <c r="L16098" s="2"/>
    </row>
    <row r="16099" spans="10:12">
      <c r="J16099" s="2"/>
      <c r="K16099" s="2"/>
      <c r="L16099" s="2"/>
    </row>
    <row r="16100" spans="10:12">
      <c r="J16100" s="2"/>
      <c r="K16100" s="2"/>
      <c r="L16100" s="2"/>
    </row>
    <row r="16101" spans="10:12">
      <c r="J16101" s="2"/>
      <c r="K16101" s="2"/>
      <c r="L16101" s="2"/>
    </row>
    <row r="16102" spans="10:12">
      <c r="J16102" s="2"/>
      <c r="K16102" s="2"/>
      <c r="L16102" s="2"/>
    </row>
    <row r="16103" spans="10:12">
      <c r="J16103" s="2"/>
      <c r="K16103" s="2"/>
      <c r="L16103" s="2"/>
    </row>
    <row r="16104" spans="10:12">
      <c r="J16104" s="2"/>
      <c r="K16104" s="2"/>
      <c r="L16104" s="2"/>
    </row>
    <row r="16105" spans="10:12">
      <c r="J16105" s="2"/>
      <c r="K16105" s="2"/>
      <c r="L16105" s="2"/>
    </row>
    <row r="16106" spans="10:12">
      <c r="J16106" s="2"/>
      <c r="K16106" s="2"/>
      <c r="L16106" s="2"/>
    </row>
    <row r="16107" spans="10:12">
      <c r="J16107" s="2"/>
      <c r="K16107" s="2"/>
      <c r="L16107" s="2"/>
    </row>
    <row r="16108" spans="10:12">
      <c r="J16108" s="2"/>
      <c r="K16108" s="2"/>
      <c r="L16108" s="2"/>
    </row>
    <row r="16109" spans="10:12">
      <c r="J16109" s="2"/>
      <c r="K16109" s="2"/>
      <c r="L16109" s="2"/>
    </row>
    <row r="16110" spans="10:12">
      <c r="J16110" s="2"/>
      <c r="K16110" s="2"/>
      <c r="L16110" s="2"/>
    </row>
    <row r="16111" spans="10:12">
      <c r="J16111" s="2"/>
      <c r="K16111" s="2"/>
      <c r="L16111" s="2"/>
    </row>
    <row r="16112" spans="10:12">
      <c r="J16112" s="2"/>
      <c r="K16112" s="2"/>
      <c r="L16112" s="2"/>
    </row>
    <row r="16113" spans="10:12">
      <c r="J16113" s="2"/>
      <c r="K16113" s="2"/>
      <c r="L16113" s="2"/>
    </row>
    <row r="16114" spans="10:12">
      <c r="J16114" s="2"/>
      <c r="K16114" s="2"/>
      <c r="L16114" s="2"/>
    </row>
    <row r="16115" spans="10:12">
      <c r="J16115" s="2"/>
      <c r="K16115" s="2"/>
      <c r="L16115" s="2"/>
    </row>
    <row r="16116" spans="10:12">
      <c r="J16116" s="2"/>
      <c r="K16116" s="2"/>
      <c r="L16116" s="2"/>
    </row>
    <row r="16117" spans="10:12">
      <c r="J16117" s="2"/>
      <c r="K16117" s="2"/>
      <c r="L16117" s="2"/>
    </row>
    <row r="16118" spans="10:12">
      <c r="J16118" s="2"/>
      <c r="K16118" s="2"/>
      <c r="L16118" s="2"/>
    </row>
    <row r="16119" spans="10:12">
      <c r="J16119" s="2"/>
      <c r="K16119" s="2"/>
      <c r="L16119" s="2"/>
    </row>
    <row r="16120" spans="10:12">
      <c r="J16120" s="2"/>
      <c r="K16120" s="2"/>
      <c r="L16120" s="2"/>
    </row>
    <row r="16121" spans="10:12">
      <c r="J16121" s="2"/>
      <c r="K16121" s="2"/>
      <c r="L16121" s="2"/>
    </row>
    <row r="16122" spans="10:12">
      <c r="J16122" s="2"/>
      <c r="K16122" s="2"/>
      <c r="L16122" s="2"/>
    </row>
    <row r="16123" spans="10:12">
      <c r="J16123" s="2"/>
      <c r="K16123" s="2"/>
      <c r="L16123" s="2"/>
    </row>
    <row r="16124" spans="10:12">
      <c r="J16124" s="2"/>
      <c r="K16124" s="2"/>
      <c r="L16124" s="2"/>
    </row>
    <row r="16125" spans="10:12">
      <c r="J16125" s="2"/>
      <c r="K16125" s="2"/>
      <c r="L16125" s="2"/>
    </row>
    <row r="16126" spans="10:12">
      <c r="J16126" s="2"/>
      <c r="K16126" s="2"/>
      <c r="L16126" s="2"/>
    </row>
    <row r="16127" spans="10:12">
      <c r="J16127" s="2"/>
      <c r="K16127" s="2"/>
      <c r="L16127" s="2"/>
    </row>
    <row r="16128" spans="10:12">
      <c r="J16128" s="2"/>
      <c r="K16128" s="2"/>
      <c r="L16128" s="2"/>
    </row>
    <row r="16129" spans="10:12">
      <c r="J16129" s="2"/>
      <c r="K16129" s="2"/>
      <c r="L16129" s="2"/>
    </row>
    <row r="16130" spans="10:12">
      <c r="J16130" s="2"/>
      <c r="K16130" s="2"/>
      <c r="L16130" s="2"/>
    </row>
    <row r="16131" spans="10:12">
      <c r="J16131" s="2"/>
      <c r="K16131" s="2"/>
      <c r="L16131" s="2"/>
    </row>
    <row r="16132" spans="10:12">
      <c r="J16132" s="2"/>
      <c r="K16132" s="2"/>
      <c r="L16132" s="2"/>
    </row>
    <row r="16133" spans="10:12">
      <c r="J16133" s="2"/>
      <c r="K16133" s="2"/>
      <c r="L16133" s="2"/>
    </row>
    <row r="16134" spans="10:12">
      <c r="J16134" s="2"/>
      <c r="K16134" s="2"/>
      <c r="L16134" s="2"/>
    </row>
    <row r="16135" spans="10:12">
      <c r="J16135" s="2"/>
      <c r="K16135" s="2"/>
      <c r="L16135" s="2"/>
    </row>
    <row r="16136" spans="10:12">
      <c r="J16136" s="2"/>
      <c r="K16136" s="2"/>
      <c r="L16136" s="2"/>
    </row>
    <row r="16137" spans="10:12">
      <c r="J16137" s="2"/>
      <c r="K16137" s="2"/>
      <c r="L16137" s="2"/>
    </row>
    <row r="16138" spans="10:12">
      <c r="J16138" s="2"/>
      <c r="K16138" s="2"/>
      <c r="L16138" s="2"/>
    </row>
    <row r="16139" spans="10:12">
      <c r="J16139" s="2"/>
      <c r="K16139" s="2"/>
      <c r="L16139" s="2"/>
    </row>
    <row r="16140" spans="10:12">
      <c r="J16140" s="2"/>
      <c r="K16140" s="2"/>
      <c r="L16140" s="2"/>
    </row>
    <row r="16141" spans="10:12">
      <c r="J16141" s="2"/>
      <c r="K16141" s="2"/>
      <c r="L16141" s="2"/>
    </row>
    <row r="16142" spans="10:12">
      <c r="J16142" s="2"/>
      <c r="K16142" s="2"/>
      <c r="L16142" s="2"/>
    </row>
    <row r="16143" spans="10:12">
      <c r="J16143" s="2"/>
      <c r="K16143" s="2"/>
      <c r="L16143" s="2"/>
    </row>
    <row r="16144" spans="10:12">
      <c r="J16144" s="2"/>
      <c r="K16144" s="2"/>
      <c r="L16144" s="2"/>
    </row>
    <row r="16145" spans="10:12">
      <c r="J16145" s="2"/>
      <c r="K16145" s="2"/>
      <c r="L16145" s="2"/>
    </row>
    <row r="16146" spans="10:12">
      <c r="J16146" s="2"/>
      <c r="K16146" s="2"/>
      <c r="L16146" s="2"/>
    </row>
    <row r="16147" spans="10:12">
      <c r="J16147" s="2"/>
      <c r="K16147" s="2"/>
      <c r="L16147" s="2"/>
    </row>
    <row r="16148" spans="10:12">
      <c r="J16148" s="2"/>
      <c r="K16148" s="2"/>
      <c r="L16148" s="2"/>
    </row>
    <row r="16149" spans="10:12">
      <c r="J16149" s="2"/>
      <c r="K16149" s="2"/>
      <c r="L16149" s="2"/>
    </row>
    <row r="16150" spans="10:12">
      <c r="J16150" s="2"/>
      <c r="K16150" s="2"/>
      <c r="L16150" s="2"/>
    </row>
    <row r="16151" spans="10:12">
      <c r="J16151" s="2"/>
      <c r="K16151" s="2"/>
      <c r="L16151" s="2"/>
    </row>
    <row r="16152" spans="10:12">
      <c r="J16152" s="2"/>
      <c r="K16152" s="2"/>
      <c r="L16152" s="2"/>
    </row>
    <row r="16153" spans="10:12">
      <c r="J16153" s="2"/>
      <c r="K16153" s="2"/>
      <c r="L16153" s="2"/>
    </row>
    <row r="16154" spans="10:12">
      <c r="J16154" s="2"/>
      <c r="K16154" s="2"/>
      <c r="L16154" s="2"/>
    </row>
    <row r="16155" spans="10:12">
      <c r="J16155" s="2"/>
      <c r="K16155" s="2"/>
      <c r="L16155" s="2"/>
    </row>
    <row r="16156" spans="10:12">
      <c r="J16156" s="2"/>
      <c r="K16156" s="2"/>
      <c r="L16156" s="2"/>
    </row>
    <row r="16157" spans="10:12">
      <c r="J16157" s="2"/>
      <c r="K16157" s="2"/>
      <c r="L16157" s="2"/>
    </row>
    <row r="16158" spans="10:12">
      <c r="J16158" s="2"/>
      <c r="K16158" s="2"/>
      <c r="L16158" s="2"/>
    </row>
    <row r="16159" spans="10:12">
      <c r="J16159" s="2"/>
      <c r="K16159" s="2"/>
      <c r="L16159" s="2"/>
    </row>
    <row r="16160" spans="10:12">
      <c r="J16160" s="2"/>
      <c r="K16160" s="2"/>
      <c r="L16160" s="2"/>
    </row>
    <row r="16161" spans="10:12">
      <c r="J16161" s="2"/>
      <c r="K16161" s="2"/>
      <c r="L16161" s="2"/>
    </row>
    <row r="16162" spans="10:12">
      <c r="J16162" s="2"/>
      <c r="K16162" s="2"/>
      <c r="L16162" s="2"/>
    </row>
    <row r="16163" spans="10:12">
      <c r="J16163" s="2"/>
      <c r="K16163" s="2"/>
      <c r="L16163" s="2"/>
    </row>
    <row r="16164" spans="10:12">
      <c r="J16164" s="2"/>
      <c r="K16164" s="2"/>
      <c r="L16164" s="2"/>
    </row>
    <row r="16165" spans="10:12">
      <c r="J16165" s="2"/>
      <c r="K16165" s="2"/>
      <c r="L16165" s="2"/>
    </row>
    <row r="16166" spans="10:12">
      <c r="J16166" s="2"/>
      <c r="K16166" s="2"/>
      <c r="L16166" s="2"/>
    </row>
    <row r="16167" spans="10:12">
      <c r="J16167" s="2"/>
      <c r="K16167" s="2"/>
      <c r="L16167" s="2"/>
    </row>
    <row r="16168" spans="10:12">
      <c r="J16168" s="2"/>
      <c r="K16168" s="2"/>
      <c r="L16168" s="2"/>
    </row>
    <row r="16169" spans="10:12">
      <c r="J16169" s="2"/>
      <c r="K16169" s="2"/>
      <c r="L16169" s="2"/>
    </row>
    <row r="16170" spans="10:12">
      <c r="J16170" s="2"/>
      <c r="K16170" s="2"/>
      <c r="L16170" s="2"/>
    </row>
    <row r="16171" spans="10:12">
      <c r="J16171" s="2"/>
      <c r="K16171" s="2"/>
      <c r="L16171" s="2"/>
    </row>
    <row r="16172" spans="10:12">
      <c r="J16172" s="2"/>
      <c r="K16172" s="2"/>
      <c r="L16172" s="2"/>
    </row>
    <row r="16173" spans="10:12">
      <c r="J16173" s="2"/>
      <c r="K16173" s="2"/>
      <c r="L16173" s="2"/>
    </row>
    <row r="16174" spans="10:12">
      <c r="J16174" s="2"/>
      <c r="K16174" s="2"/>
      <c r="L16174" s="2"/>
    </row>
    <row r="16175" spans="10:12">
      <c r="J16175" s="2"/>
      <c r="K16175" s="2"/>
      <c r="L16175" s="2"/>
    </row>
    <row r="16176" spans="10:12">
      <c r="J16176" s="2"/>
      <c r="K16176" s="2"/>
      <c r="L16176" s="2"/>
    </row>
    <row r="16177" spans="10:12">
      <c r="J16177" s="2"/>
      <c r="K16177" s="2"/>
      <c r="L16177" s="2"/>
    </row>
    <row r="16178" spans="10:12">
      <c r="J16178" s="2"/>
      <c r="K16178" s="2"/>
      <c r="L16178" s="2"/>
    </row>
    <row r="16179" spans="10:12">
      <c r="J16179" s="2"/>
      <c r="K16179" s="2"/>
      <c r="L16179" s="2"/>
    </row>
    <row r="16180" spans="10:12">
      <c r="J16180" s="2"/>
      <c r="K16180" s="2"/>
      <c r="L16180" s="2"/>
    </row>
    <row r="16181" spans="10:12">
      <c r="J16181" s="2"/>
      <c r="K16181" s="2"/>
      <c r="L16181" s="2"/>
    </row>
    <row r="16182" spans="10:12">
      <c r="J16182" s="2"/>
      <c r="K16182" s="2"/>
      <c r="L16182" s="2"/>
    </row>
    <row r="16183" spans="10:12">
      <c r="J16183" s="2"/>
      <c r="K16183" s="2"/>
      <c r="L16183" s="2"/>
    </row>
    <row r="16184" spans="10:12">
      <c r="J16184" s="2"/>
      <c r="K16184" s="2"/>
      <c r="L16184" s="2"/>
    </row>
    <row r="16185" spans="10:12">
      <c r="J16185" s="2"/>
      <c r="K16185" s="2"/>
      <c r="L16185" s="2"/>
    </row>
    <row r="16186" spans="10:12">
      <c r="J16186" s="2"/>
      <c r="K16186" s="2"/>
      <c r="L16186" s="2"/>
    </row>
    <row r="16187" spans="10:12">
      <c r="J16187" s="2"/>
      <c r="K16187" s="2"/>
      <c r="L16187" s="2"/>
    </row>
    <row r="16188" spans="10:12">
      <c r="J16188" s="2"/>
      <c r="K16188" s="2"/>
      <c r="L16188" s="2"/>
    </row>
    <row r="16189" spans="10:12">
      <c r="J16189" s="2"/>
      <c r="K16189" s="2"/>
      <c r="L16189" s="2"/>
    </row>
    <row r="16190" spans="10:12">
      <c r="J16190" s="2"/>
      <c r="K16190" s="2"/>
      <c r="L16190" s="2"/>
    </row>
    <row r="16191" spans="10:12">
      <c r="J16191" s="2"/>
      <c r="K16191" s="2"/>
      <c r="L16191" s="2"/>
    </row>
    <row r="16192" spans="10:12">
      <c r="J16192" s="2"/>
      <c r="K16192" s="2"/>
      <c r="L16192" s="2"/>
    </row>
    <row r="16193" spans="10:12">
      <c r="J16193" s="2"/>
      <c r="K16193" s="2"/>
      <c r="L16193" s="2"/>
    </row>
    <row r="16194" spans="10:12">
      <c r="J16194" s="2"/>
      <c r="K16194" s="2"/>
      <c r="L16194" s="2"/>
    </row>
    <row r="16195" spans="10:12">
      <c r="J16195" s="2"/>
      <c r="K16195" s="2"/>
      <c r="L16195" s="2"/>
    </row>
    <row r="16196" spans="10:12">
      <c r="J16196" s="2"/>
      <c r="K16196" s="2"/>
      <c r="L16196" s="2"/>
    </row>
    <row r="16197" spans="10:12">
      <c r="J16197" s="2"/>
      <c r="K16197" s="2"/>
      <c r="L16197" s="2"/>
    </row>
    <row r="16198" spans="10:12">
      <c r="J16198" s="2"/>
      <c r="K16198" s="2"/>
      <c r="L16198" s="2"/>
    </row>
    <row r="16199" spans="10:12">
      <c r="J16199" s="2"/>
      <c r="K16199" s="2"/>
      <c r="L16199" s="2"/>
    </row>
    <row r="16200" spans="10:12">
      <c r="J16200" s="2"/>
      <c r="K16200" s="2"/>
      <c r="L16200" s="2"/>
    </row>
    <row r="16201" spans="10:12">
      <c r="J16201" s="2"/>
      <c r="K16201" s="2"/>
      <c r="L16201" s="2"/>
    </row>
    <row r="16202" spans="10:12">
      <c r="J16202" s="2"/>
      <c r="K16202" s="2"/>
      <c r="L16202" s="2"/>
    </row>
    <row r="16203" spans="10:12">
      <c r="J16203" s="2"/>
      <c r="K16203" s="2"/>
      <c r="L16203" s="2"/>
    </row>
    <row r="16204" spans="10:12">
      <c r="J16204" s="2"/>
      <c r="K16204" s="2"/>
      <c r="L16204" s="2"/>
    </row>
    <row r="16205" spans="10:12">
      <c r="J16205" s="2"/>
      <c r="K16205" s="2"/>
      <c r="L16205" s="2"/>
    </row>
    <row r="16206" spans="10:12">
      <c r="J16206" s="2"/>
      <c r="K16206" s="2"/>
      <c r="L16206" s="2"/>
    </row>
    <row r="16207" spans="10:12">
      <c r="J16207" s="2"/>
      <c r="K16207" s="2"/>
      <c r="L16207" s="2"/>
    </row>
    <row r="16208" spans="10:12">
      <c r="J16208" s="2"/>
      <c r="K16208" s="2"/>
      <c r="L16208" s="2"/>
    </row>
    <row r="16209" spans="10:12">
      <c r="J16209" s="2"/>
      <c r="K16209" s="2"/>
      <c r="L16209" s="2"/>
    </row>
    <row r="16210" spans="10:12">
      <c r="J16210" s="2"/>
      <c r="K16210" s="2"/>
      <c r="L16210" s="2"/>
    </row>
    <row r="16211" spans="10:12">
      <c r="J16211" s="2"/>
      <c r="K16211" s="2"/>
      <c r="L16211" s="2"/>
    </row>
    <row r="16212" spans="10:12">
      <c r="J16212" s="2"/>
      <c r="K16212" s="2"/>
      <c r="L16212" s="2"/>
    </row>
    <row r="16213" spans="10:12">
      <c r="J16213" s="2"/>
      <c r="K16213" s="2"/>
      <c r="L16213" s="2"/>
    </row>
    <row r="16214" spans="10:12">
      <c r="J16214" s="2"/>
      <c r="K16214" s="2"/>
      <c r="L16214" s="2"/>
    </row>
    <row r="16215" spans="10:12">
      <c r="J16215" s="2"/>
      <c r="K16215" s="2"/>
      <c r="L16215" s="2"/>
    </row>
    <row r="16216" spans="10:12">
      <c r="J16216" s="2"/>
      <c r="K16216" s="2"/>
      <c r="L16216" s="2"/>
    </row>
    <row r="16217" spans="10:12">
      <c r="J16217" s="2"/>
      <c r="K16217" s="2"/>
      <c r="L16217" s="2"/>
    </row>
    <row r="16218" spans="10:12">
      <c r="J16218" s="2"/>
      <c r="K16218" s="2"/>
      <c r="L16218" s="2"/>
    </row>
    <row r="16219" spans="10:12">
      <c r="J16219" s="2"/>
      <c r="K16219" s="2"/>
      <c r="L16219" s="2"/>
    </row>
    <row r="16220" spans="10:12">
      <c r="J16220" s="2"/>
      <c r="K16220" s="2"/>
      <c r="L16220" s="2"/>
    </row>
    <row r="16221" spans="10:12">
      <c r="J16221" s="2"/>
      <c r="K16221" s="2"/>
      <c r="L16221" s="2"/>
    </row>
    <row r="16222" spans="10:12">
      <c r="J16222" s="2"/>
      <c r="K16222" s="2"/>
      <c r="L16222" s="2"/>
    </row>
    <row r="16223" spans="10:12">
      <c r="J16223" s="2"/>
      <c r="K16223" s="2"/>
      <c r="L16223" s="2"/>
    </row>
    <row r="16224" spans="10:12">
      <c r="J16224" s="2"/>
      <c r="K16224" s="2"/>
      <c r="L16224" s="2"/>
    </row>
    <row r="16225" spans="10:12">
      <c r="J16225" s="2"/>
      <c r="K16225" s="2"/>
      <c r="L16225" s="2"/>
    </row>
    <row r="16226" spans="10:12">
      <c r="J16226" s="2"/>
      <c r="K16226" s="2"/>
      <c r="L16226" s="2"/>
    </row>
    <row r="16227" spans="10:12">
      <c r="J16227" s="2"/>
      <c r="K16227" s="2"/>
      <c r="L16227" s="2"/>
    </row>
    <row r="16228" spans="10:12">
      <c r="J16228" s="2"/>
      <c r="K16228" s="2"/>
      <c r="L16228" s="2"/>
    </row>
    <row r="16229" spans="10:12">
      <c r="J16229" s="2"/>
      <c r="K16229" s="2"/>
      <c r="L16229" s="2"/>
    </row>
    <row r="16230" spans="10:12">
      <c r="J16230" s="2"/>
      <c r="K16230" s="2"/>
      <c r="L16230" s="2"/>
    </row>
    <row r="16231" spans="10:12">
      <c r="J16231" s="2"/>
      <c r="K16231" s="2"/>
      <c r="L16231" s="2"/>
    </row>
    <row r="16232" spans="10:12">
      <c r="J16232" s="2"/>
      <c r="K16232" s="2"/>
      <c r="L16232" s="2"/>
    </row>
    <row r="16233" spans="10:12">
      <c r="J16233" s="2"/>
      <c r="K16233" s="2"/>
      <c r="L16233" s="2"/>
    </row>
    <row r="16234" spans="10:12">
      <c r="J16234" s="2"/>
      <c r="K16234" s="2"/>
      <c r="L16234" s="2"/>
    </row>
    <row r="16235" spans="10:12">
      <c r="J16235" s="2"/>
      <c r="K16235" s="2"/>
      <c r="L16235" s="2"/>
    </row>
    <row r="16236" spans="10:12">
      <c r="J16236" s="2"/>
      <c r="K16236" s="2"/>
      <c r="L16236" s="2"/>
    </row>
    <row r="16237" spans="10:12">
      <c r="J16237" s="2"/>
      <c r="K16237" s="2"/>
      <c r="L16237" s="2"/>
    </row>
    <row r="16238" spans="10:12">
      <c r="J16238" s="2"/>
      <c r="K16238" s="2"/>
      <c r="L16238" s="2"/>
    </row>
    <row r="16239" spans="10:12">
      <c r="J16239" s="2"/>
      <c r="K16239" s="2"/>
      <c r="L16239" s="2"/>
    </row>
    <row r="16240" spans="10:12">
      <c r="J16240" s="2"/>
      <c r="K16240" s="2"/>
      <c r="L16240" s="2"/>
    </row>
    <row r="16241" spans="10:12">
      <c r="J16241" s="2"/>
      <c r="K16241" s="2"/>
      <c r="L16241" s="2"/>
    </row>
    <row r="16242" spans="10:12">
      <c r="J16242" s="2"/>
      <c r="K16242" s="2"/>
      <c r="L16242" s="2"/>
    </row>
    <row r="16243" spans="10:12">
      <c r="J16243" s="2"/>
      <c r="K16243" s="2"/>
      <c r="L16243" s="2"/>
    </row>
    <row r="16244" spans="10:12">
      <c r="J16244" s="2"/>
      <c r="K16244" s="2"/>
      <c r="L16244" s="2"/>
    </row>
    <row r="16245" spans="10:12">
      <c r="J16245" s="2"/>
      <c r="K16245" s="2"/>
      <c r="L16245" s="2"/>
    </row>
    <row r="16246" spans="10:12">
      <c r="J16246" s="2"/>
      <c r="K16246" s="2"/>
      <c r="L16246" s="2"/>
    </row>
    <row r="16247" spans="10:12">
      <c r="J16247" s="2"/>
      <c r="K16247" s="2"/>
      <c r="L16247" s="2"/>
    </row>
    <row r="16248" spans="10:12">
      <c r="J16248" s="2"/>
      <c r="K16248" s="2"/>
      <c r="L16248" s="2"/>
    </row>
    <row r="16249" spans="10:12">
      <c r="J16249" s="2"/>
      <c r="K16249" s="2"/>
      <c r="L16249" s="2"/>
    </row>
    <row r="16250" spans="10:12">
      <c r="J16250" s="2"/>
      <c r="K16250" s="2"/>
      <c r="L16250" s="2"/>
    </row>
    <row r="16251" spans="10:12">
      <c r="J16251" s="2"/>
      <c r="K16251" s="2"/>
      <c r="L16251" s="2"/>
    </row>
    <row r="16252" spans="10:12">
      <c r="J16252" s="2"/>
      <c r="K16252" s="2"/>
      <c r="L16252" s="2"/>
    </row>
    <row r="16253" spans="10:12">
      <c r="J16253" s="2"/>
      <c r="K16253" s="2"/>
      <c r="L16253" s="2"/>
    </row>
    <row r="16254" spans="10:12">
      <c r="J16254" s="2"/>
      <c r="K16254" s="2"/>
      <c r="L16254" s="2"/>
    </row>
    <row r="16255" spans="10:12">
      <c r="J16255" s="2"/>
      <c r="K16255" s="2"/>
      <c r="L16255" s="2"/>
    </row>
    <row r="16256" spans="10:12">
      <c r="J16256" s="2"/>
      <c r="K16256" s="2"/>
      <c r="L16256" s="2"/>
    </row>
    <row r="16257" spans="10:12">
      <c r="J16257" s="2"/>
      <c r="K16257" s="2"/>
      <c r="L16257" s="2"/>
    </row>
    <row r="16258" spans="10:12">
      <c r="J16258" s="2"/>
      <c r="K16258" s="2"/>
      <c r="L16258" s="2"/>
    </row>
    <row r="16259" spans="10:12">
      <c r="J16259" s="2"/>
      <c r="K16259" s="2"/>
      <c r="L16259" s="2"/>
    </row>
    <row r="16260" spans="10:12">
      <c r="J16260" s="2"/>
      <c r="K16260" s="2"/>
      <c r="L16260" s="2"/>
    </row>
    <row r="16261" spans="10:12">
      <c r="J16261" s="2"/>
      <c r="K16261" s="2"/>
      <c r="L16261" s="2"/>
    </row>
    <row r="16262" spans="10:12">
      <c r="J16262" s="2"/>
      <c r="K16262" s="2"/>
      <c r="L16262" s="2"/>
    </row>
    <row r="16263" spans="10:12">
      <c r="J16263" s="2"/>
      <c r="K16263" s="2"/>
      <c r="L16263" s="2"/>
    </row>
    <row r="16264" spans="10:12">
      <c r="J16264" s="2"/>
      <c r="K16264" s="2"/>
      <c r="L16264" s="2"/>
    </row>
    <row r="16265" spans="10:12">
      <c r="J16265" s="2"/>
      <c r="K16265" s="2"/>
      <c r="L16265" s="2"/>
    </row>
    <row r="16266" spans="10:12">
      <c r="J16266" s="2"/>
      <c r="K16266" s="2"/>
      <c r="L16266" s="2"/>
    </row>
    <row r="16267" spans="10:12">
      <c r="J16267" s="2"/>
      <c r="K16267" s="2"/>
      <c r="L16267" s="2"/>
    </row>
    <row r="16268" spans="10:12">
      <c r="J16268" s="2"/>
      <c r="K16268" s="2"/>
      <c r="L16268" s="2"/>
    </row>
    <row r="16269" spans="10:12">
      <c r="J16269" s="2"/>
      <c r="K16269" s="2"/>
      <c r="L16269" s="2"/>
    </row>
    <row r="16270" spans="10:12">
      <c r="J16270" s="2"/>
      <c r="K16270" s="2"/>
      <c r="L16270" s="2"/>
    </row>
    <row r="16271" spans="10:12">
      <c r="J16271" s="2"/>
      <c r="K16271" s="2"/>
      <c r="L16271" s="2"/>
    </row>
    <row r="16272" spans="10:12">
      <c r="J16272" s="2"/>
      <c r="K16272" s="2"/>
      <c r="L16272" s="2"/>
    </row>
    <row r="16273" spans="10:12">
      <c r="J16273" s="2"/>
      <c r="K16273" s="2"/>
      <c r="L16273" s="2"/>
    </row>
    <row r="16274" spans="10:12">
      <c r="J16274" s="2"/>
      <c r="K16274" s="2"/>
      <c r="L16274" s="2"/>
    </row>
    <row r="16275" spans="10:12">
      <c r="J16275" s="2"/>
      <c r="K16275" s="2"/>
      <c r="L16275" s="2"/>
    </row>
    <row r="16276" spans="10:12">
      <c r="J16276" s="2"/>
      <c r="K16276" s="2"/>
      <c r="L16276" s="2"/>
    </row>
    <row r="16277" spans="10:12">
      <c r="J16277" s="2"/>
      <c r="K16277" s="2"/>
      <c r="L16277" s="2"/>
    </row>
    <row r="16278" spans="10:12">
      <c r="J16278" s="2"/>
      <c r="K16278" s="2"/>
      <c r="L16278" s="2"/>
    </row>
    <row r="16279" spans="10:12">
      <c r="J16279" s="2"/>
      <c r="K16279" s="2"/>
      <c r="L16279" s="2"/>
    </row>
    <row r="16280" spans="10:12">
      <c r="J16280" s="2"/>
      <c r="K16280" s="2"/>
      <c r="L16280" s="2"/>
    </row>
    <row r="16281" spans="10:12">
      <c r="J16281" s="2"/>
      <c r="K16281" s="2"/>
      <c r="L16281" s="2"/>
    </row>
    <row r="16282" spans="10:12">
      <c r="J16282" s="2"/>
      <c r="K16282" s="2"/>
      <c r="L16282" s="2"/>
    </row>
    <row r="16283" spans="10:12">
      <c r="J16283" s="2"/>
      <c r="K16283" s="2"/>
      <c r="L16283" s="2"/>
    </row>
    <row r="16284" spans="10:12">
      <c r="J16284" s="2"/>
      <c r="K16284" s="2"/>
      <c r="L16284" s="2"/>
    </row>
    <row r="16285" spans="10:12">
      <c r="J16285" s="2"/>
      <c r="K16285" s="2"/>
      <c r="L16285" s="2"/>
    </row>
    <row r="16286" spans="10:12">
      <c r="J16286" s="2"/>
      <c r="K16286" s="2"/>
      <c r="L16286" s="2"/>
    </row>
    <row r="16287" spans="10:12">
      <c r="J16287" s="2"/>
      <c r="K16287" s="2"/>
      <c r="L16287" s="2"/>
    </row>
    <row r="16288" spans="10:12">
      <c r="J16288" s="2"/>
      <c r="K16288" s="2"/>
      <c r="L16288" s="2"/>
    </row>
    <row r="16289" spans="10:12">
      <c r="J16289" s="2"/>
      <c r="K16289" s="2"/>
      <c r="L16289" s="2"/>
    </row>
    <row r="16290" spans="10:12">
      <c r="J16290" s="2"/>
      <c r="K16290" s="2"/>
      <c r="L16290" s="2"/>
    </row>
    <row r="16291" spans="10:12">
      <c r="J16291" s="2"/>
      <c r="K16291" s="2"/>
      <c r="L16291" s="2"/>
    </row>
    <row r="16292" spans="10:12">
      <c r="J16292" s="2"/>
      <c r="K16292" s="2"/>
      <c r="L16292" s="2"/>
    </row>
    <row r="16293" spans="10:12">
      <c r="J16293" s="2"/>
      <c r="K16293" s="2"/>
      <c r="L16293" s="2"/>
    </row>
    <row r="16294" spans="10:12">
      <c r="J16294" s="2"/>
      <c r="K16294" s="2"/>
      <c r="L16294" s="2"/>
    </row>
    <row r="16295" spans="10:12">
      <c r="J16295" s="2"/>
      <c r="K16295" s="2"/>
      <c r="L16295" s="2"/>
    </row>
    <row r="16296" spans="10:12">
      <c r="J16296" s="2"/>
      <c r="K16296" s="2"/>
      <c r="L16296" s="2"/>
    </row>
    <row r="16297" spans="10:12">
      <c r="J16297" s="2"/>
      <c r="K16297" s="2"/>
      <c r="L16297" s="2"/>
    </row>
    <row r="16298" spans="10:12">
      <c r="J16298" s="2"/>
      <c r="K16298" s="2"/>
      <c r="L16298" s="2"/>
    </row>
    <row r="16299" spans="10:12">
      <c r="J16299" s="2"/>
      <c r="K16299" s="2"/>
      <c r="L16299" s="2"/>
    </row>
    <row r="16300" spans="10:12">
      <c r="J16300" s="2"/>
      <c r="K16300" s="2"/>
      <c r="L16300" s="2"/>
    </row>
    <row r="16301" spans="10:12">
      <c r="J16301" s="2"/>
      <c r="K16301" s="2"/>
      <c r="L16301" s="2"/>
    </row>
    <row r="16302" spans="10:12">
      <c r="J16302" s="2"/>
      <c r="K16302" s="2"/>
      <c r="L16302" s="2"/>
    </row>
    <row r="16303" spans="10:12">
      <c r="J16303" s="2"/>
      <c r="K16303" s="2"/>
      <c r="L16303" s="2"/>
    </row>
    <row r="16304" spans="10:12">
      <c r="J16304" s="2"/>
      <c r="K16304" s="2"/>
      <c r="L16304" s="2"/>
    </row>
    <row r="16305" spans="10:12">
      <c r="J16305" s="2"/>
      <c r="K16305" s="2"/>
      <c r="L16305" s="2"/>
    </row>
    <row r="16306" spans="10:12">
      <c r="J16306" s="2"/>
      <c r="K16306" s="2"/>
      <c r="L16306" s="2"/>
    </row>
    <row r="16307" spans="10:12">
      <c r="J16307" s="2"/>
      <c r="K16307" s="2"/>
      <c r="L16307" s="2"/>
    </row>
    <row r="16308" spans="10:12">
      <c r="J16308" s="2"/>
      <c r="K16308" s="2"/>
      <c r="L16308" s="2"/>
    </row>
    <row r="16309" spans="10:12">
      <c r="J16309" s="2"/>
      <c r="K16309" s="2"/>
      <c r="L16309" s="2"/>
    </row>
    <row r="16310" spans="10:12">
      <c r="J16310" s="2"/>
      <c r="K16310" s="2"/>
      <c r="L16310" s="2"/>
    </row>
    <row r="16311" spans="10:12">
      <c r="J16311" s="2"/>
      <c r="K16311" s="2"/>
      <c r="L16311" s="2"/>
    </row>
    <row r="16312" spans="10:12">
      <c r="J16312" s="2"/>
      <c r="K16312" s="2"/>
      <c r="L16312" s="2"/>
    </row>
    <row r="16313" spans="10:12">
      <c r="J16313" s="2"/>
      <c r="K16313" s="2"/>
      <c r="L16313" s="2"/>
    </row>
    <row r="16314" spans="10:12">
      <c r="J16314" s="2"/>
      <c r="K16314" s="2"/>
      <c r="L16314" s="2"/>
    </row>
    <row r="16315" spans="10:12">
      <c r="J16315" s="2"/>
      <c r="K16315" s="2"/>
      <c r="L16315" s="2"/>
    </row>
    <row r="16316" spans="10:12">
      <c r="J16316" s="2"/>
      <c r="K16316" s="2"/>
      <c r="L16316" s="2"/>
    </row>
    <row r="16317" spans="10:12">
      <c r="J16317" s="2"/>
      <c r="K16317" s="2"/>
      <c r="L16317" s="2"/>
    </row>
    <row r="16318" spans="10:12">
      <c r="J16318" s="2"/>
      <c r="K16318" s="2"/>
      <c r="L16318" s="2"/>
    </row>
    <row r="16319" spans="10:12">
      <c r="J16319" s="2"/>
      <c r="K16319" s="2"/>
      <c r="L16319" s="2"/>
    </row>
    <row r="16320" spans="10:12">
      <c r="J16320" s="2"/>
      <c r="K16320" s="2"/>
      <c r="L16320" s="2"/>
    </row>
    <row r="16321" spans="10:12">
      <c r="J16321" s="2"/>
      <c r="K16321" s="2"/>
      <c r="L16321" s="2"/>
    </row>
    <row r="16322" spans="10:12">
      <c r="J16322" s="2"/>
      <c r="K16322" s="2"/>
      <c r="L16322" s="2"/>
    </row>
    <row r="16323" spans="10:12">
      <c r="J16323" s="2"/>
      <c r="K16323" s="2"/>
      <c r="L16323" s="2"/>
    </row>
    <row r="16324" spans="10:12">
      <c r="J16324" s="2"/>
      <c r="K16324" s="2"/>
      <c r="L16324" s="2"/>
    </row>
    <row r="16325" spans="10:12">
      <c r="J16325" s="2"/>
      <c r="K16325" s="2"/>
      <c r="L16325" s="2"/>
    </row>
    <row r="16326" spans="10:12">
      <c r="J16326" s="2"/>
      <c r="K16326" s="2"/>
      <c r="L16326" s="2"/>
    </row>
    <row r="16327" spans="10:12">
      <c r="J16327" s="2"/>
      <c r="K16327" s="2"/>
      <c r="L16327" s="2"/>
    </row>
    <row r="16328" spans="10:12">
      <c r="J16328" s="2"/>
      <c r="K16328" s="2"/>
      <c r="L16328" s="2"/>
    </row>
    <row r="16329" spans="10:12">
      <c r="J16329" s="2"/>
      <c r="K16329" s="2"/>
      <c r="L16329" s="2"/>
    </row>
    <row r="16330" spans="10:12">
      <c r="J16330" s="2"/>
      <c r="K16330" s="2"/>
      <c r="L16330" s="2"/>
    </row>
    <row r="16331" spans="10:12">
      <c r="J16331" s="2"/>
      <c r="K16331" s="2"/>
      <c r="L16331" s="2"/>
    </row>
    <row r="16332" spans="10:12">
      <c r="J16332" s="2"/>
      <c r="K16332" s="2"/>
      <c r="L16332" s="2"/>
    </row>
    <row r="16333" spans="10:12">
      <c r="J16333" s="2"/>
      <c r="K16333" s="2"/>
      <c r="L16333" s="2"/>
    </row>
    <row r="16334" spans="10:12">
      <c r="J16334" s="2"/>
      <c r="K16334" s="2"/>
      <c r="L16334" s="2"/>
    </row>
    <row r="16335" spans="10:12">
      <c r="J16335" s="2"/>
      <c r="K16335" s="2"/>
      <c r="L16335" s="2"/>
    </row>
    <row r="16336" spans="10:12">
      <c r="J16336" s="2"/>
      <c r="K16336" s="2"/>
      <c r="L16336" s="2"/>
    </row>
    <row r="16337" spans="10:12">
      <c r="J16337" s="2"/>
      <c r="K16337" s="2"/>
      <c r="L16337" s="2"/>
    </row>
    <row r="16338" spans="10:12">
      <c r="J16338" s="2"/>
      <c r="K16338" s="2"/>
      <c r="L16338" s="2"/>
    </row>
    <row r="16339" spans="10:12">
      <c r="J16339" s="2"/>
      <c r="K16339" s="2"/>
      <c r="L16339" s="2"/>
    </row>
    <row r="16340" spans="10:12">
      <c r="J16340" s="2"/>
      <c r="K16340" s="2"/>
      <c r="L16340" s="2"/>
    </row>
    <row r="16341" spans="10:12">
      <c r="J16341" s="2"/>
      <c r="K16341" s="2"/>
      <c r="L16341" s="2"/>
    </row>
    <row r="16342" spans="10:12">
      <c r="J16342" s="2"/>
      <c r="K16342" s="2"/>
      <c r="L16342" s="2"/>
    </row>
    <row r="16343" spans="10:12">
      <c r="J16343" s="2"/>
      <c r="K16343" s="2"/>
      <c r="L16343" s="2"/>
    </row>
    <row r="16344" spans="10:12">
      <c r="J16344" s="2"/>
      <c r="K16344" s="2"/>
      <c r="L16344" s="2"/>
    </row>
    <row r="16345" spans="10:12">
      <c r="J16345" s="2"/>
      <c r="K16345" s="2"/>
      <c r="L16345" s="2"/>
    </row>
    <row r="16346" spans="10:12">
      <c r="J16346" s="2"/>
      <c r="K16346" s="2"/>
      <c r="L16346" s="2"/>
    </row>
    <row r="16347" spans="10:12">
      <c r="J16347" s="2"/>
      <c r="K16347" s="2"/>
      <c r="L16347" s="2"/>
    </row>
    <row r="16348" spans="10:12">
      <c r="J16348" s="2"/>
      <c r="K16348" s="2"/>
      <c r="L16348" s="2"/>
    </row>
    <row r="16349" spans="10:12">
      <c r="J16349" s="2"/>
      <c r="K16349" s="2"/>
      <c r="L16349" s="2"/>
    </row>
    <row r="16350" spans="10:12">
      <c r="J16350" s="2"/>
      <c r="K16350" s="2"/>
      <c r="L16350" s="2"/>
    </row>
    <row r="16351" spans="10:12">
      <c r="J16351" s="2"/>
      <c r="K16351" s="2"/>
      <c r="L16351" s="2"/>
    </row>
    <row r="16352" spans="10:12">
      <c r="J16352" s="2"/>
      <c r="K16352" s="2"/>
      <c r="L16352" s="2"/>
    </row>
    <row r="16353" spans="10:12">
      <c r="J16353" s="2"/>
      <c r="K16353" s="2"/>
      <c r="L16353" s="2"/>
    </row>
    <row r="16354" spans="10:12">
      <c r="J16354" s="2"/>
      <c r="K16354" s="2"/>
      <c r="L16354" s="2"/>
    </row>
    <row r="16355" spans="10:12">
      <c r="J16355" s="2"/>
      <c r="K16355" s="2"/>
      <c r="L16355" s="2"/>
    </row>
    <row r="16356" spans="10:12">
      <c r="J16356" s="2"/>
      <c r="K16356" s="2"/>
      <c r="L16356" s="2"/>
    </row>
    <row r="16357" spans="10:12">
      <c r="J16357" s="2"/>
      <c r="K16357" s="2"/>
      <c r="L16357" s="2"/>
    </row>
    <row r="16358" spans="10:12">
      <c r="J16358" s="2"/>
      <c r="K16358" s="2"/>
      <c r="L16358" s="2"/>
    </row>
    <row r="16359" spans="10:12">
      <c r="J16359" s="2"/>
      <c r="K16359" s="2"/>
      <c r="L16359" s="2"/>
    </row>
    <row r="16360" spans="10:12">
      <c r="J16360" s="2"/>
      <c r="K16360" s="2"/>
      <c r="L16360" s="2"/>
    </row>
    <row r="16361" spans="10:12">
      <c r="J16361" s="2"/>
      <c r="K16361" s="2"/>
      <c r="L16361" s="2"/>
    </row>
    <row r="16362" spans="10:12">
      <c r="J16362" s="2"/>
      <c r="K16362" s="2"/>
      <c r="L16362" s="2"/>
    </row>
    <row r="16363" spans="10:12">
      <c r="J16363" s="2"/>
      <c r="K16363" s="2"/>
      <c r="L16363" s="2"/>
    </row>
    <row r="16364" spans="10:12">
      <c r="J16364" s="2"/>
      <c r="K16364" s="2"/>
      <c r="L16364" s="2"/>
    </row>
    <row r="16365" spans="10:12">
      <c r="J16365" s="2"/>
      <c r="K16365" s="2"/>
      <c r="L16365" s="2"/>
    </row>
    <row r="16366" spans="10:12">
      <c r="J16366" s="2"/>
      <c r="K16366" s="2"/>
      <c r="L16366" s="2"/>
    </row>
    <row r="16367" spans="10:12">
      <c r="J16367" s="2"/>
      <c r="K16367" s="2"/>
      <c r="L16367" s="2"/>
    </row>
    <row r="16368" spans="10:12">
      <c r="J16368" s="2"/>
      <c r="K16368" s="2"/>
      <c r="L16368" s="2"/>
    </row>
    <row r="16369" spans="10:12">
      <c r="J16369" s="2"/>
      <c r="K16369" s="2"/>
      <c r="L16369" s="2"/>
    </row>
    <row r="16370" spans="10:12">
      <c r="J16370" s="2"/>
      <c r="K16370" s="2"/>
      <c r="L16370" s="2"/>
    </row>
    <row r="16371" spans="10:12">
      <c r="J16371" s="2"/>
      <c r="K16371" s="2"/>
      <c r="L16371" s="2"/>
    </row>
    <row r="16372" spans="10:12">
      <c r="J16372" s="2"/>
      <c r="K16372" s="2"/>
      <c r="L16372" s="2"/>
    </row>
    <row r="16373" spans="10:12">
      <c r="J16373" s="2"/>
      <c r="K16373" s="2"/>
      <c r="L16373" s="2"/>
    </row>
    <row r="16374" spans="10:12">
      <c r="J16374" s="2"/>
      <c r="K16374" s="2"/>
      <c r="L16374" s="2"/>
    </row>
    <row r="16375" spans="10:12">
      <c r="J16375" s="2"/>
      <c r="K16375" s="2"/>
      <c r="L16375" s="2"/>
    </row>
    <row r="16376" spans="10:12">
      <c r="J16376" s="2"/>
      <c r="K16376" s="2"/>
      <c r="L16376" s="2"/>
    </row>
    <row r="16377" spans="10:12">
      <c r="J16377" s="2"/>
      <c r="K16377" s="2"/>
      <c r="L16377" s="2"/>
    </row>
    <row r="16378" spans="10:12">
      <c r="J16378" s="2"/>
      <c r="K16378" s="2"/>
      <c r="L16378" s="2"/>
    </row>
    <row r="16379" spans="10:12">
      <c r="J16379" s="2"/>
      <c r="K16379" s="2"/>
      <c r="L16379" s="2"/>
    </row>
    <row r="16380" spans="10:12">
      <c r="J16380" s="2"/>
      <c r="K16380" s="2"/>
      <c r="L16380" s="2"/>
    </row>
    <row r="16381" spans="10:12">
      <c r="J16381" s="2"/>
      <c r="K16381" s="2"/>
      <c r="L16381" s="2"/>
    </row>
    <row r="16382" spans="10:12">
      <c r="J16382" s="2"/>
      <c r="K16382" s="2"/>
      <c r="L16382" s="2"/>
    </row>
    <row r="16383" spans="10:12">
      <c r="J16383" s="2"/>
      <c r="K16383" s="2"/>
      <c r="L16383" s="2"/>
    </row>
    <row r="16384" spans="10:12">
      <c r="J16384" s="2"/>
      <c r="K16384" s="2"/>
      <c r="L16384" s="2"/>
    </row>
    <row r="16385" spans="10:12">
      <c r="J16385" s="2"/>
      <c r="K16385" s="2"/>
      <c r="L16385" s="2"/>
    </row>
    <row r="16386" spans="10:12">
      <c r="J16386" s="2"/>
      <c r="K16386" s="2"/>
      <c r="L16386" s="2"/>
    </row>
    <row r="16387" spans="10:12">
      <c r="J16387" s="2"/>
      <c r="K16387" s="2"/>
      <c r="L16387" s="2"/>
    </row>
    <row r="16388" spans="10:12">
      <c r="J16388" s="2"/>
      <c r="K16388" s="2"/>
      <c r="L16388" s="2"/>
    </row>
    <row r="16389" spans="10:12">
      <c r="J16389" s="2"/>
      <c r="K16389" s="2"/>
      <c r="L16389" s="2"/>
    </row>
    <row r="16390" spans="10:12">
      <c r="J16390" s="2"/>
      <c r="K16390" s="2"/>
      <c r="L16390" s="2"/>
    </row>
    <row r="16391" spans="10:12">
      <c r="J16391" s="2"/>
      <c r="K16391" s="2"/>
      <c r="L16391" s="2"/>
    </row>
    <row r="16392" spans="10:12">
      <c r="J16392" s="2"/>
      <c r="K16392" s="2"/>
      <c r="L16392" s="2"/>
    </row>
    <row r="16393" spans="10:12">
      <c r="J16393" s="2"/>
      <c r="K16393" s="2"/>
      <c r="L16393" s="2"/>
    </row>
    <row r="16394" spans="10:12">
      <c r="J16394" s="2"/>
      <c r="K16394" s="2"/>
      <c r="L16394" s="2"/>
    </row>
    <row r="16395" spans="10:12">
      <c r="J16395" s="2"/>
      <c r="K16395" s="2"/>
      <c r="L16395" s="2"/>
    </row>
    <row r="16396" spans="10:12">
      <c r="J16396" s="2"/>
      <c r="K16396" s="2"/>
      <c r="L16396" s="2"/>
    </row>
    <row r="16397" spans="10:12">
      <c r="J16397" s="2"/>
      <c r="K16397" s="2"/>
      <c r="L16397" s="2"/>
    </row>
    <row r="16398" spans="10:12">
      <c r="J16398" s="2"/>
      <c r="K16398" s="2"/>
      <c r="L16398" s="2"/>
    </row>
    <row r="16399" spans="10:12">
      <c r="J16399" s="2"/>
      <c r="K16399" s="2"/>
      <c r="L16399" s="2"/>
    </row>
    <row r="16400" spans="10:12">
      <c r="J16400" s="2"/>
      <c r="K16400" s="2"/>
      <c r="L16400" s="2"/>
    </row>
    <row r="16401" spans="10:12">
      <c r="J16401" s="2"/>
      <c r="K16401" s="2"/>
      <c r="L16401" s="2"/>
    </row>
    <row r="16402" spans="10:12">
      <c r="J16402" s="2"/>
      <c r="K16402" s="2"/>
      <c r="L16402" s="2"/>
    </row>
    <row r="16403" spans="10:12">
      <c r="J16403" s="2"/>
      <c r="K16403" s="2"/>
      <c r="L16403" s="2"/>
    </row>
    <row r="16404" spans="10:12">
      <c r="J16404" s="2"/>
      <c r="K16404" s="2"/>
      <c r="L16404" s="2"/>
    </row>
    <row r="16405" spans="10:12">
      <c r="J16405" s="2"/>
      <c r="K16405" s="2"/>
      <c r="L16405" s="2"/>
    </row>
    <row r="16406" spans="10:12">
      <c r="J16406" s="2"/>
      <c r="K16406" s="2"/>
      <c r="L16406" s="2"/>
    </row>
    <row r="16407" spans="10:12">
      <c r="J16407" s="2"/>
      <c r="K16407" s="2"/>
      <c r="L16407" s="2"/>
    </row>
    <row r="16408" spans="10:12">
      <c r="J16408" s="2"/>
      <c r="K16408" s="2"/>
      <c r="L16408" s="2"/>
    </row>
    <row r="16409" spans="10:12">
      <c r="J16409" s="2"/>
      <c r="K16409" s="2"/>
      <c r="L16409" s="2"/>
    </row>
    <row r="16410" spans="10:12">
      <c r="J16410" s="2"/>
      <c r="K16410" s="2"/>
      <c r="L16410" s="2"/>
    </row>
    <row r="16411" spans="10:12">
      <c r="J16411" s="2"/>
      <c r="K16411" s="2"/>
      <c r="L16411" s="2"/>
    </row>
    <row r="16412" spans="10:12">
      <c r="J16412" s="2"/>
      <c r="K16412" s="2"/>
      <c r="L16412" s="2"/>
    </row>
    <row r="16413" spans="10:12">
      <c r="J16413" s="2"/>
      <c r="K16413" s="2"/>
      <c r="L16413" s="2"/>
    </row>
    <row r="16414" spans="10:12">
      <c r="J16414" s="2"/>
      <c r="K16414" s="2"/>
      <c r="L16414" s="2"/>
    </row>
    <row r="16415" spans="10:12">
      <c r="J16415" s="2"/>
      <c r="K16415" s="2"/>
      <c r="L16415" s="2"/>
    </row>
    <row r="16416" spans="10:12">
      <c r="J16416" s="2"/>
      <c r="K16416" s="2"/>
      <c r="L16416" s="2"/>
    </row>
    <row r="16417" spans="10:12">
      <c r="J16417" s="2"/>
      <c r="K16417" s="2"/>
      <c r="L16417" s="2"/>
    </row>
    <row r="16418" spans="10:12">
      <c r="J16418" s="2"/>
      <c r="K16418" s="2"/>
      <c r="L16418" s="2"/>
    </row>
    <row r="16419" spans="10:12">
      <c r="J16419" s="2"/>
      <c r="K16419" s="2"/>
      <c r="L16419" s="2"/>
    </row>
    <row r="16420" spans="10:12">
      <c r="J16420" s="2"/>
      <c r="K16420" s="2"/>
      <c r="L16420" s="2"/>
    </row>
    <row r="16421" spans="10:12">
      <c r="J16421" s="2"/>
      <c r="K16421" s="2"/>
      <c r="L16421" s="2"/>
    </row>
    <row r="16422" spans="10:12">
      <c r="J16422" s="2"/>
      <c r="K16422" s="2"/>
      <c r="L16422" s="2"/>
    </row>
    <row r="16423" spans="10:12">
      <c r="J16423" s="2"/>
      <c r="K16423" s="2"/>
      <c r="L16423" s="2"/>
    </row>
    <row r="16424" spans="10:12">
      <c r="J16424" s="2"/>
      <c r="K16424" s="2"/>
      <c r="L16424" s="2"/>
    </row>
    <row r="16425" spans="10:12">
      <c r="J16425" s="2"/>
      <c r="K16425" s="2"/>
      <c r="L16425" s="2"/>
    </row>
    <row r="16426" spans="10:12">
      <c r="J16426" s="2"/>
      <c r="K16426" s="2"/>
      <c r="L16426" s="2"/>
    </row>
    <row r="16427" spans="10:12">
      <c r="J16427" s="2"/>
      <c r="K16427" s="2"/>
      <c r="L16427" s="2"/>
    </row>
    <row r="16428" spans="10:12">
      <c r="J16428" s="2"/>
      <c r="K16428" s="2"/>
      <c r="L16428" s="2"/>
    </row>
    <row r="16429" spans="10:12">
      <c r="J16429" s="2"/>
      <c r="K16429" s="2"/>
      <c r="L16429" s="2"/>
    </row>
    <row r="16430" spans="10:12">
      <c r="J16430" s="2"/>
      <c r="K16430" s="2"/>
      <c r="L16430" s="2"/>
    </row>
    <row r="16431" spans="10:12">
      <c r="J16431" s="2"/>
      <c r="K16431" s="2"/>
      <c r="L16431" s="2"/>
    </row>
    <row r="16432" spans="10:12">
      <c r="J16432" s="2"/>
      <c r="K16432" s="2"/>
      <c r="L16432" s="2"/>
    </row>
    <row r="16433" spans="10:12">
      <c r="J16433" s="2"/>
      <c r="K16433" s="2"/>
      <c r="L16433" s="2"/>
    </row>
    <row r="16434" spans="10:12">
      <c r="J16434" s="2"/>
      <c r="K16434" s="2"/>
      <c r="L16434" s="2"/>
    </row>
    <row r="16435" spans="10:12">
      <c r="J16435" s="2"/>
      <c r="K16435" s="2"/>
      <c r="L16435" s="2"/>
    </row>
    <row r="16436" spans="10:12">
      <c r="J16436" s="2"/>
      <c r="K16436" s="2"/>
      <c r="L16436" s="2"/>
    </row>
    <row r="16437" spans="10:12">
      <c r="J16437" s="2"/>
      <c r="K16437" s="2"/>
      <c r="L16437" s="2"/>
    </row>
    <row r="16438" spans="10:12">
      <c r="J16438" s="2"/>
      <c r="K16438" s="2"/>
      <c r="L16438" s="2"/>
    </row>
    <row r="16439" spans="10:12">
      <c r="J16439" s="2"/>
      <c r="K16439" s="2"/>
      <c r="L16439" s="2"/>
    </row>
    <row r="16440" spans="10:12">
      <c r="J16440" s="2"/>
      <c r="K16440" s="2"/>
      <c r="L16440" s="2"/>
    </row>
    <row r="16441" spans="10:12">
      <c r="J16441" s="2"/>
      <c r="K16441" s="2"/>
      <c r="L16441" s="2"/>
    </row>
    <row r="16442" spans="10:12">
      <c r="J16442" s="2"/>
      <c r="K16442" s="2"/>
      <c r="L16442" s="2"/>
    </row>
    <row r="16443" spans="10:12">
      <c r="J16443" s="2"/>
      <c r="K16443" s="2"/>
      <c r="L16443" s="2"/>
    </row>
    <row r="16444" spans="10:12">
      <c r="J16444" s="2"/>
      <c r="K16444" s="2"/>
      <c r="L16444" s="2"/>
    </row>
    <row r="16445" spans="10:12">
      <c r="J16445" s="2"/>
      <c r="K16445" s="2"/>
      <c r="L16445" s="2"/>
    </row>
    <row r="16446" spans="10:12">
      <c r="J16446" s="2"/>
      <c r="K16446" s="2"/>
      <c r="L16446" s="2"/>
    </row>
    <row r="16447" spans="10:12">
      <c r="J16447" s="2"/>
      <c r="K16447" s="2"/>
      <c r="L16447" s="2"/>
    </row>
    <row r="16448" spans="10:12">
      <c r="J16448" s="2"/>
      <c r="K16448" s="2"/>
      <c r="L16448" s="2"/>
    </row>
    <row r="16449" spans="10:12">
      <c r="J16449" s="2"/>
      <c r="K16449" s="2"/>
      <c r="L16449" s="2"/>
    </row>
    <row r="16450" spans="10:12">
      <c r="J16450" s="2"/>
      <c r="K16450" s="2"/>
      <c r="L16450" s="2"/>
    </row>
    <row r="16451" spans="10:12">
      <c r="J16451" s="2"/>
      <c r="K16451" s="2"/>
      <c r="L16451" s="2"/>
    </row>
    <row r="16452" spans="10:12">
      <c r="J16452" s="2"/>
      <c r="K16452" s="2"/>
      <c r="L16452" s="2"/>
    </row>
    <row r="16453" spans="10:12">
      <c r="J16453" s="2"/>
      <c r="K16453" s="2"/>
      <c r="L16453" s="2"/>
    </row>
    <row r="16454" spans="10:12">
      <c r="J16454" s="2"/>
      <c r="K16454" s="2"/>
      <c r="L16454" s="2"/>
    </row>
    <row r="16455" spans="10:12">
      <c r="J16455" s="2"/>
      <c r="K16455" s="2"/>
      <c r="L16455" s="2"/>
    </row>
    <row r="16456" spans="10:12">
      <c r="J16456" s="2"/>
      <c r="K16456" s="2"/>
      <c r="L16456" s="2"/>
    </row>
    <row r="16457" spans="10:12">
      <c r="J16457" s="2"/>
      <c r="K16457" s="2"/>
      <c r="L16457" s="2"/>
    </row>
    <row r="16458" spans="10:12">
      <c r="J16458" s="2"/>
      <c r="K16458" s="2"/>
      <c r="L16458" s="2"/>
    </row>
    <row r="16459" spans="10:12">
      <c r="J16459" s="2"/>
      <c r="K16459" s="2"/>
      <c r="L16459" s="2"/>
    </row>
    <row r="16460" spans="10:12">
      <c r="J16460" s="2"/>
      <c r="K16460" s="2"/>
      <c r="L16460" s="2"/>
    </row>
    <row r="16461" spans="10:12">
      <c r="J16461" s="2"/>
      <c r="K16461" s="2"/>
      <c r="L16461" s="2"/>
    </row>
    <row r="16462" spans="10:12">
      <c r="J16462" s="2"/>
      <c r="K16462" s="2"/>
      <c r="L16462" s="2"/>
    </row>
    <row r="16463" spans="10:12">
      <c r="J16463" s="2"/>
      <c r="K16463" s="2"/>
      <c r="L16463" s="2"/>
    </row>
    <row r="16464" spans="10:12">
      <c r="J16464" s="2"/>
      <c r="K16464" s="2"/>
      <c r="L16464" s="2"/>
    </row>
    <row r="16465" spans="10:12">
      <c r="J16465" s="2"/>
      <c r="K16465" s="2"/>
      <c r="L16465" s="2"/>
    </row>
    <row r="16466" spans="10:12">
      <c r="J16466" s="2"/>
      <c r="K16466" s="2"/>
      <c r="L16466" s="2"/>
    </row>
    <row r="16467" spans="10:12">
      <c r="J16467" s="2"/>
      <c r="K16467" s="2"/>
      <c r="L16467" s="2"/>
    </row>
    <row r="16468" spans="10:12">
      <c r="J16468" s="2"/>
      <c r="K16468" s="2"/>
      <c r="L16468" s="2"/>
    </row>
    <row r="16469" spans="10:12">
      <c r="J16469" s="2"/>
      <c r="K16469" s="2"/>
      <c r="L16469" s="2"/>
    </row>
    <row r="16470" spans="10:12">
      <c r="J16470" s="2"/>
      <c r="K16470" s="2"/>
      <c r="L16470" s="2"/>
    </row>
    <row r="16471" spans="10:12">
      <c r="J16471" s="2"/>
      <c r="K16471" s="2"/>
      <c r="L16471" s="2"/>
    </row>
    <row r="16472" spans="10:12">
      <c r="J16472" s="2"/>
      <c r="K16472" s="2"/>
      <c r="L16472" s="2"/>
    </row>
    <row r="16473" spans="10:12">
      <c r="J16473" s="2"/>
      <c r="K16473" s="2"/>
      <c r="L16473" s="2"/>
    </row>
    <row r="16474" spans="10:12">
      <c r="J16474" s="2"/>
      <c r="K16474" s="2"/>
      <c r="L16474" s="2"/>
    </row>
    <row r="16475" spans="10:12">
      <c r="J16475" s="2"/>
      <c r="K16475" s="2"/>
      <c r="L16475" s="2"/>
    </row>
    <row r="16476" spans="10:12">
      <c r="J16476" s="2"/>
      <c r="K16476" s="2"/>
      <c r="L16476" s="2"/>
    </row>
    <row r="16477" spans="10:12">
      <c r="J16477" s="2"/>
      <c r="K16477" s="2"/>
      <c r="L16477" s="2"/>
    </row>
    <row r="16478" spans="10:12">
      <c r="J16478" s="2"/>
      <c r="K16478" s="2"/>
      <c r="L16478" s="2"/>
    </row>
    <row r="16479" spans="10:12">
      <c r="J16479" s="2"/>
      <c r="K16479" s="2"/>
      <c r="L16479" s="2"/>
    </row>
    <row r="16480" spans="10:12">
      <c r="J16480" s="2"/>
      <c r="K16480" s="2"/>
      <c r="L16480" s="2"/>
    </row>
    <row r="16481" spans="10:12">
      <c r="J16481" s="2"/>
      <c r="K16481" s="2"/>
      <c r="L16481" s="2"/>
    </row>
    <row r="16482" spans="10:12">
      <c r="J16482" s="2"/>
      <c r="K16482" s="2"/>
      <c r="L16482" s="2"/>
    </row>
    <row r="16483" spans="10:12">
      <c r="J16483" s="2"/>
      <c r="K16483" s="2"/>
      <c r="L16483" s="2"/>
    </row>
    <row r="16484" spans="10:12">
      <c r="J16484" s="2"/>
      <c r="K16484" s="2"/>
      <c r="L16484" s="2"/>
    </row>
    <row r="16485" spans="10:12">
      <c r="J16485" s="2"/>
      <c r="K16485" s="2"/>
      <c r="L16485" s="2"/>
    </row>
    <row r="16486" spans="10:12">
      <c r="J16486" s="2"/>
      <c r="K16486" s="2"/>
      <c r="L16486" s="2"/>
    </row>
    <row r="16487" spans="10:12">
      <c r="J16487" s="2"/>
      <c r="K16487" s="2"/>
      <c r="L16487" s="2"/>
    </row>
    <row r="16488" spans="10:12">
      <c r="J16488" s="2"/>
      <c r="K16488" s="2"/>
      <c r="L16488" s="2"/>
    </row>
    <row r="16489" spans="10:12">
      <c r="J16489" s="2"/>
      <c r="K16489" s="2"/>
      <c r="L16489" s="2"/>
    </row>
    <row r="16490" spans="10:12">
      <c r="J16490" s="2"/>
      <c r="K16490" s="2"/>
      <c r="L16490" s="2"/>
    </row>
    <row r="16491" spans="10:12">
      <c r="J16491" s="2"/>
      <c r="K16491" s="2"/>
      <c r="L16491" s="2"/>
    </row>
    <row r="16492" spans="10:12">
      <c r="J16492" s="2"/>
      <c r="K16492" s="2"/>
      <c r="L16492" s="2"/>
    </row>
    <row r="16493" spans="10:12">
      <c r="J16493" s="2"/>
      <c r="K16493" s="2"/>
      <c r="L16493" s="2"/>
    </row>
    <row r="16494" spans="10:12">
      <c r="J16494" s="2"/>
      <c r="K16494" s="2"/>
      <c r="L16494" s="2"/>
    </row>
    <row r="16495" spans="10:12">
      <c r="J16495" s="2"/>
      <c r="K16495" s="2"/>
      <c r="L16495" s="2"/>
    </row>
    <row r="16496" spans="10:12">
      <c r="J16496" s="2"/>
      <c r="K16496" s="2"/>
      <c r="L16496" s="2"/>
    </row>
    <row r="16497" spans="10:12">
      <c r="J16497" s="2"/>
      <c r="K16497" s="2"/>
      <c r="L16497" s="2"/>
    </row>
    <row r="16498" spans="10:12">
      <c r="J16498" s="2"/>
      <c r="K16498" s="2"/>
      <c r="L16498" s="2"/>
    </row>
    <row r="16499" spans="10:12">
      <c r="J16499" s="2"/>
      <c r="K16499" s="2"/>
      <c r="L16499" s="2"/>
    </row>
    <row r="16500" spans="10:12">
      <c r="J16500" s="2"/>
      <c r="K16500" s="2"/>
      <c r="L16500" s="2"/>
    </row>
    <row r="16501" spans="10:12">
      <c r="J16501" s="2"/>
      <c r="K16501" s="2"/>
      <c r="L16501" s="2"/>
    </row>
    <row r="16502" spans="10:12">
      <c r="J16502" s="2"/>
      <c r="K16502" s="2"/>
      <c r="L16502" s="2"/>
    </row>
    <row r="16503" spans="10:12">
      <c r="J16503" s="2"/>
      <c r="K16503" s="2"/>
      <c r="L16503" s="2"/>
    </row>
    <row r="16504" spans="10:12">
      <c r="J16504" s="2"/>
      <c r="K16504" s="2"/>
      <c r="L16504" s="2"/>
    </row>
    <row r="16505" spans="10:12">
      <c r="J16505" s="2"/>
      <c r="K16505" s="2"/>
      <c r="L16505" s="2"/>
    </row>
    <row r="16506" spans="10:12">
      <c r="J16506" s="2"/>
      <c r="K16506" s="2"/>
      <c r="L16506" s="2"/>
    </row>
    <row r="16507" spans="10:12">
      <c r="J16507" s="2"/>
      <c r="K16507" s="2"/>
      <c r="L16507" s="2"/>
    </row>
    <row r="16508" spans="10:12">
      <c r="J16508" s="2"/>
      <c r="K16508" s="2"/>
      <c r="L16508" s="2"/>
    </row>
    <row r="16509" spans="10:12">
      <c r="J16509" s="2"/>
      <c r="K16509" s="2"/>
      <c r="L16509" s="2"/>
    </row>
    <row r="16510" spans="10:12">
      <c r="J16510" s="2"/>
      <c r="K16510" s="2"/>
      <c r="L16510" s="2"/>
    </row>
    <row r="16511" spans="10:12">
      <c r="J16511" s="2"/>
      <c r="K16511" s="2"/>
      <c r="L16511" s="2"/>
    </row>
    <row r="16512" spans="10:12">
      <c r="J16512" s="2"/>
      <c r="K16512" s="2"/>
      <c r="L16512" s="2"/>
    </row>
    <row r="16513" spans="10:12">
      <c r="J16513" s="2"/>
      <c r="K16513" s="2"/>
      <c r="L16513" s="2"/>
    </row>
    <row r="16514" spans="10:12">
      <c r="J16514" s="2"/>
      <c r="K16514" s="2"/>
      <c r="L16514" s="2"/>
    </row>
    <row r="16515" spans="10:12">
      <c r="J16515" s="2"/>
      <c r="K16515" s="2"/>
      <c r="L16515" s="2"/>
    </row>
    <row r="16516" spans="10:12">
      <c r="J16516" s="2"/>
      <c r="K16516" s="2"/>
      <c r="L16516" s="2"/>
    </row>
    <row r="16517" spans="10:12">
      <c r="J16517" s="2"/>
      <c r="K16517" s="2"/>
      <c r="L16517" s="2"/>
    </row>
    <row r="16518" spans="10:12">
      <c r="J16518" s="2"/>
      <c r="K16518" s="2"/>
      <c r="L16518" s="2"/>
    </row>
    <row r="16519" spans="10:12">
      <c r="J16519" s="2"/>
      <c r="K16519" s="2"/>
      <c r="L16519" s="2"/>
    </row>
    <row r="16520" spans="10:12">
      <c r="J16520" s="2"/>
      <c r="K16520" s="2"/>
      <c r="L16520" s="2"/>
    </row>
    <row r="16521" spans="10:12">
      <c r="J16521" s="2"/>
      <c r="K16521" s="2"/>
      <c r="L16521" s="2"/>
    </row>
    <row r="16522" spans="10:12">
      <c r="J16522" s="2"/>
      <c r="K16522" s="2"/>
      <c r="L16522" s="2"/>
    </row>
    <row r="16523" spans="10:12">
      <c r="J16523" s="2"/>
      <c r="K16523" s="2"/>
      <c r="L16523" s="2"/>
    </row>
    <row r="16524" spans="10:12">
      <c r="J16524" s="2"/>
      <c r="K16524" s="2"/>
      <c r="L16524" s="2"/>
    </row>
    <row r="16525" spans="10:12">
      <c r="J16525" s="2"/>
      <c r="K16525" s="2"/>
      <c r="L16525" s="2"/>
    </row>
    <row r="16526" spans="10:12">
      <c r="J16526" s="2"/>
      <c r="K16526" s="2"/>
      <c r="L16526" s="2"/>
    </row>
    <row r="16527" spans="10:12">
      <c r="J16527" s="2"/>
      <c r="K16527" s="2"/>
      <c r="L16527" s="2"/>
    </row>
    <row r="16528" spans="10:12">
      <c r="J16528" s="2"/>
      <c r="K16528" s="2"/>
      <c r="L16528" s="2"/>
    </row>
    <row r="16529" spans="10:12">
      <c r="J16529" s="2"/>
      <c r="K16529" s="2"/>
      <c r="L16529" s="2"/>
    </row>
    <row r="16530" spans="10:12">
      <c r="J16530" s="2"/>
      <c r="K16530" s="2"/>
      <c r="L16530" s="2"/>
    </row>
    <row r="16531" spans="10:12">
      <c r="J16531" s="2"/>
      <c r="K16531" s="2"/>
      <c r="L16531" s="2"/>
    </row>
    <row r="16532" spans="10:12">
      <c r="J16532" s="2"/>
      <c r="K16532" s="2"/>
      <c r="L16532" s="2"/>
    </row>
    <row r="16533" spans="10:12">
      <c r="J16533" s="2"/>
      <c r="K16533" s="2"/>
      <c r="L16533" s="2"/>
    </row>
    <row r="16534" spans="10:12">
      <c r="J16534" s="2"/>
      <c r="K16534" s="2"/>
      <c r="L16534" s="2"/>
    </row>
    <row r="16535" spans="10:12">
      <c r="J16535" s="2"/>
      <c r="K16535" s="2"/>
      <c r="L16535" s="2"/>
    </row>
    <row r="16536" spans="10:12">
      <c r="J16536" s="2"/>
      <c r="K16536" s="2"/>
      <c r="L16536" s="2"/>
    </row>
    <row r="16537" spans="10:12">
      <c r="J16537" s="2"/>
      <c r="K16537" s="2"/>
      <c r="L16537" s="2"/>
    </row>
    <row r="16538" spans="10:12">
      <c r="J16538" s="2"/>
      <c r="K16538" s="2"/>
      <c r="L16538" s="2"/>
    </row>
    <row r="16539" spans="10:12">
      <c r="J16539" s="2"/>
      <c r="K16539" s="2"/>
      <c r="L16539" s="2"/>
    </row>
    <row r="16540" spans="10:12">
      <c r="J16540" s="2"/>
      <c r="K16540" s="2"/>
      <c r="L16540" s="2"/>
    </row>
    <row r="16541" spans="10:12">
      <c r="J16541" s="2"/>
      <c r="K16541" s="2"/>
      <c r="L16541" s="2"/>
    </row>
    <row r="16542" spans="10:12">
      <c r="J16542" s="2"/>
      <c r="K16542" s="2"/>
      <c r="L16542" s="2"/>
    </row>
    <row r="16543" spans="10:12">
      <c r="J16543" s="2"/>
      <c r="K16543" s="2"/>
      <c r="L16543" s="2"/>
    </row>
    <row r="16544" spans="10:12">
      <c r="J16544" s="2"/>
      <c r="K16544" s="2"/>
      <c r="L16544" s="2"/>
    </row>
    <row r="16545" spans="10:12">
      <c r="J16545" s="2"/>
      <c r="K16545" s="2"/>
      <c r="L16545" s="2"/>
    </row>
    <row r="16546" spans="10:12">
      <c r="J16546" s="2"/>
      <c r="K16546" s="2"/>
      <c r="L16546" s="2"/>
    </row>
    <row r="16547" spans="10:12">
      <c r="J16547" s="2"/>
      <c r="K16547" s="2"/>
      <c r="L16547" s="2"/>
    </row>
    <row r="16548" spans="10:12">
      <c r="J16548" s="2"/>
      <c r="K16548" s="2"/>
      <c r="L16548" s="2"/>
    </row>
    <row r="16549" spans="10:12">
      <c r="J16549" s="2"/>
      <c r="K16549" s="2"/>
      <c r="L16549" s="2"/>
    </row>
    <row r="16550" spans="10:12">
      <c r="J16550" s="2"/>
      <c r="K16550" s="2"/>
      <c r="L16550" s="2"/>
    </row>
    <row r="16551" spans="10:12">
      <c r="J16551" s="2"/>
      <c r="K16551" s="2"/>
      <c r="L16551" s="2"/>
    </row>
    <row r="16552" spans="10:12">
      <c r="J16552" s="2"/>
      <c r="K16552" s="2"/>
      <c r="L16552" s="2"/>
    </row>
    <row r="16553" spans="10:12">
      <c r="J16553" s="2"/>
      <c r="K16553" s="2"/>
      <c r="L16553" s="2"/>
    </row>
    <row r="16554" spans="10:12">
      <c r="J16554" s="2"/>
      <c r="K16554" s="2"/>
      <c r="L16554" s="2"/>
    </row>
    <row r="16555" spans="10:12">
      <c r="J16555" s="2"/>
      <c r="K16555" s="2"/>
      <c r="L16555" s="2"/>
    </row>
    <row r="16556" spans="10:12">
      <c r="J16556" s="2"/>
      <c r="K16556" s="2"/>
      <c r="L16556" s="2"/>
    </row>
    <row r="16557" spans="10:12">
      <c r="J16557" s="2"/>
      <c r="K16557" s="2"/>
      <c r="L16557" s="2"/>
    </row>
    <row r="16558" spans="10:12">
      <c r="J16558" s="2"/>
      <c r="K16558" s="2"/>
      <c r="L16558" s="2"/>
    </row>
    <row r="16559" spans="10:12">
      <c r="J16559" s="2"/>
      <c r="K16559" s="2"/>
      <c r="L16559" s="2"/>
    </row>
    <row r="16560" spans="10:12">
      <c r="J16560" s="2"/>
      <c r="K16560" s="2"/>
      <c r="L16560" s="2"/>
    </row>
    <row r="16561" spans="10:12">
      <c r="J16561" s="2"/>
      <c r="K16561" s="2"/>
      <c r="L16561" s="2"/>
    </row>
    <row r="16562" spans="10:12">
      <c r="J16562" s="2"/>
      <c r="K16562" s="2"/>
      <c r="L16562" s="2"/>
    </row>
    <row r="16563" spans="10:12">
      <c r="J16563" s="2"/>
      <c r="K16563" s="2"/>
      <c r="L16563" s="2"/>
    </row>
    <row r="16564" spans="10:12">
      <c r="J16564" s="2"/>
      <c r="K16564" s="2"/>
      <c r="L16564" s="2"/>
    </row>
    <row r="16565" spans="10:12">
      <c r="J16565" s="2"/>
      <c r="K16565" s="2"/>
      <c r="L16565" s="2"/>
    </row>
    <row r="16566" spans="10:12">
      <c r="J16566" s="2"/>
      <c r="K16566" s="2"/>
      <c r="L16566" s="2"/>
    </row>
    <row r="16567" spans="10:12">
      <c r="J16567" s="2"/>
      <c r="K16567" s="2"/>
      <c r="L16567" s="2"/>
    </row>
    <row r="16568" spans="10:12">
      <c r="J16568" s="2"/>
      <c r="K16568" s="2"/>
      <c r="L16568" s="2"/>
    </row>
    <row r="16569" spans="10:12">
      <c r="J16569" s="2"/>
      <c r="K16569" s="2"/>
      <c r="L16569" s="2"/>
    </row>
    <row r="16570" spans="10:12">
      <c r="J16570" s="2"/>
      <c r="K16570" s="2"/>
      <c r="L16570" s="2"/>
    </row>
    <row r="16571" spans="10:12">
      <c r="J16571" s="2"/>
      <c r="K16571" s="2"/>
      <c r="L16571" s="2"/>
    </row>
    <row r="16572" spans="10:12">
      <c r="J16572" s="2"/>
      <c r="K16572" s="2"/>
      <c r="L16572" s="2"/>
    </row>
    <row r="16573" spans="10:12">
      <c r="J16573" s="2"/>
      <c r="K16573" s="2"/>
      <c r="L16573" s="2"/>
    </row>
    <row r="16574" spans="10:12">
      <c r="J16574" s="2"/>
      <c r="K16574" s="2"/>
      <c r="L16574" s="2"/>
    </row>
    <row r="16575" spans="10:12">
      <c r="J16575" s="2"/>
      <c r="K16575" s="2"/>
      <c r="L16575" s="2"/>
    </row>
    <row r="16576" spans="10:12">
      <c r="J16576" s="2"/>
      <c r="K16576" s="2"/>
      <c r="L16576" s="2"/>
    </row>
    <row r="16577" spans="10:12">
      <c r="J16577" s="2"/>
      <c r="K16577" s="2"/>
      <c r="L16577" s="2"/>
    </row>
    <row r="16578" spans="10:12">
      <c r="J16578" s="2"/>
      <c r="K16578" s="2"/>
      <c r="L16578" s="2"/>
    </row>
    <row r="16579" spans="10:12">
      <c r="J16579" s="2"/>
      <c r="K16579" s="2"/>
      <c r="L16579" s="2"/>
    </row>
    <row r="16580" spans="10:12">
      <c r="J16580" s="2"/>
      <c r="K16580" s="2"/>
      <c r="L16580" s="2"/>
    </row>
    <row r="16581" spans="10:12">
      <c r="J16581" s="2"/>
      <c r="K16581" s="2"/>
      <c r="L16581" s="2"/>
    </row>
    <row r="16582" spans="10:12">
      <c r="J16582" s="2"/>
      <c r="K16582" s="2"/>
      <c r="L16582" s="2"/>
    </row>
    <row r="16583" spans="10:12">
      <c r="J16583" s="2"/>
      <c r="K16583" s="2"/>
      <c r="L16583" s="2"/>
    </row>
    <row r="16584" spans="10:12">
      <c r="J16584" s="2"/>
      <c r="K16584" s="2"/>
      <c r="L16584" s="2"/>
    </row>
    <row r="16585" spans="10:12">
      <c r="J16585" s="2"/>
      <c r="K16585" s="2"/>
      <c r="L16585" s="2"/>
    </row>
    <row r="16586" spans="10:12">
      <c r="J16586" s="2"/>
      <c r="K16586" s="2"/>
      <c r="L16586" s="2"/>
    </row>
    <row r="16587" spans="10:12">
      <c r="J16587" s="2"/>
      <c r="K16587" s="2"/>
      <c r="L16587" s="2"/>
    </row>
    <row r="16588" spans="10:12">
      <c r="J16588" s="2"/>
      <c r="K16588" s="2"/>
      <c r="L16588" s="2"/>
    </row>
    <row r="16589" spans="10:12">
      <c r="J16589" s="2"/>
      <c r="K16589" s="2"/>
      <c r="L16589" s="2"/>
    </row>
    <row r="16590" spans="10:12">
      <c r="J16590" s="2"/>
      <c r="K16590" s="2"/>
      <c r="L16590" s="2"/>
    </row>
    <row r="16591" spans="10:12">
      <c r="J16591" s="2"/>
      <c r="K16591" s="2"/>
      <c r="L16591" s="2"/>
    </row>
    <row r="16592" spans="10:12">
      <c r="J16592" s="2"/>
      <c r="K16592" s="2"/>
      <c r="L16592" s="2"/>
    </row>
    <row r="16593" spans="10:12">
      <c r="J16593" s="2"/>
      <c r="K16593" s="2"/>
      <c r="L16593" s="2"/>
    </row>
    <row r="16594" spans="10:12">
      <c r="J16594" s="2"/>
      <c r="K16594" s="2"/>
      <c r="L16594" s="2"/>
    </row>
    <row r="16595" spans="10:12">
      <c r="J16595" s="2"/>
      <c r="K16595" s="2"/>
      <c r="L16595" s="2"/>
    </row>
    <row r="16596" spans="10:12">
      <c r="J16596" s="2"/>
      <c r="K16596" s="2"/>
      <c r="L16596" s="2"/>
    </row>
    <row r="16597" spans="10:12">
      <c r="J16597" s="2"/>
      <c r="K16597" s="2"/>
      <c r="L16597" s="2"/>
    </row>
    <row r="16598" spans="10:12">
      <c r="J16598" s="2"/>
      <c r="K16598" s="2"/>
      <c r="L16598" s="2"/>
    </row>
    <row r="16599" spans="10:12">
      <c r="J16599" s="2"/>
      <c r="K16599" s="2"/>
      <c r="L16599" s="2"/>
    </row>
    <row r="16600" spans="10:12">
      <c r="J16600" s="2"/>
      <c r="K16600" s="2"/>
      <c r="L16600" s="2"/>
    </row>
    <row r="16601" spans="10:12">
      <c r="J16601" s="2"/>
      <c r="K16601" s="2"/>
      <c r="L16601" s="2"/>
    </row>
    <row r="16602" spans="10:12">
      <c r="J16602" s="2"/>
      <c r="K16602" s="2"/>
      <c r="L16602" s="2"/>
    </row>
    <row r="16603" spans="10:12">
      <c r="J16603" s="2"/>
      <c r="K16603" s="2"/>
      <c r="L16603" s="2"/>
    </row>
    <row r="16604" spans="10:12">
      <c r="J16604" s="2"/>
      <c r="K16604" s="2"/>
      <c r="L16604" s="2"/>
    </row>
    <row r="16605" spans="10:12">
      <c r="J16605" s="2"/>
      <c r="K16605" s="2"/>
      <c r="L16605" s="2"/>
    </row>
    <row r="16606" spans="10:12">
      <c r="J16606" s="2"/>
      <c r="K16606" s="2"/>
      <c r="L16606" s="2"/>
    </row>
    <row r="16607" spans="10:12">
      <c r="J16607" s="2"/>
      <c r="K16607" s="2"/>
      <c r="L16607" s="2"/>
    </row>
    <row r="16608" spans="10:12">
      <c r="J16608" s="2"/>
      <c r="K16608" s="2"/>
      <c r="L16608" s="2"/>
    </row>
    <row r="16609" spans="10:12">
      <c r="J16609" s="2"/>
      <c r="K16609" s="2"/>
      <c r="L16609" s="2"/>
    </row>
    <row r="16610" spans="10:12">
      <c r="J16610" s="2"/>
      <c r="K16610" s="2"/>
      <c r="L16610" s="2"/>
    </row>
    <row r="16611" spans="10:12">
      <c r="J16611" s="2"/>
      <c r="K16611" s="2"/>
      <c r="L16611" s="2"/>
    </row>
    <row r="16612" spans="10:12">
      <c r="J16612" s="2"/>
      <c r="K16612" s="2"/>
      <c r="L16612" s="2"/>
    </row>
    <row r="16613" spans="10:12">
      <c r="J16613" s="2"/>
      <c r="K16613" s="2"/>
      <c r="L16613" s="2"/>
    </row>
    <row r="16614" spans="10:12">
      <c r="J16614" s="2"/>
      <c r="K16614" s="2"/>
      <c r="L16614" s="2"/>
    </row>
    <row r="16615" spans="10:12">
      <c r="J16615" s="2"/>
      <c r="K16615" s="2"/>
      <c r="L16615" s="2"/>
    </row>
    <row r="16616" spans="10:12">
      <c r="J16616" s="2"/>
      <c r="K16616" s="2"/>
      <c r="L16616" s="2"/>
    </row>
    <row r="16617" spans="10:12">
      <c r="J16617" s="2"/>
      <c r="K16617" s="2"/>
      <c r="L16617" s="2"/>
    </row>
    <row r="16618" spans="10:12">
      <c r="J16618" s="2"/>
      <c r="K16618" s="2"/>
      <c r="L16618" s="2"/>
    </row>
    <row r="16619" spans="10:12">
      <c r="J16619" s="2"/>
      <c r="K16619" s="2"/>
      <c r="L16619" s="2"/>
    </row>
    <row r="16620" spans="10:12">
      <c r="J16620" s="2"/>
      <c r="K16620" s="2"/>
      <c r="L16620" s="2"/>
    </row>
    <row r="16621" spans="10:12">
      <c r="J16621" s="2"/>
      <c r="K16621" s="2"/>
      <c r="L16621" s="2"/>
    </row>
    <row r="16622" spans="10:12">
      <c r="J16622" s="2"/>
      <c r="K16622" s="2"/>
      <c r="L16622" s="2"/>
    </row>
    <row r="16623" spans="10:12">
      <c r="J16623" s="2"/>
      <c r="K16623" s="2"/>
      <c r="L16623" s="2"/>
    </row>
    <row r="16624" spans="10:12">
      <c r="J16624" s="2"/>
      <c r="K16624" s="2"/>
      <c r="L16624" s="2"/>
    </row>
    <row r="16625" spans="10:12">
      <c r="J16625" s="2"/>
      <c r="K16625" s="2"/>
      <c r="L16625" s="2"/>
    </row>
    <row r="16626" spans="10:12">
      <c r="J16626" s="2"/>
      <c r="K16626" s="2"/>
      <c r="L16626" s="2"/>
    </row>
    <row r="16627" spans="10:12">
      <c r="J16627" s="2"/>
      <c r="K16627" s="2"/>
      <c r="L16627" s="2"/>
    </row>
    <row r="16628" spans="10:12">
      <c r="J16628" s="2"/>
      <c r="K16628" s="2"/>
      <c r="L16628" s="2"/>
    </row>
    <row r="16629" spans="10:12">
      <c r="J16629" s="2"/>
      <c r="K16629" s="2"/>
      <c r="L16629" s="2"/>
    </row>
    <row r="16630" spans="10:12">
      <c r="J16630" s="2"/>
      <c r="K16630" s="2"/>
      <c r="L16630" s="2"/>
    </row>
    <row r="16631" spans="10:12">
      <c r="J16631" s="2"/>
      <c r="K16631" s="2"/>
      <c r="L16631" s="2"/>
    </row>
    <row r="16632" spans="10:12">
      <c r="J16632" s="2"/>
      <c r="K16632" s="2"/>
      <c r="L16632" s="2"/>
    </row>
    <row r="16633" spans="10:12">
      <c r="J16633" s="2"/>
      <c r="K16633" s="2"/>
      <c r="L16633" s="2"/>
    </row>
    <row r="16634" spans="10:12">
      <c r="J16634" s="2"/>
      <c r="K16634" s="2"/>
      <c r="L16634" s="2"/>
    </row>
    <row r="16635" spans="10:12">
      <c r="J16635" s="2"/>
      <c r="K16635" s="2"/>
      <c r="L16635" s="2"/>
    </row>
    <row r="16636" spans="10:12">
      <c r="J16636" s="2"/>
      <c r="K16636" s="2"/>
      <c r="L16636" s="2"/>
    </row>
    <row r="16637" spans="10:12">
      <c r="J16637" s="2"/>
      <c r="K16637" s="2"/>
      <c r="L16637" s="2"/>
    </row>
    <row r="16638" spans="10:12">
      <c r="J16638" s="2"/>
      <c r="K16638" s="2"/>
      <c r="L16638" s="2"/>
    </row>
    <row r="16639" spans="10:12">
      <c r="J16639" s="2"/>
      <c r="K16639" s="2"/>
      <c r="L16639" s="2"/>
    </row>
    <row r="16640" spans="10:12">
      <c r="J16640" s="2"/>
      <c r="K16640" s="2"/>
      <c r="L16640" s="2"/>
    </row>
    <row r="16641" spans="10:12">
      <c r="J16641" s="2"/>
      <c r="K16641" s="2"/>
      <c r="L16641" s="2"/>
    </row>
    <row r="16642" spans="10:12">
      <c r="J16642" s="2"/>
      <c r="K16642" s="2"/>
      <c r="L16642" s="2"/>
    </row>
    <row r="16643" spans="10:12">
      <c r="J16643" s="2"/>
      <c r="K16643" s="2"/>
      <c r="L16643" s="2"/>
    </row>
    <row r="16644" spans="10:12">
      <c r="J16644" s="2"/>
      <c r="K16644" s="2"/>
      <c r="L16644" s="2"/>
    </row>
    <row r="16645" spans="10:12">
      <c r="J16645" s="2"/>
      <c r="K16645" s="2"/>
      <c r="L16645" s="2"/>
    </row>
    <row r="16646" spans="10:12">
      <c r="J16646" s="2"/>
      <c r="K16646" s="2"/>
      <c r="L16646" s="2"/>
    </row>
    <row r="16647" spans="10:12">
      <c r="J16647" s="2"/>
      <c r="K16647" s="2"/>
      <c r="L16647" s="2"/>
    </row>
    <row r="16648" spans="10:12">
      <c r="J16648" s="2"/>
      <c r="K16648" s="2"/>
      <c r="L16648" s="2"/>
    </row>
    <row r="16649" spans="10:12">
      <c r="J16649" s="2"/>
      <c r="K16649" s="2"/>
      <c r="L16649" s="2"/>
    </row>
    <row r="16650" spans="10:12">
      <c r="J16650" s="2"/>
      <c r="K16650" s="2"/>
      <c r="L16650" s="2"/>
    </row>
    <row r="16651" spans="10:12">
      <c r="J16651" s="2"/>
      <c r="K16651" s="2"/>
      <c r="L16651" s="2"/>
    </row>
    <row r="16652" spans="10:12">
      <c r="J16652" s="2"/>
      <c r="K16652" s="2"/>
      <c r="L16652" s="2"/>
    </row>
    <row r="16653" spans="10:12">
      <c r="J16653" s="2"/>
      <c r="K16653" s="2"/>
      <c r="L16653" s="2"/>
    </row>
    <row r="16654" spans="10:12">
      <c r="J16654" s="2"/>
      <c r="K16654" s="2"/>
      <c r="L16654" s="2"/>
    </row>
    <row r="16655" spans="10:12">
      <c r="J16655" s="2"/>
      <c r="K16655" s="2"/>
      <c r="L16655" s="2"/>
    </row>
    <row r="16656" spans="10:12">
      <c r="J16656" s="2"/>
      <c r="K16656" s="2"/>
      <c r="L16656" s="2"/>
    </row>
    <row r="16657" spans="10:12">
      <c r="J16657" s="2"/>
      <c r="K16657" s="2"/>
      <c r="L16657" s="2"/>
    </row>
    <row r="16658" spans="10:12">
      <c r="J16658" s="2"/>
      <c r="K16658" s="2"/>
      <c r="L16658" s="2"/>
    </row>
    <row r="16659" spans="10:12">
      <c r="J16659" s="2"/>
      <c r="K16659" s="2"/>
      <c r="L16659" s="2"/>
    </row>
    <row r="16660" spans="10:12">
      <c r="J16660" s="2"/>
      <c r="K16660" s="2"/>
      <c r="L16660" s="2"/>
    </row>
    <row r="16661" spans="10:12">
      <c r="J16661" s="2"/>
      <c r="K16661" s="2"/>
      <c r="L16661" s="2"/>
    </row>
    <row r="16662" spans="10:12">
      <c r="J16662" s="2"/>
      <c r="K16662" s="2"/>
      <c r="L16662" s="2"/>
    </row>
    <row r="16663" spans="10:12">
      <c r="J16663" s="2"/>
      <c r="K16663" s="2"/>
      <c r="L16663" s="2"/>
    </row>
    <row r="16664" spans="10:12">
      <c r="J16664" s="2"/>
      <c r="K16664" s="2"/>
      <c r="L16664" s="2"/>
    </row>
    <row r="16665" spans="10:12">
      <c r="J16665" s="2"/>
      <c r="K16665" s="2"/>
      <c r="L16665" s="2"/>
    </row>
    <row r="16666" spans="10:12">
      <c r="J16666" s="2"/>
      <c r="K16666" s="2"/>
      <c r="L16666" s="2"/>
    </row>
    <row r="16667" spans="10:12">
      <c r="J16667" s="2"/>
      <c r="K16667" s="2"/>
      <c r="L16667" s="2"/>
    </row>
    <row r="16668" spans="10:12">
      <c r="J16668" s="2"/>
      <c r="K16668" s="2"/>
      <c r="L16668" s="2"/>
    </row>
    <row r="16669" spans="10:12">
      <c r="J16669" s="2"/>
      <c r="K16669" s="2"/>
      <c r="L16669" s="2"/>
    </row>
    <row r="16670" spans="10:12">
      <c r="J16670" s="2"/>
      <c r="K16670" s="2"/>
      <c r="L16670" s="2"/>
    </row>
    <row r="16671" spans="10:12">
      <c r="J16671" s="2"/>
      <c r="K16671" s="2"/>
      <c r="L16671" s="2"/>
    </row>
    <row r="16672" spans="10:12">
      <c r="J16672" s="2"/>
      <c r="K16672" s="2"/>
      <c r="L16672" s="2"/>
    </row>
    <row r="16673" spans="10:12">
      <c r="J16673" s="2"/>
      <c r="K16673" s="2"/>
      <c r="L16673" s="2"/>
    </row>
    <row r="16674" spans="10:12">
      <c r="J16674" s="2"/>
      <c r="K16674" s="2"/>
      <c r="L16674" s="2"/>
    </row>
    <row r="16675" spans="10:12">
      <c r="J16675" s="2"/>
      <c r="K16675" s="2"/>
      <c r="L16675" s="2"/>
    </row>
    <row r="16676" spans="10:12">
      <c r="J16676" s="2"/>
      <c r="K16676" s="2"/>
      <c r="L16676" s="2"/>
    </row>
    <row r="16677" spans="10:12">
      <c r="J16677" s="2"/>
      <c r="K16677" s="2"/>
      <c r="L16677" s="2"/>
    </row>
    <row r="16678" spans="10:12">
      <c r="J16678" s="2"/>
      <c r="K16678" s="2"/>
      <c r="L16678" s="2"/>
    </row>
    <row r="16679" spans="10:12">
      <c r="J16679" s="2"/>
      <c r="K16679" s="2"/>
      <c r="L16679" s="2"/>
    </row>
    <row r="16680" spans="10:12">
      <c r="J16680" s="2"/>
      <c r="K16680" s="2"/>
      <c r="L16680" s="2"/>
    </row>
    <row r="16681" spans="10:12">
      <c r="J16681" s="2"/>
      <c r="K16681" s="2"/>
      <c r="L16681" s="2"/>
    </row>
    <row r="16682" spans="10:12">
      <c r="J16682" s="2"/>
      <c r="K16682" s="2"/>
      <c r="L16682" s="2"/>
    </row>
    <row r="16683" spans="10:12">
      <c r="J16683" s="2"/>
      <c r="K16683" s="2"/>
      <c r="L16683" s="2"/>
    </row>
    <row r="16684" spans="10:12">
      <c r="J16684" s="2"/>
      <c r="K16684" s="2"/>
      <c r="L16684" s="2"/>
    </row>
    <row r="16685" spans="10:12">
      <c r="J16685" s="2"/>
      <c r="K16685" s="2"/>
      <c r="L16685" s="2"/>
    </row>
    <row r="16686" spans="10:12">
      <c r="J16686" s="2"/>
      <c r="K16686" s="2"/>
      <c r="L16686" s="2"/>
    </row>
    <row r="16687" spans="10:12">
      <c r="J16687" s="2"/>
      <c r="K16687" s="2"/>
      <c r="L16687" s="2"/>
    </row>
    <row r="16688" spans="10:12">
      <c r="J16688" s="2"/>
      <c r="K16688" s="2"/>
      <c r="L16688" s="2"/>
    </row>
    <row r="16689" spans="10:12">
      <c r="J16689" s="2"/>
      <c r="K16689" s="2"/>
      <c r="L16689" s="2"/>
    </row>
    <row r="16690" spans="10:12">
      <c r="J16690" s="2"/>
      <c r="K16690" s="2"/>
      <c r="L16690" s="2"/>
    </row>
    <row r="16691" spans="10:12">
      <c r="J16691" s="2"/>
      <c r="K16691" s="2"/>
      <c r="L16691" s="2"/>
    </row>
    <row r="16692" spans="10:12">
      <c r="J16692" s="2"/>
      <c r="K16692" s="2"/>
      <c r="L16692" s="2"/>
    </row>
    <row r="16693" spans="10:12">
      <c r="J16693" s="2"/>
      <c r="K16693" s="2"/>
      <c r="L16693" s="2"/>
    </row>
    <row r="16694" spans="10:12">
      <c r="J16694" s="2"/>
      <c r="K16694" s="2"/>
      <c r="L16694" s="2"/>
    </row>
    <row r="16695" spans="10:12">
      <c r="J16695" s="2"/>
      <c r="K16695" s="2"/>
      <c r="L16695" s="2"/>
    </row>
    <row r="16696" spans="10:12">
      <c r="J16696" s="2"/>
      <c r="K16696" s="2"/>
      <c r="L16696" s="2"/>
    </row>
    <row r="16697" spans="10:12">
      <c r="J16697" s="2"/>
      <c r="K16697" s="2"/>
      <c r="L16697" s="2"/>
    </row>
    <row r="16698" spans="10:12">
      <c r="J16698" s="2"/>
      <c r="K16698" s="2"/>
      <c r="L16698" s="2"/>
    </row>
    <row r="16699" spans="10:12">
      <c r="J16699" s="2"/>
      <c r="K16699" s="2"/>
      <c r="L16699" s="2"/>
    </row>
    <row r="16700" spans="10:12">
      <c r="J16700" s="2"/>
      <c r="K16700" s="2"/>
      <c r="L16700" s="2"/>
    </row>
    <row r="16701" spans="10:12">
      <c r="J16701" s="2"/>
      <c r="K16701" s="2"/>
      <c r="L16701" s="2"/>
    </row>
    <row r="16702" spans="10:12">
      <c r="J16702" s="2"/>
      <c r="K16702" s="2"/>
      <c r="L16702" s="2"/>
    </row>
    <row r="16703" spans="10:12">
      <c r="J16703" s="2"/>
      <c r="K16703" s="2"/>
      <c r="L16703" s="2"/>
    </row>
    <row r="16704" spans="10:12">
      <c r="J16704" s="2"/>
      <c r="K16704" s="2"/>
      <c r="L16704" s="2"/>
    </row>
    <row r="16705" spans="10:12">
      <c r="J16705" s="2"/>
      <c r="K16705" s="2"/>
      <c r="L16705" s="2"/>
    </row>
    <row r="16706" spans="10:12">
      <c r="J16706" s="2"/>
      <c r="K16706" s="2"/>
      <c r="L16706" s="2"/>
    </row>
    <row r="16707" spans="10:12">
      <c r="J16707" s="2"/>
      <c r="K16707" s="2"/>
      <c r="L16707" s="2"/>
    </row>
    <row r="16708" spans="10:12">
      <c r="J16708" s="2"/>
      <c r="K16708" s="2"/>
      <c r="L16708" s="2"/>
    </row>
    <row r="16709" spans="10:12">
      <c r="J16709" s="2"/>
      <c r="K16709" s="2"/>
      <c r="L16709" s="2"/>
    </row>
    <row r="16710" spans="10:12">
      <c r="J16710" s="2"/>
      <c r="K16710" s="2"/>
      <c r="L16710" s="2"/>
    </row>
    <row r="16711" spans="10:12">
      <c r="J16711" s="2"/>
      <c r="K16711" s="2"/>
      <c r="L16711" s="2"/>
    </row>
    <row r="16712" spans="10:12">
      <c r="J16712" s="2"/>
      <c r="K16712" s="2"/>
      <c r="L16712" s="2"/>
    </row>
    <row r="16713" spans="10:12">
      <c r="J16713" s="2"/>
      <c r="K16713" s="2"/>
      <c r="L16713" s="2"/>
    </row>
    <row r="16714" spans="10:12">
      <c r="J16714" s="2"/>
      <c r="K16714" s="2"/>
      <c r="L16714" s="2"/>
    </row>
    <row r="16715" spans="10:12">
      <c r="J16715" s="2"/>
      <c r="K16715" s="2"/>
      <c r="L16715" s="2"/>
    </row>
    <row r="16716" spans="10:12">
      <c r="J16716" s="2"/>
      <c r="K16716" s="2"/>
      <c r="L16716" s="2"/>
    </row>
    <row r="16717" spans="10:12">
      <c r="J16717" s="2"/>
      <c r="K16717" s="2"/>
      <c r="L16717" s="2"/>
    </row>
    <row r="16718" spans="10:12">
      <c r="J16718" s="2"/>
      <c r="K16718" s="2"/>
      <c r="L16718" s="2"/>
    </row>
    <row r="16719" spans="10:12">
      <c r="J16719" s="2"/>
      <c r="K16719" s="2"/>
      <c r="L16719" s="2"/>
    </row>
    <row r="16720" spans="10:12">
      <c r="J16720" s="2"/>
      <c r="K16720" s="2"/>
      <c r="L16720" s="2"/>
    </row>
    <row r="16721" spans="10:12">
      <c r="J16721" s="2"/>
      <c r="K16721" s="2"/>
      <c r="L16721" s="2"/>
    </row>
    <row r="16722" spans="10:12">
      <c r="J16722" s="2"/>
      <c r="K16722" s="2"/>
      <c r="L16722" s="2"/>
    </row>
    <row r="16723" spans="10:12">
      <c r="J16723" s="2"/>
      <c r="K16723" s="2"/>
      <c r="L16723" s="2"/>
    </row>
    <row r="16724" spans="10:12">
      <c r="J16724" s="2"/>
      <c r="K16724" s="2"/>
      <c r="L16724" s="2"/>
    </row>
    <row r="16725" spans="10:12">
      <c r="J16725" s="2"/>
      <c r="K16725" s="2"/>
      <c r="L16725" s="2"/>
    </row>
    <row r="16726" spans="10:12">
      <c r="J16726" s="2"/>
      <c r="K16726" s="2"/>
      <c r="L16726" s="2"/>
    </row>
    <row r="16727" spans="10:12">
      <c r="J16727" s="2"/>
      <c r="K16727" s="2"/>
      <c r="L16727" s="2"/>
    </row>
    <row r="16728" spans="10:12">
      <c r="J16728" s="2"/>
      <c r="K16728" s="2"/>
      <c r="L16728" s="2"/>
    </row>
    <row r="16729" spans="10:12">
      <c r="J16729" s="2"/>
      <c r="K16729" s="2"/>
      <c r="L16729" s="2"/>
    </row>
    <row r="16730" spans="10:12">
      <c r="J16730" s="2"/>
      <c r="K16730" s="2"/>
      <c r="L16730" s="2"/>
    </row>
    <row r="16731" spans="10:12">
      <c r="J16731" s="2"/>
      <c r="K16731" s="2"/>
      <c r="L16731" s="2"/>
    </row>
    <row r="16732" spans="10:12">
      <c r="J16732" s="2"/>
      <c r="K16732" s="2"/>
      <c r="L16732" s="2"/>
    </row>
    <row r="16733" spans="10:12">
      <c r="J16733" s="2"/>
      <c r="K16733" s="2"/>
      <c r="L16733" s="2"/>
    </row>
    <row r="16734" spans="10:12">
      <c r="J16734" s="2"/>
      <c r="K16734" s="2"/>
      <c r="L16734" s="2"/>
    </row>
    <row r="16735" spans="10:12">
      <c r="J16735" s="2"/>
      <c r="K16735" s="2"/>
      <c r="L16735" s="2"/>
    </row>
    <row r="16736" spans="10:12">
      <c r="J16736" s="2"/>
      <c r="K16736" s="2"/>
      <c r="L16736" s="2"/>
    </row>
    <row r="16737" spans="10:12">
      <c r="J16737" s="2"/>
      <c r="K16737" s="2"/>
      <c r="L16737" s="2"/>
    </row>
    <row r="16738" spans="10:12">
      <c r="J16738" s="2"/>
      <c r="K16738" s="2"/>
      <c r="L16738" s="2"/>
    </row>
    <row r="16739" spans="10:12">
      <c r="J16739" s="2"/>
      <c r="K16739" s="2"/>
      <c r="L16739" s="2"/>
    </row>
    <row r="16740" spans="10:12">
      <c r="J16740" s="2"/>
      <c r="K16740" s="2"/>
      <c r="L16740" s="2"/>
    </row>
    <row r="16741" spans="10:12">
      <c r="J16741" s="2"/>
      <c r="K16741" s="2"/>
      <c r="L16741" s="2"/>
    </row>
    <row r="16742" spans="10:12">
      <c r="J16742" s="2"/>
      <c r="K16742" s="2"/>
      <c r="L16742" s="2"/>
    </row>
    <row r="16743" spans="10:12">
      <c r="J16743" s="2"/>
      <c r="K16743" s="2"/>
      <c r="L16743" s="2"/>
    </row>
    <row r="16744" spans="10:12">
      <c r="J16744" s="2"/>
      <c r="K16744" s="2"/>
      <c r="L16744" s="2"/>
    </row>
    <row r="16745" spans="10:12">
      <c r="J16745" s="2"/>
      <c r="K16745" s="2"/>
      <c r="L16745" s="2"/>
    </row>
    <row r="16746" spans="10:12">
      <c r="J16746" s="2"/>
      <c r="K16746" s="2"/>
      <c r="L16746" s="2"/>
    </row>
    <row r="16747" spans="10:12">
      <c r="J16747" s="2"/>
      <c r="K16747" s="2"/>
      <c r="L16747" s="2"/>
    </row>
    <row r="16748" spans="10:12">
      <c r="J16748" s="2"/>
      <c r="K16748" s="2"/>
      <c r="L16748" s="2"/>
    </row>
    <row r="16749" spans="10:12">
      <c r="J16749" s="2"/>
      <c r="K16749" s="2"/>
      <c r="L16749" s="2"/>
    </row>
    <row r="16750" spans="10:12">
      <c r="J16750" s="2"/>
      <c r="K16750" s="2"/>
      <c r="L16750" s="2"/>
    </row>
    <row r="16751" spans="10:12">
      <c r="J16751" s="2"/>
      <c r="K16751" s="2"/>
      <c r="L16751" s="2"/>
    </row>
    <row r="16752" spans="10:12">
      <c r="J16752" s="2"/>
      <c r="K16752" s="2"/>
      <c r="L16752" s="2"/>
    </row>
    <row r="16753" spans="10:12">
      <c r="J16753" s="2"/>
      <c r="K16753" s="2"/>
      <c r="L16753" s="2"/>
    </row>
    <row r="16754" spans="10:12">
      <c r="J16754" s="2"/>
      <c r="K16754" s="2"/>
      <c r="L16754" s="2"/>
    </row>
    <row r="16755" spans="10:12">
      <c r="J16755" s="2"/>
      <c r="K16755" s="2"/>
      <c r="L16755" s="2"/>
    </row>
    <row r="16756" spans="10:12">
      <c r="J16756" s="2"/>
      <c r="K16756" s="2"/>
      <c r="L16756" s="2"/>
    </row>
    <row r="16757" spans="10:12">
      <c r="J16757" s="2"/>
      <c r="K16757" s="2"/>
      <c r="L16757" s="2"/>
    </row>
    <row r="16758" spans="10:12">
      <c r="J16758" s="2"/>
      <c r="K16758" s="2"/>
      <c r="L16758" s="2"/>
    </row>
    <row r="16759" spans="10:12">
      <c r="J16759" s="2"/>
      <c r="K16759" s="2"/>
      <c r="L16759" s="2"/>
    </row>
    <row r="16760" spans="10:12">
      <c r="J16760" s="2"/>
      <c r="K16760" s="2"/>
      <c r="L16760" s="2"/>
    </row>
    <row r="16761" spans="10:12">
      <c r="J16761" s="2"/>
      <c r="K16761" s="2"/>
      <c r="L16761" s="2"/>
    </row>
    <row r="16762" spans="10:12">
      <c r="J16762" s="2"/>
      <c r="K16762" s="2"/>
      <c r="L16762" s="2"/>
    </row>
    <row r="16763" spans="10:12">
      <c r="J16763" s="2"/>
      <c r="K16763" s="2"/>
      <c r="L16763" s="2"/>
    </row>
    <row r="16764" spans="10:12">
      <c r="J16764" s="2"/>
      <c r="K16764" s="2"/>
      <c r="L16764" s="2"/>
    </row>
    <row r="16765" spans="10:12">
      <c r="J16765" s="2"/>
      <c r="K16765" s="2"/>
      <c r="L16765" s="2"/>
    </row>
    <row r="16766" spans="10:12">
      <c r="J16766" s="2"/>
      <c r="K16766" s="2"/>
      <c r="L16766" s="2"/>
    </row>
    <row r="16767" spans="10:12">
      <c r="J16767" s="2"/>
      <c r="K16767" s="2"/>
      <c r="L16767" s="2"/>
    </row>
    <row r="16768" spans="10:12">
      <c r="J16768" s="2"/>
      <c r="K16768" s="2"/>
      <c r="L16768" s="2"/>
    </row>
    <row r="16769" spans="10:12">
      <c r="J16769" s="2"/>
      <c r="K16769" s="2"/>
      <c r="L16769" s="2"/>
    </row>
    <row r="16770" spans="10:12">
      <c r="J16770" s="2"/>
      <c r="K16770" s="2"/>
      <c r="L16770" s="2"/>
    </row>
    <row r="16771" spans="10:12">
      <c r="J16771" s="2"/>
      <c r="K16771" s="2"/>
      <c r="L16771" s="2"/>
    </row>
    <row r="16772" spans="10:12">
      <c r="J16772" s="2"/>
      <c r="K16772" s="2"/>
      <c r="L16772" s="2"/>
    </row>
    <row r="16773" spans="10:12">
      <c r="J16773" s="2"/>
      <c r="K16773" s="2"/>
      <c r="L16773" s="2"/>
    </row>
    <row r="16774" spans="10:12">
      <c r="J16774" s="2"/>
      <c r="K16774" s="2"/>
      <c r="L16774" s="2"/>
    </row>
    <row r="16775" spans="10:12">
      <c r="J16775" s="2"/>
      <c r="K16775" s="2"/>
      <c r="L16775" s="2"/>
    </row>
    <row r="16776" spans="10:12">
      <c r="J16776" s="2"/>
      <c r="K16776" s="2"/>
      <c r="L16776" s="2"/>
    </row>
    <row r="16777" spans="10:12">
      <c r="J16777" s="2"/>
      <c r="K16777" s="2"/>
      <c r="L16777" s="2"/>
    </row>
    <row r="16778" spans="10:12">
      <c r="J16778" s="2"/>
      <c r="K16778" s="2"/>
      <c r="L16778" s="2"/>
    </row>
    <row r="16779" spans="10:12">
      <c r="J16779" s="2"/>
      <c r="K16779" s="2"/>
      <c r="L16779" s="2"/>
    </row>
    <row r="16780" spans="10:12">
      <c r="J16780" s="2"/>
      <c r="K16780" s="2"/>
      <c r="L16780" s="2"/>
    </row>
    <row r="16781" spans="10:12">
      <c r="J16781" s="2"/>
      <c r="K16781" s="2"/>
      <c r="L16781" s="2"/>
    </row>
    <row r="16782" spans="10:12">
      <c r="J16782" s="2"/>
      <c r="K16782" s="2"/>
      <c r="L16782" s="2"/>
    </row>
    <row r="16783" spans="10:12">
      <c r="J16783" s="2"/>
      <c r="K16783" s="2"/>
      <c r="L16783" s="2"/>
    </row>
    <row r="16784" spans="10:12">
      <c r="J16784" s="2"/>
      <c r="K16784" s="2"/>
      <c r="L16784" s="2"/>
    </row>
    <row r="16785" spans="10:12">
      <c r="J16785" s="2"/>
      <c r="K16785" s="2"/>
      <c r="L16785" s="2"/>
    </row>
    <row r="16786" spans="10:12">
      <c r="J16786" s="2"/>
      <c r="K16786" s="2"/>
      <c r="L16786" s="2"/>
    </row>
    <row r="16787" spans="10:12">
      <c r="J16787" s="2"/>
      <c r="K16787" s="2"/>
      <c r="L16787" s="2"/>
    </row>
    <row r="16788" spans="10:12">
      <c r="J16788" s="2"/>
      <c r="K16788" s="2"/>
      <c r="L16788" s="2"/>
    </row>
    <row r="16789" spans="10:12">
      <c r="J16789" s="2"/>
      <c r="K16789" s="2"/>
      <c r="L16789" s="2"/>
    </row>
    <row r="16790" spans="10:12">
      <c r="J16790" s="2"/>
      <c r="K16790" s="2"/>
      <c r="L16790" s="2"/>
    </row>
    <row r="16791" spans="10:12">
      <c r="J16791" s="2"/>
      <c r="K16791" s="2"/>
      <c r="L16791" s="2"/>
    </row>
    <row r="16792" spans="10:12">
      <c r="J16792" s="2"/>
      <c r="K16792" s="2"/>
      <c r="L16792" s="2"/>
    </row>
    <row r="16793" spans="10:12">
      <c r="J16793" s="2"/>
      <c r="K16793" s="2"/>
      <c r="L16793" s="2"/>
    </row>
    <row r="16794" spans="10:12">
      <c r="J16794" s="2"/>
      <c r="K16794" s="2"/>
      <c r="L16794" s="2"/>
    </row>
    <row r="16795" spans="10:12">
      <c r="J16795" s="2"/>
      <c r="K16795" s="2"/>
      <c r="L16795" s="2"/>
    </row>
    <row r="16796" spans="10:12">
      <c r="J16796" s="2"/>
      <c r="K16796" s="2"/>
      <c r="L16796" s="2"/>
    </row>
    <row r="16797" spans="10:12">
      <c r="J16797" s="2"/>
      <c r="K16797" s="2"/>
      <c r="L16797" s="2"/>
    </row>
    <row r="16798" spans="10:12">
      <c r="J16798" s="2"/>
      <c r="K16798" s="2"/>
      <c r="L16798" s="2"/>
    </row>
    <row r="16799" spans="10:12">
      <c r="J16799" s="2"/>
      <c r="K16799" s="2"/>
      <c r="L16799" s="2"/>
    </row>
    <row r="16800" spans="10:12">
      <c r="J16800" s="2"/>
      <c r="K16800" s="2"/>
      <c r="L16800" s="2"/>
    </row>
    <row r="16801" spans="10:12">
      <c r="J16801" s="2"/>
      <c r="K16801" s="2"/>
      <c r="L16801" s="2"/>
    </row>
    <row r="16802" spans="10:12">
      <c r="J16802" s="2"/>
      <c r="K16802" s="2"/>
      <c r="L16802" s="2"/>
    </row>
    <row r="16803" spans="10:12">
      <c r="J16803" s="2"/>
      <c r="K16803" s="2"/>
      <c r="L16803" s="2"/>
    </row>
    <row r="16804" spans="10:12">
      <c r="J16804" s="2"/>
      <c r="K16804" s="2"/>
      <c r="L16804" s="2"/>
    </row>
    <row r="16805" spans="10:12">
      <c r="J16805" s="2"/>
      <c r="K16805" s="2"/>
      <c r="L16805" s="2"/>
    </row>
    <row r="16806" spans="10:12">
      <c r="J16806" s="2"/>
      <c r="K16806" s="2"/>
      <c r="L16806" s="2"/>
    </row>
    <row r="16807" spans="10:12">
      <c r="J16807" s="2"/>
      <c r="K16807" s="2"/>
      <c r="L16807" s="2"/>
    </row>
    <row r="16808" spans="10:12">
      <c r="J16808" s="2"/>
      <c r="K16808" s="2"/>
      <c r="L16808" s="2"/>
    </row>
    <row r="16809" spans="10:12">
      <c r="J16809" s="2"/>
      <c r="K16809" s="2"/>
      <c r="L16809" s="2"/>
    </row>
    <row r="16810" spans="10:12">
      <c r="J16810" s="2"/>
      <c r="K16810" s="2"/>
      <c r="L16810" s="2"/>
    </row>
    <row r="16811" spans="10:12">
      <c r="J16811" s="2"/>
      <c r="K16811" s="2"/>
      <c r="L16811" s="2"/>
    </row>
    <row r="16812" spans="10:12">
      <c r="J16812" s="2"/>
      <c r="K16812" s="2"/>
      <c r="L16812" s="2"/>
    </row>
    <row r="16813" spans="10:12">
      <c r="J16813" s="2"/>
      <c r="K16813" s="2"/>
      <c r="L16813" s="2"/>
    </row>
    <row r="16814" spans="10:12">
      <c r="J16814" s="2"/>
      <c r="K16814" s="2"/>
      <c r="L16814" s="2"/>
    </row>
    <row r="16815" spans="10:12">
      <c r="J16815" s="2"/>
      <c r="K16815" s="2"/>
      <c r="L16815" s="2"/>
    </row>
    <row r="16816" spans="10:12">
      <c r="J16816" s="2"/>
      <c r="K16816" s="2"/>
      <c r="L16816" s="2"/>
    </row>
    <row r="16817" spans="10:12">
      <c r="J16817" s="2"/>
      <c r="K16817" s="2"/>
      <c r="L16817" s="2"/>
    </row>
    <row r="16818" spans="10:12">
      <c r="J16818" s="2"/>
      <c r="K16818" s="2"/>
      <c r="L16818" s="2"/>
    </row>
    <row r="16819" spans="10:12">
      <c r="J16819" s="2"/>
      <c r="K16819" s="2"/>
      <c r="L16819" s="2"/>
    </row>
    <row r="16820" spans="10:12">
      <c r="J16820" s="2"/>
      <c r="K16820" s="2"/>
      <c r="L16820" s="2"/>
    </row>
    <row r="16821" spans="10:12">
      <c r="J16821" s="2"/>
      <c r="K16821" s="2"/>
      <c r="L16821" s="2"/>
    </row>
    <row r="16822" spans="10:12">
      <c r="J16822" s="2"/>
      <c r="K16822" s="2"/>
      <c r="L16822" s="2"/>
    </row>
    <row r="16823" spans="10:12">
      <c r="J16823" s="2"/>
      <c r="K16823" s="2"/>
      <c r="L16823" s="2"/>
    </row>
    <row r="16824" spans="10:12">
      <c r="J16824" s="2"/>
      <c r="K16824" s="2"/>
      <c r="L16824" s="2"/>
    </row>
    <row r="16825" spans="10:12">
      <c r="J16825" s="2"/>
      <c r="K16825" s="2"/>
      <c r="L16825" s="2"/>
    </row>
    <row r="16826" spans="10:12">
      <c r="J16826" s="2"/>
      <c r="K16826" s="2"/>
      <c r="L16826" s="2"/>
    </row>
    <row r="16827" spans="10:12">
      <c r="J16827" s="2"/>
      <c r="K16827" s="2"/>
      <c r="L16827" s="2"/>
    </row>
    <row r="16828" spans="10:12">
      <c r="J16828" s="2"/>
      <c r="K16828" s="2"/>
      <c r="L16828" s="2"/>
    </row>
    <row r="16829" spans="10:12">
      <c r="J16829" s="2"/>
      <c r="K16829" s="2"/>
      <c r="L16829" s="2"/>
    </row>
    <row r="16830" spans="10:12">
      <c r="J16830" s="2"/>
      <c r="K16830" s="2"/>
      <c r="L16830" s="2"/>
    </row>
    <row r="16831" spans="10:12">
      <c r="J16831" s="2"/>
      <c r="K16831" s="2"/>
      <c r="L16831" s="2"/>
    </row>
    <row r="16832" spans="10:12">
      <c r="J16832" s="2"/>
      <c r="K16832" s="2"/>
      <c r="L16832" s="2"/>
    </row>
    <row r="16833" spans="10:12">
      <c r="J16833" s="2"/>
      <c r="K16833" s="2"/>
      <c r="L16833" s="2"/>
    </row>
    <row r="16834" spans="10:12">
      <c r="J16834" s="2"/>
      <c r="K16834" s="2"/>
      <c r="L16834" s="2"/>
    </row>
    <row r="16835" spans="10:12">
      <c r="J16835" s="2"/>
      <c r="K16835" s="2"/>
      <c r="L16835" s="2"/>
    </row>
    <row r="16836" spans="10:12">
      <c r="J16836" s="2"/>
      <c r="K16836" s="2"/>
      <c r="L16836" s="2"/>
    </row>
    <row r="16837" spans="10:12">
      <c r="J16837" s="2"/>
      <c r="K16837" s="2"/>
      <c r="L16837" s="2"/>
    </row>
    <row r="16838" spans="10:12">
      <c r="J16838" s="2"/>
      <c r="K16838" s="2"/>
      <c r="L16838" s="2"/>
    </row>
    <row r="16839" spans="10:12">
      <c r="J16839" s="2"/>
      <c r="K16839" s="2"/>
      <c r="L16839" s="2"/>
    </row>
    <row r="16840" spans="10:12">
      <c r="J16840" s="2"/>
      <c r="K16840" s="2"/>
      <c r="L16840" s="2"/>
    </row>
    <row r="16841" spans="10:12">
      <c r="J16841" s="2"/>
      <c r="K16841" s="2"/>
      <c r="L16841" s="2"/>
    </row>
    <row r="16842" spans="10:12">
      <c r="J16842" s="2"/>
      <c r="K16842" s="2"/>
      <c r="L16842" s="2"/>
    </row>
    <row r="16843" spans="10:12">
      <c r="J16843" s="2"/>
      <c r="K16843" s="2"/>
      <c r="L16843" s="2"/>
    </row>
    <row r="16844" spans="10:12">
      <c r="J16844" s="2"/>
      <c r="K16844" s="2"/>
      <c r="L16844" s="2"/>
    </row>
    <row r="16845" spans="10:12">
      <c r="J16845" s="2"/>
      <c r="K16845" s="2"/>
      <c r="L16845" s="2"/>
    </row>
    <row r="16846" spans="10:12">
      <c r="J16846" s="2"/>
      <c r="K16846" s="2"/>
      <c r="L16846" s="2"/>
    </row>
    <row r="16847" spans="10:12">
      <c r="J16847" s="2"/>
      <c r="K16847" s="2"/>
      <c r="L16847" s="2"/>
    </row>
    <row r="16848" spans="10:12">
      <c r="J16848" s="2"/>
      <c r="K16848" s="2"/>
      <c r="L16848" s="2"/>
    </row>
    <row r="16849" spans="10:12">
      <c r="J16849" s="2"/>
      <c r="K16849" s="2"/>
      <c r="L16849" s="2"/>
    </row>
    <row r="16850" spans="10:12">
      <c r="J16850" s="2"/>
      <c r="K16850" s="2"/>
      <c r="L16850" s="2"/>
    </row>
    <row r="16851" spans="10:12">
      <c r="J16851" s="2"/>
      <c r="K16851" s="2"/>
      <c r="L16851" s="2"/>
    </row>
    <row r="16852" spans="10:12">
      <c r="J16852" s="2"/>
      <c r="K16852" s="2"/>
      <c r="L16852" s="2"/>
    </row>
    <row r="16853" spans="10:12">
      <c r="J16853" s="2"/>
      <c r="K16853" s="2"/>
      <c r="L16853" s="2"/>
    </row>
    <row r="16854" spans="10:12">
      <c r="J16854" s="2"/>
      <c r="K16854" s="2"/>
      <c r="L16854" s="2"/>
    </row>
    <row r="16855" spans="10:12">
      <c r="J16855" s="2"/>
      <c r="K16855" s="2"/>
      <c r="L16855" s="2"/>
    </row>
    <row r="16856" spans="10:12">
      <c r="J16856" s="2"/>
      <c r="K16856" s="2"/>
      <c r="L16856" s="2"/>
    </row>
    <row r="16857" spans="10:12">
      <c r="J16857" s="2"/>
      <c r="K16857" s="2"/>
      <c r="L16857" s="2"/>
    </row>
    <row r="16858" spans="10:12">
      <c r="J16858" s="2"/>
      <c r="K16858" s="2"/>
      <c r="L16858" s="2"/>
    </row>
    <row r="16859" spans="10:12">
      <c r="J16859" s="2"/>
      <c r="K16859" s="2"/>
      <c r="L16859" s="2"/>
    </row>
    <row r="16860" spans="10:12">
      <c r="J16860" s="2"/>
      <c r="K16860" s="2"/>
      <c r="L16860" s="2"/>
    </row>
    <row r="16861" spans="10:12">
      <c r="J16861" s="2"/>
      <c r="K16861" s="2"/>
      <c r="L16861" s="2"/>
    </row>
    <row r="16862" spans="10:12">
      <c r="J16862" s="2"/>
      <c r="K16862" s="2"/>
      <c r="L16862" s="2"/>
    </row>
    <row r="16863" spans="10:12">
      <c r="J16863" s="2"/>
      <c r="K16863" s="2"/>
      <c r="L16863" s="2"/>
    </row>
    <row r="16864" spans="10:12">
      <c r="J16864" s="2"/>
      <c r="K16864" s="2"/>
      <c r="L16864" s="2"/>
    </row>
    <row r="16865" spans="10:12">
      <c r="J16865" s="2"/>
      <c r="K16865" s="2"/>
      <c r="L16865" s="2"/>
    </row>
    <row r="16866" spans="10:12">
      <c r="J16866" s="2"/>
      <c r="K16866" s="2"/>
      <c r="L16866" s="2"/>
    </row>
    <row r="16867" spans="10:12">
      <c r="J16867" s="2"/>
      <c r="K16867" s="2"/>
      <c r="L16867" s="2"/>
    </row>
    <row r="16868" spans="10:12">
      <c r="J16868" s="2"/>
      <c r="K16868" s="2"/>
      <c r="L16868" s="2"/>
    </row>
    <row r="16869" spans="10:12">
      <c r="J16869" s="2"/>
      <c r="K16869" s="2"/>
      <c r="L16869" s="2"/>
    </row>
    <row r="16870" spans="10:12">
      <c r="J16870" s="2"/>
      <c r="K16870" s="2"/>
      <c r="L16870" s="2"/>
    </row>
    <row r="16871" spans="10:12">
      <c r="J16871" s="2"/>
      <c r="K16871" s="2"/>
      <c r="L16871" s="2"/>
    </row>
    <row r="16872" spans="10:12">
      <c r="J16872" s="2"/>
      <c r="K16872" s="2"/>
      <c r="L16872" s="2"/>
    </row>
    <row r="16873" spans="10:12">
      <c r="J16873" s="2"/>
      <c r="K16873" s="2"/>
      <c r="L16873" s="2"/>
    </row>
    <row r="16874" spans="10:12">
      <c r="J16874" s="2"/>
      <c r="K16874" s="2"/>
      <c r="L16874" s="2"/>
    </row>
    <row r="16875" spans="10:12">
      <c r="J16875" s="2"/>
      <c r="K16875" s="2"/>
      <c r="L16875" s="2"/>
    </row>
    <row r="16876" spans="10:12">
      <c r="J16876" s="2"/>
      <c r="K16876" s="2"/>
      <c r="L16876" s="2"/>
    </row>
    <row r="16877" spans="10:12">
      <c r="J16877" s="2"/>
      <c r="K16877" s="2"/>
      <c r="L16877" s="2"/>
    </row>
    <row r="16878" spans="10:12">
      <c r="J16878" s="2"/>
      <c r="K16878" s="2"/>
      <c r="L16878" s="2"/>
    </row>
    <row r="16879" spans="10:12">
      <c r="J16879" s="2"/>
      <c r="K16879" s="2"/>
      <c r="L16879" s="2"/>
    </row>
    <row r="16880" spans="10:12">
      <c r="J16880" s="2"/>
      <c r="K16880" s="2"/>
      <c r="L16880" s="2"/>
    </row>
    <row r="16881" spans="10:12">
      <c r="J16881" s="2"/>
      <c r="K16881" s="2"/>
      <c r="L16881" s="2"/>
    </row>
    <row r="16882" spans="10:12">
      <c r="J16882" s="2"/>
      <c r="K16882" s="2"/>
      <c r="L16882" s="2"/>
    </row>
    <row r="16883" spans="10:12">
      <c r="J16883" s="2"/>
      <c r="K16883" s="2"/>
      <c r="L16883" s="2"/>
    </row>
    <row r="16884" spans="10:12">
      <c r="J16884" s="2"/>
      <c r="K16884" s="2"/>
      <c r="L16884" s="2"/>
    </row>
    <row r="16885" spans="10:12">
      <c r="J16885" s="2"/>
      <c r="K16885" s="2"/>
      <c r="L16885" s="2"/>
    </row>
    <row r="16886" spans="10:12">
      <c r="J16886" s="2"/>
      <c r="K16886" s="2"/>
      <c r="L16886" s="2"/>
    </row>
    <row r="16887" spans="10:12">
      <c r="J16887" s="2"/>
      <c r="K16887" s="2"/>
      <c r="L16887" s="2"/>
    </row>
    <row r="16888" spans="10:12">
      <c r="J16888" s="2"/>
      <c r="K16888" s="2"/>
      <c r="L16888" s="2"/>
    </row>
    <row r="16889" spans="10:12">
      <c r="J16889" s="2"/>
      <c r="K16889" s="2"/>
      <c r="L16889" s="2"/>
    </row>
    <row r="16890" spans="10:12">
      <c r="J16890" s="2"/>
      <c r="K16890" s="2"/>
      <c r="L16890" s="2"/>
    </row>
    <row r="16891" spans="10:12">
      <c r="J16891" s="2"/>
      <c r="K16891" s="2"/>
      <c r="L16891" s="2"/>
    </row>
    <row r="16892" spans="10:12">
      <c r="J16892" s="2"/>
      <c r="K16892" s="2"/>
      <c r="L16892" s="2"/>
    </row>
    <row r="16893" spans="10:12">
      <c r="J16893" s="2"/>
      <c r="K16893" s="2"/>
      <c r="L16893" s="2"/>
    </row>
    <row r="16894" spans="10:12">
      <c r="J16894" s="2"/>
      <c r="K16894" s="2"/>
      <c r="L16894" s="2"/>
    </row>
    <row r="16895" spans="10:12">
      <c r="J16895" s="2"/>
      <c r="K16895" s="2"/>
      <c r="L16895" s="2"/>
    </row>
    <row r="16896" spans="10:12">
      <c r="J16896" s="2"/>
      <c r="K16896" s="2"/>
      <c r="L16896" s="2"/>
    </row>
    <row r="16897" spans="10:12">
      <c r="J16897" s="2"/>
      <c r="K16897" s="2"/>
      <c r="L16897" s="2"/>
    </row>
    <row r="16898" spans="10:12">
      <c r="J16898" s="2"/>
      <c r="K16898" s="2"/>
      <c r="L16898" s="2"/>
    </row>
    <row r="16899" spans="10:12">
      <c r="J16899" s="2"/>
      <c r="K16899" s="2"/>
      <c r="L16899" s="2"/>
    </row>
    <row r="16900" spans="10:12">
      <c r="J16900" s="2"/>
      <c r="K16900" s="2"/>
      <c r="L16900" s="2"/>
    </row>
    <row r="16901" spans="10:12">
      <c r="J16901" s="2"/>
      <c r="K16901" s="2"/>
      <c r="L16901" s="2"/>
    </row>
    <row r="16902" spans="10:12">
      <c r="J16902" s="2"/>
      <c r="K16902" s="2"/>
      <c r="L16902" s="2"/>
    </row>
    <row r="16903" spans="10:12">
      <c r="J16903" s="2"/>
      <c r="K16903" s="2"/>
      <c r="L16903" s="2"/>
    </row>
    <row r="16904" spans="10:12">
      <c r="J16904" s="2"/>
      <c r="K16904" s="2"/>
      <c r="L16904" s="2"/>
    </row>
    <row r="16905" spans="10:12">
      <c r="J16905" s="2"/>
      <c r="K16905" s="2"/>
      <c r="L16905" s="2"/>
    </row>
    <row r="16906" spans="10:12">
      <c r="J16906" s="2"/>
      <c r="K16906" s="2"/>
      <c r="L16906" s="2"/>
    </row>
    <row r="16907" spans="10:12">
      <c r="J16907" s="2"/>
      <c r="K16907" s="2"/>
      <c r="L16907" s="2"/>
    </row>
    <row r="16908" spans="10:12">
      <c r="J16908" s="2"/>
      <c r="K16908" s="2"/>
      <c r="L16908" s="2"/>
    </row>
    <row r="16909" spans="10:12">
      <c r="J16909" s="2"/>
      <c r="K16909" s="2"/>
      <c r="L16909" s="2"/>
    </row>
    <row r="16910" spans="10:12">
      <c r="J16910" s="2"/>
      <c r="K16910" s="2"/>
      <c r="L16910" s="2"/>
    </row>
    <row r="16911" spans="10:12">
      <c r="J16911" s="2"/>
      <c r="K16911" s="2"/>
      <c r="L16911" s="2"/>
    </row>
    <row r="16912" spans="10:12">
      <c r="J16912" s="2"/>
      <c r="K16912" s="2"/>
      <c r="L16912" s="2"/>
    </row>
    <row r="16913" spans="10:12">
      <c r="J16913" s="2"/>
      <c r="K16913" s="2"/>
      <c r="L16913" s="2"/>
    </row>
    <row r="16914" spans="10:12">
      <c r="J16914" s="2"/>
      <c r="K16914" s="2"/>
      <c r="L16914" s="2"/>
    </row>
    <row r="16915" spans="10:12">
      <c r="J16915" s="2"/>
      <c r="K16915" s="2"/>
      <c r="L16915" s="2"/>
    </row>
    <row r="16916" spans="10:12">
      <c r="J16916" s="2"/>
      <c r="K16916" s="2"/>
      <c r="L16916" s="2"/>
    </row>
    <row r="16917" spans="10:12">
      <c r="J16917" s="2"/>
      <c r="K16917" s="2"/>
      <c r="L16917" s="2"/>
    </row>
    <row r="16918" spans="10:12">
      <c r="J16918" s="2"/>
      <c r="K16918" s="2"/>
      <c r="L16918" s="2"/>
    </row>
    <row r="16919" spans="10:12">
      <c r="J16919" s="2"/>
      <c r="K16919" s="2"/>
      <c r="L16919" s="2"/>
    </row>
    <row r="16920" spans="10:12">
      <c r="J16920" s="2"/>
      <c r="K16920" s="2"/>
      <c r="L16920" s="2"/>
    </row>
    <row r="16921" spans="10:12">
      <c r="J16921" s="2"/>
      <c r="K16921" s="2"/>
      <c r="L16921" s="2"/>
    </row>
    <row r="16922" spans="10:12">
      <c r="J16922" s="2"/>
      <c r="K16922" s="2"/>
      <c r="L16922" s="2"/>
    </row>
    <row r="16923" spans="10:12">
      <c r="J16923" s="2"/>
      <c r="K16923" s="2"/>
      <c r="L16923" s="2"/>
    </row>
    <row r="16924" spans="10:12">
      <c r="J16924" s="2"/>
      <c r="K16924" s="2"/>
      <c r="L16924" s="2"/>
    </row>
    <row r="16925" spans="10:12">
      <c r="J16925" s="2"/>
      <c r="K16925" s="2"/>
      <c r="L16925" s="2"/>
    </row>
    <row r="16926" spans="10:12">
      <c r="J16926" s="2"/>
      <c r="K16926" s="2"/>
      <c r="L16926" s="2"/>
    </row>
    <row r="16927" spans="10:12">
      <c r="J16927" s="2"/>
      <c r="K16927" s="2"/>
      <c r="L16927" s="2"/>
    </row>
    <row r="16928" spans="10:12">
      <c r="J16928" s="2"/>
      <c r="K16928" s="2"/>
      <c r="L16928" s="2"/>
    </row>
    <row r="16929" spans="10:12">
      <c r="J16929" s="2"/>
      <c r="K16929" s="2"/>
      <c r="L16929" s="2"/>
    </row>
    <row r="16930" spans="10:12">
      <c r="J16930" s="2"/>
      <c r="K16930" s="2"/>
      <c r="L16930" s="2"/>
    </row>
    <row r="16931" spans="10:12">
      <c r="J16931" s="2"/>
      <c r="K16931" s="2"/>
      <c r="L16931" s="2"/>
    </row>
    <row r="16932" spans="10:12">
      <c r="J16932" s="2"/>
      <c r="K16932" s="2"/>
      <c r="L16932" s="2"/>
    </row>
    <row r="16933" spans="10:12">
      <c r="J16933" s="2"/>
      <c r="K16933" s="2"/>
      <c r="L16933" s="2"/>
    </row>
    <row r="16934" spans="10:12">
      <c r="J16934" s="2"/>
      <c r="K16934" s="2"/>
      <c r="L16934" s="2"/>
    </row>
    <row r="16935" spans="10:12">
      <c r="J16935" s="2"/>
      <c r="K16935" s="2"/>
      <c r="L16935" s="2"/>
    </row>
    <row r="16936" spans="10:12">
      <c r="J16936" s="2"/>
      <c r="K16936" s="2"/>
      <c r="L16936" s="2"/>
    </row>
    <row r="16937" spans="10:12">
      <c r="J16937" s="2"/>
      <c r="K16937" s="2"/>
      <c r="L16937" s="2"/>
    </row>
    <row r="16938" spans="10:12">
      <c r="J16938" s="2"/>
      <c r="K16938" s="2"/>
      <c r="L16938" s="2"/>
    </row>
    <row r="16939" spans="10:12">
      <c r="J16939" s="2"/>
      <c r="K16939" s="2"/>
      <c r="L16939" s="2"/>
    </row>
    <row r="16940" spans="10:12">
      <c r="J16940" s="2"/>
      <c r="K16940" s="2"/>
      <c r="L16940" s="2"/>
    </row>
    <row r="16941" spans="10:12">
      <c r="J16941" s="2"/>
      <c r="K16941" s="2"/>
      <c r="L16941" s="2"/>
    </row>
    <row r="16942" spans="10:12">
      <c r="J16942" s="2"/>
      <c r="K16942" s="2"/>
      <c r="L16942" s="2"/>
    </row>
    <row r="16943" spans="10:12">
      <c r="J16943" s="2"/>
      <c r="K16943" s="2"/>
      <c r="L16943" s="2"/>
    </row>
    <row r="16944" spans="10:12">
      <c r="J16944" s="2"/>
      <c r="K16944" s="2"/>
      <c r="L16944" s="2"/>
    </row>
    <row r="16945" spans="10:12">
      <c r="J16945" s="2"/>
      <c r="K16945" s="2"/>
      <c r="L16945" s="2"/>
    </row>
    <row r="16946" spans="10:12">
      <c r="J16946" s="2"/>
      <c r="K16946" s="2"/>
      <c r="L16946" s="2"/>
    </row>
    <row r="16947" spans="10:12">
      <c r="J16947" s="2"/>
      <c r="K16947" s="2"/>
      <c r="L16947" s="2"/>
    </row>
    <row r="16948" spans="10:12">
      <c r="J16948" s="2"/>
      <c r="K16948" s="2"/>
      <c r="L16948" s="2"/>
    </row>
    <row r="16949" spans="10:12">
      <c r="J16949" s="2"/>
      <c r="K16949" s="2"/>
      <c r="L16949" s="2"/>
    </row>
    <row r="16950" spans="10:12">
      <c r="J16950" s="2"/>
      <c r="K16950" s="2"/>
      <c r="L16950" s="2"/>
    </row>
    <row r="16951" spans="10:12">
      <c r="J16951" s="2"/>
      <c r="K16951" s="2"/>
      <c r="L16951" s="2"/>
    </row>
    <row r="16952" spans="10:12">
      <c r="J16952" s="2"/>
      <c r="K16952" s="2"/>
      <c r="L16952" s="2"/>
    </row>
    <row r="16953" spans="10:12">
      <c r="J16953" s="2"/>
      <c r="K16953" s="2"/>
      <c r="L16953" s="2"/>
    </row>
    <row r="16954" spans="10:12">
      <c r="J16954" s="2"/>
      <c r="K16954" s="2"/>
      <c r="L16954" s="2"/>
    </row>
    <row r="16955" spans="10:12">
      <c r="J16955" s="2"/>
      <c r="K16955" s="2"/>
      <c r="L16955" s="2"/>
    </row>
    <row r="16956" spans="10:12">
      <c r="J16956" s="2"/>
      <c r="K16956" s="2"/>
      <c r="L16956" s="2"/>
    </row>
    <row r="16957" spans="10:12">
      <c r="J16957" s="2"/>
      <c r="K16957" s="2"/>
      <c r="L16957" s="2"/>
    </row>
    <row r="16958" spans="10:12">
      <c r="J16958" s="2"/>
      <c r="K16958" s="2"/>
      <c r="L16958" s="2"/>
    </row>
    <row r="16959" spans="10:12">
      <c r="J16959" s="2"/>
      <c r="K16959" s="2"/>
      <c r="L16959" s="2"/>
    </row>
    <row r="16960" spans="10:12">
      <c r="J16960" s="2"/>
      <c r="K16960" s="2"/>
      <c r="L16960" s="2"/>
    </row>
    <row r="16961" spans="10:12">
      <c r="J16961" s="2"/>
      <c r="K16961" s="2"/>
      <c r="L16961" s="2"/>
    </row>
    <row r="16962" spans="10:12">
      <c r="J16962" s="2"/>
      <c r="K16962" s="2"/>
      <c r="L16962" s="2"/>
    </row>
    <row r="16963" spans="10:12">
      <c r="J16963" s="2"/>
      <c r="K16963" s="2"/>
      <c r="L16963" s="2"/>
    </row>
    <row r="16964" spans="10:12">
      <c r="J16964" s="2"/>
      <c r="K16964" s="2"/>
      <c r="L16964" s="2"/>
    </row>
    <row r="16965" spans="10:12">
      <c r="J16965" s="2"/>
      <c r="K16965" s="2"/>
      <c r="L16965" s="2"/>
    </row>
    <row r="16966" spans="10:12">
      <c r="J16966" s="2"/>
      <c r="K16966" s="2"/>
      <c r="L16966" s="2"/>
    </row>
    <row r="16967" spans="10:12">
      <c r="J16967" s="2"/>
      <c r="K16967" s="2"/>
      <c r="L16967" s="2"/>
    </row>
    <row r="16968" spans="10:12">
      <c r="J16968" s="2"/>
      <c r="K16968" s="2"/>
      <c r="L16968" s="2"/>
    </row>
    <row r="16969" spans="10:12">
      <c r="J16969" s="2"/>
      <c r="K16969" s="2"/>
      <c r="L16969" s="2"/>
    </row>
    <row r="16970" spans="10:12">
      <c r="J16970" s="2"/>
      <c r="K16970" s="2"/>
      <c r="L16970" s="2"/>
    </row>
    <row r="16971" spans="10:12">
      <c r="J16971" s="2"/>
      <c r="K16971" s="2"/>
      <c r="L16971" s="2"/>
    </row>
    <row r="16972" spans="10:12">
      <c r="J16972" s="2"/>
      <c r="K16972" s="2"/>
      <c r="L16972" s="2"/>
    </row>
    <row r="16973" spans="10:12">
      <c r="J16973" s="2"/>
      <c r="K16973" s="2"/>
      <c r="L16973" s="2"/>
    </row>
    <row r="16974" spans="10:12">
      <c r="J16974" s="2"/>
      <c r="K16974" s="2"/>
      <c r="L16974" s="2"/>
    </row>
    <row r="16975" spans="10:12">
      <c r="J16975" s="2"/>
      <c r="K16975" s="2"/>
      <c r="L16975" s="2"/>
    </row>
    <row r="16976" spans="10:12">
      <c r="J16976" s="2"/>
      <c r="K16976" s="2"/>
      <c r="L16976" s="2"/>
    </row>
    <row r="16977" spans="10:12">
      <c r="J16977" s="2"/>
      <c r="K16977" s="2"/>
      <c r="L16977" s="2"/>
    </row>
    <row r="16978" spans="10:12">
      <c r="J16978" s="2"/>
      <c r="K16978" s="2"/>
      <c r="L16978" s="2"/>
    </row>
    <row r="16979" spans="10:12">
      <c r="J16979" s="2"/>
      <c r="K16979" s="2"/>
      <c r="L16979" s="2"/>
    </row>
    <row r="16980" spans="10:12">
      <c r="J16980" s="2"/>
      <c r="K16980" s="2"/>
      <c r="L16980" s="2"/>
    </row>
    <row r="16981" spans="10:12">
      <c r="J16981" s="2"/>
      <c r="K16981" s="2"/>
      <c r="L16981" s="2"/>
    </row>
    <row r="16982" spans="10:12">
      <c r="J16982" s="2"/>
      <c r="K16982" s="2"/>
      <c r="L16982" s="2"/>
    </row>
    <row r="16983" spans="10:12">
      <c r="J16983" s="2"/>
      <c r="K16983" s="2"/>
      <c r="L16983" s="2"/>
    </row>
    <row r="16984" spans="10:12">
      <c r="J16984" s="2"/>
      <c r="K16984" s="2"/>
      <c r="L16984" s="2"/>
    </row>
    <row r="16985" spans="10:12">
      <c r="J16985" s="2"/>
      <c r="K16985" s="2"/>
      <c r="L16985" s="2"/>
    </row>
    <row r="16986" spans="10:12">
      <c r="J16986" s="2"/>
      <c r="K16986" s="2"/>
      <c r="L16986" s="2"/>
    </row>
    <row r="16987" spans="10:12">
      <c r="J16987" s="2"/>
      <c r="K16987" s="2"/>
      <c r="L16987" s="2"/>
    </row>
    <row r="16988" spans="10:12">
      <c r="J16988" s="2"/>
      <c r="K16988" s="2"/>
      <c r="L16988" s="2"/>
    </row>
    <row r="16989" spans="10:12">
      <c r="J16989" s="2"/>
      <c r="K16989" s="2"/>
      <c r="L16989" s="2"/>
    </row>
    <row r="16990" spans="10:12">
      <c r="J16990" s="2"/>
      <c r="K16990" s="2"/>
      <c r="L16990" s="2"/>
    </row>
    <row r="16991" spans="10:12">
      <c r="J16991" s="2"/>
      <c r="K16991" s="2"/>
      <c r="L16991" s="2"/>
    </row>
    <row r="16992" spans="10:12">
      <c r="J16992" s="2"/>
      <c r="K16992" s="2"/>
      <c r="L16992" s="2"/>
    </row>
    <row r="16993" spans="10:12">
      <c r="J16993" s="2"/>
      <c r="K16993" s="2"/>
      <c r="L16993" s="2"/>
    </row>
    <row r="16994" spans="10:12">
      <c r="J16994" s="2"/>
      <c r="K16994" s="2"/>
      <c r="L16994" s="2"/>
    </row>
    <row r="16995" spans="10:12">
      <c r="J16995" s="2"/>
      <c r="K16995" s="2"/>
      <c r="L16995" s="2"/>
    </row>
    <row r="16996" spans="10:12">
      <c r="J16996" s="2"/>
      <c r="K16996" s="2"/>
      <c r="L16996" s="2"/>
    </row>
    <row r="16997" spans="10:12">
      <c r="J16997" s="2"/>
      <c r="K16997" s="2"/>
      <c r="L16997" s="2"/>
    </row>
    <row r="16998" spans="10:12">
      <c r="J16998" s="2"/>
      <c r="K16998" s="2"/>
      <c r="L16998" s="2"/>
    </row>
    <row r="16999" spans="10:12">
      <c r="J16999" s="2"/>
      <c r="K16999" s="2"/>
      <c r="L16999" s="2"/>
    </row>
    <row r="17000" spans="10:12">
      <c r="J17000" s="2"/>
      <c r="K17000" s="2"/>
      <c r="L17000" s="2"/>
    </row>
    <row r="17001" spans="10:12">
      <c r="J17001" s="2"/>
      <c r="K17001" s="2"/>
      <c r="L17001" s="2"/>
    </row>
    <row r="17002" spans="10:12">
      <c r="J17002" s="2"/>
      <c r="K17002" s="2"/>
      <c r="L17002" s="2"/>
    </row>
    <row r="17003" spans="10:12">
      <c r="J17003" s="2"/>
      <c r="K17003" s="2"/>
      <c r="L17003" s="2"/>
    </row>
    <row r="17004" spans="10:12">
      <c r="J17004" s="2"/>
      <c r="K17004" s="2"/>
      <c r="L17004" s="2"/>
    </row>
    <row r="17005" spans="10:12">
      <c r="J17005" s="2"/>
      <c r="K17005" s="2"/>
      <c r="L17005" s="2"/>
    </row>
    <row r="17006" spans="10:12">
      <c r="J17006" s="2"/>
      <c r="K17006" s="2"/>
      <c r="L17006" s="2"/>
    </row>
    <row r="17007" spans="10:12">
      <c r="J17007" s="2"/>
      <c r="K17007" s="2"/>
      <c r="L17007" s="2"/>
    </row>
    <row r="17008" spans="10:12">
      <c r="J17008" s="2"/>
      <c r="K17008" s="2"/>
      <c r="L17008" s="2"/>
    </row>
    <row r="17009" spans="10:12">
      <c r="J17009" s="2"/>
      <c r="K17009" s="2"/>
      <c r="L17009" s="2"/>
    </row>
    <row r="17010" spans="10:12">
      <c r="J17010" s="2"/>
      <c r="K17010" s="2"/>
      <c r="L17010" s="2"/>
    </row>
    <row r="17011" spans="10:12">
      <c r="J17011" s="2"/>
      <c r="K17011" s="2"/>
      <c r="L17011" s="2"/>
    </row>
    <row r="17012" spans="10:12">
      <c r="J17012" s="2"/>
      <c r="K17012" s="2"/>
      <c r="L17012" s="2"/>
    </row>
    <row r="17013" spans="10:12">
      <c r="J17013" s="2"/>
      <c r="K17013" s="2"/>
      <c r="L17013" s="2"/>
    </row>
    <row r="17014" spans="10:12">
      <c r="J17014" s="2"/>
      <c r="K17014" s="2"/>
      <c r="L17014" s="2"/>
    </row>
    <row r="17015" spans="10:12">
      <c r="J17015" s="2"/>
      <c r="K17015" s="2"/>
      <c r="L17015" s="2"/>
    </row>
    <row r="17016" spans="10:12">
      <c r="J17016" s="2"/>
      <c r="K17016" s="2"/>
      <c r="L17016" s="2"/>
    </row>
    <row r="17017" spans="10:12">
      <c r="J17017" s="2"/>
      <c r="K17017" s="2"/>
      <c r="L17017" s="2"/>
    </row>
    <row r="17018" spans="10:12">
      <c r="J17018" s="2"/>
      <c r="K17018" s="2"/>
      <c r="L17018" s="2"/>
    </row>
    <row r="17019" spans="10:12">
      <c r="J17019" s="2"/>
      <c r="K17019" s="2"/>
      <c r="L17019" s="2"/>
    </row>
    <row r="17020" spans="10:12">
      <c r="J17020" s="2"/>
      <c r="K17020" s="2"/>
      <c r="L17020" s="2"/>
    </row>
    <row r="17021" spans="10:12">
      <c r="J17021" s="2"/>
      <c r="K17021" s="2"/>
      <c r="L17021" s="2"/>
    </row>
    <row r="17022" spans="10:12">
      <c r="J17022" s="2"/>
      <c r="K17022" s="2"/>
      <c r="L17022" s="2"/>
    </row>
    <row r="17023" spans="10:12">
      <c r="J17023" s="2"/>
      <c r="K17023" s="2"/>
      <c r="L17023" s="2"/>
    </row>
    <row r="17024" spans="10:12">
      <c r="J17024" s="2"/>
      <c r="K17024" s="2"/>
      <c r="L17024" s="2"/>
    </row>
    <row r="17025" spans="10:12">
      <c r="J17025" s="2"/>
      <c r="K17025" s="2"/>
      <c r="L17025" s="2"/>
    </row>
    <row r="17026" spans="10:12">
      <c r="J17026" s="2"/>
      <c r="K17026" s="2"/>
      <c r="L17026" s="2"/>
    </row>
    <row r="17027" spans="10:12">
      <c r="J17027" s="2"/>
      <c r="K17027" s="2"/>
      <c r="L17027" s="2"/>
    </row>
    <row r="17028" spans="10:12">
      <c r="J17028" s="2"/>
      <c r="K17028" s="2"/>
      <c r="L17028" s="2"/>
    </row>
    <row r="17029" spans="10:12">
      <c r="J17029" s="2"/>
      <c r="K17029" s="2"/>
      <c r="L17029" s="2"/>
    </row>
    <row r="17030" spans="10:12">
      <c r="J17030" s="2"/>
      <c r="K17030" s="2"/>
      <c r="L17030" s="2"/>
    </row>
    <row r="17031" spans="10:12">
      <c r="J17031" s="2"/>
      <c r="K17031" s="2"/>
      <c r="L17031" s="2"/>
    </row>
    <row r="17032" spans="10:12">
      <c r="J17032" s="2"/>
      <c r="K17032" s="2"/>
      <c r="L17032" s="2"/>
    </row>
    <row r="17033" spans="10:12">
      <c r="J17033" s="2"/>
      <c r="K17033" s="2"/>
      <c r="L17033" s="2"/>
    </row>
    <row r="17034" spans="10:12">
      <c r="J17034" s="2"/>
      <c r="K17034" s="2"/>
      <c r="L17034" s="2"/>
    </row>
    <row r="17035" spans="10:12">
      <c r="J17035" s="2"/>
      <c r="K17035" s="2"/>
      <c r="L17035" s="2"/>
    </row>
    <row r="17036" spans="10:12">
      <c r="J17036" s="2"/>
      <c r="K17036" s="2"/>
      <c r="L17036" s="2"/>
    </row>
    <row r="17037" spans="10:12">
      <c r="J17037" s="2"/>
      <c r="K17037" s="2"/>
      <c r="L17037" s="2"/>
    </row>
    <row r="17038" spans="10:12">
      <c r="J17038" s="2"/>
      <c r="K17038" s="2"/>
      <c r="L17038" s="2"/>
    </row>
    <row r="17039" spans="10:12">
      <c r="J17039" s="2"/>
      <c r="K17039" s="2"/>
      <c r="L17039" s="2"/>
    </row>
    <row r="17040" spans="10:12">
      <c r="J17040" s="2"/>
      <c r="K17040" s="2"/>
      <c r="L17040" s="2"/>
    </row>
    <row r="17041" spans="10:12">
      <c r="J17041" s="2"/>
      <c r="K17041" s="2"/>
      <c r="L17041" s="2"/>
    </row>
    <row r="17042" spans="10:12">
      <c r="J17042" s="2"/>
      <c r="K17042" s="2"/>
      <c r="L17042" s="2"/>
    </row>
    <row r="17043" spans="10:12">
      <c r="J17043" s="2"/>
      <c r="K17043" s="2"/>
      <c r="L17043" s="2"/>
    </row>
    <row r="17044" spans="10:12">
      <c r="J17044" s="2"/>
      <c r="K17044" s="2"/>
      <c r="L17044" s="2"/>
    </row>
    <row r="17045" spans="10:12">
      <c r="J17045" s="2"/>
      <c r="K17045" s="2"/>
      <c r="L17045" s="2"/>
    </row>
    <row r="17046" spans="10:12">
      <c r="J17046" s="2"/>
      <c r="K17046" s="2"/>
      <c r="L17046" s="2"/>
    </row>
    <row r="17047" spans="10:12">
      <c r="J17047" s="2"/>
      <c r="K17047" s="2"/>
      <c r="L17047" s="2"/>
    </row>
    <row r="17048" spans="10:12">
      <c r="J17048" s="2"/>
      <c r="K17048" s="2"/>
      <c r="L17048" s="2"/>
    </row>
    <row r="17049" spans="10:12">
      <c r="J17049" s="2"/>
      <c r="K17049" s="2"/>
      <c r="L17049" s="2"/>
    </row>
    <row r="17050" spans="10:12">
      <c r="J17050" s="2"/>
      <c r="K17050" s="2"/>
      <c r="L17050" s="2"/>
    </row>
    <row r="17051" spans="10:12">
      <c r="J17051" s="2"/>
      <c r="K17051" s="2"/>
      <c r="L17051" s="2"/>
    </row>
    <row r="17052" spans="10:12">
      <c r="J17052" s="2"/>
      <c r="K17052" s="2"/>
      <c r="L17052" s="2"/>
    </row>
    <row r="17053" spans="10:12">
      <c r="J17053" s="2"/>
      <c r="K17053" s="2"/>
      <c r="L17053" s="2"/>
    </row>
    <row r="17054" spans="10:12">
      <c r="J17054" s="2"/>
      <c r="K17054" s="2"/>
      <c r="L17054" s="2"/>
    </row>
    <row r="17055" spans="10:12">
      <c r="J17055" s="2"/>
      <c r="K17055" s="2"/>
      <c r="L17055" s="2"/>
    </row>
    <row r="17056" spans="10:12">
      <c r="J17056" s="2"/>
      <c r="K17056" s="2"/>
      <c r="L17056" s="2"/>
    </row>
    <row r="17057" spans="10:12">
      <c r="J17057" s="2"/>
      <c r="K17057" s="2"/>
      <c r="L17057" s="2"/>
    </row>
    <row r="17058" spans="10:12">
      <c r="J17058" s="2"/>
      <c r="K17058" s="2"/>
      <c r="L17058" s="2"/>
    </row>
    <row r="17059" spans="10:12">
      <c r="J17059" s="2"/>
      <c r="K17059" s="2"/>
      <c r="L17059" s="2"/>
    </row>
    <row r="17060" spans="10:12">
      <c r="J17060" s="2"/>
      <c r="K17060" s="2"/>
      <c r="L17060" s="2"/>
    </row>
    <row r="17061" spans="10:12">
      <c r="J17061" s="2"/>
      <c r="K17061" s="2"/>
      <c r="L17061" s="2"/>
    </row>
    <row r="17062" spans="10:12">
      <c r="J17062" s="2"/>
      <c r="K17062" s="2"/>
      <c r="L17062" s="2"/>
    </row>
    <row r="17063" spans="10:12">
      <c r="J17063" s="2"/>
      <c r="K17063" s="2"/>
      <c r="L17063" s="2"/>
    </row>
    <row r="17064" spans="10:12">
      <c r="J17064" s="2"/>
      <c r="K17064" s="2"/>
      <c r="L17064" s="2"/>
    </row>
    <row r="17065" spans="10:12">
      <c r="J17065" s="2"/>
      <c r="K17065" s="2"/>
      <c r="L17065" s="2"/>
    </row>
    <row r="17066" spans="10:12">
      <c r="J17066" s="2"/>
      <c r="K17066" s="2"/>
      <c r="L17066" s="2"/>
    </row>
    <row r="17067" spans="10:12">
      <c r="J17067" s="2"/>
      <c r="K17067" s="2"/>
      <c r="L17067" s="2"/>
    </row>
    <row r="17068" spans="10:12">
      <c r="J17068" s="2"/>
      <c r="K17068" s="2"/>
      <c r="L17068" s="2"/>
    </row>
    <row r="17069" spans="10:12">
      <c r="J17069" s="2"/>
      <c r="K17069" s="2"/>
      <c r="L17069" s="2"/>
    </row>
    <row r="17070" spans="10:12">
      <c r="J17070" s="2"/>
      <c r="K17070" s="2"/>
      <c r="L17070" s="2"/>
    </row>
    <row r="17071" spans="10:12">
      <c r="J17071" s="2"/>
      <c r="K17071" s="2"/>
      <c r="L17071" s="2"/>
    </row>
    <row r="17072" spans="10:12">
      <c r="J17072" s="2"/>
      <c r="K17072" s="2"/>
      <c r="L17072" s="2"/>
    </row>
    <row r="17073" spans="10:12">
      <c r="J17073" s="2"/>
      <c r="K17073" s="2"/>
      <c r="L17073" s="2"/>
    </row>
    <row r="17074" spans="10:12">
      <c r="J17074" s="2"/>
      <c r="K17074" s="2"/>
      <c r="L17074" s="2"/>
    </row>
    <row r="17075" spans="10:12">
      <c r="J17075" s="2"/>
      <c r="K17075" s="2"/>
      <c r="L17075" s="2"/>
    </row>
    <row r="17076" spans="10:12">
      <c r="J17076" s="2"/>
      <c r="K17076" s="2"/>
      <c r="L17076" s="2"/>
    </row>
    <row r="17077" spans="10:12">
      <c r="J17077" s="2"/>
      <c r="K17077" s="2"/>
      <c r="L17077" s="2"/>
    </row>
    <row r="17078" spans="10:12">
      <c r="J17078" s="2"/>
      <c r="K17078" s="2"/>
      <c r="L17078" s="2"/>
    </row>
    <row r="17079" spans="10:12">
      <c r="J17079" s="2"/>
      <c r="K17079" s="2"/>
      <c r="L17079" s="2"/>
    </row>
    <row r="17080" spans="10:12">
      <c r="J17080" s="2"/>
      <c r="K17080" s="2"/>
      <c r="L17080" s="2"/>
    </row>
    <row r="17081" spans="10:12">
      <c r="J17081" s="2"/>
      <c r="K17081" s="2"/>
      <c r="L17081" s="2"/>
    </row>
    <row r="17082" spans="10:12">
      <c r="J17082" s="2"/>
      <c r="K17082" s="2"/>
      <c r="L17082" s="2"/>
    </row>
    <row r="17083" spans="10:12">
      <c r="J17083" s="2"/>
      <c r="K17083" s="2"/>
      <c r="L17083" s="2"/>
    </row>
    <row r="17084" spans="10:12">
      <c r="J17084" s="2"/>
      <c r="K17084" s="2"/>
      <c r="L17084" s="2"/>
    </row>
    <row r="17085" spans="10:12">
      <c r="J17085" s="2"/>
      <c r="K17085" s="2"/>
      <c r="L17085" s="2"/>
    </row>
    <row r="17086" spans="10:12">
      <c r="J17086" s="2"/>
      <c r="K17086" s="2"/>
      <c r="L17086" s="2"/>
    </row>
    <row r="17087" spans="10:12">
      <c r="J17087" s="2"/>
      <c r="K17087" s="2"/>
      <c r="L17087" s="2"/>
    </row>
    <row r="17088" spans="10:12">
      <c r="J17088" s="2"/>
      <c r="K17088" s="2"/>
      <c r="L17088" s="2"/>
    </row>
    <row r="17089" spans="10:12">
      <c r="J17089" s="2"/>
      <c r="K17089" s="2"/>
      <c r="L17089" s="2"/>
    </row>
    <row r="17090" spans="10:12">
      <c r="J17090" s="2"/>
      <c r="K17090" s="2"/>
      <c r="L17090" s="2"/>
    </row>
    <row r="17091" spans="10:12">
      <c r="J17091" s="2"/>
      <c r="K17091" s="2"/>
      <c r="L17091" s="2"/>
    </row>
    <row r="17092" spans="10:12">
      <c r="J17092" s="2"/>
      <c r="K17092" s="2"/>
      <c r="L17092" s="2"/>
    </row>
    <row r="17093" spans="10:12">
      <c r="J17093" s="2"/>
      <c r="K17093" s="2"/>
      <c r="L17093" s="2"/>
    </row>
    <row r="17094" spans="10:12">
      <c r="J17094" s="2"/>
      <c r="K17094" s="2"/>
      <c r="L17094" s="2"/>
    </row>
    <row r="17095" spans="10:12">
      <c r="J17095" s="2"/>
      <c r="K17095" s="2"/>
      <c r="L17095" s="2"/>
    </row>
    <row r="17096" spans="10:12">
      <c r="J17096" s="2"/>
      <c r="K17096" s="2"/>
      <c r="L17096" s="2"/>
    </row>
    <row r="17097" spans="10:12">
      <c r="J17097" s="2"/>
      <c r="K17097" s="2"/>
      <c r="L17097" s="2"/>
    </row>
    <row r="17098" spans="10:12">
      <c r="J17098" s="2"/>
      <c r="K17098" s="2"/>
      <c r="L17098" s="2"/>
    </row>
    <row r="17099" spans="10:12">
      <c r="J17099" s="2"/>
      <c r="K17099" s="2"/>
      <c r="L17099" s="2"/>
    </row>
    <row r="17100" spans="10:12">
      <c r="J17100" s="2"/>
      <c r="K17100" s="2"/>
      <c r="L17100" s="2"/>
    </row>
    <row r="17101" spans="10:12">
      <c r="J17101" s="2"/>
      <c r="K17101" s="2"/>
      <c r="L17101" s="2"/>
    </row>
    <row r="17102" spans="10:12">
      <c r="J17102" s="2"/>
      <c r="K17102" s="2"/>
      <c r="L17102" s="2"/>
    </row>
    <row r="17103" spans="10:12">
      <c r="J17103" s="2"/>
      <c r="K17103" s="2"/>
      <c r="L17103" s="2"/>
    </row>
    <row r="17104" spans="10:12">
      <c r="J17104" s="2"/>
      <c r="K17104" s="2"/>
      <c r="L17104" s="2"/>
    </row>
    <row r="17105" spans="10:12">
      <c r="J17105" s="2"/>
      <c r="K17105" s="2"/>
      <c r="L17105" s="2"/>
    </row>
    <row r="17106" spans="10:12">
      <c r="J17106" s="2"/>
      <c r="K17106" s="2"/>
      <c r="L17106" s="2"/>
    </row>
    <row r="17107" spans="10:12">
      <c r="J17107" s="2"/>
      <c r="K17107" s="2"/>
      <c r="L17107" s="2"/>
    </row>
    <row r="17108" spans="10:12">
      <c r="J17108" s="2"/>
      <c r="K17108" s="2"/>
      <c r="L17108" s="2"/>
    </row>
    <row r="17109" spans="10:12">
      <c r="J17109" s="2"/>
      <c r="K17109" s="2"/>
      <c r="L17109" s="2"/>
    </row>
    <row r="17110" spans="10:12">
      <c r="J17110" s="2"/>
      <c r="K17110" s="2"/>
      <c r="L17110" s="2"/>
    </row>
    <row r="17111" spans="10:12">
      <c r="J17111" s="2"/>
      <c r="K17111" s="2"/>
      <c r="L17111" s="2"/>
    </row>
    <row r="17112" spans="10:12">
      <c r="J17112" s="2"/>
      <c r="K17112" s="2"/>
      <c r="L17112" s="2"/>
    </row>
    <row r="17113" spans="10:12">
      <c r="J17113" s="2"/>
      <c r="K17113" s="2"/>
      <c r="L17113" s="2"/>
    </row>
    <row r="17114" spans="10:12">
      <c r="J17114" s="2"/>
      <c r="K17114" s="2"/>
      <c r="L17114" s="2"/>
    </row>
    <row r="17115" spans="10:12">
      <c r="J17115" s="2"/>
      <c r="K17115" s="2"/>
      <c r="L17115" s="2"/>
    </row>
    <row r="17116" spans="10:12">
      <c r="J17116" s="2"/>
      <c r="K17116" s="2"/>
      <c r="L17116" s="2"/>
    </row>
    <row r="17117" spans="10:12">
      <c r="J17117" s="2"/>
      <c r="K17117" s="2"/>
      <c r="L17117" s="2"/>
    </row>
    <row r="17118" spans="10:12">
      <c r="J17118" s="2"/>
      <c r="K17118" s="2"/>
      <c r="L17118" s="2"/>
    </row>
    <row r="17119" spans="10:12">
      <c r="J17119" s="2"/>
      <c r="K17119" s="2"/>
      <c r="L17119" s="2"/>
    </row>
    <row r="17120" spans="10:12">
      <c r="J17120" s="2"/>
      <c r="K17120" s="2"/>
      <c r="L17120" s="2"/>
    </row>
    <row r="17121" spans="10:12">
      <c r="J17121" s="2"/>
      <c r="K17121" s="2"/>
      <c r="L17121" s="2"/>
    </row>
    <row r="17122" spans="10:12">
      <c r="J17122" s="2"/>
      <c r="K17122" s="2"/>
      <c r="L17122" s="2"/>
    </row>
    <row r="17123" spans="10:12">
      <c r="J17123" s="2"/>
      <c r="K17123" s="2"/>
      <c r="L17123" s="2"/>
    </row>
    <row r="17124" spans="10:12">
      <c r="J17124" s="2"/>
      <c r="K17124" s="2"/>
      <c r="L17124" s="2"/>
    </row>
    <row r="17125" spans="10:12">
      <c r="J17125" s="2"/>
      <c r="K17125" s="2"/>
      <c r="L17125" s="2"/>
    </row>
    <row r="17126" spans="10:12">
      <c r="J17126" s="2"/>
      <c r="K17126" s="2"/>
      <c r="L17126" s="2"/>
    </row>
    <row r="17127" spans="10:12">
      <c r="J17127" s="2"/>
      <c r="K17127" s="2"/>
      <c r="L17127" s="2"/>
    </row>
    <row r="17128" spans="10:12">
      <c r="J17128" s="2"/>
      <c r="K17128" s="2"/>
      <c r="L17128" s="2"/>
    </row>
    <row r="17129" spans="10:12">
      <c r="J17129" s="2"/>
      <c r="K17129" s="2"/>
      <c r="L17129" s="2"/>
    </row>
    <row r="17130" spans="10:12">
      <c r="J17130" s="2"/>
      <c r="K17130" s="2"/>
      <c r="L17130" s="2"/>
    </row>
    <row r="17131" spans="10:12">
      <c r="J17131" s="2"/>
      <c r="K17131" s="2"/>
      <c r="L17131" s="2"/>
    </row>
    <row r="17132" spans="10:12">
      <c r="J17132" s="2"/>
      <c r="K17132" s="2"/>
      <c r="L17132" s="2"/>
    </row>
    <row r="17133" spans="10:12">
      <c r="J17133" s="2"/>
      <c r="K17133" s="2"/>
      <c r="L17133" s="2"/>
    </row>
    <row r="17134" spans="10:12">
      <c r="J17134" s="2"/>
      <c r="K17134" s="2"/>
      <c r="L17134" s="2"/>
    </row>
    <row r="17135" spans="10:12">
      <c r="J17135" s="2"/>
      <c r="K17135" s="2"/>
      <c r="L17135" s="2"/>
    </row>
    <row r="17136" spans="10:12">
      <c r="J17136" s="2"/>
      <c r="K17136" s="2"/>
      <c r="L17136" s="2"/>
    </row>
    <row r="17137" spans="10:12">
      <c r="J17137" s="2"/>
      <c r="K17137" s="2"/>
      <c r="L17137" s="2"/>
    </row>
    <row r="17138" spans="10:12">
      <c r="J17138" s="2"/>
      <c r="K17138" s="2"/>
      <c r="L17138" s="2"/>
    </row>
    <row r="17139" spans="10:12">
      <c r="J17139" s="2"/>
      <c r="K17139" s="2"/>
      <c r="L17139" s="2"/>
    </row>
    <row r="17140" spans="10:12">
      <c r="J17140" s="2"/>
      <c r="K17140" s="2"/>
      <c r="L17140" s="2"/>
    </row>
    <row r="17141" spans="10:12">
      <c r="J17141" s="2"/>
      <c r="K17141" s="2"/>
      <c r="L17141" s="2"/>
    </row>
    <row r="17142" spans="10:12">
      <c r="J17142" s="2"/>
      <c r="K17142" s="2"/>
      <c r="L17142" s="2"/>
    </row>
    <row r="17143" spans="10:12">
      <c r="J17143" s="2"/>
      <c r="K17143" s="2"/>
      <c r="L17143" s="2"/>
    </row>
    <row r="17144" spans="10:12">
      <c r="J17144" s="2"/>
      <c r="K17144" s="2"/>
      <c r="L17144" s="2"/>
    </row>
    <row r="17145" spans="10:12">
      <c r="J17145" s="2"/>
      <c r="K17145" s="2"/>
      <c r="L17145" s="2"/>
    </row>
    <row r="17146" spans="10:12">
      <c r="J17146" s="2"/>
      <c r="K17146" s="2"/>
      <c r="L17146" s="2"/>
    </row>
    <row r="17147" spans="10:12">
      <c r="J17147" s="2"/>
      <c r="K17147" s="2"/>
      <c r="L17147" s="2"/>
    </row>
    <row r="17148" spans="10:12">
      <c r="J17148" s="2"/>
      <c r="K17148" s="2"/>
      <c r="L17148" s="2"/>
    </row>
    <row r="17149" spans="10:12">
      <c r="J17149" s="2"/>
      <c r="K17149" s="2"/>
      <c r="L17149" s="2"/>
    </row>
    <row r="17150" spans="10:12">
      <c r="J17150" s="2"/>
      <c r="K17150" s="2"/>
      <c r="L17150" s="2"/>
    </row>
    <row r="17151" spans="10:12">
      <c r="J17151" s="2"/>
      <c r="K17151" s="2"/>
      <c r="L17151" s="2"/>
    </row>
    <row r="17152" spans="10:12">
      <c r="J17152" s="2"/>
      <c r="K17152" s="2"/>
      <c r="L17152" s="2"/>
    </row>
    <row r="17153" spans="10:12">
      <c r="J17153" s="2"/>
      <c r="K17153" s="2"/>
      <c r="L17153" s="2"/>
    </row>
    <row r="17154" spans="10:12">
      <c r="J17154" s="2"/>
      <c r="K17154" s="2"/>
      <c r="L17154" s="2"/>
    </row>
    <row r="17155" spans="10:12">
      <c r="J17155" s="2"/>
      <c r="K17155" s="2"/>
      <c r="L17155" s="2"/>
    </row>
    <row r="17156" spans="10:12">
      <c r="J17156" s="2"/>
      <c r="K17156" s="2"/>
      <c r="L17156" s="2"/>
    </row>
    <row r="17157" spans="10:12">
      <c r="J17157" s="2"/>
      <c r="K17157" s="2"/>
      <c r="L17157" s="2"/>
    </row>
    <row r="17158" spans="10:12">
      <c r="J17158" s="2"/>
      <c r="K17158" s="2"/>
      <c r="L17158" s="2"/>
    </row>
    <row r="17159" spans="10:12">
      <c r="J17159" s="2"/>
      <c r="K17159" s="2"/>
      <c r="L17159" s="2"/>
    </row>
    <row r="17160" spans="10:12">
      <c r="J17160" s="2"/>
      <c r="K17160" s="2"/>
      <c r="L17160" s="2"/>
    </row>
    <row r="17161" spans="10:12">
      <c r="J17161" s="2"/>
      <c r="K17161" s="2"/>
      <c r="L17161" s="2"/>
    </row>
    <row r="17162" spans="10:12">
      <c r="J17162" s="2"/>
      <c r="K17162" s="2"/>
      <c r="L17162" s="2"/>
    </row>
    <row r="17163" spans="10:12">
      <c r="J17163" s="2"/>
      <c r="K17163" s="2"/>
      <c r="L17163" s="2"/>
    </row>
    <row r="17164" spans="10:12">
      <c r="J17164" s="2"/>
      <c r="K17164" s="2"/>
      <c r="L17164" s="2"/>
    </row>
    <row r="17165" spans="10:12">
      <c r="J17165" s="2"/>
      <c r="K17165" s="2"/>
      <c r="L17165" s="2"/>
    </row>
    <row r="17166" spans="10:12">
      <c r="J17166" s="2"/>
      <c r="K17166" s="2"/>
      <c r="L17166" s="2"/>
    </row>
    <row r="17167" spans="10:12">
      <c r="J17167" s="2"/>
      <c r="K17167" s="2"/>
      <c r="L17167" s="2"/>
    </row>
    <row r="17168" spans="10:12">
      <c r="J17168" s="2"/>
      <c r="K17168" s="2"/>
      <c r="L17168" s="2"/>
    </row>
    <row r="17169" spans="10:12">
      <c r="J17169" s="2"/>
      <c r="K17169" s="2"/>
      <c r="L17169" s="2"/>
    </row>
    <row r="17170" spans="10:12">
      <c r="J17170" s="2"/>
      <c r="K17170" s="2"/>
      <c r="L17170" s="2"/>
    </row>
    <row r="17171" spans="10:12">
      <c r="J17171" s="2"/>
      <c r="K17171" s="2"/>
      <c r="L17171" s="2"/>
    </row>
    <row r="17172" spans="10:12">
      <c r="J17172" s="2"/>
      <c r="K17172" s="2"/>
      <c r="L17172" s="2"/>
    </row>
    <row r="17173" spans="10:12">
      <c r="J17173" s="2"/>
      <c r="K17173" s="2"/>
      <c r="L17173" s="2"/>
    </row>
    <row r="17174" spans="10:12">
      <c r="J17174" s="2"/>
      <c r="K17174" s="2"/>
      <c r="L17174" s="2"/>
    </row>
    <row r="17175" spans="10:12">
      <c r="J17175" s="2"/>
      <c r="K17175" s="2"/>
      <c r="L17175" s="2"/>
    </row>
    <row r="17176" spans="10:12">
      <c r="J17176" s="2"/>
      <c r="K17176" s="2"/>
      <c r="L17176" s="2"/>
    </row>
    <row r="17177" spans="10:12">
      <c r="J17177" s="2"/>
      <c r="K17177" s="2"/>
      <c r="L17177" s="2"/>
    </row>
    <row r="17178" spans="10:12">
      <c r="J17178" s="2"/>
      <c r="K17178" s="2"/>
      <c r="L17178" s="2"/>
    </row>
    <row r="17179" spans="10:12">
      <c r="J17179" s="2"/>
      <c r="K17179" s="2"/>
      <c r="L17179" s="2"/>
    </row>
    <row r="17180" spans="10:12">
      <c r="J17180" s="2"/>
      <c r="K17180" s="2"/>
      <c r="L17180" s="2"/>
    </row>
    <row r="17181" spans="10:12">
      <c r="J17181" s="2"/>
      <c r="K17181" s="2"/>
      <c r="L17181" s="2"/>
    </row>
    <row r="17182" spans="10:12">
      <c r="J17182" s="2"/>
      <c r="K17182" s="2"/>
      <c r="L17182" s="2"/>
    </row>
    <row r="17183" spans="10:12">
      <c r="J17183" s="2"/>
      <c r="K17183" s="2"/>
      <c r="L17183" s="2"/>
    </row>
    <row r="17184" spans="10:12">
      <c r="J17184" s="2"/>
      <c r="K17184" s="2"/>
      <c r="L17184" s="2"/>
    </row>
    <row r="17185" spans="10:12">
      <c r="J17185" s="2"/>
      <c r="K17185" s="2"/>
      <c r="L17185" s="2"/>
    </row>
    <row r="17186" spans="10:12">
      <c r="J17186" s="2"/>
      <c r="K17186" s="2"/>
      <c r="L17186" s="2"/>
    </row>
    <row r="17187" spans="10:12">
      <c r="J17187" s="2"/>
      <c r="K17187" s="2"/>
      <c r="L17187" s="2"/>
    </row>
    <row r="17188" spans="10:12">
      <c r="J17188" s="2"/>
      <c r="K17188" s="2"/>
      <c r="L17188" s="2"/>
    </row>
    <row r="17189" spans="10:12">
      <c r="J17189" s="2"/>
      <c r="K17189" s="2"/>
      <c r="L17189" s="2"/>
    </row>
    <row r="17190" spans="10:12">
      <c r="J17190" s="2"/>
      <c r="K17190" s="2"/>
      <c r="L17190" s="2"/>
    </row>
    <row r="17191" spans="10:12">
      <c r="J17191" s="2"/>
      <c r="K17191" s="2"/>
      <c r="L17191" s="2"/>
    </row>
    <row r="17192" spans="10:12">
      <c r="J17192" s="2"/>
      <c r="K17192" s="2"/>
      <c r="L17192" s="2"/>
    </row>
    <row r="17193" spans="10:12">
      <c r="J17193" s="2"/>
      <c r="K17193" s="2"/>
      <c r="L17193" s="2"/>
    </row>
    <row r="17194" spans="10:12">
      <c r="J17194" s="2"/>
      <c r="K17194" s="2"/>
      <c r="L17194" s="2"/>
    </row>
    <row r="17195" spans="10:12">
      <c r="J17195" s="2"/>
      <c r="K17195" s="2"/>
      <c r="L17195" s="2"/>
    </row>
    <row r="17196" spans="10:12">
      <c r="J17196" s="2"/>
      <c r="K17196" s="2"/>
      <c r="L17196" s="2"/>
    </row>
    <row r="17197" spans="10:12">
      <c r="J17197" s="2"/>
      <c r="K17197" s="2"/>
      <c r="L17197" s="2"/>
    </row>
    <row r="17198" spans="10:12">
      <c r="J17198" s="2"/>
      <c r="K17198" s="2"/>
      <c r="L17198" s="2"/>
    </row>
    <row r="17199" spans="10:12">
      <c r="J17199" s="2"/>
      <c r="K17199" s="2"/>
      <c r="L17199" s="2"/>
    </row>
    <row r="17200" spans="10:12">
      <c r="J17200" s="2"/>
      <c r="K17200" s="2"/>
      <c r="L17200" s="2"/>
    </row>
    <row r="17201" spans="10:12">
      <c r="J17201" s="2"/>
      <c r="K17201" s="2"/>
      <c r="L17201" s="2"/>
    </row>
    <row r="17202" spans="10:12">
      <c r="J17202" s="2"/>
      <c r="K17202" s="2"/>
      <c r="L17202" s="2"/>
    </row>
    <row r="17203" spans="10:12">
      <c r="J17203" s="2"/>
      <c r="K17203" s="2"/>
      <c r="L17203" s="2"/>
    </row>
    <row r="17204" spans="10:12">
      <c r="J17204" s="2"/>
      <c r="K17204" s="2"/>
      <c r="L17204" s="2"/>
    </row>
    <row r="17205" spans="10:12">
      <c r="J17205" s="2"/>
      <c r="K17205" s="2"/>
      <c r="L17205" s="2"/>
    </row>
    <row r="17206" spans="10:12">
      <c r="J17206" s="2"/>
      <c r="K17206" s="2"/>
      <c r="L17206" s="2"/>
    </row>
    <row r="17207" spans="10:12">
      <c r="J17207" s="2"/>
      <c r="K17207" s="2"/>
      <c r="L17207" s="2"/>
    </row>
    <row r="17208" spans="10:12">
      <c r="J17208" s="2"/>
      <c r="K17208" s="2"/>
      <c r="L17208" s="2"/>
    </row>
    <row r="17209" spans="10:12">
      <c r="J17209" s="2"/>
      <c r="K17209" s="2"/>
      <c r="L17209" s="2"/>
    </row>
    <row r="17210" spans="10:12">
      <c r="J17210" s="2"/>
      <c r="K17210" s="2"/>
      <c r="L17210" s="2"/>
    </row>
    <row r="17211" spans="10:12">
      <c r="J17211" s="2"/>
      <c r="K17211" s="2"/>
      <c r="L17211" s="2"/>
    </row>
    <row r="17212" spans="10:12">
      <c r="J17212" s="2"/>
      <c r="K17212" s="2"/>
      <c r="L17212" s="2"/>
    </row>
    <row r="17213" spans="10:12">
      <c r="J17213" s="2"/>
      <c r="K17213" s="2"/>
      <c r="L17213" s="2"/>
    </row>
    <row r="17214" spans="10:12">
      <c r="J17214" s="2"/>
      <c r="K17214" s="2"/>
      <c r="L17214" s="2"/>
    </row>
    <row r="17215" spans="10:12">
      <c r="J17215" s="2"/>
      <c r="K17215" s="2"/>
      <c r="L17215" s="2"/>
    </row>
    <row r="17216" spans="10:12">
      <c r="J17216" s="2"/>
      <c r="K17216" s="2"/>
      <c r="L17216" s="2"/>
    </row>
    <row r="17217" spans="10:12">
      <c r="J17217" s="2"/>
      <c r="K17217" s="2"/>
      <c r="L17217" s="2"/>
    </row>
    <row r="17218" spans="10:12">
      <c r="J17218" s="2"/>
      <c r="K17218" s="2"/>
      <c r="L17218" s="2"/>
    </row>
    <row r="17219" spans="10:12">
      <c r="J17219" s="2"/>
      <c r="K17219" s="2"/>
      <c r="L17219" s="2"/>
    </row>
    <row r="17220" spans="10:12">
      <c r="J17220" s="2"/>
      <c r="K17220" s="2"/>
      <c r="L17220" s="2"/>
    </row>
    <row r="17221" spans="10:12">
      <c r="J17221" s="2"/>
      <c r="K17221" s="2"/>
      <c r="L17221" s="2"/>
    </row>
    <row r="17222" spans="10:12">
      <c r="J17222" s="2"/>
      <c r="K17222" s="2"/>
      <c r="L17222" s="2"/>
    </row>
    <row r="17223" spans="10:12">
      <c r="J17223" s="2"/>
      <c r="K17223" s="2"/>
      <c r="L17223" s="2"/>
    </row>
    <row r="17224" spans="10:12">
      <c r="J17224" s="2"/>
      <c r="K17224" s="2"/>
      <c r="L17224" s="2"/>
    </row>
    <row r="17225" spans="10:12">
      <c r="J17225" s="2"/>
      <c r="K17225" s="2"/>
      <c r="L17225" s="2"/>
    </row>
    <row r="17226" spans="10:12">
      <c r="J17226" s="2"/>
      <c r="K17226" s="2"/>
      <c r="L17226" s="2"/>
    </row>
    <row r="17227" spans="10:12">
      <c r="J17227" s="2"/>
      <c r="K17227" s="2"/>
      <c r="L17227" s="2"/>
    </row>
    <row r="17228" spans="10:12">
      <c r="J17228" s="2"/>
      <c r="K17228" s="2"/>
      <c r="L17228" s="2"/>
    </row>
    <row r="17229" spans="10:12">
      <c r="J17229" s="2"/>
      <c r="K17229" s="2"/>
      <c r="L17229" s="2"/>
    </row>
    <row r="17230" spans="10:12">
      <c r="J17230" s="2"/>
      <c r="K17230" s="2"/>
      <c r="L17230" s="2"/>
    </row>
    <row r="17231" spans="10:12">
      <c r="J17231" s="2"/>
      <c r="K17231" s="2"/>
      <c r="L17231" s="2"/>
    </row>
    <row r="17232" spans="10:12">
      <c r="J17232" s="2"/>
      <c r="K17232" s="2"/>
      <c r="L17232" s="2"/>
    </row>
    <row r="17233" spans="10:12">
      <c r="J17233" s="2"/>
      <c r="K17233" s="2"/>
      <c r="L17233" s="2"/>
    </row>
    <row r="17234" spans="10:12">
      <c r="J17234" s="2"/>
      <c r="K17234" s="2"/>
      <c r="L17234" s="2"/>
    </row>
    <row r="17235" spans="10:12">
      <c r="J17235" s="2"/>
      <c r="K17235" s="2"/>
      <c r="L17235" s="2"/>
    </row>
    <row r="17236" spans="10:12">
      <c r="J17236" s="2"/>
      <c r="K17236" s="2"/>
      <c r="L17236" s="2"/>
    </row>
    <row r="17237" spans="10:12">
      <c r="J17237" s="2"/>
      <c r="K17237" s="2"/>
      <c r="L17237" s="2"/>
    </row>
    <row r="17238" spans="10:12">
      <c r="J17238" s="2"/>
      <c r="K17238" s="2"/>
      <c r="L17238" s="2"/>
    </row>
    <row r="17239" spans="10:12">
      <c r="J17239" s="2"/>
      <c r="K17239" s="2"/>
      <c r="L17239" s="2"/>
    </row>
    <row r="17240" spans="10:12">
      <c r="J17240" s="2"/>
      <c r="K17240" s="2"/>
      <c r="L17240" s="2"/>
    </row>
    <row r="17241" spans="10:12">
      <c r="J17241" s="2"/>
      <c r="K17241" s="2"/>
      <c r="L17241" s="2"/>
    </row>
    <row r="17242" spans="10:12">
      <c r="J17242" s="2"/>
      <c r="K17242" s="2"/>
      <c r="L17242" s="2"/>
    </row>
    <row r="17243" spans="10:12">
      <c r="J17243" s="2"/>
      <c r="K17243" s="2"/>
      <c r="L17243" s="2"/>
    </row>
    <row r="17244" spans="10:12">
      <c r="J17244" s="2"/>
      <c r="K17244" s="2"/>
      <c r="L17244" s="2"/>
    </row>
    <row r="17245" spans="10:12">
      <c r="J17245" s="2"/>
      <c r="K17245" s="2"/>
      <c r="L17245" s="2"/>
    </row>
    <row r="17246" spans="10:12">
      <c r="J17246" s="2"/>
      <c r="K17246" s="2"/>
      <c r="L17246" s="2"/>
    </row>
    <row r="17247" spans="10:12">
      <c r="J17247" s="2"/>
      <c r="K17247" s="2"/>
      <c r="L17247" s="2"/>
    </row>
    <row r="17248" spans="10:12">
      <c r="J17248" s="2"/>
      <c r="K17248" s="2"/>
      <c r="L17248" s="2"/>
    </row>
    <row r="17249" spans="10:12">
      <c r="J17249" s="2"/>
      <c r="K17249" s="2"/>
      <c r="L17249" s="2"/>
    </row>
    <row r="17250" spans="10:12">
      <c r="J17250" s="2"/>
      <c r="K17250" s="2"/>
      <c r="L17250" s="2"/>
    </row>
    <row r="17251" spans="10:12">
      <c r="J17251" s="2"/>
      <c r="K17251" s="2"/>
      <c r="L17251" s="2"/>
    </row>
    <row r="17252" spans="10:12">
      <c r="J17252" s="2"/>
      <c r="K17252" s="2"/>
      <c r="L17252" s="2"/>
    </row>
    <row r="17253" spans="10:12">
      <c r="J17253" s="2"/>
      <c r="K17253" s="2"/>
      <c r="L17253" s="2"/>
    </row>
    <row r="17254" spans="10:12">
      <c r="J17254" s="2"/>
      <c r="K17254" s="2"/>
      <c r="L17254" s="2"/>
    </row>
    <row r="17255" spans="10:12">
      <c r="J17255" s="2"/>
      <c r="K17255" s="2"/>
      <c r="L17255" s="2"/>
    </row>
    <row r="17256" spans="10:12">
      <c r="J17256" s="2"/>
      <c r="K17256" s="2"/>
      <c r="L17256" s="2"/>
    </row>
    <row r="17257" spans="10:12">
      <c r="J17257" s="2"/>
      <c r="K17257" s="2"/>
      <c r="L17257" s="2"/>
    </row>
    <row r="17258" spans="10:12">
      <c r="J17258" s="2"/>
      <c r="K17258" s="2"/>
      <c r="L17258" s="2"/>
    </row>
    <row r="17259" spans="10:12">
      <c r="J17259" s="2"/>
      <c r="K17259" s="2"/>
      <c r="L17259" s="2"/>
    </row>
    <row r="17260" spans="10:12">
      <c r="J17260" s="2"/>
      <c r="K17260" s="2"/>
      <c r="L17260" s="2"/>
    </row>
    <row r="17261" spans="10:12">
      <c r="J17261" s="2"/>
      <c r="K17261" s="2"/>
      <c r="L17261" s="2"/>
    </row>
    <row r="17262" spans="10:12">
      <c r="J17262" s="2"/>
      <c r="K17262" s="2"/>
      <c r="L17262" s="2"/>
    </row>
    <row r="17263" spans="10:12">
      <c r="J17263" s="2"/>
      <c r="K17263" s="2"/>
      <c r="L17263" s="2"/>
    </row>
    <row r="17264" spans="10:12">
      <c r="J17264" s="2"/>
      <c r="K17264" s="2"/>
      <c r="L17264" s="2"/>
    </row>
    <row r="17265" spans="10:12">
      <c r="J17265" s="2"/>
      <c r="K17265" s="2"/>
      <c r="L17265" s="2"/>
    </row>
    <row r="17266" spans="10:12">
      <c r="J17266" s="2"/>
      <c r="K17266" s="2"/>
      <c r="L17266" s="2"/>
    </row>
    <row r="17267" spans="10:12">
      <c r="J17267" s="2"/>
      <c r="K17267" s="2"/>
      <c r="L17267" s="2"/>
    </row>
    <row r="17268" spans="10:12">
      <c r="J17268" s="2"/>
      <c r="K17268" s="2"/>
      <c r="L17268" s="2"/>
    </row>
    <row r="17269" spans="10:12">
      <c r="J17269" s="2"/>
      <c r="K17269" s="2"/>
      <c r="L17269" s="2"/>
    </row>
    <row r="17270" spans="10:12">
      <c r="J17270" s="2"/>
      <c r="K17270" s="2"/>
      <c r="L17270" s="2"/>
    </row>
    <row r="17271" spans="10:12">
      <c r="J17271" s="2"/>
      <c r="K17271" s="2"/>
      <c r="L17271" s="2"/>
    </row>
    <row r="17272" spans="10:12">
      <c r="J17272" s="2"/>
      <c r="K17272" s="2"/>
      <c r="L17272" s="2"/>
    </row>
    <row r="17273" spans="10:12">
      <c r="J17273" s="2"/>
      <c r="K17273" s="2"/>
      <c r="L17273" s="2"/>
    </row>
    <row r="17274" spans="10:12">
      <c r="J17274" s="2"/>
      <c r="K17274" s="2"/>
      <c r="L17274" s="2"/>
    </row>
    <row r="17275" spans="10:12">
      <c r="J17275" s="2"/>
      <c r="K17275" s="2"/>
      <c r="L17275" s="2"/>
    </row>
    <row r="17276" spans="10:12">
      <c r="J17276" s="2"/>
      <c r="K17276" s="2"/>
      <c r="L17276" s="2"/>
    </row>
    <row r="17277" spans="10:12">
      <c r="J17277" s="2"/>
      <c r="K17277" s="2"/>
      <c r="L17277" s="2"/>
    </row>
    <row r="17278" spans="10:12">
      <c r="J17278" s="2"/>
      <c r="K17278" s="2"/>
      <c r="L17278" s="2"/>
    </row>
    <row r="17279" spans="10:12">
      <c r="J17279" s="2"/>
      <c r="K17279" s="2"/>
      <c r="L17279" s="2"/>
    </row>
    <row r="17280" spans="10:12">
      <c r="J17280" s="2"/>
      <c r="K17280" s="2"/>
      <c r="L17280" s="2"/>
    </row>
    <row r="17281" spans="10:12">
      <c r="J17281" s="2"/>
      <c r="K17281" s="2"/>
      <c r="L17281" s="2"/>
    </row>
    <row r="17282" spans="10:12">
      <c r="J17282" s="2"/>
      <c r="K17282" s="2"/>
      <c r="L17282" s="2"/>
    </row>
    <row r="17283" spans="10:12">
      <c r="J17283" s="2"/>
      <c r="K17283" s="2"/>
      <c r="L17283" s="2"/>
    </row>
    <row r="17284" spans="10:12">
      <c r="J17284" s="2"/>
      <c r="K17284" s="2"/>
      <c r="L17284" s="2"/>
    </row>
    <row r="17285" spans="10:12">
      <c r="J17285" s="2"/>
      <c r="K17285" s="2"/>
      <c r="L17285" s="2"/>
    </row>
    <row r="17286" spans="10:12">
      <c r="J17286" s="2"/>
      <c r="K17286" s="2"/>
      <c r="L17286" s="2"/>
    </row>
    <row r="17287" spans="10:12">
      <c r="J17287" s="2"/>
      <c r="K17287" s="2"/>
      <c r="L17287" s="2"/>
    </row>
    <row r="17288" spans="10:12">
      <c r="J17288" s="2"/>
      <c r="K17288" s="2"/>
      <c r="L17288" s="2"/>
    </row>
    <row r="17289" spans="10:12">
      <c r="J17289" s="2"/>
      <c r="K17289" s="2"/>
      <c r="L17289" s="2"/>
    </row>
    <row r="17290" spans="10:12">
      <c r="J17290" s="2"/>
      <c r="K17290" s="2"/>
      <c r="L17290" s="2"/>
    </row>
    <row r="17291" spans="10:12">
      <c r="J17291" s="2"/>
      <c r="K17291" s="2"/>
      <c r="L17291" s="2"/>
    </row>
    <row r="17292" spans="10:12">
      <c r="J17292" s="2"/>
      <c r="K17292" s="2"/>
      <c r="L17292" s="2"/>
    </row>
    <row r="17293" spans="10:12">
      <c r="J17293" s="2"/>
      <c r="K17293" s="2"/>
      <c r="L17293" s="2"/>
    </row>
    <row r="17294" spans="10:12">
      <c r="J17294" s="2"/>
      <c r="K17294" s="2"/>
      <c r="L17294" s="2"/>
    </row>
    <row r="17295" spans="10:12">
      <c r="J17295" s="2"/>
      <c r="K17295" s="2"/>
      <c r="L17295" s="2"/>
    </row>
    <row r="17296" spans="10:12">
      <c r="J17296" s="2"/>
      <c r="K17296" s="2"/>
      <c r="L17296" s="2"/>
    </row>
    <row r="17297" spans="10:12">
      <c r="J17297" s="2"/>
      <c r="K17297" s="2"/>
      <c r="L17297" s="2"/>
    </row>
    <row r="17298" spans="10:12">
      <c r="J17298" s="2"/>
      <c r="K17298" s="2"/>
      <c r="L17298" s="2"/>
    </row>
    <row r="17299" spans="10:12">
      <c r="J17299" s="2"/>
      <c r="K17299" s="2"/>
      <c r="L17299" s="2"/>
    </row>
    <row r="17300" spans="10:12">
      <c r="J17300" s="2"/>
      <c r="K17300" s="2"/>
      <c r="L17300" s="2"/>
    </row>
    <row r="17301" spans="10:12">
      <c r="J17301" s="2"/>
      <c r="K17301" s="2"/>
      <c r="L17301" s="2"/>
    </row>
    <row r="17302" spans="10:12">
      <c r="J17302" s="2"/>
      <c r="K17302" s="2"/>
      <c r="L17302" s="2"/>
    </row>
    <row r="17303" spans="10:12">
      <c r="J17303" s="2"/>
      <c r="K17303" s="2"/>
      <c r="L17303" s="2"/>
    </row>
    <row r="17304" spans="10:12">
      <c r="J17304" s="2"/>
      <c r="K17304" s="2"/>
      <c r="L17304" s="2"/>
    </row>
    <row r="17305" spans="10:12">
      <c r="J17305" s="2"/>
      <c r="K17305" s="2"/>
      <c r="L17305" s="2"/>
    </row>
    <row r="17306" spans="10:12">
      <c r="J17306" s="2"/>
      <c r="K17306" s="2"/>
      <c r="L17306" s="2"/>
    </row>
    <row r="17307" spans="10:12">
      <c r="J17307" s="2"/>
      <c r="K17307" s="2"/>
      <c r="L17307" s="2"/>
    </row>
    <row r="17308" spans="10:12">
      <c r="J17308" s="2"/>
      <c r="K17308" s="2"/>
      <c r="L17308" s="2"/>
    </row>
    <row r="17309" spans="10:12">
      <c r="J17309" s="2"/>
      <c r="K17309" s="2"/>
      <c r="L17309" s="2"/>
    </row>
    <row r="17310" spans="10:12">
      <c r="J17310" s="2"/>
      <c r="K17310" s="2"/>
      <c r="L17310" s="2"/>
    </row>
    <row r="17311" spans="10:12">
      <c r="J17311" s="2"/>
      <c r="K17311" s="2"/>
      <c r="L17311" s="2"/>
    </row>
    <row r="17312" spans="10:12">
      <c r="J17312" s="2"/>
      <c r="K17312" s="2"/>
      <c r="L17312" s="2"/>
    </row>
    <row r="17313" spans="10:12">
      <c r="J17313" s="2"/>
      <c r="K17313" s="2"/>
      <c r="L17313" s="2"/>
    </row>
    <row r="17314" spans="10:12">
      <c r="J17314" s="2"/>
      <c r="K17314" s="2"/>
      <c r="L17314" s="2"/>
    </row>
    <row r="17315" spans="10:12">
      <c r="J17315" s="2"/>
      <c r="K17315" s="2"/>
      <c r="L17315" s="2"/>
    </row>
    <row r="17316" spans="10:12">
      <c r="J17316" s="2"/>
      <c r="K17316" s="2"/>
      <c r="L17316" s="2"/>
    </row>
    <row r="17317" spans="10:12">
      <c r="J17317" s="2"/>
      <c r="K17317" s="2"/>
      <c r="L17317" s="2"/>
    </row>
    <row r="17318" spans="10:12">
      <c r="J17318" s="2"/>
      <c r="K17318" s="2"/>
      <c r="L17318" s="2"/>
    </row>
    <row r="17319" spans="10:12">
      <c r="J17319" s="2"/>
      <c r="K17319" s="2"/>
      <c r="L17319" s="2"/>
    </row>
    <row r="17320" spans="10:12">
      <c r="J17320" s="2"/>
      <c r="K17320" s="2"/>
      <c r="L17320" s="2"/>
    </row>
    <row r="17321" spans="10:12">
      <c r="J17321" s="2"/>
      <c r="K17321" s="2"/>
      <c r="L17321" s="2"/>
    </row>
    <row r="17322" spans="10:12">
      <c r="J17322" s="2"/>
      <c r="K17322" s="2"/>
      <c r="L17322" s="2"/>
    </row>
    <row r="17323" spans="10:12">
      <c r="J17323" s="2"/>
      <c r="K17323" s="2"/>
      <c r="L17323" s="2"/>
    </row>
    <row r="17324" spans="10:12">
      <c r="J17324" s="2"/>
      <c r="K17324" s="2"/>
      <c r="L17324" s="2"/>
    </row>
    <row r="17325" spans="10:12">
      <c r="J17325" s="2"/>
      <c r="K17325" s="2"/>
      <c r="L17325" s="2"/>
    </row>
    <row r="17326" spans="10:12">
      <c r="J17326" s="2"/>
      <c r="K17326" s="2"/>
      <c r="L17326" s="2"/>
    </row>
    <row r="17327" spans="10:12">
      <c r="J17327" s="2"/>
      <c r="K17327" s="2"/>
      <c r="L17327" s="2"/>
    </row>
    <row r="17328" spans="10:12">
      <c r="J17328" s="2"/>
      <c r="K17328" s="2"/>
      <c r="L17328" s="2"/>
    </row>
    <row r="17329" spans="10:12">
      <c r="J17329" s="2"/>
      <c r="K17329" s="2"/>
      <c r="L17329" s="2"/>
    </row>
    <row r="17330" spans="10:12">
      <c r="J17330" s="2"/>
      <c r="K17330" s="2"/>
      <c r="L17330" s="2"/>
    </row>
    <row r="17331" spans="10:12">
      <c r="J17331" s="2"/>
      <c r="K17331" s="2"/>
      <c r="L17331" s="2"/>
    </row>
    <row r="17332" spans="10:12">
      <c r="J17332" s="2"/>
      <c r="K17332" s="2"/>
      <c r="L17332" s="2"/>
    </row>
    <row r="17333" spans="10:12">
      <c r="J17333" s="2"/>
      <c r="K17333" s="2"/>
      <c r="L17333" s="2"/>
    </row>
    <row r="17334" spans="10:12">
      <c r="J17334" s="2"/>
      <c r="K17334" s="2"/>
      <c r="L17334" s="2"/>
    </row>
    <row r="17335" spans="10:12">
      <c r="J17335" s="2"/>
      <c r="K17335" s="2"/>
      <c r="L17335" s="2"/>
    </row>
    <row r="17336" spans="10:12">
      <c r="J17336" s="2"/>
      <c r="K17336" s="2"/>
      <c r="L17336" s="2"/>
    </row>
    <row r="17337" spans="10:12">
      <c r="J17337" s="2"/>
      <c r="K17337" s="2"/>
      <c r="L17337" s="2"/>
    </row>
    <row r="17338" spans="10:12">
      <c r="J17338" s="2"/>
      <c r="K17338" s="2"/>
      <c r="L17338" s="2"/>
    </row>
    <row r="17339" spans="10:12">
      <c r="J17339" s="2"/>
      <c r="K17339" s="2"/>
      <c r="L17339" s="2"/>
    </row>
    <row r="17340" spans="10:12">
      <c r="J17340" s="2"/>
      <c r="K17340" s="2"/>
      <c r="L17340" s="2"/>
    </row>
    <row r="17341" spans="10:12">
      <c r="J17341" s="2"/>
      <c r="K17341" s="2"/>
      <c r="L17341" s="2"/>
    </row>
    <row r="17342" spans="10:12">
      <c r="J17342" s="2"/>
      <c r="K17342" s="2"/>
      <c r="L17342" s="2"/>
    </row>
    <row r="17343" spans="10:12">
      <c r="J17343" s="2"/>
      <c r="K17343" s="2"/>
      <c r="L17343" s="2"/>
    </row>
    <row r="17344" spans="10:12">
      <c r="J17344" s="2"/>
      <c r="K17344" s="2"/>
      <c r="L17344" s="2"/>
    </row>
    <row r="17345" spans="10:12">
      <c r="J17345" s="2"/>
      <c r="K17345" s="2"/>
      <c r="L17345" s="2"/>
    </row>
    <row r="17346" spans="10:12">
      <c r="J17346" s="2"/>
      <c r="K17346" s="2"/>
      <c r="L17346" s="2"/>
    </row>
    <row r="17347" spans="10:12">
      <c r="J17347" s="2"/>
      <c r="K17347" s="2"/>
      <c r="L17347" s="2"/>
    </row>
    <row r="17348" spans="10:12">
      <c r="J17348" s="2"/>
      <c r="K17348" s="2"/>
      <c r="L17348" s="2"/>
    </row>
    <row r="17349" spans="10:12">
      <c r="J17349" s="2"/>
      <c r="K17349" s="2"/>
      <c r="L17349" s="2"/>
    </row>
    <row r="17350" spans="10:12">
      <c r="J17350" s="2"/>
      <c r="K17350" s="2"/>
      <c r="L17350" s="2"/>
    </row>
    <row r="17351" spans="10:12">
      <c r="J17351" s="2"/>
      <c r="K17351" s="2"/>
      <c r="L17351" s="2"/>
    </row>
    <row r="17352" spans="10:12">
      <c r="J17352" s="2"/>
      <c r="K17352" s="2"/>
      <c r="L17352" s="2"/>
    </row>
    <row r="17353" spans="10:12">
      <c r="J17353" s="2"/>
      <c r="K17353" s="2"/>
      <c r="L17353" s="2"/>
    </row>
    <row r="17354" spans="10:12">
      <c r="J17354" s="2"/>
      <c r="K17354" s="2"/>
      <c r="L17354" s="2"/>
    </row>
    <row r="17355" spans="10:12">
      <c r="J17355" s="2"/>
      <c r="K17355" s="2"/>
      <c r="L17355" s="2"/>
    </row>
    <row r="17356" spans="10:12">
      <c r="J17356" s="2"/>
      <c r="K17356" s="2"/>
      <c r="L17356" s="2"/>
    </row>
    <row r="17357" spans="10:12">
      <c r="J17357" s="2"/>
      <c r="K17357" s="2"/>
      <c r="L17357" s="2"/>
    </row>
    <row r="17358" spans="10:12">
      <c r="J17358" s="2"/>
      <c r="K17358" s="2"/>
      <c r="L17358" s="2"/>
    </row>
    <row r="17359" spans="10:12">
      <c r="J17359" s="2"/>
      <c r="K17359" s="2"/>
      <c r="L17359" s="2"/>
    </row>
    <row r="17360" spans="10:12">
      <c r="J17360" s="2"/>
      <c r="K17360" s="2"/>
      <c r="L17360" s="2"/>
    </row>
    <row r="17361" spans="10:12">
      <c r="J17361" s="2"/>
      <c r="K17361" s="2"/>
      <c r="L17361" s="2"/>
    </row>
    <row r="17362" spans="10:12">
      <c r="J17362" s="2"/>
      <c r="K17362" s="2"/>
      <c r="L17362" s="2"/>
    </row>
    <row r="17363" spans="10:12">
      <c r="J17363" s="2"/>
      <c r="K17363" s="2"/>
      <c r="L17363" s="2"/>
    </row>
    <row r="17364" spans="10:12">
      <c r="J17364" s="2"/>
      <c r="K17364" s="2"/>
      <c r="L17364" s="2"/>
    </row>
    <row r="17365" spans="10:12">
      <c r="J17365" s="2"/>
      <c r="K17365" s="2"/>
      <c r="L17365" s="2"/>
    </row>
    <row r="17366" spans="10:12">
      <c r="J17366" s="2"/>
      <c r="K17366" s="2"/>
      <c r="L17366" s="2"/>
    </row>
    <row r="17367" spans="10:12">
      <c r="J17367" s="2"/>
      <c r="K17367" s="2"/>
      <c r="L17367" s="2"/>
    </row>
    <row r="17368" spans="10:12">
      <c r="J17368" s="2"/>
      <c r="K17368" s="2"/>
      <c r="L17368" s="2"/>
    </row>
    <row r="17369" spans="10:12">
      <c r="J17369" s="2"/>
      <c r="K17369" s="2"/>
      <c r="L17369" s="2"/>
    </row>
    <row r="17370" spans="10:12">
      <c r="J17370" s="2"/>
      <c r="K17370" s="2"/>
      <c r="L17370" s="2"/>
    </row>
    <row r="17371" spans="10:12">
      <c r="J17371" s="2"/>
      <c r="K17371" s="2"/>
      <c r="L17371" s="2"/>
    </row>
    <row r="17372" spans="10:12">
      <c r="J17372" s="2"/>
      <c r="K17372" s="2"/>
      <c r="L17372" s="2"/>
    </row>
    <row r="17373" spans="10:12">
      <c r="J17373" s="2"/>
      <c r="K17373" s="2"/>
      <c r="L17373" s="2"/>
    </row>
    <row r="17374" spans="10:12">
      <c r="J17374" s="2"/>
      <c r="K17374" s="2"/>
      <c r="L17374" s="2"/>
    </row>
    <row r="17375" spans="10:12">
      <c r="J17375" s="2"/>
      <c r="K17375" s="2"/>
      <c r="L17375" s="2"/>
    </row>
    <row r="17376" spans="10:12">
      <c r="J17376" s="2"/>
      <c r="K17376" s="2"/>
      <c r="L17376" s="2"/>
    </row>
    <row r="17377" spans="10:12">
      <c r="J17377" s="2"/>
      <c r="K17377" s="2"/>
      <c r="L17377" s="2"/>
    </row>
    <row r="17378" spans="10:12">
      <c r="J17378" s="2"/>
      <c r="K17378" s="2"/>
      <c r="L17378" s="2"/>
    </row>
    <row r="17379" spans="10:12">
      <c r="J17379" s="2"/>
      <c r="K17379" s="2"/>
      <c r="L17379" s="2"/>
    </row>
    <row r="17380" spans="10:12">
      <c r="J17380" s="2"/>
      <c r="K17380" s="2"/>
      <c r="L17380" s="2"/>
    </row>
    <row r="17381" spans="10:12">
      <c r="J17381" s="2"/>
      <c r="K17381" s="2"/>
      <c r="L17381" s="2"/>
    </row>
    <row r="17382" spans="10:12">
      <c r="J17382" s="2"/>
      <c r="K17382" s="2"/>
      <c r="L17382" s="2"/>
    </row>
    <row r="17383" spans="10:12">
      <c r="J17383" s="2"/>
      <c r="K17383" s="2"/>
      <c r="L17383" s="2"/>
    </row>
    <row r="17384" spans="10:12">
      <c r="J17384" s="2"/>
      <c r="K17384" s="2"/>
      <c r="L17384" s="2"/>
    </row>
    <row r="17385" spans="10:12">
      <c r="J17385" s="2"/>
      <c r="K17385" s="2"/>
      <c r="L17385" s="2"/>
    </row>
    <row r="17386" spans="10:12">
      <c r="J17386" s="2"/>
      <c r="K17386" s="2"/>
      <c r="L17386" s="2"/>
    </row>
    <row r="17387" spans="10:12">
      <c r="J17387" s="2"/>
      <c r="K17387" s="2"/>
      <c r="L17387" s="2"/>
    </row>
    <row r="17388" spans="10:12">
      <c r="J17388" s="2"/>
      <c r="K17388" s="2"/>
      <c r="L17388" s="2"/>
    </row>
    <row r="17389" spans="10:12">
      <c r="J17389" s="2"/>
      <c r="K17389" s="2"/>
      <c r="L17389" s="2"/>
    </row>
    <row r="17390" spans="10:12">
      <c r="J17390" s="2"/>
      <c r="K17390" s="2"/>
      <c r="L17390" s="2"/>
    </row>
    <row r="17391" spans="10:12">
      <c r="J17391" s="2"/>
      <c r="K17391" s="2"/>
      <c r="L17391" s="2"/>
    </row>
    <row r="17392" spans="10:12">
      <c r="J17392" s="2"/>
      <c r="K17392" s="2"/>
      <c r="L17392" s="2"/>
    </row>
    <row r="17393" spans="10:12">
      <c r="J17393" s="2"/>
      <c r="K17393" s="2"/>
      <c r="L17393" s="2"/>
    </row>
    <row r="17394" spans="10:12">
      <c r="J17394" s="2"/>
      <c r="K17394" s="2"/>
      <c r="L17394" s="2"/>
    </row>
    <row r="17395" spans="10:12">
      <c r="J17395" s="2"/>
      <c r="K17395" s="2"/>
      <c r="L17395" s="2"/>
    </row>
    <row r="17396" spans="10:12">
      <c r="J17396" s="2"/>
      <c r="K17396" s="2"/>
      <c r="L17396" s="2"/>
    </row>
    <row r="17397" spans="10:12">
      <c r="J17397" s="2"/>
      <c r="K17397" s="2"/>
      <c r="L17397" s="2"/>
    </row>
    <row r="17398" spans="10:12">
      <c r="J17398" s="2"/>
      <c r="K17398" s="2"/>
      <c r="L17398" s="2"/>
    </row>
    <row r="17399" spans="10:12">
      <c r="J17399" s="2"/>
      <c r="K17399" s="2"/>
      <c r="L17399" s="2"/>
    </row>
    <row r="17400" spans="10:12">
      <c r="J17400" s="2"/>
      <c r="K17400" s="2"/>
      <c r="L17400" s="2"/>
    </row>
    <row r="17401" spans="10:12">
      <c r="J17401" s="2"/>
      <c r="K17401" s="2"/>
      <c r="L17401" s="2"/>
    </row>
    <row r="17402" spans="10:12">
      <c r="J17402" s="2"/>
      <c r="K17402" s="2"/>
      <c r="L17402" s="2"/>
    </row>
    <row r="17403" spans="10:12">
      <c r="J17403" s="2"/>
      <c r="K17403" s="2"/>
      <c r="L17403" s="2"/>
    </row>
    <row r="17404" spans="10:12">
      <c r="J17404" s="2"/>
      <c r="K17404" s="2"/>
      <c r="L17404" s="2"/>
    </row>
    <row r="17405" spans="10:12">
      <c r="J17405" s="2"/>
      <c r="K17405" s="2"/>
      <c r="L17405" s="2"/>
    </row>
    <row r="17406" spans="10:12">
      <c r="J17406" s="2"/>
      <c r="K17406" s="2"/>
      <c r="L17406" s="2"/>
    </row>
    <row r="17407" spans="10:12">
      <c r="J17407" s="2"/>
      <c r="K17407" s="2"/>
      <c r="L17407" s="2"/>
    </row>
    <row r="17408" spans="10:12">
      <c r="J17408" s="2"/>
      <c r="K17408" s="2"/>
      <c r="L17408" s="2"/>
    </row>
    <row r="17409" spans="10:12">
      <c r="J17409" s="2"/>
      <c r="K17409" s="2"/>
      <c r="L17409" s="2"/>
    </row>
    <row r="17410" spans="10:12">
      <c r="J17410" s="2"/>
      <c r="K17410" s="2"/>
      <c r="L17410" s="2"/>
    </row>
    <row r="17411" spans="10:12">
      <c r="J17411" s="2"/>
      <c r="K17411" s="2"/>
      <c r="L17411" s="2"/>
    </row>
    <row r="17412" spans="10:12">
      <c r="J17412" s="2"/>
      <c r="K17412" s="2"/>
      <c r="L17412" s="2"/>
    </row>
    <row r="17413" spans="10:12">
      <c r="J17413" s="2"/>
      <c r="K17413" s="2"/>
      <c r="L17413" s="2"/>
    </row>
    <row r="17414" spans="10:12">
      <c r="J17414" s="2"/>
      <c r="K17414" s="2"/>
      <c r="L17414" s="2"/>
    </row>
    <row r="17415" spans="10:12">
      <c r="J17415" s="2"/>
      <c r="K17415" s="2"/>
      <c r="L17415" s="2"/>
    </row>
    <row r="17416" spans="10:12">
      <c r="J17416" s="2"/>
      <c r="K17416" s="2"/>
      <c r="L17416" s="2"/>
    </row>
    <row r="17417" spans="10:12">
      <c r="J17417" s="2"/>
      <c r="K17417" s="2"/>
      <c r="L17417" s="2"/>
    </row>
    <row r="17418" spans="10:12">
      <c r="J17418" s="2"/>
      <c r="K17418" s="2"/>
      <c r="L17418" s="2"/>
    </row>
    <row r="17419" spans="10:12">
      <c r="J17419" s="2"/>
      <c r="K17419" s="2"/>
      <c r="L17419" s="2"/>
    </row>
    <row r="17420" spans="10:12">
      <c r="J17420" s="2"/>
      <c r="K17420" s="2"/>
      <c r="L17420" s="2"/>
    </row>
    <row r="17421" spans="10:12">
      <c r="J17421" s="2"/>
      <c r="K17421" s="2"/>
      <c r="L17421" s="2"/>
    </row>
    <row r="17422" spans="10:12">
      <c r="J17422" s="2"/>
      <c r="K17422" s="2"/>
      <c r="L17422" s="2"/>
    </row>
    <row r="17423" spans="10:12">
      <c r="J17423" s="2"/>
      <c r="K17423" s="2"/>
      <c r="L17423" s="2"/>
    </row>
    <row r="17424" spans="10:12">
      <c r="J17424" s="2"/>
      <c r="K17424" s="2"/>
      <c r="L17424" s="2"/>
    </row>
    <row r="17425" spans="10:12">
      <c r="J17425" s="2"/>
      <c r="K17425" s="2"/>
      <c r="L17425" s="2"/>
    </row>
    <row r="17426" spans="10:12">
      <c r="J17426" s="2"/>
      <c r="K17426" s="2"/>
      <c r="L17426" s="2"/>
    </row>
    <row r="17427" spans="10:12">
      <c r="J17427" s="2"/>
      <c r="K17427" s="2"/>
      <c r="L17427" s="2"/>
    </row>
    <row r="17428" spans="10:12">
      <c r="J17428" s="2"/>
      <c r="K17428" s="2"/>
      <c r="L17428" s="2"/>
    </row>
    <row r="17429" spans="10:12">
      <c r="J17429" s="2"/>
      <c r="K17429" s="2"/>
      <c r="L17429" s="2"/>
    </row>
    <row r="17430" spans="10:12">
      <c r="J17430" s="2"/>
      <c r="K17430" s="2"/>
      <c r="L17430" s="2"/>
    </row>
    <row r="17431" spans="10:12">
      <c r="J17431" s="2"/>
      <c r="K17431" s="2"/>
      <c r="L17431" s="2"/>
    </row>
    <row r="17432" spans="10:12">
      <c r="J17432" s="2"/>
      <c r="K17432" s="2"/>
      <c r="L17432" s="2"/>
    </row>
    <row r="17433" spans="10:12">
      <c r="J17433" s="2"/>
      <c r="K17433" s="2"/>
      <c r="L17433" s="2"/>
    </row>
    <row r="17434" spans="10:12">
      <c r="J17434" s="2"/>
      <c r="K17434" s="2"/>
      <c r="L17434" s="2"/>
    </row>
    <row r="17435" spans="10:12">
      <c r="J17435" s="2"/>
      <c r="K17435" s="2"/>
      <c r="L17435" s="2"/>
    </row>
    <row r="17436" spans="10:12">
      <c r="J17436" s="2"/>
      <c r="K17436" s="2"/>
      <c r="L17436" s="2"/>
    </row>
    <row r="17437" spans="10:12">
      <c r="J17437" s="2"/>
      <c r="K17437" s="2"/>
      <c r="L17437" s="2"/>
    </row>
    <row r="17438" spans="10:12">
      <c r="J17438" s="2"/>
      <c r="K17438" s="2"/>
      <c r="L17438" s="2"/>
    </row>
    <row r="17439" spans="10:12">
      <c r="J17439" s="2"/>
      <c r="K17439" s="2"/>
      <c r="L17439" s="2"/>
    </row>
    <row r="17440" spans="10:12">
      <c r="J17440" s="2"/>
      <c r="K17440" s="2"/>
      <c r="L17440" s="2"/>
    </row>
    <row r="17441" spans="10:12">
      <c r="J17441" s="2"/>
      <c r="K17441" s="2"/>
      <c r="L17441" s="2"/>
    </row>
    <row r="17442" spans="10:12">
      <c r="J17442" s="2"/>
      <c r="K17442" s="2"/>
      <c r="L17442" s="2"/>
    </row>
    <row r="17443" spans="10:12">
      <c r="J17443" s="2"/>
      <c r="K17443" s="2"/>
      <c r="L17443" s="2"/>
    </row>
    <row r="17444" spans="10:12">
      <c r="J17444" s="2"/>
      <c r="K17444" s="2"/>
      <c r="L17444" s="2"/>
    </row>
    <row r="17445" spans="10:12">
      <c r="J17445" s="2"/>
      <c r="K17445" s="2"/>
      <c r="L17445" s="2"/>
    </row>
    <row r="17446" spans="10:12">
      <c r="J17446" s="2"/>
      <c r="K17446" s="2"/>
      <c r="L17446" s="2"/>
    </row>
    <row r="17447" spans="10:12">
      <c r="J17447" s="2"/>
      <c r="K17447" s="2"/>
      <c r="L17447" s="2"/>
    </row>
    <row r="17448" spans="10:12">
      <c r="J17448" s="2"/>
      <c r="K17448" s="2"/>
      <c r="L17448" s="2"/>
    </row>
    <row r="17449" spans="10:12">
      <c r="J17449" s="2"/>
      <c r="K17449" s="2"/>
      <c r="L17449" s="2"/>
    </row>
    <row r="17450" spans="10:12">
      <c r="J17450" s="2"/>
      <c r="K17450" s="2"/>
      <c r="L17450" s="2"/>
    </row>
    <row r="17451" spans="10:12">
      <c r="J17451" s="2"/>
      <c r="K17451" s="2"/>
      <c r="L17451" s="2"/>
    </row>
    <row r="17452" spans="10:12">
      <c r="J17452" s="2"/>
      <c r="K17452" s="2"/>
      <c r="L17452" s="2"/>
    </row>
    <row r="17453" spans="10:12">
      <c r="J17453" s="2"/>
      <c r="K17453" s="2"/>
      <c r="L17453" s="2"/>
    </row>
    <row r="17454" spans="10:12">
      <c r="J17454" s="2"/>
      <c r="K17454" s="2"/>
      <c r="L17454" s="2"/>
    </row>
    <row r="17455" spans="10:12">
      <c r="J17455" s="2"/>
      <c r="K17455" s="2"/>
      <c r="L17455" s="2"/>
    </row>
    <row r="17456" spans="10:12">
      <c r="J17456" s="2"/>
      <c r="K17456" s="2"/>
      <c r="L17456" s="2"/>
    </row>
    <row r="17457" spans="10:12">
      <c r="J17457" s="2"/>
      <c r="K17457" s="2"/>
      <c r="L17457" s="2"/>
    </row>
    <row r="17458" spans="10:12">
      <c r="J17458" s="2"/>
      <c r="K17458" s="2"/>
      <c r="L17458" s="2"/>
    </row>
    <row r="17459" spans="10:12">
      <c r="J17459" s="2"/>
      <c r="K17459" s="2"/>
      <c r="L17459" s="2"/>
    </row>
    <row r="17460" spans="10:12">
      <c r="J17460" s="2"/>
      <c r="K17460" s="2"/>
      <c r="L17460" s="2"/>
    </row>
    <row r="17461" spans="10:12">
      <c r="J17461" s="2"/>
      <c r="K17461" s="2"/>
      <c r="L17461" s="2"/>
    </row>
    <row r="17462" spans="10:12">
      <c r="J17462" s="2"/>
      <c r="K17462" s="2"/>
      <c r="L17462" s="2"/>
    </row>
    <row r="17463" spans="10:12">
      <c r="J17463" s="2"/>
      <c r="K17463" s="2"/>
      <c r="L17463" s="2"/>
    </row>
    <row r="17464" spans="10:12">
      <c r="J17464" s="2"/>
      <c r="K17464" s="2"/>
      <c r="L17464" s="2"/>
    </row>
    <row r="17465" spans="10:12">
      <c r="J17465" s="2"/>
      <c r="K17465" s="2"/>
      <c r="L17465" s="2"/>
    </row>
    <row r="17466" spans="10:12">
      <c r="J17466" s="2"/>
      <c r="K17466" s="2"/>
      <c r="L17466" s="2"/>
    </row>
    <row r="17467" spans="10:12">
      <c r="J17467" s="2"/>
      <c r="K17467" s="2"/>
      <c r="L17467" s="2"/>
    </row>
    <row r="17468" spans="10:12">
      <c r="J17468" s="2"/>
      <c r="K17468" s="2"/>
      <c r="L17468" s="2"/>
    </row>
    <row r="17469" spans="10:12">
      <c r="J17469" s="2"/>
      <c r="K17469" s="2"/>
      <c r="L17469" s="2"/>
    </row>
    <row r="17470" spans="10:12">
      <c r="J17470" s="2"/>
      <c r="K17470" s="2"/>
      <c r="L17470" s="2"/>
    </row>
    <row r="17471" spans="10:12">
      <c r="J17471" s="2"/>
      <c r="K17471" s="2"/>
      <c r="L17471" s="2"/>
    </row>
    <row r="17472" spans="10:12">
      <c r="J17472" s="2"/>
      <c r="K17472" s="2"/>
      <c r="L17472" s="2"/>
    </row>
    <row r="17473" spans="10:12">
      <c r="J17473" s="2"/>
      <c r="K17473" s="2"/>
      <c r="L17473" s="2"/>
    </row>
    <row r="17474" spans="10:12">
      <c r="J17474" s="2"/>
      <c r="K17474" s="2"/>
      <c r="L17474" s="2"/>
    </row>
    <row r="17475" spans="10:12">
      <c r="J17475" s="2"/>
      <c r="K17475" s="2"/>
      <c r="L17475" s="2"/>
    </row>
    <row r="17476" spans="10:12">
      <c r="J17476" s="2"/>
      <c r="K17476" s="2"/>
      <c r="L17476" s="2"/>
    </row>
    <row r="17477" spans="10:12">
      <c r="J17477" s="2"/>
      <c r="K17477" s="2"/>
      <c r="L17477" s="2"/>
    </row>
    <row r="17478" spans="10:12">
      <c r="J17478" s="2"/>
      <c r="K17478" s="2"/>
      <c r="L17478" s="2"/>
    </row>
    <row r="17479" spans="10:12">
      <c r="J17479" s="2"/>
      <c r="K17479" s="2"/>
      <c r="L17479" s="2"/>
    </row>
    <row r="17480" spans="10:12">
      <c r="J17480" s="2"/>
      <c r="K17480" s="2"/>
      <c r="L17480" s="2"/>
    </row>
    <row r="17481" spans="10:12">
      <c r="J17481" s="2"/>
      <c r="K17481" s="2"/>
      <c r="L17481" s="2"/>
    </row>
    <row r="17482" spans="10:12">
      <c r="J17482" s="2"/>
      <c r="K17482" s="2"/>
      <c r="L17482" s="2"/>
    </row>
    <row r="17483" spans="10:12">
      <c r="J17483" s="2"/>
      <c r="K17483" s="2"/>
      <c r="L17483" s="2"/>
    </row>
    <row r="17484" spans="10:12">
      <c r="J17484" s="2"/>
      <c r="K17484" s="2"/>
      <c r="L17484" s="2"/>
    </row>
    <row r="17485" spans="10:12">
      <c r="J17485" s="2"/>
      <c r="K17485" s="2"/>
      <c r="L17485" s="2"/>
    </row>
    <row r="17486" spans="10:12">
      <c r="J17486" s="2"/>
      <c r="K17486" s="2"/>
      <c r="L17486" s="2"/>
    </row>
    <row r="17487" spans="10:12">
      <c r="J17487" s="2"/>
      <c r="K17487" s="2"/>
      <c r="L17487" s="2"/>
    </row>
    <row r="17488" spans="10:12">
      <c r="J17488" s="2"/>
      <c r="K17488" s="2"/>
      <c r="L17488" s="2"/>
    </row>
    <row r="17489" spans="10:12">
      <c r="J17489" s="2"/>
      <c r="K17489" s="2"/>
      <c r="L17489" s="2"/>
    </row>
    <row r="17490" spans="10:12">
      <c r="J17490" s="2"/>
      <c r="K17490" s="2"/>
      <c r="L17490" s="2"/>
    </row>
    <row r="17491" spans="10:12">
      <c r="J17491" s="2"/>
      <c r="K17491" s="2"/>
      <c r="L17491" s="2"/>
    </row>
    <row r="17492" spans="10:12">
      <c r="J17492" s="2"/>
      <c r="K17492" s="2"/>
      <c r="L17492" s="2"/>
    </row>
    <row r="17493" spans="10:12">
      <c r="J17493" s="2"/>
      <c r="K17493" s="2"/>
      <c r="L17493" s="2"/>
    </row>
    <row r="17494" spans="10:12">
      <c r="J17494" s="2"/>
      <c r="K17494" s="2"/>
      <c r="L17494" s="2"/>
    </row>
    <row r="17495" spans="10:12">
      <c r="J17495" s="2"/>
      <c r="K17495" s="2"/>
      <c r="L17495" s="2"/>
    </row>
    <row r="17496" spans="10:12">
      <c r="J17496" s="2"/>
      <c r="K17496" s="2"/>
      <c r="L17496" s="2"/>
    </row>
    <row r="17497" spans="10:12">
      <c r="J17497" s="2"/>
      <c r="K17497" s="2"/>
      <c r="L17497" s="2"/>
    </row>
    <row r="17498" spans="10:12">
      <c r="J17498" s="2"/>
      <c r="K17498" s="2"/>
      <c r="L17498" s="2"/>
    </row>
    <row r="17499" spans="10:12">
      <c r="J17499" s="2"/>
      <c r="K17499" s="2"/>
      <c r="L17499" s="2"/>
    </row>
    <row r="17500" spans="10:12">
      <c r="J17500" s="2"/>
      <c r="K17500" s="2"/>
      <c r="L17500" s="2"/>
    </row>
    <row r="17501" spans="10:12">
      <c r="J17501" s="2"/>
      <c r="K17501" s="2"/>
      <c r="L17501" s="2"/>
    </row>
    <row r="17502" spans="10:12">
      <c r="J17502" s="2"/>
      <c r="K17502" s="2"/>
      <c r="L17502" s="2"/>
    </row>
    <row r="17503" spans="10:12">
      <c r="J17503" s="2"/>
      <c r="K17503" s="2"/>
      <c r="L17503" s="2"/>
    </row>
    <row r="17504" spans="10:12">
      <c r="J17504" s="2"/>
      <c r="K17504" s="2"/>
      <c r="L17504" s="2"/>
    </row>
    <row r="17505" spans="10:12">
      <c r="J17505" s="2"/>
      <c r="K17505" s="2"/>
      <c r="L17505" s="2"/>
    </row>
    <row r="17506" spans="10:12">
      <c r="J17506" s="2"/>
      <c r="K17506" s="2"/>
      <c r="L17506" s="2"/>
    </row>
    <row r="17507" spans="10:12">
      <c r="J17507" s="2"/>
      <c r="K17507" s="2"/>
      <c r="L17507" s="2"/>
    </row>
    <row r="17508" spans="10:12">
      <c r="J17508" s="2"/>
      <c r="K17508" s="2"/>
      <c r="L17508" s="2"/>
    </row>
    <row r="17509" spans="10:12">
      <c r="J17509" s="2"/>
      <c r="K17509" s="2"/>
      <c r="L17509" s="2"/>
    </row>
    <row r="17510" spans="10:12">
      <c r="J17510" s="2"/>
      <c r="K17510" s="2"/>
      <c r="L17510" s="2"/>
    </row>
    <row r="17511" spans="10:12">
      <c r="J17511" s="2"/>
      <c r="K17511" s="2"/>
      <c r="L17511" s="2"/>
    </row>
    <row r="17512" spans="10:12">
      <c r="J17512" s="2"/>
      <c r="K17512" s="2"/>
      <c r="L17512" s="2"/>
    </row>
    <row r="17513" spans="10:12">
      <c r="J17513" s="2"/>
      <c r="K17513" s="2"/>
      <c r="L17513" s="2"/>
    </row>
    <row r="17514" spans="10:12">
      <c r="J17514" s="2"/>
      <c r="K17514" s="2"/>
      <c r="L17514" s="2"/>
    </row>
    <row r="17515" spans="10:12">
      <c r="J17515" s="2"/>
      <c r="K17515" s="2"/>
      <c r="L17515" s="2"/>
    </row>
    <row r="17516" spans="10:12">
      <c r="J17516" s="2"/>
      <c r="K17516" s="2"/>
      <c r="L17516" s="2"/>
    </row>
    <row r="17517" spans="10:12">
      <c r="J17517" s="2"/>
      <c r="K17517" s="2"/>
      <c r="L17517" s="2"/>
    </row>
    <row r="17518" spans="10:12">
      <c r="J17518" s="2"/>
      <c r="K17518" s="2"/>
      <c r="L17518" s="2"/>
    </row>
    <row r="17519" spans="10:12">
      <c r="J17519" s="2"/>
      <c r="K17519" s="2"/>
      <c r="L17519" s="2"/>
    </row>
    <row r="17520" spans="10:12">
      <c r="J17520" s="2"/>
      <c r="K17520" s="2"/>
      <c r="L17520" s="2"/>
    </row>
    <row r="17521" spans="10:12">
      <c r="J17521" s="2"/>
      <c r="K17521" s="2"/>
      <c r="L17521" s="2"/>
    </row>
    <row r="17522" spans="10:12">
      <c r="J17522" s="2"/>
      <c r="K17522" s="2"/>
      <c r="L17522" s="2"/>
    </row>
    <row r="17523" spans="10:12">
      <c r="J17523" s="2"/>
      <c r="K17523" s="2"/>
      <c r="L17523" s="2"/>
    </row>
    <row r="17524" spans="10:12">
      <c r="J17524" s="2"/>
      <c r="K17524" s="2"/>
      <c r="L17524" s="2"/>
    </row>
    <row r="17525" spans="10:12">
      <c r="J17525" s="2"/>
      <c r="K17525" s="2"/>
      <c r="L17525" s="2"/>
    </row>
    <row r="17526" spans="10:12">
      <c r="J17526" s="2"/>
      <c r="K17526" s="2"/>
      <c r="L17526" s="2"/>
    </row>
    <row r="17527" spans="10:12">
      <c r="J17527" s="2"/>
      <c r="K17527" s="2"/>
      <c r="L17527" s="2"/>
    </row>
    <row r="17528" spans="10:12">
      <c r="J17528" s="2"/>
      <c r="K17528" s="2"/>
      <c r="L17528" s="2"/>
    </row>
    <row r="17529" spans="10:12">
      <c r="J17529" s="2"/>
      <c r="K17529" s="2"/>
      <c r="L17529" s="2"/>
    </row>
    <row r="17530" spans="10:12">
      <c r="J17530" s="2"/>
      <c r="K17530" s="2"/>
      <c r="L17530" s="2"/>
    </row>
    <row r="17531" spans="10:12">
      <c r="J17531" s="2"/>
      <c r="K17531" s="2"/>
      <c r="L17531" s="2"/>
    </row>
    <row r="17532" spans="10:12">
      <c r="J17532" s="2"/>
      <c r="K17532" s="2"/>
      <c r="L17532" s="2"/>
    </row>
    <row r="17533" spans="10:12">
      <c r="J17533" s="2"/>
      <c r="K17533" s="2"/>
      <c r="L17533" s="2"/>
    </row>
    <row r="17534" spans="10:12">
      <c r="J17534" s="2"/>
      <c r="K17534" s="2"/>
      <c r="L17534" s="2"/>
    </row>
    <row r="17535" spans="10:12">
      <c r="J17535" s="2"/>
      <c r="K17535" s="2"/>
      <c r="L17535" s="2"/>
    </row>
    <row r="17536" spans="10:12">
      <c r="J17536" s="2"/>
      <c r="K17536" s="2"/>
      <c r="L17536" s="2"/>
    </row>
    <row r="17537" spans="10:12">
      <c r="J17537" s="2"/>
      <c r="K17537" s="2"/>
      <c r="L17537" s="2"/>
    </row>
    <row r="17538" spans="10:12">
      <c r="J17538" s="2"/>
      <c r="K17538" s="2"/>
      <c r="L17538" s="2"/>
    </row>
    <row r="17539" spans="10:12">
      <c r="J17539" s="2"/>
      <c r="K17539" s="2"/>
      <c r="L17539" s="2"/>
    </row>
    <row r="17540" spans="10:12">
      <c r="J17540" s="2"/>
      <c r="K17540" s="2"/>
      <c r="L17540" s="2"/>
    </row>
    <row r="17541" spans="10:12">
      <c r="J17541" s="2"/>
      <c r="K17541" s="2"/>
      <c r="L17541" s="2"/>
    </row>
    <row r="17542" spans="10:12">
      <c r="J17542" s="2"/>
      <c r="K17542" s="2"/>
      <c r="L17542" s="2"/>
    </row>
    <row r="17543" spans="10:12">
      <c r="J17543" s="2"/>
      <c r="K17543" s="2"/>
      <c r="L17543" s="2"/>
    </row>
    <row r="17544" spans="10:12">
      <c r="J17544" s="2"/>
      <c r="K17544" s="2"/>
      <c r="L17544" s="2"/>
    </row>
    <row r="17545" spans="10:12">
      <c r="J17545" s="2"/>
      <c r="K17545" s="2"/>
      <c r="L17545" s="2"/>
    </row>
    <row r="17546" spans="10:12">
      <c r="J17546" s="2"/>
      <c r="K17546" s="2"/>
      <c r="L17546" s="2"/>
    </row>
    <row r="17547" spans="10:12">
      <c r="J17547" s="2"/>
      <c r="K17547" s="2"/>
      <c r="L17547" s="2"/>
    </row>
    <row r="17548" spans="10:12">
      <c r="J17548" s="2"/>
      <c r="K17548" s="2"/>
      <c r="L17548" s="2"/>
    </row>
    <row r="17549" spans="10:12">
      <c r="J17549" s="2"/>
      <c r="K17549" s="2"/>
      <c r="L17549" s="2"/>
    </row>
    <row r="17550" spans="10:12">
      <c r="J17550" s="2"/>
      <c r="K17550" s="2"/>
      <c r="L17550" s="2"/>
    </row>
    <row r="17551" spans="10:12">
      <c r="J17551" s="2"/>
      <c r="K17551" s="2"/>
      <c r="L17551" s="2"/>
    </row>
    <row r="17552" spans="10:12">
      <c r="J17552" s="2"/>
      <c r="K17552" s="2"/>
      <c r="L17552" s="2"/>
    </row>
    <row r="17553" spans="10:12">
      <c r="J17553" s="2"/>
      <c r="K17553" s="2"/>
      <c r="L17553" s="2"/>
    </row>
    <row r="17554" spans="10:12">
      <c r="J17554" s="2"/>
      <c r="K17554" s="2"/>
      <c r="L17554" s="2"/>
    </row>
    <row r="17555" spans="10:12">
      <c r="J17555" s="2"/>
      <c r="K17555" s="2"/>
      <c r="L17555" s="2"/>
    </row>
    <row r="17556" spans="10:12">
      <c r="J17556" s="2"/>
      <c r="K17556" s="2"/>
      <c r="L17556" s="2"/>
    </row>
    <row r="17557" spans="10:12">
      <c r="J17557" s="2"/>
      <c r="K17557" s="2"/>
      <c r="L17557" s="2"/>
    </row>
    <row r="17558" spans="10:12">
      <c r="J17558" s="2"/>
      <c r="K17558" s="2"/>
      <c r="L17558" s="2"/>
    </row>
    <row r="17559" spans="10:12">
      <c r="J17559" s="2"/>
      <c r="K17559" s="2"/>
      <c r="L17559" s="2"/>
    </row>
    <row r="17560" spans="10:12">
      <c r="J17560" s="2"/>
      <c r="K17560" s="2"/>
      <c r="L17560" s="2"/>
    </row>
    <row r="17561" spans="10:12">
      <c r="J17561" s="2"/>
      <c r="K17561" s="2"/>
      <c r="L17561" s="2"/>
    </row>
    <row r="17562" spans="10:12">
      <c r="J17562" s="2"/>
      <c r="K17562" s="2"/>
      <c r="L17562" s="2"/>
    </row>
    <row r="17563" spans="10:12">
      <c r="J17563" s="2"/>
      <c r="K17563" s="2"/>
      <c r="L17563" s="2"/>
    </row>
    <row r="17564" spans="10:12">
      <c r="J17564" s="2"/>
      <c r="K17564" s="2"/>
      <c r="L17564" s="2"/>
    </row>
    <row r="17565" spans="10:12">
      <c r="J17565" s="2"/>
      <c r="K17565" s="2"/>
      <c r="L17565" s="2"/>
    </row>
    <row r="17566" spans="10:12">
      <c r="J17566" s="2"/>
      <c r="K17566" s="2"/>
      <c r="L17566" s="2"/>
    </row>
    <row r="17567" spans="10:12">
      <c r="J17567" s="2"/>
      <c r="K17567" s="2"/>
      <c r="L17567" s="2"/>
    </row>
    <row r="17568" spans="10:12">
      <c r="J17568" s="2"/>
      <c r="K17568" s="2"/>
      <c r="L17568" s="2"/>
    </row>
    <row r="17569" spans="10:12">
      <c r="J17569" s="2"/>
      <c r="K17569" s="2"/>
      <c r="L17569" s="2"/>
    </row>
    <row r="17570" spans="10:12">
      <c r="J17570" s="2"/>
      <c r="K17570" s="2"/>
      <c r="L17570" s="2"/>
    </row>
    <row r="17571" spans="10:12">
      <c r="J17571" s="2"/>
      <c r="K17571" s="2"/>
      <c r="L17571" s="2"/>
    </row>
    <row r="17572" spans="10:12">
      <c r="J17572" s="2"/>
      <c r="K17572" s="2"/>
      <c r="L17572" s="2"/>
    </row>
    <row r="17573" spans="10:12">
      <c r="J17573" s="2"/>
      <c r="K17573" s="2"/>
      <c r="L17573" s="2"/>
    </row>
    <row r="17574" spans="10:12">
      <c r="J17574" s="2"/>
      <c r="K17574" s="2"/>
      <c r="L17574" s="2"/>
    </row>
    <row r="17575" spans="10:12">
      <c r="J17575" s="2"/>
      <c r="K17575" s="2"/>
      <c r="L17575" s="2"/>
    </row>
    <row r="17576" spans="10:12">
      <c r="J17576" s="2"/>
      <c r="K17576" s="2"/>
      <c r="L17576" s="2"/>
    </row>
    <row r="17577" spans="10:12">
      <c r="J17577" s="2"/>
      <c r="K17577" s="2"/>
      <c r="L17577" s="2"/>
    </row>
    <row r="17578" spans="10:12">
      <c r="J17578" s="2"/>
      <c r="K17578" s="2"/>
      <c r="L17578" s="2"/>
    </row>
    <row r="17579" spans="10:12">
      <c r="J17579" s="2"/>
      <c r="K17579" s="2"/>
      <c r="L17579" s="2"/>
    </row>
    <row r="17580" spans="10:12">
      <c r="J17580" s="2"/>
      <c r="K17580" s="2"/>
      <c r="L17580" s="2"/>
    </row>
    <row r="17581" spans="10:12">
      <c r="J17581" s="2"/>
      <c r="K17581" s="2"/>
      <c r="L17581" s="2"/>
    </row>
    <row r="17582" spans="10:12">
      <c r="J17582" s="2"/>
      <c r="K17582" s="2"/>
      <c r="L17582" s="2"/>
    </row>
    <row r="17583" spans="10:12">
      <c r="J17583" s="2"/>
      <c r="K17583" s="2"/>
      <c r="L17583" s="2"/>
    </row>
    <row r="17584" spans="10:12">
      <c r="J17584" s="2"/>
      <c r="K17584" s="2"/>
      <c r="L17584" s="2"/>
    </row>
    <row r="17585" spans="10:12">
      <c r="J17585" s="2"/>
      <c r="K17585" s="2"/>
      <c r="L17585" s="2"/>
    </row>
    <row r="17586" spans="10:12">
      <c r="J17586" s="2"/>
      <c r="K17586" s="2"/>
      <c r="L17586" s="2"/>
    </row>
    <row r="17587" spans="10:12">
      <c r="J17587" s="2"/>
      <c r="K17587" s="2"/>
      <c r="L17587" s="2"/>
    </row>
    <row r="17588" spans="10:12">
      <c r="J17588" s="2"/>
      <c r="K17588" s="2"/>
      <c r="L17588" s="2"/>
    </row>
    <row r="17589" spans="10:12">
      <c r="J17589" s="2"/>
      <c r="K17589" s="2"/>
      <c r="L17589" s="2"/>
    </row>
    <row r="17590" spans="10:12">
      <c r="J17590" s="2"/>
      <c r="K17590" s="2"/>
      <c r="L17590" s="2"/>
    </row>
    <row r="17591" spans="10:12">
      <c r="J17591" s="2"/>
      <c r="K17591" s="2"/>
      <c r="L17591" s="2"/>
    </row>
    <row r="17592" spans="10:12">
      <c r="J17592" s="2"/>
      <c r="K17592" s="2"/>
      <c r="L17592" s="2"/>
    </row>
    <row r="17593" spans="10:12">
      <c r="J17593" s="2"/>
      <c r="K17593" s="2"/>
      <c r="L17593" s="2"/>
    </row>
    <row r="17594" spans="10:12">
      <c r="J17594" s="2"/>
      <c r="K17594" s="2"/>
      <c r="L17594" s="2"/>
    </row>
    <row r="17595" spans="10:12">
      <c r="J17595" s="2"/>
      <c r="K17595" s="2"/>
      <c r="L17595" s="2"/>
    </row>
    <row r="17596" spans="10:12">
      <c r="J17596" s="2"/>
      <c r="K17596" s="2"/>
      <c r="L17596" s="2"/>
    </row>
    <row r="17597" spans="10:12">
      <c r="J17597" s="2"/>
      <c r="K17597" s="2"/>
      <c r="L17597" s="2"/>
    </row>
    <row r="17598" spans="10:12">
      <c r="J17598" s="2"/>
      <c r="K17598" s="2"/>
      <c r="L17598" s="2"/>
    </row>
    <row r="17599" spans="10:12">
      <c r="J17599" s="2"/>
      <c r="K17599" s="2"/>
      <c r="L17599" s="2"/>
    </row>
    <row r="17600" spans="10:12">
      <c r="J17600" s="2"/>
      <c r="K17600" s="2"/>
      <c r="L17600" s="2"/>
    </row>
    <row r="17601" spans="10:12">
      <c r="J17601" s="2"/>
      <c r="K17601" s="2"/>
      <c r="L17601" s="2"/>
    </row>
    <row r="17602" spans="10:12">
      <c r="J17602" s="2"/>
      <c r="K17602" s="2"/>
      <c r="L17602" s="2"/>
    </row>
    <row r="17603" spans="10:12">
      <c r="J17603" s="2"/>
      <c r="K17603" s="2"/>
      <c r="L17603" s="2"/>
    </row>
    <row r="17604" spans="10:12">
      <c r="J17604" s="2"/>
      <c r="K17604" s="2"/>
      <c r="L17604" s="2"/>
    </row>
    <row r="17605" spans="10:12">
      <c r="J17605" s="2"/>
      <c r="K17605" s="2"/>
      <c r="L17605" s="2"/>
    </row>
    <row r="17606" spans="10:12">
      <c r="J17606" s="2"/>
      <c r="K17606" s="2"/>
      <c r="L17606" s="2"/>
    </row>
    <row r="17607" spans="10:12">
      <c r="J17607" s="2"/>
      <c r="K17607" s="2"/>
      <c r="L17607" s="2"/>
    </row>
    <row r="17608" spans="10:12">
      <c r="J17608" s="2"/>
      <c r="K17608" s="2"/>
      <c r="L17608" s="2"/>
    </row>
    <row r="17609" spans="10:12">
      <c r="J17609" s="2"/>
      <c r="K17609" s="2"/>
      <c r="L17609" s="2"/>
    </row>
    <row r="17610" spans="10:12">
      <c r="J17610" s="2"/>
      <c r="K17610" s="2"/>
      <c r="L17610" s="2"/>
    </row>
    <row r="17611" spans="10:12">
      <c r="J17611" s="2"/>
      <c r="K17611" s="2"/>
      <c r="L17611" s="2"/>
    </row>
    <row r="17612" spans="10:12">
      <c r="J17612" s="2"/>
      <c r="K17612" s="2"/>
      <c r="L17612" s="2"/>
    </row>
    <row r="17613" spans="10:12">
      <c r="J17613" s="2"/>
      <c r="K17613" s="2"/>
      <c r="L17613" s="2"/>
    </row>
    <row r="17614" spans="10:12">
      <c r="J17614" s="2"/>
      <c r="K17614" s="2"/>
      <c r="L17614" s="2"/>
    </row>
    <row r="17615" spans="10:12">
      <c r="J17615" s="2"/>
      <c r="K17615" s="2"/>
      <c r="L17615" s="2"/>
    </row>
    <row r="17616" spans="10:12">
      <c r="J17616" s="2"/>
      <c r="K17616" s="2"/>
      <c r="L17616" s="2"/>
    </row>
    <row r="17617" spans="10:12">
      <c r="J17617" s="2"/>
      <c r="K17617" s="2"/>
      <c r="L17617" s="2"/>
    </row>
    <row r="17618" spans="10:12">
      <c r="J17618" s="2"/>
      <c r="K17618" s="2"/>
      <c r="L17618" s="2"/>
    </row>
    <row r="17619" spans="10:12">
      <c r="J17619" s="2"/>
      <c r="K17619" s="2"/>
      <c r="L17619" s="2"/>
    </row>
    <row r="17620" spans="10:12">
      <c r="J17620" s="2"/>
      <c r="K17620" s="2"/>
      <c r="L17620" s="2"/>
    </row>
    <row r="17621" spans="10:12">
      <c r="J17621" s="2"/>
      <c r="K17621" s="2"/>
      <c r="L17621" s="2"/>
    </row>
    <row r="17622" spans="10:12">
      <c r="J17622" s="2"/>
      <c r="K17622" s="2"/>
      <c r="L17622" s="2"/>
    </row>
    <row r="17623" spans="10:12">
      <c r="J17623" s="2"/>
      <c r="K17623" s="2"/>
      <c r="L17623" s="2"/>
    </row>
    <row r="17624" spans="10:12">
      <c r="J17624" s="2"/>
      <c r="K17624" s="2"/>
      <c r="L17624" s="2"/>
    </row>
    <row r="17625" spans="10:12">
      <c r="J17625" s="2"/>
      <c r="K17625" s="2"/>
      <c r="L17625" s="2"/>
    </row>
    <row r="17626" spans="10:12">
      <c r="J17626" s="2"/>
      <c r="K17626" s="2"/>
      <c r="L17626" s="2"/>
    </row>
    <row r="17627" spans="10:12">
      <c r="J17627" s="2"/>
      <c r="K17627" s="2"/>
      <c r="L17627" s="2"/>
    </row>
    <row r="17628" spans="10:12">
      <c r="J17628" s="2"/>
      <c r="K17628" s="2"/>
      <c r="L17628" s="2"/>
    </row>
    <row r="17629" spans="10:12">
      <c r="J17629" s="2"/>
      <c r="K17629" s="2"/>
      <c r="L17629" s="2"/>
    </row>
    <row r="17630" spans="10:12">
      <c r="J17630" s="2"/>
      <c r="K17630" s="2"/>
      <c r="L17630" s="2"/>
    </row>
    <row r="17631" spans="10:12">
      <c r="J17631" s="2"/>
      <c r="K17631" s="2"/>
      <c r="L17631" s="2"/>
    </row>
    <row r="17632" spans="10:12">
      <c r="J17632" s="2"/>
      <c r="K17632" s="2"/>
      <c r="L17632" s="2"/>
    </row>
    <row r="17633" spans="10:12">
      <c r="J17633" s="2"/>
      <c r="K17633" s="2"/>
      <c r="L17633" s="2"/>
    </row>
    <row r="17634" spans="10:12">
      <c r="J17634" s="2"/>
      <c r="K17634" s="2"/>
      <c r="L17634" s="2"/>
    </row>
    <row r="17635" spans="10:12">
      <c r="J17635" s="2"/>
      <c r="K17635" s="2"/>
      <c r="L17635" s="2"/>
    </row>
    <row r="17636" spans="10:12">
      <c r="J17636" s="2"/>
      <c r="K17636" s="2"/>
      <c r="L17636" s="2"/>
    </row>
    <row r="17637" spans="10:12">
      <c r="J17637" s="2"/>
      <c r="K17637" s="2"/>
      <c r="L17637" s="2"/>
    </row>
    <row r="17638" spans="10:12">
      <c r="J17638" s="2"/>
      <c r="K17638" s="2"/>
      <c r="L17638" s="2"/>
    </row>
    <row r="17639" spans="10:12">
      <c r="J17639" s="2"/>
      <c r="K17639" s="2"/>
      <c r="L17639" s="2"/>
    </row>
    <row r="17640" spans="10:12">
      <c r="J17640" s="2"/>
      <c r="K17640" s="2"/>
      <c r="L17640" s="2"/>
    </row>
    <row r="17641" spans="10:12">
      <c r="J17641" s="2"/>
      <c r="K17641" s="2"/>
      <c r="L17641" s="2"/>
    </row>
    <row r="17642" spans="10:12">
      <c r="J17642" s="2"/>
      <c r="K17642" s="2"/>
      <c r="L17642" s="2"/>
    </row>
    <row r="17643" spans="10:12">
      <c r="J17643" s="2"/>
      <c r="K17643" s="2"/>
      <c r="L17643" s="2"/>
    </row>
    <row r="17644" spans="10:12">
      <c r="J17644" s="2"/>
      <c r="K17644" s="2"/>
      <c r="L17644" s="2"/>
    </row>
    <row r="17645" spans="10:12">
      <c r="J17645" s="2"/>
      <c r="K17645" s="2"/>
      <c r="L17645" s="2"/>
    </row>
    <row r="17646" spans="10:12">
      <c r="J17646" s="2"/>
      <c r="K17646" s="2"/>
      <c r="L17646" s="2"/>
    </row>
    <row r="17647" spans="10:12">
      <c r="J17647" s="2"/>
      <c r="K17647" s="2"/>
      <c r="L17647" s="2"/>
    </row>
    <row r="17648" spans="10:12">
      <c r="J17648" s="2"/>
      <c r="K17648" s="2"/>
      <c r="L17648" s="2"/>
    </row>
    <row r="17649" spans="10:12">
      <c r="J17649" s="2"/>
      <c r="K17649" s="2"/>
      <c r="L17649" s="2"/>
    </row>
    <row r="17650" spans="10:12">
      <c r="J17650" s="2"/>
      <c r="K17650" s="2"/>
      <c r="L17650" s="2"/>
    </row>
    <row r="17651" spans="10:12">
      <c r="J17651" s="2"/>
      <c r="K17651" s="2"/>
      <c r="L17651" s="2"/>
    </row>
    <row r="17652" spans="10:12">
      <c r="J17652" s="2"/>
      <c r="K17652" s="2"/>
      <c r="L17652" s="2"/>
    </row>
    <row r="17653" spans="10:12">
      <c r="J17653" s="2"/>
      <c r="K17653" s="2"/>
      <c r="L17653" s="2"/>
    </row>
    <row r="17654" spans="10:12">
      <c r="J17654" s="2"/>
      <c r="K17654" s="2"/>
      <c r="L17654" s="2"/>
    </row>
    <row r="17655" spans="10:12">
      <c r="J17655" s="2"/>
      <c r="K17655" s="2"/>
      <c r="L17655" s="2"/>
    </row>
    <row r="17656" spans="10:12">
      <c r="J17656" s="2"/>
      <c r="K17656" s="2"/>
      <c r="L17656" s="2"/>
    </row>
    <row r="17657" spans="10:12">
      <c r="J17657" s="2"/>
      <c r="K17657" s="2"/>
      <c r="L17657" s="2"/>
    </row>
    <row r="17658" spans="10:12">
      <c r="J17658" s="2"/>
      <c r="K17658" s="2"/>
      <c r="L17658" s="2"/>
    </row>
    <row r="17659" spans="10:12">
      <c r="J17659" s="2"/>
      <c r="K17659" s="2"/>
      <c r="L17659" s="2"/>
    </row>
    <row r="17660" spans="10:12">
      <c r="J17660" s="2"/>
      <c r="K17660" s="2"/>
      <c r="L17660" s="2"/>
    </row>
    <row r="17661" spans="10:12">
      <c r="J17661" s="2"/>
      <c r="K17661" s="2"/>
      <c r="L17661" s="2"/>
    </row>
    <row r="17662" spans="10:12">
      <c r="J17662" s="2"/>
      <c r="K17662" s="2"/>
      <c r="L17662" s="2"/>
    </row>
    <row r="17663" spans="10:12">
      <c r="J17663" s="2"/>
      <c r="K17663" s="2"/>
      <c r="L17663" s="2"/>
    </row>
    <row r="17664" spans="10:12">
      <c r="J17664" s="2"/>
      <c r="K17664" s="2"/>
      <c r="L17664" s="2"/>
    </row>
    <row r="17665" spans="10:12">
      <c r="J17665" s="2"/>
      <c r="K17665" s="2"/>
      <c r="L17665" s="2"/>
    </row>
    <row r="17666" spans="10:12">
      <c r="J17666" s="2"/>
      <c r="K17666" s="2"/>
      <c r="L17666" s="2"/>
    </row>
    <row r="17667" spans="10:12">
      <c r="J17667" s="2"/>
      <c r="K17667" s="2"/>
      <c r="L17667" s="2"/>
    </row>
    <row r="17668" spans="10:12">
      <c r="J17668" s="2"/>
      <c r="K17668" s="2"/>
      <c r="L17668" s="2"/>
    </row>
    <row r="17669" spans="10:12">
      <c r="J17669" s="2"/>
      <c r="K17669" s="2"/>
      <c r="L17669" s="2"/>
    </row>
    <row r="17670" spans="10:12">
      <c r="J17670" s="2"/>
      <c r="K17670" s="2"/>
      <c r="L17670" s="2"/>
    </row>
    <row r="17671" spans="10:12">
      <c r="J17671" s="2"/>
      <c r="K17671" s="2"/>
      <c r="L17671" s="2"/>
    </row>
    <row r="17672" spans="10:12">
      <c r="J17672" s="2"/>
      <c r="K17672" s="2"/>
      <c r="L17672" s="2"/>
    </row>
    <row r="17673" spans="10:12">
      <c r="J17673" s="2"/>
      <c r="K17673" s="2"/>
      <c r="L17673" s="2"/>
    </row>
    <row r="17674" spans="10:12">
      <c r="J17674" s="2"/>
      <c r="K17674" s="2"/>
      <c r="L17674" s="2"/>
    </row>
    <row r="17675" spans="10:12">
      <c r="J17675" s="2"/>
      <c r="K17675" s="2"/>
      <c r="L17675" s="2"/>
    </row>
    <row r="17676" spans="10:12">
      <c r="J17676" s="2"/>
      <c r="K17676" s="2"/>
      <c r="L17676" s="2"/>
    </row>
    <row r="17677" spans="10:12">
      <c r="J17677" s="2"/>
      <c r="K17677" s="2"/>
      <c r="L17677" s="2"/>
    </row>
    <row r="17678" spans="10:12">
      <c r="J17678" s="2"/>
      <c r="K17678" s="2"/>
      <c r="L17678" s="2"/>
    </row>
    <row r="17679" spans="10:12">
      <c r="J17679" s="2"/>
      <c r="K17679" s="2"/>
      <c r="L17679" s="2"/>
    </row>
    <row r="17680" spans="10:12">
      <c r="J17680" s="2"/>
      <c r="K17680" s="2"/>
      <c r="L17680" s="2"/>
    </row>
    <row r="17681" spans="10:12">
      <c r="J17681" s="2"/>
      <c r="K17681" s="2"/>
      <c r="L17681" s="2"/>
    </row>
    <row r="17682" spans="10:12">
      <c r="J17682" s="2"/>
      <c r="K17682" s="2"/>
      <c r="L17682" s="2"/>
    </row>
    <row r="17683" spans="10:12">
      <c r="J17683" s="2"/>
      <c r="K17683" s="2"/>
      <c r="L17683" s="2"/>
    </row>
    <row r="17684" spans="10:12">
      <c r="J17684" s="2"/>
      <c r="K17684" s="2"/>
      <c r="L17684" s="2"/>
    </row>
    <row r="17685" spans="10:12">
      <c r="J17685" s="2"/>
      <c r="K17685" s="2"/>
      <c r="L17685" s="2"/>
    </row>
    <row r="17686" spans="10:12">
      <c r="J17686" s="2"/>
      <c r="K17686" s="2"/>
      <c r="L17686" s="2"/>
    </row>
    <row r="17687" spans="10:12">
      <c r="J17687" s="2"/>
      <c r="K17687" s="2"/>
      <c r="L17687" s="2"/>
    </row>
    <row r="17688" spans="10:12">
      <c r="J17688" s="2"/>
      <c r="K17688" s="2"/>
      <c r="L17688" s="2"/>
    </row>
    <row r="17689" spans="10:12">
      <c r="J17689" s="2"/>
      <c r="K17689" s="2"/>
      <c r="L17689" s="2"/>
    </row>
    <row r="17690" spans="10:12">
      <c r="J17690" s="2"/>
      <c r="K17690" s="2"/>
      <c r="L17690" s="2"/>
    </row>
    <row r="17691" spans="10:12">
      <c r="J17691" s="2"/>
      <c r="K17691" s="2"/>
      <c r="L17691" s="2"/>
    </row>
    <row r="17692" spans="10:12">
      <c r="J17692" s="2"/>
      <c r="K17692" s="2"/>
      <c r="L17692" s="2"/>
    </row>
    <row r="17693" spans="10:12">
      <c r="J17693" s="2"/>
      <c r="K17693" s="2"/>
      <c r="L17693" s="2"/>
    </row>
    <row r="17694" spans="10:12">
      <c r="J17694" s="2"/>
      <c r="K17694" s="2"/>
      <c r="L17694" s="2"/>
    </row>
    <row r="17695" spans="10:12">
      <c r="J17695" s="2"/>
      <c r="K17695" s="2"/>
      <c r="L17695" s="2"/>
    </row>
    <row r="17696" spans="10:12">
      <c r="J17696" s="2"/>
      <c r="K17696" s="2"/>
      <c r="L17696" s="2"/>
    </row>
    <row r="17697" spans="10:12">
      <c r="J17697" s="2"/>
      <c r="K17697" s="2"/>
      <c r="L17697" s="2"/>
    </row>
    <row r="17698" spans="10:12">
      <c r="J17698" s="2"/>
      <c r="K17698" s="2"/>
      <c r="L17698" s="2"/>
    </row>
    <row r="17699" spans="10:12">
      <c r="J17699" s="2"/>
      <c r="K17699" s="2"/>
      <c r="L17699" s="2"/>
    </row>
    <row r="17700" spans="10:12">
      <c r="J17700" s="2"/>
      <c r="K17700" s="2"/>
      <c r="L17700" s="2"/>
    </row>
    <row r="17701" spans="10:12">
      <c r="J17701" s="2"/>
      <c r="K17701" s="2"/>
      <c r="L17701" s="2"/>
    </row>
    <row r="17702" spans="10:12">
      <c r="J17702" s="2"/>
      <c r="K17702" s="2"/>
      <c r="L17702" s="2"/>
    </row>
    <row r="17703" spans="10:12">
      <c r="J17703" s="2"/>
      <c r="K17703" s="2"/>
      <c r="L17703" s="2"/>
    </row>
    <row r="17704" spans="10:12">
      <c r="J17704" s="2"/>
      <c r="K17704" s="2"/>
      <c r="L17704" s="2"/>
    </row>
    <row r="17705" spans="10:12">
      <c r="J17705" s="2"/>
      <c r="K17705" s="2"/>
      <c r="L17705" s="2"/>
    </row>
    <row r="17706" spans="10:12">
      <c r="J17706" s="2"/>
      <c r="K17706" s="2"/>
      <c r="L17706" s="2"/>
    </row>
    <row r="17707" spans="10:12">
      <c r="J17707" s="2"/>
      <c r="K17707" s="2"/>
      <c r="L17707" s="2"/>
    </row>
    <row r="17708" spans="10:12">
      <c r="J17708" s="2"/>
      <c r="K17708" s="2"/>
      <c r="L17708" s="2"/>
    </row>
    <row r="17709" spans="10:12">
      <c r="J17709" s="2"/>
      <c r="K17709" s="2"/>
      <c r="L17709" s="2"/>
    </row>
    <row r="17710" spans="10:12">
      <c r="J17710" s="2"/>
      <c r="K17710" s="2"/>
      <c r="L17710" s="2"/>
    </row>
    <row r="17711" spans="10:12">
      <c r="J17711" s="2"/>
      <c r="K17711" s="2"/>
      <c r="L17711" s="2"/>
    </row>
    <row r="17712" spans="10:12">
      <c r="J17712" s="2"/>
      <c r="K17712" s="2"/>
      <c r="L17712" s="2"/>
    </row>
    <row r="17713" spans="10:12">
      <c r="J17713" s="2"/>
      <c r="K17713" s="2"/>
      <c r="L17713" s="2"/>
    </row>
    <row r="17714" spans="10:12">
      <c r="J17714" s="2"/>
      <c r="K17714" s="2"/>
      <c r="L17714" s="2"/>
    </row>
    <row r="17715" spans="10:12">
      <c r="J17715" s="2"/>
      <c r="K17715" s="2"/>
      <c r="L17715" s="2"/>
    </row>
    <row r="17716" spans="10:12">
      <c r="J17716" s="2"/>
      <c r="K17716" s="2"/>
      <c r="L17716" s="2"/>
    </row>
    <row r="17717" spans="10:12">
      <c r="J17717" s="2"/>
      <c r="K17717" s="2"/>
      <c r="L17717" s="2"/>
    </row>
    <row r="17718" spans="10:12">
      <c r="J17718" s="2"/>
      <c r="K17718" s="2"/>
      <c r="L17718" s="2"/>
    </row>
    <row r="17719" spans="10:12">
      <c r="J17719" s="2"/>
      <c r="K17719" s="2"/>
      <c r="L17719" s="2"/>
    </row>
    <row r="17720" spans="10:12">
      <c r="J17720" s="2"/>
      <c r="K17720" s="2"/>
      <c r="L17720" s="2"/>
    </row>
    <row r="17721" spans="10:12">
      <c r="J17721" s="2"/>
      <c r="K17721" s="2"/>
      <c r="L17721" s="2"/>
    </row>
    <row r="17722" spans="10:12">
      <c r="J17722" s="2"/>
      <c r="K17722" s="2"/>
      <c r="L17722" s="2"/>
    </row>
    <row r="17723" spans="10:12">
      <c r="J17723" s="2"/>
      <c r="K17723" s="2"/>
      <c r="L17723" s="2"/>
    </row>
    <row r="17724" spans="10:12">
      <c r="J17724" s="2"/>
      <c r="K17724" s="2"/>
      <c r="L17724" s="2"/>
    </row>
    <row r="17725" spans="10:12">
      <c r="J17725" s="2"/>
      <c r="K17725" s="2"/>
      <c r="L17725" s="2"/>
    </row>
    <row r="17726" spans="10:12">
      <c r="J17726" s="2"/>
      <c r="K17726" s="2"/>
      <c r="L17726" s="2"/>
    </row>
    <row r="17727" spans="10:12">
      <c r="J17727" s="2"/>
      <c r="K17727" s="2"/>
      <c r="L17727" s="2"/>
    </row>
    <row r="17728" spans="10:12">
      <c r="J17728" s="2"/>
      <c r="K17728" s="2"/>
      <c r="L17728" s="2"/>
    </row>
    <row r="17729" spans="10:12">
      <c r="J17729" s="2"/>
      <c r="K17729" s="2"/>
      <c r="L17729" s="2"/>
    </row>
    <row r="17730" spans="10:12">
      <c r="J17730" s="2"/>
      <c r="K17730" s="2"/>
      <c r="L17730" s="2"/>
    </row>
    <row r="17731" spans="10:12">
      <c r="J17731" s="2"/>
      <c r="K17731" s="2"/>
      <c r="L17731" s="2"/>
    </row>
    <row r="17732" spans="10:12">
      <c r="J17732" s="2"/>
      <c r="K17732" s="2"/>
      <c r="L17732" s="2"/>
    </row>
    <row r="17733" spans="10:12">
      <c r="J17733" s="2"/>
      <c r="K17733" s="2"/>
      <c r="L17733" s="2"/>
    </row>
    <row r="17734" spans="10:12">
      <c r="J17734" s="2"/>
      <c r="K17734" s="2"/>
      <c r="L17734" s="2"/>
    </row>
    <row r="17735" spans="10:12">
      <c r="J17735" s="2"/>
      <c r="K17735" s="2"/>
      <c r="L17735" s="2"/>
    </row>
    <row r="17736" spans="10:12">
      <c r="J17736" s="2"/>
      <c r="K17736" s="2"/>
      <c r="L17736" s="2"/>
    </row>
    <row r="17737" spans="10:12">
      <c r="J17737" s="2"/>
      <c r="K17737" s="2"/>
      <c r="L17737" s="2"/>
    </row>
    <row r="17738" spans="10:12">
      <c r="J17738" s="2"/>
      <c r="K17738" s="2"/>
      <c r="L17738" s="2"/>
    </row>
    <row r="17739" spans="10:12">
      <c r="J17739" s="2"/>
      <c r="K17739" s="2"/>
      <c r="L17739" s="2"/>
    </row>
    <row r="17740" spans="10:12">
      <c r="J17740" s="2"/>
      <c r="K17740" s="2"/>
      <c r="L17740" s="2"/>
    </row>
    <row r="17741" spans="10:12">
      <c r="J17741" s="2"/>
      <c r="K17741" s="2"/>
      <c r="L17741" s="2"/>
    </row>
    <row r="17742" spans="10:12">
      <c r="J17742" s="2"/>
      <c r="K17742" s="2"/>
      <c r="L17742" s="2"/>
    </row>
    <row r="17743" spans="10:12">
      <c r="J17743" s="2"/>
      <c r="K17743" s="2"/>
      <c r="L17743" s="2"/>
    </row>
    <row r="17744" spans="10:12">
      <c r="J17744" s="2"/>
      <c r="K17744" s="2"/>
      <c r="L17744" s="2"/>
    </row>
    <row r="17745" spans="10:12">
      <c r="J17745" s="2"/>
      <c r="K17745" s="2"/>
      <c r="L17745" s="2"/>
    </row>
    <row r="17746" spans="10:12">
      <c r="J17746" s="2"/>
      <c r="K17746" s="2"/>
      <c r="L17746" s="2"/>
    </row>
    <row r="17747" spans="10:12">
      <c r="J17747" s="2"/>
      <c r="K17747" s="2"/>
      <c r="L17747" s="2"/>
    </row>
    <row r="17748" spans="10:12">
      <c r="J17748" s="2"/>
      <c r="K17748" s="2"/>
      <c r="L17748" s="2"/>
    </row>
    <row r="17749" spans="10:12">
      <c r="J17749" s="2"/>
      <c r="K17749" s="2"/>
      <c r="L17749" s="2"/>
    </row>
    <row r="17750" spans="10:12">
      <c r="J17750" s="2"/>
      <c r="K17750" s="2"/>
      <c r="L17750" s="2"/>
    </row>
    <row r="17751" spans="10:12">
      <c r="J17751" s="2"/>
      <c r="K17751" s="2"/>
      <c r="L17751" s="2"/>
    </row>
    <row r="17752" spans="10:12">
      <c r="J17752" s="2"/>
      <c r="K17752" s="2"/>
      <c r="L17752" s="2"/>
    </row>
    <row r="17753" spans="10:12">
      <c r="J17753" s="2"/>
      <c r="K17753" s="2"/>
      <c r="L17753" s="2"/>
    </row>
    <row r="17754" spans="10:12">
      <c r="J17754" s="2"/>
      <c r="K17754" s="2"/>
      <c r="L17754" s="2"/>
    </row>
    <row r="17755" spans="10:12">
      <c r="J17755" s="2"/>
      <c r="K17755" s="2"/>
      <c r="L17755" s="2"/>
    </row>
    <row r="17756" spans="10:12">
      <c r="J17756" s="2"/>
      <c r="K17756" s="2"/>
      <c r="L17756" s="2"/>
    </row>
    <row r="17757" spans="10:12">
      <c r="J17757" s="2"/>
      <c r="K17757" s="2"/>
      <c r="L17757" s="2"/>
    </row>
    <row r="17758" spans="10:12">
      <c r="J17758" s="2"/>
      <c r="K17758" s="2"/>
      <c r="L17758" s="2"/>
    </row>
    <row r="17759" spans="10:12">
      <c r="J17759" s="2"/>
      <c r="K17759" s="2"/>
      <c r="L17759" s="2"/>
    </row>
    <row r="17760" spans="10:12">
      <c r="J17760" s="2"/>
      <c r="K17760" s="2"/>
      <c r="L17760" s="2"/>
    </row>
    <row r="17761" spans="10:12">
      <c r="J17761" s="2"/>
      <c r="K17761" s="2"/>
      <c r="L17761" s="2"/>
    </row>
    <row r="17762" spans="10:12">
      <c r="J17762" s="2"/>
      <c r="K17762" s="2"/>
      <c r="L17762" s="2"/>
    </row>
    <row r="17763" spans="10:12">
      <c r="J17763" s="2"/>
      <c r="K17763" s="2"/>
      <c r="L17763" s="2"/>
    </row>
    <row r="17764" spans="10:12">
      <c r="J17764" s="2"/>
      <c r="K17764" s="2"/>
      <c r="L17764" s="2"/>
    </row>
    <row r="17765" spans="10:12">
      <c r="J17765" s="2"/>
      <c r="K17765" s="2"/>
      <c r="L17765" s="2"/>
    </row>
    <row r="17766" spans="10:12">
      <c r="J17766" s="2"/>
      <c r="K17766" s="2"/>
      <c r="L17766" s="2"/>
    </row>
    <row r="17767" spans="10:12">
      <c r="J17767" s="2"/>
      <c r="K17767" s="2"/>
      <c r="L17767" s="2"/>
    </row>
    <row r="17768" spans="10:12">
      <c r="J17768" s="2"/>
      <c r="K17768" s="2"/>
      <c r="L17768" s="2"/>
    </row>
    <row r="17769" spans="10:12">
      <c r="J17769" s="2"/>
      <c r="K17769" s="2"/>
      <c r="L17769" s="2"/>
    </row>
    <row r="17770" spans="10:12">
      <c r="J17770" s="2"/>
      <c r="K17770" s="2"/>
      <c r="L17770" s="2"/>
    </row>
    <row r="17771" spans="10:12">
      <c r="J17771" s="2"/>
      <c r="K17771" s="2"/>
      <c r="L17771" s="2"/>
    </row>
    <row r="17772" spans="10:12">
      <c r="J17772" s="2"/>
      <c r="K17772" s="2"/>
      <c r="L17772" s="2"/>
    </row>
    <row r="17773" spans="10:12">
      <c r="J17773" s="2"/>
      <c r="K17773" s="2"/>
      <c r="L17773" s="2"/>
    </row>
    <row r="17774" spans="10:12">
      <c r="J17774" s="2"/>
      <c r="K17774" s="2"/>
      <c r="L17774" s="2"/>
    </row>
    <row r="17775" spans="10:12">
      <c r="J17775" s="2"/>
      <c r="K17775" s="2"/>
      <c r="L17775" s="2"/>
    </row>
    <row r="17776" spans="10:12">
      <c r="J17776" s="2"/>
      <c r="K17776" s="2"/>
      <c r="L17776" s="2"/>
    </row>
    <row r="17777" spans="10:12">
      <c r="J17777" s="2"/>
      <c r="K17777" s="2"/>
      <c r="L17777" s="2"/>
    </row>
    <row r="17778" spans="10:12">
      <c r="J17778" s="2"/>
      <c r="K17778" s="2"/>
      <c r="L17778" s="2"/>
    </row>
    <row r="17779" spans="10:12">
      <c r="J17779" s="2"/>
      <c r="K17779" s="2"/>
      <c r="L17779" s="2"/>
    </row>
    <row r="17780" spans="10:12">
      <c r="J17780" s="2"/>
      <c r="K17780" s="2"/>
      <c r="L17780" s="2"/>
    </row>
    <row r="17781" spans="10:12">
      <c r="J17781" s="2"/>
      <c r="K17781" s="2"/>
      <c r="L17781" s="2"/>
    </row>
    <row r="17782" spans="10:12">
      <c r="J17782" s="2"/>
      <c r="K17782" s="2"/>
      <c r="L17782" s="2"/>
    </row>
    <row r="17783" spans="10:12">
      <c r="J17783" s="2"/>
      <c r="K17783" s="2"/>
      <c r="L17783" s="2"/>
    </row>
    <row r="17784" spans="10:12">
      <c r="J17784" s="2"/>
      <c r="K17784" s="2"/>
      <c r="L17784" s="2"/>
    </row>
    <row r="17785" spans="10:12">
      <c r="J17785" s="2"/>
      <c r="K17785" s="2"/>
      <c r="L17785" s="2"/>
    </row>
    <row r="17786" spans="10:12">
      <c r="J17786" s="2"/>
      <c r="K17786" s="2"/>
      <c r="L17786" s="2"/>
    </row>
    <row r="17787" spans="10:12">
      <c r="J17787" s="2"/>
      <c r="K17787" s="2"/>
      <c r="L17787" s="2"/>
    </row>
    <row r="17788" spans="10:12">
      <c r="J17788" s="2"/>
      <c r="K17788" s="2"/>
      <c r="L17788" s="2"/>
    </row>
    <row r="17789" spans="10:12">
      <c r="J17789" s="2"/>
      <c r="K17789" s="2"/>
      <c r="L17789" s="2"/>
    </row>
    <row r="17790" spans="10:12">
      <c r="J17790" s="2"/>
      <c r="K17790" s="2"/>
      <c r="L17790" s="2"/>
    </row>
    <row r="17791" spans="10:12">
      <c r="J17791" s="2"/>
      <c r="K17791" s="2"/>
      <c r="L17791" s="2"/>
    </row>
    <row r="17792" spans="10:12">
      <c r="J17792" s="2"/>
      <c r="K17792" s="2"/>
      <c r="L17792" s="2"/>
    </row>
    <row r="17793" spans="10:12">
      <c r="J17793" s="2"/>
      <c r="K17793" s="2"/>
      <c r="L17793" s="2"/>
    </row>
    <row r="17794" spans="10:12">
      <c r="J17794" s="2"/>
      <c r="K17794" s="2"/>
      <c r="L17794" s="2"/>
    </row>
    <row r="17795" spans="10:12">
      <c r="J17795" s="2"/>
      <c r="K17795" s="2"/>
      <c r="L17795" s="2"/>
    </row>
    <row r="17796" spans="10:12">
      <c r="J17796" s="2"/>
      <c r="K17796" s="2"/>
      <c r="L17796" s="2"/>
    </row>
    <row r="17797" spans="10:12">
      <c r="J17797" s="2"/>
      <c r="K17797" s="2"/>
      <c r="L17797" s="2"/>
    </row>
    <row r="17798" spans="10:12">
      <c r="J17798" s="2"/>
      <c r="K17798" s="2"/>
      <c r="L17798" s="2"/>
    </row>
    <row r="17799" spans="10:12">
      <c r="J17799" s="2"/>
      <c r="K17799" s="2"/>
      <c r="L17799" s="2"/>
    </row>
    <row r="17800" spans="10:12">
      <c r="J17800" s="2"/>
      <c r="K17800" s="2"/>
      <c r="L17800" s="2"/>
    </row>
    <row r="17801" spans="10:12">
      <c r="J17801" s="2"/>
      <c r="K17801" s="2"/>
      <c r="L17801" s="2"/>
    </row>
    <row r="17802" spans="10:12">
      <c r="J17802" s="2"/>
      <c r="K17802" s="2"/>
      <c r="L17802" s="2"/>
    </row>
    <row r="17803" spans="10:12">
      <c r="J17803" s="2"/>
      <c r="K17803" s="2"/>
      <c r="L17803" s="2"/>
    </row>
    <row r="17804" spans="10:12">
      <c r="J17804" s="2"/>
      <c r="K17804" s="2"/>
      <c r="L17804" s="2"/>
    </row>
    <row r="17805" spans="10:12">
      <c r="J17805" s="2"/>
      <c r="K17805" s="2"/>
      <c r="L17805" s="2"/>
    </row>
    <row r="17806" spans="10:12">
      <c r="J17806" s="2"/>
      <c r="K17806" s="2"/>
      <c r="L17806" s="2"/>
    </row>
    <row r="17807" spans="10:12">
      <c r="J17807" s="2"/>
      <c r="K17807" s="2"/>
      <c r="L17807" s="2"/>
    </row>
    <row r="17808" spans="10:12">
      <c r="J17808" s="2"/>
      <c r="K17808" s="2"/>
      <c r="L17808" s="2"/>
    </row>
    <row r="17809" spans="10:12">
      <c r="J17809" s="2"/>
      <c r="K17809" s="2"/>
      <c r="L17809" s="2"/>
    </row>
    <row r="17810" spans="10:12">
      <c r="J17810" s="2"/>
      <c r="K17810" s="2"/>
      <c r="L17810" s="2"/>
    </row>
    <row r="17811" spans="10:12">
      <c r="J17811" s="2"/>
      <c r="K17811" s="2"/>
      <c r="L17811" s="2"/>
    </row>
    <row r="17812" spans="10:12">
      <c r="J17812" s="2"/>
      <c r="K17812" s="2"/>
      <c r="L17812" s="2"/>
    </row>
    <row r="17813" spans="10:12">
      <c r="J17813" s="2"/>
      <c r="K17813" s="2"/>
      <c r="L17813" s="2"/>
    </row>
    <row r="17814" spans="10:12">
      <c r="J17814" s="2"/>
      <c r="K17814" s="2"/>
      <c r="L17814" s="2"/>
    </row>
    <row r="17815" spans="10:12">
      <c r="J17815" s="2"/>
      <c r="K17815" s="2"/>
      <c r="L17815" s="2"/>
    </row>
    <row r="17816" spans="10:12">
      <c r="J17816" s="2"/>
      <c r="K17816" s="2"/>
      <c r="L17816" s="2"/>
    </row>
    <row r="17817" spans="10:12">
      <c r="J17817" s="2"/>
      <c r="K17817" s="2"/>
      <c r="L17817" s="2"/>
    </row>
    <row r="17818" spans="10:12">
      <c r="J17818" s="2"/>
      <c r="K17818" s="2"/>
      <c r="L17818" s="2"/>
    </row>
    <row r="17819" spans="10:12">
      <c r="J17819" s="2"/>
      <c r="K17819" s="2"/>
      <c r="L17819" s="2"/>
    </row>
    <row r="17820" spans="10:12">
      <c r="J17820" s="2"/>
      <c r="K17820" s="2"/>
      <c r="L17820" s="2"/>
    </row>
    <row r="17821" spans="10:12">
      <c r="J17821" s="2"/>
      <c r="K17821" s="2"/>
      <c r="L17821" s="2"/>
    </row>
    <row r="17822" spans="10:12">
      <c r="J17822" s="2"/>
      <c r="K17822" s="2"/>
      <c r="L17822" s="2"/>
    </row>
    <row r="17823" spans="10:12">
      <c r="J17823" s="2"/>
      <c r="K17823" s="2"/>
      <c r="L17823" s="2"/>
    </row>
    <row r="17824" spans="10:12">
      <c r="J17824" s="2"/>
      <c r="K17824" s="2"/>
      <c r="L17824" s="2"/>
    </row>
    <row r="17825" spans="10:12">
      <c r="J17825" s="2"/>
      <c r="K17825" s="2"/>
      <c r="L17825" s="2"/>
    </row>
    <row r="17826" spans="10:12">
      <c r="J17826" s="2"/>
      <c r="K17826" s="2"/>
      <c r="L17826" s="2"/>
    </row>
    <row r="17827" spans="10:12">
      <c r="J17827" s="2"/>
      <c r="K17827" s="2"/>
      <c r="L17827" s="2"/>
    </row>
    <row r="17828" spans="10:12">
      <c r="J17828" s="2"/>
      <c r="K17828" s="2"/>
      <c r="L17828" s="2"/>
    </row>
    <row r="17829" spans="10:12">
      <c r="J17829" s="2"/>
      <c r="K17829" s="2"/>
      <c r="L17829" s="2"/>
    </row>
    <row r="17830" spans="10:12">
      <c r="J17830" s="2"/>
      <c r="K17830" s="2"/>
      <c r="L17830" s="2"/>
    </row>
    <row r="17831" spans="10:12">
      <c r="J17831" s="2"/>
      <c r="K17831" s="2"/>
      <c r="L17831" s="2"/>
    </row>
    <row r="17832" spans="10:12">
      <c r="J17832" s="2"/>
      <c r="K17832" s="2"/>
      <c r="L17832" s="2"/>
    </row>
    <row r="17833" spans="10:12">
      <c r="J17833" s="2"/>
      <c r="K17833" s="2"/>
      <c r="L17833" s="2"/>
    </row>
    <row r="17834" spans="10:12">
      <c r="J17834" s="2"/>
      <c r="K17834" s="2"/>
      <c r="L17834" s="2"/>
    </row>
    <row r="17835" spans="10:12">
      <c r="J17835" s="2"/>
      <c r="K17835" s="2"/>
      <c r="L17835" s="2"/>
    </row>
    <row r="17836" spans="10:12">
      <c r="J17836" s="2"/>
      <c r="K17836" s="2"/>
      <c r="L17836" s="2"/>
    </row>
    <row r="17837" spans="10:12">
      <c r="J17837" s="2"/>
      <c r="K17837" s="2"/>
      <c r="L17837" s="2"/>
    </row>
    <row r="17838" spans="10:12">
      <c r="J17838" s="2"/>
      <c r="K17838" s="2"/>
      <c r="L17838" s="2"/>
    </row>
    <row r="17839" spans="10:12">
      <c r="J17839" s="2"/>
      <c r="K17839" s="2"/>
      <c r="L17839" s="2"/>
    </row>
    <row r="17840" spans="10:12">
      <c r="J17840" s="2"/>
      <c r="K17840" s="2"/>
      <c r="L17840" s="2"/>
    </row>
    <row r="17841" spans="10:12">
      <c r="J17841" s="2"/>
      <c r="K17841" s="2"/>
      <c r="L17841" s="2"/>
    </row>
    <row r="17842" spans="10:12">
      <c r="J17842" s="2"/>
      <c r="K17842" s="2"/>
      <c r="L17842" s="2"/>
    </row>
    <row r="17843" spans="10:12">
      <c r="J17843" s="2"/>
      <c r="K17843" s="2"/>
      <c r="L17843" s="2"/>
    </row>
    <row r="17844" spans="10:12">
      <c r="J17844" s="2"/>
      <c r="K17844" s="2"/>
      <c r="L17844" s="2"/>
    </row>
    <row r="17845" spans="10:12">
      <c r="J17845" s="2"/>
      <c r="K17845" s="2"/>
      <c r="L17845" s="2"/>
    </row>
    <row r="17846" spans="10:12">
      <c r="J17846" s="2"/>
      <c r="K17846" s="2"/>
      <c r="L17846" s="2"/>
    </row>
    <row r="17847" spans="10:12">
      <c r="J17847" s="2"/>
      <c r="K17847" s="2"/>
      <c r="L17847" s="2"/>
    </row>
    <row r="17848" spans="10:12">
      <c r="J17848" s="2"/>
      <c r="K17848" s="2"/>
      <c r="L17848" s="2"/>
    </row>
    <row r="17849" spans="10:12">
      <c r="J17849" s="2"/>
      <c r="K17849" s="2"/>
      <c r="L17849" s="2"/>
    </row>
    <row r="17850" spans="10:12">
      <c r="J17850" s="2"/>
      <c r="K17850" s="2"/>
      <c r="L17850" s="2"/>
    </row>
    <row r="17851" spans="10:12">
      <c r="J17851" s="2"/>
      <c r="K17851" s="2"/>
      <c r="L17851" s="2"/>
    </row>
    <row r="17852" spans="10:12">
      <c r="J17852" s="2"/>
      <c r="K17852" s="2"/>
      <c r="L17852" s="2"/>
    </row>
    <row r="17853" spans="10:12">
      <c r="J17853" s="2"/>
      <c r="K17853" s="2"/>
      <c r="L17853" s="2"/>
    </row>
    <row r="17854" spans="10:12">
      <c r="J17854" s="2"/>
      <c r="K17854" s="2"/>
      <c r="L17854" s="2"/>
    </row>
    <row r="17855" spans="10:12">
      <c r="J17855" s="2"/>
      <c r="K17855" s="2"/>
      <c r="L17855" s="2"/>
    </row>
    <row r="17856" spans="10:12">
      <c r="J17856" s="2"/>
      <c r="K17856" s="2"/>
      <c r="L17856" s="2"/>
    </row>
    <row r="17857" spans="10:12">
      <c r="J17857" s="2"/>
      <c r="K17857" s="2"/>
      <c r="L17857" s="2"/>
    </row>
    <row r="17858" spans="10:12">
      <c r="J17858" s="2"/>
      <c r="K17858" s="2"/>
      <c r="L17858" s="2"/>
    </row>
    <row r="17859" spans="10:12">
      <c r="J17859" s="2"/>
      <c r="K17859" s="2"/>
      <c r="L17859" s="2"/>
    </row>
    <row r="17860" spans="10:12">
      <c r="J17860" s="2"/>
      <c r="K17860" s="2"/>
      <c r="L17860" s="2"/>
    </row>
    <row r="17861" spans="10:12">
      <c r="J17861" s="2"/>
      <c r="K17861" s="2"/>
      <c r="L17861" s="2"/>
    </row>
    <row r="17862" spans="10:12">
      <c r="J17862" s="2"/>
      <c r="K17862" s="2"/>
      <c r="L17862" s="2"/>
    </row>
    <row r="17863" spans="10:12">
      <c r="J17863" s="2"/>
      <c r="K17863" s="2"/>
      <c r="L17863" s="2"/>
    </row>
    <row r="17864" spans="10:12">
      <c r="J17864" s="2"/>
      <c r="K17864" s="2"/>
      <c r="L17864" s="2"/>
    </row>
    <row r="17865" spans="10:12">
      <c r="J17865" s="2"/>
      <c r="K17865" s="2"/>
      <c r="L17865" s="2"/>
    </row>
    <row r="17866" spans="10:12">
      <c r="J17866" s="2"/>
      <c r="K17866" s="2"/>
      <c r="L17866" s="2"/>
    </row>
    <row r="17867" spans="10:12">
      <c r="J17867" s="2"/>
      <c r="K17867" s="2"/>
      <c r="L17867" s="2"/>
    </row>
    <row r="17868" spans="10:12">
      <c r="J17868" s="2"/>
      <c r="K17868" s="2"/>
      <c r="L17868" s="2"/>
    </row>
    <row r="17869" spans="10:12">
      <c r="J17869" s="2"/>
      <c r="K17869" s="2"/>
      <c r="L17869" s="2"/>
    </row>
    <row r="17870" spans="10:12">
      <c r="J17870" s="2"/>
      <c r="K17870" s="2"/>
      <c r="L17870" s="2"/>
    </row>
    <row r="17871" spans="10:12">
      <c r="J17871" s="2"/>
      <c r="K17871" s="2"/>
      <c r="L17871" s="2"/>
    </row>
    <row r="17872" spans="10:12">
      <c r="J17872" s="2"/>
      <c r="K17872" s="2"/>
      <c r="L17872" s="2"/>
    </row>
    <row r="17873" spans="10:12">
      <c r="J17873" s="2"/>
      <c r="K17873" s="2"/>
      <c r="L17873" s="2"/>
    </row>
    <row r="17874" spans="10:12">
      <c r="J17874" s="2"/>
      <c r="K17874" s="2"/>
      <c r="L17874" s="2"/>
    </row>
    <row r="17875" spans="10:12">
      <c r="J17875" s="2"/>
      <c r="K17875" s="2"/>
      <c r="L17875" s="2"/>
    </row>
    <row r="17876" spans="10:12">
      <c r="J17876" s="2"/>
      <c r="K17876" s="2"/>
      <c r="L17876" s="2"/>
    </row>
    <row r="17877" spans="10:12">
      <c r="J17877" s="2"/>
      <c r="K17877" s="2"/>
      <c r="L17877" s="2"/>
    </row>
    <row r="17878" spans="10:12">
      <c r="J17878" s="2"/>
      <c r="K17878" s="2"/>
      <c r="L17878" s="2"/>
    </row>
    <row r="17879" spans="10:12">
      <c r="J17879" s="2"/>
      <c r="K17879" s="2"/>
      <c r="L17879" s="2"/>
    </row>
    <row r="17880" spans="10:12">
      <c r="J17880" s="2"/>
      <c r="K17880" s="2"/>
      <c r="L17880" s="2"/>
    </row>
    <row r="17881" spans="10:12">
      <c r="J17881" s="2"/>
      <c r="K17881" s="2"/>
      <c r="L17881" s="2"/>
    </row>
    <row r="17882" spans="10:12">
      <c r="J17882" s="2"/>
      <c r="K17882" s="2"/>
      <c r="L17882" s="2"/>
    </row>
    <row r="17883" spans="10:12">
      <c r="J17883" s="2"/>
      <c r="K17883" s="2"/>
      <c r="L17883" s="2"/>
    </row>
    <row r="17884" spans="10:12">
      <c r="J17884" s="2"/>
      <c r="K17884" s="2"/>
      <c r="L17884" s="2"/>
    </row>
    <row r="17885" spans="10:12">
      <c r="J17885" s="2"/>
      <c r="K17885" s="2"/>
      <c r="L17885" s="2"/>
    </row>
    <row r="17886" spans="10:12">
      <c r="J17886" s="2"/>
      <c r="K17886" s="2"/>
      <c r="L17886" s="2"/>
    </row>
    <row r="17887" spans="10:12">
      <c r="J17887" s="2"/>
      <c r="K17887" s="2"/>
      <c r="L17887" s="2"/>
    </row>
    <row r="17888" spans="10:12">
      <c r="J17888" s="2"/>
      <c r="K17888" s="2"/>
      <c r="L17888" s="2"/>
    </row>
    <row r="17889" spans="10:12">
      <c r="J17889" s="2"/>
      <c r="K17889" s="2"/>
      <c r="L17889" s="2"/>
    </row>
    <row r="17890" spans="10:12">
      <c r="J17890" s="2"/>
      <c r="K17890" s="2"/>
      <c r="L17890" s="2"/>
    </row>
    <row r="17891" spans="10:12">
      <c r="J17891" s="2"/>
      <c r="K17891" s="2"/>
      <c r="L17891" s="2"/>
    </row>
    <row r="17892" spans="10:12">
      <c r="J17892" s="2"/>
      <c r="K17892" s="2"/>
      <c r="L17892" s="2"/>
    </row>
    <row r="17893" spans="10:12">
      <c r="J17893" s="2"/>
      <c r="K17893" s="2"/>
      <c r="L17893" s="2"/>
    </row>
    <row r="17894" spans="10:12">
      <c r="J17894" s="2"/>
      <c r="K17894" s="2"/>
      <c r="L17894" s="2"/>
    </row>
    <row r="17895" spans="10:12">
      <c r="J17895" s="2"/>
      <c r="K17895" s="2"/>
      <c r="L17895" s="2"/>
    </row>
    <row r="17896" spans="10:12">
      <c r="J17896" s="2"/>
      <c r="K17896" s="2"/>
      <c r="L17896" s="2"/>
    </row>
    <row r="17897" spans="10:12">
      <c r="J17897" s="2"/>
      <c r="K17897" s="2"/>
      <c r="L17897" s="2"/>
    </row>
    <row r="17898" spans="10:12">
      <c r="J17898" s="2"/>
      <c r="K17898" s="2"/>
      <c r="L17898" s="2"/>
    </row>
    <row r="17899" spans="10:12">
      <c r="J17899" s="2"/>
      <c r="K17899" s="2"/>
      <c r="L17899" s="2"/>
    </row>
    <row r="17900" spans="10:12">
      <c r="J17900" s="2"/>
      <c r="K17900" s="2"/>
      <c r="L17900" s="2"/>
    </row>
    <row r="17901" spans="10:12">
      <c r="J17901" s="2"/>
      <c r="K17901" s="2"/>
      <c r="L17901" s="2"/>
    </row>
    <row r="17902" spans="10:12">
      <c r="J17902" s="2"/>
      <c r="K17902" s="2"/>
      <c r="L17902" s="2"/>
    </row>
    <row r="17903" spans="10:12">
      <c r="J17903" s="2"/>
      <c r="K17903" s="2"/>
      <c r="L17903" s="2"/>
    </row>
    <row r="17904" spans="10:12">
      <c r="J17904" s="2"/>
      <c r="K17904" s="2"/>
      <c r="L17904" s="2"/>
    </row>
    <row r="17905" spans="10:12">
      <c r="J17905" s="2"/>
      <c r="K17905" s="2"/>
      <c r="L17905" s="2"/>
    </row>
    <row r="17906" spans="10:12">
      <c r="J17906" s="2"/>
      <c r="K17906" s="2"/>
      <c r="L17906" s="2"/>
    </row>
    <row r="17907" spans="10:12">
      <c r="J17907" s="2"/>
      <c r="K17907" s="2"/>
      <c r="L17907" s="2"/>
    </row>
    <row r="17908" spans="10:12">
      <c r="J17908" s="2"/>
      <c r="K17908" s="2"/>
      <c r="L17908" s="2"/>
    </row>
    <row r="17909" spans="10:12">
      <c r="J17909" s="2"/>
      <c r="K17909" s="2"/>
      <c r="L17909" s="2"/>
    </row>
    <row r="17910" spans="10:12">
      <c r="J17910" s="2"/>
      <c r="K17910" s="2"/>
      <c r="L17910" s="2"/>
    </row>
    <row r="17911" spans="10:12">
      <c r="J17911" s="2"/>
      <c r="K17911" s="2"/>
      <c r="L17911" s="2"/>
    </row>
    <row r="17912" spans="10:12">
      <c r="J17912" s="2"/>
      <c r="K17912" s="2"/>
      <c r="L17912" s="2"/>
    </row>
    <row r="17913" spans="10:12">
      <c r="J17913" s="2"/>
      <c r="K17913" s="2"/>
      <c r="L17913" s="2"/>
    </row>
    <row r="17914" spans="10:12">
      <c r="J17914" s="2"/>
      <c r="K17914" s="2"/>
      <c r="L17914" s="2"/>
    </row>
    <row r="17915" spans="10:12">
      <c r="J17915" s="2"/>
      <c r="K17915" s="2"/>
      <c r="L17915" s="2"/>
    </row>
    <row r="17916" spans="10:12">
      <c r="J17916" s="2"/>
      <c r="K17916" s="2"/>
      <c r="L17916" s="2"/>
    </row>
    <row r="17917" spans="10:12">
      <c r="J17917" s="2"/>
      <c r="K17917" s="2"/>
      <c r="L17917" s="2"/>
    </row>
    <row r="17918" spans="10:12">
      <c r="J17918" s="2"/>
      <c r="K17918" s="2"/>
      <c r="L17918" s="2"/>
    </row>
    <row r="17919" spans="10:12">
      <c r="J17919" s="2"/>
      <c r="K17919" s="2"/>
      <c r="L17919" s="2"/>
    </row>
    <row r="17920" spans="10:12">
      <c r="J17920" s="2"/>
      <c r="K17920" s="2"/>
      <c r="L17920" s="2"/>
    </row>
    <row r="17921" spans="10:12">
      <c r="J17921" s="2"/>
      <c r="K17921" s="2"/>
      <c r="L17921" s="2"/>
    </row>
    <row r="17922" spans="10:12">
      <c r="J17922" s="2"/>
      <c r="K17922" s="2"/>
      <c r="L17922" s="2"/>
    </row>
    <row r="17923" spans="10:12">
      <c r="J17923" s="2"/>
      <c r="K17923" s="2"/>
      <c r="L17923" s="2"/>
    </row>
    <row r="17924" spans="10:12">
      <c r="J17924" s="2"/>
      <c r="K17924" s="2"/>
      <c r="L17924" s="2"/>
    </row>
    <row r="17925" spans="10:12">
      <c r="J17925" s="2"/>
      <c r="K17925" s="2"/>
      <c r="L17925" s="2"/>
    </row>
    <row r="17926" spans="10:12">
      <c r="J17926" s="2"/>
      <c r="K17926" s="2"/>
      <c r="L17926" s="2"/>
    </row>
    <row r="17927" spans="10:12">
      <c r="J17927" s="2"/>
      <c r="K17927" s="2"/>
      <c r="L17927" s="2"/>
    </row>
    <row r="17928" spans="10:12">
      <c r="J17928" s="2"/>
      <c r="K17928" s="2"/>
      <c r="L17928" s="2"/>
    </row>
    <row r="17929" spans="10:12">
      <c r="J17929" s="2"/>
      <c r="K17929" s="2"/>
      <c r="L17929" s="2"/>
    </row>
    <row r="17930" spans="10:12">
      <c r="J17930" s="2"/>
      <c r="K17930" s="2"/>
      <c r="L17930" s="2"/>
    </row>
    <row r="17931" spans="10:12">
      <c r="J17931" s="2"/>
      <c r="K17931" s="2"/>
      <c r="L17931" s="2"/>
    </row>
    <row r="17932" spans="10:12">
      <c r="J17932" s="2"/>
      <c r="K17932" s="2"/>
      <c r="L17932" s="2"/>
    </row>
    <row r="17933" spans="10:12">
      <c r="J17933" s="2"/>
      <c r="K17933" s="2"/>
      <c r="L17933" s="2"/>
    </row>
    <row r="17934" spans="10:12">
      <c r="J17934" s="2"/>
      <c r="K17934" s="2"/>
      <c r="L17934" s="2"/>
    </row>
    <row r="17935" spans="10:12">
      <c r="J17935" s="2"/>
      <c r="K17935" s="2"/>
      <c r="L17935" s="2"/>
    </row>
    <row r="17936" spans="10:12">
      <c r="J17936" s="2"/>
      <c r="K17936" s="2"/>
      <c r="L17936" s="2"/>
    </row>
    <row r="17937" spans="10:12">
      <c r="J17937" s="2"/>
      <c r="K17937" s="2"/>
      <c r="L17937" s="2"/>
    </row>
    <row r="17938" spans="10:12">
      <c r="J17938" s="2"/>
      <c r="K17938" s="2"/>
      <c r="L17938" s="2"/>
    </row>
    <row r="17939" spans="10:12">
      <c r="J17939" s="2"/>
      <c r="K17939" s="2"/>
      <c r="L17939" s="2"/>
    </row>
    <row r="17940" spans="10:12">
      <c r="J17940" s="2"/>
      <c r="K17940" s="2"/>
      <c r="L17940" s="2"/>
    </row>
    <row r="17941" spans="10:12">
      <c r="J17941" s="2"/>
      <c r="K17941" s="2"/>
      <c r="L17941" s="2"/>
    </row>
    <row r="17942" spans="10:12">
      <c r="J17942" s="2"/>
      <c r="K17942" s="2"/>
      <c r="L17942" s="2"/>
    </row>
    <row r="17943" spans="10:12">
      <c r="J17943" s="2"/>
      <c r="K17943" s="2"/>
      <c r="L17943" s="2"/>
    </row>
    <row r="17944" spans="10:12">
      <c r="J17944" s="2"/>
      <c r="K17944" s="2"/>
      <c r="L17944" s="2"/>
    </row>
    <row r="17945" spans="10:12">
      <c r="J17945" s="2"/>
      <c r="K17945" s="2"/>
      <c r="L17945" s="2"/>
    </row>
    <row r="17946" spans="10:12">
      <c r="J17946" s="2"/>
      <c r="K17946" s="2"/>
      <c r="L17946" s="2"/>
    </row>
    <row r="17947" spans="10:12">
      <c r="J17947" s="2"/>
      <c r="K17947" s="2"/>
      <c r="L17947" s="2"/>
    </row>
    <row r="17948" spans="10:12">
      <c r="J17948" s="2"/>
      <c r="K17948" s="2"/>
      <c r="L17948" s="2"/>
    </row>
    <row r="17949" spans="10:12">
      <c r="J17949" s="2"/>
      <c r="K17949" s="2"/>
      <c r="L17949" s="2"/>
    </row>
    <row r="17950" spans="10:12">
      <c r="J17950" s="2"/>
      <c r="K17950" s="2"/>
      <c r="L17950" s="2"/>
    </row>
    <row r="17951" spans="10:12">
      <c r="J17951" s="2"/>
      <c r="K17951" s="2"/>
      <c r="L17951" s="2"/>
    </row>
    <row r="17952" spans="10:12">
      <c r="J17952" s="2"/>
      <c r="K17952" s="2"/>
      <c r="L17952" s="2"/>
    </row>
    <row r="17953" spans="10:12">
      <c r="J17953" s="2"/>
      <c r="K17953" s="2"/>
      <c r="L17953" s="2"/>
    </row>
    <row r="17954" spans="10:12">
      <c r="J17954" s="2"/>
      <c r="K17954" s="2"/>
      <c r="L17954" s="2"/>
    </row>
    <row r="17955" spans="10:12">
      <c r="J17955" s="2"/>
      <c r="K17955" s="2"/>
      <c r="L17955" s="2"/>
    </row>
    <row r="17956" spans="10:12">
      <c r="J17956" s="2"/>
      <c r="K17956" s="2"/>
      <c r="L17956" s="2"/>
    </row>
    <row r="17957" spans="10:12">
      <c r="J17957" s="2"/>
      <c r="K17957" s="2"/>
      <c r="L17957" s="2"/>
    </row>
    <row r="17958" spans="10:12">
      <c r="J17958" s="2"/>
      <c r="K17958" s="2"/>
      <c r="L17958" s="2"/>
    </row>
    <row r="17959" spans="10:12">
      <c r="J17959" s="2"/>
      <c r="K17959" s="2"/>
      <c r="L17959" s="2"/>
    </row>
    <row r="17960" spans="10:12">
      <c r="J17960" s="2"/>
      <c r="K17960" s="2"/>
      <c r="L17960" s="2"/>
    </row>
    <row r="17961" spans="10:12">
      <c r="J17961" s="2"/>
      <c r="K17961" s="2"/>
      <c r="L17961" s="2"/>
    </row>
    <row r="17962" spans="10:12">
      <c r="J17962" s="2"/>
      <c r="K17962" s="2"/>
      <c r="L17962" s="2"/>
    </row>
    <row r="17963" spans="10:12">
      <c r="J17963" s="2"/>
      <c r="K17963" s="2"/>
      <c r="L17963" s="2"/>
    </row>
    <row r="17964" spans="10:12">
      <c r="J17964" s="2"/>
      <c r="K17964" s="2"/>
      <c r="L17964" s="2"/>
    </row>
    <row r="17965" spans="10:12">
      <c r="J17965" s="2"/>
      <c r="K17965" s="2"/>
      <c r="L17965" s="2"/>
    </row>
    <row r="17966" spans="10:12">
      <c r="J17966" s="2"/>
      <c r="K17966" s="2"/>
      <c r="L17966" s="2"/>
    </row>
    <row r="17967" spans="10:12">
      <c r="J17967" s="2"/>
      <c r="K17967" s="2"/>
      <c r="L17967" s="2"/>
    </row>
    <row r="17968" spans="10:12">
      <c r="J17968" s="2"/>
      <c r="K17968" s="2"/>
      <c r="L17968" s="2"/>
    </row>
    <row r="17969" spans="10:12">
      <c r="J17969" s="2"/>
      <c r="K17969" s="2"/>
      <c r="L17969" s="2"/>
    </row>
    <row r="17970" spans="10:12">
      <c r="J17970" s="2"/>
      <c r="K17970" s="2"/>
      <c r="L17970" s="2"/>
    </row>
    <row r="17971" spans="10:12">
      <c r="J17971" s="2"/>
      <c r="K17971" s="2"/>
      <c r="L17971" s="2"/>
    </row>
    <row r="17972" spans="10:12">
      <c r="J17972" s="2"/>
      <c r="K17972" s="2"/>
      <c r="L17972" s="2"/>
    </row>
    <row r="17973" spans="10:12">
      <c r="J17973" s="2"/>
      <c r="K17973" s="2"/>
      <c r="L17973" s="2"/>
    </row>
    <row r="17974" spans="10:12">
      <c r="J17974" s="2"/>
      <c r="K17974" s="2"/>
      <c r="L17974" s="2"/>
    </row>
    <row r="17975" spans="10:12">
      <c r="J17975" s="2"/>
      <c r="K17975" s="2"/>
      <c r="L17975" s="2"/>
    </row>
    <row r="17976" spans="10:12">
      <c r="J17976" s="2"/>
      <c r="K17976" s="2"/>
      <c r="L17976" s="2"/>
    </row>
    <row r="17977" spans="10:12">
      <c r="J17977" s="2"/>
      <c r="K17977" s="2"/>
      <c r="L17977" s="2"/>
    </row>
    <row r="17978" spans="10:12">
      <c r="J17978" s="2"/>
      <c r="K17978" s="2"/>
      <c r="L17978" s="2"/>
    </row>
    <row r="17979" spans="10:12">
      <c r="J17979" s="2"/>
      <c r="K17979" s="2"/>
      <c r="L17979" s="2"/>
    </row>
    <row r="17980" spans="10:12">
      <c r="J17980" s="2"/>
      <c r="K17980" s="2"/>
      <c r="L17980" s="2"/>
    </row>
    <row r="17981" spans="10:12">
      <c r="J17981" s="2"/>
      <c r="K17981" s="2"/>
      <c r="L17981" s="2"/>
    </row>
    <row r="17982" spans="10:12">
      <c r="J17982" s="2"/>
      <c r="K17982" s="2"/>
      <c r="L17982" s="2"/>
    </row>
    <row r="17983" spans="10:12">
      <c r="J17983" s="2"/>
      <c r="K17983" s="2"/>
      <c r="L17983" s="2"/>
    </row>
    <row r="17984" spans="10:12">
      <c r="J17984" s="2"/>
      <c r="K17984" s="2"/>
      <c r="L17984" s="2"/>
    </row>
    <row r="17985" spans="10:12">
      <c r="J17985" s="2"/>
      <c r="K17985" s="2"/>
      <c r="L17985" s="2"/>
    </row>
    <row r="17986" spans="10:12">
      <c r="J17986" s="2"/>
      <c r="K17986" s="2"/>
      <c r="L17986" s="2"/>
    </row>
    <row r="17987" spans="10:12">
      <c r="J17987" s="2"/>
      <c r="K17987" s="2"/>
      <c r="L17987" s="2"/>
    </row>
    <row r="17988" spans="10:12">
      <c r="J17988" s="2"/>
      <c r="K17988" s="2"/>
      <c r="L17988" s="2"/>
    </row>
    <row r="17989" spans="10:12">
      <c r="J17989" s="2"/>
      <c r="K17989" s="2"/>
      <c r="L17989" s="2"/>
    </row>
    <row r="17990" spans="10:12">
      <c r="J17990" s="2"/>
      <c r="K17990" s="2"/>
      <c r="L17990" s="2"/>
    </row>
    <row r="17991" spans="10:12">
      <c r="J17991" s="2"/>
      <c r="K17991" s="2"/>
      <c r="L17991" s="2"/>
    </row>
    <row r="17992" spans="10:12">
      <c r="J17992" s="2"/>
      <c r="K17992" s="2"/>
      <c r="L17992" s="2"/>
    </row>
    <row r="17993" spans="10:12">
      <c r="J17993" s="2"/>
      <c r="K17993" s="2"/>
      <c r="L17993" s="2"/>
    </row>
    <row r="17994" spans="10:12">
      <c r="J17994" s="2"/>
      <c r="K17994" s="2"/>
      <c r="L17994" s="2"/>
    </row>
    <row r="17995" spans="10:12">
      <c r="J17995" s="2"/>
      <c r="K17995" s="2"/>
      <c r="L17995" s="2"/>
    </row>
    <row r="17996" spans="10:12">
      <c r="J17996" s="2"/>
      <c r="K17996" s="2"/>
      <c r="L17996" s="2"/>
    </row>
    <row r="17997" spans="10:12">
      <c r="J17997" s="2"/>
      <c r="K17997" s="2"/>
      <c r="L17997" s="2"/>
    </row>
    <row r="17998" spans="10:12">
      <c r="J17998" s="2"/>
      <c r="K17998" s="2"/>
      <c r="L17998" s="2"/>
    </row>
    <row r="17999" spans="10:12">
      <c r="J17999" s="2"/>
      <c r="K17999" s="2"/>
      <c r="L17999" s="2"/>
    </row>
    <row r="18000" spans="10:12">
      <c r="J18000" s="2"/>
      <c r="K18000" s="2"/>
      <c r="L18000" s="2"/>
    </row>
    <row r="18001" spans="10:12">
      <c r="J18001" s="2"/>
      <c r="K18001" s="2"/>
      <c r="L18001" s="2"/>
    </row>
    <row r="18002" spans="10:12">
      <c r="J18002" s="2"/>
      <c r="K18002" s="2"/>
      <c r="L18002" s="2"/>
    </row>
    <row r="18003" spans="10:12">
      <c r="J18003" s="2"/>
      <c r="K18003" s="2"/>
      <c r="L18003" s="2"/>
    </row>
    <row r="18004" spans="10:12">
      <c r="J18004" s="2"/>
      <c r="K18004" s="2"/>
      <c r="L18004" s="2"/>
    </row>
    <row r="18005" spans="10:12">
      <c r="J18005" s="2"/>
      <c r="K18005" s="2"/>
      <c r="L18005" s="2"/>
    </row>
    <row r="18006" spans="10:12">
      <c r="J18006" s="2"/>
      <c r="K18006" s="2"/>
      <c r="L18006" s="2"/>
    </row>
    <row r="18007" spans="10:12">
      <c r="J18007" s="2"/>
      <c r="K18007" s="2"/>
      <c r="L18007" s="2"/>
    </row>
    <row r="18008" spans="10:12">
      <c r="J18008" s="2"/>
      <c r="K18008" s="2"/>
      <c r="L18008" s="2"/>
    </row>
    <row r="18009" spans="10:12">
      <c r="J18009" s="2"/>
      <c r="K18009" s="2"/>
      <c r="L18009" s="2"/>
    </row>
    <row r="18010" spans="10:12">
      <c r="J18010" s="2"/>
      <c r="K18010" s="2"/>
      <c r="L18010" s="2"/>
    </row>
    <row r="18011" spans="10:12">
      <c r="J18011" s="2"/>
      <c r="K18011" s="2"/>
      <c r="L18011" s="2"/>
    </row>
    <row r="18012" spans="10:12">
      <c r="J18012" s="2"/>
      <c r="K18012" s="2"/>
      <c r="L18012" s="2"/>
    </row>
    <row r="18013" spans="10:12">
      <c r="J18013" s="2"/>
      <c r="K18013" s="2"/>
      <c r="L18013" s="2"/>
    </row>
    <row r="18014" spans="10:12">
      <c r="J18014" s="2"/>
      <c r="K18014" s="2"/>
      <c r="L18014" s="2"/>
    </row>
    <row r="18015" spans="10:12">
      <c r="J18015" s="2"/>
      <c r="K18015" s="2"/>
      <c r="L18015" s="2"/>
    </row>
    <row r="18016" spans="10:12">
      <c r="J18016" s="2"/>
      <c r="K18016" s="2"/>
      <c r="L18016" s="2"/>
    </row>
    <row r="18017" spans="10:12">
      <c r="J18017" s="2"/>
      <c r="K18017" s="2"/>
      <c r="L18017" s="2"/>
    </row>
    <row r="18018" spans="10:12">
      <c r="J18018" s="2"/>
      <c r="K18018" s="2"/>
      <c r="L18018" s="2"/>
    </row>
    <row r="18019" spans="10:12">
      <c r="J18019" s="2"/>
      <c r="K18019" s="2"/>
      <c r="L18019" s="2"/>
    </row>
    <row r="18020" spans="10:12">
      <c r="J18020" s="2"/>
      <c r="K18020" s="2"/>
      <c r="L18020" s="2"/>
    </row>
    <row r="18021" spans="10:12">
      <c r="J18021" s="2"/>
      <c r="K18021" s="2"/>
      <c r="L18021" s="2"/>
    </row>
    <row r="18022" spans="10:12">
      <c r="J18022" s="2"/>
      <c r="K18022" s="2"/>
      <c r="L18022" s="2"/>
    </row>
    <row r="18023" spans="10:12">
      <c r="J18023" s="2"/>
      <c r="K18023" s="2"/>
      <c r="L18023" s="2"/>
    </row>
    <row r="18024" spans="10:12">
      <c r="J18024" s="2"/>
      <c r="K18024" s="2"/>
      <c r="L18024" s="2"/>
    </row>
    <row r="18025" spans="10:12">
      <c r="J18025" s="2"/>
      <c r="K18025" s="2"/>
      <c r="L18025" s="2"/>
    </row>
    <row r="18026" spans="10:12">
      <c r="J18026" s="2"/>
      <c r="K18026" s="2"/>
      <c r="L18026" s="2"/>
    </row>
    <row r="18027" spans="10:12">
      <c r="J18027" s="2"/>
      <c r="K18027" s="2"/>
      <c r="L18027" s="2"/>
    </row>
    <row r="18028" spans="10:12">
      <c r="J18028" s="2"/>
      <c r="K18028" s="2"/>
      <c r="L18028" s="2"/>
    </row>
    <row r="18029" spans="10:12">
      <c r="J18029" s="2"/>
      <c r="K18029" s="2"/>
      <c r="L18029" s="2"/>
    </row>
    <row r="18030" spans="10:12">
      <c r="J18030" s="2"/>
      <c r="K18030" s="2"/>
      <c r="L18030" s="2"/>
    </row>
    <row r="18031" spans="10:12">
      <c r="J18031" s="2"/>
      <c r="K18031" s="2"/>
      <c r="L18031" s="2"/>
    </row>
    <row r="18032" spans="10:12">
      <c r="J18032" s="2"/>
      <c r="K18032" s="2"/>
      <c r="L18032" s="2"/>
    </row>
    <row r="18033" spans="10:12">
      <c r="J18033" s="2"/>
      <c r="K18033" s="2"/>
      <c r="L18033" s="2"/>
    </row>
    <row r="18034" spans="10:12">
      <c r="J18034" s="2"/>
      <c r="K18034" s="2"/>
      <c r="L18034" s="2"/>
    </row>
    <row r="18035" spans="10:12">
      <c r="J18035" s="2"/>
      <c r="K18035" s="2"/>
      <c r="L18035" s="2"/>
    </row>
    <row r="18036" spans="10:12">
      <c r="J18036" s="2"/>
      <c r="K18036" s="2"/>
      <c r="L18036" s="2"/>
    </row>
    <row r="18037" spans="10:12">
      <c r="J18037" s="2"/>
      <c r="K18037" s="2"/>
      <c r="L18037" s="2"/>
    </row>
    <row r="18038" spans="10:12">
      <c r="J18038" s="2"/>
      <c r="K18038" s="2"/>
      <c r="L18038" s="2"/>
    </row>
    <row r="18039" spans="10:12">
      <c r="J18039" s="2"/>
      <c r="K18039" s="2"/>
      <c r="L18039" s="2"/>
    </row>
    <row r="18040" spans="10:12">
      <c r="J18040" s="2"/>
      <c r="K18040" s="2"/>
      <c r="L18040" s="2"/>
    </row>
    <row r="18041" spans="10:12">
      <c r="J18041" s="2"/>
      <c r="K18041" s="2"/>
      <c r="L18041" s="2"/>
    </row>
    <row r="18042" spans="10:12">
      <c r="J18042" s="2"/>
      <c r="K18042" s="2"/>
      <c r="L18042" s="2"/>
    </row>
    <row r="18043" spans="10:12">
      <c r="J18043" s="2"/>
      <c r="K18043" s="2"/>
      <c r="L18043" s="2"/>
    </row>
    <row r="18044" spans="10:12">
      <c r="J18044" s="2"/>
      <c r="K18044" s="2"/>
      <c r="L18044" s="2"/>
    </row>
    <row r="18045" spans="10:12">
      <c r="J18045" s="2"/>
      <c r="K18045" s="2"/>
      <c r="L18045" s="2"/>
    </row>
    <row r="18046" spans="10:12">
      <c r="J18046" s="2"/>
      <c r="K18046" s="2"/>
      <c r="L18046" s="2"/>
    </row>
    <row r="18047" spans="10:12">
      <c r="J18047" s="2"/>
      <c r="K18047" s="2"/>
      <c r="L18047" s="2"/>
    </row>
    <row r="18048" spans="10:12">
      <c r="J18048" s="2"/>
      <c r="K18048" s="2"/>
      <c r="L18048" s="2"/>
    </row>
    <row r="18049" spans="10:12">
      <c r="J18049" s="2"/>
      <c r="K18049" s="2"/>
      <c r="L18049" s="2"/>
    </row>
    <row r="18050" spans="10:12">
      <c r="J18050" s="2"/>
      <c r="K18050" s="2"/>
      <c r="L18050" s="2"/>
    </row>
    <row r="18051" spans="10:12">
      <c r="J18051" s="2"/>
      <c r="K18051" s="2"/>
      <c r="L18051" s="2"/>
    </row>
    <row r="18052" spans="10:12">
      <c r="J18052" s="2"/>
      <c r="K18052" s="2"/>
      <c r="L18052" s="2"/>
    </row>
    <row r="18053" spans="10:12">
      <c r="J18053" s="2"/>
      <c r="K18053" s="2"/>
      <c r="L18053" s="2"/>
    </row>
    <row r="18054" spans="10:12">
      <c r="J18054" s="2"/>
      <c r="K18054" s="2"/>
      <c r="L18054" s="2"/>
    </row>
    <row r="18055" spans="10:12">
      <c r="J18055" s="2"/>
      <c r="K18055" s="2"/>
      <c r="L18055" s="2"/>
    </row>
    <row r="18056" spans="10:12">
      <c r="J18056" s="2"/>
      <c r="K18056" s="2"/>
      <c r="L18056" s="2"/>
    </row>
    <row r="18057" spans="10:12">
      <c r="J18057" s="2"/>
      <c r="K18057" s="2"/>
      <c r="L18057" s="2"/>
    </row>
    <row r="18058" spans="10:12">
      <c r="J18058" s="2"/>
      <c r="K18058" s="2"/>
      <c r="L18058" s="2"/>
    </row>
    <row r="18059" spans="10:12">
      <c r="J18059" s="2"/>
      <c r="K18059" s="2"/>
      <c r="L18059" s="2"/>
    </row>
    <row r="18060" spans="10:12">
      <c r="J18060" s="2"/>
      <c r="K18060" s="2"/>
      <c r="L18060" s="2"/>
    </row>
    <row r="18061" spans="10:12">
      <c r="J18061" s="2"/>
      <c r="K18061" s="2"/>
      <c r="L18061" s="2"/>
    </row>
    <row r="18062" spans="10:12">
      <c r="J18062" s="2"/>
      <c r="K18062" s="2"/>
      <c r="L18062" s="2"/>
    </row>
    <row r="18063" spans="10:12">
      <c r="J18063" s="2"/>
      <c r="K18063" s="2"/>
      <c r="L18063" s="2"/>
    </row>
    <row r="18064" spans="10:12">
      <c r="J18064" s="2"/>
      <c r="K18064" s="2"/>
      <c r="L18064" s="2"/>
    </row>
    <row r="18065" spans="10:12">
      <c r="J18065" s="2"/>
      <c r="K18065" s="2"/>
      <c r="L18065" s="2"/>
    </row>
    <row r="18066" spans="10:12">
      <c r="J18066" s="2"/>
      <c r="K18066" s="2"/>
      <c r="L18066" s="2"/>
    </row>
    <row r="18067" spans="10:12">
      <c r="J18067" s="2"/>
      <c r="K18067" s="2"/>
      <c r="L18067" s="2"/>
    </row>
    <row r="18068" spans="10:12">
      <c r="J18068" s="2"/>
      <c r="K18068" s="2"/>
      <c r="L18068" s="2"/>
    </row>
    <row r="18069" spans="10:12">
      <c r="J18069" s="2"/>
      <c r="K18069" s="2"/>
      <c r="L18069" s="2"/>
    </row>
    <row r="18070" spans="10:12">
      <c r="J18070" s="2"/>
      <c r="K18070" s="2"/>
      <c r="L18070" s="2"/>
    </row>
    <row r="18071" spans="10:12">
      <c r="J18071" s="2"/>
      <c r="K18071" s="2"/>
      <c r="L18071" s="2"/>
    </row>
    <row r="18072" spans="10:12">
      <c r="J18072" s="2"/>
      <c r="K18072" s="2"/>
      <c r="L18072" s="2"/>
    </row>
    <row r="18073" spans="10:12">
      <c r="J18073" s="2"/>
      <c r="K18073" s="2"/>
      <c r="L18073" s="2"/>
    </row>
    <row r="18074" spans="10:12">
      <c r="J18074" s="2"/>
      <c r="K18074" s="2"/>
      <c r="L18074" s="2"/>
    </row>
    <row r="18075" spans="10:12">
      <c r="J18075" s="2"/>
      <c r="K18075" s="2"/>
      <c r="L18075" s="2"/>
    </row>
    <row r="18076" spans="10:12">
      <c r="J18076" s="2"/>
      <c r="K18076" s="2"/>
      <c r="L18076" s="2"/>
    </row>
    <row r="18077" spans="10:12">
      <c r="J18077" s="2"/>
      <c r="K18077" s="2"/>
      <c r="L18077" s="2"/>
    </row>
    <row r="18078" spans="10:12">
      <c r="J18078" s="2"/>
      <c r="K18078" s="2"/>
      <c r="L18078" s="2"/>
    </row>
    <row r="18079" spans="10:12">
      <c r="J18079" s="2"/>
      <c r="K18079" s="2"/>
      <c r="L18079" s="2"/>
    </row>
    <row r="18080" spans="10:12">
      <c r="J18080" s="2"/>
      <c r="K18080" s="2"/>
      <c r="L18080" s="2"/>
    </row>
    <row r="18081" spans="10:12">
      <c r="J18081" s="2"/>
      <c r="K18081" s="2"/>
      <c r="L18081" s="2"/>
    </row>
    <row r="18082" spans="10:12">
      <c r="J18082" s="2"/>
      <c r="K18082" s="2"/>
      <c r="L18082" s="2"/>
    </row>
    <row r="18083" spans="10:12">
      <c r="J18083" s="2"/>
      <c r="K18083" s="2"/>
      <c r="L18083" s="2"/>
    </row>
    <row r="18084" spans="10:12">
      <c r="J18084" s="2"/>
      <c r="K18084" s="2"/>
      <c r="L18084" s="2"/>
    </row>
    <row r="18085" spans="10:12">
      <c r="J18085" s="2"/>
      <c r="K18085" s="2"/>
      <c r="L18085" s="2"/>
    </row>
    <row r="18086" spans="10:12">
      <c r="J18086" s="2"/>
      <c r="K18086" s="2"/>
      <c r="L18086" s="2"/>
    </row>
    <row r="18087" spans="10:12">
      <c r="J18087" s="2"/>
      <c r="K18087" s="2"/>
      <c r="L18087" s="2"/>
    </row>
    <row r="18088" spans="10:12">
      <c r="J18088" s="2"/>
      <c r="K18088" s="2"/>
      <c r="L18088" s="2"/>
    </row>
    <row r="18089" spans="10:12">
      <c r="J18089" s="2"/>
      <c r="K18089" s="2"/>
      <c r="L18089" s="2"/>
    </row>
    <row r="18090" spans="10:12">
      <c r="J18090" s="2"/>
      <c r="K18090" s="2"/>
      <c r="L18090" s="2"/>
    </row>
    <row r="18091" spans="10:12">
      <c r="J18091" s="2"/>
      <c r="K18091" s="2"/>
      <c r="L18091" s="2"/>
    </row>
    <row r="18092" spans="10:12">
      <c r="J18092" s="2"/>
      <c r="K18092" s="2"/>
      <c r="L18092" s="2"/>
    </row>
    <row r="18093" spans="10:12">
      <c r="J18093" s="2"/>
      <c r="K18093" s="2"/>
      <c r="L18093" s="2"/>
    </row>
    <row r="18094" spans="10:12">
      <c r="J18094" s="2"/>
      <c r="K18094" s="2"/>
      <c r="L18094" s="2"/>
    </row>
    <row r="18095" spans="10:12">
      <c r="J18095" s="2"/>
      <c r="K18095" s="2"/>
      <c r="L18095" s="2"/>
    </row>
    <row r="18096" spans="10:12">
      <c r="J18096" s="2"/>
      <c r="K18096" s="2"/>
      <c r="L18096" s="2"/>
    </row>
    <row r="18097" spans="10:12">
      <c r="J18097" s="2"/>
      <c r="K18097" s="2"/>
      <c r="L18097" s="2"/>
    </row>
    <row r="18098" spans="10:12">
      <c r="J18098" s="2"/>
      <c r="K18098" s="2"/>
      <c r="L18098" s="2"/>
    </row>
    <row r="18099" spans="10:12">
      <c r="J18099" s="2"/>
      <c r="K18099" s="2"/>
      <c r="L18099" s="2"/>
    </row>
    <row r="18100" spans="10:12">
      <c r="J18100" s="2"/>
      <c r="K18100" s="2"/>
      <c r="L18100" s="2"/>
    </row>
    <row r="18101" spans="10:12">
      <c r="J18101" s="2"/>
      <c r="K18101" s="2"/>
      <c r="L18101" s="2"/>
    </row>
    <row r="18102" spans="10:12">
      <c r="J18102" s="2"/>
      <c r="K18102" s="2"/>
      <c r="L18102" s="2"/>
    </row>
    <row r="18103" spans="10:12">
      <c r="J18103" s="2"/>
      <c r="K18103" s="2"/>
      <c r="L18103" s="2"/>
    </row>
    <row r="18104" spans="10:12">
      <c r="J18104" s="2"/>
      <c r="K18104" s="2"/>
      <c r="L18104" s="2"/>
    </row>
    <row r="18105" spans="10:12">
      <c r="J18105" s="2"/>
      <c r="K18105" s="2"/>
      <c r="L18105" s="2"/>
    </row>
    <row r="18106" spans="10:12">
      <c r="J18106" s="2"/>
      <c r="K18106" s="2"/>
      <c r="L18106" s="2"/>
    </row>
    <row r="18107" spans="10:12">
      <c r="J18107" s="2"/>
      <c r="K18107" s="2"/>
      <c r="L18107" s="2"/>
    </row>
    <row r="18108" spans="10:12">
      <c r="J18108" s="2"/>
      <c r="K18108" s="2"/>
      <c r="L18108" s="2"/>
    </row>
    <row r="18109" spans="10:12">
      <c r="J18109" s="2"/>
      <c r="K18109" s="2"/>
      <c r="L18109" s="2"/>
    </row>
    <row r="18110" spans="10:12">
      <c r="J18110" s="2"/>
      <c r="K18110" s="2"/>
      <c r="L18110" s="2"/>
    </row>
    <row r="18111" spans="10:12">
      <c r="J18111" s="2"/>
      <c r="K18111" s="2"/>
      <c r="L18111" s="2"/>
    </row>
    <row r="18112" spans="10:12">
      <c r="J18112" s="2"/>
      <c r="K18112" s="2"/>
      <c r="L18112" s="2"/>
    </row>
    <row r="18113" spans="10:12">
      <c r="J18113" s="2"/>
      <c r="K18113" s="2"/>
      <c r="L18113" s="2"/>
    </row>
    <row r="18114" spans="10:12">
      <c r="J18114" s="2"/>
      <c r="K18114" s="2"/>
      <c r="L18114" s="2"/>
    </row>
    <row r="18115" spans="10:12">
      <c r="J18115" s="2"/>
      <c r="K18115" s="2"/>
      <c r="L18115" s="2"/>
    </row>
    <row r="18116" spans="10:12">
      <c r="J18116" s="2"/>
      <c r="K18116" s="2"/>
      <c r="L18116" s="2"/>
    </row>
    <row r="18117" spans="10:12">
      <c r="J18117" s="2"/>
      <c r="K18117" s="2"/>
      <c r="L18117" s="2"/>
    </row>
    <row r="18118" spans="10:12">
      <c r="J18118" s="2"/>
      <c r="K18118" s="2"/>
      <c r="L18118" s="2"/>
    </row>
    <row r="18119" spans="10:12">
      <c r="J18119" s="2"/>
      <c r="K18119" s="2"/>
      <c r="L18119" s="2"/>
    </row>
    <row r="18120" spans="10:12">
      <c r="J18120" s="2"/>
      <c r="K18120" s="2"/>
      <c r="L18120" s="2"/>
    </row>
    <row r="18121" spans="10:12">
      <c r="J18121" s="2"/>
      <c r="K18121" s="2"/>
      <c r="L18121" s="2"/>
    </row>
    <row r="18122" spans="10:12">
      <c r="J18122" s="2"/>
      <c r="K18122" s="2"/>
      <c r="L18122" s="2"/>
    </row>
    <row r="18123" spans="10:12">
      <c r="J18123" s="2"/>
      <c r="K18123" s="2"/>
      <c r="L18123" s="2"/>
    </row>
    <row r="18124" spans="10:12">
      <c r="J18124" s="2"/>
      <c r="K18124" s="2"/>
      <c r="L18124" s="2"/>
    </row>
    <row r="18125" spans="10:12">
      <c r="J18125" s="2"/>
      <c r="K18125" s="2"/>
      <c r="L18125" s="2"/>
    </row>
    <row r="18126" spans="10:12">
      <c r="J18126" s="2"/>
      <c r="K18126" s="2"/>
      <c r="L18126" s="2"/>
    </row>
    <row r="18127" spans="10:12">
      <c r="J18127" s="2"/>
      <c r="K18127" s="2"/>
      <c r="L18127" s="2"/>
    </row>
    <row r="18128" spans="10:12">
      <c r="J18128" s="2"/>
      <c r="K18128" s="2"/>
      <c r="L18128" s="2"/>
    </row>
    <row r="18129" spans="10:12">
      <c r="J18129" s="2"/>
      <c r="K18129" s="2"/>
      <c r="L18129" s="2"/>
    </row>
    <row r="18130" spans="10:12">
      <c r="J18130" s="2"/>
      <c r="K18130" s="2"/>
      <c r="L18130" s="2"/>
    </row>
    <row r="18131" spans="10:12">
      <c r="J18131" s="2"/>
      <c r="K18131" s="2"/>
      <c r="L18131" s="2"/>
    </row>
    <row r="18132" spans="10:12">
      <c r="J18132" s="2"/>
      <c r="K18132" s="2"/>
      <c r="L18132" s="2"/>
    </row>
    <row r="18133" spans="10:12">
      <c r="J18133" s="2"/>
      <c r="K18133" s="2"/>
      <c r="L18133" s="2"/>
    </row>
    <row r="18134" spans="10:12">
      <c r="J18134" s="2"/>
      <c r="K18134" s="2"/>
      <c r="L18134" s="2"/>
    </row>
    <row r="18135" spans="10:12">
      <c r="J18135" s="2"/>
      <c r="K18135" s="2"/>
      <c r="L18135" s="2"/>
    </row>
    <row r="18136" spans="10:12">
      <c r="J18136" s="2"/>
      <c r="K18136" s="2"/>
      <c r="L18136" s="2"/>
    </row>
    <row r="18137" spans="10:12">
      <c r="J18137" s="2"/>
      <c r="K18137" s="2"/>
      <c r="L18137" s="2"/>
    </row>
    <row r="18138" spans="10:12">
      <c r="J18138" s="2"/>
      <c r="K18138" s="2"/>
      <c r="L18138" s="2"/>
    </row>
    <row r="18139" spans="10:12">
      <c r="J18139" s="2"/>
      <c r="K18139" s="2"/>
      <c r="L18139" s="2"/>
    </row>
    <row r="18140" spans="10:12">
      <c r="J18140" s="2"/>
      <c r="K18140" s="2"/>
      <c r="L18140" s="2"/>
    </row>
    <row r="18141" spans="10:12">
      <c r="J18141" s="2"/>
      <c r="K18141" s="2"/>
      <c r="L18141" s="2"/>
    </row>
    <row r="18142" spans="10:12">
      <c r="J18142" s="2"/>
      <c r="K18142" s="2"/>
      <c r="L18142" s="2"/>
    </row>
    <row r="18143" spans="10:12">
      <c r="J18143" s="2"/>
      <c r="K18143" s="2"/>
      <c r="L18143" s="2"/>
    </row>
    <row r="18144" spans="10:12">
      <c r="J18144" s="2"/>
      <c r="K18144" s="2"/>
      <c r="L18144" s="2"/>
    </row>
    <row r="18145" spans="10:12">
      <c r="J18145" s="2"/>
      <c r="K18145" s="2"/>
      <c r="L18145" s="2"/>
    </row>
    <row r="18146" spans="10:12">
      <c r="J18146" s="2"/>
      <c r="K18146" s="2"/>
      <c r="L18146" s="2"/>
    </row>
    <row r="18147" spans="10:12">
      <c r="J18147" s="2"/>
      <c r="K18147" s="2"/>
      <c r="L18147" s="2"/>
    </row>
    <row r="18148" spans="10:12">
      <c r="J18148" s="2"/>
      <c r="K18148" s="2"/>
      <c r="L18148" s="2"/>
    </row>
    <row r="18149" spans="10:12">
      <c r="J18149" s="2"/>
      <c r="K18149" s="2"/>
      <c r="L18149" s="2"/>
    </row>
    <row r="18150" spans="10:12">
      <c r="J18150" s="2"/>
      <c r="K18150" s="2"/>
      <c r="L18150" s="2"/>
    </row>
    <row r="18151" spans="10:12">
      <c r="J18151" s="2"/>
      <c r="K18151" s="2"/>
      <c r="L18151" s="2"/>
    </row>
    <row r="18152" spans="10:12">
      <c r="J18152" s="2"/>
      <c r="K18152" s="2"/>
      <c r="L18152" s="2"/>
    </row>
    <row r="18153" spans="10:12">
      <c r="J18153" s="2"/>
      <c r="K18153" s="2"/>
      <c r="L18153" s="2"/>
    </row>
    <row r="18154" spans="10:12">
      <c r="J18154" s="2"/>
      <c r="K18154" s="2"/>
      <c r="L18154" s="2"/>
    </row>
    <row r="18155" spans="10:12">
      <c r="J18155" s="2"/>
      <c r="K18155" s="2"/>
      <c r="L18155" s="2"/>
    </row>
    <row r="18156" spans="10:12">
      <c r="J18156" s="2"/>
      <c r="K18156" s="2"/>
      <c r="L18156" s="2"/>
    </row>
    <row r="18157" spans="10:12">
      <c r="J18157" s="2"/>
      <c r="K18157" s="2"/>
      <c r="L18157" s="2"/>
    </row>
    <row r="18158" spans="10:12">
      <c r="J18158" s="2"/>
      <c r="K18158" s="2"/>
      <c r="L18158" s="2"/>
    </row>
    <row r="18159" spans="10:12">
      <c r="J18159" s="2"/>
      <c r="K18159" s="2"/>
      <c r="L18159" s="2"/>
    </row>
    <row r="18160" spans="10:12">
      <c r="J18160" s="2"/>
      <c r="K18160" s="2"/>
      <c r="L18160" s="2"/>
    </row>
    <row r="18161" spans="10:12">
      <c r="J18161" s="2"/>
      <c r="K18161" s="2"/>
      <c r="L18161" s="2"/>
    </row>
    <row r="18162" spans="10:12">
      <c r="J18162" s="2"/>
      <c r="K18162" s="2"/>
      <c r="L18162" s="2"/>
    </row>
    <row r="18163" spans="10:12">
      <c r="J18163" s="2"/>
      <c r="K18163" s="2"/>
      <c r="L18163" s="2"/>
    </row>
    <row r="18164" spans="10:12">
      <c r="J18164" s="2"/>
      <c r="K18164" s="2"/>
      <c r="L18164" s="2"/>
    </row>
    <row r="18165" spans="10:12">
      <c r="J18165" s="2"/>
      <c r="K18165" s="2"/>
      <c r="L18165" s="2"/>
    </row>
    <row r="18166" spans="10:12">
      <c r="J18166" s="2"/>
      <c r="K18166" s="2"/>
      <c r="L18166" s="2"/>
    </row>
    <row r="18167" spans="10:12">
      <c r="J18167" s="2"/>
      <c r="K18167" s="2"/>
      <c r="L18167" s="2"/>
    </row>
    <row r="18168" spans="10:12">
      <c r="J18168" s="2"/>
      <c r="K18168" s="2"/>
      <c r="L18168" s="2"/>
    </row>
    <row r="18169" spans="10:12">
      <c r="J18169" s="2"/>
      <c r="K18169" s="2"/>
      <c r="L18169" s="2"/>
    </row>
    <row r="18170" spans="10:12">
      <c r="J18170" s="2"/>
      <c r="K18170" s="2"/>
      <c r="L18170" s="2"/>
    </row>
    <row r="18171" spans="10:12">
      <c r="J18171" s="2"/>
      <c r="K18171" s="2"/>
      <c r="L18171" s="2"/>
    </row>
    <row r="18172" spans="10:12">
      <c r="J18172" s="2"/>
      <c r="K18172" s="2"/>
      <c r="L18172" s="2"/>
    </row>
    <row r="18173" spans="10:12">
      <c r="J18173" s="2"/>
      <c r="K18173" s="2"/>
      <c r="L18173" s="2"/>
    </row>
    <row r="18174" spans="10:12">
      <c r="J18174" s="2"/>
      <c r="K18174" s="2"/>
      <c r="L18174" s="2"/>
    </row>
    <row r="18175" spans="10:12">
      <c r="J18175" s="2"/>
      <c r="K18175" s="2"/>
      <c r="L18175" s="2"/>
    </row>
    <row r="18176" spans="10:12">
      <c r="J18176" s="2"/>
      <c r="K18176" s="2"/>
      <c r="L18176" s="2"/>
    </row>
    <row r="18177" spans="10:12">
      <c r="J18177" s="2"/>
      <c r="K18177" s="2"/>
      <c r="L18177" s="2"/>
    </row>
    <row r="18178" spans="10:12">
      <c r="J18178" s="2"/>
      <c r="K18178" s="2"/>
      <c r="L18178" s="2"/>
    </row>
    <row r="18179" spans="10:12">
      <c r="J18179" s="2"/>
      <c r="K18179" s="2"/>
      <c r="L18179" s="2"/>
    </row>
    <row r="18180" spans="10:12">
      <c r="J18180" s="2"/>
      <c r="K18180" s="2"/>
      <c r="L18180" s="2"/>
    </row>
    <row r="18181" spans="10:12">
      <c r="J18181" s="2"/>
      <c r="K18181" s="2"/>
      <c r="L18181" s="2"/>
    </row>
    <row r="18182" spans="10:12">
      <c r="J18182" s="2"/>
      <c r="K18182" s="2"/>
      <c r="L18182" s="2"/>
    </row>
    <row r="18183" spans="10:12">
      <c r="J18183" s="2"/>
      <c r="K18183" s="2"/>
      <c r="L18183" s="2"/>
    </row>
    <row r="18184" spans="10:12">
      <c r="J18184" s="2"/>
      <c r="K18184" s="2"/>
      <c r="L18184" s="2"/>
    </row>
    <row r="18185" spans="10:12">
      <c r="J18185" s="2"/>
      <c r="K18185" s="2"/>
      <c r="L18185" s="2"/>
    </row>
    <row r="18186" spans="10:12">
      <c r="J18186" s="2"/>
      <c r="K18186" s="2"/>
      <c r="L18186" s="2"/>
    </row>
    <row r="18187" spans="10:12">
      <c r="J18187" s="2"/>
      <c r="K18187" s="2"/>
      <c r="L18187" s="2"/>
    </row>
    <row r="18188" spans="10:12">
      <c r="J18188" s="2"/>
      <c r="K18188" s="2"/>
      <c r="L18188" s="2"/>
    </row>
    <row r="18189" spans="10:12">
      <c r="J18189" s="2"/>
      <c r="K18189" s="2"/>
      <c r="L18189" s="2"/>
    </row>
    <row r="18190" spans="10:12">
      <c r="J18190" s="2"/>
      <c r="K18190" s="2"/>
      <c r="L18190" s="2"/>
    </row>
    <row r="18191" spans="10:12">
      <c r="J18191" s="2"/>
      <c r="K18191" s="2"/>
      <c r="L18191" s="2"/>
    </row>
    <row r="18192" spans="10:12">
      <c r="J18192" s="2"/>
      <c r="K18192" s="2"/>
      <c r="L18192" s="2"/>
    </row>
    <row r="18193" spans="10:12">
      <c r="J18193" s="2"/>
      <c r="K18193" s="2"/>
      <c r="L18193" s="2"/>
    </row>
    <row r="18194" spans="10:12">
      <c r="J18194" s="2"/>
      <c r="K18194" s="2"/>
      <c r="L18194" s="2"/>
    </row>
    <row r="18195" spans="10:12">
      <c r="J18195" s="2"/>
      <c r="K18195" s="2"/>
      <c r="L18195" s="2"/>
    </row>
    <row r="18196" spans="10:12">
      <c r="J18196" s="2"/>
      <c r="K18196" s="2"/>
      <c r="L18196" s="2"/>
    </row>
    <row r="18197" spans="10:12">
      <c r="J18197" s="2"/>
      <c r="K18197" s="2"/>
      <c r="L18197" s="2"/>
    </row>
    <row r="18198" spans="10:12">
      <c r="J18198" s="2"/>
      <c r="K18198" s="2"/>
      <c r="L18198" s="2"/>
    </row>
    <row r="18199" spans="10:12">
      <c r="J18199" s="2"/>
      <c r="K18199" s="2"/>
      <c r="L18199" s="2"/>
    </row>
    <row r="18200" spans="10:12">
      <c r="J18200" s="2"/>
      <c r="K18200" s="2"/>
      <c r="L18200" s="2"/>
    </row>
    <row r="18201" spans="10:12">
      <c r="J18201" s="2"/>
      <c r="K18201" s="2"/>
      <c r="L18201" s="2"/>
    </row>
    <row r="18202" spans="10:12">
      <c r="J18202" s="2"/>
      <c r="K18202" s="2"/>
      <c r="L18202" s="2"/>
    </row>
    <row r="18203" spans="10:12">
      <c r="J18203" s="2"/>
      <c r="K18203" s="2"/>
      <c r="L18203" s="2"/>
    </row>
    <row r="18204" spans="10:12">
      <c r="J18204" s="2"/>
      <c r="K18204" s="2"/>
      <c r="L18204" s="2"/>
    </row>
    <row r="18205" spans="10:12">
      <c r="J18205" s="2"/>
      <c r="K18205" s="2"/>
      <c r="L18205" s="2"/>
    </row>
    <row r="18206" spans="10:12">
      <c r="J18206" s="2"/>
      <c r="K18206" s="2"/>
      <c r="L18206" s="2"/>
    </row>
    <row r="18207" spans="10:12">
      <c r="J18207" s="2"/>
      <c r="K18207" s="2"/>
      <c r="L18207" s="2"/>
    </row>
    <row r="18208" spans="10:12">
      <c r="J18208" s="2"/>
      <c r="K18208" s="2"/>
      <c r="L18208" s="2"/>
    </row>
    <row r="18209" spans="10:12">
      <c r="J18209" s="2"/>
      <c r="K18209" s="2"/>
      <c r="L18209" s="2"/>
    </row>
    <row r="18210" spans="10:12">
      <c r="J18210" s="2"/>
      <c r="K18210" s="2"/>
      <c r="L18210" s="2"/>
    </row>
    <row r="18211" spans="10:12">
      <c r="J18211" s="2"/>
      <c r="K18211" s="2"/>
      <c r="L18211" s="2"/>
    </row>
    <row r="18212" spans="10:12">
      <c r="J18212" s="2"/>
      <c r="K18212" s="2"/>
      <c r="L18212" s="2"/>
    </row>
    <row r="18213" spans="10:12">
      <c r="J18213" s="2"/>
      <c r="K18213" s="2"/>
      <c r="L18213" s="2"/>
    </row>
    <row r="18214" spans="10:12">
      <c r="J18214" s="2"/>
      <c r="K18214" s="2"/>
      <c r="L18214" s="2"/>
    </row>
    <row r="18215" spans="10:12">
      <c r="J18215" s="2"/>
      <c r="K18215" s="2"/>
      <c r="L18215" s="2"/>
    </row>
    <row r="18216" spans="10:12">
      <c r="J18216" s="2"/>
      <c r="K18216" s="2"/>
      <c r="L18216" s="2"/>
    </row>
    <row r="18217" spans="10:12">
      <c r="J18217" s="2"/>
      <c r="K18217" s="2"/>
      <c r="L18217" s="2"/>
    </row>
    <row r="18218" spans="10:12">
      <c r="J18218" s="2"/>
      <c r="K18218" s="2"/>
      <c r="L18218" s="2"/>
    </row>
    <row r="18219" spans="10:12">
      <c r="J18219" s="2"/>
      <c r="K18219" s="2"/>
      <c r="L18219" s="2"/>
    </row>
    <row r="18220" spans="10:12">
      <c r="J18220" s="2"/>
      <c r="K18220" s="2"/>
      <c r="L18220" s="2"/>
    </row>
    <row r="18221" spans="10:12">
      <c r="J18221" s="2"/>
      <c r="K18221" s="2"/>
      <c r="L18221" s="2"/>
    </row>
    <row r="18222" spans="10:12">
      <c r="J18222" s="2"/>
      <c r="K18222" s="2"/>
      <c r="L18222" s="2"/>
    </row>
    <row r="18223" spans="10:12">
      <c r="J18223" s="2"/>
      <c r="K18223" s="2"/>
      <c r="L18223" s="2"/>
    </row>
    <row r="18224" spans="10:12">
      <c r="J18224" s="2"/>
      <c r="K18224" s="2"/>
      <c r="L18224" s="2"/>
    </row>
    <row r="18225" spans="10:12">
      <c r="J18225" s="2"/>
      <c r="K18225" s="2"/>
      <c r="L18225" s="2"/>
    </row>
    <row r="18226" spans="10:12">
      <c r="J18226" s="2"/>
      <c r="K18226" s="2"/>
      <c r="L18226" s="2"/>
    </row>
    <row r="18227" spans="10:12">
      <c r="J18227" s="2"/>
      <c r="K18227" s="2"/>
      <c r="L18227" s="2"/>
    </row>
    <row r="18228" spans="10:12">
      <c r="J18228" s="2"/>
      <c r="K18228" s="2"/>
      <c r="L18228" s="2"/>
    </row>
    <row r="18229" spans="10:12">
      <c r="J18229" s="2"/>
      <c r="K18229" s="2"/>
      <c r="L18229" s="2"/>
    </row>
    <row r="18230" spans="10:12">
      <c r="J18230" s="2"/>
      <c r="K18230" s="2"/>
      <c r="L18230" s="2"/>
    </row>
    <row r="18231" spans="10:12">
      <c r="J18231" s="2"/>
      <c r="K18231" s="2"/>
      <c r="L18231" s="2"/>
    </row>
    <row r="18232" spans="10:12">
      <c r="J18232" s="2"/>
      <c r="K18232" s="2"/>
      <c r="L18232" s="2"/>
    </row>
    <row r="18233" spans="10:12">
      <c r="J18233" s="2"/>
      <c r="K18233" s="2"/>
      <c r="L18233" s="2"/>
    </row>
    <row r="18234" spans="10:12">
      <c r="J18234" s="2"/>
      <c r="K18234" s="2"/>
      <c r="L18234" s="2"/>
    </row>
    <row r="18235" spans="10:12">
      <c r="J18235" s="2"/>
      <c r="K18235" s="2"/>
      <c r="L18235" s="2"/>
    </row>
    <row r="18236" spans="10:12">
      <c r="J18236" s="2"/>
      <c r="K18236" s="2"/>
      <c r="L18236" s="2"/>
    </row>
    <row r="18237" spans="10:12">
      <c r="J18237" s="2"/>
      <c r="K18237" s="2"/>
      <c r="L18237" s="2"/>
    </row>
    <row r="18238" spans="10:12">
      <c r="J18238" s="2"/>
      <c r="K18238" s="2"/>
      <c r="L18238" s="2"/>
    </row>
    <row r="18239" spans="10:12">
      <c r="J18239" s="2"/>
      <c r="K18239" s="2"/>
      <c r="L18239" s="2"/>
    </row>
    <row r="18240" spans="10:12">
      <c r="J18240" s="2"/>
      <c r="K18240" s="2"/>
      <c r="L18240" s="2"/>
    </row>
    <row r="18241" spans="10:12">
      <c r="J18241" s="2"/>
      <c r="K18241" s="2"/>
      <c r="L18241" s="2"/>
    </row>
    <row r="18242" spans="10:12">
      <c r="J18242" s="2"/>
      <c r="K18242" s="2"/>
      <c r="L18242" s="2"/>
    </row>
    <row r="18243" spans="10:12">
      <c r="J18243" s="2"/>
      <c r="K18243" s="2"/>
      <c r="L18243" s="2"/>
    </row>
    <row r="18244" spans="10:12">
      <c r="J18244" s="2"/>
      <c r="K18244" s="2"/>
      <c r="L18244" s="2"/>
    </row>
    <row r="18245" spans="10:12">
      <c r="J18245" s="2"/>
      <c r="K18245" s="2"/>
      <c r="L18245" s="2"/>
    </row>
    <row r="18246" spans="10:12">
      <c r="J18246" s="2"/>
      <c r="K18246" s="2"/>
      <c r="L18246" s="2"/>
    </row>
    <row r="18247" spans="10:12">
      <c r="J18247" s="2"/>
      <c r="K18247" s="2"/>
      <c r="L18247" s="2"/>
    </row>
    <row r="18248" spans="10:12">
      <c r="J18248" s="2"/>
      <c r="K18248" s="2"/>
      <c r="L18248" s="2"/>
    </row>
    <row r="18249" spans="10:12">
      <c r="J18249" s="2"/>
      <c r="K18249" s="2"/>
      <c r="L18249" s="2"/>
    </row>
    <row r="18250" spans="10:12">
      <c r="J18250" s="2"/>
      <c r="K18250" s="2"/>
      <c r="L18250" s="2"/>
    </row>
    <row r="18251" spans="10:12">
      <c r="J18251" s="2"/>
      <c r="K18251" s="2"/>
      <c r="L18251" s="2"/>
    </row>
    <row r="18252" spans="10:12">
      <c r="J18252" s="2"/>
      <c r="K18252" s="2"/>
      <c r="L18252" s="2"/>
    </row>
    <row r="18253" spans="10:12">
      <c r="J18253" s="2"/>
      <c r="K18253" s="2"/>
      <c r="L18253" s="2"/>
    </row>
    <row r="18254" spans="10:12">
      <c r="J18254" s="2"/>
      <c r="K18254" s="2"/>
      <c r="L18254" s="2"/>
    </row>
    <row r="18255" spans="10:12">
      <c r="J18255" s="2"/>
      <c r="K18255" s="2"/>
      <c r="L18255" s="2"/>
    </row>
    <row r="18256" spans="10:12">
      <c r="J18256" s="2"/>
      <c r="K18256" s="2"/>
      <c r="L18256" s="2"/>
    </row>
    <row r="18257" spans="10:12">
      <c r="J18257" s="2"/>
      <c r="K18257" s="2"/>
      <c r="L18257" s="2"/>
    </row>
    <row r="18258" spans="10:12">
      <c r="J18258" s="2"/>
      <c r="K18258" s="2"/>
      <c r="L18258" s="2"/>
    </row>
    <row r="18259" spans="10:12">
      <c r="J18259" s="2"/>
      <c r="K18259" s="2"/>
      <c r="L18259" s="2"/>
    </row>
    <row r="18260" spans="10:12">
      <c r="J18260" s="2"/>
      <c r="K18260" s="2"/>
      <c r="L18260" s="2"/>
    </row>
    <row r="18261" spans="10:12">
      <c r="J18261" s="2"/>
      <c r="K18261" s="2"/>
      <c r="L18261" s="2"/>
    </row>
    <row r="18262" spans="10:12">
      <c r="J18262" s="2"/>
      <c r="K18262" s="2"/>
      <c r="L18262" s="2"/>
    </row>
    <row r="18263" spans="10:12">
      <c r="J18263" s="2"/>
      <c r="K18263" s="2"/>
      <c r="L18263" s="2"/>
    </row>
    <row r="18264" spans="10:12">
      <c r="J18264" s="2"/>
      <c r="K18264" s="2"/>
      <c r="L18264" s="2"/>
    </row>
    <row r="18265" spans="10:12">
      <c r="J18265" s="2"/>
      <c r="K18265" s="2"/>
      <c r="L18265" s="2"/>
    </row>
    <row r="18266" spans="10:12">
      <c r="J18266" s="2"/>
      <c r="K18266" s="2"/>
      <c r="L18266" s="2"/>
    </row>
    <row r="18267" spans="10:12">
      <c r="J18267" s="2"/>
      <c r="K18267" s="2"/>
      <c r="L18267" s="2"/>
    </row>
    <row r="18268" spans="10:12">
      <c r="J18268" s="2"/>
      <c r="K18268" s="2"/>
      <c r="L18268" s="2"/>
    </row>
    <row r="18269" spans="10:12">
      <c r="J18269" s="2"/>
      <c r="K18269" s="2"/>
      <c r="L18269" s="2"/>
    </row>
    <row r="18270" spans="10:12">
      <c r="J18270" s="2"/>
      <c r="K18270" s="2"/>
      <c r="L18270" s="2"/>
    </row>
    <row r="18271" spans="10:12">
      <c r="J18271" s="2"/>
      <c r="K18271" s="2"/>
      <c r="L18271" s="2"/>
    </row>
    <row r="18272" spans="10:12">
      <c r="J18272" s="2"/>
      <c r="K18272" s="2"/>
      <c r="L18272" s="2"/>
    </row>
    <row r="18273" spans="10:12">
      <c r="J18273" s="2"/>
      <c r="K18273" s="2"/>
      <c r="L18273" s="2"/>
    </row>
    <row r="18274" spans="10:12">
      <c r="J18274" s="2"/>
      <c r="K18274" s="2"/>
      <c r="L18274" s="2"/>
    </row>
    <row r="18275" spans="10:12">
      <c r="J18275" s="2"/>
      <c r="K18275" s="2"/>
      <c r="L18275" s="2"/>
    </row>
    <row r="18276" spans="10:12">
      <c r="J18276" s="2"/>
      <c r="K18276" s="2"/>
      <c r="L18276" s="2"/>
    </row>
    <row r="18277" spans="10:12">
      <c r="J18277" s="2"/>
      <c r="K18277" s="2"/>
      <c r="L18277" s="2"/>
    </row>
    <row r="18278" spans="10:12">
      <c r="J18278" s="2"/>
      <c r="K18278" s="2"/>
      <c r="L18278" s="2"/>
    </row>
    <row r="18279" spans="10:12">
      <c r="J18279" s="2"/>
      <c r="K18279" s="2"/>
      <c r="L18279" s="2"/>
    </row>
    <row r="18280" spans="10:12">
      <c r="J18280" s="2"/>
      <c r="K18280" s="2"/>
      <c r="L18280" s="2"/>
    </row>
    <row r="18281" spans="10:12">
      <c r="J18281" s="2"/>
      <c r="K18281" s="2"/>
      <c r="L18281" s="2"/>
    </row>
    <row r="18282" spans="10:12">
      <c r="J18282" s="2"/>
      <c r="K18282" s="2"/>
      <c r="L18282" s="2"/>
    </row>
    <row r="18283" spans="10:12">
      <c r="J18283" s="2"/>
      <c r="K18283" s="2"/>
      <c r="L18283" s="2"/>
    </row>
    <row r="18284" spans="10:12">
      <c r="J18284" s="2"/>
      <c r="K18284" s="2"/>
      <c r="L18284" s="2"/>
    </row>
    <row r="18285" spans="10:12">
      <c r="J18285" s="2"/>
      <c r="K18285" s="2"/>
      <c r="L18285" s="2"/>
    </row>
    <row r="18286" spans="10:12">
      <c r="J18286" s="2"/>
      <c r="K18286" s="2"/>
      <c r="L18286" s="2"/>
    </row>
    <row r="18287" spans="10:12">
      <c r="J18287" s="2"/>
      <c r="K18287" s="2"/>
      <c r="L18287" s="2"/>
    </row>
    <row r="18288" spans="10:12">
      <c r="J18288" s="2"/>
      <c r="K18288" s="2"/>
      <c r="L18288" s="2"/>
    </row>
    <row r="18289" spans="10:12">
      <c r="J18289" s="2"/>
      <c r="K18289" s="2"/>
      <c r="L18289" s="2"/>
    </row>
    <row r="18290" spans="10:12">
      <c r="J18290" s="2"/>
      <c r="K18290" s="2"/>
      <c r="L18290" s="2"/>
    </row>
    <row r="18291" spans="10:12">
      <c r="J18291" s="2"/>
      <c r="K18291" s="2"/>
      <c r="L18291" s="2"/>
    </row>
    <row r="18292" spans="10:12">
      <c r="J18292" s="2"/>
      <c r="K18292" s="2"/>
      <c r="L18292" s="2"/>
    </row>
    <row r="18293" spans="10:12">
      <c r="J18293" s="2"/>
      <c r="K18293" s="2"/>
      <c r="L18293" s="2"/>
    </row>
    <row r="18294" spans="10:12">
      <c r="J18294" s="2"/>
      <c r="K18294" s="2"/>
      <c r="L18294" s="2"/>
    </row>
    <row r="18295" spans="10:12">
      <c r="J18295" s="2"/>
      <c r="K18295" s="2"/>
      <c r="L18295" s="2"/>
    </row>
    <row r="18296" spans="10:12">
      <c r="J18296" s="2"/>
      <c r="K18296" s="2"/>
      <c r="L18296" s="2"/>
    </row>
    <row r="18297" spans="10:12">
      <c r="J18297" s="2"/>
      <c r="K18297" s="2"/>
      <c r="L18297" s="2"/>
    </row>
    <row r="18298" spans="10:12">
      <c r="J18298" s="2"/>
      <c r="K18298" s="2"/>
      <c r="L18298" s="2"/>
    </row>
    <row r="18299" spans="10:12">
      <c r="J18299" s="2"/>
      <c r="K18299" s="2"/>
      <c r="L18299" s="2"/>
    </row>
    <row r="18300" spans="10:12">
      <c r="J18300" s="2"/>
      <c r="K18300" s="2"/>
      <c r="L18300" s="2"/>
    </row>
    <row r="18301" spans="10:12">
      <c r="J18301" s="2"/>
      <c r="K18301" s="2"/>
      <c r="L18301" s="2"/>
    </row>
    <row r="18302" spans="10:12">
      <c r="J18302" s="2"/>
      <c r="K18302" s="2"/>
      <c r="L18302" s="2"/>
    </row>
    <row r="18303" spans="10:12">
      <c r="J18303" s="2"/>
      <c r="K18303" s="2"/>
      <c r="L18303" s="2"/>
    </row>
    <row r="18304" spans="10:12">
      <c r="J18304" s="2"/>
      <c r="K18304" s="2"/>
      <c r="L18304" s="2"/>
    </row>
    <row r="18305" spans="10:12">
      <c r="J18305" s="2"/>
      <c r="K18305" s="2"/>
      <c r="L18305" s="2"/>
    </row>
    <row r="18306" spans="10:12">
      <c r="J18306" s="2"/>
      <c r="K18306" s="2"/>
      <c r="L18306" s="2"/>
    </row>
    <row r="18307" spans="10:12">
      <c r="J18307" s="2"/>
      <c r="K18307" s="2"/>
      <c r="L18307" s="2"/>
    </row>
    <row r="18308" spans="10:12">
      <c r="J18308" s="2"/>
      <c r="K18308" s="2"/>
      <c r="L18308" s="2"/>
    </row>
    <row r="18309" spans="10:12">
      <c r="J18309" s="2"/>
      <c r="K18309" s="2"/>
      <c r="L18309" s="2"/>
    </row>
    <row r="18310" spans="10:12">
      <c r="J18310" s="2"/>
      <c r="K18310" s="2"/>
      <c r="L18310" s="2"/>
    </row>
    <row r="18311" spans="10:12">
      <c r="J18311" s="2"/>
      <c r="K18311" s="2"/>
      <c r="L18311" s="2"/>
    </row>
    <row r="18312" spans="10:12">
      <c r="J18312" s="2"/>
      <c r="K18312" s="2"/>
      <c r="L18312" s="2"/>
    </row>
    <row r="18313" spans="10:12">
      <c r="J18313" s="2"/>
      <c r="K18313" s="2"/>
      <c r="L18313" s="2"/>
    </row>
    <row r="18314" spans="10:12">
      <c r="J18314" s="2"/>
      <c r="K18314" s="2"/>
      <c r="L18314" s="2"/>
    </row>
    <row r="18315" spans="10:12">
      <c r="J18315" s="2"/>
      <c r="K18315" s="2"/>
      <c r="L18315" s="2"/>
    </row>
    <row r="18316" spans="10:12">
      <c r="J18316" s="2"/>
      <c r="K18316" s="2"/>
      <c r="L18316" s="2"/>
    </row>
    <row r="18317" spans="10:12">
      <c r="J18317" s="2"/>
      <c r="K18317" s="2"/>
      <c r="L18317" s="2"/>
    </row>
    <row r="18318" spans="10:12">
      <c r="J18318" s="2"/>
      <c r="K18318" s="2"/>
      <c r="L18318" s="2"/>
    </row>
    <row r="18319" spans="10:12">
      <c r="J18319" s="2"/>
      <c r="K18319" s="2"/>
      <c r="L18319" s="2"/>
    </row>
    <row r="18320" spans="10:12">
      <c r="J18320" s="2"/>
      <c r="K18320" s="2"/>
      <c r="L18320" s="2"/>
    </row>
    <row r="18321" spans="10:12">
      <c r="J18321" s="2"/>
      <c r="K18321" s="2"/>
      <c r="L18321" s="2"/>
    </row>
    <row r="18322" spans="10:12">
      <c r="J18322" s="2"/>
      <c r="K18322" s="2"/>
      <c r="L18322" s="2"/>
    </row>
    <row r="18323" spans="10:12">
      <c r="J18323" s="2"/>
      <c r="K18323" s="2"/>
      <c r="L18323" s="2"/>
    </row>
    <row r="18324" spans="10:12">
      <c r="J18324" s="2"/>
      <c r="K18324" s="2"/>
      <c r="L18324" s="2"/>
    </row>
    <row r="18325" spans="10:12">
      <c r="J18325" s="2"/>
      <c r="K18325" s="2"/>
      <c r="L18325" s="2"/>
    </row>
    <row r="18326" spans="10:12">
      <c r="J18326" s="2"/>
      <c r="K18326" s="2"/>
      <c r="L18326" s="2"/>
    </row>
    <row r="18327" spans="10:12">
      <c r="J18327" s="2"/>
      <c r="K18327" s="2"/>
      <c r="L18327" s="2"/>
    </row>
    <row r="18328" spans="10:12">
      <c r="J18328" s="2"/>
      <c r="K18328" s="2"/>
      <c r="L18328" s="2"/>
    </row>
    <row r="18329" spans="10:12">
      <c r="J18329" s="2"/>
      <c r="K18329" s="2"/>
      <c r="L18329" s="2"/>
    </row>
    <row r="18330" spans="10:12">
      <c r="J18330" s="2"/>
      <c r="K18330" s="2"/>
      <c r="L18330" s="2"/>
    </row>
    <row r="18331" spans="10:12">
      <c r="J18331" s="2"/>
      <c r="K18331" s="2"/>
      <c r="L18331" s="2"/>
    </row>
    <row r="18332" spans="10:12">
      <c r="J18332" s="2"/>
      <c r="K18332" s="2"/>
      <c r="L18332" s="2"/>
    </row>
    <row r="18333" spans="10:12">
      <c r="J18333" s="2"/>
      <c r="K18333" s="2"/>
      <c r="L18333" s="2"/>
    </row>
    <row r="18334" spans="10:12">
      <c r="J18334" s="2"/>
      <c r="K18334" s="2"/>
      <c r="L18334" s="2"/>
    </row>
    <row r="18335" spans="10:12">
      <c r="J18335" s="2"/>
      <c r="K18335" s="2"/>
      <c r="L18335" s="2"/>
    </row>
    <row r="18336" spans="10:12">
      <c r="J18336" s="2"/>
      <c r="K18336" s="2"/>
      <c r="L18336" s="2"/>
    </row>
    <row r="18337" spans="10:12">
      <c r="J18337" s="2"/>
      <c r="K18337" s="2"/>
      <c r="L18337" s="2"/>
    </row>
    <row r="18338" spans="10:12">
      <c r="J18338" s="2"/>
      <c r="K18338" s="2"/>
      <c r="L18338" s="2"/>
    </row>
    <row r="18339" spans="10:12">
      <c r="J18339" s="2"/>
      <c r="K18339" s="2"/>
      <c r="L18339" s="2"/>
    </row>
    <row r="18340" spans="10:12">
      <c r="J18340" s="2"/>
      <c r="K18340" s="2"/>
      <c r="L18340" s="2"/>
    </row>
    <row r="18341" spans="10:12">
      <c r="J18341" s="2"/>
      <c r="K18341" s="2"/>
      <c r="L18341" s="2"/>
    </row>
    <row r="18342" spans="10:12">
      <c r="J18342" s="2"/>
      <c r="K18342" s="2"/>
      <c r="L18342" s="2"/>
    </row>
    <row r="18343" spans="10:12">
      <c r="J18343" s="2"/>
      <c r="K18343" s="2"/>
      <c r="L18343" s="2"/>
    </row>
    <row r="18344" spans="10:12">
      <c r="J18344" s="2"/>
      <c r="K18344" s="2"/>
      <c r="L18344" s="2"/>
    </row>
    <row r="18345" spans="10:12">
      <c r="J18345" s="2"/>
      <c r="K18345" s="2"/>
      <c r="L18345" s="2"/>
    </row>
    <row r="18346" spans="10:12">
      <c r="J18346" s="2"/>
      <c r="K18346" s="2"/>
      <c r="L18346" s="2"/>
    </row>
    <row r="18347" spans="10:12">
      <c r="J18347" s="2"/>
      <c r="K18347" s="2"/>
      <c r="L18347" s="2"/>
    </row>
    <row r="18348" spans="10:12">
      <c r="J18348" s="2"/>
      <c r="K18348" s="2"/>
      <c r="L18348" s="2"/>
    </row>
    <row r="18349" spans="10:12">
      <c r="J18349" s="2"/>
      <c r="K18349" s="2"/>
      <c r="L18349" s="2"/>
    </row>
    <row r="18350" spans="10:12">
      <c r="J18350" s="2"/>
      <c r="K18350" s="2"/>
      <c r="L18350" s="2"/>
    </row>
    <row r="18351" spans="10:12">
      <c r="J18351" s="2"/>
      <c r="K18351" s="2"/>
      <c r="L18351" s="2"/>
    </row>
    <row r="18352" spans="10:12">
      <c r="J18352" s="2"/>
      <c r="K18352" s="2"/>
      <c r="L18352" s="2"/>
    </row>
    <row r="18353" spans="10:12">
      <c r="J18353" s="2"/>
      <c r="K18353" s="2"/>
      <c r="L18353" s="2"/>
    </row>
    <row r="18354" spans="10:12">
      <c r="J18354" s="2"/>
      <c r="K18354" s="2"/>
      <c r="L18354" s="2"/>
    </row>
    <row r="18355" spans="10:12">
      <c r="J18355" s="2"/>
      <c r="K18355" s="2"/>
      <c r="L18355" s="2"/>
    </row>
    <row r="18356" spans="10:12">
      <c r="J18356" s="2"/>
      <c r="K18356" s="2"/>
      <c r="L18356" s="2"/>
    </row>
    <row r="18357" spans="10:12">
      <c r="J18357" s="2"/>
      <c r="K18357" s="2"/>
      <c r="L18357" s="2"/>
    </row>
    <row r="18358" spans="10:12">
      <c r="J18358" s="2"/>
      <c r="K18358" s="2"/>
      <c r="L18358" s="2"/>
    </row>
    <row r="18359" spans="10:12">
      <c r="J18359" s="2"/>
      <c r="K18359" s="2"/>
      <c r="L18359" s="2"/>
    </row>
    <row r="18360" spans="10:12">
      <c r="J18360" s="2"/>
      <c r="K18360" s="2"/>
      <c r="L18360" s="2"/>
    </row>
    <row r="18361" spans="10:12">
      <c r="J18361" s="2"/>
      <c r="K18361" s="2"/>
      <c r="L18361" s="2"/>
    </row>
    <row r="18362" spans="10:12">
      <c r="J18362" s="2"/>
      <c r="K18362" s="2"/>
      <c r="L18362" s="2"/>
    </row>
    <row r="18363" spans="10:12">
      <c r="J18363" s="2"/>
      <c r="K18363" s="2"/>
      <c r="L18363" s="2"/>
    </row>
    <row r="18364" spans="10:12">
      <c r="J18364" s="2"/>
      <c r="K18364" s="2"/>
      <c r="L18364" s="2"/>
    </row>
    <row r="18365" spans="10:12">
      <c r="J18365" s="2"/>
      <c r="K18365" s="2"/>
      <c r="L18365" s="2"/>
    </row>
    <row r="18366" spans="10:12">
      <c r="J18366" s="2"/>
      <c r="K18366" s="2"/>
      <c r="L18366" s="2"/>
    </row>
    <row r="18367" spans="10:12">
      <c r="J18367" s="2"/>
      <c r="K18367" s="2"/>
      <c r="L18367" s="2"/>
    </row>
    <row r="18368" spans="10:12">
      <c r="J18368" s="2"/>
      <c r="K18368" s="2"/>
      <c r="L18368" s="2"/>
    </row>
    <row r="18369" spans="10:12">
      <c r="J18369" s="2"/>
      <c r="K18369" s="2"/>
      <c r="L18369" s="2"/>
    </row>
    <row r="18370" spans="10:12">
      <c r="J18370" s="2"/>
      <c r="K18370" s="2"/>
      <c r="L18370" s="2"/>
    </row>
    <row r="18371" spans="10:12">
      <c r="J18371" s="2"/>
      <c r="K18371" s="2"/>
      <c r="L18371" s="2"/>
    </row>
    <row r="18372" spans="10:12">
      <c r="J18372" s="2"/>
      <c r="K18372" s="2"/>
      <c r="L18372" s="2"/>
    </row>
    <row r="18373" spans="10:12">
      <c r="J18373" s="2"/>
      <c r="K18373" s="2"/>
      <c r="L18373" s="2"/>
    </row>
    <row r="18374" spans="10:12">
      <c r="J18374" s="2"/>
      <c r="K18374" s="2"/>
      <c r="L18374" s="2"/>
    </row>
    <row r="18375" spans="10:12">
      <c r="J18375" s="2"/>
      <c r="K18375" s="2"/>
      <c r="L18375" s="2"/>
    </row>
    <row r="18376" spans="10:12">
      <c r="J18376" s="2"/>
      <c r="K18376" s="2"/>
      <c r="L18376" s="2"/>
    </row>
    <row r="18377" spans="10:12">
      <c r="J18377" s="2"/>
      <c r="K18377" s="2"/>
      <c r="L18377" s="2"/>
    </row>
    <row r="18378" spans="10:12">
      <c r="J18378" s="2"/>
      <c r="K18378" s="2"/>
      <c r="L18378" s="2"/>
    </row>
    <row r="18379" spans="10:12">
      <c r="J18379" s="2"/>
      <c r="K18379" s="2"/>
      <c r="L18379" s="2"/>
    </row>
    <row r="18380" spans="10:12">
      <c r="J18380" s="2"/>
      <c r="K18380" s="2"/>
      <c r="L18380" s="2"/>
    </row>
    <row r="18381" spans="10:12">
      <c r="J18381" s="2"/>
      <c r="K18381" s="2"/>
      <c r="L18381" s="2"/>
    </row>
    <row r="18382" spans="10:12">
      <c r="J18382" s="2"/>
      <c r="K18382" s="2"/>
      <c r="L18382" s="2"/>
    </row>
    <row r="18383" spans="10:12">
      <c r="J18383" s="2"/>
      <c r="K18383" s="2"/>
      <c r="L18383" s="2"/>
    </row>
    <row r="18384" spans="10:12">
      <c r="J18384" s="2"/>
      <c r="K18384" s="2"/>
      <c r="L18384" s="2"/>
    </row>
    <row r="18385" spans="10:12">
      <c r="J18385" s="2"/>
      <c r="K18385" s="2"/>
      <c r="L18385" s="2"/>
    </row>
    <row r="18386" spans="10:12">
      <c r="J18386" s="2"/>
      <c r="K18386" s="2"/>
      <c r="L18386" s="2"/>
    </row>
    <row r="18387" spans="10:12">
      <c r="J18387" s="2"/>
      <c r="K18387" s="2"/>
      <c r="L18387" s="2"/>
    </row>
    <row r="18388" spans="10:12">
      <c r="J18388" s="2"/>
      <c r="K18388" s="2"/>
      <c r="L18388" s="2"/>
    </row>
    <row r="18389" spans="10:12">
      <c r="J18389" s="2"/>
      <c r="K18389" s="2"/>
      <c r="L18389" s="2"/>
    </row>
    <row r="18390" spans="10:12">
      <c r="J18390" s="2"/>
      <c r="K18390" s="2"/>
      <c r="L18390" s="2"/>
    </row>
    <row r="18391" spans="10:12">
      <c r="J18391" s="2"/>
      <c r="K18391" s="2"/>
      <c r="L18391" s="2"/>
    </row>
    <row r="18392" spans="10:12">
      <c r="J18392" s="2"/>
      <c r="K18392" s="2"/>
      <c r="L18392" s="2"/>
    </row>
    <row r="18393" spans="10:12">
      <c r="J18393" s="2"/>
      <c r="K18393" s="2"/>
      <c r="L18393" s="2"/>
    </row>
    <row r="18394" spans="10:12">
      <c r="J18394" s="2"/>
      <c r="K18394" s="2"/>
      <c r="L18394" s="2"/>
    </row>
    <row r="18395" spans="10:12">
      <c r="J18395" s="2"/>
      <c r="K18395" s="2"/>
      <c r="L18395" s="2"/>
    </row>
    <row r="18396" spans="10:12">
      <c r="J18396" s="2"/>
      <c r="K18396" s="2"/>
      <c r="L18396" s="2"/>
    </row>
    <row r="18397" spans="10:12">
      <c r="J18397" s="2"/>
      <c r="K18397" s="2"/>
      <c r="L18397" s="2"/>
    </row>
    <row r="18398" spans="10:12">
      <c r="J18398" s="2"/>
      <c r="K18398" s="2"/>
      <c r="L18398" s="2"/>
    </row>
    <row r="18399" spans="10:12">
      <c r="J18399" s="2"/>
      <c r="K18399" s="2"/>
      <c r="L18399" s="2"/>
    </row>
    <row r="18400" spans="10:12">
      <c r="J18400" s="2"/>
      <c r="K18400" s="2"/>
      <c r="L18400" s="2"/>
    </row>
    <row r="18401" spans="10:12">
      <c r="J18401" s="2"/>
      <c r="K18401" s="2"/>
      <c r="L18401" s="2"/>
    </row>
    <row r="18402" spans="10:12">
      <c r="J18402" s="2"/>
      <c r="K18402" s="2"/>
      <c r="L18402" s="2"/>
    </row>
    <row r="18403" spans="10:12">
      <c r="J18403" s="2"/>
      <c r="K18403" s="2"/>
      <c r="L18403" s="2"/>
    </row>
    <row r="18404" spans="10:12">
      <c r="J18404" s="2"/>
      <c r="K18404" s="2"/>
      <c r="L18404" s="2"/>
    </row>
    <row r="18405" spans="10:12">
      <c r="J18405" s="2"/>
      <c r="K18405" s="2"/>
      <c r="L18405" s="2"/>
    </row>
    <row r="18406" spans="10:12">
      <c r="J18406" s="2"/>
      <c r="K18406" s="2"/>
      <c r="L18406" s="2"/>
    </row>
    <row r="18407" spans="10:12">
      <c r="J18407" s="2"/>
      <c r="K18407" s="2"/>
      <c r="L18407" s="2"/>
    </row>
    <row r="18408" spans="10:12">
      <c r="J18408" s="2"/>
      <c r="K18408" s="2"/>
      <c r="L18408" s="2"/>
    </row>
    <row r="18409" spans="10:12">
      <c r="J18409" s="2"/>
      <c r="K18409" s="2"/>
      <c r="L18409" s="2"/>
    </row>
    <row r="18410" spans="10:12">
      <c r="J18410" s="2"/>
      <c r="K18410" s="2"/>
      <c r="L18410" s="2"/>
    </row>
    <row r="18411" spans="10:12">
      <c r="J18411" s="2"/>
      <c r="K18411" s="2"/>
      <c r="L18411" s="2"/>
    </row>
    <row r="18412" spans="10:12">
      <c r="J18412" s="2"/>
      <c r="K18412" s="2"/>
      <c r="L18412" s="2"/>
    </row>
    <row r="18413" spans="10:12">
      <c r="J18413" s="2"/>
      <c r="K18413" s="2"/>
      <c r="L18413" s="2"/>
    </row>
    <row r="18414" spans="10:12">
      <c r="J18414" s="2"/>
      <c r="K18414" s="2"/>
      <c r="L18414" s="2"/>
    </row>
    <row r="18415" spans="10:12">
      <c r="J18415" s="2"/>
      <c r="K18415" s="2"/>
      <c r="L18415" s="2"/>
    </row>
    <row r="18416" spans="10:12">
      <c r="J18416" s="2"/>
      <c r="K18416" s="2"/>
      <c r="L18416" s="2"/>
    </row>
    <row r="18417" spans="10:12">
      <c r="J18417" s="2"/>
      <c r="K18417" s="2"/>
      <c r="L18417" s="2"/>
    </row>
    <row r="18418" spans="10:12">
      <c r="J18418" s="2"/>
      <c r="K18418" s="2"/>
      <c r="L18418" s="2"/>
    </row>
    <row r="18419" spans="10:12">
      <c r="J18419" s="2"/>
      <c r="K18419" s="2"/>
      <c r="L18419" s="2"/>
    </row>
    <row r="18420" spans="10:12">
      <c r="J18420" s="2"/>
      <c r="K18420" s="2"/>
      <c r="L18420" s="2"/>
    </row>
    <row r="18421" spans="10:12">
      <c r="J18421" s="2"/>
      <c r="K18421" s="2"/>
      <c r="L18421" s="2"/>
    </row>
    <row r="18422" spans="10:12">
      <c r="J18422" s="2"/>
      <c r="K18422" s="2"/>
      <c r="L18422" s="2"/>
    </row>
    <row r="18423" spans="10:12">
      <c r="J18423" s="2"/>
      <c r="K18423" s="2"/>
      <c r="L18423" s="2"/>
    </row>
    <row r="18424" spans="10:12">
      <c r="J18424" s="2"/>
      <c r="K18424" s="2"/>
      <c r="L18424" s="2"/>
    </row>
    <row r="18425" spans="10:12">
      <c r="J18425" s="2"/>
      <c r="K18425" s="2"/>
      <c r="L18425" s="2"/>
    </row>
    <row r="18426" spans="10:12">
      <c r="J18426" s="2"/>
      <c r="K18426" s="2"/>
      <c r="L18426" s="2"/>
    </row>
    <row r="18427" spans="10:12">
      <c r="J18427" s="2"/>
      <c r="K18427" s="2"/>
      <c r="L18427" s="2"/>
    </row>
    <row r="18428" spans="10:12">
      <c r="J18428" s="2"/>
      <c r="K18428" s="2"/>
      <c r="L18428" s="2"/>
    </row>
    <row r="18429" spans="10:12">
      <c r="J18429" s="2"/>
      <c r="K18429" s="2"/>
      <c r="L18429" s="2"/>
    </row>
    <row r="18430" spans="10:12">
      <c r="J18430" s="2"/>
      <c r="K18430" s="2"/>
      <c r="L18430" s="2"/>
    </row>
    <row r="18431" spans="10:12">
      <c r="J18431" s="2"/>
      <c r="K18431" s="2"/>
      <c r="L18431" s="2"/>
    </row>
    <row r="18432" spans="10:12">
      <c r="J18432" s="2"/>
      <c r="K18432" s="2"/>
      <c r="L18432" s="2"/>
    </row>
    <row r="18433" spans="10:12">
      <c r="J18433" s="2"/>
      <c r="K18433" s="2"/>
      <c r="L18433" s="2"/>
    </row>
    <row r="18434" spans="10:12">
      <c r="J18434" s="2"/>
      <c r="K18434" s="2"/>
      <c r="L18434" s="2"/>
    </row>
    <row r="18435" spans="10:12">
      <c r="J18435" s="2"/>
      <c r="K18435" s="2"/>
      <c r="L18435" s="2"/>
    </row>
    <row r="18436" spans="10:12">
      <c r="J18436" s="2"/>
      <c r="K18436" s="2"/>
      <c r="L18436" s="2"/>
    </row>
    <row r="18437" spans="10:12">
      <c r="J18437" s="2"/>
      <c r="K18437" s="2"/>
      <c r="L18437" s="2"/>
    </row>
    <row r="18438" spans="10:12">
      <c r="J18438" s="2"/>
      <c r="K18438" s="2"/>
      <c r="L18438" s="2"/>
    </row>
    <row r="18439" spans="10:12">
      <c r="J18439" s="2"/>
      <c r="K18439" s="2"/>
      <c r="L18439" s="2"/>
    </row>
    <row r="18440" spans="10:12">
      <c r="J18440" s="2"/>
      <c r="K18440" s="2"/>
      <c r="L18440" s="2"/>
    </row>
    <row r="18441" spans="10:12">
      <c r="J18441" s="2"/>
      <c r="K18441" s="2"/>
      <c r="L18441" s="2"/>
    </row>
    <row r="18442" spans="10:12">
      <c r="J18442" s="2"/>
      <c r="K18442" s="2"/>
      <c r="L18442" s="2"/>
    </row>
    <row r="18443" spans="10:12">
      <c r="J18443" s="2"/>
      <c r="K18443" s="2"/>
      <c r="L18443" s="2"/>
    </row>
    <row r="18444" spans="10:12">
      <c r="J18444" s="2"/>
      <c r="K18444" s="2"/>
      <c r="L18444" s="2"/>
    </row>
    <row r="18445" spans="10:12">
      <c r="J18445" s="2"/>
      <c r="K18445" s="2"/>
      <c r="L18445" s="2"/>
    </row>
    <row r="18446" spans="10:12">
      <c r="J18446" s="2"/>
      <c r="K18446" s="2"/>
      <c r="L18446" s="2"/>
    </row>
    <row r="18447" spans="10:12">
      <c r="J18447" s="2"/>
      <c r="K18447" s="2"/>
      <c r="L18447" s="2"/>
    </row>
    <row r="18448" spans="10:12">
      <c r="J18448" s="2"/>
      <c r="K18448" s="2"/>
      <c r="L18448" s="2"/>
    </row>
    <row r="18449" spans="10:12">
      <c r="J18449" s="2"/>
      <c r="K18449" s="2"/>
      <c r="L18449" s="2"/>
    </row>
    <row r="18450" spans="10:12">
      <c r="J18450" s="2"/>
      <c r="K18450" s="2"/>
      <c r="L18450" s="2"/>
    </row>
    <row r="18451" spans="10:12">
      <c r="J18451" s="2"/>
      <c r="K18451" s="2"/>
      <c r="L18451" s="2"/>
    </row>
    <row r="18452" spans="10:12">
      <c r="J18452" s="2"/>
      <c r="K18452" s="2"/>
      <c r="L18452" s="2"/>
    </row>
    <row r="18453" spans="10:12">
      <c r="J18453" s="2"/>
      <c r="K18453" s="2"/>
      <c r="L18453" s="2"/>
    </row>
    <row r="18454" spans="10:12">
      <c r="J18454" s="2"/>
      <c r="K18454" s="2"/>
      <c r="L18454" s="2"/>
    </row>
    <row r="18455" spans="10:12">
      <c r="J18455" s="2"/>
      <c r="K18455" s="2"/>
      <c r="L18455" s="2"/>
    </row>
    <row r="18456" spans="10:12">
      <c r="J18456" s="2"/>
      <c r="K18456" s="2"/>
      <c r="L18456" s="2"/>
    </row>
    <row r="18457" spans="10:12">
      <c r="J18457" s="2"/>
      <c r="K18457" s="2"/>
      <c r="L18457" s="2"/>
    </row>
    <row r="18458" spans="10:12">
      <c r="J18458" s="2"/>
      <c r="K18458" s="2"/>
      <c r="L18458" s="2"/>
    </row>
    <row r="18459" spans="10:12">
      <c r="J18459" s="2"/>
      <c r="K18459" s="2"/>
      <c r="L18459" s="2"/>
    </row>
    <row r="18460" spans="10:12">
      <c r="J18460" s="2"/>
      <c r="K18460" s="2"/>
      <c r="L18460" s="2"/>
    </row>
    <row r="18461" spans="10:12">
      <c r="J18461" s="2"/>
      <c r="K18461" s="2"/>
      <c r="L18461" s="2"/>
    </row>
    <row r="18462" spans="10:12">
      <c r="J18462" s="2"/>
      <c r="K18462" s="2"/>
      <c r="L18462" s="2"/>
    </row>
    <row r="18463" spans="10:12">
      <c r="J18463" s="2"/>
      <c r="K18463" s="2"/>
      <c r="L18463" s="2"/>
    </row>
    <row r="18464" spans="10:12">
      <c r="J18464" s="2"/>
      <c r="K18464" s="2"/>
      <c r="L18464" s="2"/>
    </row>
    <row r="18465" spans="10:12">
      <c r="J18465" s="2"/>
      <c r="K18465" s="2"/>
      <c r="L18465" s="2"/>
    </row>
    <row r="18466" spans="10:12">
      <c r="J18466" s="2"/>
      <c r="K18466" s="2"/>
      <c r="L18466" s="2"/>
    </row>
    <row r="18467" spans="10:12">
      <c r="J18467" s="2"/>
      <c r="K18467" s="2"/>
      <c r="L18467" s="2"/>
    </row>
    <row r="18468" spans="10:12">
      <c r="J18468" s="2"/>
      <c r="K18468" s="2"/>
      <c r="L18468" s="2"/>
    </row>
    <row r="18469" spans="10:12">
      <c r="J18469" s="2"/>
      <c r="K18469" s="2"/>
      <c r="L18469" s="2"/>
    </row>
    <row r="18470" spans="10:12">
      <c r="J18470" s="2"/>
      <c r="K18470" s="2"/>
      <c r="L18470" s="2"/>
    </row>
    <row r="18471" spans="10:12">
      <c r="J18471" s="2"/>
      <c r="K18471" s="2"/>
      <c r="L18471" s="2"/>
    </row>
    <row r="18472" spans="10:12">
      <c r="J18472" s="2"/>
      <c r="K18472" s="2"/>
      <c r="L18472" s="2"/>
    </row>
    <row r="18473" spans="10:12">
      <c r="J18473" s="2"/>
      <c r="K18473" s="2"/>
      <c r="L18473" s="2"/>
    </row>
    <row r="18474" spans="10:12">
      <c r="J18474" s="2"/>
      <c r="K18474" s="2"/>
      <c r="L18474" s="2"/>
    </row>
    <row r="18475" spans="10:12">
      <c r="J18475" s="2"/>
      <c r="K18475" s="2"/>
      <c r="L18475" s="2"/>
    </row>
    <row r="18476" spans="10:12">
      <c r="J18476" s="2"/>
      <c r="K18476" s="2"/>
      <c r="L18476" s="2"/>
    </row>
    <row r="18477" spans="10:12">
      <c r="J18477" s="2"/>
      <c r="K18477" s="2"/>
      <c r="L18477" s="2"/>
    </row>
    <row r="18478" spans="10:12">
      <c r="J18478" s="2"/>
      <c r="K18478" s="2"/>
      <c r="L18478" s="2"/>
    </row>
    <row r="18479" spans="10:12">
      <c r="J18479" s="2"/>
      <c r="K18479" s="2"/>
      <c r="L18479" s="2"/>
    </row>
    <row r="18480" spans="10:12">
      <c r="J18480" s="2"/>
      <c r="K18480" s="2"/>
      <c r="L18480" s="2"/>
    </row>
    <row r="18481" spans="10:12">
      <c r="J18481" s="2"/>
      <c r="K18481" s="2"/>
      <c r="L18481" s="2"/>
    </row>
    <row r="18482" spans="10:12">
      <c r="J18482" s="2"/>
      <c r="K18482" s="2"/>
      <c r="L18482" s="2"/>
    </row>
    <row r="18483" spans="10:12">
      <c r="J18483" s="2"/>
      <c r="K18483" s="2"/>
      <c r="L18483" s="2"/>
    </row>
    <row r="18484" spans="10:12">
      <c r="J18484" s="2"/>
      <c r="K18484" s="2"/>
      <c r="L18484" s="2"/>
    </row>
    <row r="18485" spans="10:12">
      <c r="J18485" s="2"/>
      <c r="K18485" s="2"/>
      <c r="L18485" s="2"/>
    </row>
    <row r="18486" spans="10:12">
      <c r="J18486" s="2"/>
      <c r="K18486" s="2"/>
      <c r="L18486" s="2"/>
    </row>
    <row r="18487" spans="10:12">
      <c r="J18487" s="2"/>
      <c r="K18487" s="2"/>
      <c r="L18487" s="2"/>
    </row>
    <row r="18488" spans="10:12">
      <c r="J18488" s="2"/>
      <c r="K18488" s="2"/>
      <c r="L18488" s="2"/>
    </row>
    <row r="18489" spans="10:12">
      <c r="J18489" s="2"/>
      <c r="K18489" s="2"/>
      <c r="L18489" s="2"/>
    </row>
    <row r="18490" spans="10:12">
      <c r="J18490" s="2"/>
      <c r="K18490" s="2"/>
      <c r="L18490" s="2"/>
    </row>
    <row r="18491" spans="10:12">
      <c r="J18491" s="2"/>
      <c r="K18491" s="2"/>
      <c r="L18491" s="2"/>
    </row>
    <row r="18492" spans="10:12">
      <c r="J18492" s="2"/>
      <c r="K18492" s="2"/>
      <c r="L18492" s="2"/>
    </row>
    <row r="18493" spans="10:12">
      <c r="J18493" s="2"/>
      <c r="K18493" s="2"/>
      <c r="L18493" s="2"/>
    </row>
    <row r="18494" spans="10:12">
      <c r="J18494" s="2"/>
      <c r="K18494" s="2"/>
      <c r="L18494" s="2"/>
    </row>
    <row r="18495" spans="10:12">
      <c r="J18495" s="2"/>
      <c r="K18495" s="2"/>
      <c r="L18495" s="2"/>
    </row>
    <row r="18496" spans="10:12">
      <c r="J18496" s="2"/>
      <c r="K18496" s="2"/>
      <c r="L18496" s="2"/>
    </row>
    <row r="18497" spans="10:12">
      <c r="J18497" s="2"/>
      <c r="K18497" s="2"/>
      <c r="L18497" s="2"/>
    </row>
    <row r="18498" spans="10:12">
      <c r="J18498" s="2"/>
      <c r="K18498" s="2"/>
      <c r="L18498" s="2"/>
    </row>
    <row r="18499" spans="10:12">
      <c r="J18499" s="2"/>
      <c r="K18499" s="2"/>
      <c r="L18499" s="2"/>
    </row>
    <row r="18500" spans="10:12">
      <c r="J18500" s="2"/>
      <c r="K18500" s="2"/>
      <c r="L18500" s="2"/>
    </row>
    <row r="18501" spans="10:12">
      <c r="J18501" s="2"/>
      <c r="K18501" s="2"/>
      <c r="L18501" s="2"/>
    </row>
    <row r="18502" spans="10:12">
      <c r="J18502" s="2"/>
      <c r="K18502" s="2"/>
      <c r="L18502" s="2"/>
    </row>
    <row r="18503" spans="10:12">
      <c r="J18503" s="2"/>
      <c r="K18503" s="2"/>
      <c r="L18503" s="2"/>
    </row>
    <row r="18504" spans="10:12">
      <c r="J18504" s="2"/>
      <c r="K18504" s="2"/>
      <c r="L18504" s="2"/>
    </row>
    <row r="18505" spans="10:12">
      <c r="J18505" s="2"/>
      <c r="K18505" s="2"/>
      <c r="L18505" s="2"/>
    </row>
    <row r="18506" spans="10:12">
      <c r="J18506" s="2"/>
      <c r="K18506" s="2"/>
      <c r="L18506" s="2"/>
    </row>
    <row r="18507" spans="10:12">
      <c r="J18507" s="2"/>
      <c r="K18507" s="2"/>
      <c r="L18507" s="2"/>
    </row>
    <row r="18508" spans="10:12">
      <c r="J18508" s="2"/>
      <c r="K18508" s="2"/>
      <c r="L18508" s="2"/>
    </row>
    <row r="18509" spans="10:12">
      <c r="J18509" s="2"/>
      <c r="K18509" s="2"/>
      <c r="L18509" s="2"/>
    </row>
    <row r="18510" spans="10:12">
      <c r="J18510" s="2"/>
      <c r="K18510" s="2"/>
      <c r="L18510" s="2"/>
    </row>
    <row r="18511" spans="10:12">
      <c r="J18511" s="2"/>
      <c r="K18511" s="2"/>
      <c r="L18511" s="2"/>
    </row>
    <row r="18512" spans="10:12">
      <c r="J18512" s="2"/>
      <c r="K18512" s="2"/>
      <c r="L18512" s="2"/>
    </row>
    <row r="18513" spans="10:12">
      <c r="J18513" s="2"/>
      <c r="K18513" s="2"/>
      <c r="L18513" s="2"/>
    </row>
    <row r="18514" spans="10:12">
      <c r="J18514" s="2"/>
      <c r="K18514" s="2"/>
      <c r="L18514" s="2"/>
    </row>
    <row r="18515" spans="10:12">
      <c r="J18515" s="2"/>
      <c r="K18515" s="2"/>
      <c r="L18515" s="2"/>
    </row>
    <row r="18516" spans="10:12">
      <c r="J18516" s="2"/>
      <c r="K18516" s="2"/>
      <c r="L18516" s="2"/>
    </row>
    <row r="18517" spans="10:12">
      <c r="J18517" s="2"/>
      <c r="K18517" s="2"/>
      <c r="L18517" s="2"/>
    </row>
    <row r="18518" spans="10:12">
      <c r="J18518" s="2"/>
      <c r="K18518" s="2"/>
      <c r="L18518" s="2"/>
    </row>
    <row r="18519" spans="10:12">
      <c r="J18519" s="2"/>
      <c r="K18519" s="2"/>
      <c r="L18519" s="2"/>
    </row>
    <row r="18520" spans="10:12">
      <c r="J18520" s="2"/>
      <c r="K18520" s="2"/>
      <c r="L18520" s="2"/>
    </row>
    <row r="18521" spans="10:12">
      <c r="J18521" s="2"/>
      <c r="K18521" s="2"/>
      <c r="L18521" s="2"/>
    </row>
    <row r="18522" spans="10:12">
      <c r="J18522" s="2"/>
      <c r="K18522" s="2"/>
      <c r="L18522" s="2"/>
    </row>
    <row r="18523" spans="10:12">
      <c r="J18523" s="2"/>
      <c r="K18523" s="2"/>
      <c r="L18523" s="2"/>
    </row>
    <row r="18524" spans="10:12">
      <c r="J18524" s="2"/>
      <c r="K18524" s="2"/>
      <c r="L18524" s="2"/>
    </row>
    <row r="18525" spans="10:12">
      <c r="J18525" s="2"/>
      <c r="K18525" s="2"/>
      <c r="L18525" s="2"/>
    </row>
    <row r="18526" spans="10:12">
      <c r="J18526" s="2"/>
      <c r="K18526" s="2"/>
      <c r="L18526" s="2"/>
    </row>
    <row r="18527" spans="10:12">
      <c r="J18527" s="2"/>
      <c r="K18527" s="2"/>
      <c r="L18527" s="2"/>
    </row>
    <row r="18528" spans="10:12">
      <c r="J18528" s="2"/>
      <c r="K18528" s="2"/>
      <c r="L18528" s="2"/>
    </row>
    <row r="18529" spans="10:12">
      <c r="J18529" s="2"/>
      <c r="K18529" s="2"/>
      <c r="L18529" s="2"/>
    </row>
    <row r="18530" spans="10:12">
      <c r="J18530" s="2"/>
      <c r="K18530" s="2"/>
      <c r="L18530" s="2"/>
    </row>
    <row r="18531" spans="10:12">
      <c r="J18531" s="2"/>
      <c r="K18531" s="2"/>
      <c r="L18531" s="2"/>
    </row>
    <row r="18532" spans="10:12">
      <c r="J18532" s="2"/>
      <c r="K18532" s="2"/>
      <c r="L18532" s="2"/>
    </row>
    <row r="18533" spans="10:12">
      <c r="J18533" s="2"/>
      <c r="K18533" s="2"/>
      <c r="L18533" s="2"/>
    </row>
    <row r="18534" spans="10:12">
      <c r="J18534" s="2"/>
      <c r="K18534" s="2"/>
      <c r="L18534" s="2"/>
    </row>
    <row r="18535" spans="10:12">
      <c r="J18535" s="2"/>
      <c r="K18535" s="2"/>
      <c r="L18535" s="2"/>
    </row>
    <row r="18536" spans="10:12">
      <c r="J18536" s="2"/>
      <c r="K18536" s="2"/>
      <c r="L18536" s="2"/>
    </row>
    <row r="18537" spans="10:12">
      <c r="J18537" s="2"/>
      <c r="K18537" s="2"/>
      <c r="L18537" s="2"/>
    </row>
    <row r="18538" spans="10:12">
      <c r="J18538" s="2"/>
      <c r="K18538" s="2"/>
      <c r="L18538" s="2"/>
    </row>
    <row r="18539" spans="10:12">
      <c r="J18539" s="2"/>
      <c r="K18539" s="2"/>
      <c r="L18539" s="2"/>
    </row>
    <row r="18540" spans="10:12">
      <c r="J18540" s="2"/>
      <c r="K18540" s="2"/>
      <c r="L18540" s="2"/>
    </row>
    <row r="18541" spans="10:12">
      <c r="J18541" s="2"/>
      <c r="K18541" s="2"/>
      <c r="L18541" s="2"/>
    </row>
    <row r="18542" spans="10:12">
      <c r="J18542" s="2"/>
      <c r="K18542" s="2"/>
      <c r="L18542" s="2"/>
    </row>
    <row r="18543" spans="10:12">
      <c r="J18543" s="2"/>
      <c r="K18543" s="2"/>
      <c r="L18543" s="2"/>
    </row>
    <row r="18544" spans="10:12">
      <c r="J18544" s="2"/>
      <c r="K18544" s="2"/>
      <c r="L18544" s="2"/>
    </row>
    <row r="18545" spans="10:12">
      <c r="J18545" s="2"/>
      <c r="K18545" s="2"/>
      <c r="L18545" s="2"/>
    </row>
    <row r="18546" spans="10:12">
      <c r="J18546" s="2"/>
      <c r="K18546" s="2"/>
      <c r="L18546" s="2"/>
    </row>
    <row r="18547" spans="10:12">
      <c r="J18547" s="2"/>
      <c r="K18547" s="2"/>
      <c r="L18547" s="2"/>
    </row>
    <row r="18548" spans="10:12">
      <c r="J18548" s="2"/>
      <c r="K18548" s="2"/>
      <c r="L18548" s="2"/>
    </row>
    <row r="18549" spans="10:12">
      <c r="J18549" s="2"/>
      <c r="K18549" s="2"/>
      <c r="L18549" s="2"/>
    </row>
    <row r="18550" spans="10:12">
      <c r="J18550" s="2"/>
      <c r="K18550" s="2"/>
      <c r="L18550" s="2"/>
    </row>
    <row r="18551" spans="10:12">
      <c r="J18551" s="2"/>
      <c r="K18551" s="2"/>
      <c r="L18551" s="2"/>
    </row>
    <row r="18552" spans="10:12">
      <c r="J18552" s="2"/>
      <c r="K18552" s="2"/>
      <c r="L18552" s="2"/>
    </row>
    <row r="18553" spans="10:12">
      <c r="J18553" s="2"/>
      <c r="K18553" s="2"/>
      <c r="L18553" s="2"/>
    </row>
    <row r="18554" spans="10:12">
      <c r="J18554" s="2"/>
      <c r="K18554" s="2"/>
      <c r="L18554" s="2"/>
    </row>
    <row r="18555" spans="10:12">
      <c r="J18555" s="2"/>
      <c r="K18555" s="2"/>
      <c r="L18555" s="2"/>
    </row>
    <row r="18556" spans="10:12">
      <c r="J18556" s="2"/>
      <c r="K18556" s="2"/>
      <c r="L18556" s="2"/>
    </row>
    <row r="18557" spans="10:12">
      <c r="J18557" s="2"/>
      <c r="K18557" s="2"/>
      <c r="L18557" s="2"/>
    </row>
    <row r="18558" spans="10:12">
      <c r="J18558" s="2"/>
      <c r="K18558" s="2"/>
      <c r="L18558" s="2"/>
    </row>
    <row r="18559" spans="10:12">
      <c r="J18559" s="2"/>
      <c r="K18559" s="2"/>
      <c r="L18559" s="2"/>
    </row>
    <row r="18560" spans="10:12">
      <c r="J18560" s="2"/>
      <c r="K18560" s="2"/>
      <c r="L18560" s="2"/>
    </row>
    <row r="18561" spans="10:12">
      <c r="J18561" s="2"/>
      <c r="K18561" s="2"/>
      <c r="L18561" s="2"/>
    </row>
    <row r="18562" spans="10:12">
      <c r="J18562" s="2"/>
      <c r="K18562" s="2"/>
      <c r="L18562" s="2"/>
    </row>
    <row r="18563" spans="10:12">
      <c r="J18563" s="2"/>
      <c r="K18563" s="2"/>
      <c r="L18563" s="2"/>
    </row>
    <row r="18564" spans="10:12">
      <c r="J18564" s="2"/>
      <c r="K18564" s="2"/>
      <c r="L18564" s="2"/>
    </row>
    <row r="18565" spans="10:12">
      <c r="J18565" s="2"/>
      <c r="K18565" s="2"/>
      <c r="L18565" s="2"/>
    </row>
    <row r="18566" spans="10:12">
      <c r="J18566" s="2"/>
      <c r="K18566" s="2"/>
      <c r="L18566" s="2"/>
    </row>
    <row r="18567" spans="10:12">
      <c r="J18567" s="2"/>
      <c r="K18567" s="2"/>
      <c r="L18567" s="2"/>
    </row>
    <row r="18568" spans="10:12">
      <c r="J18568" s="2"/>
      <c r="K18568" s="2"/>
      <c r="L18568" s="2"/>
    </row>
    <row r="18569" spans="10:12">
      <c r="J18569" s="2"/>
      <c r="K18569" s="2"/>
      <c r="L18569" s="2"/>
    </row>
    <row r="18570" spans="10:12">
      <c r="J18570" s="2"/>
      <c r="K18570" s="2"/>
      <c r="L18570" s="2"/>
    </row>
    <row r="18571" spans="10:12">
      <c r="J18571" s="2"/>
      <c r="K18571" s="2"/>
      <c r="L18571" s="2"/>
    </row>
    <row r="18572" spans="10:12">
      <c r="J18572" s="2"/>
      <c r="K18572" s="2"/>
      <c r="L18572" s="2"/>
    </row>
    <row r="18573" spans="10:12">
      <c r="J18573" s="2"/>
      <c r="K18573" s="2"/>
      <c r="L18573" s="2"/>
    </row>
    <row r="18574" spans="10:12">
      <c r="J18574" s="2"/>
      <c r="K18574" s="2"/>
      <c r="L18574" s="2"/>
    </row>
    <row r="18575" spans="10:12">
      <c r="J18575" s="2"/>
      <c r="K18575" s="2"/>
      <c r="L18575" s="2"/>
    </row>
    <row r="18576" spans="10:12">
      <c r="J18576" s="2"/>
      <c r="K18576" s="2"/>
      <c r="L18576" s="2"/>
    </row>
    <row r="18577" spans="10:12">
      <c r="J18577" s="2"/>
      <c r="K18577" s="2"/>
      <c r="L18577" s="2"/>
    </row>
    <row r="18578" spans="10:12">
      <c r="J18578" s="2"/>
      <c r="K18578" s="2"/>
      <c r="L18578" s="2"/>
    </row>
    <row r="18579" spans="10:12">
      <c r="J18579" s="2"/>
      <c r="K18579" s="2"/>
      <c r="L18579" s="2"/>
    </row>
    <row r="18580" spans="10:12">
      <c r="J18580" s="2"/>
      <c r="K18580" s="2"/>
      <c r="L18580" s="2"/>
    </row>
    <row r="18581" spans="10:12">
      <c r="J18581" s="2"/>
      <c r="K18581" s="2"/>
      <c r="L18581" s="2"/>
    </row>
    <row r="18582" spans="10:12">
      <c r="J18582" s="2"/>
      <c r="K18582" s="2"/>
      <c r="L18582" s="2"/>
    </row>
    <row r="18583" spans="10:12">
      <c r="J18583" s="2"/>
      <c r="K18583" s="2"/>
      <c r="L18583" s="2"/>
    </row>
    <row r="18584" spans="10:12">
      <c r="J18584" s="2"/>
      <c r="K18584" s="2"/>
      <c r="L18584" s="2"/>
    </row>
    <row r="18585" spans="10:12">
      <c r="J18585" s="2"/>
      <c r="K18585" s="2"/>
      <c r="L18585" s="2"/>
    </row>
    <row r="18586" spans="10:12">
      <c r="J18586" s="2"/>
      <c r="K18586" s="2"/>
      <c r="L18586" s="2"/>
    </row>
    <row r="18587" spans="10:12">
      <c r="J18587" s="2"/>
      <c r="K18587" s="2"/>
      <c r="L18587" s="2"/>
    </row>
    <row r="18588" spans="10:12">
      <c r="J18588" s="2"/>
      <c r="K18588" s="2"/>
      <c r="L18588" s="2"/>
    </row>
    <row r="18589" spans="10:12">
      <c r="J18589" s="2"/>
      <c r="K18589" s="2"/>
      <c r="L18589" s="2"/>
    </row>
    <row r="18590" spans="10:12">
      <c r="J18590" s="2"/>
      <c r="K18590" s="2"/>
      <c r="L18590" s="2"/>
    </row>
    <row r="18591" spans="10:12">
      <c r="J18591" s="2"/>
      <c r="K18591" s="2"/>
      <c r="L18591" s="2"/>
    </row>
    <row r="18592" spans="10:12">
      <c r="J18592" s="2"/>
      <c r="K18592" s="2"/>
      <c r="L18592" s="2"/>
    </row>
    <row r="18593" spans="10:12">
      <c r="J18593" s="2"/>
      <c r="K18593" s="2"/>
      <c r="L18593" s="2"/>
    </row>
    <row r="18594" spans="10:12">
      <c r="J18594" s="2"/>
      <c r="K18594" s="2"/>
      <c r="L18594" s="2"/>
    </row>
    <row r="18595" spans="10:12">
      <c r="J18595" s="2"/>
      <c r="K18595" s="2"/>
      <c r="L18595" s="2"/>
    </row>
    <row r="18596" spans="10:12">
      <c r="J18596" s="2"/>
      <c r="K18596" s="2"/>
      <c r="L18596" s="2"/>
    </row>
    <row r="18597" spans="10:12">
      <c r="J18597" s="2"/>
      <c r="K18597" s="2"/>
      <c r="L18597" s="2"/>
    </row>
    <row r="18598" spans="10:12">
      <c r="J18598" s="2"/>
      <c r="K18598" s="2"/>
      <c r="L18598" s="2"/>
    </row>
    <row r="18599" spans="10:12">
      <c r="J18599" s="2"/>
      <c r="K18599" s="2"/>
      <c r="L18599" s="2"/>
    </row>
    <row r="18600" spans="10:12">
      <c r="J18600" s="2"/>
      <c r="K18600" s="2"/>
      <c r="L18600" s="2"/>
    </row>
    <row r="18601" spans="10:12">
      <c r="J18601" s="2"/>
      <c r="K18601" s="2"/>
      <c r="L18601" s="2"/>
    </row>
    <row r="18602" spans="10:12">
      <c r="J18602" s="2"/>
      <c r="K18602" s="2"/>
      <c r="L18602" s="2"/>
    </row>
    <row r="18603" spans="10:12">
      <c r="J18603" s="2"/>
      <c r="K18603" s="2"/>
      <c r="L18603" s="2"/>
    </row>
    <row r="18604" spans="10:12">
      <c r="J18604" s="2"/>
      <c r="K18604" s="2"/>
      <c r="L18604" s="2"/>
    </row>
    <row r="18605" spans="10:12">
      <c r="J18605" s="2"/>
      <c r="K18605" s="2"/>
      <c r="L18605" s="2"/>
    </row>
    <row r="18606" spans="10:12">
      <c r="J18606" s="2"/>
      <c r="K18606" s="2"/>
      <c r="L18606" s="2"/>
    </row>
    <row r="18607" spans="10:12">
      <c r="J18607" s="2"/>
      <c r="K18607" s="2"/>
      <c r="L18607" s="2"/>
    </row>
    <row r="18608" spans="10:12">
      <c r="J18608" s="2"/>
      <c r="K18608" s="2"/>
      <c r="L18608" s="2"/>
    </row>
    <row r="18609" spans="10:12">
      <c r="J18609" s="2"/>
      <c r="K18609" s="2"/>
      <c r="L18609" s="2"/>
    </row>
    <row r="18610" spans="10:12">
      <c r="J18610" s="2"/>
      <c r="K18610" s="2"/>
      <c r="L18610" s="2"/>
    </row>
    <row r="18611" spans="10:12">
      <c r="J18611" s="2"/>
      <c r="K18611" s="2"/>
      <c r="L18611" s="2"/>
    </row>
    <row r="18612" spans="10:12">
      <c r="J18612" s="2"/>
      <c r="K18612" s="2"/>
      <c r="L18612" s="2"/>
    </row>
    <row r="18613" spans="10:12">
      <c r="J18613" s="2"/>
      <c r="K18613" s="2"/>
      <c r="L18613" s="2"/>
    </row>
    <row r="18614" spans="10:12">
      <c r="J18614" s="2"/>
      <c r="K18614" s="2"/>
      <c r="L18614" s="2"/>
    </row>
    <row r="18615" spans="10:12">
      <c r="J18615" s="2"/>
      <c r="K18615" s="2"/>
      <c r="L18615" s="2"/>
    </row>
    <row r="18616" spans="10:12">
      <c r="J18616" s="2"/>
      <c r="K18616" s="2"/>
      <c r="L18616" s="2"/>
    </row>
    <row r="18617" spans="10:12">
      <c r="J18617" s="2"/>
      <c r="K18617" s="2"/>
      <c r="L18617" s="2"/>
    </row>
    <row r="18618" spans="10:12">
      <c r="J18618" s="2"/>
      <c r="K18618" s="2"/>
      <c r="L18618" s="2"/>
    </row>
    <row r="18619" spans="10:12">
      <c r="J18619" s="2"/>
      <c r="K18619" s="2"/>
      <c r="L18619" s="2"/>
    </row>
    <row r="18620" spans="10:12">
      <c r="J18620" s="2"/>
      <c r="K18620" s="2"/>
      <c r="L18620" s="2"/>
    </row>
    <row r="18621" spans="10:12">
      <c r="J18621" s="2"/>
      <c r="K18621" s="2"/>
      <c r="L18621" s="2"/>
    </row>
    <row r="18622" spans="10:12">
      <c r="J18622" s="2"/>
      <c r="K18622" s="2"/>
      <c r="L18622" s="2"/>
    </row>
    <row r="18623" spans="10:12">
      <c r="J18623" s="2"/>
      <c r="K18623" s="2"/>
      <c r="L18623" s="2"/>
    </row>
    <row r="18624" spans="10:12">
      <c r="J18624" s="2"/>
      <c r="K18624" s="2"/>
      <c r="L18624" s="2"/>
    </row>
    <row r="18625" spans="10:12">
      <c r="J18625" s="2"/>
      <c r="K18625" s="2"/>
      <c r="L18625" s="2"/>
    </row>
    <row r="18626" spans="10:12">
      <c r="J18626" s="2"/>
      <c r="K18626" s="2"/>
      <c r="L18626" s="2"/>
    </row>
    <row r="18627" spans="10:12">
      <c r="J18627" s="2"/>
      <c r="K18627" s="2"/>
      <c r="L18627" s="2"/>
    </row>
    <row r="18628" spans="10:12">
      <c r="J18628" s="2"/>
      <c r="K18628" s="2"/>
      <c r="L18628" s="2"/>
    </row>
    <row r="18629" spans="10:12">
      <c r="J18629" s="2"/>
      <c r="K18629" s="2"/>
      <c r="L18629" s="2"/>
    </row>
    <row r="18630" spans="10:12">
      <c r="J18630" s="2"/>
      <c r="K18630" s="2"/>
      <c r="L18630" s="2"/>
    </row>
    <row r="18631" spans="10:12">
      <c r="J18631" s="2"/>
      <c r="K18631" s="2"/>
      <c r="L18631" s="2"/>
    </row>
    <row r="18632" spans="10:12">
      <c r="J18632" s="2"/>
      <c r="K18632" s="2"/>
      <c r="L18632" s="2"/>
    </row>
    <row r="18633" spans="10:12">
      <c r="J18633" s="2"/>
      <c r="K18633" s="2"/>
      <c r="L18633" s="2"/>
    </row>
    <row r="18634" spans="10:12">
      <c r="J18634" s="2"/>
      <c r="K18634" s="2"/>
      <c r="L18634" s="2"/>
    </row>
    <row r="18635" spans="10:12">
      <c r="J18635" s="2"/>
      <c r="K18635" s="2"/>
      <c r="L18635" s="2"/>
    </row>
    <row r="18636" spans="10:12">
      <c r="J18636" s="2"/>
      <c r="K18636" s="2"/>
      <c r="L18636" s="2"/>
    </row>
    <row r="18637" spans="10:12">
      <c r="J18637" s="2"/>
      <c r="K18637" s="2"/>
      <c r="L18637" s="2"/>
    </row>
    <row r="18638" spans="10:12">
      <c r="J18638" s="2"/>
      <c r="K18638" s="2"/>
      <c r="L18638" s="2"/>
    </row>
    <row r="18639" spans="10:12">
      <c r="J18639" s="2"/>
      <c r="K18639" s="2"/>
      <c r="L18639" s="2"/>
    </row>
    <row r="18640" spans="10:12">
      <c r="J18640" s="2"/>
      <c r="K18640" s="2"/>
      <c r="L18640" s="2"/>
    </row>
    <row r="18641" spans="10:12">
      <c r="J18641" s="2"/>
      <c r="K18641" s="2"/>
      <c r="L18641" s="2"/>
    </row>
    <row r="18642" spans="10:12">
      <c r="J18642" s="2"/>
      <c r="K18642" s="2"/>
      <c r="L18642" s="2"/>
    </row>
    <row r="18643" spans="10:12">
      <c r="J18643" s="2"/>
      <c r="K18643" s="2"/>
      <c r="L18643" s="2"/>
    </row>
    <row r="18644" spans="10:12">
      <c r="J18644" s="2"/>
      <c r="K18644" s="2"/>
      <c r="L18644" s="2"/>
    </row>
    <row r="18645" spans="10:12">
      <c r="J18645" s="2"/>
      <c r="K18645" s="2"/>
      <c r="L18645" s="2"/>
    </row>
    <row r="18646" spans="10:12">
      <c r="J18646" s="2"/>
      <c r="K18646" s="2"/>
      <c r="L18646" s="2"/>
    </row>
    <row r="18647" spans="10:12">
      <c r="J18647" s="2"/>
      <c r="K18647" s="2"/>
      <c r="L18647" s="2"/>
    </row>
    <row r="18648" spans="10:12">
      <c r="J18648" s="2"/>
      <c r="K18648" s="2"/>
      <c r="L18648" s="2"/>
    </row>
    <row r="18649" spans="10:12">
      <c r="J18649" s="2"/>
      <c r="K18649" s="2"/>
      <c r="L18649" s="2"/>
    </row>
    <row r="18650" spans="10:12">
      <c r="J18650" s="2"/>
      <c r="K18650" s="2"/>
      <c r="L18650" s="2"/>
    </row>
    <row r="18651" spans="10:12">
      <c r="J18651" s="2"/>
      <c r="K18651" s="2"/>
      <c r="L18651" s="2"/>
    </row>
    <row r="18652" spans="10:12">
      <c r="J18652" s="2"/>
      <c r="K18652" s="2"/>
      <c r="L18652" s="2"/>
    </row>
    <row r="18653" spans="10:12">
      <c r="J18653" s="2"/>
      <c r="K18653" s="2"/>
      <c r="L18653" s="2"/>
    </row>
    <row r="18654" spans="10:12">
      <c r="J18654" s="2"/>
      <c r="K18654" s="2"/>
      <c r="L18654" s="2"/>
    </row>
    <row r="18655" spans="10:12">
      <c r="J18655" s="2"/>
      <c r="K18655" s="2"/>
      <c r="L18655" s="2"/>
    </row>
    <row r="18656" spans="10:12">
      <c r="J18656" s="2"/>
      <c r="K18656" s="2"/>
      <c r="L18656" s="2"/>
    </row>
    <row r="18657" spans="10:12">
      <c r="J18657" s="2"/>
      <c r="K18657" s="2"/>
      <c r="L18657" s="2"/>
    </row>
    <row r="18658" spans="10:12">
      <c r="J18658" s="2"/>
      <c r="K18658" s="2"/>
      <c r="L18658" s="2"/>
    </row>
    <row r="18659" spans="10:12">
      <c r="J18659" s="2"/>
      <c r="K18659" s="2"/>
      <c r="L18659" s="2"/>
    </row>
    <row r="18660" spans="10:12">
      <c r="J18660" s="2"/>
      <c r="K18660" s="2"/>
      <c r="L18660" s="2"/>
    </row>
    <row r="18661" spans="10:12">
      <c r="J18661" s="2"/>
      <c r="K18661" s="2"/>
      <c r="L18661" s="2"/>
    </row>
    <row r="18662" spans="10:12">
      <c r="J18662" s="2"/>
      <c r="K18662" s="2"/>
      <c r="L18662" s="2"/>
    </row>
    <row r="18663" spans="10:12">
      <c r="J18663" s="2"/>
      <c r="K18663" s="2"/>
      <c r="L18663" s="2"/>
    </row>
    <row r="18664" spans="10:12">
      <c r="J18664" s="2"/>
      <c r="K18664" s="2"/>
      <c r="L18664" s="2"/>
    </row>
    <row r="18665" spans="10:12">
      <c r="J18665" s="2"/>
      <c r="K18665" s="2"/>
      <c r="L18665" s="2"/>
    </row>
    <row r="18666" spans="10:12">
      <c r="J18666" s="2"/>
      <c r="K18666" s="2"/>
      <c r="L18666" s="2"/>
    </row>
    <row r="18667" spans="10:12">
      <c r="J18667" s="2"/>
      <c r="K18667" s="2"/>
      <c r="L18667" s="2"/>
    </row>
    <row r="18668" spans="10:12">
      <c r="J18668" s="2"/>
      <c r="K18668" s="2"/>
      <c r="L18668" s="2"/>
    </row>
    <row r="18669" spans="10:12">
      <c r="J18669" s="2"/>
      <c r="K18669" s="2"/>
      <c r="L18669" s="2"/>
    </row>
    <row r="18670" spans="10:12">
      <c r="J18670" s="2"/>
      <c r="K18670" s="2"/>
      <c r="L18670" s="2"/>
    </row>
    <row r="18671" spans="10:12">
      <c r="J18671" s="2"/>
      <c r="K18671" s="2"/>
      <c r="L18671" s="2"/>
    </row>
    <row r="18672" spans="10:12">
      <c r="J18672" s="2"/>
      <c r="K18672" s="2"/>
      <c r="L18672" s="2"/>
    </row>
    <row r="18673" spans="10:12">
      <c r="J18673" s="2"/>
      <c r="K18673" s="2"/>
      <c r="L18673" s="2"/>
    </row>
    <row r="18674" spans="10:12">
      <c r="J18674" s="2"/>
      <c r="K18674" s="2"/>
      <c r="L18674" s="2"/>
    </row>
    <row r="18675" spans="10:12">
      <c r="J18675" s="2"/>
      <c r="K18675" s="2"/>
      <c r="L18675" s="2"/>
    </row>
    <row r="18676" spans="10:12">
      <c r="J18676" s="2"/>
      <c r="K18676" s="2"/>
      <c r="L18676" s="2"/>
    </row>
    <row r="18677" spans="10:12">
      <c r="J18677" s="2"/>
      <c r="K18677" s="2"/>
      <c r="L18677" s="2"/>
    </row>
    <row r="18678" spans="10:12">
      <c r="J18678" s="2"/>
      <c r="K18678" s="2"/>
      <c r="L18678" s="2"/>
    </row>
    <row r="18679" spans="10:12">
      <c r="J18679" s="2"/>
      <c r="K18679" s="2"/>
      <c r="L18679" s="2"/>
    </row>
    <row r="18680" spans="10:12">
      <c r="J18680" s="2"/>
      <c r="K18680" s="2"/>
      <c r="L18680" s="2"/>
    </row>
    <row r="18681" spans="10:12">
      <c r="J18681" s="2"/>
      <c r="K18681" s="2"/>
      <c r="L18681" s="2"/>
    </row>
    <row r="18682" spans="10:12">
      <c r="J18682" s="2"/>
      <c r="K18682" s="2"/>
      <c r="L18682" s="2"/>
    </row>
    <row r="18683" spans="10:12">
      <c r="J18683" s="2"/>
      <c r="K18683" s="2"/>
      <c r="L18683" s="2"/>
    </row>
    <row r="18684" spans="10:12">
      <c r="J18684" s="2"/>
      <c r="K18684" s="2"/>
      <c r="L18684" s="2"/>
    </row>
    <row r="18685" spans="10:12">
      <c r="J18685" s="2"/>
      <c r="K18685" s="2"/>
      <c r="L18685" s="2"/>
    </row>
    <row r="18686" spans="10:12">
      <c r="J18686" s="2"/>
      <c r="K18686" s="2"/>
      <c r="L18686" s="2"/>
    </row>
    <row r="18687" spans="10:12">
      <c r="J18687" s="2"/>
      <c r="K18687" s="2"/>
      <c r="L18687" s="2"/>
    </row>
    <row r="18688" spans="10:12">
      <c r="J18688" s="2"/>
      <c r="K18688" s="2"/>
      <c r="L18688" s="2"/>
    </row>
    <row r="18689" spans="10:12">
      <c r="J18689" s="2"/>
      <c r="K18689" s="2"/>
      <c r="L18689" s="2"/>
    </row>
    <row r="18690" spans="10:12">
      <c r="J18690" s="2"/>
      <c r="K18690" s="2"/>
      <c r="L18690" s="2"/>
    </row>
    <row r="18691" spans="10:12">
      <c r="J18691" s="2"/>
      <c r="K18691" s="2"/>
      <c r="L18691" s="2"/>
    </row>
    <row r="18692" spans="10:12">
      <c r="J18692" s="2"/>
      <c r="K18692" s="2"/>
      <c r="L18692" s="2"/>
    </row>
    <row r="18693" spans="10:12">
      <c r="J18693" s="2"/>
      <c r="K18693" s="2"/>
      <c r="L18693" s="2"/>
    </row>
    <row r="18694" spans="10:12">
      <c r="J18694" s="2"/>
      <c r="K18694" s="2"/>
      <c r="L18694" s="2"/>
    </row>
    <row r="18695" spans="10:12">
      <c r="J18695" s="2"/>
      <c r="K18695" s="2"/>
      <c r="L18695" s="2"/>
    </row>
    <row r="18696" spans="10:12">
      <c r="J18696" s="2"/>
      <c r="K18696" s="2"/>
      <c r="L18696" s="2"/>
    </row>
    <row r="18697" spans="10:12">
      <c r="J18697" s="2"/>
      <c r="K18697" s="2"/>
      <c r="L18697" s="2"/>
    </row>
    <row r="18698" spans="10:12">
      <c r="J18698" s="2"/>
      <c r="K18698" s="2"/>
      <c r="L18698" s="2"/>
    </row>
    <row r="18699" spans="10:12">
      <c r="J18699" s="2"/>
      <c r="K18699" s="2"/>
      <c r="L18699" s="2"/>
    </row>
    <row r="18700" spans="10:12">
      <c r="J18700" s="2"/>
      <c r="K18700" s="2"/>
      <c r="L18700" s="2"/>
    </row>
    <row r="18701" spans="10:12">
      <c r="J18701" s="2"/>
      <c r="K18701" s="2"/>
      <c r="L18701" s="2"/>
    </row>
    <row r="18702" spans="10:12">
      <c r="J18702" s="2"/>
      <c r="K18702" s="2"/>
      <c r="L18702" s="2"/>
    </row>
    <row r="18703" spans="10:12">
      <c r="J18703" s="2"/>
      <c r="K18703" s="2"/>
      <c r="L18703" s="2"/>
    </row>
    <row r="18704" spans="10:12">
      <c r="J18704" s="2"/>
      <c r="K18704" s="2"/>
      <c r="L18704" s="2"/>
    </row>
    <row r="18705" spans="10:12">
      <c r="J18705" s="2"/>
      <c r="K18705" s="2"/>
      <c r="L18705" s="2"/>
    </row>
    <row r="18706" spans="10:12">
      <c r="J18706" s="2"/>
      <c r="K18706" s="2"/>
      <c r="L18706" s="2"/>
    </row>
    <row r="18707" spans="10:12">
      <c r="J18707" s="2"/>
      <c r="K18707" s="2"/>
      <c r="L18707" s="2"/>
    </row>
    <row r="18708" spans="10:12">
      <c r="J18708" s="2"/>
      <c r="K18708" s="2"/>
      <c r="L18708" s="2"/>
    </row>
    <row r="18709" spans="10:12">
      <c r="J18709" s="2"/>
      <c r="K18709" s="2"/>
      <c r="L18709" s="2"/>
    </row>
    <row r="18710" spans="10:12">
      <c r="J18710" s="2"/>
      <c r="K18710" s="2"/>
      <c r="L18710" s="2"/>
    </row>
    <row r="18711" spans="10:12">
      <c r="J18711" s="2"/>
      <c r="K18711" s="2"/>
      <c r="L18711" s="2"/>
    </row>
    <row r="18712" spans="10:12">
      <c r="J18712" s="2"/>
      <c r="K18712" s="2"/>
      <c r="L18712" s="2"/>
    </row>
    <row r="18713" spans="10:12">
      <c r="J18713" s="2"/>
      <c r="K18713" s="2"/>
      <c r="L18713" s="2"/>
    </row>
    <row r="18714" spans="10:12">
      <c r="J18714" s="2"/>
      <c r="K18714" s="2"/>
      <c r="L18714" s="2"/>
    </row>
    <row r="18715" spans="10:12">
      <c r="J18715" s="2"/>
      <c r="K18715" s="2"/>
      <c r="L18715" s="2"/>
    </row>
    <row r="18716" spans="10:12">
      <c r="J18716" s="2"/>
      <c r="K18716" s="2"/>
      <c r="L18716" s="2"/>
    </row>
    <row r="18717" spans="10:12">
      <c r="J18717" s="2"/>
      <c r="K18717" s="2"/>
      <c r="L18717" s="2"/>
    </row>
    <row r="18718" spans="10:12">
      <c r="J18718" s="2"/>
      <c r="K18718" s="2"/>
      <c r="L18718" s="2"/>
    </row>
    <row r="18719" spans="10:12">
      <c r="J18719" s="2"/>
      <c r="K18719" s="2"/>
      <c r="L18719" s="2"/>
    </row>
    <row r="18720" spans="10:12">
      <c r="J18720" s="2"/>
      <c r="K18720" s="2"/>
      <c r="L18720" s="2"/>
    </row>
    <row r="18721" spans="10:12">
      <c r="J18721" s="2"/>
      <c r="K18721" s="2"/>
      <c r="L18721" s="2"/>
    </row>
    <row r="18722" spans="10:12">
      <c r="J18722" s="2"/>
      <c r="K18722" s="2"/>
      <c r="L18722" s="2"/>
    </row>
    <row r="18723" spans="10:12">
      <c r="J18723" s="2"/>
      <c r="K18723" s="2"/>
      <c r="L18723" s="2"/>
    </row>
    <row r="18724" spans="10:12">
      <c r="J18724" s="2"/>
      <c r="K18724" s="2"/>
      <c r="L18724" s="2"/>
    </row>
    <row r="18725" spans="10:12">
      <c r="J18725" s="2"/>
      <c r="K18725" s="2"/>
      <c r="L18725" s="2"/>
    </row>
    <row r="18726" spans="10:12">
      <c r="J18726" s="2"/>
      <c r="K18726" s="2"/>
      <c r="L18726" s="2"/>
    </row>
    <row r="18727" spans="10:12">
      <c r="J18727" s="2"/>
      <c r="K18727" s="2"/>
      <c r="L18727" s="2"/>
    </row>
    <row r="18728" spans="10:12">
      <c r="J18728" s="2"/>
      <c r="K18728" s="2"/>
      <c r="L18728" s="2"/>
    </row>
    <row r="18729" spans="10:12">
      <c r="J18729" s="2"/>
      <c r="K18729" s="2"/>
      <c r="L18729" s="2"/>
    </row>
    <row r="18730" spans="10:12">
      <c r="J18730" s="2"/>
      <c r="K18730" s="2"/>
      <c r="L18730" s="2"/>
    </row>
    <row r="18731" spans="10:12">
      <c r="J18731" s="2"/>
      <c r="K18731" s="2"/>
      <c r="L18731" s="2"/>
    </row>
    <row r="18732" spans="10:12">
      <c r="J18732" s="2"/>
      <c r="K18732" s="2"/>
      <c r="L18732" s="2"/>
    </row>
    <row r="18733" spans="10:12">
      <c r="J18733" s="2"/>
      <c r="K18733" s="2"/>
      <c r="L18733" s="2"/>
    </row>
    <row r="18734" spans="10:12">
      <c r="J18734" s="2"/>
      <c r="K18734" s="2"/>
      <c r="L18734" s="2"/>
    </row>
    <row r="18735" spans="10:12">
      <c r="J18735" s="2"/>
      <c r="K18735" s="2"/>
      <c r="L18735" s="2"/>
    </row>
    <row r="18736" spans="10:12">
      <c r="J18736" s="2"/>
      <c r="K18736" s="2"/>
      <c r="L18736" s="2"/>
    </row>
    <row r="18737" spans="10:12">
      <c r="J18737" s="2"/>
      <c r="K18737" s="2"/>
      <c r="L18737" s="2"/>
    </row>
    <row r="18738" spans="10:12">
      <c r="J18738" s="2"/>
      <c r="K18738" s="2"/>
      <c r="L18738" s="2"/>
    </row>
    <row r="18739" spans="10:12">
      <c r="J18739" s="2"/>
      <c r="K18739" s="2"/>
      <c r="L18739" s="2"/>
    </row>
    <row r="18740" spans="10:12">
      <c r="J18740" s="2"/>
      <c r="K18740" s="2"/>
      <c r="L18740" s="2"/>
    </row>
    <row r="18741" spans="10:12">
      <c r="J18741" s="2"/>
      <c r="K18741" s="2"/>
      <c r="L18741" s="2"/>
    </row>
    <row r="18742" spans="10:12">
      <c r="J18742" s="2"/>
      <c r="K18742" s="2"/>
      <c r="L18742" s="2"/>
    </row>
    <row r="18743" spans="10:12">
      <c r="J18743" s="2"/>
      <c r="K18743" s="2"/>
      <c r="L18743" s="2"/>
    </row>
    <row r="18744" spans="10:12">
      <c r="J18744" s="2"/>
      <c r="K18744" s="2"/>
      <c r="L18744" s="2"/>
    </row>
    <row r="18745" spans="10:12">
      <c r="J18745" s="2"/>
      <c r="K18745" s="2"/>
      <c r="L18745" s="2"/>
    </row>
    <row r="18746" spans="10:12">
      <c r="J18746" s="2"/>
      <c r="K18746" s="2"/>
      <c r="L18746" s="2"/>
    </row>
    <row r="18747" spans="10:12">
      <c r="J18747" s="2"/>
      <c r="K18747" s="2"/>
      <c r="L18747" s="2"/>
    </row>
    <row r="18748" spans="10:12">
      <c r="J18748" s="2"/>
      <c r="K18748" s="2"/>
      <c r="L18748" s="2"/>
    </row>
    <row r="18749" spans="10:12">
      <c r="J18749" s="2"/>
      <c r="K18749" s="2"/>
      <c r="L18749" s="2"/>
    </row>
    <row r="18750" spans="10:12">
      <c r="J18750" s="2"/>
      <c r="K18750" s="2"/>
      <c r="L18750" s="2"/>
    </row>
    <row r="18751" spans="10:12">
      <c r="J18751" s="2"/>
      <c r="K18751" s="2"/>
      <c r="L18751" s="2"/>
    </row>
    <row r="18752" spans="10:12">
      <c r="J18752" s="2"/>
      <c r="K18752" s="2"/>
      <c r="L18752" s="2"/>
    </row>
    <row r="18753" spans="10:12">
      <c r="J18753" s="2"/>
      <c r="K18753" s="2"/>
      <c r="L18753" s="2"/>
    </row>
    <row r="18754" spans="10:12">
      <c r="J18754" s="2"/>
      <c r="K18754" s="2"/>
      <c r="L18754" s="2"/>
    </row>
    <row r="18755" spans="10:12">
      <c r="J18755" s="2"/>
      <c r="K18755" s="2"/>
      <c r="L18755" s="2"/>
    </row>
    <row r="18756" spans="10:12">
      <c r="J18756" s="2"/>
      <c r="K18756" s="2"/>
      <c r="L18756" s="2"/>
    </row>
    <row r="18757" spans="10:12">
      <c r="J18757" s="2"/>
      <c r="K18757" s="2"/>
      <c r="L18757" s="2"/>
    </row>
    <row r="18758" spans="10:12">
      <c r="J18758" s="2"/>
      <c r="K18758" s="2"/>
      <c r="L18758" s="2"/>
    </row>
    <row r="18759" spans="10:12">
      <c r="J18759" s="2"/>
      <c r="K18759" s="2"/>
      <c r="L18759" s="2"/>
    </row>
    <row r="18760" spans="10:12">
      <c r="J18760" s="2"/>
      <c r="K18760" s="2"/>
      <c r="L18760" s="2"/>
    </row>
    <row r="18761" spans="10:12">
      <c r="J18761" s="2"/>
      <c r="K18761" s="2"/>
      <c r="L18761" s="2"/>
    </row>
    <row r="18762" spans="10:12">
      <c r="J18762" s="2"/>
      <c r="K18762" s="2"/>
      <c r="L18762" s="2"/>
    </row>
    <row r="18763" spans="10:12">
      <c r="J18763" s="2"/>
      <c r="K18763" s="2"/>
      <c r="L18763" s="2"/>
    </row>
    <row r="18764" spans="10:12">
      <c r="J18764" s="2"/>
      <c r="K18764" s="2"/>
      <c r="L18764" s="2"/>
    </row>
    <row r="18765" spans="10:12">
      <c r="J18765" s="2"/>
      <c r="K18765" s="2"/>
      <c r="L18765" s="2"/>
    </row>
    <row r="18766" spans="10:12">
      <c r="J18766" s="2"/>
      <c r="K18766" s="2"/>
      <c r="L18766" s="2"/>
    </row>
    <row r="18767" spans="10:12">
      <c r="J18767" s="2"/>
      <c r="K18767" s="2"/>
      <c r="L18767" s="2"/>
    </row>
    <row r="18768" spans="10:12">
      <c r="J18768" s="2"/>
      <c r="K18768" s="2"/>
      <c r="L18768" s="2"/>
    </row>
    <row r="18769" spans="10:12">
      <c r="J18769" s="2"/>
      <c r="K18769" s="2"/>
      <c r="L18769" s="2"/>
    </row>
    <row r="18770" spans="10:12">
      <c r="J18770" s="2"/>
      <c r="K18770" s="2"/>
      <c r="L18770" s="2"/>
    </row>
    <row r="18771" spans="10:12">
      <c r="J18771" s="2"/>
      <c r="K18771" s="2"/>
      <c r="L18771" s="2"/>
    </row>
    <row r="18772" spans="10:12">
      <c r="J18772" s="2"/>
      <c r="K18772" s="2"/>
      <c r="L18772" s="2"/>
    </row>
    <row r="18773" spans="10:12">
      <c r="J18773" s="2"/>
      <c r="K18773" s="2"/>
      <c r="L18773" s="2"/>
    </row>
    <row r="18774" spans="10:12">
      <c r="J18774" s="2"/>
      <c r="K18774" s="2"/>
      <c r="L18774" s="2"/>
    </row>
    <row r="18775" spans="10:12">
      <c r="J18775" s="2"/>
      <c r="K18775" s="2"/>
      <c r="L18775" s="2"/>
    </row>
    <row r="18776" spans="10:12">
      <c r="J18776" s="2"/>
      <c r="K18776" s="2"/>
      <c r="L18776" s="2"/>
    </row>
    <row r="18777" spans="10:12">
      <c r="J18777" s="2"/>
      <c r="K18777" s="2"/>
      <c r="L18777" s="2"/>
    </row>
    <row r="18778" spans="10:12">
      <c r="J18778" s="2"/>
      <c r="K18778" s="2"/>
      <c r="L18778" s="2"/>
    </row>
    <row r="18779" spans="10:12">
      <c r="J18779" s="2"/>
      <c r="K18779" s="2"/>
      <c r="L18779" s="2"/>
    </row>
    <row r="18780" spans="10:12">
      <c r="J18780" s="2"/>
      <c r="K18780" s="2"/>
      <c r="L18780" s="2"/>
    </row>
    <row r="18781" spans="10:12">
      <c r="J18781" s="2"/>
      <c r="K18781" s="2"/>
      <c r="L18781" s="2"/>
    </row>
    <row r="18782" spans="10:12">
      <c r="J18782" s="2"/>
      <c r="K18782" s="2"/>
      <c r="L18782" s="2"/>
    </row>
    <row r="18783" spans="10:12">
      <c r="J18783" s="2"/>
      <c r="K18783" s="2"/>
      <c r="L18783" s="2"/>
    </row>
    <row r="18784" spans="10:12">
      <c r="J18784" s="2"/>
      <c r="K18784" s="2"/>
      <c r="L18784" s="2"/>
    </row>
    <row r="18785" spans="10:12">
      <c r="J18785" s="2"/>
      <c r="K18785" s="2"/>
      <c r="L18785" s="2"/>
    </row>
    <row r="18786" spans="10:12">
      <c r="J18786" s="2"/>
      <c r="K18786" s="2"/>
      <c r="L18786" s="2"/>
    </row>
    <row r="18787" spans="10:12">
      <c r="J18787" s="2"/>
      <c r="K18787" s="2"/>
      <c r="L18787" s="2"/>
    </row>
    <row r="18788" spans="10:12">
      <c r="J18788" s="2"/>
      <c r="K18788" s="2"/>
      <c r="L18788" s="2"/>
    </row>
    <row r="18789" spans="10:12">
      <c r="J18789" s="2"/>
      <c r="K18789" s="2"/>
      <c r="L18789" s="2"/>
    </row>
    <row r="18790" spans="10:12">
      <c r="J18790" s="2"/>
      <c r="K18790" s="2"/>
      <c r="L18790" s="2"/>
    </row>
    <row r="18791" spans="10:12">
      <c r="J18791" s="2"/>
      <c r="K18791" s="2"/>
      <c r="L18791" s="2"/>
    </row>
    <row r="18792" spans="10:12">
      <c r="J18792" s="2"/>
      <c r="K18792" s="2"/>
      <c r="L18792" s="2"/>
    </row>
    <row r="18793" spans="10:12">
      <c r="J18793" s="2"/>
      <c r="K18793" s="2"/>
      <c r="L18793" s="2"/>
    </row>
    <row r="18794" spans="10:12">
      <c r="J18794" s="2"/>
      <c r="K18794" s="2"/>
      <c r="L18794" s="2"/>
    </row>
    <row r="18795" spans="10:12">
      <c r="J18795" s="2"/>
      <c r="K18795" s="2"/>
      <c r="L18795" s="2"/>
    </row>
    <row r="18796" spans="10:12">
      <c r="J18796" s="2"/>
      <c r="K18796" s="2"/>
      <c r="L18796" s="2"/>
    </row>
    <row r="18797" spans="10:12">
      <c r="J18797" s="2"/>
      <c r="K18797" s="2"/>
      <c r="L18797" s="2"/>
    </row>
    <row r="18798" spans="10:12">
      <c r="J18798" s="2"/>
      <c r="K18798" s="2"/>
      <c r="L18798" s="2"/>
    </row>
    <row r="18799" spans="10:12">
      <c r="J18799" s="2"/>
      <c r="K18799" s="2"/>
      <c r="L18799" s="2"/>
    </row>
    <row r="18800" spans="10:12">
      <c r="J18800" s="2"/>
      <c r="K18800" s="2"/>
      <c r="L18800" s="2"/>
    </row>
    <row r="18801" spans="10:12">
      <c r="J18801" s="2"/>
      <c r="K18801" s="2"/>
      <c r="L18801" s="2"/>
    </row>
    <row r="18802" spans="10:12">
      <c r="J18802" s="2"/>
      <c r="K18802" s="2"/>
      <c r="L18802" s="2"/>
    </row>
    <row r="18803" spans="10:12">
      <c r="J18803" s="2"/>
      <c r="K18803" s="2"/>
      <c r="L18803" s="2"/>
    </row>
    <row r="18804" spans="10:12">
      <c r="J18804" s="2"/>
      <c r="K18804" s="2"/>
      <c r="L18804" s="2"/>
    </row>
    <row r="18805" spans="10:12">
      <c r="J18805" s="2"/>
      <c r="K18805" s="2"/>
      <c r="L18805" s="2"/>
    </row>
    <row r="18806" spans="10:12">
      <c r="J18806" s="2"/>
      <c r="K18806" s="2"/>
      <c r="L18806" s="2"/>
    </row>
    <row r="18807" spans="10:12">
      <c r="J18807" s="2"/>
      <c r="K18807" s="2"/>
      <c r="L18807" s="2"/>
    </row>
    <row r="18808" spans="10:12">
      <c r="J18808" s="2"/>
      <c r="K18808" s="2"/>
      <c r="L18808" s="2"/>
    </row>
    <row r="18809" spans="10:12">
      <c r="J18809" s="2"/>
      <c r="K18809" s="2"/>
      <c r="L18809" s="2"/>
    </row>
    <row r="18810" spans="10:12">
      <c r="J18810" s="2"/>
      <c r="K18810" s="2"/>
      <c r="L18810" s="2"/>
    </row>
    <row r="18811" spans="10:12">
      <c r="J18811" s="2"/>
      <c r="K18811" s="2"/>
      <c r="L18811" s="2"/>
    </row>
    <row r="18812" spans="10:12">
      <c r="J18812" s="2"/>
      <c r="K18812" s="2"/>
      <c r="L18812" s="2"/>
    </row>
    <row r="18813" spans="10:12">
      <c r="J18813" s="2"/>
      <c r="K18813" s="2"/>
      <c r="L18813" s="2"/>
    </row>
    <row r="18814" spans="10:12">
      <c r="J18814" s="2"/>
      <c r="K18814" s="2"/>
      <c r="L18814" s="2"/>
    </row>
    <row r="18815" spans="10:12">
      <c r="J18815" s="2"/>
      <c r="K18815" s="2"/>
      <c r="L18815" s="2"/>
    </row>
    <row r="18816" spans="10:12">
      <c r="J18816" s="2"/>
      <c r="K18816" s="2"/>
      <c r="L18816" s="2"/>
    </row>
    <row r="18817" spans="10:12">
      <c r="J18817" s="2"/>
      <c r="K18817" s="2"/>
      <c r="L18817" s="2"/>
    </row>
    <row r="18818" spans="10:12">
      <c r="J18818" s="2"/>
      <c r="K18818" s="2"/>
      <c r="L18818" s="2"/>
    </row>
    <row r="18819" spans="10:12">
      <c r="J18819" s="2"/>
      <c r="K18819" s="2"/>
      <c r="L18819" s="2"/>
    </row>
    <row r="18820" spans="10:12">
      <c r="J18820" s="2"/>
      <c r="K18820" s="2"/>
      <c r="L18820" s="2"/>
    </row>
    <row r="18821" spans="10:12">
      <c r="J18821" s="2"/>
      <c r="K18821" s="2"/>
      <c r="L18821" s="2"/>
    </row>
    <row r="18822" spans="10:12">
      <c r="J18822" s="2"/>
      <c r="K18822" s="2"/>
      <c r="L18822" s="2"/>
    </row>
    <row r="18823" spans="10:12">
      <c r="J18823" s="2"/>
      <c r="K18823" s="2"/>
      <c r="L18823" s="2"/>
    </row>
    <row r="18824" spans="10:12">
      <c r="J18824" s="2"/>
      <c r="K18824" s="2"/>
      <c r="L18824" s="2"/>
    </row>
    <row r="18825" spans="10:12">
      <c r="J18825" s="2"/>
      <c r="K18825" s="2"/>
      <c r="L18825" s="2"/>
    </row>
    <row r="18826" spans="10:12">
      <c r="J18826" s="2"/>
      <c r="K18826" s="2"/>
      <c r="L18826" s="2"/>
    </row>
    <row r="18827" spans="10:12">
      <c r="J18827" s="2"/>
      <c r="K18827" s="2"/>
      <c r="L18827" s="2"/>
    </row>
    <row r="18828" spans="10:12">
      <c r="J18828" s="2"/>
      <c r="K18828" s="2"/>
      <c r="L18828" s="2"/>
    </row>
    <row r="18829" spans="10:12">
      <c r="J18829" s="2"/>
      <c r="K18829" s="2"/>
      <c r="L18829" s="2"/>
    </row>
    <row r="18830" spans="10:12">
      <c r="J18830" s="2"/>
      <c r="K18830" s="2"/>
      <c r="L18830" s="2"/>
    </row>
    <row r="18831" spans="10:12">
      <c r="J18831" s="2"/>
      <c r="K18831" s="2"/>
      <c r="L18831" s="2"/>
    </row>
    <row r="18832" spans="10:12">
      <c r="J18832" s="2"/>
      <c r="K18832" s="2"/>
      <c r="L18832" s="2"/>
    </row>
    <row r="18833" spans="10:12">
      <c r="J18833" s="2"/>
      <c r="K18833" s="2"/>
      <c r="L18833" s="2"/>
    </row>
    <row r="18834" spans="10:12">
      <c r="J18834" s="2"/>
      <c r="K18834" s="2"/>
      <c r="L18834" s="2"/>
    </row>
    <row r="18835" spans="10:12">
      <c r="J18835" s="2"/>
      <c r="K18835" s="2"/>
      <c r="L18835" s="2"/>
    </row>
    <row r="18836" spans="10:12">
      <c r="J18836" s="2"/>
      <c r="K18836" s="2"/>
      <c r="L18836" s="2"/>
    </row>
    <row r="18837" spans="10:12">
      <c r="J18837" s="2"/>
      <c r="K18837" s="2"/>
      <c r="L18837" s="2"/>
    </row>
    <row r="18838" spans="10:12">
      <c r="J18838" s="2"/>
      <c r="K18838" s="2"/>
      <c r="L18838" s="2"/>
    </row>
    <row r="18839" spans="10:12">
      <c r="J18839" s="2"/>
      <c r="K18839" s="2"/>
      <c r="L18839" s="2"/>
    </row>
    <row r="18840" spans="10:12">
      <c r="J18840" s="2"/>
      <c r="K18840" s="2"/>
      <c r="L18840" s="2"/>
    </row>
    <row r="18841" spans="10:12">
      <c r="J18841" s="2"/>
      <c r="K18841" s="2"/>
      <c r="L18841" s="2"/>
    </row>
    <row r="18842" spans="10:12">
      <c r="J18842" s="2"/>
      <c r="K18842" s="2"/>
      <c r="L18842" s="2"/>
    </row>
    <row r="18843" spans="10:12">
      <c r="J18843" s="2"/>
      <c r="K18843" s="2"/>
      <c r="L18843" s="2"/>
    </row>
    <row r="18844" spans="10:12">
      <c r="J18844" s="2"/>
      <c r="K18844" s="2"/>
      <c r="L18844" s="2"/>
    </row>
    <row r="18845" spans="10:12">
      <c r="J18845" s="2"/>
      <c r="K18845" s="2"/>
      <c r="L18845" s="2"/>
    </row>
    <row r="18846" spans="10:12">
      <c r="J18846" s="2"/>
      <c r="K18846" s="2"/>
      <c r="L18846" s="2"/>
    </row>
    <row r="18847" spans="10:12">
      <c r="J18847" s="2"/>
      <c r="K18847" s="2"/>
      <c r="L18847" s="2"/>
    </row>
    <row r="18848" spans="10:12">
      <c r="J18848" s="2"/>
      <c r="K18848" s="2"/>
      <c r="L18848" s="2"/>
    </row>
    <row r="18849" spans="10:12">
      <c r="J18849" s="2"/>
      <c r="K18849" s="2"/>
      <c r="L18849" s="2"/>
    </row>
    <row r="18850" spans="10:12">
      <c r="J18850" s="2"/>
      <c r="K18850" s="2"/>
      <c r="L18850" s="2"/>
    </row>
    <row r="18851" spans="10:12">
      <c r="J18851" s="2"/>
      <c r="K18851" s="2"/>
      <c r="L18851" s="2"/>
    </row>
    <row r="18852" spans="10:12">
      <c r="J18852" s="2"/>
      <c r="K18852" s="2"/>
      <c r="L18852" s="2"/>
    </row>
    <row r="18853" spans="10:12">
      <c r="J18853" s="2"/>
      <c r="K18853" s="2"/>
      <c r="L18853" s="2"/>
    </row>
    <row r="18854" spans="10:12">
      <c r="J18854" s="2"/>
      <c r="K18854" s="2"/>
      <c r="L18854" s="2"/>
    </row>
    <row r="18855" spans="10:12">
      <c r="J18855" s="2"/>
      <c r="K18855" s="2"/>
      <c r="L18855" s="2"/>
    </row>
    <row r="18856" spans="10:12">
      <c r="J18856" s="2"/>
      <c r="K18856" s="2"/>
      <c r="L18856" s="2"/>
    </row>
    <row r="18857" spans="10:12">
      <c r="J18857" s="2"/>
      <c r="K18857" s="2"/>
      <c r="L18857" s="2"/>
    </row>
    <row r="18858" spans="10:12">
      <c r="J18858" s="2"/>
      <c r="K18858" s="2"/>
      <c r="L18858" s="2"/>
    </row>
    <row r="18859" spans="10:12">
      <c r="J18859" s="2"/>
      <c r="K18859" s="2"/>
      <c r="L18859" s="2"/>
    </row>
    <row r="18860" spans="10:12">
      <c r="J18860" s="2"/>
      <c r="K18860" s="2"/>
      <c r="L18860" s="2"/>
    </row>
    <row r="18861" spans="10:12">
      <c r="J18861" s="2"/>
      <c r="K18861" s="2"/>
      <c r="L18861" s="2"/>
    </row>
    <row r="18862" spans="10:12">
      <c r="J18862" s="2"/>
      <c r="K18862" s="2"/>
      <c r="L18862" s="2"/>
    </row>
    <row r="18863" spans="10:12">
      <c r="J18863" s="2"/>
      <c r="K18863" s="2"/>
      <c r="L18863" s="2"/>
    </row>
    <row r="18864" spans="10:12">
      <c r="J18864" s="2"/>
      <c r="K18864" s="2"/>
      <c r="L18864" s="2"/>
    </row>
    <row r="18865" spans="10:12">
      <c r="J18865" s="2"/>
      <c r="K18865" s="2"/>
      <c r="L18865" s="2"/>
    </row>
    <row r="18866" spans="10:12">
      <c r="J18866" s="2"/>
      <c r="K18866" s="2"/>
      <c r="L18866" s="2"/>
    </row>
    <row r="18867" spans="10:12">
      <c r="J18867" s="2"/>
      <c r="K18867" s="2"/>
      <c r="L18867" s="2"/>
    </row>
    <row r="18868" spans="10:12">
      <c r="J18868" s="2"/>
      <c r="K18868" s="2"/>
      <c r="L18868" s="2"/>
    </row>
    <row r="18869" spans="10:12">
      <c r="J18869" s="2"/>
      <c r="K18869" s="2"/>
      <c r="L18869" s="2"/>
    </row>
    <row r="18870" spans="10:12">
      <c r="J18870" s="2"/>
      <c r="K18870" s="2"/>
      <c r="L18870" s="2"/>
    </row>
    <row r="18871" spans="10:12">
      <c r="J18871" s="2"/>
      <c r="K18871" s="2"/>
      <c r="L18871" s="2"/>
    </row>
    <row r="18872" spans="10:12">
      <c r="J18872" s="2"/>
      <c r="K18872" s="2"/>
      <c r="L18872" s="2"/>
    </row>
    <row r="18873" spans="10:12">
      <c r="J18873" s="2"/>
      <c r="K18873" s="2"/>
      <c r="L18873" s="2"/>
    </row>
    <row r="18874" spans="10:12">
      <c r="J18874" s="2"/>
      <c r="K18874" s="2"/>
      <c r="L18874" s="2"/>
    </row>
    <row r="18875" spans="10:12">
      <c r="J18875" s="2"/>
      <c r="K18875" s="2"/>
      <c r="L18875" s="2"/>
    </row>
    <row r="18876" spans="10:12">
      <c r="J18876" s="2"/>
      <c r="K18876" s="2"/>
      <c r="L18876" s="2"/>
    </row>
    <row r="18877" spans="10:12">
      <c r="J18877" s="2"/>
      <c r="K18877" s="2"/>
      <c r="L18877" s="2"/>
    </row>
    <row r="18878" spans="10:12">
      <c r="J18878" s="2"/>
      <c r="K18878" s="2"/>
      <c r="L18878" s="2"/>
    </row>
    <row r="18879" spans="10:12">
      <c r="J18879" s="2"/>
      <c r="K18879" s="2"/>
      <c r="L18879" s="2"/>
    </row>
    <row r="18880" spans="10:12">
      <c r="J18880" s="2"/>
      <c r="K18880" s="2"/>
      <c r="L18880" s="2"/>
    </row>
    <row r="18881" spans="10:12">
      <c r="J18881" s="2"/>
      <c r="K18881" s="2"/>
      <c r="L18881" s="2"/>
    </row>
    <row r="18882" spans="10:12">
      <c r="J18882" s="2"/>
      <c r="K18882" s="2"/>
      <c r="L18882" s="2"/>
    </row>
    <row r="18883" spans="10:12">
      <c r="J18883" s="2"/>
      <c r="K18883" s="2"/>
      <c r="L18883" s="2"/>
    </row>
    <row r="18884" spans="10:12">
      <c r="J18884" s="2"/>
      <c r="K18884" s="2"/>
      <c r="L18884" s="2"/>
    </row>
    <row r="18885" spans="10:12">
      <c r="J18885" s="2"/>
      <c r="K18885" s="2"/>
      <c r="L18885" s="2"/>
    </row>
    <row r="18886" spans="10:12">
      <c r="J18886" s="2"/>
      <c r="K18886" s="2"/>
      <c r="L18886" s="2"/>
    </row>
    <row r="18887" spans="10:12">
      <c r="J18887" s="2"/>
      <c r="K18887" s="2"/>
      <c r="L18887" s="2"/>
    </row>
    <row r="18888" spans="10:12">
      <c r="J18888" s="2"/>
      <c r="K18888" s="2"/>
      <c r="L18888" s="2"/>
    </row>
    <row r="18889" spans="10:12">
      <c r="J18889" s="2"/>
      <c r="K18889" s="2"/>
      <c r="L18889" s="2"/>
    </row>
    <row r="18890" spans="10:12">
      <c r="J18890" s="2"/>
      <c r="K18890" s="2"/>
      <c r="L18890" s="2"/>
    </row>
    <row r="18891" spans="10:12">
      <c r="J18891" s="2"/>
      <c r="K18891" s="2"/>
      <c r="L18891" s="2"/>
    </row>
    <row r="18892" spans="10:12">
      <c r="J18892" s="2"/>
      <c r="K18892" s="2"/>
      <c r="L18892" s="2"/>
    </row>
    <row r="18893" spans="10:12">
      <c r="J18893" s="2"/>
      <c r="K18893" s="2"/>
      <c r="L18893" s="2"/>
    </row>
    <row r="18894" spans="10:12">
      <c r="J18894" s="2"/>
      <c r="K18894" s="2"/>
      <c r="L18894" s="2"/>
    </row>
    <row r="18895" spans="10:12">
      <c r="J18895" s="2"/>
      <c r="K18895" s="2"/>
      <c r="L18895" s="2"/>
    </row>
    <row r="18896" spans="10:12">
      <c r="J18896" s="2"/>
      <c r="K18896" s="2"/>
      <c r="L18896" s="2"/>
    </row>
    <row r="18897" spans="10:12">
      <c r="J18897" s="2"/>
      <c r="K18897" s="2"/>
      <c r="L18897" s="2"/>
    </row>
    <row r="18898" spans="10:12">
      <c r="J18898" s="2"/>
      <c r="K18898" s="2"/>
      <c r="L18898" s="2"/>
    </row>
    <row r="18899" spans="10:12">
      <c r="J18899" s="2"/>
      <c r="K18899" s="2"/>
      <c r="L18899" s="2"/>
    </row>
    <row r="18900" spans="10:12">
      <c r="J18900" s="2"/>
      <c r="K18900" s="2"/>
      <c r="L18900" s="2"/>
    </row>
    <row r="18901" spans="10:12">
      <c r="J18901" s="2"/>
      <c r="K18901" s="2"/>
      <c r="L18901" s="2"/>
    </row>
    <row r="18902" spans="10:12">
      <c r="J18902" s="2"/>
      <c r="K18902" s="2"/>
      <c r="L18902" s="2"/>
    </row>
    <row r="18903" spans="10:12">
      <c r="J18903" s="2"/>
      <c r="K18903" s="2"/>
      <c r="L18903" s="2"/>
    </row>
    <row r="18904" spans="10:12">
      <c r="J18904" s="2"/>
      <c r="K18904" s="2"/>
      <c r="L18904" s="2"/>
    </row>
    <row r="18905" spans="10:12">
      <c r="J18905" s="2"/>
      <c r="K18905" s="2"/>
      <c r="L18905" s="2"/>
    </row>
    <row r="18906" spans="10:12">
      <c r="J18906" s="2"/>
      <c r="K18906" s="2"/>
      <c r="L18906" s="2"/>
    </row>
    <row r="18907" spans="10:12">
      <c r="J18907" s="2"/>
      <c r="K18907" s="2"/>
      <c r="L18907" s="2"/>
    </row>
    <row r="18908" spans="10:12">
      <c r="J18908" s="2"/>
      <c r="K18908" s="2"/>
      <c r="L18908" s="2"/>
    </row>
    <row r="18909" spans="10:12">
      <c r="J18909" s="2"/>
      <c r="K18909" s="2"/>
      <c r="L18909" s="2"/>
    </row>
    <row r="18910" spans="10:12">
      <c r="J18910" s="2"/>
      <c r="K18910" s="2"/>
      <c r="L18910" s="2"/>
    </row>
    <row r="18911" spans="10:12">
      <c r="J18911" s="2"/>
      <c r="K18911" s="2"/>
      <c r="L18911" s="2"/>
    </row>
    <row r="18912" spans="10:12">
      <c r="J18912" s="2"/>
      <c r="K18912" s="2"/>
      <c r="L18912" s="2"/>
    </row>
    <row r="18913" spans="10:12">
      <c r="J18913" s="2"/>
      <c r="K18913" s="2"/>
      <c r="L18913" s="2"/>
    </row>
    <row r="18914" spans="10:12">
      <c r="J18914" s="2"/>
      <c r="K18914" s="2"/>
      <c r="L18914" s="2"/>
    </row>
    <row r="18915" spans="10:12">
      <c r="J18915" s="2"/>
      <c r="K18915" s="2"/>
      <c r="L18915" s="2"/>
    </row>
    <row r="18916" spans="10:12">
      <c r="J18916" s="2"/>
      <c r="K18916" s="2"/>
      <c r="L18916" s="2"/>
    </row>
    <row r="18917" spans="10:12">
      <c r="J18917" s="2"/>
      <c r="K18917" s="2"/>
      <c r="L18917" s="2"/>
    </row>
    <row r="18918" spans="10:12">
      <c r="J18918" s="2"/>
      <c r="K18918" s="2"/>
      <c r="L18918" s="2"/>
    </row>
    <row r="18919" spans="10:12">
      <c r="J18919" s="2"/>
      <c r="K18919" s="2"/>
      <c r="L18919" s="2"/>
    </row>
    <row r="18920" spans="10:12">
      <c r="J18920" s="2"/>
      <c r="K18920" s="2"/>
      <c r="L18920" s="2"/>
    </row>
    <row r="18921" spans="10:12">
      <c r="J18921" s="2"/>
      <c r="K18921" s="2"/>
      <c r="L18921" s="2"/>
    </row>
    <row r="18922" spans="10:12">
      <c r="J18922" s="2"/>
      <c r="K18922" s="2"/>
      <c r="L18922" s="2"/>
    </row>
    <row r="18923" spans="10:12">
      <c r="J18923" s="2"/>
      <c r="K18923" s="2"/>
      <c r="L18923" s="2"/>
    </row>
    <row r="18924" spans="10:12">
      <c r="J18924" s="2"/>
      <c r="K18924" s="2"/>
      <c r="L18924" s="2"/>
    </row>
    <row r="18925" spans="10:12">
      <c r="J18925" s="2"/>
      <c r="K18925" s="2"/>
      <c r="L18925" s="2"/>
    </row>
    <row r="18926" spans="10:12">
      <c r="J18926" s="2"/>
      <c r="K18926" s="2"/>
      <c r="L18926" s="2"/>
    </row>
    <row r="18927" spans="10:12">
      <c r="J18927" s="2"/>
      <c r="K18927" s="2"/>
      <c r="L18927" s="2"/>
    </row>
    <row r="18928" spans="10:12">
      <c r="J18928" s="2"/>
      <c r="K18928" s="2"/>
      <c r="L18928" s="2"/>
    </row>
    <row r="18929" spans="10:12">
      <c r="J18929" s="2"/>
      <c r="K18929" s="2"/>
      <c r="L18929" s="2"/>
    </row>
    <row r="18930" spans="10:12">
      <c r="J18930" s="2"/>
      <c r="K18930" s="2"/>
      <c r="L18930" s="2"/>
    </row>
    <row r="18931" spans="10:12">
      <c r="J18931" s="2"/>
      <c r="K18931" s="2"/>
      <c r="L18931" s="2"/>
    </row>
    <row r="18932" spans="10:12">
      <c r="J18932" s="2"/>
      <c r="K18932" s="2"/>
      <c r="L18932" s="2"/>
    </row>
    <row r="18933" spans="10:12">
      <c r="J18933" s="2"/>
      <c r="K18933" s="2"/>
      <c r="L18933" s="2"/>
    </row>
    <row r="18934" spans="10:12">
      <c r="J18934" s="2"/>
      <c r="K18934" s="2"/>
      <c r="L18934" s="2"/>
    </row>
    <row r="18935" spans="10:12">
      <c r="J18935" s="2"/>
      <c r="K18935" s="2"/>
      <c r="L18935" s="2"/>
    </row>
    <row r="18936" spans="10:12">
      <c r="J18936" s="2"/>
      <c r="K18936" s="2"/>
      <c r="L18936" s="2"/>
    </row>
    <row r="18937" spans="10:12">
      <c r="J18937" s="2"/>
      <c r="K18937" s="2"/>
      <c r="L18937" s="2"/>
    </row>
    <row r="18938" spans="10:12">
      <c r="J18938" s="2"/>
      <c r="K18938" s="2"/>
      <c r="L18938" s="2"/>
    </row>
    <row r="18939" spans="10:12">
      <c r="J18939" s="2"/>
      <c r="K18939" s="2"/>
      <c r="L18939" s="2"/>
    </row>
    <row r="18940" spans="10:12">
      <c r="J18940" s="2"/>
      <c r="K18940" s="2"/>
      <c r="L18940" s="2"/>
    </row>
    <row r="18941" spans="10:12">
      <c r="J18941" s="2"/>
      <c r="K18941" s="2"/>
      <c r="L18941" s="2"/>
    </row>
    <row r="18942" spans="10:12">
      <c r="J18942" s="2"/>
      <c r="K18942" s="2"/>
      <c r="L18942" s="2"/>
    </row>
    <row r="18943" spans="10:12">
      <c r="J18943" s="2"/>
      <c r="K18943" s="2"/>
      <c r="L18943" s="2"/>
    </row>
    <row r="18944" spans="10:12">
      <c r="J18944" s="2"/>
      <c r="K18944" s="2"/>
      <c r="L18944" s="2"/>
    </row>
    <row r="18945" spans="10:12">
      <c r="J18945" s="2"/>
      <c r="K18945" s="2"/>
      <c r="L18945" s="2"/>
    </row>
    <row r="18946" spans="10:12">
      <c r="J18946" s="2"/>
      <c r="K18946" s="2"/>
      <c r="L18946" s="2"/>
    </row>
    <row r="18947" spans="10:12">
      <c r="J18947" s="2"/>
      <c r="K18947" s="2"/>
      <c r="L18947" s="2"/>
    </row>
    <row r="18948" spans="10:12">
      <c r="J18948" s="2"/>
      <c r="K18948" s="2"/>
      <c r="L18948" s="2"/>
    </row>
    <row r="18949" spans="10:12">
      <c r="J18949" s="2"/>
      <c r="K18949" s="2"/>
      <c r="L18949" s="2"/>
    </row>
    <row r="18950" spans="10:12">
      <c r="J18950" s="2"/>
      <c r="K18950" s="2"/>
      <c r="L18950" s="2"/>
    </row>
    <row r="18951" spans="10:12">
      <c r="J18951" s="2"/>
      <c r="K18951" s="2"/>
      <c r="L18951" s="2"/>
    </row>
    <row r="18952" spans="10:12">
      <c r="J18952" s="2"/>
      <c r="K18952" s="2"/>
      <c r="L18952" s="2"/>
    </row>
    <row r="18953" spans="10:12">
      <c r="J18953" s="2"/>
      <c r="K18953" s="2"/>
      <c r="L18953" s="2"/>
    </row>
    <row r="18954" spans="10:12">
      <c r="J18954" s="2"/>
      <c r="K18954" s="2"/>
      <c r="L18954" s="2"/>
    </row>
    <row r="18955" spans="10:12">
      <c r="J18955" s="2"/>
      <c r="K18955" s="2"/>
      <c r="L18955" s="2"/>
    </row>
    <row r="18956" spans="10:12">
      <c r="J18956" s="2"/>
      <c r="K18956" s="2"/>
      <c r="L18956" s="2"/>
    </row>
    <row r="18957" spans="10:12">
      <c r="J18957" s="2"/>
      <c r="K18957" s="2"/>
      <c r="L18957" s="2"/>
    </row>
    <row r="18958" spans="10:12">
      <c r="J18958" s="2"/>
      <c r="K18958" s="2"/>
      <c r="L18958" s="2"/>
    </row>
    <row r="18959" spans="10:12">
      <c r="J18959" s="2"/>
      <c r="K18959" s="2"/>
      <c r="L18959" s="2"/>
    </row>
    <row r="18960" spans="10:12">
      <c r="J18960" s="2"/>
      <c r="K18960" s="2"/>
      <c r="L18960" s="2"/>
    </row>
    <row r="18961" spans="10:12">
      <c r="J18961" s="2"/>
      <c r="K18961" s="2"/>
      <c r="L18961" s="2"/>
    </row>
    <row r="18962" spans="10:12">
      <c r="J18962" s="2"/>
      <c r="K18962" s="2"/>
      <c r="L18962" s="2"/>
    </row>
    <row r="18963" spans="10:12">
      <c r="J18963" s="2"/>
      <c r="K18963" s="2"/>
      <c r="L18963" s="2"/>
    </row>
    <row r="18964" spans="10:12">
      <c r="J18964" s="2"/>
      <c r="K18964" s="2"/>
      <c r="L18964" s="2"/>
    </row>
    <row r="18965" spans="10:12">
      <c r="J18965" s="2"/>
      <c r="K18965" s="2"/>
      <c r="L18965" s="2"/>
    </row>
    <row r="18966" spans="10:12">
      <c r="J18966" s="2"/>
      <c r="K18966" s="2"/>
      <c r="L18966" s="2"/>
    </row>
    <row r="18967" spans="10:12">
      <c r="J18967" s="2"/>
      <c r="K18967" s="2"/>
      <c r="L18967" s="2"/>
    </row>
    <row r="18968" spans="10:12">
      <c r="J18968" s="2"/>
      <c r="K18968" s="2"/>
      <c r="L18968" s="2"/>
    </row>
    <row r="18969" spans="10:12">
      <c r="J18969" s="2"/>
      <c r="K18969" s="2"/>
      <c r="L18969" s="2"/>
    </row>
    <row r="18970" spans="10:12">
      <c r="J18970" s="2"/>
      <c r="K18970" s="2"/>
      <c r="L18970" s="2"/>
    </row>
    <row r="18971" spans="10:12">
      <c r="J18971" s="2"/>
      <c r="K18971" s="2"/>
      <c r="L18971" s="2"/>
    </row>
    <row r="18972" spans="10:12">
      <c r="J18972" s="2"/>
      <c r="K18972" s="2"/>
      <c r="L18972" s="2"/>
    </row>
    <row r="18973" spans="10:12">
      <c r="J18973" s="2"/>
      <c r="K18973" s="2"/>
      <c r="L18973" s="2"/>
    </row>
    <row r="18974" spans="10:12">
      <c r="J18974" s="2"/>
      <c r="K18974" s="2"/>
      <c r="L18974" s="2"/>
    </row>
    <row r="18975" spans="10:12">
      <c r="J18975" s="2"/>
      <c r="K18975" s="2"/>
      <c r="L18975" s="2"/>
    </row>
    <row r="18976" spans="10:12">
      <c r="J18976" s="2"/>
      <c r="K18976" s="2"/>
      <c r="L18976" s="2"/>
    </row>
    <row r="18977" spans="10:12">
      <c r="J18977" s="2"/>
      <c r="K18977" s="2"/>
      <c r="L18977" s="2"/>
    </row>
    <row r="18978" spans="10:12">
      <c r="J18978" s="2"/>
      <c r="K18978" s="2"/>
      <c r="L18978" s="2"/>
    </row>
    <row r="18979" spans="10:12">
      <c r="J18979" s="2"/>
      <c r="K18979" s="2"/>
      <c r="L18979" s="2"/>
    </row>
    <row r="18980" spans="10:12">
      <c r="J18980" s="2"/>
      <c r="K18980" s="2"/>
      <c r="L18980" s="2"/>
    </row>
    <row r="18981" spans="10:12">
      <c r="J18981" s="2"/>
      <c r="K18981" s="2"/>
      <c r="L18981" s="2"/>
    </row>
    <row r="18982" spans="10:12">
      <c r="J18982" s="2"/>
      <c r="K18982" s="2"/>
      <c r="L18982" s="2"/>
    </row>
    <row r="18983" spans="10:12">
      <c r="J18983" s="2"/>
      <c r="K18983" s="2"/>
      <c r="L18983" s="2"/>
    </row>
    <row r="18984" spans="10:12">
      <c r="J18984" s="2"/>
      <c r="K18984" s="2"/>
      <c r="L18984" s="2"/>
    </row>
    <row r="18985" spans="10:12">
      <c r="J18985" s="2"/>
      <c r="K18985" s="2"/>
      <c r="L18985" s="2"/>
    </row>
    <row r="18986" spans="10:12">
      <c r="J18986" s="2"/>
      <c r="K18986" s="2"/>
      <c r="L18986" s="2"/>
    </row>
    <row r="18987" spans="10:12">
      <c r="J18987" s="2"/>
      <c r="K18987" s="2"/>
      <c r="L18987" s="2"/>
    </row>
    <row r="18988" spans="10:12">
      <c r="J18988" s="2"/>
      <c r="K18988" s="2"/>
      <c r="L18988" s="2"/>
    </row>
    <row r="18989" spans="10:12">
      <c r="J18989" s="2"/>
      <c r="K18989" s="2"/>
      <c r="L18989" s="2"/>
    </row>
    <row r="18990" spans="10:12">
      <c r="J18990" s="2"/>
      <c r="K18990" s="2"/>
      <c r="L18990" s="2"/>
    </row>
    <row r="18991" spans="10:12">
      <c r="J18991" s="2"/>
      <c r="K18991" s="2"/>
      <c r="L18991" s="2"/>
    </row>
    <row r="18992" spans="10:12">
      <c r="J18992" s="2"/>
      <c r="K18992" s="2"/>
      <c r="L18992" s="2"/>
    </row>
    <row r="18993" spans="10:12">
      <c r="J18993" s="2"/>
      <c r="K18993" s="2"/>
      <c r="L18993" s="2"/>
    </row>
    <row r="18994" spans="10:12">
      <c r="J18994" s="2"/>
      <c r="K18994" s="2"/>
      <c r="L18994" s="2"/>
    </row>
    <row r="18995" spans="10:12">
      <c r="J18995" s="2"/>
      <c r="K18995" s="2"/>
      <c r="L18995" s="2"/>
    </row>
    <row r="18996" spans="10:12">
      <c r="J18996" s="2"/>
      <c r="K18996" s="2"/>
      <c r="L18996" s="2"/>
    </row>
    <row r="18997" spans="10:12">
      <c r="J18997" s="2"/>
      <c r="K18997" s="2"/>
      <c r="L18997" s="2"/>
    </row>
    <row r="18998" spans="10:12">
      <c r="J18998" s="2"/>
      <c r="K18998" s="2"/>
      <c r="L18998" s="2"/>
    </row>
    <row r="18999" spans="10:12">
      <c r="J18999" s="2"/>
      <c r="K18999" s="2"/>
      <c r="L18999" s="2"/>
    </row>
    <row r="19000" spans="10:12">
      <c r="J19000" s="2"/>
      <c r="K19000" s="2"/>
      <c r="L19000" s="2"/>
    </row>
    <row r="19001" spans="10:12">
      <c r="J19001" s="2"/>
      <c r="K19001" s="2"/>
      <c r="L19001" s="2"/>
    </row>
    <row r="19002" spans="10:12">
      <c r="J19002" s="2"/>
      <c r="K19002" s="2"/>
      <c r="L19002" s="2"/>
    </row>
    <row r="19003" spans="10:12">
      <c r="J19003" s="2"/>
      <c r="K19003" s="2"/>
      <c r="L19003" s="2"/>
    </row>
    <row r="19004" spans="10:12">
      <c r="J19004" s="2"/>
      <c r="K19004" s="2"/>
      <c r="L19004" s="2"/>
    </row>
    <row r="19005" spans="10:12">
      <c r="J19005" s="2"/>
      <c r="K19005" s="2"/>
      <c r="L19005" s="2"/>
    </row>
    <row r="19006" spans="10:12">
      <c r="J19006" s="2"/>
      <c r="K19006" s="2"/>
      <c r="L19006" s="2"/>
    </row>
    <row r="19007" spans="10:12">
      <c r="J19007" s="2"/>
      <c r="K19007" s="2"/>
      <c r="L19007" s="2"/>
    </row>
    <row r="19008" spans="10:12">
      <c r="J19008" s="2"/>
      <c r="K19008" s="2"/>
      <c r="L19008" s="2"/>
    </row>
    <row r="19009" spans="10:12">
      <c r="J19009" s="2"/>
      <c r="K19009" s="2"/>
      <c r="L19009" s="2"/>
    </row>
    <row r="19010" spans="10:12">
      <c r="J19010" s="2"/>
      <c r="K19010" s="2"/>
      <c r="L19010" s="2"/>
    </row>
    <row r="19011" spans="10:12">
      <c r="J19011" s="2"/>
      <c r="K19011" s="2"/>
      <c r="L19011" s="2"/>
    </row>
    <row r="19012" spans="10:12">
      <c r="J19012" s="2"/>
      <c r="K19012" s="2"/>
      <c r="L19012" s="2"/>
    </row>
    <row r="19013" spans="10:12">
      <c r="J19013" s="2"/>
      <c r="K19013" s="2"/>
      <c r="L19013" s="2"/>
    </row>
    <row r="19014" spans="10:12">
      <c r="J19014" s="2"/>
      <c r="K19014" s="2"/>
      <c r="L19014" s="2"/>
    </row>
    <row r="19015" spans="10:12">
      <c r="J19015" s="2"/>
      <c r="K19015" s="2"/>
      <c r="L19015" s="2"/>
    </row>
    <row r="19016" spans="10:12">
      <c r="J19016" s="2"/>
      <c r="K19016" s="2"/>
      <c r="L19016" s="2"/>
    </row>
    <row r="19017" spans="10:12">
      <c r="J19017" s="2"/>
      <c r="K19017" s="2"/>
      <c r="L19017" s="2"/>
    </row>
    <row r="19018" spans="10:12">
      <c r="J19018" s="2"/>
      <c r="K19018" s="2"/>
      <c r="L19018" s="2"/>
    </row>
    <row r="19019" spans="10:12">
      <c r="J19019" s="2"/>
      <c r="K19019" s="2"/>
      <c r="L19019" s="2"/>
    </row>
    <row r="19020" spans="10:12">
      <c r="J19020" s="2"/>
      <c r="K19020" s="2"/>
      <c r="L19020" s="2"/>
    </row>
    <row r="19021" spans="10:12">
      <c r="J19021" s="2"/>
      <c r="K19021" s="2"/>
      <c r="L19021" s="2"/>
    </row>
    <row r="19022" spans="10:12">
      <c r="J19022" s="2"/>
      <c r="K19022" s="2"/>
      <c r="L19022" s="2"/>
    </row>
    <row r="19023" spans="10:12">
      <c r="J19023" s="2"/>
      <c r="K19023" s="2"/>
      <c r="L19023" s="2"/>
    </row>
    <row r="19024" spans="10:12">
      <c r="J19024" s="2"/>
      <c r="K19024" s="2"/>
      <c r="L19024" s="2"/>
    </row>
    <row r="19025" spans="10:12">
      <c r="J19025" s="2"/>
      <c r="K19025" s="2"/>
      <c r="L19025" s="2"/>
    </row>
    <row r="19026" spans="10:12">
      <c r="J19026" s="2"/>
      <c r="K19026" s="2"/>
      <c r="L19026" s="2"/>
    </row>
    <row r="19027" spans="10:12">
      <c r="J19027" s="2"/>
      <c r="K19027" s="2"/>
      <c r="L19027" s="2"/>
    </row>
    <row r="19028" spans="10:12">
      <c r="J19028" s="2"/>
      <c r="K19028" s="2"/>
      <c r="L19028" s="2"/>
    </row>
    <row r="19029" spans="10:12">
      <c r="J19029" s="2"/>
      <c r="K19029" s="2"/>
      <c r="L19029" s="2"/>
    </row>
    <row r="19030" spans="10:12">
      <c r="J19030" s="2"/>
      <c r="K19030" s="2"/>
      <c r="L19030" s="2"/>
    </row>
    <row r="19031" spans="10:12">
      <c r="J19031" s="2"/>
      <c r="K19031" s="2"/>
      <c r="L19031" s="2"/>
    </row>
    <row r="19032" spans="10:12">
      <c r="J19032" s="2"/>
      <c r="K19032" s="2"/>
      <c r="L19032" s="2"/>
    </row>
    <row r="19033" spans="10:12">
      <c r="J19033" s="2"/>
      <c r="K19033" s="2"/>
      <c r="L19033" s="2"/>
    </row>
    <row r="19034" spans="10:12">
      <c r="J19034" s="2"/>
      <c r="K19034" s="2"/>
      <c r="L19034" s="2"/>
    </row>
    <row r="19035" spans="10:12">
      <c r="J19035" s="2"/>
      <c r="K19035" s="2"/>
      <c r="L19035" s="2"/>
    </row>
    <row r="19036" spans="10:12">
      <c r="J19036" s="2"/>
      <c r="K19036" s="2"/>
      <c r="L19036" s="2"/>
    </row>
    <row r="19037" spans="10:12">
      <c r="J19037" s="2"/>
      <c r="K19037" s="2"/>
      <c r="L19037" s="2"/>
    </row>
    <row r="19038" spans="10:12">
      <c r="J19038" s="2"/>
      <c r="K19038" s="2"/>
      <c r="L19038" s="2"/>
    </row>
    <row r="19039" spans="10:12">
      <c r="J19039" s="2"/>
      <c r="K19039" s="2"/>
      <c r="L19039" s="2"/>
    </row>
    <row r="19040" spans="10:12">
      <c r="J19040" s="2"/>
      <c r="K19040" s="2"/>
      <c r="L19040" s="2"/>
    </row>
    <row r="19041" spans="10:12">
      <c r="J19041" s="2"/>
      <c r="K19041" s="2"/>
      <c r="L19041" s="2"/>
    </row>
    <row r="19042" spans="10:12">
      <c r="J19042" s="2"/>
      <c r="K19042" s="2"/>
      <c r="L19042" s="2"/>
    </row>
    <row r="19043" spans="10:12">
      <c r="J19043" s="2"/>
      <c r="K19043" s="2"/>
      <c r="L19043" s="2"/>
    </row>
    <row r="19044" spans="10:12">
      <c r="J19044" s="2"/>
      <c r="K19044" s="2"/>
      <c r="L19044" s="2"/>
    </row>
    <row r="19045" spans="10:12">
      <c r="J19045" s="2"/>
      <c r="K19045" s="2"/>
      <c r="L19045" s="2"/>
    </row>
    <row r="19046" spans="10:12">
      <c r="J19046" s="2"/>
      <c r="K19046" s="2"/>
      <c r="L19046" s="2"/>
    </row>
    <row r="19047" spans="10:12">
      <c r="J19047" s="2"/>
      <c r="K19047" s="2"/>
      <c r="L19047" s="2"/>
    </row>
    <row r="19048" spans="10:12">
      <c r="J19048" s="2"/>
      <c r="K19048" s="2"/>
      <c r="L19048" s="2"/>
    </row>
    <row r="19049" spans="10:12">
      <c r="J19049" s="2"/>
      <c r="K19049" s="2"/>
      <c r="L19049" s="2"/>
    </row>
    <row r="19050" spans="10:12">
      <c r="J19050" s="2"/>
      <c r="K19050" s="2"/>
      <c r="L19050" s="2"/>
    </row>
    <row r="19051" spans="10:12">
      <c r="J19051" s="2"/>
      <c r="K19051" s="2"/>
      <c r="L19051" s="2"/>
    </row>
    <row r="19052" spans="10:12">
      <c r="J19052" s="2"/>
      <c r="K19052" s="2"/>
      <c r="L19052" s="2"/>
    </row>
    <row r="19053" spans="10:12">
      <c r="J19053" s="2"/>
      <c r="K19053" s="2"/>
      <c r="L19053" s="2"/>
    </row>
    <row r="19054" spans="10:12">
      <c r="J19054" s="2"/>
      <c r="K19054" s="2"/>
      <c r="L19054" s="2"/>
    </row>
    <row r="19055" spans="10:12">
      <c r="J19055" s="2"/>
      <c r="K19055" s="2"/>
      <c r="L19055" s="2"/>
    </row>
    <row r="19056" spans="10:12">
      <c r="J19056" s="2"/>
      <c r="K19056" s="2"/>
      <c r="L19056" s="2"/>
    </row>
    <row r="19057" spans="10:12">
      <c r="J19057" s="2"/>
      <c r="K19057" s="2"/>
      <c r="L19057" s="2"/>
    </row>
    <row r="19058" spans="10:12">
      <c r="J19058" s="2"/>
      <c r="K19058" s="2"/>
      <c r="L19058" s="2"/>
    </row>
    <row r="19059" spans="10:12">
      <c r="J19059" s="2"/>
      <c r="K19059" s="2"/>
      <c r="L19059" s="2"/>
    </row>
    <row r="19060" spans="10:12">
      <c r="J19060" s="2"/>
      <c r="K19060" s="2"/>
      <c r="L19060" s="2"/>
    </row>
    <row r="19061" spans="10:12">
      <c r="J19061" s="2"/>
      <c r="K19061" s="2"/>
      <c r="L19061" s="2"/>
    </row>
    <row r="19062" spans="10:12">
      <c r="J19062" s="2"/>
      <c r="K19062" s="2"/>
      <c r="L19062" s="2"/>
    </row>
    <row r="19063" spans="10:12">
      <c r="J19063" s="2"/>
      <c r="K19063" s="2"/>
      <c r="L19063" s="2"/>
    </row>
    <row r="19064" spans="10:12">
      <c r="J19064" s="2"/>
      <c r="K19064" s="2"/>
      <c r="L19064" s="2"/>
    </row>
    <row r="19065" spans="10:12">
      <c r="J19065" s="2"/>
      <c r="K19065" s="2"/>
      <c r="L19065" s="2"/>
    </row>
    <row r="19066" spans="10:12">
      <c r="J19066" s="2"/>
      <c r="K19066" s="2"/>
      <c r="L19066" s="2"/>
    </row>
    <row r="19067" spans="10:12">
      <c r="J19067" s="2"/>
      <c r="K19067" s="2"/>
      <c r="L19067" s="2"/>
    </row>
    <row r="19068" spans="10:12">
      <c r="J19068" s="2"/>
      <c r="K19068" s="2"/>
      <c r="L19068" s="2"/>
    </row>
    <row r="19069" spans="10:12">
      <c r="J19069" s="2"/>
      <c r="K19069" s="2"/>
      <c r="L19069" s="2"/>
    </row>
    <row r="19070" spans="10:12">
      <c r="J19070" s="2"/>
      <c r="K19070" s="2"/>
      <c r="L19070" s="2"/>
    </row>
    <row r="19071" spans="10:12">
      <c r="J19071" s="2"/>
      <c r="K19071" s="2"/>
      <c r="L19071" s="2"/>
    </row>
    <row r="19072" spans="10:12">
      <c r="J19072" s="2"/>
      <c r="K19072" s="2"/>
      <c r="L19072" s="2"/>
    </row>
    <row r="19073" spans="10:12">
      <c r="J19073" s="2"/>
      <c r="K19073" s="2"/>
      <c r="L19073" s="2"/>
    </row>
    <row r="19074" spans="10:12">
      <c r="J19074" s="2"/>
      <c r="K19074" s="2"/>
      <c r="L19074" s="2"/>
    </row>
    <row r="19075" spans="10:12">
      <c r="J19075" s="2"/>
      <c r="K19075" s="2"/>
      <c r="L19075" s="2"/>
    </row>
    <row r="19076" spans="10:12">
      <c r="J19076" s="2"/>
      <c r="K19076" s="2"/>
      <c r="L19076" s="2"/>
    </row>
    <row r="19077" spans="10:12">
      <c r="J19077" s="2"/>
      <c r="K19077" s="2"/>
      <c r="L19077" s="2"/>
    </row>
    <row r="19078" spans="10:12">
      <c r="J19078" s="2"/>
      <c r="K19078" s="2"/>
      <c r="L19078" s="2"/>
    </row>
    <row r="19079" spans="10:12">
      <c r="J19079" s="2"/>
      <c r="K19079" s="2"/>
      <c r="L19079" s="2"/>
    </row>
    <row r="19080" spans="10:12">
      <c r="J19080" s="2"/>
      <c r="K19080" s="2"/>
      <c r="L19080" s="2"/>
    </row>
    <row r="19081" spans="10:12">
      <c r="J19081" s="2"/>
      <c r="K19081" s="2"/>
      <c r="L19081" s="2"/>
    </row>
    <row r="19082" spans="10:12">
      <c r="J19082" s="2"/>
      <c r="K19082" s="2"/>
      <c r="L19082" s="2"/>
    </row>
    <row r="19083" spans="10:12">
      <c r="J19083" s="2"/>
      <c r="K19083" s="2"/>
      <c r="L19083" s="2"/>
    </row>
    <row r="19084" spans="10:12">
      <c r="J19084" s="2"/>
      <c r="K19084" s="2"/>
      <c r="L19084" s="2"/>
    </row>
    <row r="19085" spans="10:12">
      <c r="J19085" s="2"/>
      <c r="K19085" s="2"/>
      <c r="L19085" s="2"/>
    </row>
    <row r="19086" spans="10:12">
      <c r="J19086" s="2"/>
      <c r="K19086" s="2"/>
      <c r="L19086" s="2"/>
    </row>
    <row r="19087" spans="10:12">
      <c r="J19087" s="2"/>
      <c r="K19087" s="2"/>
      <c r="L19087" s="2"/>
    </row>
    <row r="19088" spans="10:12">
      <c r="J19088" s="2"/>
      <c r="K19088" s="2"/>
      <c r="L19088" s="2"/>
    </row>
    <row r="19089" spans="10:12">
      <c r="J19089" s="2"/>
      <c r="K19089" s="2"/>
      <c r="L19089" s="2"/>
    </row>
    <row r="19090" spans="10:12">
      <c r="J19090" s="2"/>
      <c r="K19090" s="2"/>
      <c r="L19090" s="2"/>
    </row>
    <row r="19091" spans="10:12">
      <c r="J19091" s="2"/>
      <c r="K19091" s="2"/>
      <c r="L19091" s="2"/>
    </row>
    <row r="19092" spans="10:12">
      <c r="J19092" s="2"/>
      <c r="K19092" s="2"/>
      <c r="L19092" s="2"/>
    </row>
    <row r="19093" spans="10:12">
      <c r="J19093" s="2"/>
      <c r="K19093" s="2"/>
      <c r="L19093" s="2"/>
    </row>
    <row r="19094" spans="10:12">
      <c r="J19094" s="2"/>
      <c r="K19094" s="2"/>
      <c r="L19094" s="2"/>
    </row>
    <row r="19095" spans="10:12">
      <c r="J19095" s="2"/>
      <c r="K19095" s="2"/>
      <c r="L19095" s="2"/>
    </row>
    <row r="19096" spans="10:12">
      <c r="J19096" s="2"/>
      <c r="K19096" s="2"/>
      <c r="L19096" s="2"/>
    </row>
    <row r="19097" spans="10:12">
      <c r="J19097" s="2"/>
      <c r="K19097" s="2"/>
      <c r="L19097" s="2"/>
    </row>
    <row r="19098" spans="10:12">
      <c r="J19098" s="2"/>
      <c r="K19098" s="2"/>
      <c r="L19098" s="2"/>
    </row>
    <row r="19099" spans="10:12">
      <c r="J19099" s="2"/>
      <c r="K19099" s="2"/>
      <c r="L19099" s="2"/>
    </row>
    <row r="19100" spans="10:12">
      <c r="J19100" s="2"/>
      <c r="K19100" s="2"/>
      <c r="L19100" s="2"/>
    </row>
    <row r="19101" spans="10:12">
      <c r="J19101" s="2"/>
      <c r="K19101" s="2"/>
      <c r="L19101" s="2"/>
    </row>
    <row r="19102" spans="10:12">
      <c r="J19102" s="2"/>
      <c r="K19102" s="2"/>
      <c r="L19102" s="2"/>
    </row>
    <row r="19103" spans="10:12">
      <c r="J19103" s="2"/>
      <c r="K19103" s="2"/>
      <c r="L19103" s="2"/>
    </row>
    <row r="19104" spans="10:12">
      <c r="J19104" s="2"/>
      <c r="K19104" s="2"/>
      <c r="L19104" s="2"/>
    </row>
    <row r="19105" spans="10:12">
      <c r="J19105" s="2"/>
      <c r="K19105" s="2"/>
      <c r="L19105" s="2"/>
    </row>
    <row r="19106" spans="10:12">
      <c r="J19106" s="2"/>
      <c r="K19106" s="2"/>
      <c r="L19106" s="2"/>
    </row>
    <row r="19107" spans="10:12">
      <c r="J19107" s="2"/>
      <c r="K19107" s="2"/>
      <c r="L19107" s="2"/>
    </row>
    <row r="19108" spans="10:12">
      <c r="J19108" s="2"/>
      <c r="K19108" s="2"/>
      <c r="L19108" s="2"/>
    </row>
    <row r="19109" spans="10:12">
      <c r="J19109" s="2"/>
      <c r="K19109" s="2"/>
      <c r="L19109" s="2"/>
    </row>
    <row r="19110" spans="10:12">
      <c r="J19110" s="2"/>
      <c r="K19110" s="2"/>
      <c r="L19110" s="2"/>
    </row>
    <row r="19111" spans="10:12">
      <c r="J19111" s="2"/>
      <c r="K19111" s="2"/>
      <c r="L19111" s="2"/>
    </row>
    <row r="19112" spans="10:12">
      <c r="J19112" s="2"/>
      <c r="K19112" s="2"/>
      <c r="L19112" s="2"/>
    </row>
    <row r="19113" spans="10:12">
      <c r="J19113" s="2"/>
      <c r="K19113" s="2"/>
      <c r="L19113" s="2"/>
    </row>
    <row r="19114" spans="10:12">
      <c r="J19114" s="2"/>
      <c r="K19114" s="2"/>
      <c r="L19114" s="2"/>
    </row>
    <row r="19115" spans="10:12">
      <c r="J19115" s="2"/>
      <c r="K19115" s="2"/>
      <c r="L19115" s="2"/>
    </row>
    <row r="19116" spans="10:12">
      <c r="J19116" s="2"/>
      <c r="K19116" s="2"/>
      <c r="L19116" s="2"/>
    </row>
    <row r="19117" spans="10:12">
      <c r="J19117" s="2"/>
      <c r="K19117" s="2"/>
      <c r="L19117" s="2"/>
    </row>
    <row r="19118" spans="10:12">
      <c r="J19118" s="2"/>
      <c r="K19118" s="2"/>
      <c r="L19118" s="2"/>
    </row>
    <row r="19119" spans="10:12">
      <c r="J19119" s="2"/>
      <c r="K19119" s="2"/>
      <c r="L19119" s="2"/>
    </row>
    <row r="19120" spans="10:12">
      <c r="J19120" s="2"/>
      <c r="K19120" s="2"/>
      <c r="L19120" s="2"/>
    </row>
    <row r="19121" spans="10:12">
      <c r="J19121" s="2"/>
      <c r="K19121" s="2"/>
      <c r="L19121" s="2"/>
    </row>
    <row r="19122" spans="10:12">
      <c r="J19122" s="2"/>
      <c r="K19122" s="2"/>
      <c r="L19122" s="2"/>
    </row>
    <row r="19123" spans="10:12">
      <c r="J19123" s="2"/>
      <c r="K19123" s="2"/>
      <c r="L19123" s="2"/>
    </row>
    <row r="19124" spans="10:12">
      <c r="J19124" s="2"/>
      <c r="K19124" s="2"/>
      <c r="L19124" s="2"/>
    </row>
    <row r="19125" spans="10:12">
      <c r="J19125" s="2"/>
      <c r="K19125" s="2"/>
      <c r="L19125" s="2"/>
    </row>
    <row r="19126" spans="10:12">
      <c r="J19126" s="2"/>
      <c r="K19126" s="2"/>
      <c r="L19126" s="2"/>
    </row>
    <row r="19127" spans="10:12">
      <c r="J19127" s="2"/>
      <c r="K19127" s="2"/>
      <c r="L19127" s="2"/>
    </row>
    <row r="19128" spans="10:12">
      <c r="J19128" s="2"/>
      <c r="K19128" s="2"/>
      <c r="L19128" s="2"/>
    </row>
    <row r="19129" spans="10:12">
      <c r="J19129" s="2"/>
      <c r="K19129" s="2"/>
      <c r="L19129" s="2"/>
    </row>
    <row r="19130" spans="10:12">
      <c r="J19130" s="2"/>
      <c r="K19130" s="2"/>
      <c r="L19130" s="2"/>
    </row>
    <row r="19131" spans="10:12">
      <c r="J19131" s="2"/>
      <c r="K19131" s="2"/>
      <c r="L19131" s="2"/>
    </row>
    <row r="19132" spans="10:12">
      <c r="J19132" s="2"/>
      <c r="K19132" s="2"/>
      <c r="L19132" s="2"/>
    </row>
    <row r="19133" spans="10:12">
      <c r="J19133" s="2"/>
      <c r="K19133" s="2"/>
      <c r="L19133" s="2"/>
    </row>
    <row r="19134" spans="10:12">
      <c r="J19134" s="2"/>
      <c r="K19134" s="2"/>
      <c r="L19134" s="2"/>
    </row>
    <row r="19135" spans="10:12">
      <c r="J19135" s="2"/>
      <c r="K19135" s="2"/>
      <c r="L19135" s="2"/>
    </row>
    <row r="19136" spans="10:12">
      <c r="J19136" s="2"/>
      <c r="K19136" s="2"/>
      <c r="L19136" s="2"/>
    </row>
    <row r="19137" spans="10:12">
      <c r="J19137" s="2"/>
      <c r="K19137" s="2"/>
      <c r="L19137" s="2"/>
    </row>
    <row r="19138" spans="10:12">
      <c r="J19138" s="2"/>
      <c r="K19138" s="2"/>
      <c r="L19138" s="2"/>
    </row>
    <row r="19139" spans="10:12">
      <c r="J19139" s="2"/>
      <c r="K19139" s="2"/>
      <c r="L19139" s="2"/>
    </row>
    <row r="19140" spans="10:12">
      <c r="J19140" s="2"/>
      <c r="K19140" s="2"/>
      <c r="L19140" s="2"/>
    </row>
    <row r="19141" spans="10:12">
      <c r="J19141" s="2"/>
      <c r="K19141" s="2"/>
      <c r="L19141" s="2"/>
    </row>
    <row r="19142" spans="10:12">
      <c r="J19142" s="2"/>
      <c r="K19142" s="2"/>
      <c r="L19142" s="2"/>
    </row>
    <row r="19143" spans="10:12">
      <c r="J19143" s="2"/>
      <c r="K19143" s="2"/>
      <c r="L19143" s="2"/>
    </row>
    <row r="19144" spans="10:12">
      <c r="J19144" s="2"/>
      <c r="K19144" s="2"/>
      <c r="L19144" s="2"/>
    </row>
    <row r="19145" spans="10:12">
      <c r="J19145" s="2"/>
      <c r="K19145" s="2"/>
      <c r="L19145" s="2"/>
    </row>
    <row r="19146" spans="10:12">
      <c r="J19146" s="2"/>
      <c r="K19146" s="2"/>
      <c r="L19146" s="2"/>
    </row>
    <row r="19147" spans="10:12">
      <c r="J19147" s="2"/>
      <c r="K19147" s="2"/>
      <c r="L19147" s="2"/>
    </row>
    <row r="19148" spans="10:12">
      <c r="J19148" s="2"/>
      <c r="K19148" s="2"/>
      <c r="L19148" s="2"/>
    </row>
    <row r="19149" spans="10:12">
      <c r="J19149" s="2"/>
      <c r="K19149" s="2"/>
      <c r="L19149" s="2"/>
    </row>
    <row r="19150" spans="10:12">
      <c r="J19150" s="2"/>
      <c r="K19150" s="2"/>
      <c r="L19150" s="2"/>
    </row>
    <row r="19151" spans="10:12">
      <c r="J19151" s="2"/>
      <c r="K19151" s="2"/>
      <c r="L19151" s="2"/>
    </row>
    <row r="19152" spans="10:12">
      <c r="J19152" s="2"/>
      <c r="K19152" s="2"/>
      <c r="L19152" s="2"/>
    </row>
    <row r="19153" spans="10:12">
      <c r="J19153" s="2"/>
      <c r="K19153" s="2"/>
      <c r="L19153" s="2"/>
    </row>
    <row r="19154" spans="10:12">
      <c r="J19154" s="2"/>
      <c r="K19154" s="2"/>
      <c r="L19154" s="2"/>
    </row>
    <row r="19155" spans="10:12">
      <c r="J19155" s="2"/>
      <c r="K19155" s="2"/>
      <c r="L19155" s="2"/>
    </row>
    <row r="19156" spans="10:12">
      <c r="J19156" s="2"/>
      <c r="K19156" s="2"/>
      <c r="L19156" s="2"/>
    </row>
    <row r="19157" spans="10:12">
      <c r="J19157" s="2"/>
      <c r="K19157" s="2"/>
      <c r="L19157" s="2"/>
    </row>
    <row r="19158" spans="10:12">
      <c r="J19158" s="2"/>
      <c r="K19158" s="2"/>
      <c r="L19158" s="2"/>
    </row>
    <row r="19159" spans="10:12">
      <c r="J19159" s="2"/>
      <c r="K19159" s="2"/>
      <c r="L19159" s="2"/>
    </row>
    <row r="19160" spans="10:12">
      <c r="J19160" s="2"/>
      <c r="K19160" s="2"/>
      <c r="L19160" s="2"/>
    </row>
    <row r="19161" spans="10:12">
      <c r="J19161" s="2"/>
      <c r="K19161" s="2"/>
      <c r="L19161" s="2"/>
    </row>
    <row r="19162" spans="10:12">
      <c r="J19162" s="2"/>
      <c r="K19162" s="2"/>
      <c r="L19162" s="2"/>
    </row>
    <row r="19163" spans="10:12">
      <c r="J19163" s="2"/>
      <c r="K19163" s="2"/>
      <c r="L19163" s="2"/>
    </row>
    <row r="19164" spans="10:12">
      <c r="J19164" s="2"/>
      <c r="K19164" s="2"/>
      <c r="L19164" s="2"/>
    </row>
    <row r="19165" spans="10:12">
      <c r="J19165" s="2"/>
      <c r="K19165" s="2"/>
      <c r="L19165" s="2"/>
    </row>
    <row r="19166" spans="10:12">
      <c r="J19166" s="2"/>
      <c r="K19166" s="2"/>
      <c r="L19166" s="2"/>
    </row>
    <row r="19167" spans="10:12">
      <c r="J19167" s="2"/>
      <c r="K19167" s="2"/>
      <c r="L19167" s="2"/>
    </row>
    <row r="19168" spans="10:12">
      <c r="J19168" s="2"/>
      <c r="K19168" s="2"/>
      <c r="L19168" s="2"/>
    </row>
    <row r="19169" spans="10:12">
      <c r="J19169" s="2"/>
      <c r="K19169" s="2"/>
      <c r="L19169" s="2"/>
    </row>
    <row r="19170" spans="10:12">
      <c r="J19170" s="2"/>
      <c r="K19170" s="2"/>
      <c r="L19170" s="2"/>
    </row>
    <row r="19171" spans="10:12">
      <c r="J19171" s="2"/>
      <c r="K19171" s="2"/>
      <c r="L19171" s="2"/>
    </row>
    <row r="19172" spans="10:12">
      <c r="J19172" s="2"/>
      <c r="K19172" s="2"/>
      <c r="L19172" s="2"/>
    </row>
    <row r="19173" spans="10:12">
      <c r="J19173" s="2"/>
      <c r="K19173" s="2"/>
      <c r="L19173" s="2"/>
    </row>
    <row r="19174" spans="10:12">
      <c r="J19174" s="2"/>
      <c r="K19174" s="2"/>
      <c r="L19174" s="2"/>
    </row>
    <row r="19175" spans="10:12">
      <c r="J19175" s="2"/>
      <c r="K19175" s="2"/>
      <c r="L19175" s="2"/>
    </row>
    <row r="19176" spans="10:12">
      <c r="J19176" s="2"/>
      <c r="K19176" s="2"/>
      <c r="L19176" s="2"/>
    </row>
    <row r="19177" spans="10:12">
      <c r="J19177" s="2"/>
      <c r="K19177" s="2"/>
      <c r="L19177" s="2"/>
    </row>
    <row r="19178" spans="10:12">
      <c r="J19178" s="2"/>
      <c r="K19178" s="2"/>
      <c r="L19178" s="2"/>
    </row>
    <row r="19179" spans="10:12">
      <c r="J19179" s="2"/>
      <c r="K19179" s="2"/>
      <c r="L19179" s="2"/>
    </row>
    <row r="19180" spans="10:12">
      <c r="J19180" s="2"/>
      <c r="K19180" s="2"/>
      <c r="L19180" s="2"/>
    </row>
    <row r="19181" spans="10:12">
      <c r="J19181" s="2"/>
      <c r="K19181" s="2"/>
      <c r="L19181" s="2"/>
    </row>
    <row r="19182" spans="10:12">
      <c r="J19182" s="2"/>
      <c r="K19182" s="2"/>
      <c r="L19182" s="2"/>
    </row>
    <row r="19183" spans="10:12">
      <c r="J19183" s="2"/>
      <c r="K19183" s="2"/>
      <c r="L19183" s="2"/>
    </row>
    <row r="19184" spans="10:12">
      <c r="J19184" s="2"/>
      <c r="K19184" s="2"/>
      <c r="L19184" s="2"/>
    </row>
    <row r="19185" spans="10:12">
      <c r="J19185" s="2"/>
      <c r="K19185" s="2"/>
      <c r="L19185" s="2"/>
    </row>
    <row r="19186" spans="10:12">
      <c r="J19186" s="2"/>
      <c r="K19186" s="2"/>
      <c r="L19186" s="2"/>
    </row>
    <row r="19187" spans="10:12">
      <c r="J19187" s="2"/>
      <c r="K19187" s="2"/>
      <c r="L19187" s="2"/>
    </row>
    <row r="19188" spans="10:12">
      <c r="J19188" s="2"/>
      <c r="K19188" s="2"/>
      <c r="L19188" s="2"/>
    </row>
    <row r="19189" spans="10:12">
      <c r="J19189" s="2"/>
      <c r="K19189" s="2"/>
      <c r="L19189" s="2"/>
    </row>
    <row r="19190" spans="10:12">
      <c r="J19190" s="2"/>
      <c r="K19190" s="2"/>
      <c r="L19190" s="2"/>
    </row>
    <row r="19191" spans="10:12">
      <c r="J19191" s="2"/>
      <c r="K19191" s="2"/>
      <c r="L19191" s="2"/>
    </row>
    <row r="19192" spans="10:12">
      <c r="J19192" s="2"/>
      <c r="K19192" s="2"/>
      <c r="L19192" s="2"/>
    </row>
    <row r="19193" spans="10:12">
      <c r="J19193" s="2"/>
      <c r="K19193" s="2"/>
      <c r="L19193" s="2"/>
    </row>
    <row r="19194" spans="10:12">
      <c r="J19194" s="2"/>
      <c r="K19194" s="2"/>
      <c r="L19194" s="2"/>
    </row>
    <row r="19195" spans="10:12">
      <c r="J19195" s="2"/>
      <c r="K19195" s="2"/>
      <c r="L19195" s="2"/>
    </row>
    <row r="19196" spans="10:12">
      <c r="J19196" s="2"/>
      <c r="K19196" s="2"/>
      <c r="L19196" s="2"/>
    </row>
    <row r="19197" spans="10:12">
      <c r="J19197" s="2"/>
      <c r="K19197" s="2"/>
      <c r="L19197" s="2"/>
    </row>
    <row r="19198" spans="10:12">
      <c r="J19198" s="2"/>
      <c r="K19198" s="2"/>
      <c r="L19198" s="2"/>
    </row>
    <row r="19199" spans="10:12">
      <c r="J19199" s="2"/>
      <c r="K19199" s="2"/>
      <c r="L19199" s="2"/>
    </row>
    <row r="19200" spans="10:12">
      <c r="J19200" s="2"/>
      <c r="K19200" s="2"/>
      <c r="L19200" s="2"/>
    </row>
    <row r="19201" spans="10:12">
      <c r="J19201" s="2"/>
      <c r="K19201" s="2"/>
      <c r="L19201" s="2"/>
    </row>
    <row r="19202" spans="10:12">
      <c r="J19202" s="2"/>
      <c r="K19202" s="2"/>
      <c r="L19202" s="2"/>
    </row>
    <row r="19203" spans="10:12">
      <c r="J19203" s="2"/>
      <c r="K19203" s="2"/>
      <c r="L19203" s="2"/>
    </row>
    <row r="19204" spans="10:12">
      <c r="J19204" s="2"/>
      <c r="K19204" s="2"/>
      <c r="L19204" s="2"/>
    </row>
    <row r="19205" spans="10:12">
      <c r="J19205" s="2"/>
      <c r="K19205" s="2"/>
      <c r="L19205" s="2"/>
    </row>
    <row r="19206" spans="10:12">
      <c r="J19206" s="2"/>
      <c r="K19206" s="2"/>
      <c r="L19206" s="2"/>
    </row>
    <row r="19207" spans="10:12">
      <c r="J19207" s="2"/>
      <c r="K19207" s="2"/>
      <c r="L19207" s="2"/>
    </row>
    <row r="19208" spans="10:12">
      <c r="J19208" s="2"/>
      <c r="K19208" s="2"/>
      <c r="L19208" s="2"/>
    </row>
    <row r="19209" spans="10:12">
      <c r="J19209" s="2"/>
      <c r="K19209" s="2"/>
      <c r="L19209" s="2"/>
    </row>
    <row r="19210" spans="10:12">
      <c r="J19210" s="2"/>
      <c r="K19210" s="2"/>
      <c r="L19210" s="2"/>
    </row>
    <row r="19211" spans="10:12">
      <c r="J19211" s="2"/>
      <c r="K19211" s="2"/>
      <c r="L19211" s="2"/>
    </row>
    <row r="19212" spans="10:12">
      <c r="J19212" s="2"/>
      <c r="K19212" s="2"/>
      <c r="L19212" s="2"/>
    </row>
    <row r="19213" spans="10:12">
      <c r="J19213" s="2"/>
      <c r="K19213" s="2"/>
      <c r="L19213" s="2"/>
    </row>
    <row r="19214" spans="10:12">
      <c r="J19214" s="2"/>
      <c r="K19214" s="2"/>
      <c r="L19214" s="2"/>
    </row>
    <row r="19215" spans="10:12">
      <c r="J19215" s="2"/>
      <c r="K19215" s="2"/>
      <c r="L19215" s="2"/>
    </row>
    <row r="19216" spans="10:12">
      <c r="J19216" s="2"/>
      <c r="K19216" s="2"/>
      <c r="L19216" s="2"/>
    </row>
    <row r="19217" spans="10:12">
      <c r="J19217" s="2"/>
      <c r="K19217" s="2"/>
      <c r="L19217" s="2"/>
    </row>
    <row r="19218" spans="10:12">
      <c r="J19218" s="2"/>
      <c r="K19218" s="2"/>
      <c r="L19218" s="2"/>
    </row>
    <row r="19219" spans="10:12">
      <c r="J19219" s="2"/>
      <c r="K19219" s="2"/>
      <c r="L19219" s="2"/>
    </row>
    <row r="19220" spans="10:12">
      <c r="J19220" s="2"/>
      <c r="K19220" s="2"/>
      <c r="L19220" s="2"/>
    </row>
    <row r="19221" spans="10:12">
      <c r="J19221" s="2"/>
      <c r="K19221" s="2"/>
      <c r="L19221" s="2"/>
    </row>
    <row r="19222" spans="10:12">
      <c r="J19222" s="2"/>
      <c r="K19222" s="2"/>
      <c r="L19222" s="2"/>
    </row>
    <row r="19223" spans="10:12">
      <c r="J19223" s="2"/>
      <c r="K19223" s="2"/>
      <c r="L19223" s="2"/>
    </row>
    <row r="19224" spans="10:12">
      <c r="J19224" s="2"/>
      <c r="K19224" s="2"/>
      <c r="L19224" s="2"/>
    </row>
    <row r="19225" spans="10:12">
      <c r="J19225" s="2"/>
      <c r="K19225" s="2"/>
      <c r="L19225" s="2"/>
    </row>
    <row r="19226" spans="10:12">
      <c r="J19226" s="2"/>
      <c r="K19226" s="2"/>
      <c r="L19226" s="2"/>
    </row>
    <row r="19227" spans="10:12">
      <c r="J19227" s="2"/>
      <c r="K19227" s="2"/>
      <c r="L19227" s="2"/>
    </row>
    <row r="19228" spans="10:12">
      <c r="J19228" s="2"/>
      <c r="K19228" s="2"/>
      <c r="L19228" s="2"/>
    </row>
    <row r="19229" spans="10:12">
      <c r="J19229" s="2"/>
      <c r="K19229" s="2"/>
      <c r="L19229" s="2"/>
    </row>
    <row r="19230" spans="10:12">
      <c r="J19230" s="2"/>
      <c r="K19230" s="2"/>
      <c r="L19230" s="2"/>
    </row>
    <row r="19231" spans="10:12">
      <c r="J19231" s="2"/>
      <c r="K19231" s="2"/>
      <c r="L19231" s="2"/>
    </row>
    <row r="19232" spans="10:12">
      <c r="J19232" s="2"/>
      <c r="K19232" s="2"/>
      <c r="L19232" s="2"/>
    </row>
    <row r="19233" spans="10:12">
      <c r="J19233" s="2"/>
      <c r="K19233" s="2"/>
      <c r="L19233" s="2"/>
    </row>
    <row r="19234" spans="10:12">
      <c r="J19234" s="2"/>
      <c r="K19234" s="2"/>
      <c r="L19234" s="2"/>
    </row>
    <row r="19235" spans="10:12">
      <c r="J19235" s="2"/>
      <c r="K19235" s="2"/>
      <c r="L19235" s="2"/>
    </row>
    <row r="19236" spans="10:12">
      <c r="J19236" s="2"/>
      <c r="K19236" s="2"/>
      <c r="L19236" s="2"/>
    </row>
    <row r="19237" spans="10:12">
      <c r="J19237" s="2"/>
      <c r="K19237" s="2"/>
      <c r="L19237" s="2"/>
    </row>
    <row r="19238" spans="10:12">
      <c r="J19238" s="2"/>
      <c r="K19238" s="2"/>
      <c r="L19238" s="2"/>
    </row>
    <row r="19239" spans="10:12">
      <c r="J19239" s="2"/>
      <c r="K19239" s="2"/>
      <c r="L19239" s="2"/>
    </row>
    <row r="19240" spans="10:12">
      <c r="J19240" s="2"/>
      <c r="K19240" s="2"/>
      <c r="L19240" s="2"/>
    </row>
    <row r="19241" spans="10:12">
      <c r="J19241" s="2"/>
      <c r="K19241" s="2"/>
      <c r="L19241" s="2"/>
    </row>
    <row r="19242" spans="10:12">
      <c r="J19242" s="2"/>
      <c r="K19242" s="2"/>
      <c r="L19242" s="2"/>
    </row>
    <row r="19243" spans="10:12">
      <c r="J19243" s="2"/>
      <c r="K19243" s="2"/>
      <c r="L19243" s="2"/>
    </row>
    <row r="19244" spans="10:12">
      <c r="J19244" s="2"/>
      <c r="K19244" s="2"/>
      <c r="L19244" s="2"/>
    </row>
    <row r="19245" spans="10:12">
      <c r="J19245" s="2"/>
      <c r="K19245" s="2"/>
      <c r="L19245" s="2"/>
    </row>
    <row r="19246" spans="10:12">
      <c r="J19246" s="2"/>
      <c r="K19246" s="2"/>
      <c r="L19246" s="2"/>
    </row>
    <row r="19247" spans="10:12">
      <c r="J19247" s="2"/>
      <c r="K19247" s="2"/>
      <c r="L19247" s="2"/>
    </row>
    <row r="19248" spans="10:12">
      <c r="J19248" s="2"/>
      <c r="K19248" s="2"/>
      <c r="L19248" s="2"/>
    </row>
    <row r="19249" spans="10:12">
      <c r="J19249" s="2"/>
      <c r="K19249" s="2"/>
      <c r="L19249" s="2"/>
    </row>
    <row r="19250" spans="10:12">
      <c r="J19250" s="2"/>
      <c r="K19250" s="2"/>
      <c r="L19250" s="2"/>
    </row>
    <row r="19251" spans="10:12">
      <c r="J19251" s="2"/>
      <c r="K19251" s="2"/>
      <c r="L19251" s="2"/>
    </row>
    <row r="19252" spans="10:12">
      <c r="J19252" s="2"/>
      <c r="K19252" s="2"/>
      <c r="L19252" s="2"/>
    </row>
    <row r="19253" spans="10:12">
      <c r="J19253" s="2"/>
      <c r="K19253" s="2"/>
      <c r="L19253" s="2"/>
    </row>
    <row r="19254" spans="10:12">
      <c r="J19254" s="2"/>
      <c r="K19254" s="2"/>
      <c r="L19254" s="2"/>
    </row>
    <row r="19255" spans="10:12">
      <c r="J19255" s="2"/>
      <c r="K19255" s="2"/>
      <c r="L19255" s="2"/>
    </row>
    <row r="19256" spans="10:12">
      <c r="J19256" s="2"/>
      <c r="K19256" s="2"/>
      <c r="L19256" s="2"/>
    </row>
    <row r="19257" spans="10:12">
      <c r="J19257" s="2"/>
      <c r="K19257" s="2"/>
      <c r="L19257" s="2"/>
    </row>
    <row r="19258" spans="10:12">
      <c r="J19258" s="2"/>
      <c r="K19258" s="2"/>
      <c r="L19258" s="2"/>
    </row>
    <row r="19259" spans="10:12">
      <c r="J19259" s="2"/>
      <c r="K19259" s="2"/>
      <c r="L19259" s="2"/>
    </row>
    <row r="19260" spans="10:12">
      <c r="J19260" s="2"/>
      <c r="K19260" s="2"/>
      <c r="L19260" s="2"/>
    </row>
    <row r="19261" spans="10:12">
      <c r="J19261" s="2"/>
      <c r="K19261" s="2"/>
      <c r="L19261" s="2"/>
    </row>
    <row r="19262" spans="10:12">
      <c r="J19262" s="2"/>
      <c r="K19262" s="2"/>
      <c r="L19262" s="2"/>
    </row>
    <row r="19263" spans="10:12">
      <c r="J19263" s="2"/>
      <c r="K19263" s="2"/>
      <c r="L19263" s="2"/>
    </row>
    <row r="19264" spans="10:12">
      <c r="J19264" s="2"/>
      <c r="K19264" s="2"/>
      <c r="L19264" s="2"/>
    </row>
    <row r="19265" spans="10:12">
      <c r="J19265" s="2"/>
      <c r="K19265" s="2"/>
      <c r="L19265" s="2"/>
    </row>
    <row r="19266" spans="10:12">
      <c r="J19266" s="2"/>
      <c r="K19266" s="2"/>
      <c r="L19266" s="2"/>
    </row>
    <row r="19267" spans="10:12">
      <c r="J19267" s="2"/>
      <c r="K19267" s="2"/>
      <c r="L19267" s="2"/>
    </row>
    <row r="19268" spans="10:12">
      <c r="J19268" s="2"/>
      <c r="K19268" s="2"/>
      <c r="L19268" s="2"/>
    </row>
    <row r="19269" spans="10:12">
      <c r="J19269" s="2"/>
      <c r="K19269" s="2"/>
      <c r="L19269" s="2"/>
    </row>
    <row r="19270" spans="10:12">
      <c r="J19270" s="2"/>
      <c r="K19270" s="2"/>
      <c r="L19270" s="2"/>
    </row>
    <row r="19271" spans="10:12">
      <c r="J19271" s="2"/>
      <c r="K19271" s="2"/>
      <c r="L19271" s="2"/>
    </row>
    <row r="19272" spans="10:12">
      <c r="J19272" s="2"/>
      <c r="K19272" s="2"/>
      <c r="L19272" s="2"/>
    </row>
    <row r="19273" spans="10:12">
      <c r="J19273" s="2"/>
      <c r="K19273" s="2"/>
      <c r="L19273" s="2"/>
    </row>
    <row r="19274" spans="10:12">
      <c r="J19274" s="2"/>
      <c r="K19274" s="2"/>
      <c r="L19274" s="2"/>
    </row>
    <row r="19275" spans="10:12">
      <c r="J19275" s="2"/>
      <c r="K19275" s="2"/>
      <c r="L19275" s="2"/>
    </row>
    <row r="19276" spans="10:12">
      <c r="J19276" s="2"/>
      <c r="K19276" s="2"/>
      <c r="L19276" s="2"/>
    </row>
    <row r="19277" spans="10:12">
      <c r="J19277" s="2"/>
      <c r="K19277" s="2"/>
      <c r="L19277" s="2"/>
    </row>
    <row r="19278" spans="10:12">
      <c r="J19278" s="2"/>
      <c r="K19278" s="2"/>
      <c r="L19278" s="2"/>
    </row>
    <row r="19279" spans="10:12">
      <c r="J19279" s="2"/>
      <c r="K19279" s="2"/>
      <c r="L19279" s="2"/>
    </row>
    <row r="19280" spans="10:12">
      <c r="J19280" s="2"/>
      <c r="K19280" s="2"/>
      <c r="L19280" s="2"/>
    </row>
    <row r="19281" spans="10:12">
      <c r="J19281" s="2"/>
      <c r="K19281" s="2"/>
      <c r="L19281" s="2"/>
    </row>
    <row r="19282" spans="10:12">
      <c r="J19282" s="2"/>
      <c r="K19282" s="2"/>
      <c r="L19282" s="2"/>
    </row>
    <row r="19283" spans="10:12">
      <c r="J19283" s="2"/>
      <c r="K19283" s="2"/>
      <c r="L19283" s="2"/>
    </row>
    <row r="19284" spans="10:12">
      <c r="J19284" s="2"/>
      <c r="K19284" s="2"/>
      <c r="L19284" s="2"/>
    </row>
    <row r="19285" spans="10:12">
      <c r="J19285" s="2"/>
      <c r="K19285" s="2"/>
      <c r="L19285" s="2"/>
    </row>
    <row r="19286" spans="10:12">
      <c r="J19286" s="2"/>
      <c r="K19286" s="2"/>
      <c r="L19286" s="2"/>
    </row>
    <row r="19287" spans="10:12">
      <c r="J19287" s="2"/>
      <c r="K19287" s="2"/>
      <c r="L19287" s="2"/>
    </row>
    <row r="19288" spans="10:12">
      <c r="J19288" s="2"/>
      <c r="K19288" s="2"/>
      <c r="L19288" s="2"/>
    </row>
    <row r="19289" spans="10:12">
      <c r="J19289" s="2"/>
      <c r="K19289" s="2"/>
      <c r="L19289" s="2"/>
    </row>
    <row r="19290" spans="10:12">
      <c r="J19290" s="2"/>
      <c r="K19290" s="2"/>
      <c r="L19290" s="2"/>
    </row>
    <row r="19291" spans="10:12">
      <c r="J19291" s="2"/>
      <c r="K19291" s="2"/>
      <c r="L19291" s="2"/>
    </row>
    <row r="19292" spans="10:12">
      <c r="J19292" s="2"/>
      <c r="K19292" s="2"/>
      <c r="L19292" s="2"/>
    </row>
    <row r="19293" spans="10:12">
      <c r="J19293" s="2"/>
      <c r="K19293" s="2"/>
      <c r="L19293" s="2"/>
    </row>
    <row r="19294" spans="10:12">
      <c r="J19294" s="2"/>
      <c r="K19294" s="2"/>
      <c r="L19294" s="2"/>
    </row>
    <row r="19295" spans="10:12">
      <c r="J19295" s="2"/>
      <c r="K19295" s="2"/>
      <c r="L19295" s="2"/>
    </row>
    <row r="19296" spans="10:12">
      <c r="J19296" s="2"/>
      <c r="K19296" s="2"/>
      <c r="L19296" s="2"/>
    </row>
    <row r="19297" spans="10:12">
      <c r="J19297" s="2"/>
      <c r="K19297" s="2"/>
      <c r="L19297" s="2"/>
    </row>
    <row r="19298" spans="10:12">
      <c r="J19298" s="2"/>
      <c r="K19298" s="2"/>
      <c r="L19298" s="2"/>
    </row>
    <row r="19299" spans="10:12">
      <c r="J19299" s="2"/>
      <c r="K19299" s="2"/>
      <c r="L19299" s="2"/>
    </row>
    <row r="19300" spans="10:12">
      <c r="J19300" s="2"/>
      <c r="K19300" s="2"/>
      <c r="L19300" s="2"/>
    </row>
    <row r="19301" spans="10:12">
      <c r="J19301" s="2"/>
      <c r="K19301" s="2"/>
      <c r="L19301" s="2"/>
    </row>
    <row r="19302" spans="10:12">
      <c r="J19302" s="2"/>
      <c r="K19302" s="2"/>
      <c r="L19302" s="2"/>
    </row>
    <row r="19303" spans="10:12">
      <c r="J19303" s="2"/>
      <c r="K19303" s="2"/>
      <c r="L19303" s="2"/>
    </row>
    <row r="19304" spans="10:12">
      <c r="J19304" s="2"/>
      <c r="K19304" s="2"/>
      <c r="L19304" s="2"/>
    </row>
    <row r="19305" spans="10:12">
      <c r="J19305" s="2"/>
      <c r="K19305" s="2"/>
      <c r="L19305" s="2"/>
    </row>
    <row r="19306" spans="10:12">
      <c r="J19306" s="2"/>
      <c r="K19306" s="2"/>
      <c r="L19306" s="2"/>
    </row>
    <row r="19307" spans="10:12">
      <c r="J19307" s="2"/>
      <c r="K19307" s="2"/>
      <c r="L19307" s="2"/>
    </row>
    <row r="19308" spans="10:12">
      <c r="J19308" s="2"/>
      <c r="K19308" s="2"/>
      <c r="L19308" s="2"/>
    </row>
    <row r="19309" spans="10:12">
      <c r="J19309" s="2"/>
      <c r="K19309" s="2"/>
      <c r="L19309" s="2"/>
    </row>
    <row r="19310" spans="10:12">
      <c r="J19310" s="2"/>
      <c r="K19310" s="2"/>
      <c r="L19310" s="2"/>
    </row>
    <row r="19311" spans="10:12">
      <c r="J19311" s="2"/>
      <c r="K19311" s="2"/>
      <c r="L19311" s="2"/>
    </row>
    <row r="19312" spans="10:12">
      <c r="J19312" s="2"/>
      <c r="K19312" s="2"/>
      <c r="L19312" s="2"/>
    </row>
    <row r="19313" spans="10:12">
      <c r="J19313" s="2"/>
      <c r="K19313" s="2"/>
      <c r="L19313" s="2"/>
    </row>
    <row r="19314" spans="10:12">
      <c r="J19314" s="2"/>
      <c r="K19314" s="2"/>
      <c r="L19314" s="2"/>
    </row>
    <row r="19315" spans="10:12">
      <c r="J19315" s="2"/>
      <c r="K19315" s="2"/>
      <c r="L19315" s="2"/>
    </row>
    <row r="19316" spans="10:12">
      <c r="J19316" s="2"/>
      <c r="K19316" s="2"/>
      <c r="L19316" s="2"/>
    </row>
    <row r="19317" spans="10:12">
      <c r="J19317" s="2"/>
      <c r="K19317" s="2"/>
      <c r="L19317" s="2"/>
    </row>
    <row r="19318" spans="10:12">
      <c r="J19318" s="2"/>
      <c r="K19318" s="2"/>
      <c r="L19318" s="2"/>
    </row>
    <row r="19319" spans="10:12">
      <c r="J19319" s="2"/>
      <c r="K19319" s="2"/>
      <c r="L19319" s="2"/>
    </row>
    <row r="19320" spans="10:12">
      <c r="J19320" s="2"/>
      <c r="K19320" s="2"/>
      <c r="L19320" s="2"/>
    </row>
    <row r="19321" spans="10:12">
      <c r="J19321" s="2"/>
      <c r="K19321" s="2"/>
      <c r="L19321" s="2"/>
    </row>
    <row r="19322" spans="10:12">
      <c r="J19322" s="2"/>
      <c r="K19322" s="2"/>
      <c r="L19322" s="2"/>
    </row>
    <row r="19323" spans="10:12">
      <c r="J19323" s="2"/>
      <c r="K19323" s="2"/>
      <c r="L19323" s="2"/>
    </row>
    <row r="19324" spans="10:12">
      <c r="J19324" s="2"/>
      <c r="K19324" s="2"/>
      <c r="L19324" s="2"/>
    </row>
    <row r="19325" spans="10:12">
      <c r="J19325" s="2"/>
      <c r="K19325" s="2"/>
      <c r="L19325" s="2"/>
    </row>
    <row r="19326" spans="10:12">
      <c r="J19326" s="2"/>
      <c r="K19326" s="2"/>
      <c r="L19326" s="2"/>
    </row>
    <row r="19327" spans="10:12">
      <c r="J19327" s="2"/>
      <c r="K19327" s="2"/>
      <c r="L19327" s="2"/>
    </row>
    <row r="19328" spans="10:12">
      <c r="J19328" s="2"/>
      <c r="K19328" s="2"/>
      <c r="L19328" s="2"/>
    </row>
    <row r="19329" spans="10:12">
      <c r="J19329" s="2"/>
      <c r="K19329" s="2"/>
      <c r="L19329" s="2"/>
    </row>
    <row r="19330" spans="10:12">
      <c r="J19330" s="2"/>
      <c r="K19330" s="2"/>
      <c r="L19330" s="2"/>
    </row>
    <row r="19331" spans="10:12">
      <c r="J19331" s="2"/>
      <c r="K19331" s="2"/>
      <c r="L19331" s="2"/>
    </row>
    <row r="19332" spans="10:12">
      <c r="J19332" s="2"/>
      <c r="K19332" s="2"/>
      <c r="L19332" s="2"/>
    </row>
    <row r="19333" spans="10:12">
      <c r="J19333" s="2"/>
      <c r="K19333" s="2"/>
      <c r="L19333" s="2"/>
    </row>
    <row r="19334" spans="10:12">
      <c r="J19334" s="2"/>
      <c r="K19334" s="2"/>
      <c r="L19334" s="2"/>
    </row>
    <row r="19335" spans="10:12">
      <c r="J19335" s="2"/>
      <c r="K19335" s="2"/>
      <c r="L19335" s="2"/>
    </row>
    <row r="19336" spans="10:12">
      <c r="J19336" s="2"/>
      <c r="K19336" s="2"/>
      <c r="L19336" s="2"/>
    </row>
    <row r="19337" spans="10:12">
      <c r="J19337" s="2"/>
      <c r="K19337" s="2"/>
      <c r="L19337" s="2"/>
    </row>
    <row r="19338" spans="10:12">
      <c r="J19338" s="2"/>
      <c r="K19338" s="2"/>
      <c r="L19338" s="2"/>
    </row>
    <row r="19339" spans="10:12">
      <c r="J19339" s="2"/>
      <c r="K19339" s="2"/>
      <c r="L19339" s="2"/>
    </row>
    <row r="19340" spans="10:12">
      <c r="J19340" s="2"/>
      <c r="K19340" s="2"/>
      <c r="L19340" s="2"/>
    </row>
    <row r="19341" spans="10:12">
      <c r="J19341" s="2"/>
      <c r="K19341" s="2"/>
      <c r="L19341" s="2"/>
    </row>
    <row r="19342" spans="10:12">
      <c r="J19342" s="2"/>
      <c r="K19342" s="2"/>
      <c r="L19342" s="2"/>
    </row>
    <row r="19343" spans="10:12">
      <c r="J19343" s="2"/>
      <c r="K19343" s="2"/>
      <c r="L19343" s="2"/>
    </row>
    <row r="19344" spans="10:12">
      <c r="J19344" s="2"/>
      <c r="K19344" s="2"/>
      <c r="L19344" s="2"/>
    </row>
    <row r="19345" spans="10:12">
      <c r="J19345" s="2"/>
      <c r="K19345" s="2"/>
      <c r="L19345" s="2"/>
    </row>
    <row r="19346" spans="10:12">
      <c r="J19346" s="2"/>
      <c r="K19346" s="2"/>
      <c r="L19346" s="2"/>
    </row>
    <row r="19347" spans="10:12">
      <c r="J19347" s="2"/>
      <c r="K19347" s="2"/>
      <c r="L19347" s="2"/>
    </row>
    <row r="19348" spans="10:12">
      <c r="J19348" s="2"/>
      <c r="K19348" s="2"/>
      <c r="L19348" s="2"/>
    </row>
    <row r="19349" spans="10:12">
      <c r="J19349" s="2"/>
      <c r="K19349" s="2"/>
      <c r="L19349" s="2"/>
    </row>
    <row r="19350" spans="10:12">
      <c r="J19350" s="2"/>
      <c r="K19350" s="2"/>
      <c r="L19350" s="2"/>
    </row>
    <row r="19351" spans="10:12">
      <c r="J19351" s="2"/>
      <c r="K19351" s="2"/>
      <c r="L19351" s="2"/>
    </row>
    <row r="19352" spans="10:12">
      <c r="J19352" s="2"/>
      <c r="K19352" s="2"/>
      <c r="L19352" s="2"/>
    </row>
    <row r="19353" spans="10:12">
      <c r="J19353" s="2"/>
      <c r="K19353" s="2"/>
      <c r="L19353" s="2"/>
    </row>
    <row r="19354" spans="10:12">
      <c r="J19354" s="2"/>
      <c r="K19354" s="2"/>
      <c r="L19354" s="2"/>
    </row>
    <row r="19355" spans="10:12">
      <c r="J19355" s="2"/>
      <c r="K19355" s="2"/>
      <c r="L19355" s="2"/>
    </row>
    <row r="19356" spans="10:12">
      <c r="J19356" s="2"/>
      <c r="K19356" s="2"/>
      <c r="L19356" s="2"/>
    </row>
    <row r="19357" spans="10:12">
      <c r="J19357" s="2"/>
      <c r="K19357" s="2"/>
      <c r="L19357" s="2"/>
    </row>
    <row r="19358" spans="10:12">
      <c r="J19358" s="2"/>
      <c r="K19358" s="2"/>
      <c r="L19358" s="2"/>
    </row>
    <row r="19359" spans="10:12">
      <c r="J19359" s="2"/>
      <c r="K19359" s="2"/>
      <c r="L19359" s="2"/>
    </row>
    <row r="19360" spans="10:12">
      <c r="J19360" s="2"/>
      <c r="K19360" s="2"/>
      <c r="L19360" s="2"/>
    </row>
    <row r="19361" spans="10:12">
      <c r="J19361" s="2"/>
      <c r="K19361" s="2"/>
      <c r="L19361" s="2"/>
    </row>
    <row r="19362" spans="10:12">
      <c r="J19362" s="2"/>
      <c r="K19362" s="2"/>
      <c r="L19362" s="2"/>
    </row>
    <row r="19363" spans="10:12">
      <c r="J19363" s="2"/>
      <c r="K19363" s="2"/>
      <c r="L19363" s="2"/>
    </row>
    <row r="19364" spans="10:12">
      <c r="J19364" s="2"/>
      <c r="K19364" s="2"/>
      <c r="L19364" s="2"/>
    </row>
    <row r="19365" spans="10:12">
      <c r="J19365" s="2"/>
      <c r="K19365" s="2"/>
      <c r="L19365" s="2"/>
    </row>
    <row r="19366" spans="10:12">
      <c r="J19366" s="2"/>
      <c r="K19366" s="2"/>
      <c r="L19366" s="2"/>
    </row>
    <row r="19367" spans="10:12">
      <c r="J19367" s="2"/>
      <c r="K19367" s="2"/>
      <c r="L19367" s="2"/>
    </row>
    <row r="19368" spans="10:12">
      <c r="J19368" s="2"/>
      <c r="K19368" s="2"/>
      <c r="L19368" s="2"/>
    </row>
    <row r="19369" spans="10:12">
      <c r="J19369" s="2"/>
      <c r="K19369" s="2"/>
      <c r="L19369" s="2"/>
    </row>
    <row r="19370" spans="10:12">
      <c r="J19370" s="2"/>
      <c r="K19370" s="2"/>
      <c r="L19370" s="2"/>
    </row>
    <row r="19371" spans="10:12">
      <c r="J19371" s="2"/>
      <c r="K19371" s="2"/>
      <c r="L19371" s="2"/>
    </row>
    <row r="19372" spans="10:12">
      <c r="J19372" s="2"/>
      <c r="K19372" s="2"/>
      <c r="L19372" s="2"/>
    </row>
    <row r="19373" spans="10:12">
      <c r="J19373" s="2"/>
      <c r="K19373" s="2"/>
      <c r="L19373" s="2"/>
    </row>
    <row r="19374" spans="10:12">
      <c r="J19374" s="2"/>
      <c r="K19374" s="2"/>
      <c r="L19374" s="2"/>
    </row>
    <row r="19375" spans="10:12">
      <c r="J19375" s="2"/>
      <c r="K19375" s="2"/>
      <c r="L19375" s="2"/>
    </row>
    <row r="19376" spans="10:12">
      <c r="J19376" s="2"/>
      <c r="K19376" s="2"/>
      <c r="L19376" s="2"/>
    </row>
    <row r="19377" spans="10:12">
      <c r="J19377" s="2"/>
      <c r="K19377" s="2"/>
      <c r="L19377" s="2"/>
    </row>
    <row r="19378" spans="10:12">
      <c r="J19378" s="2"/>
      <c r="K19378" s="2"/>
      <c r="L19378" s="2"/>
    </row>
    <row r="19379" spans="10:12">
      <c r="J19379" s="2"/>
      <c r="K19379" s="2"/>
      <c r="L19379" s="2"/>
    </row>
    <row r="19380" spans="10:12">
      <c r="J19380" s="2"/>
      <c r="K19380" s="2"/>
      <c r="L19380" s="2"/>
    </row>
    <row r="19381" spans="10:12">
      <c r="J19381" s="2"/>
      <c r="K19381" s="2"/>
      <c r="L19381" s="2"/>
    </row>
    <row r="19382" spans="10:12">
      <c r="J19382" s="2"/>
      <c r="K19382" s="2"/>
      <c r="L19382" s="2"/>
    </row>
    <row r="19383" spans="10:12">
      <c r="J19383" s="2"/>
      <c r="K19383" s="2"/>
      <c r="L19383" s="2"/>
    </row>
    <row r="19384" spans="10:12">
      <c r="J19384" s="2"/>
      <c r="K19384" s="2"/>
      <c r="L19384" s="2"/>
    </row>
    <row r="19385" spans="10:12">
      <c r="J19385" s="2"/>
      <c r="K19385" s="2"/>
      <c r="L19385" s="2"/>
    </row>
    <row r="19386" spans="10:12">
      <c r="J19386" s="2"/>
      <c r="K19386" s="2"/>
      <c r="L19386" s="2"/>
    </row>
    <row r="19387" spans="10:12">
      <c r="J19387" s="2"/>
      <c r="K19387" s="2"/>
      <c r="L19387" s="2"/>
    </row>
    <row r="19388" spans="10:12">
      <c r="J19388" s="2"/>
      <c r="K19388" s="2"/>
      <c r="L19388" s="2"/>
    </row>
    <row r="19389" spans="10:12">
      <c r="J19389" s="2"/>
      <c r="K19389" s="2"/>
      <c r="L19389" s="2"/>
    </row>
    <row r="19390" spans="10:12">
      <c r="J19390" s="2"/>
      <c r="K19390" s="2"/>
      <c r="L19390" s="2"/>
    </row>
    <row r="19391" spans="10:12">
      <c r="J19391" s="2"/>
      <c r="K19391" s="2"/>
      <c r="L19391" s="2"/>
    </row>
    <row r="19392" spans="10:12">
      <c r="J19392" s="2"/>
      <c r="K19392" s="2"/>
      <c r="L19392" s="2"/>
    </row>
    <row r="19393" spans="10:12">
      <c r="J19393" s="2"/>
      <c r="K19393" s="2"/>
      <c r="L19393" s="2"/>
    </row>
    <row r="19394" spans="10:12">
      <c r="J19394" s="2"/>
      <c r="K19394" s="2"/>
      <c r="L19394" s="2"/>
    </row>
    <row r="19395" spans="10:12">
      <c r="J19395" s="2"/>
      <c r="K19395" s="2"/>
      <c r="L19395" s="2"/>
    </row>
    <row r="19396" spans="10:12">
      <c r="J19396" s="2"/>
      <c r="K19396" s="2"/>
      <c r="L19396" s="2"/>
    </row>
    <row r="19397" spans="10:12">
      <c r="J19397" s="2"/>
      <c r="K19397" s="2"/>
      <c r="L19397" s="2"/>
    </row>
    <row r="19398" spans="10:12">
      <c r="J19398" s="2"/>
      <c r="K19398" s="2"/>
      <c r="L19398" s="2"/>
    </row>
    <row r="19399" spans="10:12">
      <c r="J19399" s="2"/>
      <c r="K19399" s="2"/>
      <c r="L19399" s="2"/>
    </row>
    <row r="19400" spans="10:12">
      <c r="J19400" s="2"/>
      <c r="K19400" s="2"/>
      <c r="L19400" s="2"/>
    </row>
    <row r="19401" spans="10:12">
      <c r="J19401" s="2"/>
      <c r="K19401" s="2"/>
      <c r="L19401" s="2"/>
    </row>
    <row r="19402" spans="10:12">
      <c r="J19402" s="2"/>
      <c r="K19402" s="2"/>
      <c r="L19402" s="2"/>
    </row>
    <row r="19403" spans="10:12">
      <c r="J19403" s="2"/>
      <c r="K19403" s="2"/>
      <c r="L19403" s="2"/>
    </row>
    <row r="19404" spans="10:12">
      <c r="J19404" s="2"/>
      <c r="K19404" s="2"/>
      <c r="L19404" s="2"/>
    </row>
    <row r="19405" spans="10:12">
      <c r="J19405" s="2"/>
      <c r="K19405" s="2"/>
      <c r="L19405" s="2"/>
    </row>
    <row r="19406" spans="10:12">
      <c r="J19406" s="2"/>
      <c r="K19406" s="2"/>
      <c r="L19406" s="2"/>
    </row>
    <row r="19407" spans="10:12">
      <c r="J19407" s="2"/>
      <c r="K19407" s="2"/>
      <c r="L19407" s="2"/>
    </row>
    <row r="19408" spans="10:12">
      <c r="J19408" s="2"/>
      <c r="K19408" s="2"/>
      <c r="L19408" s="2"/>
    </row>
    <row r="19409" spans="10:12">
      <c r="J19409" s="2"/>
      <c r="K19409" s="2"/>
      <c r="L19409" s="2"/>
    </row>
    <row r="19410" spans="10:12">
      <c r="J19410" s="2"/>
      <c r="K19410" s="2"/>
      <c r="L19410" s="2"/>
    </row>
    <row r="19411" spans="10:12">
      <c r="J19411" s="2"/>
      <c r="K19411" s="2"/>
      <c r="L19411" s="2"/>
    </row>
    <row r="19412" spans="10:12">
      <c r="J19412" s="2"/>
      <c r="K19412" s="2"/>
      <c r="L19412" s="2"/>
    </row>
    <row r="19413" spans="10:12">
      <c r="J19413" s="2"/>
      <c r="K19413" s="2"/>
      <c r="L19413" s="2"/>
    </row>
    <row r="19414" spans="10:12">
      <c r="J19414" s="2"/>
      <c r="K19414" s="2"/>
      <c r="L19414" s="2"/>
    </row>
    <row r="19415" spans="10:12">
      <c r="J19415" s="2"/>
      <c r="K19415" s="2"/>
      <c r="L19415" s="2"/>
    </row>
    <row r="19416" spans="10:12">
      <c r="J19416" s="2"/>
      <c r="K19416" s="2"/>
      <c r="L19416" s="2"/>
    </row>
    <row r="19417" spans="10:12">
      <c r="J19417" s="2"/>
      <c r="K19417" s="2"/>
      <c r="L19417" s="2"/>
    </row>
    <row r="19418" spans="10:12">
      <c r="J19418" s="2"/>
      <c r="K19418" s="2"/>
      <c r="L19418" s="2"/>
    </row>
    <row r="19419" spans="10:12">
      <c r="J19419" s="2"/>
      <c r="K19419" s="2"/>
      <c r="L19419" s="2"/>
    </row>
    <row r="19420" spans="10:12">
      <c r="J19420" s="2"/>
      <c r="K19420" s="2"/>
      <c r="L19420" s="2"/>
    </row>
    <row r="19421" spans="10:12">
      <c r="J19421" s="2"/>
      <c r="K19421" s="2"/>
      <c r="L19421" s="2"/>
    </row>
    <row r="19422" spans="10:12">
      <c r="J19422" s="2"/>
      <c r="K19422" s="2"/>
      <c r="L19422" s="2"/>
    </row>
    <row r="19423" spans="10:12">
      <c r="J19423" s="2"/>
      <c r="K19423" s="2"/>
      <c r="L19423" s="2"/>
    </row>
    <row r="19424" spans="10:12">
      <c r="J19424" s="2"/>
      <c r="K19424" s="2"/>
      <c r="L19424" s="2"/>
    </row>
    <row r="19425" spans="10:12">
      <c r="J19425" s="2"/>
      <c r="K19425" s="2"/>
      <c r="L19425" s="2"/>
    </row>
    <row r="19426" spans="10:12">
      <c r="J19426" s="2"/>
      <c r="K19426" s="2"/>
      <c r="L19426" s="2"/>
    </row>
    <row r="19427" spans="10:12">
      <c r="J19427" s="2"/>
      <c r="K19427" s="2"/>
      <c r="L19427" s="2"/>
    </row>
    <row r="19428" spans="10:12">
      <c r="J19428" s="2"/>
      <c r="K19428" s="2"/>
      <c r="L19428" s="2"/>
    </row>
    <row r="19429" spans="10:12">
      <c r="J19429" s="2"/>
      <c r="K19429" s="2"/>
      <c r="L19429" s="2"/>
    </row>
    <row r="19430" spans="10:12">
      <c r="J19430" s="2"/>
      <c r="K19430" s="2"/>
      <c r="L19430" s="2"/>
    </row>
    <row r="19431" spans="10:12">
      <c r="J19431" s="2"/>
      <c r="K19431" s="2"/>
      <c r="L19431" s="2"/>
    </row>
    <row r="19432" spans="10:12">
      <c r="J19432" s="2"/>
      <c r="K19432" s="2"/>
      <c r="L19432" s="2"/>
    </row>
    <row r="19433" spans="10:12">
      <c r="J19433" s="2"/>
      <c r="K19433" s="2"/>
      <c r="L19433" s="2"/>
    </row>
    <row r="19434" spans="10:12">
      <c r="J19434" s="2"/>
      <c r="K19434" s="2"/>
      <c r="L19434" s="2"/>
    </row>
    <row r="19435" spans="10:12">
      <c r="J19435" s="2"/>
      <c r="K19435" s="2"/>
      <c r="L19435" s="2"/>
    </row>
    <row r="19436" spans="10:12">
      <c r="J19436" s="2"/>
      <c r="K19436" s="2"/>
      <c r="L19436" s="2"/>
    </row>
    <row r="19437" spans="10:12">
      <c r="J19437" s="2"/>
      <c r="K19437" s="2"/>
      <c r="L19437" s="2"/>
    </row>
    <row r="19438" spans="10:12">
      <c r="J19438" s="2"/>
      <c r="K19438" s="2"/>
      <c r="L19438" s="2"/>
    </row>
    <row r="19439" spans="10:12">
      <c r="J19439" s="2"/>
      <c r="K19439" s="2"/>
      <c r="L19439" s="2"/>
    </row>
    <row r="19440" spans="10:12">
      <c r="J19440" s="2"/>
      <c r="K19440" s="2"/>
      <c r="L19440" s="2"/>
    </row>
    <row r="19441" spans="10:12">
      <c r="J19441" s="2"/>
      <c r="K19441" s="2"/>
      <c r="L19441" s="2"/>
    </row>
    <row r="19442" spans="10:12">
      <c r="J19442" s="2"/>
      <c r="K19442" s="2"/>
      <c r="L19442" s="2"/>
    </row>
    <row r="19443" spans="10:12">
      <c r="J19443" s="2"/>
      <c r="K19443" s="2"/>
      <c r="L19443" s="2"/>
    </row>
    <row r="19444" spans="10:12">
      <c r="J19444" s="2"/>
      <c r="K19444" s="2"/>
      <c r="L19444" s="2"/>
    </row>
    <row r="19445" spans="10:12">
      <c r="J19445" s="2"/>
      <c r="K19445" s="2"/>
      <c r="L19445" s="2"/>
    </row>
    <row r="19446" spans="10:12">
      <c r="J19446" s="2"/>
      <c r="K19446" s="2"/>
      <c r="L19446" s="2"/>
    </row>
    <row r="19447" spans="10:12">
      <c r="J19447" s="2"/>
      <c r="K19447" s="2"/>
      <c r="L19447" s="2"/>
    </row>
    <row r="19448" spans="10:12">
      <c r="J19448" s="2"/>
      <c r="K19448" s="2"/>
      <c r="L19448" s="2"/>
    </row>
    <row r="19449" spans="10:12">
      <c r="J19449" s="2"/>
      <c r="K19449" s="2"/>
      <c r="L19449" s="2"/>
    </row>
    <row r="19450" spans="10:12">
      <c r="J19450" s="2"/>
      <c r="K19450" s="2"/>
      <c r="L19450" s="2"/>
    </row>
    <row r="19451" spans="10:12">
      <c r="J19451" s="2"/>
      <c r="K19451" s="2"/>
      <c r="L19451" s="2"/>
    </row>
    <row r="19452" spans="10:12">
      <c r="J19452" s="2"/>
      <c r="K19452" s="2"/>
      <c r="L19452" s="2"/>
    </row>
    <row r="19453" spans="10:12">
      <c r="J19453" s="2"/>
      <c r="K19453" s="2"/>
      <c r="L19453" s="2"/>
    </row>
    <row r="19454" spans="10:12">
      <c r="J19454" s="2"/>
      <c r="K19454" s="2"/>
      <c r="L19454" s="2"/>
    </row>
    <row r="19455" spans="10:12">
      <c r="J19455" s="2"/>
      <c r="K19455" s="2"/>
      <c r="L19455" s="2"/>
    </row>
    <row r="19456" spans="10:12">
      <c r="J19456" s="2"/>
      <c r="K19456" s="2"/>
      <c r="L19456" s="2"/>
    </row>
    <row r="19457" spans="10:12">
      <c r="J19457" s="2"/>
      <c r="K19457" s="2"/>
      <c r="L19457" s="2"/>
    </row>
    <row r="19458" spans="10:12">
      <c r="J19458" s="2"/>
      <c r="K19458" s="2"/>
      <c r="L19458" s="2"/>
    </row>
    <row r="19459" spans="10:12">
      <c r="J19459" s="2"/>
      <c r="K19459" s="2"/>
      <c r="L19459" s="2"/>
    </row>
    <row r="19460" spans="10:12">
      <c r="J19460" s="2"/>
      <c r="K19460" s="2"/>
      <c r="L19460" s="2"/>
    </row>
    <row r="19461" spans="10:12">
      <c r="J19461" s="2"/>
      <c r="K19461" s="2"/>
      <c r="L19461" s="2"/>
    </row>
    <row r="19462" spans="10:12">
      <c r="J19462" s="2"/>
      <c r="K19462" s="2"/>
      <c r="L19462" s="2"/>
    </row>
    <row r="19463" spans="10:12">
      <c r="J19463" s="2"/>
      <c r="K19463" s="2"/>
      <c r="L19463" s="2"/>
    </row>
    <row r="19464" spans="10:12">
      <c r="J19464" s="2"/>
      <c r="K19464" s="2"/>
      <c r="L19464" s="2"/>
    </row>
    <row r="19465" spans="10:12">
      <c r="J19465" s="2"/>
      <c r="K19465" s="2"/>
      <c r="L19465" s="2"/>
    </row>
    <row r="19466" spans="10:12">
      <c r="J19466" s="2"/>
      <c r="K19466" s="2"/>
      <c r="L19466" s="2"/>
    </row>
    <row r="19467" spans="10:12">
      <c r="J19467" s="2"/>
      <c r="K19467" s="2"/>
      <c r="L19467" s="2"/>
    </row>
    <row r="19468" spans="10:12">
      <c r="J19468" s="2"/>
      <c r="K19468" s="2"/>
      <c r="L19468" s="2"/>
    </row>
    <row r="19469" spans="10:12">
      <c r="J19469" s="2"/>
      <c r="K19469" s="2"/>
      <c r="L19469" s="2"/>
    </row>
    <row r="19470" spans="10:12">
      <c r="J19470" s="2"/>
      <c r="K19470" s="2"/>
      <c r="L19470" s="2"/>
    </row>
    <row r="19471" spans="10:12">
      <c r="J19471" s="2"/>
      <c r="K19471" s="2"/>
      <c r="L19471" s="2"/>
    </row>
    <row r="19472" spans="10:12">
      <c r="J19472" s="2"/>
      <c r="K19472" s="2"/>
      <c r="L19472" s="2"/>
    </row>
    <row r="19473" spans="10:12">
      <c r="J19473" s="2"/>
      <c r="K19473" s="2"/>
      <c r="L19473" s="2"/>
    </row>
    <row r="19474" spans="10:12">
      <c r="J19474" s="2"/>
      <c r="K19474" s="2"/>
      <c r="L19474" s="2"/>
    </row>
    <row r="19475" spans="10:12">
      <c r="J19475" s="2"/>
      <c r="K19475" s="2"/>
      <c r="L19475" s="2"/>
    </row>
    <row r="19476" spans="10:12">
      <c r="J19476" s="2"/>
      <c r="K19476" s="2"/>
      <c r="L19476" s="2"/>
    </row>
    <row r="19477" spans="10:12">
      <c r="J19477" s="2"/>
      <c r="K19477" s="2"/>
      <c r="L19477" s="2"/>
    </row>
    <row r="19478" spans="10:12">
      <c r="J19478" s="2"/>
      <c r="K19478" s="2"/>
      <c r="L19478" s="2"/>
    </row>
    <row r="19479" spans="10:12">
      <c r="J19479" s="2"/>
      <c r="K19479" s="2"/>
      <c r="L19479" s="2"/>
    </row>
    <row r="19480" spans="10:12">
      <c r="J19480" s="2"/>
      <c r="K19480" s="2"/>
      <c r="L19480" s="2"/>
    </row>
    <row r="19481" spans="10:12">
      <c r="J19481" s="2"/>
      <c r="K19481" s="2"/>
      <c r="L19481" s="2"/>
    </row>
    <row r="19482" spans="10:12">
      <c r="J19482" s="2"/>
      <c r="K19482" s="2"/>
      <c r="L19482" s="2"/>
    </row>
    <row r="19483" spans="10:12">
      <c r="J19483" s="2"/>
      <c r="K19483" s="2"/>
      <c r="L19483" s="2"/>
    </row>
    <row r="19484" spans="10:12">
      <c r="J19484" s="2"/>
      <c r="K19484" s="2"/>
      <c r="L19484" s="2"/>
    </row>
    <row r="19485" spans="10:12">
      <c r="J19485" s="2"/>
      <c r="K19485" s="2"/>
      <c r="L19485" s="2"/>
    </row>
    <row r="19486" spans="10:12">
      <c r="J19486" s="2"/>
      <c r="K19486" s="2"/>
      <c r="L19486" s="2"/>
    </row>
    <row r="19487" spans="10:12">
      <c r="J19487" s="2"/>
      <c r="K19487" s="2"/>
      <c r="L19487" s="2"/>
    </row>
    <row r="19488" spans="10:12">
      <c r="J19488" s="2"/>
      <c r="K19488" s="2"/>
      <c r="L19488" s="2"/>
    </row>
    <row r="19489" spans="10:12">
      <c r="J19489" s="2"/>
      <c r="K19489" s="2"/>
      <c r="L19489" s="2"/>
    </row>
    <row r="19490" spans="10:12">
      <c r="J19490" s="2"/>
      <c r="K19490" s="2"/>
      <c r="L19490" s="2"/>
    </row>
    <row r="19491" spans="10:12">
      <c r="J19491" s="2"/>
      <c r="K19491" s="2"/>
      <c r="L19491" s="2"/>
    </row>
    <row r="19492" spans="10:12">
      <c r="J19492" s="2"/>
      <c r="K19492" s="2"/>
      <c r="L19492" s="2"/>
    </row>
    <row r="19493" spans="10:12">
      <c r="J19493" s="2"/>
      <c r="K19493" s="2"/>
      <c r="L19493" s="2"/>
    </row>
    <row r="19494" spans="10:12">
      <c r="J19494" s="2"/>
      <c r="K19494" s="2"/>
      <c r="L19494" s="2"/>
    </row>
    <row r="19495" spans="10:12">
      <c r="J19495" s="2"/>
      <c r="K19495" s="2"/>
      <c r="L19495" s="2"/>
    </row>
    <row r="19496" spans="10:12">
      <c r="J19496" s="2"/>
      <c r="K19496" s="2"/>
      <c r="L19496" s="2"/>
    </row>
    <row r="19497" spans="10:12">
      <c r="J19497" s="2"/>
      <c r="K19497" s="2"/>
      <c r="L19497" s="2"/>
    </row>
    <row r="19498" spans="10:12">
      <c r="J19498" s="2"/>
      <c r="K19498" s="2"/>
      <c r="L19498" s="2"/>
    </row>
    <row r="19499" spans="10:12">
      <c r="J19499" s="2"/>
      <c r="K19499" s="2"/>
      <c r="L19499" s="2"/>
    </row>
    <row r="19500" spans="10:12">
      <c r="J19500" s="2"/>
      <c r="K19500" s="2"/>
      <c r="L19500" s="2"/>
    </row>
    <row r="19501" spans="10:12">
      <c r="J19501" s="2"/>
      <c r="K19501" s="2"/>
      <c r="L19501" s="2"/>
    </row>
    <row r="19502" spans="10:12">
      <c r="J19502" s="2"/>
      <c r="K19502" s="2"/>
      <c r="L19502" s="2"/>
    </row>
    <row r="19503" spans="10:12">
      <c r="J19503" s="2"/>
      <c r="K19503" s="2"/>
      <c r="L19503" s="2"/>
    </row>
    <row r="19504" spans="10:12">
      <c r="J19504" s="2"/>
      <c r="K19504" s="2"/>
      <c r="L19504" s="2"/>
    </row>
    <row r="19505" spans="10:12">
      <c r="J19505" s="2"/>
      <c r="K19505" s="2"/>
      <c r="L19505" s="2"/>
    </row>
    <row r="19506" spans="10:12">
      <c r="J19506" s="2"/>
      <c r="K19506" s="2"/>
      <c r="L19506" s="2"/>
    </row>
    <row r="19507" spans="10:12">
      <c r="J19507" s="2"/>
      <c r="K19507" s="2"/>
      <c r="L19507" s="2"/>
    </row>
    <row r="19508" spans="10:12">
      <c r="J19508" s="2"/>
      <c r="K19508" s="2"/>
      <c r="L19508" s="2"/>
    </row>
    <row r="19509" spans="10:12">
      <c r="J19509" s="2"/>
      <c r="K19509" s="2"/>
      <c r="L19509" s="2"/>
    </row>
    <row r="19510" spans="10:12">
      <c r="J19510" s="2"/>
      <c r="K19510" s="2"/>
      <c r="L19510" s="2"/>
    </row>
    <row r="19511" spans="10:12">
      <c r="J19511" s="2"/>
      <c r="K19511" s="2"/>
      <c r="L19511" s="2"/>
    </row>
    <row r="19512" spans="10:12">
      <c r="J19512" s="2"/>
      <c r="K19512" s="2"/>
      <c r="L19512" s="2"/>
    </row>
    <row r="19513" spans="10:12">
      <c r="J19513" s="2"/>
      <c r="K19513" s="2"/>
      <c r="L19513" s="2"/>
    </row>
    <row r="19514" spans="10:12">
      <c r="J19514" s="2"/>
      <c r="K19514" s="2"/>
      <c r="L19514" s="2"/>
    </row>
    <row r="19515" spans="10:12">
      <c r="J19515" s="2"/>
      <c r="K19515" s="2"/>
      <c r="L19515" s="2"/>
    </row>
    <row r="19516" spans="10:12">
      <c r="J19516" s="2"/>
      <c r="K19516" s="2"/>
      <c r="L19516" s="2"/>
    </row>
    <row r="19517" spans="10:12">
      <c r="J19517" s="2"/>
      <c r="K19517" s="2"/>
      <c r="L19517" s="2"/>
    </row>
    <row r="19518" spans="10:12">
      <c r="J19518" s="2"/>
      <c r="K19518" s="2"/>
      <c r="L19518" s="2"/>
    </row>
    <row r="19519" spans="10:12">
      <c r="J19519" s="2"/>
      <c r="K19519" s="2"/>
      <c r="L19519" s="2"/>
    </row>
    <row r="19520" spans="10:12">
      <c r="J19520" s="2"/>
      <c r="K19520" s="2"/>
      <c r="L19520" s="2"/>
    </row>
    <row r="19521" spans="10:12">
      <c r="J19521" s="2"/>
      <c r="K19521" s="2"/>
      <c r="L19521" s="2"/>
    </row>
    <row r="19522" spans="10:12">
      <c r="J19522" s="2"/>
      <c r="K19522" s="2"/>
      <c r="L19522" s="2"/>
    </row>
    <row r="19523" spans="10:12">
      <c r="J19523" s="2"/>
      <c r="K19523" s="2"/>
      <c r="L19523" s="2"/>
    </row>
    <row r="19524" spans="10:12">
      <c r="J19524" s="2"/>
      <c r="K19524" s="2"/>
      <c r="L19524" s="2"/>
    </row>
    <row r="19525" spans="10:12">
      <c r="J19525" s="2"/>
      <c r="K19525" s="2"/>
      <c r="L19525" s="2"/>
    </row>
    <row r="19526" spans="10:12">
      <c r="J19526" s="2"/>
      <c r="K19526" s="2"/>
      <c r="L19526" s="2"/>
    </row>
    <row r="19527" spans="10:12">
      <c r="J19527" s="2"/>
      <c r="K19527" s="2"/>
      <c r="L19527" s="2"/>
    </row>
    <row r="19528" spans="10:12">
      <c r="J19528" s="2"/>
      <c r="K19528" s="2"/>
      <c r="L19528" s="2"/>
    </row>
    <row r="19529" spans="10:12">
      <c r="J19529" s="2"/>
      <c r="K19529" s="2"/>
      <c r="L19529" s="2"/>
    </row>
    <row r="19530" spans="10:12">
      <c r="J19530" s="2"/>
      <c r="K19530" s="2"/>
      <c r="L19530" s="2"/>
    </row>
    <row r="19531" spans="10:12">
      <c r="J19531" s="2"/>
      <c r="K19531" s="2"/>
      <c r="L19531" s="2"/>
    </row>
    <row r="19532" spans="10:12">
      <c r="J19532" s="2"/>
      <c r="K19532" s="2"/>
      <c r="L19532" s="2"/>
    </row>
    <row r="19533" spans="10:12">
      <c r="J19533" s="2"/>
      <c r="K19533" s="2"/>
      <c r="L19533" s="2"/>
    </row>
    <row r="19534" spans="10:12">
      <c r="J19534" s="2"/>
      <c r="K19534" s="2"/>
      <c r="L19534" s="2"/>
    </row>
    <row r="19535" spans="10:12">
      <c r="J19535" s="2"/>
      <c r="K19535" s="2"/>
      <c r="L19535" s="2"/>
    </row>
    <row r="19536" spans="10:12">
      <c r="J19536" s="2"/>
      <c r="K19536" s="2"/>
      <c r="L19536" s="2"/>
    </row>
    <row r="19537" spans="10:12">
      <c r="J19537" s="2"/>
      <c r="K19537" s="2"/>
      <c r="L19537" s="2"/>
    </row>
    <row r="19538" spans="10:12">
      <c r="J19538" s="2"/>
      <c r="K19538" s="2"/>
      <c r="L19538" s="2"/>
    </row>
    <row r="19539" spans="10:12">
      <c r="J19539" s="2"/>
      <c r="K19539" s="2"/>
      <c r="L19539" s="2"/>
    </row>
    <row r="19540" spans="10:12">
      <c r="J19540" s="2"/>
      <c r="K19540" s="2"/>
      <c r="L19540" s="2"/>
    </row>
    <row r="19541" spans="10:12">
      <c r="J19541" s="2"/>
      <c r="K19541" s="2"/>
      <c r="L19541" s="2"/>
    </row>
    <row r="19542" spans="10:12">
      <c r="J19542" s="2"/>
      <c r="K19542" s="2"/>
      <c r="L19542" s="2"/>
    </row>
    <row r="19543" spans="10:12">
      <c r="J19543" s="2"/>
      <c r="K19543" s="2"/>
      <c r="L19543" s="2"/>
    </row>
    <row r="19544" spans="10:12">
      <c r="J19544" s="2"/>
      <c r="K19544" s="2"/>
      <c r="L19544" s="2"/>
    </row>
    <row r="19545" spans="10:12">
      <c r="J19545" s="2"/>
      <c r="K19545" s="2"/>
      <c r="L19545" s="2"/>
    </row>
    <row r="19546" spans="10:12">
      <c r="J19546" s="2"/>
      <c r="K19546" s="2"/>
      <c r="L19546" s="2"/>
    </row>
    <row r="19547" spans="10:12">
      <c r="J19547" s="2"/>
      <c r="K19547" s="2"/>
      <c r="L19547" s="2"/>
    </row>
    <row r="19548" spans="10:12">
      <c r="J19548" s="2"/>
      <c r="K19548" s="2"/>
      <c r="L19548" s="2"/>
    </row>
    <row r="19549" spans="10:12">
      <c r="J19549" s="2"/>
      <c r="K19549" s="2"/>
      <c r="L19549" s="2"/>
    </row>
    <row r="19550" spans="10:12">
      <c r="J19550" s="2"/>
      <c r="K19550" s="2"/>
      <c r="L19550" s="2"/>
    </row>
    <row r="19551" spans="10:12">
      <c r="J19551" s="2"/>
      <c r="K19551" s="2"/>
      <c r="L19551" s="2"/>
    </row>
    <row r="19552" spans="10:12">
      <c r="J19552" s="2"/>
      <c r="K19552" s="2"/>
      <c r="L19552" s="2"/>
    </row>
    <row r="19553" spans="10:12">
      <c r="J19553" s="2"/>
      <c r="K19553" s="2"/>
      <c r="L19553" s="2"/>
    </row>
    <row r="19554" spans="10:12">
      <c r="J19554" s="2"/>
      <c r="K19554" s="2"/>
      <c r="L19554" s="2"/>
    </row>
    <row r="19555" spans="10:12">
      <c r="J19555" s="2"/>
      <c r="K19555" s="2"/>
      <c r="L19555" s="2"/>
    </row>
    <row r="19556" spans="10:12">
      <c r="J19556" s="2"/>
      <c r="K19556" s="2"/>
      <c r="L19556" s="2"/>
    </row>
    <row r="19557" spans="10:12">
      <c r="J19557" s="2"/>
      <c r="K19557" s="2"/>
      <c r="L19557" s="2"/>
    </row>
    <row r="19558" spans="10:12">
      <c r="J19558" s="2"/>
      <c r="K19558" s="2"/>
      <c r="L19558" s="2"/>
    </row>
    <row r="19559" spans="10:12">
      <c r="J19559" s="2"/>
      <c r="K19559" s="2"/>
      <c r="L19559" s="2"/>
    </row>
    <row r="19560" spans="10:12">
      <c r="J19560" s="2"/>
      <c r="K19560" s="2"/>
      <c r="L19560" s="2"/>
    </row>
    <row r="19561" spans="10:12">
      <c r="J19561" s="2"/>
      <c r="K19561" s="2"/>
      <c r="L19561" s="2"/>
    </row>
    <row r="19562" spans="10:12">
      <c r="J19562" s="2"/>
      <c r="K19562" s="2"/>
      <c r="L19562" s="2"/>
    </row>
    <row r="19563" spans="10:12">
      <c r="J19563" s="2"/>
      <c r="K19563" s="2"/>
      <c r="L19563" s="2"/>
    </row>
    <row r="19564" spans="10:12">
      <c r="J19564" s="2"/>
      <c r="K19564" s="2"/>
      <c r="L19564" s="2"/>
    </row>
    <row r="19565" spans="10:12">
      <c r="J19565" s="2"/>
      <c r="K19565" s="2"/>
      <c r="L19565" s="2"/>
    </row>
    <row r="19566" spans="10:12">
      <c r="J19566" s="2"/>
      <c r="K19566" s="2"/>
      <c r="L19566" s="2"/>
    </row>
    <row r="19567" spans="10:12">
      <c r="J19567" s="2"/>
      <c r="K19567" s="2"/>
      <c r="L19567" s="2"/>
    </row>
    <row r="19568" spans="10:12">
      <c r="J19568" s="2"/>
      <c r="K19568" s="2"/>
      <c r="L19568" s="2"/>
    </row>
    <row r="19569" spans="10:12">
      <c r="J19569" s="2"/>
      <c r="K19569" s="2"/>
      <c r="L19569" s="2"/>
    </row>
    <row r="19570" spans="10:12">
      <c r="J19570" s="2"/>
      <c r="K19570" s="2"/>
      <c r="L19570" s="2"/>
    </row>
    <row r="19571" spans="10:12">
      <c r="J19571" s="2"/>
      <c r="K19571" s="2"/>
      <c r="L19571" s="2"/>
    </row>
    <row r="19572" spans="10:12">
      <c r="J19572" s="2"/>
      <c r="K19572" s="2"/>
      <c r="L19572" s="2"/>
    </row>
    <row r="19573" spans="10:12">
      <c r="J19573" s="2"/>
      <c r="K19573" s="2"/>
      <c r="L19573" s="2"/>
    </row>
    <row r="19574" spans="10:12">
      <c r="J19574" s="2"/>
      <c r="K19574" s="2"/>
      <c r="L19574" s="2"/>
    </row>
    <row r="19575" spans="10:12">
      <c r="J19575" s="2"/>
      <c r="K19575" s="2"/>
      <c r="L19575" s="2"/>
    </row>
    <row r="19576" spans="10:12">
      <c r="J19576" s="2"/>
      <c r="K19576" s="2"/>
      <c r="L19576" s="2"/>
    </row>
    <row r="19577" spans="10:12">
      <c r="J19577" s="2"/>
      <c r="K19577" s="2"/>
      <c r="L19577" s="2"/>
    </row>
    <row r="19578" spans="10:12">
      <c r="J19578" s="2"/>
      <c r="K19578" s="2"/>
      <c r="L19578" s="2"/>
    </row>
    <row r="19579" spans="10:12">
      <c r="J19579" s="2"/>
      <c r="K19579" s="2"/>
      <c r="L19579" s="2"/>
    </row>
    <row r="19580" spans="10:12">
      <c r="J19580" s="2"/>
      <c r="K19580" s="2"/>
      <c r="L19580" s="2"/>
    </row>
    <row r="19581" spans="10:12">
      <c r="J19581" s="2"/>
      <c r="K19581" s="2"/>
      <c r="L19581" s="2"/>
    </row>
    <row r="19582" spans="10:12">
      <c r="J19582" s="2"/>
      <c r="K19582" s="2"/>
      <c r="L19582" s="2"/>
    </row>
    <row r="19583" spans="10:12">
      <c r="J19583" s="2"/>
      <c r="K19583" s="2"/>
      <c r="L19583" s="2"/>
    </row>
    <row r="19584" spans="10:12">
      <c r="J19584" s="2"/>
      <c r="K19584" s="2"/>
      <c r="L19584" s="2"/>
    </row>
    <row r="19585" spans="10:12">
      <c r="J19585" s="2"/>
      <c r="K19585" s="2"/>
      <c r="L19585" s="2"/>
    </row>
    <row r="19586" spans="10:12">
      <c r="J19586" s="2"/>
      <c r="K19586" s="2"/>
      <c r="L19586" s="2"/>
    </row>
    <row r="19587" spans="10:12">
      <c r="J19587" s="2"/>
      <c r="K19587" s="2"/>
      <c r="L19587" s="2"/>
    </row>
    <row r="19588" spans="10:12">
      <c r="J19588" s="2"/>
      <c r="K19588" s="2"/>
      <c r="L19588" s="2"/>
    </row>
    <row r="19589" spans="10:12">
      <c r="J19589" s="2"/>
      <c r="K19589" s="2"/>
      <c r="L19589" s="2"/>
    </row>
    <row r="19590" spans="10:12">
      <c r="J19590" s="2"/>
      <c r="K19590" s="2"/>
      <c r="L19590" s="2"/>
    </row>
    <row r="19591" spans="10:12">
      <c r="J19591" s="2"/>
      <c r="K19591" s="2"/>
      <c r="L19591" s="2"/>
    </row>
    <row r="19592" spans="10:12">
      <c r="J19592" s="2"/>
      <c r="K19592" s="2"/>
      <c r="L19592" s="2"/>
    </row>
    <row r="19593" spans="10:12">
      <c r="J19593" s="2"/>
      <c r="K19593" s="2"/>
      <c r="L19593" s="2"/>
    </row>
    <row r="19594" spans="10:12">
      <c r="J19594" s="2"/>
      <c r="K19594" s="2"/>
      <c r="L19594" s="2"/>
    </row>
    <row r="19595" spans="10:12">
      <c r="J19595" s="2"/>
      <c r="K19595" s="2"/>
      <c r="L19595" s="2"/>
    </row>
    <row r="19596" spans="10:12">
      <c r="J19596" s="2"/>
      <c r="K19596" s="2"/>
      <c r="L19596" s="2"/>
    </row>
    <row r="19597" spans="10:12">
      <c r="J19597" s="2"/>
      <c r="K19597" s="2"/>
      <c r="L19597" s="2"/>
    </row>
    <row r="19598" spans="10:12">
      <c r="J19598" s="2"/>
      <c r="K19598" s="2"/>
      <c r="L19598" s="2"/>
    </row>
    <row r="19599" spans="10:12">
      <c r="J19599" s="2"/>
      <c r="K19599" s="2"/>
      <c r="L19599" s="2"/>
    </row>
    <row r="19600" spans="10:12">
      <c r="J19600" s="2"/>
      <c r="K19600" s="2"/>
      <c r="L19600" s="2"/>
    </row>
    <row r="19601" spans="10:12">
      <c r="J19601" s="2"/>
      <c r="K19601" s="2"/>
      <c r="L19601" s="2"/>
    </row>
    <row r="19602" spans="10:12">
      <c r="J19602" s="2"/>
      <c r="K19602" s="2"/>
      <c r="L19602" s="2"/>
    </row>
    <row r="19603" spans="10:12">
      <c r="J19603" s="2"/>
      <c r="K19603" s="2"/>
      <c r="L19603" s="2"/>
    </row>
    <row r="19604" spans="10:12">
      <c r="J19604" s="2"/>
      <c r="K19604" s="2"/>
      <c r="L19604" s="2"/>
    </row>
    <row r="19605" spans="10:12">
      <c r="J19605" s="2"/>
      <c r="K19605" s="2"/>
      <c r="L19605" s="2"/>
    </row>
    <row r="19606" spans="10:12">
      <c r="J19606" s="2"/>
      <c r="K19606" s="2"/>
      <c r="L19606" s="2"/>
    </row>
    <row r="19607" spans="10:12">
      <c r="J19607" s="2"/>
      <c r="K19607" s="2"/>
      <c r="L19607" s="2"/>
    </row>
    <row r="19608" spans="10:12">
      <c r="J19608" s="2"/>
      <c r="K19608" s="2"/>
      <c r="L19608" s="2"/>
    </row>
    <row r="19609" spans="10:12">
      <c r="J19609" s="2"/>
      <c r="K19609" s="2"/>
      <c r="L19609" s="2"/>
    </row>
    <row r="19610" spans="10:12">
      <c r="J19610" s="2"/>
      <c r="K19610" s="2"/>
      <c r="L19610" s="2"/>
    </row>
    <row r="19611" spans="10:12">
      <c r="J19611" s="2"/>
      <c r="K19611" s="2"/>
      <c r="L19611" s="2"/>
    </row>
    <row r="19612" spans="10:12">
      <c r="J19612" s="2"/>
      <c r="K19612" s="2"/>
      <c r="L19612" s="2"/>
    </row>
    <row r="19613" spans="10:12">
      <c r="J19613" s="2"/>
      <c r="K19613" s="2"/>
      <c r="L19613" s="2"/>
    </row>
    <row r="19614" spans="10:12">
      <c r="J19614" s="2"/>
      <c r="K19614" s="2"/>
      <c r="L19614" s="2"/>
    </row>
    <row r="19615" spans="10:12">
      <c r="J19615" s="2"/>
      <c r="K19615" s="2"/>
      <c r="L19615" s="2"/>
    </row>
    <row r="19616" spans="10:12">
      <c r="J19616" s="2"/>
      <c r="K19616" s="2"/>
      <c r="L19616" s="2"/>
    </row>
    <row r="19617" spans="10:12">
      <c r="J19617" s="2"/>
      <c r="K19617" s="2"/>
      <c r="L19617" s="2"/>
    </row>
    <row r="19618" spans="10:12">
      <c r="J19618" s="2"/>
      <c r="K19618" s="2"/>
      <c r="L19618" s="2"/>
    </row>
    <row r="19619" spans="10:12">
      <c r="J19619" s="2"/>
      <c r="K19619" s="2"/>
      <c r="L19619" s="2"/>
    </row>
    <row r="19620" spans="10:12">
      <c r="J19620" s="2"/>
      <c r="K19620" s="2"/>
      <c r="L19620" s="2"/>
    </row>
    <row r="19621" spans="10:12">
      <c r="J19621" s="2"/>
      <c r="K19621" s="2"/>
      <c r="L19621" s="2"/>
    </row>
    <row r="19622" spans="10:12">
      <c r="J19622" s="2"/>
      <c r="K19622" s="2"/>
      <c r="L19622" s="2"/>
    </row>
    <row r="19623" spans="10:12">
      <c r="J19623" s="2"/>
      <c r="K19623" s="2"/>
      <c r="L19623" s="2"/>
    </row>
    <row r="19624" spans="10:12">
      <c r="J19624" s="2"/>
      <c r="K19624" s="2"/>
      <c r="L19624" s="2"/>
    </row>
    <row r="19625" spans="10:12">
      <c r="J19625" s="2"/>
      <c r="K19625" s="2"/>
      <c r="L19625" s="2"/>
    </row>
    <row r="19626" spans="10:12">
      <c r="J19626" s="2"/>
      <c r="K19626" s="2"/>
      <c r="L19626" s="2"/>
    </row>
    <row r="19627" spans="10:12">
      <c r="J19627" s="2"/>
      <c r="K19627" s="2"/>
      <c r="L19627" s="2"/>
    </row>
    <row r="19628" spans="10:12">
      <c r="J19628" s="2"/>
      <c r="K19628" s="2"/>
      <c r="L19628" s="2"/>
    </row>
    <row r="19629" spans="10:12">
      <c r="J19629" s="2"/>
      <c r="K19629" s="2"/>
      <c r="L19629" s="2"/>
    </row>
    <row r="19630" spans="10:12">
      <c r="J19630" s="2"/>
      <c r="K19630" s="2"/>
      <c r="L19630" s="2"/>
    </row>
    <row r="19631" spans="10:12">
      <c r="J19631" s="2"/>
      <c r="K19631" s="2"/>
      <c r="L19631" s="2"/>
    </row>
    <row r="19632" spans="10:12">
      <c r="J19632" s="2"/>
      <c r="K19632" s="2"/>
      <c r="L19632" s="2"/>
    </row>
    <row r="19633" spans="10:12">
      <c r="J19633" s="2"/>
      <c r="K19633" s="2"/>
      <c r="L19633" s="2"/>
    </row>
    <row r="19634" spans="10:12">
      <c r="J19634" s="2"/>
      <c r="K19634" s="2"/>
      <c r="L19634" s="2"/>
    </row>
    <row r="19635" spans="10:12">
      <c r="J19635" s="2"/>
      <c r="K19635" s="2"/>
      <c r="L19635" s="2"/>
    </row>
    <row r="19636" spans="10:12">
      <c r="J19636" s="2"/>
      <c r="K19636" s="2"/>
      <c r="L19636" s="2"/>
    </row>
    <row r="19637" spans="10:12">
      <c r="J19637" s="2"/>
      <c r="K19637" s="2"/>
      <c r="L19637" s="2"/>
    </row>
    <row r="19638" spans="10:12">
      <c r="J19638" s="2"/>
      <c r="K19638" s="2"/>
      <c r="L19638" s="2"/>
    </row>
    <row r="19639" spans="10:12">
      <c r="J19639" s="2"/>
      <c r="K19639" s="2"/>
      <c r="L19639" s="2"/>
    </row>
    <row r="19640" spans="10:12">
      <c r="J19640" s="2"/>
      <c r="K19640" s="2"/>
      <c r="L19640" s="2"/>
    </row>
    <row r="19641" spans="10:12">
      <c r="J19641" s="2"/>
      <c r="K19641" s="2"/>
      <c r="L19641" s="2"/>
    </row>
    <row r="19642" spans="10:12">
      <c r="J19642" s="2"/>
      <c r="K19642" s="2"/>
      <c r="L19642" s="2"/>
    </row>
    <row r="19643" spans="10:12">
      <c r="J19643" s="2"/>
      <c r="K19643" s="2"/>
      <c r="L19643" s="2"/>
    </row>
    <row r="19644" spans="10:12">
      <c r="J19644" s="2"/>
      <c r="K19644" s="2"/>
      <c r="L19644" s="2"/>
    </row>
    <row r="19645" spans="10:12">
      <c r="J19645" s="2"/>
      <c r="K19645" s="2"/>
      <c r="L19645" s="2"/>
    </row>
    <row r="19646" spans="10:12">
      <c r="J19646" s="2"/>
      <c r="K19646" s="2"/>
      <c r="L19646" s="2"/>
    </row>
    <row r="19647" spans="10:12">
      <c r="J19647" s="2"/>
      <c r="K19647" s="2"/>
      <c r="L19647" s="2"/>
    </row>
    <row r="19648" spans="10:12">
      <c r="J19648" s="2"/>
      <c r="K19648" s="2"/>
      <c r="L19648" s="2"/>
    </row>
    <row r="19649" spans="10:12">
      <c r="J19649" s="2"/>
      <c r="K19649" s="2"/>
      <c r="L19649" s="2"/>
    </row>
    <row r="19650" spans="10:12">
      <c r="J19650" s="2"/>
      <c r="K19650" s="2"/>
      <c r="L19650" s="2"/>
    </row>
    <row r="19651" spans="10:12">
      <c r="J19651" s="2"/>
      <c r="K19651" s="2"/>
      <c r="L19651" s="2"/>
    </row>
    <row r="19652" spans="10:12">
      <c r="J19652" s="2"/>
      <c r="K19652" s="2"/>
      <c r="L19652" s="2"/>
    </row>
    <row r="19653" spans="10:12">
      <c r="J19653" s="2"/>
      <c r="K19653" s="2"/>
      <c r="L19653" s="2"/>
    </row>
    <row r="19654" spans="10:12">
      <c r="J19654" s="2"/>
      <c r="K19654" s="2"/>
      <c r="L19654" s="2"/>
    </row>
    <row r="19655" spans="10:12">
      <c r="J19655" s="2"/>
      <c r="K19655" s="2"/>
      <c r="L19655" s="2"/>
    </row>
    <row r="19656" spans="10:12">
      <c r="J19656" s="2"/>
      <c r="K19656" s="2"/>
      <c r="L19656" s="2"/>
    </row>
    <row r="19657" spans="10:12">
      <c r="J19657" s="2"/>
      <c r="K19657" s="2"/>
      <c r="L19657" s="2"/>
    </row>
    <row r="19658" spans="10:12">
      <c r="J19658" s="2"/>
      <c r="K19658" s="2"/>
      <c r="L19658" s="2"/>
    </row>
    <row r="19659" spans="10:12">
      <c r="J19659" s="2"/>
      <c r="K19659" s="2"/>
      <c r="L19659" s="2"/>
    </row>
    <row r="19660" spans="10:12">
      <c r="J19660" s="2"/>
      <c r="K19660" s="2"/>
      <c r="L19660" s="2"/>
    </row>
    <row r="19661" spans="10:12">
      <c r="J19661" s="2"/>
      <c r="K19661" s="2"/>
      <c r="L19661" s="2"/>
    </row>
    <row r="19662" spans="10:12">
      <c r="J19662" s="2"/>
      <c r="K19662" s="2"/>
      <c r="L19662" s="2"/>
    </row>
    <row r="19663" spans="10:12">
      <c r="J19663" s="2"/>
      <c r="K19663" s="2"/>
      <c r="L19663" s="2"/>
    </row>
    <row r="19664" spans="10:12">
      <c r="J19664" s="2"/>
      <c r="K19664" s="2"/>
      <c r="L19664" s="2"/>
    </row>
    <row r="19665" spans="10:12">
      <c r="J19665" s="2"/>
      <c r="K19665" s="2"/>
      <c r="L19665" s="2"/>
    </row>
    <row r="19666" spans="10:12">
      <c r="J19666" s="2"/>
      <c r="K19666" s="2"/>
      <c r="L19666" s="2"/>
    </row>
    <row r="19667" spans="10:12">
      <c r="J19667" s="2"/>
      <c r="K19667" s="2"/>
      <c r="L19667" s="2"/>
    </row>
    <row r="19668" spans="10:12">
      <c r="J19668" s="2"/>
      <c r="K19668" s="2"/>
      <c r="L19668" s="2"/>
    </row>
    <row r="19669" spans="10:12">
      <c r="J19669" s="2"/>
      <c r="K19669" s="2"/>
      <c r="L19669" s="2"/>
    </row>
    <row r="19670" spans="10:12">
      <c r="J19670" s="2"/>
      <c r="K19670" s="2"/>
      <c r="L19670" s="2"/>
    </row>
    <row r="19671" spans="10:12">
      <c r="J19671" s="2"/>
      <c r="K19671" s="2"/>
      <c r="L19671" s="2"/>
    </row>
    <row r="19672" spans="10:12">
      <c r="J19672" s="2"/>
      <c r="K19672" s="2"/>
      <c r="L19672" s="2"/>
    </row>
    <row r="19673" spans="10:12">
      <c r="J19673" s="2"/>
      <c r="K19673" s="2"/>
      <c r="L19673" s="2"/>
    </row>
    <row r="19674" spans="10:12">
      <c r="J19674" s="2"/>
      <c r="K19674" s="2"/>
      <c r="L19674" s="2"/>
    </row>
    <row r="19675" spans="10:12">
      <c r="J19675" s="2"/>
      <c r="K19675" s="2"/>
      <c r="L19675" s="2"/>
    </row>
    <row r="19676" spans="10:12">
      <c r="J19676" s="2"/>
      <c r="K19676" s="2"/>
      <c r="L19676" s="2"/>
    </row>
    <row r="19677" spans="10:12">
      <c r="J19677" s="2"/>
      <c r="K19677" s="2"/>
      <c r="L19677" s="2"/>
    </row>
    <row r="19678" spans="10:12">
      <c r="J19678" s="2"/>
      <c r="K19678" s="2"/>
      <c r="L19678" s="2"/>
    </row>
    <row r="19679" spans="10:12">
      <c r="J19679" s="2"/>
      <c r="K19679" s="2"/>
      <c r="L19679" s="2"/>
    </row>
    <row r="19680" spans="10:12">
      <c r="J19680" s="2"/>
      <c r="K19680" s="2"/>
      <c r="L19680" s="2"/>
    </row>
    <row r="19681" spans="10:12">
      <c r="J19681" s="2"/>
      <c r="K19681" s="2"/>
      <c r="L19681" s="2"/>
    </row>
    <row r="19682" spans="10:12">
      <c r="J19682" s="2"/>
      <c r="K19682" s="2"/>
      <c r="L19682" s="2"/>
    </row>
    <row r="19683" spans="10:12">
      <c r="J19683" s="2"/>
      <c r="K19683" s="2"/>
      <c r="L19683" s="2"/>
    </row>
    <row r="19684" spans="10:12">
      <c r="J19684" s="2"/>
      <c r="K19684" s="2"/>
      <c r="L19684" s="2"/>
    </row>
    <row r="19685" spans="10:12">
      <c r="J19685" s="2"/>
      <c r="K19685" s="2"/>
      <c r="L19685" s="2"/>
    </row>
    <row r="19686" spans="10:12">
      <c r="J19686" s="2"/>
      <c r="K19686" s="2"/>
      <c r="L19686" s="2"/>
    </row>
    <row r="19687" spans="10:12">
      <c r="J19687" s="2"/>
      <c r="K19687" s="2"/>
      <c r="L19687" s="2"/>
    </row>
    <row r="19688" spans="10:12">
      <c r="J19688" s="2"/>
      <c r="K19688" s="2"/>
      <c r="L19688" s="2"/>
    </row>
    <row r="19689" spans="10:12">
      <c r="J19689" s="2"/>
      <c r="K19689" s="2"/>
      <c r="L19689" s="2"/>
    </row>
    <row r="19690" spans="10:12">
      <c r="J19690" s="2"/>
      <c r="K19690" s="2"/>
      <c r="L19690" s="2"/>
    </row>
    <row r="19691" spans="10:12">
      <c r="J19691" s="2"/>
      <c r="K19691" s="2"/>
      <c r="L19691" s="2"/>
    </row>
    <row r="19692" spans="10:12">
      <c r="J19692" s="2"/>
      <c r="K19692" s="2"/>
      <c r="L19692" s="2"/>
    </row>
    <row r="19693" spans="10:12">
      <c r="J19693" s="2"/>
      <c r="K19693" s="2"/>
      <c r="L19693" s="2"/>
    </row>
    <row r="19694" spans="10:12">
      <c r="J19694" s="2"/>
      <c r="K19694" s="2"/>
      <c r="L19694" s="2"/>
    </row>
    <row r="19695" spans="10:12">
      <c r="J19695" s="2"/>
      <c r="K19695" s="2"/>
      <c r="L19695" s="2"/>
    </row>
    <row r="19696" spans="10:12">
      <c r="J19696" s="2"/>
      <c r="K19696" s="2"/>
      <c r="L19696" s="2"/>
    </row>
    <row r="19697" spans="10:12">
      <c r="J19697" s="2"/>
      <c r="K19697" s="2"/>
      <c r="L19697" s="2"/>
    </row>
    <row r="19698" spans="10:12">
      <c r="J19698" s="2"/>
      <c r="K19698" s="2"/>
      <c r="L19698" s="2"/>
    </row>
    <row r="19699" spans="10:12">
      <c r="J19699" s="2"/>
      <c r="K19699" s="2"/>
      <c r="L19699" s="2"/>
    </row>
    <row r="19700" spans="10:12">
      <c r="J19700" s="2"/>
      <c r="K19700" s="2"/>
      <c r="L19700" s="2"/>
    </row>
    <row r="19701" spans="10:12">
      <c r="J19701" s="2"/>
      <c r="K19701" s="2"/>
      <c r="L19701" s="2"/>
    </row>
    <row r="19702" spans="10:12">
      <c r="J19702" s="2"/>
      <c r="K19702" s="2"/>
      <c r="L19702" s="2"/>
    </row>
    <row r="19703" spans="10:12">
      <c r="J19703" s="2"/>
      <c r="K19703" s="2"/>
      <c r="L19703" s="2"/>
    </row>
    <row r="19704" spans="10:12">
      <c r="J19704" s="2"/>
      <c r="K19704" s="2"/>
      <c r="L19704" s="2"/>
    </row>
    <row r="19705" spans="10:12">
      <c r="J19705" s="2"/>
      <c r="K19705" s="2"/>
      <c r="L19705" s="2"/>
    </row>
    <row r="19706" spans="10:12">
      <c r="J19706" s="2"/>
      <c r="K19706" s="2"/>
      <c r="L19706" s="2"/>
    </row>
    <row r="19707" spans="10:12">
      <c r="J19707" s="2"/>
      <c r="K19707" s="2"/>
      <c r="L19707" s="2"/>
    </row>
    <row r="19708" spans="10:12">
      <c r="J19708" s="2"/>
      <c r="K19708" s="2"/>
      <c r="L19708" s="2"/>
    </row>
    <row r="19709" spans="10:12">
      <c r="J19709" s="2"/>
      <c r="K19709" s="2"/>
      <c r="L19709" s="2"/>
    </row>
    <row r="19710" spans="10:12">
      <c r="J19710" s="2"/>
      <c r="K19710" s="2"/>
      <c r="L19710" s="2"/>
    </row>
    <row r="19711" spans="10:12">
      <c r="J19711" s="2"/>
      <c r="K19711" s="2"/>
      <c r="L19711" s="2"/>
    </row>
    <row r="19712" spans="10:12">
      <c r="J19712" s="2"/>
      <c r="K19712" s="2"/>
      <c r="L19712" s="2"/>
    </row>
    <row r="19713" spans="10:12">
      <c r="J19713" s="2"/>
      <c r="K19713" s="2"/>
      <c r="L19713" s="2"/>
    </row>
    <row r="19714" spans="10:12">
      <c r="J19714" s="2"/>
      <c r="K19714" s="2"/>
      <c r="L19714" s="2"/>
    </row>
    <row r="19715" spans="10:12">
      <c r="J19715" s="2"/>
      <c r="K19715" s="2"/>
      <c r="L19715" s="2"/>
    </row>
    <row r="19716" spans="10:12">
      <c r="J19716" s="2"/>
      <c r="K19716" s="2"/>
      <c r="L19716" s="2"/>
    </row>
    <row r="19717" spans="10:12">
      <c r="J19717" s="2"/>
      <c r="K19717" s="2"/>
      <c r="L19717" s="2"/>
    </row>
    <row r="19718" spans="10:12">
      <c r="J19718" s="2"/>
      <c r="K19718" s="2"/>
      <c r="L19718" s="2"/>
    </row>
    <row r="19719" spans="10:12">
      <c r="J19719" s="2"/>
      <c r="K19719" s="2"/>
      <c r="L19719" s="2"/>
    </row>
    <row r="19720" spans="10:12">
      <c r="J19720" s="2"/>
      <c r="K19720" s="2"/>
      <c r="L19720" s="2"/>
    </row>
    <row r="19721" spans="10:12">
      <c r="J19721" s="2"/>
      <c r="K19721" s="2"/>
      <c r="L19721" s="2"/>
    </row>
    <row r="19722" spans="10:12">
      <c r="J19722" s="2"/>
      <c r="K19722" s="2"/>
      <c r="L19722" s="2"/>
    </row>
    <row r="19723" spans="10:12">
      <c r="J19723" s="2"/>
      <c r="K19723" s="2"/>
      <c r="L19723" s="2"/>
    </row>
    <row r="19724" spans="10:12">
      <c r="J19724" s="2"/>
      <c r="K19724" s="2"/>
      <c r="L19724" s="2"/>
    </row>
    <row r="19725" spans="10:12">
      <c r="J19725" s="2"/>
      <c r="K19725" s="2"/>
      <c r="L19725" s="2"/>
    </row>
    <row r="19726" spans="10:12">
      <c r="J19726" s="2"/>
      <c r="K19726" s="2"/>
      <c r="L19726" s="2"/>
    </row>
    <row r="19727" spans="10:12">
      <c r="J19727" s="2"/>
      <c r="K19727" s="2"/>
      <c r="L19727" s="2"/>
    </row>
    <row r="19728" spans="10:12">
      <c r="J19728" s="2"/>
      <c r="K19728" s="2"/>
      <c r="L19728" s="2"/>
    </row>
    <row r="19729" spans="10:12">
      <c r="J19729" s="2"/>
      <c r="K19729" s="2"/>
      <c r="L19729" s="2"/>
    </row>
    <row r="19730" spans="10:12">
      <c r="J19730" s="2"/>
      <c r="K19730" s="2"/>
      <c r="L19730" s="2"/>
    </row>
    <row r="19731" spans="10:12">
      <c r="J19731" s="2"/>
      <c r="K19731" s="2"/>
      <c r="L19731" s="2"/>
    </row>
    <row r="19732" spans="10:12">
      <c r="J19732" s="2"/>
      <c r="K19732" s="2"/>
      <c r="L19732" s="2"/>
    </row>
    <row r="19733" spans="10:12">
      <c r="J19733" s="2"/>
      <c r="K19733" s="2"/>
      <c r="L19733" s="2"/>
    </row>
    <row r="19734" spans="10:12">
      <c r="J19734" s="2"/>
      <c r="K19734" s="2"/>
      <c r="L19734" s="2"/>
    </row>
    <row r="19735" spans="10:12">
      <c r="J19735" s="2"/>
      <c r="K19735" s="2"/>
      <c r="L19735" s="2"/>
    </row>
    <row r="19736" spans="10:12">
      <c r="J19736" s="2"/>
      <c r="K19736" s="2"/>
      <c r="L19736" s="2"/>
    </row>
    <row r="19737" spans="10:12">
      <c r="J19737" s="2"/>
      <c r="K19737" s="2"/>
      <c r="L19737" s="2"/>
    </row>
    <row r="19738" spans="10:12">
      <c r="J19738" s="2"/>
      <c r="K19738" s="2"/>
      <c r="L19738" s="2"/>
    </row>
    <row r="19739" spans="10:12">
      <c r="J19739" s="2"/>
      <c r="K19739" s="2"/>
      <c r="L19739" s="2"/>
    </row>
    <row r="19740" spans="10:12">
      <c r="J19740" s="2"/>
      <c r="K19740" s="2"/>
      <c r="L19740" s="2"/>
    </row>
    <row r="19741" spans="10:12">
      <c r="J19741" s="2"/>
      <c r="K19741" s="2"/>
      <c r="L19741" s="2"/>
    </row>
    <row r="19742" spans="10:12">
      <c r="J19742" s="2"/>
      <c r="K19742" s="2"/>
      <c r="L19742" s="2"/>
    </row>
    <row r="19743" spans="10:12">
      <c r="J19743" s="2"/>
      <c r="K19743" s="2"/>
      <c r="L19743" s="2"/>
    </row>
    <row r="19744" spans="10:12">
      <c r="J19744" s="2"/>
      <c r="K19744" s="2"/>
      <c r="L19744" s="2"/>
    </row>
    <row r="19745" spans="10:12">
      <c r="J19745" s="2"/>
      <c r="K19745" s="2"/>
      <c r="L19745" s="2"/>
    </row>
    <row r="19746" spans="10:12">
      <c r="J19746" s="2"/>
      <c r="K19746" s="2"/>
      <c r="L19746" s="2"/>
    </row>
    <row r="19747" spans="10:12">
      <c r="J19747" s="2"/>
      <c r="K19747" s="2"/>
      <c r="L19747" s="2"/>
    </row>
    <row r="19748" spans="10:12">
      <c r="J19748" s="2"/>
      <c r="K19748" s="2"/>
      <c r="L19748" s="2"/>
    </row>
    <row r="19749" spans="10:12">
      <c r="J19749" s="2"/>
      <c r="K19749" s="2"/>
      <c r="L19749" s="2"/>
    </row>
    <row r="19750" spans="10:12">
      <c r="J19750" s="2"/>
      <c r="K19750" s="2"/>
      <c r="L19750" s="2"/>
    </row>
    <row r="19751" spans="10:12">
      <c r="J19751" s="2"/>
      <c r="K19751" s="2"/>
      <c r="L19751" s="2"/>
    </row>
    <row r="19752" spans="10:12">
      <c r="J19752" s="2"/>
      <c r="K19752" s="2"/>
      <c r="L19752" s="2"/>
    </row>
    <row r="19753" spans="10:12">
      <c r="J19753" s="2"/>
      <c r="K19753" s="2"/>
      <c r="L19753" s="2"/>
    </row>
    <row r="19754" spans="10:12">
      <c r="J19754" s="2"/>
      <c r="K19754" s="2"/>
      <c r="L19754" s="2"/>
    </row>
    <row r="19755" spans="10:12">
      <c r="J19755" s="2"/>
      <c r="K19755" s="2"/>
      <c r="L19755" s="2"/>
    </row>
    <row r="19756" spans="10:12">
      <c r="J19756" s="2"/>
      <c r="K19756" s="2"/>
      <c r="L19756" s="2"/>
    </row>
    <row r="19757" spans="10:12">
      <c r="J19757" s="2"/>
      <c r="K19757" s="2"/>
      <c r="L19757" s="2"/>
    </row>
    <row r="19758" spans="10:12">
      <c r="J19758" s="2"/>
      <c r="K19758" s="2"/>
      <c r="L19758" s="2"/>
    </row>
    <row r="19759" spans="10:12">
      <c r="J19759" s="2"/>
      <c r="K19759" s="2"/>
      <c r="L19759" s="2"/>
    </row>
    <row r="19760" spans="10:12">
      <c r="J19760" s="2"/>
      <c r="K19760" s="2"/>
      <c r="L19760" s="2"/>
    </row>
    <row r="19761" spans="10:12">
      <c r="J19761" s="2"/>
      <c r="K19761" s="2"/>
      <c r="L19761" s="2"/>
    </row>
    <row r="19762" spans="10:12">
      <c r="J19762" s="2"/>
      <c r="K19762" s="2"/>
      <c r="L19762" s="2"/>
    </row>
    <row r="19763" spans="10:12">
      <c r="J19763" s="2"/>
      <c r="K19763" s="2"/>
      <c r="L19763" s="2"/>
    </row>
    <row r="19764" spans="10:12">
      <c r="J19764" s="2"/>
      <c r="K19764" s="2"/>
      <c r="L19764" s="2"/>
    </row>
    <row r="19765" spans="10:12">
      <c r="J19765" s="2"/>
      <c r="K19765" s="2"/>
      <c r="L19765" s="2"/>
    </row>
    <row r="19766" spans="10:12">
      <c r="J19766" s="2"/>
      <c r="K19766" s="2"/>
      <c r="L19766" s="2"/>
    </row>
    <row r="19767" spans="10:12">
      <c r="J19767" s="2"/>
      <c r="K19767" s="2"/>
      <c r="L19767" s="2"/>
    </row>
    <row r="19768" spans="10:12">
      <c r="J19768" s="2"/>
      <c r="K19768" s="2"/>
      <c r="L19768" s="2"/>
    </row>
    <row r="19769" spans="10:12">
      <c r="J19769" s="2"/>
      <c r="K19769" s="2"/>
      <c r="L19769" s="2"/>
    </row>
    <row r="19770" spans="10:12">
      <c r="J19770" s="2"/>
      <c r="K19770" s="2"/>
      <c r="L19770" s="2"/>
    </row>
    <row r="19771" spans="10:12">
      <c r="J19771" s="2"/>
      <c r="K19771" s="2"/>
      <c r="L19771" s="2"/>
    </row>
    <row r="19772" spans="10:12">
      <c r="J19772" s="2"/>
      <c r="K19772" s="2"/>
      <c r="L19772" s="2"/>
    </row>
    <row r="19773" spans="10:12">
      <c r="J19773" s="2"/>
      <c r="K19773" s="2"/>
      <c r="L19773" s="2"/>
    </row>
    <row r="19774" spans="10:12">
      <c r="J19774" s="2"/>
      <c r="K19774" s="2"/>
      <c r="L19774" s="2"/>
    </row>
    <row r="19775" spans="10:12">
      <c r="J19775" s="2"/>
      <c r="K19775" s="2"/>
      <c r="L19775" s="2"/>
    </row>
    <row r="19776" spans="10:12">
      <c r="J19776" s="2"/>
      <c r="K19776" s="2"/>
      <c r="L19776" s="2"/>
    </row>
    <row r="19777" spans="10:12">
      <c r="J19777" s="2"/>
      <c r="K19777" s="2"/>
      <c r="L19777" s="2"/>
    </row>
    <row r="19778" spans="10:12">
      <c r="J19778" s="2"/>
      <c r="K19778" s="2"/>
      <c r="L19778" s="2"/>
    </row>
    <row r="19779" spans="10:12">
      <c r="J19779" s="2"/>
      <c r="K19779" s="2"/>
      <c r="L19779" s="2"/>
    </row>
    <row r="19780" spans="10:12">
      <c r="J19780" s="2"/>
      <c r="K19780" s="2"/>
      <c r="L19780" s="2"/>
    </row>
    <row r="19781" spans="10:12">
      <c r="J19781" s="2"/>
      <c r="K19781" s="2"/>
      <c r="L19781" s="2"/>
    </row>
    <row r="19782" spans="10:12">
      <c r="J19782" s="2"/>
      <c r="K19782" s="2"/>
      <c r="L19782" s="2"/>
    </row>
    <row r="19783" spans="10:12">
      <c r="J19783" s="2"/>
      <c r="K19783" s="2"/>
      <c r="L19783" s="2"/>
    </row>
    <row r="19784" spans="10:12">
      <c r="J19784" s="2"/>
      <c r="K19784" s="2"/>
      <c r="L19784" s="2"/>
    </row>
    <row r="19785" spans="10:12">
      <c r="J19785" s="2"/>
      <c r="K19785" s="2"/>
      <c r="L19785" s="2"/>
    </row>
    <row r="19786" spans="10:12">
      <c r="J19786" s="2"/>
      <c r="K19786" s="2"/>
      <c r="L19786" s="2"/>
    </row>
    <row r="19787" spans="10:12">
      <c r="J19787" s="2"/>
      <c r="K19787" s="2"/>
      <c r="L19787" s="2"/>
    </row>
    <row r="19788" spans="10:12">
      <c r="J19788" s="2"/>
      <c r="K19788" s="2"/>
      <c r="L19788" s="2"/>
    </row>
    <row r="19789" spans="10:12">
      <c r="J19789" s="2"/>
      <c r="K19789" s="2"/>
      <c r="L19789" s="2"/>
    </row>
    <row r="19790" spans="10:12">
      <c r="J19790" s="2"/>
      <c r="K19790" s="2"/>
      <c r="L19790" s="2"/>
    </row>
    <row r="19791" spans="10:12">
      <c r="J19791" s="2"/>
      <c r="K19791" s="2"/>
      <c r="L19791" s="2"/>
    </row>
    <row r="19792" spans="10:12">
      <c r="J19792" s="2"/>
      <c r="K19792" s="2"/>
      <c r="L19792" s="2"/>
    </row>
    <row r="19793" spans="10:12">
      <c r="J19793" s="2"/>
      <c r="K19793" s="2"/>
      <c r="L19793" s="2"/>
    </row>
    <row r="19794" spans="10:12">
      <c r="J19794" s="2"/>
      <c r="K19794" s="2"/>
      <c r="L19794" s="2"/>
    </row>
    <row r="19795" spans="10:12">
      <c r="J19795" s="2"/>
      <c r="K19795" s="2"/>
      <c r="L19795" s="2"/>
    </row>
    <row r="19796" spans="10:12">
      <c r="J19796" s="2"/>
      <c r="K19796" s="2"/>
      <c r="L19796" s="2"/>
    </row>
    <row r="19797" spans="10:12">
      <c r="J19797" s="2"/>
      <c r="K19797" s="2"/>
      <c r="L19797" s="2"/>
    </row>
    <row r="19798" spans="10:12">
      <c r="J19798" s="2"/>
      <c r="K19798" s="2"/>
      <c r="L19798" s="2"/>
    </row>
    <row r="19799" spans="10:12">
      <c r="J19799" s="2"/>
      <c r="K19799" s="2"/>
      <c r="L19799" s="2"/>
    </row>
    <row r="19800" spans="10:12">
      <c r="J19800" s="2"/>
      <c r="K19800" s="2"/>
      <c r="L19800" s="2"/>
    </row>
    <row r="19801" spans="10:12">
      <c r="J19801" s="2"/>
      <c r="K19801" s="2"/>
      <c r="L19801" s="2"/>
    </row>
    <row r="19802" spans="10:12">
      <c r="J19802" s="2"/>
      <c r="K19802" s="2"/>
      <c r="L19802" s="2"/>
    </row>
    <row r="19803" spans="10:12">
      <c r="J19803" s="2"/>
      <c r="K19803" s="2"/>
      <c r="L19803" s="2"/>
    </row>
    <row r="19804" spans="10:12">
      <c r="J19804" s="2"/>
      <c r="K19804" s="2"/>
      <c r="L19804" s="2"/>
    </row>
    <row r="19805" spans="10:12">
      <c r="J19805" s="2"/>
      <c r="K19805" s="2"/>
      <c r="L19805" s="2"/>
    </row>
    <row r="19806" spans="10:12">
      <c r="J19806" s="2"/>
      <c r="K19806" s="2"/>
      <c r="L19806" s="2"/>
    </row>
    <row r="19807" spans="10:12">
      <c r="J19807" s="2"/>
      <c r="K19807" s="2"/>
      <c r="L19807" s="2"/>
    </row>
    <row r="19808" spans="10:12">
      <c r="J19808" s="2"/>
      <c r="K19808" s="2"/>
      <c r="L19808" s="2"/>
    </row>
    <row r="19809" spans="10:12">
      <c r="J19809" s="2"/>
      <c r="K19809" s="2"/>
      <c r="L19809" s="2"/>
    </row>
    <row r="19810" spans="10:12">
      <c r="J19810" s="2"/>
      <c r="K19810" s="2"/>
      <c r="L19810" s="2"/>
    </row>
    <row r="19811" spans="10:12">
      <c r="J19811" s="2"/>
      <c r="K19811" s="2"/>
      <c r="L19811" s="2"/>
    </row>
    <row r="19812" spans="10:12">
      <c r="J19812" s="2"/>
      <c r="K19812" s="2"/>
      <c r="L19812" s="2"/>
    </row>
    <row r="19813" spans="10:12">
      <c r="J19813" s="2"/>
      <c r="K19813" s="2"/>
      <c r="L19813" s="2"/>
    </row>
    <row r="19814" spans="10:12">
      <c r="J19814" s="2"/>
      <c r="K19814" s="2"/>
      <c r="L19814" s="2"/>
    </row>
    <row r="19815" spans="10:12">
      <c r="J19815" s="2"/>
      <c r="K19815" s="2"/>
      <c r="L19815" s="2"/>
    </row>
    <row r="19816" spans="10:12">
      <c r="J19816" s="2"/>
      <c r="K19816" s="2"/>
      <c r="L19816" s="2"/>
    </row>
    <row r="19817" spans="10:12">
      <c r="J19817" s="2"/>
      <c r="K19817" s="2"/>
      <c r="L19817" s="2"/>
    </row>
    <row r="19818" spans="10:12">
      <c r="J19818" s="2"/>
      <c r="K19818" s="2"/>
      <c r="L19818" s="2"/>
    </row>
    <row r="19819" spans="10:12">
      <c r="J19819" s="2"/>
      <c r="K19819" s="2"/>
      <c r="L19819" s="2"/>
    </row>
    <row r="19820" spans="10:12">
      <c r="J19820" s="2"/>
      <c r="K19820" s="2"/>
      <c r="L19820" s="2"/>
    </row>
    <row r="19821" spans="10:12">
      <c r="J19821" s="2"/>
      <c r="K19821" s="2"/>
      <c r="L19821" s="2"/>
    </row>
    <row r="19822" spans="10:12">
      <c r="J19822" s="2"/>
      <c r="K19822" s="2"/>
      <c r="L19822" s="2"/>
    </row>
    <row r="19823" spans="10:12">
      <c r="J19823" s="2"/>
      <c r="K19823" s="2"/>
      <c r="L19823" s="2"/>
    </row>
    <row r="19824" spans="10:12">
      <c r="J19824" s="2"/>
      <c r="K19824" s="2"/>
      <c r="L19824" s="2"/>
    </row>
    <row r="19825" spans="10:12">
      <c r="J19825" s="2"/>
      <c r="K19825" s="2"/>
      <c r="L19825" s="2"/>
    </row>
    <row r="19826" spans="10:12">
      <c r="J19826" s="2"/>
      <c r="K19826" s="2"/>
      <c r="L19826" s="2"/>
    </row>
    <row r="19827" spans="10:12">
      <c r="J19827" s="2"/>
      <c r="K19827" s="2"/>
      <c r="L19827" s="2"/>
    </row>
    <row r="19828" spans="10:12">
      <c r="J19828" s="2"/>
      <c r="K19828" s="2"/>
      <c r="L19828" s="2"/>
    </row>
    <row r="19829" spans="10:12">
      <c r="J19829" s="2"/>
      <c r="K19829" s="2"/>
      <c r="L19829" s="2"/>
    </row>
    <row r="19830" spans="10:12">
      <c r="J19830" s="2"/>
      <c r="K19830" s="2"/>
      <c r="L19830" s="2"/>
    </row>
    <row r="19831" spans="10:12">
      <c r="J19831" s="2"/>
      <c r="K19831" s="2"/>
      <c r="L19831" s="2"/>
    </row>
    <row r="19832" spans="10:12">
      <c r="J19832" s="2"/>
      <c r="K19832" s="2"/>
      <c r="L19832" s="2"/>
    </row>
    <row r="19833" spans="10:12">
      <c r="J19833" s="2"/>
      <c r="K19833" s="2"/>
      <c r="L19833" s="2"/>
    </row>
    <row r="19834" spans="10:12">
      <c r="J19834" s="2"/>
      <c r="K19834" s="2"/>
      <c r="L19834" s="2"/>
    </row>
    <row r="19835" spans="10:12">
      <c r="J19835" s="2"/>
      <c r="K19835" s="2"/>
      <c r="L19835" s="2"/>
    </row>
    <row r="19836" spans="10:12">
      <c r="J19836" s="2"/>
      <c r="K19836" s="2"/>
      <c r="L19836" s="2"/>
    </row>
    <row r="19837" spans="10:12">
      <c r="J19837" s="2"/>
      <c r="K19837" s="2"/>
      <c r="L19837" s="2"/>
    </row>
    <row r="19838" spans="10:12">
      <c r="J19838" s="2"/>
      <c r="K19838" s="2"/>
      <c r="L19838" s="2"/>
    </row>
    <row r="19839" spans="10:12">
      <c r="J19839" s="2"/>
      <c r="K19839" s="2"/>
      <c r="L19839" s="2"/>
    </row>
    <row r="19840" spans="10:12">
      <c r="J19840" s="2"/>
      <c r="K19840" s="2"/>
      <c r="L19840" s="2"/>
    </row>
    <row r="19841" spans="10:12">
      <c r="J19841" s="2"/>
      <c r="K19841" s="2"/>
      <c r="L19841" s="2"/>
    </row>
    <row r="19842" spans="10:12">
      <c r="J19842" s="2"/>
      <c r="K19842" s="2"/>
      <c r="L19842" s="2"/>
    </row>
    <row r="19843" spans="10:12">
      <c r="J19843" s="2"/>
      <c r="K19843" s="2"/>
      <c r="L19843" s="2"/>
    </row>
    <row r="19844" spans="10:12">
      <c r="J19844" s="2"/>
      <c r="K19844" s="2"/>
      <c r="L19844" s="2"/>
    </row>
    <row r="19845" spans="10:12">
      <c r="J19845" s="2"/>
      <c r="K19845" s="2"/>
      <c r="L19845" s="2"/>
    </row>
    <row r="19846" spans="10:12">
      <c r="J19846" s="2"/>
      <c r="K19846" s="2"/>
      <c r="L19846" s="2"/>
    </row>
    <row r="19847" spans="10:12">
      <c r="J19847" s="2"/>
      <c r="K19847" s="2"/>
      <c r="L19847" s="2"/>
    </row>
    <row r="19848" spans="10:12">
      <c r="J19848" s="2"/>
      <c r="K19848" s="2"/>
      <c r="L19848" s="2"/>
    </row>
    <row r="19849" spans="10:12">
      <c r="J19849" s="2"/>
      <c r="K19849" s="2"/>
      <c r="L19849" s="2"/>
    </row>
    <row r="19850" spans="10:12">
      <c r="J19850" s="2"/>
      <c r="K19850" s="2"/>
      <c r="L19850" s="2"/>
    </row>
    <row r="19851" spans="10:12">
      <c r="J19851" s="2"/>
      <c r="K19851" s="2"/>
      <c r="L19851" s="2"/>
    </row>
    <row r="19852" spans="10:12">
      <c r="J19852" s="2"/>
      <c r="K19852" s="2"/>
      <c r="L19852" s="2"/>
    </row>
    <row r="19853" spans="10:12">
      <c r="J19853" s="2"/>
      <c r="K19853" s="2"/>
      <c r="L19853" s="2"/>
    </row>
    <row r="19854" spans="10:12">
      <c r="J19854" s="2"/>
      <c r="K19854" s="2"/>
      <c r="L19854" s="2"/>
    </row>
    <row r="19855" spans="10:12">
      <c r="J19855" s="2"/>
      <c r="K19855" s="2"/>
      <c r="L19855" s="2"/>
    </row>
    <row r="19856" spans="10:12">
      <c r="J19856" s="2"/>
      <c r="K19856" s="2"/>
      <c r="L19856" s="2"/>
    </row>
    <row r="19857" spans="10:12">
      <c r="J19857" s="2"/>
      <c r="K19857" s="2"/>
      <c r="L19857" s="2"/>
    </row>
    <row r="19858" spans="10:12">
      <c r="J19858" s="2"/>
      <c r="K19858" s="2"/>
      <c r="L19858" s="2"/>
    </row>
    <row r="19859" spans="10:12">
      <c r="J19859" s="2"/>
      <c r="K19859" s="2"/>
      <c r="L19859" s="2"/>
    </row>
    <row r="19860" spans="10:12">
      <c r="J19860" s="2"/>
      <c r="K19860" s="2"/>
      <c r="L19860" s="2"/>
    </row>
    <row r="19861" spans="10:12">
      <c r="J19861" s="2"/>
      <c r="K19861" s="2"/>
      <c r="L19861" s="2"/>
    </row>
    <row r="19862" spans="10:12">
      <c r="J19862" s="2"/>
      <c r="K19862" s="2"/>
      <c r="L19862" s="2"/>
    </row>
    <row r="19863" spans="10:12">
      <c r="J19863" s="2"/>
      <c r="K19863" s="2"/>
      <c r="L19863" s="2"/>
    </row>
    <row r="19864" spans="10:12">
      <c r="J19864" s="2"/>
      <c r="K19864" s="2"/>
      <c r="L19864" s="2"/>
    </row>
    <row r="19865" spans="10:12">
      <c r="J19865" s="2"/>
      <c r="K19865" s="2"/>
      <c r="L19865" s="2"/>
    </row>
    <row r="19866" spans="10:12">
      <c r="J19866" s="2"/>
      <c r="K19866" s="2"/>
      <c r="L19866" s="2"/>
    </row>
    <row r="19867" spans="10:12">
      <c r="J19867" s="2"/>
      <c r="K19867" s="2"/>
      <c r="L19867" s="2"/>
    </row>
    <row r="19868" spans="10:12">
      <c r="J19868" s="2"/>
      <c r="K19868" s="2"/>
      <c r="L19868" s="2"/>
    </row>
    <row r="19869" spans="10:12">
      <c r="J19869" s="2"/>
      <c r="K19869" s="2"/>
      <c r="L19869" s="2"/>
    </row>
    <row r="19870" spans="10:12">
      <c r="J19870" s="2"/>
      <c r="K19870" s="2"/>
      <c r="L19870" s="2"/>
    </row>
    <row r="19871" spans="10:12">
      <c r="J19871" s="2"/>
      <c r="K19871" s="2"/>
      <c r="L19871" s="2"/>
    </row>
    <row r="19872" spans="10:12">
      <c r="J19872" s="2"/>
      <c r="K19872" s="2"/>
      <c r="L19872" s="2"/>
    </row>
    <row r="19873" spans="10:12">
      <c r="J19873" s="2"/>
      <c r="K19873" s="2"/>
      <c r="L19873" s="2"/>
    </row>
    <row r="19874" spans="10:12">
      <c r="J19874" s="2"/>
      <c r="K19874" s="2"/>
      <c r="L19874" s="2"/>
    </row>
    <row r="19875" spans="10:12">
      <c r="J19875" s="2"/>
      <c r="K19875" s="2"/>
      <c r="L19875" s="2"/>
    </row>
    <row r="19876" spans="10:12">
      <c r="J19876" s="2"/>
      <c r="K19876" s="2"/>
      <c r="L19876" s="2"/>
    </row>
    <row r="19877" spans="10:12">
      <c r="J19877" s="2"/>
      <c r="K19877" s="2"/>
      <c r="L19877" s="2"/>
    </row>
    <row r="19878" spans="10:12">
      <c r="J19878" s="2"/>
      <c r="K19878" s="2"/>
      <c r="L19878" s="2"/>
    </row>
    <row r="19879" spans="10:12">
      <c r="J19879" s="2"/>
      <c r="K19879" s="2"/>
      <c r="L19879" s="2"/>
    </row>
    <row r="19880" spans="10:12">
      <c r="J19880" s="2"/>
      <c r="K19880" s="2"/>
      <c r="L19880" s="2"/>
    </row>
    <row r="19881" spans="10:12">
      <c r="J19881" s="2"/>
      <c r="K19881" s="2"/>
      <c r="L19881" s="2"/>
    </row>
    <row r="19882" spans="10:12">
      <c r="J19882" s="2"/>
      <c r="K19882" s="2"/>
      <c r="L19882" s="2"/>
    </row>
    <row r="19883" spans="10:12">
      <c r="J19883" s="2"/>
      <c r="K19883" s="2"/>
      <c r="L19883" s="2"/>
    </row>
    <row r="19884" spans="10:12">
      <c r="J19884" s="2"/>
      <c r="K19884" s="2"/>
      <c r="L19884" s="2"/>
    </row>
    <row r="19885" spans="10:12">
      <c r="J19885" s="2"/>
      <c r="K19885" s="2"/>
      <c r="L19885" s="2"/>
    </row>
    <row r="19886" spans="10:12">
      <c r="J19886" s="2"/>
      <c r="K19886" s="2"/>
      <c r="L19886" s="2"/>
    </row>
    <row r="19887" spans="10:12">
      <c r="J19887" s="2"/>
      <c r="K19887" s="2"/>
      <c r="L19887" s="2"/>
    </row>
    <row r="19888" spans="10:12">
      <c r="J19888" s="2"/>
      <c r="K19888" s="2"/>
      <c r="L19888" s="2"/>
    </row>
    <row r="19889" spans="10:12">
      <c r="J19889" s="2"/>
      <c r="K19889" s="2"/>
      <c r="L19889" s="2"/>
    </row>
    <row r="19890" spans="10:12">
      <c r="J19890" s="2"/>
      <c r="K19890" s="2"/>
      <c r="L19890" s="2"/>
    </row>
    <row r="19891" spans="10:12">
      <c r="J19891" s="2"/>
      <c r="K19891" s="2"/>
      <c r="L19891" s="2"/>
    </row>
    <row r="19892" spans="10:12">
      <c r="J19892" s="2"/>
      <c r="K19892" s="2"/>
      <c r="L19892" s="2"/>
    </row>
    <row r="19893" spans="10:12">
      <c r="J19893" s="2"/>
      <c r="K19893" s="2"/>
      <c r="L19893" s="2"/>
    </row>
    <row r="19894" spans="10:12">
      <c r="J19894" s="2"/>
      <c r="K19894" s="2"/>
      <c r="L19894" s="2"/>
    </row>
    <row r="19895" spans="10:12">
      <c r="J19895" s="2"/>
      <c r="K19895" s="2"/>
      <c r="L19895" s="2"/>
    </row>
    <row r="19896" spans="10:12">
      <c r="J19896" s="2"/>
      <c r="K19896" s="2"/>
      <c r="L19896" s="2"/>
    </row>
    <row r="19897" spans="10:12">
      <c r="J19897" s="2"/>
      <c r="K19897" s="2"/>
      <c r="L19897" s="2"/>
    </row>
    <row r="19898" spans="10:12">
      <c r="J19898" s="2"/>
      <c r="K19898" s="2"/>
      <c r="L19898" s="2"/>
    </row>
    <row r="19899" spans="10:12">
      <c r="J19899" s="2"/>
      <c r="K19899" s="2"/>
      <c r="L19899" s="2"/>
    </row>
    <row r="19900" spans="10:12">
      <c r="J19900" s="2"/>
      <c r="K19900" s="2"/>
      <c r="L19900" s="2"/>
    </row>
    <row r="19901" spans="10:12">
      <c r="J19901" s="2"/>
      <c r="K19901" s="2"/>
      <c r="L19901" s="2"/>
    </row>
    <row r="19902" spans="10:12">
      <c r="J19902" s="2"/>
      <c r="K19902" s="2"/>
      <c r="L19902" s="2"/>
    </row>
    <row r="19903" spans="10:12">
      <c r="J19903" s="2"/>
      <c r="K19903" s="2"/>
      <c r="L19903" s="2"/>
    </row>
    <row r="19904" spans="10:12">
      <c r="J19904" s="2"/>
      <c r="K19904" s="2"/>
      <c r="L19904" s="2"/>
    </row>
    <row r="19905" spans="10:12">
      <c r="J19905" s="2"/>
      <c r="K19905" s="2"/>
      <c r="L19905" s="2"/>
    </row>
    <row r="19906" spans="10:12">
      <c r="J19906" s="2"/>
      <c r="K19906" s="2"/>
      <c r="L19906" s="2"/>
    </row>
    <row r="19907" spans="10:12">
      <c r="J19907" s="2"/>
      <c r="K19907" s="2"/>
      <c r="L19907" s="2"/>
    </row>
    <row r="19908" spans="10:12">
      <c r="J19908" s="2"/>
      <c r="K19908" s="2"/>
      <c r="L19908" s="2"/>
    </row>
    <row r="19909" spans="10:12">
      <c r="J19909" s="2"/>
      <c r="K19909" s="2"/>
      <c r="L19909" s="2"/>
    </row>
    <row r="19910" spans="10:12">
      <c r="J19910" s="2"/>
      <c r="K19910" s="2"/>
      <c r="L19910" s="2"/>
    </row>
    <row r="19911" spans="10:12">
      <c r="J19911" s="2"/>
      <c r="K19911" s="2"/>
      <c r="L19911" s="2"/>
    </row>
    <row r="19912" spans="10:12">
      <c r="J19912" s="2"/>
      <c r="K19912" s="2"/>
      <c r="L19912" s="2"/>
    </row>
    <row r="19913" spans="10:12">
      <c r="J19913" s="2"/>
      <c r="K19913" s="2"/>
      <c r="L19913" s="2"/>
    </row>
    <row r="19914" spans="10:12">
      <c r="J19914" s="2"/>
      <c r="K19914" s="2"/>
      <c r="L19914" s="2"/>
    </row>
    <row r="19915" spans="10:12">
      <c r="J19915" s="2"/>
      <c r="K19915" s="2"/>
      <c r="L19915" s="2"/>
    </row>
    <row r="19916" spans="10:12">
      <c r="J19916" s="2"/>
      <c r="K19916" s="2"/>
      <c r="L19916" s="2"/>
    </row>
    <row r="19917" spans="10:12">
      <c r="J19917" s="2"/>
      <c r="K19917" s="2"/>
      <c r="L19917" s="2"/>
    </row>
    <row r="19918" spans="10:12">
      <c r="J19918" s="2"/>
      <c r="K19918" s="2"/>
      <c r="L19918" s="2"/>
    </row>
    <row r="19919" spans="10:12">
      <c r="J19919" s="2"/>
      <c r="K19919" s="2"/>
      <c r="L19919" s="2"/>
    </row>
    <row r="19920" spans="10:12">
      <c r="J19920" s="2"/>
      <c r="K19920" s="2"/>
      <c r="L19920" s="2"/>
    </row>
    <row r="19921" spans="10:12">
      <c r="J19921" s="2"/>
      <c r="K19921" s="2"/>
      <c r="L19921" s="2"/>
    </row>
    <row r="19922" spans="10:12">
      <c r="J19922" s="2"/>
      <c r="K19922" s="2"/>
      <c r="L19922" s="2"/>
    </row>
    <row r="19923" spans="10:12">
      <c r="J19923" s="2"/>
      <c r="K19923" s="2"/>
      <c r="L19923" s="2"/>
    </row>
    <row r="19924" spans="10:12">
      <c r="J19924" s="2"/>
      <c r="K19924" s="2"/>
      <c r="L19924" s="2"/>
    </row>
    <row r="19925" spans="10:12">
      <c r="J19925" s="2"/>
      <c r="K19925" s="2"/>
      <c r="L19925" s="2"/>
    </row>
    <row r="19926" spans="10:12">
      <c r="J19926" s="2"/>
      <c r="K19926" s="2"/>
      <c r="L19926" s="2"/>
    </row>
    <row r="19927" spans="10:12">
      <c r="J19927" s="2"/>
      <c r="K19927" s="2"/>
      <c r="L19927" s="2"/>
    </row>
    <row r="19928" spans="10:12">
      <c r="J19928" s="2"/>
      <c r="K19928" s="2"/>
      <c r="L19928" s="2"/>
    </row>
    <row r="19929" spans="10:12">
      <c r="J19929" s="2"/>
      <c r="K19929" s="2"/>
      <c r="L19929" s="2"/>
    </row>
    <row r="19930" spans="10:12">
      <c r="J19930" s="2"/>
      <c r="K19930" s="2"/>
      <c r="L19930" s="2"/>
    </row>
    <row r="19931" spans="10:12">
      <c r="J19931" s="2"/>
      <c r="K19931" s="2"/>
      <c r="L19931" s="2"/>
    </row>
    <row r="19932" spans="10:12">
      <c r="J19932" s="2"/>
      <c r="K19932" s="2"/>
      <c r="L19932" s="2"/>
    </row>
    <row r="19933" spans="10:12">
      <c r="J19933" s="2"/>
      <c r="K19933" s="2"/>
      <c r="L19933" s="2"/>
    </row>
    <row r="19934" spans="10:12">
      <c r="J19934" s="2"/>
      <c r="K19934" s="2"/>
      <c r="L19934" s="2"/>
    </row>
    <row r="19935" spans="10:12">
      <c r="J19935" s="2"/>
      <c r="K19935" s="2"/>
      <c r="L19935" s="2"/>
    </row>
    <row r="19936" spans="10:12">
      <c r="J19936" s="2"/>
      <c r="K19936" s="2"/>
      <c r="L19936" s="2"/>
    </row>
    <row r="19937" spans="10:12">
      <c r="J19937" s="2"/>
      <c r="K19937" s="2"/>
      <c r="L19937" s="2"/>
    </row>
    <row r="19938" spans="10:12">
      <c r="J19938" s="2"/>
      <c r="K19938" s="2"/>
      <c r="L19938" s="2"/>
    </row>
    <row r="19939" spans="10:12">
      <c r="J19939" s="2"/>
      <c r="K19939" s="2"/>
      <c r="L19939" s="2"/>
    </row>
    <row r="19940" spans="10:12">
      <c r="J19940" s="2"/>
      <c r="K19940" s="2"/>
      <c r="L19940" s="2"/>
    </row>
    <row r="19941" spans="10:12">
      <c r="J19941" s="2"/>
      <c r="K19941" s="2"/>
      <c r="L19941" s="2"/>
    </row>
    <row r="19942" spans="10:12">
      <c r="J19942" s="2"/>
      <c r="K19942" s="2"/>
      <c r="L19942" s="2"/>
    </row>
    <row r="19943" spans="10:12">
      <c r="J19943" s="2"/>
      <c r="K19943" s="2"/>
      <c r="L19943" s="2"/>
    </row>
    <row r="19944" spans="10:12">
      <c r="J19944" s="2"/>
      <c r="K19944" s="2"/>
      <c r="L19944" s="2"/>
    </row>
    <row r="19945" spans="10:12">
      <c r="J19945" s="2"/>
      <c r="K19945" s="2"/>
      <c r="L19945" s="2"/>
    </row>
    <row r="19946" spans="10:12">
      <c r="J19946" s="2"/>
      <c r="K19946" s="2"/>
      <c r="L19946" s="2"/>
    </row>
    <row r="19947" spans="10:12">
      <c r="J19947" s="2"/>
      <c r="K19947" s="2"/>
      <c r="L19947" s="2"/>
    </row>
    <row r="19948" spans="10:12">
      <c r="J19948" s="2"/>
      <c r="K19948" s="2"/>
      <c r="L19948" s="2"/>
    </row>
    <row r="19949" spans="10:12">
      <c r="J19949" s="2"/>
      <c r="K19949" s="2"/>
      <c r="L19949" s="2"/>
    </row>
    <row r="19950" spans="10:12">
      <c r="J19950" s="2"/>
      <c r="K19950" s="2"/>
      <c r="L19950" s="2"/>
    </row>
    <row r="19951" spans="10:12">
      <c r="J19951" s="2"/>
      <c r="K19951" s="2"/>
      <c r="L19951" s="2"/>
    </row>
    <row r="19952" spans="10:12">
      <c r="J19952" s="2"/>
      <c r="K19952" s="2"/>
      <c r="L19952" s="2"/>
    </row>
    <row r="19953" spans="10:12">
      <c r="J19953" s="2"/>
      <c r="K19953" s="2"/>
      <c r="L19953" s="2"/>
    </row>
    <row r="19954" spans="10:12">
      <c r="J19954" s="2"/>
      <c r="K19954" s="2"/>
      <c r="L19954" s="2"/>
    </row>
    <row r="19955" spans="10:12">
      <c r="J19955" s="2"/>
      <c r="K19955" s="2"/>
      <c r="L19955" s="2"/>
    </row>
    <row r="19956" spans="10:12">
      <c r="J19956" s="2"/>
      <c r="K19956" s="2"/>
      <c r="L19956" s="2"/>
    </row>
    <row r="19957" spans="10:12">
      <c r="J19957" s="2"/>
      <c r="K19957" s="2"/>
      <c r="L19957" s="2"/>
    </row>
    <row r="19958" spans="10:12">
      <c r="J19958" s="2"/>
      <c r="K19958" s="2"/>
      <c r="L19958" s="2"/>
    </row>
    <row r="19959" spans="10:12">
      <c r="J19959" s="2"/>
      <c r="K19959" s="2"/>
      <c r="L19959" s="2"/>
    </row>
    <row r="19960" spans="10:12">
      <c r="J19960" s="2"/>
      <c r="K19960" s="2"/>
      <c r="L19960" s="2"/>
    </row>
    <row r="19961" spans="10:12">
      <c r="J19961" s="2"/>
      <c r="K19961" s="2"/>
      <c r="L19961" s="2"/>
    </row>
    <row r="19962" spans="10:12">
      <c r="J19962" s="2"/>
      <c r="K19962" s="2"/>
      <c r="L19962" s="2"/>
    </row>
    <row r="19963" spans="10:12">
      <c r="J19963" s="2"/>
      <c r="K19963" s="2"/>
      <c r="L19963" s="2"/>
    </row>
    <row r="19964" spans="10:12">
      <c r="J19964" s="2"/>
      <c r="K19964" s="2"/>
      <c r="L19964" s="2"/>
    </row>
    <row r="19965" spans="10:12">
      <c r="J19965" s="2"/>
      <c r="K19965" s="2"/>
      <c r="L19965" s="2"/>
    </row>
    <row r="19966" spans="10:12">
      <c r="J19966" s="2"/>
      <c r="K19966" s="2"/>
      <c r="L19966" s="2"/>
    </row>
    <row r="19967" spans="10:12">
      <c r="J19967" s="2"/>
      <c r="K19967" s="2"/>
      <c r="L19967" s="2"/>
    </row>
    <row r="19968" spans="10:12">
      <c r="J19968" s="2"/>
      <c r="K19968" s="2"/>
      <c r="L19968" s="2"/>
    </row>
    <row r="19969" spans="10:12">
      <c r="J19969" s="2"/>
      <c r="K19969" s="2"/>
      <c r="L19969" s="2"/>
    </row>
    <row r="19970" spans="10:12">
      <c r="J19970" s="2"/>
      <c r="K19970" s="2"/>
      <c r="L19970" s="2"/>
    </row>
    <row r="19971" spans="10:12">
      <c r="J19971" s="2"/>
      <c r="K19971" s="2"/>
      <c r="L19971" s="2"/>
    </row>
    <row r="19972" spans="10:12">
      <c r="J19972" s="2"/>
      <c r="K19972" s="2"/>
      <c r="L19972" s="2"/>
    </row>
    <row r="19973" spans="10:12">
      <c r="J19973" s="2"/>
      <c r="K19973" s="2"/>
      <c r="L19973" s="2"/>
    </row>
    <row r="19974" spans="10:12">
      <c r="J19974" s="2"/>
      <c r="K19974" s="2"/>
      <c r="L19974" s="2"/>
    </row>
    <row r="19975" spans="10:12">
      <c r="J19975" s="2"/>
      <c r="K19975" s="2"/>
      <c r="L19975" s="2"/>
    </row>
    <row r="19976" spans="10:12">
      <c r="J19976" s="2"/>
      <c r="K19976" s="2"/>
      <c r="L19976" s="2"/>
    </row>
    <row r="19977" spans="10:12">
      <c r="J19977" s="2"/>
      <c r="K19977" s="2"/>
      <c r="L19977" s="2"/>
    </row>
    <row r="19978" spans="10:12">
      <c r="J19978" s="2"/>
      <c r="K19978" s="2"/>
      <c r="L19978" s="2"/>
    </row>
    <row r="19979" spans="10:12">
      <c r="J19979" s="2"/>
      <c r="K19979" s="2"/>
      <c r="L19979" s="2"/>
    </row>
    <row r="19980" spans="10:12">
      <c r="J19980" s="2"/>
      <c r="K19980" s="2"/>
      <c r="L19980" s="2"/>
    </row>
    <row r="19981" spans="10:12">
      <c r="J19981" s="2"/>
      <c r="K19981" s="2"/>
      <c r="L19981" s="2"/>
    </row>
    <row r="19982" spans="10:12">
      <c r="J19982" s="2"/>
      <c r="K19982" s="2"/>
      <c r="L19982" s="2"/>
    </row>
    <row r="19983" spans="10:12">
      <c r="J19983" s="2"/>
      <c r="K19983" s="2"/>
      <c r="L19983" s="2"/>
    </row>
    <row r="19984" spans="10:12">
      <c r="J19984" s="2"/>
      <c r="K19984" s="2"/>
      <c r="L19984" s="2"/>
    </row>
    <row r="19985" spans="10:12">
      <c r="J19985" s="2"/>
      <c r="K19985" s="2"/>
      <c r="L19985" s="2"/>
    </row>
    <row r="19986" spans="10:12">
      <c r="J19986" s="2"/>
      <c r="K19986" s="2"/>
      <c r="L19986" s="2"/>
    </row>
    <row r="19987" spans="10:12">
      <c r="J19987" s="2"/>
      <c r="K19987" s="2"/>
      <c r="L19987" s="2"/>
    </row>
    <row r="19988" spans="10:12">
      <c r="J19988" s="2"/>
      <c r="K19988" s="2"/>
      <c r="L19988" s="2"/>
    </row>
    <row r="19989" spans="10:12">
      <c r="J19989" s="2"/>
      <c r="K19989" s="2"/>
      <c r="L19989" s="2"/>
    </row>
    <row r="19990" spans="10:12">
      <c r="J19990" s="2"/>
      <c r="K19990" s="2"/>
      <c r="L19990" s="2"/>
    </row>
    <row r="19991" spans="10:12">
      <c r="J19991" s="2"/>
      <c r="K19991" s="2"/>
      <c r="L19991" s="2"/>
    </row>
    <row r="19992" spans="10:12">
      <c r="J19992" s="2"/>
      <c r="K19992" s="2"/>
      <c r="L19992" s="2"/>
    </row>
    <row r="19993" spans="10:12">
      <c r="J19993" s="2"/>
      <c r="K19993" s="2"/>
      <c r="L19993" s="2"/>
    </row>
    <row r="19994" spans="10:12">
      <c r="J19994" s="2"/>
      <c r="K19994" s="2"/>
      <c r="L19994" s="2"/>
    </row>
    <row r="19995" spans="10:12">
      <c r="J19995" s="2"/>
      <c r="K19995" s="2"/>
      <c r="L19995" s="2"/>
    </row>
    <row r="19996" spans="10:12">
      <c r="J19996" s="2"/>
      <c r="K19996" s="2"/>
      <c r="L19996" s="2"/>
    </row>
    <row r="19997" spans="10:12">
      <c r="J19997" s="2"/>
      <c r="K19997" s="2"/>
      <c r="L19997" s="2"/>
    </row>
    <row r="19998" spans="10:12">
      <c r="J19998" s="2"/>
      <c r="K19998" s="2"/>
      <c r="L19998" s="2"/>
    </row>
    <row r="19999" spans="10:12">
      <c r="J19999" s="2"/>
      <c r="K19999" s="2"/>
      <c r="L19999" s="2"/>
    </row>
    <row r="20000" spans="10:12">
      <c r="J20000" s="2"/>
      <c r="K20000" s="2"/>
      <c r="L20000" s="2"/>
    </row>
    <row r="20001" spans="10:12">
      <c r="J20001" s="2"/>
      <c r="K20001" s="2"/>
      <c r="L20001" s="2"/>
    </row>
    <row r="20002" spans="10:12">
      <c r="J20002" s="2"/>
      <c r="K20002" s="2"/>
      <c r="L20002" s="2"/>
    </row>
    <row r="20003" spans="10:12">
      <c r="J20003" s="2"/>
      <c r="K20003" s="2"/>
      <c r="L20003" s="2"/>
    </row>
    <row r="20004" spans="10:12">
      <c r="J20004" s="2"/>
      <c r="K20004" s="2"/>
      <c r="L20004" s="2"/>
    </row>
    <row r="20005" spans="10:12">
      <c r="J20005" s="2"/>
      <c r="K20005" s="2"/>
      <c r="L20005" s="2"/>
    </row>
    <row r="20006" spans="10:12">
      <c r="J20006" s="2"/>
      <c r="K20006" s="2"/>
      <c r="L20006" s="2"/>
    </row>
    <row r="20007" spans="10:12">
      <c r="J20007" s="2"/>
      <c r="K20007" s="2"/>
      <c r="L20007" s="2"/>
    </row>
    <row r="20008" spans="10:12">
      <c r="J20008" s="2"/>
      <c r="K20008" s="2"/>
      <c r="L20008" s="2"/>
    </row>
    <row r="20009" spans="10:12">
      <c r="J20009" s="2"/>
      <c r="K20009" s="2"/>
      <c r="L20009" s="2"/>
    </row>
    <row r="20010" spans="10:12">
      <c r="J20010" s="2"/>
      <c r="K20010" s="2"/>
      <c r="L20010" s="2"/>
    </row>
    <row r="20011" spans="10:12">
      <c r="J20011" s="2"/>
      <c r="K20011" s="2"/>
      <c r="L20011" s="2"/>
    </row>
    <row r="20012" spans="10:12">
      <c r="J20012" s="2"/>
      <c r="K20012" s="2"/>
      <c r="L20012" s="2"/>
    </row>
    <row r="20013" spans="10:12">
      <c r="J20013" s="2"/>
      <c r="K20013" s="2"/>
      <c r="L20013" s="2"/>
    </row>
    <row r="20014" spans="10:12">
      <c r="J20014" s="2"/>
      <c r="K20014" s="2"/>
      <c r="L20014" s="2"/>
    </row>
    <row r="20015" spans="10:12">
      <c r="J20015" s="2"/>
      <c r="K20015" s="2"/>
      <c r="L20015" s="2"/>
    </row>
    <row r="20016" spans="10:12">
      <c r="J20016" s="2"/>
      <c r="K20016" s="2"/>
      <c r="L20016" s="2"/>
    </row>
    <row r="20017" spans="10:12">
      <c r="J20017" s="2"/>
      <c r="K20017" s="2"/>
      <c r="L20017" s="2"/>
    </row>
    <row r="20018" spans="10:12">
      <c r="J20018" s="2"/>
      <c r="K20018" s="2"/>
      <c r="L20018" s="2"/>
    </row>
    <row r="20019" spans="10:12">
      <c r="J20019" s="2"/>
      <c r="K20019" s="2"/>
      <c r="L20019" s="2"/>
    </row>
    <row r="20020" spans="10:12">
      <c r="J20020" s="2"/>
      <c r="K20020" s="2"/>
      <c r="L20020" s="2"/>
    </row>
    <row r="20021" spans="10:12">
      <c r="J20021" s="2"/>
      <c r="K20021" s="2"/>
      <c r="L20021" s="2"/>
    </row>
    <row r="20022" spans="10:12">
      <c r="J20022" s="2"/>
      <c r="K20022" s="2"/>
      <c r="L20022" s="2"/>
    </row>
    <row r="20023" spans="10:12">
      <c r="J20023" s="2"/>
      <c r="K20023" s="2"/>
      <c r="L20023" s="2"/>
    </row>
    <row r="20024" spans="10:12">
      <c r="J20024" s="2"/>
      <c r="K20024" s="2"/>
      <c r="L20024" s="2"/>
    </row>
    <row r="20025" spans="10:12">
      <c r="J20025" s="2"/>
      <c r="K20025" s="2"/>
      <c r="L20025" s="2"/>
    </row>
    <row r="20026" spans="10:12">
      <c r="J20026" s="2"/>
      <c r="K20026" s="2"/>
      <c r="L20026" s="2"/>
    </row>
    <row r="20027" spans="10:12">
      <c r="J20027" s="2"/>
      <c r="K20027" s="2"/>
      <c r="L20027" s="2"/>
    </row>
    <row r="20028" spans="10:12">
      <c r="J20028" s="2"/>
      <c r="K20028" s="2"/>
      <c r="L20028" s="2"/>
    </row>
    <row r="20029" spans="10:12">
      <c r="J20029" s="2"/>
      <c r="K20029" s="2"/>
      <c r="L20029" s="2"/>
    </row>
    <row r="20030" spans="10:12">
      <c r="J20030" s="2"/>
      <c r="K20030" s="2"/>
      <c r="L20030" s="2"/>
    </row>
    <row r="20031" spans="10:12">
      <c r="J20031" s="2"/>
      <c r="K20031" s="2"/>
      <c r="L20031" s="2"/>
    </row>
    <row r="20032" spans="10:12">
      <c r="J20032" s="2"/>
      <c r="K20032" s="2"/>
      <c r="L20032" s="2"/>
    </row>
    <row r="20033" spans="10:12">
      <c r="J20033" s="2"/>
      <c r="K20033" s="2"/>
      <c r="L20033" s="2"/>
    </row>
    <row r="20034" spans="10:12">
      <c r="J20034" s="2"/>
      <c r="K20034" s="2"/>
      <c r="L20034" s="2"/>
    </row>
    <row r="20035" spans="10:12">
      <c r="J20035" s="2"/>
      <c r="K20035" s="2"/>
      <c r="L20035" s="2"/>
    </row>
    <row r="20036" spans="10:12">
      <c r="J20036" s="2"/>
      <c r="K20036" s="2"/>
      <c r="L20036" s="2"/>
    </row>
    <row r="20037" spans="10:12">
      <c r="J20037" s="2"/>
      <c r="K20037" s="2"/>
      <c r="L20037" s="2"/>
    </row>
    <row r="20038" spans="10:12">
      <c r="J20038" s="2"/>
      <c r="K20038" s="2"/>
      <c r="L20038" s="2"/>
    </row>
    <row r="20039" spans="10:12">
      <c r="J20039" s="2"/>
      <c r="K20039" s="2"/>
      <c r="L20039" s="2"/>
    </row>
    <row r="20040" spans="10:12">
      <c r="J20040" s="2"/>
      <c r="K20040" s="2"/>
      <c r="L20040" s="2"/>
    </row>
    <row r="20041" spans="10:12">
      <c r="J20041" s="2"/>
      <c r="K20041" s="2"/>
      <c r="L20041" s="2"/>
    </row>
    <row r="20042" spans="10:12">
      <c r="J20042" s="2"/>
      <c r="K20042" s="2"/>
      <c r="L20042" s="2"/>
    </row>
    <row r="20043" spans="10:12">
      <c r="J20043" s="2"/>
      <c r="K20043" s="2"/>
      <c r="L20043" s="2"/>
    </row>
    <row r="20044" spans="10:12">
      <c r="J20044" s="2"/>
      <c r="K20044" s="2"/>
      <c r="L20044" s="2"/>
    </row>
    <row r="20045" spans="10:12">
      <c r="J20045" s="2"/>
      <c r="K20045" s="2"/>
      <c r="L20045" s="2"/>
    </row>
    <row r="20046" spans="10:12">
      <c r="J20046" s="2"/>
      <c r="K20046" s="2"/>
      <c r="L20046" s="2"/>
    </row>
    <row r="20047" spans="10:12">
      <c r="J20047" s="2"/>
      <c r="K20047" s="2"/>
      <c r="L20047" s="2"/>
    </row>
    <row r="20048" spans="10:12">
      <c r="J20048" s="2"/>
      <c r="K20048" s="2"/>
      <c r="L20048" s="2"/>
    </row>
    <row r="20049" spans="10:12">
      <c r="J20049" s="2"/>
      <c r="K20049" s="2"/>
      <c r="L20049" s="2"/>
    </row>
    <row r="20050" spans="10:12">
      <c r="J20050" s="2"/>
      <c r="K20050" s="2"/>
      <c r="L20050" s="2"/>
    </row>
    <row r="20051" spans="10:12">
      <c r="J20051" s="2"/>
      <c r="K20051" s="2"/>
      <c r="L20051" s="2"/>
    </row>
    <row r="20052" spans="10:12">
      <c r="J20052" s="2"/>
      <c r="K20052" s="2"/>
      <c r="L20052" s="2"/>
    </row>
    <row r="20053" spans="10:12">
      <c r="J20053" s="2"/>
      <c r="K20053" s="2"/>
      <c r="L20053" s="2"/>
    </row>
    <row r="20054" spans="10:12">
      <c r="J20054" s="2"/>
      <c r="K20054" s="2"/>
      <c r="L20054" s="2"/>
    </row>
    <row r="20055" spans="10:12">
      <c r="J20055" s="2"/>
      <c r="K20055" s="2"/>
      <c r="L20055" s="2"/>
    </row>
    <row r="20056" spans="10:12">
      <c r="J20056" s="2"/>
      <c r="K20056" s="2"/>
      <c r="L20056" s="2"/>
    </row>
    <row r="20057" spans="10:12">
      <c r="J20057" s="2"/>
      <c r="K20057" s="2"/>
      <c r="L20057" s="2"/>
    </row>
    <row r="20058" spans="10:12">
      <c r="J20058" s="2"/>
      <c r="K20058" s="2"/>
      <c r="L20058" s="2"/>
    </row>
    <row r="20059" spans="10:12">
      <c r="J20059" s="2"/>
      <c r="K20059" s="2"/>
      <c r="L20059" s="2"/>
    </row>
    <row r="20060" spans="10:12">
      <c r="J20060" s="2"/>
      <c r="K20060" s="2"/>
      <c r="L20060" s="2"/>
    </row>
    <row r="20061" spans="10:12">
      <c r="J20061" s="2"/>
      <c r="K20061" s="2"/>
      <c r="L20061" s="2"/>
    </row>
    <row r="20062" spans="10:12">
      <c r="J20062" s="2"/>
      <c r="K20062" s="2"/>
      <c r="L20062" s="2"/>
    </row>
    <row r="20063" spans="10:12">
      <c r="J20063" s="2"/>
      <c r="K20063" s="2"/>
      <c r="L20063" s="2"/>
    </row>
    <row r="20064" spans="10:12">
      <c r="J20064" s="2"/>
      <c r="K20064" s="2"/>
      <c r="L20064" s="2"/>
    </row>
    <row r="20065" spans="10:12">
      <c r="J20065" s="2"/>
      <c r="K20065" s="2"/>
      <c r="L20065" s="2"/>
    </row>
    <row r="20066" spans="10:12">
      <c r="J20066" s="2"/>
      <c r="K20066" s="2"/>
      <c r="L20066" s="2"/>
    </row>
    <row r="20067" spans="10:12">
      <c r="J20067" s="2"/>
      <c r="K20067" s="2"/>
      <c r="L20067" s="2"/>
    </row>
    <row r="20068" spans="10:12">
      <c r="J20068" s="2"/>
      <c r="K20068" s="2"/>
      <c r="L20068" s="2"/>
    </row>
    <row r="20069" spans="10:12">
      <c r="J20069" s="2"/>
      <c r="K20069" s="2"/>
      <c r="L20069" s="2"/>
    </row>
    <row r="20070" spans="10:12">
      <c r="J20070" s="2"/>
      <c r="K20070" s="2"/>
      <c r="L20070" s="2"/>
    </row>
    <row r="20071" spans="10:12">
      <c r="J20071" s="2"/>
      <c r="K20071" s="2"/>
      <c r="L20071" s="2"/>
    </row>
    <row r="20072" spans="10:12">
      <c r="J20072" s="2"/>
      <c r="K20072" s="2"/>
      <c r="L20072" s="2"/>
    </row>
    <row r="20073" spans="10:12">
      <c r="J20073" s="2"/>
      <c r="K20073" s="2"/>
      <c r="L20073" s="2"/>
    </row>
    <row r="20074" spans="10:12">
      <c r="J20074" s="2"/>
      <c r="K20074" s="2"/>
      <c r="L20074" s="2"/>
    </row>
    <row r="20075" spans="10:12">
      <c r="J20075" s="2"/>
      <c r="K20075" s="2"/>
      <c r="L20075" s="2"/>
    </row>
    <row r="20076" spans="10:12">
      <c r="J20076" s="2"/>
      <c r="K20076" s="2"/>
      <c r="L20076" s="2"/>
    </row>
    <row r="20077" spans="10:12">
      <c r="J20077" s="2"/>
      <c r="K20077" s="2"/>
      <c r="L20077" s="2"/>
    </row>
    <row r="20078" spans="10:12">
      <c r="J20078" s="2"/>
      <c r="K20078" s="2"/>
      <c r="L20078" s="2"/>
    </row>
    <row r="20079" spans="10:12">
      <c r="J20079" s="2"/>
      <c r="K20079" s="2"/>
      <c r="L20079" s="2"/>
    </row>
    <row r="20080" spans="10:12">
      <c r="J20080" s="2"/>
      <c r="K20080" s="2"/>
      <c r="L20080" s="2"/>
    </row>
    <row r="20081" spans="10:12">
      <c r="J20081" s="2"/>
      <c r="K20081" s="2"/>
      <c r="L20081" s="2"/>
    </row>
    <row r="20082" spans="10:12">
      <c r="J20082" s="2"/>
      <c r="K20082" s="2"/>
      <c r="L20082" s="2"/>
    </row>
    <row r="20083" spans="10:12">
      <c r="J20083" s="2"/>
      <c r="K20083" s="2"/>
      <c r="L20083" s="2"/>
    </row>
    <row r="20084" spans="10:12">
      <c r="J20084" s="2"/>
      <c r="K20084" s="2"/>
      <c r="L20084" s="2"/>
    </row>
    <row r="20085" spans="10:12">
      <c r="J20085" s="2"/>
      <c r="K20085" s="2"/>
      <c r="L20085" s="2"/>
    </row>
    <row r="20086" spans="10:12">
      <c r="J20086" s="2"/>
      <c r="K20086" s="2"/>
      <c r="L20086" s="2"/>
    </row>
    <row r="20087" spans="10:12">
      <c r="J20087" s="2"/>
      <c r="K20087" s="2"/>
      <c r="L20087" s="2"/>
    </row>
    <row r="20088" spans="10:12">
      <c r="J20088" s="2"/>
      <c r="K20088" s="2"/>
      <c r="L20088" s="2"/>
    </row>
    <row r="20089" spans="10:12">
      <c r="J20089" s="2"/>
      <c r="K20089" s="2"/>
      <c r="L20089" s="2"/>
    </row>
    <row r="20090" spans="10:12">
      <c r="J20090" s="2"/>
      <c r="K20090" s="2"/>
      <c r="L20090" s="2"/>
    </row>
    <row r="20091" spans="10:12">
      <c r="J20091" s="2"/>
      <c r="K20091" s="2"/>
      <c r="L20091" s="2"/>
    </row>
    <row r="20092" spans="10:12">
      <c r="J20092" s="2"/>
      <c r="K20092" s="2"/>
      <c r="L20092" s="2"/>
    </row>
    <row r="20093" spans="10:12">
      <c r="J20093" s="2"/>
      <c r="K20093" s="2"/>
      <c r="L20093" s="2"/>
    </row>
    <row r="20094" spans="10:12">
      <c r="J20094" s="2"/>
      <c r="K20094" s="2"/>
      <c r="L20094" s="2"/>
    </row>
    <row r="20095" spans="10:12">
      <c r="J20095" s="2"/>
      <c r="K20095" s="2"/>
      <c r="L20095" s="2"/>
    </row>
    <row r="20096" spans="10:12">
      <c r="J20096" s="2"/>
      <c r="K20096" s="2"/>
      <c r="L20096" s="2"/>
    </row>
    <row r="20097" spans="10:12">
      <c r="J20097" s="2"/>
      <c r="K20097" s="2"/>
      <c r="L20097" s="2"/>
    </row>
    <row r="20098" spans="10:12">
      <c r="J20098" s="2"/>
      <c r="K20098" s="2"/>
      <c r="L20098" s="2"/>
    </row>
    <row r="20099" spans="10:12">
      <c r="J20099" s="2"/>
      <c r="K20099" s="2"/>
      <c r="L20099" s="2"/>
    </row>
    <row r="20100" spans="10:12">
      <c r="J20100" s="2"/>
      <c r="K20100" s="2"/>
      <c r="L20100" s="2"/>
    </row>
    <row r="20101" spans="10:12">
      <c r="J20101" s="2"/>
      <c r="K20101" s="2"/>
      <c r="L20101" s="2"/>
    </row>
    <row r="20102" spans="10:12">
      <c r="J20102" s="2"/>
      <c r="K20102" s="2"/>
      <c r="L20102" s="2"/>
    </row>
    <row r="20103" spans="10:12">
      <c r="J20103" s="2"/>
      <c r="K20103" s="2"/>
      <c r="L20103" s="2"/>
    </row>
    <row r="20104" spans="10:12">
      <c r="J20104" s="2"/>
      <c r="K20104" s="2"/>
      <c r="L20104" s="2"/>
    </row>
    <row r="20105" spans="10:12">
      <c r="J20105" s="2"/>
      <c r="K20105" s="2"/>
      <c r="L20105" s="2"/>
    </row>
    <row r="20106" spans="10:12">
      <c r="J20106" s="2"/>
      <c r="K20106" s="2"/>
      <c r="L20106" s="2"/>
    </row>
    <row r="20107" spans="10:12">
      <c r="J20107" s="2"/>
      <c r="K20107" s="2"/>
      <c r="L20107" s="2"/>
    </row>
    <row r="20108" spans="10:12">
      <c r="J20108" s="2"/>
      <c r="K20108" s="2"/>
      <c r="L20108" s="2"/>
    </row>
    <row r="20109" spans="10:12">
      <c r="J20109" s="2"/>
      <c r="K20109" s="2"/>
      <c r="L20109" s="2"/>
    </row>
    <row r="20110" spans="10:12">
      <c r="J20110" s="2"/>
      <c r="K20110" s="2"/>
      <c r="L20110" s="2"/>
    </row>
    <row r="20111" spans="10:12">
      <c r="J20111" s="2"/>
      <c r="K20111" s="2"/>
      <c r="L20111" s="2"/>
    </row>
    <row r="20112" spans="10:12">
      <c r="J20112" s="2"/>
      <c r="K20112" s="2"/>
      <c r="L20112" s="2"/>
    </row>
    <row r="20113" spans="10:12">
      <c r="J20113" s="2"/>
      <c r="K20113" s="2"/>
      <c r="L20113" s="2"/>
    </row>
    <row r="20114" spans="10:12">
      <c r="J20114" s="2"/>
      <c r="K20114" s="2"/>
      <c r="L20114" s="2"/>
    </row>
    <row r="20115" spans="10:12">
      <c r="J20115" s="2"/>
      <c r="K20115" s="2"/>
      <c r="L20115" s="2"/>
    </row>
    <row r="20116" spans="10:12">
      <c r="J20116" s="2"/>
      <c r="K20116" s="2"/>
      <c r="L20116" s="2"/>
    </row>
    <row r="20117" spans="10:12">
      <c r="J20117" s="2"/>
      <c r="K20117" s="2"/>
      <c r="L20117" s="2"/>
    </row>
    <row r="20118" spans="10:12">
      <c r="J20118" s="2"/>
      <c r="K20118" s="2"/>
      <c r="L20118" s="2"/>
    </row>
    <row r="20119" spans="10:12">
      <c r="J20119" s="2"/>
      <c r="K20119" s="2"/>
      <c r="L20119" s="2"/>
    </row>
    <row r="20120" spans="10:12">
      <c r="J20120" s="2"/>
      <c r="K20120" s="2"/>
      <c r="L20120" s="2"/>
    </row>
    <row r="20121" spans="10:12">
      <c r="J20121" s="2"/>
      <c r="K20121" s="2"/>
      <c r="L20121" s="2"/>
    </row>
    <row r="20122" spans="10:12">
      <c r="J20122" s="2"/>
      <c r="K20122" s="2"/>
      <c r="L20122" s="2"/>
    </row>
    <row r="20123" spans="10:12">
      <c r="J20123" s="2"/>
      <c r="K20123" s="2"/>
      <c r="L20123" s="2"/>
    </row>
    <row r="20124" spans="10:12">
      <c r="J20124" s="2"/>
      <c r="K20124" s="2"/>
      <c r="L20124" s="2"/>
    </row>
    <row r="20125" spans="10:12">
      <c r="J20125" s="2"/>
      <c r="K20125" s="2"/>
      <c r="L20125" s="2"/>
    </row>
    <row r="20126" spans="10:12">
      <c r="J20126" s="2"/>
      <c r="K20126" s="2"/>
      <c r="L20126" s="2"/>
    </row>
    <row r="20127" spans="10:12">
      <c r="J20127" s="2"/>
      <c r="K20127" s="2"/>
      <c r="L20127" s="2"/>
    </row>
    <row r="20128" spans="10:12">
      <c r="J20128" s="2"/>
      <c r="K20128" s="2"/>
      <c r="L20128" s="2"/>
    </row>
    <row r="20129" spans="10:12">
      <c r="J20129" s="2"/>
      <c r="K20129" s="2"/>
      <c r="L20129" s="2"/>
    </row>
    <row r="20130" spans="10:12">
      <c r="J20130" s="2"/>
      <c r="K20130" s="2"/>
      <c r="L20130" s="2"/>
    </row>
    <row r="20131" spans="10:12">
      <c r="J20131" s="2"/>
      <c r="K20131" s="2"/>
      <c r="L20131" s="2"/>
    </row>
    <row r="20132" spans="10:12">
      <c r="J20132" s="2"/>
      <c r="K20132" s="2"/>
      <c r="L20132" s="2"/>
    </row>
    <row r="20133" spans="10:12">
      <c r="J20133" s="2"/>
      <c r="K20133" s="2"/>
      <c r="L20133" s="2"/>
    </row>
    <row r="20134" spans="10:12">
      <c r="J20134" s="2"/>
      <c r="K20134" s="2"/>
      <c r="L20134" s="2"/>
    </row>
    <row r="20135" spans="10:12">
      <c r="J20135" s="2"/>
      <c r="K20135" s="2"/>
      <c r="L20135" s="2"/>
    </row>
    <row r="20136" spans="10:12">
      <c r="J20136" s="2"/>
      <c r="K20136" s="2"/>
      <c r="L20136" s="2"/>
    </row>
    <row r="20137" spans="10:12">
      <c r="J20137" s="2"/>
      <c r="K20137" s="2"/>
      <c r="L20137" s="2"/>
    </row>
    <row r="20138" spans="10:12">
      <c r="J20138" s="2"/>
      <c r="K20138" s="2"/>
      <c r="L20138" s="2"/>
    </row>
    <row r="20139" spans="10:12">
      <c r="J20139" s="2"/>
      <c r="K20139" s="2"/>
      <c r="L20139" s="2"/>
    </row>
    <row r="20140" spans="10:12">
      <c r="J20140" s="2"/>
      <c r="K20140" s="2"/>
      <c r="L20140" s="2"/>
    </row>
    <row r="20141" spans="10:12">
      <c r="J20141" s="2"/>
      <c r="K20141" s="2"/>
      <c r="L20141" s="2"/>
    </row>
    <row r="20142" spans="10:12">
      <c r="J20142" s="2"/>
      <c r="K20142" s="2"/>
      <c r="L20142" s="2"/>
    </row>
    <row r="20143" spans="10:12">
      <c r="J20143" s="2"/>
      <c r="K20143" s="2"/>
      <c r="L20143" s="2"/>
    </row>
    <row r="20144" spans="10:12">
      <c r="J20144" s="2"/>
      <c r="K20144" s="2"/>
      <c r="L20144" s="2"/>
    </row>
    <row r="20145" spans="10:12">
      <c r="J20145" s="2"/>
      <c r="K20145" s="2"/>
      <c r="L20145" s="2"/>
    </row>
    <row r="20146" spans="10:12">
      <c r="J20146" s="2"/>
      <c r="K20146" s="2"/>
      <c r="L20146" s="2"/>
    </row>
    <row r="20147" spans="10:12">
      <c r="J20147" s="2"/>
      <c r="K20147" s="2"/>
      <c r="L20147" s="2"/>
    </row>
    <row r="20148" spans="10:12">
      <c r="J20148" s="2"/>
      <c r="K20148" s="2"/>
      <c r="L20148" s="2"/>
    </row>
    <row r="20149" spans="10:12">
      <c r="J20149" s="2"/>
      <c r="K20149" s="2"/>
      <c r="L20149" s="2"/>
    </row>
    <row r="20150" spans="10:12">
      <c r="J20150" s="2"/>
      <c r="K20150" s="2"/>
      <c r="L20150" s="2"/>
    </row>
    <row r="20151" spans="10:12">
      <c r="J20151" s="2"/>
      <c r="K20151" s="2"/>
      <c r="L20151" s="2"/>
    </row>
    <row r="20152" spans="10:12">
      <c r="J20152" s="2"/>
      <c r="K20152" s="2"/>
      <c r="L20152" s="2"/>
    </row>
    <row r="20153" spans="10:12">
      <c r="J20153" s="2"/>
      <c r="K20153" s="2"/>
      <c r="L20153" s="2"/>
    </row>
    <row r="20154" spans="10:12">
      <c r="J20154" s="2"/>
      <c r="K20154" s="2"/>
      <c r="L20154" s="2"/>
    </row>
    <row r="20155" spans="10:12">
      <c r="J20155" s="2"/>
      <c r="K20155" s="2"/>
      <c r="L20155" s="2"/>
    </row>
    <row r="20156" spans="10:12">
      <c r="J20156" s="2"/>
      <c r="K20156" s="2"/>
      <c r="L20156" s="2"/>
    </row>
    <row r="20157" spans="10:12">
      <c r="J20157" s="2"/>
      <c r="K20157" s="2"/>
      <c r="L20157" s="2"/>
    </row>
    <row r="20158" spans="10:12">
      <c r="J20158" s="2"/>
      <c r="K20158" s="2"/>
      <c r="L20158" s="2"/>
    </row>
    <row r="20159" spans="10:12">
      <c r="J20159" s="2"/>
      <c r="K20159" s="2"/>
      <c r="L20159" s="2"/>
    </row>
    <row r="20160" spans="10:12">
      <c r="J20160" s="2"/>
      <c r="K20160" s="2"/>
      <c r="L20160" s="2"/>
    </row>
    <row r="20161" spans="10:12">
      <c r="J20161" s="2"/>
      <c r="K20161" s="2"/>
      <c r="L20161" s="2"/>
    </row>
    <row r="20162" spans="10:12">
      <c r="J20162" s="2"/>
      <c r="K20162" s="2"/>
      <c r="L20162" s="2"/>
    </row>
    <row r="20163" spans="10:12">
      <c r="J20163" s="2"/>
      <c r="K20163" s="2"/>
      <c r="L20163" s="2"/>
    </row>
    <row r="20164" spans="10:12">
      <c r="J20164" s="2"/>
      <c r="K20164" s="2"/>
      <c r="L20164" s="2"/>
    </row>
    <row r="20165" spans="10:12">
      <c r="J20165" s="2"/>
      <c r="K20165" s="2"/>
      <c r="L20165" s="2"/>
    </row>
    <row r="20166" spans="10:12">
      <c r="J20166" s="2"/>
      <c r="K20166" s="2"/>
      <c r="L20166" s="2"/>
    </row>
    <row r="20167" spans="10:12">
      <c r="J20167" s="2"/>
      <c r="K20167" s="2"/>
      <c r="L20167" s="2"/>
    </row>
    <row r="20168" spans="10:12">
      <c r="J20168" s="2"/>
      <c r="K20168" s="2"/>
      <c r="L20168" s="2"/>
    </row>
    <row r="20169" spans="10:12">
      <c r="J20169" s="2"/>
      <c r="K20169" s="2"/>
      <c r="L20169" s="2"/>
    </row>
    <row r="20170" spans="10:12">
      <c r="J20170" s="2"/>
      <c r="K20170" s="2"/>
      <c r="L20170" s="2"/>
    </row>
    <row r="20171" spans="10:12">
      <c r="J20171" s="2"/>
      <c r="K20171" s="2"/>
      <c r="L20171" s="2"/>
    </row>
    <row r="20172" spans="10:12">
      <c r="J20172" s="2"/>
      <c r="K20172" s="2"/>
      <c r="L20172" s="2"/>
    </row>
    <row r="20173" spans="10:12">
      <c r="J20173" s="2"/>
      <c r="K20173" s="2"/>
      <c r="L20173" s="2"/>
    </row>
    <row r="20174" spans="10:12">
      <c r="J20174" s="2"/>
      <c r="K20174" s="2"/>
      <c r="L20174" s="2"/>
    </row>
    <row r="20175" spans="10:12">
      <c r="J20175" s="2"/>
      <c r="K20175" s="2"/>
      <c r="L20175" s="2"/>
    </row>
    <row r="20176" spans="10:12">
      <c r="J20176" s="2"/>
      <c r="K20176" s="2"/>
      <c r="L20176" s="2"/>
    </row>
    <row r="20177" spans="10:12">
      <c r="J20177" s="2"/>
      <c r="K20177" s="2"/>
      <c r="L20177" s="2"/>
    </row>
    <row r="20178" spans="10:12">
      <c r="J20178" s="2"/>
      <c r="K20178" s="2"/>
      <c r="L20178" s="2"/>
    </row>
    <row r="20179" spans="10:12">
      <c r="J20179" s="2"/>
      <c r="K20179" s="2"/>
      <c r="L20179" s="2"/>
    </row>
    <row r="20180" spans="10:12">
      <c r="J20180" s="2"/>
      <c r="K20180" s="2"/>
      <c r="L20180" s="2"/>
    </row>
    <row r="20181" spans="10:12">
      <c r="J20181" s="2"/>
      <c r="K20181" s="2"/>
      <c r="L20181" s="2"/>
    </row>
    <row r="20182" spans="10:12">
      <c r="J20182" s="2"/>
      <c r="K20182" s="2"/>
      <c r="L20182" s="2"/>
    </row>
    <row r="20183" spans="10:12">
      <c r="J20183" s="2"/>
      <c r="K20183" s="2"/>
      <c r="L20183" s="2"/>
    </row>
    <row r="20184" spans="10:12">
      <c r="J20184" s="2"/>
      <c r="K20184" s="2"/>
      <c r="L20184" s="2"/>
    </row>
    <row r="20185" spans="10:12">
      <c r="J20185" s="2"/>
      <c r="K20185" s="2"/>
      <c r="L20185" s="2"/>
    </row>
    <row r="20186" spans="10:12">
      <c r="J20186" s="2"/>
      <c r="K20186" s="2"/>
      <c r="L20186" s="2"/>
    </row>
    <row r="20187" spans="10:12">
      <c r="J20187" s="2"/>
      <c r="K20187" s="2"/>
      <c r="L20187" s="2"/>
    </row>
    <row r="20188" spans="10:12">
      <c r="J20188" s="2"/>
      <c r="K20188" s="2"/>
      <c r="L20188" s="2"/>
    </row>
    <row r="20189" spans="10:12">
      <c r="J20189" s="2"/>
      <c r="K20189" s="2"/>
      <c r="L20189" s="2"/>
    </row>
    <row r="20190" spans="10:12">
      <c r="J20190" s="2"/>
      <c r="K20190" s="2"/>
      <c r="L20190" s="2"/>
    </row>
    <row r="20191" spans="10:12">
      <c r="J20191" s="2"/>
      <c r="K20191" s="2"/>
      <c r="L20191" s="2"/>
    </row>
    <row r="20192" spans="10:12">
      <c r="J20192" s="2"/>
      <c r="K20192" s="2"/>
      <c r="L20192" s="2"/>
    </row>
    <row r="20193" spans="10:12">
      <c r="J20193" s="2"/>
      <c r="K20193" s="2"/>
      <c r="L20193" s="2"/>
    </row>
    <row r="20194" spans="10:12">
      <c r="J20194" s="2"/>
      <c r="K20194" s="2"/>
      <c r="L20194" s="2"/>
    </row>
    <row r="20195" spans="10:12">
      <c r="J20195" s="2"/>
      <c r="K20195" s="2"/>
      <c r="L20195" s="2"/>
    </row>
    <row r="20196" spans="10:12">
      <c r="J20196" s="2"/>
      <c r="K20196" s="2"/>
      <c r="L20196" s="2"/>
    </row>
    <row r="20197" spans="10:12">
      <c r="J20197" s="2"/>
      <c r="K20197" s="2"/>
      <c r="L20197" s="2"/>
    </row>
    <row r="20198" spans="10:12">
      <c r="J20198" s="2"/>
      <c r="K20198" s="2"/>
      <c r="L20198" s="2"/>
    </row>
    <row r="20199" spans="10:12">
      <c r="J20199" s="2"/>
      <c r="K20199" s="2"/>
      <c r="L20199" s="2"/>
    </row>
    <row r="20200" spans="10:12">
      <c r="J20200" s="2"/>
      <c r="K20200" s="2"/>
      <c r="L20200" s="2"/>
    </row>
    <row r="20201" spans="10:12">
      <c r="J20201" s="2"/>
      <c r="K20201" s="2"/>
      <c r="L20201" s="2"/>
    </row>
    <row r="20202" spans="10:12">
      <c r="J20202" s="2"/>
      <c r="K20202" s="2"/>
      <c r="L20202" s="2"/>
    </row>
    <row r="20203" spans="10:12">
      <c r="J20203" s="2"/>
      <c r="K20203" s="2"/>
      <c r="L20203" s="2"/>
    </row>
    <row r="20204" spans="10:12">
      <c r="J20204" s="2"/>
      <c r="K20204" s="2"/>
      <c r="L20204" s="2"/>
    </row>
    <row r="20205" spans="10:12">
      <c r="J20205" s="2"/>
      <c r="K20205" s="2"/>
      <c r="L20205" s="2"/>
    </row>
    <row r="20206" spans="10:12">
      <c r="J20206" s="2"/>
      <c r="K20206" s="2"/>
      <c r="L20206" s="2"/>
    </row>
    <row r="20207" spans="10:12">
      <c r="J20207" s="2"/>
      <c r="K20207" s="2"/>
      <c r="L20207" s="2"/>
    </row>
    <row r="20208" spans="10:12">
      <c r="J20208" s="2"/>
      <c r="K20208" s="2"/>
      <c r="L20208" s="2"/>
    </row>
    <row r="20209" spans="10:12">
      <c r="J20209" s="2"/>
      <c r="K20209" s="2"/>
      <c r="L20209" s="2"/>
    </row>
    <row r="20210" spans="10:12">
      <c r="J20210" s="2"/>
      <c r="K20210" s="2"/>
      <c r="L20210" s="2"/>
    </row>
    <row r="20211" spans="10:12">
      <c r="J20211" s="2"/>
      <c r="K20211" s="2"/>
      <c r="L20211" s="2"/>
    </row>
    <row r="20212" spans="10:12">
      <c r="J20212" s="2"/>
      <c r="K20212" s="2"/>
      <c r="L20212" s="2"/>
    </row>
    <row r="20213" spans="10:12">
      <c r="J20213" s="2"/>
      <c r="K20213" s="2"/>
      <c r="L20213" s="2"/>
    </row>
    <row r="20214" spans="10:12">
      <c r="J20214" s="2"/>
      <c r="K20214" s="2"/>
      <c r="L20214" s="2"/>
    </row>
    <row r="20215" spans="10:12">
      <c r="J20215" s="2"/>
      <c r="K20215" s="2"/>
      <c r="L20215" s="2"/>
    </row>
    <row r="20216" spans="10:12">
      <c r="J20216" s="2"/>
      <c r="K20216" s="2"/>
      <c r="L20216" s="2"/>
    </row>
    <row r="20217" spans="10:12">
      <c r="J20217" s="2"/>
      <c r="K20217" s="2"/>
      <c r="L20217" s="2"/>
    </row>
    <row r="20218" spans="10:12">
      <c r="J20218" s="2"/>
      <c r="K20218" s="2"/>
      <c r="L20218" s="2"/>
    </row>
    <row r="20219" spans="10:12">
      <c r="J20219" s="2"/>
      <c r="K20219" s="2"/>
      <c r="L20219" s="2"/>
    </row>
    <row r="20220" spans="10:12">
      <c r="J20220" s="2"/>
      <c r="K20220" s="2"/>
      <c r="L20220" s="2"/>
    </row>
    <row r="20221" spans="10:12">
      <c r="J20221" s="2"/>
      <c r="K20221" s="2"/>
      <c r="L20221" s="2"/>
    </row>
    <row r="20222" spans="10:12">
      <c r="J20222" s="2"/>
      <c r="K20222" s="2"/>
      <c r="L20222" s="2"/>
    </row>
    <row r="20223" spans="10:12">
      <c r="J20223" s="2"/>
      <c r="K20223" s="2"/>
      <c r="L20223" s="2"/>
    </row>
    <row r="20224" spans="10:12">
      <c r="J20224" s="2"/>
      <c r="K20224" s="2"/>
      <c r="L20224" s="2"/>
    </row>
    <row r="20225" spans="10:12">
      <c r="J20225" s="2"/>
      <c r="K20225" s="2"/>
      <c r="L20225" s="2"/>
    </row>
    <row r="20226" spans="10:12">
      <c r="J20226" s="2"/>
      <c r="K20226" s="2"/>
      <c r="L20226" s="2"/>
    </row>
    <row r="20227" spans="10:12">
      <c r="J20227" s="2"/>
      <c r="K20227" s="2"/>
      <c r="L20227" s="2"/>
    </row>
    <row r="20228" spans="10:12">
      <c r="J20228" s="2"/>
      <c r="K20228" s="2"/>
      <c r="L20228" s="2"/>
    </row>
    <row r="20229" spans="10:12">
      <c r="J20229" s="2"/>
      <c r="K20229" s="2"/>
      <c r="L20229" s="2"/>
    </row>
    <row r="20230" spans="10:12">
      <c r="J20230" s="2"/>
      <c r="K20230" s="2"/>
      <c r="L20230" s="2"/>
    </row>
    <row r="20231" spans="10:12">
      <c r="J20231" s="2"/>
      <c r="K20231" s="2"/>
      <c r="L20231" s="2"/>
    </row>
    <row r="20232" spans="10:12">
      <c r="J20232" s="2"/>
      <c r="K20232" s="2"/>
      <c r="L20232" s="2"/>
    </row>
    <row r="20233" spans="10:12">
      <c r="J20233" s="2"/>
      <c r="K20233" s="2"/>
      <c r="L20233" s="2"/>
    </row>
    <row r="20234" spans="10:12">
      <c r="J20234" s="2"/>
      <c r="K20234" s="2"/>
      <c r="L20234" s="2"/>
    </row>
    <row r="20235" spans="10:12">
      <c r="J20235" s="2"/>
      <c r="K20235" s="2"/>
      <c r="L20235" s="2"/>
    </row>
    <row r="20236" spans="10:12">
      <c r="J20236" s="2"/>
      <c r="K20236" s="2"/>
      <c r="L20236" s="2"/>
    </row>
    <row r="20237" spans="10:12">
      <c r="J20237" s="2"/>
      <c r="K20237" s="2"/>
      <c r="L20237" s="2"/>
    </row>
    <row r="20238" spans="10:12">
      <c r="J20238" s="2"/>
      <c r="K20238" s="2"/>
      <c r="L20238" s="2"/>
    </row>
    <row r="20239" spans="10:12">
      <c r="J20239" s="2"/>
      <c r="K20239" s="2"/>
      <c r="L20239" s="2"/>
    </row>
    <row r="20240" spans="10:12">
      <c r="J20240" s="2"/>
      <c r="K20240" s="2"/>
      <c r="L20240" s="2"/>
    </row>
    <row r="20241" spans="10:12">
      <c r="J20241" s="2"/>
      <c r="K20241" s="2"/>
      <c r="L20241" s="2"/>
    </row>
    <row r="20242" spans="10:12">
      <c r="J20242" s="2"/>
      <c r="K20242" s="2"/>
      <c r="L20242" s="2"/>
    </row>
    <row r="20243" spans="10:12">
      <c r="J20243" s="2"/>
      <c r="K20243" s="2"/>
      <c r="L20243" s="2"/>
    </row>
    <row r="20244" spans="10:12">
      <c r="J20244" s="2"/>
      <c r="K20244" s="2"/>
      <c r="L20244" s="2"/>
    </row>
    <row r="20245" spans="10:12">
      <c r="J20245" s="2"/>
      <c r="K20245" s="2"/>
      <c r="L20245" s="2"/>
    </row>
    <row r="20246" spans="10:12">
      <c r="J20246" s="2"/>
      <c r="K20246" s="2"/>
      <c r="L20246" s="2"/>
    </row>
    <row r="20247" spans="10:12">
      <c r="J20247" s="2"/>
      <c r="K20247" s="2"/>
      <c r="L20247" s="2"/>
    </row>
    <row r="20248" spans="10:12">
      <c r="J20248" s="2"/>
      <c r="K20248" s="2"/>
      <c r="L20248" s="2"/>
    </row>
    <row r="20249" spans="10:12">
      <c r="J20249" s="2"/>
      <c r="K20249" s="2"/>
      <c r="L20249" s="2"/>
    </row>
    <row r="20250" spans="10:12">
      <c r="J20250" s="2"/>
      <c r="K20250" s="2"/>
      <c r="L20250" s="2"/>
    </row>
    <row r="20251" spans="10:12">
      <c r="J20251" s="2"/>
      <c r="K20251" s="2"/>
      <c r="L20251" s="2"/>
    </row>
    <row r="20252" spans="10:12">
      <c r="J20252" s="2"/>
      <c r="K20252" s="2"/>
      <c r="L20252" s="2"/>
    </row>
    <row r="20253" spans="10:12">
      <c r="J20253" s="2"/>
      <c r="K20253" s="2"/>
      <c r="L20253" s="2"/>
    </row>
    <row r="20254" spans="10:12">
      <c r="J20254" s="2"/>
      <c r="K20254" s="2"/>
      <c r="L20254" s="2"/>
    </row>
    <row r="20255" spans="10:12">
      <c r="J20255" s="2"/>
      <c r="K20255" s="2"/>
      <c r="L20255" s="2"/>
    </row>
    <row r="20256" spans="10:12">
      <c r="J20256" s="2"/>
      <c r="K20256" s="2"/>
      <c r="L20256" s="2"/>
    </row>
    <row r="20257" spans="10:12">
      <c r="J20257" s="2"/>
      <c r="K20257" s="2"/>
      <c r="L20257" s="2"/>
    </row>
    <row r="20258" spans="10:12">
      <c r="J20258" s="2"/>
      <c r="K20258" s="2"/>
      <c r="L20258" s="2"/>
    </row>
    <row r="20259" spans="10:12">
      <c r="J20259" s="2"/>
      <c r="K20259" s="2"/>
      <c r="L20259" s="2"/>
    </row>
    <row r="20260" spans="10:12">
      <c r="J20260" s="2"/>
      <c r="K20260" s="2"/>
      <c r="L20260" s="2"/>
    </row>
    <row r="20261" spans="10:12">
      <c r="J20261" s="2"/>
      <c r="K20261" s="2"/>
      <c r="L20261" s="2"/>
    </row>
    <row r="20262" spans="10:12">
      <c r="J20262" s="2"/>
      <c r="K20262" s="2"/>
      <c r="L20262" s="2"/>
    </row>
    <row r="20263" spans="10:12">
      <c r="J20263" s="2"/>
      <c r="K20263" s="2"/>
      <c r="L20263" s="2"/>
    </row>
    <row r="20264" spans="10:12">
      <c r="J20264" s="2"/>
      <c r="K20264" s="2"/>
      <c r="L20264" s="2"/>
    </row>
    <row r="20265" spans="10:12">
      <c r="J20265" s="2"/>
      <c r="K20265" s="2"/>
      <c r="L20265" s="2"/>
    </row>
    <row r="20266" spans="10:12">
      <c r="J20266" s="2"/>
      <c r="K20266" s="2"/>
      <c r="L20266" s="2"/>
    </row>
    <row r="20267" spans="10:12">
      <c r="J20267" s="2"/>
      <c r="K20267" s="2"/>
      <c r="L20267" s="2"/>
    </row>
    <row r="20268" spans="10:12">
      <c r="J20268" s="2"/>
      <c r="K20268" s="2"/>
      <c r="L20268" s="2"/>
    </row>
    <row r="20269" spans="10:12">
      <c r="J20269" s="2"/>
      <c r="K20269" s="2"/>
      <c r="L20269" s="2"/>
    </row>
    <row r="20270" spans="10:12">
      <c r="J20270" s="2"/>
      <c r="K20270" s="2"/>
      <c r="L20270" s="2"/>
    </row>
    <row r="20271" spans="10:12">
      <c r="J20271" s="2"/>
      <c r="K20271" s="2"/>
      <c r="L20271" s="2"/>
    </row>
    <row r="20272" spans="10:12">
      <c r="J20272" s="2"/>
      <c r="K20272" s="2"/>
      <c r="L20272" s="2"/>
    </row>
    <row r="20273" spans="10:12">
      <c r="J20273" s="2"/>
      <c r="K20273" s="2"/>
      <c r="L20273" s="2"/>
    </row>
    <row r="20274" spans="10:12">
      <c r="J20274" s="2"/>
      <c r="K20274" s="2"/>
      <c r="L20274" s="2"/>
    </row>
    <row r="20275" spans="10:12">
      <c r="J20275" s="2"/>
      <c r="K20275" s="2"/>
      <c r="L20275" s="2"/>
    </row>
    <row r="20276" spans="10:12">
      <c r="J20276" s="2"/>
      <c r="K20276" s="2"/>
      <c r="L20276" s="2"/>
    </row>
    <row r="20277" spans="10:12">
      <c r="J20277" s="2"/>
      <c r="K20277" s="2"/>
      <c r="L20277" s="2"/>
    </row>
    <row r="20278" spans="10:12">
      <c r="J20278" s="2"/>
      <c r="K20278" s="2"/>
      <c r="L20278" s="2"/>
    </row>
    <row r="20279" spans="10:12">
      <c r="J20279" s="2"/>
      <c r="K20279" s="2"/>
      <c r="L20279" s="2"/>
    </row>
    <row r="20280" spans="10:12">
      <c r="J20280" s="2"/>
      <c r="K20280" s="2"/>
      <c r="L20280" s="2"/>
    </row>
    <row r="20281" spans="10:12">
      <c r="J20281" s="2"/>
      <c r="K20281" s="2"/>
      <c r="L20281" s="2"/>
    </row>
    <row r="20282" spans="10:12">
      <c r="J20282" s="2"/>
      <c r="K20282" s="2"/>
      <c r="L20282" s="2"/>
    </row>
    <row r="20283" spans="10:12">
      <c r="J20283" s="2"/>
      <c r="K20283" s="2"/>
      <c r="L20283" s="2"/>
    </row>
    <row r="20284" spans="10:12">
      <c r="J20284" s="2"/>
      <c r="K20284" s="2"/>
      <c r="L20284" s="2"/>
    </row>
    <row r="20285" spans="10:12">
      <c r="J20285" s="2"/>
      <c r="K20285" s="2"/>
      <c r="L20285" s="2"/>
    </row>
    <row r="20286" spans="10:12">
      <c r="J20286" s="2"/>
      <c r="K20286" s="2"/>
      <c r="L20286" s="2"/>
    </row>
    <row r="20287" spans="10:12">
      <c r="J20287" s="2"/>
      <c r="K20287" s="2"/>
      <c r="L20287" s="2"/>
    </row>
    <row r="20288" spans="10:12">
      <c r="J20288" s="2"/>
      <c r="K20288" s="2"/>
      <c r="L20288" s="2"/>
    </row>
    <row r="20289" spans="10:12">
      <c r="J20289" s="2"/>
      <c r="K20289" s="2"/>
      <c r="L20289" s="2"/>
    </row>
    <row r="20290" spans="10:12">
      <c r="J20290" s="2"/>
      <c r="K20290" s="2"/>
      <c r="L20290" s="2"/>
    </row>
    <row r="20291" spans="10:12">
      <c r="J20291" s="2"/>
      <c r="K20291" s="2"/>
      <c r="L20291" s="2"/>
    </row>
    <row r="20292" spans="10:12">
      <c r="J20292" s="2"/>
      <c r="K20292" s="2"/>
      <c r="L20292" s="2"/>
    </row>
    <row r="20293" spans="10:12">
      <c r="J20293" s="2"/>
      <c r="K20293" s="2"/>
      <c r="L20293" s="2"/>
    </row>
    <row r="20294" spans="10:12">
      <c r="J20294" s="2"/>
      <c r="K20294" s="2"/>
      <c r="L20294" s="2"/>
    </row>
    <row r="20295" spans="10:12">
      <c r="J20295" s="2"/>
      <c r="K20295" s="2"/>
      <c r="L20295" s="2"/>
    </row>
    <row r="20296" spans="10:12">
      <c r="J20296" s="2"/>
      <c r="K20296" s="2"/>
      <c r="L20296" s="2"/>
    </row>
    <row r="20297" spans="10:12">
      <c r="J20297" s="2"/>
      <c r="K20297" s="2"/>
      <c r="L20297" s="2"/>
    </row>
    <row r="20298" spans="10:12">
      <c r="J20298" s="2"/>
      <c r="K20298" s="2"/>
      <c r="L20298" s="2"/>
    </row>
    <row r="20299" spans="10:12">
      <c r="J20299" s="2"/>
      <c r="K20299" s="2"/>
      <c r="L20299" s="2"/>
    </row>
    <row r="20300" spans="10:12">
      <c r="J20300" s="2"/>
      <c r="K20300" s="2"/>
      <c r="L20300" s="2"/>
    </row>
    <row r="20301" spans="10:12">
      <c r="J20301" s="2"/>
      <c r="K20301" s="2"/>
      <c r="L20301" s="2"/>
    </row>
    <row r="20302" spans="10:12">
      <c r="J20302" s="2"/>
      <c r="K20302" s="2"/>
      <c r="L20302" s="2"/>
    </row>
    <row r="20303" spans="10:12">
      <c r="J20303" s="2"/>
      <c r="K20303" s="2"/>
      <c r="L20303" s="2"/>
    </row>
    <row r="20304" spans="10:12">
      <c r="J20304" s="2"/>
      <c r="K20304" s="2"/>
      <c r="L20304" s="2"/>
    </row>
    <row r="20305" spans="10:12">
      <c r="J20305" s="2"/>
      <c r="K20305" s="2"/>
      <c r="L20305" s="2"/>
    </row>
    <row r="20306" spans="10:12">
      <c r="J20306" s="2"/>
      <c r="K20306" s="2"/>
      <c r="L20306" s="2"/>
    </row>
    <row r="20307" spans="10:12">
      <c r="J20307" s="2"/>
      <c r="K20307" s="2"/>
      <c r="L20307" s="2"/>
    </row>
    <row r="20308" spans="10:12">
      <c r="J20308" s="2"/>
      <c r="K20308" s="2"/>
      <c r="L20308" s="2"/>
    </row>
    <row r="20309" spans="10:12">
      <c r="J20309" s="2"/>
      <c r="K20309" s="2"/>
      <c r="L20309" s="2"/>
    </row>
    <row r="20310" spans="10:12">
      <c r="J20310" s="2"/>
      <c r="K20310" s="2"/>
      <c r="L20310" s="2"/>
    </row>
    <row r="20311" spans="10:12">
      <c r="J20311" s="2"/>
      <c r="K20311" s="2"/>
      <c r="L20311" s="2"/>
    </row>
    <row r="20312" spans="10:12">
      <c r="J20312" s="2"/>
      <c r="K20312" s="2"/>
      <c r="L20312" s="2"/>
    </row>
    <row r="20313" spans="10:12">
      <c r="J20313" s="2"/>
      <c r="K20313" s="2"/>
      <c r="L20313" s="2"/>
    </row>
    <row r="20314" spans="10:12">
      <c r="J20314" s="2"/>
      <c r="K20314" s="2"/>
      <c r="L20314" s="2"/>
    </row>
    <row r="20315" spans="10:12">
      <c r="J20315" s="2"/>
      <c r="K20315" s="2"/>
      <c r="L20315" s="2"/>
    </row>
    <row r="20316" spans="10:12">
      <c r="J20316" s="2"/>
      <c r="K20316" s="2"/>
      <c r="L20316" s="2"/>
    </row>
    <row r="20317" spans="10:12">
      <c r="J20317" s="2"/>
      <c r="K20317" s="2"/>
      <c r="L20317" s="2"/>
    </row>
    <row r="20318" spans="10:12">
      <c r="J20318" s="2"/>
      <c r="K20318" s="2"/>
      <c r="L20318" s="2"/>
    </row>
    <row r="20319" spans="10:12">
      <c r="J20319" s="2"/>
      <c r="K20319" s="2"/>
      <c r="L20319" s="2"/>
    </row>
    <row r="20320" spans="10:12">
      <c r="J20320" s="2"/>
      <c r="K20320" s="2"/>
      <c r="L20320" s="2"/>
    </row>
    <row r="20321" spans="10:12">
      <c r="J20321" s="2"/>
      <c r="K20321" s="2"/>
      <c r="L20321" s="2"/>
    </row>
    <row r="20322" spans="10:12">
      <c r="J20322" s="2"/>
      <c r="K20322" s="2"/>
      <c r="L20322" s="2"/>
    </row>
    <row r="20323" spans="10:12">
      <c r="J20323" s="2"/>
      <c r="K20323" s="2"/>
      <c r="L20323" s="2"/>
    </row>
    <row r="20324" spans="10:12">
      <c r="J20324" s="2"/>
      <c r="K20324" s="2"/>
      <c r="L20324" s="2"/>
    </row>
    <row r="20325" spans="10:12">
      <c r="J20325" s="2"/>
      <c r="K20325" s="2"/>
      <c r="L20325" s="2"/>
    </row>
    <row r="20326" spans="10:12">
      <c r="J20326" s="2"/>
      <c r="K20326" s="2"/>
      <c r="L20326" s="2"/>
    </row>
    <row r="20327" spans="10:12">
      <c r="J20327" s="2"/>
      <c r="K20327" s="2"/>
      <c r="L20327" s="2"/>
    </row>
    <row r="20328" spans="10:12">
      <c r="J20328" s="2"/>
      <c r="K20328" s="2"/>
      <c r="L20328" s="2"/>
    </row>
    <row r="20329" spans="10:12">
      <c r="J20329" s="2"/>
      <c r="K20329" s="2"/>
      <c r="L20329" s="2"/>
    </row>
    <row r="20330" spans="10:12">
      <c r="J20330" s="2"/>
      <c r="K20330" s="2"/>
      <c r="L20330" s="2"/>
    </row>
    <row r="20331" spans="10:12">
      <c r="J20331" s="2"/>
      <c r="K20331" s="2"/>
      <c r="L20331" s="2"/>
    </row>
    <row r="20332" spans="10:12">
      <c r="J20332" s="2"/>
      <c r="K20332" s="2"/>
      <c r="L20332" s="2"/>
    </row>
    <row r="20333" spans="10:12">
      <c r="J20333" s="2"/>
      <c r="K20333" s="2"/>
      <c r="L20333" s="2"/>
    </row>
    <row r="20334" spans="10:12">
      <c r="J20334" s="2"/>
      <c r="K20334" s="2"/>
      <c r="L20334" s="2"/>
    </row>
    <row r="20335" spans="10:12">
      <c r="J20335" s="2"/>
      <c r="K20335" s="2"/>
      <c r="L20335" s="2"/>
    </row>
    <row r="20336" spans="10:12">
      <c r="J20336" s="2"/>
      <c r="K20336" s="2"/>
      <c r="L20336" s="2"/>
    </row>
    <row r="20337" spans="10:12">
      <c r="J20337" s="2"/>
      <c r="K20337" s="2"/>
      <c r="L20337" s="2"/>
    </row>
    <row r="20338" spans="10:12">
      <c r="J20338" s="2"/>
      <c r="K20338" s="2"/>
      <c r="L20338" s="2"/>
    </row>
    <row r="20339" spans="10:12">
      <c r="J20339" s="2"/>
      <c r="K20339" s="2"/>
      <c r="L20339" s="2"/>
    </row>
    <row r="20340" spans="10:12">
      <c r="J20340" s="2"/>
      <c r="K20340" s="2"/>
      <c r="L20340" s="2"/>
    </row>
    <row r="20341" spans="10:12">
      <c r="J20341" s="2"/>
      <c r="K20341" s="2"/>
      <c r="L20341" s="2"/>
    </row>
    <row r="20342" spans="10:12">
      <c r="J20342" s="2"/>
      <c r="K20342" s="2"/>
      <c r="L20342" s="2"/>
    </row>
    <row r="20343" spans="10:12">
      <c r="J20343" s="2"/>
      <c r="K20343" s="2"/>
      <c r="L20343" s="2"/>
    </row>
    <row r="20344" spans="10:12">
      <c r="J20344" s="2"/>
      <c r="K20344" s="2"/>
      <c r="L20344" s="2"/>
    </row>
    <row r="20345" spans="10:12">
      <c r="J20345" s="2"/>
      <c r="K20345" s="2"/>
      <c r="L20345" s="2"/>
    </row>
    <row r="20346" spans="10:12">
      <c r="J20346" s="2"/>
      <c r="K20346" s="2"/>
      <c r="L20346" s="2"/>
    </row>
    <row r="20347" spans="10:12">
      <c r="J20347" s="2"/>
      <c r="K20347" s="2"/>
      <c r="L20347" s="2"/>
    </row>
    <row r="20348" spans="10:12">
      <c r="J20348" s="2"/>
      <c r="K20348" s="2"/>
      <c r="L20348" s="2"/>
    </row>
    <row r="20349" spans="10:12">
      <c r="J20349" s="2"/>
      <c r="K20349" s="2"/>
      <c r="L20349" s="2"/>
    </row>
    <row r="20350" spans="10:12">
      <c r="J20350" s="2"/>
      <c r="K20350" s="2"/>
      <c r="L20350" s="2"/>
    </row>
    <row r="20351" spans="10:12">
      <c r="J20351" s="2"/>
      <c r="K20351" s="2"/>
      <c r="L20351" s="2"/>
    </row>
    <row r="20352" spans="10:12">
      <c r="J20352" s="2"/>
      <c r="K20352" s="2"/>
      <c r="L20352" s="2"/>
    </row>
    <row r="20353" spans="10:12">
      <c r="J20353" s="2"/>
      <c r="K20353" s="2"/>
      <c r="L20353" s="2"/>
    </row>
    <row r="20354" spans="10:12">
      <c r="J20354" s="2"/>
      <c r="K20354" s="2"/>
      <c r="L20354" s="2"/>
    </row>
    <row r="20355" spans="10:12">
      <c r="J20355" s="2"/>
      <c r="K20355" s="2"/>
      <c r="L20355" s="2"/>
    </row>
    <row r="20356" spans="10:12">
      <c r="J20356" s="2"/>
      <c r="K20356" s="2"/>
      <c r="L20356" s="2"/>
    </row>
    <row r="20357" spans="10:12">
      <c r="J20357" s="2"/>
      <c r="K20357" s="2"/>
      <c r="L20357" s="2"/>
    </row>
    <row r="20358" spans="10:12">
      <c r="J20358" s="2"/>
      <c r="K20358" s="2"/>
      <c r="L20358" s="2"/>
    </row>
    <row r="20359" spans="10:12">
      <c r="J20359" s="2"/>
      <c r="K20359" s="2"/>
      <c r="L20359" s="2"/>
    </row>
    <row r="20360" spans="10:12">
      <c r="J20360" s="2"/>
      <c r="K20360" s="2"/>
      <c r="L20360" s="2"/>
    </row>
    <row r="20361" spans="10:12">
      <c r="J20361" s="2"/>
      <c r="K20361" s="2"/>
      <c r="L20361" s="2"/>
    </row>
    <row r="20362" spans="10:12">
      <c r="J20362" s="2"/>
      <c r="K20362" s="2"/>
      <c r="L20362" s="2"/>
    </row>
    <row r="20363" spans="10:12">
      <c r="J20363" s="2"/>
      <c r="K20363" s="2"/>
      <c r="L20363" s="2"/>
    </row>
    <row r="20364" spans="10:12">
      <c r="J20364" s="2"/>
      <c r="K20364" s="2"/>
      <c r="L20364" s="2"/>
    </row>
    <row r="20365" spans="10:12">
      <c r="J20365" s="2"/>
      <c r="K20365" s="2"/>
      <c r="L20365" s="2"/>
    </row>
    <row r="20366" spans="10:12">
      <c r="J20366" s="2"/>
      <c r="K20366" s="2"/>
      <c r="L20366" s="2"/>
    </row>
    <row r="20367" spans="10:12">
      <c r="J20367" s="2"/>
      <c r="K20367" s="2"/>
      <c r="L20367" s="2"/>
    </row>
    <row r="20368" spans="10:12">
      <c r="J20368" s="2"/>
      <c r="K20368" s="2"/>
      <c r="L20368" s="2"/>
    </row>
    <row r="20369" spans="10:12">
      <c r="J20369" s="2"/>
      <c r="K20369" s="2"/>
      <c r="L20369" s="2"/>
    </row>
    <row r="20370" spans="10:12">
      <c r="J20370" s="2"/>
      <c r="K20370" s="2"/>
      <c r="L20370" s="2"/>
    </row>
    <row r="20371" spans="10:12">
      <c r="J20371" s="2"/>
      <c r="K20371" s="2"/>
      <c r="L20371" s="2"/>
    </row>
    <row r="20372" spans="10:12">
      <c r="J20372" s="2"/>
      <c r="K20372" s="2"/>
      <c r="L20372" s="2"/>
    </row>
    <row r="20373" spans="10:12">
      <c r="J20373" s="2"/>
      <c r="K20373" s="2"/>
      <c r="L20373" s="2"/>
    </row>
    <row r="20374" spans="10:12">
      <c r="J20374" s="2"/>
      <c r="K20374" s="2"/>
      <c r="L20374" s="2"/>
    </row>
    <row r="20375" spans="10:12">
      <c r="J20375" s="2"/>
      <c r="K20375" s="2"/>
      <c r="L20375" s="2"/>
    </row>
    <row r="20376" spans="10:12">
      <c r="J20376" s="2"/>
      <c r="K20376" s="2"/>
      <c r="L20376" s="2"/>
    </row>
    <row r="20377" spans="10:12">
      <c r="J20377" s="2"/>
      <c r="K20377" s="2"/>
      <c r="L20377" s="2"/>
    </row>
    <row r="20378" spans="10:12">
      <c r="J20378" s="2"/>
      <c r="K20378" s="2"/>
      <c r="L20378" s="2"/>
    </row>
    <row r="20379" spans="10:12">
      <c r="J20379" s="2"/>
      <c r="K20379" s="2"/>
      <c r="L20379" s="2"/>
    </row>
    <row r="20380" spans="10:12">
      <c r="J20380" s="2"/>
      <c r="K20380" s="2"/>
      <c r="L20380" s="2"/>
    </row>
    <row r="20381" spans="10:12">
      <c r="J20381" s="2"/>
      <c r="K20381" s="2"/>
      <c r="L20381" s="2"/>
    </row>
    <row r="20382" spans="10:12">
      <c r="J20382" s="2"/>
      <c r="K20382" s="2"/>
      <c r="L20382" s="2"/>
    </row>
    <row r="20383" spans="10:12">
      <c r="J20383" s="2"/>
      <c r="K20383" s="2"/>
      <c r="L20383" s="2"/>
    </row>
    <row r="20384" spans="10:12">
      <c r="J20384" s="2"/>
      <c r="K20384" s="2"/>
      <c r="L20384" s="2"/>
    </row>
    <row r="20385" spans="10:12">
      <c r="J20385" s="2"/>
      <c r="K20385" s="2"/>
      <c r="L20385" s="2"/>
    </row>
    <row r="20386" spans="10:12">
      <c r="J20386" s="2"/>
      <c r="K20386" s="2"/>
      <c r="L20386" s="2"/>
    </row>
    <row r="20387" spans="10:12">
      <c r="J20387" s="2"/>
      <c r="K20387" s="2"/>
      <c r="L20387" s="2"/>
    </row>
    <row r="20388" spans="10:12">
      <c r="J20388" s="2"/>
      <c r="K20388" s="2"/>
      <c r="L20388" s="2"/>
    </row>
    <row r="20389" spans="10:12">
      <c r="J20389" s="2"/>
      <c r="K20389" s="2"/>
      <c r="L20389" s="2"/>
    </row>
    <row r="20390" spans="10:12">
      <c r="J20390" s="2"/>
      <c r="K20390" s="2"/>
      <c r="L20390" s="2"/>
    </row>
    <row r="20391" spans="10:12">
      <c r="J20391" s="2"/>
      <c r="K20391" s="2"/>
      <c r="L20391" s="2"/>
    </row>
    <row r="20392" spans="10:12">
      <c r="J20392" s="2"/>
      <c r="K20392" s="2"/>
      <c r="L20392" s="2"/>
    </row>
    <row r="20393" spans="10:12">
      <c r="J20393" s="2"/>
      <c r="K20393" s="2"/>
      <c r="L20393" s="2"/>
    </row>
    <row r="20394" spans="10:12">
      <c r="J20394" s="2"/>
      <c r="K20394" s="2"/>
      <c r="L20394" s="2"/>
    </row>
    <row r="20395" spans="10:12">
      <c r="J20395" s="2"/>
      <c r="K20395" s="2"/>
      <c r="L20395" s="2"/>
    </row>
    <row r="20396" spans="10:12">
      <c r="J20396" s="2"/>
      <c r="K20396" s="2"/>
      <c r="L20396" s="2"/>
    </row>
    <row r="20397" spans="10:12">
      <c r="J20397" s="2"/>
      <c r="K20397" s="2"/>
      <c r="L20397" s="2"/>
    </row>
    <row r="20398" spans="10:12">
      <c r="J20398" s="2"/>
      <c r="K20398" s="2"/>
      <c r="L20398" s="2"/>
    </row>
    <row r="20399" spans="10:12">
      <c r="J20399" s="2"/>
      <c r="K20399" s="2"/>
      <c r="L20399" s="2"/>
    </row>
    <row r="20400" spans="10:12">
      <c r="J20400" s="2"/>
      <c r="K20400" s="2"/>
      <c r="L20400" s="2"/>
    </row>
    <row r="20401" spans="10:12">
      <c r="J20401" s="2"/>
      <c r="K20401" s="2"/>
      <c r="L20401" s="2"/>
    </row>
    <row r="20402" spans="10:12">
      <c r="J20402" s="2"/>
      <c r="K20402" s="2"/>
      <c r="L20402" s="2"/>
    </row>
    <row r="20403" spans="10:12">
      <c r="J20403" s="2"/>
      <c r="K20403" s="2"/>
      <c r="L20403" s="2"/>
    </row>
    <row r="20404" spans="10:12">
      <c r="J20404" s="2"/>
      <c r="K20404" s="2"/>
      <c r="L20404" s="2"/>
    </row>
    <row r="20405" spans="10:12">
      <c r="J20405" s="2"/>
      <c r="K20405" s="2"/>
      <c r="L20405" s="2"/>
    </row>
    <row r="20406" spans="10:12">
      <c r="J20406" s="2"/>
      <c r="K20406" s="2"/>
      <c r="L20406" s="2"/>
    </row>
    <row r="20407" spans="10:12">
      <c r="J20407" s="2"/>
      <c r="K20407" s="2"/>
      <c r="L20407" s="2"/>
    </row>
    <row r="20408" spans="10:12">
      <c r="J20408" s="2"/>
      <c r="K20408" s="2"/>
      <c r="L20408" s="2"/>
    </row>
    <row r="20409" spans="10:12">
      <c r="J20409" s="2"/>
      <c r="K20409" s="2"/>
      <c r="L20409" s="2"/>
    </row>
    <row r="20410" spans="10:12">
      <c r="J20410" s="2"/>
      <c r="K20410" s="2"/>
      <c r="L20410" s="2"/>
    </row>
    <row r="20411" spans="10:12">
      <c r="J20411" s="2"/>
      <c r="K20411" s="2"/>
      <c r="L20411" s="2"/>
    </row>
    <row r="20412" spans="10:12">
      <c r="J20412" s="2"/>
      <c r="K20412" s="2"/>
      <c r="L20412" s="2"/>
    </row>
    <row r="20413" spans="10:12">
      <c r="J20413" s="2"/>
      <c r="K20413" s="2"/>
      <c r="L20413" s="2"/>
    </row>
    <row r="20414" spans="10:12">
      <c r="J20414" s="2"/>
      <c r="K20414" s="2"/>
      <c r="L20414" s="2"/>
    </row>
    <row r="20415" spans="10:12">
      <c r="J20415" s="2"/>
      <c r="K20415" s="2"/>
      <c r="L20415" s="2"/>
    </row>
    <row r="20416" spans="10:12">
      <c r="J20416" s="2"/>
      <c r="K20416" s="2"/>
      <c r="L20416" s="2"/>
    </row>
    <row r="20417" spans="10:12">
      <c r="J20417" s="2"/>
      <c r="K20417" s="2"/>
      <c r="L20417" s="2"/>
    </row>
    <row r="20418" spans="10:12">
      <c r="J20418" s="2"/>
      <c r="K20418" s="2"/>
      <c r="L20418" s="2"/>
    </row>
    <row r="20419" spans="10:12">
      <c r="J20419" s="2"/>
      <c r="K20419" s="2"/>
      <c r="L20419" s="2"/>
    </row>
    <row r="20420" spans="10:12">
      <c r="J20420" s="2"/>
      <c r="K20420" s="2"/>
      <c r="L20420" s="2"/>
    </row>
    <row r="20421" spans="10:12">
      <c r="J20421" s="2"/>
      <c r="K20421" s="2"/>
      <c r="L20421" s="2"/>
    </row>
    <row r="20422" spans="10:12">
      <c r="J20422" s="2"/>
      <c r="K20422" s="2"/>
      <c r="L20422" s="2"/>
    </row>
    <row r="20423" spans="10:12">
      <c r="J20423" s="2"/>
      <c r="K20423" s="2"/>
      <c r="L20423" s="2"/>
    </row>
    <row r="20424" spans="10:12">
      <c r="J20424" s="2"/>
      <c r="K20424" s="2"/>
      <c r="L20424" s="2"/>
    </row>
    <row r="20425" spans="10:12">
      <c r="J20425" s="2"/>
      <c r="K20425" s="2"/>
      <c r="L20425" s="2"/>
    </row>
    <row r="20426" spans="10:12">
      <c r="J20426" s="2"/>
      <c r="K20426" s="2"/>
      <c r="L20426" s="2"/>
    </row>
    <row r="20427" spans="10:12">
      <c r="J20427" s="2"/>
      <c r="K20427" s="2"/>
      <c r="L20427" s="2"/>
    </row>
    <row r="20428" spans="10:12">
      <c r="J20428" s="2"/>
      <c r="K20428" s="2"/>
      <c r="L20428" s="2"/>
    </row>
    <row r="20429" spans="10:12">
      <c r="J20429" s="2"/>
      <c r="K20429" s="2"/>
      <c r="L20429" s="2"/>
    </row>
    <row r="20430" spans="10:12">
      <c r="J20430" s="2"/>
      <c r="K20430" s="2"/>
      <c r="L20430" s="2"/>
    </row>
    <row r="20431" spans="10:12">
      <c r="J20431" s="2"/>
      <c r="K20431" s="2"/>
      <c r="L20431" s="2"/>
    </row>
    <row r="20432" spans="10:12">
      <c r="J20432" s="2"/>
      <c r="K20432" s="2"/>
      <c r="L20432" s="2"/>
    </row>
    <row r="20433" spans="10:12">
      <c r="J20433" s="2"/>
      <c r="K20433" s="2"/>
      <c r="L20433" s="2"/>
    </row>
    <row r="20434" spans="10:12">
      <c r="J20434" s="2"/>
      <c r="K20434" s="2"/>
      <c r="L20434" s="2"/>
    </row>
    <row r="20435" spans="10:12">
      <c r="J20435" s="2"/>
      <c r="K20435" s="2"/>
      <c r="L20435" s="2"/>
    </row>
    <row r="20436" spans="10:12">
      <c r="J20436" s="2"/>
      <c r="K20436" s="2"/>
      <c r="L20436" s="2"/>
    </row>
    <row r="20437" spans="10:12">
      <c r="J20437" s="2"/>
      <c r="K20437" s="2"/>
      <c r="L20437" s="2"/>
    </row>
    <row r="20438" spans="10:12">
      <c r="J20438" s="2"/>
      <c r="K20438" s="2"/>
      <c r="L20438" s="2"/>
    </row>
    <row r="20439" spans="10:12">
      <c r="J20439" s="2"/>
      <c r="K20439" s="2"/>
      <c r="L20439" s="2"/>
    </row>
    <row r="20440" spans="10:12">
      <c r="J20440" s="2"/>
      <c r="K20440" s="2"/>
      <c r="L20440" s="2"/>
    </row>
    <row r="20441" spans="10:12">
      <c r="J20441" s="2"/>
      <c r="K20441" s="2"/>
      <c r="L20441" s="2"/>
    </row>
    <row r="20442" spans="10:12">
      <c r="J20442" s="2"/>
      <c r="K20442" s="2"/>
      <c r="L20442" s="2"/>
    </row>
    <row r="20443" spans="10:12">
      <c r="J20443" s="2"/>
      <c r="K20443" s="2"/>
      <c r="L20443" s="2"/>
    </row>
    <row r="20444" spans="10:12">
      <c r="J20444" s="2"/>
      <c r="K20444" s="2"/>
      <c r="L20444" s="2"/>
    </row>
    <row r="20445" spans="10:12">
      <c r="J20445" s="2"/>
      <c r="K20445" s="2"/>
      <c r="L20445" s="2"/>
    </row>
    <row r="20446" spans="10:12">
      <c r="J20446" s="2"/>
      <c r="K20446" s="2"/>
      <c r="L20446" s="2"/>
    </row>
    <row r="20447" spans="10:12">
      <c r="J20447" s="2"/>
      <c r="K20447" s="2"/>
      <c r="L20447" s="2"/>
    </row>
    <row r="20448" spans="10:12">
      <c r="J20448" s="2"/>
      <c r="K20448" s="2"/>
      <c r="L20448" s="2"/>
    </row>
    <row r="20449" spans="10:12">
      <c r="J20449" s="2"/>
      <c r="K20449" s="2"/>
      <c r="L20449" s="2"/>
    </row>
    <row r="20450" spans="10:12">
      <c r="J20450" s="2"/>
      <c r="K20450" s="2"/>
      <c r="L20450" s="2"/>
    </row>
    <row r="20451" spans="10:12">
      <c r="J20451" s="2"/>
      <c r="K20451" s="2"/>
      <c r="L20451" s="2"/>
    </row>
    <row r="20452" spans="10:12">
      <c r="J20452" s="2"/>
      <c r="K20452" s="2"/>
      <c r="L20452" s="2"/>
    </row>
    <row r="20453" spans="10:12">
      <c r="J20453" s="2"/>
      <c r="K20453" s="2"/>
      <c r="L20453" s="2"/>
    </row>
    <row r="20454" spans="10:12">
      <c r="J20454" s="2"/>
      <c r="K20454" s="2"/>
      <c r="L20454" s="2"/>
    </row>
    <row r="20455" spans="10:12">
      <c r="J20455" s="2"/>
      <c r="K20455" s="2"/>
      <c r="L20455" s="2"/>
    </row>
    <row r="20456" spans="10:12">
      <c r="J20456" s="2"/>
      <c r="K20456" s="2"/>
      <c r="L20456" s="2"/>
    </row>
    <row r="20457" spans="10:12">
      <c r="J20457" s="2"/>
      <c r="K20457" s="2"/>
      <c r="L20457" s="2"/>
    </row>
    <row r="20458" spans="10:12">
      <c r="J20458" s="2"/>
      <c r="K20458" s="2"/>
      <c r="L20458" s="2"/>
    </row>
    <row r="20459" spans="10:12">
      <c r="J20459" s="2"/>
      <c r="K20459" s="2"/>
      <c r="L20459" s="2"/>
    </row>
    <row r="20460" spans="10:12">
      <c r="J20460" s="2"/>
      <c r="K20460" s="2"/>
      <c r="L20460" s="2"/>
    </row>
    <row r="20461" spans="10:12">
      <c r="J20461" s="2"/>
      <c r="K20461" s="2"/>
      <c r="L20461" s="2"/>
    </row>
    <row r="20462" spans="10:12">
      <c r="J20462" s="2"/>
      <c r="K20462" s="2"/>
      <c r="L20462" s="2"/>
    </row>
    <row r="20463" spans="10:12">
      <c r="J20463" s="2"/>
      <c r="K20463" s="2"/>
      <c r="L20463" s="2"/>
    </row>
    <row r="20464" spans="10:12">
      <c r="J20464" s="2"/>
      <c r="K20464" s="2"/>
      <c r="L20464" s="2"/>
    </row>
    <row r="20465" spans="10:12">
      <c r="J20465" s="2"/>
      <c r="K20465" s="2"/>
      <c r="L20465" s="2"/>
    </row>
    <row r="20466" spans="10:12">
      <c r="J20466" s="2"/>
      <c r="K20466" s="2"/>
      <c r="L20466" s="2"/>
    </row>
    <row r="20467" spans="10:12">
      <c r="J20467" s="2"/>
      <c r="K20467" s="2"/>
      <c r="L20467" s="2"/>
    </row>
    <row r="20468" spans="10:12">
      <c r="J20468" s="2"/>
      <c r="K20468" s="2"/>
      <c r="L20468" s="2"/>
    </row>
    <row r="20469" spans="10:12">
      <c r="J20469" s="2"/>
      <c r="K20469" s="2"/>
      <c r="L20469" s="2"/>
    </row>
    <row r="20470" spans="10:12">
      <c r="J20470" s="2"/>
      <c r="K20470" s="2"/>
      <c r="L20470" s="2"/>
    </row>
    <row r="20471" spans="10:12">
      <c r="J20471" s="2"/>
      <c r="K20471" s="2"/>
      <c r="L20471" s="2"/>
    </row>
    <row r="20472" spans="10:12">
      <c r="J20472" s="2"/>
      <c r="K20472" s="2"/>
      <c r="L20472" s="2"/>
    </row>
    <row r="20473" spans="10:12">
      <c r="J20473" s="2"/>
      <c r="K20473" s="2"/>
      <c r="L20473" s="2"/>
    </row>
    <row r="20474" spans="10:12">
      <c r="J20474" s="2"/>
      <c r="K20474" s="2"/>
      <c r="L20474" s="2"/>
    </row>
    <row r="20475" spans="10:12">
      <c r="J20475" s="2"/>
      <c r="K20475" s="2"/>
      <c r="L20475" s="2"/>
    </row>
    <row r="20476" spans="10:12">
      <c r="J20476" s="2"/>
      <c r="K20476" s="2"/>
      <c r="L20476" s="2"/>
    </row>
    <row r="20477" spans="10:12">
      <c r="J20477" s="2"/>
      <c r="K20477" s="2"/>
      <c r="L20477" s="2"/>
    </row>
    <row r="20478" spans="10:12">
      <c r="J20478" s="2"/>
      <c r="K20478" s="2"/>
      <c r="L20478" s="2"/>
    </row>
    <row r="20479" spans="10:12">
      <c r="J20479" s="2"/>
      <c r="K20479" s="2"/>
      <c r="L20479" s="2"/>
    </row>
    <row r="20480" spans="10:12">
      <c r="J20480" s="2"/>
      <c r="K20480" s="2"/>
      <c r="L20480" s="2"/>
    </row>
    <row r="20481" spans="10:12">
      <c r="J20481" s="2"/>
      <c r="K20481" s="2"/>
      <c r="L20481" s="2"/>
    </row>
    <row r="20482" spans="10:12">
      <c r="J20482" s="2"/>
      <c r="K20482" s="2"/>
      <c r="L20482" s="2"/>
    </row>
    <row r="20483" spans="10:12">
      <c r="J20483" s="2"/>
      <c r="K20483" s="2"/>
      <c r="L20483" s="2"/>
    </row>
    <row r="20484" spans="10:12">
      <c r="J20484" s="2"/>
      <c r="K20484" s="2"/>
      <c r="L20484" s="2"/>
    </row>
    <row r="20485" spans="10:12">
      <c r="J20485" s="2"/>
      <c r="K20485" s="2"/>
      <c r="L20485" s="2"/>
    </row>
    <row r="20486" spans="10:12">
      <c r="J20486" s="2"/>
      <c r="K20486" s="2"/>
      <c r="L20486" s="2"/>
    </row>
    <row r="20487" spans="10:12">
      <c r="J20487" s="2"/>
      <c r="K20487" s="2"/>
      <c r="L20487" s="2"/>
    </row>
    <row r="20488" spans="10:12">
      <c r="J20488" s="2"/>
      <c r="K20488" s="2"/>
      <c r="L20488" s="2"/>
    </row>
    <row r="20489" spans="10:12">
      <c r="J20489" s="2"/>
      <c r="K20489" s="2"/>
      <c r="L20489" s="2"/>
    </row>
    <row r="20490" spans="10:12">
      <c r="J20490" s="2"/>
      <c r="K20490" s="2"/>
      <c r="L20490" s="2"/>
    </row>
    <row r="20491" spans="10:12">
      <c r="J20491" s="2"/>
      <c r="K20491" s="2"/>
      <c r="L20491" s="2"/>
    </row>
    <row r="20492" spans="10:12">
      <c r="J20492" s="2"/>
      <c r="K20492" s="2"/>
      <c r="L20492" s="2"/>
    </row>
    <row r="20493" spans="10:12">
      <c r="J20493" s="2"/>
      <c r="K20493" s="2"/>
      <c r="L20493" s="2"/>
    </row>
    <row r="20494" spans="10:12">
      <c r="J20494" s="2"/>
      <c r="K20494" s="2"/>
      <c r="L20494" s="2"/>
    </row>
    <row r="20495" spans="10:12">
      <c r="J20495" s="2"/>
      <c r="K20495" s="2"/>
      <c r="L20495" s="2"/>
    </row>
    <row r="20496" spans="10:12">
      <c r="J20496" s="2"/>
      <c r="K20496" s="2"/>
      <c r="L20496" s="2"/>
    </row>
    <row r="20497" spans="10:12">
      <c r="J20497" s="2"/>
      <c r="K20497" s="2"/>
      <c r="L20497" s="2"/>
    </row>
    <row r="20498" spans="10:12">
      <c r="J20498" s="2"/>
      <c r="K20498" s="2"/>
      <c r="L20498" s="2"/>
    </row>
    <row r="20499" spans="10:12">
      <c r="J20499" s="2"/>
      <c r="K20499" s="2"/>
      <c r="L20499" s="2"/>
    </row>
    <row r="20500" spans="10:12">
      <c r="J20500" s="2"/>
      <c r="K20500" s="2"/>
      <c r="L20500" s="2"/>
    </row>
    <row r="20501" spans="10:12">
      <c r="J20501" s="2"/>
      <c r="K20501" s="2"/>
      <c r="L20501" s="2"/>
    </row>
    <row r="20502" spans="10:12">
      <c r="J20502" s="2"/>
      <c r="K20502" s="2"/>
      <c r="L20502" s="2"/>
    </row>
    <row r="20503" spans="10:12">
      <c r="J20503" s="2"/>
      <c r="K20503" s="2"/>
      <c r="L20503" s="2"/>
    </row>
    <row r="20504" spans="10:12">
      <c r="J20504" s="2"/>
      <c r="K20504" s="2"/>
      <c r="L20504" s="2"/>
    </row>
    <row r="20505" spans="10:12">
      <c r="J20505" s="2"/>
      <c r="K20505" s="2"/>
      <c r="L20505" s="2"/>
    </row>
    <row r="20506" spans="10:12">
      <c r="J20506" s="2"/>
      <c r="K20506" s="2"/>
      <c r="L20506" s="2"/>
    </row>
    <row r="20507" spans="10:12">
      <c r="J20507" s="2"/>
      <c r="K20507" s="2"/>
      <c r="L20507" s="2"/>
    </row>
    <row r="20508" spans="10:12">
      <c r="J20508" s="2"/>
      <c r="K20508" s="2"/>
      <c r="L20508" s="2"/>
    </row>
    <row r="20509" spans="10:12">
      <c r="J20509" s="2"/>
      <c r="K20509" s="2"/>
      <c r="L20509" s="2"/>
    </row>
    <row r="20510" spans="10:12">
      <c r="J20510" s="2"/>
      <c r="K20510" s="2"/>
      <c r="L20510" s="2"/>
    </row>
    <row r="20511" spans="10:12">
      <c r="J20511" s="2"/>
      <c r="K20511" s="2"/>
      <c r="L20511" s="2"/>
    </row>
    <row r="20512" spans="10:12">
      <c r="J20512" s="2"/>
      <c r="K20512" s="2"/>
      <c r="L20512" s="2"/>
    </row>
    <row r="20513" spans="10:12">
      <c r="J20513" s="2"/>
      <c r="K20513" s="2"/>
      <c r="L20513" s="2"/>
    </row>
    <row r="20514" spans="10:12">
      <c r="J20514" s="2"/>
      <c r="K20514" s="2"/>
      <c r="L20514" s="2"/>
    </row>
    <row r="20515" spans="10:12">
      <c r="J20515" s="2"/>
      <c r="K20515" s="2"/>
      <c r="L20515" s="2"/>
    </row>
    <row r="20516" spans="10:12">
      <c r="J20516" s="2"/>
      <c r="K20516" s="2"/>
      <c r="L20516" s="2"/>
    </row>
    <row r="20517" spans="10:12">
      <c r="J20517" s="2"/>
      <c r="K20517" s="2"/>
      <c r="L20517" s="2"/>
    </row>
    <row r="20518" spans="10:12">
      <c r="J20518" s="2"/>
      <c r="K20518" s="2"/>
      <c r="L20518" s="2"/>
    </row>
    <row r="20519" spans="10:12">
      <c r="J20519" s="2"/>
      <c r="K20519" s="2"/>
      <c r="L20519" s="2"/>
    </row>
    <row r="20520" spans="10:12">
      <c r="J20520" s="2"/>
      <c r="K20520" s="2"/>
      <c r="L20520" s="2"/>
    </row>
    <row r="20521" spans="10:12">
      <c r="J20521" s="2"/>
      <c r="K20521" s="2"/>
      <c r="L20521" s="2"/>
    </row>
    <row r="20522" spans="10:12">
      <c r="J20522" s="2"/>
      <c r="K20522" s="2"/>
      <c r="L20522" s="2"/>
    </row>
    <row r="20523" spans="10:12">
      <c r="J20523" s="2"/>
      <c r="K20523" s="2"/>
      <c r="L20523" s="2"/>
    </row>
    <row r="20524" spans="10:12">
      <c r="J20524" s="2"/>
      <c r="K20524" s="2"/>
      <c r="L20524" s="2"/>
    </row>
    <row r="20525" spans="10:12">
      <c r="J20525" s="2"/>
      <c r="K20525" s="2"/>
      <c r="L20525" s="2"/>
    </row>
    <row r="20526" spans="10:12">
      <c r="J20526" s="2"/>
      <c r="K20526" s="2"/>
      <c r="L20526" s="2"/>
    </row>
    <row r="20527" spans="10:12">
      <c r="J20527" s="2"/>
      <c r="K20527" s="2"/>
      <c r="L20527" s="2"/>
    </row>
    <row r="20528" spans="10:12">
      <c r="J20528" s="2"/>
      <c r="K20528" s="2"/>
      <c r="L20528" s="2"/>
    </row>
    <row r="20529" spans="10:12">
      <c r="J20529" s="2"/>
      <c r="K20529" s="2"/>
      <c r="L20529" s="2"/>
    </row>
    <row r="20530" spans="10:12">
      <c r="J20530" s="2"/>
      <c r="K20530" s="2"/>
      <c r="L20530" s="2"/>
    </row>
    <row r="20531" spans="10:12">
      <c r="J20531" s="2"/>
      <c r="K20531" s="2"/>
      <c r="L20531" s="2"/>
    </row>
    <row r="20532" spans="10:12">
      <c r="J20532" s="2"/>
      <c r="K20532" s="2"/>
      <c r="L20532" s="2"/>
    </row>
    <row r="20533" spans="10:12">
      <c r="J20533" s="2"/>
      <c r="K20533" s="2"/>
      <c r="L20533" s="2"/>
    </row>
    <row r="20534" spans="10:12">
      <c r="J20534" s="2"/>
      <c r="K20534" s="2"/>
      <c r="L20534" s="2"/>
    </row>
    <row r="20535" spans="10:12">
      <c r="J20535" s="2"/>
      <c r="K20535" s="2"/>
      <c r="L20535" s="2"/>
    </row>
    <row r="20536" spans="10:12">
      <c r="J20536" s="2"/>
      <c r="K20536" s="2"/>
      <c r="L20536" s="2"/>
    </row>
    <row r="20537" spans="10:12">
      <c r="J20537" s="2"/>
      <c r="K20537" s="2"/>
      <c r="L20537" s="2"/>
    </row>
    <row r="20538" spans="10:12">
      <c r="J20538" s="2"/>
      <c r="K20538" s="2"/>
      <c r="L20538" s="2"/>
    </row>
    <row r="20539" spans="10:12">
      <c r="J20539" s="2"/>
      <c r="K20539" s="2"/>
      <c r="L20539" s="2"/>
    </row>
    <row r="20540" spans="10:12">
      <c r="J20540" s="2"/>
      <c r="K20540" s="2"/>
      <c r="L20540" s="2"/>
    </row>
    <row r="20541" spans="10:12">
      <c r="J20541" s="2"/>
      <c r="K20541" s="2"/>
      <c r="L20541" s="2"/>
    </row>
    <row r="20542" spans="10:12">
      <c r="J20542" s="2"/>
      <c r="K20542" s="2"/>
      <c r="L20542" s="2"/>
    </row>
    <row r="20543" spans="10:12">
      <c r="J20543" s="2"/>
      <c r="K20543" s="2"/>
      <c r="L20543" s="2"/>
    </row>
    <row r="20544" spans="10:12">
      <c r="J20544" s="2"/>
      <c r="K20544" s="2"/>
      <c r="L20544" s="2"/>
    </row>
    <row r="20545" spans="10:12">
      <c r="J20545" s="2"/>
      <c r="K20545" s="2"/>
      <c r="L20545" s="2"/>
    </row>
    <row r="20546" spans="10:12">
      <c r="J20546" s="2"/>
      <c r="K20546" s="2"/>
      <c r="L20546" s="2"/>
    </row>
    <row r="20547" spans="10:12">
      <c r="J20547" s="2"/>
      <c r="K20547" s="2"/>
      <c r="L20547" s="2"/>
    </row>
    <row r="20548" spans="10:12">
      <c r="J20548" s="2"/>
      <c r="K20548" s="2"/>
      <c r="L20548" s="2"/>
    </row>
    <row r="20549" spans="10:12">
      <c r="J20549" s="2"/>
      <c r="K20549" s="2"/>
      <c r="L20549" s="2"/>
    </row>
    <row r="20550" spans="10:12">
      <c r="J20550" s="2"/>
      <c r="K20550" s="2"/>
      <c r="L20550" s="2"/>
    </row>
    <row r="20551" spans="10:12">
      <c r="J20551" s="2"/>
      <c r="K20551" s="2"/>
      <c r="L20551" s="2"/>
    </row>
    <row r="20552" spans="10:12">
      <c r="J20552" s="2"/>
      <c r="K20552" s="2"/>
      <c r="L20552" s="2"/>
    </row>
    <row r="20553" spans="10:12">
      <c r="J20553" s="2"/>
      <c r="K20553" s="2"/>
      <c r="L20553" s="2"/>
    </row>
    <row r="20554" spans="10:12">
      <c r="J20554" s="2"/>
      <c r="K20554" s="2"/>
      <c r="L20554" s="2"/>
    </row>
    <row r="20555" spans="10:12">
      <c r="J20555" s="2"/>
      <c r="K20555" s="2"/>
      <c r="L20555" s="2"/>
    </row>
    <row r="20556" spans="10:12">
      <c r="J20556" s="2"/>
      <c r="K20556" s="2"/>
      <c r="L20556" s="2"/>
    </row>
    <row r="20557" spans="10:12">
      <c r="J20557" s="2"/>
      <c r="K20557" s="2"/>
      <c r="L20557" s="2"/>
    </row>
    <row r="20558" spans="10:12">
      <c r="J20558" s="2"/>
      <c r="K20558" s="2"/>
      <c r="L20558" s="2"/>
    </row>
    <row r="20559" spans="10:12">
      <c r="J20559" s="2"/>
      <c r="K20559" s="2"/>
      <c r="L20559" s="2"/>
    </row>
    <row r="20560" spans="10:12">
      <c r="J20560" s="2"/>
      <c r="K20560" s="2"/>
      <c r="L20560" s="2"/>
    </row>
    <row r="20561" spans="10:12">
      <c r="J20561" s="2"/>
      <c r="K20561" s="2"/>
      <c r="L20561" s="2"/>
    </row>
    <row r="20562" spans="10:12">
      <c r="J20562" s="2"/>
      <c r="K20562" s="2"/>
      <c r="L20562" s="2"/>
    </row>
    <row r="20563" spans="10:12">
      <c r="J20563" s="2"/>
      <c r="K20563" s="2"/>
      <c r="L20563" s="2"/>
    </row>
    <row r="20564" spans="10:12">
      <c r="J20564" s="2"/>
      <c r="K20564" s="2"/>
      <c r="L20564" s="2"/>
    </row>
    <row r="20565" spans="10:12">
      <c r="J20565" s="2"/>
      <c r="K20565" s="2"/>
      <c r="L20565" s="2"/>
    </row>
    <row r="20566" spans="10:12">
      <c r="J20566" s="2"/>
      <c r="K20566" s="2"/>
      <c r="L20566" s="2"/>
    </row>
    <row r="20567" spans="10:12">
      <c r="J20567" s="2"/>
      <c r="K20567" s="2"/>
      <c r="L20567" s="2"/>
    </row>
    <row r="20568" spans="10:12">
      <c r="J20568" s="2"/>
      <c r="K20568" s="2"/>
      <c r="L20568" s="2"/>
    </row>
    <row r="20569" spans="10:12">
      <c r="J20569" s="2"/>
      <c r="K20569" s="2"/>
      <c r="L20569" s="2"/>
    </row>
    <row r="20570" spans="10:12">
      <c r="J20570" s="2"/>
      <c r="K20570" s="2"/>
      <c r="L20570" s="2"/>
    </row>
    <row r="20571" spans="10:12">
      <c r="J20571" s="2"/>
      <c r="K20571" s="2"/>
      <c r="L20571" s="2"/>
    </row>
    <row r="20572" spans="10:12">
      <c r="J20572" s="2"/>
      <c r="K20572" s="2"/>
      <c r="L20572" s="2"/>
    </row>
    <row r="20573" spans="10:12">
      <c r="J20573" s="2"/>
      <c r="K20573" s="2"/>
      <c r="L20573" s="2"/>
    </row>
    <row r="20574" spans="10:12">
      <c r="J20574" s="2"/>
      <c r="K20574" s="2"/>
      <c r="L20574" s="2"/>
    </row>
    <row r="20575" spans="10:12">
      <c r="J20575" s="2"/>
      <c r="K20575" s="2"/>
      <c r="L20575" s="2"/>
    </row>
    <row r="20576" spans="10:12">
      <c r="J20576" s="2"/>
      <c r="K20576" s="2"/>
      <c r="L20576" s="2"/>
    </row>
    <row r="20577" spans="10:12">
      <c r="J20577" s="2"/>
      <c r="K20577" s="2"/>
      <c r="L20577" s="2"/>
    </row>
    <row r="20578" spans="10:12">
      <c r="J20578" s="2"/>
      <c r="K20578" s="2"/>
      <c r="L20578" s="2"/>
    </row>
    <row r="20579" spans="10:12">
      <c r="J20579" s="2"/>
      <c r="K20579" s="2"/>
      <c r="L20579" s="2"/>
    </row>
    <row r="20580" spans="10:12">
      <c r="J20580" s="2"/>
      <c r="K20580" s="2"/>
      <c r="L20580" s="2"/>
    </row>
    <row r="20581" spans="10:12">
      <c r="J20581" s="2"/>
      <c r="K20581" s="2"/>
      <c r="L20581" s="2"/>
    </row>
    <row r="20582" spans="10:12">
      <c r="J20582" s="2"/>
      <c r="K20582" s="2"/>
      <c r="L20582" s="2"/>
    </row>
    <row r="20583" spans="10:12">
      <c r="J20583" s="2"/>
      <c r="K20583" s="2"/>
      <c r="L20583" s="2"/>
    </row>
    <row r="20584" spans="10:12">
      <c r="J20584" s="2"/>
      <c r="K20584" s="2"/>
      <c r="L20584" s="2"/>
    </row>
    <row r="20585" spans="10:12">
      <c r="J20585" s="2"/>
      <c r="K20585" s="2"/>
      <c r="L20585" s="2"/>
    </row>
    <row r="20586" spans="10:12">
      <c r="J20586" s="2"/>
      <c r="K20586" s="2"/>
      <c r="L20586" s="2"/>
    </row>
    <row r="20587" spans="10:12">
      <c r="J20587" s="2"/>
      <c r="K20587" s="2"/>
      <c r="L20587" s="2"/>
    </row>
    <row r="20588" spans="10:12">
      <c r="J20588" s="2"/>
      <c r="K20588" s="2"/>
      <c r="L20588" s="2"/>
    </row>
    <row r="20589" spans="10:12">
      <c r="J20589" s="2"/>
      <c r="K20589" s="2"/>
      <c r="L20589" s="2"/>
    </row>
    <row r="20590" spans="10:12">
      <c r="J20590" s="2"/>
      <c r="K20590" s="2"/>
      <c r="L20590" s="2"/>
    </row>
    <row r="20591" spans="10:12">
      <c r="J20591" s="2"/>
      <c r="K20591" s="2"/>
      <c r="L20591" s="2"/>
    </row>
    <row r="20592" spans="10:12">
      <c r="J20592" s="2"/>
      <c r="K20592" s="2"/>
      <c r="L20592" s="2"/>
    </row>
    <row r="20593" spans="10:12">
      <c r="J20593" s="2"/>
      <c r="K20593" s="2"/>
      <c r="L20593" s="2"/>
    </row>
    <row r="20594" spans="10:12">
      <c r="J20594" s="2"/>
      <c r="K20594" s="2"/>
      <c r="L20594" s="2"/>
    </row>
    <row r="20595" spans="10:12">
      <c r="J20595" s="2"/>
      <c r="K20595" s="2"/>
      <c r="L20595" s="2"/>
    </row>
    <row r="20596" spans="10:12">
      <c r="J20596" s="2"/>
      <c r="K20596" s="2"/>
      <c r="L20596" s="2"/>
    </row>
    <row r="20597" spans="10:12">
      <c r="J20597" s="2"/>
      <c r="K20597" s="2"/>
      <c r="L20597" s="2"/>
    </row>
    <row r="20598" spans="10:12">
      <c r="J20598" s="2"/>
      <c r="K20598" s="2"/>
      <c r="L20598" s="2"/>
    </row>
    <row r="20599" spans="10:12">
      <c r="J20599" s="2"/>
      <c r="K20599" s="2"/>
      <c r="L20599" s="2"/>
    </row>
    <row r="20600" spans="10:12">
      <c r="J20600" s="2"/>
      <c r="K20600" s="2"/>
      <c r="L20600" s="2"/>
    </row>
    <row r="20601" spans="10:12">
      <c r="J20601" s="2"/>
      <c r="K20601" s="2"/>
      <c r="L20601" s="2"/>
    </row>
    <row r="20602" spans="10:12">
      <c r="J20602" s="2"/>
      <c r="K20602" s="2"/>
      <c r="L20602" s="2"/>
    </row>
    <row r="20603" spans="10:12">
      <c r="J20603" s="2"/>
      <c r="K20603" s="2"/>
      <c r="L20603" s="2"/>
    </row>
    <row r="20604" spans="10:12">
      <c r="J20604" s="2"/>
      <c r="K20604" s="2"/>
      <c r="L20604" s="2"/>
    </row>
    <row r="20605" spans="10:12">
      <c r="J20605" s="2"/>
      <c r="K20605" s="2"/>
      <c r="L20605" s="2"/>
    </row>
    <row r="20606" spans="10:12">
      <c r="J20606" s="2"/>
      <c r="K20606" s="2"/>
      <c r="L20606" s="2"/>
    </row>
    <row r="20607" spans="10:12">
      <c r="J20607" s="2"/>
      <c r="K20607" s="2"/>
      <c r="L20607" s="2"/>
    </row>
    <row r="20608" spans="10:12">
      <c r="J20608" s="2"/>
      <c r="K20608" s="2"/>
      <c r="L20608" s="2"/>
    </row>
    <row r="20609" spans="10:12">
      <c r="J20609" s="2"/>
      <c r="K20609" s="2"/>
      <c r="L20609" s="2"/>
    </row>
    <row r="20610" spans="10:12">
      <c r="J20610" s="2"/>
      <c r="K20610" s="2"/>
      <c r="L20610" s="2"/>
    </row>
    <row r="20611" spans="10:12">
      <c r="J20611" s="2"/>
      <c r="K20611" s="2"/>
      <c r="L20611" s="2"/>
    </row>
    <row r="20612" spans="10:12">
      <c r="J20612" s="2"/>
      <c r="K20612" s="2"/>
      <c r="L20612" s="2"/>
    </row>
    <row r="20613" spans="10:12">
      <c r="J20613" s="2"/>
      <c r="K20613" s="2"/>
      <c r="L20613" s="2"/>
    </row>
    <row r="20614" spans="10:12">
      <c r="J20614" s="2"/>
      <c r="K20614" s="2"/>
      <c r="L20614" s="2"/>
    </row>
    <row r="20615" spans="10:12">
      <c r="J20615" s="2"/>
      <c r="K20615" s="2"/>
      <c r="L20615" s="2"/>
    </row>
    <row r="20616" spans="10:12">
      <c r="J20616" s="2"/>
      <c r="K20616" s="2"/>
      <c r="L20616" s="2"/>
    </row>
    <row r="20617" spans="10:12">
      <c r="J20617" s="2"/>
      <c r="K20617" s="2"/>
      <c r="L20617" s="2"/>
    </row>
    <row r="20618" spans="10:12">
      <c r="J20618" s="2"/>
      <c r="K20618" s="2"/>
      <c r="L20618" s="2"/>
    </row>
    <row r="20619" spans="10:12">
      <c r="J20619" s="2"/>
      <c r="K20619" s="2"/>
      <c r="L20619" s="2"/>
    </row>
    <row r="20620" spans="10:12">
      <c r="J20620" s="2"/>
      <c r="K20620" s="2"/>
      <c r="L20620" s="2"/>
    </row>
    <row r="20621" spans="10:12">
      <c r="J20621" s="2"/>
      <c r="K20621" s="2"/>
      <c r="L20621" s="2"/>
    </row>
    <row r="20622" spans="10:12">
      <c r="J20622" s="2"/>
      <c r="K20622" s="2"/>
      <c r="L20622" s="2"/>
    </row>
    <row r="20623" spans="10:12">
      <c r="J20623" s="2"/>
      <c r="K20623" s="2"/>
      <c r="L20623" s="2"/>
    </row>
    <row r="20624" spans="10:12">
      <c r="J20624" s="2"/>
      <c r="K20624" s="2"/>
      <c r="L20624" s="2"/>
    </row>
    <row r="20625" spans="10:12">
      <c r="J20625" s="2"/>
      <c r="K20625" s="2"/>
      <c r="L20625" s="2"/>
    </row>
    <row r="20626" spans="10:12">
      <c r="J20626" s="2"/>
      <c r="K20626" s="2"/>
      <c r="L20626" s="2"/>
    </row>
    <row r="20627" spans="10:12">
      <c r="J20627" s="2"/>
      <c r="K20627" s="2"/>
      <c r="L20627" s="2"/>
    </row>
    <row r="20628" spans="10:12">
      <c r="J20628" s="2"/>
      <c r="K20628" s="2"/>
      <c r="L20628" s="2"/>
    </row>
    <row r="20629" spans="10:12">
      <c r="J20629" s="2"/>
      <c r="K20629" s="2"/>
      <c r="L20629" s="2"/>
    </row>
    <row r="20630" spans="10:12">
      <c r="J20630" s="2"/>
      <c r="K20630" s="2"/>
      <c r="L20630" s="2"/>
    </row>
    <row r="20631" spans="10:12">
      <c r="J20631" s="2"/>
      <c r="K20631" s="2"/>
      <c r="L20631" s="2"/>
    </row>
    <row r="20632" spans="10:12">
      <c r="J20632" s="2"/>
      <c r="K20632" s="2"/>
      <c r="L20632" s="2"/>
    </row>
    <row r="20633" spans="10:12">
      <c r="J20633" s="2"/>
      <c r="K20633" s="2"/>
      <c r="L20633" s="2"/>
    </row>
    <row r="20634" spans="10:12">
      <c r="J20634" s="2"/>
      <c r="K20634" s="2"/>
      <c r="L20634" s="2"/>
    </row>
    <row r="20635" spans="10:12">
      <c r="J20635" s="2"/>
      <c r="K20635" s="2"/>
      <c r="L20635" s="2"/>
    </row>
    <row r="20636" spans="10:12">
      <c r="J20636" s="2"/>
      <c r="K20636" s="2"/>
      <c r="L20636" s="2"/>
    </row>
    <row r="20637" spans="10:12">
      <c r="J20637" s="2"/>
      <c r="K20637" s="2"/>
      <c r="L20637" s="2"/>
    </row>
    <row r="20638" spans="10:12">
      <c r="J20638" s="2"/>
      <c r="K20638" s="2"/>
      <c r="L20638" s="2"/>
    </row>
    <row r="20639" spans="10:12">
      <c r="J20639" s="2"/>
      <c r="K20639" s="2"/>
      <c r="L20639" s="2"/>
    </row>
    <row r="20640" spans="10:12">
      <c r="J20640" s="2"/>
      <c r="K20640" s="2"/>
      <c r="L20640" s="2"/>
    </row>
    <row r="20641" spans="10:12">
      <c r="J20641" s="2"/>
      <c r="K20641" s="2"/>
      <c r="L20641" s="2"/>
    </row>
    <row r="20642" spans="10:12">
      <c r="J20642" s="2"/>
      <c r="K20642" s="2"/>
      <c r="L20642" s="2"/>
    </row>
    <row r="20643" spans="10:12">
      <c r="J20643" s="2"/>
      <c r="K20643" s="2"/>
      <c r="L20643" s="2"/>
    </row>
    <row r="20644" spans="10:12">
      <c r="J20644" s="2"/>
      <c r="K20644" s="2"/>
      <c r="L20644" s="2"/>
    </row>
    <row r="20645" spans="10:12">
      <c r="J20645" s="2"/>
      <c r="K20645" s="2"/>
      <c r="L20645" s="2"/>
    </row>
    <row r="20646" spans="10:12">
      <c r="J20646" s="2"/>
      <c r="K20646" s="2"/>
      <c r="L20646" s="2"/>
    </row>
    <row r="20647" spans="10:12">
      <c r="J20647" s="2"/>
      <c r="K20647" s="2"/>
      <c r="L20647" s="2"/>
    </row>
    <row r="20648" spans="10:12">
      <c r="J20648" s="2"/>
      <c r="K20648" s="2"/>
      <c r="L20648" s="2"/>
    </row>
    <row r="20649" spans="10:12">
      <c r="J20649" s="2"/>
      <c r="K20649" s="2"/>
      <c r="L20649" s="2"/>
    </row>
    <row r="20650" spans="10:12">
      <c r="J20650" s="2"/>
      <c r="K20650" s="2"/>
      <c r="L20650" s="2"/>
    </row>
    <row r="20651" spans="10:12">
      <c r="J20651" s="2"/>
      <c r="K20651" s="2"/>
      <c r="L20651" s="2"/>
    </row>
    <row r="20652" spans="10:12">
      <c r="J20652" s="2"/>
      <c r="K20652" s="2"/>
      <c r="L20652" s="2"/>
    </row>
    <row r="20653" spans="10:12">
      <c r="J20653" s="2"/>
      <c r="K20653" s="2"/>
      <c r="L20653" s="2"/>
    </row>
    <row r="20654" spans="10:12">
      <c r="J20654" s="2"/>
      <c r="K20654" s="2"/>
      <c r="L20654" s="2"/>
    </row>
    <row r="20655" spans="10:12">
      <c r="J20655" s="2"/>
      <c r="K20655" s="2"/>
      <c r="L20655" s="2"/>
    </row>
    <row r="20656" spans="10:12">
      <c r="J20656" s="2"/>
      <c r="K20656" s="2"/>
      <c r="L20656" s="2"/>
    </row>
    <row r="20657" spans="10:12">
      <c r="J20657" s="2"/>
      <c r="K20657" s="2"/>
      <c r="L20657" s="2"/>
    </row>
    <row r="20658" spans="10:12">
      <c r="J20658" s="2"/>
      <c r="K20658" s="2"/>
      <c r="L20658" s="2"/>
    </row>
    <row r="20659" spans="10:12">
      <c r="J20659" s="2"/>
      <c r="K20659" s="2"/>
      <c r="L20659" s="2"/>
    </row>
    <row r="20660" spans="10:12">
      <c r="J20660" s="2"/>
      <c r="K20660" s="2"/>
      <c r="L20660" s="2"/>
    </row>
    <row r="20661" spans="10:12">
      <c r="J20661" s="2"/>
      <c r="K20661" s="2"/>
      <c r="L20661" s="2"/>
    </row>
    <row r="20662" spans="10:12">
      <c r="J20662" s="2"/>
      <c r="K20662" s="2"/>
      <c r="L20662" s="2"/>
    </row>
    <row r="20663" spans="10:12">
      <c r="J20663" s="2"/>
      <c r="K20663" s="2"/>
      <c r="L20663" s="2"/>
    </row>
    <row r="20664" spans="10:12">
      <c r="J20664" s="2"/>
      <c r="K20664" s="2"/>
      <c r="L20664" s="2"/>
    </row>
    <row r="20665" spans="10:12">
      <c r="J20665" s="2"/>
      <c r="K20665" s="2"/>
      <c r="L20665" s="2"/>
    </row>
    <row r="20666" spans="10:12">
      <c r="J20666" s="2"/>
      <c r="K20666" s="2"/>
      <c r="L20666" s="2"/>
    </row>
    <row r="20667" spans="10:12">
      <c r="J20667" s="2"/>
      <c r="K20667" s="2"/>
      <c r="L20667" s="2"/>
    </row>
    <row r="20668" spans="10:12">
      <c r="J20668" s="2"/>
      <c r="K20668" s="2"/>
      <c r="L20668" s="2"/>
    </row>
    <row r="20669" spans="10:12">
      <c r="J20669" s="2"/>
      <c r="K20669" s="2"/>
      <c r="L20669" s="2"/>
    </row>
    <row r="20670" spans="10:12">
      <c r="J20670" s="2"/>
      <c r="K20670" s="2"/>
      <c r="L20670" s="2"/>
    </row>
    <row r="20671" spans="10:12">
      <c r="J20671" s="2"/>
      <c r="K20671" s="2"/>
      <c r="L20671" s="2"/>
    </row>
    <row r="20672" spans="10:12">
      <c r="J20672" s="2"/>
      <c r="K20672" s="2"/>
      <c r="L20672" s="2"/>
    </row>
    <row r="20673" spans="10:12">
      <c r="J20673" s="2"/>
      <c r="K20673" s="2"/>
      <c r="L20673" s="2"/>
    </row>
    <row r="20674" spans="10:12">
      <c r="J20674" s="2"/>
      <c r="K20674" s="2"/>
      <c r="L20674" s="2"/>
    </row>
    <row r="20675" spans="10:12">
      <c r="J20675" s="2"/>
      <c r="K20675" s="2"/>
      <c r="L20675" s="2"/>
    </row>
    <row r="20676" spans="10:12">
      <c r="J20676" s="2"/>
      <c r="K20676" s="2"/>
      <c r="L20676" s="2"/>
    </row>
    <row r="20677" spans="10:12">
      <c r="J20677" s="2"/>
      <c r="K20677" s="2"/>
      <c r="L20677" s="2"/>
    </row>
    <row r="20678" spans="10:12">
      <c r="J20678" s="2"/>
      <c r="K20678" s="2"/>
      <c r="L20678" s="2"/>
    </row>
    <row r="20679" spans="10:12">
      <c r="J20679" s="2"/>
      <c r="K20679" s="2"/>
      <c r="L20679" s="2"/>
    </row>
    <row r="20680" spans="10:12">
      <c r="J20680" s="2"/>
      <c r="K20680" s="2"/>
      <c r="L20680" s="2"/>
    </row>
    <row r="20681" spans="10:12">
      <c r="J20681" s="2"/>
      <c r="K20681" s="2"/>
      <c r="L20681" s="2"/>
    </row>
    <row r="20682" spans="10:12">
      <c r="J20682" s="2"/>
      <c r="K20682" s="2"/>
      <c r="L20682" s="2"/>
    </row>
    <row r="20683" spans="10:12">
      <c r="J20683" s="2"/>
      <c r="K20683" s="2"/>
      <c r="L20683" s="2"/>
    </row>
    <row r="20684" spans="10:12">
      <c r="J20684" s="2"/>
      <c r="K20684" s="2"/>
      <c r="L20684" s="2"/>
    </row>
    <row r="20685" spans="10:12">
      <c r="J20685" s="2"/>
      <c r="K20685" s="2"/>
      <c r="L20685" s="2"/>
    </row>
    <row r="20686" spans="10:12">
      <c r="J20686" s="2"/>
      <c r="K20686" s="2"/>
      <c r="L20686" s="2"/>
    </row>
    <row r="20687" spans="10:12">
      <c r="J20687" s="2"/>
      <c r="K20687" s="2"/>
      <c r="L20687" s="2"/>
    </row>
    <row r="20688" spans="10:12">
      <c r="J20688" s="2"/>
      <c r="K20688" s="2"/>
      <c r="L20688" s="2"/>
    </row>
    <row r="20689" spans="10:12">
      <c r="J20689" s="2"/>
      <c r="K20689" s="2"/>
      <c r="L20689" s="2"/>
    </row>
    <row r="20690" spans="10:12">
      <c r="J20690" s="2"/>
      <c r="K20690" s="2"/>
      <c r="L20690" s="2"/>
    </row>
    <row r="20691" spans="10:12">
      <c r="J20691" s="2"/>
      <c r="K20691" s="2"/>
      <c r="L20691" s="2"/>
    </row>
    <row r="20692" spans="10:12">
      <c r="J20692" s="2"/>
      <c r="K20692" s="2"/>
      <c r="L20692" s="2"/>
    </row>
    <row r="20693" spans="10:12">
      <c r="J20693" s="2"/>
      <c r="K20693" s="2"/>
      <c r="L20693" s="2"/>
    </row>
    <row r="20694" spans="10:12">
      <c r="J20694" s="2"/>
      <c r="K20694" s="2"/>
      <c r="L20694" s="2"/>
    </row>
    <row r="20695" spans="10:12">
      <c r="J20695" s="2"/>
      <c r="K20695" s="2"/>
      <c r="L20695" s="2"/>
    </row>
    <row r="20696" spans="10:12">
      <c r="J20696" s="2"/>
      <c r="K20696" s="2"/>
      <c r="L20696" s="2"/>
    </row>
    <row r="20697" spans="10:12">
      <c r="J20697" s="2"/>
      <c r="K20697" s="2"/>
      <c r="L20697" s="2"/>
    </row>
    <row r="20698" spans="10:12">
      <c r="J20698" s="2"/>
      <c r="K20698" s="2"/>
      <c r="L20698" s="2"/>
    </row>
    <row r="20699" spans="10:12">
      <c r="J20699" s="2"/>
      <c r="K20699" s="2"/>
      <c r="L20699" s="2"/>
    </row>
    <row r="20700" spans="10:12">
      <c r="J20700" s="2"/>
      <c r="K20700" s="2"/>
      <c r="L20700" s="2"/>
    </row>
    <row r="20701" spans="10:12">
      <c r="J20701" s="2"/>
      <c r="K20701" s="2"/>
      <c r="L20701" s="2"/>
    </row>
    <row r="20702" spans="10:12">
      <c r="J20702" s="2"/>
      <c r="K20702" s="2"/>
      <c r="L20702" s="2"/>
    </row>
    <row r="20703" spans="10:12">
      <c r="J20703" s="2"/>
      <c r="K20703" s="2"/>
      <c r="L20703" s="2"/>
    </row>
    <row r="20704" spans="10:12">
      <c r="J20704" s="2"/>
      <c r="K20704" s="2"/>
      <c r="L20704" s="2"/>
    </row>
    <row r="20705" spans="10:12">
      <c r="J20705" s="2"/>
      <c r="K20705" s="2"/>
      <c r="L20705" s="2"/>
    </row>
    <row r="20706" spans="10:12">
      <c r="J20706" s="2"/>
      <c r="K20706" s="2"/>
      <c r="L20706" s="2"/>
    </row>
    <row r="20707" spans="10:12">
      <c r="J20707" s="2"/>
      <c r="K20707" s="2"/>
      <c r="L20707" s="2"/>
    </row>
    <row r="20708" spans="10:12">
      <c r="J20708" s="2"/>
      <c r="K20708" s="2"/>
      <c r="L20708" s="2"/>
    </row>
    <row r="20709" spans="10:12">
      <c r="J20709" s="2"/>
      <c r="K20709" s="2"/>
      <c r="L20709" s="2"/>
    </row>
    <row r="20710" spans="10:12">
      <c r="J20710" s="2"/>
      <c r="K20710" s="2"/>
      <c r="L20710" s="2"/>
    </row>
    <row r="20711" spans="10:12">
      <c r="J20711" s="2"/>
      <c r="K20711" s="2"/>
      <c r="L20711" s="2"/>
    </row>
    <row r="20712" spans="10:12">
      <c r="J20712" s="2"/>
      <c r="K20712" s="2"/>
      <c r="L20712" s="2"/>
    </row>
    <row r="20713" spans="10:12">
      <c r="J20713" s="2"/>
      <c r="K20713" s="2"/>
      <c r="L20713" s="2"/>
    </row>
    <row r="20714" spans="10:12">
      <c r="J20714" s="2"/>
      <c r="K20714" s="2"/>
      <c r="L20714" s="2"/>
    </row>
    <row r="20715" spans="10:12">
      <c r="J20715" s="2"/>
      <c r="K20715" s="2"/>
      <c r="L20715" s="2"/>
    </row>
    <row r="20716" spans="10:12">
      <c r="J20716" s="2"/>
      <c r="K20716" s="2"/>
      <c r="L20716" s="2"/>
    </row>
    <row r="20717" spans="10:12">
      <c r="J20717" s="2"/>
      <c r="K20717" s="2"/>
      <c r="L20717" s="2"/>
    </row>
    <row r="20718" spans="10:12">
      <c r="J20718" s="2"/>
      <c r="K20718" s="2"/>
      <c r="L20718" s="2"/>
    </row>
    <row r="20719" spans="10:12">
      <c r="J20719" s="2"/>
      <c r="K20719" s="2"/>
      <c r="L20719" s="2"/>
    </row>
    <row r="20720" spans="10:12">
      <c r="J20720" s="2"/>
      <c r="K20720" s="2"/>
      <c r="L20720" s="2"/>
    </row>
    <row r="20721" spans="10:12">
      <c r="J20721" s="2"/>
      <c r="K20721" s="2"/>
      <c r="L20721" s="2"/>
    </row>
    <row r="20722" spans="10:12">
      <c r="J20722" s="2"/>
      <c r="K20722" s="2"/>
      <c r="L20722" s="2"/>
    </row>
    <row r="20723" spans="10:12">
      <c r="J20723" s="2"/>
      <c r="K20723" s="2"/>
      <c r="L20723" s="2"/>
    </row>
    <row r="20724" spans="10:12">
      <c r="J20724" s="2"/>
      <c r="K20724" s="2"/>
      <c r="L20724" s="2"/>
    </row>
    <row r="20725" spans="10:12">
      <c r="J20725" s="2"/>
      <c r="K20725" s="2"/>
      <c r="L20725" s="2"/>
    </row>
    <row r="20726" spans="10:12">
      <c r="J20726" s="2"/>
      <c r="K20726" s="2"/>
      <c r="L20726" s="2"/>
    </row>
    <row r="20727" spans="10:12">
      <c r="J20727" s="2"/>
      <c r="K20727" s="2"/>
      <c r="L20727" s="2"/>
    </row>
    <row r="20728" spans="10:12">
      <c r="J20728" s="2"/>
      <c r="K20728" s="2"/>
      <c r="L20728" s="2"/>
    </row>
    <row r="20729" spans="10:12">
      <c r="J20729" s="2"/>
      <c r="K20729" s="2"/>
      <c r="L20729" s="2"/>
    </row>
    <row r="20730" spans="10:12">
      <c r="J20730" s="2"/>
      <c r="K20730" s="2"/>
      <c r="L20730" s="2"/>
    </row>
    <row r="20731" spans="10:12">
      <c r="J20731" s="2"/>
      <c r="K20731" s="2"/>
      <c r="L20731" s="2"/>
    </row>
    <row r="20732" spans="10:12">
      <c r="J20732" s="2"/>
      <c r="K20732" s="2"/>
      <c r="L20732" s="2"/>
    </row>
    <row r="20733" spans="10:12">
      <c r="J20733" s="2"/>
      <c r="K20733" s="2"/>
      <c r="L20733" s="2"/>
    </row>
    <row r="20734" spans="10:12">
      <c r="J20734" s="2"/>
      <c r="K20734" s="2"/>
      <c r="L20734" s="2"/>
    </row>
    <row r="20735" spans="10:12">
      <c r="J20735" s="2"/>
      <c r="K20735" s="2"/>
      <c r="L20735" s="2"/>
    </row>
    <row r="20736" spans="10:12">
      <c r="J20736" s="2"/>
      <c r="K20736" s="2"/>
      <c r="L20736" s="2"/>
    </row>
    <row r="20737" spans="10:12">
      <c r="J20737" s="2"/>
      <c r="K20737" s="2"/>
      <c r="L20737" s="2"/>
    </row>
    <row r="20738" spans="10:12">
      <c r="J20738" s="2"/>
      <c r="K20738" s="2"/>
      <c r="L20738" s="2"/>
    </row>
    <row r="20739" spans="10:12">
      <c r="J20739" s="2"/>
      <c r="K20739" s="2"/>
      <c r="L20739" s="2"/>
    </row>
    <row r="20740" spans="10:12">
      <c r="J20740" s="2"/>
      <c r="K20740" s="2"/>
      <c r="L20740" s="2"/>
    </row>
    <row r="20741" spans="10:12">
      <c r="J20741" s="2"/>
      <c r="K20741" s="2"/>
      <c r="L20741" s="2"/>
    </row>
    <row r="20742" spans="10:12">
      <c r="J20742" s="2"/>
      <c r="K20742" s="2"/>
      <c r="L20742" s="2"/>
    </row>
    <row r="20743" spans="10:12">
      <c r="J20743" s="2"/>
      <c r="K20743" s="2"/>
      <c r="L20743" s="2"/>
    </row>
    <row r="20744" spans="10:12">
      <c r="J20744" s="2"/>
      <c r="K20744" s="2"/>
      <c r="L20744" s="2"/>
    </row>
    <row r="20745" spans="10:12">
      <c r="J20745" s="2"/>
      <c r="K20745" s="2"/>
      <c r="L20745" s="2"/>
    </row>
    <row r="20746" spans="10:12">
      <c r="J20746" s="2"/>
      <c r="K20746" s="2"/>
      <c r="L20746" s="2"/>
    </row>
    <row r="20747" spans="10:12">
      <c r="J20747" s="2"/>
      <c r="K20747" s="2"/>
      <c r="L20747" s="2"/>
    </row>
    <row r="20748" spans="10:12">
      <c r="J20748" s="2"/>
      <c r="K20748" s="2"/>
      <c r="L20748" s="2"/>
    </row>
    <row r="20749" spans="10:12">
      <c r="J20749" s="2"/>
      <c r="K20749" s="2"/>
      <c r="L20749" s="2"/>
    </row>
    <row r="20750" spans="10:12">
      <c r="J20750" s="2"/>
      <c r="K20750" s="2"/>
      <c r="L20750" s="2"/>
    </row>
    <row r="20751" spans="10:12">
      <c r="J20751" s="2"/>
      <c r="K20751" s="2"/>
      <c r="L20751" s="2"/>
    </row>
    <row r="20752" spans="10:12">
      <c r="J20752" s="2"/>
      <c r="K20752" s="2"/>
      <c r="L20752" s="2"/>
    </row>
    <row r="20753" spans="10:12">
      <c r="J20753" s="2"/>
      <c r="K20753" s="2"/>
      <c r="L20753" s="2"/>
    </row>
    <row r="20754" spans="10:12">
      <c r="J20754" s="2"/>
      <c r="K20754" s="2"/>
      <c r="L20754" s="2"/>
    </row>
    <row r="20755" spans="10:12">
      <c r="J20755" s="2"/>
      <c r="K20755" s="2"/>
      <c r="L20755" s="2"/>
    </row>
    <row r="20756" spans="10:12">
      <c r="J20756" s="2"/>
      <c r="K20756" s="2"/>
      <c r="L20756" s="2"/>
    </row>
    <row r="20757" spans="10:12">
      <c r="J20757" s="2"/>
      <c r="K20757" s="2"/>
      <c r="L20757" s="2"/>
    </row>
    <row r="20758" spans="10:12">
      <c r="J20758" s="2"/>
      <c r="K20758" s="2"/>
      <c r="L20758" s="2"/>
    </row>
    <row r="20759" spans="10:12">
      <c r="J20759" s="2"/>
      <c r="K20759" s="2"/>
      <c r="L20759" s="2"/>
    </row>
    <row r="20760" spans="10:12">
      <c r="J20760" s="2"/>
      <c r="K20760" s="2"/>
      <c r="L20760" s="2"/>
    </row>
    <row r="20761" spans="10:12">
      <c r="J20761" s="2"/>
      <c r="K20761" s="2"/>
      <c r="L20761" s="2"/>
    </row>
    <row r="20762" spans="10:12">
      <c r="J20762" s="2"/>
      <c r="K20762" s="2"/>
      <c r="L20762" s="2"/>
    </row>
    <row r="20763" spans="10:12">
      <c r="J20763" s="2"/>
      <c r="K20763" s="2"/>
      <c r="L20763" s="2"/>
    </row>
    <row r="20764" spans="10:12">
      <c r="J20764" s="2"/>
      <c r="K20764" s="2"/>
      <c r="L20764" s="2"/>
    </row>
    <row r="20765" spans="10:12">
      <c r="J20765" s="2"/>
      <c r="K20765" s="2"/>
      <c r="L20765" s="2"/>
    </row>
    <row r="20766" spans="10:12">
      <c r="J20766" s="2"/>
      <c r="K20766" s="2"/>
      <c r="L20766" s="2"/>
    </row>
    <row r="20767" spans="10:12">
      <c r="J20767" s="2"/>
      <c r="K20767" s="2"/>
      <c r="L20767" s="2"/>
    </row>
    <row r="20768" spans="10:12">
      <c r="J20768" s="2"/>
      <c r="K20768" s="2"/>
      <c r="L20768" s="2"/>
    </row>
    <row r="20769" spans="10:12">
      <c r="J20769" s="2"/>
      <c r="K20769" s="2"/>
      <c r="L20769" s="2"/>
    </row>
    <row r="20770" spans="10:12">
      <c r="J20770" s="2"/>
      <c r="K20770" s="2"/>
      <c r="L20770" s="2"/>
    </row>
    <row r="20771" spans="10:12">
      <c r="J20771" s="2"/>
      <c r="K20771" s="2"/>
      <c r="L20771" s="2"/>
    </row>
    <row r="20772" spans="10:12">
      <c r="J20772" s="2"/>
      <c r="K20772" s="2"/>
      <c r="L20772" s="2"/>
    </row>
    <row r="20773" spans="10:12">
      <c r="J20773" s="2"/>
      <c r="K20773" s="2"/>
      <c r="L20773" s="2"/>
    </row>
    <row r="20774" spans="10:12">
      <c r="J20774" s="2"/>
      <c r="K20774" s="2"/>
      <c r="L20774" s="2"/>
    </row>
    <row r="20775" spans="10:12">
      <c r="J20775" s="2"/>
      <c r="K20775" s="2"/>
      <c r="L20775" s="2"/>
    </row>
    <row r="20776" spans="10:12">
      <c r="J20776" s="2"/>
      <c r="K20776" s="2"/>
      <c r="L20776" s="2"/>
    </row>
    <row r="20777" spans="10:12">
      <c r="J20777" s="2"/>
      <c r="K20777" s="2"/>
      <c r="L20777" s="2"/>
    </row>
    <row r="20778" spans="10:12">
      <c r="J20778" s="2"/>
      <c r="K20778" s="2"/>
      <c r="L20778" s="2"/>
    </row>
    <row r="20779" spans="10:12">
      <c r="J20779" s="2"/>
      <c r="K20779" s="2"/>
      <c r="L20779" s="2"/>
    </row>
    <row r="20780" spans="10:12">
      <c r="J20780" s="2"/>
      <c r="K20780" s="2"/>
      <c r="L20780" s="2"/>
    </row>
    <row r="20781" spans="10:12">
      <c r="J20781" s="2"/>
      <c r="K20781" s="2"/>
      <c r="L20781" s="2"/>
    </row>
    <row r="20782" spans="10:12">
      <c r="J20782" s="2"/>
      <c r="K20782" s="2"/>
      <c r="L20782" s="2"/>
    </row>
    <row r="20783" spans="10:12">
      <c r="J20783" s="2"/>
      <c r="K20783" s="2"/>
      <c r="L20783" s="2"/>
    </row>
    <row r="20784" spans="10:12">
      <c r="J20784" s="2"/>
      <c r="K20784" s="2"/>
      <c r="L20784" s="2"/>
    </row>
    <row r="20785" spans="10:12">
      <c r="J20785" s="2"/>
      <c r="K20785" s="2"/>
      <c r="L20785" s="2"/>
    </row>
    <row r="20786" spans="10:12">
      <c r="J20786" s="2"/>
      <c r="K20786" s="2"/>
      <c r="L20786" s="2"/>
    </row>
    <row r="20787" spans="10:12">
      <c r="J20787" s="2"/>
      <c r="K20787" s="2"/>
      <c r="L20787" s="2"/>
    </row>
    <row r="20788" spans="10:12">
      <c r="J20788" s="2"/>
      <c r="K20788" s="2"/>
      <c r="L20788" s="2"/>
    </row>
    <row r="20789" spans="10:12">
      <c r="J20789" s="2"/>
      <c r="K20789" s="2"/>
      <c r="L20789" s="2"/>
    </row>
    <row r="20790" spans="10:12">
      <c r="J20790" s="2"/>
      <c r="K20790" s="2"/>
      <c r="L20790" s="2"/>
    </row>
    <row r="20791" spans="10:12">
      <c r="J20791" s="2"/>
      <c r="K20791" s="2"/>
      <c r="L20791" s="2"/>
    </row>
    <row r="20792" spans="10:12">
      <c r="J20792" s="2"/>
      <c r="K20792" s="2"/>
      <c r="L20792" s="2"/>
    </row>
    <row r="20793" spans="10:12">
      <c r="J20793" s="2"/>
      <c r="K20793" s="2"/>
      <c r="L20793" s="2"/>
    </row>
    <row r="20794" spans="10:12">
      <c r="J20794" s="2"/>
      <c r="K20794" s="2"/>
      <c r="L20794" s="2"/>
    </row>
    <row r="20795" spans="10:12">
      <c r="J20795" s="2"/>
      <c r="K20795" s="2"/>
      <c r="L20795" s="2"/>
    </row>
    <row r="20796" spans="10:12">
      <c r="J20796" s="2"/>
      <c r="K20796" s="2"/>
      <c r="L20796" s="2"/>
    </row>
    <row r="20797" spans="10:12">
      <c r="J20797" s="2"/>
      <c r="K20797" s="2"/>
      <c r="L20797" s="2"/>
    </row>
    <row r="20798" spans="10:12">
      <c r="J20798" s="2"/>
      <c r="K20798" s="2"/>
      <c r="L20798" s="2"/>
    </row>
    <row r="20799" spans="10:12">
      <c r="J20799" s="2"/>
      <c r="K20799" s="2"/>
      <c r="L20799" s="2"/>
    </row>
    <row r="20800" spans="10:12">
      <c r="J20800" s="2"/>
      <c r="K20800" s="2"/>
      <c r="L20800" s="2"/>
    </row>
    <row r="20801" spans="10:12">
      <c r="J20801" s="2"/>
      <c r="K20801" s="2"/>
      <c r="L20801" s="2"/>
    </row>
    <row r="20802" spans="10:12">
      <c r="J20802" s="2"/>
      <c r="K20802" s="2"/>
      <c r="L20802" s="2"/>
    </row>
    <row r="20803" spans="10:12">
      <c r="J20803" s="2"/>
      <c r="K20803" s="2"/>
      <c r="L20803" s="2"/>
    </row>
    <row r="20804" spans="10:12">
      <c r="J20804" s="2"/>
      <c r="K20804" s="2"/>
      <c r="L20804" s="2"/>
    </row>
    <row r="20805" spans="10:12">
      <c r="J20805" s="2"/>
      <c r="K20805" s="2"/>
      <c r="L20805" s="2"/>
    </row>
    <row r="20806" spans="10:12">
      <c r="J20806" s="2"/>
      <c r="K20806" s="2"/>
      <c r="L20806" s="2"/>
    </row>
    <row r="20807" spans="10:12">
      <c r="J20807" s="2"/>
      <c r="K20807" s="2"/>
      <c r="L20807" s="2"/>
    </row>
    <row r="20808" spans="10:12">
      <c r="J20808" s="2"/>
      <c r="K20808" s="2"/>
      <c r="L20808" s="2"/>
    </row>
    <row r="20809" spans="10:12">
      <c r="J20809" s="2"/>
      <c r="K20809" s="2"/>
      <c r="L20809" s="2"/>
    </row>
    <row r="20810" spans="10:12">
      <c r="J20810" s="2"/>
      <c r="K20810" s="2"/>
      <c r="L20810" s="2"/>
    </row>
    <row r="20811" spans="10:12">
      <c r="J20811" s="2"/>
      <c r="K20811" s="2"/>
      <c r="L20811" s="2"/>
    </row>
    <row r="20812" spans="10:12">
      <c r="J20812" s="2"/>
      <c r="K20812" s="2"/>
      <c r="L20812" s="2"/>
    </row>
    <row r="20813" spans="10:12">
      <c r="J20813" s="2"/>
      <c r="K20813" s="2"/>
      <c r="L20813" s="2"/>
    </row>
    <row r="20814" spans="10:12">
      <c r="J20814" s="2"/>
      <c r="K20814" s="2"/>
      <c r="L20814" s="2"/>
    </row>
    <row r="20815" spans="10:12">
      <c r="J20815" s="2"/>
      <c r="K20815" s="2"/>
      <c r="L20815" s="2"/>
    </row>
    <row r="20816" spans="10:12">
      <c r="J20816" s="2"/>
      <c r="K20816" s="2"/>
      <c r="L20816" s="2"/>
    </row>
    <row r="20817" spans="10:12">
      <c r="J20817" s="2"/>
      <c r="K20817" s="2"/>
      <c r="L20817" s="2"/>
    </row>
    <row r="20818" spans="10:12">
      <c r="J20818" s="2"/>
      <c r="K20818" s="2"/>
      <c r="L20818" s="2"/>
    </row>
    <row r="20819" spans="10:12">
      <c r="J20819" s="2"/>
      <c r="K20819" s="2"/>
      <c r="L20819" s="2"/>
    </row>
    <row r="20820" spans="10:12">
      <c r="J20820" s="2"/>
      <c r="K20820" s="2"/>
      <c r="L20820" s="2"/>
    </row>
    <row r="20821" spans="10:12">
      <c r="J20821" s="2"/>
      <c r="K20821" s="2"/>
      <c r="L20821" s="2"/>
    </row>
    <row r="20822" spans="10:12">
      <c r="J20822" s="2"/>
      <c r="K20822" s="2"/>
      <c r="L20822" s="2"/>
    </row>
    <row r="20823" spans="10:12">
      <c r="J20823" s="2"/>
      <c r="K20823" s="2"/>
      <c r="L20823" s="2"/>
    </row>
    <row r="20824" spans="10:12">
      <c r="J20824" s="2"/>
      <c r="K20824" s="2"/>
      <c r="L20824" s="2"/>
    </row>
    <row r="20825" spans="10:12">
      <c r="J20825" s="2"/>
      <c r="K20825" s="2"/>
      <c r="L20825" s="2"/>
    </row>
    <row r="20826" spans="10:12">
      <c r="J20826" s="2"/>
      <c r="K20826" s="2"/>
      <c r="L20826" s="2"/>
    </row>
    <row r="20827" spans="10:12">
      <c r="J20827" s="2"/>
      <c r="K20827" s="2"/>
      <c r="L20827" s="2"/>
    </row>
    <row r="20828" spans="10:12">
      <c r="J20828" s="2"/>
      <c r="K20828" s="2"/>
      <c r="L20828" s="2"/>
    </row>
    <row r="20829" spans="10:12">
      <c r="J20829" s="2"/>
      <c r="K20829" s="2"/>
      <c r="L20829" s="2"/>
    </row>
    <row r="20830" spans="10:12">
      <c r="J20830" s="2"/>
      <c r="K20830" s="2"/>
      <c r="L20830" s="2"/>
    </row>
    <row r="20831" spans="10:12">
      <c r="J20831" s="2"/>
      <c r="K20831" s="2"/>
      <c r="L20831" s="2"/>
    </row>
    <row r="20832" spans="10:12">
      <c r="J20832" s="2"/>
      <c r="K20832" s="2"/>
      <c r="L20832" s="2"/>
    </row>
    <row r="20833" spans="10:12">
      <c r="J20833" s="2"/>
      <c r="K20833" s="2"/>
      <c r="L20833" s="2"/>
    </row>
    <row r="20834" spans="10:12">
      <c r="J20834" s="2"/>
      <c r="K20834" s="2"/>
      <c r="L20834" s="2"/>
    </row>
    <row r="20835" spans="10:12">
      <c r="J20835" s="2"/>
      <c r="K20835" s="2"/>
      <c r="L20835" s="2"/>
    </row>
    <row r="20836" spans="10:12">
      <c r="J20836" s="2"/>
      <c r="K20836" s="2"/>
      <c r="L20836" s="2"/>
    </row>
    <row r="20837" spans="10:12">
      <c r="J20837" s="2"/>
      <c r="K20837" s="2"/>
      <c r="L20837" s="2"/>
    </row>
    <row r="20838" spans="10:12">
      <c r="J20838" s="2"/>
      <c r="K20838" s="2"/>
      <c r="L20838" s="2"/>
    </row>
    <row r="20839" spans="10:12">
      <c r="J20839" s="2"/>
      <c r="K20839" s="2"/>
      <c r="L20839" s="2"/>
    </row>
    <row r="20840" spans="10:12">
      <c r="J20840" s="2"/>
      <c r="K20840" s="2"/>
      <c r="L20840" s="2"/>
    </row>
    <row r="20841" spans="10:12">
      <c r="J20841" s="2"/>
      <c r="K20841" s="2"/>
      <c r="L20841" s="2"/>
    </row>
    <row r="20842" spans="10:12">
      <c r="J20842" s="2"/>
      <c r="K20842" s="2"/>
      <c r="L20842" s="2"/>
    </row>
    <row r="20843" spans="10:12">
      <c r="J20843" s="2"/>
      <c r="K20843" s="2"/>
      <c r="L20843" s="2"/>
    </row>
    <row r="20844" spans="10:12">
      <c r="J20844" s="2"/>
      <c r="K20844" s="2"/>
      <c r="L20844" s="2"/>
    </row>
    <row r="20845" spans="10:12">
      <c r="J20845" s="2"/>
      <c r="K20845" s="2"/>
      <c r="L20845" s="2"/>
    </row>
    <row r="20846" spans="10:12">
      <c r="J20846" s="2"/>
      <c r="K20846" s="2"/>
      <c r="L20846" s="2"/>
    </row>
    <row r="20847" spans="10:12">
      <c r="J20847" s="2"/>
      <c r="K20847" s="2"/>
      <c r="L20847" s="2"/>
    </row>
    <row r="20848" spans="10:12">
      <c r="J20848" s="2"/>
      <c r="K20848" s="2"/>
      <c r="L20848" s="2"/>
    </row>
    <row r="20849" spans="10:12">
      <c r="J20849" s="2"/>
      <c r="K20849" s="2"/>
      <c r="L20849" s="2"/>
    </row>
    <row r="20850" spans="10:12">
      <c r="J20850" s="2"/>
      <c r="K20850" s="2"/>
      <c r="L20850" s="2"/>
    </row>
    <row r="20851" spans="10:12">
      <c r="J20851" s="2"/>
      <c r="K20851" s="2"/>
      <c r="L20851" s="2"/>
    </row>
    <row r="20852" spans="10:12">
      <c r="J20852" s="2"/>
      <c r="K20852" s="2"/>
      <c r="L20852" s="2"/>
    </row>
    <row r="20853" spans="10:12">
      <c r="J20853" s="2"/>
      <c r="K20853" s="2"/>
      <c r="L20853" s="2"/>
    </row>
    <row r="20854" spans="10:12">
      <c r="J20854" s="2"/>
      <c r="K20854" s="2"/>
      <c r="L20854" s="2"/>
    </row>
    <row r="20855" spans="10:12">
      <c r="J20855" s="2"/>
      <c r="K20855" s="2"/>
      <c r="L20855" s="2"/>
    </row>
    <row r="20856" spans="10:12">
      <c r="J20856" s="2"/>
      <c r="K20856" s="2"/>
      <c r="L20856" s="2"/>
    </row>
    <row r="20857" spans="10:12">
      <c r="J20857" s="2"/>
      <c r="K20857" s="2"/>
      <c r="L20857" s="2"/>
    </row>
    <row r="20858" spans="10:12">
      <c r="J20858" s="2"/>
      <c r="K20858" s="2"/>
      <c r="L20858" s="2"/>
    </row>
    <row r="20859" spans="10:12">
      <c r="J20859" s="2"/>
      <c r="K20859" s="2"/>
      <c r="L20859" s="2"/>
    </row>
    <row r="20860" spans="10:12">
      <c r="J20860" s="2"/>
      <c r="K20860" s="2"/>
      <c r="L20860" s="2"/>
    </row>
    <row r="20861" spans="10:12">
      <c r="J20861" s="2"/>
      <c r="K20861" s="2"/>
      <c r="L20861" s="2"/>
    </row>
    <row r="20862" spans="10:12">
      <c r="J20862" s="2"/>
      <c r="K20862" s="2"/>
      <c r="L20862" s="2"/>
    </row>
    <row r="20863" spans="10:12">
      <c r="J20863" s="2"/>
      <c r="K20863" s="2"/>
      <c r="L20863" s="2"/>
    </row>
    <row r="20864" spans="10:12">
      <c r="J20864" s="2"/>
      <c r="K20864" s="2"/>
      <c r="L20864" s="2"/>
    </row>
    <row r="20865" spans="10:12">
      <c r="J20865" s="2"/>
      <c r="K20865" s="2"/>
      <c r="L20865" s="2"/>
    </row>
    <row r="20866" spans="10:12">
      <c r="J20866" s="2"/>
      <c r="K20866" s="2"/>
      <c r="L20866" s="2"/>
    </row>
    <row r="20867" spans="10:12">
      <c r="J20867" s="2"/>
      <c r="K20867" s="2"/>
      <c r="L20867" s="2"/>
    </row>
    <row r="20868" spans="10:12">
      <c r="J20868" s="2"/>
      <c r="K20868" s="2"/>
      <c r="L20868" s="2"/>
    </row>
    <row r="20869" spans="10:12">
      <c r="J20869" s="2"/>
      <c r="K20869" s="2"/>
      <c r="L20869" s="2"/>
    </row>
    <row r="20870" spans="10:12">
      <c r="J20870" s="2"/>
      <c r="K20870" s="2"/>
      <c r="L20870" s="2"/>
    </row>
    <row r="20871" spans="10:12">
      <c r="J20871" s="2"/>
      <c r="K20871" s="2"/>
      <c r="L20871" s="2"/>
    </row>
    <row r="20872" spans="10:12">
      <c r="J20872" s="2"/>
      <c r="K20872" s="2"/>
      <c r="L20872" s="2"/>
    </row>
    <row r="20873" spans="10:12">
      <c r="J20873" s="2"/>
      <c r="K20873" s="2"/>
      <c r="L20873" s="2"/>
    </row>
    <row r="20874" spans="10:12">
      <c r="J20874" s="2"/>
      <c r="K20874" s="2"/>
      <c r="L20874" s="2"/>
    </row>
    <row r="20875" spans="10:12">
      <c r="J20875" s="2"/>
      <c r="K20875" s="2"/>
      <c r="L20875" s="2"/>
    </row>
    <row r="20876" spans="10:12">
      <c r="J20876" s="2"/>
      <c r="K20876" s="2"/>
      <c r="L20876" s="2"/>
    </row>
    <row r="20877" spans="10:12">
      <c r="J20877" s="2"/>
      <c r="K20877" s="2"/>
      <c r="L20877" s="2"/>
    </row>
    <row r="20878" spans="10:12">
      <c r="J20878" s="2"/>
      <c r="K20878" s="2"/>
      <c r="L20878" s="2"/>
    </row>
    <row r="20879" spans="10:12">
      <c r="J20879" s="2"/>
      <c r="K20879" s="2"/>
      <c r="L20879" s="2"/>
    </row>
    <row r="20880" spans="10:12">
      <c r="J20880" s="2"/>
      <c r="K20880" s="2"/>
      <c r="L20880" s="2"/>
    </row>
    <row r="20881" spans="10:12">
      <c r="J20881" s="2"/>
      <c r="K20881" s="2"/>
      <c r="L20881" s="2"/>
    </row>
    <row r="20882" spans="10:12">
      <c r="J20882" s="2"/>
      <c r="K20882" s="2"/>
      <c r="L20882" s="2"/>
    </row>
    <row r="20883" spans="10:12">
      <c r="J20883" s="2"/>
      <c r="K20883" s="2"/>
      <c r="L20883" s="2"/>
    </row>
    <row r="20884" spans="10:12">
      <c r="J20884" s="2"/>
      <c r="K20884" s="2"/>
      <c r="L20884" s="2"/>
    </row>
    <row r="20885" spans="10:12">
      <c r="J20885" s="2"/>
      <c r="K20885" s="2"/>
      <c r="L20885" s="2"/>
    </row>
    <row r="20886" spans="10:12">
      <c r="J20886" s="2"/>
      <c r="K20886" s="2"/>
      <c r="L20886" s="2"/>
    </row>
    <row r="20887" spans="10:12">
      <c r="J20887" s="2"/>
      <c r="K20887" s="2"/>
      <c r="L20887" s="2"/>
    </row>
    <row r="20888" spans="10:12">
      <c r="J20888" s="2"/>
      <c r="K20888" s="2"/>
      <c r="L20888" s="2"/>
    </row>
    <row r="20889" spans="10:12">
      <c r="J20889" s="2"/>
      <c r="K20889" s="2"/>
      <c r="L20889" s="2"/>
    </row>
    <row r="20890" spans="10:12">
      <c r="J20890" s="2"/>
      <c r="K20890" s="2"/>
      <c r="L20890" s="2"/>
    </row>
    <row r="20891" spans="10:12">
      <c r="J20891" s="2"/>
      <c r="K20891" s="2"/>
      <c r="L20891" s="2"/>
    </row>
    <row r="20892" spans="10:12">
      <c r="J20892" s="2"/>
      <c r="K20892" s="2"/>
      <c r="L20892" s="2"/>
    </row>
    <row r="20893" spans="10:12">
      <c r="J20893" s="2"/>
      <c r="K20893" s="2"/>
      <c r="L20893" s="2"/>
    </row>
    <row r="20894" spans="10:12">
      <c r="J20894" s="2"/>
      <c r="K20894" s="2"/>
      <c r="L20894" s="2"/>
    </row>
    <row r="20895" spans="10:12">
      <c r="J20895" s="2"/>
      <c r="K20895" s="2"/>
      <c r="L20895" s="2"/>
    </row>
    <row r="20896" spans="10:12">
      <c r="J20896" s="2"/>
      <c r="K20896" s="2"/>
      <c r="L20896" s="2"/>
    </row>
    <row r="20897" spans="10:12">
      <c r="J20897" s="2"/>
      <c r="K20897" s="2"/>
      <c r="L20897" s="2"/>
    </row>
    <row r="20898" spans="10:12">
      <c r="J20898" s="2"/>
      <c r="K20898" s="2"/>
      <c r="L20898" s="2"/>
    </row>
    <row r="20899" spans="10:12">
      <c r="J20899" s="2"/>
      <c r="K20899" s="2"/>
      <c r="L20899" s="2"/>
    </row>
    <row r="20900" spans="10:12">
      <c r="J20900" s="2"/>
      <c r="K20900" s="2"/>
      <c r="L20900" s="2"/>
    </row>
    <row r="20901" spans="10:12">
      <c r="J20901" s="2"/>
      <c r="K20901" s="2"/>
      <c r="L20901" s="2"/>
    </row>
    <row r="20902" spans="10:12">
      <c r="J20902" s="2"/>
      <c r="K20902" s="2"/>
      <c r="L20902" s="2"/>
    </row>
    <row r="20903" spans="10:12">
      <c r="J20903" s="2"/>
      <c r="K20903" s="2"/>
      <c r="L20903" s="2"/>
    </row>
    <row r="20904" spans="10:12">
      <c r="J20904" s="2"/>
      <c r="K20904" s="2"/>
      <c r="L20904" s="2"/>
    </row>
    <row r="20905" spans="10:12">
      <c r="J20905" s="2"/>
      <c r="K20905" s="2"/>
      <c r="L20905" s="2"/>
    </row>
    <row r="20906" spans="10:12">
      <c r="J20906" s="2"/>
      <c r="K20906" s="2"/>
      <c r="L20906" s="2"/>
    </row>
    <row r="20907" spans="10:12">
      <c r="J20907" s="2"/>
      <c r="K20907" s="2"/>
      <c r="L20907" s="2"/>
    </row>
    <row r="20908" spans="10:12">
      <c r="J20908" s="2"/>
      <c r="K20908" s="2"/>
      <c r="L20908" s="2"/>
    </row>
    <row r="20909" spans="10:12">
      <c r="J20909" s="2"/>
      <c r="K20909" s="2"/>
      <c r="L20909" s="2"/>
    </row>
    <row r="20910" spans="10:12">
      <c r="J20910" s="2"/>
      <c r="K20910" s="2"/>
      <c r="L20910" s="2"/>
    </row>
    <row r="20911" spans="10:12">
      <c r="J20911" s="2"/>
      <c r="K20911" s="2"/>
      <c r="L20911" s="2"/>
    </row>
    <row r="20912" spans="10:12">
      <c r="J20912" s="2"/>
      <c r="K20912" s="2"/>
      <c r="L20912" s="2"/>
    </row>
    <row r="20913" spans="10:12">
      <c r="J20913" s="2"/>
      <c r="K20913" s="2"/>
      <c r="L20913" s="2"/>
    </row>
    <row r="20914" spans="10:12">
      <c r="J20914" s="2"/>
      <c r="K20914" s="2"/>
      <c r="L20914" s="2"/>
    </row>
    <row r="20915" spans="10:12">
      <c r="J20915" s="2"/>
      <c r="K20915" s="2"/>
      <c r="L20915" s="2"/>
    </row>
    <row r="20916" spans="10:12">
      <c r="J20916" s="2"/>
      <c r="K20916" s="2"/>
      <c r="L20916" s="2"/>
    </row>
    <row r="20917" spans="10:12">
      <c r="J20917" s="2"/>
      <c r="K20917" s="2"/>
      <c r="L20917" s="2"/>
    </row>
    <row r="20918" spans="10:12">
      <c r="J20918" s="2"/>
      <c r="K20918" s="2"/>
      <c r="L20918" s="2"/>
    </row>
    <row r="20919" spans="10:12">
      <c r="J20919" s="2"/>
      <c r="K20919" s="2"/>
      <c r="L20919" s="2"/>
    </row>
    <row r="20920" spans="10:12">
      <c r="J20920" s="2"/>
      <c r="K20920" s="2"/>
      <c r="L20920" s="2"/>
    </row>
    <row r="20921" spans="10:12">
      <c r="J20921" s="2"/>
      <c r="K20921" s="2"/>
      <c r="L20921" s="2"/>
    </row>
    <row r="20922" spans="10:12">
      <c r="J20922" s="2"/>
      <c r="K20922" s="2"/>
      <c r="L20922" s="2"/>
    </row>
    <row r="20923" spans="10:12">
      <c r="J20923" s="2"/>
      <c r="K20923" s="2"/>
      <c r="L20923" s="2"/>
    </row>
    <row r="20924" spans="10:12">
      <c r="J20924" s="2"/>
      <c r="K20924" s="2"/>
      <c r="L20924" s="2"/>
    </row>
    <row r="20925" spans="10:12">
      <c r="J20925" s="2"/>
      <c r="K20925" s="2"/>
      <c r="L20925" s="2"/>
    </row>
    <row r="20926" spans="10:12">
      <c r="J20926" s="2"/>
      <c r="K20926" s="2"/>
      <c r="L20926" s="2"/>
    </row>
    <row r="20927" spans="10:12">
      <c r="J20927" s="2"/>
      <c r="K20927" s="2"/>
      <c r="L20927" s="2"/>
    </row>
    <row r="20928" spans="10:12">
      <c r="J20928" s="2"/>
      <c r="K20928" s="2"/>
      <c r="L20928" s="2"/>
    </row>
    <row r="20929" spans="10:12">
      <c r="J20929" s="2"/>
      <c r="K20929" s="2"/>
      <c r="L20929" s="2"/>
    </row>
    <row r="20930" spans="10:12">
      <c r="J20930" s="2"/>
      <c r="K20930" s="2"/>
      <c r="L20930" s="2"/>
    </row>
    <row r="20931" spans="10:12">
      <c r="J20931" s="2"/>
      <c r="K20931" s="2"/>
      <c r="L20931" s="2"/>
    </row>
    <row r="20932" spans="10:12">
      <c r="J20932" s="2"/>
      <c r="K20932" s="2"/>
      <c r="L20932" s="2"/>
    </row>
    <row r="20933" spans="10:12">
      <c r="J20933" s="2"/>
      <c r="K20933" s="2"/>
      <c r="L20933" s="2"/>
    </row>
    <row r="20934" spans="10:12">
      <c r="J20934" s="2"/>
      <c r="K20934" s="2"/>
      <c r="L20934" s="2"/>
    </row>
    <row r="20935" spans="10:12">
      <c r="J20935" s="2"/>
      <c r="K20935" s="2"/>
      <c r="L20935" s="2"/>
    </row>
    <row r="20936" spans="10:12">
      <c r="J20936" s="2"/>
      <c r="K20936" s="2"/>
      <c r="L20936" s="2"/>
    </row>
    <row r="20937" spans="10:12">
      <c r="J20937" s="2"/>
      <c r="K20937" s="2"/>
      <c r="L20937" s="2"/>
    </row>
    <row r="20938" spans="10:12">
      <c r="J20938" s="2"/>
      <c r="K20938" s="2"/>
      <c r="L20938" s="2"/>
    </row>
    <row r="20939" spans="10:12">
      <c r="J20939" s="2"/>
      <c r="K20939" s="2"/>
      <c r="L20939" s="2"/>
    </row>
    <row r="20940" spans="10:12">
      <c r="J20940" s="2"/>
      <c r="K20940" s="2"/>
      <c r="L20940" s="2"/>
    </row>
    <row r="20941" spans="10:12">
      <c r="J20941" s="2"/>
      <c r="K20941" s="2"/>
      <c r="L20941" s="2"/>
    </row>
    <row r="20942" spans="10:12">
      <c r="J20942" s="2"/>
      <c r="K20942" s="2"/>
      <c r="L20942" s="2"/>
    </row>
    <row r="20943" spans="10:12">
      <c r="J20943" s="2"/>
      <c r="K20943" s="2"/>
      <c r="L20943" s="2"/>
    </row>
    <row r="20944" spans="10:12">
      <c r="J20944" s="2"/>
      <c r="K20944" s="2"/>
      <c r="L20944" s="2"/>
    </row>
    <row r="20945" spans="10:12">
      <c r="J20945" s="2"/>
      <c r="K20945" s="2"/>
      <c r="L20945" s="2"/>
    </row>
    <row r="20946" spans="10:12">
      <c r="J20946" s="2"/>
      <c r="K20946" s="2"/>
      <c r="L20946" s="2"/>
    </row>
    <row r="20947" spans="10:12">
      <c r="J20947" s="2"/>
      <c r="K20947" s="2"/>
      <c r="L20947" s="2"/>
    </row>
    <row r="20948" spans="10:12">
      <c r="J20948" s="2"/>
      <c r="K20948" s="2"/>
      <c r="L20948" s="2"/>
    </row>
    <row r="20949" spans="10:12">
      <c r="J20949" s="2"/>
      <c r="K20949" s="2"/>
      <c r="L20949" s="2"/>
    </row>
    <row r="20950" spans="10:12">
      <c r="J20950" s="2"/>
      <c r="K20950" s="2"/>
      <c r="L20950" s="2"/>
    </row>
    <row r="20951" spans="10:12">
      <c r="J20951" s="2"/>
      <c r="K20951" s="2"/>
      <c r="L20951" s="2"/>
    </row>
    <row r="20952" spans="10:12">
      <c r="J20952" s="2"/>
      <c r="K20952" s="2"/>
      <c r="L20952" s="2"/>
    </row>
    <row r="20953" spans="10:12">
      <c r="J20953" s="2"/>
      <c r="K20953" s="2"/>
      <c r="L20953" s="2"/>
    </row>
    <row r="20954" spans="10:12">
      <c r="J20954" s="2"/>
      <c r="K20954" s="2"/>
      <c r="L20954" s="2"/>
    </row>
    <row r="20955" spans="10:12">
      <c r="J20955" s="2"/>
      <c r="K20955" s="2"/>
      <c r="L20955" s="2"/>
    </row>
    <row r="20956" spans="10:12">
      <c r="J20956" s="2"/>
      <c r="K20956" s="2"/>
      <c r="L20956" s="2"/>
    </row>
    <row r="20957" spans="10:12">
      <c r="J20957" s="2"/>
      <c r="K20957" s="2"/>
      <c r="L20957" s="2"/>
    </row>
    <row r="20958" spans="10:12">
      <c r="J20958" s="2"/>
      <c r="K20958" s="2"/>
      <c r="L20958" s="2"/>
    </row>
    <row r="20959" spans="10:12">
      <c r="J20959" s="2"/>
      <c r="K20959" s="2"/>
      <c r="L20959" s="2"/>
    </row>
    <row r="20960" spans="10:12">
      <c r="J20960" s="2"/>
      <c r="K20960" s="2"/>
      <c r="L20960" s="2"/>
    </row>
    <row r="20961" spans="10:12">
      <c r="J20961" s="2"/>
      <c r="K20961" s="2"/>
      <c r="L20961" s="2"/>
    </row>
    <row r="20962" spans="10:12">
      <c r="J20962" s="2"/>
      <c r="K20962" s="2"/>
      <c r="L20962" s="2"/>
    </row>
    <row r="20963" spans="10:12">
      <c r="J20963" s="2"/>
      <c r="K20963" s="2"/>
      <c r="L20963" s="2"/>
    </row>
    <row r="20964" spans="10:12">
      <c r="J20964" s="2"/>
      <c r="K20964" s="2"/>
      <c r="L20964" s="2"/>
    </row>
    <row r="20965" spans="10:12">
      <c r="J20965" s="2"/>
      <c r="K20965" s="2"/>
      <c r="L20965" s="2"/>
    </row>
    <row r="20966" spans="10:12">
      <c r="J20966" s="2"/>
      <c r="K20966" s="2"/>
      <c r="L20966" s="2"/>
    </row>
    <row r="20967" spans="10:12">
      <c r="J20967" s="2"/>
      <c r="K20967" s="2"/>
      <c r="L20967" s="2"/>
    </row>
    <row r="20968" spans="10:12">
      <c r="J20968" s="2"/>
      <c r="K20968" s="2"/>
      <c r="L20968" s="2"/>
    </row>
    <row r="20969" spans="10:12">
      <c r="J20969" s="2"/>
      <c r="K20969" s="2"/>
      <c r="L20969" s="2"/>
    </row>
    <row r="20970" spans="10:12">
      <c r="J20970" s="2"/>
      <c r="K20970" s="2"/>
      <c r="L20970" s="2"/>
    </row>
    <row r="20971" spans="10:12">
      <c r="J20971" s="2"/>
      <c r="K20971" s="2"/>
      <c r="L20971" s="2"/>
    </row>
    <row r="20972" spans="10:12">
      <c r="J20972" s="2"/>
      <c r="K20972" s="2"/>
      <c r="L20972" s="2"/>
    </row>
    <row r="20973" spans="10:12">
      <c r="J20973" s="2"/>
      <c r="K20973" s="2"/>
      <c r="L20973" s="2"/>
    </row>
    <row r="20974" spans="10:12">
      <c r="J20974" s="2"/>
      <c r="K20974" s="2"/>
      <c r="L20974" s="2"/>
    </row>
    <row r="20975" spans="10:12">
      <c r="J20975" s="2"/>
      <c r="K20975" s="2"/>
      <c r="L20975" s="2"/>
    </row>
    <row r="20976" spans="10:12">
      <c r="J20976" s="2"/>
      <c r="K20976" s="2"/>
      <c r="L20976" s="2"/>
    </row>
    <row r="20977" spans="10:12">
      <c r="J20977" s="2"/>
      <c r="K20977" s="2"/>
      <c r="L20977" s="2"/>
    </row>
    <row r="20978" spans="10:12">
      <c r="J20978" s="2"/>
      <c r="K20978" s="2"/>
      <c r="L20978" s="2"/>
    </row>
    <row r="20979" spans="10:12">
      <c r="J20979" s="2"/>
      <c r="K20979" s="2"/>
      <c r="L20979" s="2"/>
    </row>
    <row r="20980" spans="10:12">
      <c r="J20980" s="2"/>
      <c r="K20980" s="2"/>
      <c r="L20980" s="2"/>
    </row>
    <row r="20981" spans="10:12">
      <c r="J20981" s="2"/>
      <c r="K20981" s="2"/>
      <c r="L20981" s="2"/>
    </row>
    <row r="20982" spans="10:12">
      <c r="J20982" s="2"/>
      <c r="K20982" s="2"/>
      <c r="L20982" s="2"/>
    </row>
    <row r="20983" spans="10:12">
      <c r="J20983" s="2"/>
      <c r="K20983" s="2"/>
      <c r="L20983" s="2"/>
    </row>
    <row r="20984" spans="10:12">
      <c r="J20984" s="2"/>
      <c r="K20984" s="2"/>
      <c r="L20984" s="2"/>
    </row>
    <row r="20985" spans="10:12">
      <c r="J20985" s="2"/>
      <c r="K20985" s="2"/>
      <c r="L20985" s="2"/>
    </row>
    <row r="20986" spans="10:12">
      <c r="J20986" s="2"/>
      <c r="K20986" s="2"/>
      <c r="L20986" s="2"/>
    </row>
    <row r="20987" spans="10:12">
      <c r="J20987" s="2"/>
      <c r="K20987" s="2"/>
      <c r="L20987" s="2"/>
    </row>
    <row r="20988" spans="10:12">
      <c r="J20988" s="2"/>
      <c r="K20988" s="2"/>
      <c r="L20988" s="2"/>
    </row>
    <row r="20989" spans="10:12">
      <c r="J20989" s="2"/>
      <c r="K20989" s="2"/>
      <c r="L20989" s="2"/>
    </row>
    <row r="20990" spans="10:12">
      <c r="J20990" s="2"/>
      <c r="K20990" s="2"/>
      <c r="L20990" s="2"/>
    </row>
    <row r="20991" spans="10:12">
      <c r="J20991" s="2"/>
      <c r="K20991" s="2"/>
      <c r="L20991" s="2"/>
    </row>
    <row r="20992" spans="10:12">
      <c r="J20992" s="2"/>
      <c r="K20992" s="2"/>
      <c r="L20992" s="2"/>
    </row>
    <row r="20993" spans="10:12">
      <c r="J20993" s="2"/>
      <c r="K20993" s="2"/>
      <c r="L20993" s="2"/>
    </row>
    <row r="20994" spans="10:12">
      <c r="J20994" s="2"/>
      <c r="K20994" s="2"/>
      <c r="L20994" s="2"/>
    </row>
    <row r="20995" spans="10:12">
      <c r="J20995" s="2"/>
      <c r="K20995" s="2"/>
      <c r="L20995" s="2"/>
    </row>
    <row r="20996" spans="10:12">
      <c r="J20996" s="2"/>
      <c r="K20996" s="2"/>
      <c r="L20996" s="2"/>
    </row>
    <row r="20997" spans="10:12">
      <c r="J20997" s="2"/>
      <c r="K20997" s="2"/>
      <c r="L20997" s="2"/>
    </row>
    <row r="20998" spans="10:12">
      <c r="J20998" s="2"/>
      <c r="K20998" s="2"/>
      <c r="L20998" s="2"/>
    </row>
    <row r="20999" spans="10:12">
      <c r="J20999" s="2"/>
      <c r="K20999" s="2"/>
      <c r="L20999" s="2"/>
    </row>
    <row r="21000" spans="10:12">
      <c r="J21000" s="2"/>
      <c r="K21000" s="2"/>
      <c r="L21000" s="2"/>
    </row>
    <row r="21001" spans="10:12">
      <c r="J21001" s="2"/>
      <c r="K21001" s="2"/>
      <c r="L21001" s="2"/>
    </row>
    <row r="21002" spans="10:12">
      <c r="J21002" s="2"/>
      <c r="K21002" s="2"/>
      <c r="L21002" s="2"/>
    </row>
    <row r="21003" spans="10:12">
      <c r="J21003" s="2"/>
      <c r="K21003" s="2"/>
      <c r="L21003" s="2"/>
    </row>
    <row r="21004" spans="10:12">
      <c r="J21004" s="2"/>
      <c r="K21004" s="2"/>
      <c r="L21004" s="2"/>
    </row>
    <row r="21005" spans="10:12">
      <c r="J21005" s="2"/>
      <c r="K21005" s="2"/>
      <c r="L21005" s="2"/>
    </row>
    <row r="21006" spans="10:12">
      <c r="J21006" s="2"/>
      <c r="K21006" s="2"/>
      <c r="L21006" s="2"/>
    </row>
    <row r="21007" spans="10:12">
      <c r="J21007" s="2"/>
      <c r="K21007" s="2"/>
      <c r="L21007" s="2"/>
    </row>
    <row r="21008" spans="10:12">
      <c r="J21008" s="2"/>
      <c r="K21008" s="2"/>
      <c r="L21008" s="2"/>
    </row>
    <row r="21009" spans="10:12">
      <c r="J21009" s="2"/>
      <c r="K21009" s="2"/>
      <c r="L21009" s="2"/>
    </row>
    <row r="21010" spans="10:12">
      <c r="J21010" s="2"/>
      <c r="K21010" s="2"/>
      <c r="L21010" s="2"/>
    </row>
    <row r="21011" spans="10:12">
      <c r="J21011" s="2"/>
      <c r="K21011" s="2"/>
      <c r="L21011" s="2"/>
    </row>
    <row r="21012" spans="10:12">
      <c r="J21012" s="2"/>
      <c r="K21012" s="2"/>
      <c r="L21012" s="2"/>
    </row>
    <row r="21013" spans="10:12">
      <c r="J21013" s="2"/>
      <c r="K21013" s="2"/>
      <c r="L21013" s="2"/>
    </row>
    <row r="21014" spans="10:12">
      <c r="J21014" s="2"/>
      <c r="K21014" s="2"/>
      <c r="L21014" s="2"/>
    </row>
    <row r="21015" spans="10:12">
      <c r="J21015" s="2"/>
      <c r="K21015" s="2"/>
      <c r="L21015" s="2"/>
    </row>
    <row r="21016" spans="10:12">
      <c r="J21016" s="2"/>
      <c r="K21016" s="2"/>
      <c r="L21016" s="2"/>
    </row>
    <row r="21017" spans="10:12">
      <c r="J21017" s="2"/>
      <c r="K21017" s="2"/>
      <c r="L21017" s="2"/>
    </row>
    <row r="21018" spans="10:12">
      <c r="J21018" s="2"/>
      <c r="K21018" s="2"/>
      <c r="L21018" s="2"/>
    </row>
    <row r="21019" spans="10:12">
      <c r="J21019" s="2"/>
      <c r="K21019" s="2"/>
      <c r="L21019" s="2"/>
    </row>
    <row r="21020" spans="10:12">
      <c r="J21020" s="2"/>
      <c r="K21020" s="2"/>
      <c r="L21020" s="2"/>
    </row>
    <row r="21021" spans="10:12">
      <c r="J21021" s="2"/>
      <c r="K21021" s="2"/>
      <c r="L21021" s="2"/>
    </row>
    <row r="21022" spans="10:12">
      <c r="J21022" s="2"/>
      <c r="K21022" s="2"/>
      <c r="L21022" s="2"/>
    </row>
    <row r="21023" spans="10:12">
      <c r="J21023" s="2"/>
      <c r="K21023" s="2"/>
      <c r="L21023" s="2"/>
    </row>
    <row r="21024" spans="10:12">
      <c r="J21024" s="2"/>
      <c r="K21024" s="2"/>
      <c r="L21024" s="2"/>
    </row>
    <row r="21025" spans="10:12">
      <c r="J21025" s="2"/>
      <c r="K21025" s="2"/>
      <c r="L21025" s="2"/>
    </row>
    <row r="21026" spans="10:12">
      <c r="J21026" s="2"/>
      <c r="K21026" s="2"/>
      <c r="L21026" s="2"/>
    </row>
    <row r="21027" spans="10:12">
      <c r="J21027" s="2"/>
      <c r="K21027" s="2"/>
      <c r="L21027" s="2"/>
    </row>
    <row r="21028" spans="10:12">
      <c r="J21028" s="2"/>
      <c r="K21028" s="2"/>
      <c r="L21028" s="2"/>
    </row>
    <row r="21029" spans="10:12">
      <c r="J21029" s="2"/>
      <c r="K21029" s="2"/>
      <c r="L21029" s="2"/>
    </row>
    <row r="21030" spans="10:12">
      <c r="J21030" s="2"/>
      <c r="K21030" s="2"/>
      <c r="L21030" s="2"/>
    </row>
    <row r="21031" spans="10:12">
      <c r="J21031" s="2"/>
      <c r="K21031" s="2"/>
      <c r="L21031" s="2"/>
    </row>
    <row r="21032" spans="10:12">
      <c r="J21032" s="2"/>
      <c r="K21032" s="2"/>
      <c r="L21032" s="2"/>
    </row>
    <row r="21033" spans="10:12">
      <c r="J21033" s="2"/>
      <c r="K21033" s="2"/>
      <c r="L21033" s="2"/>
    </row>
    <row r="21034" spans="10:12">
      <c r="J21034" s="2"/>
      <c r="K21034" s="2"/>
      <c r="L21034" s="2"/>
    </row>
    <row r="21035" spans="10:12">
      <c r="J21035" s="2"/>
      <c r="K21035" s="2"/>
      <c r="L21035" s="2"/>
    </row>
    <row r="21036" spans="10:12">
      <c r="J21036" s="2"/>
      <c r="K21036" s="2"/>
      <c r="L21036" s="2"/>
    </row>
    <row r="21037" spans="10:12">
      <c r="J21037" s="2"/>
      <c r="K21037" s="2"/>
      <c r="L21037" s="2"/>
    </row>
    <row r="21038" spans="10:12">
      <c r="J21038" s="2"/>
      <c r="K21038" s="2"/>
      <c r="L21038" s="2"/>
    </row>
    <row r="21039" spans="10:12">
      <c r="J21039" s="2"/>
      <c r="K21039" s="2"/>
      <c r="L21039" s="2"/>
    </row>
    <row r="21040" spans="10:12">
      <c r="J21040" s="2"/>
      <c r="K21040" s="2"/>
      <c r="L21040" s="2"/>
    </row>
    <row r="21041" spans="10:12">
      <c r="J21041" s="2"/>
      <c r="K21041" s="2"/>
      <c r="L21041" s="2"/>
    </row>
    <row r="21042" spans="10:12">
      <c r="J21042" s="2"/>
      <c r="K21042" s="2"/>
      <c r="L21042" s="2"/>
    </row>
    <row r="21043" spans="10:12">
      <c r="J21043" s="2"/>
      <c r="K21043" s="2"/>
      <c r="L21043" s="2"/>
    </row>
    <row r="21044" spans="10:12">
      <c r="J21044" s="2"/>
      <c r="K21044" s="2"/>
      <c r="L21044" s="2"/>
    </row>
    <row r="21045" spans="10:12">
      <c r="J21045" s="2"/>
      <c r="K21045" s="2"/>
      <c r="L21045" s="2"/>
    </row>
    <row r="21046" spans="10:12">
      <c r="J21046" s="2"/>
      <c r="K21046" s="2"/>
      <c r="L21046" s="2"/>
    </row>
    <row r="21047" spans="10:12">
      <c r="J21047" s="2"/>
      <c r="K21047" s="2"/>
      <c r="L21047" s="2"/>
    </row>
    <row r="21048" spans="10:12">
      <c r="J21048" s="2"/>
      <c r="K21048" s="2"/>
      <c r="L21048" s="2"/>
    </row>
    <row r="21049" spans="10:12">
      <c r="J21049" s="2"/>
      <c r="K21049" s="2"/>
      <c r="L21049" s="2"/>
    </row>
    <row r="21050" spans="10:12">
      <c r="J21050" s="2"/>
      <c r="K21050" s="2"/>
      <c r="L21050" s="2"/>
    </row>
    <row r="21051" spans="10:12">
      <c r="J21051" s="2"/>
      <c r="K21051" s="2"/>
      <c r="L21051" s="2"/>
    </row>
    <row r="21052" spans="10:12">
      <c r="J21052" s="2"/>
      <c r="K21052" s="2"/>
      <c r="L21052" s="2"/>
    </row>
    <row r="21053" spans="10:12">
      <c r="J21053" s="2"/>
      <c r="K21053" s="2"/>
      <c r="L21053" s="2"/>
    </row>
    <row r="21054" spans="10:12">
      <c r="J21054" s="2"/>
      <c r="K21054" s="2"/>
      <c r="L21054" s="2"/>
    </row>
    <row r="21055" spans="10:12">
      <c r="J21055" s="2"/>
      <c r="K21055" s="2"/>
      <c r="L21055" s="2"/>
    </row>
    <row r="21056" spans="10:12">
      <c r="J21056" s="2"/>
      <c r="K21056" s="2"/>
      <c r="L21056" s="2"/>
    </row>
    <row r="21057" spans="10:12">
      <c r="J21057" s="2"/>
      <c r="K21057" s="2"/>
      <c r="L21057" s="2"/>
    </row>
    <row r="21058" spans="10:12">
      <c r="J21058" s="2"/>
      <c r="K21058" s="2"/>
      <c r="L21058" s="2"/>
    </row>
    <row r="21059" spans="10:12">
      <c r="J21059" s="2"/>
      <c r="K21059" s="2"/>
      <c r="L21059" s="2"/>
    </row>
    <row r="21060" spans="10:12">
      <c r="J21060" s="2"/>
      <c r="K21060" s="2"/>
      <c r="L21060" s="2"/>
    </row>
    <row r="21061" spans="10:12">
      <c r="J21061" s="2"/>
      <c r="K21061" s="2"/>
      <c r="L21061" s="2"/>
    </row>
    <row r="21062" spans="10:12">
      <c r="J21062" s="2"/>
      <c r="K21062" s="2"/>
      <c r="L21062" s="2"/>
    </row>
    <row r="21063" spans="10:12">
      <c r="J21063" s="2"/>
      <c r="K21063" s="2"/>
      <c r="L21063" s="2"/>
    </row>
    <row r="21064" spans="10:12">
      <c r="J21064" s="2"/>
      <c r="K21064" s="2"/>
      <c r="L21064" s="2"/>
    </row>
    <row r="21065" spans="10:12">
      <c r="J21065" s="2"/>
      <c r="K21065" s="2"/>
      <c r="L21065" s="2"/>
    </row>
    <row r="21066" spans="10:12">
      <c r="J21066" s="2"/>
      <c r="K21066" s="2"/>
      <c r="L21066" s="2"/>
    </row>
    <row r="21067" spans="10:12">
      <c r="J21067" s="2"/>
      <c r="K21067" s="2"/>
      <c r="L21067" s="2"/>
    </row>
    <row r="21068" spans="10:12">
      <c r="J21068" s="2"/>
      <c r="K21068" s="2"/>
      <c r="L21068" s="2"/>
    </row>
    <row r="21069" spans="10:12">
      <c r="J21069" s="2"/>
      <c r="K21069" s="2"/>
      <c r="L21069" s="2"/>
    </row>
    <row r="21070" spans="10:12">
      <c r="J21070" s="2"/>
      <c r="K21070" s="2"/>
      <c r="L21070" s="2"/>
    </row>
    <row r="21071" spans="10:12">
      <c r="J21071" s="2"/>
      <c r="K21071" s="2"/>
      <c r="L21071" s="2"/>
    </row>
    <row r="21072" spans="10:12">
      <c r="J21072" s="2"/>
      <c r="K21072" s="2"/>
      <c r="L21072" s="2"/>
    </row>
    <row r="21073" spans="10:12">
      <c r="J21073" s="2"/>
      <c r="K21073" s="2"/>
      <c r="L21073" s="2"/>
    </row>
    <row r="21074" spans="10:12">
      <c r="J21074" s="2"/>
      <c r="K21074" s="2"/>
      <c r="L21074" s="2"/>
    </row>
    <row r="21075" spans="10:12">
      <c r="J21075" s="2"/>
      <c r="K21075" s="2"/>
      <c r="L21075" s="2"/>
    </row>
    <row r="21076" spans="10:12">
      <c r="J21076" s="2"/>
      <c r="K21076" s="2"/>
      <c r="L21076" s="2"/>
    </row>
    <row r="21077" spans="10:12">
      <c r="J21077" s="2"/>
      <c r="K21077" s="2"/>
      <c r="L21077" s="2"/>
    </row>
    <row r="21078" spans="10:12">
      <c r="J21078" s="2"/>
      <c r="K21078" s="2"/>
      <c r="L21078" s="2"/>
    </row>
    <row r="21079" spans="10:12">
      <c r="J21079" s="2"/>
      <c r="K21079" s="2"/>
      <c r="L21079" s="2"/>
    </row>
    <row r="21080" spans="10:12">
      <c r="J21080" s="2"/>
      <c r="K21080" s="2"/>
      <c r="L21080" s="2"/>
    </row>
    <row r="21081" spans="10:12">
      <c r="J21081" s="2"/>
      <c r="K21081" s="2"/>
      <c r="L21081" s="2"/>
    </row>
    <row r="21082" spans="10:12">
      <c r="J21082" s="2"/>
      <c r="K21082" s="2"/>
      <c r="L21082" s="2"/>
    </row>
    <row r="21083" spans="10:12">
      <c r="J21083" s="2"/>
      <c r="K21083" s="2"/>
      <c r="L21083" s="2"/>
    </row>
    <row r="21084" spans="10:12">
      <c r="J21084" s="2"/>
      <c r="K21084" s="2"/>
      <c r="L21084" s="2"/>
    </row>
    <row r="21085" spans="10:12">
      <c r="J21085" s="2"/>
      <c r="K21085" s="2"/>
      <c r="L21085" s="2"/>
    </row>
    <row r="21086" spans="10:12">
      <c r="J21086" s="2"/>
      <c r="K21086" s="2"/>
      <c r="L21086" s="2"/>
    </row>
    <row r="21087" spans="10:12">
      <c r="J21087" s="2"/>
      <c r="K21087" s="2"/>
      <c r="L21087" s="2"/>
    </row>
    <row r="21088" spans="10:12">
      <c r="J21088" s="2"/>
      <c r="K21088" s="2"/>
      <c r="L21088" s="2"/>
    </row>
    <row r="21089" spans="10:12">
      <c r="J21089" s="2"/>
      <c r="K21089" s="2"/>
      <c r="L21089" s="2"/>
    </row>
    <row r="21090" spans="10:12">
      <c r="J21090" s="2"/>
      <c r="K21090" s="2"/>
      <c r="L21090" s="2"/>
    </row>
    <row r="21091" spans="10:12">
      <c r="J21091" s="2"/>
      <c r="K21091" s="2"/>
      <c r="L21091" s="2"/>
    </row>
    <row r="21092" spans="10:12">
      <c r="J21092" s="2"/>
      <c r="K21092" s="2"/>
      <c r="L21092" s="2"/>
    </row>
    <row r="21093" spans="10:12">
      <c r="J21093" s="2"/>
      <c r="K21093" s="2"/>
      <c r="L21093" s="2"/>
    </row>
    <row r="21094" spans="10:12">
      <c r="J21094" s="2"/>
      <c r="K21094" s="2"/>
      <c r="L21094" s="2"/>
    </row>
    <row r="21095" spans="10:12">
      <c r="J21095" s="2"/>
      <c r="K21095" s="2"/>
      <c r="L21095" s="2"/>
    </row>
    <row r="21096" spans="10:12">
      <c r="J21096" s="2"/>
      <c r="K21096" s="2"/>
      <c r="L21096" s="2"/>
    </row>
    <row r="21097" spans="10:12">
      <c r="J21097" s="2"/>
      <c r="K21097" s="2"/>
      <c r="L21097" s="2"/>
    </row>
    <row r="21098" spans="10:12">
      <c r="J21098" s="2"/>
      <c r="K21098" s="2"/>
      <c r="L21098" s="2"/>
    </row>
    <row r="21099" spans="10:12">
      <c r="J21099" s="2"/>
      <c r="K21099" s="2"/>
      <c r="L21099" s="2"/>
    </row>
    <row r="21100" spans="10:12">
      <c r="J21100" s="2"/>
      <c r="K21100" s="2"/>
      <c r="L21100" s="2"/>
    </row>
    <row r="21101" spans="10:12">
      <c r="J21101" s="2"/>
      <c r="K21101" s="2"/>
      <c r="L21101" s="2"/>
    </row>
    <row r="21102" spans="10:12">
      <c r="J21102" s="2"/>
      <c r="K21102" s="2"/>
      <c r="L21102" s="2"/>
    </row>
    <row r="21103" spans="10:12">
      <c r="J21103" s="2"/>
      <c r="K21103" s="2"/>
      <c r="L21103" s="2"/>
    </row>
    <row r="21104" spans="10:12">
      <c r="J21104" s="2"/>
      <c r="K21104" s="2"/>
      <c r="L21104" s="2"/>
    </row>
    <row r="21105" spans="10:12">
      <c r="J21105" s="2"/>
      <c r="K21105" s="2"/>
      <c r="L21105" s="2"/>
    </row>
    <row r="21106" spans="10:12">
      <c r="J21106" s="2"/>
      <c r="K21106" s="2"/>
      <c r="L21106" s="2"/>
    </row>
    <row r="21107" spans="10:12">
      <c r="J21107" s="2"/>
      <c r="K21107" s="2"/>
      <c r="L21107" s="2"/>
    </row>
    <row r="21108" spans="10:12">
      <c r="J21108" s="2"/>
      <c r="K21108" s="2"/>
      <c r="L21108" s="2"/>
    </row>
    <row r="21109" spans="10:12">
      <c r="J21109" s="2"/>
      <c r="K21109" s="2"/>
      <c r="L21109" s="2"/>
    </row>
    <row r="21110" spans="10:12">
      <c r="J21110" s="2"/>
      <c r="K21110" s="2"/>
      <c r="L21110" s="2"/>
    </row>
    <row r="21111" spans="10:12">
      <c r="J21111" s="2"/>
      <c r="K21111" s="2"/>
      <c r="L21111" s="2"/>
    </row>
    <row r="21112" spans="10:12">
      <c r="J21112" s="2"/>
      <c r="K21112" s="2"/>
      <c r="L21112" s="2"/>
    </row>
    <row r="21113" spans="10:12">
      <c r="J21113" s="2"/>
      <c r="K21113" s="2"/>
      <c r="L21113" s="2"/>
    </row>
    <row r="21114" spans="10:12">
      <c r="J21114" s="2"/>
      <c r="K21114" s="2"/>
      <c r="L21114" s="2"/>
    </row>
    <row r="21115" spans="10:12">
      <c r="J21115" s="2"/>
      <c r="K21115" s="2"/>
      <c r="L21115" s="2"/>
    </row>
    <row r="21116" spans="10:12">
      <c r="J21116" s="2"/>
      <c r="K21116" s="2"/>
      <c r="L21116" s="2"/>
    </row>
    <row r="21117" spans="10:12">
      <c r="J21117" s="2"/>
      <c r="K21117" s="2"/>
      <c r="L21117" s="2"/>
    </row>
    <row r="21118" spans="10:12">
      <c r="J21118" s="2"/>
      <c r="K21118" s="2"/>
      <c r="L21118" s="2"/>
    </row>
    <row r="21119" spans="10:12">
      <c r="J21119" s="2"/>
      <c r="K21119" s="2"/>
      <c r="L21119" s="2"/>
    </row>
    <row r="21120" spans="10:12">
      <c r="J21120" s="2"/>
      <c r="K21120" s="2"/>
      <c r="L21120" s="2"/>
    </row>
    <row r="21121" spans="10:12">
      <c r="J21121" s="2"/>
      <c r="K21121" s="2"/>
      <c r="L21121" s="2"/>
    </row>
    <row r="21122" spans="10:12">
      <c r="J21122" s="2"/>
      <c r="K21122" s="2"/>
      <c r="L21122" s="2"/>
    </row>
    <row r="21123" spans="10:12">
      <c r="J21123" s="2"/>
      <c r="K21123" s="2"/>
      <c r="L21123" s="2"/>
    </row>
    <row r="21124" spans="10:12">
      <c r="J21124" s="2"/>
      <c r="K21124" s="2"/>
      <c r="L21124" s="2"/>
    </row>
    <row r="21125" spans="10:12">
      <c r="J21125" s="2"/>
      <c r="K21125" s="2"/>
      <c r="L21125" s="2"/>
    </row>
    <row r="21126" spans="10:12">
      <c r="J21126" s="2"/>
      <c r="K21126" s="2"/>
      <c r="L21126" s="2"/>
    </row>
    <row r="21127" spans="10:12">
      <c r="J21127" s="2"/>
      <c r="K21127" s="2"/>
      <c r="L21127" s="2"/>
    </row>
    <row r="21128" spans="10:12">
      <c r="J21128" s="2"/>
      <c r="K21128" s="2"/>
      <c r="L21128" s="2"/>
    </row>
    <row r="21129" spans="10:12">
      <c r="J21129" s="2"/>
      <c r="K21129" s="2"/>
      <c r="L21129" s="2"/>
    </row>
    <row r="21130" spans="10:12">
      <c r="J21130" s="2"/>
      <c r="K21130" s="2"/>
      <c r="L21130" s="2"/>
    </row>
    <row r="21131" spans="10:12">
      <c r="J21131" s="2"/>
      <c r="K21131" s="2"/>
      <c r="L21131" s="2"/>
    </row>
    <row r="21132" spans="10:12">
      <c r="J21132" s="2"/>
      <c r="K21132" s="2"/>
      <c r="L21132" s="2"/>
    </row>
    <row r="21133" spans="10:12">
      <c r="J21133" s="2"/>
      <c r="K21133" s="2"/>
      <c r="L21133" s="2"/>
    </row>
    <row r="21134" spans="10:12">
      <c r="J21134" s="2"/>
      <c r="K21134" s="2"/>
      <c r="L21134" s="2"/>
    </row>
    <row r="21135" spans="10:12">
      <c r="J21135" s="2"/>
      <c r="K21135" s="2"/>
      <c r="L21135" s="2"/>
    </row>
    <row r="21136" spans="10:12">
      <c r="J21136" s="2"/>
      <c r="K21136" s="2"/>
      <c r="L21136" s="2"/>
    </row>
    <row r="21137" spans="10:12">
      <c r="J21137" s="2"/>
      <c r="K21137" s="2"/>
      <c r="L21137" s="2"/>
    </row>
    <row r="21138" spans="10:12">
      <c r="J21138" s="2"/>
      <c r="K21138" s="2"/>
      <c r="L21138" s="2"/>
    </row>
    <row r="21139" spans="10:12">
      <c r="J21139" s="2"/>
      <c r="K21139" s="2"/>
      <c r="L21139" s="2"/>
    </row>
    <row r="21140" spans="10:12">
      <c r="J21140" s="2"/>
      <c r="K21140" s="2"/>
      <c r="L21140" s="2"/>
    </row>
    <row r="21141" spans="10:12">
      <c r="J21141" s="2"/>
      <c r="K21141" s="2"/>
      <c r="L21141" s="2"/>
    </row>
    <row r="21142" spans="10:12">
      <c r="J21142" s="2"/>
      <c r="K21142" s="2"/>
      <c r="L21142" s="2"/>
    </row>
    <row r="21143" spans="10:12">
      <c r="J21143" s="2"/>
      <c r="K21143" s="2"/>
      <c r="L21143" s="2"/>
    </row>
    <row r="21144" spans="10:12">
      <c r="J21144" s="2"/>
      <c r="K21144" s="2"/>
      <c r="L21144" s="2"/>
    </row>
    <row r="21145" spans="10:12">
      <c r="J21145" s="2"/>
      <c r="K21145" s="2"/>
      <c r="L21145" s="2"/>
    </row>
    <row r="21146" spans="10:12">
      <c r="J21146" s="2"/>
      <c r="K21146" s="2"/>
      <c r="L21146" s="2"/>
    </row>
    <row r="21147" spans="10:12">
      <c r="J21147" s="2"/>
      <c r="K21147" s="2"/>
      <c r="L21147" s="2"/>
    </row>
    <row r="21148" spans="10:12">
      <c r="J21148" s="2"/>
      <c r="K21148" s="2"/>
      <c r="L21148" s="2"/>
    </row>
    <row r="21149" spans="10:12">
      <c r="J21149" s="2"/>
      <c r="K21149" s="2"/>
      <c r="L21149" s="2"/>
    </row>
    <row r="21150" spans="10:12">
      <c r="J21150" s="2"/>
      <c r="K21150" s="2"/>
      <c r="L21150" s="2"/>
    </row>
    <row r="21151" spans="10:12">
      <c r="J21151" s="2"/>
      <c r="K21151" s="2"/>
      <c r="L21151" s="2"/>
    </row>
    <row r="21152" spans="10:12">
      <c r="J21152" s="2"/>
      <c r="K21152" s="2"/>
      <c r="L21152" s="2"/>
    </row>
    <row r="21153" spans="10:12">
      <c r="J21153" s="2"/>
      <c r="K21153" s="2"/>
      <c r="L21153" s="2"/>
    </row>
    <row r="21154" spans="10:12">
      <c r="J21154" s="2"/>
      <c r="K21154" s="2"/>
      <c r="L21154" s="2"/>
    </row>
    <row r="21155" spans="10:12">
      <c r="J21155" s="2"/>
      <c r="K21155" s="2"/>
      <c r="L21155" s="2"/>
    </row>
    <row r="21156" spans="10:12">
      <c r="J21156" s="2"/>
      <c r="K21156" s="2"/>
      <c r="L21156" s="2"/>
    </row>
    <row r="21157" spans="10:12">
      <c r="J21157" s="2"/>
      <c r="K21157" s="2"/>
      <c r="L21157" s="2"/>
    </row>
    <row r="21158" spans="10:12">
      <c r="J21158" s="2"/>
      <c r="K21158" s="2"/>
      <c r="L21158" s="2"/>
    </row>
    <row r="21159" spans="10:12">
      <c r="J21159" s="2"/>
      <c r="K21159" s="2"/>
      <c r="L21159" s="2"/>
    </row>
    <row r="21160" spans="10:12">
      <c r="J21160" s="2"/>
      <c r="K21160" s="2"/>
      <c r="L21160" s="2"/>
    </row>
    <row r="21161" spans="10:12">
      <c r="J21161" s="2"/>
      <c r="K21161" s="2"/>
      <c r="L21161" s="2"/>
    </row>
    <row r="21162" spans="10:12">
      <c r="J21162" s="2"/>
      <c r="K21162" s="2"/>
      <c r="L21162" s="2"/>
    </row>
    <row r="21163" spans="10:12">
      <c r="J21163" s="2"/>
      <c r="K21163" s="2"/>
      <c r="L21163" s="2"/>
    </row>
    <row r="21164" spans="10:12">
      <c r="J21164" s="2"/>
      <c r="K21164" s="2"/>
      <c r="L21164" s="2"/>
    </row>
    <row r="21165" spans="10:12">
      <c r="J21165" s="2"/>
      <c r="K21165" s="2"/>
      <c r="L21165" s="2"/>
    </row>
    <row r="21166" spans="10:12">
      <c r="J21166" s="2"/>
      <c r="K21166" s="2"/>
      <c r="L21166" s="2"/>
    </row>
    <row r="21167" spans="10:12">
      <c r="J21167" s="2"/>
      <c r="K21167" s="2"/>
      <c r="L21167" s="2"/>
    </row>
    <row r="21168" spans="10:12">
      <c r="J21168" s="2"/>
      <c r="K21168" s="2"/>
      <c r="L21168" s="2"/>
    </row>
    <row r="21169" spans="10:12">
      <c r="J21169" s="2"/>
      <c r="K21169" s="2"/>
      <c r="L21169" s="2"/>
    </row>
    <row r="21170" spans="10:12">
      <c r="J21170" s="2"/>
      <c r="K21170" s="2"/>
      <c r="L21170" s="2"/>
    </row>
    <row r="21171" spans="10:12">
      <c r="J21171" s="2"/>
      <c r="K21171" s="2"/>
      <c r="L21171" s="2"/>
    </row>
    <row r="21172" spans="10:12">
      <c r="J21172" s="2"/>
      <c r="K21172" s="2"/>
      <c r="L21172" s="2"/>
    </row>
    <row r="21173" spans="10:12">
      <c r="J21173" s="2"/>
      <c r="K21173" s="2"/>
      <c r="L21173" s="2"/>
    </row>
    <row r="21174" spans="10:12">
      <c r="J21174" s="2"/>
      <c r="K21174" s="2"/>
      <c r="L21174" s="2"/>
    </row>
    <row r="21175" spans="10:12">
      <c r="J21175" s="2"/>
      <c r="K21175" s="2"/>
      <c r="L21175" s="2"/>
    </row>
    <row r="21176" spans="10:12">
      <c r="J21176" s="2"/>
      <c r="K21176" s="2"/>
      <c r="L21176" s="2"/>
    </row>
    <row r="21177" spans="10:12">
      <c r="J21177" s="2"/>
      <c r="K21177" s="2"/>
      <c r="L21177" s="2"/>
    </row>
    <row r="21178" spans="10:12">
      <c r="J21178" s="2"/>
      <c r="K21178" s="2"/>
      <c r="L21178" s="2"/>
    </row>
    <row r="21179" spans="10:12">
      <c r="J21179" s="2"/>
      <c r="K21179" s="2"/>
      <c r="L21179" s="2"/>
    </row>
    <row r="21180" spans="10:12">
      <c r="J21180" s="2"/>
      <c r="K21180" s="2"/>
      <c r="L21180" s="2"/>
    </row>
    <row r="21181" spans="10:12">
      <c r="J21181" s="2"/>
      <c r="K21181" s="2"/>
      <c r="L21181" s="2"/>
    </row>
    <row r="21182" spans="10:12">
      <c r="J21182" s="2"/>
      <c r="K21182" s="2"/>
      <c r="L21182" s="2"/>
    </row>
    <row r="21183" spans="10:12">
      <c r="J21183" s="2"/>
      <c r="K21183" s="2"/>
      <c r="L21183" s="2"/>
    </row>
    <row r="21184" spans="10:12">
      <c r="J21184" s="2"/>
      <c r="K21184" s="2"/>
      <c r="L21184" s="2"/>
    </row>
    <row r="21185" spans="10:12">
      <c r="J21185" s="2"/>
      <c r="K21185" s="2"/>
      <c r="L21185" s="2"/>
    </row>
    <row r="21186" spans="10:12">
      <c r="J21186" s="2"/>
      <c r="K21186" s="2"/>
      <c r="L21186" s="2"/>
    </row>
    <row r="21187" spans="10:12">
      <c r="J21187" s="2"/>
      <c r="K21187" s="2"/>
      <c r="L21187" s="2"/>
    </row>
    <row r="21188" spans="10:12">
      <c r="J21188" s="2"/>
      <c r="K21188" s="2"/>
      <c r="L21188" s="2"/>
    </row>
    <row r="21189" spans="10:12">
      <c r="J21189" s="2"/>
      <c r="K21189" s="2"/>
      <c r="L21189" s="2"/>
    </row>
    <row r="21190" spans="10:12">
      <c r="J21190" s="2"/>
      <c r="K21190" s="2"/>
      <c r="L21190" s="2"/>
    </row>
    <row r="21191" spans="10:12">
      <c r="J21191" s="2"/>
      <c r="K21191" s="2"/>
      <c r="L21191" s="2"/>
    </row>
    <row r="21192" spans="10:12">
      <c r="J21192" s="2"/>
      <c r="K21192" s="2"/>
      <c r="L21192" s="2"/>
    </row>
    <row r="21193" spans="10:12">
      <c r="J21193" s="2"/>
      <c r="K21193" s="2"/>
      <c r="L21193" s="2"/>
    </row>
    <row r="21194" spans="10:12">
      <c r="J21194" s="2"/>
      <c r="K21194" s="2"/>
      <c r="L21194" s="2"/>
    </row>
    <row r="21195" spans="10:12">
      <c r="J21195" s="2"/>
      <c r="K21195" s="2"/>
      <c r="L21195" s="2"/>
    </row>
    <row r="21196" spans="10:12">
      <c r="J21196" s="2"/>
      <c r="K21196" s="2"/>
      <c r="L21196" s="2"/>
    </row>
    <row r="21197" spans="10:12">
      <c r="J21197" s="2"/>
      <c r="K21197" s="2"/>
      <c r="L21197" s="2"/>
    </row>
    <row r="21198" spans="10:12">
      <c r="J21198" s="2"/>
      <c r="K21198" s="2"/>
      <c r="L21198" s="2"/>
    </row>
    <row r="21199" spans="10:12">
      <c r="J21199" s="2"/>
      <c r="K21199" s="2"/>
      <c r="L21199" s="2"/>
    </row>
    <row r="21200" spans="10:12">
      <c r="J21200" s="2"/>
      <c r="K21200" s="2"/>
      <c r="L21200" s="2"/>
    </row>
    <row r="21201" spans="10:12">
      <c r="J21201" s="2"/>
      <c r="K21201" s="2"/>
      <c r="L21201" s="2"/>
    </row>
    <row r="21202" spans="10:12">
      <c r="J21202" s="2"/>
      <c r="K21202" s="2"/>
      <c r="L21202" s="2"/>
    </row>
    <row r="21203" spans="10:12">
      <c r="J21203" s="2"/>
      <c r="K21203" s="2"/>
      <c r="L21203" s="2"/>
    </row>
    <row r="21204" spans="10:12">
      <c r="J21204" s="2"/>
      <c r="K21204" s="2"/>
      <c r="L21204" s="2"/>
    </row>
    <row r="21205" spans="10:12">
      <c r="J21205" s="2"/>
      <c r="K21205" s="2"/>
      <c r="L21205" s="2"/>
    </row>
    <row r="21206" spans="10:12">
      <c r="J21206" s="2"/>
      <c r="K21206" s="2"/>
      <c r="L21206" s="2"/>
    </row>
    <row r="21207" spans="10:12">
      <c r="J21207" s="2"/>
      <c r="K21207" s="2"/>
      <c r="L21207" s="2"/>
    </row>
    <row r="21208" spans="10:12">
      <c r="J21208" s="2"/>
      <c r="K21208" s="2"/>
      <c r="L21208" s="2"/>
    </row>
    <row r="21209" spans="10:12">
      <c r="J21209" s="2"/>
      <c r="K21209" s="2"/>
      <c r="L21209" s="2"/>
    </row>
    <row r="21210" spans="10:12">
      <c r="J21210" s="2"/>
      <c r="K21210" s="2"/>
      <c r="L21210" s="2"/>
    </row>
    <row r="21211" spans="10:12">
      <c r="J21211" s="2"/>
      <c r="K21211" s="2"/>
      <c r="L21211" s="2"/>
    </row>
    <row r="21212" spans="10:12">
      <c r="J21212" s="2"/>
      <c r="K21212" s="2"/>
      <c r="L21212" s="2"/>
    </row>
    <row r="21213" spans="10:12">
      <c r="J21213" s="2"/>
      <c r="K21213" s="2"/>
      <c r="L21213" s="2"/>
    </row>
    <row r="21214" spans="10:12">
      <c r="J21214" s="2"/>
      <c r="K21214" s="2"/>
      <c r="L21214" s="2"/>
    </row>
    <row r="21215" spans="10:12">
      <c r="J21215" s="2"/>
      <c r="K21215" s="2"/>
      <c r="L21215" s="2"/>
    </row>
    <row r="21216" spans="10:12">
      <c r="J21216" s="2"/>
      <c r="K21216" s="2"/>
      <c r="L21216" s="2"/>
    </row>
    <row r="21217" spans="10:12">
      <c r="J21217" s="2"/>
      <c r="K21217" s="2"/>
      <c r="L21217" s="2"/>
    </row>
    <row r="21218" spans="10:12">
      <c r="J21218" s="2"/>
      <c r="K21218" s="2"/>
      <c r="L21218" s="2"/>
    </row>
    <row r="21219" spans="10:12">
      <c r="J21219" s="2"/>
      <c r="K21219" s="2"/>
      <c r="L21219" s="2"/>
    </row>
    <row r="21220" spans="10:12">
      <c r="J21220" s="2"/>
      <c r="K21220" s="2"/>
      <c r="L21220" s="2"/>
    </row>
    <row r="21221" spans="10:12">
      <c r="J21221" s="2"/>
      <c r="K21221" s="2"/>
      <c r="L21221" s="2"/>
    </row>
    <row r="21222" spans="10:12">
      <c r="J21222" s="2"/>
      <c r="K21222" s="2"/>
      <c r="L21222" s="2"/>
    </row>
    <row r="21223" spans="10:12">
      <c r="J21223" s="2"/>
      <c r="K21223" s="2"/>
      <c r="L21223" s="2"/>
    </row>
    <row r="21224" spans="10:12">
      <c r="J21224" s="2"/>
      <c r="K21224" s="2"/>
      <c r="L21224" s="2"/>
    </row>
    <row r="21225" spans="10:12">
      <c r="J21225" s="2"/>
      <c r="K21225" s="2"/>
      <c r="L21225" s="2"/>
    </row>
    <row r="21226" spans="10:12">
      <c r="J21226" s="2"/>
      <c r="K21226" s="2"/>
      <c r="L21226" s="2"/>
    </row>
    <row r="21227" spans="10:12">
      <c r="J21227" s="2"/>
      <c r="K21227" s="2"/>
      <c r="L21227" s="2"/>
    </row>
    <row r="21228" spans="10:12">
      <c r="J21228" s="2"/>
      <c r="K21228" s="2"/>
      <c r="L21228" s="2"/>
    </row>
    <row r="21229" spans="10:12">
      <c r="J21229" s="2"/>
      <c r="K21229" s="2"/>
      <c r="L21229" s="2"/>
    </row>
    <row r="21230" spans="10:12">
      <c r="J21230" s="2"/>
      <c r="K21230" s="2"/>
      <c r="L21230" s="2"/>
    </row>
    <row r="21231" spans="10:12">
      <c r="J21231" s="2"/>
      <c r="K21231" s="2"/>
      <c r="L21231" s="2"/>
    </row>
    <row r="21232" spans="10:12">
      <c r="J21232" s="2"/>
      <c r="K21232" s="2"/>
      <c r="L21232" s="2"/>
    </row>
    <row r="21233" spans="10:12">
      <c r="J21233" s="2"/>
      <c r="K21233" s="2"/>
      <c r="L21233" s="2"/>
    </row>
    <row r="21234" spans="10:12">
      <c r="J21234" s="2"/>
      <c r="K21234" s="2"/>
      <c r="L21234" s="2"/>
    </row>
    <row r="21235" spans="10:12">
      <c r="J21235" s="2"/>
      <c r="K21235" s="2"/>
      <c r="L21235" s="2"/>
    </row>
    <row r="21236" spans="10:12">
      <c r="J21236" s="2"/>
      <c r="K21236" s="2"/>
      <c r="L21236" s="2"/>
    </row>
    <row r="21237" spans="10:12">
      <c r="J21237" s="2"/>
      <c r="K21237" s="2"/>
      <c r="L21237" s="2"/>
    </row>
    <row r="21238" spans="10:12">
      <c r="J21238" s="2"/>
      <c r="K21238" s="2"/>
      <c r="L21238" s="2"/>
    </row>
    <row r="21239" spans="10:12">
      <c r="J21239" s="2"/>
      <c r="K21239" s="2"/>
      <c r="L21239" s="2"/>
    </row>
    <row r="21240" spans="10:12">
      <c r="J21240" s="2"/>
      <c r="K21240" s="2"/>
      <c r="L21240" s="2"/>
    </row>
    <row r="21241" spans="10:12">
      <c r="J21241" s="2"/>
      <c r="K21241" s="2"/>
      <c r="L21241" s="2"/>
    </row>
    <row r="21242" spans="10:12">
      <c r="J21242" s="2"/>
      <c r="K21242" s="2"/>
      <c r="L21242" s="2"/>
    </row>
    <row r="21243" spans="10:12">
      <c r="J21243" s="2"/>
      <c r="K21243" s="2"/>
      <c r="L21243" s="2"/>
    </row>
    <row r="21244" spans="10:12">
      <c r="J21244" s="2"/>
      <c r="K21244" s="2"/>
      <c r="L21244" s="2"/>
    </row>
    <row r="21245" spans="10:12">
      <c r="J21245" s="2"/>
      <c r="K21245" s="2"/>
      <c r="L21245" s="2"/>
    </row>
    <row r="21246" spans="10:12">
      <c r="J21246" s="2"/>
      <c r="K21246" s="2"/>
      <c r="L21246" s="2"/>
    </row>
    <row r="21247" spans="10:12">
      <c r="J21247" s="2"/>
      <c r="K21247" s="2"/>
      <c r="L21247" s="2"/>
    </row>
    <row r="21248" spans="10:12">
      <c r="J21248" s="2"/>
      <c r="K21248" s="2"/>
      <c r="L21248" s="2"/>
    </row>
    <row r="21249" spans="10:12">
      <c r="J21249" s="2"/>
      <c r="K21249" s="2"/>
      <c r="L21249" s="2"/>
    </row>
    <row r="21250" spans="10:12">
      <c r="J21250" s="2"/>
      <c r="K21250" s="2"/>
      <c r="L21250" s="2"/>
    </row>
    <row r="21251" spans="10:12">
      <c r="J21251" s="2"/>
      <c r="K21251" s="2"/>
      <c r="L21251" s="2"/>
    </row>
    <row r="21252" spans="10:12">
      <c r="J21252" s="2"/>
      <c r="K21252" s="2"/>
      <c r="L21252" s="2"/>
    </row>
    <row r="21253" spans="10:12">
      <c r="J21253" s="2"/>
      <c r="K21253" s="2"/>
      <c r="L21253" s="2"/>
    </row>
    <row r="21254" spans="10:12">
      <c r="J21254" s="2"/>
      <c r="K21254" s="2"/>
      <c r="L21254" s="2"/>
    </row>
    <row r="21255" spans="10:12">
      <c r="J21255" s="2"/>
      <c r="K21255" s="2"/>
      <c r="L21255" s="2"/>
    </row>
    <row r="21256" spans="10:12">
      <c r="J21256" s="2"/>
      <c r="K21256" s="2"/>
      <c r="L21256" s="2"/>
    </row>
    <row r="21257" spans="10:12">
      <c r="J21257" s="2"/>
      <c r="K21257" s="2"/>
      <c r="L21257" s="2"/>
    </row>
    <row r="21258" spans="10:12">
      <c r="J21258" s="2"/>
      <c r="K21258" s="2"/>
      <c r="L21258" s="2"/>
    </row>
    <row r="21259" spans="10:12">
      <c r="J21259" s="2"/>
      <c r="K21259" s="2"/>
      <c r="L21259" s="2"/>
    </row>
    <row r="21260" spans="10:12">
      <c r="J21260" s="2"/>
      <c r="K21260" s="2"/>
      <c r="L21260" s="2"/>
    </row>
    <row r="21261" spans="10:12">
      <c r="J21261" s="2"/>
      <c r="K21261" s="2"/>
      <c r="L21261" s="2"/>
    </row>
    <row r="21262" spans="10:12">
      <c r="J21262" s="2"/>
      <c r="K21262" s="2"/>
      <c r="L21262" s="2"/>
    </row>
    <row r="21263" spans="10:12">
      <c r="J21263" s="2"/>
      <c r="K21263" s="2"/>
      <c r="L21263" s="2"/>
    </row>
    <row r="21264" spans="10:12">
      <c r="J21264" s="2"/>
      <c r="K21264" s="2"/>
      <c r="L21264" s="2"/>
    </row>
    <row r="21265" spans="10:12">
      <c r="J21265" s="2"/>
      <c r="K21265" s="2"/>
      <c r="L21265" s="2"/>
    </row>
    <row r="21266" spans="10:12">
      <c r="J21266" s="2"/>
      <c r="K21266" s="2"/>
      <c r="L21266" s="2"/>
    </row>
    <row r="21267" spans="10:12">
      <c r="J21267" s="2"/>
      <c r="K21267" s="2"/>
      <c r="L21267" s="2"/>
    </row>
    <row r="21268" spans="10:12">
      <c r="J21268" s="2"/>
      <c r="K21268" s="2"/>
      <c r="L21268" s="2"/>
    </row>
    <row r="21269" spans="10:12">
      <c r="J21269" s="2"/>
      <c r="K21269" s="2"/>
      <c r="L21269" s="2"/>
    </row>
    <row r="21270" spans="10:12">
      <c r="J21270" s="2"/>
      <c r="K21270" s="2"/>
      <c r="L21270" s="2"/>
    </row>
    <row r="21271" spans="10:12">
      <c r="J21271" s="2"/>
      <c r="K21271" s="2"/>
      <c r="L21271" s="2"/>
    </row>
    <row r="21272" spans="10:12">
      <c r="J21272" s="2"/>
      <c r="K21272" s="2"/>
      <c r="L21272" s="2"/>
    </row>
    <row r="21273" spans="10:12">
      <c r="J21273" s="2"/>
      <c r="K21273" s="2"/>
      <c r="L21273" s="2"/>
    </row>
    <row r="21274" spans="10:12">
      <c r="J21274" s="2"/>
      <c r="K21274" s="2"/>
      <c r="L21274" s="2"/>
    </row>
    <row r="21275" spans="10:12">
      <c r="J21275" s="2"/>
      <c r="K21275" s="2"/>
      <c r="L21275" s="2"/>
    </row>
    <row r="21276" spans="10:12">
      <c r="J21276" s="2"/>
      <c r="K21276" s="2"/>
      <c r="L21276" s="2"/>
    </row>
    <row r="21277" spans="10:12">
      <c r="J21277" s="2"/>
      <c r="K21277" s="2"/>
      <c r="L21277" s="2"/>
    </row>
    <row r="21278" spans="10:12">
      <c r="J21278" s="2"/>
      <c r="K21278" s="2"/>
      <c r="L21278" s="2"/>
    </row>
    <row r="21279" spans="10:12">
      <c r="J21279" s="2"/>
      <c r="K21279" s="2"/>
      <c r="L21279" s="2"/>
    </row>
    <row r="21280" spans="10:12">
      <c r="J21280" s="2"/>
      <c r="K21280" s="2"/>
      <c r="L21280" s="2"/>
    </row>
    <row r="21281" spans="10:12">
      <c r="J21281" s="2"/>
      <c r="K21281" s="2"/>
      <c r="L21281" s="2"/>
    </row>
    <row r="21282" spans="10:12">
      <c r="J21282" s="2"/>
      <c r="K21282" s="2"/>
      <c r="L21282" s="2"/>
    </row>
    <row r="21283" spans="10:12">
      <c r="J21283" s="2"/>
      <c r="K21283" s="2"/>
      <c r="L21283" s="2"/>
    </row>
    <row r="21284" spans="10:12">
      <c r="J21284" s="2"/>
      <c r="K21284" s="2"/>
      <c r="L21284" s="2"/>
    </row>
    <row r="21285" spans="10:12">
      <c r="J21285" s="2"/>
      <c r="K21285" s="2"/>
      <c r="L21285" s="2"/>
    </row>
    <row r="21286" spans="10:12">
      <c r="J21286" s="2"/>
      <c r="K21286" s="2"/>
      <c r="L21286" s="2"/>
    </row>
    <row r="21287" spans="10:12">
      <c r="J21287" s="2"/>
      <c r="K21287" s="2"/>
      <c r="L21287" s="2"/>
    </row>
    <row r="21288" spans="10:12">
      <c r="J21288" s="2"/>
      <c r="K21288" s="2"/>
      <c r="L21288" s="2"/>
    </row>
    <row r="21289" spans="10:12">
      <c r="J21289" s="2"/>
      <c r="K21289" s="2"/>
      <c r="L21289" s="2"/>
    </row>
    <row r="21290" spans="10:12">
      <c r="J21290" s="2"/>
      <c r="K21290" s="2"/>
      <c r="L21290" s="2"/>
    </row>
    <row r="21291" spans="10:12">
      <c r="J21291" s="2"/>
      <c r="K21291" s="2"/>
      <c r="L21291" s="2"/>
    </row>
    <row r="21292" spans="10:12">
      <c r="J21292" s="2"/>
      <c r="K21292" s="2"/>
      <c r="L21292" s="2"/>
    </row>
    <row r="21293" spans="10:12">
      <c r="J21293" s="2"/>
      <c r="K21293" s="2"/>
      <c r="L21293" s="2"/>
    </row>
    <row r="21294" spans="10:12">
      <c r="J21294" s="2"/>
      <c r="K21294" s="2"/>
      <c r="L21294" s="2"/>
    </row>
    <row r="21295" spans="10:12">
      <c r="J21295" s="2"/>
      <c r="K21295" s="2"/>
      <c r="L21295" s="2"/>
    </row>
    <row r="21296" spans="10:12">
      <c r="J21296" s="2"/>
      <c r="K21296" s="2"/>
      <c r="L21296" s="2"/>
    </row>
    <row r="21297" spans="10:12">
      <c r="J21297" s="2"/>
      <c r="K21297" s="2"/>
      <c r="L21297" s="2"/>
    </row>
    <row r="21298" spans="10:12">
      <c r="J21298" s="2"/>
      <c r="K21298" s="2"/>
      <c r="L21298" s="2"/>
    </row>
    <row r="21299" spans="10:12">
      <c r="J21299" s="2"/>
      <c r="K21299" s="2"/>
      <c r="L21299" s="2"/>
    </row>
    <row r="21300" spans="10:12">
      <c r="J21300" s="2"/>
      <c r="K21300" s="2"/>
      <c r="L21300" s="2"/>
    </row>
    <row r="21301" spans="10:12">
      <c r="J21301" s="2"/>
      <c r="K21301" s="2"/>
      <c r="L21301" s="2"/>
    </row>
    <row r="21302" spans="10:12">
      <c r="J21302" s="2"/>
      <c r="K21302" s="2"/>
      <c r="L21302" s="2"/>
    </row>
    <row r="21303" spans="10:12">
      <c r="J21303" s="2"/>
      <c r="K21303" s="2"/>
      <c r="L21303" s="2"/>
    </row>
    <row r="21304" spans="10:12">
      <c r="J21304" s="2"/>
      <c r="K21304" s="2"/>
      <c r="L21304" s="2"/>
    </row>
    <row r="21305" spans="10:12">
      <c r="J21305" s="2"/>
      <c r="K21305" s="2"/>
      <c r="L21305" s="2"/>
    </row>
    <row r="21306" spans="10:12">
      <c r="J21306" s="2"/>
      <c r="K21306" s="2"/>
      <c r="L21306" s="2"/>
    </row>
    <row r="21307" spans="10:12">
      <c r="J21307" s="2"/>
      <c r="K21307" s="2"/>
      <c r="L21307" s="2"/>
    </row>
    <row r="21308" spans="10:12">
      <c r="J21308" s="2"/>
      <c r="K21308" s="2"/>
      <c r="L21308" s="2"/>
    </row>
    <row r="21309" spans="10:12">
      <c r="J21309" s="2"/>
      <c r="K21309" s="2"/>
      <c r="L21309" s="2"/>
    </row>
    <row r="21310" spans="10:12">
      <c r="J21310" s="2"/>
      <c r="K21310" s="2"/>
      <c r="L21310" s="2"/>
    </row>
    <row r="21311" spans="10:12">
      <c r="J21311" s="2"/>
      <c r="K21311" s="2"/>
      <c r="L21311" s="2"/>
    </row>
    <row r="21312" spans="10:12">
      <c r="J21312" s="2"/>
      <c r="K21312" s="2"/>
      <c r="L21312" s="2"/>
    </row>
    <row r="21313" spans="10:12">
      <c r="J21313" s="2"/>
      <c r="K21313" s="2"/>
      <c r="L21313" s="2"/>
    </row>
    <row r="21314" spans="10:12">
      <c r="J21314" s="2"/>
      <c r="K21314" s="2"/>
      <c r="L21314" s="2"/>
    </row>
    <row r="21315" spans="10:12">
      <c r="J21315" s="2"/>
      <c r="K21315" s="2"/>
      <c r="L21315" s="2"/>
    </row>
    <row r="21316" spans="10:12">
      <c r="J21316" s="2"/>
      <c r="K21316" s="2"/>
      <c r="L21316" s="2"/>
    </row>
    <row r="21317" spans="10:12">
      <c r="J21317" s="2"/>
      <c r="K21317" s="2"/>
      <c r="L21317" s="2"/>
    </row>
    <row r="21318" spans="10:12">
      <c r="J21318" s="2"/>
      <c r="K21318" s="2"/>
      <c r="L21318" s="2"/>
    </row>
    <row r="21319" spans="10:12">
      <c r="J21319" s="2"/>
      <c r="K21319" s="2"/>
      <c r="L21319" s="2"/>
    </row>
    <row r="21320" spans="10:12">
      <c r="J21320" s="2"/>
      <c r="K21320" s="2"/>
      <c r="L21320" s="2"/>
    </row>
    <row r="21321" spans="10:12">
      <c r="J21321" s="2"/>
      <c r="K21321" s="2"/>
      <c r="L21321" s="2"/>
    </row>
    <row r="21322" spans="10:12">
      <c r="J21322" s="2"/>
      <c r="K21322" s="2"/>
      <c r="L21322" s="2"/>
    </row>
    <row r="21323" spans="10:12">
      <c r="J21323" s="2"/>
      <c r="K21323" s="2"/>
      <c r="L21323" s="2"/>
    </row>
    <row r="21324" spans="10:12">
      <c r="J21324" s="2"/>
      <c r="K21324" s="2"/>
      <c r="L21324" s="2"/>
    </row>
    <row r="21325" spans="10:12">
      <c r="J21325" s="2"/>
      <c r="K21325" s="2"/>
      <c r="L21325" s="2"/>
    </row>
    <row r="21326" spans="10:12">
      <c r="J21326" s="2"/>
      <c r="K21326" s="2"/>
      <c r="L21326" s="2"/>
    </row>
    <row r="21327" spans="10:12">
      <c r="J21327" s="2"/>
      <c r="K21327" s="2"/>
      <c r="L21327" s="2"/>
    </row>
    <row r="21328" spans="10:12">
      <c r="J21328" s="2"/>
      <c r="K21328" s="2"/>
      <c r="L21328" s="2"/>
    </row>
    <row r="21329" spans="10:12">
      <c r="J21329" s="2"/>
      <c r="K21329" s="2"/>
      <c r="L21329" s="2"/>
    </row>
    <row r="21330" spans="10:12">
      <c r="J21330" s="2"/>
      <c r="K21330" s="2"/>
      <c r="L21330" s="2"/>
    </row>
    <row r="21331" spans="10:12">
      <c r="J21331" s="2"/>
      <c r="K21331" s="2"/>
      <c r="L21331" s="2"/>
    </row>
    <row r="21332" spans="10:12">
      <c r="J21332" s="2"/>
      <c r="K21332" s="2"/>
      <c r="L21332" s="2"/>
    </row>
    <row r="21333" spans="10:12">
      <c r="J21333" s="2"/>
      <c r="K21333" s="2"/>
      <c r="L21333" s="2"/>
    </row>
    <row r="21334" spans="10:12">
      <c r="J21334" s="2"/>
      <c r="K21334" s="2"/>
      <c r="L21334" s="2"/>
    </row>
    <row r="21335" spans="10:12">
      <c r="J21335" s="2"/>
      <c r="K21335" s="2"/>
      <c r="L21335" s="2"/>
    </row>
    <row r="21336" spans="10:12">
      <c r="J21336" s="2"/>
      <c r="K21336" s="2"/>
      <c r="L21336" s="2"/>
    </row>
    <row r="21337" spans="10:12">
      <c r="J21337" s="2"/>
      <c r="K21337" s="2"/>
      <c r="L21337" s="2"/>
    </row>
    <row r="21338" spans="10:12">
      <c r="J21338" s="2"/>
      <c r="K21338" s="2"/>
      <c r="L21338" s="2"/>
    </row>
    <row r="21339" spans="10:12">
      <c r="J21339" s="2"/>
      <c r="K21339" s="2"/>
      <c r="L21339" s="2"/>
    </row>
    <row r="21340" spans="10:12">
      <c r="J21340" s="2"/>
      <c r="K21340" s="2"/>
      <c r="L21340" s="2"/>
    </row>
    <row r="21341" spans="10:12">
      <c r="J21341" s="2"/>
      <c r="K21341" s="2"/>
      <c r="L21341" s="2"/>
    </row>
    <row r="21342" spans="10:12">
      <c r="J21342" s="2"/>
      <c r="K21342" s="2"/>
      <c r="L21342" s="2"/>
    </row>
    <row r="21343" spans="10:12">
      <c r="J21343" s="2"/>
      <c r="K21343" s="2"/>
      <c r="L21343" s="2"/>
    </row>
    <row r="21344" spans="10:12">
      <c r="J21344" s="2"/>
      <c r="K21344" s="2"/>
      <c r="L21344" s="2"/>
    </row>
    <row r="21345" spans="10:12">
      <c r="J21345" s="2"/>
      <c r="K21345" s="2"/>
      <c r="L21345" s="2"/>
    </row>
    <row r="21346" spans="10:12">
      <c r="J21346" s="2"/>
      <c r="K21346" s="2"/>
      <c r="L21346" s="2"/>
    </row>
    <row r="21347" spans="10:12">
      <c r="J21347" s="2"/>
      <c r="K21347" s="2"/>
      <c r="L21347" s="2"/>
    </row>
    <row r="21348" spans="10:12">
      <c r="J21348" s="2"/>
      <c r="K21348" s="2"/>
      <c r="L21348" s="2"/>
    </row>
    <row r="21349" spans="10:12">
      <c r="J21349" s="2"/>
      <c r="K21349" s="2"/>
      <c r="L21349" s="2"/>
    </row>
    <row r="21350" spans="10:12">
      <c r="J21350" s="2"/>
      <c r="K21350" s="2"/>
      <c r="L21350" s="2"/>
    </row>
    <row r="21351" spans="10:12">
      <c r="J21351" s="2"/>
      <c r="K21351" s="2"/>
      <c r="L21351" s="2"/>
    </row>
    <row r="21352" spans="10:12">
      <c r="J21352" s="2"/>
      <c r="K21352" s="2"/>
      <c r="L21352" s="2"/>
    </row>
    <row r="21353" spans="10:12">
      <c r="J21353" s="2"/>
      <c r="K21353" s="2"/>
      <c r="L21353" s="2"/>
    </row>
    <row r="21354" spans="10:12">
      <c r="J21354" s="2"/>
      <c r="K21354" s="2"/>
      <c r="L21354" s="2"/>
    </row>
    <row r="21355" spans="10:12">
      <c r="J21355" s="2"/>
      <c r="K21355" s="2"/>
      <c r="L21355" s="2"/>
    </row>
    <row r="21356" spans="10:12">
      <c r="J21356" s="2"/>
      <c r="K21356" s="2"/>
      <c r="L21356" s="2"/>
    </row>
    <row r="21357" spans="10:12">
      <c r="J21357" s="2"/>
      <c r="K21357" s="2"/>
      <c r="L21357" s="2"/>
    </row>
    <row r="21358" spans="10:12">
      <c r="J21358" s="2"/>
      <c r="K21358" s="2"/>
      <c r="L21358" s="2"/>
    </row>
    <row r="21359" spans="10:12">
      <c r="J21359" s="2"/>
      <c r="K21359" s="2"/>
      <c r="L21359" s="2"/>
    </row>
    <row r="21360" spans="10:12">
      <c r="J21360" s="2"/>
      <c r="K21360" s="2"/>
      <c r="L21360" s="2"/>
    </row>
    <row r="21361" spans="10:12">
      <c r="J21361" s="2"/>
      <c r="K21361" s="2"/>
      <c r="L21361" s="2"/>
    </row>
    <row r="21362" spans="10:12">
      <c r="J21362" s="2"/>
      <c r="K21362" s="2"/>
      <c r="L21362" s="2"/>
    </row>
    <row r="21363" spans="10:12">
      <c r="J21363" s="2"/>
      <c r="K21363" s="2"/>
      <c r="L21363" s="2"/>
    </row>
    <row r="21364" spans="10:12">
      <c r="J21364" s="2"/>
      <c r="K21364" s="2"/>
      <c r="L21364" s="2"/>
    </row>
    <row r="21365" spans="10:12">
      <c r="J21365" s="2"/>
      <c r="K21365" s="2"/>
      <c r="L21365" s="2"/>
    </row>
    <row r="21366" spans="10:12">
      <c r="J21366" s="2"/>
      <c r="K21366" s="2"/>
      <c r="L21366" s="2"/>
    </row>
    <row r="21367" spans="10:12">
      <c r="J21367" s="2"/>
      <c r="K21367" s="2"/>
      <c r="L21367" s="2"/>
    </row>
    <row r="21368" spans="10:12">
      <c r="J21368" s="2"/>
      <c r="K21368" s="2"/>
      <c r="L21368" s="2"/>
    </row>
    <row r="21369" spans="10:12">
      <c r="J21369" s="2"/>
      <c r="K21369" s="2"/>
      <c r="L21369" s="2"/>
    </row>
    <row r="21370" spans="10:12">
      <c r="J21370" s="2"/>
      <c r="K21370" s="2"/>
      <c r="L21370" s="2"/>
    </row>
    <row r="21371" spans="10:12">
      <c r="J21371" s="2"/>
      <c r="K21371" s="2"/>
      <c r="L21371" s="2"/>
    </row>
    <row r="21372" spans="10:12">
      <c r="J21372" s="2"/>
      <c r="K21372" s="2"/>
      <c r="L21372" s="2"/>
    </row>
    <row r="21373" spans="10:12">
      <c r="J21373" s="2"/>
      <c r="K21373" s="2"/>
      <c r="L21373" s="2"/>
    </row>
    <row r="21374" spans="10:12">
      <c r="J21374" s="2"/>
      <c r="K21374" s="2"/>
      <c r="L21374" s="2"/>
    </row>
    <row r="21375" spans="10:12">
      <c r="J21375" s="2"/>
      <c r="K21375" s="2"/>
      <c r="L21375" s="2"/>
    </row>
    <row r="21376" spans="10:12">
      <c r="J21376" s="2"/>
      <c r="K21376" s="2"/>
      <c r="L21376" s="2"/>
    </row>
    <row r="21377" spans="10:12">
      <c r="J21377" s="2"/>
      <c r="K21377" s="2"/>
      <c r="L21377" s="2"/>
    </row>
    <row r="21378" spans="10:12">
      <c r="J21378" s="2"/>
      <c r="K21378" s="2"/>
      <c r="L21378" s="2"/>
    </row>
    <row r="21379" spans="10:12">
      <c r="J21379" s="2"/>
      <c r="K21379" s="2"/>
      <c r="L21379" s="2"/>
    </row>
    <row r="21380" spans="10:12">
      <c r="J21380" s="2"/>
      <c r="K21380" s="2"/>
      <c r="L21380" s="2"/>
    </row>
    <row r="21381" spans="10:12">
      <c r="J21381" s="2"/>
      <c r="K21381" s="2"/>
      <c r="L21381" s="2"/>
    </row>
    <row r="21382" spans="10:12">
      <c r="J21382" s="2"/>
      <c r="K21382" s="2"/>
      <c r="L21382" s="2"/>
    </row>
    <row r="21383" spans="10:12">
      <c r="J21383" s="2"/>
      <c r="K21383" s="2"/>
      <c r="L21383" s="2"/>
    </row>
    <row r="21384" spans="10:12">
      <c r="J21384" s="2"/>
      <c r="K21384" s="2"/>
      <c r="L21384" s="2"/>
    </row>
    <row r="21385" spans="10:12">
      <c r="J21385" s="2"/>
      <c r="K21385" s="2"/>
      <c r="L21385" s="2"/>
    </row>
    <row r="21386" spans="10:12">
      <c r="J21386" s="2"/>
      <c r="K21386" s="2"/>
      <c r="L21386" s="2"/>
    </row>
    <row r="21387" spans="10:12">
      <c r="J21387" s="2"/>
      <c r="K21387" s="2"/>
      <c r="L21387" s="2"/>
    </row>
    <row r="21388" spans="10:12">
      <c r="J21388" s="2"/>
      <c r="K21388" s="2"/>
      <c r="L21388" s="2"/>
    </row>
    <row r="21389" spans="10:12">
      <c r="J21389" s="2"/>
      <c r="K21389" s="2"/>
      <c r="L21389" s="2"/>
    </row>
    <row r="21390" spans="10:12">
      <c r="J21390" s="2"/>
      <c r="K21390" s="2"/>
      <c r="L21390" s="2"/>
    </row>
    <row r="21391" spans="10:12">
      <c r="J21391" s="2"/>
      <c r="K21391" s="2"/>
      <c r="L21391" s="2"/>
    </row>
    <row r="21392" spans="10:12">
      <c r="J21392" s="2"/>
      <c r="K21392" s="2"/>
      <c r="L21392" s="2"/>
    </row>
    <row r="21393" spans="10:12">
      <c r="J21393" s="2"/>
      <c r="K21393" s="2"/>
      <c r="L21393" s="2"/>
    </row>
    <row r="21394" spans="10:12">
      <c r="J21394" s="2"/>
      <c r="K21394" s="2"/>
      <c r="L21394" s="2"/>
    </row>
    <row r="21395" spans="10:12">
      <c r="J21395" s="2"/>
      <c r="K21395" s="2"/>
      <c r="L21395" s="2"/>
    </row>
    <row r="21396" spans="10:12">
      <c r="J21396" s="2"/>
      <c r="K21396" s="2"/>
      <c r="L21396" s="2"/>
    </row>
    <row r="21397" spans="10:12">
      <c r="J21397" s="2"/>
      <c r="K21397" s="2"/>
      <c r="L21397" s="2"/>
    </row>
    <row r="21398" spans="10:12">
      <c r="J21398" s="2"/>
      <c r="K21398" s="2"/>
      <c r="L21398" s="2"/>
    </row>
    <row r="21399" spans="10:12">
      <c r="J21399" s="2"/>
      <c r="K21399" s="2"/>
      <c r="L21399" s="2"/>
    </row>
    <row r="21400" spans="10:12">
      <c r="J21400" s="2"/>
      <c r="K21400" s="2"/>
      <c r="L21400" s="2"/>
    </row>
    <row r="21401" spans="10:12">
      <c r="J21401" s="2"/>
      <c r="K21401" s="2"/>
      <c r="L21401" s="2"/>
    </row>
    <row r="21402" spans="10:12">
      <c r="J21402" s="2"/>
      <c r="K21402" s="2"/>
      <c r="L21402" s="2"/>
    </row>
    <row r="21403" spans="10:12">
      <c r="J21403" s="2"/>
      <c r="K21403" s="2"/>
      <c r="L21403" s="2"/>
    </row>
    <row r="21404" spans="10:12">
      <c r="J21404" s="2"/>
      <c r="K21404" s="2"/>
      <c r="L21404" s="2"/>
    </row>
    <row r="21405" spans="10:12">
      <c r="J21405" s="2"/>
      <c r="K21405" s="2"/>
      <c r="L21405" s="2"/>
    </row>
    <row r="21406" spans="10:12">
      <c r="J21406" s="2"/>
      <c r="K21406" s="2"/>
      <c r="L21406" s="2"/>
    </row>
    <row r="21407" spans="10:12">
      <c r="J21407" s="2"/>
      <c r="K21407" s="2"/>
      <c r="L21407" s="2"/>
    </row>
    <row r="21408" spans="10:12">
      <c r="J21408" s="2"/>
      <c r="K21408" s="2"/>
      <c r="L21408" s="2"/>
    </row>
    <row r="21409" spans="10:12">
      <c r="J21409" s="2"/>
      <c r="K21409" s="2"/>
      <c r="L21409" s="2"/>
    </row>
    <row r="21410" spans="10:12">
      <c r="J21410" s="2"/>
      <c r="K21410" s="2"/>
      <c r="L21410" s="2"/>
    </row>
    <row r="21411" spans="10:12">
      <c r="J21411" s="2"/>
      <c r="K21411" s="2"/>
      <c r="L21411" s="2"/>
    </row>
    <row r="21412" spans="10:12">
      <c r="J21412" s="2"/>
      <c r="K21412" s="2"/>
      <c r="L21412" s="2"/>
    </row>
    <row r="21413" spans="10:12">
      <c r="J21413" s="2"/>
      <c r="K21413" s="2"/>
      <c r="L21413" s="2"/>
    </row>
    <row r="21414" spans="10:12">
      <c r="J21414" s="2"/>
      <c r="K21414" s="2"/>
      <c r="L21414" s="2"/>
    </row>
    <row r="21415" spans="10:12">
      <c r="J21415" s="2"/>
      <c r="K21415" s="2"/>
      <c r="L21415" s="2"/>
    </row>
    <row r="21416" spans="10:12">
      <c r="J21416" s="2"/>
      <c r="K21416" s="2"/>
      <c r="L21416" s="2"/>
    </row>
    <row r="21417" spans="10:12">
      <c r="J21417" s="2"/>
      <c r="K21417" s="2"/>
      <c r="L21417" s="2"/>
    </row>
    <row r="21418" spans="10:12">
      <c r="J21418" s="2"/>
      <c r="K21418" s="2"/>
      <c r="L21418" s="2"/>
    </row>
    <row r="21419" spans="10:12">
      <c r="J21419" s="2"/>
      <c r="K21419" s="2"/>
      <c r="L21419" s="2"/>
    </row>
    <row r="21420" spans="10:12">
      <c r="J21420" s="2"/>
      <c r="K21420" s="2"/>
      <c r="L21420" s="2"/>
    </row>
    <row r="21421" spans="10:12">
      <c r="J21421" s="2"/>
      <c r="K21421" s="2"/>
      <c r="L21421" s="2"/>
    </row>
    <row r="21422" spans="10:12">
      <c r="J21422" s="2"/>
      <c r="K21422" s="2"/>
      <c r="L21422" s="2"/>
    </row>
    <row r="21423" spans="10:12">
      <c r="J21423" s="2"/>
      <c r="K21423" s="2"/>
      <c r="L21423" s="2"/>
    </row>
    <row r="21424" spans="10:12">
      <c r="J21424" s="2"/>
      <c r="K21424" s="2"/>
      <c r="L21424" s="2"/>
    </row>
    <row r="21425" spans="10:12">
      <c r="J21425" s="2"/>
      <c r="K21425" s="2"/>
      <c r="L21425" s="2"/>
    </row>
    <row r="21426" spans="10:12">
      <c r="J21426" s="2"/>
      <c r="K21426" s="2"/>
      <c r="L21426" s="2"/>
    </row>
    <row r="21427" spans="10:12">
      <c r="J21427" s="2"/>
      <c r="K21427" s="2"/>
      <c r="L21427" s="2"/>
    </row>
    <row r="21428" spans="10:12">
      <c r="J21428" s="2"/>
      <c r="K21428" s="2"/>
      <c r="L21428" s="2"/>
    </row>
    <row r="21429" spans="10:12">
      <c r="J21429" s="2"/>
      <c r="K21429" s="2"/>
      <c r="L21429" s="2"/>
    </row>
    <row r="21430" spans="10:12">
      <c r="J21430" s="2"/>
      <c r="K21430" s="2"/>
      <c r="L21430" s="2"/>
    </row>
    <row r="21431" spans="10:12">
      <c r="J21431" s="2"/>
      <c r="K21431" s="2"/>
      <c r="L21431" s="2"/>
    </row>
    <row r="21432" spans="10:12">
      <c r="J21432" s="2"/>
      <c r="K21432" s="2"/>
      <c r="L21432" s="2"/>
    </row>
    <row r="21433" spans="10:12">
      <c r="J21433" s="2"/>
      <c r="K21433" s="2"/>
      <c r="L21433" s="2"/>
    </row>
    <row r="21434" spans="10:12">
      <c r="J21434" s="2"/>
      <c r="K21434" s="2"/>
      <c r="L21434" s="2"/>
    </row>
    <row r="21435" spans="10:12">
      <c r="J21435" s="2"/>
      <c r="K21435" s="2"/>
      <c r="L21435" s="2"/>
    </row>
    <row r="21436" spans="10:12">
      <c r="J21436" s="2"/>
      <c r="K21436" s="2"/>
      <c r="L21436" s="2"/>
    </row>
    <row r="21437" spans="10:12">
      <c r="J21437" s="2"/>
      <c r="K21437" s="2"/>
      <c r="L21437" s="2"/>
    </row>
    <row r="21438" spans="10:12">
      <c r="J21438" s="2"/>
      <c r="K21438" s="2"/>
      <c r="L21438" s="2"/>
    </row>
    <row r="21439" spans="10:12">
      <c r="J21439" s="2"/>
      <c r="K21439" s="2"/>
      <c r="L21439" s="2"/>
    </row>
    <row r="21440" spans="10:12">
      <c r="J21440" s="2"/>
      <c r="K21440" s="2"/>
      <c r="L21440" s="2"/>
    </row>
    <row r="21441" spans="10:12">
      <c r="J21441" s="2"/>
      <c r="K21441" s="2"/>
      <c r="L21441" s="2"/>
    </row>
    <row r="21442" spans="10:12">
      <c r="J21442" s="2"/>
      <c r="K21442" s="2"/>
      <c r="L21442" s="2"/>
    </row>
    <row r="21443" spans="10:12">
      <c r="J21443" s="2"/>
      <c r="K21443" s="2"/>
      <c r="L21443" s="2"/>
    </row>
    <row r="21444" spans="10:12">
      <c r="J21444" s="2"/>
      <c r="K21444" s="2"/>
      <c r="L21444" s="2"/>
    </row>
    <row r="21445" spans="10:12">
      <c r="J21445" s="2"/>
      <c r="K21445" s="2"/>
      <c r="L21445" s="2"/>
    </row>
    <row r="21446" spans="10:12">
      <c r="J21446" s="2"/>
      <c r="K21446" s="2"/>
      <c r="L21446" s="2"/>
    </row>
    <row r="21447" spans="10:12">
      <c r="J21447" s="2"/>
      <c r="K21447" s="2"/>
      <c r="L21447" s="2"/>
    </row>
    <row r="21448" spans="10:12">
      <c r="J21448" s="2"/>
      <c r="K21448" s="2"/>
      <c r="L21448" s="2"/>
    </row>
    <row r="21449" spans="10:12">
      <c r="J21449" s="2"/>
      <c r="K21449" s="2"/>
      <c r="L21449" s="2"/>
    </row>
    <row r="21450" spans="10:12">
      <c r="J21450" s="2"/>
      <c r="K21450" s="2"/>
      <c r="L21450" s="2"/>
    </row>
    <row r="21451" spans="10:12">
      <c r="J21451" s="2"/>
      <c r="K21451" s="2"/>
      <c r="L21451" s="2"/>
    </row>
    <row r="21452" spans="10:12">
      <c r="J21452" s="2"/>
      <c r="K21452" s="2"/>
      <c r="L21452" s="2"/>
    </row>
    <row r="21453" spans="10:12">
      <c r="J21453" s="2"/>
      <c r="K21453" s="2"/>
      <c r="L21453" s="2"/>
    </row>
    <row r="21454" spans="10:12">
      <c r="J21454" s="2"/>
      <c r="K21454" s="2"/>
      <c r="L21454" s="2"/>
    </row>
    <row r="21455" spans="10:12">
      <c r="J21455" s="2"/>
      <c r="K21455" s="2"/>
      <c r="L21455" s="2"/>
    </row>
    <row r="21456" spans="10:12">
      <c r="J21456" s="2"/>
      <c r="K21456" s="2"/>
      <c r="L21456" s="2"/>
    </row>
    <row r="21457" spans="10:12">
      <c r="J21457" s="2"/>
      <c r="K21457" s="2"/>
      <c r="L21457" s="2"/>
    </row>
    <row r="21458" spans="10:12">
      <c r="J21458" s="2"/>
      <c r="K21458" s="2"/>
      <c r="L21458" s="2"/>
    </row>
    <row r="21459" spans="10:12">
      <c r="J21459" s="2"/>
      <c r="K21459" s="2"/>
      <c r="L21459" s="2"/>
    </row>
    <row r="21460" spans="10:12">
      <c r="J21460" s="2"/>
      <c r="K21460" s="2"/>
      <c r="L21460" s="2"/>
    </row>
    <row r="21461" spans="10:12">
      <c r="J21461" s="2"/>
      <c r="K21461" s="2"/>
      <c r="L21461" s="2"/>
    </row>
    <row r="21462" spans="10:12">
      <c r="J21462" s="2"/>
      <c r="K21462" s="2"/>
      <c r="L21462" s="2"/>
    </row>
    <row r="21463" spans="10:12">
      <c r="J21463" s="2"/>
      <c r="K21463" s="2"/>
      <c r="L21463" s="2"/>
    </row>
    <row r="21464" spans="10:12">
      <c r="J21464" s="2"/>
      <c r="K21464" s="2"/>
      <c r="L21464" s="2"/>
    </row>
    <row r="21465" spans="10:12">
      <c r="J21465" s="2"/>
      <c r="K21465" s="2"/>
      <c r="L21465" s="2"/>
    </row>
    <row r="21466" spans="10:12">
      <c r="J21466" s="2"/>
      <c r="K21466" s="2"/>
      <c r="L21466" s="2"/>
    </row>
    <row r="21467" spans="10:12">
      <c r="J21467" s="2"/>
      <c r="K21467" s="2"/>
      <c r="L21467" s="2"/>
    </row>
    <row r="21468" spans="10:12">
      <c r="J21468" s="2"/>
      <c r="K21468" s="2"/>
      <c r="L21468" s="2"/>
    </row>
    <row r="21469" spans="10:12">
      <c r="J21469" s="2"/>
      <c r="K21469" s="2"/>
      <c r="L21469" s="2"/>
    </row>
    <row r="21470" spans="10:12">
      <c r="J21470" s="2"/>
      <c r="K21470" s="2"/>
      <c r="L21470" s="2"/>
    </row>
    <row r="21471" spans="10:12">
      <c r="J21471" s="2"/>
      <c r="K21471" s="2"/>
      <c r="L21471" s="2"/>
    </row>
    <row r="21472" spans="10:12">
      <c r="J21472" s="2"/>
      <c r="K21472" s="2"/>
      <c r="L21472" s="2"/>
    </row>
    <row r="21473" spans="10:12">
      <c r="J21473" s="2"/>
      <c r="K21473" s="2"/>
      <c r="L21473" s="2"/>
    </row>
    <row r="21474" spans="10:12">
      <c r="J21474" s="2"/>
      <c r="K21474" s="2"/>
      <c r="L21474" s="2"/>
    </row>
    <row r="21475" spans="10:12">
      <c r="J21475" s="2"/>
      <c r="K21475" s="2"/>
      <c r="L21475" s="2"/>
    </row>
    <row r="21476" spans="10:12">
      <c r="J21476" s="2"/>
      <c r="K21476" s="2"/>
      <c r="L21476" s="2"/>
    </row>
    <row r="21477" spans="10:12">
      <c r="J21477" s="2"/>
      <c r="K21477" s="2"/>
      <c r="L21477" s="2"/>
    </row>
    <row r="21478" spans="10:12">
      <c r="J21478" s="2"/>
      <c r="K21478" s="2"/>
      <c r="L21478" s="2"/>
    </row>
    <row r="21479" spans="10:12">
      <c r="J21479" s="2"/>
      <c r="K21479" s="2"/>
      <c r="L21479" s="2"/>
    </row>
    <row r="21480" spans="10:12">
      <c r="J21480" s="2"/>
      <c r="K21480" s="2"/>
      <c r="L21480" s="2"/>
    </row>
    <row r="21481" spans="10:12">
      <c r="J21481" s="2"/>
      <c r="K21481" s="2"/>
      <c r="L21481" s="2"/>
    </row>
    <row r="21482" spans="10:12">
      <c r="J21482" s="2"/>
      <c r="K21482" s="2"/>
      <c r="L21482" s="2"/>
    </row>
    <row r="21483" spans="10:12">
      <c r="J21483" s="2"/>
      <c r="K21483" s="2"/>
      <c r="L21483" s="2"/>
    </row>
    <row r="21484" spans="10:12">
      <c r="J21484" s="2"/>
      <c r="K21484" s="2"/>
      <c r="L21484" s="2"/>
    </row>
    <row r="21485" spans="10:12">
      <c r="J21485" s="2"/>
      <c r="K21485" s="2"/>
      <c r="L21485" s="2"/>
    </row>
    <row r="21486" spans="10:12">
      <c r="J21486" s="2"/>
      <c r="K21486" s="2"/>
      <c r="L21486" s="2"/>
    </row>
    <row r="21487" spans="10:12">
      <c r="J21487" s="2"/>
      <c r="K21487" s="2"/>
      <c r="L21487" s="2"/>
    </row>
    <row r="21488" spans="10:12">
      <c r="J21488" s="2"/>
      <c r="K21488" s="2"/>
      <c r="L21488" s="2"/>
    </row>
    <row r="21489" spans="10:12">
      <c r="J21489" s="2"/>
      <c r="K21489" s="2"/>
      <c r="L21489" s="2"/>
    </row>
    <row r="21490" spans="10:12">
      <c r="J21490" s="2"/>
      <c r="K21490" s="2"/>
      <c r="L21490" s="2"/>
    </row>
    <row r="21491" spans="10:12">
      <c r="J21491" s="2"/>
      <c r="K21491" s="2"/>
      <c r="L21491" s="2"/>
    </row>
    <row r="21492" spans="10:12">
      <c r="J21492" s="2"/>
      <c r="K21492" s="2"/>
      <c r="L21492" s="2"/>
    </row>
    <row r="21493" spans="10:12">
      <c r="J21493" s="2"/>
      <c r="K21493" s="2"/>
      <c r="L21493" s="2"/>
    </row>
    <row r="21494" spans="10:12">
      <c r="J21494" s="2"/>
      <c r="K21494" s="2"/>
      <c r="L21494" s="2"/>
    </row>
    <row r="21495" spans="10:12">
      <c r="J21495" s="2"/>
      <c r="K21495" s="2"/>
      <c r="L21495" s="2"/>
    </row>
    <row r="21496" spans="10:12">
      <c r="J21496" s="2"/>
      <c r="K21496" s="2"/>
      <c r="L21496" s="2"/>
    </row>
    <row r="21497" spans="10:12">
      <c r="J21497" s="2"/>
      <c r="K21497" s="2"/>
      <c r="L21497" s="2"/>
    </row>
    <row r="21498" spans="10:12">
      <c r="J21498" s="2"/>
      <c r="K21498" s="2"/>
      <c r="L21498" s="2"/>
    </row>
    <row r="21499" spans="10:12">
      <c r="J21499" s="2"/>
      <c r="K21499" s="2"/>
      <c r="L21499" s="2"/>
    </row>
    <row r="21500" spans="10:12">
      <c r="J21500" s="2"/>
      <c r="K21500" s="2"/>
      <c r="L21500" s="2"/>
    </row>
    <row r="21501" spans="10:12">
      <c r="J21501" s="2"/>
      <c r="K21501" s="2"/>
      <c r="L21501" s="2"/>
    </row>
    <row r="21502" spans="10:12">
      <c r="J21502" s="2"/>
      <c r="K21502" s="2"/>
      <c r="L21502" s="2"/>
    </row>
    <row r="21503" spans="10:12">
      <c r="J21503" s="2"/>
      <c r="K21503" s="2"/>
      <c r="L21503" s="2"/>
    </row>
    <row r="21504" spans="10:12">
      <c r="J21504" s="2"/>
      <c r="K21504" s="2"/>
      <c r="L21504" s="2"/>
    </row>
    <row r="21505" spans="10:12">
      <c r="J21505" s="2"/>
      <c r="K21505" s="2"/>
      <c r="L21505" s="2"/>
    </row>
    <row r="21506" spans="10:12">
      <c r="J21506" s="2"/>
      <c r="K21506" s="2"/>
      <c r="L21506" s="2"/>
    </row>
    <row r="21507" spans="10:12">
      <c r="J21507" s="2"/>
      <c r="K21507" s="2"/>
      <c r="L21507" s="2"/>
    </row>
    <row r="21508" spans="10:12">
      <c r="J21508" s="2"/>
      <c r="K21508" s="2"/>
      <c r="L21508" s="2"/>
    </row>
    <row r="21509" spans="10:12">
      <c r="J21509" s="2"/>
      <c r="K21509" s="2"/>
      <c r="L21509" s="2"/>
    </row>
    <row r="21510" spans="10:12">
      <c r="J21510" s="2"/>
      <c r="K21510" s="2"/>
      <c r="L21510" s="2"/>
    </row>
    <row r="21511" spans="10:12">
      <c r="J21511" s="2"/>
      <c r="K21511" s="2"/>
      <c r="L21511" s="2"/>
    </row>
    <row r="21512" spans="10:12">
      <c r="J21512" s="2"/>
      <c r="K21512" s="2"/>
      <c r="L21512" s="2"/>
    </row>
    <row r="21513" spans="10:12">
      <c r="J21513" s="2"/>
      <c r="K21513" s="2"/>
      <c r="L21513" s="2"/>
    </row>
    <row r="21514" spans="10:12">
      <c r="J21514" s="2"/>
      <c r="K21514" s="2"/>
      <c r="L21514" s="2"/>
    </row>
    <row r="21515" spans="10:12">
      <c r="J21515" s="2"/>
      <c r="K21515" s="2"/>
      <c r="L21515" s="2"/>
    </row>
    <row r="21516" spans="10:12">
      <c r="J21516" s="2"/>
      <c r="K21516" s="2"/>
      <c r="L21516" s="2"/>
    </row>
    <row r="21517" spans="10:12">
      <c r="J21517" s="2"/>
      <c r="K21517" s="2"/>
      <c r="L21517" s="2"/>
    </row>
    <row r="21518" spans="10:12">
      <c r="J21518" s="2"/>
      <c r="K21518" s="2"/>
      <c r="L21518" s="2"/>
    </row>
    <row r="21519" spans="10:12">
      <c r="J21519" s="2"/>
      <c r="K21519" s="2"/>
      <c r="L21519" s="2"/>
    </row>
    <row r="21520" spans="10:12">
      <c r="J21520" s="2"/>
      <c r="K21520" s="2"/>
      <c r="L21520" s="2"/>
    </row>
    <row r="21521" spans="10:12">
      <c r="J21521" s="2"/>
      <c r="K21521" s="2"/>
      <c r="L21521" s="2"/>
    </row>
    <row r="21522" spans="10:12">
      <c r="J21522" s="2"/>
      <c r="K21522" s="2"/>
      <c r="L21522" s="2"/>
    </row>
    <row r="21523" spans="10:12">
      <c r="J21523" s="2"/>
      <c r="K21523" s="2"/>
      <c r="L21523" s="2"/>
    </row>
    <row r="21524" spans="10:12">
      <c r="J21524" s="2"/>
      <c r="K21524" s="2"/>
      <c r="L21524" s="2"/>
    </row>
    <row r="21525" spans="10:12">
      <c r="J21525" s="2"/>
      <c r="K21525" s="2"/>
      <c r="L21525" s="2"/>
    </row>
    <row r="21526" spans="10:12">
      <c r="J21526" s="2"/>
      <c r="K21526" s="2"/>
      <c r="L21526" s="2"/>
    </row>
    <row r="21527" spans="10:12">
      <c r="J21527" s="2"/>
      <c r="K21527" s="2"/>
      <c r="L21527" s="2"/>
    </row>
    <row r="21528" spans="10:12">
      <c r="J21528" s="2"/>
      <c r="K21528" s="2"/>
      <c r="L21528" s="2"/>
    </row>
    <row r="21529" spans="10:12">
      <c r="J21529" s="2"/>
      <c r="K21529" s="2"/>
      <c r="L21529" s="2"/>
    </row>
    <row r="21530" spans="10:12">
      <c r="J21530" s="2"/>
      <c r="K21530" s="2"/>
      <c r="L21530" s="2"/>
    </row>
    <row r="21531" spans="10:12">
      <c r="J21531" s="2"/>
      <c r="K21531" s="2"/>
      <c r="L21531" s="2"/>
    </row>
    <row r="21532" spans="10:12">
      <c r="J21532" s="2"/>
      <c r="K21532" s="2"/>
      <c r="L21532" s="2"/>
    </row>
    <row r="21533" spans="10:12">
      <c r="J21533" s="2"/>
      <c r="K21533" s="2"/>
      <c r="L21533" s="2"/>
    </row>
    <row r="21534" spans="10:12">
      <c r="J21534" s="2"/>
      <c r="K21534" s="2"/>
      <c r="L21534" s="2"/>
    </row>
    <row r="21535" spans="10:12">
      <c r="J21535" s="2"/>
      <c r="K21535" s="2"/>
      <c r="L21535" s="2"/>
    </row>
    <row r="21536" spans="10:12">
      <c r="J21536" s="2"/>
      <c r="K21536" s="2"/>
      <c r="L21536" s="2"/>
    </row>
    <row r="21537" spans="10:12">
      <c r="J21537" s="2"/>
      <c r="K21537" s="2"/>
      <c r="L21537" s="2"/>
    </row>
    <row r="21538" spans="10:12">
      <c r="J21538" s="2"/>
      <c r="K21538" s="2"/>
      <c r="L21538" s="2"/>
    </row>
    <row r="21539" spans="10:12">
      <c r="J21539" s="2"/>
      <c r="K21539" s="2"/>
      <c r="L21539" s="2"/>
    </row>
    <row r="21540" spans="10:12">
      <c r="J21540" s="2"/>
      <c r="K21540" s="2"/>
      <c r="L21540" s="2"/>
    </row>
    <row r="21541" spans="10:12">
      <c r="J21541" s="2"/>
      <c r="K21541" s="2"/>
      <c r="L21541" s="2"/>
    </row>
    <row r="21542" spans="10:12">
      <c r="J21542" s="2"/>
      <c r="K21542" s="2"/>
      <c r="L21542" s="2"/>
    </row>
    <row r="21543" spans="10:12">
      <c r="J21543" s="2"/>
      <c r="K21543" s="2"/>
      <c r="L21543" s="2"/>
    </row>
    <row r="21544" spans="10:12">
      <c r="J21544" s="2"/>
      <c r="K21544" s="2"/>
      <c r="L21544" s="2"/>
    </row>
    <row r="21545" spans="10:12">
      <c r="J21545" s="2"/>
      <c r="K21545" s="2"/>
      <c r="L21545" s="2"/>
    </row>
    <row r="21546" spans="10:12">
      <c r="J21546" s="2"/>
      <c r="K21546" s="2"/>
      <c r="L21546" s="2"/>
    </row>
    <row r="21547" spans="10:12">
      <c r="J21547" s="2"/>
      <c r="K21547" s="2"/>
      <c r="L21547" s="2"/>
    </row>
    <row r="21548" spans="10:12">
      <c r="J21548" s="2"/>
      <c r="K21548" s="2"/>
      <c r="L21548" s="2"/>
    </row>
    <row r="21549" spans="10:12">
      <c r="J21549" s="2"/>
      <c r="K21549" s="2"/>
      <c r="L21549" s="2"/>
    </row>
    <row r="21550" spans="10:12">
      <c r="J21550" s="2"/>
      <c r="K21550" s="2"/>
      <c r="L21550" s="2"/>
    </row>
    <row r="21551" spans="10:12">
      <c r="J21551" s="2"/>
      <c r="K21551" s="2"/>
      <c r="L21551" s="2"/>
    </row>
    <row r="21552" spans="10:12">
      <c r="J21552" s="2"/>
      <c r="K21552" s="2"/>
      <c r="L21552" s="2"/>
    </row>
    <row r="21553" spans="10:12">
      <c r="J21553" s="2"/>
      <c r="K21553" s="2"/>
      <c r="L21553" s="2"/>
    </row>
    <row r="21554" spans="10:12">
      <c r="J21554" s="2"/>
      <c r="K21554" s="2"/>
      <c r="L21554" s="2"/>
    </row>
    <row r="21555" spans="10:12">
      <c r="J21555" s="2"/>
      <c r="K21555" s="2"/>
      <c r="L21555" s="2"/>
    </row>
    <row r="21556" spans="10:12">
      <c r="J21556" s="2"/>
      <c r="K21556" s="2"/>
      <c r="L21556" s="2"/>
    </row>
    <row r="21557" spans="10:12">
      <c r="J21557" s="2"/>
      <c r="K21557" s="2"/>
      <c r="L21557" s="2"/>
    </row>
    <row r="21558" spans="10:12">
      <c r="J21558" s="2"/>
      <c r="K21558" s="2"/>
      <c r="L21558" s="2"/>
    </row>
    <row r="21559" spans="10:12">
      <c r="J21559" s="2"/>
      <c r="K21559" s="2"/>
      <c r="L21559" s="2"/>
    </row>
    <row r="21560" spans="10:12">
      <c r="J21560" s="2"/>
      <c r="K21560" s="2"/>
      <c r="L21560" s="2"/>
    </row>
    <row r="21561" spans="10:12">
      <c r="J21561" s="2"/>
      <c r="K21561" s="2"/>
      <c r="L21561" s="2"/>
    </row>
    <row r="21562" spans="10:12">
      <c r="J21562" s="2"/>
      <c r="K21562" s="2"/>
      <c r="L21562" s="2"/>
    </row>
    <row r="21563" spans="10:12">
      <c r="J21563" s="2"/>
      <c r="K21563" s="2"/>
      <c r="L21563" s="2"/>
    </row>
    <row r="21564" spans="10:12">
      <c r="J21564" s="2"/>
      <c r="K21564" s="2"/>
      <c r="L21564" s="2"/>
    </row>
    <row r="21565" spans="10:12">
      <c r="J21565" s="2"/>
      <c r="K21565" s="2"/>
      <c r="L21565" s="2"/>
    </row>
    <row r="21566" spans="10:12">
      <c r="J21566" s="2"/>
      <c r="K21566" s="2"/>
      <c r="L21566" s="2"/>
    </row>
    <row r="21567" spans="10:12">
      <c r="J21567" s="2"/>
      <c r="K21567" s="2"/>
      <c r="L21567" s="2"/>
    </row>
    <row r="21568" spans="10:12">
      <c r="J21568" s="2"/>
      <c r="K21568" s="2"/>
      <c r="L21568" s="2"/>
    </row>
    <row r="21569" spans="10:12">
      <c r="J21569" s="2"/>
      <c r="K21569" s="2"/>
      <c r="L21569" s="2"/>
    </row>
    <row r="21570" spans="10:12">
      <c r="J21570" s="2"/>
      <c r="K21570" s="2"/>
      <c r="L21570" s="2"/>
    </row>
    <row r="21571" spans="10:12">
      <c r="J21571" s="2"/>
      <c r="K21571" s="2"/>
      <c r="L21571" s="2"/>
    </row>
    <row r="21572" spans="10:12">
      <c r="J21572" s="2"/>
      <c r="K21572" s="2"/>
      <c r="L21572" s="2"/>
    </row>
    <row r="21573" spans="10:12">
      <c r="J21573" s="2"/>
      <c r="K21573" s="2"/>
      <c r="L21573" s="2"/>
    </row>
    <row r="21574" spans="10:12">
      <c r="J21574" s="2"/>
      <c r="K21574" s="2"/>
      <c r="L21574" s="2"/>
    </row>
    <row r="21575" spans="10:12">
      <c r="J21575" s="2"/>
      <c r="K21575" s="2"/>
      <c r="L21575" s="2"/>
    </row>
    <row r="21576" spans="10:12">
      <c r="J21576" s="2"/>
      <c r="K21576" s="2"/>
      <c r="L21576" s="2"/>
    </row>
    <row r="21577" spans="10:12">
      <c r="J21577" s="2"/>
      <c r="K21577" s="2"/>
      <c r="L21577" s="2"/>
    </row>
    <row r="21578" spans="10:12">
      <c r="J21578" s="2"/>
      <c r="K21578" s="2"/>
      <c r="L21578" s="2"/>
    </row>
    <row r="21579" spans="10:12">
      <c r="J21579" s="2"/>
      <c r="K21579" s="2"/>
      <c r="L21579" s="2"/>
    </row>
    <row r="21580" spans="10:12">
      <c r="J21580" s="2"/>
      <c r="K21580" s="2"/>
      <c r="L21580" s="2"/>
    </row>
    <row r="21581" spans="10:12">
      <c r="J21581" s="2"/>
      <c r="K21581" s="2"/>
      <c r="L21581" s="2"/>
    </row>
    <row r="21582" spans="10:12">
      <c r="J21582" s="2"/>
      <c r="K21582" s="2"/>
      <c r="L21582" s="2"/>
    </row>
    <row r="21583" spans="10:12">
      <c r="J21583" s="2"/>
      <c r="K21583" s="2"/>
      <c r="L21583" s="2"/>
    </row>
    <row r="21584" spans="10:12">
      <c r="J21584" s="2"/>
      <c r="K21584" s="2"/>
      <c r="L21584" s="2"/>
    </row>
    <row r="21585" spans="10:12">
      <c r="J21585" s="2"/>
      <c r="K21585" s="2"/>
      <c r="L21585" s="2"/>
    </row>
    <row r="21586" spans="10:12">
      <c r="J21586" s="2"/>
      <c r="K21586" s="2"/>
      <c r="L21586" s="2"/>
    </row>
    <row r="21587" spans="10:12">
      <c r="J21587" s="2"/>
      <c r="K21587" s="2"/>
      <c r="L21587" s="2"/>
    </row>
    <row r="21588" spans="10:12">
      <c r="J21588" s="2"/>
      <c r="K21588" s="2"/>
      <c r="L21588" s="2"/>
    </row>
    <row r="21589" spans="10:12">
      <c r="J21589" s="2"/>
      <c r="K21589" s="2"/>
      <c r="L21589" s="2"/>
    </row>
    <row r="21590" spans="10:12">
      <c r="J21590" s="2"/>
      <c r="K21590" s="2"/>
      <c r="L21590" s="2"/>
    </row>
    <row r="21591" spans="10:12">
      <c r="J21591" s="2"/>
      <c r="K21591" s="2"/>
      <c r="L21591" s="2"/>
    </row>
    <row r="21592" spans="10:12">
      <c r="J21592" s="2"/>
      <c r="K21592" s="2"/>
      <c r="L21592" s="2"/>
    </row>
    <row r="21593" spans="10:12">
      <c r="J21593" s="2"/>
      <c r="K21593" s="2"/>
      <c r="L21593" s="2"/>
    </row>
    <row r="21594" spans="10:12">
      <c r="J21594" s="2"/>
      <c r="K21594" s="2"/>
      <c r="L21594" s="2"/>
    </row>
    <row r="21595" spans="10:12">
      <c r="J21595" s="2"/>
      <c r="K21595" s="2"/>
      <c r="L21595" s="2"/>
    </row>
    <row r="21596" spans="10:12">
      <c r="J21596" s="2"/>
      <c r="K21596" s="2"/>
      <c r="L21596" s="2"/>
    </row>
    <row r="21597" spans="10:12">
      <c r="J21597" s="2"/>
      <c r="K21597" s="2"/>
      <c r="L21597" s="2"/>
    </row>
    <row r="21598" spans="10:12">
      <c r="J21598" s="2"/>
      <c r="K21598" s="2"/>
      <c r="L21598" s="2"/>
    </row>
    <row r="21599" spans="10:12">
      <c r="J21599" s="2"/>
      <c r="K21599" s="2"/>
      <c r="L21599" s="2"/>
    </row>
    <row r="21600" spans="10:12">
      <c r="J21600" s="2"/>
      <c r="K21600" s="2"/>
      <c r="L21600" s="2"/>
    </row>
    <row r="21601" spans="10:12">
      <c r="J21601" s="2"/>
      <c r="K21601" s="2"/>
      <c r="L21601" s="2"/>
    </row>
    <row r="21602" spans="10:12">
      <c r="J21602" s="2"/>
      <c r="K21602" s="2"/>
      <c r="L21602" s="2"/>
    </row>
    <row r="21603" spans="10:12">
      <c r="J21603" s="2"/>
      <c r="K21603" s="2"/>
      <c r="L21603" s="2"/>
    </row>
    <row r="21604" spans="10:12">
      <c r="J21604" s="2"/>
      <c r="K21604" s="2"/>
      <c r="L21604" s="2"/>
    </row>
    <row r="21605" spans="10:12">
      <c r="J21605" s="2"/>
      <c r="K21605" s="2"/>
      <c r="L21605" s="2"/>
    </row>
    <row r="21606" spans="10:12">
      <c r="J21606" s="2"/>
      <c r="K21606" s="2"/>
      <c r="L21606" s="2"/>
    </row>
    <row r="21607" spans="10:12">
      <c r="J21607" s="2"/>
      <c r="K21607" s="2"/>
      <c r="L21607" s="2"/>
    </row>
    <row r="21608" spans="10:12">
      <c r="J21608" s="2"/>
      <c r="K21608" s="2"/>
      <c r="L21608" s="2"/>
    </row>
    <row r="21609" spans="10:12">
      <c r="J21609" s="2"/>
      <c r="K21609" s="2"/>
      <c r="L21609" s="2"/>
    </row>
    <row r="21610" spans="10:12">
      <c r="J21610" s="2"/>
      <c r="K21610" s="2"/>
      <c r="L21610" s="2"/>
    </row>
    <row r="21611" spans="10:12">
      <c r="J21611" s="2"/>
      <c r="K21611" s="2"/>
      <c r="L21611" s="2"/>
    </row>
    <row r="21612" spans="10:12">
      <c r="J21612" s="2"/>
      <c r="K21612" s="2"/>
      <c r="L21612" s="2"/>
    </row>
    <row r="21613" spans="10:12">
      <c r="J21613" s="2"/>
      <c r="K21613" s="2"/>
      <c r="L21613" s="2"/>
    </row>
    <row r="21614" spans="10:12">
      <c r="J21614" s="2"/>
      <c r="K21614" s="2"/>
      <c r="L21614" s="2"/>
    </row>
    <row r="21615" spans="10:12">
      <c r="J21615" s="2"/>
      <c r="K21615" s="2"/>
      <c r="L21615" s="2"/>
    </row>
    <row r="21616" spans="10:12">
      <c r="J21616" s="2"/>
      <c r="K21616" s="2"/>
      <c r="L21616" s="2"/>
    </row>
    <row r="21617" spans="10:12">
      <c r="J21617" s="2"/>
      <c r="K21617" s="2"/>
      <c r="L21617" s="2"/>
    </row>
    <row r="21618" spans="10:12">
      <c r="J21618" s="2"/>
      <c r="K21618" s="2"/>
      <c r="L21618" s="2"/>
    </row>
    <row r="21619" spans="10:12">
      <c r="J21619" s="2"/>
      <c r="K21619" s="2"/>
      <c r="L21619" s="2"/>
    </row>
    <row r="21620" spans="10:12">
      <c r="J21620" s="2"/>
      <c r="K21620" s="2"/>
      <c r="L21620" s="2"/>
    </row>
    <row r="21621" spans="10:12">
      <c r="J21621" s="2"/>
      <c r="K21621" s="2"/>
      <c r="L21621" s="2"/>
    </row>
    <row r="21622" spans="10:12">
      <c r="J21622" s="2"/>
      <c r="K21622" s="2"/>
      <c r="L21622" s="2"/>
    </row>
    <row r="21623" spans="10:12">
      <c r="J21623" s="2"/>
      <c r="K21623" s="2"/>
      <c r="L21623" s="2"/>
    </row>
    <row r="21624" spans="10:12">
      <c r="J21624" s="2"/>
      <c r="K21624" s="2"/>
      <c r="L21624" s="2"/>
    </row>
    <row r="21625" spans="10:12">
      <c r="J21625" s="2"/>
      <c r="K21625" s="2"/>
      <c r="L21625" s="2"/>
    </row>
    <row r="21626" spans="10:12">
      <c r="J21626" s="2"/>
      <c r="K21626" s="2"/>
      <c r="L21626" s="2"/>
    </row>
    <row r="21627" spans="10:12">
      <c r="J21627" s="2"/>
      <c r="K21627" s="2"/>
      <c r="L21627" s="2"/>
    </row>
    <row r="21628" spans="10:12">
      <c r="J21628" s="2"/>
      <c r="K21628" s="2"/>
      <c r="L21628" s="2"/>
    </row>
    <row r="21629" spans="10:12">
      <c r="J21629" s="2"/>
      <c r="K21629" s="2"/>
      <c r="L21629" s="2"/>
    </row>
    <row r="21630" spans="10:12">
      <c r="J21630" s="2"/>
      <c r="K21630" s="2"/>
      <c r="L21630" s="2"/>
    </row>
    <row r="21631" spans="10:12">
      <c r="J21631" s="2"/>
      <c r="K21631" s="2"/>
      <c r="L21631" s="2"/>
    </row>
    <row r="21632" spans="10:12">
      <c r="J21632" s="2"/>
      <c r="K21632" s="2"/>
      <c r="L21632" s="2"/>
    </row>
    <row r="21633" spans="10:12">
      <c r="J21633" s="2"/>
      <c r="K21633" s="2"/>
      <c r="L21633" s="2"/>
    </row>
    <row r="21634" spans="10:12">
      <c r="J21634" s="2"/>
      <c r="K21634" s="2"/>
      <c r="L21634" s="2"/>
    </row>
    <row r="21635" spans="10:12">
      <c r="J21635" s="2"/>
      <c r="K21635" s="2"/>
      <c r="L21635" s="2"/>
    </row>
    <row r="21636" spans="10:12">
      <c r="J21636" s="2"/>
      <c r="K21636" s="2"/>
      <c r="L21636" s="2"/>
    </row>
    <row r="21637" spans="10:12">
      <c r="J21637" s="2"/>
      <c r="K21637" s="2"/>
      <c r="L21637" s="2"/>
    </row>
    <row r="21638" spans="10:12">
      <c r="J21638" s="2"/>
      <c r="K21638" s="2"/>
      <c r="L21638" s="2"/>
    </row>
    <row r="21639" spans="10:12">
      <c r="J21639" s="2"/>
      <c r="K21639" s="2"/>
      <c r="L21639" s="2"/>
    </row>
    <row r="21640" spans="10:12">
      <c r="J21640" s="2"/>
      <c r="K21640" s="2"/>
      <c r="L21640" s="2"/>
    </row>
    <row r="21641" spans="10:12">
      <c r="J21641" s="2"/>
      <c r="K21641" s="2"/>
      <c r="L21641" s="2"/>
    </row>
    <row r="21642" spans="10:12">
      <c r="J21642" s="2"/>
      <c r="K21642" s="2"/>
      <c r="L21642" s="2"/>
    </row>
    <row r="21643" spans="10:12">
      <c r="J21643" s="2"/>
      <c r="K21643" s="2"/>
      <c r="L21643" s="2"/>
    </row>
    <row r="21644" spans="10:12">
      <c r="J21644" s="2"/>
      <c r="K21644" s="2"/>
      <c r="L21644" s="2"/>
    </row>
    <row r="21645" spans="10:12">
      <c r="J21645" s="2"/>
      <c r="K21645" s="2"/>
      <c r="L21645" s="2"/>
    </row>
    <row r="21646" spans="10:12">
      <c r="J21646" s="2"/>
      <c r="K21646" s="2"/>
      <c r="L21646" s="2"/>
    </row>
    <row r="21647" spans="10:12">
      <c r="J21647" s="2"/>
      <c r="K21647" s="2"/>
      <c r="L21647" s="2"/>
    </row>
    <row r="21648" spans="10:12">
      <c r="J21648" s="2"/>
      <c r="K21648" s="2"/>
      <c r="L21648" s="2"/>
    </row>
    <row r="21649" spans="10:12">
      <c r="J21649" s="2"/>
      <c r="K21649" s="2"/>
      <c r="L21649" s="2"/>
    </row>
    <row r="21650" spans="10:12">
      <c r="J21650" s="2"/>
      <c r="K21650" s="2"/>
      <c r="L21650" s="2"/>
    </row>
    <row r="21651" spans="10:12">
      <c r="J21651" s="2"/>
      <c r="K21651" s="2"/>
      <c r="L21651" s="2"/>
    </row>
    <row r="21652" spans="10:12">
      <c r="J21652" s="2"/>
      <c r="K21652" s="2"/>
      <c r="L21652" s="2"/>
    </row>
    <row r="21653" spans="10:12">
      <c r="J21653" s="2"/>
      <c r="K21653" s="2"/>
      <c r="L21653" s="2"/>
    </row>
    <row r="21654" spans="10:12">
      <c r="J21654" s="2"/>
      <c r="K21654" s="2"/>
      <c r="L21654" s="2"/>
    </row>
    <row r="21655" spans="10:12">
      <c r="J21655" s="2"/>
      <c r="K21655" s="2"/>
      <c r="L21655" s="2"/>
    </row>
    <row r="21656" spans="10:12">
      <c r="J21656" s="2"/>
      <c r="K21656" s="2"/>
      <c r="L21656" s="2"/>
    </row>
    <row r="21657" spans="10:12">
      <c r="J21657" s="2"/>
      <c r="K21657" s="2"/>
      <c r="L21657" s="2"/>
    </row>
    <row r="21658" spans="10:12">
      <c r="J21658" s="2"/>
      <c r="K21658" s="2"/>
      <c r="L21658" s="2"/>
    </row>
    <row r="21659" spans="10:12">
      <c r="J21659" s="2"/>
      <c r="K21659" s="2"/>
      <c r="L21659" s="2"/>
    </row>
    <row r="21660" spans="10:12">
      <c r="J21660" s="2"/>
      <c r="K21660" s="2"/>
      <c r="L21660" s="2"/>
    </row>
    <row r="21661" spans="10:12">
      <c r="J21661" s="2"/>
      <c r="K21661" s="2"/>
      <c r="L21661" s="2"/>
    </row>
    <row r="21662" spans="10:12">
      <c r="J21662" s="2"/>
      <c r="K21662" s="2"/>
      <c r="L21662" s="2"/>
    </row>
    <row r="21663" spans="10:12">
      <c r="J21663" s="2"/>
      <c r="K21663" s="2"/>
      <c r="L21663" s="2"/>
    </row>
    <row r="21664" spans="10:12">
      <c r="J21664" s="2"/>
      <c r="K21664" s="2"/>
      <c r="L21664" s="2"/>
    </row>
    <row r="21665" spans="10:12">
      <c r="J21665" s="2"/>
      <c r="K21665" s="2"/>
      <c r="L21665" s="2"/>
    </row>
    <row r="21666" spans="10:12">
      <c r="J21666" s="2"/>
      <c r="K21666" s="2"/>
      <c r="L21666" s="2"/>
    </row>
    <row r="21667" spans="10:12">
      <c r="J21667" s="2"/>
      <c r="K21667" s="2"/>
      <c r="L21667" s="2"/>
    </row>
    <row r="21668" spans="10:12">
      <c r="J21668" s="2"/>
      <c r="K21668" s="2"/>
      <c r="L21668" s="2"/>
    </row>
    <row r="21669" spans="10:12">
      <c r="J21669" s="2"/>
      <c r="K21669" s="2"/>
      <c r="L21669" s="2"/>
    </row>
    <row r="21670" spans="10:12">
      <c r="J21670" s="2"/>
      <c r="K21670" s="2"/>
      <c r="L21670" s="2"/>
    </row>
    <row r="21671" spans="10:12">
      <c r="J21671" s="2"/>
      <c r="K21671" s="2"/>
      <c r="L21671" s="2"/>
    </row>
    <row r="21672" spans="10:12">
      <c r="J21672" s="2"/>
      <c r="K21672" s="2"/>
      <c r="L21672" s="2"/>
    </row>
    <row r="21673" spans="10:12">
      <c r="J21673" s="2"/>
      <c r="K21673" s="2"/>
      <c r="L21673" s="2"/>
    </row>
    <row r="21674" spans="10:12">
      <c r="J21674" s="2"/>
      <c r="K21674" s="2"/>
      <c r="L21674" s="2"/>
    </row>
    <row r="21675" spans="10:12">
      <c r="J21675" s="2"/>
      <c r="K21675" s="2"/>
      <c r="L21675" s="2"/>
    </row>
    <row r="21676" spans="10:12">
      <c r="J21676" s="2"/>
      <c r="K21676" s="2"/>
      <c r="L21676" s="2"/>
    </row>
    <row r="21677" spans="10:12">
      <c r="J21677" s="2"/>
      <c r="K21677" s="2"/>
      <c r="L21677" s="2"/>
    </row>
    <row r="21678" spans="10:12">
      <c r="J21678" s="2"/>
      <c r="K21678" s="2"/>
      <c r="L21678" s="2"/>
    </row>
    <row r="21679" spans="10:12">
      <c r="J21679" s="2"/>
      <c r="K21679" s="2"/>
      <c r="L21679" s="2"/>
    </row>
    <row r="21680" spans="10:12">
      <c r="J21680" s="2"/>
      <c r="K21680" s="2"/>
      <c r="L21680" s="2"/>
    </row>
    <row r="21681" spans="10:12">
      <c r="J21681" s="2"/>
      <c r="K21681" s="2"/>
      <c r="L21681" s="2"/>
    </row>
    <row r="21682" spans="10:12">
      <c r="J21682" s="2"/>
      <c r="K21682" s="2"/>
      <c r="L21682" s="2"/>
    </row>
    <row r="21683" spans="10:12">
      <c r="J21683" s="2"/>
      <c r="K21683" s="2"/>
      <c r="L21683" s="2"/>
    </row>
    <row r="21684" spans="10:12">
      <c r="J21684" s="2"/>
      <c r="K21684" s="2"/>
      <c r="L21684" s="2"/>
    </row>
    <row r="21685" spans="10:12">
      <c r="J21685" s="2"/>
      <c r="K21685" s="2"/>
      <c r="L21685" s="2"/>
    </row>
    <row r="21686" spans="10:12">
      <c r="J21686" s="2"/>
      <c r="K21686" s="2"/>
      <c r="L21686" s="2"/>
    </row>
    <row r="21687" spans="10:12">
      <c r="J21687" s="2"/>
      <c r="K21687" s="2"/>
      <c r="L21687" s="2"/>
    </row>
    <row r="21688" spans="10:12">
      <c r="J21688" s="2"/>
      <c r="K21688" s="2"/>
      <c r="L21688" s="2"/>
    </row>
    <row r="21689" spans="10:12">
      <c r="J21689" s="2"/>
      <c r="K21689" s="2"/>
      <c r="L21689" s="2"/>
    </row>
    <row r="21690" spans="10:12">
      <c r="J21690" s="2"/>
      <c r="K21690" s="2"/>
      <c r="L21690" s="2"/>
    </row>
    <row r="21691" spans="10:12">
      <c r="J21691" s="2"/>
      <c r="K21691" s="2"/>
      <c r="L21691" s="2"/>
    </row>
    <row r="21692" spans="10:12">
      <c r="J21692" s="2"/>
      <c r="K21692" s="2"/>
      <c r="L21692" s="2"/>
    </row>
    <row r="21693" spans="10:12">
      <c r="J21693" s="2"/>
      <c r="K21693" s="2"/>
      <c r="L21693" s="2"/>
    </row>
    <row r="21694" spans="10:12">
      <c r="J21694" s="2"/>
      <c r="K21694" s="2"/>
      <c r="L21694" s="2"/>
    </row>
    <row r="21695" spans="10:12">
      <c r="J21695" s="2"/>
      <c r="K21695" s="2"/>
      <c r="L21695" s="2"/>
    </row>
    <row r="21696" spans="10:12">
      <c r="J21696" s="2"/>
      <c r="K21696" s="2"/>
      <c r="L21696" s="2"/>
    </row>
    <row r="21697" spans="10:12">
      <c r="J21697" s="2"/>
      <c r="K21697" s="2"/>
      <c r="L21697" s="2"/>
    </row>
    <row r="21698" spans="10:12">
      <c r="J21698" s="2"/>
      <c r="K21698" s="2"/>
      <c r="L21698" s="2"/>
    </row>
    <row r="21699" spans="10:12">
      <c r="J21699" s="2"/>
      <c r="K21699" s="2"/>
      <c r="L21699" s="2"/>
    </row>
    <row r="21700" spans="10:12">
      <c r="J21700" s="2"/>
      <c r="K21700" s="2"/>
      <c r="L21700" s="2"/>
    </row>
    <row r="21701" spans="10:12">
      <c r="J21701" s="2"/>
      <c r="K21701" s="2"/>
      <c r="L21701" s="2"/>
    </row>
    <row r="21702" spans="10:12">
      <c r="J21702" s="2"/>
      <c r="K21702" s="2"/>
      <c r="L21702" s="2"/>
    </row>
    <row r="21703" spans="10:12">
      <c r="J21703" s="2"/>
      <c r="K21703" s="2"/>
      <c r="L21703" s="2"/>
    </row>
    <row r="21704" spans="10:12">
      <c r="J21704" s="2"/>
      <c r="K21704" s="2"/>
      <c r="L21704" s="2"/>
    </row>
    <row r="21705" spans="10:12">
      <c r="J21705" s="2"/>
      <c r="K21705" s="2"/>
      <c r="L21705" s="2"/>
    </row>
    <row r="21706" spans="10:12">
      <c r="J21706" s="2"/>
      <c r="K21706" s="2"/>
      <c r="L21706" s="2"/>
    </row>
    <row r="21707" spans="10:12">
      <c r="J21707" s="2"/>
      <c r="K21707" s="2"/>
      <c r="L21707" s="2"/>
    </row>
    <row r="21708" spans="10:12">
      <c r="J21708" s="2"/>
      <c r="K21708" s="2"/>
      <c r="L21708" s="2"/>
    </row>
    <row r="21709" spans="10:12">
      <c r="J21709" s="2"/>
      <c r="K21709" s="2"/>
      <c r="L21709" s="2"/>
    </row>
    <row r="21710" spans="10:12">
      <c r="J21710" s="2"/>
      <c r="K21710" s="2"/>
      <c r="L21710" s="2"/>
    </row>
    <row r="21711" spans="10:12">
      <c r="J21711" s="2"/>
      <c r="K21711" s="2"/>
      <c r="L21711" s="2"/>
    </row>
    <row r="21712" spans="10:12">
      <c r="J21712" s="2"/>
      <c r="K21712" s="2"/>
      <c r="L21712" s="2"/>
    </row>
    <row r="21713" spans="10:12">
      <c r="J21713" s="2"/>
      <c r="K21713" s="2"/>
      <c r="L21713" s="2"/>
    </row>
    <row r="21714" spans="10:12">
      <c r="J21714" s="2"/>
      <c r="K21714" s="2"/>
      <c r="L21714" s="2"/>
    </row>
    <row r="21715" spans="10:12">
      <c r="J21715" s="2"/>
      <c r="K21715" s="2"/>
      <c r="L21715" s="2"/>
    </row>
    <row r="21716" spans="10:12">
      <c r="J21716" s="2"/>
      <c r="K21716" s="2"/>
      <c r="L21716" s="2"/>
    </row>
    <row r="21717" spans="10:12">
      <c r="J21717" s="2"/>
      <c r="K21717" s="2"/>
      <c r="L21717" s="2"/>
    </row>
    <row r="21718" spans="10:12">
      <c r="J21718" s="2"/>
      <c r="K21718" s="2"/>
      <c r="L21718" s="2"/>
    </row>
    <row r="21719" spans="10:12">
      <c r="J21719" s="2"/>
      <c r="K21719" s="2"/>
      <c r="L21719" s="2"/>
    </row>
    <row r="21720" spans="10:12">
      <c r="J21720" s="2"/>
      <c r="K21720" s="2"/>
      <c r="L21720" s="2"/>
    </row>
    <row r="21721" spans="10:12">
      <c r="J21721" s="2"/>
      <c r="K21721" s="2"/>
      <c r="L21721" s="2"/>
    </row>
    <row r="21722" spans="10:12">
      <c r="J21722" s="2"/>
      <c r="K21722" s="2"/>
      <c r="L21722" s="2"/>
    </row>
    <row r="21723" spans="10:12">
      <c r="J21723" s="2"/>
      <c r="K21723" s="2"/>
      <c r="L21723" s="2"/>
    </row>
    <row r="21724" spans="10:12">
      <c r="J21724" s="2"/>
      <c r="K21724" s="2"/>
      <c r="L21724" s="2"/>
    </row>
    <row r="21725" spans="10:12">
      <c r="J21725" s="2"/>
      <c r="K21725" s="2"/>
      <c r="L21725" s="2"/>
    </row>
    <row r="21726" spans="10:12">
      <c r="J21726" s="2"/>
      <c r="K21726" s="2"/>
      <c r="L21726" s="2"/>
    </row>
    <row r="21727" spans="10:12">
      <c r="J21727" s="2"/>
      <c r="K21727" s="2"/>
      <c r="L21727" s="2"/>
    </row>
    <row r="21728" spans="10:12">
      <c r="J21728" s="2"/>
      <c r="K21728" s="2"/>
      <c r="L21728" s="2"/>
    </row>
    <row r="21729" spans="10:12">
      <c r="J21729" s="2"/>
      <c r="K21729" s="2"/>
      <c r="L21729" s="2"/>
    </row>
    <row r="21730" spans="10:12">
      <c r="J21730" s="2"/>
      <c r="K21730" s="2"/>
      <c r="L21730" s="2"/>
    </row>
    <row r="21731" spans="10:12">
      <c r="J21731" s="2"/>
      <c r="K21731" s="2"/>
      <c r="L21731" s="2"/>
    </row>
    <row r="21732" spans="10:12">
      <c r="J21732" s="2"/>
      <c r="K21732" s="2"/>
      <c r="L21732" s="2"/>
    </row>
    <row r="21733" spans="10:12">
      <c r="J21733" s="2"/>
      <c r="K21733" s="2"/>
      <c r="L21733" s="2"/>
    </row>
    <row r="21734" spans="10:12">
      <c r="J21734" s="2"/>
      <c r="K21734" s="2"/>
      <c r="L21734" s="2"/>
    </row>
    <row r="21735" spans="10:12">
      <c r="J21735" s="2"/>
      <c r="K21735" s="2"/>
      <c r="L21735" s="2"/>
    </row>
    <row r="21736" spans="10:12">
      <c r="J21736" s="2"/>
      <c r="K21736" s="2"/>
      <c r="L21736" s="2"/>
    </row>
    <row r="21737" spans="10:12">
      <c r="J21737" s="2"/>
      <c r="K21737" s="2"/>
      <c r="L21737" s="2"/>
    </row>
    <row r="21738" spans="10:12">
      <c r="J21738" s="2"/>
      <c r="K21738" s="2"/>
      <c r="L21738" s="2"/>
    </row>
    <row r="21739" spans="10:12">
      <c r="J21739" s="2"/>
      <c r="K21739" s="2"/>
      <c r="L21739" s="2"/>
    </row>
    <row r="21740" spans="10:12">
      <c r="J21740" s="2"/>
      <c r="K21740" s="2"/>
      <c r="L21740" s="2"/>
    </row>
    <row r="21741" spans="10:12">
      <c r="J21741" s="2"/>
      <c r="K21741" s="2"/>
      <c r="L21741" s="2"/>
    </row>
    <row r="21742" spans="10:12">
      <c r="J21742" s="2"/>
      <c r="K21742" s="2"/>
      <c r="L21742" s="2"/>
    </row>
    <row r="21743" spans="10:12">
      <c r="J21743" s="2"/>
      <c r="K21743" s="2"/>
      <c r="L21743" s="2"/>
    </row>
    <row r="21744" spans="10:12">
      <c r="J21744" s="2"/>
      <c r="K21744" s="2"/>
      <c r="L21744" s="2"/>
    </row>
    <row r="21745" spans="10:12">
      <c r="J21745" s="2"/>
      <c r="K21745" s="2"/>
      <c r="L21745" s="2"/>
    </row>
    <row r="21746" spans="10:12">
      <c r="J21746" s="2"/>
      <c r="K21746" s="2"/>
      <c r="L21746" s="2"/>
    </row>
    <row r="21747" spans="10:12">
      <c r="J21747" s="2"/>
      <c r="K21747" s="2"/>
      <c r="L21747" s="2"/>
    </row>
    <row r="21748" spans="10:12">
      <c r="J21748" s="2"/>
      <c r="K21748" s="2"/>
      <c r="L21748" s="2"/>
    </row>
    <row r="21749" spans="10:12">
      <c r="J21749" s="2"/>
      <c r="K21749" s="2"/>
      <c r="L21749" s="2"/>
    </row>
    <row r="21750" spans="10:12">
      <c r="J21750" s="2"/>
      <c r="K21750" s="2"/>
      <c r="L21750" s="2"/>
    </row>
    <row r="21751" spans="10:12">
      <c r="J21751" s="2"/>
      <c r="K21751" s="2"/>
      <c r="L21751" s="2"/>
    </row>
    <row r="21752" spans="10:12">
      <c r="J21752" s="2"/>
      <c r="K21752" s="2"/>
      <c r="L21752" s="2"/>
    </row>
    <row r="21753" spans="10:12">
      <c r="J21753" s="2"/>
      <c r="K21753" s="2"/>
      <c r="L21753" s="2"/>
    </row>
    <row r="21754" spans="10:12">
      <c r="J21754" s="2"/>
      <c r="K21754" s="2"/>
      <c r="L21754" s="2"/>
    </row>
    <row r="21755" spans="10:12">
      <c r="J21755" s="2"/>
      <c r="K21755" s="2"/>
      <c r="L21755" s="2"/>
    </row>
    <row r="21756" spans="10:12">
      <c r="J21756" s="2"/>
      <c r="K21756" s="2"/>
      <c r="L21756" s="2"/>
    </row>
    <row r="21757" spans="10:12">
      <c r="J21757" s="2"/>
      <c r="K21757" s="2"/>
      <c r="L21757" s="2"/>
    </row>
    <row r="21758" spans="10:12">
      <c r="J21758" s="2"/>
      <c r="K21758" s="2"/>
      <c r="L21758" s="2"/>
    </row>
    <row r="21759" spans="10:12">
      <c r="J21759" s="2"/>
      <c r="K21759" s="2"/>
      <c r="L21759" s="2"/>
    </row>
    <row r="21760" spans="10:12">
      <c r="J21760" s="2"/>
      <c r="K21760" s="2"/>
      <c r="L21760" s="2"/>
    </row>
    <row r="21761" spans="10:12">
      <c r="J21761" s="2"/>
      <c r="K21761" s="2"/>
      <c r="L21761" s="2"/>
    </row>
    <row r="21762" spans="10:12">
      <c r="J21762" s="2"/>
      <c r="K21762" s="2"/>
      <c r="L21762" s="2"/>
    </row>
    <row r="21763" spans="10:12">
      <c r="J21763" s="2"/>
      <c r="K21763" s="2"/>
      <c r="L21763" s="2"/>
    </row>
    <row r="21764" spans="10:12">
      <c r="J21764" s="2"/>
      <c r="K21764" s="2"/>
      <c r="L21764" s="2"/>
    </row>
    <row r="21765" spans="10:12">
      <c r="J21765" s="2"/>
      <c r="K21765" s="2"/>
      <c r="L21765" s="2"/>
    </row>
    <row r="21766" spans="10:12">
      <c r="J21766" s="2"/>
      <c r="K21766" s="2"/>
      <c r="L21766" s="2"/>
    </row>
    <row r="21767" spans="10:12">
      <c r="J21767" s="2"/>
      <c r="K21767" s="2"/>
      <c r="L21767" s="2"/>
    </row>
    <row r="21768" spans="10:12">
      <c r="J21768" s="2"/>
      <c r="K21768" s="2"/>
      <c r="L21768" s="2"/>
    </row>
    <row r="21769" spans="10:12">
      <c r="J21769" s="2"/>
      <c r="K21769" s="2"/>
      <c r="L21769" s="2"/>
    </row>
    <row r="21770" spans="10:12">
      <c r="J21770" s="2"/>
      <c r="K21770" s="2"/>
      <c r="L21770" s="2"/>
    </row>
    <row r="21771" spans="10:12">
      <c r="J21771" s="2"/>
      <c r="K21771" s="2"/>
      <c r="L21771" s="2"/>
    </row>
    <row r="21772" spans="10:12">
      <c r="J21772" s="2"/>
      <c r="K21772" s="2"/>
      <c r="L21772" s="2"/>
    </row>
    <row r="21773" spans="10:12">
      <c r="J21773" s="2"/>
      <c r="K21773" s="2"/>
      <c r="L21773" s="2"/>
    </row>
    <row r="21774" spans="10:12">
      <c r="J21774" s="2"/>
      <c r="K21774" s="2"/>
      <c r="L21774" s="2"/>
    </row>
    <row r="21775" spans="10:12">
      <c r="J21775" s="2"/>
      <c r="K21775" s="2"/>
      <c r="L21775" s="2"/>
    </row>
    <row r="21776" spans="10:12">
      <c r="J21776" s="2"/>
      <c r="K21776" s="2"/>
      <c r="L21776" s="2"/>
    </row>
    <row r="21777" spans="10:12">
      <c r="J21777" s="2"/>
      <c r="K21777" s="2"/>
      <c r="L21777" s="2"/>
    </row>
    <row r="21778" spans="10:12">
      <c r="J21778" s="2"/>
      <c r="K21778" s="2"/>
      <c r="L21778" s="2"/>
    </row>
    <row r="21779" spans="10:12">
      <c r="J21779" s="2"/>
      <c r="K21779" s="2"/>
      <c r="L21779" s="2"/>
    </row>
    <row r="21780" spans="10:12">
      <c r="J21780" s="2"/>
      <c r="K21780" s="2"/>
      <c r="L21780" s="2"/>
    </row>
    <row r="21781" spans="10:12">
      <c r="J21781" s="2"/>
      <c r="K21781" s="2"/>
      <c r="L21781" s="2"/>
    </row>
    <row r="21782" spans="10:12">
      <c r="J21782" s="2"/>
      <c r="K21782" s="2"/>
      <c r="L21782" s="2"/>
    </row>
    <row r="21783" spans="10:12">
      <c r="J21783" s="2"/>
      <c r="K21783" s="2"/>
      <c r="L21783" s="2"/>
    </row>
    <row r="21784" spans="10:12">
      <c r="J21784" s="2"/>
      <c r="K21784" s="2"/>
      <c r="L21784" s="2"/>
    </row>
    <row r="21785" spans="10:12">
      <c r="J21785" s="2"/>
      <c r="K21785" s="2"/>
      <c r="L21785" s="2"/>
    </row>
    <row r="21786" spans="10:12">
      <c r="J21786" s="2"/>
      <c r="K21786" s="2"/>
      <c r="L21786" s="2"/>
    </row>
    <row r="21787" spans="10:12">
      <c r="J21787" s="2"/>
      <c r="K21787" s="2"/>
      <c r="L21787" s="2"/>
    </row>
    <row r="21788" spans="10:12">
      <c r="J21788" s="2"/>
      <c r="K21788" s="2"/>
      <c r="L21788" s="2"/>
    </row>
    <row r="21789" spans="10:12">
      <c r="J21789" s="2"/>
      <c r="K21789" s="2"/>
      <c r="L21789" s="2"/>
    </row>
    <row r="21790" spans="10:12">
      <c r="J21790" s="2"/>
      <c r="K21790" s="2"/>
      <c r="L21790" s="2"/>
    </row>
    <row r="21791" spans="10:12">
      <c r="J21791" s="2"/>
      <c r="K21791" s="2"/>
      <c r="L21791" s="2"/>
    </row>
    <row r="21792" spans="10:12">
      <c r="J21792" s="2"/>
      <c r="K21792" s="2"/>
      <c r="L21792" s="2"/>
    </row>
    <row r="21793" spans="10:12">
      <c r="J21793" s="2"/>
      <c r="K21793" s="2"/>
      <c r="L21793" s="2"/>
    </row>
    <row r="21794" spans="10:12">
      <c r="J21794" s="2"/>
      <c r="K21794" s="2"/>
      <c r="L21794" s="2"/>
    </row>
    <row r="21795" spans="10:12">
      <c r="J21795" s="2"/>
      <c r="K21795" s="2"/>
      <c r="L21795" s="2"/>
    </row>
    <row r="21796" spans="10:12">
      <c r="J21796" s="2"/>
      <c r="K21796" s="2"/>
      <c r="L21796" s="2"/>
    </row>
    <row r="21797" spans="10:12">
      <c r="J21797" s="2"/>
      <c r="K21797" s="2"/>
      <c r="L21797" s="2"/>
    </row>
    <row r="21798" spans="10:12">
      <c r="J21798" s="2"/>
      <c r="K21798" s="2"/>
      <c r="L21798" s="2"/>
    </row>
    <row r="21799" spans="10:12">
      <c r="J21799" s="2"/>
      <c r="K21799" s="2"/>
      <c r="L21799" s="2"/>
    </row>
    <row r="21800" spans="10:12">
      <c r="J21800" s="2"/>
      <c r="K21800" s="2"/>
      <c r="L21800" s="2"/>
    </row>
    <row r="21801" spans="10:12">
      <c r="J21801" s="2"/>
      <c r="K21801" s="2"/>
      <c r="L21801" s="2"/>
    </row>
    <row r="21802" spans="10:12">
      <c r="J21802" s="2"/>
      <c r="K21802" s="2"/>
      <c r="L21802" s="2"/>
    </row>
    <row r="21803" spans="10:12">
      <c r="J21803" s="2"/>
      <c r="K21803" s="2"/>
      <c r="L21803" s="2"/>
    </row>
    <row r="21804" spans="10:12">
      <c r="J21804" s="2"/>
      <c r="K21804" s="2"/>
      <c r="L21804" s="2"/>
    </row>
    <row r="21805" spans="10:12">
      <c r="J21805" s="2"/>
      <c r="K21805" s="2"/>
      <c r="L21805" s="2"/>
    </row>
    <row r="21806" spans="10:12">
      <c r="J21806" s="2"/>
      <c r="K21806" s="2"/>
      <c r="L21806" s="2"/>
    </row>
    <row r="21807" spans="10:12">
      <c r="J21807" s="2"/>
      <c r="K21807" s="2"/>
      <c r="L21807" s="2"/>
    </row>
    <row r="21808" spans="10:12">
      <c r="J21808" s="2"/>
      <c r="K21808" s="2"/>
      <c r="L21808" s="2"/>
    </row>
    <row r="21809" spans="10:12">
      <c r="J21809" s="2"/>
      <c r="K21809" s="2"/>
      <c r="L21809" s="2"/>
    </row>
    <row r="21810" spans="10:12">
      <c r="J21810" s="2"/>
      <c r="K21810" s="2"/>
      <c r="L21810" s="2"/>
    </row>
    <row r="21811" spans="10:12">
      <c r="J21811" s="2"/>
      <c r="K21811" s="2"/>
      <c r="L21811" s="2"/>
    </row>
    <row r="21812" spans="10:12">
      <c r="J21812" s="2"/>
      <c r="K21812" s="2"/>
      <c r="L21812" s="2"/>
    </row>
    <row r="21813" spans="10:12">
      <c r="J21813" s="2"/>
      <c r="K21813" s="2"/>
      <c r="L21813" s="2"/>
    </row>
    <row r="21814" spans="10:12">
      <c r="J21814" s="2"/>
      <c r="K21814" s="2"/>
      <c r="L21814" s="2"/>
    </row>
    <row r="21815" spans="10:12">
      <c r="J21815" s="2"/>
      <c r="K21815" s="2"/>
      <c r="L21815" s="2"/>
    </row>
    <row r="21816" spans="10:12">
      <c r="J21816" s="2"/>
      <c r="K21816" s="2"/>
      <c r="L21816" s="2"/>
    </row>
    <row r="21817" spans="10:12">
      <c r="J21817" s="2"/>
      <c r="K21817" s="2"/>
      <c r="L21817" s="2"/>
    </row>
    <row r="21818" spans="10:12">
      <c r="J21818" s="2"/>
      <c r="K21818" s="2"/>
      <c r="L21818" s="2"/>
    </row>
    <row r="21819" spans="10:12">
      <c r="J21819" s="2"/>
      <c r="K21819" s="2"/>
      <c r="L21819" s="2"/>
    </row>
    <row r="21820" spans="10:12">
      <c r="J21820" s="2"/>
      <c r="K21820" s="2"/>
      <c r="L21820" s="2"/>
    </row>
    <row r="21821" spans="10:12">
      <c r="J21821" s="2"/>
      <c r="K21821" s="2"/>
      <c r="L21821" s="2"/>
    </row>
    <row r="21822" spans="10:12">
      <c r="J21822" s="2"/>
      <c r="K21822" s="2"/>
      <c r="L21822" s="2"/>
    </row>
    <row r="21823" spans="10:12">
      <c r="J21823" s="2"/>
      <c r="K21823" s="2"/>
      <c r="L21823" s="2"/>
    </row>
    <row r="21824" spans="10:12">
      <c r="J21824" s="2"/>
      <c r="K21824" s="2"/>
      <c r="L21824" s="2"/>
    </row>
    <row r="21825" spans="10:12">
      <c r="J21825" s="2"/>
      <c r="K21825" s="2"/>
      <c r="L21825" s="2"/>
    </row>
    <row r="21826" spans="10:12">
      <c r="J21826" s="2"/>
      <c r="K21826" s="2"/>
      <c r="L21826" s="2"/>
    </row>
    <row r="21827" spans="10:12">
      <c r="J21827" s="2"/>
      <c r="K21827" s="2"/>
      <c r="L21827" s="2"/>
    </row>
    <row r="21828" spans="10:12">
      <c r="J21828" s="2"/>
      <c r="K21828" s="2"/>
      <c r="L21828" s="2"/>
    </row>
    <row r="21829" spans="10:12">
      <c r="J21829" s="2"/>
      <c r="K21829" s="2"/>
      <c r="L21829" s="2"/>
    </row>
    <row r="21830" spans="10:12">
      <c r="J21830" s="2"/>
      <c r="K21830" s="2"/>
      <c r="L21830" s="2"/>
    </row>
    <row r="21831" spans="10:12">
      <c r="J21831" s="2"/>
      <c r="K21831" s="2"/>
      <c r="L21831" s="2"/>
    </row>
    <row r="21832" spans="10:12">
      <c r="J21832" s="2"/>
      <c r="K21832" s="2"/>
      <c r="L21832" s="2"/>
    </row>
    <row r="21833" spans="10:12">
      <c r="J21833" s="2"/>
      <c r="K21833" s="2"/>
      <c r="L21833" s="2"/>
    </row>
    <row r="21834" spans="10:12">
      <c r="J21834" s="2"/>
      <c r="K21834" s="2"/>
      <c r="L21834" s="2"/>
    </row>
    <row r="21835" spans="10:12">
      <c r="J21835" s="2"/>
      <c r="K21835" s="2"/>
      <c r="L21835" s="2"/>
    </row>
    <row r="21836" spans="10:12">
      <c r="J21836" s="2"/>
      <c r="K21836" s="2"/>
      <c r="L21836" s="2"/>
    </row>
    <row r="21837" spans="10:12">
      <c r="J21837" s="2"/>
      <c r="K21837" s="2"/>
      <c r="L21837" s="2"/>
    </row>
    <row r="21838" spans="10:12">
      <c r="J21838" s="2"/>
      <c r="K21838" s="2"/>
      <c r="L21838" s="2"/>
    </row>
    <row r="21839" spans="10:12">
      <c r="J21839" s="2"/>
      <c r="K21839" s="2"/>
      <c r="L21839" s="2"/>
    </row>
    <row r="21840" spans="10:12">
      <c r="J21840" s="2"/>
      <c r="K21840" s="2"/>
      <c r="L21840" s="2"/>
    </row>
    <row r="21841" spans="10:12">
      <c r="J21841" s="2"/>
      <c r="K21841" s="2"/>
      <c r="L21841" s="2"/>
    </row>
    <row r="21842" spans="10:12">
      <c r="J21842" s="2"/>
      <c r="K21842" s="2"/>
      <c r="L21842" s="2"/>
    </row>
    <row r="21843" spans="10:12">
      <c r="J21843" s="2"/>
      <c r="K21843" s="2"/>
      <c r="L21843" s="2"/>
    </row>
    <row r="21844" spans="10:12">
      <c r="J21844" s="2"/>
      <c r="K21844" s="2"/>
      <c r="L21844" s="2"/>
    </row>
    <row r="21845" spans="10:12">
      <c r="J21845" s="2"/>
      <c r="K21845" s="2"/>
      <c r="L21845" s="2"/>
    </row>
    <row r="21846" spans="10:12">
      <c r="J21846" s="2"/>
      <c r="K21846" s="2"/>
      <c r="L21846" s="2"/>
    </row>
    <row r="21847" spans="10:12">
      <c r="J21847" s="2"/>
      <c r="K21847" s="2"/>
      <c r="L21847" s="2"/>
    </row>
    <row r="21848" spans="10:12">
      <c r="J21848" s="2"/>
      <c r="K21848" s="2"/>
      <c r="L21848" s="2"/>
    </row>
    <row r="21849" spans="10:12">
      <c r="J21849" s="2"/>
      <c r="K21849" s="2"/>
      <c r="L21849" s="2"/>
    </row>
    <row r="21850" spans="10:12">
      <c r="J21850" s="2"/>
      <c r="K21850" s="2"/>
      <c r="L21850" s="2"/>
    </row>
    <row r="21851" spans="10:12">
      <c r="J21851" s="2"/>
      <c r="K21851" s="2"/>
      <c r="L21851" s="2"/>
    </row>
    <row r="21852" spans="10:12">
      <c r="J21852" s="2"/>
      <c r="K21852" s="2"/>
      <c r="L21852" s="2"/>
    </row>
    <row r="21853" spans="10:12">
      <c r="J21853" s="2"/>
      <c r="K21853" s="2"/>
      <c r="L21853" s="2"/>
    </row>
    <row r="21854" spans="10:12">
      <c r="J21854" s="2"/>
      <c r="K21854" s="2"/>
      <c r="L21854" s="2"/>
    </row>
    <row r="21855" spans="10:12">
      <c r="J21855" s="2"/>
      <c r="K21855" s="2"/>
      <c r="L21855" s="2"/>
    </row>
    <row r="21856" spans="10:12">
      <c r="J21856" s="2"/>
      <c r="K21856" s="2"/>
      <c r="L21856" s="2"/>
    </row>
    <row r="21857" spans="10:12">
      <c r="J21857" s="2"/>
      <c r="K21857" s="2"/>
      <c r="L21857" s="2"/>
    </row>
    <row r="21858" spans="10:12">
      <c r="J21858" s="2"/>
      <c r="K21858" s="2"/>
      <c r="L21858" s="2"/>
    </row>
    <row r="21859" spans="10:12">
      <c r="J21859" s="2"/>
      <c r="K21859" s="2"/>
      <c r="L21859" s="2"/>
    </row>
    <row r="21860" spans="10:12">
      <c r="J21860" s="2"/>
      <c r="K21860" s="2"/>
      <c r="L21860" s="2"/>
    </row>
    <row r="21861" spans="10:12">
      <c r="J21861" s="2"/>
      <c r="K21861" s="2"/>
      <c r="L21861" s="2"/>
    </row>
    <row r="21862" spans="10:12">
      <c r="J21862" s="2"/>
      <c r="K21862" s="2"/>
      <c r="L21862" s="2"/>
    </row>
    <row r="21863" spans="10:12">
      <c r="J21863" s="2"/>
      <c r="K21863" s="2"/>
      <c r="L21863" s="2"/>
    </row>
    <row r="21864" spans="10:12">
      <c r="J21864" s="2"/>
      <c r="K21864" s="2"/>
      <c r="L21864" s="2"/>
    </row>
    <row r="21865" spans="10:12">
      <c r="J21865" s="2"/>
      <c r="K21865" s="2"/>
      <c r="L21865" s="2"/>
    </row>
    <row r="21866" spans="10:12">
      <c r="J21866" s="2"/>
      <c r="K21866" s="2"/>
      <c r="L21866" s="2"/>
    </row>
    <row r="21867" spans="10:12">
      <c r="J21867" s="2"/>
      <c r="K21867" s="2"/>
      <c r="L21867" s="2"/>
    </row>
    <row r="21868" spans="10:12">
      <c r="J21868" s="2"/>
      <c r="K21868" s="2"/>
      <c r="L21868" s="2"/>
    </row>
    <row r="21869" spans="10:12">
      <c r="J21869" s="2"/>
      <c r="K21869" s="2"/>
      <c r="L21869" s="2"/>
    </row>
    <row r="21870" spans="10:12">
      <c r="J21870" s="2"/>
      <c r="K21870" s="2"/>
      <c r="L21870" s="2"/>
    </row>
    <row r="21871" spans="10:12">
      <c r="J21871" s="2"/>
      <c r="K21871" s="2"/>
      <c r="L21871" s="2"/>
    </row>
    <row r="21872" spans="10:12">
      <c r="J21872" s="2"/>
      <c r="K21872" s="2"/>
      <c r="L21872" s="2"/>
    </row>
    <row r="21873" spans="10:12">
      <c r="J21873" s="2"/>
      <c r="K21873" s="2"/>
      <c r="L21873" s="2"/>
    </row>
    <row r="21874" spans="10:12">
      <c r="J21874" s="2"/>
      <c r="K21874" s="2"/>
      <c r="L21874" s="2"/>
    </row>
    <row r="21875" spans="10:12">
      <c r="J21875" s="2"/>
      <c r="K21875" s="2"/>
      <c r="L21875" s="2"/>
    </row>
    <row r="21876" spans="10:12">
      <c r="J21876" s="2"/>
      <c r="K21876" s="2"/>
      <c r="L21876" s="2"/>
    </row>
    <row r="21877" spans="10:12">
      <c r="J21877" s="2"/>
      <c r="K21877" s="2"/>
      <c r="L21877" s="2"/>
    </row>
    <row r="21878" spans="10:12">
      <c r="J21878" s="2"/>
      <c r="K21878" s="2"/>
      <c r="L21878" s="2"/>
    </row>
    <row r="21879" spans="10:12">
      <c r="J21879" s="2"/>
      <c r="K21879" s="2"/>
      <c r="L21879" s="2"/>
    </row>
    <row r="21880" spans="10:12">
      <c r="J21880" s="2"/>
      <c r="K21880" s="2"/>
      <c r="L21880" s="2"/>
    </row>
    <row r="21881" spans="10:12">
      <c r="J21881" s="2"/>
      <c r="K21881" s="2"/>
      <c r="L21881" s="2"/>
    </row>
    <row r="21882" spans="10:12">
      <c r="J21882" s="2"/>
      <c r="K21882" s="2"/>
      <c r="L21882" s="2"/>
    </row>
    <row r="21883" spans="10:12">
      <c r="J21883" s="2"/>
      <c r="K21883" s="2"/>
      <c r="L21883" s="2"/>
    </row>
    <row r="21884" spans="10:12">
      <c r="J21884" s="2"/>
      <c r="K21884" s="2"/>
      <c r="L21884" s="2"/>
    </row>
    <row r="21885" spans="10:12">
      <c r="J21885" s="2"/>
      <c r="K21885" s="2"/>
      <c r="L21885" s="2"/>
    </row>
    <row r="21886" spans="10:12">
      <c r="J21886" s="2"/>
      <c r="K21886" s="2"/>
      <c r="L21886" s="2"/>
    </row>
    <row r="21887" spans="10:12">
      <c r="J21887" s="2"/>
      <c r="K21887" s="2"/>
      <c r="L21887" s="2"/>
    </row>
    <row r="21888" spans="10:12">
      <c r="J21888" s="2"/>
      <c r="K21888" s="2"/>
      <c r="L21888" s="2"/>
    </row>
    <row r="21889" spans="10:12">
      <c r="J21889" s="2"/>
      <c r="K21889" s="2"/>
      <c r="L21889" s="2"/>
    </row>
    <row r="21890" spans="10:12">
      <c r="J21890" s="2"/>
      <c r="K21890" s="2"/>
      <c r="L21890" s="2"/>
    </row>
    <row r="21891" spans="10:12">
      <c r="J21891" s="2"/>
      <c r="K21891" s="2"/>
      <c r="L21891" s="2"/>
    </row>
    <row r="21892" spans="10:12">
      <c r="J21892" s="2"/>
      <c r="K21892" s="2"/>
      <c r="L21892" s="2"/>
    </row>
    <row r="21893" spans="10:12">
      <c r="J21893" s="2"/>
      <c r="K21893" s="2"/>
      <c r="L21893" s="2"/>
    </row>
    <row r="21894" spans="10:12">
      <c r="J21894" s="2"/>
      <c r="K21894" s="2"/>
      <c r="L21894" s="2"/>
    </row>
    <row r="21895" spans="10:12">
      <c r="J21895" s="2"/>
      <c r="K21895" s="2"/>
      <c r="L21895" s="2"/>
    </row>
    <row r="21896" spans="10:12">
      <c r="J21896" s="2"/>
      <c r="K21896" s="2"/>
      <c r="L21896" s="2"/>
    </row>
    <row r="21897" spans="10:12">
      <c r="J21897" s="2"/>
      <c r="K21897" s="2"/>
      <c r="L21897" s="2"/>
    </row>
    <row r="21898" spans="10:12">
      <c r="J21898" s="2"/>
      <c r="K21898" s="2"/>
      <c r="L21898" s="2"/>
    </row>
    <row r="21899" spans="10:12">
      <c r="J21899" s="2"/>
      <c r="K21899" s="2"/>
      <c r="L21899" s="2"/>
    </row>
    <row r="21900" spans="10:12">
      <c r="J21900" s="2"/>
      <c r="K21900" s="2"/>
      <c r="L21900" s="2"/>
    </row>
    <row r="21901" spans="10:12">
      <c r="J21901" s="2"/>
      <c r="K21901" s="2"/>
      <c r="L21901" s="2"/>
    </row>
    <row r="21902" spans="10:12">
      <c r="J21902" s="2"/>
      <c r="K21902" s="2"/>
      <c r="L21902" s="2"/>
    </row>
    <row r="21903" spans="10:12">
      <c r="J21903" s="2"/>
      <c r="K21903" s="2"/>
      <c r="L21903" s="2"/>
    </row>
    <row r="21904" spans="10:12">
      <c r="J21904" s="2"/>
      <c r="K21904" s="2"/>
      <c r="L21904" s="2"/>
    </row>
    <row r="21905" spans="10:12">
      <c r="J21905" s="2"/>
      <c r="K21905" s="2"/>
      <c r="L21905" s="2"/>
    </row>
    <row r="21906" spans="10:12">
      <c r="J21906" s="2"/>
      <c r="K21906" s="2"/>
      <c r="L21906" s="2"/>
    </row>
    <row r="21907" spans="10:12">
      <c r="J21907" s="2"/>
      <c r="K21907" s="2"/>
      <c r="L21907" s="2"/>
    </row>
    <row r="21908" spans="10:12">
      <c r="J21908" s="2"/>
      <c r="K21908" s="2"/>
      <c r="L21908" s="2"/>
    </row>
    <row r="21909" spans="10:12">
      <c r="J21909" s="2"/>
      <c r="K21909" s="2"/>
      <c r="L21909" s="2"/>
    </row>
    <row r="21910" spans="10:12">
      <c r="J21910" s="2"/>
      <c r="K21910" s="2"/>
      <c r="L21910" s="2"/>
    </row>
    <row r="21911" spans="10:12">
      <c r="J21911" s="2"/>
      <c r="K21911" s="2"/>
      <c r="L21911" s="2"/>
    </row>
    <row r="21912" spans="10:12">
      <c r="J21912" s="2"/>
      <c r="K21912" s="2"/>
      <c r="L21912" s="2"/>
    </row>
    <row r="21913" spans="10:12">
      <c r="J21913" s="2"/>
      <c r="K21913" s="2"/>
      <c r="L21913" s="2"/>
    </row>
    <row r="21914" spans="10:12">
      <c r="J21914" s="2"/>
      <c r="K21914" s="2"/>
      <c r="L21914" s="2"/>
    </row>
    <row r="21915" spans="10:12">
      <c r="J21915" s="2"/>
      <c r="K21915" s="2"/>
      <c r="L21915" s="2"/>
    </row>
    <row r="21916" spans="10:12">
      <c r="J21916" s="2"/>
      <c r="K21916" s="2"/>
      <c r="L21916" s="2"/>
    </row>
    <row r="21917" spans="10:12">
      <c r="J21917" s="2"/>
      <c r="K21917" s="2"/>
      <c r="L21917" s="2"/>
    </row>
    <row r="21918" spans="10:12">
      <c r="J21918" s="2"/>
      <c r="K21918" s="2"/>
      <c r="L21918" s="2"/>
    </row>
    <row r="21919" spans="10:12">
      <c r="J21919" s="2"/>
      <c r="K21919" s="2"/>
      <c r="L21919" s="2"/>
    </row>
    <row r="21920" spans="10:12">
      <c r="J21920" s="2"/>
      <c r="K21920" s="2"/>
      <c r="L21920" s="2"/>
    </row>
    <row r="21921" spans="10:12">
      <c r="J21921" s="2"/>
      <c r="K21921" s="2"/>
      <c r="L21921" s="2"/>
    </row>
    <row r="21922" spans="10:12">
      <c r="J21922" s="2"/>
      <c r="K21922" s="2"/>
      <c r="L21922" s="2"/>
    </row>
    <row r="21923" spans="10:12">
      <c r="J21923" s="2"/>
      <c r="K21923" s="2"/>
      <c r="L21923" s="2"/>
    </row>
    <row r="21924" spans="10:12">
      <c r="J21924" s="2"/>
      <c r="K21924" s="2"/>
      <c r="L21924" s="2"/>
    </row>
    <row r="21925" spans="10:12">
      <c r="J21925" s="2"/>
      <c r="K21925" s="2"/>
      <c r="L21925" s="2"/>
    </row>
    <row r="21926" spans="10:12">
      <c r="J21926" s="2"/>
      <c r="K21926" s="2"/>
      <c r="L21926" s="2"/>
    </row>
    <row r="21927" spans="10:12">
      <c r="J21927" s="2"/>
      <c r="K21927" s="2"/>
      <c r="L21927" s="2"/>
    </row>
    <row r="21928" spans="10:12">
      <c r="J21928" s="2"/>
      <c r="K21928" s="2"/>
      <c r="L21928" s="2"/>
    </row>
    <row r="21929" spans="10:12">
      <c r="J21929" s="2"/>
      <c r="K21929" s="2"/>
      <c r="L21929" s="2"/>
    </row>
    <row r="21930" spans="10:12">
      <c r="J21930" s="2"/>
      <c r="K21930" s="2"/>
      <c r="L21930" s="2"/>
    </row>
    <row r="21931" spans="10:12">
      <c r="J21931" s="2"/>
      <c r="K21931" s="2"/>
      <c r="L21931" s="2"/>
    </row>
    <row r="21932" spans="10:12">
      <c r="J21932" s="2"/>
      <c r="K21932" s="2"/>
      <c r="L21932" s="2"/>
    </row>
    <row r="21933" spans="10:12">
      <c r="J21933" s="2"/>
      <c r="K21933" s="2"/>
      <c r="L21933" s="2"/>
    </row>
    <row r="21934" spans="10:12">
      <c r="J21934" s="2"/>
      <c r="K21934" s="2"/>
      <c r="L21934" s="2"/>
    </row>
    <row r="21935" spans="10:12">
      <c r="J21935" s="2"/>
      <c r="K21935" s="2"/>
      <c r="L21935" s="2"/>
    </row>
    <row r="21936" spans="10:12">
      <c r="J21936" s="2"/>
      <c r="K21936" s="2"/>
      <c r="L21936" s="2"/>
    </row>
    <row r="21937" spans="10:12">
      <c r="J21937" s="2"/>
      <c r="K21937" s="2"/>
      <c r="L21937" s="2"/>
    </row>
    <row r="21938" spans="10:12">
      <c r="J21938" s="2"/>
      <c r="K21938" s="2"/>
      <c r="L21938" s="2"/>
    </row>
    <row r="21939" spans="10:12">
      <c r="J21939" s="2"/>
      <c r="K21939" s="2"/>
      <c r="L21939" s="2"/>
    </row>
    <row r="21940" spans="10:12">
      <c r="J21940" s="2"/>
      <c r="K21940" s="2"/>
      <c r="L21940" s="2"/>
    </row>
    <row r="21941" spans="10:12">
      <c r="J21941" s="2"/>
      <c r="K21941" s="2"/>
      <c r="L21941" s="2"/>
    </row>
    <row r="21942" spans="10:12">
      <c r="J21942" s="2"/>
      <c r="K21942" s="2"/>
      <c r="L21942" s="2"/>
    </row>
    <row r="21943" spans="10:12">
      <c r="J21943" s="2"/>
      <c r="K21943" s="2"/>
      <c r="L21943" s="2"/>
    </row>
    <row r="21944" spans="10:12">
      <c r="J21944" s="2"/>
      <c r="K21944" s="2"/>
      <c r="L21944" s="2"/>
    </row>
    <row r="21945" spans="10:12">
      <c r="J21945" s="2"/>
      <c r="K21945" s="2"/>
      <c r="L21945" s="2"/>
    </row>
    <row r="21946" spans="10:12">
      <c r="J21946" s="2"/>
      <c r="K21946" s="2"/>
      <c r="L21946" s="2"/>
    </row>
    <row r="21947" spans="10:12">
      <c r="J21947" s="2"/>
      <c r="K21947" s="2"/>
      <c r="L21947" s="2"/>
    </row>
    <row r="21948" spans="10:12">
      <c r="J21948" s="2"/>
      <c r="K21948" s="2"/>
      <c r="L21948" s="2"/>
    </row>
    <row r="21949" spans="10:12">
      <c r="J21949" s="2"/>
      <c r="K21949" s="2"/>
      <c r="L21949" s="2"/>
    </row>
    <row r="21950" spans="10:12">
      <c r="J21950" s="2"/>
      <c r="K21950" s="2"/>
      <c r="L21950" s="2"/>
    </row>
    <row r="21951" spans="10:12">
      <c r="J21951" s="2"/>
      <c r="K21951" s="2"/>
      <c r="L21951" s="2"/>
    </row>
    <row r="21952" spans="10:12">
      <c r="J21952" s="2"/>
      <c r="K21952" s="2"/>
      <c r="L21952" s="2"/>
    </row>
    <row r="21953" spans="10:12">
      <c r="J21953" s="2"/>
      <c r="K21953" s="2"/>
      <c r="L21953" s="2"/>
    </row>
    <row r="21954" spans="10:12">
      <c r="J21954" s="2"/>
      <c r="K21954" s="2"/>
      <c r="L21954" s="2"/>
    </row>
    <row r="21955" spans="10:12">
      <c r="J21955" s="2"/>
      <c r="K21955" s="2"/>
      <c r="L21955" s="2"/>
    </row>
    <row r="21956" spans="10:12">
      <c r="J21956" s="2"/>
      <c r="K21956" s="2"/>
      <c r="L21956" s="2"/>
    </row>
    <row r="21957" spans="10:12">
      <c r="J21957" s="2"/>
      <c r="K21957" s="2"/>
      <c r="L21957" s="2"/>
    </row>
    <row r="21958" spans="10:12">
      <c r="J21958" s="2"/>
      <c r="K21958" s="2"/>
      <c r="L21958" s="2"/>
    </row>
    <row r="21959" spans="10:12">
      <c r="J21959" s="2"/>
      <c r="K21959" s="2"/>
      <c r="L21959" s="2"/>
    </row>
    <row r="21960" spans="10:12">
      <c r="J21960" s="2"/>
      <c r="K21960" s="2"/>
      <c r="L21960" s="2"/>
    </row>
    <row r="21961" spans="10:12">
      <c r="J21961" s="2"/>
      <c r="K21961" s="2"/>
      <c r="L21961" s="2"/>
    </row>
    <row r="21962" spans="10:12">
      <c r="J21962" s="2"/>
      <c r="K21962" s="2"/>
      <c r="L21962" s="2"/>
    </row>
    <row r="21963" spans="10:12">
      <c r="J21963" s="2"/>
      <c r="K21963" s="2"/>
      <c r="L21963" s="2"/>
    </row>
    <row r="21964" spans="10:12">
      <c r="J21964" s="2"/>
      <c r="K21964" s="2"/>
      <c r="L21964" s="2"/>
    </row>
    <row r="21965" spans="10:12">
      <c r="J21965" s="2"/>
      <c r="K21965" s="2"/>
      <c r="L21965" s="2"/>
    </row>
    <row r="21966" spans="10:12">
      <c r="J21966" s="2"/>
      <c r="K21966" s="2"/>
      <c r="L21966" s="2"/>
    </row>
    <row r="21967" spans="10:12">
      <c r="J21967" s="2"/>
      <c r="K21967" s="2"/>
      <c r="L21967" s="2"/>
    </row>
    <row r="21968" spans="10:12">
      <c r="J21968" s="2"/>
      <c r="K21968" s="2"/>
      <c r="L21968" s="2"/>
    </row>
    <row r="21969" spans="10:12">
      <c r="J21969" s="2"/>
      <c r="K21969" s="2"/>
      <c r="L21969" s="2"/>
    </row>
    <row r="21970" spans="10:12">
      <c r="J21970" s="2"/>
      <c r="K21970" s="2"/>
      <c r="L21970" s="2"/>
    </row>
    <row r="21971" spans="10:12">
      <c r="J21971" s="2"/>
      <c r="K21971" s="2"/>
      <c r="L21971" s="2"/>
    </row>
    <row r="21972" spans="10:12">
      <c r="J21972" s="2"/>
      <c r="K21972" s="2"/>
      <c r="L21972" s="2"/>
    </row>
    <row r="21973" spans="10:12">
      <c r="J21973" s="2"/>
      <c r="K21973" s="2"/>
      <c r="L21973" s="2"/>
    </row>
    <row r="21974" spans="10:12">
      <c r="J21974" s="2"/>
      <c r="K21974" s="2"/>
      <c r="L21974" s="2"/>
    </row>
    <row r="21975" spans="10:12">
      <c r="J21975" s="2"/>
      <c r="K21975" s="2"/>
      <c r="L21975" s="2"/>
    </row>
    <row r="21976" spans="10:12">
      <c r="J21976" s="2"/>
      <c r="K21976" s="2"/>
      <c r="L21976" s="2"/>
    </row>
    <row r="21977" spans="10:12">
      <c r="J21977" s="2"/>
      <c r="K21977" s="2"/>
      <c r="L21977" s="2"/>
    </row>
    <row r="21978" spans="10:12">
      <c r="J21978" s="2"/>
      <c r="K21978" s="2"/>
      <c r="L21978" s="2"/>
    </row>
    <row r="21979" spans="10:12">
      <c r="J21979" s="2"/>
      <c r="K21979" s="2"/>
      <c r="L21979" s="2"/>
    </row>
    <row r="21980" spans="10:12">
      <c r="J21980" s="2"/>
      <c r="K21980" s="2"/>
      <c r="L21980" s="2"/>
    </row>
    <row r="21981" spans="10:12">
      <c r="J21981" s="2"/>
      <c r="K21981" s="2"/>
      <c r="L21981" s="2"/>
    </row>
    <row r="21982" spans="10:12">
      <c r="J21982" s="2"/>
      <c r="K21982" s="2"/>
      <c r="L21982" s="2"/>
    </row>
    <row r="21983" spans="10:12">
      <c r="J21983" s="2"/>
      <c r="K21983" s="2"/>
      <c r="L21983" s="2"/>
    </row>
    <row r="21984" spans="10:12">
      <c r="J21984" s="2"/>
      <c r="K21984" s="2"/>
      <c r="L21984" s="2"/>
    </row>
    <row r="21985" spans="10:12">
      <c r="J21985" s="2"/>
      <c r="K21985" s="2"/>
      <c r="L21985" s="2"/>
    </row>
    <row r="21986" spans="10:12">
      <c r="J21986" s="2"/>
      <c r="K21986" s="2"/>
      <c r="L21986" s="2"/>
    </row>
    <row r="21987" spans="10:12">
      <c r="J21987" s="2"/>
      <c r="K21987" s="2"/>
      <c r="L21987" s="2"/>
    </row>
    <row r="21988" spans="10:12">
      <c r="J21988" s="2"/>
      <c r="K21988" s="2"/>
      <c r="L21988" s="2"/>
    </row>
    <row r="21989" spans="10:12">
      <c r="J21989" s="2"/>
      <c r="K21989" s="2"/>
      <c r="L21989" s="2"/>
    </row>
    <row r="21990" spans="10:12">
      <c r="J21990" s="2"/>
      <c r="K21990" s="2"/>
      <c r="L21990" s="2"/>
    </row>
    <row r="21991" spans="10:12">
      <c r="J21991" s="2"/>
      <c r="K21991" s="2"/>
      <c r="L21991" s="2"/>
    </row>
    <row r="21992" spans="10:12">
      <c r="J21992" s="2"/>
      <c r="K21992" s="2"/>
      <c r="L21992" s="2"/>
    </row>
    <row r="21993" spans="10:12">
      <c r="J21993" s="2"/>
      <c r="K21993" s="2"/>
      <c r="L21993" s="2"/>
    </row>
    <row r="21994" spans="10:12">
      <c r="J21994" s="2"/>
      <c r="K21994" s="2"/>
      <c r="L21994" s="2"/>
    </row>
    <row r="21995" spans="10:12">
      <c r="J21995" s="2"/>
      <c r="K21995" s="2"/>
      <c r="L21995" s="2"/>
    </row>
    <row r="21996" spans="10:12">
      <c r="J21996" s="2"/>
      <c r="K21996" s="2"/>
      <c r="L21996" s="2"/>
    </row>
    <row r="21997" spans="10:12">
      <c r="J21997" s="2"/>
      <c r="K21997" s="2"/>
      <c r="L21997" s="2"/>
    </row>
    <row r="21998" spans="10:12">
      <c r="J21998" s="2"/>
      <c r="K21998" s="2"/>
      <c r="L21998" s="2"/>
    </row>
    <row r="21999" spans="10:12">
      <c r="J21999" s="2"/>
      <c r="K21999" s="2"/>
      <c r="L21999" s="2"/>
    </row>
    <row r="22000" spans="10:12">
      <c r="J22000" s="2"/>
      <c r="K22000" s="2"/>
      <c r="L22000" s="2"/>
    </row>
    <row r="22001" spans="10:12">
      <c r="J22001" s="2"/>
      <c r="K22001" s="2"/>
      <c r="L22001" s="2"/>
    </row>
    <row r="22002" spans="10:12">
      <c r="J22002" s="2"/>
      <c r="K22002" s="2"/>
      <c r="L22002" s="2"/>
    </row>
    <row r="22003" spans="10:12">
      <c r="J22003" s="2"/>
      <c r="K22003" s="2"/>
      <c r="L22003" s="2"/>
    </row>
    <row r="22004" spans="10:12">
      <c r="J22004" s="2"/>
      <c r="K22004" s="2"/>
      <c r="L22004" s="2"/>
    </row>
    <row r="22005" spans="10:12">
      <c r="J22005" s="2"/>
      <c r="K22005" s="2"/>
      <c r="L22005" s="2"/>
    </row>
    <row r="22006" spans="10:12">
      <c r="J22006" s="2"/>
      <c r="K22006" s="2"/>
      <c r="L22006" s="2"/>
    </row>
    <row r="22007" spans="10:12">
      <c r="J22007" s="2"/>
      <c r="K22007" s="2"/>
      <c r="L22007" s="2"/>
    </row>
    <row r="22008" spans="10:12">
      <c r="J22008" s="2"/>
      <c r="K22008" s="2"/>
      <c r="L22008" s="2"/>
    </row>
    <row r="22009" spans="10:12">
      <c r="J22009" s="2"/>
      <c r="K22009" s="2"/>
      <c r="L22009" s="2"/>
    </row>
    <row r="22010" spans="10:12">
      <c r="J22010" s="2"/>
      <c r="K22010" s="2"/>
      <c r="L22010" s="2"/>
    </row>
    <row r="22011" spans="10:12">
      <c r="J22011" s="2"/>
      <c r="K22011" s="2"/>
      <c r="L22011" s="2"/>
    </row>
    <row r="22012" spans="10:12">
      <c r="J22012" s="2"/>
      <c r="K22012" s="2"/>
      <c r="L22012" s="2"/>
    </row>
    <row r="22013" spans="10:12">
      <c r="J22013" s="2"/>
      <c r="K22013" s="2"/>
      <c r="L22013" s="2"/>
    </row>
    <row r="22014" spans="10:12">
      <c r="J22014" s="2"/>
      <c r="K22014" s="2"/>
      <c r="L22014" s="2"/>
    </row>
    <row r="22015" spans="10:12">
      <c r="J22015" s="2"/>
      <c r="K22015" s="2"/>
      <c r="L22015" s="2"/>
    </row>
    <row r="22016" spans="10:12">
      <c r="J22016" s="2"/>
      <c r="K22016" s="2"/>
      <c r="L22016" s="2"/>
    </row>
    <row r="22017" spans="10:12">
      <c r="J22017" s="2"/>
      <c r="K22017" s="2"/>
      <c r="L22017" s="2"/>
    </row>
    <row r="22018" spans="10:12">
      <c r="J22018" s="2"/>
      <c r="K22018" s="2"/>
      <c r="L22018" s="2"/>
    </row>
    <row r="22019" spans="10:12">
      <c r="J22019" s="2"/>
      <c r="K22019" s="2"/>
      <c r="L22019" s="2"/>
    </row>
    <row r="22020" spans="10:12">
      <c r="J22020" s="2"/>
      <c r="K22020" s="2"/>
      <c r="L22020" s="2"/>
    </row>
    <row r="22021" spans="10:12">
      <c r="J22021" s="2"/>
      <c r="K22021" s="2"/>
      <c r="L22021" s="2"/>
    </row>
    <row r="22022" spans="10:12">
      <c r="J22022" s="2"/>
      <c r="K22022" s="2"/>
      <c r="L22022" s="2"/>
    </row>
    <row r="22023" spans="10:12">
      <c r="J22023" s="2"/>
      <c r="K22023" s="2"/>
      <c r="L22023" s="2"/>
    </row>
    <row r="22024" spans="10:12">
      <c r="J22024" s="2"/>
      <c r="K22024" s="2"/>
      <c r="L22024" s="2"/>
    </row>
    <row r="22025" spans="10:12">
      <c r="J22025" s="2"/>
      <c r="K22025" s="2"/>
      <c r="L22025" s="2"/>
    </row>
    <row r="22026" spans="10:12">
      <c r="J22026" s="2"/>
      <c r="K22026" s="2"/>
      <c r="L22026" s="2"/>
    </row>
    <row r="22027" spans="10:12">
      <c r="J22027" s="2"/>
      <c r="K22027" s="2"/>
      <c r="L22027" s="2"/>
    </row>
    <row r="22028" spans="10:12">
      <c r="J22028" s="2"/>
      <c r="K22028" s="2"/>
      <c r="L22028" s="2"/>
    </row>
    <row r="22029" spans="10:12">
      <c r="J22029" s="2"/>
      <c r="K22029" s="2"/>
      <c r="L22029" s="2"/>
    </row>
    <row r="22030" spans="10:12">
      <c r="J22030" s="2"/>
      <c r="K22030" s="2"/>
      <c r="L22030" s="2"/>
    </row>
    <row r="22031" spans="10:12">
      <c r="J22031" s="2"/>
      <c r="K22031" s="2"/>
      <c r="L22031" s="2"/>
    </row>
    <row r="22032" spans="10:12">
      <c r="J22032" s="2"/>
      <c r="K22032" s="2"/>
      <c r="L22032" s="2"/>
    </row>
    <row r="22033" spans="10:12">
      <c r="J22033" s="2"/>
      <c r="K22033" s="2"/>
      <c r="L22033" s="2"/>
    </row>
    <row r="22034" spans="10:12">
      <c r="J22034" s="2"/>
      <c r="K22034" s="2"/>
      <c r="L22034" s="2"/>
    </row>
    <row r="22035" spans="10:12">
      <c r="J22035" s="2"/>
      <c r="K22035" s="2"/>
      <c r="L22035" s="2"/>
    </row>
    <row r="22036" spans="10:12">
      <c r="J22036" s="2"/>
      <c r="K22036" s="2"/>
      <c r="L22036" s="2"/>
    </row>
    <row r="22037" spans="10:12">
      <c r="J22037" s="2"/>
      <c r="K22037" s="2"/>
      <c r="L22037" s="2"/>
    </row>
    <row r="22038" spans="10:12">
      <c r="J22038" s="2"/>
      <c r="K22038" s="2"/>
      <c r="L22038" s="2"/>
    </row>
    <row r="22039" spans="10:12">
      <c r="J22039" s="2"/>
      <c r="K22039" s="2"/>
      <c r="L22039" s="2"/>
    </row>
    <row r="22040" spans="10:12">
      <c r="J22040" s="2"/>
      <c r="K22040" s="2"/>
      <c r="L22040" s="2"/>
    </row>
    <row r="22041" spans="10:12">
      <c r="J22041" s="2"/>
      <c r="K22041" s="2"/>
      <c r="L22041" s="2"/>
    </row>
    <row r="22042" spans="10:12">
      <c r="J22042" s="2"/>
      <c r="K22042" s="2"/>
      <c r="L22042" s="2"/>
    </row>
    <row r="22043" spans="10:12">
      <c r="J22043" s="2"/>
      <c r="K22043" s="2"/>
      <c r="L22043" s="2"/>
    </row>
    <row r="22044" spans="10:12">
      <c r="J22044" s="2"/>
      <c r="K22044" s="2"/>
      <c r="L22044" s="2"/>
    </row>
    <row r="22045" spans="10:12">
      <c r="J22045" s="2"/>
      <c r="K22045" s="2"/>
      <c r="L22045" s="2"/>
    </row>
    <row r="22046" spans="10:12">
      <c r="J22046" s="2"/>
      <c r="K22046" s="2"/>
      <c r="L22046" s="2"/>
    </row>
    <row r="22047" spans="10:12">
      <c r="J22047" s="2"/>
      <c r="K22047" s="2"/>
      <c r="L22047" s="2"/>
    </row>
    <row r="22048" spans="10:12">
      <c r="J22048" s="2"/>
      <c r="K22048" s="2"/>
      <c r="L22048" s="2"/>
    </row>
    <row r="22049" spans="10:12">
      <c r="J22049" s="2"/>
      <c r="K22049" s="2"/>
      <c r="L22049" s="2"/>
    </row>
    <row r="22050" spans="10:12">
      <c r="J22050" s="2"/>
      <c r="K22050" s="2"/>
      <c r="L22050" s="2"/>
    </row>
    <row r="22051" spans="10:12">
      <c r="J22051" s="2"/>
      <c r="K22051" s="2"/>
      <c r="L22051" s="2"/>
    </row>
    <row r="22052" spans="10:12">
      <c r="J22052" s="2"/>
      <c r="K22052" s="2"/>
      <c r="L22052" s="2"/>
    </row>
    <row r="22053" spans="10:12">
      <c r="J22053" s="2"/>
      <c r="K22053" s="2"/>
      <c r="L22053" s="2"/>
    </row>
    <row r="22054" spans="10:12">
      <c r="J22054" s="2"/>
      <c r="K22054" s="2"/>
      <c r="L22054" s="2"/>
    </row>
    <row r="22055" spans="10:12">
      <c r="J22055" s="2"/>
      <c r="K22055" s="2"/>
      <c r="L22055" s="2"/>
    </row>
    <row r="22056" spans="10:12">
      <c r="J22056" s="2"/>
      <c r="K22056" s="2"/>
      <c r="L22056" s="2"/>
    </row>
    <row r="22057" spans="10:12">
      <c r="J22057" s="2"/>
      <c r="K22057" s="2"/>
      <c r="L22057" s="2"/>
    </row>
    <row r="22058" spans="10:12">
      <c r="J22058" s="2"/>
      <c r="K22058" s="2"/>
      <c r="L22058" s="2"/>
    </row>
    <row r="22059" spans="10:12">
      <c r="J22059" s="2"/>
      <c r="K22059" s="2"/>
      <c r="L22059" s="2"/>
    </row>
    <row r="22060" spans="10:12">
      <c r="J22060" s="2"/>
      <c r="K22060" s="2"/>
      <c r="L22060" s="2"/>
    </row>
    <row r="22061" spans="10:12">
      <c r="J22061" s="2"/>
      <c r="K22061" s="2"/>
      <c r="L22061" s="2"/>
    </row>
    <row r="22062" spans="10:12">
      <c r="J22062" s="2"/>
      <c r="K22062" s="2"/>
      <c r="L22062" s="2"/>
    </row>
    <row r="22063" spans="10:12">
      <c r="J22063" s="2"/>
      <c r="K22063" s="2"/>
      <c r="L22063" s="2"/>
    </row>
    <row r="22064" spans="10:12">
      <c r="J22064" s="2"/>
      <c r="K22064" s="2"/>
      <c r="L22064" s="2"/>
    </row>
    <row r="22065" spans="10:12">
      <c r="J22065" s="2"/>
      <c r="K22065" s="2"/>
      <c r="L22065" s="2"/>
    </row>
    <row r="22066" spans="10:12">
      <c r="J22066" s="2"/>
      <c r="K22066" s="2"/>
      <c r="L22066" s="2"/>
    </row>
    <row r="22067" spans="10:12">
      <c r="J22067" s="2"/>
      <c r="K22067" s="2"/>
      <c r="L22067" s="2"/>
    </row>
    <row r="22068" spans="10:12">
      <c r="J22068" s="2"/>
      <c r="K22068" s="2"/>
      <c r="L22068" s="2"/>
    </row>
    <row r="22069" spans="10:12">
      <c r="J22069" s="2"/>
      <c r="K22069" s="2"/>
      <c r="L22069" s="2"/>
    </row>
    <row r="22070" spans="10:12">
      <c r="J22070" s="2"/>
      <c r="K22070" s="2"/>
      <c r="L22070" s="2"/>
    </row>
    <row r="22071" spans="10:12">
      <c r="J22071" s="2"/>
      <c r="K22071" s="2"/>
      <c r="L22071" s="2"/>
    </row>
    <row r="22072" spans="10:12">
      <c r="J22072" s="2"/>
      <c r="K22072" s="2"/>
      <c r="L22072" s="2"/>
    </row>
    <row r="22073" spans="10:12">
      <c r="J22073" s="2"/>
      <c r="K22073" s="2"/>
      <c r="L22073" s="2"/>
    </row>
    <row r="22074" spans="10:12">
      <c r="J22074" s="2"/>
      <c r="K22074" s="2"/>
      <c r="L22074" s="2"/>
    </row>
    <row r="22075" spans="10:12">
      <c r="J22075" s="2"/>
      <c r="K22075" s="2"/>
      <c r="L22075" s="2"/>
    </row>
    <row r="22076" spans="10:12">
      <c r="J22076" s="2"/>
      <c r="K22076" s="2"/>
      <c r="L22076" s="2"/>
    </row>
    <row r="22077" spans="10:12">
      <c r="J22077" s="2"/>
      <c r="K22077" s="2"/>
      <c r="L22077" s="2"/>
    </row>
    <row r="22078" spans="10:12">
      <c r="J22078" s="2"/>
      <c r="K22078" s="2"/>
      <c r="L22078" s="2"/>
    </row>
    <row r="22079" spans="10:12">
      <c r="J22079" s="2"/>
      <c r="K22079" s="2"/>
      <c r="L22079" s="2"/>
    </row>
    <row r="22080" spans="10:12">
      <c r="J22080" s="2"/>
      <c r="K22080" s="2"/>
      <c r="L22080" s="2"/>
    </row>
    <row r="22081" spans="10:12">
      <c r="J22081" s="2"/>
      <c r="K22081" s="2"/>
      <c r="L22081" s="2"/>
    </row>
    <row r="22082" spans="10:12">
      <c r="J22082" s="2"/>
      <c r="K22082" s="2"/>
      <c r="L22082" s="2"/>
    </row>
    <row r="22083" spans="10:12">
      <c r="J22083" s="2"/>
      <c r="K22083" s="2"/>
      <c r="L22083" s="2"/>
    </row>
    <row r="22084" spans="10:12">
      <c r="J22084" s="2"/>
      <c r="K22084" s="2"/>
      <c r="L22084" s="2"/>
    </row>
    <row r="22085" spans="10:12">
      <c r="J22085" s="2"/>
      <c r="K22085" s="2"/>
      <c r="L22085" s="2"/>
    </row>
    <row r="22086" spans="10:12">
      <c r="J22086" s="2"/>
      <c r="K22086" s="2"/>
      <c r="L22086" s="2"/>
    </row>
    <row r="22087" spans="10:12">
      <c r="J22087" s="2"/>
      <c r="K22087" s="2"/>
      <c r="L22087" s="2"/>
    </row>
    <row r="22088" spans="10:12">
      <c r="J22088" s="2"/>
      <c r="K22088" s="2"/>
      <c r="L22088" s="2"/>
    </row>
    <row r="22089" spans="10:12">
      <c r="J22089" s="2"/>
      <c r="K22089" s="2"/>
      <c r="L22089" s="2"/>
    </row>
    <row r="22090" spans="10:12">
      <c r="J22090" s="2"/>
      <c r="K22090" s="2"/>
      <c r="L22090" s="2"/>
    </row>
    <row r="22091" spans="10:12">
      <c r="J22091" s="2"/>
      <c r="K22091" s="2"/>
      <c r="L22091" s="2"/>
    </row>
    <row r="22092" spans="10:12">
      <c r="J22092" s="2"/>
      <c r="K22092" s="2"/>
      <c r="L22092" s="2"/>
    </row>
    <row r="22093" spans="10:12">
      <c r="J22093" s="2"/>
      <c r="K22093" s="2"/>
      <c r="L22093" s="2"/>
    </row>
    <row r="22094" spans="10:12">
      <c r="J22094" s="2"/>
      <c r="K22094" s="2"/>
      <c r="L22094" s="2"/>
    </row>
    <row r="22095" spans="10:12">
      <c r="J22095" s="2"/>
      <c r="K22095" s="2"/>
      <c r="L22095" s="2"/>
    </row>
    <row r="22096" spans="10:12">
      <c r="J22096" s="2"/>
      <c r="K22096" s="2"/>
      <c r="L22096" s="2"/>
    </row>
    <row r="22097" spans="10:12">
      <c r="J22097" s="2"/>
      <c r="K22097" s="2"/>
      <c r="L22097" s="2"/>
    </row>
    <row r="22098" spans="10:12">
      <c r="J22098" s="2"/>
      <c r="K22098" s="2"/>
      <c r="L22098" s="2"/>
    </row>
    <row r="22099" spans="10:12">
      <c r="J22099" s="2"/>
      <c r="K22099" s="2"/>
      <c r="L22099" s="2"/>
    </row>
    <row r="22100" spans="10:12">
      <c r="J22100" s="2"/>
      <c r="K22100" s="2"/>
      <c r="L22100" s="2"/>
    </row>
    <row r="22101" spans="10:12">
      <c r="J22101" s="2"/>
      <c r="K22101" s="2"/>
      <c r="L22101" s="2"/>
    </row>
    <row r="22102" spans="10:12">
      <c r="J22102" s="2"/>
      <c r="K22102" s="2"/>
      <c r="L22102" s="2"/>
    </row>
    <row r="22103" spans="10:12">
      <c r="J22103" s="2"/>
      <c r="K22103" s="2"/>
      <c r="L22103" s="2"/>
    </row>
    <row r="22104" spans="10:12">
      <c r="J22104" s="2"/>
      <c r="K22104" s="2"/>
      <c r="L22104" s="2"/>
    </row>
    <row r="22105" spans="10:12">
      <c r="J22105" s="2"/>
      <c r="K22105" s="2"/>
      <c r="L22105" s="2"/>
    </row>
    <row r="22106" spans="10:12">
      <c r="J22106" s="2"/>
      <c r="K22106" s="2"/>
      <c r="L22106" s="2"/>
    </row>
    <row r="22107" spans="10:12">
      <c r="J22107" s="2"/>
      <c r="K22107" s="2"/>
      <c r="L22107" s="2"/>
    </row>
    <row r="22108" spans="10:12">
      <c r="J22108" s="2"/>
      <c r="K22108" s="2"/>
      <c r="L22108" s="2"/>
    </row>
    <row r="22109" spans="10:12">
      <c r="J22109" s="2"/>
      <c r="K22109" s="2"/>
      <c r="L22109" s="2"/>
    </row>
    <row r="22110" spans="10:12">
      <c r="J22110" s="2"/>
      <c r="K22110" s="2"/>
      <c r="L22110" s="2"/>
    </row>
    <row r="22111" spans="10:12">
      <c r="J22111" s="2"/>
      <c r="K22111" s="2"/>
      <c r="L22111" s="2"/>
    </row>
    <row r="22112" spans="10:12">
      <c r="J22112" s="2"/>
      <c r="K22112" s="2"/>
      <c r="L22112" s="2"/>
    </row>
    <row r="22113" spans="10:12">
      <c r="J22113" s="2"/>
      <c r="K22113" s="2"/>
      <c r="L22113" s="2"/>
    </row>
    <row r="22114" spans="10:12">
      <c r="J22114" s="2"/>
      <c r="K22114" s="2"/>
      <c r="L22114" s="2"/>
    </row>
    <row r="22115" spans="10:12">
      <c r="J22115" s="2"/>
      <c r="K22115" s="2"/>
      <c r="L22115" s="2"/>
    </row>
    <row r="22116" spans="10:12">
      <c r="J22116" s="2"/>
      <c r="K22116" s="2"/>
      <c r="L22116" s="2"/>
    </row>
    <row r="22117" spans="10:12">
      <c r="J22117" s="2"/>
      <c r="K22117" s="2"/>
      <c r="L22117" s="2"/>
    </row>
    <row r="22118" spans="10:12">
      <c r="J22118" s="2"/>
      <c r="K22118" s="2"/>
      <c r="L22118" s="2"/>
    </row>
    <row r="22119" spans="10:12">
      <c r="J22119" s="2"/>
      <c r="K22119" s="2"/>
      <c r="L22119" s="2"/>
    </row>
    <row r="22120" spans="10:12">
      <c r="J22120" s="2"/>
      <c r="K22120" s="2"/>
      <c r="L22120" s="2"/>
    </row>
    <row r="22121" spans="10:12">
      <c r="J22121" s="2"/>
      <c r="K22121" s="2"/>
      <c r="L22121" s="2"/>
    </row>
    <row r="22122" spans="10:12">
      <c r="J22122" s="2"/>
      <c r="K22122" s="2"/>
      <c r="L22122" s="2"/>
    </row>
    <row r="22123" spans="10:12">
      <c r="J22123" s="2"/>
      <c r="K22123" s="2"/>
      <c r="L22123" s="2"/>
    </row>
    <row r="22124" spans="10:12">
      <c r="J22124" s="2"/>
      <c r="K22124" s="2"/>
      <c r="L22124" s="2"/>
    </row>
    <row r="22125" spans="10:12">
      <c r="J22125" s="2"/>
      <c r="K22125" s="2"/>
      <c r="L22125" s="2"/>
    </row>
    <row r="22126" spans="10:12">
      <c r="J22126" s="2"/>
      <c r="K22126" s="2"/>
      <c r="L22126" s="2"/>
    </row>
    <row r="22127" spans="10:12">
      <c r="J22127" s="2"/>
      <c r="K22127" s="2"/>
      <c r="L22127" s="2"/>
    </row>
    <row r="22128" spans="10:12">
      <c r="J22128" s="2"/>
      <c r="K22128" s="2"/>
      <c r="L22128" s="2"/>
    </row>
    <row r="22129" spans="10:12">
      <c r="J22129" s="2"/>
      <c r="K22129" s="2"/>
      <c r="L22129" s="2"/>
    </row>
    <row r="22130" spans="10:12">
      <c r="J22130" s="2"/>
      <c r="K22130" s="2"/>
      <c r="L22130" s="2"/>
    </row>
    <row r="22131" spans="10:12">
      <c r="J22131" s="2"/>
      <c r="K22131" s="2"/>
      <c r="L22131" s="2"/>
    </row>
    <row r="22132" spans="10:12">
      <c r="J22132" s="2"/>
      <c r="K22132" s="2"/>
      <c r="L22132" s="2"/>
    </row>
    <row r="22133" spans="10:12">
      <c r="J22133" s="2"/>
      <c r="K22133" s="2"/>
      <c r="L22133" s="2"/>
    </row>
    <row r="22134" spans="10:12">
      <c r="J22134" s="2"/>
      <c r="K22134" s="2"/>
      <c r="L22134" s="2"/>
    </row>
    <row r="22135" spans="10:12">
      <c r="J22135" s="2"/>
      <c r="K22135" s="2"/>
      <c r="L22135" s="2"/>
    </row>
    <row r="22136" spans="10:12">
      <c r="J22136" s="2"/>
      <c r="K22136" s="2"/>
      <c r="L22136" s="2"/>
    </row>
    <row r="22137" spans="10:12">
      <c r="J22137" s="2"/>
      <c r="K22137" s="2"/>
      <c r="L22137" s="2"/>
    </row>
    <row r="22138" spans="10:12">
      <c r="J22138" s="2"/>
      <c r="K22138" s="2"/>
      <c r="L22138" s="2"/>
    </row>
    <row r="22139" spans="10:12">
      <c r="J22139" s="2"/>
      <c r="K22139" s="2"/>
      <c r="L22139" s="2"/>
    </row>
    <row r="22140" spans="10:12">
      <c r="J22140" s="2"/>
      <c r="K22140" s="2"/>
      <c r="L22140" s="2"/>
    </row>
    <row r="22141" spans="10:12">
      <c r="J22141" s="2"/>
      <c r="K22141" s="2"/>
      <c r="L22141" s="2"/>
    </row>
    <row r="22142" spans="10:12">
      <c r="J22142" s="2"/>
      <c r="K22142" s="2"/>
      <c r="L22142" s="2"/>
    </row>
    <row r="22143" spans="10:12">
      <c r="J22143" s="2"/>
      <c r="K22143" s="2"/>
      <c r="L22143" s="2"/>
    </row>
    <row r="22144" spans="10:12">
      <c r="J22144" s="2"/>
      <c r="K22144" s="2"/>
      <c r="L22144" s="2"/>
    </row>
    <row r="22145" spans="10:12">
      <c r="J22145" s="2"/>
      <c r="K22145" s="2"/>
      <c r="L22145" s="2"/>
    </row>
    <row r="22146" spans="10:12">
      <c r="J22146" s="2"/>
      <c r="K22146" s="2"/>
      <c r="L22146" s="2"/>
    </row>
    <row r="22147" spans="10:12">
      <c r="J22147" s="2"/>
      <c r="K22147" s="2"/>
      <c r="L22147" s="2"/>
    </row>
    <row r="22148" spans="10:12">
      <c r="J22148" s="2"/>
      <c r="K22148" s="2"/>
      <c r="L22148" s="2"/>
    </row>
    <row r="22149" spans="10:12">
      <c r="J22149" s="2"/>
      <c r="K22149" s="2"/>
      <c r="L22149" s="2"/>
    </row>
    <row r="22150" spans="10:12">
      <c r="J22150" s="2"/>
      <c r="K22150" s="2"/>
      <c r="L22150" s="2"/>
    </row>
    <row r="22151" spans="10:12">
      <c r="J22151" s="2"/>
      <c r="K22151" s="2"/>
      <c r="L22151" s="2"/>
    </row>
    <row r="22152" spans="10:12">
      <c r="J22152" s="2"/>
      <c r="K22152" s="2"/>
      <c r="L22152" s="2"/>
    </row>
    <row r="22153" spans="10:12">
      <c r="J22153" s="2"/>
      <c r="K22153" s="2"/>
      <c r="L22153" s="2"/>
    </row>
    <row r="22154" spans="10:12">
      <c r="J22154" s="2"/>
      <c r="K22154" s="2"/>
      <c r="L22154" s="2"/>
    </row>
    <row r="22155" spans="10:12">
      <c r="J22155" s="2"/>
      <c r="K22155" s="2"/>
      <c r="L22155" s="2"/>
    </row>
    <row r="22156" spans="10:12">
      <c r="J22156" s="2"/>
      <c r="K22156" s="2"/>
      <c r="L22156" s="2"/>
    </row>
    <row r="22157" spans="10:12">
      <c r="J22157" s="2"/>
      <c r="K22157" s="2"/>
      <c r="L22157" s="2"/>
    </row>
    <row r="22158" spans="10:12">
      <c r="J22158" s="2"/>
      <c r="K22158" s="2"/>
      <c r="L22158" s="2"/>
    </row>
    <row r="22159" spans="10:12">
      <c r="J22159" s="2"/>
      <c r="K22159" s="2"/>
      <c r="L22159" s="2"/>
    </row>
    <row r="22160" spans="10:12">
      <c r="J22160" s="2"/>
      <c r="K22160" s="2"/>
      <c r="L22160" s="2"/>
    </row>
    <row r="22161" spans="10:12">
      <c r="J22161" s="2"/>
      <c r="K22161" s="2"/>
      <c r="L22161" s="2"/>
    </row>
    <row r="22162" spans="10:12">
      <c r="J22162" s="2"/>
      <c r="K22162" s="2"/>
      <c r="L22162" s="2"/>
    </row>
    <row r="22163" spans="10:12">
      <c r="J22163" s="2"/>
      <c r="K22163" s="2"/>
      <c r="L22163" s="2"/>
    </row>
    <row r="22164" spans="10:12">
      <c r="J22164" s="2"/>
      <c r="K22164" s="2"/>
      <c r="L22164" s="2"/>
    </row>
    <row r="22165" spans="10:12">
      <c r="J22165" s="2"/>
      <c r="K22165" s="2"/>
      <c r="L22165" s="2"/>
    </row>
    <row r="22166" spans="10:12">
      <c r="J22166" s="2"/>
      <c r="K22166" s="2"/>
      <c r="L22166" s="2"/>
    </row>
    <row r="22167" spans="10:12">
      <c r="J22167" s="2"/>
      <c r="K22167" s="2"/>
      <c r="L22167" s="2"/>
    </row>
    <row r="22168" spans="10:12">
      <c r="J22168" s="2"/>
      <c r="K22168" s="2"/>
      <c r="L22168" s="2"/>
    </row>
    <row r="22169" spans="10:12">
      <c r="J22169" s="2"/>
      <c r="K22169" s="2"/>
      <c r="L22169" s="2"/>
    </row>
    <row r="22170" spans="10:12">
      <c r="J22170" s="2"/>
      <c r="K22170" s="2"/>
      <c r="L22170" s="2"/>
    </row>
    <row r="22171" spans="10:12">
      <c r="J22171" s="2"/>
      <c r="K22171" s="2"/>
      <c r="L22171" s="2"/>
    </row>
    <row r="22172" spans="10:12">
      <c r="J22172" s="2"/>
      <c r="K22172" s="2"/>
      <c r="L22172" s="2"/>
    </row>
    <row r="22173" spans="10:12">
      <c r="J22173" s="2"/>
      <c r="K22173" s="2"/>
      <c r="L22173" s="2"/>
    </row>
    <row r="22174" spans="10:12">
      <c r="J22174" s="2"/>
      <c r="K22174" s="2"/>
      <c r="L22174" s="2"/>
    </row>
    <row r="22175" spans="10:12">
      <c r="J22175" s="2"/>
      <c r="K22175" s="2"/>
      <c r="L22175" s="2"/>
    </row>
    <row r="22176" spans="10:12">
      <c r="J22176" s="2"/>
      <c r="K22176" s="2"/>
      <c r="L22176" s="2"/>
    </row>
    <row r="22177" spans="10:12">
      <c r="J22177" s="2"/>
      <c r="K22177" s="2"/>
      <c r="L22177" s="2"/>
    </row>
    <row r="22178" spans="10:12">
      <c r="J22178" s="2"/>
      <c r="K22178" s="2"/>
      <c r="L22178" s="2"/>
    </row>
    <row r="22179" spans="10:12">
      <c r="J22179" s="2"/>
      <c r="K22179" s="2"/>
      <c r="L22179" s="2"/>
    </row>
    <row r="22180" spans="10:12">
      <c r="J22180" s="2"/>
      <c r="K22180" s="2"/>
      <c r="L22180" s="2"/>
    </row>
    <row r="22181" spans="10:12">
      <c r="J22181" s="2"/>
      <c r="K22181" s="2"/>
      <c r="L22181" s="2"/>
    </row>
    <row r="22182" spans="10:12">
      <c r="J22182" s="2"/>
      <c r="K22182" s="2"/>
      <c r="L22182" s="2"/>
    </row>
    <row r="22183" spans="10:12">
      <c r="J22183" s="2"/>
      <c r="K22183" s="2"/>
      <c r="L22183" s="2"/>
    </row>
    <row r="22184" spans="10:12">
      <c r="J22184" s="2"/>
      <c r="K22184" s="2"/>
      <c r="L22184" s="2"/>
    </row>
    <row r="22185" spans="10:12">
      <c r="J22185" s="2"/>
      <c r="K22185" s="2"/>
      <c r="L22185" s="2"/>
    </row>
    <row r="22186" spans="10:12">
      <c r="J22186" s="2"/>
      <c r="K22186" s="2"/>
      <c r="L22186" s="2"/>
    </row>
    <row r="22187" spans="10:12">
      <c r="J22187" s="2"/>
      <c r="K22187" s="2"/>
      <c r="L22187" s="2"/>
    </row>
    <row r="22188" spans="10:12">
      <c r="J22188" s="2"/>
      <c r="K22188" s="2"/>
      <c r="L22188" s="2"/>
    </row>
    <row r="22189" spans="10:12">
      <c r="J22189" s="2"/>
      <c r="K22189" s="2"/>
      <c r="L22189" s="2"/>
    </row>
    <row r="22190" spans="10:12">
      <c r="J22190" s="2"/>
      <c r="K22190" s="2"/>
      <c r="L22190" s="2"/>
    </row>
    <row r="22191" spans="10:12">
      <c r="J22191" s="2"/>
      <c r="K22191" s="2"/>
      <c r="L22191" s="2"/>
    </row>
    <row r="22192" spans="10:12">
      <c r="J22192" s="2"/>
      <c r="K22192" s="2"/>
      <c r="L22192" s="2"/>
    </row>
    <row r="22193" spans="10:12">
      <c r="J22193" s="2"/>
      <c r="K22193" s="2"/>
      <c r="L22193" s="2"/>
    </row>
    <row r="22194" spans="10:12">
      <c r="J22194" s="2"/>
      <c r="K22194" s="2"/>
      <c r="L22194" s="2"/>
    </row>
    <row r="22195" spans="10:12">
      <c r="J22195" s="2"/>
      <c r="K22195" s="2"/>
      <c r="L22195" s="2"/>
    </row>
    <row r="22196" spans="10:12">
      <c r="J22196" s="2"/>
      <c r="K22196" s="2"/>
      <c r="L22196" s="2"/>
    </row>
    <row r="22197" spans="10:12">
      <c r="J22197" s="2"/>
      <c r="K22197" s="2"/>
      <c r="L22197" s="2"/>
    </row>
    <row r="22198" spans="10:12">
      <c r="J22198" s="2"/>
      <c r="K22198" s="2"/>
      <c r="L22198" s="2"/>
    </row>
    <row r="22199" spans="10:12">
      <c r="J22199" s="2"/>
      <c r="K22199" s="2"/>
      <c r="L22199" s="2"/>
    </row>
    <row r="22200" spans="10:12">
      <c r="J22200" s="2"/>
      <c r="K22200" s="2"/>
      <c r="L22200" s="2"/>
    </row>
    <row r="22201" spans="10:12">
      <c r="J22201" s="2"/>
      <c r="K22201" s="2"/>
      <c r="L22201" s="2"/>
    </row>
    <row r="22202" spans="10:12">
      <c r="J22202" s="2"/>
      <c r="K22202" s="2"/>
      <c r="L22202" s="2"/>
    </row>
    <row r="22203" spans="10:12">
      <c r="J22203" s="2"/>
      <c r="K22203" s="2"/>
      <c r="L22203" s="2"/>
    </row>
    <row r="22204" spans="10:12">
      <c r="J22204" s="2"/>
      <c r="K22204" s="2"/>
      <c r="L22204" s="2"/>
    </row>
    <row r="22205" spans="10:12">
      <c r="J22205" s="2"/>
      <c r="K22205" s="2"/>
      <c r="L22205" s="2"/>
    </row>
    <row r="22206" spans="10:12">
      <c r="J22206" s="2"/>
      <c r="K22206" s="2"/>
      <c r="L22206" s="2"/>
    </row>
    <row r="22207" spans="10:12">
      <c r="J22207" s="2"/>
      <c r="K22207" s="2"/>
      <c r="L22207" s="2"/>
    </row>
    <row r="22208" spans="10:12">
      <c r="J22208" s="2"/>
      <c r="K22208" s="2"/>
      <c r="L22208" s="2"/>
    </row>
    <row r="22209" spans="10:12">
      <c r="J22209" s="2"/>
      <c r="K22209" s="2"/>
      <c r="L22209" s="2"/>
    </row>
    <row r="22210" spans="10:12">
      <c r="J22210" s="2"/>
      <c r="K22210" s="2"/>
      <c r="L22210" s="2"/>
    </row>
    <row r="22211" spans="10:12">
      <c r="J22211" s="2"/>
      <c r="K22211" s="2"/>
      <c r="L22211" s="2"/>
    </row>
    <row r="22212" spans="10:12">
      <c r="J22212" s="2"/>
      <c r="K22212" s="2"/>
      <c r="L22212" s="2"/>
    </row>
    <row r="22213" spans="10:12">
      <c r="J22213" s="2"/>
      <c r="K22213" s="2"/>
      <c r="L22213" s="2"/>
    </row>
    <row r="22214" spans="10:12">
      <c r="J22214" s="2"/>
      <c r="K22214" s="2"/>
      <c r="L22214" s="2"/>
    </row>
    <row r="22215" spans="10:12">
      <c r="J22215" s="2"/>
      <c r="K22215" s="2"/>
      <c r="L22215" s="2"/>
    </row>
    <row r="22216" spans="10:12">
      <c r="J22216" s="2"/>
      <c r="K22216" s="2"/>
      <c r="L22216" s="2"/>
    </row>
    <row r="22217" spans="10:12">
      <c r="J22217" s="2"/>
      <c r="K22217" s="2"/>
      <c r="L22217" s="2"/>
    </row>
    <row r="22218" spans="10:12">
      <c r="J22218" s="2"/>
      <c r="K22218" s="2"/>
      <c r="L22218" s="2"/>
    </row>
    <row r="22219" spans="10:12">
      <c r="J22219" s="2"/>
      <c r="K22219" s="2"/>
      <c r="L22219" s="2"/>
    </row>
    <row r="22220" spans="10:12">
      <c r="J22220" s="2"/>
      <c r="K22220" s="2"/>
      <c r="L22220" s="2"/>
    </row>
    <row r="22221" spans="10:12">
      <c r="J22221" s="2"/>
      <c r="K22221" s="2"/>
      <c r="L22221" s="2"/>
    </row>
    <row r="22222" spans="10:12">
      <c r="J22222" s="2"/>
      <c r="K22222" s="2"/>
      <c r="L22222" s="2"/>
    </row>
    <row r="22223" spans="10:12">
      <c r="J22223" s="2"/>
      <c r="K22223" s="2"/>
      <c r="L22223" s="2"/>
    </row>
    <row r="22224" spans="10:12">
      <c r="J22224" s="2"/>
      <c r="K22224" s="2"/>
      <c r="L22224" s="2"/>
    </row>
    <row r="22225" spans="10:12">
      <c r="J22225" s="2"/>
      <c r="K22225" s="2"/>
      <c r="L22225" s="2"/>
    </row>
    <row r="22226" spans="10:12">
      <c r="J22226" s="2"/>
      <c r="K22226" s="2"/>
      <c r="L22226" s="2"/>
    </row>
    <row r="22227" spans="10:12">
      <c r="J22227" s="2"/>
      <c r="K22227" s="2"/>
      <c r="L22227" s="2"/>
    </row>
    <row r="22228" spans="10:12">
      <c r="J22228" s="2"/>
      <c r="K22228" s="2"/>
      <c r="L22228" s="2"/>
    </row>
    <row r="22229" spans="10:12">
      <c r="J22229" s="2"/>
      <c r="K22229" s="2"/>
      <c r="L22229" s="2"/>
    </row>
    <row r="22230" spans="10:12">
      <c r="J22230" s="2"/>
      <c r="K22230" s="2"/>
      <c r="L22230" s="2"/>
    </row>
    <row r="22231" spans="10:12">
      <c r="J22231" s="2"/>
      <c r="K22231" s="2"/>
      <c r="L22231" s="2"/>
    </row>
    <row r="22232" spans="10:12">
      <c r="J22232" s="2"/>
      <c r="K22232" s="2"/>
      <c r="L22232" s="2"/>
    </row>
    <row r="22233" spans="10:12">
      <c r="J22233" s="2"/>
      <c r="K22233" s="2"/>
      <c r="L22233" s="2"/>
    </row>
    <row r="22234" spans="10:12">
      <c r="J22234" s="2"/>
      <c r="K22234" s="2"/>
      <c r="L22234" s="2"/>
    </row>
    <row r="22235" spans="10:12">
      <c r="J22235" s="2"/>
      <c r="K22235" s="2"/>
      <c r="L22235" s="2"/>
    </row>
    <row r="22236" spans="10:12">
      <c r="J22236" s="2"/>
      <c r="K22236" s="2"/>
      <c r="L22236" s="2"/>
    </row>
    <row r="22237" spans="10:12">
      <c r="J22237" s="2"/>
      <c r="K22237" s="2"/>
      <c r="L22237" s="2"/>
    </row>
    <row r="22238" spans="10:12">
      <c r="J22238" s="2"/>
      <c r="K22238" s="2"/>
      <c r="L22238" s="2"/>
    </row>
    <row r="22239" spans="10:12">
      <c r="J22239" s="2"/>
      <c r="K22239" s="2"/>
      <c r="L22239" s="2"/>
    </row>
    <row r="22240" spans="10:12">
      <c r="J22240" s="2"/>
      <c r="K22240" s="2"/>
      <c r="L22240" s="2"/>
    </row>
    <row r="22241" spans="10:12">
      <c r="J22241" s="2"/>
      <c r="K22241" s="2"/>
      <c r="L22241" s="2"/>
    </row>
    <row r="22242" spans="10:12">
      <c r="J22242" s="2"/>
      <c r="K22242" s="2"/>
      <c r="L22242" s="2"/>
    </row>
    <row r="22243" spans="10:12">
      <c r="J22243" s="2"/>
      <c r="K22243" s="2"/>
      <c r="L22243" s="2"/>
    </row>
    <row r="22244" spans="10:12">
      <c r="J22244" s="2"/>
      <c r="K22244" s="2"/>
      <c r="L22244" s="2"/>
    </row>
    <row r="22245" spans="10:12">
      <c r="J22245" s="2"/>
      <c r="K22245" s="2"/>
      <c r="L22245" s="2"/>
    </row>
    <row r="22246" spans="10:12">
      <c r="J22246" s="2"/>
      <c r="K22246" s="2"/>
      <c r="L22246" s="2"/>
    </row>
    <row r="22247" spans="10:12">
      <c r="J22247" s="2"/>
      <c r="K22247" s="2"/>
      <c r="L22247" s="2"/>
    </row>
    <row r="22248" spans="10:12">
      <c r="J22248" s="2"/>
      <c r="K22248" s="2"/>
      <c r="L22248" s="2"/>
    </row>
    <row r="22249" spans="10:12">
      <c r="J22249" s="2"/>
      <c r="K22249" s="2"/>
      <c r="L22249" s="2"/>
    </row>
    <row r="22250" spans="10:12">
      <c r="J22250" s="2"/>
      <c r="K22250" s="2"/>
      <c r="L22250" s="2"/>
    </row>
    <row r="22251" spans="10:12">
      <c r="J22251" s="2"/>
      <c r="K22251" s="2"/>
      <c r="L22251" s="2"/>
    </row>
    <row r="22252" spans="10:12">
      <c r="J22252" s="2"/>
      <c r="K22252" s="2"/>
      <c r="L22252" s="2"/>
    </row>
    <row r="22253" spans="10:12">
      <c r="J22253" s="2"/>
      <c r="K22253" s="2"/>
      <c r="L22253" s="2"/>
    </row>
    <row r="22254" spans="10:12">
      <c r="J22254" s="2"/>
      <c r="K22254" s="2"/>
      <c r="L22254" s="2"/>
    </row>
    <row r="22255" spans="10:12">
      <c r="J22255" s="2"/>
      <c r="K22255" s="2"/>
      <c r="L22255" s="2"/>
    </row>
    <row r="22256" spans="10:12">
      <c r="J22256" s="2"/>
      <c r="K22256" s="2"/>
      <c r="L22256" s="2"/>
    </row>
    <row r="22257" spans="10:12">
      <c r="J22257" s="2"/>
      <c r="K22257" s="2"/>
      <c r="L22257" s="2"/>
    </row>
    <row r="22258" spans="10:12">
      <c r="J22258" s="2"/>
      <c r="K22258" s="2"/>
      <c r="L22258" s="2"/>
    </row>
    <row r="22259" spans="10:12">
      <c r="J22259" s="2"/>
      <c r="K22259" s="2"/>
      <c r="L22259" s="2"/>
    </row>
    <row r="22260" spans="10:12">
      <c r="J22260" s="2"/>
      <c r="K22260" s="2"/>
      <c r="L22260" s="2"/>
    </row>
    <row r="22261" spans="10:12">
      <c r="J22261" s="2"/>
      <c r="K22261" s="2"/>
      <c r="L22261" s="2"/>
    </row>
    <row r="22262" spans="10:12">
      <c r="J22262" s="2"/>
      <c r="K22262" s="2"/>
      <c r="L22262" s="2"/>
    </row>
    <row r="22263" spans="10:12">
      <c r="J22263" s="2"/>
      <c r="K22263" s="2"/>
      <c r="L22263" s="2"/>
    </row>
    <row r="22264" spans="10:12">
      <c r="J22264" s="2"/>
      <c r="K22264" s="2"/>
      <c r="L22264" s="2"/>
    </row>
    <row r="22265" spans="10:12">
      <c r="J22265" s="2"/>
      <c r="K22265" s="2"/>
      <c r="L22265" s="2"/>
    </row>
    <row r="22266" spans="10:12">
      <c r="J22266" s="2"/>
      <c r="K22266" s="2"/>
      <c r="L22266" s="2"/>
    </row>
    <row r="22267" spans="10:12">
      <c r="J22267" s="2"/>
      <c r="K22267" s="2"/>
      <c r="L22267" s="2"/>
    </row>
    <row r="22268" spans="10:12">
      <c r="J22268" s="2"/>
      <c r="K22268" s="2"/>
      <c r="L22268" s="2"/>
    </row>
    <row r="22269" spans="10:12">
      <c r="J22269" s="2"/>
      <c r="K22269" s="2"/>
      <c r="L22269" s="2"/>
    </row>
    <row r="22270" spans="10:12">
      <c r="J22270" s="2"/>
      <c r="K22270" s="2"/>
      <c r="L22270" s="2"/>
    </row>
    <row r="22271" spans="10:12">
      <c r="J22271" s="2"/>
      <c r="K22271" s="2"/>
      <c r="L22271" s="2"/>
    </row>
    <row r="22272" spans="10:12">
      <c r="J22272" s="2"/>
      <c r="K22272" s="2"/>
      <c r="L22272" s="2"/>
    </row>
    <row r="22273" spans="10:12">
      <c r="J22273" s="2"/>
      <c r="K22273" s="2"/>
      <c r="L22273" s="2"/>
    </row>
    <row r="22274" spans="10:12">
      <c r="J22274" s="2"/>
      <c r="K22274" s="2"/>
      <c r="L22274" s="2"/>
    </row>
    <row r="22275" spans="10:12">
      <c r="J22275" s="2"/>
      <c r="K22275" s="2"/>
      <c r="L22275" s="2"/>
    </row>
    <row r="22276" spans="10:12">
      <c r="J22276" s="2"/>
      <c r="K22276" s="2"/>
      <c r="L22276" s="2"/>
    </row>
    <row r="22277" spans="10:12">
      <c r="J22277" s="2"/>
      <c r="K22277" s="2"/>
      <c r="L22277" s="2"/>
    </row>
    <row r="22278" spans="10:12">
      <c r="J22278" s="2"/>
      <c r="K22278" s="2"/>
      <c r="L22278" s="2"/>
    </row>
    <row r="22279" spans="10:12">
      <c r="J22279" s="2"/>
      <c r="K22279" s="2"/>
      <c r="L22279" s="2"/>
    </row>
    <row r="22280" spans="10:12">
      <c r="J22280" s="2"/>
      <c r="K22280" s="2"/>
      <c r="L22280" s="2"/>
    </row>
    <row r="22281" spans="10:12">
      <c r="J22281" s="2"/>
      <c r="K22281" s="2"/>
      <c r="L22281" s="2"/>
    </row>
    <row r="22282" spans="10:12">
      <c r="J22282" s="2"/>
      <c r="K22282" s="2"/>
      <c r="L22282" s="2"/>
    </row>
    <row r="22283" spans="10:12">
      <c r="J22283" s="2"/>
      <c r="K22283" s="2"/>
      <c r="L22283" s="2"/>
    </row>
    <row r="22284" spans="10:12">
      <c r="J22284" s="2"/>
      <c r="K22284" s="2"/>
      <c r="L22284" s="2"/>
    </row>
    <row r="22285" spans="10:12">
      <c r="J22285" s="2"/>
      <c r="K22285" s="2"/>
      <c r="L22285" s="2"/>
    </row>
    <row r="22286" spans="10:12">
      <c r="J22286" s="2"/>
      <c r="K22286" s="2"/>
      <c r="L22286" s="2"/>
    </row>
    <row r="22287" spans="10:12">
      <c r="J22287" s="2"/>
      <c r="K22287" s="2"/>
      <c r="L22287" s="2"/>
    </row>
    <row r="22288" spans="10:12">
      <c r="J22288" s="2"/>
      <c r="K22288" s="2"/>
      <c r="L22288" s="2"/>
    </row>
    <row r="22289" spans="10:12">
      <c r="J22289" s="2"/>
      <c r="K22289" s="2"/>
      <c r="L22289" s="2"/>
    </row>
    <row r="22290" spans="10:12">
      <c r="J22290" s="2"/>
      <c r="K22290" s="2"/>
      <c r="L22290" s="2"/>
    </row>
    <row r="22291" spans="10:12">
      <c r="J22291" s="2"/>
      <c r="K22291" s="2"/>
      <c r="L22291" s="2"/>
    </row>
    <row r="22292" spans="10:12">
      <c r="J22292" s="2"/>
      <c r="K22292" s="2"/>
      <c r="L22292" s="2"/>
    </row>
    <row r="22293" spans="10:12">
      <c r="J22293" s="2"/>
      <c r="K22293" s="2"/>
      <c r="L22293" s="2"/>
    </row>
    <row r="22294" spans="10:12">
      <c r="J22294" s="2"/>
      <c r="K22294" s="2"/>
      <c r="L22294" s="2"/>
    </row>
    <row r="22295" spans="10:12">
      <c r="J22295" s="2"/>
      <c r="K22295" s="2"/>
      <c r="L22295" s="2"/>
    </row>
    <row r="22296" spans="10:12">
      <c r="J22296" s="2"/>
      <c r="K22296" s="2"/>
      <c r="L22296" s="2"/>
    </row>
    <row r="22297" spans="10:12">
      <c r="J22297" s="2"/>
      <c r="K22297" s="2"/>
      <c r="L22297" s="2"/>
    </row>
    <row r="22298" spans="10:12">
      <c r="J22298" s="2"/>
      <c r="K22298" s="2"/>
      <c r="L22298" s="2"/>
    </row>
    <row r="22299" spans="10:12">
      <c r="J22299" s="2"/>
      <c r="K22299" s="2"/>
      <c r="L22299" s="2"/>
    </row>
    <row r="22300" spans="10:12">
      <c r="J22300" s="2"/>
      <c r="K22300" s="2"/>
      <c r="L22300" s="2"/>
    </row>
    <row r="22301" spans="10:12">
      <c r="J22301" s="2"/>
      <c r="K22301" s="2"/>
      <c r="L22301" s="2"/>
    </row>
    <row r="22302" spans="10:12">
      <c r="J22302" s="2"/>
      <c r="K22302" s="2"/>
      <c r="L22302" s="2"/>
    </row>
    <row r="22303" spans="10:12">
      <c r="J22303" s="2"/>
      <c r="K22303" s="2"/>
      <c r="L22303" s="2"/>
    </row>
    <row r="22304" spans="10:12">
      <c r="J22304" s="2"/>
      <c r="K22304" s="2"/>
      <c r="L22304" s="2"/>
    </row>
    <row r="22305" spans="10:12">
      <c r="J22305" s="2"/>
      <c r="K22305" s="2"/>
      <c r="L22305" s="2"/>
    </row>
    <row r="22306" spans="10:12">
      <c r="J22306" s="2"/>
      <c r="K22306" s="2"/>
      <c r="L22306" s="2"/>
    </row>
    <row r="22307" spans="10:12">
      <c r="J22307" s="2"/>
      <c r="K22307" s="2"/>
      <c r="L22307" s="2"/>
    </row>
    <row r="22308" spans="10:12">
      <c r="J22308" s="2"/>
      <c r="K22308" s="2"/>
      <c r="L22308" s="2"/>
    </row>
    <row r="22309" spans="10:12">
      <c r="J22309" s="2"/>
      <c r="K22309" s="2"/>
      <c r="L22309" s="2"/>
    </row>
    <row r="22310" spans="10:12">
      <c r="J22310" s="2"/>
      <c r="K22310" s="2"/>
      <c r="L22310" s="2"/>
    </row>
    <row r="22311" spans="10:12">
      <c r="J22311" s="2"/>
      <c r="K22311" s="2"/>
      <c r="L22311" s="2"/>
    </row>
    <row r="22312" spans="10:12">
      <c r="J22312" s="2"/>
      <c r="K22312" s="2"/>
      <c r="L22312" s="2"/>
    </row>
    <row r="22313" spans="10:12">
      <c r="J22313" s="2"/>
      <c r="K22313" s="2"/>
      <c r="L22313" s="2"/>
    </row>
    <row r="22314" spans="10:12">
      <c r="J22314" s="2"/>
      <c r="K22314" s="2"/>
      <c r="L22314" s="2"/>
    </row>
    <row r="22315" spans="10:12">
      <c r="J22315" s="2"/>
      <c r="K22315" s="2"/>
      <c r="L22315" s="2"/>
    </row>
    <row r="22316" spans="10:12">
      <c r="J22316" s="2"/>
      <c r="K22316" s="2"/>
      <c r="L22316" s="2"/>
    </row>
    <row r="22317" spans="10:12">
      <c r="J22317" s="2"/>
      <c r="K22317" s="2"/>
      <c r="L22317" s="2"/>
    </row>
    <row r="22318" spans="10:12">
      <c r="J22318" s="2"/>
      <c r="K22318" s="2"/>
      <c r="L22318" s="2"/>
    </row>
    <row r="22319" spans="10:12">
      <c r="J22319" s="2"/>
      <c r="K22319" s="2"/>
      <c r="L22319" s="2"/>
    </row>
    <row r="22320" spans="10:12">
      <c r="J22320" s="2"/>
      <c r="K22320" s="2"/>
      <c r="L22320" s="2"/>
    </row>
    <row r="22321" spans="10:12">
      <c r="J22321" s="2"/>
      <c r="K22321" s="2"/>
      <c r="L22321" s="2"/>
    </row>
    <row r="22322" spans="10:12">
      <c r="J22322" s="2"/>
      <c r="K22322" s="2"/>
      <c r="L22322" s="2"/>
    </row>
    <row r="22323" spans="10:12">
      <c r="J22323" s="2"/>
      <c r="K22323" s="2"/>
      <c r="L22323" s="2"/>
    </row>
    <row r="22324" spans="10:12">
      <c r="J22324" s="2"/>
      <c r="K22324" s="2"/>
      <c r="L22324" s="2"/>
    </row>
    <row r="22325" spans="10:12">
      <c r="J22325" s="2"/>
      <c r="K22325" s="2"/>
      <c r="L22325" s="2"/>
    </row>
    <row r="22326" spans="10:12">
      <c r="J22326" s="2"/>
      <c r="K22326" s="2"/>
      <c r="L22326" s="2"/>
    </row>
    <row r="22327" spans="10:12">
      <c r="J22327" s="2"/>
      <c r="K22327" s="2"/>
      <c r="L22327" s="2"/>
    </row>
    <row r="22328" spans="10:12">
      <c r="J22328" s="2"/>
      <c r="K22328" s="2"/>
      <c r="L22328" s="2"/>
    </row>
    <row r="22329" spans="10:12">
      <c r="J22329" s="2"/>
      <c r="K22329" s="2"/>
      <c r="L22329" s="2"/>
    </row>
    <row r="22330" spans="10:12">
      <c r="J22330" s="2"/>
      <c r="K22330" s="2"/>
      <c r="L22330" s="2"/>
    </row>
    <row r="22331" spans="10:12">
      <c r="J22331" s="2"/>
      <c r="K22331" s="2"/>
      <c r="L22331" s="2"/>
    </row>
    <row r="22332" spans="10:12">
      <c r="J22332" s="2"/>
      <c r="K22332" s="2"/>
      <c r="L22332" s="2"/>
    </row>
    <row r="22333" spans="10:12">
      <c r="J22333" s="2"/>
      <c r="K22333" s="2"/>
      <c r="L22333" s="2"/>
    </row>
    <row r="22334" spans="10:12">
      <c r="J22334" s="2"/>
      <c r="K22334" s="2"/>
      <c r="L22334" s="2"/>
    </row>
    <row r="22335" spans="10:12">
      <c r="J22335" s="2"/>
      <c r="K22335" s="2"/>
      <c r="L22335" s="2"/>
    </row>
    <row r="22336" spans="10:12">
      <c r="J22336" s="2"/>
      <c r="K22336" s="2"/>
      <c r="L22336" s="2"/>
    </row>
    <row r="22337" spans="10:12">
      <c r="J22337" s="2"/>
      <c r="K22337" s="2"/>
      <c r="L22337" s="2"/>
    </row>
    <row r="22338" spans="10:12">
      <c r="J22338" s="2"/>
      <c r="K22338" s="2"/>
      <c r="L22338" s="2"/>
    </row>
    <row r="22339" spans="10:12">
      <c r="J22339" s="2"/>
      <c r="K22339" s="2"/>
      <c r="L22339" s="2"/>
    </row>
    <row r="22340" spans="10:12">
      <c r="J22340" s="2"/>
      <c r="K22340" s="2"/>
      <c r="L22340" s="2"/>
    </row>
    <row r="22341" spans="10:12">
      <c r="J22341" s="2"/>
      <c r="K22341" s="2"/>
      <c r="L22341" s="2"/>
    </row>
    <row r="22342" spans="10:12">
      <c r="J22342" s="2"/>
      <c r="K22342" s="2"/>
      <c r="L22342" s="2"/>
    </row>
    <row r="22343" spans="10:12">
      <c r="J22343" s="2"/>
      <c r="K22343" s="2"/>
      <c r="L22343" s="2"/>
    </row>
    <row r="22344" spans="10:12">
      <c r="J22344" s="2"/>
      <c r="K22344" s="2"/>
      <c r="L22344" s="2"/>
    </row>
    <row r="22345" spans="10:12">
      <c r="J22345" s="2"/>
      <c r="K22345" s="2"/>
      <c r="L22345" s="2"/>
    </row>
    <row r="22346" spans="10:12">
      <c r="J22346" s="2"/>
      <c r="K22346" s="2"/>
      <c r="L22346" s="2"/>
    </row>
    <row r="22347" spans="10:12">
      <c r="J22347" s="2"/>
      <c r="K22347" s="2"/>
      <c r="L22347" s="2"/>
    </row>
    <row r="22348" spans="10:12">
      <c r="J22348" s="2"/>
      <c r="K22348" s="2"/>
      <c r="L22348" s="2"/>
    </row>
    <row r="22349" spans="10:12">
      <c r="J22349" s="2"/>
      <c r="K22349" s="2"/>
      <c r="L22349" s="2"/>
    </row>
    <row r="22350" spans="10:12">
      <c r="J22350" s="2"/>
      <c r="K22350" s="2"/>
      <c r="L22350" s="2"/>
    </row>
    <row r="22351" spans="10:12">
      <c r="J22351" s="2"/>
      <c r="K22351" s="2"/>
      <c r="L22351" s="2"/>
    </row>
    <row r="22352" spans="10:12">
      <c r="J22352" s="2"/>
      <c r="K22352" s="2"/>
      <c r="L22352" s="2"/>
    </row>
    <row r="22353" spans="10:12">
      <c r="J22353" s="2"/>
      <c r="K22353" s="2"/>
      <c r="L22353" s="2"/>
    </row>
    <row r="22354" spans="10:12">
      <c r="J22354" s="2"/>
      <c r="K22354" s="2"/>
      <c r="L22354" s="2"/>
    </row>
    <row r="22355" spans="10:12">
      <c r="J22355" s="2"/>
      <c r="K22355" s="2"/>
      <c r="L22355" s="2"/>
    </row>
    <row r="22356" spans="10:12">
      <c r="J22356" s="2"/>
      <c r="K22356" s="2"/>
      <c r="L22356" s="2"/>
    </row>
    <row r="22357" spans="10:12">
      <c r="J22357" s="2"/>
      <c r="K22357" s="2"/>
      <c r="L22357" s="2"/>
    </row>
    <row r="22358" spans="10:12">
      <c r="J22358" s="2"/>
      <c r="K22358" s="2"/>
      <c r="L22358" s="2"/>
    </row>
    <row r="22359" spans="10:12">
      <c r="J22359" s="2"/>
      <c r="K22359" s="2"/>
      <c r="L22359" s="2"/>
    </row>
    <row r="22360" spans="10:12">
      <c r="J22360" s="2"/>
      <c r="K22360" s="2"/>
      <c r="L22360" s="2"/>
    </row>
    <row r="22361" spans="10:12">
      <c r="J22361" s="2"/>
      <c r="K22361" s="2"/>
      <c r="L22361" s="2"/>
    </row>
    <row r="22362" spans="10:12">
      <c r="J22362" s="2"/>
      <c r="K22362" s="2"/>
      <c r="L22362" s="2"/>
    </row>
    <row r="22363" spans="10:12">
      <c r="J22363" s="2"/>
      <c r="K22363" s="2"/>
      <c r="L22363" s="2"/>
    </row>
    <row r="22364" spans="10:12">
      <c r="J22364" s="2"/>
      <c r="K22364" s="2"/>
      <c r="L22364" s="2"/>
    </row>
    <row r="22365" spans="10:12">
      <c r="J22365" s="2"/>
      <c r="K22365" s="2"/>
      <c r="L22365" s="2"/>
    </row>
    <row r="22366" spans="10:12">
      <c r="J22366" s="2"/>
      <c r="K22366" s="2"/>
      <c r="L22366" s="2"/>
    </row>
    <row r="22367" spans="10:12">
      <c r="J22367" s="2"/>
      <c r="K22367" s="2"/>
      <c r="L22367" s="2"/>
    </row>
    <row r="22368" spans="10:12">
      <c r="J22368" s="2"/>
      <c r="K22368" s="2"/>
      <c r="L22368" s="2"/>
    </row>
    <row r="22369" spans="10:12">
      <c r="J22369" s="2"/>
      <c r="K22369" s="2"/>
      <c r="L22369" s="2"/>
    </row>
    <row r="22370" spans="10:12">
      <c r="J22370" s="2"/>
      <c r="K22370" s="2"/>
      <c r="L22370" s="2"/>
    </row>
    <row r="22371" spans="10:12">
      <c r="J22371" s="2"/>
      <c r="K22371" s="2"/>
      <c r="L22371" s="2"/>
    </row>
    <row r="22372" spans="10:12">
      <c r="J22372" s="2"/>
      <c r="K22372" s="2"/>
      <c r="L22372" s="2"/>
    </row>
    <row r="22373" spans="10:12">
      <c r="J22373" s="2"/>
      <c r="K22373" s="2"/>
      <c r="L22373" s="2"/>
    </row>
    <row r="22374" spans="10:12">
      <c r="J22374" s="2"/>
      <c r="K22374" s="2"/>
      <c r="L22374" s="2"/>
    </row>
    <row r="22375" spans="10:12">
      <c r="J22375" s="2"/>
      <c r="K22375" s="2"/>
      <c r="L22375" s="2"/>
    </row>
    <row r="22376" spans="10:12">
      <c r="J22376" s="2"/>
      <c r="K22376" s="2"/>
      <c r="L22376" s="2"/>
    </row>
    <row r="22377" spans="10:12">
      <c r="J22377" s="2"/>
      <c r="K22377" s="2"/>
      <c r="L22377" s="2"/>
    </row>
    <row r="22378" spans="10:12">
      <c r="J22378" s="2"/>
      <c r="K22378" s="2"/>
      <c r="L22378" s="2"/>
    </row>
    <row r="22379" spans="10:12">
      <c r="J22379" s="2"/>
      <c r="K22379" s="2"/>
      <c r="L22379" s="2"/>
    </row>
    <row r="22380" spans="10:12">
      <c r="J22380" s="2"/>
      <c r="K22380" s="2"/>
      <c r="L22380" s="2"/>
    </row>
    <row r="22381" spans="10:12">
      <c r="J22381" s="2"/>
      <c r="K22381" s="2"/>
      <c r="L22381" s="2"/>
    </row>
    <row r="22382" spans="10:12">
      <c r="J22382" s="2"/>
      <c r="K22382" s="2"/>
      <c r="L22382" s="2"/>
    </row>
    <row r="22383" spans="10:12">
      <c r="J22383" s="2"/>
      <c r="K22383" s="2"/>
      <c r="L22383" s="2"/>
    </row>
    <row r="22384" spans="10:12">
      <c r="J22384" s="2"/>
      <c r="K22384" s="2"/>
      <c r="L22384" s="2"/>
    </row>
    <row r="22385" spans="10:12">
      <c r="J22385" s="2"/>
      <c r="K22385" s="2"/>
      <c r="L22385" s="2"/>
    </row>
    <row r="22386" spans="10:12">
      <c r="J22386" s="2"/>
      <c r="K22386" s="2"/>
      <c r="L22386" s="2"/>
    </row>
    <row r="22387" spans="10:12">
      <c r="J22387" s="2"/>
      <c r="K22387" s="2"/>
      <c r="L22387" s="2"/>
    </row>
    <row r="22388" spans="10:12">
      <c r="J22388" s="2"/>
      <c r="K22388" s="2"/>
      <c r="L22388" s="2"/>
    </row>
    <row r="22389" spans="10:12">
      <c r="J22389" s="2"/>
      <c r="K22389" s="2"/>
      <c r="L22389" s="2"/>
    </row>
    <row r="22390" spans="10:12">
      <c r="J22390" s="2"/>
      <c r="K22390" s="2"/>
      <c r="L22390" s="2"/>
    </row>
    <row r="22391" spans="10:12">
      <c r="J22391" s="2"/>
      <c r="K22391" s="2"/>
      <c r="L22391" s="2"/>
    </row>
    <row r="22392" spans="10:12">
      <c r="J22392" s="2"/>
      <c r="K22392" s="2"/>
      <c r="L22392" s="2"/>
    </row>
    <row r="22393" spans="10:12">
      <c r="J22393" s="2"/>
      <c r="K22393" s="2"/>
      <c r="L22393" s="2"/>
    </row>
    <row r="22394" spans="10:12">
      <c r="J22394" s="2"/>
      <c r="K22394" s="2"/>
      <c r="L22394" s="2"/>
    </row>
    <row r="22395" spans="10:12">
      <c r="J22395" s="2"/>
      <c r="K22395" s="2"/>
      <c r="L22395" s="2"/>
    </row>
    <row r="22396" spans="10:12">
      <c r="J22396" s="2"/>
      <c r="K22396" s="2"/>
      <c r="L22396" s="2"/>
    </row>
    <row r="22397" spans="10:12">
      <c r="J22397" s="2"/>
      <c r="K22397" s="2"/>
      <c r="L22397" s="2"/>
    </row>
    <row r="22398" spans="10:12">
      <c r="J22398" s="2"/>
      <c r="K22398" s="2"/>
      <c r="L22398" s="2"/>
    </row>
    <row r="22399" spans="10:12">
      <c r="J22399" s="2"/>
      <c r="K22399" s="2"/>
      <c r="L22399" s="2"/>
    </row>
    <row r="22400" spans="10:12">
      <c r="J22400" s="2"/>
      <c r="K22400" s="2"/>
      <c r="L22400" s="2"/>
    </row>
    <row r="22401" spans="10:12">
      <c r="J22401" s="2"/>
      <c r="K22401" s="2"/>
      <c r="L22401" s="2"/>
    </row>
    <row r="22402" spans="10:12">
      <c r="J22402" s="2"/>
      <c r="K22402" s="2"/>
      <c r="L22402" s="2"/>
    </row>
    <row r="22403" spans="10:12">
      <c r="J22403" s="2"/>
      <c r="K22403" s="2"/>
      <c r="L22403" s="2"/>
    </row>
    <row r="22404" spans="10:12">
      <c r="J22404" s="2"/>
      <c r="K22404" s="2"/>
      <c r="L22404" s="2"/>
    </row>
    <row r="22405" spans="10:12">
      <c r="J22405" s="2"/>
      <c r="K22405" s="2"/>
      <c r="L22405" s="2"/>
    </row>
    <row r="22406" spans="10:12">
      <c r="J22406" s="2"/>
      <c r="K22406" s="2"/>
      <c r="L22406" s="2"/>
    </row>
    <row r="22407" spans="10:12">
      <c r="J22407" s="2"/>
      <c r="K22407" s="2"/>
      <c r="L22407" s="2"/>
    </row>
    <row r="22408" spans="10:12">
      <c r="J22408" s="2"/>
      <c r="K22408" s="2"/>
      <c r="L22408" s="2"/>
    </row>
    <row r="22409" spans="10:12">
      <c r="J22409" s="2"/>
      <c r="K22409" s="2"/>
      <c r="L22409" s="2"/>
    </row>
    <row r="22410" spans="10:12">
      <c r="J22410" s="2"/>
      <c r="K22410" s="2"/>
      <c r="L22410" s="2"/>
    </row>
    <row r="22411" spans="10:12">
      <c r="J22411" s="2"/>
      <c r="K22411" s="2"/>
      <c r="L22411" s="2"/>
    </row>
    <row r="22412" spans="10:12">
      <c r="J22412" s="2"/>
      <c r="K22412" s="2"/>
      <c r="L22412" s="2"/>
    </row>
    <row r="22413" spans="10:12">
      <c r="J22413" s="2"/>
      <c r="K22413" s="2"/>
      <c r="L22413" s="2"/>
    </row>
    <row r="22414" spans="10:12">
      <c r="J22414" s="2"/>
      <c r="K22414" s="2"/>
      <c r="L22414" s="2"/>
    </row>
    <row r="22415" spans="10:12">
      <c r="J22415" s="2"/>
      <c r="K22415" s="2"/>
      <c r="L22415" s="2"/>
    </row>
    <row r="22416" spans="10:12">
      <c r="J22416" s="2"/>
      <c r="K22416" s="2"/>
      <c r="L22416" s="2"/>
    </row>
    <row r="22417" spans="10:12">
      <c r="J22417" s="2"/>
      <c r="K22417" s="2"/>
      <c r="L22417" s="2"/>
    </row>
    <row r="22418" spans="10:12">
      <c r="J22418" s="2"/>
      <c r="K22418" s="2"/>
      <c r="L22418" s="2"/>
    </row>
    <row r="22419" spans="10:12">
      <c r="J22419" s="2"/>
      <c r="K22419" s="2"/>
      <c r="L22419" s="2"/>
    </row>
    <row r="22420" spans="10:12">
      <c r="J22420" s="2"/>
      <c r="K22420" s="2"/>
      <c r="L22420" s="2"/>
    </row>
    <row r="22421" spans="10:12">
      <c r="J22421" s="2"/>
      <c r="K22421" s="2"/>
      <c r="L22421" s="2"/>
    </row>
    <row r="22422" spans="10:12">
      <c r="J22422" s="2"/>
      <c r="K22422" s="2"/>
      <c r="L22422" s="2"/>
    </row>
    <row r="22423" spans="10:12">
      <c r="J22423" s="2"/>
      <c r="K22423" s="2"/>
      <c r="L22423" s="2"/>
    </row>
    <row r="22424" spans="10:12">
      <c r="J22424" s="2"/>
      <c r="K22424" s="2"/>
      <c r="L22424" s="2"/>
    </row>
    <row r="22425" spans="10:12">
      <c r="J22425" s="2"/>
      <c r="K22425" s="2"/>
      <c r="L22425" s="2"/>
    </row>
    <row r="22426" spans="10:12">
      <c r="J22426" s="2"/>
      <c r="K22426" s="2"/>
      <c r="L22426" s="2"/>
    </row>
    <row r="22427" spans="10:12">
      <c r="J22427" s="2"/>
      <c r="K22427" s="2"/>
      <c r="L22427" s="2"/>
    </row>
    <row r="22428" spans="10:12">
      <c r="J22428" s="2"/>
      <c r="K22428" s="2"/>
      <c r="L22428" s="2"/>
    </row>
    <row r="22429" spans="10:12">
      <c r="J22429" s="2"/>
      <c r="K22429" s="2"/>
      <c r="L22429" s="2"/>
    </row>
    <row r="22430" spans="10:12">
      <c r="J22430" s="2"/>
      <c r="K22430" s="2"/>
      <c r="L22430" s="2"/>
    </row>
    <row r="22431" spans="10:12">
      <c r="J22431" s="2"/>
      <c r="K22431" s="2"/>
      <c r="L22431" s="2"/>
    </row>
    <row r="22432" spans="10:12">
      <c r="J22432" s="2"/>
      <c r="K22432" s="2"/>
      <c r="L22432" s="2"/>
    </row>
    <row r="22433" spans="10:12">
      <c r="J22433" s="2"/>
      <c r="K22433" s="2"/>
      <c r="L22433" s="2"/>
    </row>
    <row r="22434" spans="10:12">
      <c r="J22434" s="2"/>
      <c r="K22434" s="2"/>
      <c r="L22434" s="2"/>
    </row>
    <row r="22435" spans="10:12">
      <c r="J22435" s="2"/>
      <c r="K22435" s="2"/>
      <c r="L22435" s="2"/>
    </row>
    <row r="22436" spans="10:12">
      <c r="J22436" s="2"/>
      <c r="K22436" s="2"/>
      <c r="L22436" s="2"/>
    </row>
    <row r="22437" spans="10:12">
      <c r="J22437" s="2"/>
      <c r="K22437" s="2"/>
      <c r="L22437" s="2"/>
    </row>
    <row r="22438" spans="10:12">
      <c r="J22438" s="2"/>
      <c r="K22438" s="2"/>
      <c r="L22438" s="2"/>
    </row>
    <row r="22439" spans="10:12">
      <c r="J22439" s="2"/>
      <c r="K22439" s="2"/>
      <c r="L22439" s="2"/>
    </row>
    <row r="22440" spans="10:12">
      <c r="J22440" s="2"/>
      <c r="K22440" s="2"/>
      <c r="L22440" s="2"/>
    </row>
    <row r="22441" spans="10:12">
      <c r="J22441" s="2"/>
      <c r="K22441" s="2"/>
      <c r="L22441" s="2"/>
    </row>
    <row r="22442" spans="10:12">
      <c r="J22442" s="2"/>
      <c r="K22442" s="2"/>
      <c r="L22442" s="2"/>
    </row>
    <row r="22443" spans="10:12">
      <c r="J22443" s="2"/>
      <c r="K22443" s="2"/>
      <c r="L22443" s="2"/>
    </row>
    <row r="22444" spans="10:12">
      <c r="J22444" s="2"/>
      <c r="K22444" s="2"/>
      <c r="L22444" s="2"/>
    </row>
    <row r="22445" spans="10:12">
      <c r="J22445" s="2"/>
      <c r="K22445" s="2"/>
      <c r="L22445" s="2"/>
    </row>
    <row r="22446" spans="10:12">
      <c r="J22446" s="2"/>
      <c r="K22446" s="2"/>
      <c r="L22446" s="2"/>
    </row>
    <row r="22447" spans="10:12">
      <c r="J22447" s="2"/>
      <c r="K22447" s="2"/>
      <c r="L22447" s="2"/>
    </row>
    <row r="22448" spans="10:12">
      <c r="J22448" s="2"/>
      <c r="K22448" s="2"/>
      <c r="L22448" s="2"/>
    </row>
    <row r="22449" spans="10:12">
      <c r="J22449" s="2"/>
      <c r="K22449" s="2"/>
      <c r="L22449" s="2"/>
    </row>
    <row r="22450" spans="10:12">
      <c r="J22450" s="2"/>
      <c r="K22450" s="2"/>
      <c r="L22450" s="2"/>
    </row>
    <row r="22451" spans="10:12">
      <c r="J22451" s="2"/>
      <c r="K22451" s="2"/>
      <c r="L22451" s="2"/>
    </row>
    <row r="22452" spans="10:12">
      <c r="J22452" s="2"/>
      <c r="K22452" s="2"/>
      <c r="L22452" s="2"/>
    </row>
    <row r="22453" spans="10:12">
      <c r="J22453" s="2"/>
      <c r="K22453" s="2"/>
      <c r="L22453" s="2"/>
    </row>
    <row r="22454" spans="10:12">
      <c r="J22454" s="2"/>
      <c r="K22454" s="2"/>
      <c r="L22454" s="2"/>
    </row>
    <row r="22455" spans="10:12">
      <c r="J22455" s="2"/>
      <c r="K22455" s="2"/>
      <c r="L22455" s="2"/>
    </row>
    <row r="22456" spans="10:12">
      <c r="J22456" s="2"/>
      <c r="K22456" s="2"/>
      <c r="L22456" s="2"/>
    </row>
    <row r="22457" spans="10:12">
      <c r="J22457" s="2"/>
      <c r="K22457" s="2"/>
      <c r="L22457" s="2"/>
    </row>
    <row r="22458" spans="10:12">
      <c r="J22458" s="2"/>
      <c r="K22458" s="2"/>
      <c r="L22458" s="2"/>
    </row>
    <row r="22459" spans="10:12">
      <c r="J22459" s="2"/>
      <c r="K22459" s="2"/>
      <c r="L22459" s="2"/>
    </row>
    <row r="22460" spans="10:12">
      <c r="J22460" s="2"/>
      <c r="K22460" s="2"/>
      <c r="L22460" s="2"/>
    </row>
    <row r="22461" spans="10:12">
      <c r="J22461" s="2"/>
      <c r="K22461" s="2"/>
      <c r="L22461" s="2"/>
    </row>
    <row r="22462" spans="10:12">
      <c r="J22462" s="2"/>
      <c r="K22462" s="2"/>
      <c r="L22462" s="2"/>
    </row>
    <row r="22463" spans="10:12">
      <c r="J22463" s="2"/>
      <c r="K22463" s="2"/>
      <c r="L22463" s="2"/>
    </row>
    <row r="22464" spans="10:12">
      <c r="J22464" s="2"/>
      <c r="K22464" s="2"/>
      <c r="L22464" s="2"/>
    </row>
    <row r="22465" spans="10:12">
      <c r="J22465" s="2"/>
      <c r="K22465" s="2"/>
      <c r="L22465" s="2"/>
    </row>
    <row r="22466" spans="10:12">
      <c r="J22466" s="2"/>
      <c r="K22466" s="2"/>
      <c r="L22466" s="2"/>
    </row>
    <row r="22467" spans="10:12">
      <c r="J22467" s="2"/>
      <c r="K22467" s="2"/>
      <c r="L22467" s="2"/>
    </row>
    <row r="22468" spans="10:12">
      <c r="J22468" s="2"/>
      <c r="K22468" s="2"/>
      <c r="L22468" s="2"/>
    </row>
    <row r="22469" spans="10:12">
      <c r="J22469" s="2"/>
      <c r="K22469" s="2"/>
      <c r="L22469" s="2"/>
    </row>
    <row r="22470" spans="10:12">
      <c r="J22470" s="2"/>
      <c r="K22470" s="2"/>
      <c r="L22470" s="2"/>
    </row>
    <row r="22471" spans="10:12">
      <c r="J22471" s="2"/>
      <c r="K22471" s="2"/>
      <c r="L22471" s="2"/>
    </row>
    <row r="22472" spans="10:12">
      <c r="J22472" s="2"/>
      <c r="K22472" s="2"/>
      <c r="L22472" s="2"/>
    </row>
    <row r="22473" spans="10:12">
      <c r="J22473" s="2"/>
      <c r="K22473" s="2"/>
      <c r="L22473" s="2"/>
    </row>
    <row r="22474" spans="10:12">
      <c r="J22474" s="2"/>
      <c r="K22474" s="2"/>
      <c r="L22474" s="2"/>
    </row>
    <row r="22475" spans="10:12">
      <c r="J22475" s="2"/>
      <c r="K22475" s="2"/>
      <c r="L22475" s="2"/>
    </row>
    <row r="22476" spans="10:12">
      <c r="J22476" s="2"/>
      <c r="K22476" s="2"/>
      <c r="L22476" s="2"/>
    </row>
    <row r="22477" spans="10:12">
      <c r="J22477" s="2"/>
      <c r="K22477" s="2"/>
      <c r="L22477" s="2"/>
    </row>
    <row r="22478" spans="10:12">
      <c r="J22478" s="2"/>
      <c r="K22478" s="2"/>
      <c r="L22478" s="2"/>
    </row>
    <row r="22479" spans="10:12">
      <c r="J22479" s="2"/>
      <c r="K22479" s="2"/>
      <c r="L22479" s="2"/>
    </row>
    <row r="22480" spans="10:12">
      <c r="J22480" s="2"/>
      <c r="K22480" s="2"/>
      <c r="L22480" s="2"/>
    </row>
    <row r="22481" spans="10:12">
      <c r="J22481" s="2"/>
      <c r="K22481" s="2"/>
      <c r="L22481" s="2"/>
    </row>
    <row r="22482" spans="10:12">
      <c r="J22482" s="2"/>
      <c r="K22482" s="2"/>
      <c r="L22482" s="2"/>
    </row>
    <row r="22483" spans="10:12">
      <c r="J22483" s="2"/>
      <c r="K22483" s="2"/>
      <c r="L22483" s="2"/>
    </row>
    <row r="22484" spans="10:12">
      <c r="J22484" s="2"/>
      <c r="K22484" s="2"/>
      <c r="L22484" s="2"/>
    </row>
    <row r="22485" spans="10:12">
      <c r="J22485" s="2"/>
      <c r="K22485" s="2"/>
      <c r="L22485" s="2"/>
    </row>
    <row r="22486" spans="10:12">
      <c r="J22486" s="2"/>
      <c r="K22486" s="2"/>
      <c r="L22486" s="2"/>
    </row>
    <row r="22487" spans="10:12">
      <c r="J22487" s="2"/>
      <c r="K22487" s="2"/>
      <c r="L22487" s="2"/>
    </row>
    <row r="22488" spans="10:12">
      <c r="J22488" s="2"/>
      <c r="K22488" s="2"/>
      <c r="L22488" s="2"/>
    </row>
    <row r="22489" spans="10:12">
      <c r="J22489" s="2"/>
      <c r="K22489" s="2"/>
      <c r="L22489" s="2"/>
    </row>
    <row r="22490" spans="10:12">
      <c r="J22490" s="2"/>
      <c r="K22490" s="2"/>
      <c r="L22490" s="2"/>
    </row>
    <row r="22491" spans="10:12">
      <c r="J22491" s="2"/>
      <c r="K22491" s="2"/>
      <c r="L22491" s="2"/>
    </row>
    <row r="22492" spans="10:12">
      <c r="J22492" s="2"/>
      <c r="K22492" s="2"/>
      <c r="L22492" s="2"/>
    </row>
    <row r="22493" spans="10:12">
      <c r="J22493" s="2"/>
      <c r="K22493" s="2"/>
      <c r="L22493" s="2"/>
    </row>
    <row r="22494" spans="10:12">
      <c r="J22494" s="2"/>
      <c r="K22494" s="2"/>
      <c r="L22494" s="2"/>
    </row>
    <row r="22495" spans="10:12">
      <c r="J22495" s="2"/>
      <c r="K22495" s="2"/>
      <c r="L22495" s="2"/>
    </row>
    <row r="22496" spans="10:12">
      <c r="J22496" s="2"/>
      <c r="K22496" s="2"/>
      <c r="L22496" s="2"/>
    </row>
    <row r="22497" spans="10:12">
      <c r="J22497" s="2"/>
      <c r="K22497" s="2"/>
      <c r="L22497" s="2"/>
    </row>
    <row r="22498" spans="10:12">
      <c r="J22498" s="2"/>
      <c r="K22498" s="2"/>
      <c r="L22498" s="2"/>
    </row>
    <row r="22499" spans="10:12">
      <c r="J22499" s="2"/>
      <c r="K22499" s="2"/>
      <c r="L22499" s="2"/>
    </row>
    <row r="22500" spans="10:12">
      <c r="J22500" s="2"/>
      <c r="K22500" s="2"/>
      <c r="L22500" s="2"/>
    </row>
    <row r="22501" spans="10:12">
      <c r="J22501" s="2"/>
      <c r="K22501" s="2"/>
      <c r="L22501" s="2"/>
    </row>
    <row r="22502" spans="10:12">
      <c r="J22502" s="2"/>
      <c r="K22502" s="2"/>
      <c r="L22502" s="2"/>
    </row>
    <row r="22503" spans="10:12">
      <c r="J22503" s="2"/>
      <c r="K22503" s="2"/>
      <c r="L22503" s="2"/>
    </row>
    <row r="22504" spans="10:12">
      <c r="J22504" s="2"/>
      <c r="K22504" s="2"/>
      <c r="L22504" s="2"/>
    </row>
    <row r="22505" spans="10:12">
      <c r="J22505" s="2"/>
      <c r="K22505" s="2"/>
      <c r="L22505" s="2"/>
    </row>
    <row r="22506" spans="10:12">
      <c r="J22506" s="2"/>
      <c r="K22506" s="2"/>
      <c r="L22506" s="2"/>
    </row>
    <row r="22507" spans="10:12">
      <c r="J22507" s="2"/>
      <c r="K22507" s="2"/>
      <c r="L22507" s="2"/>
    </row>
    <row r="22508" spans="10:12">
      <c r="J22508" s="2"/>
      <c r="K22508" s="2"/>
      <c r="L22508" s="2"/>
    </row>
    <row r="22509" spans="10:12">
      <c r="J22509" s="2"/>
      <c r="K22509" s="2"/>
      <c r="L22509" s="2"/>
    </row>
    <row r="22510" spans="10:12">
      <c r="J22510" s="2"/>
      <c r="K22510" s="2"/>
      <c r="L22510" s="2"/>
    </row>
    <row r="22511" spans="10:12">
      <c r="J22511" s="2"/>
      <c r="K22511" s="2"/>
      <c r="L22511" s="2"/>
    </row>
    <row r="22512" spans="10:12">
      <c r="J22512" s="2"/>
      <c r="K22512" s="2"/>
      <c r="L22512" s="2"/>
    </row>
    <row r="22513" spans="10:12">
      <c r="J22513" s="2"/>
      <c r="K22513" s="2"/>
      <c r="L22513" s="2"/>
    </row>
    <row r="22514" spans="10:12">
      <c r="J22514" s="2"/>
      <c r="K22514" s="2"/>
      <c r="L22514" s="2"/>
    </row>
    <row r="22515" spans="10:12">
      <c r="J22515" s="2"/>
      <c r="K22515" s="2"/>
      <c r="L22515" s="2"/>
    </row>
    <row r="22516" spans="10:12">
      <c r="J22516" s="2"/>
      <c r="K22516" s="2"/>
      <c r="L22516" s="2"/>
    </row>
    <row r="22517" spans="10:12">
      <c r="J22517" s="2"/>
      <c r="K22517" s="2"/>
      <c r="L22517" s="2"/>
    </row>
    <row r="22518" spans="10:12">
      <c r="J22518" s="2"/>
      <c r="K22518" s="2"/>
      <c r="L22518" s="2"/>
    </row>
    <row r="22519" spans="10:12">
      <c r="J22519" s="2"/>
      <c r="K22519" s="2"/>
      <c r="L22519" s="2"/>
    </row>
    <row r="22520" spans="10:12">
      <c r="J22520" s="2"/>
      <c r="K22520" s="2"/>
      <c r="L22520" s="2"/>
    </row>
    <row r="22521" spans="10:12">
      <c r="J22521" s="2"/>
      <c r="K22521" s="2"/>
      <c r="L22521" s="2"/>
    </row>
    <row r="22522" spans="10:12">
      <c r="J22522" s="2"/>
      <c r="K22522" s="2"/>
      <c r="L22522" s="2"/>
    </row>
    <row r="22523" spans="10:12">
      <c r="J22523" s="2"/>
      <c r="K22523" s="2"/>
      <c r="L22523" s="2"/>
    </row>
    <row r="22524" spans="10:12">
      <c r="J22524" s="2"/>
      <c r="K22524" s="2"/>
      <c r="L22524" s="2"/>
    </row>
    <row r="22525" spans="10:12">
      <c r="J22525" s="2"/>
      <c r="K22525" s="2"/>
      <c r="L22525" s="2"/>
    </row>
    <row r="22526" spans="10:12">
      <c r="J22526" s="2"/>
      <c r="K22526" s="2"/>
      <c r="L22526" s="2"/>
    </row>
    <row r="22527" spans="10:12">
      <c r="J22527" s="2"/>
      <c r="K22527" s="2"/>
      <c r="L22527" s="2"/>
    </row>
    <row r="22528" spans="10:12">
      <c r="J22528" s="2"/>
      <c r="K22528" s="2"/>
      <c r="L22528" s="2"/>
    </row>
    <row r="22529" spans="10:12">
      <c r="J22529" s="2"/>
      <c r="K22529" s="2"/>
      <c r="L22529" s="2"/>
    </row>
    <row r="22530" spans="10:12">
      <c r="J22530" s="2"/>
      <c r="K22530" s="2"/>
      <c r="L22530" s="2"/>
    </row>
    <row r="22531" spans="10:12">
      <c r="J22531" s="2"/>
      <c r="K22531" s="2"/>
      <c r="L22531" s="2"/>
    </row>
    <row r="22532" spans="10:12">
      <c r="J22532" s="2"/>
      <c r="K22532" s="2"/>
      <c r="L22532" s="2"/>
    </row>
    <row r="22533" spans="10:12">
      <c r="J22533" s="2"/>
      <c r="K22533" s="2"/>
      <c r="L22533" s="2"/>
    </row>
    <row r="22534" spans="10:12">
      <c r="J22534" s="2"/>
      <c r="K22534" s="2"/>
      <c r="L22534" s="2"/>
    </row>
    <row r="22535" spans="10:12">
      <c r="J22535" s="2"/>
      <c r="K22535" s="2"/>
      <c r="L22535" s="2"/>
    </row>
    <row r="22536" spans="10:12">
      <c r="J22536" s="2"/>
      <c r="K22536" s="2"/>
      <c r="L22536" s="2"/>
    </row>
    <row r="22537" spans="10:12">
      <c r="J22537" s="2"/>
      <c r="K22537" s="2"/>
      <c r="L22537" s="2"/>
    </row>
    <row r="22538" spans="10:12">
      <c r="J22538" s="2"/>
      <c r="K22538" s="2"/>
      <c r="L22538" s="2"/>
    </row>
    <row r="22539" spans="10:12">
      <c r="J22539" s="2"/>
      <c r="K22539" s="2"/>
      <c r="L22539" s="2"/>
    </row>
    <row r="22540" spans="10:12">
      <c r="J22540" s="2"/>
      <c r="K22540" s="2"/>
      <c r="L22540" s="2"/>
    </row>
    <row r="22541" spans="10:12">
      <c r="J22541" s="2"/>
      <c r="K22541" s="2"/>
      <c r="L22541" s="2"/>
    </row>
    <row r="22542" spans="10:12">
      <c r="J22542" s="2"/>
      <c r="K22542" s="2"/>
      <c r="L22542" s="2"/>
    </row>
    <row r="22543" spans="10:12">
      <c r="J22543" s="2"/>
      <c r="K22543" s="2"/>
      <c r="L22543" s="2"/>
    </row>
    <row r="22544" spans="10:12">
      <c r="J22544" s="2"/>
      <c r="K22544" s="2"/>
      <c r="L22544" s="2"/>
    </row>
    <row r="22545" spans="10:12">
      <c r="J22545" s="2"/>
      <c r="K22545" s="2"/>
      <c r="L22545" s="2"/>
    </row>
    <row r="22546" spans="10:12">
      <c r="J22546" s="2"/>
      <c r="K22546" s="2"/>
      <c r="L22546" s="2"/>
    </row>
    <row r="22547" spans="10:12">
      <c r="J22547" s="2"/>
      <c r="K22547" s="2"/>
      <c r="L22547" s="2"/>
    </row>
    <row r="22548" spans="10:12">
      <c r="J22548" s="2"/>
      <c r="K22548" s="2"/>
      <c r="L22548" s="2"/>
    </row>
    <row r="22549" spans="10:12">
      <c r="J22549" s="2"/>
      <c r="K22549" s="2"/>
      <c r="L22549" s="2"/>
    </row>
    <row r="22550" spans="10:12">
      <c r="J22550" s="2"/>
      <c r="K22550" s="2"/>
      <c r="L22550" s="2"/>
    </row>
    <row r="22551" spans="10:12">
      <c r="J22551" s="2"/>
      <c r="K22551" s="2"/>
      <c r="L22551" s="2"/>
    </row>
    <row r="22552" spans="10:12">
      <c r="J22552" s="2"/>
      <c r="K22552" s="2"/>
      <c r="L22552" s="2"/>
    </row>
    <row r="22553" spans="10:12">
      <c r="J22553" s="2"/>
      <c r="K22553" s="2"/>
      <c r="L22553" s="2"/>
    </row>
    <row r="22554" spans="10:12">
      <c r="J22554" s="2"/>
      <c r="K22554" s="2"/>
      <c r="L22554" s="2"/>
    </row>
    <row r="22555" spans="10:12">
      <c r="J22555" s="2"/>
      <c r="K22555" s="2"/>
      <c r="L22555" s="2"/>
    </row>
    <row r="22556" spans="10:12">
      <c r="J22556" s="2"/>
      <c r="K22556" s="2"/>
      <c r="L22556" s="2"/>
    </row>
    <row r="22557" spans="10:12">
      <c r="J22557" s="2"/>
      <c r="K22557" s="2"/>
      <c r="L22557" s="2"/>
    </row>
    <row r="22558" spans="10:12">
      <c r="J22558" s="2"/>
      <c r="K22558" s="2"/>
      <c r="L22558" s="2"/>
    </row>
    <row r="22559" spans="10:12">
      <c r="J22559" s="2"/>
      <c r="K22559" s="2"/>
      <c r="L22559" s="2"/>
    </row>
    <row r="22560" spans="10:12">
      <c r="J22560" s="2"/>
      <c r="K22560" s="2"/>
      <c r="L22560" s="2"/>
    </row>
    <row r="22561" spans="10:12">
      <c r="J22561" s="2"/>
      <c r="K22561" s="2"/>
      <c r="L22561" s="2"/>
    </row>
    <row r="22562" spans="10:12">
      <c r="J22562" s="2"/>
      <c r="K22562" s="2"/>
      <c r="L22562" s="2"/>
    </row>
    <row r="22563" spans="10:12">
      <c r="J22563" s="2"/>
      <c r="K22563" s="2"/>
      <c r="L22563" s="2"/>
    </row>
    <row r="22564" spans="10:12">
      <c r="J22564" s="2"/>
      <c r="K22564" s="2"/>
      <c r="L22564" s="2"/>
    </row>
    <row r="22565" spans="10:12">
      <c r="J22565" s="2"/>
      <c r="K22565" s="2"/>
      <c r="L22565" s="2"/>
    </row>
    <row r="22566" spans="10:12">
      <c r="J22566" s="2"/>
      <c r="K22566" s="2"/>
      <c r="L22566" s="2"/>
    </row>
    <row r="22567" spans="10:12">
      <c r="J22567" s="2"/>
      <c r="K22567" s="2"/>
      <c r="L22567" s="2"/>
    </row>
    <row r="22568" spans="10:12">
      <c r="J22568" s="2"/>
      <c r="K22568" s="2"/>
      <c r="L22568" s="2"/>
    </row>
    <row r="22569" spans="10:12">
      <c r="J22569" s="2"/>
      <c r="K22569" s="2"/>
      <c r="L22569" s="2"/>
    </row>
    <row r="22570" spans="10:12">
      <c r="J22570" s="2"/>
      <c r="K22570" s="2"/>
      <c r="L22570" s="2"/>
    </row>
    <row r="22571" spans="10:12">
      <c r="J22571" s="2"/>
      <c r="K22571" s="2"/>
      <c r="L22571" s="2"/>
    </row>
    <row r="22572" spans="10:12">
      <c r="J22572" s="2"/>
      <c r="K22572" s="2"/>
      <c r="L22572" s="2"/>
    </row>
    <row r="22573" spans="10:12">
      <c r="J22573" s="2"/>
      <c r="K22573" s="2"/>
      <c r="L22573" s="2"/>
    </row>
    <row r="22574" spans="10:12">
      <c r="J22574" s="2"/>
      <c r="K22574" s="2"/>
      <c r="L22574" s="2"/>
    </row>
    <row r="22575" spans="10:12">
      <c r="J22575" s="2"/>
      <c r="K22575" s="2"/>
      <c r="L22575" s="2"/>
    </row>
    <row r="22576" spans="10:12">
      <c r="J22576" s="2"/>
      <c r="K22576" s="2"/>
      <c r="L22576" s="2"/>
    </row>
    <row r="22577" spans="10:12">
      <c r="J22577" s="2"/>
      <c r="K22577" s="2"/>
      <c r="L22577" s="2"/>
    </row>
    <row r="22578" spans="10:12">
      <c r="J22578" s="2"/>
      <c r="K22578" s="2"/>
      <c r="L22578" s="2"/>
    </row>
    <row r="22579" spans="10:12">
      <c r="J22579" s="2"/>
      <c r="K22579" s="2"/>
      <c r="L22579" s="2"/>
    </row>
    <row r="22580" spans="10:12">
      <c r="J22580" s="2"/>
      <c r="K22580" s="2"/>
      <c r="L22580" s="2"/>
    </row>
    <row r="22581" spans="10:12">
      <c r="J22581" s="2"/>
      <c r="K22581" s="2"/>
      <c r="L22581" s="2"/>
    </row>
    <row r="22582" spans="10:12">
      <c r="J22582" s="2"/>
      <c r="K22582" s="2"/>
      <c r="L22582" s="2"/>
    </row>
    <row r="22583" spans="10:12">
      <c r="J22583" s="2"/>
      <c r="K22583" s="2"/>
      <c r="L22583" s="2"/>
    </row>
    <row r="22584" spans="10:12">
      <c r="J22584" s="2"/>
      <c r="K22584" s="2"/>
      <c r="L22584" s="2"/>
    </row>
    <row r="22585" spans="10:12">
      <c r="J22585" s="2"/>
      <c r="K22585" s="2"/>
      <c r="L22585" s="2"/>
    </row>
    <row r="22586" spans="10:12">
      <c r="J22586" s="2"/>
      <c r="K22586" s="2"/>
      <c r="L22586" s="2"/>
    </row>
    <row r="22587" spans="10:12">
      <c r="J22587" s="2"/>
      <c r="K22587" s="2"/>
      <c r="L22587" s="2"/>
    </row>
    <row r="22588" spans="10:12">
      <c r="J22588" s="2"/>
      <c r="K22588" s="2"/>
      <c r="L22588" s="2"/>
    </row>
    <row r="22589" spans="10:12">
      <c r="J22589" s="2"/>
      <c r="K22589" s="2"/>
      <c r="L22589" s="2"/>
    </row>
    <row r="22590" spans="10:12">
      <c r="J22590" s="2"/>
      <c r="K22590" s="2"/>
      <c r="L22590" s="2"/>
    </row>
    <row r="22591" spans="10:12">
      <c r="J22591" s="2"/>
      <c r="K22591" s="2"/>
      <c r="L22591" s="2"/>
    </row>
    <row r="22592" spans="10:12">
      <c r="J22592" s="2"/>
      <c r="K22592" s="2"/>
      <c r="L22592" s="2"/>
    </row>
    <row r="22593" spans="10:12">
      <c r="J22593" s="2"/>
      <c r="K22593" s="2"/>
      <c r="L22593" s="2"/>
    </row>
    <row r="22594" spans="10:12">
      <c r="J22594" s="2"/>
      <c r="K22594" s="2"/>
      <c r="L22594" s="2"/>
    </row>
    <row r="22595" spans="10:12">
      <c r="J22595" s="2"/>
      <c r="K22595" s="2"/>
      <c r="L22595" s="2"/>
    </row>
    <row r="22596" spans="10:12">
      <c r="J22596" s="2"/>
      <c r="K22596" s="2"/>
      <c r="L22596" s="2"/>
    </row>
    <row r="22597" spans="10:12">
      <c r="J22597" s="2"/>
      <c r="K22597" s="2"/>
      <c r="L22597" s="2"/>
    </row>
    <row r="22598" spans="10:12">
      <c r="J22598" s="2"/>
      <c r="K22598" s="2"/>
      <c r="L22598" s="2"/>
    </row>
    <row r="22599" spans="10:12">
      <c r="J22599" s="2"/>
      <c r="K22599" s="2"/>
      <c r="L22599" s="2"/>
    </row>
    <row r="22600" spans="10:12">
      <c r="J22600" s="2"/>
      <c r="K22600" s="2"/>
      <c r="L22600" s="2"/>
    </row>
    <row r="22601" spans="10:12">
      <c r="J22601" s="2"/>
      <c r="K22601" s="2"/>
      <c r="L22601" s="2"/>
    </row>
    <row r="22602" spans="10:12">
      <c r="J22602" s="2"/>
      <c r="K22602" s="2"/>
      <c r="L22602" s="2"/>
    </row>
    <row r="22603" spans="10:12">
      <c r="J22603" s="2"/>
      <c r="K22603" s="2"/>
      <c r="L22603" s="2"/>
    </row>
    <row r="22604" spans="10:12">
      <c r="J22604" s="2"/>
      <c r="K22604" s="2"/>
      <c r="L22604" s="2"/>
    </row>
    <row r="22605" spans="10:12">
      <c r="J22605" s="2"/>
      <c r="K22605" s="2"/>
      <c r="L22605" s="2"/>
    </row>
    <row r="22606" spans="10:12">
      <c r="J22606" s="2"/>
      <c r="K22606" s="2"/>
      <c r="L22606" s="2"/>
    </row>
    <row r="22607" spans="10:12">
      <c r="J22607" s="2"/>
      <c r="K22607" s="2"/>
      <c r="L22607" s="2"/>
    </row>
    <row r="22608" spans="10:12">
      <c r="J22608" s="2"/>
      <c r="K22608" s="2"/>
      <c r="L22608" s="2"/>
    </row>
    <row r="22609" spans="10:12">
      <c r="J22609" s="2"/>
      <c r="K22609" s="2"/>
      <c r="L22609" s="2"/>
    </row>
    <row r="22610" spans="10:12">
      <c r="J22610" s="2"/>
      <c r="K22610" s="2"/>
      <c r="L22610" s="2"/>
    </row>
    <row r="22611" spans="10:12">
      <c r="J22611" s="2"/>
      <c r="K22611" s="2"/>
      <c r="L22611" s="2"/>
    </row>
    <row r="22612" spans="10:12">
      <c r="J22612" s="2"/>
      <c r="K22612" s="2"/>
      <c r="L22612" s="2"/>
    </row>
    <row r="22613" spans="10:12">
      <c r="J22613" s="2"/>
      <c r="K22613" s="2"/>
      <c r="L22613" s="2"/>
    </row>
    <row r="22614" spans="10:12">
      <c r="J22614" s="2"/>
      <c r="K22614" s="2"/>
      <c r="L22614" s="2"/>
    </row>
    <row r="22615" spans="10:12">
      <c r="J22615" s="2"/>
      <c r="K22615" s="2"/>
      <c r="L22615" s="2"/>
    </row>
    <row r="22616" spans="10:12">
      <c r="J22616" s="2"/>
      <c r="K22616" s="2"/>
      <c r="L22616" s="2"/>
    </row>
    <row r="22617" spans="10:12">
      <c r="J22617" s="2"/>
      <c r="K22617" s="2"/>
      <c r="L22617" s="2"/>
    </row>
    <row r="22618" spans="10:12">
      <c r="J22618" s="2"/>
      <c r="K22618" s="2"/>
      <c r="L22618" s="2"/>
    </row>
    <row r="22619" spans="10:12">
      <c r="J22619" s="2"/>
      <c r="K22619" s="2"/>
      <c r="L22619" s="2"/>
    </row>
    <row r="22620" spans="10:12">
      <c r="J22620" s="2"/>
      <c r="K22620" s="2"/>
      <c r="L22620" s="2"/>
    </row>
    <row r="22621" spans="10:12">
      <c r="J22621" s="2"/>
      <c r="K22621" s="2"/>
      <c r="L22621" s="2"/>
    </row>
    <row r="22622" spans="10:12">
      <c r="J22622" s="2"/>
      <c r="K22622" s="2"/>
      <c r="L22622" s="2"/>
    </row>
    <row r="22623" spans="10:12">
      <c r="J22623" s="2"/>
      <c r="K22623" s="2"/>
      <c r="L22623" s="2"/>
    </row>
    <row r="22624" spans="10:12">
      <c r="J22624" s="2"/>
      <c r="K22624" s="2"/>
      <c r="L22624" s="2"/>
    </row>
    <row r="22625" spans="10:12">
      <c r="J22625" s="2"/>
      <c r="K22625" s="2"/>
      <c r="L22625" s="2"/>
    </row>
    <row r="22626" spans="10:12">
      <c r="J22626" s="2"/>
      <c r="K22626" s="2"/>
      <c r="L22626" s="2"/>
    </row>
    <row r="22627" spans="10:12">
      <c r="J22627" s="2"/>
      <c r="K22627" s="2"/>
      <c r="L22627" s="2"/>
    </row>
    <row r="22628" spans="10:12">
      <c r="J22628" s="2"/>
      <c r="K22628" s="2"/>
      <c r="L22628" s="2"/>
    </row>
    <row r="22629" spans="10:12">
      <c r="J22629" s="2"/>
      <c r="K22629" s="2"/>
      <c r="L22629" s="2"/>
    </row>
    <row r="22630" spans="10:12">
      <c r="J22630" s="2"/>
      <c r="K22630" s="2"/>
      <c r="L22630" s="2"/>
    </row>
    <row r="22631" spans="10:12">
      <c r="J22631" s="2"/>
      <c r="K22631" s="2"/>
      <c r="L22631" s="2"/>
    </row>
    <row r="22632" spans="10:12">
      <c r="J22632" s="2"/>
      <c r="K22632" s="2"/>
      <c r="L22632" s="2"/>
    </row>
    <row r="22633" spans="10:12">
      <c r="J22633" s="2"/>
      <c r="K22633" s="2"/>
      <c r="L22633" s="2"/>
    </row>
    <row r="22634" spans="10:12">
      <c r="J22634" s="2"/>
      <c r="K22634" s="2"/>
      <c r="L22634" s="2"/>
    </row>
    <row r="22635" spans="10:12">
      <c r="J22635" s="2"/>
      <c r="K22635" s="2"/>
      <c r="L22635" s="2"/>
    </row>
    <row r="22636" spans="10:12">
      <c r="J22636" s="2"/>
      <c r="K22636" s="2"/>
      <c r="L22636" s="2"/>
    </row>
    <row r="22637" spans="10:12">
      <c r="J22637" s="2"/>
      <c r="K22637" s="2"/>
      <c r="L22637" s="2"/>
    </row>
    <row r="22638" spans="10:12">
      <c r="J22638" s="2"/>
      <c r="K22638" s="2"/>
      <c r="L22638" s="2"/>
    </row>
    <row r="22639" spans="10:12">
      <c r="J22639" s="2"/>
      <c r="K22639" s="2"/>
      <c r="L22639" s="2"/>
    </row>
    <row r="22640" spans="10:12">
      <c r="J22640" s="2"/>
      <c r="K22640" s="2"/>
      <c r="L22640" s="2"/>
    </row>
    <row r="22641" spans="10:12">
      <c r="J22641" s="2"/>
      <c r="K22641" s="2"/>
      <c r="L22641" s="2"/>
    </row>
    <row r="22642" spans="10:12">
      <c r="J22642" s="2"/>
      <c r="K22642" s="2"/>
      <c r="L22642" s="2"/>
    </row>
    <row r="22643" spans="10:12">
      <c r="J22643" s="2"/>
      <c r="K22643" s="2"/>
      <c r="L22643" s="2"/>
    </row>
    <row r="22644" spans="10:12">
      <c r="J22644" s="2"/>
      <c r="K22644" s="2"/>
      <c r="L22644" s="2"/>
    </row>
    <row r="22645" spans="10:12">
      <c r="J22645" s="2"/>
      <c r="K22645" s="2"/>
      <c r="L22645" s="2"/>
    </row>
    <row r="22646" spans="10:12">
      <c r="J22646" s="2"/>
      <c r="K22646" s="2"/>
      <c r="L22646" s="2"/>
    </row>
    <row r="22647" spans="10:12">
      <c r="J22647" s="2"/>
      <c r="K22647" s="2"/>
      <c r="L22647" s="2"/>
    </row>
    <row r="22648" spans="10:12">
      <c r="J22648" s="2"/>
      <c r="K22648" s="2"/>
      <c r="L22648" s="2"/>
    </row>
    <row r="22649" spans="10:12">
      <c r="J22649" s="2"/>
      <c r="K22649" s="2"/>
      <c r="L22649" s="2"/>
    </row>
    <row r="22650" spans="10:12">
      <c r="J22650" s="2"/>
      <c r="K22650" s="2"/>
      <c r="L22650" s="2"/>
    </row>
    <row r="22651" spans="10:12">
      <c r="J22651" s="2"/>
      <c r="K22651" s="2"/>
      <c r="L22651" s="2"/>
    </row>
    <row r="22652" spans="10:12">
      <c r="J22652" s="2"/>
      <c r="K22652" s="2"/>
      <c r="L22652" s="2"/>
    </row>
    <row r="22653" spans="10:12">
      <c r="J22653" s="2"/>
      <c r="K22653" s="2"/>
      <c r="L22653" s="2"/>
    </row>
    <row r="22654" spans="10:12">
      <c r="J22654" s="2"/>
      <c r="K22654" s="2"/>
      <c r="L22654" s="2"/>
    </row>
    <row r="22655" spans="10:12">
      <c r="J22655" s="2"/>
      <c r="K22655" s="2"/>
      <c r="L22655" s="2"/>
    </row>
    <row r="22656" spans="10:12">
      <c r="J22656" s="2"/>
      <c r="K22656" s="2"/>
      <c r="L22656" s="2"/>
    </row>
    <row r="22657" spans="10:12">
      <c r="J22657" s="2"/>
      <c r="K22657" s="2"/>
      <c r="L22657" s="2"/>
    </row>
    <row r="22658" spans="10:12">
      <c r="J22658" s="2"/>
      <c r="K22658" s="2"/>
      <c r="L22658" s="2"/>
    </row>
    <row r="22659" spans="10:12">
      <c r="J22659" s="2"/>
      <c r="K22659" s="2"/>
      <c r="L22659" s="2"/>
    </row>
    <row r="22660" spans="10:12">
      <c r="J22660" s="2"/>
      <c r="K22660" s="2"/>
      <c r="L22660" s="2"/>
    </row>
    <row r="22661" spans="10:12">
      <c r="J22661" s="2"/>
      <c r="K22661" s="2"/>
      <c r="L22661" s="2"/>
    </row>
    <row r="22662" spans="10:12">
      <c r="J22662" s="2"/>
      <c r="K22662" s="2"/>
      <c r="L22662" s="2"/>
    </row>
    <row r="22663" spans="10:12">
      <c r="J22663" s="2"/>
      <c r="K22663" s="2"/>
      <c r="L22663" s="2"/>
    </row>
    <row r="22664" spans="10:12">
      <c r="J22664" s="2"/>
      <c r="K22664" s="2"/>
      <c r="L22664" s="2"/>
    </row>
    <row r="22665" spans="10:12">
      <c r="J22665" s="2"/>
      <c r="K22665" s="2"/>
      <c r="L22665" s="2"/>
    </row>
    <row r="22666" spans="10:12">
      <c r="J22666" s="2"/>
      <c r="K22666" s="2"/>
      <c r="L22666" s="2"/>
    </row>
    <row r="22667" spans="10:12">
      <c r="J22667" s="2"/>
      <c r="K22667" s="2"/>
      <c r="L22667" s="2"/>
    </row>
    <row r="22668" spans="10:12">
      <c r="J22668" s="2"/>
      <c r="K22668" s="2"/>
      <c r="L22668" s="2"/>
    </row>
    <row r="22669" spans="10:12">
      <c r="J22669" s="2"/>
      <c r="K22669" s="2"/>
      <c r="L22669" s="2"/>
    </row>
    <row r="22670" spans="10:12">
      <c r="J22670" s="2"/>
      <c r="K22670" s="2"/>
      <c r="L22670" s="2"/>
    </row>
    <row r="22671" spans="10:12">
      <c r="J22671" s="2"/>
      <c r="K22671" s="2"/>
      <c r="L22671" s="2"/>
    </row>
    <row r="22672" spans="10:12">
      <c r="J22672" s="2"/>
      <c r="K22672" s="2"/>
      <c r="L22672" s="2"/>
    </row>
    <row r="22673" spans="10:12">
      <c r="J22673" s="2"/>
      <c r="K22673" s="2"/>
      <c r="L22673" s="2"/>
    </row>
    <row r="22674" spans="10:12">
      <c r="J22674" s="2"/>
      <c r="K22674" s="2"/>
      <c r="L22674" s="2"/>
    </row>
    <row r="22675" spans="10:12">
      <c r="J22675" s="2"/>
      <c r="K22675" s="2"/>
      <c r="L22675" s="2"/>
    </row>
    <row r="22676" spans="10:12">
      <c r="J22676" s="2"/>
      <c r="K22676" s="2"/>
      <c r="L22676" s="2"/>
    </row>
    <row r="22677" spans="10:12">
      <c r="J22677" s="2"/>
      <c r="K22677" s="2"/>
      <c r="L22677" s="2"/>
    </row>
    <row r="22678" spans="10:12">
      <c r="J22678" s="2"/>
      <c r="K22678" s="2"/>
      <c r="L22678" s="2"/>
    </row>
    <row r="22679" spans="10:12">
      <c r="J22679" s="2"/>
      <c r="K22679" s="2"/>
      <c r="L22679" s="2"/>
    </row>
    <row r="22680" spans="10:12">
      <c r="J22680" s="2"/>
      <c r="K22680" s="2"/>
      <c r="L22680" s="2"/>
    </row>
    <row r="22681" spans="10:12">
      <c r="J22681" s="2"/>
      <c r="K22681" s="2"/>
      <c r="L22681" s="2"/>
    </row>
    <row r="22682" spans="10:12">
      <c r="J22682" s="2"/>
      <c r="K22682" s="2"/>
      <c r="L22682" s="2"/>
    </row>
    <row r="22683" spans="10:12">
      <c r="J22683" s="2"/>
      <c r="K22683" s="2"/>
      <c r="L22683" s="2"/>
    </row>
    <row r="22684" spans="10:12">
      <c r="J22684" s="2"/>
      <c r="K22684" s="2"/>
      <c r="L22684" s="2"/>
    </row>
    <row r="22685" spans="10:12">
      <c r="J22685" s="2"/>
      <c r="K22685" s="2"/>
      <c r="L22685" s="2"/>
    </row>
    <row r="22686" spans="10:12">
      <c r="J22686" s="2"/>
      <c r="K22686" s="2"/>
      <c r="L22686" s="2"/>
    </row>
    <row r="22687" spans="10:12">
      <c r="J22687" s="2"/>
      <c r="K22687" s="2"/>
      <c r="L22687" s="2"/>
    </row>
    <row r="22688" spans="10:12">
      <c r="J22688" s="2"/>
      <c r="K22688" s="2"/>
      <c r="L22688" s="2"/>
    </row>
    <row r="22689" spans="10:12">
      <c r="J22689" s="2"/>
      <c r="K22689" s="2"/>
      <c r="L22689" s="2"/>
    </row>
    <row r="22690" spans="10:12">
      <c r="J22690" s="2"/>
      <c r="K22690" s="2"/>
      <c r="L22690" s="2"/>
    </row>
    <row r="22691" spans="10:12">
      <c r="J22691" s="2"/>
      <c r="K22691" s="2"/>
      <c r="L22691" s="2"/>
    </row>
    <row r="22692" spans="10:12">
      <c r="J22692" s="2"/>
      <c r="K22692" s="2"/>
      <c r="L22692" s="2"/>
    </row>
    <row r="22693" spans="10:12">
      <c r="J22693" s="2"/>
      <c r="K22693" s="2"/>
      <c r="L22693" s="2"/>
    </row>
    <row r="22694" spans="10:12">
      <c r="J22694" s="2"/>
      <c r="K22694" s="2"/>
      <c r="L22694" s="2"/>
    </row>
    <row r="22695" spans="10:12">
      <c r="J22695" s="2"/>
      <c r="K22695" s="2"/>
      <c r="L22695" s="2"/>
    </row>
    <row r="22696" spans="10:12">
      <c r="J22696" s="2"/>
      <c r="K22696" s="2"/>
      <c r="L22696" s="2"/>
    </row>
    <row r="22697" spans="10:12">
      <c r="J22697" s="2"/>
      <c r="K22697" s="2"/>
      <c r="L22697" s="2"/>
    </row>
    <row r="22698" spans="10:12">
      <c r="J22698" s="2"/>
      <c r="K22698" s="2"/>
      <c r="L22698" s="2"/>
    </row>
    <row r="22699" spans="10:12">
      <c r="J22699" s="2"/>
      <c r="K22699" s="2"/>
      <c r="L22699" s="2"/>
    </row>
    <row r="22700" spans="10:12">
      <c r="J22700" s="2"/>
      <c r="K22700" s="2"/>
      <c r="L22700" s="2"/>
    </row>
    <row r="22701" spans="10:12">
      <c r="J22701" s="2"/>
      <c r="K22701" s="2"/>
      <c r="L22701" s="2"/>
    </row>
    <row r="22702" spans="10:12">
      <c r="J22702" s="2"/>
      <c r="K22702" s="2"/>
      <c r="L22702" s="2"/>
    </row>
    <row r="22703" spans="10:12">
      <c r="J22703" s="2"/>
      <c r="K22703" s="2"/>
      <c r="L22703" s="2"/>
    </row>
    <row r="22704" spans="10:12">
      <c r="J22704" s="2"/>
      <c r="K22704" s="2"/>
      <c r="L22704" s="2"/>
    </row>
    <row r="22705" spans="10:12">
      <c r="J22705" s="2"/>
      <c r="K22705" s="2"/>
      <c r="L22705" s="2"/>
    </row>
    <row r="22706" spans="10:12">
      <c r="J22706" s="2"/>
      <c r="K22706" s="2"/>
      <c r="L22706" s="2"/>
    </row>
    <row r="22707" spans="10:12">
      <c r="J22707" s="2"/>
      <c r="K22707" s="2"/>
      <c r="L22707" s="2"/>
    </row>
    <row r="22708" spans="10:12">
      <c r="J22708" s="2"/>
      <c r="K22708" s="2"/>
      <c r="L22708" s="2"/>
    </row>
    <row r="22709" spans="10:12">
      <c r="J22709" s="2"/>
      <c r="K22709" s="2"/>
      <c r="L22709" s="2"/>
    </row>
    <row r="22710" spans="10:12">
      <c r="J22710" s="2"/>
      <c r="K22710" s="2"/>
      <c r="L22710" s="2"/>
    </row>
    <row r="22711" spans="10:12">
      <c r="J22711" s="2"/>
      <c r="K22711" s="2"/>
      <c r="L22711" s="2"/>
    </row>
    <row r="22712" spans="10:12">
      <c r="J22712" s="2"/>
      <c r="K22712" s="2"/>
      <c r="L22712" s="2"/>
    </row>
    <row r="22713" spans="10:12">
      <c r="J22713" s="2"/>
      <c r="K22713" s="2"/>
      <c r="L22713" s="2"/>
    </row>
    <row r="22714" spans="10:12">
      <c r="J22714" s="2"/>
      <c r="K22714" s="2"/>
      <c r="L22714" s="2"/>
    </row>
    <row r="22715" spans="10:12">
      <c r="J22715" s="2"/>
      <c r="K22715" s="2"/>
      <c r="L22715" s="2"/>
    </row>
    <row r="22716" spans="10:12">
      <c r="J22716" s="2"/>
      <c r="K22716" s="2"/>
      <c r="L22716" s="2"/>
    </row>
    <row r="22717" spans="10:12">
      <c r="J22717" s="2"/>
      <c r="K22717" s="2"/>
      <c r="L22717" s="2"/>
    </row>
    <row r="22718" spans="10:12">
      <c r="J22718" s="2"/>
      <c r="K22718" s="2"/>
      <c r="L22718" s="2"/>
    </row>
    <row r="22719" spans="10:12">
      <c r="J22719" s="2"/>
      <c r="K22719" s="2"/>
      <c r="L22719" s="2"/>
    </row>
    <row r="22720" spans="10:12">
      <c r="J22720" s="2"/>
      <c r="K22720" s="2"/>
      <c r="L22720" s="2"/>
    </row>
    <row r="22721" spans="10:12">
      <c r="J22721" s="2"/>
      <c r="K22721" s="2"/>
      <c r="L22721" s="2"/>
    </row>
    <row r="22722" spans="10:12">
      <c r="J22722" s="2"/>
      <c r="K22722" s="2"/>
      <c r="L22722" s="2"/>
    </row>
    <row r="22723" spans="10:12">
      <c r="J22723" s="2"/>
      <c r="K22723" s="2"/>
      <c r="L22723" s="2"/>
    </row>
    <row r="22724" spans="10:12">
      <c r="J22724" s="2"/>
      <c r="K22724" s="2"/>
      <c r="L22724" s="2"/>
    </row>
    <row r="22725" spans="10:12">
      <c r="J22725" s="2"/>
      <c r="K22725" s="2"/>
      <c r="L22725" s="2"/>
    </row>
    <row r="22726" spans="10:12">
      <c r="J22726" s="2"/>
      <c r="K22726" s="2"/>
      <c r="L22726" s="2"/>
    </row>
    <row r="22727" spans="10:12">
      <c r="J22727" s="2"/>
      <c r="K22727" s="2"/>
      <c r="L22727" s="2"/>
    </row>
    <row r="22728" spans="10:12">
      <c r="J22728" s="2"/>
      <c r="K22728" s="2"/>
      <c r="L22728" s="2"/>
    </row>
    <row r="22729" spans="10:12">
      <c r="J22729" s="2"/>
      <c r="K22729" s="2"/>
      <c r="L22729" s="2"/>
    </row>
    <row r="22730" spans="10:12">
      <c r="J22730" s="2"/>
      <c r="K22730" s="2"/>
      <c r="L22730" s="2"/>
    </row>
    <row r="22731" spans="10:12">
      <c r="J22731" s="2"/>
      <c r="K22731" s="2"/>
      <c r="L22731" s="2"/>
    </row>
    <row r="22732" spans="10:12">
      <c r="J22732" s="2"/>
      <c r="K22732" s="2"/>
      <c r="L22732" s="2"/>
    </row>
    <row r="22733" spans="10:12">
      <c r="J22733" s="2"/>
      <c r="K22733" s="2"/>
      <c r="L22733" s="2"/>
    </row>
    <row r="22734" spans="10:12">
      <c r="J22734" s="2"/>
      <c r="K22734" s="2"/>
      <c r="L22734" s="2"/>
    </row>
    <row r="22735" spans="10:12">
      <c r="J22735" s="2"/>
      <c r="K22735" s="2"/>
      <c r="L22735" s="2"/>
    </row>
    <row r="22736" spans="10:12">
      <c r="J22736" s="2"/>
      <c r="K22736" s="2"/>
      <c r="L22736" s="2"/>
    </row>
    <row r="22737" spans="10:12">
      <c r="J22737" s="2"/>
      <c r="K22737" s="2"/>
      <c r="L22737" s="2"/>
    </row>
    <row r="22738" spans="10:12">
      <c r="J22738" s="2"/>
      <c r="K22738" s="2"/>
      <c r="L22738" s="2"/>
    </row>
    <row r="22739" spans="10:12">
      <c r="J22739" s="2"/>
      <c r="K22739" s="2"/>
      <c r="L22739" s="2"/>
    </row>
    <row r="22740" spans="10:12">
      <c r="J22740" s="2"/>
      <c r="K22740" s="2"/>
      <c r="L22740" s="2"/>
    </row>
    <row r="22741" spans="10:12">
      <c r="J22741" s="2"/>
      <c r="K22741" s="2"/>
      <c r="L22741" s="2"/>
    </row>
    <row r="22742" spans="10:12">
      <c r="J22742" s="2"/>
      <c r="K22742" s="2"/>
      <c r="L22742" s="2"/>
    </row>
    <row r="22743" spans="10:12">
      <c r="J22743" s="2"/>
      <c r="K22743" s="2"/>
      <c r="L22743" s="2"/>
    </row>
    <row r="22744" spans="10:12">
      <c r="J22744" s="2"/>
      <c r="K22744" s="2"/>
      <c r="L22744" s="2"/>
    </row>
    <row r="22745" spans="10:12">
      <c r="J22745" s="2"/>
      <c r="K22745" s="2"/>
      <c r="L22745" s="2"/>
    </row>
    <row r="22746" spans="10:12">
      <c r="J22746" s="2"/>
      <c r="K22746" s="2"/>
      <c r="L22746" s="2"/>
    </row>
    <row r="22747" spans="10:12">
      <c r="J22747" s="2"/>
      <c r="K22747" s="2"/>
      <c r="L22747" s="2"/>
    </row>
    <row r="22748" spans="10:12">
      <c r="J22748" s="2"/>
      <c r="K22748" s="2"/>
      <c r="L22748" s="2"/>
    </row>
    <row r="22749" spans="10:12">
      <c r="J22749" s="2"/>
      <c r="K22749" s="2"/>
      <c r="L22749" s="2"/>
    </row>
    <row r="22750" spans="10:12">
      <c r="J22750" s="2"/>
      <c r="K22750" s="2"/>
      <c r="L22750" s="2"/>
    </row>
    <row r="22751" spans="10:12">
      <c r="J22751" s="2"/>
      <c r="K22751" s="2"/>
      <c r="L22751" s="2"/>
    </row>
    <row r="22752" spans="10:12">
      <c r="J22752" s="2"/>
      <c r="K22752" s="2"/>
      <c r="L22752" s="2"/>
    </row>
    <row r="22753" spans="10:12">
      <c r="J22753" s="2"/>
      <c r="K22753" s="2"/>
      <c r="L22753" s="2"/>
    </row>
    <row r="22754" spans="10:12">
      <c r="J22754" s="2"/>
      <c r="K22754" s="2"/>
      <c r="L22754" s="2"/>
    </row>
    <row r="22755" spans="10:12">
      <c r="J22755" s="2"/>
      <c r="K22755" s="2"/>
      <c r="L22755" s="2"/>
    </row>
    <row r="22756" spans="10:12">
      <c r="J22756" s="2"/>
      <c r="K22756" s="2"/>
      <c r="L22756" s="2"/>
    </row>
    <row r="22757" spans="10:12">
      <c r="J22757" s="2"/>
      <c r="K22757" s="2"/>
      <c r="L22757" s="2"/>
    </row>
    <row r="22758" spans="10:12">
      <c r="J22758" s="2"/>
      <c r="K22758" s="2"/>
      <c r="L22758" s="2"/>
    </row>
    <row r="22759" spans="10:12">
      <c r="J22759" s="2"/>
      <c r="K22759" s="2"/>
      <c r="L22759" s="2"/>
    </row>
    <row r="22760" spans="10:12">
      <c r="J22760" s="2"/>
      <c r="K22760" s="2"/>
      <c r="L22760" s="2"/>
    </row>
    <row r="22761" spans="10:12">
      <c r="J22761" s="2"/>
      <c r="K22761" s="2"/>
      <c r="L22761" s="2"/>
    </row>
    <row r="22762" spans="10:12">
      <c r="J22762" s="2"/>
      <c r="K22762" s="2"/>
      <c r="L22762" s="2"/>
    </row>
    <row r="22763" spans="10:12">
      <c r="J22763" s="2"/>
      <c r="K22763" s="2"/>
      <c r="L22763" s="2"/>
    </row>
    <row r="22764" spans="10:12">
      <c r="J22764" s="2"/>
      <c r="K22764" s="2"/>
      <c r="L22764" s="2"/>
    </row>
    <row r="22765" spans="10:12">
      <c r="J22765" s="2"/>
      <c r="K22765" s="2"/>
      <c r="L22765" s="2"/>
    </row>
    <row r="22766" spans="10:12">
      <c r="J22766" s="2"/>
      <c r="K22766" s="2"/>
      <c r="L22766" s="2"/>
    </row>
    <row r="22767" spans="10:12">
      <c r="J22767" s="2"/>
      <c r="K22767" s="2"/>
      <c r="L22767" s="2"/>
    </row>
    <row r="22768" spans="10:12">
      <c r="J22768" s="2"/>
      <c r="K22768" s="2"/>
      <c r="L22768" s="2"/>
    </row>
    <row r="22769" spans="10:12">
      <c r="J22769" s="2"/>
      <c r="K22769" s="2"/>
      <c r="L22769" s="2"/>
    </row>
    <row r="22770" spans="10:12">
      <c r="J22770" s="2"/>
      <c r="K22770" s="2"/>
      <c r="L22770" s="2"/>
    </row>
    <row r="22771" spans="10:12">
      <c r="J22771" s="2"/>
      <c r="K22771" s="2"/>
      <c r="L22771" s="2"/>
    </row>
    <row r="22772" spans="10:12">
      <c r="J22772" s="2"/>
      <c r="K22772" s="2"/>
      <c r="L22772" s="2"/>
    </row>
    <row r="22773" spans="10:12">
      <c r="J22773" s="2"/>
      <c r="K22773" s="2"/>
      <c r="L22773" s="2"/>
    </row>
    <row r="22774" spans="10:12">
      <c r="J22774" s="2"/>
      <c r="K22774" s="2"/>
      <c r="L22774" s="2"/>
    </row>
    <row r="22775" spans="10:12">
      <c r="J22775" s="2"/>
      <c r="K22775" s="2"/>
      <c r="L22775" s="2"/>
    </row>
    <row r="22776" spans="10:12">
      <c r="J22776" s="2"/>
      <c r="K22776" s="2"/>
      <c r="L22776" s="2"/>
    </row>
    <row r="22777" spans="10:12">
      <c r="J22777" s="2"/>
      <c r="K22777" s="2"/>
      <c r="L22777" s="2"/>
    </row>
    <row r="22778" spans="10:12">
      <c r="J22778" s="2"/>
      <c r="K22778" s="2"/>
      <c r="L22778" s="2"/>
    </row>
    <row r="22779" spans="10:12">
      <c r="J22779" s="2"/>
      <c r="K22779" s="2"/>
      <c r="L22779" s="2"/>
    </row>
    <row r="22780" spans="10:12">
      <c r="J22780" s="2"/>
      <c r="K22780" s="2"/>
      <c r="L22780" s="2"/>
    </row>
    <row r="22781" spans="10:12">
      <c r="J22781" s="2"/>
      <c r="K22781" s="2"/>
      <c r="L22781" s="2"/>
    </row>
    <row r="22782" spans="10:12">
      <c r="J22782" s="2"/>
      <c r="K22782" s="2"/>
      <c r="L22782" s="2"/>
    </row>
    <row r="22783" spans="10:12">
      <c r="J22783" s="2"/>
      <c r="K22783" s="2"/>
      <c r="L22783" s="2"/>
    </row>
    <row r="22784" spans="10:12">
      <c r="J22784" s="2"/>
      <c r="K22784" s="2"/>
      <c r="L22784" s="2"/>
    </row>
    <row r="22785" spans="10:12">
      <c r="J22785" s="2"/>
      <c r="K22785" s="2"/>
      <c r="L22785" s="2"/>
    </row>
    <row r="22786" spans="10:12">
      <c r="J22786" s="2"/>
      <c r="K22786" s="2"/>
      <c r="L22786" s="2"/>
    </row>
    <row r="22787" spans="10:12">
      <c r="J22787" s="2"/>
      <c r="K22787" s="2"/>
      <c r="L22787" s="2"/>
    </row>
    <row r="22788" spans="10:12">
      <c r="J22788" s="2"/>
      <c r="K22788" s="2"/>
      <c r="L22788" s="2"/>
    </row>
    <row r="22789" spans="10:12">
      <c r="J22789" s="2"/>
      <c r="K22789" s="2"/>
      <c r="L22789" s="2"/>
    </row>
    <row r="22790" spans="10:12">
      <c r="J22790" s="2"/>
      <c r="K22790" s="2"/>
      <c r="L22790" s="2"/>
    </row>
    <row r="22791" spans="10:12">
      <c r="J22791" s="2"/>
      <c r="K22791" s="2"/>
      <c r="L22791" s="2"/>
    </row>
    <row r="22792" spans="10:12">
      <c r="J22792" s="2"/>
      <c r="K22792" s="2"/>
      <c r="L22792" s="2"/>
    </row>
    <row r="22793" spans="10:12">
      <c r="J22793" s="2"/>
      <c r="K22793" s="2"/>
      <c r="L22793" s="2"/>
    </row>
    <row r="22794" spans="10:12">
      <c r="J22794" s="2"/>
      <c r="K22794" s="2"/>
      <c r="L22794" s="2"/>
    </row>
    <row r="22795" spans="10:12">
      <c r="J22795" s="2"/>
      <c r="K22795" s="2"/>
      <c r="L22795" s="2"/>
    </row>
    <row r="22796" spans="10:12">
      <c r="J22796" s="2"/>
      <c r="K22796" s="2"/>
      <c r="L22796" s="2"/>
    </row>
    <row r="22797" spans="10:12">
      <c r="J22797" s="2"/>
      <c r="K22797" s="2"/>
      <c r="L22797" s="2"/>
    </row>
    <row r="22798" spans="10:12">
      <c r="J22798" s="2"/>
      <c r="K22798" s="2"/>
      <c r="L22798" s="2"/>
    </row>
    <row r="22799" spans="10:12">
      <c r="J22799" s="2"/>
      <c r="K22799" s="2"/>
      <c r="L22799" s="2"/>
    </row>
    <row r="22800" spans="10:12">
      <c r="J22800" s="2"/>
      <c r="K22800" s="2"/>
      <c r="L22800" s="2"/>
    </row>
    <row r="22801" spans="10:12">
      <c r="J22801" s="2"/>
      <c r="K22801" s="2"/>
      <c r="L22801" s="2"/>
    </row>
    <row r="22802" spans="10:12">
      <c r="J22802" s="2"/>
      <c r="K22802" s="2"/>
      <c r="L22802" s="2"/>
    </row>
    <row r="22803" spans="10:12">
      <c r="J22803" s="2"/>
      <c r="K22803" s="2"/>
      <c r="L22803" s="2"/>
    </row>
    <row r="22804" spans="10:12">
      <c r="J22804" s="2"/>
      <c r="K22804" s="2"/>
      <c r="L22804" s="2"/>
    </row>
    <row r="22805" spans="10:12">
      <c r="J22805" s="2"/>
      <c r="K22805" s="2"/>
      <c r="L22805" s="2"/>
    </row>
    <row r="22806" spans="10:12">
      <c r="J22806" s="2"/>
      <c r="K22806" s="2"/>
      <c r="L22806" s="2"/>
    </row>
    <row r="22807" spans="10:12">
      <c r="J22807" s="2"/>
      <c r="K22807" s="2"/>
      <c r="L22807" s="2"/>
    </row>
    <row r="22808" spans="10:12">
      <c r="J22808" s="2"/>
      <c r="K22808" s="2"/>
      <c r="L22808" s="2"/>
    </row>
    <row r="22809" spans="10:12">
      <c r="J22809" s="2"/>
      <c r="K22809" s="2"/>
      <c r="L22809" s="2"/>
    </row>
    <row r="22810" spans="10:12">
      <c r="J22810" s="2"/>
      <c r="K22810" s="2"/>
      <c r="L22810" s="2"/>
    </row>
    <row r="22811" spans="10:12">
      <c r="J22811" s="2"/>
      <c r="K22811" s="2"/>
      <c r="L22811" s="2"/>
    </row>
    <row r="22812" spans="10:12">
      <c r="J22812" s="2"/>
      <c r="K22812" s="2"/>
      <c r="L22812" s="2"/>
    </row>
    <row r="22813" spans="10:12">
      <c r="J22813" s="2"/>
      <c r="K22813" s="2"/>
      <c r="L22813" s="2"/>
    </row>
    <row r="22814" spans="10:12">
      <c r="J22814" s="2"/>
      <c r="K22814" s="2"/>
      <c r="L22814" s="2"/>
    </row>
    <row r="22815" spans="10:12">
      <c r="J22815" s="2"/>
      <c r="K22815" s="2"/>
      <c r="L22815" s="2"/>
    </row>
    <row r="22816" spans="10:12">
      <c r="J22816" s="2"/>
      <c r="K22816" s="2"/>
      <c r="L22816" s="2"/>
    </row>
    <row r="22817" spans="10:12">
      <c r="J22817" s="2"/>
      <c r="K22817" s="2"/>
      <c r="L22817" s="2"/>
    </row>
    <row r="22818" spans="10:12">
      <c r="J22818" s="2"/>
      <c r="K22818" s="2"/>
      <c r="L22818" s="2"/>
    </row>
    <row r="22819" spans="10:12">
      <c r="J22819" s="2"/>
      <c r="K22819" s="2"/>
      <c r="L22819" s="2"/>
    </row>
    <row r="22820" spans="10:12">
      <c r="J22820" s="2"/>
      <c r="K22820" s="2"/>
      <c r="L22820" s="2"/>
    </row>
    <row r="22821" spans="10:12">
      <c r="J22821" s="2"/>
      <c r="K22821" s="2"/>
      <c r="L22821" s="2"/>
    </row>
    <row r="22822" spans="10:12">
      <c r="J22822" s="2"/>
      <c r="K22822" s="2"/>
      <c r="L22822" s="2"/>
    </row>
    <row r="22823" spans="10:12">
      <c r="J22823" s="2"/>
      <c r="K22823" s="2"/>
      <c r="L22823" s="2"/>
    </row>
    <row r="22824" spans="10:12">
      <c r="J22824" s="2"/>
      <c r="K22824" s="2"/>
      <c r="L22824" s="2"/>
    </row>
    <row r="22825" spans="10:12">
      <c r="J22825" s="2"/>
      <c r="K22825" s="2"/>
      <c r="L22825" s="2"/>
    </row>
    <row r="22826" spans="10:12">
      <c r="J22826" s="2"/>
      <c r="K22826" s="2"/>
      <c r="L22826" s="2"/>
    </row>
    <row r="22827" spans="10:12">
      <c r="J22827" s="2"/>
      <c r="K22827" s="2"/>
      <c r="L22827" s="2"/>
    </row>
    <row r="22828" spans="10:12">
      <c r="J22828" s="2"/>
      <c r="K22828" s="2"/>
      <c r="L22828" s="2"/>
    </row>
    <row r="22829" spans="10:12">
      <c r="J22829" s="2"/>
      <c r="K22829" s="2"/>
      <c r="L22829" s="2"/>
    </row>
    <row r="22830" spans="10:12">
      <c r="J22830" s="2"/>
      <c r="K22830" s="2"/>
      <c r="L22830" s="2"/>
    </row>
    <row r="22831" spans="10:12">
      <c r="J22831" s="2"/>
      <c r="K22831" s="2"/>
      <c r="L22831" s="2"/>
    </row>
    <row r="22832" spans="10:12">
      <c r="J22832" s="2"/>
      <c r="K22832" s="2"/>
      <c r="L22832" s="2"/>
    </row>
    <row r="22833" spans="10:12">
      <c r="J22833" s="2"/>
      <c r="K22833" s="2"/>
      <c r="L22833" s="2"/>
    </row>
    <row r="22834" spans="10:12">
      <c r="J22834" s="2"/>
      <c r="K22834" s="2"/>
      <c r="L22834" s="2"/>
    </row>
    <row r="22835" spans="10:12">
      <c r="J22835" s="2"/>
      <c r="K22835" s="2"/>
      <c r="L22835" s="2"/>
    </row>
    <row r="22836" spans="10:12">
      <c r="J22836" s="2"/>
      <c r="K22836" s="2"/>
      <c r="L22836" s="2"/>
    </row>
    <row r="22837" spans="10:12">
      <c r="J22837" s="2"/>
      <c r="K22837" s="2"/>
      <c r="L22837" s="2"/>
    </row>
    <row r="22838" spans="10:12">
      <c r="J22838" s="2"/>
      <c r="K22838" s="2"/>
      <c r="L22838" s="2"/>
    </row>
    <row r="22839" spans="10:12">
      <c r="J22839" s="2"/>
      <c r="K22839" s="2"/>
      <c r="L22839" s="2"/>
    </row>
    <row r="22840" spans="10:12">
      <c r="J22840" s="2"/>
      <c r="K22840" s="2"/>
      <c r="L22840" s="2"/>
    </row>
    <row r="22841" spans="10:12">
      <c r="J22841" s="2"/>
      <c r="K22841" s="2"/>
      <c r="L22841" s="2"/>
    </row>
    <row r="22842" spans="10:12">
      <c r="J22842" s="2"/>
      <c r="K22842" s="2"/>
      <c r="L22842" s="2"/>
    </row>
    <row r="22843" spans="10:12">
      <c r="J22843" s="2"/>
      <c r="K22843" s="2"/>
      <c r="L22843" s="2"/>
    </row>
    <row r="22844" spans="10:12">
      <c r="J22844" s="2"/>
      <c r="K22844" s="2"/>
      <c r="L22844" s="2"/>
    </row>
    <row r="22845" spans="10:12">
      <c r="J22845" s="2"/>
      <c r="K22845" s="2"/>
      <c r="L22845" s="2"/>
    </row>
    <row r="22846" spans="10:12">
      <c r="J22846" s="2"/>
      <c r="K22846" s="2"/>
      <c r="L22846" s="2"/>
    </row>
    <row r="22847" spans="10:12">
      <c r="J22847" s="2"/>
      <c r="K22847" s="2"/>
      <c r="L22847" s="2"/>
    </row>
    <row r="22848" spans="10:12">
      <c r="J22848" s="2"/>
      <c r="K22848" s="2"/>
      <c r="L22848" s="2"/>
    </row>
    <row r="22849" spans="10:12">
      <c r="J22849" s="2"/>
      <c r="K22849" s="2"/>
      <c r="L22849" s="2"/>
    </row>
    <row r="22850" spans="10:12">
      <c r="J22850" s="2"/>
      <c r="K22850" s="2"/>
      <c r="L22850" s="2"/>
    </row>
    <row r="22851" spans="10:12">
      <c r="J22851" s="2"/>
      <c r="K22851" s="2"/>
      <c r="L22851" s="2"/>
    </row>
    <row r="22852" spans="10:12">
      <c r="J22852" s="2"/>
      <c r="K22852" s="2"/>
      <c r="L22852" s="2"/>
    </row>
    <row r="22853" spans="10:12">
      <c r="J22853" s="2"/>
      <c r="K22853" s="2"/>
      <c r="L22853" s="2"/>
    </row>
    <row r="22854" spans="10:12">
      <c r="J22854" s="2"/>
      <c r="K22854" s="2"/>
      <c r="L22854" s="2"/>
    </row>
    <row r="22855" spans="10:12">
      <c r="J22855" s="2"/>
      <c r="K22855" s="2"/>
      <c r="L22855" s="2"/>
    </row>
    <row r="22856" spans="10:12">
      <c r="J22856" s="2"/>
      <c r="K22856" s="2"/>
      <c r="L22856" s="2"/>
    </row>
    <row r="22857" spans="10:12">
      <c r="J22857" s="2"/>
      <c r="K22857" s="2"/>
      <c r="L22857" s="2"/>
    </row>
    <row r="22858" spans="10:12">
      <c r="J22858" s="2"/>
      <c r="K22858" s="2"/>
      <c r="L22858" s="2"/>
    </row>
    <row r="22859" spans="10:12">
      <c r="J22859" s="2"/>
      <c r="K22859" s="2"/>
      <c r="L22859" s="2"/>
    </row>
    <row r="22860" spans="10:12">
      <c r="J22860" s="2"/>
      <c r="K22860" s="2"/>
      <c r="L22860" s="2"/>
    </row>
    <row r="22861" spans="10:12">
      <c r="J22861" s="2"/>
      <c r="K22861" s="2"/>
      <c r="L22861" s="2"/>
    </row>
    <row r="22862" spans="10:12">
      <c r="J22862" s="2"/>
      <c r="K22862" s="2"/>
      <c r="L22862" s="2"/>
    </row>
    <row r="22863" spans="10:12">
      <c r="J22863" s="2"/>
      <c r="K22863" s="2"/>
      <c r="L22863" s="2"/>
    </row>
    <row r="22864" spans="10:12">
      <c r="J22864" s="2"/>
      <c r="K22864" s="2"/>
      <c r="L22864" s="2"/>
    </row>
    <row r="22865" spans="10:12">
      <c r="J22865" s="2"/>
      <c r="K22865" s="2"/>
      <c r="L22865" s="2"/>
    </row>
    <row r="22866" spans="10:12">
      <c r="J22866" s="2"/>
      <c r="K22866" s="2"/>
      <c r="L22866" s="2"/>
    </row>
    <row r="22867" spans="10:12">
      <c r="J22867" s="2"/>
      <c r="K22867" s="2"/>
      <c r="L22867" s="2"/>
    </row>
    <row r="22868" spans="10:12">
      <c r="J22868" s="2"/>
      <c r="K22868" s="2"/>
      <c r="L22868" s="2"/>
    </row>
    <row r="22869" spans="10:12">
      <c r="J22869" s="2"/>
      <c r="K22869" s="2"/>
      <c r="L22869" s="2"/>
    </row>
    <row r="22870" spans="10:12">
      <c r="J22870" s="2"/>
      <c r="K22870" s="2"/>
      <c r="L22870" s="2"/>
    </row>
    <row r="22871" spans="10:12">
      <c r="J22871" s="2"/>
      <c r="K22871" s="2"/>
      <c r="L22871" s="2"/>
    </row>
    <row r="22872" spans="10:12">
      <c r="J22872" s="2"/>
      <c r="K22872" s="2"/>
      <c r="L22872" s="2"/>
    </row>
    <row r="22873" spans="10:12">
      <c r="J22873" s="2"/>
      <c r="K22873" s="2"/>
      <c r="L22873" s="2"/>
    </row>
    <row r="22874" spans="10:12">
      <c r="J22874" s="2"/>
      <c r="K22874" s="2"/>
      <c r="L22874" s="2"/>
    </row>
    <row r="22875" spans="10:12">
      <c r="J22875" s="2"/>
      <c r="K22875" s="2"/>
      <c r="L22875" s="2"/>
    </row>
    <row r="22876" spans="10:12">
      <c r="J22876" s="2"/>
      <c r="K22876" s="2"/>
      <c r="L22876" s="2"/>
    </row>
    <row r="22877" spans="10:12">
      <c r="J22877" s="2"/>
      <c r="K22877" s="2"/>
      <c r="L22877" s="2"/>
    </row>
    <row r="22878" spans="10:12">
      <c r="J22878" s="2"/>
      <c r="K22878" s="2"/>
      <c r="L22878" s="2"/>
    </row>
    <row r="22879" spans="10:12">
      <c r="J22879" s="2"/>
      <c r="K22879" s="2"/>
      <c r="L22879" s="2"/>
    </row>
    <row r="22880" spans="10:12">
      <c r="J22880" s="2"/>
      <c r="K22880" s="2"/>
      <c r="L22880" s="2"/>
    </row>
    <row r="22881" spans="10:12">
      <c r="J22881" s="2"/>
      <c r="K22881" s="2"/>
      <c r="L22881" s="2"/>
    </row>
    <row r="22882" spans="10:12">
      <c r="J22882" s="2"/>
      <c r="K22882" s="2"/>
      <c r="L22882" s="2"/>
    </row>
    <row r="22883" spans="10:12">
      <c r="J22883" s="2"/>
      <c r="K22883" s="2"/>
      <c r="L22883" s="2"/>
    </row>
    <row r="22884" spans="10:12">
      <c r="J22884" s="2"/>
      <c r="K22884" s="2"/>
      <c r="L22884" s="2"/>
    </row>
    <row r="22885" spans="10:12">
      <c r="J22885" s="2"/>
      <c r="K22885" s="2"/>
      <c r="L22885" s="2"/>
    </row>
    <row r="22886" spans="10:12">
      <c r="J22886" s="2"/>
      <c r="K22886" s="2"/>
      <c r="L22886" s="2"/>
    </row>
    <row r="22887" spans="10:12">
      <c r="J22887" s="2"/>
      <c r="K22887" s="2"/>
      <c r="L22887" s="2"/>
    </row>
    <row r="22888" spans="10:12">
      <c r="J22888" s="2"/>
      <c r="K22888" s="2"/>
      <c r="L22888" s="2"/>
    </row>
    <row r="22889" spans="10:12">
      <c r="J22889" s="2"/>
      <c r="K22889" s="2"/>
      <c r="L22889" s="2"/>
    </row>
    <row r="22890" spans="10:12">
      <c r="J22890" s="2"/>
      <c r="K22890" s="2"/>
      <c r="L22890" s="2"/>
    </row>
    <row r="22891" spans="10:12">
      <c r="J22891" s="2"/>
      <c r="K22891" s="2"/>
      <c r="L22891" s="2"/>
    </row>
    <row r="22892" spans="10:12">
      <c r="J22892" s="2"/>
      <c r="K22892" s="2"/>
      <c r="L22892" s="2"/>
    </row>
    <row r="22893" spans="10:12">
      <c r="J22893" s="2"/>
      <c r="K22893" s="2"/>
      <c r="L22893" s="2"/>
    </row>
    <row r="22894" spans="10:12">
      <c r="J22894" s="2"/>
      <c r="K22894" s="2"/>
      <c r="L22894" s="2"/>
    </row>
    <row r="22895" spans="10:12">
      <c r="J22895" s="2"/>
      <c r="K22895" s="2"/>
      <c r="L22895" s="2"/>
    </row>
    <row r="22896" spans="10:12">
      <c r="J22896" s="2"/>
      <c r="K22896" s="2"/>
      <c r="L22896" s="2"/>
    </row>
    <row r="22897" spans="10:12">
      <c r="J22897" s="2"/>
      <c r="K22897" s="2"/>
      <c r="L22897" s="2"/>
    </row>
    <row r="22898" spans="10:12">
      <c r="J22898" s="2"/>
      <c r="K22898" s="2"/>
      <c r="L22898" s="2"/>
    </row>
    <row r="22899" spans="10:12">
      <c r="J22899" s="2"/>
      <c r="K22899" s="2"/>
      <c r="L22899" s="2"/>
    </row>
    <row r="22900" spans="10:12">
      <c r="J22900" s="2"/>
      <c r="K22900" s="2"/>
      <c r="L22900" s="2"/>
    </row>
    <row r="22901" spans="10:12">
      <c r="J22901" s="2"/>
      <c r="K22901" s="2"/>
      <c r="L22901" s="2"/>
    </row>
    <row r="22902" spans="10:12">
      <c r="J22902" s="2"/>
      <c r="K22902" s="2"/>
      <c r="L22902" s="2"/>
    </row>
    <row r="22903" spans="10:12">
      <c r="J22903" s="2"/>
      <c r="K22903" s="2"/>
      <c r="L22903" s="2"/>
    </row>
    <row r="22904" spans="10:12">
      <c r="J22904" s="2"/>
      <c r="K22904" s="2"/>
      <c r="L22904" s="2"/>
    </row>
    <row r="22905" spans="10:12">
      <c r="J22905" s="2"/>
      <c r="K22905" s="2"/>
      <c r="L22905" s="2"/>
    </row>
    <row r="22906" spans="10:12">
      <c r="J22906" s="2"/>
      <c r="K22906" s="2"/>
      <c r="L22906" s="2"/>
    </row>
    <row r="22907" spans="10:12">
      <c r="J22907" s="2"/>
      <c r="K22907" s="2"/>
      <c r="L22907" s="2"/>
    </row>
    <row r="22908" spans="10:12">
      <c r="J22908" s="2"/>
      <c r="K22908" s="2"/>
      <c r="L22908" s="2"/>
    </row>
    <row r="22909" spans="10:12">
      <c r="J22909" s="2"/>
      <c r="K22909" s="2"/>
      <c r="L22909" s="2"/>
    </row>
    <row r="22910" spans="10:12">
      <c r="J22910" s="2"/>
      <c r="K22910" s="2"/>
      <c r="L22910" s="2"/>
    </row>
    <row r="22911" spans="10:12">
      <c r="J22911" s="2"/>
      <c r="K22911" s="2"/>
      <c r="L22911" s="2"/>
    </row>
    <row r="22912" spans="10:12">
      <c r="J22912" s="2"/>
      <c r="K22912" s="2"/>
      <c r="L22912" s="2"/>
    </row>
    <row r="22913" spans="10:12">
      <c r="J22913" s="2"/>
      <c r="K22913" s="2"/>
      <c r="L22913" s="2"/>
    </row>
    <row r="22914" spans="10:12">
      <c r="J22914" s="2"/>
      <c r="K22914" s="2"/>
      <c r="L22914" s="2"/>
    </row>
    <row r="22915" spans="10:12">
      <c r="J22915" s="2"/>
      <c r="K22915" s="2"/>
      <c r="L22915" s="2"/>
    </row>
    <row r="22916" spans="10:12">
      <c r="J22916" s="2"/>
      <c r="K22916" s="2"/>
      <c r="L22916" s="2"/>
    </row>
    <row r="22917" spans="10:12">
      <c r="J22917" s="2"/>
      <c r="K22917" s="2"/>
      <c r="L22917" s="2"/>
    </row>
    <row r="22918" spans="10:12">
      <c r="J22918" s="2"/>
      <c r="K22918" s="2"/>
      <c r="L22918" s="2"/>
    </row>
    <row r="22919" spans="10:12">
      <c r="J22919" s="2"/>
      <c r="K22919" s="2"/>
      <c r="L22919" s="2"/>
    </row>
    <row r="22920" spans="10:12">
      <c r="J22920" s="2"/>
      <c r="K22920" s="2"/>
      <c r="L22920" s="2"/>
    </row>
    <row r="22921" spans="10:12">
      <c r="J22921" s="2"/>
      <c r="K22921" s="2"/>
      <c r="L22921" s="2"/>
    </row>
    <row r="22922" spans="10:12">
      <c r="J22922" s="2"/>
      <c r="K22922" s="2"/>
      <c r="L22922" s="2"/>
    </row>
    <row r="22923" spans="10:12">
      <c r="J22923" s="2"/>
      <c r="K22923" s="2"/>
      <c r="L22923" s="2"/>
    </row>
    <row r="22924" spans="10:12">
      <c r="J22924" s="2"/>
      <c r="K22924" s="2"/>
      <c r="L22924" s="2"/>
    </row>
    <row r="22925" spans="10:12">
      <c r="J22925" s="2"/>
      <c r="K22925" s="2"/>
      <c r="L22925" s="2"/>
    </row>
    <row r="22926" spans="10:12">
      <c r="J22926" s="2"/>
      <c r="K22926" s="2"/>
      <c r="L22926" s="2"/>
    </row>
    <row r="22927" spans="10:12">
      <c r="J22927" s="2"/>
      <c r="K22927" s="2"/>
      <c r="L22927" s="2"/>
    </row>
    <row r="22928" spans="10:12">
      <c r="J22928" s="2"/>
      <c r="K22928" s="2"/>
      <c r="L22928" s="2"/>
    </row>
    <row r="22929" spans="10:12">
      <c r="J22929" s="2"/>
      <c r="K22929" s="2"/>
      <c r="L22929" s="2"/>
    </row>
    <row r="22930" spans="10:12">
      <c r="J22930" s="2"/>
      <c r="K22930" s="2"/>
      <c r="L22930" s="2"/>
    </row>
    <row r="22931" spans="10:12">
      <c r="J22931" s="2"/>
      <c r="K22931" s="2"/>
      <c r="L22931" s="2"/>
    </row>
    <row r="22932" spans="10:12">
      <c r="J22932" s="2"/>
      <c r="K22932" s="2"/>
      <c r="L22932" s="2"/>
    </row>
    <row r="22933" spans="10:12">
      <c r="J22933" s="2"/>
      <c r="K22933" s="2"/>
      <c r="L22933" s="2"/>
    </row>
    <row r="22934" spans="10:12">
      <c r="J22934" s="2"/>
      <c r="K22934" s="2"/>
      <c r="L22934" s="2"/>
    </row>
    <row r="22935" spans="10:12">
      <c r="J22935" s="2"/>
      <c r="K22935" s="2"/>
      <c r="L22935" s="2"/>
    </row>
    <row r="22936" spans="10:12">
      <c r="J22936" s="2"/>
      <c r="K22936" s="2"/>
      <c r="L22936" s="2"/>
    </row>
    <row r="22937" spans="10:12">
      <c r="J22937" s="2"/>
      <c r="K22937" s="2"/>
      <c r="L22937" s="2"/>
    </row>
    <row r="22938" spans="10:12">
      <c r="J22938" s="2"/>
      <c r="K22938" s="2"/>
      <c r="L22938" s="2"/>
    </row>
    <row r="22939" spans="10:12">
      <c r="J22939" s="2"/>
      <c r="K22939" s="2"/>
      <c r="L22939" s="2"/>
    </row>
    <row r="22940" spans="10:12">
      <c r="J22940" s="2"/>
      <c r="K22940" s="2"/>
      <c r="L22940" s="2"/>
    </row>
    <row r="22941" spans="10:12">
      <c r="J22941" s="2"/>
      <c r="K22941" s="2"/>
      <c r="L22941" s="2"/>
    </row>
    <row r="22942" spans="10:12">
      <c r="J22942" s="2"/>
      <c r="K22942" s="2"/>
      <c r="L22942" s="2"/>
    </row>
    <row r="22943" spans="10:12">
      <c r="J22943" s="2"/>
      <c r="K22943" s="2"/>
      <c r="L22943" s="2"/>
    </row>
    <row r="22944" spans="10:12">
      <c r="J22944" s="2"/>
      <c r="K22944" s="2"/>
      <c r="L22944" s="2"/>
    </row>
    <row r="22945" spans="10:12">
      <c r="J22945" s="2"/>
      <c r="K22945" s="2"/>
      <c r="L22945" s="2"/>
    </row>
    <row r="22946" spans="10:12">
      <c r="J22946" s="2"/>
      <c r="K22946" s="2"/>
      <c r="L22946" s="2"/>
    </row>
    <row r="22947" spans="10:12">
      <c r="J22947" s="2"/>
      <c r="K22947" s="2"/>
      <c r="L22947" s="2"/>
    </row>
    <row r="22948" spans="10:12">
      <c r="J22948" s="2"/>
      <c r="K22948" s="2"/>
      <c r="L22948" s="2"/>
    </row>
    <row r="22949" spans="10:12">
      <c r="J22949" s="2"/>
      <c r="K22949" s="2"/>
      <c r="L22949" s="2"/>
    </row>
    <row r="22950" spans="10:12">
      <c r="J22950" s="2"/>
      <c r="K22950" s="2"/>
      <c r="L22950" s="2"/>
    </row>
    <row r="22951" spans="10:12">
      <c r="J22951" s="2"/>
      <c r="K22951" s="2"/>
      <c r="L22951" s="2"/>
    </row>
    <row r="22952" spans="10:12">
      <c r="J22952" s="2"/>
      <c r="K22952" s="2"/>
      <c r="L22952" s="2"/>
    </row>
    <row r="22953" spans="10:12">
      <c r="J22953" s="2"/>
      <c r="K22953" s="2"/>
      <c r="L22953" s="2"/>
    </row>
    <row r="22954" spans="10:12">
      <c r="J22954" s="2"/>
      <c r="K22954" s="2"/>
      <c r="L22954" s="2"/>
    </row>
    <row r="22955" spans="10:12">
      <c r="J22955" s="2"/>
      <c r="K22955" s="2"/>
      <c r="L22955" s="2"/>
    </row>
    <row r="22956" spans="10:12">
      <c r="J22956" s="2"/>
      <c r="K22956" s="2"/>
      <c r="L22956" s="2"/>
    </row>
    <row r="22957" spans="10:12">
      <c r="J22957" s="2"/>
      <c r="K22957" s="2"/>
      <c r="L22957" s="2"/>
    </row>
    <row r="22958" spans="10:12">
      <c r="J22958" s="2"/>
      <c r="K22958" s="2"/>
      <c r="L22958" s="2"/>
    </row>
    <row r="22959" spans="10:12">
      <c r="J22959" s="2"/>
      <c r="K22959" s="2"/>
      <c r="L22959" s="2"/>
    </row>
    <row r="22960" spans="10:12">
      <c r="J22960" s="2"/>
      <c r="K22960" s="2"/>
      <c r="L22960" s="2"/>
    </row>
    <row r="22961" spans="10:12">
      <c r="J22961" s="2"/>
      <c r="K22961" s="2"/>
      <c r="L22961" s="2"/>
    </row>
    <row r="22962" spans="10:12">
      <c r="J22962" s="2"/>
      <c r="K22962" s="2"/>
      <c r="L22962" s="2"/>
    </row>
    <row r="22963" spans="10:12">
      <c r="J22963" s="2"/>
      <c r="K22963" s="2"/>
      <c r="L22963" s="2"/>
    </row>
    <row r="22964" spans="10:12">
      <c r="J22964" s="2"/>
      <c r="K22964" s="2"/>
      <c r="L22964" s="2"/>
    </row>
    <row r="22965" spans="10:12">
      <c r="J22965" s="2"/>
      <c r="K22965" s="2"/>
      <c r="L22965" s="2"/>
    </row>
    <row r="22966" spans="10:12">
      <c r="J22966" s="2"/>
      <c r="K22966" s="2"/>
      <c r="L22966" s="2"/>
    </row>
    <row r="22967" spans="10:12">
      <c r="J22967" s="2"/>
      <c r="K22967" s="2"/>
      <c r="L22967" s="2"/>
    </row>
    <row r="22968" spans="10:12">
      <c r="J22968" s="2"/>
      <c r="K22968" s="2"/>
      <c r="L22968" s="2"/>
    </row>
    <row r="22969" spans="10:12">
      <c r="J22969" s="2"/>
      <c r="K22969" s="2"/>
      <c r="L22969" s="2"/>
    </row>
    <row r="22970" spans="10:12">
      <c r="J22970" s="2"/>
      <c r="K22970" s="2"/>
      <c r="L22970" s="2"/>
    </row>
    <row r="22971" spans="10:12">
      <c r="J22971" s="2"/>
      <c r="K22971" s="2"/>
      <c r="L22971" s="2"/>
    </row>
    <row r="22972" spans="10:12">
      <c r="J22972" s="2"/>
      <c r="K22972" s="2"/>
      <c r="L22972" s="2"/>
    </row>
    <row r="22973" spans="10:12">
      <c r="J22973" s="2"/>
      <c r="K22973" s="2"/>
      <c r="L22973" s="2"/>
    </row>
    <row r="22974" spans="10:12">
      <c r="J22974" s="2"/>
      <c r="K22974" s="2"/>
      <c r="L22974" s="2"/>
    </row>
    <row r="22975" spans="10:12">
      <c r="J22975" s="2"/>
      <c r="K22975" s="2"/>
      <c r="L22975" s="2"/>
    </row>
    <row r="22976" spans="10:12">
      <c r="J22976" s="2"/>
      <c r="K22976" s="2"/>
      <c r="L22976" s="2"/>
    </row>
    <row r="22977" spans="10:12">
      <c r="J22977" s="2"/>
      <c r="K22977" s="2"/>
      <c r="L22977" s="2"/>
    </row>
    <row r="22978" spans="10:12">
      <c r="J22978" s="2"/>
      <c r="K22978" s="2"/>
      <c r="L22978" s="2"/>
    </row>
    <row r="22979" spans="10:12">
      <c r="J22979" s="2"/>
      <c r="K22979" s="2"/>
      <c r="L22979" s="2"/>
    </row>
    <row r="22980" spans="10:12">
      <c r="J22980" s="2"/>
      <c r="K22980" s="2"/>
      <c r="L22980" s="2"/>
    </row>
    <row r="22981" spans="10:12">
      <c r="J22981" s="2"/>
      <c r="K22981" s="2"/>
      <c r="L22981" s="2"/>
    </row>
    <row r="22982" spans="10:12">
      <c r="J22982" s="2"/>
      <c r="K22982" s="2"/>
      <c r="L22982" s="2"/>
    </row>
    <row r="22983" spans="10:12">
      <c r="J22983" s="2"/>
      <c r="K22983" s="2"/>
      <c r="L22983" s="2"/>
    </row>
    <row r="22984" spans="10:12">
      <c r="J22984" s="2"/>
      <c r="K22984" s="2"/>
      <c r="L22984" s="2"/>
    </row>
    <row r="22985" spans="10:12">
      <c r="J22985" s="2"/>
      <c r="K22985" s="2"/>
      <c r="L22985" s="2"/>
    </row>
    <row r="22986" spans="10:12">
      <c r="J22986" s="2"/>
      <c r="K22986" s="2"/>
      <c r="L22986" s="2"/>
    </row>
    <row r="22987" spans="10:12">
      <c r="J22987" s="2"/>
      <c r="K22987" s="2"/>
      <c r="L22987" s="2"/>
    </row>
    <row r="22988" spans="10:12">
      <c r="J22988" s="2"/>
      <c r="K22988" s="2"/>
      <c r="L22988" s="2"/>
    </row>
    <row r="22989" spans="10:12">
      <c r="J22989" s="2"/>
      <c r="K22989" s="2"/>
      <c r="L22989" s="2"/>
    </row>
    <row r="22990" spans="10:12">
      <c r="J22990" s="2"/>
      <c r="K22990" s="2"/>
      <c r="L22990" s="2"/>
    </row>
    <row r="22991" spans="10:12">
      <c r="J22991" s="2"/>
      <c r="K22991" s="2"/>
      <c r="L22991" s="2"/>
    </row>
    <row r="22992" spans="10:12">
      <c r="J22992" s="2"/>
      <c r="K22992" s="2"/>
      <c r="L22992" s="2"/>
    </row>
    <row r="22993" spans="10:12">
      <c r="J22993" s="2"/>
      <c r="K22993" s="2"/>
      <c r="L22993" s="2"/>
    </row>
    <row r="22994" spans="10:12">
      <c r="J22994" s="2"/>
      <c r="K22994" s="2"/>
      <c r="L22994" s="2"/>
    </row>
    <row r="22995" spans="10:12">
      <c r="J22995" s="2"/>
      <c r="K22995" s="2"/>
      <c r="L22995" s="2"/>
    </row>
    <row r="22996" spans="10:12">
      <c r="J22996" s="2"/>
      <c r="K22996" s="2"/>
      <c r="L22996" s="2"/>
    </row>
    <row r="22997" spans="10:12">
      <c r="J22997" s="2"/>
      <c r="K22997" s="2"/>
      <c r="L22997" s="2"/>
    </row>
    <row r="22998" spans="10:12">
      <c r="J22998" s="2"/>
      <c r="K22998" s="2"/>
      <c r="L22998" s="2"/>
    </row>
    <row r="22999" spans="10:12">
      <c r="J22999" s="2"/>
      <c r="K22999" s="2"/>
      <c r="L22999" s="2"/>
    </row>
    <row r="23000" spans="10:12">
      <c r="J23000" s="2"/>
      <c r="K23000" s="2"/>
      <c r="L23000" s="2"/>
    </row>
    <row r="23001" spans="10:12">
      <c r="J23001" s="2"/>
      <c r="K23001" s="2"/>
      <c r="L23001" s="2"/>
    </row>
    <row r="23002" spans="10:12">
      <c r="J23002" s="2"/>
      <c r="K23002" s="2"/>
      <c r="L23002" s="2"/>
    </row>
    <row r="23003" spans="10:12">
      <c r="J23003" s="2"/>
      <c r="K23003" s="2"/>
      <c r="L23003" s="2"/>
    </row>
    <row r="23004" spans="10:12">
      <c r="J23004" s="2"/>
      <c r="K23004" s="2"/>
      <c r="L23004" s="2"/>
    </row>
    <row r="23005" spans="10:12">
      <c r="J23005" s="2"/>
      <c r="K23005" s="2"/>
      <c r="L23005" s="2"/>
    </row>
    <row r="23006" spans="10:12">
      <c r="J23006" s="2"/>
      <c r="K23006" s="2"/>
      <c r="L23006" s="2"/>
    </row>
    <row r="23007" spans="10:12">
      <c r="J23007" s="2"/>
      <c r="K23007" s="2"/>
      <c r="L23007" s="2"/>
    </row>
    <row r="23008" spans="10:12">
      <c r="J23008" s="2"/>
      <c r="K23008" s="2"/>
      <c r="L23008" s="2"/>
    </row>
    <row r="23009" spans="10:12">
      <c r="J23009" s="2"/>
      <c r="K23009" s="2"/>
      <c r="L23009" s="2"/>
    </row>
    <row r="23010" spans="10:12">
      <c r="J23010" s="2"/>
      <c r="K23010" s="2"/>
      <c r="L23010" s="2"/>
    </row>
    <row r="23011" spans="10:12">
      <c r="J23011" s="2"/>
      <c r="K23011" s="2"/>
      <c r="L23011" s="2"/>
    </row>
    <row r="23012" spans="10:12">
      <c r="J23012" s="2"/>
      <c r="K23012" s="2"/>
      <c r="L23012" s="2"/>
    </row>
    <row r="23013" spans="10:12">
      <c r="J23013" s="2"/>
      <c r="K23013" s="2"/>
      <c r="L23013" s="2"/>
    </row>
    <row r="23014" spans="10:12">
      <c r="J23014" s="2"/>
      <c r="K23014" s="2"/>
      <c r="L23014" s="2"/>
    </row>
    <row r="23015" spans="10:12">
      <c r="J23015" s="2"/>
      <c r="K23015" s="2"/>
      <c r="L23015" s="2"/>
    </row>
    <row r="23016" spans="10:12">
      <c r="J23016" s="2"/>
      <c r="K23016" s="2"/>
      <c r="L23016" s="2"/>
    </row>
    <row r="23017" spans="10:12">
      <c r="J23017" s="2"/>
      <c r="K23017" s="2"/>
      <c r="L23017" s="2"/>
    </row>
    <row r="23018" spans="10:12">
      <c r="J23018" s="2"/>
      <c r="K23018" s="2"/>
      <c r="L23018" s="2"/>
    </row>
    <row r="23019" spans="10:12">
      <c r="J23019" s="2"/>
      <c r="K23019" s="2"/>
      <c r="L23019" s="2"/>
    </row>
    <row r="23020" spans="10:12">
      <c r="J23020" s="2"/>
      <c r="K23020" s="2"/>
      <c r="L23020" s="2"/>
    </row>
    <row r="23021" spans="10:12">
      <c r="J23021" s="2"/>
      <c r="K23021" s="2"/>
      <c r="L23021" s="2"/>
    </row>
    <row r="23022" spans="10:12">
      <c r="J23022" s="2"/>
      <c r="K23022" s="2"/>
      <c r="L23022" s="2"/>
    </row>
    <row r="23023" spans="10:12">
      <c r="J23023" s="2"/>
      <c r="K23023" s="2"/>
      <c r="L23023" s="2"/>
    </row>
    <row r="23024" spans="10:12">
      <c r="J23024" s="2"/>
      <c r="K23024" s="2"/>
      <c r="L23024" s="2"/>
    </row>
    <row r="23025" spans="10:12">
      <c r="J23025" s="2"/>
      <c r="K23025" s="2"/>
      <c r="L23025" s="2"/>
    </row>
    <row r="23026" spans="10:12">
      <c r="J23026" s="2"/>
      <c r="K23026" s="2"/>
      <c r="L23026" s="2"/>
    </row>
    <row r="23027" spans="10:12">
      <c r="J23027" s="2"/>
      <c r="K23027" s="2"/>
      <c r="L23027" s="2"/>
    </row>
    <row r="23028" spans="10:12">
      <c r="J23028" s="2"/>
      <c r="K23028" s="2"/>
      <c r="L23028" s="2"/>
    </row>
    <row r="23029" spans="10:12">
      <c r="J23029" s="2"/>
      <c r="K23029" s="2"/>
      <c r="L23029" s="2"/>
    </row>
    <row r="23030" spans="10:12">
      <c r="J23030" s="2"/>
      <c r="K23030" s="2"/>
      <c r="L23030" s="2"/>
    </row>
    <row r="23031" spans="10:12">
      <c r="J23031" s="2"/>
      <c r="K23031" s="2"/>
      <c r="L23031" s="2"/>
    </row>
    <row r="23032" spans="10:12">
      <c r="J23032" s="2"/>
      <c r="K23032" s="2"/>
      <c r="L23032" s="2"/>
    </row>
    <row r="23033" spans="10:12">
      <c r="J23033" s="2"/>
      <c r="K23033" s="2"/>
      <c r="L23033" s="2"/>
    </row>
    <row r="23034" spans="10:12">
      <c r="J23034" s="2"/>
      <c r="K23034" s="2"/>
      <c r="L23034" s="2"/>
    </row>
    <row r="23035" spans="10:12">
      <c r="J23035" s="2"/>
      <c r="K23035" s="2"/>
      <c r="L23035" s="2"/>
    </row>
    <row r="23036" spans="10:12">
      <c r="J23036" s="2"/>
      <c r="K23036" s="2"/>
      <c r="L23036" s="2"/>
    </row>
    <row r="23037" spans="10:12">
      <c r="J23037" s="2"/>
      <c r="K23037" s="2"/>
      <c r="L23037" s="2"/>
    </row>
    <row r="23038" spans="10:12">
      <c r="J23038" s="2"/>
      <c r="K23038" s="2"/>
      <c r="L23038" s="2"/>
    </row>
    <row r="23039" spans="10:12">
      <c r="J23039" s="2"/>
      <c r="K23039" s="2"/>
      <c r="L23039" s="2"/>
    </row>
    <row r="23040" spans="10:12">
      <c r="J23040" s="2"/>
      <c r="K23040" s="2"/>
      <c r="L23040" s="2"/>
    </row>
    <row r="23041" spans="10:12">
      <c r="J23041" s="2"/>
      <c r="K23041" s="2"/>
      <c r="L23041" s="2"/>
    </row>
    <row r="23042" spans="10:12">
      <c r="J23042" s="2"/>
      <c r="K23042" s="2"/>
      <c r="L23042" s="2"/>
    </row>
    <row r="23043" spans="10:12">
      <c r="J23043" s="2"/>
      <c r="K23043" s="2"/>
      <c r="L23043" s="2"/>
    </row>
    <row r="23044" spans="10:12">
      <c r="J23044" s="2"/>
      <c r="K23044" s="2"/>
      <c r="L23044" s="2"/>
    </row>
    <row r="23045" spans="10:12">
      <c r="J23045" s="2"/>
      <c r="K23045" s="2"/>
      <c r="L23045" s="2"/>
    </row>
    <row r="23046" spans="10:12">
      <c r="J23046" s="2"/>
      <c r="K23046" s="2"/>
      <c r="L23046" s="2"/>
    </row>
    <row r="23047" spans="10:12">
      <c r="J23047" s="2"/>
      <c r="K23047" s="2"/>
      <c r="L23047" s="2"/>
    </row>
    <row r="23048" spans="10:12">
      <c r="J23048" s="2"/>
      <c r="K23048" s="2"/>
      <c r="L23048" s="2"/>
    </row>
    <row r="23049" spans="10:12">
      <c r="J23049" s="2"/>
      <c r="K23049" s="2"/>
      <c r="L23049" s="2"/>
    </row>
    <row r="23050" spans="10:12">
      <c r="J23050" s="2"/>
      <c r="K23050" s="2"/>
      <c r="L23050" s="2"/>
    </row>
    <row r="23051" spans="10:12">
      <c r="J23051" s="2"/>
      <c r="K23051" s="2"/>
      <c r="L23051" s="2"/>
    </row>
    <row r="23052" spans="10:12">
      <c r="J23052" s="2"/>
      <c r="K23052" s="2"/>
      <c r="L23052" s="2"/>
    </row>
    <row r="23053" spans="10:12">
      <c r="J23053" s="2"/>
      <c r="K23053" s="2"/>
      <c r="L23053" s="2"/>
    </row>
    <row r="23054" spans="10:12">
      <c r="J23054" s="2"/>
      <c r="K23054" s="2"/>
      <c r="L23054" s="2"/>
    </row>
    <row r="23055" spans="10:12">
      <c r="J23055" s="2"/>
      <c r="K23055" s="2"/>
      <c r="L23055" s="2"/>
    </row>
    <row r="23056" spans="10:12">
      <c r="J23056" s="2"/>
      <c r="K23056" s="2"/>
      <c r="L23056" s="2"/>
    </row>
    <row r="23057" spans="10:12">
      <c r="J23057" s="2"/>
      <c r="K23057" s="2"/>
      <c r="L23057" s="2"/>
    </row>
    <row r="23058" spans="10:12">
      <c r="J23058" s="2"/>
      <c r="K23058" s="2"/>
      <c r="L23058" s="2"/>
    </row>
    <row r="23059" spans="10:12">
      <c r="J23059" s="2"/>
      <c r="K23059" s="2"/>
      <c r="L23059" s="2"/>
    </row>
    <row r="23060" spans="10:12">
      <c r="J23060" s="2"/>
      <c r="K23060" s="2"/>
      <c r="L23060" s="2"/>
    </row>
    <row r="23061" spans="10:12">
      <c r="J23061" s="2"/>
      <c r="K23061" s="2"/>
      <c r="L23061" s="2"/>
    </row>
    <row r="23062" spans="10:12">
      <c r="J23062" s="2"/>
      <c r="K23062" s="2"/>
      <c r="L23062" s="2"/>
    </row>
    <row r="23063" spans="10:12">
      <c r="J23063" s="2"/>
      <c r="K23063" s="2"/>
      <c r="L23063" s="2"/>
    </row>
    <row r="23064" spans="10:12">
      <c r="J23064" s="2"/>
      <c r="K23064" s="2"/>
      <c r="L23064" s="2"/>
    </row>
    <row r="23065" spans="10:12">
      <c r="J23065" s="2"/>
      <c r="K23065" s="2"/>
      <c r="L23065" s="2"/>
    </row>
    <row r="23066" spans="10:12">
      <c r="J23066" s="2"/>
      <c r="K23066" s="2"/>
      <c r="L23066" s="2"/>
    </row>
    <row r="23067" spans="10:12">
      <c r="J23067" s="2"/>
      <c r="K23067" s="2"/>
      <c r="L23067" s="2"/>
    </row>
    <row r="23068" spans="10:12">
      <c r="J23068" s="2"/>
      <c r="K23068" s="2"/>
      <c r="L23068" s="2"/>
    </row>
    <row r="23069" spans="10:12">
      <c r="J23069" s="2"/>
      <c r="K23069" s="2"/>
      <c r="L23069" s="2"/>
    </row>
    <row r="23070" spans="10:12">
      <c r="J23070" s="2"/>
      <c r="K23070" s="2"/>
      <c r="L23070" s="2"/>
    </row>
    <row r="23071" spans="10:12">
      <c r="J23071" s="2"/>
      <c r="K23071" s="2"/>
      <c r="L23071" s="2"/>
    </row>
    <row r="23072" spans="10:12">
      <c r="J23072" s="2"/>
      <c r="K23072" s="2"/>
      <c r="L23072" s="2"/>
    </row>
    <row r="23073" spans="10:12">
      <c r="J23073" s="2"/>
      <c r="K23073" s="2"/>
      <c r="L23073" s="2"/>
    </row>
    <row r="23074" spans="10:12">
      <c r="J23074" s="2"/>
      <c r="K23074" s="2"/>
      <c r="L23074" s="2"/>
    </row>
    <row r="23075" spans="10:12">
      <c r="J23075" s="2"/>
      <c r="K23075" s="2"/>
      <c r="L23075" s="2"/>
    </row>
    <row r="23076" spans="10:12">
      <c r="J23076" s="2"/>
      <c r="K23076" s="2"/>
      <c r="L23076" s="2"/>
    </row>
    <row r="23077" spans="10:12">
      <c r="J23077" s="2"/>
      <c r="K23077" s="2"/>
      <c r="L23077" s="2"/>
    </row>
    <row r="23078" spans="10:12">
      <c r="J23078" s="2"/>
      <c r="K23078" s="2"/>
      <c r="L23078" s="2"/>
    </row>
    <row r="23079" spans="10:12">
      <c r="J23079" s="2"/>
      <c r="K23079" s="2"/>
      <c r="L23079" s="2"/>
    </row>
    <row r="23080" spans="10:12">
      <c r="J23080" s="2"/>
      <c r="K23080" s="2"/>
      <c r="L23080" s="2"/>
    </row>
    <row r="23081" spans="10:12">
      <c r="J23081" s="2"/>
      <c r="K23081" s="2"/>
      <c r="L23081" s="2"/>
    </row>
    <row r="23082" spans="10:12">
      <c r="J23082" s="2"/>
      <c r="K23082" s="2"/>
      <c r="L23082" s="2"/>
    </row>
    <row r="23083" spans="10:12">
      <c r="J23083" s="2"/>
      <c r="K23083" s="2"/>
      <c r="L23083" s="2"/>
    </row>
    <row r="23084" spans="10:12">
      <c r="J23084" s="2"/>
      <c r="K23084" s="2"/>
      <c r="L23084" s="2"/>
    </row>
    <row r="23085" spans="10:12">
      <c r="J23085" s="2"/>
      <c r="K23085" s="2"/>
      <c r="L23085" s="2"/>
    </row>
    <row r="23086" spans="10:12">
      <c r="J23086" s="2"/>
      <c r="K23086" s="2"/>
      <c r="L23086" s="2"/>
    </row>
    <row r="23087" spans="10:12">
      <c r="J23087" s="2"/>
      <c r="K23087" s="2"/>
      <c r="L23087" s="2"/>
    </row>
    <row r="23088" spans="10:12">
      <c r="J23088" s="2"/>
      <c r="K23088" s="2"/>
      <c r="L23088" s="2"/>
    </row>
    <row r="23089" spans="10:12">
      <c r="J23089" s="2"/>
      <c r="K23089" s="2"/>
      <c r="L23089" s="2"/>
    </row>
    <row r="23090" spans="10:12">
      <c r="J23090" s="2"/>
      <c r="K23090" s="2"/>
      <c r="L23090" s="2"/>
    </row>
    <row r="23091" spans="10:12">
      <c r="J23091" s="2"/>
      <c r="K23091" s="2"/>
      <c r="L23091" s="2"/>
    </row>
    <row r="23092" spans="10:12">
      <c r="J23092" s="2"/>
      <c r="K23092" s="2"/>
      <c r="L23092" s="2"/>
    </row>
    <row r="23093" spans="10:12">
      <c r="J23093" s="2"/>
      <c r="K23093" s="2"/>
      <c r="L23093" s="2"/>
    </row>
    <row r="23094" spans="10:12">
      <c r="J23094" s="2"/>
      <c r="K23094" s="2"/>
      <c r="L23094" s="2"/>
    </row>
    <row r="23095" spans="10:12">
      <c r="J23095" s="2"/>
      <c r="K23095" s="2"/>
      <c r="L23095" s="2"/>
    </row>
    <row r="23096" spans="10:12">
      <c r="J23096" s="2"/>
      <c r="K23096" s="2"/>
      <c r="L23096" s="2"/>
    </row>
    <row r="23097" spans="10:12">
      <c r="J23097" s="2"/>
      <c r="K23097" s="2"/>
      <c r="L23097" s="2"/>
    </row>
    <row r="23098" spans="10:12">
      <c r="J23098" s="2"/>
      <c r="K23098" s="2"/>
      <c r="L23098" s="2"/>
    </row>
    <row r="23099" spans="10:12">
      <c r="J23099" s="2"/>
      <c r="K23099" s="2"/>
      <c r="L23099" s="2"/>
    </row>
    <row r="23100" spans="10:12">
      <c r="J23100" s="2"/>
      <c r="K23100" s="2"/>
      <c r="L23100" s="2"/>
    </row>
    <row r="23101" spans="10:12">
      <c r="J23101" s="2"/>
      <c r="K23101" s="2"/>
      <c r="L23101" s="2"/>
    </row>
    <row r="23102" spans="10:12">
      <c r="J23102" s="2"/>
      <c r="K23102" s="2"/>
      <c r="L23102" s="2"/>
    </row>
    <row r="23103" spans="10:12">
      <c r="J23103" s="2"/>
      <c r="K23103" s="2"/>
      <c r="L23103" s="2"/>
    </row>
    <row r="23104" spans="10:12">
      <c r="J23104" s="2"/>
      <c r="K23104" s="2"/>
      <c r="L23104" s="2"/>
    </row>
    <row r="23105" spans="10:12">
      <c r="J23105" s="2"/>
      <c r="K23105" s="2"/>
      <c r="L23105" s="2"/>
    </row>
    <row r="23106" spans="10:12">
      <c r="J23106" s="2"/>
      <c r="K23106" s="2"/>
      <c r="L23106" s="2"/>
    </row>
    <row r="23107" spans="10:12">
      <c r="J23107" s="2"/>
      <c r="K23107" s="2"/>
      <c r="L23107" s="2"/>
    </row>
    <row r="23108" spans="10:12">
      <c r="J23108" s="2"/>
      <c r="K23108" s="2"/>
      <c r="L23108" s="2"/>
    </row>
    <row r="23109" spans="10:12">
      <c r="J23109" s="2"/>
      <c r="K23109" s="2"/>
      <c r="L23109" s="2"/>
    </row>
    <row r="23110" spans="10:12">
      <c r="J23110" s="2"/>
      <c r="K23110" s="2"/>
      <c r="L23110" s="2"/>
    </row>
    <row r="23111" spans="10:12">
      <c r="J23111" s="2"/>
      <c r="K23111" s="2"/>
      <c r="L23111" s="2"/>
    </row>
    <row r="23112" spans="10:12">
      <c r="J23112" s="2"/>
      <c r="K23112" s="2"/>
      <c r="L23112" s="2"/>
    </row>
    <row r="23113" spans="10:12">
      <c r="J23113" s="2"/>
      <c r="K23113" s="2"/>
      <c r="L23113" s="2"/>
    </row>
    <row r="23114" spans="10:12">
      <c r="J23114" s="2"/>
      <c r="K23114" s="2"/>
      <c r="L23114" s="2"/>
    </row>
    <row r="23115" spans="10:12">
      <c r="J23115" s="2"/>
      <c r="K23115" s="2"/>
      <c r="L23115" s="2"/>
    </row>
    <row r="23116" spans="10:12">
      <c r="J23116" s="2"/>
      <c r="K23116" s="2"/>
      <c r="L23116" s="2"/>
    </row>
    <row r="23117" spans="10:12">
      <c r="J23117" s="2"/>
      <c r="K23117" s="2"/>
      <c r="L23117" s="2"/>
    </row>
    <row r="23118" spans="10:12">
      <c r="J23118" s="2"/>
      <c r="K23118" s="2"/>
      <c r="L23118" s="2"/>
    </row>
    <row r="23119" spans="10:12">
      <c r="J23119" s="2"/>
      <c r="K23119" s="2"/>
      <c r="L23119" s="2"/>
    </row>
    <row r="23120" spans="10:12">
      <c r="J23120" s="2"/>
      <c r="K23120" s="2"/>
      <c r="L23120" s="2"/>
    </row>
    <row r="23121" spans="10:12">
      <c r="J23121" s="2"/>
      <c r="K23121" s="2"/>
      <c r="L23121" s="2"/>
    </row>
    <row r="23122" spans="10:12">
      <c r="J23122" s="2"/>
      <c r="K23122" s="2"/>
      <c r="L23122" s="2"/>
    </row>
    <row r="23123" spans="10:12">
      <c r="J23123" s="2"/>
      <c r="K23123" s="2"/>
      <c r="L23123" s="2"/>
    </row>
    <row r="23124" spans="10:12">
      <c r="J23124" s="2"/>
      <c r="K23124" s="2"/>
      <c r="L23124" s="2"/>
    </row>
    <row r="23125" spans="10:12">
      <c r="J23125" s="2"/>
      <c r="K23125" s="2"/>
      <c r="L23125" s="2"/>
    </row>
    <row r="23126" spans="10:12">
      <c r="J23126" s="2"/>
      <c r="K23126" s="2"/>
      <c r="L23126" s="2"/>
    </row>
    <row r="23127" spans="10:12">
      <c r="J23127" s="2"/>
      <c r="K23127" s="2"/>
      <c r="L23127" s="2"/>
    </row>
    <row r="23128" spans="10:12">
      <c r="J23128" s="2"/>
      <c r="K23128" s="2"/>
      <c r="L23128" s="2"/>
    </row>
    <row r="23129" spans="10:12">
      <c r="J23129" s="2"/>
      <c r="K23129" s="2"/>
      <c r="L23129" s="2"/>
    </row>
    <row r="23130" spans="10:12">
      <c r="J23130" s="2"/>
      <c r="K23130" s="2"/>
      <c r="L23130" s="2"/>
    </row>
    <row r="23131" spans="10:12">
      <c r="J23131" s="2"/>
      <c r="K23131" s="2"/>
      <c r="L23131" s="2"/>
    </row>
    <row r="23132" spans="10:12">
      <c r="J23132" s="2"/>
      <c r="K23132" s="2"/>
      <c r="L23132" s="2"/>
    </row>
    <row r="23133" spans="10:12">
      <c r="J23133" s="2"/>
      <c r="K23133" s="2"/>
      <c r="L23133" s="2"/>
    </row>
    <row r="23134" spans="10:12">
      <c r="J23134" s="2"/>
      <c r="K23134" s="2"/>
      <c r="L23134" s="2"/>
    </row>
    <row r="23135" spans="10:12">
      <c r="J23135" s="2"/>
      <c r="K23135" s="2"/>
      <c r="L23135" s="2"/>
    </row>
    <row r="23136" spans="10:12">
      <c r="J23136" s="2"/>
      <c r="K23136" s="2"/>
      <c r="L23136" s="2"/>
    </row>
    <row r="23137" spans="10:12">
      <c r="J23137" s="2"/>
      <c r="K23137" s="2"/>
      <c r="L23137" s="2"/>
    </row>
    <row r="23138" spans="10:12">
      <c r="J23138" s="2"/>
      <c r="K23138" s="2"/>
      <c r="L23138" s="2"/>
    </row>
    <row r="23139" spans="10:12">
      <c r="J23139" s="2"/>
      <c r="K23139" s="2"/>
      <c r="L23139" s="2"/>
    </row>
    <row r="23140" spans="10:12">
      <c r="J23140" s="2"/>
      <c r="K23140" s="2"/>
      <c r="L23140" s="2"/>
    </row>
    <row r="23141" spans="10:12">
      <c r="J23141" s="2"/>
      <c r="K23141" s="2"/>
      <c r="L23141" s="2"/>
    </row>
    <row r="23142" spans="10:12">
      <c r="J23142" s="2"/>
      <c r="K23142" s="2"/>
      <c r="L23142" s="2"/>
    </row>
    <row r="23143" spans="10:12">
      <c r="J23143" s="2"/>
      <c r="K23143" s="2"/>
      <c r="L23143" s="2"/>
    </row>
    <row r="23144" spans="10:12">
      <c r="J23144" s="2"/>
      <c r="K23144" s="2"/>
      <c r="L23144" s="2"/>
    </row>
    <row r="23145" spans="10:12">
      <c r="J23145" s="2"/>
      <c r="K23145" s="2"/>
      <c r="L23145" s="2"/>
    </row>
    <row r="23146" spans="10:12">
      <c r="J23146" s="2"/>
      <c r="K23146" s="2"/>
      <c r="L23146" s="2"/>
    </row>
    <row r="23147" spans="10:12">
      <c r="J23147" s="2"/>
      <c r="K23147" s="2"/>
      <c r="L23147" s="2"/>
    </row>
    <row r="23148" spans="10:12">
      <c r="J23148" s="2"/>
      <c r="K23148" s="2"/>
      <c r="L23148" s="2"/>
    </row>
    <row r="23149" spans="10:12">
      <c r="J23149" s="2"/>
      <c r="K23149" s="2"/>
      <c r="L23149" s="2"/>
    </row>
    <row r="23150" spans="10:12">
      <c r="J23150" s="2"/>
      <c r="K23150" s="2"/>
      <c r="L23150" s="2"/>
    </row>
    <row r="23151" spans="10:12">
      <c r="J23151" s="2"/>
      <c r="K23151" s="2"/>
      <c r="L23151" s="2"/>
    </row>
    <row r="23152" spans="10:12">
      <c r="J23152" s="2"/>
      <c r="K23152" s="2"/>
      <c r="L23152" s="2"/>
    </row>
    <row r="23153" spans="10:12">
      <c r="J23153" s="2"/>
      <c r="K23153" s="2"/>
      <c r="L23153" s="2"/>
    </row>
    <row r="23154" spans="10:12">
      <c r="J23154" s="2"/>
      <c r="K23154" s="2"/>
      <c r="L23154" s="2"/>
    </row>
    <row r="23155" spans="10:12">
      <c r="J23155" s="2"/>
      <c r="K23155" s="2"/>
      <c r="L23155" s="2"/>
    </row>
    <row r="23156" spans="10:12">
      <c r="J23156" s="2"/>
      <c r="K23156" s="2"/>
      <c r="L23156" s="2"/>
    </row>
    <row r="23157" spans="10:12">
      <c r="J23157" s="2"/>
      <c r="K23157" s="2"/>
      <c r="L23157" s="2"/>
    </row>
    <row r="23158" spans="10:12">
      <c r="J23158" s="2"/>
      <c r="K23158" s="2"/>
      <c r="L23158" s="2"/>
    </row>
    <row r="23159" spans="10:12">
      <c r="J23159" s="2"/>
      <c r="K23159" s="2"/>
      <c r="L23159" s="2"/>
    </row>
    <row r="23160" spans="10:12">
      <c r="J23160" s="2"/>
      <c r="K23160" s="2"/>
      <c r="L23160" s="2"/>
    </row>
    <row r="23161" spans="10:12">
      <c r="J23161" s="2"/>
      <c r="K23161" s="2"/>
      <c r="L23161" s="2"/>
    </row>
    <row r="23162" spans="10:12">
      <c r="J23162" s="2"/>
      <c r="K23162" s="2"/>
      <c r="L23162" s="2"/>
    </row>
    <row r="23163" spans="10:12">
      <c r="J23163" s="2"/>
      <c r="K23163" s="2"/>
      <c r="L23163" s="2"/>
    </row>
    <row r="23164" spans="10:12">
      <c r="J23164" s="2"/>
      <c r="K23164" s="2"/>
      <c r="L23164" s="2"/>
    </row>
    <row r="23165" spans="10:12">
      <c r="J23165" s="2"/>
      <c r="K23165" s="2"/>
      <c r="L23165" s="2"/>
    </row>
    <row r="23166" spans="10:12">
      <c r="J23166" s="2"/>
      <c r="K23166" s="2"/>
      <c r="L23166" s="2"/>
    </row>
    <row r="23167" spans="10:12">
      <c r="J23167" s="2"/>
      <c r="K23167" s="2"/>
      <c r="L23167" s="2"/>
    </row>
    <row r="23168" spans="10:12">
      <c r="J23168" s="2"/>
      <c r="K23168" s="2"/>
      <c r="L23168" s="2"/>
    </row>
    <row r="23169" spans="10:12">
      <c r="J23169" s="2"/>
      <c r="K23169" s="2"/>
      <c r="L23169" s="2"/>
    </row>
    <row r="23170" spans="10:12">
      <c r="J23170" s="2"/>
      <c r="K23170" s="2"/>
      <c r="L23170" s="2"/>
    </row>
    <row r="23171" spans="10:12">
      <c r="J23171" s="2"/>
      <c r="K23171" s="2"/>
      <c r="L23171" s="2"/>
    </row>
    <row r="23172" spans="10:12">
      <c r="J23172" s="2"/>
      <c r="K23172" s="2"/>
      <c r="L23172" s="2"/>
    </row>
    <row r="23173" spans="10:12">
      <c r="J23173" s="2"/>
      <c r="K23173" s="2"/>
      <c r="L23173" s="2"/>
    </row>
    <row r="23174" spans="10:12">
      <c r="J23174" s="2"/>
      <c r="K23174" s="2"/>
      <c r="L23174" s="2"/>
    </row>
    <row r="23175" spans="10:12">
      <c r="J23175" s="2"/>
      <c r="K23175" s="2"/>
      <c r="L23175" s="2"/>
    </row>
    <row r="23176" spans="10:12">
      <c r="J23176" s="2"/>
      <c r="K23176" s="2"/>
      <c r="L23176" s="2"/>
    </row>
    <row r="23177" spans="10:12">
      <c r="J23177" s="2"/>
      <c r="K23177" s="2"/>
      <c r="L23177" s="2"/>
    </row>
    <row r="23178" spans="10:12">
      <c r="J23178" s="2"/>
      <c r="K23178" s="2"/>
      <c r="L23178" s="2"/>
    </row>
    <row r="23179" spans="10:12">
      <c r="J23179" s="2"/>
      <c r="K23179" s="2"/>
      <c r="L23179" s="2"/>
    </row>
    <row r="23180" spans="10:12">
      <c r="J23180" s="2"/>
      <c r="K23180" s="2"/>
      <c r="L23180" s="2"/>
    </row>
    <row r="23181" spans="10:12">
      <c r="J23181" s="2"/>
      <c r="K23181" s="2"/>
      <c r="L23181" s="2"/>
    </row>
    <row r="23182" spans="10:12">
      <c r="J23182" s="2"/>
      <c r="K23182" s="2"/>
      <c r="L23182" s="2"/>
    </row>
    <row r="23183" spans="10:12">
      <c r="J23183" s="2"/>
      <c r="K23183" s="2"/>
      <c r="L23183" s="2"/>
    </row>
    <row r="23184" spans="10:12">
      <c r="J23184" s="2"/>
      <c r="K23184" s="2"/>
      <c r="L23184" s="2"/>
    </row>
    <row r="23185" spans="10:12">
      <c r="J23185" s="2"/>
      <c r="K23185" s="2"/>
      <c r="L23185" s="2"/>
    </row>
    <row r="23186" spans="10:12">
      <c r="J23186" s="2"/>
      <c r="K23186" s="2"/>
      <c r="L23186" s="2"/>
    </row>
    <row r="23187" spans="10:12">
      <c r="J23187" s="2"/>
      <c r="K23187" s="2"/>
      <c r="L23187" s="2"/>
    </row>
    <row r="23188" spans="10:12">
      <c r="J23188" s="2"/>
      <c r="K23188" s="2"/>
      <c r="L23188" s="2"/>
    </row>
    <row r="23189" spans="10:12">
      <c r="J23189" s="2"/>
      <c r="K23189" s="2"/>
      <c r="L23189" s="2"/>
    </row>
    <row r="23190" spans="10:12">
      <c r="J23190" s="2"/>
      <c r="K23190" s="2"/>
      <c r="L23190" s="2"/>
    </row>
    <row r="23191" spans="10:12">
      <c r="J23191" s="2"/>
      <c r="K23191" s="2"/>
      <c r="L23191" s="2"/>
    </row>
    <row r="23192" spans="10:12">
      <c r="J23192" s="2"/>
      <c r="K23192" s="2"/>
      <c r="L23192" s="2"/>
    </row>
    <row r="23193" spans="10:12">
      <c r="J23193" s="2"/>
      <c r="K23193" s="2"/>
      <c r="L23193" s="2"/>
    </row>
    <row r="23194" spans="10:12">
      <c r="J23194" s="2"/>
      <c r="K23194" s="2"/>
      <c r="L23194" s="2"/>
    </row>
    <row r="23195" spans="10:12">
      <c r="J23195" s="2"/>
      <c r="K23195" s="2"/>
      <c r="L23195" s="2"/>
    </row>
    <row r="23196" spans="10:12">
      <c r="J23196" s="2"/>
      <c r="K23196" s="2"/>
      <c r="L23196" s="2"/>
    </row>
    <row r="23197" spans="10:12">
      <c r="J23197" s="2"/>
      <c r="K23197" s="2"/>
      <c r="L23197" s="2"/>
    </row>
    <row r="23198" spans="10:12">
      <c r="J23198" s="2"/>
      <c r="K23198" s="2"/>
      <c r="L23198" s="2"/>
    </row>
    <row r="23199" spans="10:12">
      <c r="J23199" s="2"/>
      <c r="K23199" s="2"/>
      <c r="L23199" s="2"/>
    </row>
    <row r="23200" spans="10:12">
      <c r="J23200" s="2"/>
      <c r="K23200" s="2"/>
      <c r="L23200" s="2"/>
    </row>
    <row r="23201" spans="10:12">
      <c r="J23201" s="2"/>
      <c r="K23201" s="2"/>
      <c r="L23201" s="2"/>
    </row>
    <row r="23202" spans="10:12">
      <c r="J23202" s="2"/>
      <c r="K23202" s="2"/>
      <c r="L23202" s="2"/>
    </row>
    <row r="23203" spans="10:12">
      <c r="J23203" s="2"/>
      <c r="K23203" s="2"/>
      <c r="L23203" s="2"/>
    </row>
    <row r="23204" spans="10:12">
      <c r="J23204" s="2"/>
      <c r="K23204" s="2"/>
      <c r="L23204" s="2"/>
    </row>
    <row r="23205" spans="10:12">
      <c r="J23205" s="2"/>
      <c r="K23205" s="2"/>
      <c r="L23205" s="2"/>
    </row>
    <row r="23206" spans="10:12">
      <c r="J23206" s="2"/>
      <c r="K23206" s="2"/>
      <c r="L23206" s="2"/>
    </row>
    <row r="23207" spans="10:12">
      <c r="J23207" s="2"/>
      <c r="K23207" s="2"/>
      <c r="L23207" s="2"/>
    </row>
    <row r="23208" spans="10:12">
      <c r="J23208" s="2"/>
      <c r="K23208" s="2"/>
      <c r="L23208" s="2"/>
    </row>
    <row r="23209" spans="10:12">
      <c r="J23209" s="2"/>
      <c r="K23209" s="2"/>
      <c r="L23209" s="2"/>
    </row>
    <row r="23210" spans="10:12">
      <c r="J23210" s="2"/>
      <c r="K23210" s="2"/>
      <c r="L23210" s="2"/>
    </row>
    <row r="23211" spans="10:12">
      <c r="J23211" s="2"/>
      <c r="K23211" s="2"/>
      <c r="L23211" s="2"/>
    </row>
    <row r="23212" spans="10:12">
      <c r="J23212" s="2"/>
      <c r="K23212" s="2"/>
      <c r="L23212" s="2"/>
    </row>
    <row r="23213" spans="10:12">
      <c r="J23213" s="2"/>
      <c r="K23213" s="2"/>
      <c r="L23213" s="2"/>
    </row>
    <row r="23214" spans="10:12">
      <c r="J23214" s="2"/>
      <c r="K23214" s="2"/>
      <c r="L23214" s="2"/>
    </row>
    <row r="23215" spans="10:12">
      <c r="J23215" s="2"/>
      <c r="K23215" s="2"/>
      <c r="L23215" s="2"/>
    </row>
    <row r="23216" spans="10:12">
      <c r="J23216" s="2"/>
      <c r="K23216" s="2"/>
      <c r="L23216" s="2"/>
    </row>
    <row r="23217" spans="10:12">
      <c r="J23217" s="2"/>
      <c r="K23217" s="2"/>
      <c r="L23217" s="2"/>
    </row>
    <row r="23218" spans="10:12">
      <c r="J23218" s="2"/>
      <c r="K23218" s="2"/>
      <c r="L23218" s="2"/>
    </row>
    <row r="23219" spans="10:12">
      <c r="J23219" s="2"/>
      <c r="K23219" s="2"/>
      <c r="L23219" s="2"/>
    </row>
    <row r="23220" spans="10:12">
      <c r="J23220" s="2"/>
      <c r="K23220" s="2"/>
      <c r="L23220" s="2"/>
    </row>
    <row r="23221" spans="10:12">
      <c r="J23221" s="2"/>
      <c r="K23221" s="2"/>
      <c r="L23221" s="2"/>
    </row>
    <row r="23222" spans="10:12">
      <c r="J23222" s="2"/>
      <c r="K23222" s="2"/>
      <c r="L23222" s="2"/>
    </row>
    <row r="23223" spans="10:12">
      <c r="J23223" s="2"/>
      <c r="K23223" s="2"/>
      <c r="L23223" s="2"/>
    </row>
    <row r="23224" spans="10:12">
      <c r="J23224" s="2"/>
      <c r="K23224" s="2"/>
      <c r="L23224" s="2"/>
    </row>
    <row r="23225" spans="10:12">
      <c r="J23225" s="2"/>
      <c r="K23225" s="2"/>
      <c r="L23225" s="2"/>
    </row>
    <row r="23226" spans="10:12">
      <c r="J23226" s="2"/>
      <c r="K23226" s="2"/>
      <c r="L23226" s="2"/>
    </row>
    <row r="23227" spans="10:12">
      <c r="J23227" s="2"/>
      <c r="K23227" s="2"/>
      <c r="L23227" s="2"/>
    </row>
    <row r="23228" spans="10:12">
      <c r="J23228" s="2"/>
      <c r="K23228" s="2"/>
      <c r="L23228" s="2"/>
    </row>
    <row r="23229" spans="10:12">
      <c r="J23229" s="2"/>
      <c r="K23229" s="2"/>
      <c r="L23229" s="2"/>
    </row>
    <row r="23230" spans="10:12">
      <c r="J23230" s="2"/>
      <c r="K23230" s="2"/>
      <c r="L23230" s="2"/>
    </row>
    <row r="23231" spans="10:12">
      <c r="J23231" s="2"/>
      <c r="K23231" s="2"/>
      <c r="L23231" s="2"/>
    </row>
    <row r="23232" spans="10:12">
      <c r="J23232" s="2"/>
      <c r="K23232" s="2"/>
      <c r="L23232" s="2"/>
    </row>
    <row r="23233" spans="10:12">
      <c r="J23233" s="2"/>
      <c r="K23233" s="2"/>
      <c r="L23233" s="2"/>
    </row>
    <row r="23234" spans="10:12">
      <c r="J23234" s="2"/>
      <c r="K23234" s="2"/>
      <c r="L23234" s="2"/>
    </row>
    <row r="23235" spans="10:12">
      <c r="J23235" s="2"/>
      <c r="K23235" s="2"/>
      <c r="L23235" s="2"/>
    </row>
    <row r="23236" spans="10:12">
      <c r="J23236" s="2"/>
      <c r="K23236" s="2"/>
      <c r="L23236" s="2"/>
    </row>
    <row r="23237" spans="10:12">
      <c r="J23237" s="2"/>
      <c r="K23237" s="2"/>
      <c r="L23237" s="2"/>
    </row>
    <row r="23238" spans="10:12">
      <c r="J23238" s="2"/>
      <c r="K23238" s="2"/>
      <c r="L23238" s="2"/>
    </row>
    <row r="23239" spans="10:12">
      <c r="J23239" s="2"/>
      <c r="K23239" s="2"/>
      <c r="L23239" s="2"/>
    </row>
    <row r="23240" spans="10:12">
      <c r="J23240" s="2"/>
      <c r="K23240" s="2"/>
      <c r="L23240" s="2"/>
    </row>
    <row r="23241" spans="10:12">
      <c r="J23241" s="2"/>
      <c r="K23241" s="2"/>
      <c r="L23241" s="2"/>
    </row>
    <row r="23242" spans="10:12">
      <c r="J23242" s="2"/>
      <c r="K23242" s="2"/>
      <c r="L23242" s="2"/>
    </row>
    <row r="23243" spans="10:12">
      <c r="J23243" s="2"/>
      <c r="K23243" s="2"/>
      <c r="L23243" s="2"/>
    </row>
    <row r="23244" spans="10:12">
      <c r="J23244" s="2"/>
      <c r="K23244" s="2"/>
      <c r="L23244" s="2"/>
    </row>
    <row r="23245" spans="10:12">
      <c r="J23245" s="2"/>
      <c r="K23245" s="2"/>
      <c r="L23245" s="2"/>
    </row>
    <row r="23246" spans="10:12">
      <c r="J23246" s="2"/>
      <c r="K23246" s="2"/>
      <c r="L23246" s="2"/>
    </row>
    <row r="23247" spans="10:12">
      <c r="J23247" s="2"/>
      <c r="K23247" s="2"/>
      <c r="L23247" s="2"/>
    </row>
    <row r="23248" spans="10:12">
      <c r="J23248" s="2"/>
      <c r="K23248" s="2"/>
      <c r="L23248" s="2"/>
    </row>
    <row r="23249" spans="10:12">
      <c r="J23249" s="2"/>
      <c r="K23249" s="2"/>
      <c r="L23249" s="2"/>
    </row>
    <row r="23250" spans="10:12">
      <c r="J23250" s="2"/>
      <c r="K23250" s="2"/>
      <c r="L23250" s="2"/>
    </row>
    <row r="23251" spans="10:12">
      <c r="J23251" s="2"/>
      <c r="K23251" s="2"/>
      <c r="L23251" s="2"/>
    </row>
    <row r="23252" spans="10:12">
      <c r="J23252" s="2"/>
      <c r="K23252" s="2"/>
      <c r="L23252" s="2"/>
    </row>
    <row r="23253" spans="10:12">
      <c r="J23253" s="2"/>
      <c r="K23253" s="2"/>
      <c r="L23253" s="2"/>
    </row>
    <row r="23254" spans="10:12">
      <c r="J23254" s="2"/>
      <c r="K23254" s="2"/>
      <c r="L23254" s="2"/>
    </row>
    <row r="23255" spans="10:12">
      <c r="J23255" s="2"/>
      <c r="K23255" s="2"/>
      <c r="L23255" s="2"/>
    </row>
    <row r="23256" spans="10:12">
      <c r="J23256" s="2"/>
      <c r="K23256" s="2"/>
      <c r="L23256" s="2"/>
    </row>
    <row r="23257" spans="10:12">
      <c r="J23257" s="2"/>
      <c r="K23257" s="2"/>
      <c r="L23257" s="2"/>
    </row>
    <row r="23258" spans="10:12">
      <c r="J23258" s="2"/>
      <c r="K23258" s="2"/>
      <c r="L23258" s="2"/>
    </row>
    <row r="23259" spans="10:12">
      <c r="J23259" s="2"/>
      <c r="K23259" s="2"/>
      <c r="L23259" s="2"/>
    </row>
    <row r="23260" spans="10:12">
      <c r="J23260" s="2"/>
      <c r="K23260" s="2"/>
      <c r="L23260" s="2"/>
    </row>
    <row r="23261" spans="10:12">
      <c r="J23261" s="2"/>
      <c r="K23261" s="2"/>
      <c r="L23261" s="2"/>
    </row>
    <row r="23262" spans="10:12">
      <c r="J23262" s="2"/>
      <c r="K23262" s="2"/>
      <c r="L23262" s="2"/>
    </row>
    <row r="23263" spans="10:12">
      <c r="J23263" s="2"/>
      <c r="K23263" s="2"/>
      <c r="L23263" s="2"/>
    </row>
    <row r="23264" spans="10:12">
      <c r="J23264" s="2"/>
      <c r="K23264" s="2"/>
      <c r="L23264" s="2"/>
    </row>
    <row r="23265" spans="10:12">
      <c r="J23265" s="2"/>
      <c r="K23265" s="2"/>
      <c r="L23265" s="2"/>
    </row>
    <row r="23266" spans="10:12">
      <c r="J23266" s="2"/>
      <c r="K23266" s="2"/>
      <c r="L23266" s="2"/>
    </row>
    <row r="23267" spans="10:12">
      <c r="J23267" s="2"/>
      <c r="K23267" s="2"/>
      <c r="L23267" s="2"/>
    </row>
    <row r="23268" spans="10:12">
      <c r="J23268" s="2"/>
      <c r="K23268" s="2"/>
      <c r="L23268" s="2"/>
    </row>
    <row r="23269" spans="10:12">
      <c r="J23269" s="2"/>
      <c r="K23269" s="2"/>
      <c r="L23269" s="2"/>
    </row>
    <row r="23270" spans="10:12">
      <c r="J23270" s="2"/>
      <c r="K23270" s="2"/>
      <c r="L23270" s="2"/>
    </row>
    <row r="23271" spans="10:12">
      <c r="J23271" s="2"/>
      <c r="K23271" s="2"/>
      <c r="L23271" s="2"/>
    </row>
    <row r="23272" spans="10:12">
      <c r="J23272" s="2"/>
      <c r="K23272" s="2"/>
      <c r="L23272" s="2"/>
    </row>
    <row r="23273" spans="10:12">
      <c r="J23273" s="2"/>
      <c r="K23273" s="2"/>
      <c r="L23273" s="2"/>
    </row>
    <row r="23274" spans="10:12">
      <c r="J23274" s="2"/>
      <c r="K23274" s="2"/>
      <c r="L23274" s="2"/>
    </row>
    <row r="23275" spans="10:12">
      <c r="J23275" s="2"/>
      <c r="K23275" s="2"/>
      <c r="L23275" s="2"/>
    </row>
    <row r="23276" spans="10:12">
      <c r="J23276" s="2"/>
      <c r="K23276" s="2"/>
      <c r="L23276" s="2"/>
    </row>
    <row r="23277" spans="10:12">
      <c r="J23277" s="2"/>
      <c r="K23277" s="2"/>
      <c r="L23277" s="2"/>
    </row>
    <row r="23278" spans="10:12">
      <c r="J23278" s="2"/>
      <c r="K23278" s="2"/>
      <c r="L23278" s="2"/>
    </row>
    <row r="23279" spans="10:12">
      <c r="J23279" s="2"/>
      <c r="K23279" s="2"/>
      <c r="L23279" s="2"/>
    </row>
    <row r="23280" spans="10:12">
      <c r="J23280" s="2"/>
      <c r="K23280" s="2"/>
      <c r="L23280" s="2"/>
    </row>
    <row r="23281" spans="10:12">
      <c r="J23281" s="2"/>
      <c r="K23281" s="2"/>
      <c r="L23281" s="2"/>
    </row>
    <row r="23282" spans="10:12">
      <c r="J23282" s="2"/>
      <c r="K23282" s="2"/>
      <c r="L23282" s="2"/>
    </row>
    <row r="23283" spans="10:12">
      <c r="J23283" s="2"/>
      <c r="K23283" s="2"/>
      <c r="L23283" s="2"/>
    </row>
    <row r="23284" spans="10:12">
      <c r="J23284" s="2"/>
      <c r="K23284" s="2"/>
      <c r="L23284" s="2"/>
    </row>
    <row r="23285" spans="10:12">
      <c r="J23285" s="2"/>
      <c r="K23285" s="2"/>
      <c r="L23285" s="2"/>
    </row>
    <row r="23286" spans="10:12">
      <c r="J23286" s="2"/>
      <c r="K23286" s="2"/>
      <c r="L23286" s="2"/>
    </row>
    <row r="23287" spans="10:12">
      <c r="J23287" s="2"/>
      <c r="K23287" s="2"/>
      <c r="L23287" s="2"/>
    </row>
    <row r="23288" spans="10:12">
      <c r="J23288" s="2"/>
      <c r="K23288" s="2"/>
      <c r="L23288" s="2"/>
    </row>
    <row r="23289" spans="10:12">
      <c r="J23289" s="2"/>
      <c r="K23289" s="2"/>
      <c r="L23289" s="2"/>
    </row>
    <row r="23290" spans="10:12">
      <c r="J23290" s="2"/>
      <c r="K23290" s="2"/>
      <c r="L23290" s="2"/>
    </row>
    <row r="23291" spans="10:12">
      <c r="J23291" s="2"/>
      <c r="K23291" s="2"/>
      <c r="L23291" s="2"/>
    </row>
    <row r="23292" spans="10:12">
      <c r="J23292" s="2"/>
      <c r="K23292" s="2"/>
      <c r="L23292" s="2"/>
    </row>
    <row r="23293" spans="10:12">
      <c r="J23293" s="2"/>
      <c r="K23293" s="2"/>
      <c r="L23293" s="2"/>
    </row>
    <row r="23294" spans="10:12">
      <c r="J23294" s="2"/>
      <c r="K23294" s="2"/>
      <c r="L23294" s="2"/>
    </row>
    <row r="23295" spans="10:12">
      <c r="J23295" s="2"/>
      <c r="K23295" s="2"/>
      <c r="L23295" s="2"/>
    </row>
    <row r="23296" spans="10:12">
      <c r="J23296" s="2"/>
      <c r="K23296" s="2"/>
      <c r="L23296" s="2"/>
    </row>
    <row r="23297" spans="10:12">
      <c r="J23297" s="2"/>
      <c r="K23297" s="2"/>
      <c r="L23297" s="2"/>
    </row>
    <row r="23298" spans="10:12">
      <c r="J23298" s="2"/>
      <c r="K23298" s="2"/>
      <c r="L23298" s="2"/>
    </row>
    <row r="23299" spans="10:12">
      <c r="J23299" s="2"/>
      <c r="K23299" s="2"/>
      <c r="L23299" s="2"/>
    </row>
    <row r="23300" spans="10:12">
      <c r="J23300" s="2"/>
      <c r="K23300" s="2"/>
      <c r="L23300" s="2"/>
    </row>
    <row r="23301" spans="10:12">
      <c r="J23301" s="2"/>
      <c r="K23301" s="2"/>
      <c r="L23301" s="2"/>
    </row>
    <row r="23302" spans="10:12">
      <c r="J23302" s="2"/>
      <c r="K23302" s="2"/>
      <c r="L23302" s="2"/>
    </row>
    <row r="23303" spans="10:12">
      <c r="J23303" s="2"/>
      <c r="K23303" s="2"/>
      <c r="L23303" s="2"/>
    </row>
    <row r="23304" spans="10:12">
      <c r="J23304" s="2"/>
      <c r="K23304" s="2"/>
      <c r="L23304" s="2"/>
    </row>
    <row r="23305" spans="10:12">
      <c r="J23305" s="2"/>
      <c r="K23305" s="2"/>
      <c r="L23305" s="2"/>
    </row>
    <row r="23306" spans="10:12">
      <c r="J23306" s="2"/>
      <c r="K23306" s="2"/>
      <c r="L23306" s="2"/>
    </row>
    <row r="23307" spans="10:12">
      <c r="J23307" s="2"/>
      <c r="K23307" s="2"/>
      <c r="L23307" s="2"/>
    </row>
    <row r="23308" spans="10:12">
      <c r="J23308" s="2"/>
      <c r="K23308" s="2"/>
      <c r="L23308" s="2"/>
    </row>
    <row r="23309" spans="10:12">
      <c r="J23309" s="2"/>
      <c r="K23309" s="2"/>
      <c r="L23309" s="2"/>
    </row>
    <row r="23310" spans="10:12">
      <c r="J23310" s="2"/>
      <c r="K23310" s="2"/>
      <c r="L23310" s="2"/>
    </row>
    <row r="23311" spans="10:12">
      <c r="J23311" s="2"/>
      <c r="K23311" s="2"/>
      <c r="L23311" s="2"/>
    </row>
    <row r="23312" spans="10:12">
      <c r="J23312" s="2"/>
      <c r="K23312" s="2"/>
      <c r="L23312" s="2"/>
    </row>
    <row r="23313" spans="10:12">
      <c r="J23313" s="2"/>
      <c r="K23313" s="2"/>
      <c r="L23313" s="2"/>
    </row>
    <row r="23314" spans="10:12">
      <c r="J23314" s="2"/>
      <c r="K23314" s="2"/>
      <c r="L23314" s="2"/>
    </row>
    <row r="23315" spans="10:12">
      <c r="J23315" s="2"/>
      <c r="K23315" s="2"/>
      <c r="L23315" s="2"/>
    </row>
    <row r="23316" spans="10:12">
      <c r="J23316" s="2"/>
      <c r="K23316" s="2"/>
      <c r="L23316" s="2"/>
    </row>
    <row r="23317" spans="10:12">
      <c r="J23317" s="2"/>
      <c r="K23317" s="2"/>
      <c r="L23317" s="2"/>
    </row>
    <row r="23318" spans="10:12">
      <c r="J23318" s="2"/>
      <c r="K23318" s="2"/>
      <c r="L23318" s="2"/>
    </row>
    <row r="23319" spans="10:12">
      <c r="J23319" s="2"/>
      <c r="K23319" s="2"/>
      <c r="L23319" s="2"/>
    </row>
    <row r="23320" spans="10:12">
      <c r="J23320" s="2"/>
      <c r="K23320" s="2"/>
      <c r="L23320" s="2"/>
    </row>
    <row r="23321" spans="10:12">
      <c r="J23321" s="2"/>
      <c r="K23321" s="2"/>
      <c r="L23321" s="2"/>
    </row>
    <row r="23322" spans="10:12">
      <c r="J23322" s="2"/>
      <c r="K23322" s="2"/>
      <c r="L23322" s="2"/>
    </row>
    <row r="23323" spans="10:12">
      <c r="J23323" s="2"/>
      <c r="K23323" s="2"/>
      <c r="L23323" s="2"/>
    </row>
    <row r="23324" spans="10:12">
      <c r="J23324" s="2"/>
      <c r="K23324" s="2"/>
      <c r="L23324" s="2"/>
    </row>
    <row r="23325" spans="10:12">
      <c r="J23325" s="2"/>
      <c r="K23325" s="2"/>
      <c r="L23325" s="2"/>
    </row>
    <row r="23326" spans="10:12">
      <c r="J23326" s="2"/>
      <c r="K23326" s="2"/>
      <c r="L23326" s="2"/>
    </row>
    <row r="23327" spans="10:12">
      <c r="J23327" s="2"/>
      <c r="K23327" s="2"/>
      <c r="L23327" s="2"/>
    </row>
    <row r="23328" spans="10:12">
      <c r="J23328" s="2"/>
      <c r="K23328" s="2"/>
      <c r="L23328" s="2"/>
    </row>
    <row r="23329" spans="10:12">
      <c r="J23329" s="2"/>
      <c r="K23329" s="2"/>
      <c r="L23329" s="2"/>
    </row>
    <row r="23330" spans="10:12">
      <c r="J23330" s="2"/>
      <c r="K23330" s="2"/>
      <c r="L23330" s="2"/>
    </row>
    <row r="23331" spans="10:12">
      <c r="J23331" s="2"/>
      <c r="K23331" s="2"/>
      <c r="L23331" s="2"/>
    </row>
    <row r="23332" spans="10:12">
      <c r="J23332" s="2"/>
      <c r="K23332" s="2"/>
      <c r="L23332" s="2"/>
    </row>
    <row r="23333" spans="10:12">
      <c r="J23333" s="2"/>
      <c r="K23333" s="2"/>
      <c r="L23333" s="2"/>
    </row>
    <row r="23334" spans="10:12">
      <c r="J23334" s="2"/>
      <c r="K23334" s="2"/>
      <c r="L23334" s="2"/>
    </row>
    <row r="23335" spans="10:12">
      <c r="J23335" s="2"/>
      <c r="K23335" s="2"/>
      <c r="L23335" s="2"/>
    </row>
    <row r="23336" spans="10:12">
      <c r="J23336" s="2"/>
      <c r="K23336" s="2"/>
      <c r="L23336" s="2"/>
    </row>
    <row r="23337" spans="10:12">
      <c r="J23337" s="2"/>
      <c r="K23337" s="2"/>
      <c r="L23337" s="2"/>
    </row>
    <row r="23338" spans="10:12">
      <c r="J23338" s="2"/>
      <c r="K23338" s="2"/>
      <c r="L23338" s="2"/>
    </row>
    <row r="23339" spans="10:12">
      <c r="J23339" s="2"/>
      <c r="K23339" s="2"/>
      <c r="L23339" s="2"/>
    </row>
    <row r="23340" spans="10:12">
      <c r="J23340" s="2"/>
      <c r="K23340" s="2"/>
      <c r="L23340" s="2"/>
    </row>
    <row r="23341" spans="10:12">
      <c r="J23341" s="2"/>
      <c r="K23341" s="2"/>
      <c r="L23341" s="2"/>
    </row>
    <row r="23342" spans="10:12">
      <c r="J23342" s="2"/>
      <c r="K23342" s="2"/>
      <c r="L23342" s="2"/>
    </row>
    <row r="23343" spans="10:12">
      <c r="J23343" s="2"/>
      <c r="K23343" s="2"/>
      <c r="L23343" s="2"/>
    </row>
    <row r="23344" spans="10:12">
      <c r="J23344" s="2"/>
      <c r="K23344" s="2"/>
      <c r="L23344" s="2"/>
    </row>
    <row r="23345" spans="10:12">
      <c r="J23345" s="2"/>
      <c r="K23345" s="2"/>
      <c r="L23345" s="2"/>
    </row>
    <row r="23346" spans="10:12">
      <c r="J23346" s="2"/>
      <c r="K23346" s="2"/>
      <c r="L23346" s="2"/>
    </row>
    <row r="23347" spans="10:12">
      <c r="J23347" s="2"/>
      <c r="K23347" s="2"/>
      <c r="L23347" s="2"/>
    </row>
    <row r="23348" spans="10:12">
      <c r="J23348" s="2"/>
      <c r="K23348" s="2"/>
      <c r="L23348" s="2"/>
    </row>
    <row r="23349" spans="10:12">
      <c r="J23349" s="2"/>
      <c r="K23349" s="2"/>
      <c r="L23349" s="2"/>
    </row>
    <row r="23350" spans="10:12">
      <c r="J23350" s="2"/>
      <c r="K23350" s="2"/>
      <c r="L23350" s="2"/>
    </row>
    <row r="23351" spans="10:12">
      <c r="J23351" s="2"/>
      <c r="K23351" s="2"/>
      <c r="L23351" s="2"/>
    </row>
    <row r="23352" spans="10:12">
      <c r="J23352" s="2"/>
      <c r="K23352" s="2"/>
      <c r="L23352" s="2"/>
    </row>
    <row r="23353" spans="10:12">
      <c r="J23353" s="2"/>
      <c r="K23353" s="2"/>
      <c r="L23353" s="2"/>
    </row>
    <row r="23354" spans="10:12">
      <c r="J23354" s="2"/>
      <c r="K23354" s="2"/>
      <c r="L23354" s="2"/>
    </row>
    <row r="23355" spans="10:12">
      <c r="J23355" s="2"/>
      <c r="K23355" s="2"/>
      <c r="L23355" s="2"/>
    </row>
    <row r="23356" spans="10:12">
      <c r="J23356" s="2"/>
      <c r="K23356" s="2"/>
      <c r="L23356" s="2"/>
    </row>
    <row r="23357" spans="10:12">
      <c r="J23357" s="2"/>
      <c r="K23357" s="2"/>
      <c r="L23357" s="2"/>
    </row>
    <row r="23358" spans="10:12">
      <c r="J23358" s="2"/>
      <c r="K23358" s="2"/>
      <c r="L23358" s="2"/>
    </row>
    <row r="23359" spans="10:12">
      <c r="J23359" s="2"/>
      <c r="K23359" s="2"/>
      <c r="L23359" s="2"/>
    </row>
    <row r="23360" spans="10:12">
      <c r="J23360" s="2"/>
      <c r="K23360" s="2"/>
      <c r="L23360" s="2"/>
    </row>
    <row r="23361" spans="10:12">
      <c r="J23361" s="2"/>
      <c r="K23361" s="2"/>
      <c r="L23361" s="2"/>
    </row>
    <row r="23362" spans="10:12">
      <c r="J23362" s="2"/>
      <c r="K23362" s="2"/>
      <c r="L23362" s="2"/>
    </row>
    <row r="23363" spans="10:12">
      <c r="J23363" s="2"/>
      <c r="K23363" s="2"/>
      <c r="L23363" s="2"/>
    </row>
    <row r="23364" spans="10:12">
      <c r="J23364" s="2"/>
      <c r="K23364" s="2"/>
      <c r="L23364" s="2"/>
    </row>
    <row r="23365" spans="10:12">
      <c r="J23365" s="2"/>
      <c r="K23365" s="2"/>
      <c r="L23365" s="2"/>
    </row>
    <row r="23366" spans="10:12">
      <c r="J23366" s="2"/>
      <c r="K23366" s="2"/>
      <c r="L23366" s="2"/>
    </row>
    <row r="23367" spans="10:12">
      <c r="J23367" s="2"/>
      <c r="K23367" s="2"/>
      <c r="L23367" s="2"/>
    </row>
    <row r="23368" spans="10:12">
      <c r="J23368" s="2"/>
      <c r="K23368" s="2"/>
      <c r="L23368" s="2"/>
    </row>
    <row r="23369" spans="10:12">
      <c r="J23369" s="2"/>
      <c r="K23369" s="2"/>
      <c r="L23369" s="2"/>
    </row>
    <row r="23370" spans="10:12">
      <c r="J23370" s="2"/>
      <c r="K23370" s="2"/>
      <c r="L23370" s="2"/>
    </row>
    <row r="23371" spans="10:12">
      <c r="J23371" s="2"/>
      <c r="K23371" s="2"/>
      <c r="L23371" s="2"/>
    </row>
    <row r="23372" spans="10:12">
      <c r="J23372" s="2"/>
      <c r="K23372" s="2"/>
      <c r="L23372" s="2"/>
    </row>
    <row r="23373" spans="10:12">
      <c r="J23373" s="2"/>
      <c r="K23373" s="2"/>
      <c r="L23373" s="2"/>
    </row>
    <row r="23374" spans="10:12">
      <c r="J23374" s="2"/>
      <c r="K23374" s="2"/>
      <c r="L23374" s="2"/>
    </row>
    <row r="23375" spans="10:12">
      <c r="J23375" s="2"/>
      <c r="K23375" s="2"/>
      <c r="L23375" s="2"/>
    </row>
    <row r="23376" spans="10:12">
      <c r="J23376" s="2"/>
      <c r="K23376" s="2"/>
      <c r="L23376" s="2"/>
    </row>
    <row r="23377" spans="10:12">
      <c r="J23377" s="2"/>
      <c r="K23377" s="2"/>
      <c r="L23377" s="2"/>
    </row>
    <row r="23378" spans="10:12">
      <c r="J23378" s="2"/>
      <c r="K23378" s="2"/>
      <c r="L23378" s="2"/>
    </row>
    <row r="23379" spans="10:12">
      <c r="J23379" s="2"/>
      <c r="K23379" s="2"/>
      <c r="L23379" s="2"/>
    </row>
    <row r="23380" spans="10:12">
      <c r="J23380" s="2"/>
      <c r="K23380" s="2"/>
      <c r="L23380" s="2"/>
    </row>
    <row r="23381" spans="10:12">
      <c r="J23381" s="2"/>
      <c r="K23381" s="2"/>
      <c r="L23381" s="2"/>
    </row>
    <row r="23382" spans="10:12">
      <c r="J23382" s="2"/>
      <c r="K23382" s="2"/>
      <c r="L23382" s="2"/>
    </row>
    <row r="23383" spans="10:12">
      <c r="J23383" s="2"/>
      <c r="K23383" s="2"/>
      <c r="L23383" s="2"/>
    </row>
    <row r="23384" spans="10:12">
      <c r="J23384" s="2"/>
      <c r="K23384" s="2"/>
      <c r="L23384" s="2"/>
    </row>
    <row r="23385" spans="10:12">
      <c r="J23385" s="2"/>
      <c r="K23385" s="2"/>
      <c r="L23385" s="2"/>
    </row>
    <row r="23386" spans="10:12">
      <c r="J23386" s="2"/>
      <c r="K23386" s="2"/>
      <c r="L23386" s="2"/>
    </row>
    <row r="23387" spans="10:12">
      <c r="J23387" s="2"/>
      <c r="K23387" s="2"/>
      <c r="L23387" s="2"/>
    </row>
    <row r="23388" spans="10:12">
      <c r="J23388" s="2"/>
      <c r="K23388" s="2"/>
      <c r="L23388" s="2"/>
    </row>
    <row r="23389" spans="10:12">
      <c r="J23389" s="2"/>
      <c r="K23389" s="2"/>
      <c r="L23389" s="2"/>
    </row>
    <row r="23390" spans="10:12">
      <c r="J23390" s="2"/>
      <c r="K23390" s="2"/>
      <c r="L23390" s="2"/>
    </row>
    <row r="23391" spans="10:12">
      <c r="J23391" s="2"/>
      <c r="K23391" s="2"/>
      <c r="L23391" s="2"/>
    </row>
    <row r="23392" spans="10:12">
      <c r="J23392" s="2"/>
      <c r="K23392" s="2"/>
      <c r="L23392" s="2"/>
    </row>
    <row r="23393" spans="10:12">
      <c r="J23393" s="2"/>
      <c r="K23393" s="2"/>
      <c r="L23393" s="2"/>
    </row>
    <row r="23394" spans="10:12">
      <c r="J23394" s="2"/>
      <c r="K23394" s="2"/>
      <c r="L23394" s="2"/>
    </row>
    <row r="23395" spans="10:12">
      <c r="J23395" s="2"/>
      <c r="K23395" s="2"/>
      <c r="L23395" s="2"/>
    </row>
    <row r="23396" spans="10:12">
      <c r="J23396" s="2"/>
      <c r="K23396" s="2"/>
      <c r="L23396" s="2"/>
    </row>
    <row r="23397" spans="10:12">
      <c r="J23397" s="2"/>
      <c r="K23397" s="2"/>
      <c r="L23397" s="2"/>
    </row>
    <row r="23398" spans="10:12">
      <c r="J23398" s="2"/>
      <c r="K23398" s="2"/>
      <c r="L23398" s="2"/>
    </row>
    <row r="23399" spans="10:12">
      <c r="J23399" s="2"/>
      <c r="K23399" s="2"/>
      <c r="L23399" s="2"/>
    </row>
    <row r="23400" spans="10:12">
      <c r="J23400" s="2"/>
      <c r="K23400" s="2"/>
      <c r="L23400" s="2"/>
    </row>
    <row r="23401" spans="10:12">
      <c r="J23401" s="2"/>
      <c r="K23401" s="2"/>
      <c r="L23401" s="2"/>
    </row>
    <row r="23402" spans="10:12">
      <c r="J23402" s="2"/>
      <c r="K23402" s="2"/>
      <c r="L23402" s="2"/>
    </row>
    <row r="23403" spans="10:12">
      <c r="J23403" s="2"/>
      <c r="K23403" s="2"/>
      <c r="L23403" s="2"/>
    </row>
    <row r="23404" spans="10:12">
      <c r="J23404" s="2"/>
      <c r="K23404" s="2"/>
      <c r="L23404" s="2"/>
    </row>
    <row r="23405" spans="10:12">
      <c r="J23405" s="2"/>
      <c r="K23405" s="2"/>
      <c r="L23405" s="2"/>
    </row>
    <row r="23406" spans="10:12">
      <c r="J23406" s="2"/>
      <c r="K23406" s="2"/>
      <c r="L23406" s="2"/>
    </row>
    <row r="23407" spans="10:12">
      <c r="J23407" s="2"/>
      <c r="K23407" s="2"/>
      <c r="L23407" s="2"/>
    </row>
    <row r="23408" spans="10:12">
      <c r="J23408" s="2"/>
      <c r="K23408" s="2"/>
      <c r="L23408" s="2"/>
    </row>
    <row r="23409" spans="10:12">
      <c r="J23409" s="2"/>
      <c r="K23409" s="2"/>
      <c r="L23409" s="2"/>
    </row>
    <row r="23410" spans="10:12">
      <c r="J23410" s="2"/>
      <c r="K23410" s="2"/>
      <c r="L23410" s="2"/>
    </row>
    <row r="23411" spans="10:12">
      <c r="J23411" s="2"/>
      <c r="K23411" s="2"/>
      <c r="L23411" s="2"/>
    </row>
    <row r="23412" spans="10:12">
      <c r="J23412" s="2"/>
      <c r="K23412" s="2"/>
      <c r="L23412" s="2"/>
    </row>
    <row r="23413" spans="10:12">
      <c r="J23413" s="2"/>
      <c r="K23413" s="2"/>
      <c r="L23413" s="2"/>
    </row>
    <row r="23414" spans="10:12">
      <c r="J23414" s="2"/>
      <c r="K23414" s="2"/>
      <c r="L23414" s="2"/>
    </row>
    <row r="23415" spans="10:12">
      <c r="J23415" s="2"/>
      <c r="K23415" s="2"/>
      <c r="L23415" s="2"/>
    </row>
    <row r="23416" spans="10:12">
      <c r="J23416" s="2"/>
      <c r="K23416" s="2"/>
      <c r="L23416" s="2"/>
    </row>
    <row r="23417" spans="10:12">
      <c r="J23417" s="2"/>
      <c r="K23417" s="2"/>
      <c r="L23417" s="2"/>
    </row>
    <row r="23418" spans="10:12">
      <c r="J23418" s="2"/>
      <c r="K23418" s="2"/>
      <c r="L23418" s="2"/>
    </row>
    <row r="23419" spans="10:12">
      <c r="J23419" s="2"/>
      <c r="K23419" s="2"/>
      <c r="L23419" s="2"/>
    </row>
    <row r="23420" spans="10:12">
      <c r="J23420" s="2"/>
      <c r="K23420" s="2"/>
      <c r="L23420" s="2"/>
    </row>
    <row r="23421" spans="10:12">
      <c r="J23421" s="2"/>
      <c r="K23421" s="2"/>
      <c r="L23421" s="2"/>
    </row>
    <row r="23422" spans="10:12">
      <c r="J23422" s="2"/>
      <c r="K23422" s="2"/>
      <c r="L23422" s="2"/>
    </row>
    <row r="23423" spans="10:12">
      <c r="J23423" s="2"/>
      <c r="K23423" s="2"/>
      <c r="L23423" s="2"/>
    </row>
    <row r="23424" spans="10:12">
      <c r="J23424" s="2"/>
      <c r="K23424" s="2"/>
      <c r="L23424" s="2"/>
    </row>
    <row r="23425" spans="10:12">
      <c r="J23425" s="2"/>
      <c r="K23425" s="2"/>
      <c r="L23425" s="2"/>
    </row>
    <row r="23426" spans="10:12">
      <c r="J23426" s="2"/>
      <c r="K23426" s="2"/>
      <c r="L23426" s="2"/>
    </row>
    <row r="23427" spans="10:12">
      <c r="J23427" s="2"/>
      <c r="K23427" s="2"/>
      <c r="L23427" s="2"/>
    </row>
    <row r="23428" spans="10:12">
      <c r="J23428" s="2"/>
      <c r="K23428" s="2"/>
      <c r="L23428" s="2"/>
    </row>
    <row r="23429" spans="10:12">
      <c r="J23429" s="2"/>
      <c r="K23429" s="2"/>
      <c r="L23429" s="2"/>
    </row>
    <row r="23430" spans="10:12">
      <c r="J23430" s="2"/>
      <c r="K23430" s="2"/>
      <c r="L23430" s="2"/>
    </row>
    <row r="23431" spans="10:12">
      <c r="J23431" s="2"/>
      <c r="K23431" s="2"/>
      <c r="L23431" s="2"/>
    </row>
    <row r="23432" spans="10:12">
      <c r="J23432" s="2"/>
      <c r="K23432" s="2"/>
      <c r="L23432" s="2"/>
    </row>
    <row r="23433" spans="10:12">
      <c r="J23433" s="2"/>
      <c r="K23433" s="2"/>
      <c r="L23433" s="2"/>
    </row>
    <row r="23434" spans="10:12">
      <c r="J23434" s="2"/>
      <c r="K23434" s="2"/>
      <c r="L23434" s="2"/>
    </row>
    <row r="23435" spans="10:12">
      <c r="J23435" s="2"/>
      <c r="K23435" s="2"/>
      <c r="L23435" s="2"/>
    </row>
    <row r="23436" spans="10:12">
      <c r="J23436" s="2"/>
      <c r="K23436" s="2"/>
      <c r="L23436" s="2"/>
    </row>
    <row r="23437" spans="10:12">
      <c r="J23437" s="2"/>
      <c r="K23437" s="2"/>
      <c r="L23437" s="2"/>
    </row>
    <row r="23438" spans="10:12">
      <c r="J23438" s="2"/>
      <c r="K23438" s="2"/>
      <c r="L23438" s="2"/>
    </row>
    <row r="23439" spans="10:12">
      <c r="J23439" s="2"/>
      <c r="K23439" s="2"/>
      <c r="L23439" s="2"/>
    </row>
    <row r="23440" spans="10:12">
      <c r="J23440" s="2"/>
      <c r="K23440" s="2"/>
      <c r="L23440" s="2"/>
    </row>
    <row r="23441" spans="10:12">
      <c r="J23441" s="2"/>
      <c r="K23441" s="2"/>
      <c r="L23441" s="2"/>
    </row>
    <row r="23442" spans="10:12">
      <c r="J23442" s="2"/>
      <c r="K23442" s="2"/>
      <c r="L23442" s="2"/>
    </row>
    <row r="23443" spans="10:12">
      <c r="J23443" s="2"/>
      <c r="K23443" s="2"/>
      <c r="L23443" s="2"/>
    </row>
    <row r="23444" spans="10:12">
      <c r="J23444" s="2"/>
      <c r="K23444" s="2"/>
      <c r="L23444" s="2"/>
    </row>
    <row r="23445" spans="10:12">
      <c r="J23445" s="2"/>
      <c r="K23445" s="2"/>
      <c r="L23445" s="2"/>
    </row>
    <row r="23446" spans="10:12">
      <c r="J23446" s="2"/>
      <c r="K23446" s="2"/>
      <c r="L23446" s="2"/>
    </row>
    <row r="23447" spans="10:12">
      <c r="J23447" s="2"/>
      <c r="K23447" s="2"/>
      <c r="L23447" s="2"/>
    </row>
    <row r="23448" spans="10:12">
      <c r="J23448" s="2"/>
      <c r="K23448" s="2"/>
      <c r="L23448" s="2"/>
    </row>
    <row r="23449" spans="10:12">
      <c r="J23449" s="2"/>
      <c r="K23449" s="2"/>
      <c r="L23449" s="2"/>
    </row>
    <row r="23450" spans="10:12">
      <c r="J23450" s="2"/>
      <c r="K23450" s="2"/>
      <c r="L23450" s="2"/>
    </row>
    <row r="23451" spans="10:12">
      <c r="J23451" s="2"/>
      <c r="K23451" s="2"/>
      <c r="L23451" s="2"/>
    </row>
    <row r="23452" spans="10:12">
      <c r="J23452" s="2"/>
      <c r="K23452" s="2"/>
      <c r="L23452" s="2"/>
    </row>
    <row r="23453" spans="10:12">
      <c r="J23453" s="2"/>
      <c r="K23453" s="2"/>
      <c r="L23453" s="2"/>
    </row>
    <row r="23454" spans="10:12">
      <c r="J23454" s="2"/>
      <c r="K23454" s="2"/>
      <c r="L23454" s="2"/>
    </row>
    <row r="23455" spans="10:12">
      <c r="J23455" s="2"/>
      <c r="K23455" s="2"/>
      <c r="L23455" s="2"/>
    </row>
    <row r="23456" spans="10:12">
      <c r="J23456" s="2"/>
      <c r="K23456" s="2"/>
      <c r="L23456" s="2"/>
    </row>
    <row r="23457" spans="10:12">
      <c r="J23457" s="2"/>
      <c r="K23457" s="2"/>
      <c r="L23457" s="2"/>
    </row>
    <row r="23458" spans="10:12">
      <c r="J23458" s="2"/>
      <c r="K23458" s="2"/>
      <c r="L23458" s="2"/>
    </row>
    <row r="23459" spans="10:12">
      <c r="J23459" s="2"/>
      <c r="K23459" s="2"/>
      <c r="L23459" s="2"/>
    </row>
    <row r="23460" spans="10:12">
      <c r="J23460" s="2"/>
      <c r="K23460" s="2"/>
      <c r="L23460" s="2"/>
    </row>
    <row r="23461" spans="10:12">
      <c r="J23461" s="2"/>
      <c r="K23461" s="2"/>
      <c r="L23461" s="2"/>
    </row>
    <row r="23462" spans="10:12">
      <c r="J23462" s="2"/>
      <c r="K23462" s="2"/>
      <c r="L23462" s="2"/>
    </row>
    <row r="23463" spans="10:12">
      <c r="J23463" s="2"/>
      <c r="K23463" s="2"/>
      <c r="L23463" s="2"/>
    </row>
    <row r="23464" spans="10:12">
      <c r="J23464" s="2"/>
      <c r="K23464" s="2"/>
      <c r="L23464" s="2"/>
    </row>
    <row r="23465" spans="10:12">
      <c r="J23465" s="2"/>
      <c r="K23465" s="2"/>
      <c r="L23465" s="2"/>
    </row>
    <row r="23466" spans="10:12">
      <c r="J23466" s="2"/>
      <c r="K23466" s="2"/>
      <c r="L23466" s="2"/>
    </row>
    <row r="23467" spans="10:12">
      <c r="J23467" s="2"/>
      <c r="K23467" s="2"/>
      <c r="L23467" s="2"/>
    </row>
    <row r="23468" spans="10:12">
      <c r="J23468" s="2"/>
      <c r="K23468" s="2"/>
      <c r="L23468" s="2"/>
    </row>
    <row r="23469" spans="10:12">
      <c r="J23469" s="2"/>
      <c r="K23469" s="2"/>
      <c r="L23469" s="2"/>
    </row>
    <row r="23470" spans="10:12">
      <c r="J23470" s="2"/>
      <c r="K23470" s="2"/>
      <c r="L23470" s="2"/>
    </row>
    <row r="23471" spans="10:12">
      <c r="J23471" s="2"/>
      <c r="K23471" s="2"/>
      <c r="L23471" s="2"/>
    </row>
    <row r="23472" spans="10:12">
      <c r="J23472" s="2"/>
      <c r="K23472" s="2"/>
      <c r="L23472" s="2"/>
    </row>
    <row r="23473" spans="10:12">
      <c r="J23473" s="2"/>
      <c r="K23473" s="2"/>
      <c r="L23473" s="2"/>
    </row>
    <row r="23474" spans="10:12">
      <c r="J23474" s="2"/>
      <c r="K23474" s="2"/>
      <c r="L23474" s="2"/>
    </row>
    <row r="23475" spans="10:12">
      <c r="J23475" s="2"/>
      <c r="K23475" s="2"/>
      <c r="L23475" s="2"/>
    </row>
    <row r="23476" spans="10:12">
      <c r="J23476" s="2"/>
      <c r="K23476" s="2"/>
      <c r="L23476" s="2"/>
    </row>
    <row r="23477" spans="10:12">
      <c r="J23477" s="2"/>
      <c r="K23477" s="2"/>
      <c r="L23477" s="2"/>
    </row>
    <row r="23478" spans="10:12">
      <c r="J23478" s="2"/>
      <c r="K23478" s="2"/>
      <c r="L23478" s="2"/>
    </row>
    <row r="23479" spans="10:12">
      <c r="J23479" s="2"/>
      <c r="K23479" s="2"/>
      <c r="L23479" s="2"/>
    </row>
    <row r="23480" spans="10:12">
      <c r="J23480" s="2"/>
      <c r="K23480" s="2"/>
      <c r="L23480" s="2"/>
    </row>
    <row r="23481" spans="10:12">
      <c r="J23481" s="2"/>
      <c r="K23481" s="2"/>
      <c r="L23481" s="2"/>
    </row>
    <row r="23482" spans="10:12">
      <c r="J23482" s="2"/>
      <c r="K23482" s="2"/>
      <c r="L23482" s="2"/>
    </row>
    <row r="23483" spans="10:12">
      <c r="J23483" s="2"/>
      <c r="K23483" s="2"/>
      <c r="L23483" s="2"/>
    </row>
    <row r="23484" spans="10:12">
      <c r="J23484" s="2"/>
      <c r="K23484" s="2"/>
      <c r="L23484" s="2"/>
    </row>
    <row r="23485" spans="10:12">
      <c r="J23485" s="2"/>
      <c r="K23485" s="2"/>
      <c r="L23485" s="2"/>
    </row>
    <row r="23486" spans="10:12">
      <c r="J23486" s="2"/>
      <c r="K23486" s="2"/>
      <c r="L23486" s="2"/>
    </row>
    <row r="23487" spans="10:12">
      <c r="J23487" s="2"/>
      <c r="K23487" s="2"/>
      <c r="L23487" s="2"/>
    </row>
    <row r="23488" spans="10:12">
      <c r="J23488" s="2"/>
      <c r="K23488" s="2"/>
      <c r="L23488" s="2"/>
    </row>
    <row r="23489" spans="10:12">
      <c r="J23489" s="2"/>
      <c r="K23489" s="2"/>
      <c r="L23489" s="2"/>
    </row>
    <row r="23490" spans="10:12">
      <c r="J23490" s="2"/>
      <c r="K23490" s="2"/>
      <c r="L23490" s="2"/>
    </row>
    <row r="23491" spans="10:12">
      <c r="J23491" s="2"/>
      <c r="K23491" s="2"/>
      <c r="L23491" s="2"/>
    </row>
    <row r="23492" spans="10:12">
      <c r="J23492" s="2"/>
      <c r="K23492" s="2"/>
      <c r="L23492" s="2"/>
    </row>
    <row r="23493" spans="10:12">
      <c r="J23493" s="2"/>
      <c r="K23493" s="2"/>
      <c r="L23493" s="2"/>
    </row>
    <row r="23494" spans="10:12">
      <c r="J23494" s="2"/>
      <c r="K23494" s="2"/>
      <c r="L23494" s="2"/>
    </row>
    <row r="23495" spans="10:12">
      <c r="J23495" s="2"/>
      <c r="K23495" s="2"/>
      <c r="L23495" s="2"/>
    </row>
    <row r="23496" spans="10:12">
      <c r="J23496" s="2"/>
      <c r="K23496" s="2"/>
      <c r="L23496" s="2"/>
    </row>
    <row r="23497" spans="10:12">
      <c r="J23497" s="2"/>
      <c r="K23497" s="2"/>
      <c r="L23497" s="2"/>
    </row>
    <row r="23498" spans="10:12">
      <c r="J23498" s="2"/>
      <c r="K23498" s="2"/>
      <c r="L23498" s="2"/>
    </row>
    <row r="23499" spans="10:12">
      <c r="J23499" s="2"/>
      <c r="K23499" s="2"/>
      <c r="L23499" s="2"/>
    </row>
    <row r="23500" spans="10:12">
      <c r="J23500" s="2"/>
      <c r="K23500" s="2"/>
      <c r="L23500" s="2"/>
    </row>
    <row r="23501" spans="10:12">
      <c r="J23501" s="2"/>
      <c r="K23501" s="2"/>
      <c r="L23501" s="2"/>
    </row>
    <row r="23502" spans="10:12">
      <c r="J23502" s="2"/>
      <c r="K23502" s="2"/>
      <c r="L23502" s="2"/>
    </row>
    <row r="23503" spans="10:12">
      <c r="J23503" s="2"/>
      <c r="K23503" s="2"/>
      <c r="L23503" s="2"/>
    </row>
    <row r="23504" spans="10:12">
      <c r="J23504" s="2"/>
      <c r="K23504" s="2"/>
      <c r="L23504" s="2"/>
    </row>
    <row r="23505" spans="10:12">
      <c r="J23505" s="2"/>
      <c r="K23505" s="2"/>
      <c r="L23505" s="2"/>
    </row>
    <row r="23506" spans="10:12">
      <c r="J23506" s="2"/>
      <c r="K23506" s="2"/>
      <c r="L23506" s="2"/>
    </row>
    <row r="23507" spans="10:12">
      <c r="J23507" s="2"/>
      <c r="K23507" s="2"/>
      <c r="L23507" s="2"/>
    </row>
    <row r="23508" spans="10:12">
      <c r="J23508" s="2"/>
      <c r="K23508" s="2"/>
      <c r="L23508" s="2"/>
    </row>
    <row r="23509" spans="10:12">
      <c r="J23509" s="2"/>
      <c r="K23509" s="2"/>
      <c r="L23509" s="2"/>
    </row>
    <row r="23510" spans="10:12">
      <c r="J23510" s="2"/>
      <c r="K23510" s="2"/>
      <c r="L23510" s="2"/>
    </row>
    <row r="23511" spans="10:12">
      <c r="J23511" s="2"/>
      <c r="K23511" s="2"/>
      <c r="L23511" s="2"/>
    </row>
    <row r="23512" spans="10:12">
      <c r="J23512" s="2"/>
      <c r="K23512" s="2"/>
      <c r="L23512" s="2"/>
    </row>
    <row r="23513" spans="10:12">
      <c r="J23513" s="2"/>
      <c r="K23513" s="2"/>
      <c r="L23513" s="2"/>
    </row>
    <row r="23514" spans="10:12">
      <c r="J23514" s="2"/>
      <c r="K23514" s="2"/>
      <c r="L23514" s="2"/>
    </row>
    <row r="23515" spans="10:12">
      <c r="J23515" s="2"/>
      <c r="K23515" s="2"/>
      <c r="L23515" s="2"/>
    </row>
    <row r="23516" spans="10:12">
      <c r="J23516" s="2"/>
      <c r="K23516" s="2"/>
      <c r="L23516" s="2"/>
    </row>
    <row r="23517" spans="10:12">
      <c r="J23517" s="2"/>
      <c r="K23517" s="2"/>
      <c r="L23517" s="2"/>
    </row>
    <row r="23518" spans="10:12">
      <c r="J23518" s="2"/>
      <c r="K23518" s="2"/>
      <c r="L23518" s="2"/>
    </row>
    <row r="23519" spans="10:12">
      <c r="J23519" s="2"/>
      <c r="K23519" s="2"/>
      <c r="L23519" s="2"/>
    </row>
    <row r="23520" spans="10:12">
      <c r="J23520" s="2"/>
      <c r="K23520" s="2"/>
      <c r="L23520" s="2"/>
    </row>
    <row r="23521" spans="10:12">
      <c r="J23521" s="2"/>
      <c r="K23521" s="2"/>
      <c r="L23521" s="2"/>
    </row>
    <row r="23522" spans="10:12">
      <c r="J23522" s="2"/>
      <c r="K23522" s="2"/>
      <c r="L23522" s="2"/>
    </row>
    <row r="23523" spans="10:12">
      <c r="J23523" s="2"/>
      <c r="K23523" s="2"/>
      <c r="L23523" s="2"/>
    </row>
    <row r="23524" spans="10:12">
      <c r="J23524" s="2"/>
      <c r="K23524" s="2"/>
      <c r="L23524" s="2"/>
    </row>
    <row r="23525" spans="10:12">
      <c r="J23525" s="2"/>
      <c r="K23525" s="2"/>
      <c r="L23525" s="2"/>
    </row>
    <row r="23526" spans="10:12">
      <c r="J23526" s="2"/>
      <c r="K23526" s="2"/>
      <c r="L23526" s="2"/>
    </row>
    <row r="23527" spans="10:12">
      <c r="J23527" s="2"/>
      <c r="K23527" s="2"/>
      <c r="L23527" s="2"/>
    </row>
    <row r="23528" spans="10:12">
      <c r="J23528" s="2"/>
      <c r="K23528" s="2"/>
      <c r="L23528" s="2"/>
    </row>
    <row r="23529" spans="10:12">
      <c r="J23529" s="2"/>
      <c r="K23529" s="2"/>
      <c r="L23529" s="2"/>
    </row>
    <row r="23530" spans="10:12">
      <c r="J23530" s="2"/>
      <c r="K23530" s="2"/>
      <c r="L23530" s="2"/>
    </row>
    <row r="23531" spans="10:12">
      <c r="J23531" s="2"/>
      <c r="K23531" s="2"/>
      <c r="L23531" s="2"/>
    </row>
    <row r="23532" spans="10:12">
      <c r="J23532" s="2"/>
      <c r="K23532" s="2"/>
      <c r="L23532" s="2"/>
    </row>
    <row r="23533" spans="10:12">
      <c r="J23533" s="2"/>
      <c r="K23533" s="2"/>
      <c r="L23533" s="2"/>
    </row>
    <row r="23534" spans="10:12">
      <c r="J23534" s="2"/>
      <c r="K23534" s="2"/>
      <c r="L23534" s="2"/>
    </row>
    <row r="23535" spans="10:12">
      <c r="J23535" s="2"/>
      <c r="K23535" s="2"/>
      <c r="L23535" s="2"/>
    </row>
    <row r="23536" spans="10:12">
      <c r="J23536" s="2"/>
      <c r="K23536" s="2"/>
      <c r="L23536" s="2"/>
    </row>
    <row r="23537" spans="10:12">
      <c r="J23537" s="2"/>
      <c r="K23537" s="2"/>
      <c r="L23537" s="2"/>
    </row>
    <row r="23538" spans="10:12">
      <c r="J23538" s="2"/>
      <c r="K23538" s="2"/>
      <c r="L23538" s="2"/>
    </row>
    <row r="23539" spans="10:12">
      <c r="J23539" s="2"/>
      <c r="K23539" s="2"/>
      <c r="L23539" s="2"/>
    </row>
    <row r="23540" spans="10:12">
      <c r="J23540" s="2"/>
      <c r="K23540" s="2"/>
      <c r="L23540" s="2"/>
    </row>
    <row r="23541" spans="10:12">
      <c r="J23541" s="2"/>
      <c r="K23541" s="2"/>
      <c r="L23541" s="2"/>
    </row>
    <row r="23542" spans="10:12">
      <c r="J23542" s="2"/>
      <c r="K23542" s="2"/>
      <c r="L23542" s="2"/>
    </row>
    <row r="23543" spans="10:12">
      <c r="J23543" s="2"/>
      <c r="K23543" s="2"/>
      <c r="L23543" s="2"/>
    </row>
    <row r="23544" spans="10:12">
      <c r="J23544" s="2"/>
      <c r="K23544" s="2"/>
      <c r="L23544" s="2"/>
    </row>
    <row r="23545" spans="10:12">
      <c r="J23545" s="2"/>
      <c r="K23545" s="2"/>
      <c r="L23545" s="2"/>
    </row>
    <row r="23546" spans="10:12">
      <c r="J23546" s="2"/>
      <c r="K23546" s="2"/>
      <c r="L23546" s="2"/>
    </row>
    <row r="23547" spans="10:12">
      <c r="J23547" s="2"/>
      <c r="K23547" s="2"/>
      <c r="L23547" s="2"/>
    </row>
    <row r="23548" spans="10:12">
      <c r="J23548" s="2"/>
      <c r="K23548" s="2"/>
      <c r="L23548" s="2"/>
    </row>
    <row r="23549" spans="10:12">
      <c r="J23549" s="2"/>
      <c r="K23549" s="2"/>
      <c r="L23549" s="2"/>
    </row>
    <row r="23550" spans="10:12">
      <c r="J23550" s="2"/>
      <c r="K23550" s="2"/>
      <c r="L23550" s="2"/>
    </row>
    <row r="23551" spans="10:12">
      <c r="J23551" s="2"/>
      <c r="K23551" s="2"/>
      <c r="L23551" s="2"/>
    </row>
    <row r="23552" spans="10:12">
      <c r="J23552" s="2"/>
      <c r="K23552" s="2"/>
      <c r="L23552" s="2"/>
    </row>
    <row r="23553" spans="10:12">
      <c r="J23553" s="2"/>
      <c r="K23553" s="2"/>
      <c r="L23553" s="2"/>
    </row>
    <row r="23554" spans="10:12">
      <c r="J23554" s="2"/>
      <c r="K23554" s="2"/>
      <c r="L23554" s="2"/>
    </row>
    <row r="23555" spans="10:12">
      <c r="J23555" s="2"/>
      <c r="K23555" s="2"/>
      <c r="L23555" s="2"/>
    </row>
    <row r="23556" spans="10:12">
      <c r="J23556" s="2"/>
      <c r="K23556" s="2"/>
      <c r="L23556" s="2"/>
    </row>
    <row r="23557" spans="10:12">
      <c r="J23557" s="2"/>
      <c r="K23557" s="2"/>
      <c r="L23557" s="2"/>
    </row>
    <row r="23558" spans="10:12">
      <c r="J23558" s="2"/>
      <c r="K23558" s="2"/>
      <c r="L23558" s="2"/>
    </row>
    <row r="23559" spans="10:12">
      <c r="J23559" s="2"/>
      <c r="K23559" s="2"/>
      <c r="L23559" s="2"/>
    </row>
    <row r="23560" spans="10:12">
      <c r="J23560" s="2"/>
      <c r="K23560" s="2"/>
      <c r="L23560" s="2"/>
    </row>
    <row r="23561" spans="10:12">
      <c r="J23561" s="2"/>
      <c r="K23561" s="2"/>
      <c r="L23561" s="2"/>
    </row>
    <row r="23562" spans="10:12">
      <c r="J23562" s="2"/>
      <c r="K23562" s="2"/>
      <c r="L23562" s="2"/>
    </row>
    <row r="23563" spans="10:12">
      <c r="J23563" s="2"/>
      <c r="K23563" s="2"/>
      <c r="L23563" s="2"/>
    </row>
    <row r="23564" spans="10:12">
      <c r="J23564" s="2"/>
      <c r="K23564" s="2"/>
      <c r="L23564" s="2"/>
    </row>
    <row r="23565" spans="10:12">
      <c r="J23565" s="2"/>
      <c r="K23565" s="2"/>
      <c r="L23565" s="2"/>
    </row>
    <row r="23566" spans="10:12">
      <c r="J23566" s="2"/>
      <c r="K23566" s="2"/>
      <c r="L23566" s="2"/>
    </row>
    <row r="23567" spans="10:12">
      <c r="J23567" s="2"/>
      <c r="K23567" s="2"/>
      <c r="L23567" s="2"/>
    </row>
    <row r="23568" spans="10:12">
      <c r="J23568" s="2"/>
      <c r="K23568" s="2"/>
      <c r="L23568" s="2"/>
    </row>
    <row r="23569" spans="10:12">
      <c r="J23569" s="2"/>
      <c r="K23569" s="2"/>
      <c r="L23569" s="2"/>
    </row>
    <row r="23570" spans="10:12">
      <c r="J23570" s="2"/>
      <c r="K23570" s="2"/>
      <c r="L23570" s="2"/>
    </row>
    <row r="23571" spans="10:12">
      <c r="J23571" s="2"/>
      <c r="K23571" s="2"/>
      <c r="L23571" s="2"/>
    </row>
    <row r="23572" spans="10:12">
      <c r="J23572" s="2"/>
      <c r="K23572" s="2"/>
      <c r="L23572" s="2"/>
    </row>
    <row r="23573" spans="10:12">
      <c r="J23573" s="2"/>
      <c r="K23573" s="2"/>
      <c r="L23573" s="2"/>
    </row>
    <row r="23574" spans="10:12">
      <c r="J23574" s="2"/>
      <c r="K23574" s="2"/>
      <c r="L23574" s="2"/>
    </row>
    <row r="23575" spans="10:12">
      <c r="J23575" s="2"/>
      <c r="K23575" s="2"/>
      <c r="L23575" s="2"/>
    </row>
    <row r="23576" spans="10:12">
      <c r="J23576" s="2"/>
      <c r="K23576" s="2"/>
      <c r="L23576" s="2"/>
    </row>
    <row r="23577" spans="10:12">
      <c r="J23577" s="2"/>
      <c r="K23577" s="2"/>
      <c r="L23577" s="2"/>
    </row>
    <row r="23578" spans="10:12">
      <c r="J23578" s="2"/>
      <c r="K23578" s="2"/>
      <c r="L23578" s="2"/>
    </row>
    <row r="23579" spans="10:12">
      <c r="J23579" s="2"/>
      <c r="K23579" s="2"/>
      <c r="L23579" s="2"/>
    </row>
    <row r="23580" spans="10:12">
      <c r="J23580" s="2"/>
      <c r="K23580" s="2"/>
      <c r="L23580" s="2"/>
    </row>
    <row r="23581" spans="10:12">
      <c r="J23581" s="2"/>
      <c r="K23581" s="2"/>
      <c r="L23581" s="2"/>
    </row>
    <row r="23582" spans="10:12">
      <c r="J23582" s="2"/>
      <c r="K23582" s="2"/>
      <c r="L23582" s="2"/>
    </row>
    <row r="23583" spans="10:12">
      <c r="J23583" s="2"/>
      <c r="K23583" s="2"/>
      <c r="L23583" s="2"/>
    </row>
    <row r="23584" spans="10:12">
      <c r="J23584" s="2"/>
      <c r="K23584" s="2"/>
      <c r="L23584" s="2"/>
    </row>
    <row r="23585" spans="10:12">
      <c r="J23585" s="2"/>
      <c r="K23585" s="2"/>
      <c r="L23585" s="2"/>
    </row>
    <row r="23586" spans="10:12">
      <c r="J23586" s="2"/>
      <c r="K23586" s="2"/>
      <c r="L23586" s="2"/>
    </row>
    <row r="23587" spans="10:12">
      <c r="J23587" s="2"/>
      <c r="K23587" s="2"/>
      <c r="L23587" s="2"/>
    </row>
    <row r="23588" spans="10:12">
      <c r="J23588" s="2"/>
      <c r="K23588" s="2"/>
      <c r="L23588" s="2"/>
    </row>
    <row r="23589" spans="10:12">
      <c r="J23589" s="2"/>
      <c r="K23589" s="2"/>
      <c r="L23589" s="2"/>
    </row>
    <row r="23590" spans="10:12">
      <c r="J23590" s="2"/>
      <c r="K23590" s="2"/>
      <c r="L23590" s="2"/>
    </row>
    <row r="23591" spans="10:12">
      <c r="J23591" s="2"/>
      <c r="K23591" s="2"/>
      <c r="L23591" s="2"/>
    </row>
    <row r="23592" spans="10:12">
      <c r="J23592" s="2"/>
      <c r="K23592" s="2"/>
      <c r="L23592" s="2"/>
    </row>
    <row r="23593" spans="10:12">
      <c r="J23593" s="2"/>
      <c r="K23593" s="2"/>
      <c r="L23593" s="2"/>
    </row>
    <row r="23594" spans="10:12">
      <c r="J23594" s="2"/>
      <c r="K23594" s="2"/>
      <c r="L23594" s="2"/>
    </row>
    <row r="23595" spans="10:12">
      <c r="J23595" s="2"/>
      <c r="K23595" s="2"/>
      <c r="L23595" s="2"/>
    </row>
    <row r="23596" spans="10:12">
      <c r="J23596" s="2"/>
      <c r="K23596" s="2"/>
      <c r="L23596" s="2"/>
    </row>
    <row r="23597" spans="10:12">
      <c r="J23597" s="2"/>
      <c r="K23597" s="2"/>
      <c r="L23597" s="2"/>
    </row>
    <row r="23598" spans="10:12">
      <c r="J23598" s="2"/>
      <c r="K23598" s="2"/>
      <c r="L23598" s="2"/>
    </row>
    <row r="23599" spans="10:12">
      <c r="J23599" s="2"/>
      <c r="K23599" s="2"/>
      <c r="L23599" s="2"/>
    </row>
    <row r="23600" spans="10:12">
      <c r="J23600" s="2"/>
      <c r="K23600" s="2"/>
      <c r="L23600" s="2"/>
    </row>
    <row r="23601" spans="10:12">
      <c r="J23601" s="2"/>
      <c r="K23601" s="2"/>
      <c r="L23601" s="2"/>
    </row>
    <row r="23602" spans="10:12">
      <c r="J23602" s="2"/>
      <c r="K23602" s="2"/>
      <c r="L23602" s="2"/>
    </row>
    <row r="23603" spans="10:12">
      <c r="J23603" s="2"/>
      <c r="K23603" s="2"/>
      <c r="L23603" s="2"/>
    </row>
    <row r="23604" spans="10:12">
      <c r="J23604" s="2"/>
      <c r="K23604" s="2"/>
      <c r="L23604" s="2"/>
    </row>
    <row r="23605" spans="10:12">
      <c r="J23605" s="2"/>
      <c r="K23605" s="2"/>
      <c r="L23605" s="2"/>
    </row>
    <row r="23606" spans="10:12">
      <c r="J23606" s="2"/>
      <c r="K23606" s="2"/>
      <c r="L23606" s="2"/>
    </row>
    <row r="23607" spans="10:12">
      <c r="J23607" s="2"/>
      <c r="K23607" s="2"/>
      <c r="L23607" s="2"/>
    </row>
    <row r="23608" spans="10:12">
      <c r="J23608" s="2"/>
      <c r="K23608" s="2"/>
      <c r="L23608" s="2"/>
    </row>
    <row r="23609" spans="10:12">
      <c r="J23609" s="2"/>
      <c r="K23609" s="2"/>
      <c r="L23609" s="2"/>
    </row>
    <row r="23610" spans="10:12">
      <c r="J23610" s="2"/>
      <c r="K23610" s="2"/>
      <c r="L23610" s="2"/>
    </row>
    <row r="23611" spans="10:12">
      <c r="J23611" s="2"/>
      <c r="K23611" s="2"/>
      <c r="L23611" s="2"/>
    </row>
    <row r="23612" spans="10:12">
      <c r="J23612" s="2"/>
      <c r="K23612" s="2"/>
      <c r="L23612" s="2"/>
    </row>
    <row r="23613" spans="10:12">
      <c r="J23613" s="2"/>
      <c r="K23613" s="2"/>
      <c r="L23613" s="2"/>
    </row>
    <row r="23614" spans="10:12">
      <c r="J23614" s="2"/>
      <c r="K23614" s="2"/>
      <c r="L23614" s="2"/>
    </row>
    <row r="23615" spans="10:12">
      <c r="J23615" s="2"/>
      <c r="K23615" s="2"/>
      <c r="L23615" s="2"/>
    </row>
    <row r="23616" spans="10:12">
      <c r="J23616" s="2"/>
      <c r="K23616" s="2"/>
      <c r="L23616" s="2"/>
    </row>
    <row r="23617" spans="10:12">
      <c r="J23617" s="2"/>
      <c r="K23617" s="2"/>
      <c r="L23617" s="2"/>
    </row>
    <row r="23618" spans="10:12">
      <c r="J23618" s="2"/>
      <c r="K23618" s="2"/>
      <c r="L23618" s="2"/>
    </row>
    <row r="23619" spans="10:12">
      <c r="J23619" s="2"/>
      <c r="K23619" s="2"/>
      <c r="L23619" s="2"/>
    </row>
    <row r="23620" spans="10:12">
      <c r="J23620" s="2"/>
      <c r="K23620" s="2"/>
      <c r="L23620" s="2"/>
    </row>
    <row r="23621" spans="10:12">
      <c r="J23621" s="2"/>
      <c r="K23621" s="2"/>
      <c r="L23621" s="2"/>
    </row>
    <row r="23622" spans="10:12">
      <c r="J23622" s="2"/>
      <c r="K23622" s="2"/>
      <c r="L23622" s="2"/>
    </row>
    <row r="23623" spans="10:12">
      <c r="J23623" s="2"/>
      <c r="K23623" s="2"/>
      <c r="L23623" s="2"/>
    </row>
    <row r="23624" spans="10:12">
      <c r="J23624" s="2"/>
      <c r="K23624" s="2"/>
      <c r="L23624" s="2"/>
    </row>
    <row r="23625" spans="10:12">
      <c r="J23625" s="2"/>
      <c r="K23625" s="2"/>
      <c r="L23625" s="2"/>
    </row>
    <row r="23626" spans="10:12">
      <c r="J23626" s="2"/>
      <c r="K23626" s="2"/>
      <c r="L23626" s="2"/>
    </row>
    <row r="23627" spans="10:12">
      <c r="J23627" s="2"/>
      <c r="K23627" s="2"/>
      <c r="L23627" s="2"/>
    </row>
    <row r="23628" spans="10:12">
      <c r="J23628" s="2"/>
      <c r="K23628" s="2"/>
      <c r="L23628" s="2"/>
    </row>
    <row r="23629" spans="10:12">
      <c r="J23629" s="2"/>
      <c r="K23629" s="2"/>
      <c r="L23629" s="2"/>
    </row>
    <row r="23630" spans="10:12">
      <c r="J23630" s="2"/>
      <c r="K23630" s="2"/>
      <c r="L23630" s="2"/>
    </row>
    <row r="23631" spans="10:12">
      <c r="J23631" s="2"/>
      <c r="K23631" s="2"/>
      <c r="L23631" s="2"/>
    </row>
    <row r="23632" spans="10:12">
      <c r="J23632" s="2"/>
      <c r="K23632" s="2"/>
      <c r="L23632" s="2"/>
    </row>
    <row r="23633" spans="10:12">
      <c r="J23633" s="2"/>
      <c r="K23633" s="2"/>
      <c r="L23633" s="2"/>
    </row>
    <row r="23634" spans="10:12">
      <c r="J23634" s="2"/>
      <c r="K23634" s="2"/>
      <c r="L23634" s="2"/>
    </row>
    <row r="23635" spans="10:12">
      <c r="J23635" s="2"/>
      <c r="K23635" s="2"/>
      <c r="L23635" s="2"/>
    </row>
    <row r="23636" spans="10:12">
      <c r="J23636" s="2"/>
      <c r="K23636" s="2"/>
      <c r="L23636" s="2"/>
    </row>
    <row r="23637" spans="10:12">
      <c r="J23637" s="2"/>
      <c r="K23637" s="2"/>
      <c r="L23637" s="2"/>
    </row>
    <row r="23638" spans="10:12">
      <c r="J23638" s="2"/>
      <c r="K23638" s="2"/>
      <c r="L23638" s="2"/>
    </row>
    <row r="23639" spans="10:12">
      <c r="J23639" s="2"/>
      <c r="K23639" s="2"/>
      <c r="L23639" s="2"/>
    </row>
    <row r="23640" spans="10:12">
      <c r="J23640" s="2"/>
      <c r="K23640" s="2"/>
      <c r="L23640" s="2"/>
    </row>
    <row r="23641" spans="10:12">
      <c r="J23641" s="2"/>
      <c r="K23641" s="2"/>
      <c r="L23641" s="2"/>
    </row>
    <row r="23642" spans="10:12">
      <c r="J23642" s="2"/>
      <c r="K23642" s="2"/>
      <c r="L23642" s="2"/>
    </row>
    <row r="23643" spans="10:12">
      <c r="J23643" s="2"/>
      <c r="K23643" s="2"/>
      <c r="L23643" s="2"/>
    </row>
    <row r="23644" spans="10:12">
      <c r="J23644" s="2"/>
      <c r="K23644" s="2"/>
      <c r="L23644" s="2"/>
    </row>
    <row r="23645" spans="10:12">
      <c r="J23645" s="2"/>
      <c r="K23645" s="2"/>
      <c r="L23645" s="2"/>
    </row>
    <row r="23646" spans="10:12">
      <c r="J23646" s="2"/>
      <c r="K23646" s="2"/>
      <c r="L23646" s="2"/>
    </row>
    <row r="23647" spans="10:12">
      <c r="J23647" s="2"/>
      <c r="K23647" s="2"/>
      <c r="L23647" s="2"/>
    </row>
    <row r="23648" spans="10:12">
      <c r="J23648" s="2"/>
      <c r="K23648" s="2"/>
      <c r="L23648" s="2"/>
    </row>
    <row r="23649" spans="10:12">
      <c r="J23649" s="2"/>
      <c r="K23649" s="2"/>
      <c r="L23649" s="2"/>
    </row>
    <row r="23650" spans="10:12">
      <c r="J23650" s="2"/>
      <c r="K23650" s="2"/>
      <c r="L23650" s="2"/>
    </row>
    <row r="23651" spans="10:12">
      <c r="J23651" s="2"/>
      <c r="K23651" s="2"/>
      <c r="L23651" s="2"/>
    </row>
    <row r="23652" spans="10:12">
      <c r="J23652" s="2"/>
      <c r="K23652" s="2"/>
      <c r="L23652" s="2"/>
    </row>
    <row r="23653" spans="10:12">
      <c r="J23653" s="2"/>
      <c r="K23653" s="2"/>
      <c r="L23653" s="2"/>
    </row>
    <row r="23654" spans="10:12">
      <c r="J23654" s="2"/>
      <c r="K23654" s="2"/>
      <c r="L23654" s="2"/>
    </row>
    <row r="23655" spans="10:12">
      <c r="J23655" s="2"/>
      <c r="K23655" s="2"/>
      <c r="L23655" s="2"/>
    </row>
    <row r="23656" spans="10:12">
      <c r="J23656" s="2"/>
      <c r="K23656" s="2"/>
      <c r="L23656" s="2"/>
    </row>
    <row r="23657" spans="10:12">
      <c r="J23657" s="2"/>
      <c r="K23657" s="2"/>
      <c r="L23657" s="2"/>
    </row>
    <row r="23658" spans="10:12">
      <c r="J23658" s="2"/>
      <c r="K23658" s="2"/>
      <c r="L23658" s="2"/>
    </row>
    <row r="23659" spans="10:12">
      <c r="J23659" s="2"/>
      <c r="K23659" s="2"/>
      <c r="L23659" s="2"/>
    </row>
    <row r="23660" spans="10:12">
      <c r="J23660" s="2"/>
      <c r="K23660" s="2"/>
      <c r="L23660" s="2"/>
    </row>
    <row r="23661" spans="10:12">
      <c r="J23661" s="2"/>
      <c r="K23661" s="2"/>
      <c r="L23661" s="2"/>
    </row>
    <row r="23662" spans="10:12">
      <c r="J23662" s="2"/>
      <c r="K23662" s="2"/>
      <c r="L23662" s="2"/>
    </row>
    <row r="23663" spans="10:12">
      <c r="J23663" s="2"/>
      <c r="K23663" s="2"/>
      <c r="L23663" s="2"/>
    </row>
    <row r="23664" spans="10:12">
      <c r="J23664" s="2"/>
      <c r="K23664" s="2"/>
      <c r="L23664" s="2"/>
    </row>
    <row r="23665" spans="10:12">
      <c r="J23665" s="2"/>
      <c r="K23665" s="2"/>
      <c r="L23665" s="2"/>
    </row>
    <row r="23666" spans="10:12">
      <c r="J23666" s="2"/>
      <c r="K23666" s="2"/>
      <c r="L23666" s="2"/>
    </row>
    <row r="23667" spans="10:12">
      <c r="J23667" s="2"/>
      <c r="K23667" s="2"/>
      <c r="L23667" s="2"/>
    </row>
    <row r="23668" spans="10:12">
      <c r="J23668" s="2"/>
      <c r="K23668" s="2"/>
      <c r="L23668" s="2"/>
    </row>
    <row r="23669" spans="10:12">
      <c r="J23669" s="2"/>
      <c r="K23669" s="2"/>
      <c r="L23669" s="2"/>
    </row>
    <row r="23670" spans="10:12">
      <c r="J23670" s="2"/>
      <c r="K23670" s="2"/>
      <c r="L23670" s="2"/>
    </row>
    <row r="23671" spans="10:12">
      <c r="J23671" s="2"/>
      <c r="K23671" s="2"/>
      <c r="L23671" s="2"/>
    </row>
    <row r="23672" spans="10:12">
      <c r="J23672" s="2"/>
      <c r="K23672" s="2"/>
      <c r="L23672" s="2"/>
    </row>
    <row r="23673" spans="10:12">
      <c r="J23673" s="2"/>
      <c r="K23673" s="2"/>
      <c r="L23673" s="2"/>
    </row>
    <row r="23674" spans="10:12">
      <c r="J23674" s="2"/>
      <c r="K23674" s="2"/>
      <c r="L23674" s="2"/>
    </row>
    <row r="23675" spans="10:12">
      <c r="J23675" s="2"/>
      <c r="K23675" s="2"/>
      <c r="L23675" s="2"/>
    </row>
    <row r="23676" spans="10:12">
      <c r="J23676" s="2"/>
      <c r="K23676" s="2"/>
      <c r="L23676" s="2"/>
    </row>
    <row r="23677" spans="10:12">
      <c r="J23677" s="2"/>
      <c r="K23677" s="2"/>
      <c r="L23677" s="2"/>
    </row>
    <row r="23678" spans="10:12">
      <c r="J23678" s="2"/>
      <c r="K23678" s="2"/>
      <c r="L23678" s="2"/>
    </row>
    <row r="23679" spans="10:12">
      <c r="J23679" s="2"/>
      <c r="K23679" s="2"/>
      <c r="L23679" s="2"/>
    </row>
    <row r="23680" spans="10:12">
      <c r="J23680" s="2"/>
      <c r="K23680" s="2"/>
      <c r="L23680" s="2"/>
    </row>
    <row r="23681" spans="10:12">
      <c r="J23681" s="2"/>
      <c r="K23681" s="2"/>
      <c r="L23681" s="2"/>
    </row>
    <row r="23682" spans="10:12">
      <c r="J23682" s="2"/>
      <c r="K23682" s="2"/>
      <c r="L23682" s="2"/>
    </row>
    <row r="23683" spans="10:12">
      <c r="J23683" s="2"/>
      <c r="K23683" s="2"/>
      <c r="L23683" s="2"/>
    </row>
    <row r="23684" spans="10:12">
      <c r="J23684" s="2"/>
      <c r="K23684" s="2"/>
      <c r="L23684" s="2"/>
    </row>
    <row r="23685" spans="10:12">
      <c r="J23685" s="2"/>
      <c r="K23685" s="2"/>
      <c r="L23685" s="2"/>
    </row>
    <row r="23686" spans="10:12">
      <c r="J23686" s="2"/>
      <c r="K23686" s="2"/>
      <c r="L23686" s="2"/>
    </row>
    <row r="23687" spans="10:12">
      <c r="J23687" s="2"/>
      <c r="K23687" s="2"/>
      <c r="L23687" s="2"/>
    </row>
    <row r="23688" spans="10:12">
      <c r="J23688" s="2"/>
      <c r="K23688" s="2"/>
      <c r="L23688" s="2"/>
    </row>
    <row r="23689" spans="10:12">
      <c r="J23689" s="2"/>
      <c r="K23689" s="2"/>
      <c r="L23689" s="2"/>
    </row>
    <row r="23690" spans="10:12">
      <c r="J23690" s="2"/>
      <c r="K23690" s="2"/>
      <c r="L23690" s="2"/>
    </row>
    <row r="23691" spans="10:12">
      <c r="J23691" s="2"/>
      <c r="K23691" s="2"/>
      <c r="L23691" s="2"/>
    </row>
    <row r="23692" spans="10:12">
      <c r="J23692" s="2"/>
      <c r="K23692" s="2"/>
      <c r="L23692" s="2"/>
    </row>
    <row r="23693" spans="10:12">
      <c r="J23693" s="2"/>
      <c r="K23693" s="2"/>
      <c r="L23693" s="2"/>
    </row>
    <row r="23694" spans="10:12">
      <c r="J23694" s="2"/>
      <c r="K23694" s="2"/>
      <c r="L23694" s="2"/>
    </row>
    <row r="23695" spans="10:12">
      <c r="J23695" s="2"/>
      <c r="K23695" s="2"/>
      <c r="L23695" s="2"/>
    </row>
    <row r="23696" spans="10:12">
      <c r="J23696" s="2"/>
      <c r="K23696" s="2"/>
      <c r="L23696" s="2"/>
    </row>
    <row r="23697" spans="10:12">
      <c r="J23697" s="2"/>
      <c r="K23697" s="2"/>
      <c r="L23697" s="2"/>
    </row>
    <row r="23698" spans="10:12">
      <c r="J23698" s="2"/>
      <c r="K23698" s="2"/>
      <c r="L23698" s="2"/>
    </row>
    <row r="23699" spans="10:12">
      <c r="J23699" s="2"/>
      <c r="K23699" s="2"/>
      <c r="L23699" s="2"/>
    </row>
    <row r="23700" spans="10:12">
      <c r="J23700" s="2"/>
      <c r="K23700" s="2"/>
      <c r="L23700" s="2"/>
    </row>
    <row r="23701" spans="10:12">
      <c r="J23701" s="2"/>
      <c r="K23701" s="2"/>
      <c r="L23701" s="2"/>
    </row>
    <row r="23702" spans="10:12">
      <c r="J23702" s="2"/>
      <c r="K23702" s="2"/>
      <c r="L23702" s="2"/>
    </row>
    <row r="23703" spans="10:12">
      <c r="J23703" s="2"/>
      <c r="K23703" s="2"/>
      <c r="L23703" s="2"/>
    </row>
    <row r="23704" spans="10:12">
      <c r="J23704" s="2"/>
      <c r="K23704" s="2"/>
      <c r="L23704" s="2"/>
    </row>
    <row r="23705" spans="10:12">
      <c r="J23705" s="2"/>
      <c r="K23705" s="2"/>
      <c r="L23705" s="2"/>
    </row>
    <row r="23706" spans="10:12">
      <c r="J23706" s="2"/>
      <c r="K23706" s="2"/>
      <c r="L23706" s="2"/>
    </row>
    <row r="23707" spans="10:12">
      <c r="J23707" s="2"/>
      <c r="K23707" s="2"/>
      <c r="L23707" s="2"/>
    </row>
    <row r="23708" spans="10:12">
      <c r="J23708" s="2"/>
      <c r="K23708" s="2"/>
      <c r="L23708" s="2"/>
    </row>
    <row r="23709" spans="10:12">
      <c r="J23709" s="2"/>
      <c r="K23709" s="2"/>
      <c r="L23709" s="2"/>
    </row>
    <row r="23710" spans="10:12">
      <c r="J23710" s="2"/>
      <c r="K23710" s="2"/>
      <c r="L23710" s="2"/>
    </row>
    <row r="23711" spans="10:12">
      <c r="J23711" s="2"/>
      <c r="K23711" s="2"/>
      <c r="L23711" s="2"/>
    </row>
    <row r="23712" spans="10:12">
      <c r="J23712" s="2"/>
      <c r="K23712" s="2"/>
      <c r="L23712" s="2"/>
    </row>
    <row r="23713" spans="10:12">
      <c r="J23713" s="2"/>
      <c r="K23713" s="2"/>
      <c r="L23713" s="2"/>
    </row>
    <row r="23714" spans="10:12">
      <c r="J23714" s="2"/>
      <c r="K23714" s="2"/>
      <c r="L23714" s="2"/>
    </row>
    <row r="23715" spans="10:12">
      <c r="J23715" s="2"/>
      <c r="K23715" s="2"/>
      <c r="L23715" s="2"/>
    </row>
    <row r="23716" spans="10:12">
      <c r="J23716" s="2"/>
      <c r="K23716" s="2"/>
      <c r="L23716" s="2"/>
    </row>
    <row r="23717" spans="10:12">
      <c r="J23717" s="2"/>
      <c r="K23717" s="2"/>
      <c r="L23717" s="2"/>
    </row>
    <row r="23718" spans="10:12">
      <c r="J23718" s="2"/>
      <c r="K23718" s="2"/>
      <c r="L23718" s="2"/>
    </row>
    <row r="23719" spans="10:12">
      <c r="J23719" s="2"/>
      <c r="K23719" s="2"/>
      <c r="L23719" s="2"/>
    </row>
    <row r="23720" spans="10:12">
      <c r="J23720" s="2"/>
      <c r="K23720" s="2"/>
      <c r="L23720" s="2"/>
    </row>
    <row r="23721" spans="10:12">
      <c r="J23721" s="2"/>
      <c r="K23721" s="2"/>
      <c r="L23721" s="2"/>
    </row>
    <row r="23722" spans="10:12">
      <c r="J23722" s="2"/>
      <c r="K23722" s="2"/>
      <c r="L23722" s="2"/>
    </row>
    <row r="23723" spans="10:12">
      <c r="J23723" s="2"/>
      <c r="K23723" s="2"/>
      <c r="L23723" s="2"/>
    </row>
    <row r="23724" spans="10:12">
      <c r="J23724" s="2"/>
      <c r="K23724" s="2"/>
      <c r="L23724" s="2"/>
    </row>
    <row r="23725" spans="10:12">
      <c r="J23725" s="2"/>
      <c r="K23725" s="2"/>
      <c r="L23725" s="2"/>
    </row>
    <row r="23726" spans="10:12">
      <c r="J23726" s="2"/>
      <c r="K23726" s="2"/>
      <c r="L23726" s="2"/>
    </row>
    <row r="23727" spans="10:12">
      <c r="J23727" s="2"/>
      <c r="K23727" s="2"/>
      <c r="L23727" s="2"/>
    </row>
    <row r="23728" spans="10:12">
      <c r="J23728" s="2"/>
      <c r="K23728" s="2"/>
      <c r="L23728" s="2"/>
    </row>
    <row r="23729" spans="10:12">
      <c r="J23729" s="2"/>
      <c r="K23729" s="2"/>
      <c r="L23729" s="2"/>
    </row>
    <row r="23730" spans="10:12">
      <c r="J23730" s="2"/>
      <c r="K23730" s="2"/>
      <c r="L23730" s="2"/>
    </row>
    <row r="23731" spans="10:12">
      <c r="J23731" s="2"/>
      <c r="K23731" s="2"/>
      <c r="L23731" s="2"/>
    </row>
    <row r="23732" spans="10:12">
      <c r="J23732" s="2"/>
      <c r="K23732" s="2"/>
      <c r="L23732" s="2"/>
    </row>
    <row r="23733" spans="10:12">
      <c r="J23733" s="2"/>
      <c r="K23733" s="2"/>
      <c r="L23733" s="2"/>
    </row>
    <row r="23734" spans="10:12">
      <c r="J23734" s="2"/>
      <c r="K23734" s="2"/>
      <c r="L23734" s="2"/>
    </row>
    <row r="23735" spans="10:12">
      <c r="J23735" s="2"/>
      <c r="K23735" s="2"/>
      <c r="L23735" s="2"/>
    </row>
    <row r="23736" spans="10:12">
      <c r="J23736" s="2"/>
      <c r="K23736" s="2"/>
      <c r="L23736" s="2"/>
    </row>
    <row r="23737" spans="10:12">
      <c r="J23737" s="2"/>
      <c r="K23737" s="2"/>
      <c r="L23737" s="2"/>
    </row>
    <row r="23738" spans="10:12">
      <c r="J23738" s="2"/>
      <c r="K23738" s="2"/>
      <c r="L23738" s="2"/>
    </row>
    <row r="23739" spans="10:12">
      <c r="J23739" s="2"/>
      <c r="K23739" s="2"/>
      <c r="L23739" s="2"/>
    </row>
    <row r="23740" spans="10:12">
      <c r="J23740" s="2"/>
      <c r="K23740" s="2"/>
      <c r="L23740" s="2"/>
    </row>
    <row r="23741" spans="10:12">
      <c r="J23741" s="2"/>
      <c r="K23741" s="2"/>
      <c r="L23741" s="2"/>
    </row>
    <row r="23742" spans="10:12">
      <c r="J23742" s="2"/>
      <c r="K23742" s="2"/>
      <c r="L23742" s="2"/>
    </row>
    <row r="23743" spans="10:12">
      <c r="J23743" s="2"/>
      <c r="K23743" s="2"/>
      <c r="L23743" s="2"/>
    </row>
    <row r="23744" spans="10:12">
      <c r="J23744" s="2"/>
      <c r="K23744" s="2"/>
      <c r="L23744" s="2"/>
    </row>
    <row r="23745" spans="10:12">
      <c r="J23745" s="2"/>
      <c r="K23745" s="2"/>
      <c r="L23745" s="2"/>
    </row>
    <row r="23746" spans="10:12">
      <c r="J23746" s="2"/>
      <c r="K23746" s="2"/>
      <c r="L23746" s="2"/>
    </row>
    <row r="23747" spans="10:12">
      <c r="J23747" s="2"/>
      <c r="K23747" s="2"/>
      <c r="L23747" s="2"/>
    </row>
    <row r="23748" spans="10:12">
      <c r="J23748" s="2"/>
      <c r="K23748" s="2"/>
      <c r="L23748" s="2"/>
    </row>
    <row r="23749" spans="10:12">
      <c r="J23749" s="2"/>
      <c r="K23749" s="2"/>
      <c r="L23749" s="2"/>
    </row>
    <row r="23750" spans="10:12">
      <c r="J23750" s="2"/>
      <c r="K23750" s="2"/>
      <c r="L23750" s="2"/>
    </row>
    <row r="23751" spans="10:12">
      <c r="J23751" s="2"/>
      <c r="K23751" s="2"/>
      <c r="L23751" s="2"/>
    </row>
    <row r="23752" spans="10:12">
      <c r="J23752" s="2"/>
      <c r="K23752" s="2"/>
      <c r="L23752" s="2"/>
    </row>
    <row r="23753" spans="10:12">
      <c r="J23753" s="2"/>
      <c r="K23753" s="2"/>
      <c r="L23753" s="2"/>
    </row>
    <row r="23754" spans="10:12">
      <c r="J23754" s="2"/>
      <c r="K23754" s="2"/>
      <c r="L23754" s="2"/>
    </row>
    <row r="23755" spans="10:12">
      <c r="J23755" s="2"/>
      <c r="K23755" s="2"/>
      <c r="L23755" s="2"/>
    </row>
    <row r="23756" spans="10:12">
      <c r="J23756" s="2"/>
      <c r="K23756" s="2"/>
      <c r="L23756" s="2"/>
    </row>
    <row r="23757" spans="10:12">
      <c r="J23757" s="2"/>
      <c r="K23757" s="2"/>
      <c r="L23757" s="2"/>
    </row>
    <row r="23758" spans="10:12">
      <c r="J23758" s="2"/>
      <c r="K23758" s="2"/>
      <c r="L23758" s="2"/>
    </row>
    <row r="23759" spans="10:12">
      <c r="J23759" s="2"/>
      <c r="K23759" s="2"/>
      <c r="L23759" s="2"/>
    </row>
    <row r="23760" spans="10:12">
      <c r="J23760" s="2"/>
      <c r="K23760" s="2"/>
      <c r="L23760" s="2"/>
    </row>
    <row r="23761" spans="10:12">
      <c r="J23761" s="2"/>
      <c r="K23761" s="2"/>
      <c r="L23761" s="2"/>
    </row>
    <row r="23762" spans="10:12">
      <c r="J23762" s="2"/>
      <c r="K23762" s="2"/>
      <c r="L23762" s="2"/>
    </row>
    <row r="23763" spans="10:12">
      <c r="J23763" s="2"/>
      <c r="K23763" s="2"/>
      <c r="L23763" s="2"/>
    </row>
    <row r="23764" spans="10:12">
      <c r="J23764" s="2"/>
      <c r="K23764" s="2"/>
      <c r="L23764" s="2"/>
    </row>
    <row r="23765" spans="10:12">
      <c r="J23765" s="2"/>
      <c r="K23765" s="2"/>
      <c r="L23765" s="2"/>
    </row>
    <row r="23766" spans="10:12">
      <c r="J23766" s="2"/>
      <c r="K23766" s="2"/>
      <c r="L23766" s="2"/>
    </row>
    <row r="23767" spans="10:12">
      <c r="J23767" s="2"/>
      <c r="K23767" s="2"/>
      <c r="L23767" s="2"/>
    </row>
    <row r="23768" spans="10:12">
      <c r="J23768" s="2"/>
      <c r="K23768" s="2"/>
      <c r="L23768" s="2"/>
    </row>
    <row r="23769" spans="10:12">
      <c r="J23769" s="2"/>
      <c r="K23769" s="2"/>
      <c r="L23769" s="2"/>
    </row>
    <row r="23770" spans="10:12">
      <c r="J23770" s="2"/>
      <c r="K23770" s="2"/>
      <c r="L23770" s="2"/>
    </row>
    <row r="23771" spans="10:12">
      <c r="J23771" s="2"/>
      <c r="K23771" s="2"/>
      <c r="L23771" s="2"/>
    </row>
    <row r="23772" spans="10:12">
      <c r="J23772" s="2"/>
      <c r="K23772" s="2"/>
      <c r="L23772" s="2"/>
    </row>
    <row r="23773" spans="10:12">
      <c r="J23773" s="2"/>
      <c r="K23773" s="2"/>
      <c r="L23773" s="2"/>
    </row>
    <row r="23774" spans="10:12">
      <c r="J23774" s="2"/>
      <c r="K23774" s="2"/>
      <c r="L23774" s="2"/>
    </row>
    <row r="23775" spans="10:12">
      <c r="J23775" s="2"/>
      <c r="K23775" s="2"/>
      <c r="L23775" s="2"/>
    </row>
    <row r="23776" spans="10:12">
      <c r="J23776" s="2"/>
      <c r="K23776" s="2"/>
      <c r="L23776" s="2"/>
    </row>
    <row r="23777" spans="10:12">
      <c r="J23777" s="2"/>
      <c r="K23777" s="2"/>
      <c r="L23777" s="2"/>
    </row>
    <row r="23778" spans="10:12">
      <c r="J23778" s="2"/>
      <c r="K23778" s="2"/>
      <c r="L23778" s="2"/>
    </row>
    <row r="23779" spans="10:12">
      <c r="J23779" s="2"/>
      <c r="K23779" s="2"/>
      <c r="L23779" s="2"/>
    </row>
    <row r="23780" spans="10:12">
      <c r="J23780" s="2"/>
      <c r="K23780" s="2"/>
      <c r="L23780" s="2"/>
    </row>
    <row r="23781" spans="10:12">
      <c r="J23781" s="2"/>
      <c r="K23781" s="2"/>
      <c r="L23781" s="2"/>
    </row>
    <row r="23782" spans="10:12">
      <c r="J23782" s="2"/>
      <c r="K23782" s="2"/>
      <c r="L23782" s="2"/>
    </row>
    <row r="23783" spans="10:12">
      <c r="J23783" s="2"/>
      <c r="K23783" s="2"/>
      <c r="L23783" s="2"/>
    </row>
    <row r="23784" spans="10:12">
      <c r="J23784" s="2"/>
      <c r="K23784" s="2"/>
      <c r="L23784" s="2"/>
    </row>
    <row r="23785" spans="10:12">
      <c r="J23785" s="2"/>
      <c r="K23785" s="2"/>
      <c r="L23785" s="2"/>
    </row>
    <row r="23786" spans="10:12">
      <c r="J23786" s="2"/>
      <c r="K23786" s="2"/>
      <c r="L23786" s="2"/>
    </row>
    <row r="23787" spans="10:12">
      <c r="J23787" s="2"/>
      <c r="K23787" s="2"/>
      <c r="L23787" s="2"/>
    </row>
    <row r="23788" spans="10:12">
      <c r="J23788" s="2"/>
      <c r="K23788" s="2"/>
      <c r="L23788" s="2"/>
    </row>
    <row r="23789" spans="10:12">
      <c r="J23789" s="2"/>
      <c r="K23789" s="2"/>
      <c r="L23789" s="2"/>
    </row>
    <row r="23790" spans="10:12">
      <c r="J23790" s="2"/>
      <c r="K23790" s="2"/>
      <c r="L23790" s="2"/>
    </row>
    <row r="23791" spans="10:12">
      <c r="J23791" s="2"/>
      <c r="K23791" s="2"/>
      <c r="L23791" s="2"/>
    </row>
    <row r="23792" spans="10:12">
      <c r="J23792" s="2"/>
      <c r="K23792" s="2"/>
      <c r="L23792" s="2"/>
    </row>
    <row r="23793" spans="10:12">
      <c r="J23793" s="2"/>
      <c r="K23793" s="2"/>
      <c r="L23793" s="2"/>
    </row>
    <row r="23794" spans="10:12">
      <c r="J23794" s="2"/>
      <c r="K23794" s="2"/>
      <c r="L23794" s="2"/>
    </row>
    <row r="23795" spans="10:12">
      <c r="J23795" s="2"/>
      <c r="K23795" s="2"/>
      <c r="L23795" s="2"/>
    </row>
    <row r="23796" spans="10:12">
      <c r="J23796" s="2"/>
      <c r="K23796" s="2"/>
      <c r="L23796" s="2"/>
    </row>
    <row r="23797" spans="10:12">
      <c r="J23797" s="2"/>
      <c r="K23797" s="2"/>
      <c r="L23797" s="2"/>
    </row>
    <row r="23798" spans="10:12">
      <c r="J23798" s="2"/>
      <c r="K23798" s="2"/>
      <c r="L23798" s="2"/>
    </row>
    <row r="23799" spans="10:12">
      <c r="J23799" s="2"/>
      <c r="K23799" s="2"/>
      <c r="L23799" s="2"/>
    </row>
    <row r="23800" spans="10:12">
      <c r="J23800" s="2"/>
      <c r="K23800" s="2"/>
      <c r="L23800" s="2"/>
    </row>
    <row r="23801" spans="10:12">
      <c r="J23801" s="2"/>
      <c r="K23801" s="2"/>
      <c r="L23801" s="2"/>
    </row>
    <row r="23802" spans="10:12">
      <c r="J23802" s="2"/>
      <c r="K23802" s="2"/>
      <c r="L23802" s="2"/>
    </row>
    <row r="23803" spans="10:12">
      <c r="J23803" s="2"/>
      <c r="K23803" s="2"/>
      <c r="L23803" s="2"/>
    </row>
    <row r="23804" spans="10:12">
      <c r="J23804" s="2"/>
      <c r="K23804" s="2"/>
      <c r="L23804" s="2"/>
    </row>
    <row r="23805" spans="10:12">
      <c r="J23805" s="2"/>
      <c r="K23805" s="2"/>
      <c r="L23805" s="2"/>
    </row>
    <row r="23806" spans="10:12">
      <c r="J23806" s="2"/>
      <c r="K23806" s="2"/>
      <c r="L23806" s="2"/>
    </row>
    <row r="23807" spans="10:12">
      <c r="J23807" s="2"/>
      <c r="K23807" s="2"/>
      <c r="L23807" s="2"/>
    </row>
    <row r="23808" spans="10:12">
      <c r="J23808" s="2"/>
      <c r="K23808" s="2"/>
      <c r="L23808" s="2"/>
    </row>
    <row r="23809" spans="10:12">
      <c r="J23809" s="2"/>
      <c r="K23809" s="2"/>
      <c r="L23809" s="2"/>
    </row>
    <row r="23810" spans="10:12">
      <c r="J23810" s="2"/>
      <c r="K23810" s="2"/>
      <c r="L23810" s="2"/>
    </row>
    <row r="23811" spans="10:12">
      <c r="J23811" s="2"/>
      <c r="K23811" s="2"/>
      <c r="L23811" s="2"/>
    </row>
    <row r="23812" spans="10:12">
      <c r="J23812" s="2"/>
      <c r="K23812" s="2"/>
      <c r="L23812" s="2"/>
    </row>
    <row r="23813" spans="10:12">
      <c r="J23813" s="2"/>
      <c r="K23813" s="2"/>
      <c r="L23813" s="2"/>
    </row>
    <row r="23814" spans="10:12">
      <c r="J23814" s="2"/>
      <c r="K23814" s="2"/>
      <c r="L23814" s="2"/>
    </row>
    <row r="23815" spans="10:12">
      <c r="J23815" s="2"/>
      <c r="K23815" s="2"/>
      <c r="L23815" s="2"/>
    </row>
    <row r="23816" spans="10:12">
      <c r="J23816" s="2"/>
      <c r="K23816" s="2"/>
      <c r="L23816" s="2"/>
    </row>
    <row r="23817" spans="10:12">
      <c r="J23817" s="2"/>
      <c r="K23817" s="2"/>
      <c r="L23817" s="2"/>
    </row>
    <row r="23818" spans="10:12">
      <c r="J23818" s="2"/>
      <c r="K23818" s="2"/>
      <c r="L23818" s="2"/>
    </row>
    <row r="23819" spans="10:12">
      <c r="J23819" s="2"/>
      <c r="K23819" s="2"/>
      <c r="L23819" s="2"/>
    </row>
    <row r="23820" spans="10:12">
      <c r="J23820" s="2"/>
      <c r="K23820" s="2"/>
      <c r="L23820" s="2"/>
    </row>
    <row r="23821" spans="10:12">
      <c r="J23821" s="2"/>
      <c r="K23821" s="2"/>
      <c r="L23821" s="2"/>
    </row>
    <row r="23822" spans="10:12">
      <c r="J23822" s="2"/>
      <c r="K23822" s="2"/>
      <c r="L23822" s="2"/>
    </row>
    <row r="23823" spans="10:12">
      <c r="J23823" s="2"/>
      <c r="K23823" s="2"/>
      <c r="L23823" s="2"/>
    </row>
    <row r="23824" spans="10:12">
      <c r="J23824" s="2"/>
      <c r="K23824" s="2"/>
      <c r="L23824" s="2"/>
    </row>
    <row r="23825" spans="10:12">
      <c r="J23825" s="2"/>
      <c r="K23825" s="2"/>
      <c r="L23825" s="2"/>
    </row>
    <row r="23826" spans="10:12">
      <c r="J23826" s="2"/>
      <c r="K23826" s="2"/>
      <c r="L23826" s="2"/>
    </row>
    <row r="23827" spans="10:12">
      <c r="J23827" s="2"/>
      <c r="K23827" s="2"/>
      <c r="L23827" s="2"/>
    </row>
    <row r="23828" spans="10:12">
      <c r="J23828" s="2"/>
      <c r="K23828" s="2"/>
      <c r="L23828" s="2"/>
    </row>
    <row r="23829" spans="10:12">
      <c r="J23829" s="2"/>
      <c r="K23829" s="2"/>
      <c r="L23829" s="2"/>
    </row>
    <row r="23830" spans="10:12">
      <c r="J23830" s="2"/>
      <c r="K23830" s="2"/>
      <c r="L23830" s="2"/>
    </row>
    <row r="23831" spans="10:12">
      <c r="J23831" s="2"/>
      <c r="K23831" s="2"/>
      <c r="L23831" s="2"/>
    </row>
    <row r="23832" spans="10:12">
      <c r="J23832" s="2"/>
      <c r="K23832" s="2"/>
      <c r="L23832" s="2"/>
    </row>
    <row r="23833" spans="10:12">
      <c r="J23833" s="2"/>
      <c r="K23833" s="2"/>
      <c r="L23833" s="2"/>
    </row>
    <row r="23834" spans="10:12">
      <c r="J23834" s="2"/>
      <c r="K23834" s="2"/>
      <c r="L23834" s="2"/>
    </row>
    <row r="23835" spans="10:12">
      <c r="J23835" s="2"/>
      <c r="K23835" s="2"/>
      <c r="L23835" s="2"/>
    </row>
    <row r="23836" spans="10:12">
      <c r="J23836" s="2"/>
      <c r="K23836" s="2"/>
      <c r="L23836" s="2"/>
    </row>
    <row r="23837" spans="10:12">
      <c r="J23837" s="2"/>
      <c r="K23837" s="2"/>
      <c r="L23837" s="2"/>
    </row>
    <row r="23838" spans="10:12">
      <c r="J23838" s="2"/>
      <c r="K23838" s="2"/>
      <c r="L23838" s="2"/>
    </row>
    <row r="23839" spans="10:12">
      <c r="J23839" s="2"/>
      <c r="K23839" s="2"/>
      <c r="L23839" s="2"/>
    </row>
    <row r="23840" spans="10:12">
      <c r="J23840" s="2"/>
      <c r="K23840" s="2"/>
      <c r="L23840" s="2"/>
    </row>
    <row r="23841" spans="10:12">
      <c r="J23841" s="2"/>
      <c r="K23841" s="2"/>
      <c r="L23841" s="2"/>
    </row>
    <row r="23842" spans="10:12">
      <c r="J23842" s="2"/>
      <c r="K23842" s="2"/>
      <c r="L23842" s="2"/>
    </row>
    <row r="23843" spans="10:12">
      <c r="J23843" s="2"/>
      <c r="K23843" s="2"/>
      <c r="L23843" s="2"/>
    </row>
    <row r="23844" spans="10:12">
      <c r="J23844" s="2"/>
      <c r="K23844" s="2"/>
      <c r="L23844" s="2"/>
    </row>
    <row r="23845" spans="10:12">
      <c r="J23845" s="2"/>
      <c r="K23845" s="2"/>
      <c r="L23845" s="2"/>
    </row>
    <row r="23846" spans="10:12">
      <c r="J23846" s="2"/>
      <c r="K23846" s="2"/>
      <c r="L23846" s="2"/>
    </row>
    <row r="23847" spans="10:12">
      <c r="J23847" s="2"/>
      <c r="K23847" s="2"/>
      <c r="L23847" s="2"/>
    </row>
    <row r="23848" spans="10:12">
      <c r="J23848" s="2"/>
      <c r="K23848" s="2"/>
      <c r="L23848" s="2"/>
    </row>
    <row r="23849" spans="10:12">
      <c r="J23849" s="2"/>
      <c r="K23849" s="2"/>
      <c r="L23849" s="2"/>
    </row>
    <row r="23850" spans="10:12">
      <c r="J23850" s="2"/>
      <c r="K23850" s="2"/>
      <c r="L23850" s="2"/>
    </row>
    <row r="23851" spans="10:12">
      <c r="J23851" s="2"/>
      <c r="K23851" s="2"/>
      <c r="L23851" s="2"/>
    </row>
    <row r="23852" spans="10:12">
      <c r="J23852" s="2"/>
      <c r="K23852" s="2"/>
      <c r="L23852" s="2"/>
    </row>
    <row r="23853" spans="10:12">
      <c r="J23853" s="2"/>
      <c r="K23853" s="2"/>
      <c r="L23853" s="2"/>
    </row>
    <row r="23854" spans="10:12">
      <c r="J23854" s="2"/>
      <c r="K23854" s="2"/>
      <c r="L23854" s="2"/>
    </row>
    <row r="23855" spans="10:12">
      <c r="J23855" s="2"/>
      <c r="K23855" s="2"/>
      <c r="L23855" s="2"/>
    </row>
    <row r="23856" spans="10:12">
      <c r="J23856" s="2"/>
      <c r="K23856" s="2"/>
      <c r="L23856" s="2"/>
    </row>
    <row r="23857" spans="10:12">
      <c r="J23857" s="2"/>
      <c r="K23857" s="2"/>
      <c r="L23857" s="2"/>
    </row>
    <row r="23858" spans="10:12">
      <c r="J23858" s="2"/>
      <c r="K23858" s="2"/>
      <c r="L23858" s="2"/>
    </row>
    <row r="23859" spans="10:12">
      <c r="J23859" s="2"/>
      <c r="K23859" s="2"/>
      <c r="L23859" s="2"/>
    </row>
    <row r="23860" spans="10:12">
      <c r="J23860" s="2"/>
      <c r="K23860" s="2"/>
      <c r="L23860" s="2"/>
    </row>
    <row r="23861" spans="10:12">
      <c r="J23861" s="2"/>
      <c r="K23861" s="2"/>
      <c r="L23861" s="2"/>
    </row>
    <row r="23862" spans="10:12">
      <c r="J23862" s="2"/>
      <c r="K23862" s="2"/>
      <c r="L23862" s="2"/>
    </row>
    <row r="23863" spans="10:12">
      <c r="J23863" s="2"/>
      <c r="K23863" s="2"/>
      <c r="L23863" s="2"/>
    </row>
    <row r="23864" spans="10:12">
      <c r="J23864" s="2"/>
      <c r="K23864" s="2"/>
      <c r="L23864" s="2"/>
    </row>
    <row r="23865" spans="10:12">
      <c r="J23865" s="2"/>
      <c r="K23865" s="2"/>
      <c r="L23865" s="2"/>
    </row>
    <row r="23866" spans="10:12">
      <c r="J23866" s="2"/>
      <c r="K23866" s="2"/>
      <c r="L23866" s="2"/>
    </row>
    <row r="23867" spans="10:12">
      <c r="J23867" s="2"/>
      <c r="K23867" s="2"/>
      <c r="L23867" s="2"/>
    </row>
    <row r="23868" spans="10:12">
      <c r="J23868" s="2"/>
      <c r="K23868" s="2"/>
      <c r="L23868" s="2"/>
    </row>
    <row r="23869" spans="10:12">
      <c r="J23869" s="2"/>
      <c r="K23869" s="2"/>
      <c r="L23869" s="2"/>
    </row>
    <row r="23870" spans="10:12">
      <c r="J23870" s="2"/>
      <c r="K23870" s="2"/>
      <c r="L23870" s="2"/>
    </row>
    <row r="23871" spans="10:12">
      <c r="J23871" s="2"/>
      <c r="K23871" s="2"/>
      <c r="L23871" s="2"/>
    </row>
    <row r="23872" spans="10:12">
      <c r="J23872" s="2"/>
      <c r="K23872" s="2"/>
      <c r="L23872" s="2"/>
    </row>
    <row r="23873" spans="10:12">
      <c r="J23873" s="2"/>
      <c r="K23873" s="2"/>
      <c r="L23873" s="2"/>
    </row>
    <row r="23874" spans="10:12">
      <c r="J23874" s="2"/>
      <c r="K23874" s="2"/>
      <c r="L23874" s="2"/>
    </row>
    <row r="23875" spans="10:12">
      <c r="J23875" s="2"/>
      <c r="K23875" s="2"/>
      <c r="L23875" s="2"/>
    </row>
    <row r="23876" spans="10:12">
      <c r="J23876" s="2"/>
      <c r="K23876" s="2"/>
      <c r="L23876" s="2"/>
    </row>
    <row r="23877" spans="10:12">
      <c r="J23877" s="2"/>
      <c r="K23877" s="2"/>
      <c r="L23877" s="2"/>
    </row>
    <row r="23878" spans="10:12">
      <c r="J23878" s="2"/>
      <c r="K23878" s="2"/>
      <c r="L23878" s="2"/>
    </row>
    <row r="23879" spans="10:12">
      <c r="J23879" s="2"/>
      <c r="K23879" s="2"/>
      <c r="L23879" s="2"/>
    </row>
    <row r="23880" spans="10:12">
      <c r="J23880" s="2"/>
      <c r="K23880" s="2"/>
      <c r="L23880" s="2"/>
    </row>
    <row r="23881" spans="10:12">
      <c r="J23881" s="2"/>
      <c r="K23881" s="2"/>
      <c r="L23881" s="2"/>
    </row>
    <row r="23882" spans="10:12">
      <c r="J23882" s="2"/>
      <c r="K23882" s="2"/>
      <c r="L23882" s="2"/>
    </row>
    <row r="23883" spans="10:12">
      <c r="J23883" s="2"/>
      <c r="K23883" s="2"/>
      <c r="L23883" s="2"/>
    </row>
    <row r="23884" spans="10:12">
      <c r="J23884" s="2"/>
      <c r="K23884" s="2"/>
      <c r="L23884" s="2"/>
    </row>
    <row r="23885" spans="10:12">
      <c r="J23885" s="2"/>
      <c r="K23885" s="2"/>
      <c r="L23885" s="2"/>
    </row>
    <row r="23886" spans="10:12">
      <c r="J23886" s="2"/>
      <c r="K23886" s="2"/>
      <c r="L23886" s="2"/>
    </row>
    <row r="23887" spans="10:12">
      <c r="J23887" s="2"/>
      <c r="K23887" s="2"/>
      <c r="L23887" s="2"/>
    </row>
    <row r="23888" spans="10:12">
      <c r="J23888" s="2"/>
      <c r="K23888" s="2"/>
      <c r="L23888" s="2"/>
    </row>
    <row r="23889" spans="10:12">
      <c r="J23889" s="2"/>
      <c r="K23889" s="2"/>
      <c r="L23889" s="2"/>
    </row>
    <row r="23890" spans="10:12">
      <c r="J23890" s="2"/>
      <c r="K23890" s="2"/>
      <c r="L23890" s="2"/>
    </row>
    <row r="23891" spans="10:12">
      <c r="J23891" s="2"/>
      <c r="K23891" s="2"/>
      <c r="L23891" s="2"/>
    </row>
    <row r="23892" spans="10:12">
      <c r="J23892" s="2"/>
      <c r="K23892" s="2"/>
      <c r="L23892" s="2"/>
    </row>
    <row r="23893" spans="10:12">
      <c r="J23893" s="2"/>
      <c r="K23893" s="2"/>
      <c r="L23893" s="2"/>
    </row>
    <row r="23894" spans="10:12">
      <c r="J23894" s="2"/>
      <c r="K23894" s="2"/>
      <c r="L23894" s="2"/>
    </row>
    <row r="23895" spans="10:12">
      <c r="J23895" s="2"/>
      <c r="K23895" s="2"/>
      <c r="L23895" s="2"/>
    </row>
    <row r="23896" spans="10:12">
      <c r="J23896" s="2"/>
      <c r="K23896" s="2"/>
      <c r="L23896" s="2"/>
    </row>
    <row r="23897" spans="10:12">
      <c r="J23897" s="2"/>
      <c r="K23897" s="2"/>
      <c r="L23897" s="2"/>
    </row>
    <row r="23898" spans="10:12">
      <c r="J23898" s="2"/>
      <c r="K23898" s="2"/>
      <c r="L23898" s="2"/>
    </row>
    <row r="23899" spans="10:12">
      <c r="J23899" s="2"/>
      <c r="K23899" s="2"/>
      <c r="L23899" s="2"/>
    </row>
    <row r="23900" spans="10:12">
      <c r="J23900" s="2"/>
      <c r="K23900" s="2"/>
      <c r="L23900" s="2"/>
    </row>
    <row r="23901" spans="10:12">
      <c r="J23901" s="2"/>
      <c r="K23901" s="2"/>
      <c r="L23901" s="2"/>
    </row>
    <row r="23902" spans="10:12">
      <c r="J23902" s="2"/>
      <c r="K23902" s="2"/>
      <c r="L23902" s="2"/>
    </row>
    <row r="23903" spans="10:12">
      <c r="J23903" s="2"/>
      <c r="K23903" s="2"/>
      <c r="L23903" s="2"/>
    </row>
    <row r="23904" spans="10:12">
      <c r="J23904" s="2"/>
      <c r="K23904" s="2"/>
      <c r="L23904" s="2"/>
    </row>
    <row r="23905" spans="10:12">
      <c r="J23905" s="2"/>
      <c r="K23905" s="2"/>
      <c r="L23905" s="2"/>
    </row>
    <row r="23906" spans="10:12">
      <c r="J23906" s="2"/>
      <c r="K23906" s="2"/>
      <c r="L23906" s="2"/>
    </row>
    <row r="23907" spans="10:12">
      <c r="J23907" s="2"/>
      <c r="K23907" s="2"/>
      <c r="L23907" s="2"/>
    </row>
    <row r="23908" spans="10:12">
      <c r="J23908" s="2"/>
      <c r="K23908" s="2"/>
      <c r="L23908" s="2"/>
    </row>
    <row r="23909" spans="10:12">
      <c r="J23909" s="2"/>
      <c r="K23909" s="2"/>
      <c r="L23909" s="2"/>
    </row>
    <row r="23910" spans="10:12">
      <c r="J23910" s="2"/>
      <c r="K23910" s="2"/>
      <c r="L23910" s="2"/>
    </row>
    <row r="23911" spans="10:12">
      <c r="J23911" s="2"/>
      <c r="K23911" s="2"/>
      <c r="L23911" s="2"/>
    </row>
    <row r="23912" spans="10:12">
      <c r="J23912" s="2"/>
      <c r="K23912" s="2"/>
      <c r="L23912" s="2"/>
    </row>
    <row r="23913" spans="10:12">
      <c r="J23913" s="2"/>
      <c r="K23913" s="2"/>
      <c r="L23913" s="2"/>
    </row>
    <row r="23914" spans="10:12">
      <c r="J23914" s="2"/>
      <c r="K23914" s="2"/>
      <c r="L23914" s="2"/>
    </row>
    <row r="23915" spans="10:12">
      <c r="J23915" s="2"/>
      <c r="K23915" s="2"/>
      <c r="L23915" s="2"/>
    </row>
    <row r="23916" spans="10:12">
      <c r="J23916" s="2"/>
      <c r="K23916" s="2"/>
      <c r="L23916" s="2"/>
    </row>
    <row r="23917" spans="10:12">
      <c r="J23917" s="2"/>
      <c r="K23917" s="2"/>
      <c r="L23917" s="2"/>
    </row>
    <row r="23918" spans="10:12">
      <c r="J23918" s="2"/>
      <c r="K23918" s="2"/>
      <c r="L23918" s="2"/>
    </row>
    <row r="23919" spans="10:12">
      <c r="J23919" s="2"/>
      <c r="K23919" s="2"/>
      <c r="L23919" s="2"/>
    </row>
    <row r="23920" spans="10:12">
      <c r="J23920" s="2"/>
      <c r="K23920" s="2"/>
      <c r="L23920" s="2"/>
    </row>
    <row r="23921" spans="10:12">
      <c r="J23921" s="2"/>
      <c r="K23921" s="2"/>
      <c r="L23921" s="2"/>
    </row>
    <row r="23922" spans="10:12">
      <c r="J23922" s="2"/>
      <c r="K23922" s="2"/>
      <c r="L23922" s="2"/>
    </row>
    <row r="23923" spans="10:12">
      <c r="J23923" s="2"/>
      <c r="K23923" s="2"/>
      <c r="L23923" s="2"/>
    </row>
    <row r="23924" spans="10:12">
      <c r="J23924" s="2"/>
      <c r="K23924" s="2"/>
      <c r="L23924" s="2"/>
    </row>
    <row r="23925" spans="10:12">
      <c r="J23925" s="2"/>
      <c r="K23925" s="2"/>
      <c r="L23925" s="2"/>
    </row>
    <row r="23926" spans="10:12">
      <c r="J23926" s="2"/>
      <c r="K23926" s="2"/>
      <c r="L23926" s="2"/>
    </row>
    <row r="23927" spans="10:12">
      <c r="J23927" s="2"/>
      <c r="K23927" s="2"/>
      <c r="L23927" s="2"/>
    </row>
    <row r="23928" spans="10:12">
      <c r="J23928" s="2"/>
      <c r="K23928" s="2"/>
      <c r="L23928" s="2"/>
    </row>
    <row r="23929" spans="10:12">
      <c r="J23929" s="2"/>
      <c r="K23929" s="2"/>
      <c r="L23929" s="2"/>
    </row>
    <row r="23930" spans="10:12">
      <c r="J23930" s="2"/>
      <c r="K23930" s="2"/>
      <c r="L23930" s="2"/>
    </row>
    <row r="23931" spans="10:12">
      <c r="J23931" s="2"/>
      <c r="K23931" s="2"/>
      <c r="L23931" s="2"/>
    </row>
    <row r="23932" spans="10:12">
      <c r="J23932" s="2"/>
      <c r="K23932" s="2"/>
      <c r="L23932" s="2"/>
    </row>
    <row r="23933" spans="10:12">
      <c r="J23933" s="2"/>
      <c r="K23933" s="2"/>
      <c r="L23933" s="2"/>
    </row>
    <row r="23934" spans="10:12">
      <c r="J23934" s="2"/>
      <c r="K23934" s="2"/>
      <c r="L23934" s="2"/>
    </row>
    <row r="23935" spans="10:12">
      <c r="J23935" s="2"/>
      <c r="K23935" s="2"/>
      <c r="L23935" s="2"/>
    </row>
    <row r="23936" spans="10:12">
      <c r="J23936" s="2"/>
      <c r="K23936" s="2"/>
      <c r="L23936" s="2"/>
    </row>
    <row r="23937" spans="10:12">
      <c r="J23937" s="2"/>
      <c r="K23937" s="2"/>
      <c r="L23937" s="2"/>
    </row>
    <row r="23938" spans="10:12">
      <c r="J23938" s="2"/>
      <c r="K23938" s="2"/>
      <c r="L23938" s="2"/>
    </row>
    <row r="23939" spans="10:12">
      <c r="J23939" s="2"/>
      <c r="K23939" s="2"/>
      <c r="L23939" s="2"/>
    </row>
    <row r="23940" spans="10:12">
      <c r="J23940" s="2"/>
      <c r="K23940" s="2"/>
      <c r="L23940" s="2"/>
    </row>
    <row r="23941" spans="10:12">
      <c r="J23941" s="2"/>
      <c r="K23941" s="2"/>
      <c r="L23941" s="2"/>
    </row>
    <row r="23942" spans="10:12">
      <c r="J23942" s="2"/>
      <c r="K23942" s="2"/>
      <c r="L23942" s="2"/>
    </row>
    <row r="23943" spans="10:12">
      <c r="J23943" s="2"/>
      <c r="K23943" s="2"/>
      <c r="L23943" s="2"/>
    </row>
    <row r="23944" spans="10:12">
      <c r="J23944" s="2"/>
      <c r="K23944" s="2"/>
      <c r="L23944" s="2"/>
    </row>
    <row r="23945" spans="10:12">
      <c r="J23945" s="2"/>
      <c r="K23945" s="2"/>
      <c r="L23945" s="2"/>
    </row>
    <row r="23946" spans="10:12">
      <c r="J23946" s="2"/>
      <c r="K23946" s="2"/>
      <c r="L23946" s="2"/>
    </row>
    <row r="23947" spans="10:12">
      <c r="J23947" s="2"/>
      <c r="K23947" s="2"/>
      <c r="L23947" s="2"/>
    </row>
    <row r="23948" spans="10:12">
      <c r="J23948" s="2"/>
      <c r="K23948" s="2"/>
      <c r="L23948" s="2"/>
    </row>
    <row r="23949" spans="10:12">
      <c r="J23949" s="2"/>
      <c r="K23949" s="2"/>
      <c r="L23949" s="2"/>
    </row>
    <row r="23950" spans="10:12">
      <c r="J23950" s="2"/>
      <c r="K23950" s="2"/>
      <c r="L23950" s="2"/>
    </row>
    <row r="23951" spans="10:12">
      <c r="J23951" s="2"/>
      <c r="K23951" s="2"/>
      <c r="L23951" s="2"/>
    </row>
    <row r="23952" spans="10:12">
      <c r="J23952" s="2"/>
      <c r="K23952" s="2"/>
      <c r="L23952" s="2"/>
    </row>
    <row r="23953" spans="10:12">
      <c r="J23953" s="2"/>
      <c r="K23953" s="2"/>
      <c r="L23953" s="2"/>
    </row>
    <row r="23954" spans="10:12">
      <c r="J23954" s="2"/>
      <c r="K23954" s="2"/>
      <c r="L23954" s="2"/>
    </row>
    <row r="23955" spans="10:12">
      <c r="J23955" s="2"/>
      <c r="K23955" s="2"/>
      <c r="L23955" s="2"/>
    </row>
    <row r="23956" spans="10:12">
      <c r="J23956" s="2"/>
      <c r="K23956" s="2"/>
      <c r="L23956" s="2"/>
    </row>
    <row r="23957" spans="10:12">
      <c r="J23957" s="2"/>
      <c r="K23957" s="2"/>
      <c r="L23957" s="2"/>
    </row>
    <row r="23958" spans="10:12">
      <c r="J23958" s="2"/>
      <c r="K23958" s="2"/>
      <c r="L23958" s="2"/>
    </row>
    <row r="23959" spans="10:12">
      <c r="J23959" s="2"/>
      <c r="K23959" s="2"/>
      <c r="L23959" s="2"/>
    </row>
    <row r="23960" spans="10:12">
      <c r="J23960" s="2"/>
      <c r="K23960" s="2"/>
      <c r="L23960" s="2"/>
    </row>
    <row r="23961" spans="10:12">
      <c r="J23961" s="2"/>
      <c r="K23961" s="2"/>
      <c r="L23961" s="2"/>
    </row>
    <row r="23962" spans="10:12">
      <c r="J23962" s="2"/>
      <c r="K23962" s="2"/>
      <c r="L23962" s="2"/>
    </row>
    <row r="23963" spans="10:12">
      <c r="J23963" s="2"/>
      <c r="K23963" s="2"/>
      <c r="L23963" s="2"/>
    </row>
    <row r="23964" spans="10:12">
      <c r="J23964" s="2"/>
      <c r="K23964" s="2"/>
      <c r="L23964" s="2"/>
    </row>
    <row r="23965" spans="10:12">
      <c r="J23965" s="2"/>
      <c r="K23965" s="2"/>
      <c r="L23965" s="2"/>
    </row>
    <row r="23966" spans="10:12">
      <c r="J23966" s="2"/>
      <c r="K23966" s="2"/>
      <c r="L23966" s="2"/>
    </row>
    <row r="23967" spans="10:12">
      <c r="J23967" s="2"/>
      <c r="K23967" s="2"/>
      <c r="L23967" s="2"/>
    </row>
    <row r="23968" spans="10:12">
      <c r="J23968" s="2"/>
      <c r="K23968" s="2"/>
      <c r="L23968" s="2"/>
    </row>
    <row r="23969" spans="10:12">
      <c r="J23969" s="2"/>
      <c r="K23969" s="2"/>
      <c r="L23969" s="2"/>
    </row>
    <row r="23970" spans="10:12">
      <c r="J23970" s="2"/>
      <c r="K23970" s="2"/>
      <c r="L23970" s="2"/>
    </row>
    <row r="23971" spans="10:12">
      <c r="J23971" s="2"/>
      <c r="K23971" s="2"/>
      <c r="L23971" s="2"/>
    </row>
    <row r="23972" spans="10:12">
      <c r="J23972" s="2"/>
      <c r="K23972" s="2"/>
      <c r="L23972" s="2"/>
    </row>
    <row r="23973" spans="10:12">
      <c r="J23973" s="2"/>
      <c r="K23973" s="2"/>
      <c r="L23973" s="2"/>
    </row>
    <row r="23974" spans="10:12">
      <c r="J23974" s="2"/>
      <c r="K23974" s="2"/>
      <c r="L23974" s="2"/>
    </row>
    <row r="23975" spans="10:12">
      <c r="J23975" s="2"/>
      <c r="K23975" s="2"/>
      <c r="L23975" s="2"/>
    </row>
    <row r="23976" spans="10:12">
      <c r="J23976" s="2"/>
      <c r="K23976" s="2"/>
      <c r="L23976" s="2"/>
    </row>
    <row r="23977" spans="10:12">
      <c r="J23977" s="2"/>
      <c r="K23977" s="2"/>
      <c r="L23977" s="2"/>
    </row>
    <row r="23978" spans="10:12">
      <c r="J23978" s="2"/>
      <c r="K23978" s="2"/>
      <c r="L23978" s="2"/>
    </row>
    <row r="23979" spans="10:12">
      <c r="J23979" s="2"/>
      <c r="K23979" s="2"/>
      <c r="L23979" s="2"/>
    </row>
    <row r="23980" spans="10:12">
      <c r="J23980" s="2"/>
      <c r="K23980" s="2"/>
      <c r="L23980" s="2"/>
    </row>
    <row r="23981" spans="10:12">
      <c r="J23981" s="2"/>
      <c r="K23981" s="2"/>
      <c r="L23981" s="2"/>
    </row>
    <row r="23982" spans="10:12">
      <c r="J23982" s="2"/>
      <c r="K23982" s="2"/>
      <c r="L23982" s="2"/>
    </row>
    <row r="23983" spans="10:12">
      <c r="J23983" s="2"/>
      <c r="K23983" s="2"/>
      <c r="L23983" s="2"/>
    </row>
    <row r="23984" spans="10:12">
      <c r="J23984" s="2"/>
      <c r="K23984" s="2"/>
      <c r="L23984" s="2"/>
    </row>
    <row r="23985" spans="10:12">
      <c r="J23985" s="2"/>
      <c r="K23985" s="2"/>
      <c r="L23985" s="2"/>
    </row>
    <row r="23986" spans="10:12">
      <c r="J23986" s="2"/>
      <c r="K23986" s="2"/>
      <c r="L23986" s="2"/>
    </row>
    <row r="23987" spans="10:12">
      <c r="J23987" s="2"/>
      <c r="K23987" s="2"/>
      <c r="L23987" s="2"/>
    </row>
    <row r="23988" spans="10:12">
      <c r="J23988" s="2"/>
      <c r="K23988" s="2"/>
      <c r="L23988" s="2"/>
    </row>
    <row r="23989" spans="10:12">
      <c r="J23989" s="2"/>
      <c r="K23989" s="2"/>
      <c r="L23989" s="2"/>
    </row>
    <row r="23990" spans="10:12">
      <c r="J23990" s="2"/>
      <c r="K23990" s="2"/>
      <c r="L23990" s="2"/>
    </row>
    <row r="23991" spans="10:12">
      <c r="J23991" s="2"/>
      <c r="K23991" s="2"/>
      <c r="L23991" s="2"/>
    </row>
    <row r="23992" spans="10:12">
      <c r="J23992" s="2"/>
      <c r="K23992" s="2"/>
      <c r="L23992" s="2"/>
    </row>
    <row r="23993" spans="10:12">
      <c r="J23993" s="2"/>
      <c r="K23993" s="2"/>
      <c r="L23993" s="2"/>
    </row>
    <row r="23994" spans="10:12">
      <c r="J23994" s="2"/>
      <c r="K23994" s="2"/>
      <c r="L23994" s="2"/>
    </row>
    <row r="23995" spans="10:12">
      <c r="J23995" s="2"/>
      <c r="K23995" s="2"/>
      <c r="L23995" s="2"/>
    </row>
    <row r="23996" spans="10:12">
      <c r="J23996" s="2"/>
      <c r="K23996" s="2"/>
      <c r="L23996" s="2"/>
    </row>
    <row r="23997" spans="10:12">
      <c r="J23997" s="2"/>
      <c r="K23997" s="2"/>
      <c r="L23997" s="2"/>
    </row>
    <row r="23998" spans="10:12">
      <c r="J23998" s="2"/>
      <c r="K23998" s="2"/>
      <c r="L23998" s="2"/>
    </row>
    <row r="23999" spans="10:12">
      <c r="J23999" s="2"/>
      <c r="K23999" s="2"/>
      <c r="L23999" s="2"/>
    </row>
    <row r="24000" spans="10:12">
      <c r="J24000" s="2"/>
      <c r="K24000" s="2"/>
      <c r="L24000" s="2"/>
    </row>
    <row r="24001" spans="10:12">
      <c r="J24001" s="2"/>
      <c r="K24001" s="2"/>
      <c r="L24001" s="2"/>
    </row>
    <row r="24002" spans="10:12">
      <c r="J24002" s="2"/>
      <c r="K24002" s="2"/>
      <c r="L24002" s="2"/>
    </row>
    <row r="24003" spans="10:12">
      <c r="J24003" s="2"/>
      <c r="K24003" s="2"/>
      <c r="L24003" s="2"/>
    </row>
    <row r="24004" spans="10:12">
      <c r="J24004" s="2"/>
      <c r="K24004" s="2"/>
      <c r="L24004" s="2"/>
    </row>
    <row r="24005" spans="10:12">
      <c r="J24005" s="2"/>
      <c r="K24005" s="2"/>
      <c r="L24005" s="2"/>
    </row>
    <row r="24006" spans="10:12">
      <c r="J24006" s="2"/>
      <c r="K24006" s="2"/>
      <c r="L24006" s="2"/>
    </row>
    <row r="24007" spans="10:12">
      <c r="J24007" s="2"/>
      <c r="K24007" s="2"/>
      <c r="L24007" s="2"/>
    </row>
    <row r="24008" spans="10:12">
      <c r="J24008" s="2"/>
      <c r="K24008" s="2"/>
      <c r="L24008" s="2"/>
    </row>
    <row r="24009" spans="10:12">
      <c r="J24009" s="2"/>
      <c r="K24009" s="2"/>
      <c r="L24009" s="2"/>
    </row>
    <row r="24010" spans="10:12">
      <c r="J24010" s="2"/>
      <c r="K24010" s="2"/>
      <c r="L24010" s="2"/>
    </row>
    <row r="24011" spans="10:12">
      <c r="J24011" s="2"/>
      <c r="K24011" s="2"/>
      <c r="L24011" s="2"/>
    </row>
    <row r="24012" spans="10:12">
      <c r="J24012" s="2"/>
      <c r="K24012" s="2"/>
      <c r="L24012" s="2"/>
    </row>
    <row r="24013" spans="10:12">
      <c r="J24013" s="2"/>
      <c r="K24013" s="2"/>
      <c r="L24013" s="2"/>
    </row>
    <row r="24014" spans="10:12">
      <c r="J24014" s="2"/>
      <c r="K24014" s="2"/>
      <c r="L24014" s="2"/>
    </row>
    <row r="24015" spans="10:12">
      <c r="J24015" s="2"/>
      <c r="K24015" s="2"/>
      <c r="L24015" s="2"/>
    </row>
    <row r="24016" spans="10:12">
      <c r="J24016" s="2"/>
      <c r="K24016" s="2"/>
      <c r="L24016" s="2"/>
    </row>
    <row r="24017" spans="10:12">
      <c r="J24017" s="2"/>
      <c r="K24017" s="2"/>
      <c r="L24017" s="2"/>
    </row>
    <row r="24018" spans="10:12">
      <c r="J24018" s="2"/>
      <c r="K24018" s="2"/>
      <c r="L24018" s="2"/>
    </row>
    <row r="24019" spans="10:12">
      <c r="J24019" s="2"/>
      <c r="K24019" s="2"/>
      <c r="L24019" s="2"/>
    </row>
    <row r="24020" spans="10:12">
      <c r="J24020" s="2"/>
      <c r="K24020" s="2"/>
      <c r="L24020" s="2"/>
    </row>
    <row r="24021" spans="10:12">
      <c r="J24021" s="2"/>
      <c r="K24021" s="2"/>
      <c r="L24021" s="2"/>
    </row>
    <row r="24022" spans="10:12">
      <c r="J24022" s="2"/>
      <c r="K24022" s="2"/>
      <c r="L24022" s="2"/>
    </row>
    <row r="24023" spans="10:12">
      <c r="J24023" s="2"/>
      <c r="K24023" s="2"/>
      <c r="L24023" s="2"/>
    </row>
    <row r="24024" spans="10:12">
      <c r="J24024" s="2"/>
      <c r="K24024" s="2"/>
      <c r="L24024" s="2"/>
    </row>
    <row r="24025" spans="10:12">
      <c r="J24025" s="2"/>
      <c r="K24025" s="2"/>
      <c r="L24025" s="2"/>
    </row>
    <row r="24026" spans="10:12">
      <c r="J24026" s="2"/>
      <c r="K24026" s="2"/>
      <c r="L24026" s="2"/>
    </row>
    <row r="24027" spans="10:12">
      <c r="J24027" s="2"/>
      <c r="K24027" s="2"/>
      <c r="L24027" s="2"/>
    </row>
    <row r="24028" spans="10:12">
      <c r="J24028" s="2"/>
      <c r="K24028" s="2"/>
      <c r="L24028" s="2"/>
    </row>
    <row r="24029" spans="10:12">
      <c r="J24029" s="2"/>
      <c r="K24029" s="2"/>
      <c r="L24029" s="2"/>
    </row>
    <row r="24030" spans="10:12">
      <c r="J24030" s="2"/>
      <c r="K24030" s="2"/>
      <c r="L24030" s="2"/>
    </row>
    <row r="24031" spans="10:12">
      <c r="J24031" s="2"/>
      <c r="K24031" s="2"/>
      <c r="L24031" s="2"/>
    </row>
    <row r="24032" spans="10:12">
      <c r="J24032" s="2"/>
      <c r="K24032" s="2"/>
      <c r="L24032" s="2"/>
    </row>
    <row r="24033" spans="10:12">
      <c r="J24033" s="2"/>
      <c r="K24033" s="2"/>
      <c r="L24033" s="2"/>
    </row>
    <row r="24034" spans="10:12">
      <c r="J24034" s="2"/>
      <c r="K24034" s="2"/>
      <c r="L24034" s="2"/>
    </row>
    <row r="24035" spans="10:12">
      <c r="J24035" s="2"/>
      <c r="K24035" s="2"/>
      <c r="L24035" s="2"/>
    </row>
    <row r="24036" spans="10:12">
      <c r="J24036" s="2"/>
      <c r="K24036" s="2"/>
      <c r="L24036" s="2"/>
    </row>
    <row r="24037" spans="10:12">
      <c r="J24037" s="2"/>
      <c r="K24037" s="2"/>
      <c r="L24037" s="2"/>
    </row>
    <row r="24038" spans="10:12">
      <c r="J24038" s="2"/>
      <c r="K24038" s="2"/>
      <c r="L24038" s="2"/>
    </row>
    <row r="24039" spans="10:12">
      <c r="J24039" s="2"/>
      <c r="K24039" s="2"/>
      <c r="L24039" s="2"/>
    </row>
    <row r="24040" spans="10:12">
      <c r="J24040" s="2"/>
      <c r="K24040" s="2"/>
      <c r="L24040" s="2"/>
    </row>
    <row r="24041" spans="10:12">
      <c r="J24041" s="2"/>
      <c r="K24041" s="2"/>
      <c r="L24041" s="2"/>
    </row>
    <row r="24042" spans="10:12">
      <c r="J24042" s="2"/>
      <c r="K24042" s="2"/>
      <c r="L24042" s="2"/>
    </row>
    <row r="24043" spans="10:12">
      <c r="J24043" s="2"/>
      <c r="K24043" s="2"/>
      <c r="L24043" s="2"/>
    </row>
    <row r="24044" spans="10:12">
      <c r="J24044" s="2"/>
      <c r="K24044" s="2"/>
      <c r="L24044" s="2"/>
    </row>
    <row r="24045" spans="10:12">
      <c r="J24045" s="2"/>
      <c r="K24045" s="2"/>
      <c r="L24045" s="2"/>
    </row>
    <row r="24046" spans="10:12">
      <c r="J24046" s="2"/>
      <c r="K24046" s="2"/>
      <c r="L24046" s="2"/>
    </row>
    <row r="24047" spans="10:12">
      <c r="J24047" s="2"/>
      <c r="K24047" s="2"/>
      <c r="L24047" s="2"/>
    </row>
    <row r="24048" spans="10:12">
      <c r="J24048" s="2"/>
      <c r="K24048" s="2"/>
      <c r="L24048" s="2"/>
    </row>
    <row r="24049" spans="10:12">
      <c r="J24049" s="2"/>
      <c r="K24049" s="2"/>
      <c r="L24049" s="2"/>
    </row>
    <row r="24050" spans="10:12">
      <c r="J24050" s="2"/>
      <c r="K24050" s="2"/>
      <c r="L24050" s="2"/>
    </row>
    <row r="24051" spans="10:12">
      <c r="J24051" s="2"/>
      <c r="K24051" s="2"/>
      <c r="L24051" s="2"/>
    </row>
    <row r="24052" spans="10:12">
      <c r="J24052" s="2"/>
      <c r="K24052" s="2"/>
      <c r="L24052" s="2"/>
    </row>
    <row r="24053" spans="10:12">
      <c r="J24053" s="2"/>
      <c r="K24053" s="2"/>
      <c r="L24053" s="2"/>
    </row>
    <row r="24054" spans="10:12">
      <c r="J24054" s="2"/>
      <c r="K24054" s="2"/>
      <c r="L24054" s="2"/>
    </row>
    <row r="24055" spans="10:12">
      <c r="J24055" s="2"/>
      <c r="K24055" s="2"/>
      <c r="L24055" s="2"/>
    </row>
    <row r="24056" spans="10:12">
      <c r="J24056" s="2"/>
      <c r="K24056" s="2"/>
      <c r="L24056" s="2"/>
    </row>
    <row r="24057" spans="10:12">
      <c r="J24057" s="2"/>
      <c r="K24057" s="2"/>
      <c r="L24057" s="2"/>
    </row>
    <row r="24058" spans="10:12">
      <c r="J24058" s="2"/>
      <c r="K24058" s="2"/>
      <c r="L24058" s="2"/>
    </row>
    <row r="24059" spans="10:12">
      <c r="J24059" s="2"/>
      <c r="K24059" s="2"/>
      <c r="L24059" s="2"/>
    </row>
    <row r="24060" spans="10:12">
      <c r="J24060" s="2"/>
      <c r="K24060" s="2"/>
      <c r="L24060" s="2"/>
    </row>
    <row r="24061" spans="10:12">
      <c r="J24061" s="2"/>
      <c r="K24061" s="2"/>
      <c r="L24061" s="2"/>
    </row>
    <row r="24062" spans="10:12">
      <c r="J24062" s="2"/>
      <c r="K24062" s="2"/>
      <c r="L24062" s="2"/>
    </row>
    <row r="24063" spans="10:12">
      <c r="J24063" s="2"/>
      <c r="K24063" s="2"/>
      <c r="L24063" s="2"/>
    </row>
    <row r="24064" spans="10:12">
      <c r="J24064" s="2"/>
      <c r="K24064" s="2"/>
      <c r="L24064" s="2"/>
    </row>
    <row r="24065" spans="10:12">
      <c r="J24065" s="2"/>
      <c r="K24065" s="2"/>
      <c r="L24065" s="2"/>
    </row>
    <row r="24066" spans="10:12">
      <c r="J24066" s="2"/>
      <c r="K24066" s="2"/>
      <c r="L24066" s="2"/>
    </row>
    <row r="24067" spans="10:12">
      <c r="J24067" s="2"/>
      <c r="K24067" s="2"/>
      <c r="L24067" s="2"/>
    </row>
    <row r="24068" spans="10:12">
      <c r="J24068" s="2"/>
      <c r="K24068" s="2"/>
      <c r="L24068" s="2"/>
    </row>
    <row r="24069" spans="10:12">
      <c r="J24069" s="2"/>
      <c r="K24069" s="2"/>
      <c r="L24069" s="2"/>
    </row>
    <row r="24070" spans="10:12">
      <c r="J24070" s="2"/>
      <c r="K24070" s="2"/>
      <c r="L24070" s="2"/>
    </row>
    <row r="24071" spans="10:12">
      <c r="J24071" s="2"/>
      <c r="K24071" s="2"/>
      <c r="L24071" s="2"/>
    </row>
    <row r="24072" spans="10:12">
      <c r="J24072" s="2"/>
      <c r="K24072" s="2"/>
      <c r="L24072" s="2"/>
    </row>
    <row r="24073" spans="10:12">
      <c r="J24073" s="2"/>
      <c r="K24073" s="2"/>
      <c r="L24073" s="2"/>
    </row>
    <row r="24074" spans="10:12">
      <c r="J24074" s="2"/>
      <c r="K24074" s="2"/>
      <c r="L24074" s="2"/>
    </row>
    <row r="24075" spans="10:12">
      <c r="J24075" s="2"/>
      <c r="K24075" s="2"/>
      <c r="L24075" s="2"/>
    </row>
    <row r="24076" spans="10:12">
      <c r="J24076" s="2"/>
      <c r="K24076" s="2"/>
      <c r="L24076" s="2"/>
    </row>
    <row r="24077" spans="10:12">
      <c r="J24077" s="2"/>
      <c r="K24077" s="2"/>
      <c r="L24077" s="2"/>
    </row>
    <row r="24078" spans="10:12">
      <c r="J24078" s="2"/>
      <c r="K24078" s="2"/>
      <c r="L24078" s="2"/>
    </row>
    <row r="24079" spans="10:12">
      <c r="J24079" s="2"/>
      <c r="K24079" s="2"/>
      <c r="L24079" s="2"/>
    </row>
    <row r="24080" spans="10:12">
      <c r="J24080" s="2"/>
      <c r="K24080" s="2"/>
      <c r="L24080" s="2"/>
    </row>
    <row r="24081" spans="10:12">
      <c r="J24081" s="2"/>
      <c r="K24081" s="2"/>
      <c r="L24081" s="2"/>
    </row>
    <row r="24082" spans="10:12">
      <c r="J24082" s="2"/>
      <c r="K24082" s="2"/>
      <c r="L24082" s="2"/>
    </row>
    <row r="24083" spans="10:12">
      <c r="J24083" s="2"/>
      <c r="K24083" s="2"/>
      <c r="L24083" s="2"/>
    </row>
    <row r="24084" spans="10:12">
      <c r="J24084" s="2"/>
      <c r="K24084" s="2"/>
      <c r="L24084" s="2"/>
    </row>
    <row r="24085" spans="10:12">
      <c r="J24085" s="2"/>
      <c r="K24085" s="2"/>
      <c r="L24085" s="2"/>
    </row>
    <row r="24086" spans="10:12">
      <c r="J24086" s="2"/>
      <c r="K24086" s="2"/>
      <c r="L24086" s="2"/>
    </row>
    <row r="24087" spans="10:12">
      <c r="J24087" s="2"/>
      <c r="K24087" s="2"/>
      <c r="L24087" s="2"/>
    </row>
    <row r="24088" spans="10:12">
      <c r="J24088" s="2"/>
      <c r="K24088" s="2"/>
      <c r="L24088" s="2"/>
    </row>
    <row r="24089" spans="10:12">
      <c r="J24089" s="2"/>
      <c r="K24089" s="2"/>
      <c r="L24089" s="2"/>
    </row>
    <row r="24090" spans="10:12">
      <c r="J24090" s="2"/>
      <c r="K24090" s="2"/>
      <c r="L24090" s="2"/>
    </row>
    <row r="24091" spans="10:12">
      <c r="J24091" s="2"/>
      <c r="K24091" s="2"/>
      <c r="L24091" s="2"/>
    </row>
    <row r="24092" spans="10:12">
      <c r="J24092" s="2"/>
      <c r="K24092" s="2"/>
      <c r="L24092" s="2"/>
    </row>
    <row r="24093" spans="10:12">
      <c r="J24093" s="2"/>
      <c r="K24093" s="2"/>
      <c r="L24093" s="2"/>
    </row>
    <row r="24094" spans="10:12">
      <c r="J24094" s="2"/>
      <c r="K24094" s="2"/>
      <c r="L24094" s="2"/>
    </row>
    <row r="24095" spans="10:12">
      <c r="J24095" s="2"/>
      <c r="K24095" s="2"/>
      <c r="L24095" s="2"/>
    </row>
    <row r="24096" spans="10:12">
      <c r="J24096" s="2"/>
      <c r="K24096" s="2"/>
      <c r="L24096" s="2"/>
    </row>
    <row r="24097" spans="10:12">
      <c r="J24097" s="2"/>
      <c r="K24097" s="2"/>
      <c r="L24097" s="2"/>
    </row>
    <row r="24098" spans="10:12">
      <c r="J24098" s="2"/>
      <c r="K24098" s="2"/>
      <c r="L24098" s="2"/>
    </row>
    <row r="24099" spans="10:12">
      <c r="J24099" s="2"/>
      <c r="K24099" s="2"/>
      <c r="L24099" s="2"/>
    </row>
    <row r="24100" spans="10:12">
      <c r="J24100" s="2"/>
      <c r="K24100" s="2"/>
      <c r="L24100" s="2"/>
    </row>
    <row r="24101" spans="10:12">
      <c r="J24101" s="2"/>
      <c r="K24101" s="2"/>
      <c r="L24101" s="2"/>
    </row>
    <row r="24102" spans="10:12">
      <c r="J24102" s="2"/>
      <c r="K24102" s="2"/>
      <c r="L24102" s="2"/>
    </row>
    <row r="24103" spans="10:12">
      <c r="J24103" s="2"/>
      <c r="K24103" s="2"/>
      <c r="L24103" s="2"/>
    </row>
    <row r="24104" spans="10:12">
      <c r="J24104" s="2"/>
      <c r="K24104" s="2"/>
      <c r="L24104" s="2"/>
    </row>
    <row r="24105" spans="10:12">
      <c r="J24105" s="2"/>
      <c r="K24105" s="2"/>
      <c r="L24105" s="2"/>
    </row>
    <row r="24106" spans="10:12">
      <c r="J24106" s="2"/>
      <c r="K24106" s="2"/>
      <c r="L24106" s="2"/>
    </row>
    <row r="24107" spans="10:12">
      <c r="J24107" s="2"/>
      <c r="K24107" s="2"/>
      <c r="L24107" s="2"/>
    </row>
    <row r="24108" spans="10:12">
      <c r="J24108" s="2"/>
      <c r="K24108" s="2"/>
      <c r="L24108" s="2"/>
    </row>
    <row r="24109" spans="10:12">
      <c r="J24109" s="2"/>
      <c r="K24109" s="2"/>
      <c r="L24109" s="2"/>
    </row>
    <row r="24110" spans="10:12">
      <c r="J24110" s="2"/>
      <c r="K24110" s="2"/>
      <c r="L24110" s="2"/>
    </row>
    <row r="24111" spans="10:12">
      <c r="J24111" s="2"/>
      <c r="K24111" s="2"/>
      <c r="L24111" s="2"/>
    </row>
    <row r="24112" spans="10:12">
      <c r="J24112" s="2"/>
      <c r="K24112" s="2"/>
      <c r="L24112" s="2"/>
    </row>
    <row r="24113" spans="10:12">
      <c r="J24113" s="2"/>
      <c r="K24113" s="2"/>
      <c r="L24113" s="2"/>
    </row>
    <row r="24114" spans="10:12">
      <c r="J24114" s="2"/>
      <c r="K24114" s="2"/>
      <c r="L24114" s="2"/>
    </row>
    <row r="24115" spans="10:12">
      <c r="J24115" s="2"/>
      <c r="K24115" s="2"/>
      <c r="L24115" s="2"/>
    </row>
    <row r="24116" spans="10:12">
      <c r="J24116" s="2"/>
      <c r="K24116" s="2"/>
      <c r="L24116" s="2"/>
    </row>
    <row r="24117" spans="10:12">
      <c r="J24117" s="2"/>
      <c r="K24117" s="2"/>
      <c r="L24117" s="2"/>
    </row>
    <row r="24118" spans="10:12">
      <c r="J24118" s="2"/>
      <c r="K24118" s="2"/>
      <c r="L24118" s="2"/>
    </row>
    <row r="24119" spans="10:12">
      <c r="J24119" s="2"/>
      <c r="K24119" s="2"/>
      <c r="L24119" s="2"/>
    </row>
    <row r="24120" spans="10:12">
      <c r="J24120" s="2"/>
      <c r="K24120" s="2"/>
      <c r="L24120" s="2"/>
    </row>
    <row r="24121" spans="10:12">
      <c r="J24121" s="2"/>
      <c r="K24121" s="2"/>
      <c r="L24121" s="2"/>
    </row>
    <row r="24122" spans="10:12">
      <c r="J24122" s="2"/>
      <c r="K24122" s="2"/>
      <c r="L24122" s="2"/>
    </row>
    <row r="24123" spans="10:12">
      <c r="J24123" s="2"/>
      <c r="K24123" s="2"/>
      <c r="L24123" s="2"/>
    </row>
    <row r="24124" spans="10:12">
      <c r="J24124" s="2"/>
      <c r="K24124" s="2"/>
      <c r="L24124" s="2"/>
    </row>
    <row r="24125" spans="10:12">
      <c r="J24125" s="2"/>
      <c r="K24125" s="2"/>
      <c r="L24125" s="2"/>
    </row>
    <row r="24126" spans="10:12">
      <c r="J24126" s="2"/>
      <c r="K24126" s="2"/>
      <c r="L24126" s="2"/>
    </row>
    <row r="24127" spans="10:12">
      <c r="J24127" s="2"/>
      <c r="K24127" s="2"/>
      <c r="L24127" s="2"/>
    </row>
    <row r="24128" spans="10:12">
      <c r="J24128" s="2"/>
      <c r="K24128" s="2"/>
      <c r="L24128" s="2"/>
    </row>
    <row r="24129" spans="10:12">
      <c r="J24129" s="2"/>
      <c r="K24129" s="2"/>
      <c r="L24129" s="2"/>
    </row>
    <row r="24130" spans="10:12">
      <c r="J24130" s="2"/>
      <c r="K24130" s="2"/>
      <c r="L24130" s="2"/>
    </row>
    <row r="24131" spans="10:12">
      <c r="J24131" s="2"/>
      <c r="K24131" s="2"/>
      <c r="L24131" s="2"/>
    </row>
    <row r="24132" spans="10:12">
      <c r="J24132" s="2"/>
      <c r="K24132" s="2"/>
      <c r="L24132" s="2"/>
    </row>
    <row r="24133" spans="10:12">
      <c r="J24133" s="2"/>
      <c r="K24133" s="2"/>
      <c r="L24133" s="2"/>
    </row>
    <row r="24134" spans="10:12">
      <c r="J24134" s="2"/>
      <c r="K24134" s="2"/>
      <c r="L24134" s="2"/>
    </row>
    <row r="24135" spans="10:12">
      <c r="J24135" s="2"/>
      <c r="K24135" s="2"/>
      <c r="L24135" s="2"/>
    </row>
    <row r="24136" spans="10:12">
      <c r="J24136" s="2"/>
      <c r="K24136" s="2"/>
      <c r="L24136" s="2"/>
    </row>
    <row r="24137" spans="10:12">
      <c r="J24137" s="2"/>
      <c r="K24137" s="2"/>
      <c r="L24137" s="2"/>
    </row>
    <row r="24138" spans="10:12">
      <c r="J24138" s="2"/>
      <c r="K24138" s="2"/>
      <c r="L24138" s="2"/>
    </row>
    <row r="24139" spans="10:12">
      <c r="J24139" s="2"/>
      <c r="K24139" s="2"/>
      <c r="L24139" s="2"/>
    </row>
    <row r="24140" spans="10:12">
      <c r="J24140" s="2"/>
      <c r="K24140" s="2"/>
      <c r="L24140" s="2"/>
    </row>
    <row r="24141" spans="10:12">
      <c r="J24141" s="2"/>
      <c r="K24141" s="2"/>
      <c r="L24141" s="2"/>
    </row>
    <row r="24142" spans="10:12">
      <c r="J24142" s="2"/>
      <c r="K24142" s="2"/>
      <c r="L24142" s="2"/>
    </row>
    <row r="24143" spans="10:12">
      <c r="J24143" s="2"/>
      <c r="K24143" s="2"/>
      <c r="L24143" s="2"/>
    </row>
    <row r="24144" spans="10:12">
      <c r="J24144" s="2"/>
      <c r="K24144" s="2"/>
      <c r="L24144" s="2"/>
    </row>
    <row r="24145" spans="10:12">
      <c r="J24145" s="2"/>
      <c r="K24145" s="2"/>
      <c r="L24145" s="2"/>
    </row>
    <row r="24146" spans="10:12">
      <c r="J24146" s="2"/>
      <c r="K24146" s="2"/>
      <c r="L24146" s="2"/>
    </row>
    <row r="24147" spans="10:12">
      <c r="J24147" s="2"/>
      <c r="K24147" s="2"/>
      <c r="L24147" s="2"/>
    </row>
    <row r="24148" spans="10:12">
      <c r="J24148" s="2"/>
      <c r="K24148" s="2"/>
      <c r="L24148" s="2"/>
    </row>
    <row r="24149" spans="10:12">
      <c r="J24149" s="2"/>
      <c r="K24149" s="2"/>
      <c r="L24149" s="2"/>
    </row>
    <row r="24150" spans="10:12">
      <c r="J24150" s="2"/>
      <c r="K24150" s="2"/>
      <c r="L24150" s="2"/>
    </row>
    <row r="24151" spans="10:12">
      <c r="J24151" s="2"/>
      <c r="K24151" s="2"/>
      <c r="L24151" s="2"/>
    </row>
    <row r="24152" spans="10:12">
      <c r="J24152" s="2"/>
      <c r="K24152" s="2"/>
      <c r="L24152" s="2"/>
    </row>
    <row r="24153" spans="10:12">
      <c r="J24153" s="2"/>
      <c r="K24153" s="2"/>
      <c r="L24153" s="2"/>
    </row>
    <row r="24154" spans="10:12">
      <c r="J24154" s="2"/>
      <c r="K24154" s="2"/>
      <c r="L24154" s="2"/>
    </row>
    <row r="24155" spans="10:12">
      <c r="J24155" s="2"/>
      <c r="K24155" s="2"/>
      <c r="L24155" s="2"/>
    </row>
    <row r="24156" spans="10:12">
      <c r="J24156" s="2"/>
      <c r="K24156" s="2"/>
      <c r="L24156" s="2"/>
    </row>
    <row r="24157" spans="10:12">
      <c r="J24157" s="2"/>
      <c r="K24157" s="2"/>
      <c r="L24157" s="2"/>
    </row>
    <row r="24158" spans="10:12">
      <c r="J24158" s="2"/>
      <c r="K24158" s="2"/>
      <c r="L24158" s="2"/>
    </row>
    <row r="24159" spans="10:12">
      <c r="J24159" s="2"/>
      <c r="K24159" s="2"/>
      <c r="L24159" s="2"/>
    </row>
    <row r="24160" spans="10:12">
      <c r="J24160" s="2"/>
      <c r="K24160" s="2"/>
      <c r="L24160" s="2"/>
    </row>
    <row r="24161" spans="10:12">
      <c r="J24161" s="2"/>
      <c r="K24161" s="2"/>
      <c r="L24161" s="2"/>
    </row>
    <row r="24162" spans="10:12">
      <c r="J24162" s="2"/>
      <c r="K24162" s="2"/>
      <c r="L24162" s="2"/>
    </row>
    <row r="24163" spans="10:12">
      <c r="J24163" s="2"/>
      <c r="K24163" s="2"/>
      <c r="L24163" s="2"/>
    </row>
    <row r="24164" spans="10:12">
      <c r="J24164" s="2"/>
      <c r="K24164" s="2"/>
      <c r="L24164" s="2"/>
    </row>
    <row r="24165" spans="10:12">
      <c r="J24165" s="2"/>
      <c r="K24165" s="2"/>
      <c r="L24165" s="2"/>
    </row>
    <row r="24166" spans="10:12">
      <c r="J24166" s="2"/>
      <c r="K24166" s="2"/>
      <c r="L24166" s="2"/>
    </row>
    <row r="24167" spans="10:12">
      <c r="J24167" s="2"/>
      <c r="K24167" s="2"/>
      <c r="L24167" s="2"/>
    </row>
    <row r="24168" spans="10:12">
      <c r="J24168" s="2"/>
      <c r="K24168" s="2"/>
      <c r="L24168" s="2"/>
    </row>
    <row r="24169" spans="10:12">
      <c r="J24169" s="2"/>
      <c r="K24169" s="2"/>
      <c r="L24169" s="2"/>
    </row>
    <row r="24170" spans="10:12">
      <c r="J24170" s="2"/>
      <c r="K24170" s="2"/>
      <c r="L24170" s="2"/>
    </row>
    <row r="24171" spans="10:12">
      <c r="J24171" s="2"/>
      <c r="K24171" s="2"/>
      <c r="L24171" s="2"/>
    </row>
    <row r="24172" spans="10:12">
      <c r="J24172" s="2"/>
      <c r="K24172" s="2"/>
      <c r="L24172" s="2"/>
    </row>
    <row r="24173" spans="10:12">
      <c r="J24173" s="2"/>
      <c r="K24173" s="2"/>
      <c r="L24173" s="2"/>
    </row>
    <row r="24174" spans="10:12">
      <c r="J24174" s="2"/>
      <c r="K24174" s="2"/>
      <c r="L24174" s="2"/>
    </row>
    <row r="24175" spans="10:12">
      <c r="J24175" s="2"/>
      <c r="K24175" s="2"/>
      <c r="L24175" s="2"/>
    </row>
    <row r="24176" spans="10:12">
      <c r="J24176" s="2"/>
      <c r="K24176" s="2"/>
      <c r="L24176" s="2"/>
    </row>
    <row r="24177" spans="10:12">
      <c r="J24177" s="2"/>
      <c r="K24177" s="2"/>
      <c r="L24177" s="2"/>
    </row>
    <row r="24178" spans="10:12">
      <c r="J24178" s="2"/>
      <c r="K24178" s="2"/>
      <c r="L24178" s="2"/>
    </row>
    <row r="24179" spans="10:12">
      <c r="J24179" s="2"/>
      <c r="K24179" s="2"/>
      <c r="L24179" s="2"/>
    </row>
    <row r="24180" spans="10:12">
      <c r="J24180" s="2"/>
      <c r="K24180" s="2"/>
      <c r="L24180" s="2"/>
    </row>
    <row r="24181" spans="10:12">
      <c r="J24181" s="2"/>
      <c r="K24181" s="2"/>
      <c r="L24181" s="2"/>
    </row>
    <row r="24182" spans="10:12">
      <c r="J24182" s="2"/>
      <c r="K24182" s="2"/>
      <c r="L24182" s="2"/>
    </row>
    <row r="24183" spans="10:12">
      <c r="J24183" s="2"/>
      <c r="K24183" s="2"/>
      <c r="L24183" s="2"/>
    </row>
    <row r="24184" spans="10:12">
      <c r="J24184" s="2"/>
      <c r="K24184" s="2"/>
      <c r="L24184" s="2"/>
    </row>
    <row r="24185" spans="10:12">
      <c r="J24185" s="2"/>
      <c r="K24185" s="2"/>
      <c r="L24185" s="2"/>
    </row>
    <row r="24186" spans="10:12">
      <c r="J24186" s="2"/>
      <c r="K24186" s="2"/>
      <c r="L24186" s="2"/>
    </row>
    <row r="24187" spans="10:12">
      <c r="J24187" s="2"/>
      <c r="K24187" s="2"/>
      <c r="L24187" s="2"/>
    </row>
    <row r="24188" spans="10:12">
      <c r="J24188" s="2"/>
      <c r="K24188" s="2"/>
      <c r="L24188" s="2"/>
    </row>
    <row r="24189" spans="10:12">
      <c r="J24189" s="2"/>
      <c r="K24189" s="2"/>
      <c r="L24189" s="2"/>
    </row>
    <row r="24190" spans="10:12">
      <c r="J24190" s="2"/>
      <c r="K24190" s="2"/>
      <c r="L24190" s="2"/>
    </row>
    <row r="24191" spans="10:12">
      <c r="J24191" s="2"/>
      <c r="K24191" s="2"/>
      <c r="L24191" s="2"/>
    </row>
    <row r="24192" spans="10:12">
      <c r="J24192" s="2"/>
      <c r="K24192" s="2"/>
      <c r="L24192" s="2"/>
    </row>
    <row r="24193" spans="10:12">
      <c r="J24193" s="2"/>
      <c r="K24193" s="2"/>
      <c r="L24193" s="2"/>
    </row>
    <row r="24194" spans="10:12">
      <c r="J24194" s="2"/>
      <c r="K24194" s="2"/>
      <c r="L24194" s="2"/>
    </row>
    <row r="24195" spans="10:12">
      <c r="J24195" s="2"/>
      <c r="K24195" s="2"/>
      <c r="L24195" s="2"/>
    </row>
    <row r="24196" spans="10:12">
      <c r="J24196" s="2"/>
      <c r="K24196" s="2"/>
      <c r="L24196" s="2"/>
    </row>
    <row r="24197" spans="10:12">
      <c r="J24197" s="2"/>
      <c r="K24197" s="2"/>
      <c r="L24197" s="2"/>
    </row>
    <row r="24198" spans="10:12">
      <c r="J24198" s="2"/>
      <c r="K24198" s="2"/>
      <c r="L24198" s="2"/>
    </row>
    <row r="24199" spans="10:12">
      <c r="J24199" s="2"/>
      <c r="K24199" s="2"/>
      <c r="L24199" s="2"/>
    </row>
    <row r="24200" spans="10:12">
      <c r="J24200" s="2"/>
      <c r="K24200" s="2"/>
      <c r="L24200" s="2"/>
    </row>
    <row r="24201" spans="10:12">
      <c r="J24201" s="2"/>
      <c r="K24201" s="2"/>
      <c r="L24201" s="2"/>
    </row>
    <row r="24202" spans="10:12">
      <c r="J24202" s="2"/>
      <c r="K24202" s="2"/>
      <c r="L24202" s="2"/>
    </row>
    <row r="24203" spans="10:12">
      <c r="J24203" s="2"/>
      <c r="K24203" s="2"/>
      <c r="L24203" s="2"/>
    </row>
    <row r="24204" spans="10:12">
      <c r="J24204" s="2"/>
      <c r="K24204" s="2"/>
      <c r="L24204" s="2"/>
    </row>
    <row r="24205" spans="10:12">
      <c r="J24205" s="2"/>
      <c r="K24205" s="2"/>
      <c r="L24205" s="2"/>
    </row>
    <row r="24206" spans="10:12">
      <c r="J24206" s="2"/>
      <c r="K24206" s="2"/>
      <c r="L24206" s="2"/>
    </row>
    <row r="24207" spans="10:12">
      <c r="J24207" s="2"/>
      <c r="K24207" s="2"/>
      <c r="L24207" s="2"/>
    </row>
    <row r="24208" spans="10:12">
      <c r="J24208" s="2"/>
      <c r="K24208" s="2"/>
      <c r="L24208" s="2"/>
    </row>
    <row r="24209" spans="10:12">
      <c r="J24209" s="2"/>
      <c r="K24209" s="2"/>
      <c r="L24209" s="2"/>
    </row>
    <row r="24210" spans="10:12">
      <c r="J24210" s="2"/>
      <c r="K24210" s="2"/>
      <c r="L24210" s="2"/>
    </row>
    <row r="24211" spans="10:12">
      <c r="J24211" s="2"/>
      <c r="K24211" s="2"/>
      <c r="L24211" s="2"/>
    </row>
    <row r="24212" spans="10:12">
      <c r="J24212" s="2"/>
      <c r="K24212" s="2"/>
      <c r="L24212" s="2"/>
    </row>
    <row r="24213" spans="10:12">
      <c r="J24213" s="2"/>
      <c r="K24213" s="2"/>
      <c r="L24213" s="2"/>
    </row>
    <row r="24214" spans="10:12">
      <c r="J24214" s="2"/>
      <c r="K24214" s="2"/>
      <c r="L24214" s="2"/>
    </row>
    <row r="24215" spans="10:12">
      <c r="J24215" s="2"/>
      <c r="K24215" s="2"/>
      <c r="L24215" s="2"/>
    </row>
    <row r="24216" spans="10:12">
      <c r="J24216" s="2"/>
      <c r="K24216" s="2"/>
      <c r="L24216" s="2"/>
    </row>
    <row r="24217" spans="10:12">
      <c r="J24217" s="2"/>
      <c r="K24217" s="2"/>
      <c r="L24217" s="2"/>
    </row>
    <row r="24218" spans="10:12">
      <c r="J24218" s="2"/>
      <c r="K24218" s="2"/>
      <c r="L24218" s="2"/>
    </row>
    <row r="24219" spans="10:12">
      <c r="J24219" s="2"/>
      <c r="K24219" s="2"/>
      <c r="L24219" s="2"/>
    </row>
    <row r="24220" spans="10:12">
      <c r="J24220" s="2"/>
      <c r="K24220" s="2"/>
      <c r="L24220" s="2"/>
    </row>
    <row r="24221" spans="10:12">
      <c r="J24221" s="2"/>
      <c r="K24221" s="2"/>
      <c r="L24221" s="2"/>
    </row>
    <row r="24222" spans="10:12">
      <c r="J24222" s="2"/>
      <c r="K24222" s="2"/>
      <c r="L24222" s="2"/>
    </row>
    <row r="24223" spans="10:12">
      <c r="J24223" s="2"/>
      <c r="K24223" s="2"/>
      <c r="L24223" s="2"/>
    </row>
    <row r="24224" spans="10:12">
      <c r="J24224" s="2"/>
      <c r="K24224" s="2"/>
      <c r="L24224" s="2"/>
    </row>
    <row r="24225" spans="10:12">
      <c r="J24225" s="2"/>
      <c r="K24225" s="2"/>
      <c r="L24225" s="2"/>
    </row>
    <row r="24226" spans="10:12">
      <c r="J24226" s="2"/>
      <c r="K24226" s="2"/>
      <c r="L24226" s="2"/>
    </row>
    <row r="24227" spans="10:12">
      <c r="J24227" s="2"/>
      <c r="K24227" s="2"/>
      <c r="L24227" s="2"/>
    </row>
    <row r="24228" spans="10:12">
      <c r="J24228" s="2"/>
      <c r="K24228" s="2"/>
      <c r="L24228" s="2"/>
    </row>
    <row r="24229" spans="10:12">
      <c r="J24229" s="2"/>
      <c r="K24229" s="2"/>
      <c r="L24229" s="2"/>
    </row>
    <row r="24230" spans="10:12">
      <c r="J24230" s="2"/>
      <c r="K24230" s="2"/>
      <c r="L24230" s="2"/>
    </row>
    <row r="24231" spans="10:12">
      <c r="J24231" s="2"/>
      <c r="K24231" s="2"/>
      <c r="L24231" s="2"/>
    </row>
    <row r="24232" spans="10:12">
      <c r="J24232" s="2"/>
      <c r="K24232" s="2"/>
      <c r="L24232" s="2"/>
    </row>
    <row r="24233" spans="10:12">
      <c r="J24233" s="2"/>
      <c r="K24233" s="2"/>
      <c r="L24233" s="2"/>
    </row>
    <row r="24234" spans="10:12">
      <c r="J24234" s="2"/>
      <c r="K24234" s="2"/>
      <c r="L24234" s="2"/>
    </row>
    <row r="24235" spans="10:12">
      <c r="J24235" s="2"/>
      <c r="K24235" s="2"/>
      <c r="L24235" s="2"/>
    </row>
    <row r="24236" spans="10:12">
      <c r="J24236" s="2"/>
      <c r="K24236" s="2"/>
      <c r="L24236" s="2"/>
    </row>
    <row r="24237" spans="10:12">
      <c r="J24237" s="2"/>
      <c r="K24237" s="2"/>
      <c r="L24237" s="2"/>
    </row>
    <row r="24238" spans="10:12">
      <c r="J24238" s="2"/>
      <c r="K24238" s="2"/>
      <c r="L24238" s="2"/>
    </row>
    <row r="24239" spans="10:12">
      <c r="J24239" s="2"/>
      <c r="K24239" s="2"/>
      <c r="L24239" s="2"/>
    </row>
    <row r="24240" spans="10:12">
      <c r="J24240" s="2"/>
      <c r="K24240" s="2"/>
      <c r="L24240" s="2"/>
    </row>
    <row r="24241" spans="10:12">
      <c r="J24241" s="2"/>
      <c r="K24241" s="2"/>
      <c r="L24241" s="2"/>
    </row>
    <row r="24242" spans="10:12">
      <c r="J24242" s="2"/>
      <c r="K24242" s="2"/>
      <c r="L24242" s="2"/>
    </row>
    <row r="24243" spans="10:12">
      <c r="J24243" s="2"/>
      <c r="K24243" s="2"/>
      <c r="L24243" s="2"/>
    </row>
    <row r="24244" spans="10:12">
      <c r="J24244" s="2"/>
      <c r="K24244" s="2"/>
      <c r="L24244" s="2"/>
    </row>
    <row r="24245" spans="10:12">
      <c r="J24245" s="2"/>
      <c r="K24245" s="2"/>
      <c r="L24245" s="2"/>
    </row>
    <row r="24246" spans="10:12">
      <c r="J24246" s="2"/>
      <c r="K24246" s="2"/>
      <c r="L24246" s="2"/>
    </row>
    <row r="24247" spans="10:12">
      <c r="J24247" s="2"/>
      <c r="K24247" s="2"/>
      <c r="L24247" s="2"/>
    </row>
    <row r="24248" spans="10:12">
      <c r="J24248" s="2"/>
      <c r="K24248" s="2"/>
      <c r="L24248" s="2"/>
    </row>
    <row r="24249" spans="10:12">
      <c r="J24249" s="2"/>
      <c r="K24249" s="2"/>
      <c r="L24249" s="2"/>
    </row>
    <row r="24250" spans="10:12">
      <c r="J24250" s="2"/>
      <c r="K24250" s="2"/>
      <c r="L24250" s="2"/>
    </row>
    <row r="24251" spans="10:12">
      <c r="J24251" s="2"/>
      <c r="K24251" s="2"/>
      <c r="L24251" s="2"/>
    </row>
    <row r="24252" spans="10:12">
      <c r="J24252" s="2"/>
      <c r="K24252" s="2"/>
      <c r="L24252" s="2"/>
    </row>
    <row r="24253" spans="10:12">
      <c r="J24253" s="2"/>
      <c r="K24253" s="2"/>
      <c r="L24253" s="2"/>
    </row>
    <row r="24254" spans="10:12">
      <c r="J24254" s="2"/>
      <c r="K24254" s="2"/>
      <c r="L24254" s="2"/>
    </row>
    <row r="24255" spans="10:12">
      <c r="J24255" s="2"/>
      <c r="K24255" s="2"/>
      <c r="L24255" s="2"/>
    </row>
    <row r="24256" spans="10:12">
      <c r="J24256" s="2"/>
      <c r="K24256" s="2"/>
      <c r="L24256" s="2"/>
    </row>
    <row r="24257" spans="10:12">
      <c r="J24257" s="2"/>
      <c r="K24257" s="2"/>
      <c r="L24257" s="2"/>
    </row>
    <row r="24258" spans="10:12">
      <c r="J24258" s="2"/>
      <c r="K24258" s="2"/>
      <c r="L24258" s="2"/>
    </row>
    <row r="24259" spans="10:12">
      <c r="J24259" s="2"/>
      <c r="K24259" s="2"/>
      <c r="L24259" s="2"/>
    </row>
    <row r="24260" spans="10:12">
      <c r="J24260" s="2"/>
      <c r="K24260" s="2"/>
      <c r="L24260" s="2"/>
    </row>
    <row r="24261" spans="10:12">
      <c r="J24261" s="2"/>
      <c r="K24261" s="2"/>
      <c r="L24261" s="2"/>
    </row>
    <row r="24262" spans="10:12">
      <c r="J24262" s="2"/>
      <c r="K24262" s="2"/>
      <c r="L24262" s="2"/>
    </row>
    <row r="24263" spans="10:12">
      <c r="J24263" s="2"/>
      <c r="K24263" s="2"/>
      <c r="L24263" s="2"/>
    </row>
    <row r="24264" spans="10:12">
      <c r="J24264" s="2"/>
      <c r="K24264" s="2"/>
      <c r="L24264" s="2"/>
    </row>
    <row r="24265" spans="10:12">
      <c r="J24265" s="2"/>
      <c r="K24265" s="2"/>
      <c r="L24265" s="2"/>
    </row>
    <row r="24266" spans="10:12">
      <c r="J24266" s="2"/>
      <c r="K24266" s="2"/>
      <c r="L24266" s="2"/>
    </row>
    <row r="24267" spans="10:12">
      <c r="J24267" s="2"/>
      <c r="K24267" s="2"/>
      <c r="L24267" s="2"/>
    </row>
    <row r="24268" spans="10:12">
      <c r="J24268" s="2"/>
      <c r="K24268" s="2"/>
      <c r="L24268" s="2"/>
    </row>
    <row r="24269" spans="10:12">
      <c r="J24269" s="2"/>
      <c r="K24269" s="2"/>
      <c r="L24269" s="2"/>
    </row>
    <row r="24270" spans="10:12">
      <c r="J24270" s="2"/>
      <c r="K24270" s="2"/>
      <c r="L24270" s="2"/>
    </row>
    <row r="24271" spans="10:12">
      <c r="J24271" s="2"/>
      <c r="K24271" s="2"/>
      <c r="L24271" s="2"/>
    </row>
    <row r="24272" spans="10:12">
      <c r="J24272" s="2"/>
      <c r="K24272" s="2"/>
      <c r="L24272" s="2"/>
    </row>
    <row r="24273" spans="10:12">
      <c r="J24273" s="2"/>
      <c r="K24273" s="2"/>
      <c r="L24273" s="2"/>
    </row>
    <row r="24274" spans="10:12">
      <c r="J24274" s="2"/>
      <c r="K24274" s="2"/>
      <c r="L24274" s="2"/>
    </row>
    <row r="24275" spans="10:12">
      <c r="J24275" s="2"/>
      <c r="K24275" s="2"/>
      <c r="L24275" s="2"/>
    </row>
    <row r="24276" spans="10:12">
      <c r="J24276" s="2"/>
      <c r="K24276" s="2"/>
      <c r="L24276" s="2"/>
    </row>
    <row r="24277" spans="10:12">
      <c r="J24277" s="2"/>
      <c r="K24277" s="2"/>
      <c r="L24277" s="2"/>
    </row>
    <row r="24278" spans="10:12">
      <c r="J24278" s="2"/>
      <c r="K24278" s="2"/>
      <c r="L24278" s="2"/>
    </row>
    <row r="24279" spans="10:12">
      <c r="J24279" s="2"/>
      <c r="K24279" s="2"/>
      <c r="L24279" s="2"/>
    </row>
    <row r="24280" spans="10:12">
      <c r="J24280" s="2"/>
      <c r="K24280" s="2"/>
      <c r="L24280" s="2"/>
    </row>
    <row r="24281" spans="10:12">
      <c r="J24281" s="2"/>
      <c r="K24281" s="2"/>
      <c r="L24281" s="2"/>
    </row>
    <row r="24282" spans="10:12">
      <c r="J24282" s="2"/>
      <c r="K24282" s="2"/>
      <c r="L24282" s="2"/>
    </row>
    <row r="24283" spans="10:12">
      <c r="J24283" s="2"/>
      <c r="K24283" s="2"/>
      <c r="L24283" s="2"/>
    </row>
    <row r="24284" spans="10:12">
      <c r="J24284" s="2"/>
      <c r="K24284" s="2"/>
      <c r="L24284" s="2"/>
    </row>
    <row r="24285" spans="10:12">
      <c r="J24285" s="2"/>
      <c r="K24285" s="2"/>
      <c r="L24285" s="2"/>
    </row>
    <row r="24286" spans="10:12">
      <c r="J24286" s="2"/>
      <c r="K24286" s="2"/>
      <c r="L24286" s="2"/>
    </row>
    <row r="24287" spans="10:12">
      <c r="J24287" s="2"/>
      <c r="K24287" s="2"/>
      <c r="L24287" s="2"/>
    </row>
    <row r="24288" spans="10:12">
      <c r="J24288" s="2"/>
      <c r="K24288" s="2"/>
      <c r="L24288" s="2"/>
    </row>
    <row r="24289" spans="10:12">
      <c r="J24289" s="2"/>
      <c r="K24289" s="2"/>
      <c r="L24289" s="2"/>
    </row>
    <row r="24290" spans="10:12">
      <c r="J24290" s="2"/>
      <c r="K24290" s="2"/>
      <c r="L24290" s="2"/>
    </row>
    <row r="24291" spans="10:12">
      <c r="J24291" s="2"/>
      <c r="K24291" s="2"/>
      <c r="L24291" s="2"/>
    </row>
    <row r="24292" spans="10:12">
      <c r="J24292" s="2"/>
      <c r="K24292" s="2"/>
      <c r="L24292" s="2"/>
    </row>
    <row r="24293" spans="10:12">
      <c r="J24293" s="2"/>
      <c r="K24293" s="2"/>
      <c r="L24293" s="2"/>
    </row>
    <row r="24294" spans="10:12">
      <c r="J24294" s="2"/>
      <c r="K24294" s="2"/>
      <c r="L24294" s="2"/>
    </row>
    <row r="24295" spans="10:12">
      <c r="J24295" s="2"/>
      <c r="K24295" s="2"/>
      <c r="L24295" s="2"/>
    </row>
    <row r="24296" spans="10:12">
      <c r="J24296" s="2"/>
      <c r="K24296" s="2"/>
      <c r="L24296" s="2"/>
    </row>
    <row r="24297" spans="10:12">
      <c r="J24297" s="2"/>
      <c r="K24297" s="2"/>
      <c r="L24297" s="2"/>
    </row>
    <row r="24298" spans="10:12">
      <c r="J24298" s="2"/>
      <c r="K24298" s="2"/>
      <c r="L24298" s="2"/>
    </row>
    <row r="24299" spans="10:12">
      <c r="J24299" s="2"/>
      <c r="K24299" s="2"/>
      <c r="L24299" s="2"/>
    </row>
    <row r="24300" spans="10:12">
      <c r="J24300" s="2"/>
      <c r="K24300" s="2"/>
      <c r="L24300" s="2"/>
    </row>
    <row r="24301" spans="10:12">
      <c r="J24301" s="2"/>
      <c r="K24301" s="2"/>
      <c r="L24301" s="2"/>
    </row>
    <row r="24302" spans="10:12">
      <c r="J24302" s="2"/>
      <c r="K24302" s="2"/>
      <c r="L24302" s="2"/>
    </row>
    <row r="24303" spans="10:12">
      <c r="J24303" s="2"/>
      <c r="K24303" s="2"/>
      <c r="L24303" s="2"/>
    </row>
    <row r="24304" spans="10:12">
      <c r="J24304" s="2"/>
      <c r="K24304" s="2"/>
      <c r="L24304" s="2"/>
    </row>
    <row r="24305" spans="10:12">
      <c r="J24305" s="2"/>
      <c r="K24305" s="2"/>
      <c r="L24305" s="2"/>
    </row>
    <row r="24306" spans="10:12">
      <c r="J24306" s="2"/>
      <c r="K24306" s="2"/>
      <c r="L24306" s="2"/>
    </row>
    <row r="24307" spans="10:12">
      <c r="J24307" s="2"/>
      <c r="K24307" s="2"/>
      <c r="L24307" s="2"/>
    </row>
    <row r="24308" spans="10:12">
      <c r="J24308" s="2"/>
      <c r="K24308" s="2"/>
      <c r="L24308" s="2"/>
    </row>
    <row r="24309" spans="10:12">
      <c r="J24309" s="2"/>
      <c r="K24309" s="2"/>
      <c r="L24309" s="2"/>
    </row>
    <row r="24310" spans="10:12">
      <c r="J24310" s="2"/>
      <c r="K24310" s="2"/>
      <c r="L24310" s="2"/>
    </row>
    <row r="24311" spans="10:12">
      <c r="J24311" s="2"/>
      <c r="K24311" s="2"/>
      <c r="L24311" s="2"/>
    </row>
    <row r="24312" spans="10:12">
      <c r="J24312" s="2"/>
      <c r="K24312" s="2"/>
      <c r="L24312" s="2"/>
    </row>
    <row r="24313" spans="10:12">
      <c r="J24313" s="2"/>
      <c r="K24313" s="2"/>
      <c r="L24313" s="2"/>
    </row>
    <row r="24314" spans="10:12">
      <c r="J24314" s="2"/>
      <c r="K24314" s="2"/>
      <c r="L24314" s="2"/>
    </row>
    <row r="24315" spans="10:12">
      <c r="J24315" s="2"/>
      <c r="K24315" s="2"/>
      <c r="L24315" s="2"/>
    </row>
    <row r="24316" spans="10:12">
      <c r="J24316" s="2"/>
      <c r="K24316" s="2"/>
      <c r="L24316" s="2"/>
    </row>
    <row r="24317" spans="10:12">
      <c r="J24317" s="2"/>
      <c r="K24317" s="2"/>
      <c r="L24317" s="2"/>
    </row>
    <row r="24318" spans="10:12">
      <c r="J24318" s="2"/>
      <c r="K24318" s="2"/>
      <c r="L24318" s="2"/>
    </row>
    <row r="24319" spans="10:12">
      <c r="J24319" s="2"/>
      <c r="K24319" s="2"/>
      <c r="L24319" s="2"/>
    </row>
    <row r="24320" spans="10:12">
      <c r="J24320" s="2"/>
      <c r="K24320" s="2"/>
      <c r="L24320" s="2"/>
    </row>
    <row r="24321" spans="10:12">
      <c r="J24321" s="2"/>
      <c r="K24321" s="2"/>
      <c r="L24321" s="2"/>
    </row>
    <row r="24322" spans="10:12">
      <c r="J24322" s="2"/>
      <c r="K24322" s="2"/>
      <c r="L24322" s="2"/>
    </row>
    <row r="24323" spans="10:12">
      <c r="J24323" s="2"/>
      <c r="K24323" s="2"/>
      <c r="L24323" s="2"/>
    </row>
    <row r="24324" spans="10:12">
      <c r="J24324" s="2"/>
      <c r="K24324" s="2"/>
      <c r="L24324" s="2"/>
    </row>
    <row r="24325" spans="10:12">
      <c r="J24325" s="2"/>
      <c r="K24325" s="2"/>
      <c r="L24325" s="2"/>
    </row>
    <row r="24326" spans="10:12">
      <c r="J24326" s="2"/>
      <c r="K24326" s="2"/>
      <c r="L24326" s="2"/>
    </row>
    <row r="24327" spans="10:12">
      <c r="J24327" s="2"/>
      <c r="K24327" s="2"/>
      <c r="L24327" s="2"/>
    </row>
    <row r="24328" spans="10:12">
      <c r="J24328" s="2"/>
      <c r="K24328" s="2"/>
      <c r="L24328" s="2"/>
    </row>
    <row r="24329" spans="10:12">
      <c r="J24329" s="2"/>
      <c r="K24329" s="2"/>
      <c r="L24329" s="2"/>
    </row>
    <row r="24330" spans="10:12">
      <c r="J24330" s="2"/>
      <c r="K24330" s="2"/>
      <c r="L24330" s="2"/>
    </row>
    <row r="24331" spans="10:12">
      <c r="J24331" s="2"/>
      <c r="K24331" s="2"/>
      <c r="L24331" s="2"/>
    </row>
    <row r="24332" spans="10:12">
      <c r="J24332" s="2"/>
      <c r="K24332" s="2"/>
      <c r="L24332" s="2"/>
    </row>
    <row r="24333" spans="10:12">
      <c r="J24333" s="2"/>
      <c r="K24333" s="2"/>
      <c r="L24333" s="2"/>
    </row>
    <row r="24334" spans="10:12">
      <c r="J24334" s="2"/>
      <c r="K24334" s="2"/>
      <c r="L24334" s="2"/>
    </row>
    <row r="24335" spans="10:12">
      <c r="J24335" s="2"/>
      <c r="K24335" s="2"/>
      <c r="L24335" s="2"/>
    </row>
    <row r="24336" spans="10:12">
      <c r="J24336" s="2"/>
      <c r="K24336" s="2"/>
      <c r="L24336" s="2"/>
    </row>
    <row r="24337" spans="10:12">
      <c r="J24337" s="2"/>
      <c r="K24337" s="2"/>
      <c r="L24337" s="2"/>
    </row>
    <row r="24338" spans="10:12">
      <c r="J24338" s="2"/>
      <c r="K24338" s="2"/>
      <c r="L24338" s="2"/>
    </row>
    <row r="24339" spans="10:12">
      <c r="J24339" s="2"/>
      <c r="K24339" s="2"/>
      <c r="L24339" s="2"/>
    </row>
    <row r="24340" spans="10:12">
      <c r="J24340" s="2"/>
      <c r="K24340" s="2"/>
      <c r="L24340" s="2"/>
    </row>
    <row r="24341" spans="10:12">
      <c r="J24341" s="2"/>
      <c r="K24341" s="2"/>
      <c r="L24341" s="2"/>
    </row>
    <row r="24342" spans="10:12">
      <c r="J24342" s="2"/>
      <c r="K24342" s="2"/>
      <c r="L24342" s="2"/>
    </row>
    <row r="24343" spans="10:12">
      <c r="J24343" s="2"/>
      <c r="K24343" s="2"/>
      <c r="L24343" s="2"/>
    </row>
    <row r="24344" spans="10:12">
      <c r="J24344" s="2"/>
      <c r="K24344" s="2"/>
      <c r="L24344" s="2"/>
    </row>
    <row r="24345" spans="10:12">
      <c r="J24345" s="2"/>
      <c r="K24345" s="2"/>
      <c r="L24345" s="2"/>
    </row>
    <row r="24346" spans="10:12">
      <c r="J24346" s="2"/>
      <c r="K24346" s="2"/>
      <c r="L24346" s="2"/>
    </row>
    <row r="24347" spans="10:12">
      <c r="J24347" s="2"/>
      <c r="K24347" s="2"/>
      <c r="L24347" s="2"/>
    </row>
    <row r="24348" spans="10:12">
      <c r="J24348" s="2"/>
      <c r="K24348" s="2"/>
      <c r="L24348" s="2"/>
    </row>
    <row r="24349" spans="10:12">
      <c r="J24349" s="2"/>
      <c r="K24349" s="2"/>
      <c r="L24349" s="2"/>
    </row>
    <row r="24350" spans="10:12">
      <c r="J24350" s="2"/>
      <c r="K24350" s="2"/>
      <c r="L24350" s="2"/>
    </row>
    <row r="24351" spans="10:12">
      <c r="J24351" s="2"/>
      <c r="K24351" s="2"/>
      <c r="L24351" s="2"/>
    </row>
    <row r="24352" spans="10:12">
      <c r="J24352" s="2"/>
      <c r="K24352" s="2"/>
      <c r="L24352" s="2"/>
    </row>
    <row r="24353" spans="10:12">
      <c r="J24353" s="2"/>
      <c r="K24353" s="2"/>
      <c r="L24353" s="2"/>
    </row>
    <row r="24354" spans="10:12">
      <c r="J24354" s="2"/>
      <c r="K24354" s="2"/>
      <c r="L24354" s="2"/>
    </row>
    <row r="24355" spans="10:12">
      <c r="J24355" s="2"/>
      <c r="K24355" s="2"/>
      <c r="L24355" s="2"/>
    </row>
    <row r="24356" spans="10:12">
      <c r="J24356" s="2"/>
      <c r="K24356" s="2"/>
      <c r="L24356" s="2"/>
    </row>
    <row r="24357" spans="10:12">
      <c r="J24357" s="2"/>
      <c r="K24357" s="2"/>
      <c r="L24357" s="2"/>
    </row>
    <row r="24358" spans="10:12">
      <c r="J24358" s="2"/>
      <c r="K24358" s="2"/>
      <c r="L24358" s="2"/>
    </row>
    <row r="24359" spans="10:12">
      <c r="J24359" s="2"/>
      <c r="K24359" s="2"/>
      <c r="L24359" s="2"/>
    </row>
    <row r="24360" spans="10:12">
      <c r="J24360" s="2"/>
      <c r="K24360" s="2"/>
      <c r="L24360" s="2"/>
    </row>
    <row r="24361" spans="10:12">
      <c r="J24361" s="2"/>
      <c r="K24361" s="2"/>
      <c r="L24361" s="2"/>
    </row>
    <row r="24362" spans="10:12">
      <c r="J24362" s="2"/>
      <c r="K24362" s="2"/>
      <c r="L24362" s="2"/>
    </row>
    <row r="24363" spans="10:12">
      <c r="J24363" s="2"/>
      <c r="K24363" s="2"/>
      <c r="L24363" s="2"/>
    </row>
    <row r="24364" spans="10:12">
      <c r="J24364" s="2"/>
      <c r="K24364" s="2"/>
      <c r="L24364" s="2"/>
    </row>
    <row r="24365" spans="10:12">
      <c r="J24365" s="2"/>
      <c r="K24365" s="2"/>
      <c r="L24365" s="2"/>
    </row>
    <row r="24366" spans="10:12">
      <c r="J24366" s="2"/>
      <c r="K24366" s="2"/>
      <c r="L24366" s="2"/>
    </row>
    <row r="24367" spans="10:12">
      <c r="J24367" s="2"/>
      <c r="K24367" s="2"/>
      <c r="L24367" s="2"/>
    </row>
    <row r="24368" spans="10:12">
      <c r="J24368" s="2"/>
      <c r="K24368" s="2"/>
      <c r="L24368" s="2"/>
    </row>
    <row r="24369" spans="10:12">
      <c r="J24369" s="2"/>
      <c r="K24369" s="2"/>
      <c r="L24369" s="2"/>
    </row>
    <row r="24370" spans="10:12">
      <c r="J24370" s="2"/>
      <c r="K24370" s="2"/>
      <c r="L24370" s="2"/>
    </row>
    <row r="24371" spans="10:12">
      <c r="J24371" s="2"/>
      <c r="K24371" s="2"/>
      <c r="L24371" s="2"/>
    </row>
    <row r="24372" spans="10:12">
      <c r="J24372" s="2"/>
      <c r="K24372" s="2"/>
      <c r="L24372" s="2"/>
    </row>
    <row r="24373" spans="10:12">
      <c r="J24373" s="2"/>
      <c r="K24373" s="2"/>
      <c r="L24373" s="2"/>
    </row>
    <row r="24374" spans="10:12">
      <c r="J24374" s="2"/>
      <c r="K24374" s="2"/>
      <c r="L24374" s="2"/>
    </row>
    <row r="24375" spans="10:12">
      <c r="J24375" s="2"/>
      <c r="K24375" s="2"/>
      <c r="L24375" s="2"/>
    </row>
    <row r="24376" spans="10:12">
      <c r="J24376" s="2"/>
      <c r="K24376" s="2"/>
      <c r="L24376" s="2"/>
    </row>
    <row r="24377" spans="10:12">
      <c r="J24377" s="2"/>
      <c r="K24377" s="2"/>
      <c r="L24377" s="2"/>
    </row>
    <row r="24378" spans="10:12">
      <c r="J24378" s="2"/>
      <c r="K24378" s="2"/>
      <c r="L24378" s="2"/>
    </row>
    <row r="24379" spans="10:12">
      <c r="J24379" s="2"/>
      <c r="K24379" s="2"/>
      <c r="L24379" s="2"/>
    </row>
    <row r="24380" spans="10:12">
      <c r="J24380" s="2"/>
      <c r="K24380" s="2"/>
      <c r="L24380" s="2"/>
    </row>
    <row r="24381" spans="10:12">
      <c r="J24381" s="2"/>
      <c r="K24381" s="2"/>
      <c r="L24381" s="2"/>
    </row>
    <row r="24382" spans="10:12">
      <c r="J24382" s="2"/>
      <c r="K24382" s="2"/>
      <c r="L24382" s="2"/>
    </row>
    <row r="24383" spans="10:12">
      <c r="J24383" s="2"/>
      <c r="K24383" s="2"/>
      <c r="L24383" s="2"/>
    </row>
    <row r="24384" spans="10:12">
      <c r="J24384" s="2"/>
      <c r="K24384" s="2"/>
      <c r="L24384" s="2"/>
    </row>
    <row r="24385" spans="10:12">
      <c r="J24385" s="2"/>
      <c r="K24385" s="2"/>
      <c r="L24385" s="2"/>
    </row>
    <row r="24386" spans="10:12">
      <c r="J24386" s="2"/>
      <c r="K24386" s="2"/>
      <c r="L24386" s="2"/>
    </row>
    <row r="24387" spans="10:12">
      <c r="J24387" s="2"/>
      <c r="K24387" s="2"/>
      <c r="L24387" s="2"/>
    </row>
    <row r="24388" spans="10:12">
      <c r="J24388" s="2"/>
      <c r="K24388" s="2"/>
      <c r="L24388" s="2"/>
    </row>
    <row r="24389" spans="10:12">
      <c r="J24389" s="2"/>
      <c r="K24389" s="2"/>
      <c r="L24389" s="2"/>
    </row>
    <row r="24390" spans="10:12">
      <c r="J24390" s="2"/>
      <c r="K24390" s="2"/>
      <c r="L24390" s="2"/>
    </row>
    <row r="24391" spans="10:12">
      <c r="J24391" s="2"/>
      <c r="K24391" s="2"/>
      <c r="L24391" s="2"/>
    </row>
    <row r="24392" spans="10:12">
      <c r="J24392" s="2"/>
      <c r="K24392" s="2"/>
      <c r="L24392" s="2"/>
    </row>
    <row r="24393" spans="10:12">
      <c r="J24393" s="2"/>
      <c r="K24393" s="2"/>
      <c r="L24393" s="2"/>
    </row>
    <row r="24394" spans="10:12">
      <c r="J24394" s="2"/>
      <c r="K24394" s="2"/>
      <c r="L24394" s="2"/>
    </row>
    <row r="24395" spans="10:12">
      <c r="J24395" s="2"/>
      <c r="K24395" s="2"/>
      <c r="L24395" s="2"/>
    </row>
    <row r="24396" spans="10:12">
      <c r="J24396" s="2"/>
      <c r="K24396" s="2"/>
      <c r="L24396" s="2"/>
    </row>
    <row r="24397" spans="10:12">
      <c r="J24397" s="2"/>
      <c r="K24397" s="2"/>
      <c r="L24397" s="2"/>
    </row>
    <row r="24398" spans="10:12">
      <c r="J24398" s="2"/>
      <c r="K24398" s="2"/>
      <c r="L24398" s="2"/>
    </row>
    <row r="24399" spans="10:12">
      <c r="J24399" s="2"/>
      <c r="K24399" s="2"/>
      <c r="L24399" s="2"/>
    </row>
    <row r="24400" spans="10:12">
      <c r="J24400" s="2"/>
      <c r="K24400" s="2"/>
      <c r="L24400" s="2"/>
    </row>
    <row r="24401" spans="10:12">
      <c r="J24401" s="2"/>
      <c r="K24401" s="2"/>
      <c r="L24401" s="2"/>
    </row>
    <row r="24402" spans="10:12">
      <c r="J24402" s="2"/>
      <c r="K24402" s="2"/>
      <c r="L24402" s="2"/>
    </row>
    <row r="24403" spans="10:12">
      <c r="J24403" s="2"/>
      <c r="K24403" s="2"/>
      <c r="L24403" s="2"/>
    </row>
    <row r="24404" spans="10:12">
      <c r="J24404" s="2"/>
      <c r="K24404" s="2"/>
      <c r="L24404" s="2"/>
    </row>
    <row r="24405" spans="10:12">
      <c r="J24405" s="2"/>
      <c r="K24405" s="2"/>
      <c r="L24405" s="2"/>
    </row>
    <row r="24406" spans="10:12">
      <c r="J24406" s="2"/>
      <c r="K24406" s="2"/>
      <c r="L24406" s="2"/>
    </row>
    <row r="24407" spans="10:12">
      <c r="J24407" s="2"/>
      <c r="K24407" s="2"/>
      <c r="L24407" s="2"/>
    </row>
    <row r="24408" spans="10:12">
      <c r="J24408" s="2"/>
      <c r="K24408" s="2"/>
      <c r="L24408" s="2"/>
    </row>
    <row r="24409" spans="10:12">
      <c r="J24409" s="2"/>
      <c r="K24409" s="2"/>
      <c r="L24409" s="2"/>
    </row>
    <row r="24410" spans="10:12">
      <c r="J24410" s="2"/>
      <c r="K24410" s="2"/>
      <c r="L24410" s="2"/>
    </row>
    <row r="24411" spans="10:12">
      <c r="J24411" s="2"/>
      <c r="K24411" s="2"/>
      <c r="L24411" s="2"/>
    </row>
    <row r="24412" spans="10:12">
      <c r="J24412" s="2"/>
      <c r="K24412" s="2"/>
      <c r="L24412" s="2"/>
    </row>
    <row r="24413" spans="10:12">
      <c r="J24413" s="2"/>
      <c r="K24413" s="2"/>
      <c r="L24413" s="2"/>
    </row>
    <row r="24414" spans="10:12">
      <c r="J24414" s="2"/>
      <c r="K24414" s="2"/>
      <c r="L24414" s="2"/>
    </row>
    <row r="24415" spans="10:12">
      <c r="J24415" s="2"/>
      <c r="K24415" s="2"/>
      <c r="L24415" s="2"/>
    </row>
    <row r="24416" spans="10:12">
      <c r="J24416" s="2"/>
      <c r="K24416" s="2"/>
      <c r="L24416" s="2"/>
    </row>
    <row r="24417" spans="10:12">
      <c r="J24417" s="2"/>
      <c r="K24417" s="2"/>
      <c r="L24417" s="2"/>
    </row>
    <row r="24418" spans="10:12">
      <c r="J24418" s="2"/>
      <c r="K24418" s="2"/>
      <c r="L24418" s="2"/>
    </row>
    <row r="24419" spans="10:12">
      <c r="J24419" s="2"/>
      <c r="K24419" s="2"/>
      <c r="L24419" s="2"/>
    </row>
    <row r="24420" spans="10:12">
      <c r="J24420" s="2"/>
      <c r="K24420" s="2"/>
      <c r="L24420" s="2"/>
    </row>
    <row r="24421" spans="10:12">
      <c r="J24421" s="2"/>
      <c r="K24421" s="2"/>
      <c r="L24421" s="2"/>
    </row>
    <row r="24422" spans="10:12">
      <c r="J24422" s="2"/>
      <c r="K24422" s="2"/>
      <c r="L24422" s="2"/>
    </row>
    <row r="24423" spans="10:12">
      <c r="J24423" s="2"/>
      <c r="K24423" s="2"/>
      <c r="L24423" s="2"/>
    </row>
    <row r="24424" spans="10:12">
      <c r="J24424" s="2"/>
      <c r="K24424" s="2"/>
      <c r="L24424" s="2"/>
    </row>
    <row r="24425" spans="10:12">
      <c r="J24425" s="2"/>
      <c r="K24425" s="2"/>
      <c r="L24425" s="2"/>
    </row>
    <row r="24426" spans="10:12">
      <c r="J24426" s="2"/>
      <c r="K24426" s="2"/>
      <c r="L24426" s="2"/>
    </row>
    <row r="24427" spans="10:12">
      <c r="J24427" s="2"/>
      <c r="K24427" s="2"/>
      <c r="L24427" s="2"/>
    </row>
    <row r="24428" spans="10:12">
      <c r="J24428" s="2"/>
      <c r="K24428" s="2"/>
      <c r="L24428" s="2"/>
    </row>
    <row r="24429" spans="10:12">
      <c r="J24429" s="2"/>
      <c r="K24429" s="2"/>
      <c r="L24429" s="2"/>
    </row>
    <row r="24430" spans="10:12">
      <c r="J24430" s="2"/>
      <c r="K24430" s="2"/>
      <c r="L24430" s="2"/>
    </row>
    <row r="24431" spans="10:12">
      <c r="J24431" s="2"/>
      <c r="K24431" s="2"/>
      <c r="L24431" s="2"/>
    </row>
    <row r="24432" spans="10:12">
      <c r="J24432" s="2"/>
      <c r="K24432" s="2"/>
      <c r="L24432" s="2"/>
    </row>
    <row r="24433" spans="10:12">
      <c r="J24433" s="2"/>
      <c r="K24433" s="2"/>
      <c r="L24433" s="2"/>
    </row>
    <row r="24434" spans="10:12">
      <c r="J24434" s="2"/>
      <c r="K24434" s="2"/>
      <c r="L24434" s="2"/>
    </row>
    <row r="24435" spans="10:12">
      <c r="J24435" s="2"/>
      <c r="K24435" s="2"/>
      <c r="L24435" s="2"/>
    </row>
    <row r="24436" spans="10:12">
      <c r="J24436" s="2"/>
      <c r="K24436" s="2"/>
      <c r="L24436" s="2"/>
    </row>
    <row r="24437" spans="10:12">
      <c r="J24437" s="2"/>
      <c r="K24437" s="2"/>
      <c r="L24437" s="2"/>
    </row>
    <row r="24438" spans="10:12">
      <c r="J24438" s="2"/>
      <c r="K24438" s="2"/>
      <c r="L24438" s="2"/>
    </row>
    <row r="24439" spans="10:12">
      <c r="J24439" s="2"/>
      <c r="K24439" s="2"/>
      <c r="L24439" s="2"/>
    </row>
    <row r="24440" spans="10:12">
      <c r="J24440" s="2"/>
      <c r="K24440" s="2"/>
      <c r="L24440" s="2"/>
    </row>
    <row r="24441" spans="10:12">
      <c r="J24441" s="2"/>
      <c r="K24441" s="2"/>
      <c r="L24441" s="2"/>
    </row>
    <row r="24442" spans="10:12">
      <c r="J24442" s="2"/>
      <c r="K24442" s="2"/>
      <c r="L24442" s="2"/>
    </row>
    <row r="24443" spans="10:12">
      <c r="J24443" s="2"/>
      <c r="K24443" s="2"/>
      <c r="L24443" s="2"/>
    </row>
    <row r="24444" spans="10:12">
      <c r="J24444" s="2"/>
      <c r="K24444" s="2"/>
      <c r="L24444" s="2"/>
    </row>
    <row r="24445" spans="10:12">
      <c r="J24445" s="2"/>
      <c r="K24445" s="2"/>
      <c r="L24445" s="2"/>
    </row>
    <row r="24446" spans="10:12">
      <c r="J24446" s="2"/>
      <c r="K24446" s="2"/>
      <c r="L24446" s="2"/>
    </row>
    <row r="24447" spans="10:12">
      <c r="J24447" s="2"/>
      <c r="K24447" s="2"/>
      <c r="L24447" s="2"/>
    </row>
    <row r="24448" spans="10:12">
      <c r="J24448" s="2"/>
      <c r="K24448" s="2"/>
      <c r="L24448" s="2"/>
    </row>
    <row r="24449" spans="10:12">
      <c r="J24449" s="2"/>
      <c r="K24449" s="2"/>
      <c r="L24449" s="2"/>
    </row>
    <row r="24450" spans="10:12">
      <c r="J24450" s="2"/>
      <c r="K24450" s="2"/>
      <c r="L24450" s="2"/>
    </row>
    <row r="24451" spans="10:12">
      <c r="J24451" s="2"/>
      <c r="K24451" s="2"/>
      <c r="L24451" s="2"/>
    </row>
    <row r="24452" spans="10:12">
      <c r="J24452" s="2"/>
      <c r="K24452" s="2"/>
      <c r="L24452" s="2"/>
    </row>
    <row r="24453" spans="10:12">
      <c r="J24453" s="2"/>
      <c r="K24453" s="2"/>
      <c r="L24453" s="2"/>
    </row>
    <row r="24454" spans="10:12">
      <c r="J24454" s="2"/>
      <c r="K24454" s="2"/>
      <c r="L24454" s="2"/>
    </row>
    <row r="24455" spans="10:12">
      <c r="J24455" s="2"/>
      <c r="K24455" s="2"/>
      <c r="L24455" s="2"/>
    </row>
    <row r="24456" spans="10:12">
      <c r="J24456" s="2"/>
      <c r="K24456" s="2"/>
      <c r="L24456" s="2"/>
    </row>
    <row r="24457" spans="10:12">
      <c r="J24457" s="2"/>
      <c r="K24457" s="2"/>
      <c r="L24457" s="2"/>
    </row>
    <row r="24458" spans="10:12">
      <c r="J24458" s="2"/>
      <c r="K24458" s="2"/>
      <c r="L24458" s="2"/>
    </row>
    <row r="24459" spans="10:12">
      <c r="J24459" s="2"/>
      <c r="K24459" s="2"/>
      <c r="L24459" s="2"/>
    </row>
    <row r="24460" spans="10:12">
      <c r="J24460" s="2"/>
      <c r="K24460" s="2"/>
      <c r="L24460" s="2"/>
    </row>
    <row r="24461" spans="10:12">
      <c r="J24461" s="2"/>
      <c r="K24461" s="2"/>
      <c r="L24461" s="2"/>
    </row>
    <row r="24462" spans="10:12">
      <c r="J24462" s="2"/>
      <c r="K24462" s="2"/>
      <c r="L24462" s="2"/>
    </row>
    <row r="24463" spans="10:12">
      <c r="J24463" s="2"/>
      <c r="K24463" s="2"/>
      <c r="L24463" s="2"/>
    </row>
    <row r="24464" spans="10:12">
      <c r="J24464" s="2"/>
      <c r="K24464" s="2"/>
      <c r="L24464" s="2"/>
    </row>
    <row r="24465" spans="10:12">
      <c r="J24465" s="2"/>
      <c r="K24465" s="2"/>
      <c r="L24465" s="2"/>
    </row>
    <row r="24466" spans="10:12">
      <c r="J24466" s="2"/>
      <c r="K24466" s="2"/>
      <c r="L24466" s="2"/>
    </row>
    <row r="24467" spans="10:12">
      <c r="J24467" s="2"/>
      <c r="K24467" s="2"/>
      <c r="L24467" s="2"/>
    </row>
    <row r="24468" spans="10:12">
      <c r="J24468" s="2"/>
      <c r="K24468" s="2"/>
      <c r="L24468" s="2"/>
    </row>
    <row r="24469" spans="10:12">
      <c r="J24469" s="2"/>
      <c r="K24469" s="2"/>
      <c r="L24469" s="2"/>
    </row>
    <row r="24470" spans="10:12">
      <c r="J24470" s="2"/>
      <c r="K24470" s="2"/>
      <c r="L24470" s="2"/>
    </row>
    <row r="24471" spans="10:12">
      <c r="J24471" s="2"/>
      <c r="K24471" s="2"/>
      <c r="L24471" s="2"/>
    </row>
    <row r="24472" spans="10:12">
      <c r="J24472" s="2"/>
      <c r="K24472" s="2"/>
      <c r="L24472" s="2"/>
    </row>
    <row r="24473" spans="10:12">
      <c r="J24473" s="2"/>
      <c r="K24473" s="2"/>
      <c r="L24473" s="2"/>
    </row>
    <row r="24474" spans="10:12">
      <c r="J24474" s="2"/>
      <c r="K24474" s="2"/>
      <c r="L24474" s="2"/>
    </row>
    <row r="24475" spans="10:12">
      <c r="J24475" s="2"/>
      <c r="K24475" s="2"/>
      <c r="L24475" s="2"/>
    </row>
    <row r="24476" spans="10:12">
      <c r="J24476" s="2"/>
      <c r="K24476" s="2"/>
      <c r="L24476" s="2"/>
    </row>
    <row r="24477" spans="10:12">
      <c r="J24477" s="2"/>
      <c r="K24477" s="2"/>
      <c r="L24477" s="2"/>
    </row>
    <row r="24478" spans="10:12">
      <c r="J24478" s="2"/>
      <c r="K24478" s="2"/>
      <c r="L24478" s="2"/>
    </row>
    <row r="24479" spans="10:12">
      <c r="J24479" s="2"/>
      <c r="K24479" s="2"/>
      <c r="L24479" s="2"/>
    </row>
    <row r="24480" spans="10:12">
      <c r="J24480" s="2"/>
      <c r="K24480" s="2"/>
      <c r="L24480" s="2"/>
    </row>
    <row r="24481" spans="10:12">
      <c r="J24481" s="2"/>
      <c r="K24481" s="2"/>
      <c r="L24481" s="2"/>
    </row>
    <row r="24482" spans="10:12">
      <c r="J24482" s="2"/>
      <c r="K24482" s="2"/>
      <c r="L24482" s="2"/>
    </row>
    <row r="24483" spans="10:12">
      <c r="J24483" s="2"/>
      <c r="K24483" s="2"/>
      <c r="L24483" s="2"/>
    </row>
    <row r="24484" spans="10:12">
      <c r="J24484" s="2"/>
      <c r="K24484" s="2"/>
      <c r="L24484" s="2"/>
    </row>
    <row r="24485" spans="10:12">
      <c r="J24485" s="2"/>
      <c r="K24485" s="2"/>
      <c r="L24485" s="2"/>
    </row>
    <row r="24486" spans="10:12">
      <c r="J24486" s="2"/>
      <c r="K24486" s="2"/>
      <c r="L24486" s="2"/>
    </row>
    <row r="24487" spans="10:12">
      <c r="J24487" s="2"/>
      <c r="K24487" s="2"/>
      <c r="L24487" s="2"/>
    </row>
    <row r="24488" spans="10:12">
      <c r="J24488" s="2"/>
      <c r="K24488" s="2"/>
      <c r="L24488" s="2"/>
    </row>
    <row r="24489" spans="10:12">
      <c r="J24489" s="2"/>
      <c r="K24489" s="2"/>
      <c r="L24489" s="2"/>
    </row>
    <row r="24490" spans="10:12">
      <c r="J24490" s="2"/>
      <c r="K24490" s="2"/>
      <c r="L24490" s="2"/>
    </row>
    <row r="24491" spans="10:12">
      <c r="J24491" s="2"/>
      <c r="K24491" s="2"/>
      <c r="L24491" s="2"/>
    </row>
    <row r="24492" spans="10:12">
      <c r="J24492" s="2"/>
      <c r="K24492" s="2"/>
      <c r="L24492" s="2"/>
    </row>
    <row r="24493" spans="10:12">
      <c r="J24493" s="2"/>
      <c r="K24493" s="2"/>
      <c r="L24493" s="2"/>
    </row>
    <row r="24494" spans="10:12">
      <c r="J24494" s="2"/>
      <c r="K24494" s="2"/>
      <c r="L24494" s="2"/>
    </row>
    <row r="24495" spans="10:12">
      <c r="J24495" s="2"/>
      <c r="K24495" s="2"/>
      <c r="L24495" s="2"/>
    </row>
    <row r="24496" spans="10:12">
      <c r="J24496" s="2"/>
      <c r="K24496" s="2"/>
      <c r="L24496" s="2"/>
    </row>
    <row r="24497" spans="10:12">
      <c r="J24497" s="2"/>
      <c r="K24497" s="2"/>
      <c r="L24497" s="2"/>
    </row>
    <row r="24498" spans="10:12">
      <c r="J24498" s="2"/>
      <c r="K24498" s="2"/>
      <c r="L24498" s="2"/>
    </row>
    <row r="24499" spans="10:12">
      <c r="J24499" s="2"/>
      <c r="K24499" s="2"/>
      <c r="L24499" s="2"/>
    </row>
    <row r="24500" spans="10:12">
      <c r="J24500" s="2"/>
      <c r="K24500" s="2"/>
      <c r="L24500" s="2"/>
    </row>
    <row r="24501" spans="10:12">
      <c r="J24501" s="2"/>
      <c r="K24501" s="2"/>
      <c r="L24501" s="2"/>
    </row>
    <row r="24502" spans="10:12">
      <c r="J24502" s="2"/>
      <c r="K24502" s="2"/>
      <c r="L24502" s="2"/>
    </row>
    <row r="24503" spans="10:12">
      <c r="J24503" s="2"/>
      <c r="K24503" s="2"/>
      <c r="L24503" s="2"/>
    </row>
    <row r="24504" spans="10:12">
      <c r="J24504" s="2"/>
      <c r="K24504" s="2"/>
      <c r="L24504" s="2"/>
    </row>
    <row r="24505" spans="10:12">
      <c r="J24505" s="2"/>
      <c r="K24505" s="2"/>
      <c r="L24505" s="2"/>
    </row>
    <row r="24506" spans="10:12">
      <c r="J24506" s="2"/>
      <c r="K24506" s="2"/>
      <c r="L24506" s="2"/>
    </row>
    <row r="24507" spans="10:12">
      <c r="J24507" s="2"/>
      <c r="K24507" s="2"/>
      <c r="L24507" s="2"/>
    </row>
    <row r="24508" spans="10:12">
      <c r="J24508" s="2"/>
      <c r="K24508" s="2"/>
      <c r="L24508" s="2"/>
    </row>
    <row r="24509" spans="10:12">
      <c r="J24509" s="2"/>
      <c r="K24509" s="2"/>
      <c r="L24509" s="2"/>
    </row>
    <row r="24510" spans="10:12">
      <c r="J24510" s="2"/>
      <c r="K24510" s="2"/>
      <c r="L24510" s="2"/>
    </row>
    <row r="24511" spans="10:12">
      <c r="J24511" s="2"/>
      <c r="K24511" s="2"/>
      <c r="L24511" s="2"/>
    </row>
    <row r="24512" spans="10:12">
      <c r="J24512" s="2"/>
      <c r="K24512" s="2"/>
      <c r="L24512" s="2"/>
    </row>
    <row r="24513" spans="10:12">
      <c r="J24513" s="2"/>
      <c r="K24513" s="2"/>
      <c r="L24513" s="2"/>
    </row>
    <row r="24514" spans="10:12">
      <c r="J24514" s="2"/>
      <c r="K24514" s="2"/>
      <c r="L24514" s="2"/>
    </row>
    <row r="24515" spans="10:12">
      <c r="J24515" s="2"/>
      <c r="K24515" s="2"/>
      <c r="L24515" s="2"/>
    </row>
    <row r="24516" spans="10:12">
      <c r="J24516" s="2"/>
      <c r="K24516" s="2"/>
      <c r="L24516" s="2"/>
    </row>
    <row r="24517" spans="10:12">
      <c r="J24517" s="2"/>
      <c r="K24517" s="2"/>
      <c r="L24517" s="2"/>
    </row>
    <row r="24518" spans="10:12">
      <c r="J24518" s="2"/>
      <c r="K24518" s="2"/>
      <c r="L24518" s="2"/>
    </row>
    <row r="24519" spans="10:12">
      <c r="J24519" s="2"/>
      <c r="K24519" s="2"/>
      <c r="L24519" s="2"/>
    </row>
    <row r="24520" spans="10:12">
      <c r="J24520" s="2"/>
      <c r="K24520" s="2"/>
      <c r="L24520" s="2"/>
    </row>
    <row r="24521" spans="10:12">
      <c r="J24521" s="2"/>
      <c r="K24521" s="2"/>
      <c r="L24521" s="2"/>
    </row>
    <row r="24522" spans="10:12">
      <c r="J24522" s="2"/>
      <c r="K24522" s="2"/>
      <c r="L24522" s="2"/>
    </row>
    <row r="24523" spans="10:12">
      <c r="J24523" s="2"/>
      <c r="K24523" s="2"/>
      <c r="L24523" s="2"/>
    </row>
    <row r="24524" spans="10:12">
      <c r="J24524" s="2"/>
      <c r="K24524" s="2"/>
      <c r="L24524" s="2"/>
    </row>
    <row r="24525" spans="10:12">
      <c r="J24525" s="2"/>
      <c r="K24525" s="2"/>
      <c r="L24525" s="2"/>
    </row>
    <row r="24526" spans="10:12">
      <c r="J24526" s="2"/>
      <c r="K24526" s="2"/>
      <c r="L24526" s="2"/>
    </row>
    <row r="24527" spans="10:12">
      <c r="J24527" s="2"/>
      <c r="K24527" s="2"/>
      <c r="L24527" s="2"/>
    </row>
    <row r="24528" spans="10:12">
      <c r="J24528" s="2"/>
      <c r="K24528" s="2"/>
      <c r="L24528" s="2"/>
    </row>
    <row r="24529" spans="10:12">
      <c r="J24529" s="2"/>
      <c r="K24529" s="2"/>
      <c r="L24529" s="2"/>
    </row>
    <row r="24530" spans="10:12">
      <c r="J24530" s="2"/>
      <c r="K24530" s="2"/>
      <c r="L24530" s="2"/>
    </row>
    <row r="24531" spans="10:12">
      <c r="J24531" s="2"/>
      <c r="K24531" s="2"/>
      <c r="L24531" s="2"/>
    </row>
    <row r="24532" spans="10:12">
      <c r="J24532" s="2"/>
      <c r="K24532" s="2"/>
      <c r="L24532" s="2"/>
    </row>
    <row r="24533" spans="10:12">
      <c r="J24533" s="2"/>
      <c r="K24533" s="2"/>
      <c r="L24533" s="2"/>
    </row>
    <row r="24534" spans="10:12">
      <c r="J24534" s="2"/>
      <c r="K24534" s="2"/>
      <c r="L24534" s="2"/>
    </row>
    <row r="24535" spans="10:12">
      <c r="J24535" s="2"/>
      <c r="K24535" s="2"/>
      <c r="L24535" s="2"/>
    </row>
    <row r="24536" spans="10:12">
      <c r="J24536" s="2"/>
      <c r="K24536" s="2"/>
      <c r="L24536" s="2"/>
    </row>
    <row r="24537" spans="10:12">
      <c r="J24537" s="2"/>
      <c r="K24537" s="2"/>
      <c r="L24537" s="2"/>
    </row>
    <row r="24538" spans="10:12">
      <c r="J24538" s="2"/>
      <c r="K24538" s="2"/>
      <c r="L24538" s="2"/>
    </row>
    <row r="24539" spans="10:12">
      <c r="J24539" s="2"/>
      <c r="K24539" s="2"/>
      <c r="L24539" s="2"/>
    </row>
    <row r="24540" spans="10:12">
      <c r="J24540" s="2"/>
      <c r="K24540" s="2"/>
      <c r="L24540" s="2"/>
    </row>
    <row r="24541" spans="10:12">
      <c r="J24541" s="2"/>
      <c r="K24541" s="2"/>
      <c r="L24541" s="2"/>
    </row>
    <row r="24542" spans="10:12">
      <c r="J24542" s="2"/>
      <c r="K24542" s="2"/>
      <c r="L24542" s="2"/>
    </row>
    <row r="24543" spans="10:12">
      <c r="J24543" s="2"/>
      <c r="K24543" s="2"/>
      <c r="L24543" s="2"/>
    </row>
    <row r="24544" spans="10:12">
      <c r="J24544" s="2"/>
      <c r="K24544" s="2"/>
      <c r="L24544" s="2"/>
    </row>
    <row r="24545" spans="10:12">
      <c r="J24545" s="2"/>
      <c r="K24545" s="2"/>
      <c r="L24545" s="2"/>
    </row>
    <row r="24546" spans="10:12">
      <c r="J24546" s="2"/>
      <c r="K24546" s="2"/>
      <c r="L24546" s="2"/>
    </row>
    <row r="24547" spans="10:12">
      <c r="J24547" s="2"/>
      <c r="K24547" s="2"/>
      <c r="L24547" s="2"/>
    </row>
    <row r="24548" spans="10:12">
      <c r="J24548" s="2"/>
      <c r="K24548" s="2"/>
      <c r="L24548" s="2"/>
    </row>
    <row r="24549" spans="10:12">
      <c r="J24549" s="2"/>
      <c r="K24549" s="2"/>
      <c r="L24549" s="2"/>
    </row>
    <row r="24550" spans="10:12">
      <c r="J24550" s="2"/>
      <c r="K24550" s="2"/>
      <c r="L24550" s="2"/>
    </row>
    <row r="24551" spans="10:12">
      <c r="J24551" s="2"/>
      <c r="K24551" s="2"/>
      <c r="L24551" s="2"/>
    </row>
    <row r="24552" spans="10:12">
      <c r="J24552" s="2"/>
      <c r="K24552" s="2"/>
      <c r="L24552" s="2"/>
    </row>
    <row r="24553" spans="10:12">
      <c r="J24553" s="2"/>
      <c r="K24553" s="2"/>
      <c r="L24553" s="2"/>
    </row>
    <row r="24554" spans="10:12">
      <c r="J24554" s="2"/>
      <c r="K24554" s="2"/>
      <c r="L24554" s="2"/>
    </row>
    <row r="24555" spans="10:12">
      <c r="J24555" s="2"/>
      <c r="K24555" s="2"/>
      <c r="L24555" s="2"/>
    </row>
    <row r="24556" spans="10:12">
      <c r="J24556" s="2"/>
      <c r="K24556" s="2"/>
      <c r="L24556" s="2"/>
    </row>
    <row r="24557" spans="10:12">
      <c r="J24557" s="2"/>
      <c r="K24557" s="2"/>
      <c r="L24557" s="2"/>
    </row>
    <row r="24558" spans="10:12">
      <c r="J24558" s="2"/>
      <c r="K24558" s="2"/>
      <c r="L24558" s="2"/>
    </row>
    <row r="24559" spans="10:12">
      <c r="J24559" s="2"/>
      <c r="K24559" s="2"/>
      <c r="L24559" s="2"/>
    </row>
    <row r="24560" spans="10:12">
      <c r="J24560" s="2"/>
      <c r="K24560" s="2"/>
      <c r="L24560" s="2"/>
    </row>
    <row r="24561" spans="10:12">
      <c r="J24561" s="2"/>
      <c r="K24561" s="2"/>
      <c r="L24561" s="2"/>
    </row>
    <row r="24562" spans="10:12">
      <c r="J24562" s="2"/>
      <c r="K24562" s="2"/>
      <c r="L24562" s="2"/>
    </row>
    <row r="24563" spans="10:12">
      <c r="J24563" s="2"/>
      <c r="K24563" s="2"/>
      <c r="L24563" s="2"/>
    </row>
    <row r="24564" spans="10:12">
      <c r="J24564" s="2"/>
      <c r="K24564" s="2"/>
      <c r="L24564" s="2"/>
    </row>
    <row r="24565" spans="10:12">
      <c r="J24565" s="2"/>
      <c r="K24565" s="2"/>
      <c r="L24565" s="2"/>
    </row>
    <row r="24566" spans="10:12">
      <c r="J24566" s="2"/>
      <c r="K24566" s="2"/>
      <c r="L24566" s="2"/>
    </row>
    <row r="24567" spans="10:12">
      <c r="J24567" s="2"/>
      <c r="K24567" s="2"/>
      <c r="L24567" s="2"/>
    </row>
    <row r="24568" spans="10:12">
      <c r="J24568" s="2"/>
      <c r="K24568" s="2"/>
      <c r="L24568" s="2"/>
    </row>
    <row r="24569" spans="10:12">
      <c r="J24569" s="2"/>
      <c r="K24569" s="2"/>
      <c r="L24569" s="2"/>
    </row>
    <row r="24570" spans="10:12">
      <c r="J24570" s="2"/>
      <c r="K24570" s="2"/>
      <c r="L24570" s="2"/>
    </row>
    <row r="24571" spans="10:12">
      <c r="J24571" s="2"/>
      <c r="K24571" s="2"/>
      <c r="L24571" s="2"/>
    </row>
    <row r="24572" spans="10:12">
      <c r="J24572" s="2"/>
      <c r="K24572" s="2"/>
      <c r="L24572" s="2"/>
    </row>
    <row r="24573" spans="10:12">
      <c r="J24573" s="2"/>
      <c r="K24573" s="2"/>
      <c r="L24573" s="2"/>
    </row>
    <row r="24574" spans="10:12">
      <c r="J24574" s="2"/>
      <c r="K24574" s="2"/>
      <c r="L24574" s="2"/>
    </row>
    <row r="24575" spans="10:12">
      <c r="J24575" s="2"/>
      <c r="K24575" s="2"/>
      <c r="L24575" s="2"/>
    </row>
    <row r="24576" spans="10:12">
      <c r="J24576" s="2"/>
      <c r="K24576" s="2"/>
      <c r="L24576" s="2"/>
    </row>
    <row r="24577" spans="10:12">
      <c r="J24577" s="2"/>
      <c r="K24577" s="2"/>
      <c r="L24577" s="2"/>
    </row>
    <row r="24578" spans="10:12">
      <c r="J24578" s="2"/>
      <c r="K24578" s="2"/>
      <c r="L24578" s="2"/>
    </row>
    <row r="24579" spans="10:12">
      <c r="J24579" s="2"/>
      <c r="K24579" s="2"/>
      <c r="L24579" s="2"/>
    </row>
    <row r="24580" spans="10:12">
      <c r="J24580" s="2"/>
      <c r="K24580" s="2"/>
      <c r="L24580" s="2"/>
    </row>
    <row r="24581" spans="10:12">
      <c r="J24581" s="2"/>
      <c r="K24581" s="2"/>
      <c r="L24581" s="2"/>
    </row>
    <row r="24582" spans="10:12">
      <c r="J24582" s="2"/>
      <c r="K24582" s="2"/>
      <c r="L24582" s="2"/>
    </row>
    <row r="24583" spans="10:12">
      <c r="J24583" s="2"/>
      <c r="K24583" s="2"/>
      <c r="L24583" s="2"/>
    </row>
    <row r="24584" spans="10:12">
      <c r="J24584" s="2"/>
      <c r="K24584" s="2"/>
      <c r="L24584" s="2"/>
    </row>
    <row r="24585" spans="10:12">
      <c r="J24585" s="2"/>
      <c r="K24585" s="2"/>
      <c r="L24585" s="2"/>
    </row>
    <row r="24586" spans="10:12">
      <c r="J24586" s="2"/>
      <c r="K24586" s="2"/>
      <c r="L24586" s="2"/>
    </row>
    <row r="24587" spans="10:12">
      <c r="J24587" s="2"/>
      <c r="K24587" s="2"/>
      <c r="L24587" s="2"/>
    </row>
    <row r="24588" spans="10:12">
      <c r="J24588" s="2"/>
      <c r="K24588" s="2"/>
      <c r="L24588" s="2"/>
    </row>
    <row r="24589" spans="10:12">
      <c r="J24589" s="2"/>
      <c r="K24589" s="2"/>
      <c r="L24589" s="2"/>
    </row>
    <row r="24590" spans="10:12">
      <c r="J24590" s="2"/>
      <c r="K24590" s="2"/>
      <c r="L24590" s="2"/>
    </row>
    <row r="24591" spans="10:12">
      <c r="J24591" s="2"/>
      <c r="K24591" s="2"/>
      <c r="L24591" s="2"/>
    </row>
    <row r="24592" spans="10:12">
      <c r="J24592" s="2"/>
      <c r="K24592" s="2"/>
      <c r="L24592" s="2"/>
    </row>
    <row r="24593" spans="10:12">
      <c r="J24593" s="2"/>
      <c r="K24593" s="2"/>
      <c r="L24593" s="2"/>
    </row>
    <row r="24594" spans="10:12">
      <c r="J24594" s="2"/>
      <c r="K24594" s="2"/>
      <c r="L24594" s="2"/>
    </row>
    <row r="24595" spans="10:12">
      <c r="J24595" s="2"/>
      <c r="K24595" s="2"/>
      <c r="L24595" s="2"/>
    </row>
    <row r="24596" spans="10:12">
      <c r="J24596" s="2"/>
      <c r="K24596" s="2"/>
      <c r="L24596" s="2"/>
    </row>
    <row r="24597" spans="10:12">
      <c r="J24597" s="2"/>
      <c r="K24597" s="2"/>
      <c r="L24597" s="2"/>
    </row>
    <row r="24598" spans="10:12">
      <c r="J24598" s="2"/>
      <c r="K24598" s="2"/>
      <c r="L24598" s="2"/>
    </row>
    <row r="24599" spans="10:12">
      <c r="J24599" s="2"/>
      <c r="K24599" s="2"/>
      <c r="L24599" s="2"/>
    </row>
    <row r="24600" spans="10:12">
      <c r="J24600" s="2"/>
      <c r="K24600" s="2"/>
      <c r="L24600" s="2"/>
    </row>
    <row r="24601" spans="10:12">
      <c r="J24601" s="2"/>
      <c r="K24601" s="2"/>
      <c r="L24601" s="2"/>
    </row>
    <row r="24602" spans="10:12">
      <c r="J24602" s="2"/>
      <c r="K24602" s="2"/>
      <c r="L24602" s="2"/>
    </row>
    <row r="24603" spans="10:12">
      <c r="J24603" s="2"/>
      <c r="K24603" s="2"/>
      <c r="L24603" s="2"/>
    </row>
    <row r="24604" spans="10:12">
      <c r="J24604" s="2"/>
      <c r="K24604" s="2"/>
      <c r="L24604" s="2"/>
    </row>
    <row r="24605" spans="10:12">
      <c r="J24605" s="2"/>
      <c r="K24605" s="2"/>
      <c r="L24605" s="2"/>
    </row>
    <row r="24606" spans="10:12">
      <c r="J24606" s="2"/>
      <c r="K24606" s="2"/>
      <c r="L24606" s="2"/>
    </row>
    <row r="24607" spans="10:12">
      <c r="J24607" s="2"/>
      <c r="K24607" s="2"/>
      <c r="L24607" s="2"/>
    </row>
    <row r="24608" spans="10:12">
      <c r="J24608" s="2"/>
      <c r="K24608" s="2"/>
      <c r="L24608" s="2"/>
    </row>
    <row r="24609" spans="10:12">
      <c r="J24609" s="2"/>
      <c r="K24609" s="2"/>
      <c r="L24609" s="2"/>
    </row>
    <row r="24610" spans="10:12">
      <c r="J24610" s="2"/>
      <c r="K24610" s="2"/>
      <c r="L24610" s="2"/>
    </row>
    <row r="24611" spans="10:12">
      <c r="J24611" s="2"/>
      <c r="K24611" s="2"/>
      <c r="L24611" s="2"/>
    </row>
    <row r="24612" spans="10:12">
      <c r="J24612" s="2"/>
      <c r="K24612" s="2"/>
      <c r="L24612" s="2"/>
    </row>
    <row r="24613" spans="10:12">
      <c r="J24613" s="2"/>
      <c r="K24613" s="2"/>
      <c r="L24613" s="2"/>
    </row>
    <row r="24614" spans="10:12">
      <c r="J24614" s="2"/>
      <c r="K24614" s="2"/>
      <c r="L24614" s="2"/>
    </row>
    <row r="24615" spans="10:12">
      <c r="J24615" s="2"/>
      <c r="K24615" s="2"/>
      <c r="L24615" s="2"/>
    </row>
    <row r="24616" spans="10:12">
      <c r="J24616" s="2"/>
      <c r="K24616" s="2"/>
      <c r="L24616" s="2"/>
    </row>
    <row r="24617" spans="10:12">
      <c r="J24617" s="2"/>
      <c r="K24617" s="2"/>
      <c r="L24617" s="2"/>
    </row>
    <row r="24618" spans="10:12">
      <c r="J24618" s="2"/>
      <c r="K24618" s="2"/>
      <c r="L24618" s="2"/>
    </row>
    <row r="24619" spans="10:12">
      <c r="J24619" s="2"/>
      <c r="K24619" s="2"/>
      <c r="L24619" s="2"/>
    </row>
    <row r="24620" spans="10:12">
      <c r="J24620" s="2"/>
      <c r="K24620" s="2"/>
      <c r="L24620" s="2"/>
    </row>
    <row r="24621" spans="10:12">
      <c r="J24621" s="2"/>
      <c r="K24621" s="2"/>
      <c r="L24621" s="2"/>
    </row>
    <row r="24622" spans="10:12">
      <c r="J24622" s="2"/>
      <c r="K24622" s="2"/>
      <c r="L24622" s="2"/>
    </row>
    <row r="24623" spans="10:12">
      <c r="J24623" s="2"/>
      <c r="K24623" s="2"/>
      <c r="L24623" s="2"/>
    </row>
    <row r="24624" spans="10:12">
      <c r="J24624" s="2"/>
      <c r="K24624" s="2"/>
      <c r="L24624" s="2"/>
    </row>
    <row r="24625" spans="10:12">
      <c r="J24625" s="2"/>
      <c r="K24625" s="2"/>
      <c r="L24625" s="2"/>
    </row>
    <row r="24626" spans="10:12">
      <c r="J24626" s="2"/>
      <c r="K24626" s="2"/>
      <c r="L24626" s="2"/>
    </row>
    <row r="24627" spans="10:12">
      <c r="J24627" s="2"/>
      <c r="K24627" s="2"/>
      <c r="L24627" s="2"/>
    </row>
    <row r="24628" spans="10:12">
      <c r="J24628" s="2"/>
      <c r="K24628" s="2"/>
      <c r="L24628" s="2"/>
    </row>
    <row r="24629" spans="10:12">
      <c r="J24629" s="2"/>
      <c r="K24629" s="2"/>
      <c r="L24629" s="2"/>
    </row>
    <row r="24630" spans="10:12">
      <c r="J24630" s="2"/>
      <c r="K24630" s="2"/>
      <c r="L24630" s="2"/>
    </row>
    <row r="24631" spans="10:12">
      <c r="J24631" s="2"/>
      <c r="K24631" s="2"/>
      <c r="L24631" s="2"/>
    </row>
    <row r="24632" spans="10:12">
      <c r="J24632" s="2"/>
      <c r="K24632" s="2"/>
      <c r="L24632" s="2"/>
    </row>
    <row r="24633" spans="10:12">
      <c r="J24633" s="2"/>
      <c r="K24633" s="2"/>
      <c r="L24633" s="2"/>
    </row>
    <row r="24634" spans="10:12">
      <c r="J24634" s="2"/>
      <c r="K24634" s="2"/>
      <c r="L24634" s="2"/>
    </row>
    <row r="24635" spans="10:12">
      <c r="J24635" s="2"/>
      <c r="K24635" s="2"/>
      <c r="L24635" s="2"/>
    </row>
    <row r="24636" spans="10:12">
      <c r="J24636" s="2"/>
      <c r="K24636" s="2"/>
      <c r="L24636" s="2"/>
    </row>
    <row r="24637" spans="10:12">
      <c r="J24637" s="2"/>
      <c r="K24637" s="2"/>
      <c r="L24637" s="2"/>
    </row>
    <row r="24638" spans="10:12">
      <c r="J24638" s="2"/>
      <c r="K24638" s="2"/>
      <c r="L24638" s="2"/>
    </row>
    <row r="24639" spans="10:12">
      <c r="J24639" s="2"/>
      <c r="K24639" s="2"/>
      <c r="L24639" s="2"/>
    </row>
    <row r="24640" spans="10:12">
      <c r="J24640" s="2"/>
      <c r="K24640" s="2"/>
      <c r="L24640" s="2"/>
    </row>
    <row r="24641" spans="10:12">
      <c r="J24641" s="2"/>
      <c r="K24641" s="2"/>
      <c r="L24641" s="2"/>
    </row>
    <row r="24642" spans="10:12">
      <c r="J24642" s="2"/>
      <c r="K24642" s="2"/>
      <c r="L24642" s="2"/>
    </row>
    <row r="24643" spans="10:12">
      <c r="J24643" s="2"/>
      <c r="K24643" s="2"/>
      <c r="L24643" s="2"/>
    </row>
    <row r="24644" spans="10:12">
      <c r="J24644" s="2"/>
      <c r="K24644" s="2"/>
      <c r="L24644" s="2"/>
    </row>
    <row r="24645" spans="10:12">
      <c r="J24645" s="2"/>
      <c r="K24645" s="2"/>
      <c r="L24645" s="2"/>
    </row>
    <row r="24646" spans="10:12">
      <c r="J24646" s="2"/>
      <c r="K24646" s="2"/>
      <c r="L24646" s="2"/>
    </row>
    <row r="24647" spans="10:12">
      <c r="J24647" s="2"/>
      <c r="K24647" s="2"/>
      <c r="L24647" s="2"/>
    </row>
    <row r="24648" spans="10:12">
      <c r="J24648" s="2"/>
      <c r="K24648" s="2"/>
      <c r="L24648" s="2"/>
    </row>
    <row r="24649" spans="10:12">
      <c r="J24649" s="2"/>
      <c r="K24649" s="2"/>
      <c r="L24649" s="2"/>
    </row>
    <row r="24650" spans="10:12">
      <c r="J24650" s="2"/>
      <c r="K24650" s="2"/>
      <c r="L24650" s="2"/>
    </row>
    <row r="24651" spans="10:12">
      <c r="J24651" s="2"/>
      <c r="K24651" s="2"/>
      <c r="L24651" s="2"/>
    </row>
    <row r="24652" spans="10:12">
      <c r="J24652" s="2"/>
      <c r="K24652" s="2"/>
      <c r="L24652" s="2"/>
    </row>
    <row r="24653" spans="10:12">
      <c r="J24653" s="2"/>
      <c r="K24653" s="2"/>
      <c r="L24653" s="2"/>
    </row>
    <row r="24654" spans="10:12">
      <c r="J24654" s="2"/>
      <c r="K24654" s="2"/>
      <c r="L24654" s="2"/>
    </row>
    <row r="24655" spans="10:12">
      <c r="J24655" s="2"/>
      <c r="K24655" s="2"/>
      <c r="L24655" s="2"/>
    </row>
    <row r="24656" spans="10:12">
      <c r="J24656" s="2"/>
      <c r="K24656" s="2"/>
      <c r="L24656" s="2"/>
    </row>
    <row r="24657" spans="10:12">
      <c r="J24657" s="2"/>
      <c r="K24657" s="2"/>
      <c r="L24657" s="2"/>
    </row>
    <row r="24658" spans="10:12">
      <c r="J24658" s="2"/>
      <c r="K24658" s="2"/>
      <c r="L24658" s="2"/>
    </row>
    <row r="24659" spans="10:12">
      <c r="J24659" s="2"/>
      <c r="K24659" s="2"/>
      <c r="L24659" s="2"/>
    </row>
    <row r="24660" spans="10:12">
      <c r="J24660" s="2"/>
      <c r="K24660" s="2"/>
      <c r="L24660" s="2"/>
    </row>
    <row r="24661" spans="10:12">
      <c r="J24661" s="2"/>
      <c r="K24661" s="2"/>
      <c r="L24661" s="2"/>
    </row>
    <row r="24662" spans="10:12">
      <c r="J24662" s="2"/>
      <c r="K24662" s="2"/>
      <c r="L24662" s="2"/>
    </row>
    <row r="24663" spans="10:12">
      <c r="J24663" s="2"/>
      <c r="K24663" s="2"/>
      <c r="L24663" s="2"/>
    </row>
    <row r="24664" spans="10:12">
      <c r="J24664" s="2"/>
      <c r="K24664" s="2"/>
      <c r="L24664" s="2"/>
    </row>
    <row r="24665" spans="10:12">
      <c r="J24665" s="2"/>
      <c r="K24665" s="2"/>
      <c r="L24665" s="2"/>
    </row>
    <row r="24666" spans="10:12">
      <c r="J24666" s="2"/>
      <c r="K24666" s="2"/>
      <c r="L24666" s="2"/>
    </row>
    <row r="24667" spans="10:12">
      <c r="J24667" s="2"/>
      <c r="K24667" s="2"/>
      <c r="L24667" s="2"/>
    </row>
    <row r="24668" spans="10:12">
      <c r="J24668" s="2"/>
      <c r="K24668" s="2"/>
      <c r="L24668" s="2"/>
    </row>
    <row r="24669" spans="10:12">
      <c r="J24669" s="2"/>
      <c r="K24669" s="2"/>
      <c r="L24669" s="2"/>
    </row>
    <row r="24670" spans="10:12">
      <c r="J24670" s="2"/>
      <c r="K24670" s="2"/>
      <c r="L24670" s="2"/>
    </row>
    <row r="24671" spans="10:12">
      <c r="J24671" s="2"/>
      <c r="K24671" s="2"/>
      <c r="L24671" s="2"/>
    </row>
    <row r="24672" spans="10:12">
      <c r="J24672" s="2"/>
      <c r="K24672" s="2"/>
      <c r="L24672" s="2"/>
    </row>
    <row r="24673" spans="10:12">
      <c r="J24673" s="2"/>
      <c r="K24673" s="2"/>
      <c r="L24673" s="2"/>
    </row>
    <row r="24674" spans="10:12">
      <c r="J24674" s="2"/>
      <c r="K24674" s="2"/>
      <c r="L24674" s="2"/>
    </row>
    <row r="24675" spans="10:12">
      <c r="J24675" s="2"/>
      <c r="K24675" s="2"/>
      <c r="L24675" s="2"/>
    </row>
    <row r="24676" spans="10:12">
      <c r="J24676" s="2"/>
      <c r="K24676" s="2"/>
      <c r="L24676" s="2"/>
    </row>
    <row r="24677" spans="10:12">
      <c r="J24677" s="2"/>
      <c r="K24677" s="2"/>
      <c r="L24677" s="2"/>
    </row>
    <row r="24678" spans="10:12">
      <c r="J24678" s="2"/>
      <c r="K24678" s="2"/>
      <c r="L24678" s="2"/>
    </row>
    <row r="24679" spans="10:12">
      <c r="J24679" s="2"/>
      <c r="K24679" s="2"/>
      <c r="L24679" s="2"/>
    </row>
    <row r="24680" spans="10:12">
      <c r="J24680" s="2"/>
      <c r="K24680" s="2"/>
      <c r="L24680" s="2"/>
    </row>
    <row r="24681" spans="10:12">
      <c r="J24681" s="2"/>
      <c r="K24681" s="2"/>
      <c r="L24681" s="2"/>
    </row>
    <row r="24682" spans="10:12">
      <c r="J24682" s="2"/>
      <c r="K24682" s="2"/>
      <c r="L24682" s="2"/>
    </row>
    <row r="24683" spans="10:12">
      <c r="J24683" s="2"/>
      <c r="K24683" s="2"/>
      <c r="L24683" s="2"/>
    </row>
    <row r="24684" spans="10:12">
      <c r="J24684" s="2"/>
      <c r="K24684" s="2"/>
      <c r="L24684" s="2"/>
    </row>
    <row r="24685" spans="10:12">
      <c r="J24685" s="2"/>
      <c r="K24685" s="2"/>
      <c r="L24685" s="2"/>
    </row>
    <row r="24686" spans="10:12">
      <c r="J24686" s="2"/>
      <c r="K24686" s="2"/>
      <c r="L24686" s="2"/>
    </row>
    <row r="24687" spans="10:12">
      <c r="J24687" s="2"/>
      <c r="K24687" s="2"/>
      <c r="L24687" s="2"/>
    </row>
    <row r="24688" spans="10:12">
      <c r="J24688" s="2"/>
      <c r="K24688" s="2"/>
      <c r="L24688" s="2"/>
    </row>
    <row r="24689" spans="10:12">
      <c r="J24689" s="2"/>
      <c r="K24689" s="2"/>
      <c r="L24689" s="2"/>
    </row>
    <row r="24690" spans="10:12">
      <c r="J24690" s="2"/>
      <c r="K24690" s="2"/>
      <c r="L24690" s="2"/>
    </row>
    <row r="24691" spans="10:12">
      <c r="J24691" s="2"/>
      <c r="K24691" s="2"/>
      <c r="L24691" s="2"/>
    </row>
    <row r="24692" spans="10:12">
      <c r="J24692" s="2"/>
      <c r="K24692" s="2"/>
      <c r="L24692" s="2"/>
    </row>
    <row r="24693" spans="10:12">
      <c r="J24693" s="2"/>
      <c r="K24693" s="2"/>
      <c r="L24693" s="2"/>
    </row>
    <row r="24694" spans="10:12">
      <c r="J24694" s="2"/>
      <c r="K24694" s="2"/>
      <c r="L24694" s="2"/>
    </row>
    <row r="24695" spans="10:12">
      <c r="J24695" s="2"/>
      <c r="K24695" s="2"/>
      <c r="L24695" s="2"/>
    </row>
    <row r="24696" spans="10:12">
      <c r="J24696" s="2"/>
      <c r="K24696" s="2"/>
      <c r="L24696" s="2"/>
    </row>
    <row r="24697" spans="10:12">
      <c r="J24697" s="2"/>
      <c r="K24697" s="2"/>
      <c r="L24697" s="2"/>
    </row>
    <row r="24698" spans="10:12">
      <c r="J24698" s="2"/>
      <c r="K24698" s="2"/>
      <c r="L24698" s="2"/>
    </row>
    <row r="24699" spans="10:12">
      <c r="J24699" s="2"/>
      <c r="K24699" s="2"/>
      <c r="L24699" s="2"/>
    </row>
    <row r="24700" spans="10:12">
      <c r="J24700" s="2"/>
      <c r="K24700" s="2"/>
      <c r="L24700" s="2"/>
    </row>
    <row r="24701" spans="10:12">
      <c r="J24701" s="2"/>
      <c r="K24701" s="2"/>
      <c r="L24701" s="2"/>
    </row>
    <row r="24702" spans="10:12">
      <c r="J24702" s="2"/>
      <c r="K24702" s="2"/>
      <c r="L24702" s="2"/>
    </row>
    <row r="24703" spans="10:12">
      <c r="J24703" s="2"/>
      <c r="K24703" s="2"/>
      <c r="L24703" s="2"/>
    </row>
    <row r="24704" spans="10:12">
      <c r="J24704" s="2"/>
      <c r="K24704" s="2"/>
      <c r="L24704" s="2"/>
    </row>
    <row r="24705" spans="10:12">
      <c r="J24705" s="2"/>
      <c r="K24705" s="2"/>
      <c r="L24705" s="2"/>
    </row>
    <row r="24706" spans="10:12">
      <c r="J24706" s="2"/>
      <c r="K24706" s="2"/>
      <c r="L24706" s="2"/>
    </row>
    <row r="24707" spans="10:12">
      <c r="J24707" s="2"/>
      <c r="K24707" s="2"/>
      <c r="L24707" s="2"/>
    </row>
    <row r="24708" spans="10:12">
      <c r="J24708" s="2"/>
      <c r="K24708" s="2"/>
      <c r="L24708" s="2"/>
    </row>
    <row r="24709" spans="10:12">
      <c r="J24709" s="2"/>
      <c r="K24709" s="2"/>
      <c r="L24709" s="2"/>
    </row>
    <row r="24710" spans="10:12">
      <c r="J24710" s="2"/>
      <c r="K24710" s="2"/>
      <c r="L24710" s="2"/>
    </row>
    <row r="24711" spans="10:12">
      <c r="J24711" s="2"/>
      <c r="K24711" s="2"/>
      <c r="L24711" s="2"/>
    </row>
    <row r="24712" spans="10:12">
      <c r="J24712" s="2"/>
      <c r="K24712" s="2"/>
      <c r="L24712" s="2"/>
    </row>
    <row r="24713" spans="10:12">
      <c r="J24713" s="2"/>
      <c r="K24713" s="2"/>
      <c r="L24713" s="2"/>
    </row>
    <row r="24714" spans="10:12">
      <c r="J24714" s="2"/>
      <c r="K24714" s="2"/>
      <c r="L24714" s="2"/>
    </row>
    <row r="24715" spans="10:12">
      <c r="J24715" s="2"/>
      <c r="K24715" s="2"/>
      <c r="L24715" s="2"/>
    </row>
    <row r="24716" spans="10:12">
      <c r="J24716" s="2"/>
      <c r="K24716" s="2"/>
      <c r="L24716" s="2"/>
    </row>
    <row r="24717" spans="10:12">
      <c r="J24717" s="2"/>
      <c r="K24717" s="2"/>
      <c r="L24717" s="2"/>
    </row>
    <row r="24718" spans="10:12">
      <c r="J24718" s="2"/>
      <c r="K24718" s="2"/>
      <c r="L24718" s="2"/>
    </row>
    <row r="24719" spans="10:12">
      <c r="J24719" s="2"/>
      <c r="K24719" s="2"/>
      <c r="L24719" s="2"/>
    </row>
    <row r="24720" spans="10:12">
      <c r="J24720" s="2"/>
      <c r="K24720" s="2"/>
      <c r="L24720" s="2"/>
    </row>
    <row r="24721" spans="10:12">
      <c r="J24721" s="2"/>
      <c r="K24721" s="2"/>
      <c r="L24721" s="2"/>
    </row>
    <row r="24722" spans="10:12">
      <c r="J24722" s="2"/>
      <c r="K24722" s="2"/>
      <c r="L24722" s="2"/>
    </row>
    <row r="24723" spans="10:12">
      <c r="J24723" s="2"/>
      <c r="K24723" s="2"/>
      <c r="L24723" s="2"/>
    </row>
    <row r="24724" spans="10:12">
      <c r="J24724" s="2"/>
      <c r="K24724" s="2"/>
      <c r="L24724" s="2"/>
    </row>
    <row r="24725" spans="10:12">
      <c r="J24725" s="2"/>
      <c r="K24725" s="2"/>
      <c r="L24725" s="2"/>
    </row>
    <row r="24726" spans="10:12">
      <c r="J24726" s="2"/>
      <c r="K24726" s="2"/>
      <c r="L24726" s="2"/>
    </row>
    <row r="24727" spans="10:12">
      <c r="J24727" s="2"/>
      <c r="K24727" s="2"/>
      <c r="L24727" s="2"/>
    </row>
    <row r="24728" spans="10:12">
      <c r="J24728" s="2"/>
      <c r="K24728" s="2"/>
      <c r="L24728" s="2"/>
    </row>
    <row r="24729" spans="10:12">
      <c r="J24729" s="2"/>
      <c r="K24729" s="2"/>
      <c r="L24729" s="2"/>
    </row>
    <row r="24730" spans="10:12">
      <c r="J24730" s="2"/>
      <c r="K24730" s="2"/>
      <c r="L24730" s="2"/>
    </row>
    <row r="24731" spans="10:12">
      <c r="J24731" s="2"/>
      <c r="K24731" s="2"/>
      <c r="L24731" s="2"/>
    </row>
    <row r="24732" spans="10:12">
      <c r="J24732" s="2"/>
      <c r="K24732" s="2"/>
      <c r="L24732" s="2"/>
    </row>
    <row r="24733" spans="10:12">
      <c r="J24733" s="2"/>
      <c r="K24733" s="2"/>
      <c r="L24733" s="2"/>
    </row>
    <row r="24734" spans="10:12">
      <c r="J24734" s="2"/>
      <c r="K24734" s="2"/>
      <c r="L24734" s="2"/>
    </row>
    <row r="24735" spans="10:12">
      <c r="J24735" s="2"/>
      <c r="K24735" s="2"/>
      <c r="L24735" s="2"/>
    </row>
    <row r="24736" spans="10:12">
      <c r="J24736" s="2"/>
      <c r="K24736" s="2"/>
      <c r="L24736" s="2"/>
    </row>
    <row r="24737" spans="10:12">
      <c r="J24737" s="2"/>
      <c r="K24737" s="2"/>
      <c r="L24737" s="2"/>
    </row>
    <row r="24738" spans="10:12">
      <c r="J24738" s="2"/>
      <c r="K24738" s="2"/>
      <c r="L24738" s="2"/>
    </row>
    <row r="24739" spans="10:12">
      <c r="J24739" s="2"/>
      <c r="K24739" s="2"/>
      <c r="L24739" s="2"/>
    </row>
    <row r="24740" spans="10:12">
      <c r="J24740" s="2"/>
      <c r="K24740" s="2"/>
      <c r="L24740" s="2"/>
    </row>
    <row r="24741" spans="10:12">
      <c r="J24741" s="2"/>
      <c r="K24741" s="2"/>
      <c r="L24741" s="2"/>
    </row>
    <row r="24742" spans="10:12">
      <c r="J24742" s="2"/>
      <c r="K24742" s="2"/>
      <c r="L24742" s="2"/>
    </row>
    <row r="24743" spans="10:12">
      <c r="J24743" s="2"/>
      <c r="K24743" s="2"/>
      <c r="L24743" s="2"/>
    </row>
    <row r="24744" spans="10:12">
      <c r="J24744" s="2"/>
      <c r="K24744" s="2"/>
      <c r="L24744" s="2"/>
    </row>
    <row r="24745" spans="10:12">
      <c r="J24745" s="2"/>
      <c r="K24745" s="2"/>
      <c r="L24745" s="2"/>
    </row>
    <row r="24746" spans="10:12">
      <c r="J24746" s="2"/>
      <c r="K24746" s="2"/>
      <c r="L24746" s="2"/>
    </row>
    <row r="24747" spans="10:12">
      <c r="J24747" s="2"/>
      <c r="K24747" s="2"/>
      <c r="L24747" s="2"/>
    </row>
    <row r="24748" spans="10:12">
      <c r="J24748" s="2"/>
      <c r="K24748" s="2"/>
      <c r="L24748" s="2"/>
    </row>
    <row r="24749" spans="10:12">
      <c r="J24749" s="2"/>
      <c r="K24749" s="2"/>
      <c r="L24749" s="2"/>
    </row>
    <row r="24750" spans="10:12">
      <c r="J24750" s="2"/>
      <c r="K24750" s="2"/>
      <c r="L24750" s="2"/>
    </row>
    <row r="24751" spans="10:12">
      <c r="J24751" s="2"/>
      <c r="K24751" s="2"/>
      <c r="L24751" s="2"/>
    </row>
    <row r="24752" spans="10:12">
      <c r="J24752" s="2"/>
      <c r="K24752" s="2"/>
      <c r="L24752" s="2"/>
    </row>
    <row r="24753" spans="10:12">
      <c r="J24753" s="2"/>
      <c r="K24753" s="2"/>
      <c r="L24753" s="2"/>
    </row>
    <row r="24754" spans="10:12">
      <c r="J24754" s="2"/>
      <c r="K24754" s="2"/>
      <c r="L24754" s="2"/>
    </row>
    <row r="24755" spans="10:12">
      <c r="J24755" s="2"/>
      <c r="K24755" s="2"/>
      <c r="L24755" s="2"/>
    </row>
    <row r="24756" spans="10:12">
      <c r="J24756" s="2"/>
      <c r="K24756" s="2"/>
      <c r="L24756" s="2"/>
    </row>
    <row r="24757" spans="10:12">
      <c r="J24757" s="2"/>
      <c r="K24757" s="2"/>
      <c r="L24757" s="2"/>
    </row>
    <row r="24758" spans="10:12">
      <c r="J24758" s="2"/>
      <c r="K24758" s="2"/>
      <c r="L24758" s="2"/>
    </row>
    <row r="24759" spans="10:12">
      <c r="J24759" s="2"/>
      <c r="K24759" s="2"/>
      <c r="L24759" s="2"/>
    </row>
    <row r="24760" spans="10:12">
      <c r="J24760" s="2"/>
      <c r="K24760" s="2"/>
      <c r="L24760" s="2"/>
    </row>
    <row r="24761" spans="10:12">
      <c r="J24761" s="2"/>
      <c r="K24761" s="2"/>
      <c r="L24761" s="2"/>
    </row>
    <row r="24762" spans="10:12">
      <c r="J24762" s="2"/>
      <c r="K24762" s="2"/>
      <c r="L24762" s="2"/>
    </row>
    <row r="24763" spans="10:12">
      <c r="J24763" s="2"/>
      <c r="K24763" s="2"/>
      <c r="L24763" s="2"/>
    </row>
    <row r="24764" spans="10:12">
      <c r="J24764" s="2"/>
      <c r="K24764" s="2"/>
      <c r="L24764" s="2"/>
    </row>
    <row r="24765" spans="10:12">
      <c r="J24765" s="2"/>
      <c r="K24765" s="2"/>
      <c r="L24765" s="2"/>
    </row>
    <row r="24766" spans="10:12">
      <c r="J24766" s="2"/>
      <c r="K24766" s="2"/>
      <c r="L24766" s="2"/>
    </row>
    <row r="24767" spans="10:12">
      <c r="J24767" s="2"/>
      <c r="K24767" s="2"/>
      <c r="L24767" s="2"/>
    </row>
    <row r="24768" spans="10:12">
      <c r="J24768" s="2"/>
      <c r="K24768" s="2"/>
      <c r="L24768" s="2"/>
    </row>
    <row r="24769" spans="10:12">
      <c r="J24769" s="2"/>
      <c r="K24769" s="2"/>
      <c r="L24769" s="2"/>
    </row>
    <row r="24770" spans="10:12">
      <c r="J24770" s="2"/>
      <c r="K24770" s="2"/>
      <c r="L24770" s="2"/>
    </row>
    <row r="24771" spans="10:12">
      <c r="J24771" s="2"/>
      <c r="K24771" s="2"/>
      <c r="L24771" s="2"/>
    </row>
    <row r="24772" spans="10:12">
      <c r="J24772" s="2"/>
      <c r="K24772" s="2"/>
      <c r="L24772" s="2"/>
    </row>
    <row r="24773" spans="10:12">
      <c r="J24773" s="2"/>
      <c r="K24773" s="2"/>
      <c r="L24773" s="2"/>
    </row>
    <row r="24774" spans="10:12">
      <c r="J24774" s="2"/>
      <c r="K24774" s="2"/>
      <c r="L24774" s="2"/>
    </row>
    <row r="24775" spans="10:12">
      <c r="J24775" s="2"/>
      <c r="K24775" s="2"/>
      <c r="L24775" s="2"/>
    </row>
    <row r="24776" spans="10:12">
      <c r="J24776" s="2"/>
      <c r="K24776" s="2"/>
      <c r="L24776" s="2"/>
    </row>
    <row r="24777" spans="10:12">
      <c r="J24777" s="2"/>
      <c r="K24777" s="2"/>
      <c r="L24777" s="2"/>
    </row>
    <row r="24778" spans="10:12">
      <c r="J24778" s="2"/>
      <c r="K24778" s="2"/>
      <c r="L24778" s="2"/>
    </row>
    <row r="24779" spans="10:12">
      <c r="J24779" s="2"/>
      <c r="K24779" s="2"/>
      <c r="L24779" s="2"/>
    </row>
    <row r="24780" spans="10:12">
      <c r="J24780" s="2"/>
      <c r="K24780" s="2"/>
      <c r="L24780" s="2"/>
    </row>
    <row r="24781" spans="10:12">
      <c r="J24781" s="2"/>
      <c r="K24781" s="2"/>
      <c r="L24781" s="2"/>
    </row>
    <row r="24782" spans="10:12">
      <c r="J24782" s="2"/>
      <c r="K24782" s="2"/>
      <c r="L24782" s="2"/>
    </row>
    <row r="24783" spans="10:12">
      <c r="J24783" s="2"/>
      <c r="K24783" s="2"/>
      <c r="L24783" s="2"/>
    </row>
    <row r="24784" spans="10:12">
      <c r="J24784" s="2"/>
      <c r="K24784" s="2"/>
      <c r="L24784" s="2"/>
    </row>
    <row r="24785" spans="10:12">
      <c r="J24785" s="2"/>
      <c r="K24785" s="2"/>
      <c r="L24785" s="2"/>
    </row>
    <row r="24786" spans="10:12">
      <c r="J24786" s="2"/>
      <c r="K24786" s="2"/>
      <c r="L24786" s="2"/>
    </row>
    <row r="24787" spans="10:12">
      <c r="J24787" s="2"/>
      <c r="K24787" s="2"/>
      <c r="L24787" s="2"/>
    </row>
    <row r="24788" spans="10:12">
      <c r="J24788" s="2"/>
      <c r="K24788" s="2"/>
      <c r="L24788" s="2"/>
    </row>
    <row r="24789" spans="10:12">
      <c r="J24789" s="2"/>
      <c r="K24789" s="2"/>
      <c r="L24789" s="2"/>
    </row>
    <row r="24790" spans="10:12">
      <c r="J24790" s="2"/>
      <c r="K24790" s="2"/>
      <c r="L24790" s="2"/>
    </row>
    <row r="24791" spans="10:12">
      <c r="J24791" s="2"/>
      <c r="K24791" s="2"/>
      <c r="L24791" s="2"/>
    </row>
    <row r="24792" spans="10:12">
      <c r="J24792" s="2"/>
      <c r="K24792" s="2"/>
      <c r="L24792" s="2"/>
    </row>
    <row r="24793" spans="10:12">
      <c r="J24793" s="2"/>
      <c r="K24793" s="2"/>
      <c r="L24793" s="2"/>
    </row>
    <row r="24794" spans="10:12">
      <c r="J24794" s="2"/>
      <c r="K24794" s="2"/>
      <c r="L24794" s="2"/>
    </row>
    <row r="24795" spans="10:12">
      <c r="J24795" s="2"/>
      <c r="K24795" s="2"/>
      <c r="L24795" s="2"/>
    </row>
    <row r="24796" spans="10:12">
      <c r="J24796" s="2"/>
      <c r="K24796" s="2"/>
      <c r="L24796" s="2"/>
    </row>
    <row r="24797" spans="10:12">
      <c r="J24797" s="2"/>
      <c r="K24797" s="2"/>
      <c r="L24797" s="2"/>
    </row>
    <row r="24798" spans="10:12">
      <c r="J24798" s="2"/>
      <c r="K24798" s="2"/>
      <c r="L24798" s="2"/>
    </row>
    <row r="24799" spans="10:12">
      <c r="J24799" s="2"/>
      <c r="K24799" s="2"/>
      <c r="L24799" s="2"/>
    </row>
    <row r="24800" spans="10:12">
      <c r="J24800" s="2"/>
      <c r="K24800" s="2"/>
      <c r="L24800" s="2"/>
    </row>
    <row r="24801" spans="10:12">
      <c r="J24801" s="2"/>
      <c r="K24801" s="2"/>
      <c r="L24801" s="2"/>
    </row>
    <row r="24802" spans="10:12">
      <c r="J24802" s="2"/>
      <c r="K24802" s="2"/>
      <c r="L24802" s="2"/>
    </row>
    <row r="24803" spans="10:12">
      <c r="J24803" s="2"/>
      <c r="K24803" s="2"/>
      <c r="L24803" s="2"/>
    </row>
    <row r="24804" spans="10:12">
      <c r="J24804" s="2"/>
      <c r="K24804" s="2"/>
      <c r="L24804" s="2"/>
    </row>
    <row r="24805" spans="10:12">
      <c r="J24805" s="2"/>
      <c r="K24805" s="2"/>
      <c r="L24805" s="2"/>
    </row>
    <row r="24806" spans="10:12">
      <c r="J24806" s="2"/>
      <c r="K24806" s="2"/>
      <c r="L24806" s="2"/>
    </row>
    <row r="24807" spans="10:12">
      <c r="J24807" s="2"/>
      <c r="K24807" s="2"/>
      <c r="L24807" s="2"/>
    </row>
    <row r="24808" spans="10:12">
      <c r="J24808" s="2"/>
      <c r="K24808" s="2"/>
      <c r="L24808" s="2"/>
    </row>
    <row r="24809" spans="10:12">
      <c r="J24809" s="2"/>
      <c r="K24809" s="2"/>
      <c r="L24809" s="2"/>
    </row>
    <row r="24810" spans="10:12">
      <c r="J24810" s="2"/>
      <c r="K24810" s="2"/>
      <c r="L24810" s="2"/>
    </row>
    <row r="24811" spans="10:12">
      <c r="J24811" s="2"/>
      <c r="K24811" s="2"/>
      <c r="L24811" s="2"/>
    </row>
    <row r="24812" spans="10:12">
      <c r="J24812" s="2"/>
      <c r="K24812" s="2"/>
      <c r="L24812" s="2"/>
    </row>
    <row r="24813" spans="10:12">
      <c r="J24813" s="2"/>
      <c r="K24813" s="2"/>
      <c r="L24813" s="2"/>
    </row>
    <row r="24814" spans="10:12">
      <c r="J24814" s="2"/>
      <c r="K24814" s="2"/>
      <c r="L24814" s="2"/>
    </row>
    <row r="24815" spans="10:12">
      <c r="J24815" s="2"/>
      <c r="K24815" s="2"/>
      <c r="L24815" s="2"/>
    </row>
    <row r="24816" spans="10:12">
      <c r="J24816" s="2"/>
      <c r="K24816" s="2"/>
      <c r="L24816" s="2"/>
    </row>
    <row r="24817" spans="10:12">
      <c r="J24817" s="2"/>
      <c r="K24817" s="2"/>
      <c r="L24817" s="2"/>
    </row>
    <row r="24818" spans="10:12">
      <c r="J24818" s="2"/>
      <c r="K24818" s="2"/>
      <c r="L24818" s="2"/>
    </row>
    <row r="24819" spans="10:12">
      <c r="J24819" s="2"/>
      <c r="K24819" s="2"/>
      <c r="L24819" s="2"/>
    </row>
    <row r="24820" spans="10:12">
      <c r="J24820" s="2"/>
      <c r="K24820" s="2"/>
      <c r="L24820" s="2"/>
    </row>
    <row r="24821" spans="10:12">
      <c r="J24821" s="2"/>
      <c r="K24821" s="2"/>
      <c r="L24821" s="2"/>
    </row>
    <row r="24822" spans="10:12">
      <c r="J24822" s="2"/>
      <c r="K24822" s="2"/>
      <c r="L24822" s="2"/>
    </row>
    <row r="24823" spans="10:12">
      <c r="J24823" s="2"/>
      <c r="K24823" s="2"/>
      <c r="L24823" s="2"/>
    </row>
    <row r="24824" spans="10:12">
      <c r="J24824" s="2"/>
      <c r="K24824" s="2"/>
      <c r="L24824" s="2"/>
    </row>
    <row r="24825" spans="10:12">
      <c r="J24825" s="2"/>
      <c r="K24825" s="2"/>
      <c r="L24825" s="2"/>
    </row>
    <row r="24826" spans="10:12">
      <c r="J24826" s="2"/>
      <c r="K24826" s="2"/>
      <c r="L24826" s="2"/>
    </row>
    <row r="24827" spans="10:12">
      <c r="J24827" s="2"/>
      <c r="K24827" s="2"/>
      <c r="L24827" s="2"/>
    </row>
    <row r="24828" spans="10:12">
      <c r="J24828" s="2"/>
      <c r="K24828" s="2"/>
      <c r="L24828" s="2"/>
    </row>
    <row r="24829" spans="10:12">
      <c r="J24829" s="2"/>
      <c r="K24829" s="2"/>
      <c r="L24829" s="2"/>
    </row>
    <row r="24830" spans="10:12">
      <c r="J24830" s="2"/>
      <c r="K24830" s="2"/>
      <c r="L24830" s="2"/>
    </row>
    <row r="24831" spans="10:12">
      <c r="J24831" s="2"/>
      <c r="K24831" s="2"/>
      <c r="L24831" s="2"/>
    </row>
    <row r="24832" spans="10:12">
      <c r="J24832" s="2"/>
      <c r="K24832" s="2"/>
      <c r="L24832" s="2"/>
    </row>
    <row r="24833" spans="10:12">
      <c r="J24833" s="2"/>
      <c r="K24833" s="2"/>
      <c r="L24833" s="2"/>
    </row>
    <row r="24834" spans="10:12">
      <c r="J24834" s="2"/>
      <c r="K24834" s="2"/>
      <c r="L24834" s="2"/>
    </row>
    <row r="24835" spans="10:12">
      <c r="J24835" s="2"/>
      <c r="K24835" s="2"/>
      <c r="L24835" s="2"/>
    </row>
    <row r="24836" spans="10:12">
      <c r="J24836" s="2"/>
      <c r="K24836" s="2"/>
      <c r="L24836" s="2"/>
    </row>
    <row r="24837" spans="10:12">
      <c r="J24837" s="2"/>
      <c r="K24837" s="2"/>
      <c r="L24837" s="2"/>
    </row>
    <row r="24838" spans="10:12">
      <c r="J24838" s="2"/>
      <c r="K24838" s="2"/>
      <c r="L24838" s="2"/>
    </row>
    <row r="24839" spans="10:12">
      <c r="J24839" s="2"/>
      <c r="K24839" s="2"/>
      <c r="L24839" s="2"/>
    </row>
    <row r="24840" spans="10:12">
      <c r="J24840" s="2"/>
      <c r="K24840" s="2"/>
      <c r="L24840" s="2"/>
    </row>
    <row r="24841" spans="10:12">
      <c r="J24841" s="2"/>
      <c r="K24841" s="2"/>
      <c r="L24841" s="2"/>
    </row>
    <row r="24842" spans="10:12">
      <c r="J24842" s="2"/>
      <c r="K24842" s="2"/>
      <c r="L24842" s="2"/>
    </row>
    <row r="24843" spans="10:12">
      <c r="J24843" s="2"/>
      <c r="K24843" s="2"/>
      <c r="L24843" s="2"/>
    </row>
    <row r="24844" spans="10:12">
      <c r="J24844" s="2"/>
      <c r="K24844" s="2"/>
      <c r="L24844" s="2"/>
    </row>
    <row r="24845" spans="10:12">
      <c r="J24845" s="2"/>
      <c r="K24845" s="2"/>
      <c r="L24845" s="2"/>
    </row>
    <row r="24846" spans="10:12">
      <c r="J24846" s="2"/>
      <c r="K24846" s="2"/>
      <c r="L24846" s="2"/>
    </row>
    <row r="24847" spans="10:12">
      <c r="J24847" s="2"/>
      <c r="K24847" s="2"/>
      <c r="L24847" s="2"/>
    </row>
    <row r="24848" spans="10:12">
      <c r="J24848" s="2"/>
      <c r="K24848" s="2"/>
      <c r="L24848" s="2"/>
    </row>
    <row r="24849" spans="10:12">
      <c r="J24849" s="2"/>
      <c r="K24849" s="2"/>
      <c r="L24849" s="2"/>
    </row>
    <row r="24850" spans="10:12">
      <c r="J24850" s="2"/>
      <c r="K24850" s="2"/>
      <c r="L24850" s="2"/>
    </row>
    <row r="24851" spans="10:12">
      <c r="J24851" s="2"/>
      <c r="K24851" s="2"/>
      <c r="L24851" s="2"/>
    </row>
    <row r="24852" spans="10:12">
      <c r="J24852" s="2"/>
      <c r="K24852" s="2"/>
      <c r="L24852" s="2"/>
    </row>
    <row r="24853" spans="10:12">
      <c r="J24853" s="2"/>
      <c r="K24853" s="2"/>
      <c r="L24853" s="2"/>
    </row>
    <row r="24854" spans="10:12">
      <c r="J24854" s="2"/>
      <c r="K24854" s="2"/>
      <c r="L24854" s="2"/>
    </row>
    <row r="24855" spans="10:12">
      <c r="J24855" s="2"/>
      <c r="K24855" s="2"/>
      <c r="L24855" s="2"/>
    </row>
    <row r="24856" spans="10:12">
      <c r="J24856" s="2"/>
      <c r="K24856" s="2"/>
      <c r="L24856" s="2"/>
    </row>
    <row r="24857" spans="10:12">
      <c r="J24857" s="2"/>
      <c r="K24857" s="2"/>
      <c r="L24857" s="2"/>
    </row>
    <row r="24858" spans="10:12">
      <c r="J24858" s="2"/>
      <c r="K24858" s="2"/>
      <c r="L24858" s="2"/>
    </row>
    <row r="24859" spans="10:12">
      <c r="J24859" s="2"/>
      <c r="K24859" s="2"/>
      <c r="L24859" s="2"/>
    </row>
    <row r="24860" spans="10:12">
      <c r="J24860" s="2"/>
      <c r="K24860" s="2"/>
      <c r="L24860" s="2"/>
    </row>
    <row r="24861" spans="10:12">
      <c r="J24861" s="2"/>
      <c r="K24861" s="2"/>
      <c r="L24861" s="2"/>
    </row>
    <row r="24862" spans="10:12">
      <c r="J24862" s="2"/>
      <c r="K24862" s="2"/>
      <c r="L24862" s="2"/>
    </row>
    <row r="24863" spans="10:12">
      <c r="J24863" s="2"/>
      <c r="K24863" s="2"/>
      <c r="L24863" s="2"/>
    </row>
    <row r="24864" spans="10:12">
      <c r="J24864" s="2"/>
      <c r="K24864" s="2"/>
      <c r="L24864" s="2"/>
    </row>
    <row r="24865" spans="10:12">
      <c r="J24865" s="2"/>
      <c r="K24865" s="2"/>
      <c r="L24865" s="2"/>
    </row>
    <row r="24866" spans="10:12">
      <c r="J24866" s="2"/>
      <c r="K24866" s="2"/>
      <c r="L24866" s="2"/>
    </row>
    <row r="24867" spans="10:12">
      <c r="J24867" s="2"/>
      <c r="K24867" s="2"/>
      <c r="L24867" s="2"/>
    </row>
    <row r="24868" spans="10:12">
      <c r="J24868" s="2"/>
      <c r="K24868" s="2"/>
      <c r="L24868" s="2"/>
    </row>
    <row r="24869" spans="10:12">
      <c r="J24869" s="2"/>
      <c r="K24869" s="2"/>
      <c r="L24869" s="2"/>
    </row>
    <row r="24870" spans="10:12">
      <c r="J24870" s="2"/>
      <c r="K24870" s="2"/>
      <c r="L24870" s="2"/>
    </row>
    <row r="24871" spans="10:12">
      <c r="J24871" s="2"/>
      <c r="K24871" s="2"/>
      <c r="L24871" s="2"/>
    </row>
    <row r="24872" spans="10:12">
      <c r="J24872" s="2"/>
      <c r="K24872" s="2"/>
      <c r="L24872" s="2"/>
    </row>
    <row r="24873" spans="10:12">
      <c r="J24873" s="2"/>
      <c r="K24873" s="2"/>
      <c r="L24873" s="2"/>
    </row>
    <row r="24874" spans="10:12">
      <c r="J24874" s="2"/>
      <c r="K24874" s="2"/>
      <c r="L24874" s="2"/>
    </row>
    <row r="24875" spans="10:12">
      <c r="J24875" s="2"/>
      <c r="K24875" s="2"/>
      <c r="L24875" s="2"/>
    </row>
    <row r="24876" spans="10:12">
      <c r="J24876" s="2"/>
      <c r="K24876" s="2"/>
      <c r="L24876" s="2"/>
    </row>
    <row r="24877" spans="10:12">
      <c r="J24877" s="2"/>
      <c r="K24877" s="2"/>
      <c r="L24877" s="2"/>
    </row>
    <row r="24878" spans="10:12">
      <c r="J24878" s="2"/>
      <c r="K24878" s="2"/>
      <c r="L24878" s="2"/>
    </row>
    <row r="24879" spans="10:12">
      <c r="J24879" s="2"/>
      <c r="K24879" s="2"/>
      <c r="L24879" s="2"/>
    </row>
    <row r="24880" spans="10:12">
      <c r="J24880" s="2"/>
      <c r="K24880" s="2"/>
      <c r="L24880" s="2"/>
    </row>
    <row r="24881" spans="10:12">
      <c r="J24881" s="2"/>
      <c r="K24881" s="2"/>
      <c r="L24881" s="2"/>
    </row>
    <row r="24882" spans="10:12">
      <c r="J24882" s="2"/>
      <c r="K24882" s="2"/>
      <c r="L24882" s="2"/>
    </row>
    <row r="24883" spans="10:12">
      <c r="J24883" s="2"/>
      <c r="K24883" s="2"/>
      <c r="L24883" s="2"/>
    </row>
    <row r="24884" spans="10:12">
      <c r="J24884" s="2"/>
      <c r="K24884" s="2"/>
      <c r="L24884" s="2"/>
    </row>
    <row r="24885" spans="10:12">
      <c r="J24885" s="2"/>
      <c r="K24885" s="2"/>
      <c r="L24885" s="2"/>
    </row>
    <row r="24886" spans="10:12">
      <c r="J24886" s="2"/>
      <c r="K24886" s="2"/>
      <c r="L24886" s="2"/>
    </row>
    <row r="24887" spans="10:12">
      <c r="J24887" s="2"/>
      <c r="K24887" s="2"/>
      <c r="L24887" s="2"/>
    </row>
    <row r="24888" spans="10:12">
      <c r="J24888" s="2"/>
      <c r="K24888" s="2"/>
      <c r="L24888" s="2"/>
    </row>
    <row r="24889" spans="10:12">
      <c r="J24889" s="2"/>
      <c r="K24889" s="2"/>
      <c r="L24889" s="2"/>
    </row>
    <row r="24890" spans="10:12">
      <c r="J24890" s="2"/>
      <c r="K24890" s="2"/>
      <c r="L24890" s="2"/>
    </row>
    <row r="24891" spans="10:12">
      <c r="J24891" s="2"/>
      <c r="K24891" s="2"/>
      <c r="L24891" s="2"/>
    </row>
    <row r="24892" spans="10:12">
      <c r="J24892" s="2"/>
      <c r="K24892" s="2"/>
      <c r="L24892" s="2"/>
    </row>
    <row r="24893" spans="10:12">
      <c r="J24893" s="2"/>
      <c r="K24893" s="2"/>
      <c r="L24893" s="2"/>
    </row>
    <row r="24894" spans="10:12">
      <c r="J24894" s="2"/>
      <c r="K24894" s="2"/>
      <c r="L24894" s="2"/>
    </row>
    <row r="24895" spans="10:12">
      <c r="J24895" s="2"/>
      <c r="K24895" s="2"/>
      <c r="L24895" s="2"/>
    </row>
    <row r="24896" spans="10:12">
      <c r="J24896" s="2"/>
      <c r="K24896" s="2"/>
      <c r="L24896" s="2"/>
    </row>
    <row r="24897" spans="10:12">
      <c r="J24897" s="2"/>
      <c r="K24897" s="2"/>
      <c r="L24897" s="2"/>
    </row>
    <row r="24898" spans="10:12">
      <c r="J24898" s="2"/>
      <c r="K24898" s="2"/>
      <c r="L24898" s="2"/>
    </row>
    <row r="24899" spans="10:12">
      <c r="J24899" s="2"/>
      <c r="K24899" s="2"/>
      <c r="L24899" s="2"/>
    </row>
    <row r="24900" spans="10:12">
      <c r="J24900" s="2"/>
      <c r="K24900" s="2"/>
      <c r="L24900" s="2"/>
    </row>
    <row r="24901" spans="10:12">
      <c r="J24901" s="2"/>
      <c r="K24901" s="2"/>
      <c r="L24901" s="2"/>
    </row>
    <row r="24902" spans="10:12">
      <c r="J24902" s="2"/>
      <c r="K24902" s="2"/>
      <c r="L24902" s="2"/>
    </row>
    <row r="24903" spans="10:12">
      <c r="J24903" s="2"/>
      <c r="K24903" s="2"/>
      <c r="L24903" s="2"/>
    </row>
    <row r="24904" spans="10:12">
      <c r="J24904" s="2"/>
      <c r="K24904" s="2"/>
      <c r="L24904" s="2"/>
    </row>
    <row r="24905" spans="10:12">
      <c r="J24905" s="2"/>
      <c r="K24905" s="2"/>
      <c r="L24905" s="2"/>
    </row>
    <row r="24906" spans="10:12">
      <c r="J24906" s="2"/>
      <c r="K24906" s="2"/>
      <c r="L24906" s="2"/>
    </row>
    <row r="24907" spans="10:12">
      <c r="J24907" s="2"/>
      <c r="K24907" s="2"/>
      <c r="L24907" s="2"/>
    </row>
    <row r="24908" spans="10:12">
      <c r="J24908" s="2"/>
      <c r="K24908" s="2"/>
      <c r="L24908" s="2"/>
    </row>
    <row r="24909" spans="10:12">
      <c r="J24909" s="2"/>
      <c r="K24909" s="2"/>
      <c r="L24909" s="2"/>
    </row>
    <row r="24910" spans="10:12">
      <c r="J24910" s="2"/>
      <c r="K24910" s="2"/>
      <c r="L24910" s="2"/>
    </row>
    <row r="24911" spans="10:12">
      <c r="J24911" s="2"/>
      <c r="K24911" s="2"/>
      <c r="L24911" s="2"/>
    </row>
    <row r="24912" spans="10:12">
      <c r="J24912" s="2"/>
      <c r="K24912" s="2"/>
      <c r="L24912" s="2"/>
    </row>
    <row r="24913" spans="10:12">
      <c r="J24913" s="2"/>
      <c r="K24913" s="2"/>
      <c r="L24913" s="2"/>
    </row>
    <row r="24914" spans="10:12">
      <c r="J24914" s="2"/>
      <c r="K24914" s="2"/>
      <c r="L24914" s="2"/>
    </row>
    <row r="24915" spans="10:12">
      <c r="J24915" s="2"/>
      <c r="K24915" s="2"/>
      <c r="L24915" s="2"/>
    </row>
    <row r="24916" spans="10:12">
      <c r="J24916" s="2"/>
      <c r="K24916" s="2"/>
      <c r="L24916" s="2"/>
    </row>
    <row r="24917" spans="10:12">
      <c r="J24917" s="2"/>
      <c r="K24917" s="2"/>
      <c r="L24917" s="2"/>
    </row>
    <row r="24918" spans="10:12">
      <c r="J24918" s="2"/>
      <c r="K24918" s="2"/>
      <c r="L24918" s="2"/>
    </row>
    <row r="24919" spans="10:12">
      <c r="J24919" s="2"/>
      <c r="K24919" s="2"/>
      <c r="L24919" s="2"/>
    </row>
    <row r="24920" spans="10:12">
      <c r="J24920" s="2"/>
      <c r="K24920" s="2"/>
      <c r="L24920" s="2"/>
    </row>
    <row r="24921" spans="10:12">
      <c r="J24921" s="2"/>
      <c r="K24921" s="2"/>
      <c r="L24921" s="2"/>
    </row>
    <row r="24922" spans="10:12">
      <c r="J24922" s="2"/>
      <c r="K24922" s="2"/>
      <c r="L24922" s="2"/>
    </row>
    <row r="24923" spans="10:12">
      <c r="J24923" s="2"/>
      <c r="K24923" s="2"/>
      <c r="L24923" s="2"/>
    </row>
    <row r="24924" spans="10:12">
      <c r="J24924" s="2"/>
      <c r="K24924" s="2"/>
      <c r="L24924" s="2"/>
    </row>
    <row r="24925" spans="10:12">
      <c r="J24925" s="2"/>
      <c r="K24925" s="2"/>
      <c r="L24925" s="2"/>
    </row>
    <row r="24926" spans="10:12">
      <c r="J24926" s="2"/>
      <c r="K24926" s="2"/>
      <c r="L24926" s="2"/>
    </row>
    <row r="24927" spans="10:12">
      <c r="J24927" s="2"/>
      <c r="K24927" s="2"/>
      <c r="L24927" s="2"/>
    </row>
    <row r="24928" spans="10:12">
      <c r="J24928" s="2"/>
      <c r="K24928" s="2"/>
      <c r="L24928" s="2"/>
    </row>
    <row r="24929" spans="10:12">
      <c r="J24929" s="2"/>
      <c r="K24929" s="2"/>
      <c r="L24929" s="2"/>
    </row>
    <row r="24930" spans="10:12">
      <c r="J24930" s="2"/>
      <c r="K24930" s="2"/>
      <c r="L24930" s="2"/>
    </row>
    <row r="24931" spans="10:12">
      <c r="J24931" s="2"/>
      <c r="K24931" s="2"/>
      <c r="L24931" s="2"/>
    </row>
    <row r="24932" spans="10:12">
      <c r="J24932" s="2"/>
      <c r="K24932" s="2"/>
      <c r="L24932" s="2"/>
    </row>
    <row r="24933" spans="10:12">
      <c r="J24933" s="2"/>
      <c r="K24933" s="2"/>
      <c r="L24933" s="2"/>
    </row>
    <row r="24934" spans="10:12">
      <c r="J24934" s="2"/>
      <c r="K24934" s="2"/>
      <c r="L24934" s="2"/>
    </row>
    <row r="24935" spans="10:12">
      <c r="J24935" s="2"/>
      <c r="K24935" s="2"/>
      <c r="L24935" s="2"/>
    </row>
    <row r="24936" spans="10:12">
      <c r="J24936" s="2"/>
      <c r="K24936" s="2"/>
      <c r="L24936" s="2"/>
    </row>
    <row r="24937" spans="10:12">
      <c r="J24937" s="2"/>
      <c r="K24937" s="2"/>
      <c r="L24937" s="2"/>
    </row>
    <row r="24938" spans="10:12">
      <c r="J24938" s="2"/>
      <c r="K24938" s="2"/>
      <c r="L24938" s="2"/>
    </row>
    <row r="24939" spans="10:12">
      <c r="J24939" s="2"/>
      <c r="K24939" s="2"/>
      <c r="L24939" s="2"/>
    </row>
    <row r="24940" spans="10:12">
      <c r="J24940" s="2"/>
      <c r="K24940" s="2"/>
      <c r="L24940" s="2"/>
    </row>
    <row r="24941" spans="10:12">
      <c r="J24941" s="2"/>
      <c r="K24941" s="2"/>
      <c r="L24941" s="2"/>
    </row>
    <row r="24942" spans="10:12">
      <c r="J24942" s="2"/>
      <c r="K24942" s="2"/>
      <c r="L24942" s="2"/>
    </row>
    <row r="24943" spans="10:12">
      <c r="J24943" s="2"/>
      <c r="K24943" s="2"/>
      <c r="L24943" s="2"/>
    </row>
    <row r="24944" spans="10:12">
      <c r="J24944" s="2"/>
      <c r="K24944" s="2"/>
      <c r="L24944" s="2"/>
    </row>
    <row r="24945" spans="10:12">
      <c r="J24945" s="2"/>
      <c r="K24945" s="2"/>
      <c r="L24945" s="2"/>
    </row>
    <row r="24946" spans="10:12">
      <c r="J24946" s="2"/>
      <c r="K24946" s="2"/>
      <c r="L24946" s="2"/>
    </row>
    <row r="24947" spans="10:12">
      <c r="J24947" s="2"/>
      <c r="K24947" s="2"/>
      <c r="L24947" s="2"/>
    </row>
    <row r="24948" spans="10:12">
      <c r="J24948" s="2"/>
      <c r="K24948" s="2"/>
      <c r="L24948" s="2"/>
    </row>
    <row r="24949" spans="10:12">
      <c r="J24949" s="2"/>
      <c r="K24949" s="2"/>
      <c r="L24949" s="2"/>
    </row>
    <row r="24950" spans="10:12">
      <c r="J24950" s="2"/>
      <c r="K24950" s="2"/>
      <c r="L24950" s="2"/>
    </row>
    <row r="24951" spans="10:12">
      <c r="J24951" s="2"/>
      <c r="K24951" s="2"/>
      <c r="L24951" s="2"/>
    </row>
    <row r="24952" spans="10:12">
      <c r="J24952" s="2"/>
      <c r="K24952" s="2"/>
      <c r="L24952" s="2"/>
    </row>
    <row r="24953" spans="10:12">
      <c r="J24953" s="2"/>
      <c r="K24953" s="2"/>
      <c r="L24953" s="2"/>
    </row>
    <row r="24954" spans="10:12">
      <c r="J24954" s="2"/>
      <c r="K24954" s="2"/>
      <c r="L24954" s="2"/>
    </row>
    <row r="24955" spans="10:12">
      <c r="J24955" s="2"/>
      <c r="K24955" s="2"/>
      <c r="L24955" s="2"/>
    </row>
    <row r="24956" spans="10:12">
      <c r="J24956" s="2"/>
      <c r="K24956" s="2"/>
      <c r="L24956" s="2"/>
    </row>
    <row r="24957" spans="10:12">
      <c r="J24957" s="2"/>
      <c r="K24957" s="2"/>
      <c r="L24957" s="2"/>
    </row>
    <row r="24958" spans="10:12">
      <c r="J24958" s="2"/>
      <c r="K24958" s="2"/>
      <c r="L24958" s="2"/>
    </row>
    <row r="24959" spans="10:12">
      <c r="J24959" s="2"/>
      <c r="K24959" s="2"/>
      <c r="L24959" s="2"/>
    </row>
    <row r="24960" spans="10:12">
      <c r="J24960" s="2"/>
      <c r="K24960" s="2"/>
      <c r="L24960" s="2"/>
    </row>
    <row r="24961" spans="10:12">
      <c r="J24961" s="2"/>
      <c r="K24961" s="2"/>
      <c r="L24961" s="2"/>
    </row>
    <row r="24962" spans="10:12">
      <c r="J24962" s="2"/>
      <c r="K24962" s="2"/>
      <c r="L24962" s="2"/>
    </row>
    <row r="24963" spans="10:12">
      <c r="J24963" s="2"/>
      <c r="K24963" s="2"/>
      <c r="L24963" s="2"/>
    </row>
    <row r="24964" spans="10:12">
      <c r="J24964" s="2"/>
      <c r="K24964" s="2"/>
      <c r="L24964" s="2"/>
    </row>
    <row r="24965" spans="10:12">
      <c r="J24965" s="2"/>
      <c r="K24965" s="2"/>
      <c r="L24965" s="2"/>
    </row>
    <row r="24966" spans="10:12">
      <c r="J24966" s="2"/>
      <c r="K24966" s="2"/>
      <c r="L24966" s="2"/>
    </row>
    <row r="24967" spans="10:12">
      <c r="J24967" s="2"/>
      <c r="K24967" s="2"/>
      <c r="L24967" s="2"/>
    </row>
    <row r="24968" spans="10:12">
      <c r="J24968" s="2"/>
      <c r="K24968" s="2"/>
      <c r="L24968" s="2"/>
    </row>
    <row r="24969" spans="10:12">
      <c r="J24969" s="2"/>
      <c r="K24969" s="2"/>
      <c r="L24969" s="2"/>
    </row>
    <row r="24970" spans="10:12">
      <c r="J24970" s="2"/>
      <c r="K24970" s="2"/>
      <c r="L24970" s="2"/>
    </row>
    <row r="24971" spans="10:12">
      <c r="J24971" s="2"/>
      <c r="K24971" s="2"/>
      <c r="L24971" s="2"/>
    </row>
    <row r="24972" spans="10:12">
      <c r="J24972" s="2"/>
      <c r="K24972" s="2"/>
      <c r="L24972" s="2"/>
    </row>
    <row r="24973" spans="10:12">
      <c r="J24973" s="2"/>
      <c r="K24973" s="2"/>
      <c r="L24973" s="2"/>
    </row>
    <row r="24974" spans="10:12">
      <c r="J24974" s="2"/>
      <c r="K24974" s="2"/>
      <c r="L24974" s="2"/>
    </row>
    <row r="24975" spans="10:12">
      <c r="J24975" s="2"/>
      <c r="K24975" s="2"/>
      <c r="L24975" s="2"/>
    </row>
    <row r="24976" spans="10:12">
      <c r="J24976" s="2"/>
      <c r="K24976" s="2"/>
      <c r="L24976" s="2"/>
    </row>
    <row r="24977" spans="10:12">
      <c r="J24977" s="2"/>
      <c r="K24977" s="2"/>
      <c r="L24977" s="2"/>
    </row>
    <row r="24978" spans="10:12">
      <c r="J24978" s="2"/>
      <c r="K24978" s="2"/>
      <c r="L24978" s="2"/>
    </row>
    <row r="24979" spans="10:12">
      <c r="J24979" s="2"/>
      <c r="K24979" s="2"/>
      <c r="L24979" s="2"/>
    </row>
    <row r="24980" spans="10:12">
      <c r="J24980" s="2"/>
      <c r="K24980" s="2"/>
      <c r="L24980" s="2"/>
    </row>
    <row r="24981" spans="10:12">
      <c r="J24981" s="2"/>
      <c r="K24981" s="2"/>
      <c r="L24981" s="2"/>
    </row>
    <row r="24982" spans="10:12">
      <c r="J24982" s="2"/>
      <c r="K24982" s="2"/>
      <c r="L24982" s="2"/>
    </row>
    <row r="24983" spans="10:12">
      <c r="J24983" s="2"/>
      <c r="K24983" s="2"/>
      <c r="L24983" s="2"/>
    </row>
    <row r="24984" spans="10:12">
      <c r="J24984" s="2"/>
      <c r="K24984" s="2"/>
      <c r="L24984" s="2"/>
    </row>
    <row r="24985" spans="10:12">
      <c r="J24985" s="2"/>
      <c r="K24985" s="2"/>
      <c r="L24985" s="2"/>
    </row>
    <row r="24986" spans="10:12">
      <c r="J24986" s="2"/>
      <c r="K24986" s="2"/>
      <c r="L24986" s="2"/>
    </row>
    <row r="24987" spans="10:12">
      <c r="J24987" s="2"/>
      <c r="K24987" s="2"/>
      <c r="L24987" s="2"/>
    </row>
    <row r="24988" spans="10:12">
      <c r="J24988" s="2"/>
      <c r="K24988" s="2"/>
      <c r="L24988" s="2"/>
    </row>
    <row r="24989" spans="10:12">
      <c r="J24989" s="2"/>
      <c r="K24989" s="2"/>
      <c r="L24989" s="2"/>
    </row>
    <row r="24990" spans="10:12">
      <c r="J24990" s="2"/>
      <c r="K24990" s="2"/>
      <c r="L24990" s="2"/>
    </row>
    <row r="24991" spans="10:12">
      <c r="J24991" s="2"/>
      <c r="K24991" s="2"/>
      <c r="L24991" s="2"/>
    </row>
    <row r="24992" spans="10:12">
      <c r="J24992" s="2"/>
      <c r="K24992" s="2"/>
      <c r="L24992" s="2"/>
    </row>
    <row r="24993" spans="10:12">
      <c r="J24993" s="2"/>
      <c r="K24993" s="2"/>
      <c r="L24993" s="2"/>
    </row>
    <row r="24994" spans="10:12">
      <c r="J24994" s="2"/>
      <c r="K24994" s="2"/>
      <c r="L24994" s="2"/>
    </row>
    <row r="24995" spans="10:12">
      <c r="J24995" s="2"/>
      <c r="K24995" s="2"/>
      <c r="L24995" s="2"/>
    </row>
    <row r="24996" spans="10:12">
      <c r="J24996" s="2"/>
      <c r="K24996" s="2"/>
      <c r="L24996" s="2"/>
    </row>
    <row r="24997" spans="10:12">
      <c r="J24997" s="2"/>
      <c r="K24997" s="2"/>
      <c r="L24997" s="2"/>
    </row>
    <row r="24998" spans="10:12">
      <c r="J24998" s="2"/>
      <c r="K24998" s="2"/>
      <c r="L24998" s="2"/>
    </row>
    <row r="24999" spans="10:12">
      <c r="J24999" s="2"/>
      <c r="K24999" s="2"/>
      <c r="L24999" s="2"/>
    </row>
    <row r="25000" spans="10:12">
      <c r="J25000" s="2"/>
      <c r="K25000" s="2"/>
      <c r="L25000" s="2"/>
    </row>
    <row r="25001" spans="10:12">
      <c r="J25001" s="2"/>
      <c r="K25001" s="2"/>
      <c r="L25001" s="2"/>
    </row>
    <row r="25002" spans="10:12">
      <c r="J25002" s="2"/>
      <c r="K25002" s="2"/>
      <c r="L25002" s="2"/>
    </row>
    <row r="25003" spans="10:12">
      <c r="J25003" s="2"/>
      <c r="K25003" s="2"/>
      <c r="L25003" s="2"/>
    </row>
    <row r="25004" spans="10:12">
      <c r="J25004" s="2"/>
      <c r="K25004" s="2"/>
      <c r="L25004" s="2"/>
    </row>
    <row r="25005" spans="10:12">
      <c r="J25005" s="2"/>
      <c r="K25005" s="2"/>
      <c r="L25005" s="2"/>
    </row>
    <row r="25006" spans="10:12">
      <c r="J25006" s="2"/>
      <c r="K25006" s="2"/>
      <c r="L25006" s="2"/>
    </row>
    <row r="25007" spans="10:12">
      <c r="J25007" s="2"/>
      <c r="K25007" s="2"/>
      <c r="L25007" s="2"/>
    </row>
    <row r="25008" spans="10:12">
      <c r="J25008" s="2"/>
      <c r="K25008" s="2"/>
      <c r="L25008" s="2"/>
    </row>
    <row r="25009" spans="10:12">
      <c r="J25009" s="2"/>
      <c r="K25009" s="2"/>
      <c r="L25009" s="2"/>
    </row>
    <row r="25010" spans="10:12">
      <c r="J25010" s="2"/>
      <c r="K25010" s="2"/>
      <c r="L25010" s="2"/>
    </row>
    <row r="25011" spans="10:12">
      <c r="J25011" s="2"/>
      <c r="K25011" s="2"/>
      <c r="L25011" s="2"/>
    </row>
    <row r="25012" spans="10:12">
      <c r="J25012" s="2"/>
      <c r="K25012" s="2"/>
      <c r="L25012" s="2"/>
    </row>
    <row r="25013" spans="10:12">
      <c r="J25013" s="2"/>
      <c r="K25013" s="2"/>
      <c r="L25013" s="2"/>
    </row>
    <row r="25014" spans="10:12">
      <c r="J25014" s="2"/>
      <c r="K25014" s="2"/>
      <c r="L25014" s="2"/>
    </row>
    <row r="25015" spans="10:12">
      <c r="J25015" s="2"/>
      <c r="K25015" s="2"/>
      <c r="L25015" s="2"/>
    </row>
    <row r="25016" spans="10:12">
      <c r="J25016" s="2"/>
      <c r="K25016" s="2"/>
      <c r="L25016" s="2"/>
    </row>
    <row r="25017" spans="10:12">
      <c r="J25017" s="2"/>
      <c r="K25017" s="2"/>
      <c r="L25017" s="2"/>
    </row>
    <row r="25018" spans="10:12">
      <c r="J25018" s="2"/>
      <c r="K25018" s="2"/>
      <c r="L25018" s="2"/>
    </row>
    <row r="25019" spans="10:12">
      <c r="J25019" s="2"/>
      <c r="K25019" s="2"/>
      <c r="L25019" s="2"/>
    </row>
    <row r="25020" spans="10:12">
      <c r="J25020" s="2"/>
      <c r="K25020" s="2"/>
      <c r="L25020" s="2"/>
    </row>
    <row r="25021" spans="10:12">
      <c r="J25021" s="2"/>
      <c r="K25021" s="2"/>
      <c r="L25021" s="2"/>
    </row>
    <row r="25022" spans="10:12">
      <c r="J25022" s="2"/>
      <c r="K25022" s="2"/>
      <c r="L25022" s="2"/>
    </row>
    <row r="25023" spans="10:12">
      <c r="J25023" s="2"/>
      <c r="K25023" s="2"/>
      <c r="L25023" s="2"/>
    </row>
    <row r="25024" spans="10:12">
      <c r="J25024" s="2"/>
      <c r="K25024" s="2"/>
      <c r="L25024" s="2"/>
    </row>
    <row r="25025" spans="10:12">
      <c r="J25025" s="2"/>
      <c r="K25025" s="2"/>
      <c r="L25025" s="2"/>
    </row>
    <row r="25026" spans="10:12">
      <c r="J25026" s="2"/>
      <c r="K25026" s="2"/>
      <c r="L25026" s="2"/>
    </row>
    <row r="25027" spans="10:12">
      <c r="J25027" s="2"/>
      <c r="K25027" s="2"/>
      <c r="L25027" s="2"/>
    </row>
    <row r="25028" spans="10:12">
      <c r="J25028" s="2"/>
      <c r="K25028" s="2"/>
      <c r="L25028" s="2"/>
    </row>
    <row r="25029" spans="10:12">
      <c r="J25029" s="2"/>
      <c r="K25029" s="2"/>
      <c r="L25029" s="2"/>
    </row>
    <row r="25030" spans="10:12">
      <c r="J25030" s="2"/>
      <c r="K25030" s="2"/>
      <c r="L25030" s="2"/>
    </row>
    <row r="25031" spans="10:12">
      <c r="J25031" s="2"/>
      <c r="K25031" s="2"/>
      <c r="L25031" s="2"/>
    </row>
    <row r="25032" spans="10:12">
      <c r="J25032" s="2"/>
      <c r="K25032" s="2"/>
      <c r="L25032" s="2"/>
    </row>
    <row r="25033" spans="10:12">
      <c r="J25033" s="2"/>
      <c r="K25033" s="2"/>
      <c r="L25033" s="2"/>
    </row>
    <row r="25034" spans="10:12">
      <c r="J25034" s="2"/>
      <c r="K25034" s="2"/>
      <c r="L25034" s="2"/>
    </row>
    <row r="25035" spans="10:12">
      <c r="J25035" s="2"/>
      <c r="K25035" s="2"/>
      <c r="L25035" s="2"/>
    </row>
    <row r="25036" spans="10:12">
      <c r="J25036" s="2"/>
      <c r="K25036" s="2"/>
      <c r="L25036" s="2"/>
    </row>
    <row r="25037" spans="10:12">
      <c r="J25037" s="2"/>
      <c r="K25037" s="2"/>
      <c r="L25037" s="2"/>
    </row>
    <row r="25038" spans="10:12">
      <c r="J25038" s="2"/>
      <c r="K25038" s="2"/>
      <c r="L25038" s="2"/>
    </row>
    <row r="25039" spans="10:12">
      <c r="J25039" s="2"/>
      <c r="K25039" s="2"/>
      <c r="L25039" s="2"/>
    </row>
    <row r="25040" spans="10:12">
      <c r="J25040" s="2"/>
      <c r="K25040" s="2"/>
      <c r="L25040" s="2"/>
    </row>
    <row r="25041" spans="10:12">
      <c r="J25041" s="2"/>
      <c r="K25041" s="2"/>
      <c r="L25041" s="2"/>
    </row>
    <row r="25042" spans="10:12">
      <c r="J25042" s="2"/>
      <c r="K25042" s="2"/>
      <c r="L25042" s="2"/>
    </row>
    <row r="25043" spans="10:12">
      <c r="J25043" s="2"/>
      <c r="K25043" s="2"/>
      <c r="L25043" s="2"/>
    </row>
    <row r="25044" spans="10:12">
      <c r="J25044" s="2"/>
      <c r="K25044" s="2"/>
      <c r="L25044" s="2"/>
    </row>
    <row r="25045" spans="10:12">
      <c r="J25045" s="2"/>
      <c r="K25045" s="2"/>
      <c r="L25045" s="2"/>
    </row>
    <row r="25046" spans="10:12">
      <c r="J25046" s="2"/>
      <c r="K25046" s="2"/>
      <c r="L25046" s="2"/>
    </row>
    <row r="25047" spans="10:12">
      <c r="J25047" s="2"/>
      <c r="K25047" s="2"/>
      <c r="L25047" s="2"/>
    </row>
    <row r="25048" spans="10:12">
      <c r="J25048" s="2"/>
      <c r="K25048" s="2"/>
      <c r="L25048" s="2"/>
    </row>
    <row r="25049" spans="10:12">
      <c r="J25049" s="2"/>
      <c r="K25049" s="2"/>
      <c r="L25049" s="2"/>
    </row>
    <row r="25050" spans="10:12">
      <c r="J25050" s="2"/>
      <c r="K25050" s="2"/>
      <c r="L25050" s="2"/>
    </row>
    <row r="25051" spans="10:12">
      <c r="J25051" s="2"/>
      <c r="K25051" s="2"/>
      <c r="L25051" s="2"/>
    </row>
    <row r="25052" spans="10:12">
      <c r="J25052" s="2"/>
      <c r="K25052" s="2"/>
      <c r="L25052" s="2"/>
    </row>
    <row r="25053" spans="10:12">
      <c r="J25053" s="2"/>
      <c r="K25053" s="2"/>
      <c r="L25053" s="2"/>
    </row>
    <row r="25054" spans="10:12">
      <c r="J25054" s="2"/>
      <c r="K25054" s="2"/>
      <c r="L25054" s="2"/>
    </row>
    <row r="25055" spans="10:12">
      <c r="J25055" s="2"/>
      <c r="K25055" s="2"/>
      <c r="L25055" s="2"/>
    </row>
    <row r="25056" spans="10:12">
      <c r="J25056" s="2"/>
      <c r="K25056" s="2"/>
      <c r="L25056" s="2"/>
    </row>
    <row r="25057" spans="10:12">
      <c r="J25057" s="2"/>
      <c r="K25057" s="2"/>
      <c r="L25057" s="2"/>
    </row>
    <row r="25058" spans="10:12">
      <c r="J25058" s="2"/>
      <c r="K25058" s="2"/>
      <c r="L25058" s="2"/>
    </row>
    <row r="25059" spans="10:12">
      <c r="J25059" s="2"/>
      <c r="K25059" s="2"/>
      <c r="L25059" s="2"/>
    </row>
    <row r="25060" spans="10:12">
      <c r="J25060" s="2"/>
      <c r="K25060" s="2"/>
      <c r="L25060" s="2"/>
    </row>
    <row r="25061" spans="10:12">
      <c r="J25061" s="2"/>
      <c r="K25061" s="2"/>
      <c r="L25061" s="2"/>
    </row>
    <row r="25062" spans="10:12">
      <c r="J25062" s="2"/>
      <c r="K25062" s="2"/>
      <c r="L25062" s="2"/>
    </row>
    <row r="25063" spans="10:12">
      <c r="J25063" s="2"/>
      <c r="K25063" s="2"/>
      <c r="L25063" s="2"/>
    </row>
    <row r="25064" spans="10:12">
      <c r="J25064" s="2"/>
      <c r="K25064" s="2"/>
      <c r="L25064" s="2"/>
    </row>
    <row r="25065" spans="10:12">
      <c r="J25065" s="2"/>
      <c r="K25065" s="2"/>
      <c r="L25065" s="2"/>
    </row>
    <row r="25066" spans="10:12">
      <c r="J25066" s="2"/>
      <c r="K25066" s="2"/>
      <c r="L25066" s="2"/>
    </row>
    <row r="25067" spans="10:12">
      <c r="J25067" s="2"/>
      <c r="K25067" s="2"/>
      <c r="L25067" s="2"/>
    </row>
    <row r="25068" spans="10:12">
      <c r="J25068" s="2"/>
      <c r="K25068" s="2"/>
      <c r="L25068" s="2"/>
    </row>
    <row r="25069" spans="10:12">
      <c r="J25069" s="2"/>
      <c r="K25069" s="2"/>
      <c r="L25069" s="2"/>
    </row>
    <row r="25070" spans="10:12">
      <c r="J25070" s="2"/>
      <c r="K25070" s="2"/>
      <c r="L25070" s="2"/>
    </row>
    <row r="25071" spans="10:12">
      <c r="J25071" s="2"/>
      <c r="K25071" s="2"/>
      <c r="L25071" s="2"/>
    </row>
    <row r="25072" spans="10:12">
      <c r="J25072" s="2"/>
      <c r="K25072" s="2"/>
      <c r="L25072" s="2"/>
    </row>
    <row r="25073" spans="10:12">
      <c r="J25073" s="2"/>
      <c r="K25073" s="2"/>
      <c r="L25073" s="2"/>
    </row>
    <row r="25074" spans="10:12">
      <c r="J25074" s="2"/>
      <c r="K25074" s="2"/>
      <c r="L25074" s="2"/>
    </row>
    <row r="25075" spans="10:12">
      <c r="J25075" s="2"/>
      <c r="K25075" s="2"/>
      <c r="L25075" s="2"/>
    </row>
    <row r="25076" spans="10:12">
      <c r="J25076" s="2"/>
      <c r="K25076" s="2"/>
      <c r="L25076" s="2"/>
    </row>
    <row r="25077" spans="10:12">
      <c r="J25077" s="2"/>
      <c r="K25077" s="2"/>
      <c r="L25077" s="2"/>
    </row>
    <row r="25078" spans="10:12">
      <c r="J25078" s="2"/>
      <c r="K25078" s="2"/>
      <c r="L25078" s="2"/>
    </row>
    <row r="25079" spans="10:12">
      <c r="J25079" s="2"/>
      <c r="K25079" s="2"/>
      <c r="L25079" s="2"/>
    </row>
    <row r="25080" spans="10:12">
      <c r="J25080" s="2"/>
      <c r="K25080" s="2"/>
      <c r="L25080" s="2"/>
    </row>
    <row r="25081" spans="10:12">
      <c r="J25081" s="2"/>
      <c r="K25081" s="2"/>
      <c r="L25081" s="2"/>
    </row>
    <row r="25082" spans="10:12">
      <c r="J25082" s="2"/>
      <c r="K25082" s="2"/>
      <c r="L25082" s="2"/>
    </row>
    <row r="25083" spans="10:12">
      <c r="J25083" s="2"/>
      <c r="K25083" s="2"/>
      <c r="L25083" s="2"/>
    </row>
    <row r="25084" spans="10:12">
      <c r="J25084" s="2"/>
      <c r="K25084" s="2"/>
      <c r="L25084" s="2"/>
    </row>
    <row r="25085" spans="10:12">
      <c r="J25085" s="2"/>
      <c r="K25085" s="2"/>
      <c r="L25085" s="2"/>
    </row>
    <row r="25086" spans="10:12">
      <c r="J25086" s="2"/>
      <c r="K25086" s="2"/>
      <c r="L25086" s="2"/>
    </row>
    <row r="25087" spans="10:12">
      <c r="J25087" s="2"/>
      <c r="K25087" s="2"/>
      <c r="L25087" s="2"/>
    </row>
    <row r="25088" spans="10:12">
      <c r="J25088" s="2"/>
      <c r="K25088" s="2"/>
      <c r="L25088" s="2"/>
    </row>
    <row r="25089" spans="10:12">
      <c r="J25089" s="2"/>
      <c r="K25089" s="2"/>
      <c r="L25089" s="2"/>
    </row>
    <row r="25090" spans="10:12">
      <c r="J25090" s="2"/>
      <c r="K25090" s="2"/>
      <c r="L25090" s="2"/>
    </row>
    <row r="25091" spans="10:12">
      <c r="J25091" s="2"/>
      <c r="K25091" s="2"/>
      <c r="L25091" s="2"/>
    </row>
    <row r="25092" spans="10:12">
      <c r="J25092" s="2"/>
      <c r="K25092" s="2"/>
      <c r="L25092" s="2"/>
    </row>
    <row r="25093" spans="10:12">
      <c r="J25093" s="2"/>
      <c r="K25093" s="2"/>
      <c r="L25093" s="2"/>
    </row>
    <row r="25094" spans="10:12">
      <c r="J25094" s="2"/>
      <c r="K25094" s="2"/>
      <c r="L25094" s="2"/>
    </row>
    <row r="25095" spans="10:12">
      <c r="J25095" s="2"/>
      <c r="K25095" s="2"/>
      <c r="L25095" s="2"/>
    </row>
    <row r="25096" spans="10:12">
      <c r="J25096" s="2"/>
      <c r="K25096" s="2"/>
      <c r="L25096" s="2"/>
    </row>
    <row r="25097" spans="10:12">
      <c r="J25097" s="2"/>
      <c r="K25097" s="2"/>
      <c r="L25097" s="2"/>
    </row>
    <row r="25098" spans="10:12">
      <c r="J25098" s="2"/>
      <c r="K25098" s="2"/>
      <c r="L25098" s="2"/>
    </row>
    <row r="25099" spans="10:12">
      <c r="J25099" s="2"/>
      <c r="K25099" s="2"/>
      <c r="L25099" s="2"/>
    </row>
    <row r="25100" spans="10:12">
      <c r="J25100" s="2"/>
      <c r="K25100" s="2"/>
      <c r="L25100" s="2"/>
    </row>
    <row r="25101" spans="10:12">
      <c r="J25101" s="2"/>
      <c r="K25101" s="2"/>
      <c r="L25101" s="2"/>
    </row>
    <row r="25102" spans="10:12">
      <c r="J25102" s="2"/>
      <c r="K25102" s="2"/>
      <c r="L25102" s="2"/>
    </row>
    <row r="25103" spans="10:12">
      <c r="J25103" s="2"/>
      <c r="K25103" s="2"/>
      <c r="L25103" s="2"/>
    </row>
    <row r="25104" spans="10:12">
      <c r="J25104" s="2"/>
      <c r="K25104" s="2"/>
      <c r="L25104" s="2"/>
    </row>
    <row r="25105" spans="10:12">
      <c r="J25105" s="2"/>
      <c r="K25105" s="2"/>
      <c r="L25105" s="2"/>
    </row>
    <row r="25106" spans="10:12">
      <c r="J25106" s="2"/>
      <c r="K25106" s="2"/>
      <c r="L25106" s="2"/>
    </row>
    <row r="25107" spans="10:12">
      <c r="J25107" s="2"/>
      <c r="K25107" s="2"/>
      <c r="L25107" s="2"/>
    </row>
    <row r="25108" spans="10:12">
      <c r="J25108" s="2"/>
      <c r="K25108" s="2"/>
      <c r="L25108" s="2"/>
    </row>
    <row r="25109" spans="10:12">
      <c r="J25109" s="2"/>
      <c r="K25109" s="2"/>
      <c r="L25109" s="2"/>
    </row>
    <row r="25110" spans="10:12">
      <c r="J25110" s="2"/>
      <c r="K25110" s="2"/>
      <c r="L25110" s="2"/>
    </row>
    <row r="25111" spans="10:12">
      <c r="J25111" s="2"/>
      <c r="K25111" s="2"/>
      <c r="L25111" s="2"/>
    </row>
    <row r="25112" spans="10:12">
      <c r="J25112" s="2"/>
      <c r="K25112" s="2"/>
      <c r="L25112" s="2"/>
    </row>
    <row r="25113" spans="10:12">
      <c r="J25113" s="2"/>
      <c r="K25113" s="2"/>
      <c r="L25113" s="2"/>
    </row>
    <row r="25114" spans="10:12">
      <c r="J25114" s="2"/>
      <c r="K25114" s="2"/>
      <c r="L25114" s="2"/>
    </row>
    <row r="25115" spans="10:12">
      <c r="J25115" s="2"/>
      <c r="K25115" s="2"/>
      <c r="L25115" s="2"/>
    </row>
    <row r="25116" spans="10:12">
      <c r="J25116" s="2"/>
      <c r="K25116" s="2"/>
      <c r="L25116" s="2"/>
    </row>
    <row r="25117" spans="10:12">
      <c r="J25117" s="2"/>
      <c r="K25117" s="2"/>
      <c r="L25117" s="2"/>
    </row>
    <row r="25118" spans="10:12">
      <c r="J25118" s="2"/>
      <c r="K25118" s="2"/>
      <c r="L25118" s="2"/>
    </row>
    <row r="25119" spans="10:12">
      <c r="J25119" s="2"/>
      <c r="K25119" s="2"/>
      <c r="L25119" s="2"/>
    </row>
    <row r="25120" spans="10:12">
      <c r="J25120" s="2"/>
      <c r="K25120" s="2"/>
      <c r="L25120" s="2"/>
    </row>
    <row r="25121" spans="10:12">
      <c r="J25121" s="2"/>
      <c r="K25121" s="2"/>
      <c r="L25121" s="2"/>
    </row>
    <row r="25122" spans="10:12">
      <c r="J25122" s="2"/>
      <c r="K25122" s="2"/>
      <c r="L25122" s="2"/>
    </row>
    <row r="25123" spans="10:12">
      <c r="J25123" s="2"/>
      <c r="K25123" s="2"/>
      <c r="L25123" s="2"/>
    </row>
    <row r="25124" spans="10:12">
      <c r="J25124" s="2"/>
      <c r="K25124" s="2"/>
      <c r="L25124" s="2"/>
    </row>
    <row r="25125" spans="10:12">
      <c r="J25125" s="2"/>
      <c r="K25125" s="2"/>
      <c r="L25125" s="2"/>
    </row>
    <row r="25126" spans="10:12">
      <c r="J25126" s="2"/>
      <c r="K25126" s="2"/>
      <c r="L25126" s="2"/>
    </row>
    <row r="25127" spans="10:12">
      <c r="J25127" s="2"/>
      <c r="K25127" s="2"/>
      <c r="L25127" s="2"/>
    </row>
    <row r="25128" spans="10:12">
      <c r="J25128" s="2"/>
      <c r="K25128" s="2"/>
      <c r="L25128" s="2"/>
    </row>
    <row r="25129" spans="10:12">
      <c r="J25129" s="2"/>
      <c r="K25129" s="2"/>
      <c r="L25129" s="2"/>
    </row>
    <row r="25130" spans="10:12">
      <c r="J25130" s="2"/>
      <c r="K25130" s="2"/>
      <c r="L25130" s="2"/>
    </row>
    <row r="25131" spans="10:12">
      <c r="J25131" s="2"/>
      <c r="K25131" s="2"/>
      <c r="L25131" s="2"/>
    </row>
    <row r="25132" spans="10:12">
      <c r="J25132" s="2"/>
      <c r="K25132" s="2"/>
      <c r="L25132" s="2"/>
    </row>
    <row r="25133" spans="10:12">
      <c r="J25133" s="2"/>
      <c r="K25133" s="2"/>
      <c r="L25133" s="2"/>
    </row>
    <row r="25134" spans="10:12">
      <c r="J25134" s="2"/>
      <c r="K25134" s="2"/>
      <c r="L25134" s="2"/>
    </row>
    <row r="25135" spans="10:12">
      <c r="J25135" s="2"/>
      <c r="K25135" s="2"/>
      <c r="L25135" s="2"/>
    </row>
    <row r="25136" spans="10:12">
      <c r="J25136" s="2"/>
      <c r="K25136" s="2"/>
      <c r="L25136" s="2"/>
    </row>
    <row r="25137" spans="10:12">
      <c r="J25137" s="2"/>
      <c r="K25137" s="2"/>
      <c r="L25137" s="2"/>
    </row>
    <row r="25138" spans="10:12">
      <c r="J25138" s="2"/>
      <c r="K25138" s="2"/>
      <c r="L25138" s="2"/>
    </row>
    <row r="25139" spans="10:12">
      <c r="J25139" s="2"/>
      <c r="K25139" s="2"/>
      <c r="L25139" s="2"/>
    </row>
    <row r="25140" spans="10:12">
      <c r="J25140" s="2"/>
      <c r="K25140" s="2"/>
      <c r="L25140" s="2"/>
    </row>
    <row r="25141" spans="10:12">
      <c r="J25141" s="2"/>
      <c r="K25141" s="2"/>
      <c r="L25141" s="2"/>
    </row>
    <row r="25142" spans="10:12">
      <c r="J25142" s="2"/>
      <c r="K25142" s="2"/>
      <c r="L25142" s="2"/>
    </row>
    <row r="25143" spans="10:12">
      <c r="J25143" s="2"/>
      <c r="K25143" s="2"/>
      <c r="L25143" s="2"/>
    </row>
    <row r="25144" spans="10:12">
      <c r="J25144" s="2"/>
      <c r="K25144" s="2"/>
      <c r="L25144" s="2"/>
    </row>
    <row r="25145" spans="10:12">
      <c r="J25145" s="2"/>
      <c r="K25145" s="2"/>
      <c r="L25145" s="2"/>
    </row>
    <row r="25146" spans="10:12">
      <c r="J25146" s="2"/>
      <c r="K25146" s="2"/>
      <c r="L25146" s="2"/>
    </row>
    <row r="25147" spans="10:12">
      <c r="J25147" s="2"/>
      <c r="K25147" s="2"/>
      <c r="L25147" s="2"/>
    </row>
    <row r="25148" spans="10:12">
      <c r="J25148" s="2"/>
      <c r="K25148" s="2"/>
      <c r="L25148" s="2"/>
    </row>
    <row r="25149" spans="10:12">
      <c r="J25149" s="2"/>
      <c r="K25149" s="2"/>
      <c r="L25149" s="2"/>
    </row>
    <row r="25150" spans="10:12">
      <c r="J25150" s="2"/>
      <c r="K25150" s="2"/>
      <c r="L25150" s="2"/>
    </row>
    <row r="25151" spans="10:12">
      <c r="J25151" s="2"/>
      <c r="K25151" s="2"/>
      <c r="L25151" s="2"/>
    </row>
    <row r="25152" spans="10:12">
      <c r="J25152" s="2"/>
      <c r="K25152" s="2"/>
      <c r="L25152" s="2"/>
    </row>
    <row r="25153" spans="10:12">
      <c r="J25153" s="2"/>
      <c r="K25153" s="2"/>
      <c r="L25153" s="2"/>
    </row>
    <row r="25154" spans="10:12">
      <c r="J25154" s="2"/>
      <c r="K25154" s="2"/>
      <c r="L25154" s="2"/>
    </row>
    <row r="25155" spans="10:12">
      <c r="J25155" s="2"/>
      <c r="K25155" s="2"/>
      <c r="L25155" s="2"/>
    </row>
    <row r="25156" spans="10:12">
      <c r="J25156" s="2"/>
      <c r="K25156" s="2"/>
      <c r="L25156" s="2"/>
    </row>
    <row r="25157" spans="10:12">
      <c r="J25157" s="2"/>
      <c r="K25157" s="2"/>
      <c r="L25157" s="2"/>
    </row>
    <row r="25158" spans="10:12">
      <c r="J25158" s="2"/>
      <c r="K25158" s="2"/>
      <c r="L25158" s="2"/>
    </row>
    <row r="25159" spans="10:12">
      <c r="J25159" s="2"/>
      <c r="K25159" s="2"/>
      <c r="L25159" s="2"/>
    </row>
    <row r="25160" spans="10:12">
      <c r="J25160" s="2"/>
      <c r="K25160" s="2"/>
      <c r="L25160" s="2"/>
    </row>
    <row r="25161" spans="10:12">
      <c r="J25161" s="2"/>
      <c r="K25161" s="2"/>
      <c r="L25161" s="2"/>
    </row>
    <row r="25162" spans="10:12">
      <c r="J25162" s="2"/>
      <c r="K25162" s="2"/>
      <c r="L25162" s="2"/>
    </row>
    <row r="25163" spans="10:12">
      <c r="J25163" s="2"/>
      <c r="K25163" s="2"/>
      <c r="L25163" s="2"/>
    </row>
    <row r="25164" spans="10:12">
      <c r="J25164" s="2"/>
      <c r="K25164" s="2"/>
      <c r="L25164" s="2"/>
    </row>
    <row r="25165" spans="10:12">
      <c r="J25165" s="2"/>
      <c r="K25165" s="2"/>
      <c r="L25165" s="2"/>
    </row>
    <row r="25166" spans="10:12">
      <c r="J25166" s="2"/>
      <c r="K25166" s="2"/>
      <c r="L25166" s="2"/>
    </row>
    <row r="25167" spans="10:12">
      <c r="J25167" s="2"/>
      <c r="K25167" s="2"/>
      <c r="L25167" s="2"/>
    </row>
    <row r="25168" spans="10:12">
      <c r="J25168" s="2"/>
      <c r="K25168" s="2"/>
      <c r="L25168" s="2"/>
    </row>
    <row r="25169" spans="10:12">
      <c r="J25169" s="2"/>
      <c r="K25169" s="2"/>
      <c r="L25169" s="2"/>
    </row>
    <row r="25170" spans="10:12">
      <c r="J25170" s="2"/>
      <c r="K25170" s="2"/>
      <c r="L25170" s="2"/>
    </row>
    <row r="25171" spans="10:12">
      <c r="J25171" s="2"/>
      <c r="K25171" s="2"/>
      <c r="L25171" s="2"/>
    </row>
    <row r="25172" spans="10:12">
      <c r="J25172" s="2"/>
      <c r="K25172" s="2"/>
      <c r="L25172" s="2"/>
    </row>
    <row r="25173" spans="10:12">
      <c r="J25173" s="2"/>
      <c r="K25173" s="2"/>
      <c r="L25173" s="2"/>
    </row>
    <row r="25174" spans="10:12">
      <c r="J25174" s="2"/>
      <c r="K25174" s="2"/>
      <c r="L25174" s="2"/>
    </row>
    <row r="25175" spans="10:12">
      <c r="J25175" s="2"/>
      <c r="K25175" s="2"/>
      <c r="L25175" s="2"/>
    </row>
    <row r="25176" spans="10:12">
      <c r="J25176" s="2"/>
      <c r="K25176" s="2"/>
      <c r="L25176" s="2"/>
    </row>
    <row r="25177" spans="10:12">
      <c r="J25177" s="2"/>
      <c r="K25177" s="2"/>
      <c r="L25177" s="2"/>
    </row>
    <row r="25178" spans="10:12">
      <c r="J25178" s="2"/>
      <c r="K25178" s="2"/>
      <c r="L25178" s="2"/>
    </row>
    <row r="25179" spans="10:12">
      <c r="J25179" s="2"/>
      <c r="K25179" s="2"/>
      <c r="L25179" s="2"/>
    </row>
    <row r="25180" spans="10:12">
      <c r="J25180" s="2"/>
      <c r="K25180" s="2"/>
      <c r="L25180" s="2"/>
    </row>
    <row r="25181" spans="10:12">
      <c r="J25181" s="2"/>
      <c r="K25181" s="2"/>
      <c r="L25181" s="2"/>
    </row>
    <row r="25182" spans="10:12">
      <c r="J25182" s="2"/>
      <c r="K25182" s="2"/>
      <c r="L25182" s="2"/>
    </row>
    <row r="25183" spans="10:12">
      <c r="J25183" s="2"/>
      <c r="K25183" s="2"/>
      <c r="L25183" s="2"/>
    </row>
    <row r="25184" spans="10:12">
      <c r="J25184" s="2"/>
      <c r="K25184" s="2"/>
      <c r="L25184" s="2"/>
    </row>
    <row r="25185" spans="10:12">
      <c r="J25185" s="2"/>
      <c r="K25185" s="2"/>
      <c r="L25185" s="2"/>
    </row>
    <row r="25186" spans="10:12">
      <c r="J25186" s="2"/>
      <c r="K25186" s="2"/>
      <c r="L25186" s="2"/>
    </row>
    <row r="25187" spans="10:12">
      <c r="J25187" s="2"/>
      <c r="K25187" s="2"/>
      <c r="L25187" s="2"/>
    </row>
    <row r="25188" spans="10:12">
      <c r="J25188" s="2"/>
      <c r="K25188" s="2"/>
      <c r="L25188" s="2"/>
    </row>
    <row r="25189" spans="10:12">
      <c r="J25189" s="2"/>
      <c r="K25189" s="2"/>
      <c r="L25189" s="2"/>
    </row>
    <row r="25190" spans="10:12">
      <c r="J25190" s="2"/>
      <c r="K25190" s="2"/>
      <c r="L25190" s="2"/>
    </row>
    <row r="25191" spans="10:12">
      <c r="J25191" s="2"/>
      <c r="K25191" s="2"/>
      <c r="L25191" s="2"/>
    </row>
    <row r="25192" spans="10:12">
      <c r="J25192" s="2"/>
      <c r="K25192" s="2"/>
      <c r="L25192" s="2"/>
    </row>
    <row r="25193" spans="10:12">
      <c r="J25193" s="2"/>
      <c r="K25193" s="2"/>
      <c r="L25193" s="2"/>
    </row>
    <row r="25194" spans="10:12">
      <c r="J25194" s="2"/>
      <c r="K25194" s="2"/>
      <c r="L25194" s="2"/>
    </row>
    <row r="25195" spans="10:12">
      <c r="J25195" s="2"/>
      <c r="K25195" s="2"/>
      <c r="L25195" s="2"/>
    </row>
    <row r="25196" spans="10:12">
      <c r="J25196" s="2"/>
      <c r="K25196" s="2"/>
      <c r="L25196" s="2"/>
    </row>
    <row r="25197" spans="10:12">
      <c r="J25197" s="2"/>
      <c r="K25197" s="2"/>
      <c r="L25197" s="2"/>
    </row>
    <row r="25198" spans="10:12">
      <c r="J25198" s="2"/>
      <c r="K25198" s="2"/>
      <c r="L25198" s="2"/>
    </row>
    <row r="25199" spans="10:12">
      <c r="J25199" s="2"/>
      <c r="K25199" s="2"/>
      <c r="L25199" s="2"/>
    </row>
    <row r="25200" spans="10:12">
      <c r="J25200" s="2"/>
      <c r="K25200" s="2"/>
      <c r="L25200" s="2"/>
    </row>
    <row r="25201" spans="10:12">
      <c r="J25201" s="2"/>
      <c r="K25201" s="2"/>
      <c r="L25201" s="2"/>
    </row>
    <row r="25202" spans="10:12">
      <c r="J25202" s="2"/>
      <c r="K25202" s="2"/>
      <c r="L25202" s="2"/>
    </row>
    <row r="25203" spans="10:12">
      <c r="J25203" s="2"/>
      <c r="K25203" s="2"/>
      <c r="L25203" s="2"/>
    </row>
    <row r="25204" spans="10:12">
      <c r="J25204" s="2"/>
      <c r="K25204" s="2"/>
      <c r="L25204" s="2"/>
    </row>
    <row r="25205" spans="10:12">
      <c r="J25205" s="2"/>
      <c r="K25205" s="2"/>
      <c r="L25205" s="2"/>
    </row>
    <row r="25206" spans="10:12">
      <c r="J25206" s="2"/>
      <c r="K25206" s="2"/>
      <c r="L25206" s="2"/>
    </row>
    <row r="25207" spans="10:12">
      <c r="J25207" s="2"/>
      <c r="K25207" s="2"/>
      <c r="L25207" s="2"/>
    </row>
    <row r="25208" spans="10:12">
      <c r="J25208" s="2"/>
      <c r="K25208" s="2"/>
      <c r="L25208" s="2"/>
    </row>
    <row r="25209" spans="10:12">
      <c r="J25209" s="2"/>
      <c r="K25209" s="2"/>
      <c r="L25209" s="2"/>
    </row>
    <row r="25210" spans="10:12">
      <c r="J25210" s="2"/>
      <c r="K25210" s="2"/>
      <c r="L25210" s="2"/>
    </row>
    <row r="25211" spans="10:12">
      <c r="J25211" s="2"/>
      <c r="K25211" s="2"/>
      <c r="L25211" s="2"/>
    </row>
    <row r="25212" spans="10:12">
      <c r="J25212" s="2"/>
      <c r="K25212" s="2"/>
      <c r="L25212" s="2"/>
    </row>
    <row r="25213" spans="10:12">
      <c r="J25213" s="2"/>
      <c r="K25213" s="2"/>
      <c r="L25213" s="2"/>
    </row>
    <row r="25214" spans="10:12">
      <c r="J25214" s="2"/>
      <c r="K25214" s="2"/>
      <c r="L25214" s="2"/>
    </row>
    <row r="25215" spans="10:12">
      <c r="J25215" s="2"/>
      <c r="K25215" s="2"/>
      <c r="L25215" s="2"/>
    </row>
    <row r="25216" spans="10:12">
      <c r="J25216" s="2"/>
      <c r="K25216" s="2"/>
      <c r="L25216" s="2"/>
    </row>
    <row r="25217" spans="10:12">
      <c r="J25217" s="2"/>
      <c r="K25217" s="2"/>
      <c r="L25217" s="2"/>
    </row>
    <row r="25218" spans="10:12">
      <c r="J25218" s="2"/>
      <c r="K25218" s="2"/>
      <c r="L25218" s="2"/>
    </row>
    <row r="25219" spans="10:12">
      <c r="J25219" s="2"/>
      <c r="K25219" s="2"/>
      <c r="L25219" s="2"/>
    </row>
    <row r="25220" spans="10:12">
      <c r="J25220" s="2"/>
      <c r="K25220" s="2"/>
      <c r="L25220" s="2"/>
    </row>
    <row r="25221" spans="10:12">
      <c r="J25221" s="2"/>
      <c r="K25221" s="2"/>
      <c r="L25221" s="2"/>
    </row>
    <row r="25222" spans="10:12">
      <c r="J25222" s="2"/>
      <c r="K25222" s="2"/>
      <c r="L25222" s="2"/>
    </row>
    <row r="25223" spans="10:12">
      <c r="J25223" s="2"/>
      <c r="K25223" s="2"/>
      <c r="L25223" s="2"/>
    </row>
    <row r="25224" spans="10:12">
      <c r="J25224" s="2"/>
      <c r="K25224" s="2"/>
      <c r="L25224" s="2"/>
    </row>
    <row r="25225" spans="10:12">
      <c r="J25225" s="2"/>
      <c r="K25225" s="2"/>
      <c r="L25225" s="2"/>
    </row>
    <row r="25226" spans="10:12">
      <c r="J25226" s="2"/>
      <c r="K25226" s="2"/>
      <c r="L25226" s="2"/>
    </row>
    <row r="25227" spans="10:12">
      <c r="J25227" s="2"/>
      <c r="K25227" s="2"/>
      <c r="L25227" s="2"/>
    </row>
    <row r="25228" spans="10:12">
      <c r="J25228" s="2"/>
      <c r="K25228" s="2"/>
      <c r="L25228" s="2"/>
    </row>
    <row r="25229" spans="10:12">
      <c r="J25229" s="2"/>
      <c r="K25229" s="2"/>
      <c r="L25229" s="2"/>
    </row>
    <row r="25230" spans="10:12">
      <c r="J25230" s="2"/>
      <c r="K25230" s="2"/>
      <c r="L25230" s="2"/>
    </row>
    <row r="25231" spans="10:12">
      <c r="J25231" s="2"/>
      <c r="K25231" s="2"/>
      <c r="L25231" s="2"/>
    </row>
    <row r="25232" spans="10:12">
      <c r="J25232" s="2"/>
      <c r="K25232" s="2"/>
      <c r="L25232" s="2"/>
    </row>
    <row r="25233" spans="10:12">
      <c r="J25233" s="2"/>
      <c r="K25233" s="2"/>
      <c r="L25233" s="2"/>
    </row>
    <row r="25234" spans="10:12">
      <c r="J25234" s="2"/>
      <c r="K25234" s="2"/>
      <c r="L25234" s="2"/>
    </row>
    <row r="25235" spans="10:12">
      <c r="J25235" s="2"/>
      <c r="K25235" s="2"/>
      <c r="L25235" s="2"/>
    </row>
    <row r="25236" spans="10:12">
      <c r="J25236" s="2"/>
      <c r="K25236" s="2"/>
      <c r="L25236" s="2"/>
    </row>
    <row r="25237" spans="10:12">
      <c r="J25237" s="2"/>
      <c r="K25237" s="2"/>
      <c r="L25237" s="2"/>
    </row>
    <row r="25238" spans="10:12">
      <c r="J25238" s="2"/>
      <c r="K25238" s="2"/>
      <c r="L25238" s="2"/>
    </row>
    <row r="25239" spans="10:12">
      <c r="J25239" s="2"/>
      <c r="K25239" s="2"/>
      <c r="L25239" s="2"/>
    </row>
    <row r="25240" spans="10:12">
      <c r="J25240" s="2"/>
      <c r="K25240" s="2"/>
      <c r="L25240" s="2"/>
    </row>
    <row r="25241" spans="10:12">
      <c r="J25241" s="2"/>
      <c r="K25241" s="2"/>
      <c r="L25241" s="2"/>
    </row>
    <row r="25242" spans="10:12">
      <c r="J25242" s="2"/>
      <c r="K25242" s="2"/>
      <c r="L25242" s="2"/>
    </row>
    <row r="25243" spans="10:12">
      <c r="J25243" s="2"/>
      <c r="K25243" s="2"/>
      <c r="L25243" s="2"/>
    </row>
    <row r="25244" spans="10:12">
      <c r="J25244" s="2"/>
      <c r="K25244" s="2"/>
      <c r="L25244" s="2"/>
    </row>
    <row r="25245" spans="10:12">
      <c r="J25245" s="2"/>
      <c r="K25245" s="2"/>
      <c r="L25245" s="2"/>
    </row>
    <row r="25246" spans="10:12">
      <c r="J25246" s="2"/>
      <c r="K25246" s="2"/>
      <c r="L25246" s="2"/>
    </row>
    <row r="25247" spans="10:12">
      <c r="J25247" s="2"/>
      <c r="K25247" s="2"/>
      <c r="L25247" s="2"/>
    </row>
    <row r="25248" spans="10:12">
      <c r="J25248" s="2"/>
      <c r="K25248" s="2"/>
      <c r="L25248" s="2"/>
    </row>
    <row r="25249" spans="10:12">
      <c r="J25249" s="2"/>
      <c r="K25249" s="2"/>
      <c r="L25249" s="2"/>
    </row>
    <row r="25250" spans="10:12">
      <c r="J25250" s="2"/>
      <c r="K25250" s="2"/>
      <c r="L25250" s="2"/>
    </row>
    <row r="25251" spans="10:12">
      <c r="J25251" s="2"/>
      <c r="K25251" s="2"/>
      <c r="L25251" s="2"/>
    </row>
    <row r="25252" spans="10:12">
      <c r="J25252" s="2"/>
      <c r="K25252" s="2"/>
      <c r="L25252" s="2"/>
    </row>
    <row r="25253" spans="10:12">
      <c r="J25253" s="2"/>
      <c r="K25253" s="2"/>
      <c r="L25253" s="2"/>
    </row>
    <row r="25254" spans="10:12">
      <c r="J25254" s="2"/>
      <c r="K25254" s="2"/>
      <c r="L25254" s="2"/>
    </row>
    <row r="25255" spans="10:12">
      <c r="J25255" s="2"/>
      <c r="K25255" s="2"/>
      <c r="L25255" s="2"/>
    </row>
    <row r="25256" spans="10:12">
      <c r="J25256" s="2"/>
      <c r="K25256" s="2"/>
      <c r="L25256" s="2"/>
    </row>
    <row r="25257" spans="10:12">
      <c r="J25257" s="2"/>
      <c r="K25257" s="2"/>
      <c r="L25257" s="2"/>
    </row>
    <row r="25258" spans="10:12">
      <c r="J25258" s="2"/>
      <c r="K25258" s="2"/>
      <c r="L25258" s="2"/>
    </row>
    <row r="25259" spans="10:12">
      <c r="J25259" s="2"/>
      <c r="K25259" s="2"/>
      <c r="L25259" s="2"/>
    </row>
    <row r="25260" spans="10:12">
      <c r="J25260" s="2"/>
      <c r="K25260" s="2"/>
      <c r="L25260" s="2"/>
    </row>
    <row r="25261" spans="10:12">
      <c r="J25261" s="2"/>
      <c r="K25261" s="2"/>
      <c r="L25261" s="2"/>
    </row>
    <row r="25262" spans="10:12">
      <c r="J25262" s="2"/>
      <c r="K25262" s="2"/>
      <c r="L25262" s="2"/>
    </row>
    <row r="25263" spans="10:12">
      <c r="J25263" s="2"/>
      <c r="K25263" s="2"/>
      <c r="L25263" s="2"/>
    </row>
    <row r="25264" spans="10:12">
      <c r="J25264" s="2"/>
      <c r="K25264" s="2"/>
      <c r="L25264" s="2"/>
    </row>
    <row r="25265" spans="10:12">
      <c r="J25265" s="2"/>
      <c r="K25265" s="2"/>
      <c r="L25265" s="2"/>
    </row>
    <row r="25266" spans="10:12">
      <c r="J25266" s="2"/>
      <c r="K25266" s="2"/>
      <c r="L25266" s="2"/>
    </row>
    <row r="25267" spans="10:12">
      <c r="J25267" s="2"/>
      <c r="K25267" s="2"/>
      <c r="L25267" s="2"/>
    </row>
    <row r="25268" spans="10:12">
      <c r="J25268" s="2"/>
      <c r="K25268" s="2"/>
      <c r="L25268" s="2"/>
    </row>
    <row r="25269" spans="10:12">
      <c r="J25269" s="2"/>
      <c r="K25269" s="2"/>
      <c r="L25269" s="2"/>
    </row>
    <row r="25270" spans="10:12">
      <c r="J25270" s="2"/>
      <c r="K25270" s="2"/>
      <c r="L25270" s="2"/>
    </row>
    <row r="25271" spans="10:12">
      <c r="J25271" s="2"/>
      <c r="K25271" s="2"/>
      <c r="L25271" s="2"/>
    </row>
    <row r="25272" spans="10:12">
      <c r="J25272" s="2"/>
      <c r="K25272" s="2"/>
      <c r="L25272" s="2"/>
    </row>
    <row r="25273" spans="10:12">
      <c r="J25273" s="2"/>
      <c r="K25273" s="2"/>
      <c r="L25273" s="2"/>
    </row>
    <row r="25274" spans="10:12">
      <c r="J25274" s="2"/>
      <c r="K25274" s="2"/>
      <c r="L25274" s="2"/>
    </row>
    <row r="25275" spans="10:12">
      <c r="J25275" s="2"/>
      <c r="K25275" s="2"/>
      <c r="L25275" s="2"/>
    </row>
    <row r="25276" spans="10:12">
      <c r="J25276" s="2"/>
      <c r="K25276" s="2"/>
      <c r="L25276" s="2"/>
    </row>
    <row r="25277" spans="10:12">
      <c r="J25277" s="2"/>
      <c r="K25277" s="2"/>
      <c r="L25277" s="2"/>
    </row>
    <row r="25278" spans="10:12">
      <c r="J25278" s="2"/>
      <c r="K25278" s="2"/>
      <c r="L25278" s="2"/>
    </row>
    <row r="25279" spans="10:12">
      <c r="J25279" s="2"/>
      <c r="K25279" s="2"/>
      <c r="L25279" s="2"/>
    </row>
    <row r="25280" spans="10:12">
      <c r="J25280" s="2"/>
      <c r="K25280" s="2"/>
      <c r="L25280" s="2"/>
    </row>
    <row r="25281" spans="10:12">
      <c r="J25281" s="2"/>
      <c r="K25281" s="2"/>
      <c r="L25281" s="2"/>
    </row>
    <row r="25282" spans="10:12">
      <c r="J25282" s="2"/>
      <c r="K25282" s="2"/>
      <c r="L25282" s="2"/>
    </row>
    <row r="25283" spans="10:12">
      <c r="J25283" s="2"/>
      <c r="K25283" s="2"/>
      <c r="L25283" s="2"/>
    </row>
    <row r="25284" spans="10:12">
      <c r="J25284" s="2"/>
      <c r="K25284" s="2"/>
      <c r="L25284" s="2"/>
    </row>
    <row r="25285" spans="10:12">
      <c r="J25285" s="2"/>
      <c r="K25285" s="2"/>
      <c r="L25285" s="2"/>
    </row>
    <row r="25286" spans="10:12">
      <c r="J25286" s="2"/>
      <c r="K25286" s="2"/>
      <c r="L25286" s="2"/>
    </row>
    <row r="25287" spans="10:12">
      <c r="J25287" s="2"/>
      <c r="K25287" s="2"/>
      <c r="L25287" s="2"/>
    </row>
    <row r="25288" spans="10:12">
      <c r="J25288" s="2"/>
      <c r="K25288" s="2"/>
      <c r="L25288" s="2"/>
    </row>
    <row r="25289" spans="10:12">
      <c r="J25289" s="2"/>
      <c r="K25289" s="2"/>
      <c r="L25289" s="2"/>
    </row>
    <row r="25290" spans="10:12">
      <c r="J25290" s="2"/>
      <c r="K25290" s="2"/>
      <c r="L25290" s="2"/>
    </row>
    <row r="25291" spans="10:12">
      <c r="J25291" s="2"/>
      <c r="K25291" s="2"/>
      <c r="L25291" s="2"/>
    </row>
    <row r="25292" spans="10:12">
      <c r="J25292" s="2"/>
      <c r="K25292" s="2"/>
      <c r="L25292" s="2"/>
    </row>
    <row r="25293" spans="10:12">
      <c r="J25293" s="2"/>
      <c r="K25293" s="2"/>
      <c r="L25293" s="2"/>
    </row>
    <row r="25294" spans="10:12">
      <c r="J25294" s="2"/>
      <c r="K25294" s="2"/>
      <c r="L25294" s="2"/>
    </row>
    <row r="25295" spans="10:12">
      <c r="J25295" s="2"/>
      <c r="K25295" s="2"/>
      <c r="L25295" s="2"/>
    </row>
    <row r="25296" spans="10:12">
      <c r="J25296" s="2"/>
      <c r="K25296" s="2"/>
      <c r="L25296" s="2"/>
    </row>
    <row r="25297" spans="10:12">
      <c r="J25297" s="2"/>
      <c r="K25297" s="2"/>
      <c r="L25297" s="2"/>
    </row>
    <row r="25298" spans="10:12">
      <c r="J25298" s="2"/>
      <c r="K25298" s="2"/>
      <c r="L25298" s="2"/>
    </row>
    <row r="25299" spans="10:12">
      <c r="J25299" s="2"/>
      <c r="K25299" s="2"/>
      <c r="L25299" s="2"/>
    </row>
    <row r="25300" spans="10:12">
      <c r="J25300" s="2"/>
      <c r="K25300" s="2"/>
      <c r="L25300" s="2"/>
    </row>
    <row r="25301" spans="10:12">
      <c r="J25301" s="2"/>
      <c r="K25301" s="2"/>
      <c r="L25301" s="2"/>
    </row>
    <row r="25302" spans="10:12">
      <c r="J25302" s="2"/>
      <c r="K25302" s="2"/>
      <c r="L25302" s="2"/>
    </row>
    <row r="25303" spans="10:12">
      <c r="J25303" s="2"/>
      <c r="K25303" s="2"/>
      <c r="L25303" s="2"/>
    </row>
    <row r="25304" spans="10:12">
      <c r="J25304" s="2"/>
      <c r="K25304" s="2"/>
      <c r="L25304" s="2"/>
    </row>
    <row r="25305" spans="10:12">
      <c r="J25305" s="2"/>
      <c r="K25305" s="2"/>
      <c r="L25305" s="2"/>
    </row>
    <row r="25306" spans="10:12">
      <c r="J25306" s="2"/>
      <c r="K25306" s="2"/>
      <c r="L25306" s="2"/>
    </row>
    <row r="25307" spans="10:12">
      <c r="J25307" s="2"/>
      <c r="K25307" s="2"/>
      <c r="L25307" s="2"/>
    </row>
    <row r="25308" spans="10:12">
      <c r="J25308" s="2"/>
      <c r="K25308" s="2"/>
      <c r="L25308" s="2"/>
    </row>
    <row r="25309" spans="10:12">
      <c r="J25309" s="2"/>
      <c r="K25309" s="2"/>
      <c r="L25309" s="2"/>
    </row>
    <row r="25310" spans="10:12">
      <c r="J25310" s="2"/>
      <c r="K25310" s="2"/>
      <c r="L25310" s="2"/>
    </row>
    <row r="25311" spans="10:12">
      <c r="J25311" s="2"/>
      <c r="K25311" s="2"/>
      <c r="L25311" s="2"/>
    </row>
    <row r="25312" spans="10:12">
      <c r="J25312" s="2"/>
      <c r="K25312" s="2"/>
      <c r="L25312" s="2"/>
    </row>
    <row r="25313" spans="10:12">
      <c r="J25313" s="2"/>
      <c r="K25313" s="2"/>
      <c r="L25313" s="2"/>
    </row>
    <row r="25314" spans="10:12">
      <c r="J25314" s="2"/>
      <c r="K25314" s="2"/>
      <c r="L25314" s="2"/>
    </row>
    <row r="25315" spans="10:12">
      <c r="J25315" s="2"/>
      <c r="K25315" s="2"/>
      <c r="L25315" s="2"/>
    </row>
    <row r="25316" spans="10:12">
      <c r="J25316" s="2"/>
      <c r="K25316" s="2"/>
      <c r="L25316" s="2"/>
    </row>
    <row r="25317" spans="10:12">
      <c r="J25317" s="2"/>
      <c r="K25317" s="2"/>
      <c r="L25317" s="2"/>
    </row>
    <row r="25318" spans="10:12">
      <c r="J25318" s="2"/>
      <c r="K25318" s="2"/>
      <c r="L25318" s="2"/>
    </row>
    <row r="25319" spans="10:12">
      <c r="J25319" s="2"/>
      <c r="K25319" s="2"/>
      <c r="L25319" s="2"/>
    </row>
    <row r="25320" spans="10:12">
      <c r="J25320" s="2"/>
      <c r="K25320" s="2"/>
      <c r="L25320" s="2"/>
    </row>
    <row r="25321" spans="10:12">
      <c r="J25321" s="2"/>
      <c r="K25321" s="2"/>
      <c r="L25321" s="2"/>
    </row>
    <row r="25322" spans="10:12">
      <c r="J25322" s="2"/>
      <c r="K25322" s="2"/>
      <c r="L25322" s="2"/>
    </row>
    <row r="25323" spans="10:12">
      <c r="J25323" s="2"/>
      <c r="K25323" s="2"/>
      <c r="L25323" s="2"/>
    </row>
    <row r="25324" spans="10:12">
      <c r="J25324" s="2"/>
      <c r="K25324" s="2"/>
      <c r="L25324" s="2"/>
    </row>
    <row r="25325" spans="10:12">
      <c r="J25325" s="2"/>
      <c r="K25325" s="2"/>
      <c r="L25325" s="2"/>
    </row>
    <row r="25326" spans="10:12">
      <c r="J25326" s="2"/>
      <c r="K25326" s="2"/>
      <c r="L25326" s="2"/>
    </row>
    <row r="25327" spans="10:12">
      <c r="J25327" s="2"/>
      <c r="K25327" s="2"/>
      <c r="L25327" s="2"/>
    </row>
    <row r="25328" spans="10:12">
      <c r="J25328" s="2"/>
      <c r="K25328" s="2"/>
      <c r="L25328" s="2"/>
    </row>
    <row r="25329" spans="10:12">
      <c r="J25329" s="2"/>
      <c r="K25329" s="2"/>
      <c r="L25329" s="2"/>
    </row>
    <row r="25330" spans="10:12">
      <c r="J25330" s="2"/>
      <c r="K25330" s="2"/>
      <c r="L25330" s="2"/>
    </row>
    <row r="25331" spans="10:12">
      <c r="J25331" s="2"/>
      <c r="K25331" s="2"/>
      <c r="L25331" s="2"/>
    </row>
    <row r="25332" spans="10:12">
      <c r="J25332" s="2"/>
      <c r="K25332" s="2"/>
      <c r="L25332" s="2"/>
    </row>
    <row r="25333" spans="10:12">
      <c r="J25333" s="2"/>
      <c r="K25333" s="2"/>
      <c r="L25333" s="2"/>
    </row>
    <row r="25334" spans="10:12">
      <c r="J25334" s="2"/>
      <c r="K25334" s="2"/>
      <c r="L25334" s="2"/>
    </row>
    <row r="25335" spans="10:12">
      <c r="J25335" s="2"/>
      <c r="K25335" s="2"/>
      <c r="L25335" s="2"/>
    </row>
    <row r="25336" spans="10:12">
      <c r="J25336" s="2"/>
      <c r="K25336" s="2"/>
      <c r="L25336" s="2"/>
    </row>
    <row r="25337" spans="10:12">
      <c r="J25337" s="2"/>
      <c r="K25337" s="2"/>
      <c r="L25337" s="2"/>
    </row>
    <row r="25338" spans="10:12">
      <c r="J25338" s="2"/>
      <c r="K25338" s="2"/>
      <c r="L25338" s="2"/>
    </row>
    <row r="25339" spans="10:12">
      <c r="J25339" s="2"/>
      <c r="K25339" s="2"/>
      <c r="L25339" s="2"/>
    </row>
    <row r="25340" spans="10:12">
      <c r="J25340" s="2"/>
      <c r="K25340" s="2"/>
      <c r="L25340" s="2"/>
    </row>
    <row r="25341" spans="10:12">
      <c r="J25341" s="2"/>
      <c r="K25341" s="2"/>
      <c r="L25341" s="2"/>
    </row>
    <row r="25342" spans="10:12">
      <c r="J25342" s="2"/>
      <c r="K25342" s="2"/>
      <c r="L25342" s="2"/>
    </row>
    <row r="25343" spans="10:12">
      <c r="J25343" s="2"/>
      <c r="K25343" s="2"/>
      <c r="L25343" s="2"/>
    </row>
    <row r="25344" spans="10:12">
      <c r="J25344" s="2"/>
      <c r="K25344" s="2"/>
      <c r="L25344" s="2"/>
    </row>
    <row r="25345" spans="10:12">
      <c r="J25345" s="2"/>
      <c r="K25345" s="2"/>
      <c r="L25345" s="2"/>
    </row>
    <row r="25346" spans="10:12">
      <c r="J25346" s="2"/>
      <c r="K25346" s="2"/>
      <c r="L25346" s="2"/>
    </row>
    <row r="25347" spans="10:12">
      <c r="J25347" s="2"/>
      <c r="K25347" s="2"/>
      <c r="L25347" s="2"/>
    </row>
    <row r="25348" spans="10:12">
      <c r="J25348" s="2"/>
      <c r="K25348" s="2"/>
      <c r="L25348" s="2"/>
    </row>
    <row r="25349" spans="10:12">
      <c r="J25349" s="2"/>
      <c r="K25349" s="2"/>
      <c r="L25349" s="2"/>
    </row>
    <row r="25350" spans="10:12">
      <c r="J25350" s="2"/>
      <c r="K25350" s="2"/>
      <c r="L25350" s="2"/>
    </row>
    <row r="25351" spans="10:12">
      <c r="J25351" s="2"/>
      <c r="K25351" s="2"/>
      <c r="L25351" s="2"/>
    </row>
    <row r="25352" spans="10:12">
      <c r="J25352" s="2"/>
      <c r="K25352" s="2"/>
      <c r="L25352" s="2"/>
    </row>
    <row r="25353" spans="10:12">
      <c r="J25353" s="2"/>
      <c r="K25353" s="2"/>
      <c r="L25353" s="2"/>
    </row>
    <row r="25354" spans="10:12">
      <c r="J25354" s="2"/>
      <c r="K25354" s="2"/>
      <c r="L25354" s="2"/>
    </row>
    <row r="25355" spans="10:12">
      <c r="J25355" s="2"/>
      <c r="K25355" s="2"/>
      <c r="L25355" s="2"/>
    </row>
    <row r="25356" spans="10:12">
      <c r="J25356" s="2"/>
      <c r="K25356" s="2"/>
      <c r="L25356" s="2"/>
    </row>
    <row r="25357" spans="10:12">
      <c r="J25357" s="2"/>
      <c r="K25357" s="2"/>
      <c r="L25357" s="2"/>
    </row>
    <row r="25358" spans="10:12">
      <c r="J25358" s="2"/>
      <c r="K25358" s="2"/>
      <c r="L25358" s="2"/>
    </row>
    <row r="25359" spans="10:12">
      <c r="J25359" s="2"/>
      <c r="K25359" s="2"/>
      <c r="L25359" s="2"/>
    </row>
    <row r="25360" spans="10:12">
      <c r="J25360" s="2"/>
      <c r="K25360" s="2"/>
      <c r="L25360" s="2"/>
    </row>
    <row r="25361" spans="10:12">
      <c r="J25361" s="2"/>
      <c r="K25361" s="2"/>
      <c r="L25361" s="2"/>
    </row>
    <row r="25362" spans="10:12">
      <c r="J25362" s="2"/>
      <c r="K25362" s="2"/>
      <c r="L25362" s="2"/>
    </row>
    <row r="25363" spans="10:12">
      <c r="J25363" s="2"/>
      <c r="K25363" s="2"/>
      <c r="L25363" s="2"/>
    </row>
    <row r="25364" spans="10:12">
      <c r="J25364" s="2"/>
      <c r="K25364" s="2"/>
      <c r="L25364" s="2"/>
    </row>
    <row r="25365" spans="10:12">
      <c r="J25365" s="2"/>
      <c r="K25365" s="2"/>
      <c r="L25365" s="2"/>
    </row>
    <row r="25366" spans="10:12">
      <c r="J25366" s="2"/>
      <c r="K25366" s="2"/>
      <c r="L25366" s="2"/>
    </row>
    <row r="25367" spans="10:12">
      <c r="J25367" s="2"/>
      <c r="K25367" s="2"/>
      <c r="L25367" s="2"/>
    </row>
    <row r="25368" spans="10:12">
      <c r="J25368" s="2"/>
      <c r="K25368" s="2"/>
      <c r="L25368" s="2"/>
    </row>
    <row r="25369" spans="10:12">
      <c r="J25369" s="2"/>
      <c r="K25369" s="2"/>
      <c r="L25369" s="2"/>
    </row>
    <row r="25370" spans="10:12">
      <c r="J25370" s="2"/>
      <c r="K25370" s="2"/>
      <c r="L25370" s="2"/>
    </row>
    <row r="25371" spans="10:12">
      <c r="J25371" s="2"/>
      <c r="K25371" s="2"/>
      <c r="L25371" s="2"/>
    </row>
    <row r="25372" spans="10:12">
      <c r="J25372" s="2"/>
      <c r="K25372" s="2"/>
      <c r="L25372" s="2"/>
    </row>
    <row r="25373" spans="10:12">
      <c r="J25373" s="2"/>
      <c r="K25373" s="2"/>
      <c r="L25373" s="2"/>
    </row>
    <row r="25374" spans="10:12">
      <c r="J25374" s="2"/>
      <c r="K25374" s="2"/>
      <c r="L25374" s="2"/>
    </row>
    <row r="25375" spans="10:12">
      <c r="J25375" s="2"/>
      <c r="K25375" s="2"/>
      <c r="L25375" s="2"/>
    </row>
    <row r="25376" spans="10:12">
      <c r="J25376" s="2"/>
      <c r="K25376" s="2"/>
      <c r="L25376" s="2"/>
    </row>
    <row r="25377" spans="10:12">
      <c r="J25377" s="2"/>
      <c r="K25377" s="2"/>
      <c r="L25377" s="2"/>
    </row>
    <row r="25378" spans="10:12">
      <c r="J25378" s="2"/>
      <c r="K25378" s="2"/>
      <c r="L25378" s="2"/>
    </row>
    <row r="25379" spans="10:12">
      <c r="J25379" s="2"/>
      <c r="K25379" s="2"/>
      <c r="L25379" s="2"/>
    </row>
    <row r="25380" spans="10:12">
      <c r="J25380" s="2"/>
      <c r="K25380" s="2"/>
      <c r="L25380" s="2"/>
    </row>
    <row r="25381" spans="10:12">
      <c r="J25381" s="2"/>
      <c r="K25381" s="2"/>
      <c r="L25381" s="2"/>
    </row>
    <row r="25382" spans="10:12">
      <c r="J25382" s="2"/>
      <c r="K25382" s="2"/>
      <c r="L25382" s="2"/>
    </row>
    <row r="25383" spans="10:12">
      <c r="J25383" s="2"/>
      <c r="K25383" s="2"/>
      <c r="L25383" s="2"/>
    </row>
    <row r="25384" spans="10:12">
      <c r="J25384" s="2"/>
      <c r="K25384" s="2"/>
      <c r="L25384" s="2"/>
    </row>
    <row r="25385" spans="10:12">
      <c r="J25385" s="2"/>
      <c r="K25385" s="2"/>
      <c r="L25385" s="2"/>
    </row>
    <row r="25386" spans="10:12">
      <c r="J25386" s="2"/>
      <c r="K25386" s="2"/>
      <c r="L25386" s="2"/>
    </row>
    <row r="25387" spans="10:12">
      <c r="J25387" s="2"/>
      <c r="K25387" s="2"/>
      <c r="L25387" s="2"/>
    </row>
    <row r="25388" spans="10:12">
      <c r="J25388" s="2"/>
      <c r="K25388" s="2"/>
      <c r="L25388" s="2"/>
    </row>
    <row r="25389" spans="10:12">
      <c r="J25389" s="2"/>
      <c r="K25389" s="2"/>
      <c r="L25389" s="2"/>
    </row>
    <row r="25390" spans="10:12">
      <c r="J25390" s="2"/>
      <c r="K25390" s="2"/>
      <c r="L25390" s="2"/>
    </row>
    <row r="25391" spans="10:12">
      <c r="J25391" s="2"/>
      <c r="K25391" s="2"/>
      <c r="L25391" s="2"/>
    </row>
    <row r="25392" spans="10:12">
      <c r="J25392" s="2"/>
      <c r="K25392" s="2"/>
      <c r="L25392" s="2"/>
    </row>
    <row r="25393" spans="10:12">
      <c r="J25393" s="2"/>
      <c r="K25393" s="2"/>
      <c r="L25393" s="2"/>
    </row>
    <row r="25394" spans="10:12">
      <c r="J25394" s="2"/>
      <c r="K25394" s="2"/>
      <c r="L25394" s="2"/>
    </row>
    <row r="25395" spans="10:12">
      <c r="J25395" s="2"/>
      <c r="K25395" s="2"/>
      <c r="L25395" s="2"/>
    </row>
    <row r="25396" spans="10:12">
      <c r="J25396" s="2"/>
      <c r="K25396" s="2"/>
      <c r="L25396" s="2"/>
    </row>
    <row r="25397" spans="10:12">
      <c r="J25397" s="2"/>
      <c r="K25397" s="2"/>
      <c r="L25397" s="2"/>
    </row>
    <row r="25398" spans="10:12">
      <c r="J25398" s="2"/>
      <c r="K25398" s="2"/>
      <c r="L25398" s="2"/>
    </row>
    <row r="25399" spans="10:12">
      <c r="J25399" s="2"/>
      <c r="K25399" s="2"/>
      <c r="L25399" s="2"/>
    </row>
    <row r="25400" spans="10:12">
      <c r="J25400" s="2"/>
      <c r="K25400" s="2"/>
      <c r="L25400" s="2"/>
    </row>
    <row r="25401" spans="10:12">
      <c r="J25401" s="2"/>
      <c r="K25401" s="2"/>
      <c r="L25401" s="2"/>
    </row>
    <row r="25402" spans="10:12">
      <c r="J25402" s="2"/>
      <c r="K25402" s="2"/>
      <c r="L25402" s="2"/>
    </row>
    <row r="25403" spans="10:12">
      <c r="J25403" s="2"/>
      <c r="K25403" s="2"/>
      <c r="L25403" s="2"/>
    </row>
    <row r="25404" spans="10:12">
      <c r="J25404" s="2"/>
      <c r="K25404" s="2"/>
      <c r="L25404" s="2"/>
    </row>
    <row r="25405" spans="10:12">
      <c r="J25405" s="2"/>
      <c r="K25405" s="2"/>
      <c r="L25405" s="2"/>
    </row>
    <row r="25406" spans="10:12">
      <c r="J25406" s="2"/>
      <c r="K25406" s="2"/>
      <c r="L25406" s="2"/>
    </row>
    <row r="25407" spans="10:12">
      <c r="J25407" s="2"/>
      <c r="K25407" s="2"/>
      <c r="L25407" s="2"/>
    </row>
    <row r="25408" spans="10:12">
      <c r="J25408" s="2"/>
      <c r="K25408" s="2"/>
      <c r="L25408" s="2"/>
    </row>
    <row r="25409" spans="10:12">
      <c r="J25409" s="2"/>
      <c r="K25409" s="2"/>
      <c r="L25409" s="2"/>
    </row>
    <row r="25410" spans="10:12">
      <c r="J25410" s="2"/>
      <c r="K25410" s="2"/>
      <c r="L25410" s="2"/>
    </row>
    <row r="25411" spans="10:12">
      <c r="J25411" s="2"/>
      <c r="K25411" s="2"/>
      <c r="L25411" s="2"/>
    </row>
    <row r="25412" spans="10:12">
      <c r="J25412" s="2"/>
      <c r="K25412" s="2"/>
      <c r="L25412" s="2"/>
    </row>
    <row r="25413" spans="10:12">
      <c r="J25413" s="2"/>
      <c r="K25413" s="2"/>
      <c r="L25413" s="2"/>
    </row>
    <row r="25414" spans="10:12">
      <c r="J25414" s="2"/>
      <c r="K25414" s="2"/>
      <c r="L25414" s="2"/>
    </row>
    <row r="25415" spans="10:12">
      <c r="J25415" s="2"/>
      <c r="K25415" s="2"/>
      <c r="L25415" s="2"/>
    </row>
    <row r="25416" spans="10:12">
      <c r="J25416" s="2"/>
      <c r="K25416" s="2"/>
      <c r="L25416" s="2"/>
    </row>
    <row r="25417" spans="10:12">
      <c r="J25417" s="2"/>
      <c r="K25417" s="2"/>
      <c r="L25417" s="2"/>
    </row>
    <row r="25418" spans="10:12">
      <c r="J25418" s="2"/>
      <c r="K25418" s="2"/>
      <c r="L25418" s="2"/>
    </row>
    <row r="25419" spans="10:12">
      <c r="J25419" s="2"/>
      <c r="K25419" s="2"/>
      <c r="L25419" s="2"/>
    </row>
    <row r="25420" spans="10:12">
      <c r="J25420" s="2"/>
      <c r="K25420" s="2"/>
      <c r="L25420" s="2"/>
    </row>
    <row r="25421" spans="10:12">
      <c r="J25421" s="2"/>
      <c r="K25421" s="2"/>
      <c r="L25421" s="2"/>
    </row>
    <row r="25422" spans="10:12">
      <c r="J25422" s="2"/>
      <c r="K25422" s="2"/>
      <c r="L25422" s="2"/>
    </row>
    <row r="25423" spans="10:12">
      <c r="J25423" s="2"/>
      <c r="K25423" s="2"/>
      <c r="L25423" s="2"/>
    </row>
    <row r="25424" spans="10:12">
      <c r="J25424" s="2"/>
      <c r="K25424" s="2"/>
      <c r="L25424" s="2"/>
    </row>
    <row r="25425" spans="10:12">
      <c r="J25425" s="2"/>
      <c r="K25425" s="2"/>
      <c r="L25425" s="2"/>
    </row>
    <row r="25426" spans="10:12">
      <c r="J25426" s="2"/>
      <c r="K25426" s="2"/>
      <c r="L25426" s="2"/>
    </row>
    <row r="25427" spans="10:12">
      <c r="J25427" s="2"/>
      <c r="K25427" s="2"/>
      <c r="L25427" s="2"/>
    </row>
    <row r="25428" spans="10:12">
      <c r="J25428" s="2"/>
      <c r="K25428" s="2"/>
      <c r="L25428" s="2"/>
    </row>
    <row r="25429" spans="10:12">
      <c r="J25429" s="2"/>
      <c r="K25429" s="2"/>
      <c r="L25429" s="2"/>
    </row>
    <row r="25430" spans="10:12">
      <c r="J25430" s="2"/>
      <c r="K25430" s="2"/>
      <c r="L25430" s="2"/>
    </row>
    <row r="25431" spans="10:12">
      <c r="J25431" s="2"/>
      <c r="K25431" s="2"/>
      <c r="L25431" s="2"/>
    </row>
    <row r="25432" spans="10:12">
      <c r="J25432" s="2"/>
      <c r="K25432" s="2"/>
      <c r="L25432" s="2"/>
    </row>
    <row r="25433" spans="10:12">
      <c r="J25433" s="2"/>
      <c r="K25433" s="2"/>
      <c r="L25433" s="2"/>
    </row>
    <row r="25434" spans="10:12">
      <c r="J25434" s="2"/>
      <c r="K25434" s="2"/>
      <c r="L25434" s="2"/>
    </row>
    <row r="25435" spans="10:12">
      <c r="J25435" s="2"/>
      <c r="K25435" s="2"/>
      <c r="L25435" s="2"/>
    </row>
    <row r="25436" spans="10:12">
      <c r="J25436" s="2"/>
      <c r="K25436" s="2"/>
      <c r="L25436" s="2"/>
    </row>
    <row r="25437" spans="10:12">
      <c r="J25437" s="2"/>
      <c r="K25437" s="2"/>
      <c r="L25437" s="2"/>
    </row>
    <row r="25438" spans="10:12">
      <c r="J25438" s="2"/>
      <c r="K25438" s="2"/>
      <c r="L25438" s="2"/>
    </row>
    <row r="25439" spans="10:12">
      <c r="J25439" s="2"/>
      <c r="K25439" s="2"/>
      <c r="L25439" s="2"/>
    </row>
    <row r="25440" spans="10:12">
      <c r="J25440" s="2"/>
      <c r="K25440" s="2"/>
      <c r="L25440" s="2"/>
    </row>
    <row r="25441" spans="10:12">
      <c r="J25441" s="2"/>
      <c r="K25441" s="2"/>
      <c r="L25441" s="2"/>
    </row>
    <row r="25442" spans="10:12">
      <c r="J25442" s="2"/>
      <c r="K25442" s="2"/>
      <c r="L25442" s="2"/>
    </row>
    <row r="25443" spans="10:12">
      <c r="J25443" s="2"/>
      <c r="K25443" s="2"/>
      <c r="L25443" s="2"/>
    </row>
    <row r="25444" spans="10:12">
      <c r="J25444" s="2"/>
      <c r="K25444" s="2"/>
      <c r="L25444" s="2"/>
    </row>
    <row r="25445" spans="10:12">
      <c r="J25445" s="2"/>
      <c r="K25445" s="2"/>
      <c r="L25445" s="2"/>
    </row>
    <row r="25446" spans="10:12">
      <c r="J25446" s="2"/>
      <c r="K25446" s="2"/>
      <c r="L25446" s="2"/>
    </row>
    <row r="25447" spans="10:12">
      <c r="J25447" s="2"/>
      <c r="K25447" s="2"/>
      <c r="L25447" s="2"/>
    </row>
    <row r="25448" spans="10:12">
      <c r="J25448" s="2"/>
      <c r="K25448" s="2"/>
      <c r="L25448" s="2"/>
    </row>
    <row r="25449" spans="10:12">
      <c r="J25449" s="2"/>
      <c r="K25449" s="2"/>
      <c r="L25449" s="2"/>
    </row>
    <row r="25450" spans="10:12">
      <c r="J25450" s="2"/>
      <c r="K25450" s="2"/>
      <c r="L25450" s="2"/>
    </row>
    <row r="25451" spans="10:12">
      <c r="J25451" s="2"/>
      <c r="K25451" s="2"/>
      <c r="L25451" s="2"/>
    </row>
    <row r="25452" spans="10:12">
      <c r="J25452" s="2"/>
      <c r="K25452" s="2"/>
      <c r="L25452" s="2"/>
    </row>
    <row r="25453" spans="10:12">
      <c r="J25453" s="2"/>
      <c r="K25453" s="2"/>
      <c r="L25453" s="2"/>
    </row>
    <row r="25454" spans="10:12">
      <c r="J25454" s="2"/>
      <c r="K25454" s="2"/>
      <c r="L25454" s="2"/>
    </row>
    <row r="25455" spans="10:12">
      <c r="J25455" s="2"/>
      <c r="K25455" s="2"/>
      <c r="L25455" s="2"/>
    </row>
    <row r="25456" spans="10:12">
      <c r="J25456" s="2"/>
      <c r="K25456" s="2"/>
      <c r="L25456" s="2"/>
    </row>
    <row r="25457" spans="10:12">
      <c r="J25457" s="2"/>
      <c r="K25457" s="2"/>
      <c r="L25457" s="2"/>
    </row>
    <row r="25458" spans="10:12">
      <c r="J25458" s="2"/>
      <c r="K25458" s="2"/>
      <c r="L25458" s="2"/>
    </row>
    <row r="25459" spans="10:12">
      <c r="J25459" s="2"/>
      <c r="K25459" s="2"/>
      <c r="L25459" s="2"/>
    </row>
    <row r="25460" spans="10:12">
      <c r="J25460" s="2"/>
      <c r="K25460" s="2"/>
      <c r="L25460" s="2"/>
    </row>
    <row r="25461" spans="10:12">
      <c r="J25461" s="2"/>
      <c r="K25461" s="2"/>
      <c r="L25461" s="2"/>
    </row>
    <row r="25462" spans="10:12">
      <c r="J25462" s="2"/>
      <c r="K25462" s="2"/>
      <c r="L25462" s="2"/>
    </row>
    <row r="25463" spans="10:12">
      <c r="J25463" s="2"/>
      <c r="K25463" s="2"/>
      <c r="L25463" s="2"/>
    </row>
    <row r="25464" spans="10:12">
      <c r="J25464" s="2"/>
      <c r="K25464" s="2"/>
      <c r="L25464" s="2"/>
    </row>
    <row r="25465" spans="10:12">
      <c r="J25465" s="2"/>
      <c r="K25465" s="2"/>
      <c r="L25465" s="2"/>
    </row>
    <row r="25466" spans="10:12">
      <c r="J25466" s="2"/>
      <c r="K25466" s="2"/>
      <c r="L25466" s="2"/>
    </row>
    <row r="25467" spans="10:12">
      <c r="J25467" s="2"/>
      <c r="K25467" s="2"/>
      <c r="L25467" s="2"/>
    </row>
    <row r="25468" spans="10:12">
      <c r="J25468" s="2"/>
      <c r="K25468" s="2"/>
      <c r="L25468" s="2"/>
    </row>
    <row r="25469" spans="10:12">
      <c r="J25469" s="2"/>
      <c r="K25469" s="2"/>
      <c r="L25469" s="2"/>
    </row>
    <row r="25470" spans="10:12">
      <c r="J25470" s="2"/>
      <c r="K25470" s="2"/>
      <c r="L25470" s="2"/>
    </row>
    <row r="25471" spans="10:12">
      <c r="J25471" s="2"/>
      <c r="K25471" s="2"/>
      <c r="L25471" s="2"/>
    </row>
    <row r="25472" spans="10:12">
      <c r="J25472" s="2"/>
      <c r="K25472" s="2"/>
      <c r="L25472" s="2"/>
    </row>
    <row r="25473" spans="10:12">
      <c r="J25473" s="2"/>
      <c r="K25473" s="2"/>
      <c r="L25473" s="2"/>
    </row>
    <row r="25474" spans="10:12">
      <c r="J25474" s="2"/>
      <c r="K25474" s="2"/>
      <c r="L25474" s="2"/>
    </row>
    <row r="25475" spans="10:12">
      <c r="J25475" s="2"/>
      <c r="K25475" s="2"/>
      <c r="L25475" s="2"/>
    </row>
    <row r="25476" spans="10:12">
      <c r="J25476" s="2"/>
      <c r="K25476" s="2"/>
      <c r="L25476" s="2"/>
    </row>
    <row r="25477" spans="10:12">
      <c r="J25477" s="2"/>
      <c r="K25477" s="2"/>
      <c r="L25477" s="2"/>
    </row>
    <row r="25478" spans="10:12">
      <c r="J25478" s="2"/>
      <c r="K25478" s="2"/>
      <c r="L25478" s="2"/>
    </row>
    <row r="25479" spans="10:12">
      <c r="J25479" s="2"/>
      <c r="K25479" s="2"/>
      <c r="L25479" s="2"/>
    </row>
    <row r="25480" spans="10:12">
      <c r="J25480" s="2"/>
      <c r="K25480" s="2"/>
      <c r="L25480" s="2"/>
    </row>
    <row r="25481" spans="10:12">
      <c r="J25481" s="2"/>
      <c r="K25481" s="2"/>
      <c r="L25481" s="2"/>
    </row>
    <row r="25482" spans="10:12">
      <c r="J25482" s="2"/>
      <c r="K25482" s="2"/>
      <c r="L25482" s="2"/>
    </row>
    <row r="25483" spans="10:12">
      <c r="J25483" s="2"/>
      <c r="K25483" s="2"/>
      <c r="L25483" s="2"/>
    </row>
    <row r="25484" spans="10:12">
      <c r="J25484" s="2"/>
      <c r="K25484" s="2"/>
      <c r="L25484" s="2"/>
    </row>
    <row r="25485" spans="10:12">
      <c r="J25485" s="2"/>
      <c r="K25485" s="2"/>
      <c r="L25485" s="2"/>
    </row>
    <row r="25486" spans="10:12">
      <c r="J25486" s="2"/>
      <c r="K25486" s="2"/>
      <c r="L25486" s="2"/>
    </row>
    <row r="25487" spans="10:12">
      <c r="J25487" s="2"/>
      <c r="K25487" s="2"/>
      <c r="L25487" s="2"/>
    </row>
    <row r="25488" spans="10:12">
      <c r="J25488" s="2"/>
      <c r="K25488" s="2"/>
      <c r="L25488" s="2"/>
    </row>
    <row r="25489" spans="10:12">
      <c r="J25489" s="2"/>
      <c r="K25489" s="2"/>
      <c r="L25489" s="2"/>
    </row>
    <row r="25490" spans="10:12">
      <c r="J25490" s="2"/>
      <c r="K25490" s="2"/>
      <c r="L25490" s="2"/>
    </row>
    <row r="25491" spans="10:12">
      <c r="J25491" s="2"/>
      <c r="K25491" s="2"/>
      <c r="L25491" s="2"/>
    </row>
    <row r="25492" spans="10:12">
      <c r="J25492" s="2"/>
      <c r="K25492" s="2"/>
      <c r="L25492" s="2"/>
    </row>
    <row r="25493" spans="10:12">
      <c r="J25493" s="2"/>
      <c r="K25493" s="2"/>
      <c r="L25493" s="2"/>
    </row>
    <row r="25494" spans="10:12">
      <c r="J25494" s="2"/>
      <c r="K25494" s="2"/>
      <c r="L25494" s="2"/>
    </row>
    <row r="25495" spans="10:12">
      <c r="J25495" s="2"/>
      <c r="K25495" s="2"/>
      <c r="L25495" s="2"/>
    </row>
    <row r="25496" spans="10:12">
      <c r="J25496" s="2"/>
      <c r="K25496" s="2"/>
      <c r="L25496" s="2"/>
    </row>
    <row r="25497" spans="10:12">
      <c r="J25497" s="2"/>
      <c r="K25497" s="2"/>
      <c r="L25497" s="2"/>
    </row>
    <row r="25498" spans="10:12">
      <c r="J25498" s="2"/>
      <c r="K25498" s="2"/>
      <c r="L25498" s="2"/>
    </row>
    <row r="25499" spans="10:12">
      <c r="J25499" s="2"/>
      <c r="K25499" s="2"/>
      <c r="L25499" s="2"/>
    </row>
    <row r="25500" spans="10:12">
      <c r="J25500" s="2"/>
      <c r="K25500" s="2"/>
      <c r="L25500" s="2"/>
    </row>
    <row r="25501" spans="10:12">
      <c r="J25501" s="2"/>
      <c r="K25501" s="2"/>
      <c r="L25501" s="2"/>
    </row>
    <row r="25502" spans="10:12">
      <c r="J25502" s="2"/>
      <c r="K25502" s="2"/>
      <c r="L25502" s="2"/>
    </row>
    <row r="25503" spans="10:12">
      <c r="J25503" s="2"/>
      <c r="K25503" s="2"/>
      <c r="L25503" s="2"/>
    </row>
    <row r="25504" spans="10:12">
      <c r="J25504" s="2"/>
      <c r="K25504" s="2"/>
      <c r="L25504" s="2"/>
    </row>
    <row r="25505" spans="10:12">
      <c r="J25505" s="2"/>
      <c r="K25505" s="2"/>
      <c r="L25505" s="2"/>
    </row>
    <row r="25506" spans="10:12">
      <c r="J25506" s="2"/>
      <c r="K25506" s="2"/>
      <c r="L25506" s="2"/>
    </row>
    <row r="25507" spans="10:12">
      <c r="J25507" s="2"/>
      <c r="K25507" s="2"/>
      <c r="L25507" s="2"/>
    </row>
    <row r="25508" spans="10:12">
      <c r="J25508" s="2"/>
      <c r="K25508" s="2"/>
      <c r="L25508" s="2"/>
    </row>
    <row r="25509" spans="10:12">
      <c r="J25509" s="2"/>
      <c r="K25509" s="2"/>
      <c r="L25509" s="2"/>
    </row>
    <row r="25510" spans="10:12">
      <c r="J25510" s="2"/>
      <c r="K25510" s="2"/>
      <c r="L25510" s="2"/>
    </row>
    <row r="25511" spans="10:12">
      <c r="J25511" s="2"/>
      <c r="K25511" s="2"/>
      <c r="L25511" s="2"/>
    </row>
    <row r="25512" spans="10:12">
      <c r="J25512" s="2"/>
      <c r="K25512" s="2"/>
      <c r="L25512" s="2"/>
    </row>
    <row r="25513" spans="10:12">
      <c r="J25513" s="2"/>
      <c r="K25513" s="2"/>
      <c r="L25513" s="2"/>
    </row>
    <row r="25514" spans="10:12">
      <c r="J25514" s="2"/>
      <c r="K25514" s="2"/>
      <c r="L25514" s="2"/>
    </row>
    <row r="25515" spans="10:12">
      <c r="J25515" s="2"/>
      <c r="K25515" s="2"/>
      <c r="L25515" s="2"/>
    </row>
    <row r="25516" spans="10:12">
      <c r="J25516" s="2"/>
      <c r="K25516" s="2"/>
      <c r="L25516" s="2"/>
    </row>
    <row r="25517" spans="10:12">
      <c r="J25517" s="2"/>
      <c r="K25517" s="2"/>
      <c r="L25517" s="2"/>
    </row>
    <row r="25518" spans="10:12">
      <c r="J25518" s="2"/>
      <c r="K25518" s="2"/>
      <c r="L25518" s="2"/>
    </row>
    <row r="25519" spans="10:12">
      <c r="J25519" s="2"/>
      <c r="K25519" s="2"/>
      <c r="L25519" s="2"/>
    </row>
    <row r="25520" spans="10:12">
      <c r="J25520" s="2"/>
      <c r="K25520" s="2"/>
      <c r="L25520" s="2"/>
    </row>
    <row r="25521" spans="10:12">
      <c r="J25521" s="2"/>
      <c r="K25521" s="2"/>
      <c r="L25521" s="2"/>
    </row>
    <row r="25522" spans="10:12">
      <c r="J25522" s="2"/>
      <c r="K25522" s="2"/>
      <c r="L25522" s="2"/>
    </row>
    <row r="25523" spans="10:12">
      <c r="J25523" s="2"/>
      <c r="K25523" s="2"/>
      <c r="L25523" s="2"/>
    </row>
    <row r="25524" spans="10:12">
      <c r="J25524" s="2"/>
      <c r="K25524" s="2"/>
      <c r="L25524" s="2"/>
    </row>
    <row r="25525" spans="10:12">
      <c r="J25525" s="2"/>
      <c r="K25525" s="2"/>
      <c r="L25525" s="2"/>
    </row>
    <row r="25526" spans="10:12">
      <c r="J25526" s="2"/>
      <c r="K25526" s="2"/>
      <c r="L25526" s="2"/>
    </row>
    <row r="25527" spans="10:12">
      <c r="J25527" s="2"/>
      <c r="K25527" s="2"/>
      <c r="L25527" s="2"/>
    </row>
    <row r="25528" spans="10:12">
      <c r="J25528" s="2"/>
      <c r="K25528" s="2"/>
      <c r="L25528" s="2"/>
    </row>
    <row r="25529" spans="10:12">
      <c r="J25529" s="2"/>
      <c r="K25529" s="2"/>
      <c r="L25529" s="2"/>
    </row>
    <row r="25530" spans="10:12">
      <c r="J25530" s="2"/>
      <c r="K25530" s="2"/>
      <c r="L25530" s="2"/>
    </row>
    <row r="25531" spans="10:12">
      <c r="J25531" s="2"/>
      <c r="K25531" s="2"/>
      <c r="L25531" s="2"/>
    </row>
    <row r="25532" spans="10:12">
      <c r="J25532" s="2"/>
      <c r="K25532" s="2"/>
      <c r="L25532" s="2"/>
    </row>
    <row r="25533" spans="10:12">
      <c r="J25533" s="2"/>
      <c r="K25533" s="2"/>
      <c r="L25533" s="2"/>
    </row>
    <row r="25534" spans="10:12">
      <c r="J25534" s="2"/>
      <c r="K25534" s="2"/>
      <c r="L25534" s="2"/>
    </row>
    <row r="25535" spans="10:12">
      <c r="J25535" s="2"/>
      <c r="K25535" s="2"/>
      <c r="L25535" s="2"/>
    </row>
    <row r="25536" spans="10:12">
      <c r="J25536" s="2"/>
      <c r="K25536" s="2"/>
      <c r="L25536" s="2"/>
    </row>
    <row r="25537" spans="10:12">
      <c r="J25537" s="2"/>
      <c r="K25537" s="2"/>
      <c r="L25537" s="2"/>
    </row>
    <row r="25538" spans="10:12">
      <c r="J25538" s="2"/>
      <c r="K25538" s="2"/>
      <c r="L25538" s="2"/>
    </row>
    <row r="25539" spans="10:12">
      <c r="J25539" s="2"/>
      <c r="K25539" s="2"/>
      <c r="L25539" s="2"/>
    </row>
    <row r="25540" spans="10:12">
      <c r="J25540" s="2"/>
      <c r="K25540" s="2"/>
      <c r="L25540" s="2"/>
    </row>
    <row r="25541" spans="10:12">
      <c r="J25541" s="2"/>
      <c r="K25541" s="2"/>
      <c r="L25541" s="2"/>
    </row>
    <row r="25542" spans="10:12">
      <c r="J25542" s="2"/>
      <c r="K25542" s="2"/>
      <c r="L25542" s="2"/>
    </row>
    <row r="25543" spans="10:12">
      <c r="J25543" s="2"/>
      <c r="K25543" s="2"/>
      <c r="L25543" s="2"/>
    </row>
    <row r="25544" spans="10:12">
      <c r="J25544" s="2"/>
      <c r="K25544" s="2"/>
      <c r="L25544" s="2"/>
    </row>
    <row r="25545" spans="10:12">
      <c r="J25545" s="2"/>
      <c r="K25545" s="2"/>
      <c r="L25545" s="2"/>
    </row>
    <row r="25546" spans="10:12">
      <c r="J25546" s="2"/>
      <c r="K25546" s="2"/>
      <c r="L25546" s="2"/>
    </row>
    <row r="25547" spans="10:12">
      <c r="J25547" s="2"/>
      <c r="K25547" s="2"/>
      <c r="L25547" s="2"/>
    </row>
    <row r="25548" spans="10:12">
      <c r="J25548" s="2"/>
      <c r="K25548" s="2"/>
      <c r="L25548" s="2"/>
    </row>
    <row r="25549" spans="10:12">
      <c r="J25549" s="2"/>
      <c r="K25549" s="2"/>
      <c r="L25549" s="2"/>
    </row>
    <row r="25550" spans="10:12">
      <c r="J25550" s="2"/>
      <c r="K25550" s="2"/>
      <c r="L25550" s="2"/>
    </row>
    <row r="25551" spans="10:12">
      <c r="J25551" s="2"/>
      <c r="K25551" s="2"/>
      <c r="L25551" s="2"/>
    </row>
    <row r="25552" spans="10:12">
      <c r="J25552" s="2"/>
      <c r="K25552" s="2"/>
      <c r="L25552" s="2"/>
    </row>
    <row r="25553" spans="10:12">
      <c r="J25553" s="2"/>
      <c r="K25553" s="2"/>
      <c r="L25553" s="2"/>
    </row>
    <row r="25554" spans="10:12">
      <c r="J25554" s="2"/>
      <c r="K25554" s="2"/>
      <c r="L25554" s="2"/>
    </row>
    <row r="25555" spans="10:12">
      <c r="J25555" s="2"/>
      <c r="K25555" s="2"/>
      <c r="L25555" s="2"/>
    </row>
    <row r="25556" spans="10:12">
      <c r="J25556" s="2"/>
      <c r="K25556" s="2"/>
      <c r="L25556" s="2"/>
    </row>
    <row r="25557" spans="10:12">
      <c r="J25557" s="2"/>
      <c r="K25557" s="2"/>
      <c r="L25557" s="2"/>
    </row>
    <row r="25558" spans="10:12">
      <c r="J25558" s="2"/>
      <c r="K25558" s="2"/>
      <c r="L25558" s="2"/>
    </row>
    <row r="25559" spans="10:12">
      <c r="J25559" s="2"/>
      <c r="K25559" s="2"/>
      <c r="L25559" s="2"/>
    </row>
    <row r="25560" spans="10:12">
      <c r="J25560" s="2"/>
      <c r="K25560" s="2"/>
      <c r="L25560" s="2"/>
    </row>
    <row r="25561" spans="10:12">
      <c r="J25561" s="2"/>
      <c r="K25561" s="2"/>
      <c r="L25561" s="2"/>
    </row>
    <row r="25562" spans="10:12">
      <c r="J25562" s="2"/>
      <c r="K25562" s="2"/>
      <c r="L25562" s="2"/>
    </row>
    <row r="25563" spans="10:12">
      <c r="J25563" s="2"/>
      <c r="K25563" s="2"/>
      <c r="L25563" s="2"/>
    </row>
    <row r="25564" spans="10:12">
      <c r="J25564" s="2"/>
      <c r="K25564" s="2"/>
      <c r="L25564" s="2"/>
    </row>
    <row r="25565" spans="10:12">
      <c r="J25565" s="2"/>
      <c r="K25565" s="2"/>
      <c r="L25565" s="2"/>
    </row>
    <row r="25566" spans="10:12">
      <c r="J25566" s="2"/>
      <c r="K25566" s="2"/>
      <c r="L25566" s="2"/>
    </row>
    <row r="25567" spans="10:12">
      <c r="J25567" s="2"/>
      <c r="K25567" s="2"/>
      <c r="L25567" s="2"/>
    </row>
    <row r="25568" spans="10:12">
      <c r="J25568" s="2"/>
      <c r="K25568" s="2"/>
      <c r="L25568" s="2"/>
    </row>
    <row r="25569" spans="10:12">
      <c r="J25569" s="2"/>
      <c r="K25569" s="2"/>
      <c r="L25569" s="2"/>
    </row>
    <row r="25570" spans="10:12">
      <c r="J25570" s="2"/>
      <c r="K25570" s="2"/>
      <c r="L25570" s="2"/>
    </row>
    <row r="25571" spans="10:12">
      <c r="J25571" s="2"/>
      <c r="K25571" s="2"/>
      <c r="L25571" s="2"/>
    </row>
    <row r="25572" spans="10:12">
      <c r="J25572" s="2"/>
      <c r="K25572" s="2"/>
      <c r="L25572" s="2"/>
    </row>
    <row r="25573" spans="10:12">
      <c r="J25573" s="2"/>
      <c r="K25573" s="2"/>
      <c r="L25573" s="2"/>
    </row>
    <row r="25574" spans="10:12">
      <c r="J25574" s="2"/>
      <c r="K25574" s="2"/>
      <c r="L25574" s="2"/>
    </row>
    <row r="25575" spans="10:12">
      <c r="J25575" s="2"/>
      <c r="K25575" s="2"/>
      <c r="L25575" s="2"/>
    </row>
    <row r="25576" spans="10:12">
      <c r="J25576" s="2"/>
      <c r="K25576" s="2"/>
      <c r="L25576" s="2"/>
    </row>
    <row r="25577" spans="10:12">
      <c r="J25577" s="2"/>
      <c r="K25577" s="2"/>
      <c r="L25577" s="2"/>
    </row>
    <row r="25578" spans="10:12">
      <c r="J25578" s="2"/>
      <c r="K25578" s="2"/>
      <c r="L25578" s="2"/>
    </row>
    <row r="25579" spans="10:12">
      <c r="J25579" s="2"/>
      <c r="K25579" s="2"/>
      <c r="L25579" s="2"/>
    </row>
    <row r="25580" spans="10:12">
      <c r="J25580" s="2"/>
      <c r="K25580" s="2"/>
      <c r="L25580" s="2"/>
    </row>
    <row r="25581" spans="10:12">
      <c r="J25581" s="2"/>
      <c r="K25581" s="2"/>
      <c r="L25581" s="2"/>
    </row>
    <row r="25582" spans="10:12">
      <c r="J25582" s="2"/>
      <c r="K25582" s="2"/>
      <c r="L25582" s="2"/>
    </row>
    <row r="25583" spans="10:12">
      <c r="J25583" s="2"/>
      <c r="K25583" s="2"/>
      <c r="L25583" s="2"/>
    </row>
    <row r="25584" spans="10:12">
      <c r="J25584" s="2"/>
      <c r="K25584" s="2"/>
      <c r="L25584" s="2"/>
    </row>
    <row r="25585" spans="10:12">
      <c r="J25585" s="2"/>
      <c r="K25585" s="2"/>
      <c r="L25585" s="2"/>
    </row>
    <row r="25586" spans="10:12">
      <c r="J25586" s="2"/>
      <c r="K25586" s="2"/>
      <c r="L25586" s="2"/>
    </row>
    <row r="25587" spans="10:12">
      <c r="J25587" s="2"/>
      <c r="K25587" s="2"/>
      <c r="L25587" s="2"/>
    </row>
    <row r="25588" spans="10:12">
      <c r="J25588" s="2"/>
      <c r="K25588" s="2"/>
      <c r="L25588" s="2"/>
    </row>
    <row r="25589" spans="10:12">
      <c r="J25589" s="2"/>
      <c r="K25589" s="2"/>
      <c r="L25589" s="2"/>
    </row>
    <row r="25590" spans="10:12">
      <c r="J25590" s="2"/>
      <c r="K25590" s="2"/>
      <c r="L25590" s="2"/>
    </row>
    <row r="25591" spans="10:12">
      <c r="J25591" s="2"/>
      <c r="K25591" s="2"/>
      <c r="L25591" s="2"/>
    </row>
    <row r="25592" spans="10:12">
      <c r="J25592" s="2"/>
      <c r="K25592" s="2"/>
      <c r="L25592" s="2"/>
    </row>
    <row r="25593" spans="10:12">
      <c r="J25593" s="2"/>
      <c r="K25593" s="2"/>
      <c r="L25593" s="2"/>
    </row>
    <row r="25594" spans="10:12">
      <c r="J25594" s="2"/>
      <c r="K25594" s="2"/>
      <c r="L25594" s="2"/>
    </row>
    <row r="25595" spans="10:12">
      <c r="J25595" s="2"/>
      <c r="K25595" s="2"/>
      <c r="L25595" s="2"/>
    </row>
    <row r="25596" spans="10:12">
      <c r="J25596" s="2"/>
      <c r="K25596" s="2"/>
      <c r="L25596" s="2"/>
    </row>
    <row r="25597" spans="10:12">
      <c r="J25597" s="2"/>
      <c r="K25597" s="2"/>
      <c r="L25597" s="2"/>
    </row>
    <row r="25598" spans="10:12">
      <c r="J25598" s="2"/>
      <c r="K25598" s="2"/>
      <c r="L25598" s="2"/>
    </row>
    <row r="25599" spans="10:12">
      <c r="J25599" s="2"/>
      <c r="K25599" s="2"/>
      <c r="L25599" s="2"/>
    </row>
    <row r="25600" spans="10:12">
      <c r="J25600" s="2"/>
      <c r="K25600" s="2"/>
      <c r="L25600" s="2"/>
    </row>
    <row r="25601" spans="10:12">
      <c r="J25601" s="2"/>
      <c r="K25601" s="2"/>
      <c r="L25601" s="2"/>
    </row>
    <row r="25602" spans="10:12">
      <c r="J25602" s="2"/>
      <c r="K25602" s="2"/>
      <c r="L25602" s="2"/>
    </row>
    <row r="25603" spans="10:12">
      <c r="J25603" s="2"/>
      <c r="K25603" s="2"/>
      <c r="L25603" s="2"/>
    </row>
    <row r="25604" spans="10:12">
      <c r="J25604" s="2"/>
      <c r="K25604" s="2"/>
      <c r="L25604" s="2"/>
    </row>
    <row r="25605" spans="10:12">
      <c r="J25605" s="2"/>
      <c r="K25605" s="2"/>
      <c r="L25605" s="2"/>
    </row>
    <row r="25606" spans="10:12">
      <c r="J25606" s="2"/>
      <c r="K25606" s="2"/>
      <c r="L25606" s="2"/>
    </row>
    <row r="25607" spans="10:12">
      <c r="J25607" s="2"/>
      <c r="K25607" s="2"/>
      <c r="L25607" s="2"/>
    </row>
    <row r="25608" spans="10:12">
      <c r="J25608" s="2"/>
      <c r="K25608" s="2"/>
      <c r="L25608" s="2"/>
    </row>
    <row r="25609" spans="10:12">
      <c r="J25609" s="2"/>
      <c r="K25609" s="2"/>
      <c r="L25609" s="2"/>
    </row>
    <row r="25610" spans="10:12">
      <c r="J25610" s="2"/>
      <c r="K25610" s="2"/>
      <c r="L25610" s="2"/>
    </row>
    <row r="25611" spans="10:12">
      <c r="J25611" s="2"/>
      <c r="K25611" s="2"/>
      <c r="L25611" s="2"/>
    </row>
    <row r="25612" spans="10:12">
      <c r="J25612" s="2"/>
      <c r="K25612" s="2"/>
      <c r="L25612" s="2"/>
    </row>
    <row r="25613" spans="10:12">
      <c r="J25613" s="2"/>
      <c r="K25613" s="2"/>
      <c r="L25613" s="2"/>
    </row>
    <row r="25614" spans="10:12">
      <c r="J25614" s="2"/>
      <c r="K25614" s="2"/>
      <c r="L25614" s="2"/>
    </row>
    <row r="25615" spans="10:12">
      <c r="J25615" s="2"/>
      <c r="K25615" s="2"/>
      <c r="L25615" s="2"/>
    </row>
    <row r="25616" spans="10:12">
      <c r="J25616" s="2"/>
      <c r="K25616" s="2"/>
      <c r="L25616" s="2"/>
    </row>
    <row r="25617" spans="10:12">
      <c r="J25617" s="2"/>
      <c r="K25617" s="2"/>
      <c r="L25617" s="2"/>
    </row>
    <row r="25618" spans="10:12">
      <c r="J25618" s="2"/>
      <c r="K25618" s="2"/>
      <c r="L25618" s="2"/>
    </row>
    <row r="25619" spans="10:12">
      <c r="J25619" s="2"/>
      <c r="K25619" s="2"/>
      <c r="L25619" s="2"/>
    </row>
    <row r="25620" spans="10:12">
      <c r="J25620" s="2"/>
      <c r="K25620" s="2"/>
      <c r="L25620" s="2"/>
    </row>
    <row r="25621" spans="10:12">
      <c r="J25621" s="2"/>
      <c r="K25621" s="2"/>
      <c r="L25621" s="2"/>
    </row>
    <row r="25622" spans="10:12">
      <c r="J25622" s="2"/>
      <c r="K25622" s="2"/>
      <c r="L25622" s="2"/>
    </row>
    <row r="25623" spans="10:12">
      <c r="J25623" s="2"/>
      <c r="K25623" s="2"/>
      <c r="L25623" s="2"/>
    </row>
    <row r="25624" spans="10:12">
      <c r="J25624" s="2"/>
      <c r="K25624" s="2"/>
      <c r="L25624" s="2"/>
    </row>
    <row r="25625" spans="10:12">
      <c r="J25625" s="2"/>
      <c r="K25625" s="2"/>
      <c r="L25625" s="2"/>
    </row>
    <row r="25626" spans="10:12">
      <c r="J25626" s="2"/>
      <c r="K25626" s="2"/>
      <c r="L25626" s="2"/>
    </row>
    <row r="25627" spans="10:12">
      <c r="J25627" s="2"/>
      <c r="K25627" s="2"/>
      <c r="L25627" s="2"/>
    </row>
    <row r="25628" spans="10:12">
      <c r="J25628" s="2"/>
      <c r="K25628" s="2"/>
      <c r="L25628" s="2"/>
    </row>
    <row r="25629" spans="10:12">
      <c r="J25629" s="2"/>
      <c r="K25629" s="2"/>
      <c r="L25629" s="2"/>
    </row>
    <row r="25630" spans="10:12">
      <c r="J25630" s="2"/>
      <c r="K25630" s="2"/>
      <c r="L25630" s="2"/>
    </row>
    <row r="25631" spans="10:12">
      <c r="J25631" s="2"/>
      <c r="K25631" s="2"/>
      <c r="L25631" s="2"/>
    </row>
    <row r="25632" spans="10:12">
      <c r="J25632" s="2"/>
      <c r="K25632" s="2"/>
      <c r="L25632" s="2"/>
    </row>
    <row r="25633" spans="10:12">
      <c r="J25633" s="2"/>
      <c r="K25633" s="2"/>
      <c r="L25633" s="2"/>
    </row>
    <row r="25634" spans="10:12">
      <c r="J25634" s="2"/>
      <c r="K25634" s="2"/>
      <c r="L25634" s="2"/>
    </row>
    <row r="25635" spans="10:12">
      <c r="J25635" s="2"/>
      <c r="K25635" s="2"/>
      <c r="L25635" s="2"/>
    </row>
    <row r="25636" spans="10:12">
      <c r="J25636" s="2"/>
      <c r="K25636" s="2"/>
      <c r="L25636" s="2"/>
    </row>
    <row r="25637" spans="10:12">
      <c r="J25637" s="2"/>
      <c r="K25637" s="2"/>
      <c r="L25637" s="2"/>
    </row>
    <row r="25638" spans="10:12">
      <c r="J25638" s="2"/>
      <c r="K25638" s="2"/>
      <c r="L25638" s="2"/>
    </row>
    <row r="25639" spans="10:12">
      <c r="J25639" s="2"/>
      <c r="K25639" s="2"/>
      <c r="L25639" s="2"/>
    </row>
    <row r="25640" spans="10:12">
      <c r="J25640" s="2"/>
      <c r="K25640" s="2"/>
      <c r="L25640" s="2"/>
    </row>
    <row r="25641" spans="10:12">
      <c r="J25641" s="2"/>
      <c r="K25641" s="2"/>
      <c r="L25641" s="2"/>
    </row>
    <row r="25642" spans="10:12">
      <c r="J25642" s="2"/>
      <c r="K25642" s="2"/>
      <c r="L25642" s="2"/>
    </row>
    <row r="25643" spans="10:12">
      <c r="J25643" s="2"/>
      <c r="K25643" s="2"/>
      <c r="L25643" s="2"/>
    </row>
    <row r="25644" spans="10:12">
      <c r="J25644" s="2"/>
      <c r="K25644" s="2"/>
      <c r="L25644" s="2"/>
    </row>
    <row r="25645" spans="10:12">
      <c r="J25645" s="2"/>
      <c r="K25645" s="2"/>
      <c r="L25645" s="2"/>
    </row>
    <row r="25646" spans="10:12">
      <c r="J25646" s="2"/>
      <c r="K25646" s="2"/>
      <c r="L25646" s="2"/>
    </row>
    <row r="25647" spans="10:12">
      <c r="J25647" s="2"/>
      <c r="K25647" s="2"/>
      <c r="L25647" s="2"/>
    </row>
    <row r="25648" spans="10:12">
      <c r="J25648" s="2"/>
      <c r="K25648" s="2"/>
      <c r="L25648" s="2"/>
    </row>
    <row r="25649" spans="10:12">
      <c r="J25649" s="2"/>
      <c r="K25649" s="2"/>
      <c r="L25649" s="2"/>
    </row>
    <row r="25650" spans="10:12">
      <c r="J25650" s="2"/>
      <c r="K25650" s="2"/>
      <c r="L25650" s="2"/>
    </row>
    <row r="25651" spans="10:12">
      <c r="J25651" s="2"/>
      <c r="K25651" s="2"/>
      <c r="L25651" s="2"/>
    </row>
    <row r="25652" spans="10:12">
      <c r="J25652" s="2"/>
      <c r="K25652" s="2"/>
      <c r="L25652" s="2"/>
    </row>
    <row r="25653" spans="10:12">
      <c r="J25653" s="2"/>
      <c r="K25653" s="2"/>
      <c r="L25653" s="2"/>
    </row>
    <row r="25654" spans="10:12">
      <c r="J25654" s="2"/>
      <c r="K25654" s="2"/>
      <c r="L25654" s="2"/>
    </row>
    <row r="25655" spans="10:12">
      <c r="J25655" s="2"/>
      <c r="K25655" s="2"/>
      <c r="L25655" s="2"/>
    </row>
    <row r="25656" spans="10:12">
      <c r="J25656" s="2"/>
      <c r="K25656" s="2"/>
      <c r="L25656" s="2"/>
    </row>
    <row r="25657" spans="10:12">
      <c r="J25657" s="2"/>
      <c r="K25657" s="2"/>
      <c r="L25657" s="2"/>
    </row>
    <row r="25658" spans="10:12">
      <c r="J25658" s="2"/>
      <c r="K25658" s="2"/>
      <c r="L25658" s="2"/>
    </row>
    <row r="25659" spans="10:12">
      <c r="J25659" s="2"/>
      <c r="K25659" s="2"/>
      <c r="L25659" s="2"/>
    </row>
    <row r="25660" spans="10:12">
      <c r="J25660" s="2"/>
      <c r="K25660" s="2"/>
      <c r="L25660" s="2"/>
    </row>
    <row r="25661" spans="10:12">
      <c r="J25661" s="2"/>
      <c r="K25661" s="2"/>
      <c r="L25661" s="2"/>
    </row>
    <row r="25662" spans="10:12">
      <c r="J25662" s="2"/>
      <c r="K25662" s="2"/>
      <c r="L25662" s="2"/>
    </row>
    <row r="25663" spans="10:12">
      <c r="J25663" s="2"/>
      <c r="K25663" s="2"/>
      <c r="L25663" s="2"/>
    </row>
    <row r="25664" spans="10:12">
      <c r="J25664" s="2"/>
      <c r="K25664" s="2"/>
      <c r="L25664" s="2"/>
    </row>
    <row r="25665" spans="10:12">
      <c r="J25665" s="2"/>
      <c r="K25665" s="2"/>
      <c r="L25665" s="2"/>
    </row>
    <row r="25666" spans="10:12">
      <c r="J25666" s="2"/>
      <c r="K25666" s="2"/>
      <c r="L25666" s="2"/>
    </row>
    <row r="25667" spans="10:12">
      <c r="J25667" s="2"/>
      <c r="K25667" s="2"/>
      <c r="L25667" s="2"/>
    </row>
    <row r="25668" spans="10:12">
      <c r="J25668" s="2"/>
      <c r="K25668" s="2"/>
      <c r="L25668" s="2"/>
    </row>
    <row r="25669" spans="10:12">
      <c r="J25669" s="2"/>
      <c r="K25669" s="2"/>
      <c r="L25669" s="2"/>
    </row>
    <row r="25670" spans="10:12">
      <c r="J25670" s="2"/>
      <c r="K25670" s="2"/>
      <c r="L25670" s="2"/>
    </row>
    <row r="25671" spans="10:12">
      <c r="J25671" s="2"/>
      <c r="K25671" s="2"/>
      <c r="L25671" s="2"/>
    </row>
    <row r="25672" spans="10:12">
      <c r="J25672" s="2"/>
      <c r="K25672" s="2"/>
      <c r="L25672" s="2"/>
    </row>
    <row r="25673" spans="10:12">
      <c r="J25673" s="2"/>
      <c r="K25673" s="2"/>
      <c r="L25673" s="2"/>
    </row>
    <row r="25674" spans="10:12">
      <c r="J25674" s="2"/>
      <c r="K25674" s="2"/>
      <c r="L25674" s="2"/>
    </row>
    <row r="25675" spans="10:12">
      <c r="J25675" s="2"/>
      <c r="K25675" s="2"/>
      <c r="L25675" s="2"/>
    </row>
    <row r="25676" spans="10:12">
      <c r="J25676" s="2"/>
      <c r="K25676" s="2"/>
      <c r="L25676" s="2"/>
    </row>
    <row r="25677" spans="10:12">
      <c r="J25677" s="2"/>
      <c r="K25677" s="2"/>
      <c r="L25677" s="2"/>
    </row>
    <row r="25678" spans="10:12">
      <c r="J25678" s="2"/>
      <c r="K25678" s="2"/>
      <c r="L25678" s="2"/>
    </row>
    <row r="25679" spans="10:12">
      <c r="J25679" s="2"/>
      <c r="K25679" s="2"/>
      <c r="L25679" s="2"/>
    </row>
    <row r="25680" spans="10:12">
      <c r="J25680" s="2"/>
      <c r="K25680" s="2"/>
      <c r="L25680" s="2"/>
    </row>
    <row r="25681" spans="10:12">
      <c r="J25681" s="2"/>
      <c r="K25681" s="2"/>
      <c r="L25681" s="2"/>
    </row>
    <row r="25682" spans="10:12">
      <c r="J25682" s="2"/>
      <c r="K25682" s="2"/>
      <c r="L25682" s="2"/>
    </row>
    <row r="25683" spans="10:12">
      <c r="J25683" s="2"/>
      <c r="K25683" s="2"/>
      <c r="L25683" s="2"/>
    </row>
    <row r="25684" spans="10:12">
      <c r="J25684" s="2"/>
      <c r="K25684" s="2"/>
      <c r="L25684" s="2"/>
    </row>
    <row r="25685" spans="10:12">
      <c r="J25685" s="2"/>
      <c r="K25685" s="2"/>
      <c r="L25685" s="2"/>
    </row>
    <row r="25686" spans="10:12">
      <c r="J25686" s="2"/>
      <c r="K25686" s="2"/>
      <c r="L25686" s="2"/>
    </row>
    <row r="25687" spans="10:12">
      <c r="J25687" s="2"/>
      <c r="K25687" s="2"/>
      <c r="L25687" s="2"/>
    </row>
    <row r="25688" spans="10:12">
      <c r="J25688" s="2"/>
      <c r="K25688" s="2"/>
      <c r="L25688" s="2"/>
    </row>
    <row r="25689" spans="10:12">
      <c r="J25689" s="2"/>
      <c r="K25689" s="2"/>
      <c r="L25689" s="2"/>
    </row>
    <row r="25690" spans="10:12">
      <c r="J25690" s="2"/>
      <c r="K25690" s="2"/>
      <c r="L25690" s="2"/>
    </row>
    <row r="25691" spans="10:12">
      <c r="J25691" s="2"/>
      <c r="K25691" s="2"/>
      <c r="L25691" s="2"/>
    </row>
    <row r="25692" spans="10:12">
      <c r="J25692" s="2"/>
      <c r="K25692" s="2"/>
      <c r="L25692" s="2"/>
    </row>
    <row r="25693" spans="10:12">
      <c r="J25693" s="2"/>
      <c r="K25693" s="2"/>
      <c r="L25693" s="2"/>
    </row>
    <row r="25694" spans="10:12">
      <c r="J25694" s="2"/>
      <c r="K25694" s="2"/>
      <c r="L25694" s="2"/>
    </row>
    <row r="25695" spans="10:12">
      <c r="J25695" s="2"/>
      <c r="K25695" s="2"/>
      <c r="L25695" s="2"/>
    </row>
    <row r="25696" spans="10:12">
      <c r="J25696" s="2"/>
      <c r="K25696" s="2"/>
      <c r="L25696" s="2"/>
    </row>
    <row r="25697" spans="10:12">
      <c r="J25697" s="2"/>
      <c r="K25697" s="2"/>
      <c r="L25697" s="2"/>
    </row>
    <row r="25698" spans="10:12">
      <c r="J25698" s="2"/>
      <c r="K25698" s="2"/>
      <c r="L25698" s="2"/>
    </row>
    <row r="25699" spans="10:12">
      <c r="J25699" s="2"/>
      <c r="K25699" s="2"/>
      <c r="L25699" s="2"/>
    </row>
    <row r="25700" spans="10:12">
      <c r="J25700" s="2"/>
      <c r="K25700" s="2"/>
      <c r="L25700" s="2"/>
    </row>
    <row r="25701" spans="10:12">
      <c r="J25701" s="2"/>
      <c r="K25701" s="2"/>
      <c r="L25701" s="2"/>
    </row>
    <row r="25702" spans="10:12">
      <c r="J25702" s="2"/>
      <c r="K25702" s="2"/>
      <c r="L25702" s="2"/>
    </row>
    <row r="25703" spans="10:12">
      <c r="J25703" s="2"/>
      <c r="K25703" s="2"/>
      <c r="L25703" s="2"/>
    </row>
    <row r="25704" spans="10:12">
      <c r="J25704" s="2"/>
      <c r="K25704" s="2"/>
      <c r="L25704" s="2"/>
    </row>
    <row r="25705" spans="10:12">
      <c r="J25705" s="2"/>
      <c r="K25705" s="2"/>
      <c r="L25705" s="2"/>
    </row>
    <row r="25706" spans="10:12">
      <c r="J25706" s="2"/>
      <c r="K25706" s="2"/>
      <c r="L25706" s="2"/>
    </row>
    <row r="25707" spans="10:12">
      <c r="J25707" s="2"/>
      <c r="K25707" s="2"/>
      <c r="L25707" s="2"/>
    </row>
    <row r="25708" spans="10:12">
      <c r="J25708" s="2"/>
      <c r="K25708" s="2"/>
      <c r="L25708" s="2"/>
    </row>
    <row r="25709" spans="10:12">
      <c r="J25709" s="2"/>
      <c r="K25709" s="2"/>
      <c r="L25709" s="2"/>
    </row>
    <row r="25710" spans="10:12">
      <c r="J25710" s="2"/>
      <c r="K25710" s="2"/>
      <c r="L25710" s="2"/>
    </row>
    <row r="25711" spans="10:12">
      <c r="J25711" s="2"/>
      <c r="K25711" s="2"/>
      <c r="L25711" s="2"/>
    </row>
    <row r="25712" spans="10:12">
      <c r="J25712" s="2"/>
      <c r="K25712" s="2"/>
      <c r="L25712" s="2"/>
    </row>
    <row r="25713" spans="10:12">
      <c r="J25713" s="2"/>
      <c r="K25713" s="2"/>
      <c r="L25713" s="2"/>
    </row>
    <row r="25714" spans="10:12">
      <c r="J25714" s="2"/>
      <c r="K25714" s="2"/>
      <c r="L25714" s="2"/>
    </row>
    <row r="25715" spans="10:12">
      <c r="J25715" s="2"/>
      <c r="K25715" s="2"/>
      <c r="L25715" s="2"/>
    </row>
    <row r="25716" spans="10:12">
      <c r="J25716" s="2"/>
      <c r="K25716" s="2"/>
      <c r="L25716" s="2"/>
    </row>
    <row r="25717" spans="10:12">
      <c r="J25717" s="2"/>
      <c r="K25717" s="2"/>
      <c r="L25717" s="2"/>
    </row>
    <row r="25718" spans="10:12">
      <c r="J25718" s="2"/>
      <c r="K25718" s="2"/>
      <c r="L25718" s="2"/>
    </row>
    <row r="25719" spans="10:12">
      <c r="J25719" s="2"/>
      <c r="K25719" s="2"/>
      <c r="L25719" s="2"/>
    </row>
    <row r="25720" spans="10:12">
      <c r="J25720" s="2"/>
      <c r="K25720" s="2"/>
      <c r="L25720" s="2"/>
    </row>
    <row r="25721" spans="10:12">
      <c r="J25721" s="2"/>
      <c r="K25721" s="2"/>
      <c r="L25721" s="2"/>
    </row>
    <row r="25722" spans="10:12">
      <c r="J25722" s="2"/>
      <c r="K25722" s="2"/>
      <c r="L25722" s="2"/>
    </row>
    <row r="25723" spans="10:12">
      <c r="J25723" s="2"/>
      <c r="K25723" s="2"/>
      <c r="L25723" s="2"/>
    </row>
    <row r="25724" spans="10:12">
      <c r="J25724" s="2"/>
      <c r="K25724" s="2"/>
      <c r="L25724" s="2"/>
    </row>
    <row r="25725" spans="10:12">
      <c r="J25725" s="2"/>
      <c r="K25725" s="2"/>
      <c r="L25725" s="2"/>
    </row>
    <row r="25726" spans="10:12">
      <c r="J25726" s="2"/>
      <c r="K25726" s="2"/>
      <c r="L25726" s="2"/>
    </row>
    <row r="25727" spans="10:12">
      <c r="J25727" s="2"/>
      <c r="K25727" s="2"/>
      <c r="L25727" s="2"/>
    </row>
    <row r="25728" spans="10:12">
      <c r="J25728" s="2"/>
      <c r="K25728" s="2"/>
      <c r="L25728" s="2"/>
    </row>
    <row r="25729" spans="10:12">
      <c r="J25729" s="2"/>
      <c r="K25729" s="2"/>
      <c r="L25729" s="2"/>
    </row>
    <row r="25730" spans="10:12">
      <c r="J25730" s="2"/>
      <c r="K25730" s="2"/>
      <c r="L25730" s="2"/>
    </row>
    <row r="25731" spans="10:12">
      <c r="J25731" s="2"/>
      <c r="K25731" s="2"/>
      <c r="L25731" s="2"/>
    </row>
    <row r="25732" spans="10:12">
      <c r="J25732" s="2"/>
      <c r="K25732" s="2"/>
      <c r="L25732" s="2"/>
    </row>
    <row r="25733" spans="10:12">
      <c r="J25733" s="2"/>
      <c r="K25733" s="2"/>
      <c r="L25733" s="2"/>
    </row>
    <row r="25734" spans="10:12">
      <c r="J25734" s="2"/>
      <c r="K25734" s="2"/>
      <c r="L25734" s="2"/>
    </row>
    <row r="25735" spans="10:12">
      <c r="J25735" s="2"/>
      <c r="K25735" s="2"/>
      <c r="L25735" s="2"/>
    </row>
    <row r="25736" spans="10:12">
      <c r="J25736" s="2"/>
      <c r="K25736" s="2"/>
      <c r="L25736" s="2"/>
    </row>
    <row r="25737" spans="10:12">
      <c r="J25737" s="2"/>
      <c r="K25737" s="2"/>
      <c r="L25737" s="2"/>
    </row>
    <row r="25738" spans="10:12">
      <c r="J25738" s="2"/>
      <c r="K25738" s="2"/>
      <c r="L25738" s="2"/>
    </row>
    <row r="25739" spans="10:12">
      <c r="J25739" s="2"/>
      <c r="K25739" s="2"/>
      <c r="L25739" s="2"/>
    </row>
    <row r="25740" spans="10:12">
      <c r="J25740" s="2"/>
      <c r="K25740" s="2"/>
      <c r="L25740" s="2"/>
    </row>
    <row r="25741" spans="10:12">
      <c r="J25741" s="2"/>
      <c r="K25741" s="2"/>
      <c r="L25741" s="2"/>
    </row>
    <row r="25742" spans="10:12">
      <c r="J25742" s="2"/>
      <c r="K25742" s="2"/>
      <c r="L25742" s="2"/>
    </row>
    <row r="25743" spans="10:12">
      <c r="J25743" s="2"/>
      <c r="K25743" s="2"/>
      <c r="L25743" s="2"/>
    </row>
    <row r="25744" spans="10:12">
      <c r="J25744" s="2"/>
      <c r="K25744" s="2"/>
      <c r="L25744" s="2"/>
    </row>
    <row r="25745" spans="10:12">
      <c r="J25745" s="2"/>
      <c r="K25745" s="2"/>
      <c r="L25745" s="2"/>
    </row>
    <row r="25746" spans="10:12">
      <c r="J25746" s="2"/>
      <c r="K25746" s="2"/>
      <c r="L25746" s="2"/>
    </row>
    <row r="25747" spans="10:12">
      <c r="J25747" s="2"/>
      <c r="K25747" s="2"/>
      <c r="L25747" s="2"/>
    </row>
    <row r="25748" spans="10:12">
      <c r="J25748" s="2"/>
      <c r="K25748" s="2"/>
      <c r="L25748" s="2"/>
    </row>
    <row r="25749" spans="10:12">
      <c r="J25749" s="2"/>
      <c r="K25749" s="2"/>
      <c r="L25749" s="2"/>
    </row>
    <row r="25750" spans="10:12">
      <c r="J25750" s="2"/>
      <c r="K25750" s="2"/>
      <c r="L25750" s="2"/>
    </row>
    <row r="25751" spans="10:12">
      <c r="J25751" s="2"/>
      <c r="K25751" s="2"/>
      <c r="L25751" s="2"/>
    </row>
    <row r="25752" spans="10:12">
      <c r="J25752" s="2"/>
      <c r="K25752" s="2"/>
      <c r="L25752" s="2"/>
    </row>
    <row r="25753" spans="10:12">
      <c r="J25753" s="2"/>
      <c r="K25753" s="2"/>
      <c r="L25753" s="2"/>
    </row>
    <row r="25754" spans="10:12">
      <c r="J25754" s="2"/>
      <c r="K25754" s="2"/>
      <c r="L25754" s="2"/>
    </row>
    <row r="25755" spans="10:12">
      <c r="J25755" s="2"/>
      <c r="K25755" s="2"/>
      <c r="L25755" s="2"/>
    </row>
    <row r="25756" spans="10:12">
      <c r="J25756" s="2"/>
      <c r="K25756" s="2"/>
      <c r="L25756" s="2"/>
    </row>
    <row r="25757" spans="10:12">
      <c r="J25757" s="2"/>
      <c r="K25757" s="2"/>
      <c r="L25757" s="2"/>
    </row>
    <row r="25758" spans="10:12">
      <c r="J25758" s="2"/>
      <c r="K25758" s="2"/>
      <c r="L25758" s="2"/>
    </row>
    <row r="25759" spans="10:12">
      <c r="J25759" s="2"/>
      <c r="K25759" s="2"/>
      <c r="L25759" s="2"/>
    </row>
    <row r="25760" spans="10:12">
      <c r="J25760" s="2"/>
      <c r="K25760" s="2"/>
      <c r="L25760" s="2"/>
    </row>
    <row r="25761" spans="10:12">
      <c r="J25761" s="2"/>
      <c r="K25761" s="2"/>
      <c r="L25761" s="2"/>
    </row>
    <row r="25762" spans="10:12">
      <c r="J25762" s="2"/>
      <c r="K25762" s="2"/>
      <c r="L25762" s="2"/>
    </row>
    <row r="25763" spans="10:12">
      <c r="J25763" s="2"/>
      <c r="K25763" s="2"/>
      <c r="L25763" s="2"/>
    </row>
    <row r="25764" spans="10:12">
      <c r="J25764" s="2"/>
      <c r="K25764" s="2"/>
      <c r="L25764" s="2"/>
    </row>
    <row r="25765" spans="10:12">
      <c r="J25765" s="2"/>
      <c r="K25765" s="2"/>
      <c r="L25765" s="2"/>
    </row>
    <row r="25766" spans="10:12">
      <c r="J25766" s="2"/>
      <c r="K25766" s="2"/>
      <c r="L25766" s="2"/>
    </row>
    <row r="25767" spans="10:12">
      <c r="J25767" s="2"/>
      <c r="K25767" s="2"/>
      <c r="L25767" s="2"/>
    </row>
    <row r="25768" spans="10:12">
      <c r="J25768" s="2"/>
      <c r="K25768" s="2"/>
      <c r="L25768" s="2"/>
    </row>
    <row r="25769" spans="10:12">
      <c r="J25769" s="2"/>
      <c r="K25769" s="2"/>
      <c r="L25769" s="2"/>
    </row>
    <row r="25770" spans="10:12">
      <c r="J25770" s="2"/>
      <c r="K25770" s="2"/>
      <c r="L25770" s="2"/>
    </row>
    <row r="25771" spans="10:12">
      <c r="J25771" s="2"/>
      <c r="K25771" s="2"/>
      <c r="L25771" s="2"/>
    </row>
    <row r="25772" spans="10:12">
      <c r="J25772" s="2"/>
      <c r="K25772" s="2"/>
      <c r="L25772" s="2"/>
    </row>
    <row r="25773" spans="10:12">
      <c r="J25773" s="2"/>
      <c r="K25773" s="2"/>
      <c r="L25773" s="2"/>
    </row>
    <row r="25774" spans="10:12">
      <c r="J25774" s="2"/>
      <c r="K25774" s="2"/>
      <c r="L25774" s="2"/>
    </row>
    <row r="25775" spans="10:12">
      <c r="J25775" s="2"/>
      <c r="K25775" s="2"/>
      <c r="L25775" s="2"/>
    </row>
    <row r="25776" spans="10:12">
      <c r="J25776" s="2"/>
      <c r="K25776" s="2"/>
      <c r="L25776" s="2"/>
    </row>
    <row r="25777" spans="10:12">
      <c r="J25777" s="2"/>
      <c r="K25777" s="2"/>
      <c r="L25777" s="2"/>
    </row>
    <row r="25778" spans="10:12">
      <c r="J25778" s="2"/>
      <c r="K25778" s="2"/>
      <c r="L25778" s="2"/>
    </row>
    <row r="25779" spans="10:12">
      <c r="J25779" s="2"/>
      <c r="K25779" s="2"/>
      <c r="L25779" s="2"/>
    </row>
    <row r="25780" spans="10:12">
      <c r="J25780" s="2"/>
      <c r="K25780" s="2"/>
      <c r="L25780" s="2"/>
    </row>
    <row r="25781" spans="10:12">
      <c r="J25781" s="2"/>
      <c r="K25781" s="2"/>
      <c r="L25781" s="2"/>
    </row>
    <row r="25782" spans="10:12">
      <c r="J25782" s="2"/>
      <c r="K25782" s="2"/>
      <c r="L25782" s="2"/>
    </row>
    <row r="25783" spans="10:12">
      <c r="J25783" s="2"/>
      <c r="K25783" s="2"/>
      <c r="L25783" s="2"/>
    </row>
    <row r="25784" spans="10:12">
      <c r="J25784" s="2"/>
      <c r="K25784" s="2"/>
      <c r="L25784" s="2"/>
    </row>
    <row r="25785" spans="10:12">
      <c r="J25785" s="2"/>
      <c r="K25785" s="2"/>
      <c r="L25785" s="2"/>
    </row>
    <row r="25786" spans="10:12">
      <c r="J25786" s="2"/>
      <c r="K25786" s="2"/>
      <c r="L25786" s="2"/>
    </row>
    <row r="25787" spans="10:12">
      <c r="J25787" s="2"/>
      <c r="K25787" s="2"/>
      <c r="L25787" s="2"/>
    </row>
    <row r="25788" spans="10:12">
      <c r="J25788" s="2"/>
      <c r="K25788" s="2"/>
      <c r="L25788" s="2"/>
    </row>
    <row r="25789" spans="10:12">
      <c r="J25789" s="2"/>
      <c r="K25789" s="2"/>
      <c r="L25789" s="2"/>
    </row>
    <row r="25790" spans="10:12">
      <c r="J25790" s="2"/>
      <c r="K25790" s="2"/>
      <c r="L25790" s="2"/>
    </row>
    <row r="25791" spans="10:12">
      <c r="J25791" s="2"/>
      <c r="K25791" s="2"/>
      <c r="L25791" s="2"/>
    </row>
    <row r="25792" spans="10:12">
      <c r="J25792" s="2"/>
      <c r="K25792" s="2"/>
      <c r="L25792" s="2"/>
    </row>
    <row r="25793" spans="10:12">
      <c r="J25793" s="2"/>
      <c r="K25793" s="2"/>
      <c r="L25793" s="2"/>
    </row>
    <row r="25794" spans="10:12">
      <c r="J25794" s="2"/>
      <c r="K25794" s="2"/>
      <c r="L25794" s="2"/>
    </row>
    <row r="25795" spans="10:12">
      <c r="J25795" s="2"/>
      <c r="K25795" s="2"/>
      <c r="L25795" s="2"/>
    </row>
    <row r="25796" spans="10:12">
      <c r="J25796" s="2"/>
      <c r="K25796" s="2"/>
      <c r="L25796" s="2"/>
    </row>
    <row r="25797" spans="10:12">
      <c r="J25797" s="2"/>
      <c r="K25797" s="2"/>
      <c r="L25797" s="2"/>
    </row>
    <row r="25798" spans="10:12">
      <c r="J25798" s="2"/>
      <c r="K25798" s="2"/>
      <c r="L25798" s="2"/>
    </row>
    <row r="25799" spans="10:12">
      <c r="J25799" s="2"/>
      <c r="K25799" s="2"/>
      <c r="L25799" s="2"/>
    </row>
    <row r="25800" spans="10:12">
      <c r="J25800" s="2"/>
      <c r="K25800" s="2"/>
      <c r="L25800" s="2"/>
    </row>
    <row r="25801" spans="10:12">
      <c r="J25801" s="2"/>
      <c r="K25801" s="2"/>
      <c r="L25801" s="2"/>
    </row>
    <row r="25802" spans="10:12">
      <c r="J25802" s="2"/>
      <c r="K25802" s="2"/>
      <c r="L25802" s="2"/>
    </row>
    <row r="25803" spans="10:12">
      <c r="J25803" s="2"/>
      <c r="K25803" s="2"/>
      <c r="L25803" s="2"/>
    </row>
    <row r="25804" spans="10:12">
      <c r="J25804" s="2"/>
      <c r="K25804" s="2"/>
      <c r="L25804" s="2"/>
    </row>
    <row r="25805" spans="10:12">
      <c r="J25805" s="2"/>
      <c r="K25805" s="2"/>
      <c r="L25805" s="2"/>
    </row>
    <row r="25806" spans="10:12">
      <c r="J25806" s="2"/>
      <c r="K25806" s="2"/>
      <c r="L25806" s="2"/>
    </row>
    <row r="25807" spans="10:12">
      <c r="J25807" s="2"/>
      <c r="K25807" s="2"/>
      <c r="L25807" s="2"/>
    </row>
    <row r="25808" spans="10:12">
      <c r="J25808" s="2"/>
      <c r="K25808" s="2"/>
      <c r="L25808" s="2"/>
    </row>
    <row r="25809" spans="10:12">
      <c r="J25809" s="2"/>
      <c r="K25809" s="2"/>
      <c r="L25809" s="2"/>
    </row>
    <row r="25810" spans="10:12">
      <c r="J25810" s="2"/>
      <c r="K25810" s="2"/>
      <c r="L25810" s="2"/>
    </row>
    <row r="25811" spans="10:12">
      <c r="J25811" s="2"/>
      <c r="K25811" s="2"/>
      <c r="L25811" s="2"/>
    </row>
    <row r="25812" spans="10:12">
      <c r="J25812" s="2"/>
      <c r="K25812" s="2"/>
      <c r="L25812" s="2"/>
    </row>
    <row r="25813" spans="10:12">
      <c r="J25813" s="2"/>
      <c r="K25813" s="2"/>
      <c r="L25813" s="2"/>
    </row>
    <row r="25814" spans="10:12">
      <c r="J25814" s="2"/>
      <c r="K25814" s="2"/>
      <c r="L25814" s="2"/>
    </row>
    <row r="25815" spans="10:12">
      <c r="J25815" s="2"/>
      <c r="K25815" s="2"/>
      <c r="L25815" s="2"/>
    </row>
    <row r="25816" spans="10:12">
      <c r="J25816" s="2"/>
      <c r="K25816" s="2"/>
      <c r="L25816" s="2"/>
    </row>
    <row r="25817" spans="10:12">
      <c r="J25817" s="2"/>
      <c r="K25817" s="2"/>
      <c r="L25817" s="2"/>
    </row>
    <row r="25818" spans="10:12">
      <c r="J25818" s="2"/>
      <c r="K25818" s="2"/>
      <c r="L25818" s="2"/>
    </row>
    <row r="25819" spans="10:12">
      <c r="J25819" s="2"/>
      <c r="K25819" s="2"/>
      <c r="L25819" s="2"/>
    </row>
    <row r="25820" spans="10:12">
      <c r="J25820" s="2"/>
      <c r="K25820" s="2"/>
      <c r="L25820" s="2"/>
    </row>
    <row r="25821" spans="10:12">
      <c r="J25821" s="2"/>
      <c r="K25821" s="2"/>
      <c r="L25821" s="2"/>
    </row>
    <row r="25822" spans="10:12">
      <c r="J25822" s="2"/>
      <c r="K25822" s="2"/>
      <c r="L25822" s="2"/>
    </row>
    <row r="25823" spans="10:12">
      <c r="J25823" s="2"/>
      <c r="K25823" s="2"/>
      <c r="L25823" s="2"/>
    </row>
    <row r="25824" spans="10:12">
      <c r="J25824" s="2"/>
      <c r="K25824" s="2"/>
      <c r="L25824" s="2"/>
    </row>
    <row r="25825" spans="10:12">
      <c r="J25825" s="2"/>
      <c r="K25825" s="2"/>
      <c r="L25825" s="2"/>
    </row>
    <row r="25826" spans="10:12">
      <c r="J25826" s="2"/>
      <c r="K25826" s="2"/>
      <c r="L25826" s="2"/>
    </row>
    <row r="25827" spans="10:12">
      <c r="J25827" s="2"/>
      <c r="K25827" s="2"/>
      <c r="L25827" s="2"/>
    </row>
    <row r="25828" spans="10:12">
      <c r="J25828" s="2"/>
      <c r="K25828" s="2"/>
      <c r="L25828" s="2"/>
    </row>
    <row r="25829" spans="10:12">
      <c r="J25829" s="2"/>
      <c r="K25829" s="2"/>
      <c r="L25829" s="2"/>
    </row>
    <row r="25830" spans="10:12">
      <c r="J25830" s="2"/>
      <c r="K25830" s="2"/>
      <c r="L25830" s="2"/>
    </row>
    <row r="25831" spans="10:12">
      <c r="J25831" s="2"/>
      <c r="K25831" s="2"/>
      <c r="L25831" s="2"/>
    </row>
    <row r="25832" spans="10:12">
      <c r="J25832" s="2"/>
      <c r="K25832" s="2"/>
      <c r="L25832" s="2"/>
    </row>
    <row r="25833" spans="10:12">
      <c r="J25833" s="2"/>
      <c r="K25833" s="2"/>
      <c r="L25833" s="2"/>
    </row>
    <row r="25834" spans="10:12">
      <c r="J25834" s="2"/>
      <c r="K25834" s="2"/>
      <c r="L25834" s="2"/>
    </row>
    <row r="25835" spans="10:12">
      <c r="J25835" s="2"/>
      <c r="K25835" s="2"/>
      <c r="L25835" s="2"/>
    </row>
    <row r="25836" spans="10:12">
      <c r="J25836" s="2"/>
      <c r="K25836" s="2"/>
      <c r="L25836" s="2"/>
    </row>
    <row r="25837" spans="10:12">
      <c r="J25837" s="2"/>
      <c r="K25837" s="2"/>
      <c r="L25837" s="2"/>
    </row>
    <row r="25838" spans="10:12">
      <c r="J25838" s="2"/>
      <c r="K25838" s="2"/>
      <c r="L25838" s="2"/>
    </row>
    <row r="25839" spans="10:12">
      <c r="J25839" s="2"/>
      <c r="K25839" s="2"/>
      <c r="L25839" s="2"/>
    </row>
    <row r="25840" spans="10:12">
      <c r="J25840" s="2"/>
      <c r="K25840" s="2"/>
      <c r="L25840" s="2"/>
    </row>
    <row r="25841" spans="10:12">
      <c r="J25841" s="2"/>
      <c r="K25841" s="2"/>
      <c r="L25841" s="2"/>
    </row>
    <row r="25842" spans="10:12">
      <c r="J25842" s="2"/>
      <c r="K25842" s="2"/>
      <c r="L25842" s="2"/>
    </row>
    <row r="25843" spans="10:12">
      <c r="J25843" s="2"/>
      <c r="K25843" s="2"/>
      <c r="L25843" s="2"/>
    </row>
    <row r="25844" spans="10:12">
      <c r="J25844" s="2"/>
      <c r="K25844" s="2"/>
      <c r="L25844" s="2"/>
    </row>
    <row r="25845" spans="10:12">
      <c r="J25845" s="2"/>
      <c r="K25845" s="2"/>
      <c r="L25845" s="2"/>
    </row>
    <row r="25846" spans="10:12">
      <c r="J25846" s="2"/>
      <c r="K25846" s="2"/>
      <c r="L25846" s="2"/>
    </row>
    <row r="25847" spans="10:12">
      <c r="J25847" s="2"/>
      <c r="K25847" s="2"/>
      <c r="L25847" s="2"/>
    </row>
    <row r="25848" spans="10:12">
      <c r="J25848" s="2"/>
      <c r="K25848" s="2"/>
      <c r="L25848" s="2"/>
    </row>
    <row r="25849" spans="10:12">
      <c r="J25849" s="2"/>
      <c r="K25849" s="2"/>
      <c r="L25849" s="2"/>
    </row>
    <row r="25850" spans="10:12">
      <c r="J25850" s="2"/>
      <c r="K25850" s="2"/>
      <c r="L25850" s="2"/>
    </row>
    <row r="25851" spans="10:12">
      <c r="J25851" s="2"/>
      <c r="K25851" s="2"/>
      <c r="L25851" s="2"/>
    </row>
    <row r="25852" spans="10:12">
      <c r="J25852" s="2"/>
      <c r="K25852" s="2"/>
      <c r="L25852" s="2"/>
    </row>
    <row r="25853" spans="10:12">
      <c r="J25853" s="2"/>
      <c r="K25853" s="2"/>
      <c r="L25853" s="2"/>
    </row>
    <row r="25854" spans="10:12">
      <c r="J25854" s="2"/>
      <c r="K25854" s="2"/>
      <c r="L25854" s="2"/>
    </row>
    <row r="25855" spans="10:12">
      <c r="J25855" s="2"/>
      <c r="K25855" s="2"/>
      <c r="L25855" s="2"/>
    </row>
    <row r="25856" spans="10:12">
      <c r="J25856" s="2"/>
      <c r="K25856" s="2"/>
      <c r="L25856" s="2"/>
    </row>
    <row r="25857" spans="10:12">
      <c r="J25857" s="2"/>
      <c r="K25857" s="2"/>
      <c r="L25857" s="2"/>
    </row>
    <row r="25858" spans="10:12">
      <c r="J25858" s="2"/>
      <c r="K25858" s="2"/>
      <c r="L25858" s="2"/>
    </row>
    <row r="25859" spans="10:12">
      <c r="J25859" s="2"/>
      <c r="K25859" s="2"/>
      <c r="L25859" s="2"/>
    </row>
    <row r="25860" spans="10:12">
      <c r="J25860" s="2"/>
      <c r="K25860" s="2"/>
      <c r="L25860" s="2"/>
    </row>
    <row r="25861" spans="10:12">
      <c r="J25861" s="2"/>
      <c r="K25861" s="2"/>
      <c r="L25861" s="2"/>
    </row>
    <row r="25862" spans="10:12">
      <c r="J25862" s="2"/>
      <c r="K25862" s="2"/>
      <c r="L25862" s="2"/>
    </row>
    <row r="25863" spans="10:12">
      <c r="J25863" s="2"/>
      <c r="K25863" s="2"/>
      <c r="L25863" s="2"/>
    </row>
    <row r="25864" spans="10:12">
      <c r="J25864" s="2"/>
      <c r="K25864" s="2"/>
      <c r="L25864" s="2"/>
    </row>
    <row r="25865" spans="10:12">
      <c r="J25865" s="2"/>
      <c r="K25865" s="2"/>
      <c r="L25865" s="2"/>
    </row>
    <row r="25866" spans="10:12">
      <c r="J25866" s="2"/>
      <c r="K25866" s="2"/>
      <c r="L25866" s="2"/>
    </row>
    <row r="25867" spans="10:12">
      <c r="J25867" s="2"/>
      <c r="K25867" s="2"/>
      <c r="L25867" s="2"/>
    </row>
    <row r="25868" spans="10:12">
      <c r="J25868" s="2"/>
      <c r="K25868" s="2"/>
      <c r="L25868" s="2"/>
    </row>
    <row r="25869" spans="10:12">
      <c r="J25869" s="2"/>
      <c r="K25869" s="2"/>
      <c r="L25869" s="2"/>
    </row>
    <row r="25870" spans="10:12">
      <c r="J25870" s="2"/>
      <c r="K25870" s="2"/>
      <c r="L25870" s="2"/>
    </row>
    <row r="25871" spans="10:12">
      <c r="J25871" s="2"/>
      <c r="K25871" s="2"/>
      <c r="L25871" s="2"/>
    </row>
    <row r="25872" spans="10:12">
      <c r="J25872" s="2"/>
      <c r="K25872" s="2"/>
      <c r="L25872" s="2"/>
    </row>
    <row r="25873" spans="10:12">
      <c r="J25873" s="2"/>
      <c r="K25873" s="2"/>
      <c r="L25873" s="2"/>
    </row>
    <row r="25874" spans="10:12">
      <c r="J25874" s="2"/>
      <c r="K25874" s="2"/>
      <c r="L25874" s="2"/>
    </row>
    <row r="25875" spans="10:12">
      <c r="J25875" s="2"/>
      <c r="K25875" s="2"/>
      <c r="L25875" s="2"/>
    </row>
    <row r="25876" spans="10:12">
      <c r="J25876" s="2"/>
      <c r="K25876" s="2"/>
      <c r="L25876" s="2"/>
    </row>
    <row r="25877" spans="10:12">
      <c r="J25877" s="2"/>
      <c r="K25877" s="2"/>
      <c r="L25877" s="2"/>
    </row>
    <row r="25878" spans="10:12">
      <c r="J25878" s="2"/>
      <c r="K25878" s="2"/>
      <c r="L25878" s="2"/>
    </row>
    <row r="25879" spans="10:12">
      <c r="J25879" s="2"/>
      <c r="K25879" s="2"/>
      <c r="L25879" s="2"/>
    </row>
    <row r="25880" spans="10:12">
      <c r="J25880" s="2"/>
      <c r="K25880" s="2"/>
      <c r="L25880" s="2"/>
    </row>
    <row r="25881" spans="10:12">
      <c r="J25881" s="2"/>
      <c r="K25881" s="2"/>
      <c r="L25881" s="2"/>
    </row>
    <row r="25882" spans="10:12">
      <c r="J25882" s="2"/>
      <c r="K25882" s="2"/>
      <c r="L25882" s="2"/>
    </row>
    <row r="25883" spans="10:12">
      <c r="J25883" s="2"/>
      <c r="K25883" s="2"/>
      <c r="L25883" s="2"/>
    </row>
    <row r="25884" spans="10:12">
      <c r="J25884" s="2"/>
      <c r="K25884" s="2"/>
      <c r="L25884" s="2"/>
    </row>
    <row r="25885" spans="10:12">
      <c r="J25885" s="2"/>
      <c r="K25885" s="2"/>
      <c r="L25885" s="2"/>
    </row>
    <row r="25886" spans="10:12">
      <c r="J25886" s="2"/>
      <c r="K25886" s="2"/>
      <c r="L25886" s="2"/>
    </row>
    <row r="25887" spans="10:12">
      <c r="J25887" s="2"/>
      <c r="K25887" s="2"/>
      <c r="L25887" s="2"/>
    </row>
    <row r="25888" spans="10:12">
      <c r="J25888" s="2"/>
      <c r="K25888" s="2"/>
      <c r="L25888" s="2"/>
    </row>
    <row r="25889" spans="10:12">
      <c r="J25889" s="2"/>
      <c r="K25889" s="2"/>
      <c r="L25889" s="2"/>
    </row>
    <row r="25890" spans="10:12">
      <c r="J25890" s="2"/>
      <c r="K25890" s="2"/>
      <c r="L25890" s="2"/>
    </row>
    <row r="25891" spans="10:12">
      <c r="J25891" s="2"/>
      <c r="K25891" s="2"/>
      <c r="L25891" s="2"/>
    </row>
    <row r="25892" spans="10:12">
      <c r="J25892" s="2"/>
      <c r="K25892" s="2"/>
      <c r="L25892" s="2"/>
    </row>
    <row r="25893" spans="10:12">
      <c r="J25893" s="2"/>
      <c r="K25893" s="2"/>
      <c r="L25893" s="2"/>
    </row>
    <row r="25894" spans="10:12">
      <c r="J25894" s="2"/>
      <c r="K25894" s="2"/>
      <c r="L25894" s="2"/>
    </row>
    <row r="25895" spans="10:12">
      <c r="J25895" s="2"/>
      <c r="K25895" s="2"/>
      <c r="L25895" s="2"/>
    </row>
    <row r="25896" spans="10:12">
      <c r="J25896" s="2"/>
      <c r="K25896" s="2"/>
      <c r="L25896" s="2"/>
    </row>
    <row r="25897" spans="10:12">
      <c r="J25897" s="2"/>
      <c r="K25897" s="2"/>
      <c r="L25897" s="2"/>
    </row>
    <row r="25898" spans="10:12">
      <c r="J25898" s="2"/>
      <c r="K25898" s="2"/>
      <c r="L25898" s="2"/>
    </row>
    <row r="25899" spans="10:12">
      <c r="J25899" s="2"/>
      <c r="K25899" s="2"/>
      <c r="L25899" s="2"/>
    </row>
    <row r="25900" spans="10:12">
      <c r="J25900" s="2"/>
      <c r="K25900" s="2"/>
      <c r="L25900" s="2"/>
    </row>
    <row r="25901" spans="10:12">
      <c r="J25901" s="2"/>
      <c r="K25901" s="2"/>
      <c r="L25901" s="2"/>
    </row>
    <row r="25902" spans="10:12">
      <c r="J25902" s="2"/>
      <c r="K25902" s="2"/>
      <c r="L25902" s="2"/>
    </row>
    <row r="25903" spans="10:12">
      <c r="J25903" s="2"/>
      <c r="K25903" s="2"/>
      <c r="L25903" s="2"/>
    </row>
    <row r="25904" spans="10:12">
      <c r="J25904" s="2"/>
      <c r="K25904" s="2"/>
      <c r="L25904" s="2"/>
    </row>
    <row r="25905" spans="10:12">
      <c r="J25905" s="2"/>
      <c r="K25905" s="2"/>
      <c r="L25905" s="2"/>
    </row>
    <row r="25906" spans="10:12">
      <c r="J25906" s="2"/>
      <c r="K25906" s="2"/>
      <c r="L25906" s="2"/>
    </row>
    <row r="25907" spans="10:12">
      <c r="J25907" s="2"/>
      <c r="K25907" s="2"/>
      <c r="L25907" s="2"/>
    </row>
    <row r="25908" spans="10:12">
      <c r="J25908" s="2"/>
      <c r="K25908" s="2"/>
      <c r="L25908" s="2"/>
    </row>
    <row r="25909" spans="10:12">
      <c r="J25909" s="2"/>
      <c r="K25909" s="2"/>
      <c r="L25909" s="2"/>
    </row>
    <row r="25910" spans="10:12">
      <c r="J25910" s="2"/>
      <c r="K25910" s="2"/>
      <c r="L25910" s="2"/>
    </row>
    <row r="25911" spans="10:12">
      <c r="J25911" s="2"/>
      <c r="K25911" s="2"/>
      <c r="L25911" s="2"/>
    </row>
    <row r="25912" spans="10:12">
      <c r="J25912" s="2"/>
      <c r="K25912" s="2"/>
      <c r="L25912" s="2"/>
    </row>
    <row r="25913" spans="10:12">
      <c r="J25913" s="2"/>
      <c r="K25913" s="2"/>
      <c r="L25913" s="2"/>
    </row>
    <row r="25914" spans="10:12">
      <c r="J25914" s="2"/>
      <c r="K25914" s="2"/>
      <c r="L25914" s="2"/>
    </row>
    <row r="25915" spans="10:12">
      <c r="J25915" s="2"/>
      <c r="K25915" s="2"/>
      <c r="L25915" s="2"/>
    </row>
    <row r="25916" spans="10:12">
      <c r="J25916" s="2"/>
      <c r="K25916" s="2"/>
      <c r="L25916" s="2"/>
    </row>
    <row r="25917" spans="10:12">
      <c r="J25917" s="2"/>
      <c r="K25917" s="2"/>
      <c r="L25917" s="2"/>
    </row>
    <row r="25918" spans="10:12">
      <c r="J25918" s="2"/>
      <c r="K25918" s="2"/>
      <c r="L25918" s="2"/>
    </row>
    <row r="25919" spans="10:12">
      <c r="J25919" s="2"/>
      <c r="K25919" s="2"/>
      <c r="L25919" s="2"/>
    </row>
    <row r="25920" spans="10:12">
      <c r="J25920" s="2"/>
      <c r="K25920" s="2"/>
      <c r="L25920" s="2"/>
    </row>
    <row r="25921" spans="10:12">
      <c r="J25921" s="2"/>
      <c r="K25921" s="2"/>
      <c r="L25921" s="2"/>
    </row>
    <row r="25922" spans="10:12">
      <c r="J25922" s="2"/>
      <c r="K25922" s="2"/>
      <c r="L25922" s="2"/>
    </row>
    <row r="25923" spans="10:12">
      <c r="J25923" s="2"/>
      <c r="K25923" s="2"/>
      <c r="L25923" s="2"/>
    </row>
    <row r="25924" spans="10:12">
      <c r="J25924" s="2"/>
      <c r="K25924" s="2"/>
      <c r="L25924" s="2"/>
    </row>
    <row r="25925" spans="10:12">
      <c r="J25925" s="2"/>
      <c r="K25925" s="2"/>
      <c r="L25925" s="2"/>
    </row>
    <row r="25926" spans="10:12">
      <c r="J25926" s="2"/>
      <c r="K25926" s="2"/>
      <c r="L25926" s="2"/>
    </row>
    <row r="25927" spans="10:12">
      <c r="J25927" s="2"/>
      <c r="K25927" s="2"/>
      <c r="L25927" s="2"/>
    </row>
    <row r="25928" spans="10:12">
      <c r="J25928" s="2"/>
      <c r="K25928" s="2"/>
      <c r="L25928" s="2"/>
    </row>
    <row r="25929" spans="10:12">
      <c r="J25929" s="2"/>
      <c r="K25929" s="2"/>
      <c r="L25929" s="2"/>
    </row>
    <row r="25930" spans="10:12">
      <c r="J25930" s="2"/>
      <c r="K25930" s="2"/>
      <c r="L25930" s="2"/>
    </row>
    <row r="25931" spans="10:12">
      <c r="J25931" s="2"/>
      <c r="K25931" s="2"/>
      <c r="L25931" s="2"/>
    </row>
    <row r="25932" spans="10:12">
      <c r="J25932" s="2"/>
      <c r="K25932" s="2"/>
      <c r="L25932" s="2"/>
    </row>
    <row r="25933" spans="10:12">
      <c r="J25933" s="2"/>
      <c r="K25933" s="2"/>
      <c r="L25933" s="2"/>
    </row>
    <row r="25934" spans="10:12">
      <c r="J25934" s="2"/>
      <c r="K25934" s="2"/>
      <c r="L25934" s="2"/>
    </row>
    <row r="25935" spans="10:12">
      <c r="J25935" s="2"/>
      <c r="K25935" s="2"/>
      <c r="L25935" s="2"/>
    </row>
    <row r="25936" spans="10:12">
      <c r="J25936" s="2"/>
      <c r="K25936" s="2"/>
      <c r="L25936" s="2"/>
    </row>
    <row r="25937" spans="10:12">
      <c r="J25937" s="2"/>
      <c r="K25937" s="2"/>
      <c r="L25937" s="2"/>
    </row>
    <row r="25938" spans="10:12">
      <c r="J25938" s="2"/>
      <c r="K25938" s="2"/>
      <c r="L25938" s="2"/>
    </row>
    <row r="25939" spans="10:12">
      <c r="J25939" s="2"/>
      <c r="K25939" s="2"/>
      <c r="L25939" s="2"/>
    </row>
    <row r="25940" spans="10:12">
      <c r="J25940" s="2"/>
      <c r="K25940" s="2"/>
      <c r="L25940" s="2"/>
    </row>
    <row r="25941" spans="10:12">
      <c r="J25941" s="2"/>
      <c r="K25941" s="2"/>
      <c r="L25941" s="2"/>
    </row>
    <row r="25942" spans="10:12">
      <c r="J25942" s="2"/>
      <c r="K25942" s="2"/>
      <c r="L25942" s="2"/>
    </row>
    <row r="25943" spans="10:12">
      <c r="J25943" s="2"/>
      <c r="K25943" s="2"/>
      <c r="L25943" s="2"/>
    </row>
    <row r="25944" spans="10:12">
      <c r="J25944" s="2"/>
      <c r="K25944" s="2"/>
      <c r="L25944" s="2"/>
    </row>
    <row r="25945" spans="10:12">
      <c r="J25945" s="2"/>
      <c r="K25945" s="2"/>
      <c r="L25945" s="2"/>
    </row>
    <row r="25946" spans="10:12">
      <c r="J25946" s="2"/>
      <c r="K25946" s="2"/>
      <c r="L25946" s="2"/>
    </row>
    <row r="25947" spans="10:12">
      <c r="J25947" s="2"/>
      <c r="K25947" s="2"/>
      <c r="L25947" s="2"/>
    </row>
    <row r="25948" spans="10:12">
      <c r="J25948" s="2"/>
      <c r="K25948" s="2"/>
      <c r="L25948" s="2"/>
    </row>
    <row r="25949" spans="10:12">
      <c r="J25949" s="2"/>
      <c r="K25949" s="2"/>
      <c r="L25949" s="2"/>
    </row>
    <row r="25950" spans="10:12">
      <c r="J25950" s="2"/>
      <c r="K25950" s="2"/>
      <c r="L25950" s="2"/>
    </row>
    <row r="25951" spans="10:12">
      <c r="J25951" s="2"/>
      <c r="K25951" s="2"/>
      <c r="L25951" s="2"/>
    </row>
    <row r="25952" spans="10:12">
      <c r="J25952" s="2"/>
      <c r="K25952" s="2"/>
      <c r="L25952" s="2"/>
    </row>
    <row r="25953" spans="10:12">
      <c r="J25953" s="2"/>
      <c r="K25953" s="2"/>
      <c r="L25953" s="2"/>
    </row>
    <row r="25954" spans="10:12">
      <c r="J25954" s="2"/>
      <c r="K25954" s="2"/>
      <c r="L25954" s="2"/>
    </row>
    <row r="25955" spans="10:12">
      <c r="J25955" s="2"/>
      <c r="K25955" s="2"/>
      <c r="L25955" s="2"/>
    </row>
    <row r="25956" spans="10:12">
      <c r="J25956" s="2"/>
      <c r="K25956" s="2"/>
      <c r="L25956" s="2"/>
    </row>
    <row r="25957" spans="10:12">
      <c r="J25957" s="2"/>
      <c r="K25957" s="2"/>
      <c r="L25957" s="2"/>
    </row>
    <row r="25958" spans="10:12">
      <c r="J25958" s="2"/>
      <c r="K25958" s="2"/>
      <c r="L25958" s="2"/>
    </row>
    <row r="25959" spans="10:12">
      <c r="J25959" s="2"/>
      <c r="K25959" s="2"/>
      <c r="L25959" s="2"/>
    </row>
    <row r="25960" spans="10:12">
      <c r="J25960" s="2"/>
      <c r="K25960" s="2"/>
      <c r="L25960" s="2"/>
    </row>
    <row r="25961" spans="10:12">
      <c r="J25961" s="2"/>
      <c r="K25961" s="2"/>
      <c r="L25961" s="2"/>
    </row>
    <row r="25962" spans="10:12">
      <c r="J25962" s="2"/>
      <c r="K25962" s="2"/>
      <c r="L25962" s="2"/>
    </row>
    <row r="25963" spans="10:12">
      <c r="J25963" s="2"/>
      <c r="K25963" s="2"/>
      <c r="L25963" s="2"/>
    </row>
    <row r="25964" spans="10:12">
      <c r="J25964" s="2"/>
      <c r="K25964" s="2"/>
      <c r="L25964" s="2"/>
    </row>
    <row r="25965" spans="10:12">
      <c r="J25965" s="2"/>
      <c r="K25965" s="2"/>
      <c r="L25965" s="2"/>
    </row>
    <row r="25966" spans="10:12">
      <c r="J25966" s="2"/>
      <c r="K25966" s="2"/>
      <c r="L25966" s="2"/>
    </row>
    <row r="25967" spans="10:12">
      <c r="J25967" s="2"/>
      <c r="K25967" s="2"/>
      <c r="L25967" s="2"/>
    </row>
    <row r="25968" spans="10:12">
      <c r="J25968" s="2"/>
      <c r="K25968" s="2"/>
      <c r="L25968" s="2"/>
    </row>
    <row r="25969" spans="10:12">
      <c r="J25969" s="2"/>
      <c r="K25969" s="2"/>
      <c r="L25969" s="2"/>
    </row>
    <row r="25970" spans="10:12">
      <c r="J25970" s="2"/>
      <c r="K25970" s="2"/>
      <c r="L25970" s="2"/>
    </row>
    <row r="25971" spans="10:12">
      <c r="J25971" s="2"/>
      <c r="K25971" s="2"/>
      <c r="L25971" s="2"/>
    </row>
    <row r="25972" spans="10:12">
      <c r="J25972" s="2"/>
      <c r="K25972" s="2"/>
      <c r="L25972" s="2"/>
    </row>
    <row r="25973" spans="10:12">
      <c r="J25973" s="2"/>
      <c r="K25973" s="2"/>
      <c r="L25973" s="2"/>
    </row>
    <row r="25974" spans="10:12">
      <c r="J25974" s="2"/>
      <c r="K25974" s="2"/>
      <c r="L25974" s="2"/>
    </row>
    <row r="25975" spans="10:12">
      <c r="J25975" s="2"/>
      <c r="K25975" s="2"/>
      <c r="L25975" s="2"/>
    </row>
    <row r="25976" spans="10:12">
      <c r="J25976" s="2"/>
      <c r="K25976" s="2"/>
      <c r="L25976" s="2"/>
    </row>
    <row r="25977" spans="10:12">
      <c r="J25977" s="2"/>
      <c r="K25977" s="2"/>
      <c r="L25977" s="2"/>
    </row>
    <row r="25978" spans="10:12">
      <c r="J25978" s="2"/>
      <c r="K25978" s="2"/>
      <c r="L25978" s="2"/>
    </row>
    <row r="25979" spans="10:12">
      <c r="J25979" s="2"/>
      <c r="K25979" s="2"/>
      <c r="L25979" s="2"/>
    </row>
    <row r="25980" spans="10:12">
      <c r="J25980" s="2"/>
      <c r="K25980" s="2"/>
      <c r="L25980" s="2"/>
    </row>
    <row r="25981" spans="10:12">
      <c r="J25981" s="2"/>
      <c r="K25981" s="2"/>
      <c r="L25981" s="2"/>
    </row>
    <row r="25982" spans="10:12">
      <c r="J25982" s="2"/>
      <c r="K25982" s="2"/>
      <c r="L25982" s="2"/>
    </row>
    <row r="25983" spans="10:12">
      <c r="J25983" s="2"/>
      <c r="K25983" s="2"/>
      <c r="L25983" s="2"/>
    </row>
    <row r="25984" spans="10:12">
      <c r="J25984" s="2"/>
      <c r="K25984" s="2"/>
      <c r="L25984" s="2"/>
    </row>
    <row r="25985" spans="10:12">
      <c r="J25985" s="2"/>
      <c r="K25985" s="2"/>
      <c r="L25985" s="2"/>
    </row>
    <row r="25986" spans="10:12">
      <c r="J25986" s="2"/>
      <c r="K25986" s="2"/>
      <c r="L25986" s="2"/>
    </row>
    <row r="25987" spans="10:12">
      <c r="J25987" s="2"/>
      <c r="K25987" s="2"/>
      <c r="L25987" s="2"/>
    </row>
    <row r="25988" spans="10:12">
      <c r="J25988" s="2"/>
      <c r="K25988" s="2"/>
      <c r="L25988" s="2"/>
    </row>
    <row r="25989" spans="10:12">
      <c r="J25989" s="2"/>
      <c r="K25989" s="2"/>
      <c r="L25989" s="2"/>
    </row>
    <row r="25990" spans="10:12">
      <c r="J25990" s="2"/>
      <c r="K25990" s="2"/>
      <c r="L25990" s="2"/>
    </row>
    <row r="25991" spans="10:12">
      <c r="J25991" s="2"/>
      <c r="K25991" s="2"/>
      <c r="L25991" s="2"/>
    </row>
    <row r="25992" spans="10:12">
      <c r="J25992" s="2"/>
      <c r="K25992" s="2"/>
      <c r="L25992" s="2"/>
    </row>
    <row r="25993" spans="10:12">
      <c r="J25993" s="2"/>
      <c r="K25993" s="2"/>
      <c r="L25993" s="2"/>
    </row>
    <row r="25994" spans="10:12">
      <c r="J25994" s="2"/>
      <c r="K25994" s="2"/>
      <c r="L25994" s="2"/>
    </row>
    <row r="25995" spans="10:12">
      <c r="J25995" s="2"/>
      <c r="K25995" s="2"/>
      <c r="L25995" s="2"/>
    </row>
    <row r="25996" spans="10:12">
      <c r="J25996" s="2"/>
      <c r="K25996" s="2"/>
      <c r="L25996" s="2"/>
    </row>
    <row r="25997" spans="10:12">
      <c r="J25997" s="2"/>
      <c r="K25997" s="2"/>
      <c r="L25997" s="2"/>
    </row>
    <row r="25998" spans="10:12">
      <c r="J25998" s="2"/>
      <c r="K25998" s="2"/>
      <c r="L25998" s="2"/>
    </row>
    <row r="25999" spans="10:12">
      <c r="J25999" s="2"/>
      <c r="K25999" s="2"/>
      <c r="L25999" s="2"/>
    </row>
    <row r="26000" spans="10:12">
      <c r="J26000" s="2"/>
      <c r="K26000" s="2"/>
      <c r="L26000" s="2"/>
    </row>
    <row r="26001" spans="10:12">
      <c r="J26001" s="2"/>
      <c r="K26001" s="2"/>
      <c r="L26001" s="2"/>
    </row>
    <row r="26002" spans="10:12">
      <c r="J26002" s="2"/>
      <c r="K26002" s="2"/>
      <c r="L26002" s="2"/>
    </row>
    <row r="26003" spans="10:12">
      <c r="J26003" s="2"/>
      <c r="K26003" s="2"/>
      <c r="L26003" s="2"/>
    </row>
    <row r="26004" spans="10:12">
      <c r="J26004" s="2"/>
      <c r="K26004" s="2"/>
      <c r="L26004" s="2"/>
    </row>
    <row r="26005" spans="10:12">
      <c r="J26005" s="2"/>
      <c r="K26005" s="2"/>
      <c r="L26005" s="2"/>
    </row>
    <row r="26006" spans="10:12">
      <c r="J26006" s="2"/>
      <c r="K26006" s="2"/>
      <c r="L26006" s="2"/>
    </row>
    <row r="26007" spans="10:12">
      <c r="J26007" s="2"/>
      <c r="K26007" s="2"/>
      <c r="L26007" s="2"/>
    </row>
    <row r="26008" spans="10:12">
      <c r="J26008" s="2"/>
      <c r="K26008" s="2"/>
      <c r="L26008" s="2"/>
    </row>
    <row r="26009" spans="10:12">
      <c r="J26009" s="2"/>
      <c r="K26009" s="2"/>
      <c r="L26009" s="2"/>
    </row>
    <row r="26010" spans="10:12">
      <c r="J26010" s="2"/>
      <c r="K26010" s="2"/>
      <c r="L26010" s="2"/>
    </row>
    <row r="26011" spans="10:12">
      <c r="J26011" s="2"/>
      <c r="K26011" s="2"/>
      <c r="L26011" s="2"/>
    </row>
    <row r="26012" spans="10:12">
      <c r="J26012" s="2"/>
      <c r="K26012" s="2"/>
      <c r="L26012" s="2"/>
    </row>
    <row r="26013" spans="10:12">
      <c r="J26013" s="2"/>
      <c r="K26013" s="2"/>
      <c r="L26013" s="2"/>
    </row>
    <row r="26014" spans="10:12">
      <c r="J26014" s="2"/>
      <c r="K26014" s="2"/>
      <c r="L26014" s="2"/>
    </row>
    <row r="26015" spans="10:12">
      <c r="J26015" s="2"/>
      <c r="K26015" s="2"/>
      <c r="L26015" s="2"/>
    </row>
    <row r="26016" spans="10:12">
      <c r="J26016" s="2"/>
      <c r="K26016" s="2"/>
      <c r="L26016" s="2"/>
    </row>
    <row r="26017" spans="10:12">
      <c r="J26017" s="2"/>
      <c r="K26017" s="2"/>
      <c r="L26017" s="2"/>
    </row>
    <row r="26018" spans="10:12">
      <c r="J26018" s="2"/>
      <c r="K26018" s="2"/>
      <c r="L26018" s="2"/>
    </row>
    <row r="26019" spans="10:12">
      <c r="J26019" s="2"/>
      <c r="K26019" s="2"/>
      <c r="L26019" s="2"/>
    </row>
    <row r="26020" spans="10:12">
      <c r="J26020" s="2"/>
      <c r="K26020" s="2"/>
      <c r="L26020" s="2"/>
    </row>
    <row r="26021" spans="10:12">
      <c r="J26021" s="2"/>
      <c r="K26021" s="2"/>
      <c r="L26021" s="2"/>
    </row>
    <row r="26022" spans="10:12">
      <c r="J26022" s="2"/>
      <c r="K26022" s="2"/>
      <c r="L26022" s="2"/>
    </row>
    <row r="26023" spans="10:12">
      <c r="J26023" s="2"/>
      <c r="K26023" s="2"/>
      <c r="L26023" s="2"/>
    </row>
    <row r="26024" spans="10:12">
      <c r="J26024" s="2"/>
      <c r="K26024" s="2"/>
      <c r="L26024" s="2"/>
    </row>
    <row r="26025" spans="10:12">
      <c r="J26025" s="2"/>
      <c r="K26025" s="2"/>
      <c r="L26025" s="2"/>
    </row>
    <row r="26026" spans="10:12">
      <c r="J26026" s="2"/>
      <c r="K26026" s="2"/>
      <c r="L26026" s="2"/>
    </row>
    <row r="26027" spans="10:12">
      <c r="J26027" s="2"/>
      <c r="K26027" s="2"/>
      <c r="L26027" s="2"/>
    </row>
    <row r="26028" spans="10:12">
      <c r="J26028" s="2"/>
      <c r="K26028" s="2"/>
      <c r="L26028" s="2"/>
    </row>
    <row r="26029" spans="10:12">
      <c r="J26029" s="2"/>
      <c r="K26029" s="2"/>
      <c r="L26029" s="2"/>
    </row>
    <row r="26030" spans="10:12">
      <c r="J26030" s="2"/>
      <c r="K26030" s="2"/>
      <c r="L26030" s="2"/>
    </row>
    <row r="26031" spans="10:12">
      <c r="J26031" s="2"/>
      <c r="K26031" s="2"/>
      <c r="L26031" s="2"/>
    </row>
    <row r="26032" spans="10:12">
      <c r="J26032" s="2"/>
      <c r="K26032" s="2"/>
      <c r="L26032" s="2"/>
    </row>
    <row r="26033" spans="10:12">
      <c r="J26033" s="2"/>
      <c r="K26033" s="2"/>
      <c r="L26033" s="2"/>
    </row>
    <row r="26034" spans="10:12">
      <c r="J26034" s="2"/>
      <c r="K26034" s="2"/>
      <c r="L26034" s="2"/>
    </row>
    <row r="26035" spans="10:12">
      <c r="J26035" s="2"/>
      <c r="K26035" s="2"/>
      <c r="L26035" s="2"/>
    </row>
    <row r="26036" spans="10:12">
      <c r="J26036" s="2"/>
      <c r="K26036" s="2"/>
      <c r="L26036" s="2"/>
    </row>
    <row r="26037" spans="10:12">
      <c r="J26037" s="2"/>
      <c r="K26037" s="2"/>
      <c r="L26037" s="2"/>
    </row>
    <row r="26038" spans="10:12">
      <c r="J26038" s="2"/>
      <c r="K26038" s="2"/>
      <c r="L26038" s="2"/>
    </row>
    <row r="26039" spans="10:12">
      <c r="J26039" s="2"/>
      <c r="K26039" s="2"/>
      <c r="L26039" s="2"/>
    </row>
    <row r="26040" spans="10:12">
      <c r="J26040" s="2"/>
      <c r="K26040" s="2"/>
      <c r="L26040" s="2"/>
    </row>
    <row r="26041" spans="10:12">
      <c r="J26041" s="2"/>
      <c r="K26041" s="2"/>
      <c r="L26041" s="2"/>
    </row>
    <row r="26042" spans="10:12">
      <c r="J26042" s="2"/>
      <c r="K26042" s="2"/>
      <c r="L26042" s="2"/>
    </row>
    <row r="26043" spans="10:12">
      <c r="J26043" s="2"/>
      <c r="K26043" s="2"/>
      <c r="L26043" s="2"/>
    </row>
    <row r="26044" spans="10:12">
      <c r="J26044" s="2"/>
      <c r="K26044" s="2"/>
      <c r="L26044" s="2"/>
    </row>
    <row r="26045" spans="10:12">
      <c r="J26045" s="2"/>
      <c r="K26045" s="2"/>
      <c r="L26045" s="2"/>
    </row>
    <row r="26046" spans="10:12">
      <c r="J26046" s="2"/>
      <c r="K26046" s="2"/>
      <c r="L26046" s="2"/>
    </row>
    <row r="26047" spans="10:12">
      <c r="J26047" s="2"/>
      <c r="K26047" s="2"/>
      <c r="L26047" s="2"/>
    </row>
    <row r="26048" spans="10:12">
      <c r="J26048" s="2"/>
      <c r="K26048" s="2"/>
      <c r="L26048" s="2"/>
    </row>
    <row r="26049" spans="10:12">
      <c r="J26049" s="2"/>
      <c r="K26049" s="2"/>
      <c r="L26049" s="2"/>
    </row>
    <row r="26050" spans="10:12">
      <c r="J26050" s="2"/>
      <c r="K26050" s="2"/>
      <c r="L26050" s="2"/>
    </row>
    <row r="26051" spans="10:12">
      <c r="J26051" s="2"/>
      <c r="K26051" s="2"/>
      <c r="L26051" s="2"/>
    </row>
    <row r="26052" spans="10:12">
      <c r="J26052" s="2"/>
      <c r="K26052" s="2"/>
      <c r="L26052" s="2"/>
    </row>
    <row r="26053" spans="10:12">
      <c r="J26053" s="2"/>
      <c r="K26053" s="2"/>
      <c r="L26053" s="2"/>
    </row>
    <row r="26054" spans="10:12">
      <c r="J26054" s="2"/>
      <c r="K26054" s="2"/>
      <c r="L26054" s="2"/>
    </row>
    <row r="26055" spans="10:12">
      <c r="J26055" s="2"/>
      <c r="K26055" s="2"/>
      <c r="L26055" s="2"/>
    </row>
    <row r="26056" spans="10:12">
      <c r="J26056" s="2"/>
      <c r="K26056" s="2"/>
      <c r="L26056" s="2"/>
    </row>
    <row r="26057" spans="10:12">
      <c r="J26057" s="2"/>
      <c r="K26057" s="2"/>
      <c r="L26057" s="2"/>
    </row>
    <row r="26058" spans="10:12">
      <c r="J26058" s="2"/>
      <c r="K26058" s="2"/>
      <c r="L26058" s="2"/>
    </row>
    <row r="26059" spans="10:12">
      <c r="J26059" s="2"/>
      <c r="K26059" s="2"/>
      <c r="L26059" s="2"/>
    </row>
    <row r="26060" spans="10:12">
      <c r="J26060" s="2"/>
      <c r="K26060" s="2"/>
      <c r="L26060" s="2"/>
    </row>
    <row r="26061" spans="10:12">
      <c r="J26061" s="2"/>
      <c r="K26061" s="2"/>
      <c r="L26061" s="2"/>
    </row>
    <row r="26062" spans="10:12">
      <c r="J26062" s="2"/>
      <c r="K26062" s="2"/>
      <c r="L26062" s="2"/>
    </row>
    <row r="26063" spans="10:12">
      <c r="J26063" s="2"/>
      <c r="K26063" s="2"/>
      <c r="L26063" s="2"/>
    </row>
    <row r="26064" spans="10:12">
      <c r="J26064" s="2"/>
      <c r="K26064" s="2"/>
      <c r="L26064" s="2"/>
    </row>
    <row r="26065" spans="10:12">
      <c r="J26065" s="2"/>
      <c r="K26065" s="2"/>
      <c r="L26065" s="2"/>
    </row>
    <row r="26066" spans="10:12">
      <c r="J26066" s="2"/>
      <c r="K26066" s="2"/>
      <c r="L26066" s="2"/>
    </row>
    <row r="26067" spans="10:12">
      <c r="J26067" s="2"/>
      <c r="K26067" s="2"/>
      <c r="L26067" s="2"/>
    </row>
    <row r="26068" spans="10:12">
      <c r="J26068" s="2"/>
      <c r="K26068" s="2"/>
      <c r="L26068" s="2"/>
    </row>
    <row r="26069" spans="10:12">
      <c r="J26069" s="2"/>
      <c r="K26069" s="2"/>
      <c r="L26069" s="2"/>
    </row>
    <row r="26070" spans="10:12">
      <c r="J26070" s="2"/>
      <c r="K26070" s="2"/>
      <c r="L26070" s="2"/>
    </row>
    <row r="26071" spans="10:12">
      <c r="J26071" s="2"/>
      <c r="K26071" s="2"/>
      <c r="L26071" s="2"/>
    </row>
    <row r="26072" spans="10:12">
      <c r="J26072" s="2"/>
      <c r="K26072" s="2"/>
      <c r="L26072" s="2"/>
    </row>
    <row r="26073" spans="10:12">
      <c r="J26073" s="2"/>
      <c r="K26073" s="2"/>
      <c r="L26073" s="2"/>
    </row>
    <row r="26074" spans="10:12">
      <c r="J26074" s="2"/>
      <c r="K26074" s="2"/>
      <c r="L26074" s="2"/>
    </row>
    <row r="26075" spans="10:12">
      <c r="J26075" s="2"/>
      <c r="K26075" s="2"/>
      <c r="L26075" s="2"/>
    </row>
    <row r="26076" spans="10:12">
      <c r="J26076" s="2"/>
      <c r="K26076" s="2"/>
      <c r="L26076" s="2"/>
    </row>
    <row r="26077" spans="10:12">
      <c r="J26077" s="2"/>
      <c r="K26077" s="2"/>
      <c r="L26077" s="2"/>
    </row>
    <row r="26078" spans="10:12">
      <c r="J26078" s="2"/>
      <c r="K26078" s="2"/>
      <c r="L26078" s="2"/>
    </row>
    <row r="26079" spans="10:12">
      <c r="J26079" s="2"/>
      <c r="K26079" s="2"/>
      <c r="L26079" s="2"/>
    </row>
    <row r="26080" spans="10:12">
      <c r="J26080" s="2"/>
      <c r="K26080" s="2"/>
      <c r="L26080" s="2"/>
    </row>
    <row r="26081" spans="10:12">
      <c r="J26081" s="2"/>
      <c r="K26081" s="2"/>
      <c r="L26081" s="2"/>
    </row>
    <row r="26082" spans="10:12">
      <c r="J26082" s="2"/>
      <c r="K26082" s="2"/>
      <c r="L26082" s="2"/>
    </row>
    <row r="26083" spans="10:12">
      <c r="J26083" s="2"/>
      <c r="K26083" s="2"/>
      <c r="L26083" s="2"/>
    </row>
    <row r="26084" spans="10:12">
      <c r="J26084" s="2"/>
      <c r="K26084" s="2"/>
      <c r="L26084" s="2"/>
    </row>
    <row r="26085" spans="10:12">
      <c r="J26085" s="2"/>
      <c r="K26085" s="2"/>
      <c r="L26085" s="2"/>
    </row>
    <row r="26086" spans="10:12">
      <c r="J26086" s="2"/>
      <c r="K26086" s="2"/>
      <c r="L26086" s="2"/>
    </row>
    <row r="26087" spans="10:12">
      <c r="J26087" s="2"/>
      <c r="K26087" s="2"/>
      <c r="L26087" s="2"/>
    </row>
    <row r="26088" spans="10:12">
      <c r="J26088" s="2"/>
      <c r="K26088" s="2"/>
      <c r="L26088" s="2"/>
    </row>
    <row r="26089" spans="10:12">
      <c r="J26089" s="2"/>
      <c r="K26089" s="2"/>
      <c r="L26089" s="2"/>
    </row>
    <row r="26090" spans="10:12">
      <c r="J26090" s="2"/>
      <c r="K26090" s="2"/>
      <c r="L26090" s="2"/>
    </row>
    <row r="26091" spans="10:12">
      <c r="J26091" s="2"/>
      <c r="K26091" s="2"/>
      <c r="L26091" s="2"/>
    </row>
    <row r="26092" spans="10:12">
      <c r="J26092" s="2"/>
      <c r="K26092" s="2"/>
      <c r="L26092" s="2"/>
    </row>
    <row r="26093" spans="10:12">
      <c r="J26093" s="2"/>
      <c r="K26093" s="2"/>
      <c r="L26093" s="2"/>
    </row>
    <row r="26094" spans="10:12">
      <c r="J26094" s="2"/>
      <c r="K26094" s="2"/>
      <c r="L26094" s="2"/>
    </row>
    <row r="26095" spans="10:12">
      <c r="J26095" s="2"/>
      <c r="K26095" s="2"/>
      <c r="L26095" s="2"/>
    </row>
    <row r="26096" spans="10:12">
      <c r="J26096" s="2"/>
      <c r="K26096" s="2"/>
      <c r="L26096" s="2"/>
    </row>
    <row r="26097" spans="10:12">
      <c r="J26097" s="2"/>
      <c r="K26097" s="2"/>
      <c r="L26097" s="2"/>
    </row>
    <row r="26098" spans="10:12">
      <c r="J26098" s="2"/>
      <c r="K26098" s="2"/>
      <c r="L26098" s="2"/>
    </row>
    <row r="26099" spans="10:12">
      <c r="J26099" s="2"/>
      <c r="K26099" s="2"/>
      <c r="L26099" s="2"/>
    </row>
    <row r="26100" spans="10:12">
      <c r="J26100" s="2"/>
      <c r="K26100" s="2"/>
      <c r="L26100" s="2"/>
    </row>
    <row r="26101" spans="10:12">
      <c r="J26101" s="2"/>
      <c r="K26101" s="2"/>
      <c r="L26101" s="2"/>
    </row>
    <row r="26102" spans="10:12">
      <c r="J26102" s="2"/>
      <c r="K26102" s="2"/>
      <c r="L26102" s="2"/>
    </row>
    <row r="26103" spans="10:12">
      <c r="J26103" s="2"/>
      <c r="K26103" s="2"/>
      <c r="L26103" s="2"/>
    </row>
    <row r="26104" spans="10:12">
      <c r="J26104" s="2"/>
      <c r="K26104" s="2"/>
      <c r="L26104" s="2"/>
    </row>
    <row r="26105" spans="10:12">
      <c r="J26105" s="2"/>
      <c r="K26105" s="2"/>
      <c r="L26105" s="2"/>
    </row>
    <row r="26106" spans="10:12">
      <c r="J26106" s="2"/>
      <c r="K26106" s="2"/>
      <c r="L26106" s="2"/>
    </row>
    <row r="26107" spans="10:12">
      <c r="J26107" s="2"/>
      <c r="K26107" s="2"/>
      <c r="L26107" s="2"/>
    </row>
    <row r="26108" spans="10:12">
      <c r="J26108" s="2"/>
      <c r="K26108" s="2"/>
      <c r="L26108" s="2"/>
    </row>
    <row r="26109" spans="10:12">
      <c r="J26109" s="2"/>
      <c r="K26109" s="2"/>
      <c r="L26109" s="2"/>
    </row>
    <row r="26110" spans="10:12">
      <c r="J26110" s="2"/>
      <c r="K26110" s="2"/>
      <c r="L26110" s="2"/>
    </row>
    <row r="26111" spans="10:12">
      <c r="J26111" s="2"/>
      <c r="K26111" s="2"/>
      <c r="L26111" s="2"/>
    </row>
    <row r="26112" spans="10:12">
      <c r="J26112" s="2"/>
      <c r="K26112" s="2"/>
      <c r="L26112" s="2"/>
    </row>
    <row r="26113" spans="10:12">
      <c r="J26113" s="2"/>
      <c r="K26113" s="2"/>
      <c r="L26113" s="2"/>
    </row>
    <row r="26114" spans="10:12">
      <c r="J26114" s="2"/>
      <c r="K26114" s="2"/>
      <c r="L26114" s="2"/>
    </row>
    <row r="26115" spans="10:12">
      <c r="J26115" s="2"/>
      <c r="K26115" s="2"/>
      <c r="L26115" s="2"/>
    </row>
    <row r="26116" spans="10:12">
      <c r="J26116" s="2"/>
      <c r="K26116" s="2"/>
      <c r="L26116" s="2"/>
    </row>
    <row r="26117" spans="10:12">
      <c r="J26117" s="2"/>
      <c r="K26117" s="2"/>
      <c r="L26117" s="2"/>
    </row>
    <row r="26118" spans="10:12">
      <c r="J26118" s="2"/>
      <c r="K26118" s="2"/>
      <c r="L26118" s="2"/>
    </row>
    <row r="26119" spans="10:12">
      <c r="J26119" s="2"/>
      <c r="K26119" s="2"/>
      <c r="L26119" s="2"/>
    </row>
    <row r="26120" spans="10:12">
      <c r="J26120" s="2"/>
      <c r="K26120" s="2"/>
      <c r="L26120" s="2"/>
    </row>
    <row r="26121" spans="10:12">
      <c r="J26121" s="2"/>
      <c r="K26121" s="2"/>
      <c r="L26121" s="2"/>
    </row>
    <row r="26122" spans="10:12">
      <c r="J26122" s="2"/>
      <c r="K26122" s="2"/>
      <c r="L26122" s="2"/>
    </row>
    <row r="26123" spans="10:12">
      <c r="J26123" s="2"/>
      <c r="K26123" s="2"/>
      <c r="L26123" s="2"/>
    </row>
    <row r="26124" spans="10:12">
      <c r="J26124" s="2"/>
      <c r="K26124" s="2"/>
      <c r="L26124" s="2"/>
    </row>
    <row r="26125" spans="10:12">
      <c r="J26125" s="2"/>
      <c r="K26125" s="2"/>
      <c r="L26125" s="2"/>
    </row>
    <row r="26126" spans="10:12">
      <c r="J26126" s="2"/>
      <c r="K26126" s="2"/>
      <c r="L26126" s="2"/>
    </row>
    <row r="26127" spans="10:12">
      <c r="J26127" s="2"/>
      <c r="K26127" s="2"/>
      <c r="L26127" s="2"/>
    </row>
    <row r="26128" spans="10:12">
      <c r="J26128" s="2"/>
      <c r="K26128" s="2"/>
      <c r="L26128" s="2"/>
    </row>
    <row r="26129" spans="10:12">
      <c r="J26129" s="2"/>
      <c r="K26129" s="2"/>
      <c r="L26129" s="2"/>
    </row>
    <row r="26130" spans="10:12">
      <c r="J26130" s="2"/>
      <c r="K26130" s="2"/>
      <c r="L26130" s="2"/>
    </row>
    <row r="26131" spans="10:12">
      <c r="J26131" s="2"/>
      <c r="K26131" s="2"/>
      <c r="L26131" s="2"/>
    </row>
    <row r="26132" spans="10:12">
      <c r="J26132" s="2"/>
      <c r="K26132" s="2"/>
      <c r="L26132" s="2"/>
    </row>
    <row r="26133" spans="10:12">
      <c r="J26133" s="2"/>
      <c r="K26133" s="2"/>
      <c r="L26133" s="2"/>
    </row>
    <row r="26134" spans="10:12">
      <c r="J26134" s="2"/>
      <c r="K26134" s="2"/>
      <c r="L26134" s="2"/>
    </row>
    <row r="26135" spans="10:12">
      <c r="J26135" s="2"/>
      <c r="K26135" s="2"/>
      <c r="L26135" s="2"/>
    </row>
    <row r="26136" spans="10:12">
      <c r="J26136" s="2"/>
      <c r="K26136" s="2"/>
      <c r="L26136" s="2"/>
    </row>
    <row r="26137" spans="10:12">
      <c r="J26137" s="2"/>
      <c r="K26137" s="2"/>
      <c r="L26137" s="2"/>
    </row>
    <row r="26138" spans="10:12">
      <c r="J26138" s="2"/>
      <c r="K26138" s="2"/>
      <c r="L26138" s="2"/>
    </row>
    <row r="26139" spans="10:12">
      <c r="J26139" s="2"/>
      <c r="K26139" s="2"/>
      <c r="L26139" s="2"/>
    </row>
    <row r="26140" spans="10:12">
      <c r="J26140" s="2"/>
      <c r="K26140" s="2"/>
      <c r="L26140" s="2"/>
    </row>
    <row r="26141" spans="10:12">
      <c r="J26141" s="2"/>
      <c r="K26141" s="2"/>
      <c r="L26141" s="2"/>
    </row>
    <row r="26142" spans="10:12">
      <c r="J26142" s="2"/>
      <c r="K26142" s="2"/>
      <c r="L26142" s="2"/>
    </row>
    <row r="26143" spans="10:12">
      <c r="J26143" s="2"/>
      <c r="K26143" s="2"/>
      <c r="L26143" s="2"/>
    </row>
    <row r="26144" spans="10:12">
      <c r="J26144" s="2"/>
      <c r="K26144" s="2"/>
      <c r="L26144" s="2"/>
    </row>
    <row r="26145" spans="10:12">
      <c r="J26145" s="2"/>
      <c r="K26145" s="2"/>
      <c r="L26145" s="2"/>
    </row>
    <row r="26146" spans="10:12">
      <c r="J26146" s="2"/>
      <c r="K26146" s="2"/>
      <c r="L26146" s="2"/>
    </row>
    <row r="26147" spans="10:12">
      <c r="J26147" s="2"/>
      <c r="K26147" s="2"/>
      <c r="L26147" s="2"/>
    </row>
    <row r="26148" spans="10:12">
      <c r="J26148" s="2"/>
      <c r="K26148" s="2"/>
      <c r="L26148" s="2"/>
    </row>
    <row r="26149" spans="10:12">
      <c r="J26149" s="2"/>
      <c r="K26149" s="2"/>
      <c r="L26149" s="2"/>
    </row>
    <row r="26150" spans="10:12">
      <c r="J26150" s="2"/>
      <c r="K26150" s="2"/>
      <c r="L26150" s="2"/>
    </row>
    <row r="26151" spans="10:12">
      <c r="J26151" s="2"/>
      <c r="K26151" s="2"/>
      <c r="L26151" s="2"/>
    </row>
    <row r="26152" spans="10:12">
      <c r="J26152" s="2"/>
      <c r="K26152" s="2"/>
      <c r="L26152" s="2"/>
    </row>
    <row r="26153" spans="10:12">
      <c r="J26153" s="2"/>
      <c r="K26153" s="2"/>
      <c r="L26153" s="2"/>
    </row>
    <row r="26154" spans="10:12">
      <c r="J26154" s="2"/>
      <c r="K26154" s="2"/>
      <c r="L26154" s="2"/>
    </row>
    <row r="26155" spans="10:12">
      <c r="J26155" s="2"/>
      <c r="K26155" s="2"/>
      <c r="L26155" s="2"/>
    </row>
    <row r="26156" spans="10:12">
      <c r="J26156" s="2"/>
      <c r="K26156" s="2"/>
      <c r="L26156" s="2"/>
    </row>
    <row r="26157" spans="10:12">
      <c r="J26157" s="2"/>
      <c r="K26157" s="2"/>
      <c r="L26157" s="2"/>
    </row>
    <row r="26158" spans="10:12">
      <c r="J26158" s="2"/>
      <c r="K26158" s="2"/>
      <c r="L26158" s="2"/>
    </row>
    <row r="26159" spans="10:12">
      <c r="J26159" s="2"/>
      <c r="K26159" s="2"/>
      <c r="L26159" s="2"/>
    </row>
    <row r="26160" spans="10:12">
      <c r="J26160" s="2"/>
      <c r="K26160" s="2"/>
      <c r="L26160" s="2"/>
    </row>
    <row r="26161" spans="10:12">
      <c r="J26161" s="2"/>
      <c r="K26161" s="2"/>
      <c r="L26161" s="2"/>
    </row>
    <row r="26162" spans="10:12">
      <c r="J26162" s="2"/>
      <c r="K26162" s="2"/>
      <c r="L26162" s="2"/>
    </row>
    <row r="26163" spans="10:12">
      <c r="J26163" s="2"/>
      <c r="K26163" s="2"/>
      <c r="L26163" s="2"/>
    </row>
    <row r="26164" spans="10:12">
      <c r="J26164" s="2"/>
      <c r="K26164" s="2"/>
      <c r="L26164" s="2"/>
    </row>
    <row r="26165" spans="10:12">
      <c r="J26165" s="2"/>
      <c r="K26165" s="2"/>
      <c r="L26165" s="2"/>
    </row>
    <row r="26166" spans="10:12">
      <c r="J26166" s="2"/>
      <c r="K26166" s="2"/>
      <c r="L26166" s="2"/>
    </row>
    <row r="26167" spans="10:12">
      <c r="J26167" s="2"/>
      <c r="K26167" s="2"/>
      <c r="L26167" s="2"/>
    </row>
    <row r="26168" spans="10:12">
      <c r="J26168" s="2"/>
      <c r="K26168" s="2"/>
      <c r="L26168" s="2"/>
    </row>
    <row r="26169" spans="10:12">
      <c r="J26169" s="2"/>
      <c r="K26169" s="2"/>
      <c r="L26169" s="2"/>
    </row>
    <row r="26170" spans="10:12">
      <c r="J26170" s="2"/>
      <c r="K26170" s="2"/>
      <c r="L26170" s="2"/>
    </row>
    <row r="26171" spans="10:12">
      <c r="J26171" s="2"/>
      <c r="K26171" s="2"/>
      <c r="L26171" s="2"/>
    </row>
    <row r="26172" spans="10:12">
      <c r="J26172" s="2"/>
      <c r="K26172" s="2"/>
      <c r="L26172" s="2"/>
    </row>
    <row r="26173" spans="10:12">
      <c r="J26173" s="2"/>
      <c r="K26173" s="2"/>
      <c r="L26173" s="2"/>
    </row>
    <row r="26174" spans="10:12">
      <c r="J26174" s="2"/>
      <c r="K26174" s="2"/>
      <c r="L26174" s="2"/>
    </row>
    <row r="26175" spans="10:12">
      <c r="J26175" s="2"/>
      <c r="K26175" s="2"/>
      <c r="L26175" s="2"/>
    </row>
    <row r="26176" spans="10:12">
      <c r="J26176" s="2"/>
      <c r="K26176" s="2"/>
      <c r="L26176" s="2"/>
    </row>
    <row r="26177" spans="10:12">
      <c r="J26177" s="2"/>
      <c r="K26177" s="2"/>
      <c r="L26177" s="2"/>
    </row>
    <row r="26178" spans="10:12">
      <c r="J26178" s="2"/>
      <c r="K26178" s="2"/>
      <c r="L26178" s="2"/>
    </row>
    <row r="26179" spans="10:12">
      <c r="J26179" s="2"/>
      <c r="K26179" s="2"/>
      <c r="L26179" s="2"/>
    </row>
    <row r="26180" spans="10:12">
      <c r="J26180" s="2"/>
      <c r="K26180" s="2"/>
      <c r="L26180" s="2"/>
    </row>
    <row r="26181" spans="10:12">
      <c r="J26181" s="2"/>
      <c r="K26181" s="2"/>
      <c r="L26181" s="2"/>
    </row>
    <row r="26182" spans="10:12">
      <c r="J26182" s="2"/>
      <c r="K26182" s="2"/>
      <c r="L26182" s="2"/>
    </row>
    <row r="26183" spans="10:12">
      <c r="J26183" s="2"/>
      <c r="K26183" s="2"/>
      <c r="L26183" s="2"/>
    </row>
    <row r="26184" spans="10:12">
      <c r="J26184" s="2"/>
      <c r="K26184" s="2"/>
      <c r="L26184" s="2"/>
    </row>
    <row r="26185" spans="10:12">
      <c r="J26185" s="2"/>
      <c r="K26185" s="2"/>
      <c r="L26185" s="2"/>
    </row>
    <row r="26186" spans="10:12">
      <c r="J26186" s="2"/>
      <c r="K26186" s="2"/>
      <c r="L26186" s="2"/>
    </row>
    <row r="26187" spans="10:12">
      <c r="J26187" s="2"/>
      <c r="K26187" s="2"/>
      <c r="L26187" s="2"/>
    </row>
    <row r="26188" spans="10:12">
      <c r="J26188" s="2"/>
      <c r="K26188" s="2"/>
      <c r="L26188" s="2"/>
    </row>
    <row r="26189" spans="10:12">
      <c r="J26189" s="2"/>
      <c r="K26189" s="2"/>
      <c r="L26189" s="2"/>
    </row>
    <row r="26190" spans="10:12">
      <c r="J26190" s="2"/>
      <c r="K26190" s="2"/>
      <c r="L26190" s="2"/>
    </row>
    <row r="26191" spans="10:12">
      <c r="J26191" s="2"/>
      <c r="K26191" s="2"/>
      <c r="L26191" s="2"/>
    </row>
    <row r="26192" spans="10:12">
      <c r="J26192" s="2"/>
      <c r="K26192" s="2"/>
      <c r="L26192" s="2"/>
    </row>
    <row r="26193" spans="10:12">
      <c r="J26193" s="2"/>
      <c r="K26193" s="2"/>
      <c r="L26193" s="2"/>
    </row>
    <row r="26194" spans="10:12">
      <c r="J26194" s="2"/>
      <c r="K26194" s="2"/>
      <c r="L26194" s="2"/>
    </row>
    <row r="26195" spans="10:12">
      <c r="J26195" s="2"/>
      <c r="K26195" s="2"/>
      <c r="L26195" s="2"/>
    </row>
    <row r="26196" spans="10:12">
      <c r="J26196" s="2"/>
      <c r="K26196" s="2"/>
      <c r="L26196" s="2"/>
    </row>
    <row r="26197" spans="10:12">
      <c r="J26197" s="2"/>
      <c r="K26197" s="2"/>
      <c r="L26197" s="2"/>
    </row>
    <row r="26198" spans="10:12">
      <c r="J26198" s="2"/>
      <c r="K26198" s="2"/>
      <c r="L26198" s="2"/>
    </row>
    <row r="26199" spans="10:12">
      <c r="J26199" s="2"/>
      <c r="K26199" s="2"/>
      <c r="L26199" s="2"/>
    </row>
    <row r="26200" spans="10:12">
      <c r="J26200" s="2"/>
      <c r="K26200" s="2"/>
      <c r="L26200" s="2"/>
    </row>
    <row r="26201" spans="10:12">
      <c r="J26201" s="2"/>
      <c r="K26201" s="2"/>
      <c r="L26201" s="2"/>
    </row>
    <row r="26202" spans="10:12">
      <c r="J26202" s="2"/>
      <c r="K26202" s="2"/>
      <c r="L26202" s="2"/>
    </row>
    <row r="26203" spans="10:12">
      <c r="J26203" s="2"/>
      <c r="K26203" s="2"/>
      <c r="L26203" s="2"/>
    </row>
    <row r="26204" spans="10:12">
      <c r="J26204" s="2"/>
      <c r="K26204" s="2"/>
      <c r="L26204" s="2"/>
    </row>
    <row r="26205" spans="10:12">
      <c r="J26205" s="2"/>
      <c r="K26205" s="2"/>
      <c r="L26205" s="2"/>
    </row>
    <row r="26206" spans="10:12">
      <c r="J26206" s="2"/>
      <c r="K26206" s="2"/>
      <c r="L26206" s="2"/>
    </row>
    <row r="26207" spans="10:12">
      <c r="J26207" s="2"/>
      <c r="K26207" s="2"/>
      <c r="L26207" s="2"/>
    </row>
    <row r="26208" spans="10:12">
      <c r="J26208" s="2"/>
      <c r="K26208" s="2"/>
      <c r="L26208" s="2"/>
    </row>
    <row r="26209" spans="10:12">
      <c r="J26209" s="2"/>
      <c r="K26209" s="2"/>
      <c r="L26209" s="2"/>
    </row>
    <row r="26210" spans="10:12">
      <c r="J26210" s="2"/>
      <c r="K26210" s="2"/>
      <c r="L26210" s="2"/>
    </row>
    <row r="26211" spans="10:12">
      <c r="J26211" s="2"/>
      <c r="K26211" s="2"/>
      <c r="L26211" s="2"/>
    </row>
    <row r="26212" spans="10:12">
      <c r="J26212" s="2"/>
      <c r="K26212" s="2"/>
      <c r="L26212" s="2"/>
    </row>
    <row r="26213" spans="10:12">
      <c r="J26213" s="2"/>
      <c r="K26213" s="2"/>
      <c r="L26213" s="2"/>
    </row>
    <row r="26214" spans="10:12">
      <c r="J26214" s="2"/>
      <c r="K26214" s="2"/>
      <c r="L26214" s="2"/>
    </row>
    <row r="26215" spans="10:12">
      <c r="J26215" s="2"/>
      <c r="K26215" s="2"/>
      <c r="L26215" s="2"/>
    </row>
    <row r="26216" spans="10:12">
      <c r="J26216" s="2"/>
      <c r="K26216" s="2"/>
      <c r="L26216" s="2"/>
    </row>
    <row r="26217" spans="10:12">
      <c r="J26217" s="2"/>
      <c r="K26217" s="2"/>
      <c r="L26217" s="2"/>
    </row>
    <row r="26218" spans="10:12">
      <c r="J26218" s="2"/>
      <c r="K26218" s="2"/>
      <c r="L26218" s="2"/>
    </row>
    <row r="26219" spans="10:12">
      <c r="J26219" s="2"/>
      <c r="K26219" s="2"/>
      <c r="L26219" s="2"/>
    </row>
    <row r="26220" spans="10:12">
      <c r="J26220" s="2"/>
      <c r="K26220" s="2"/>
      <c r="L26220" s="2"/>
    </row>
    <row r="26221" spans="10:12">
      <c r="J26221" s="2"/>
      <c r="K26221" s="2"/>
      <c r="L26221" s="2"/>
    </row>
    <row r="26222" spans="10:12">
      <c r="J26222" s="2"/>
      <c r="K26222" s="2"/>
      <c r="L26222" s="2"/>
    </row>
    <row r="26223" spans="10:12">
      <c r="J26223" s="2"/>
      <c r="K26223" s="2"/>
      <c r="L26223" s="2"/>
    </row>
    <row r="26224" spans="10:12">
      <c r="J26224" s="2"/>
      <c r="K26224" s="2"/>
      <c r="L26224" s="2"/>
    </row>
    <row r="26225" spans="10:12">
      <c r="J26225" s="2"/>
      <c r="K26225" s="2"/>
      <c r="L26225" s="2"/>
    </row>
    <row r="26226" spans="10:12">
      <c r="J26226" s="2"/>
      <c r="K26226" s="2"/>
      <c r="L26226" s="2"/>
    </row>
    <row r="26227" spans="10:12">
      <c r="J26227" s="2"/>
      <c r="K26227" s="2"/>
      <c r="L26227" s="2"/>
    </row>
    <row r="26228" spans="10:12">
      <c r="J26228" s="2"/>
      <c r="K26228" s="2"/>
      <c r="L26228" s="2"/>
    </row>
    <row r="26229" spans="10:12">
      <c r="J26229" s="2"/>
      <c r="K26229" s="2"/>
      <c r="L26229" s="2"/>
    </row>
    <row r="26230" spans="10:12">
      <c r="J26230" s="2"/>
      <c r="K26230" s="2"/>
      <c r="L26230" s="2"/>
    </row>
    <row r="26231" spans="10:12">
      <c r="J26231" s="2"/>
      <c r="K26231" s="2"/>
      <c r="L26231" s="2"/>
    </row>
    <row r="26232" spans="10:12">
      <c r="J26232" s="2"/>
      <c r="K26232" s="2"/>
      <c r="L26232" s="2"/>
    </row>
    <row r="26233" spans="10:12">
      <c r="J26233" s="2"/>
      <c r="K26233" s="2"/>
      <c r="L26233" s="2"/>
    </row>
    <row r="26234" spans="10:12">
      <c r="J26234" s="2"/>
      <c r="K26234" s="2"/>
      <c r="L26234" s="2"/>
    </row>
    <row r="26235" spans="10:12">
      <c r="J26235" s="2"/>
      <c r="K26235" s="2"/>
      <c r="L26235" s="2"/>
    </row>
    <row r="26236" spans="10:12">
      <c r="J26236" s="2"/>
      <c r="K26236" s="2"/>
      <c r="L26236" s="2"/>
    </row>
    <row r="26237" spans="10:12">
      <c r="J26237" s="2"/>
      <c r="K26237" s="2"/>
      <c r="L26237" s="2"/>
    </row>
    <row r="26238" spans="10:12">
      <c r="J26238" s="2"/>
      <c r="K26238" s="2"/>
      <c r="L26238" s="2"/>
    </row>
    <row r="26239" spans="10:12">
      <c r="J26239" s="2"/>
      <c r="K26239" s="2"/>
      <c r="L26239" s="2"/>
    </row>
    <row r="26240" spans="10:12">
      <c r="J26240" s="2"/>
      <c r="K26240" s="2"/>
      <c r="L26240" s="2"/>
    </row>
    <row r="26241" spans="10:12">
      <c r="J26241" s="2"/>
      <c r="K26241" s="2"/>
      <c r="L26241" s="2"/>
    </row>
    <row r="26242" spans="10:12">
      <c r="J26242" s="2"/>
      <c r="K26242" s="2"/>
      <c r="L26242" s="2"/>
    </row>
    <row r="26243" spans="10:12">
      <c r="J26243" s="2"/>
      <c r="K26243" s="2"/>
      <c r="L26243" s="2"/>
    </row>
    <row r="26244" spans="10:12">
      <c r="J26244" s="2"/>
      <c r="K26244" s="2"/>
      <c r="L26244" s="2"/>
    </row>
    <row r="26245" spans="10:12">
      <c r="J26245" s="2"/>
      <c r="K26245" s="2"/>
      <c r="L26245" s="2"/>
    </row>
    <row r="26246" spans="10:12">
      <c r="J26246" s="2"/>
      <c r="K26246" s="2"/>
      <c r="L26246" s="2"/>
    </row>
    <row r="26247" spans="10:12">
      <c r="J26247" s="2"/>
      <c r="K26247" s="2"/>
      <c r="L26247" s="2"/>
    </row>
    <row r="26248" spans="10:12">
      <c r="J26248" s="2"/>
      <c r="K26248" s="2"/>
      <c r="L26248" s="2"/>
    </row>
    <row r="26249" spans="10:12">
      <c r="J26249" s="2"/>
      <c r="K26249" s="2"/>
      <c r="L26249" s="2"/>
    </row>
    <row r="26250" spans="10:12">
      <c r="J26250" s="2"/>
      <c r="K26250" s="2"/>
      <c r="L26250" s="2"/>
    </row>
    <row r="26251" spans="10:12">
      <c r="J26251" s="2"/>
      <c r="K26251" s="2"/>
      <c r="L26251" s="2"/>
    </row>
    <row r="26252" spans="10:12">
      <c r="J26252" s="2"/>
      <c r="K26252" s="2"/>
      <c r="L26252" s="2"/>
    </row>
    <row r="26253" spans="10:12">
      <c r="J26253" s="2"/>
      <c r="K26253" s="2"/>
      <c r="L26253" s="2"/>
    </row>
    <row r="26254" spans="10:12">
      <c r="J26254" s="2"/>
      <c r="K26254" s="2"/>
      <c r="L26254" s="2"/>
    </row>
    <row r="26255" spans="10:12">
      <c r="J26255" s="2"/>
      <c r="K26255" s="2"/>
      <c r="L26255" s="2"/>
    </row>
    <row r="26256" spans="10:12">
      <c r="J26256" s="2"/>
      <c r="K26256" s="2"/>
      <c r="L26256" s="2"/>
    </row>
    <row r="26257" spans="10:12">
      <c r="J26257" s="2"/>
      <c r="K26257" s="2"/>
      <c r="L26257" s="2"/>
    </row>
    <row r="26258" spans="10:12">
      <c r="J26258" s="2"/>
      <c r="K26258" s="2"/>
      <c r="L26258" s="2"/>
    </row>
    <row r="26259" spans="10:12">
      <c r="J26259" s="2"/>
      <c r="K26259" s="2"/>
      <c r="L26259" s="2"/>
    </row>
    <row r="26260" spans="10:12">
      <c r="J26260" s="2"/>
      <c r="K26260" s="2"/>
      <c r="L26260" s="2"/>
    </row>
    <row r="26261" spans="10:12">
      <c r="J26261" s="2"/>
      <c r="K26261" s="2"/>
      <c r="L26261" s="2"/>
    </row>
    <row r="26262" spans="10:12">
      <c r="J26262" s="2"/>
      <c r="K26262" s="2"/>
      <c r="L26262" s="2"/>
    </row>
    <row r="26263" spans="10:12">
      <c r="J26263" s="2"/>
      <c r="K26263" s="2"/>
      <c r="L26263" s="2"/>
    </row>
    <row r="26264" spans="10:12">
      <c r="J26264" s="2"/>
      <c r="K26264" s="2"/>
      <c r="L26264" s="2"/>
    </row>
    <row r="26265" spans="10:12">
      <c r="J26265" s="2"/>
      <c r="K26265" s="2"/>
      <c r="L26265" s="2"/>
    </row>
    <row r="26266" spans="10:12">
      <c r="J26266" s="2"/>
      <c r="K26266" s="2"/>
      <c r="L26266" s="2"/>
    </row>
    <row r="26267" spans="10:12">
      <c r="J26267" s="2"/>
      <c r="K26267" s="2"/>
      <c r="L26267" s="2"/>
    </row>
    <row r="26268" spans="10:12">
      <c r="J26268" s="2"/>
      <c r="K26268" s="2"/>
      <c r="L26268" s="2"/>
    </row>
    <row r="26269" spans="10:12">
      <c r="J26269" s="2"/>
      <c r="K26269" s="2"/>
      <c r="L26269" s="2"/>
    </row>
    <row r="26270" spans="10:12">
      <c r="J26270" s="2"/>
      <c r="K26270" s="2"/>
      <c r="L26270" s="2"/>
    </row>
    <row r="26271" spans="10:12">
      <c r="J26271" s="2"/>
      <c r="K26271" s="2"/>
      <c r="L26271" s="2"/>
    </row>
    <row r="26272" spans="10:12">
      <c r="J26272" s="2"/>
      <c r="K26272" s="2"/>
      <c r="L26272" s="2"/>
    </row>
    <row r="26273" spans="10:12">
      <c r="J26273" s="2"/>
      <c r="K26273" s="2"/>
      <c r="L26273" s="2"/>
    </row>
    <row r="26274" spans="10:12">
      <c r="J26274" s="2"/>
      <c r="K26274" s="2"/>
      <c r="L26274" s="2"/>
    </row>
    <row r="26275" spans="10:12">
      <c r="J26275" s="2"/>
      <c r="K26275" s="2"/>
      <c r="L26275" s="2"/>
    </row>
    <row r="26276" spans="10:12">
      <c r="J26276" s="2"/>
      <c r="K26276" s="2"/>
      <c r="L26276" s="2"/>
    </row>
    <row r="26277" spans="10:12">
      <c r="J26277" s="2"/>
      <c r="K26277" s="2"/>
      <c r="L26277" s="2"/>
    </row>
    <row r="26278" spans="10:12">
      <c r="J26278" s="2"/>
      <c r="K26278" s="2"/>
      <c r="L26278" s="2"/>
    </row>
    <row r="26279" spans="10:12">
      <c r="J26279" s="2"/>
      <c r="K26279" s="2"/>
      <c r="L26279" s="2"/>
    </row>
    <row r="26280" spans="10:12">
      <c r="J26280" s="2"/>
      <c r="K26280" s="2"/>
      <c r="L26280" s="2"/>
    </row>
    <row r="26281" spans="10:12">
      <c r="J26281" s="2"/>
      <c r="K26281" s="2"/>
      <c r="L26281" s="2"/>
    </row>
    <row r="26282" spans="10:12">
      <c r="J26282" s="2"/>
      <c r="K26282" s="2"/>
      <c r="L26282" s="2"/>
    </row>
    <row r="26283" spans="10:12">
      <c r="J26283" s="2"/>
      <c r="K26283" s="2"/>
      <c r="L26283" s="2"/>
    </row>
    <row r="26284" spans="10:12">
      <c r="J26284" s="2"/>
      <c r="K26284" s="2"/>
      <c r="L26284" s="2"/>
    </row>
    <row r="26285" spans="10:12">
      <c r="J26285" s="2"/>
      <c r="K26285" s="2"/>
      <c r="L26285" s="2"/>
    </row>
    <row r="26286" spans="10:12">
      <c r="J26286" s="2"/>
      <c r="K26286" s="2"/>
      <c r="L26286" s="2"/>
    </row>
    <row r="26287" spans="10:12">
      <c r="J26287" s="2"/>
      <c r="K26287" s="2"/>
      <c r="L26287" s="2"/>
    </row>
    <row r="26288" spans="10:12">
      <c r="J26288" s="2"/>
      <c r="K26288" s="2"/>
      <c r="L26288" s="2"/>
    </row>
    <row r="26289" spans="10:12">
      <c r="J26289" s="2"/>
      <c r="K26289" s="2"/>
      <c r="L26289" s="2"/>
    </row>
    <row r="26290" spans="10:12">
      <c r="J26290" s="2"/>
      <c r="K26290" s="2"/>
      <c r="L26290" s="2"/>
    </row>
    <row r="26291" spans="10:12">
      <c r="J26291" s="2"/>
      <c r="K26291" s="2"/>
      <c r="L26291" s="2"/>
    </row>
    <row r="26292" spans="10:12">
      <c r="J26292" s="2"/>
      <c r="K26292" s="2"/>
      <c r="L26292" s="2"/>
    </row>
    <row r="26293" spans="10:12">
      <c r="J26293" s="2"/>
      <c r="K26293" s="2"/>
      <c r="L26293" s="2"/>
    </row>
    <row r="26294" spans="10:12">
      <c r="J26294" s="2"/>
      <c r="K26294" s="2"/>
      <c r="L26294" s="2"/>
    </row>
    <row r="26295" spans="10:12">
      <c r="J26295" s="2"/>
      <c r="K26295" s="2"/>
      <c r="L26295" s="2"/>
    </row>
    <row r="26296" spans="10:12">
      <c r="J26296" s="2"/>
      <c r="K26296" s="2"/>
      <c r="L26296" s="2"/>
    </row>
    <row r="26297" spans="10:12">
      <c r="J26297" s="2"/>
      <c r="K26297" s="2"/>
      <c r="L26297" s="2"/>
    </row>
    <row r="26298" spans="10:12">
      <c r="J26298" s="2"/>
      <c r="K26298" s="2"/>
      <c r="L26298" s="2"/>
    </row>
    <row r="26299" spans="10:12">
      <c r="J26299" s="2"/>
      <c r="K26299" s="2"/>
      <c r="L26299" s="2"/>
    </row>
    <row r="26300" spans="10:12">
      <c r="J26300" s="2"/>
      <c r="K26300" s="2"/>
      <c r="L26300" s="2"/>
    </row>
    <row r="26301" spans="10:12">
      <c r="J26301" s="2"/>
      <c r="K26301" s="2"/>
      <c r="L26301" s="2"/>
    </row>
    <row r="26302" spans="10:12">
      <c r="J26302" s="2"/>
      <c r="K26302" s="2"/>
      <c r="L26302" s="2"/>
    </row>
    <row r="26303" spans="10:12">
      <c r="J26303" s="2"/>
      <c r="K26303" s="2"/>
      <c r="L26303" s="2"/>
    </row>
    <row r="26304" spans="10:12">
      <c r="J26304" s="2"/>
      <c r="K26304" s="2"/>
      <c r="L26304" s="2"/>
    </row>
    <row r="26305" spans="10:12">
      <c r="J26305" s="2"/>
      <c r="K26305" s="2"/>
      <c r="L26305" s="2"/>
    </row>
    <row r="26306" spans="10:12">
      <c r="J26306" s="2"/>
      <c r="K26306" s="2"/>
      <c r="L26306" s="2"/>
    </row>
    <row r="26307" spans="10:12">
      <c r="J26307" s="2"/>
      <c r="K26307" s="2"/>
      <c r="L26307" s="2"/>
    </row>
    <row r="26308" spans="10:12">
      <c r="J26308" s="2"/>
      <c r="K26308" s="2"/>
      <c r="L26308" s="2"/>
    </row>
    <row r="26309" spans="10:12">
      <c r="J26309" s="2"/>
      <c r="K26309" s="2"/>
      <c r="L26309" s="2"/>
    </row>
    <row r="26310" spans="10:12">
      <c r="J26310" s="2"/>
      <c r="K26310" s="2"/>
      <c r="L26310" s="2"/>
    </row>
    <row r="26311" spans="10:12">
      <c r="J26311" s="2"/>
      <c r="K26311" s="2"/>
      <c r="L26311" s="2"/>
    </row>
    <row r="26312" spans="10:12">
      <c r="J26312" s="2"/>
      <c r="K26312" s="2"/>
      <c r="L26312" s="2"/>
    </row>
    <row r="26313" spans="10:12">
      <c r="J26313" s="2"/>
      <c r="K26313" s="2"/>
      <c r="L26313" s="2"/>
    </row>
    <row r="26314" spans="10:12">
      <c r="J26314" s="2"/>
      <c r="K26314" s="2"/>
      <c r="L26314" s="2"/>
    </row>
    <row r="26315" spans="10:12">
      <c r="J26315" s="2"/>
      <c r="K26315" s="2"/>
      <c r="L26315" s="2"/>
    </row>
    <row r="26316" spans="10:12">
      <c r="J26316" s="2"/>
      <c r="K26316" s="2"/>
      <c r="L26316" s="2"/>
    </row>
    <row r="26317" spans="10:12">
      <c r="J26317" s="2"/>
      <c r="K26317" s="2"/>
      <c r="L26317" s="2"/>
    </row>
    <row r="26318" spans="10:12">
      <c r="J26318" s="2"/>
      <c r="K26318" s="2"/>
      <c r="L26318" s="2"/>
    </row>
    <row r="26319" spans="10:12">
      <c r="J26319" s="2"/>
      <c r="K26319" s="2"/>
      <c r="L26319" s="2"/>
    </row>
    <row r="26320" spans="10:12">
      <c r="J26320" s="2"/>
      <c r="K26320" s="2"/>
      <c r="L26320" s="2"/>
    </row>
    <row r="26321" spans="10:12">
      <c r="J26321" s="2"/>
      <c r="K26321" s="2"/>
      <c r="L26321" s="2"/>
    </row>
    <row r="26322" spans="10:12">
      <c r="J26322" s="2"/>
      <c r="K26322" s="2"/>
      <c r="L26322" s="2"/>
    </row>
    <row r="26323" spans="10:12">
      <c r="J26323" s="2"/>
      <c r="K26323" s="2"/>
      <c r="L26323" s="2"/>
    </row>
    <row r="26324" spans="10:12">
      <c r="J26324" s="2"/>
      <c r="K26324" s="2"/>
      <c r="L26324" s="2"/>
    </row>
    <row r="26325" spans="10:12">
      <c r="J26325" s="2"/>
      <c r="K26325" s="2"/>
      <c r="L26325" s="2"/>
    </row>
    <row r="26326" spans="10:12">
      <c r="J26326" s="2"/>
      <c r="K26326" s="2"/>
      <c r="L26326" s="2"/>
    </row>
    <row r="26327" spans="10:12">
      <c r="J26327" s="2"/>
      <c r="K26327" s="2"/>
      <c r="L26327" s="2"/>
    </row>
    <row r="26328" spans="10:12">
      <c r="J26328" s="2"/>
      <c r="K26328" s="2"/>
      <c r="L26328" s="2"/>
    </row>
    <row r="26329" spans="10:12">
      <c r="J26329" s="2"/>
      <c r="K26329" s="2"/>
      <c r="L26329" s="2"/>
    </row>
    <row r="26330" spans="10:12">
      <c r="J26330" s="2"/>
      <c r="K26330" s="2"/>
      <c r="L26330" s="2"/>
    </row>
    <row r="26331" spans="10:12">
      <c r="J26331" s="2"/>
      <c r="K26331" s="2"/>
      <c r="L26331" s="2"/>
    </row>
    <row r="26332" spans="10:12">
      <c r="J26332" s="2"/>
      <c r="K26332" s="2"/>
      <c r="L26332" s="2"/>
    </row>
    <row r="26333" spans="10:12">
      <c r="J26333" s="2"/>
      <c r="K26333" s="2"/>
      <c r="L26333" s="2"/>
    </row>
    <row r="26334" spans="10:12">
      <c r="J26334" s="2"/>
      <c r="K26334" s="2"/>
      <c r="L26334" s="2"/>
    </row>
    <row r="26335" spans="10:12">
      <c r="J26335" s="2"/>
      <c r="K26335" s="2"/>
      <c r="L26335" s="2"/>
    </row>
    <row r="26336" spans="10:12">
      <c r="J26336" s="2"/>
      <c r="K26336" s="2"/>
      <c r="L26336" s="2"/>
    </row>
    <row r="26337" spans="10:12">
      <c r="J26337" s="2"/>
      <c r="K26337" s="2"/>
      <c r="L26337" s="2"/>
    </row>
    <row r="26338" spans="10:12">
      <c r="J26338" s="2"/>
      <c r="K26338" s="2"/>
      <c r="L26338" s="2"/>
    </row>
    <row r="26339" spans="10:12">
      <c r="J26339" s="2"/>
      <c r="K26339" s="2"/>
      <c r="L26339" s="2"/>
    </row>
    <row r="26340" spans="10:12">
      <c r="J26340" s="2"/>
      <c r="K26340" s="2"/>
      <c r="L26340" s="2"/>
    </row>
    <row r="26341" spans="10:12">
      <c r="J26341" s="2"/>
      <c r="K26341" s="2"/>
      <c r="L26341" s="2"/>
    </row>
    <row r="26342" spans="10:12">
      <c r="J26342" s="2"/>
      <c r="K26342" s="2"/>
      <c r="L26342" s="2"/>
    </row>
    <row r="26343" spans="10:12">
      <c r="J26343" s="2"/>
      <c r="K26343" s="2"/>
      <c r="L26343" s="2"/>
    </row>
    <row r="26344" spans="10:12">
      <c r="J26344" s="2"/>
      <c r="K26344" s="2"/>
      <c r="L26344" s="2"/>
    </row>
    <row r="26345" spans="10:12">
      <c r="J26345" s="2"/>
      <c r="K26345" s="2"/>
      <c r="L26345" s="2"/>
    </row>
    <row r="26346" spans="10:12">
      <c r="J26346" s="2"/>
      <c r="K26346" s="2"/>
      <c r="L26346" s="2"/>
    </row>
    <row r="26347" spans="10:12">
      <c r="J26347" s="2"/>
      <c r="K26347" s="2"/>
      <c r="L26347" s="2"/>
    </row>
    <row r="26348" spans="10:12">
      <c r="J26348" s="2"/>
      <c r="K26348" s="2"/>
      <c r="L26348" s="2"/>
    </row>
    <row r="26349" spans="10:12">
      <c r="J26349" s="2"/>
      <c r="K26349" s="2"/>
      <c r="L26349" s="2"/>
    </row>
    <row r="26350" spans="10:12">
      <c r="J26350" s="2"/>
      <c r="K26350" s="2"/>
      <c r="L26350" s="2"/>
    </row>
    <row r="26351" spans="10:12">
      <c r="J26351" s="2"/>
      <c r="K26351" s="2"/>
      <c r="L26351" s="2"/>
    </row>
    <row r="26352" spans="10:12">
      <c r="J26352" s="2"/>
      <c r="K26352" s="2"/>
      <c r="L26352" s="2"/>
    </row>
    <row r="26353" spans="10:12">
      <c r="J26353" s="2"/>
      <c r="K26353" s="2"/>
      <c r="L26353" s="2"/>
    </row>
    <row r="26354" spans="10:12">
      <c r="J26354" s="2"/>
      <c r="K26354" s="2"/>
      <c r="L26354" s="2"/>
    </row>
    <row r="26355" spans="10:12">
      <c r="J26355" s="2"/>
      <c r="K26355" s="2"/>
      <c r="L26355" s="2"/>
    </row>
    <row r="26356" spans="10:12">
      <c r="J26356" s="2"/>
      <c r="K26356" s="2"/>
      <c r="L26356" s="2"/>
    </row>
    <row r="26357" spans="10:12">
      <c r="J26357" s="2"/>
      <c r="K26357" s="2"/>
      <c r="L26357" s="2"/>
    </row>
    <row r="26358" spans="10:12">
      <c r="J26358" s="2"/>
      <c r="K26358" s="2"/>
      <c r="L26358" s="2"/>
    </row>
    <row r="26359" spans="10:12">
      <c r="J26359" s="2"/>
      <c r="K26359" s="2"/>
      <c r="L26359" s="2"/>
    </row>
    <row r="26360" spans="10:12">
      <c r="J26360" s="2"/>
      <c r="K26360" s="2"/>
      <c r="L26360" s="2"/>
    </row>
    <row r="26361" spans="10:12">
      <c r="J26361" s="2"/>
      <c r="K26361" s="2"/>
      <c r="L26361" s="2"/>
    </row>
    <row r="26362" spans="10:12">
      <c r="J26362" s="2"/>
      <c r="K26362" s="2"/>
      <c r="L26362" s="2"/>
    </row>
    <row r="26363" spans="10:12">
      <c r="J26363" s="2"/>
      <c r="K26363" s="2"/>
      <c r="L26363" s="2"/>
    </row>
    <row r="26364" spans="10:12">
      <c r="J26364" s="2"/>
      <c r="K26364" s="2"/>
      <c r="L26364" s="2"/>
    </row>
    <row r="26365" spans="10:12">
      <c r="J26365" s="2"/>
      <c r="K26365" s="2"/>
      <c r="L26365" s="2"/>
    </row>
    <row r="26366" spans="10:12">
      <c r="J26366" s="2"/>
      <c r="K26366" s="2"/>
      <c r="L26366" s="2"/>
    </row>
    <row r="26367" spans="10:12">
      <c r="J26367" s="2"/>
      <c r="K26367" s="2"/>
      <c r="L26367" s="2"/>
    </row>
    <row r="26368" spans="10:12">
      <c r="J26368" s="2"/>
      <c r="K26368" s="2"/>
      <c r="L26368" s="2"/>
    </row>
    <row r="26369" spans="10:12">
      <c r="J26369" s="2"/>
      <c r="K26369" s="2"/>
      <c r="L26369" s="2"/>
    </row>
    <row r="26370" spans="10:12">
      <c r="J26370" s="2"/>
      <c r="K26370" s="2"/>
      <c r="L26370" s="2"/>
    </row>
    <row r="26371" spans="10:12">
      <c r="J26371" s="2"/>
      <c r="K26371" s="2"/>
      <c r="L26371" s="2"/>
    </row>
    <row r="26372" spans="10:12">
      <c r="J26372" s="2"/>
      <c r="K26372" s="2"/>
      <c r="L26372" s="2"/>
    </row>
    <row r="26373" spans="10:12">
      <c r="J26373" s="2"/>
      <c r="K26373" s="2"/>
      <c r="L26373" s="2"/>
    </row>
    <row r="26374" spans="10:12">
      <c r="J26374" s="2"/>
      <c r="K26374" s="2"/>
      <c r="L26374" s="2"/>
    </row>
    <row r="26375" spans="10:12">
      <c r="J26375" s="2"/>
      <c r="K26375" s="2"/>
      <c r="L26375" s="2"/>
    </row>
    <row r="26376" spans="10:12">
      <c r="J26376" s="2"/>
      <c r="K26376" s="2"/>
      <c r="L26376" s="2"/>
    </row>
    <row r="26377" spans="10:12">
      <c r="J26377" s="2"/>
      <c r="K26377" s="2"/>
      <c r="L26377" s="2"/>
    </row>
    <row r="26378" spans="10:12">
      <c r="J26378" s="2"/>
      <c r="K26378" s="2"/>
      <c r="L26378" s="2"/>
    </row>
    <row r="26379" spans="10:12">
      <c r="J26379" s="2"/>
      <c r="K26379" s="2"/>
      <c r="L26379" s="2"/>
    </row>
    <row r="26380" spans="10:12">
      <c r="J26380" s="2"/>
      <c r="K26380" s="2"/>
      <c r="L26380" s="2"/>
    </row>
    <row r="26381" spans="10:12">
      <c r="J26381" s="2"/>
      <c r="K26381" s="2"/>
      <c r="L26381" s="2"/>
    </row>
    <row r="26382" spans="10:12">
      <c r="J26382" s="2"/>
      <c r="K26382" s="2"/>
      <c r="L26382" s="2"/>
    </row>
    <row r="26383" spans="10:12">
      <c r="J26383" s="2"/>
      <c r="K26383" s="2"/>
      <c r="L26383" s="2"/>
    </row>
    <row r="26384" spans="10:12">
      <c r="J26384" s="2"/>
      <c r="K26384" s="2"/>
      <c r="L26384" s="2"/>
    </row>
    <row r="26385" spans="10:12">
      <c r="J26385" s="2"/>
      <c r="K26385" s="2"/>
      <c r="L26385" s="2"/>
    </row>
    <row r="26386" spans="10:12">
      <c r="J26386" s="2"/>
      <c r="K26386" s="2"/>
      <c r="L26386" s="2"/>
    </row>
    <row r="26387" spans="10:12">
      <c r="J26387" s="2"/>
      <c r="K26387" s="2"/>
      <c r="L26387" s="2"/>
    </row>
    <row r="26388" spans="10:12">
      <c r="J26388" s="2"/>
      <c r="K26388" s="2"/>
      <c r="L26388" s="2"/>
    </row>
    <row r="26389" spans="10:12">
      <c r="J26389" s="2"/>
      <c r="K26389" s="2"/>
      <c r="L26389" s="2"/>
    </row>
    <row r="26390" spans="10:12">
      <c r="J26390" s="2"/>
      <c r="K26390" s="2"/>
      <c r="L26390" s="2"/>
    </row>
    <row r="26391" spans="10:12">
      <c r="J26391" s="2"/>
      <c r="K26391" s="2"/>
      <c r="L26391" s="2"/>
    </row>
    <row r="26392" spans="10:12">
      <c r="J26392" s="2"/>
      <c r="K26392" s="2"/>
      <c r="L26392" s="2"/>
    </row>
    <row r="26393" spans="10:12">
      <c r="J26393" s="2"/>
      <c r="K26393" s="2"/>
      <c r="L26393" s="2"/>
    </row>
    <row r="26394" spans="10:12">
      <c r="J26394" s="2"/>
      <c r="K26394" s="2"/>
      <c r="L26394" s="2"/>
    </row>
    <row r="26395" spans="10:12">
      <c r="J26395" s="2"/>
      <c r="K26395" s="2"/>
      <c r="L26395" s="2"/>
    </row>
    <row r="26396" spans="10:12">
      <c r="J26396" s="2"/>
      <c r="K26396" s="2"/>
      <c r="L26396" s="2"/>
    </row>
    <row r="26397" spans="10:12">
      <c r="J26397" s="2"/>
      <c r="K26397" s="2"/>
      <c r="L26397" s="2"/>
    </row>
    <row r="26398" spans="10:12">
      <c r="J26398" s="2"/>
      <c r="K26398" s="2"/>
      <c r="L26398" s="2"/>
    </row>
    <row r="26399" spans="10:12">
      <c r="J26399" s="2"/>
      <c r="K26399" s="2"/>
      <c r="L26399" s="2"/>
    </row>
    <row r="26400" spans="10:12">
      <c r="J26400" s="2"/>
      <c r="K26400" s="2"/>
      <c r="L26400" s="2"/>
    </row>
    <row r="26401" spans="10:12">
      <c r="J26401" s="2"/>
      <c r="K26401" s="2"/>
      <c r="L26401" s="2"/>
    </row>
    <row r="26402" spans="10:12">
      <c r="J26402" s="2"/>
      <c r="K26402" s="2"/>
      <c r="L26402" s="2"/>
    </row>
    <row r="26403" spans="10:12">
      <c r="J26403" s="2"/>
      <c r="K26403" s="2"/>
      <c r="L26403" s="2"/>
    </row>
    <row r="26404" spans="10:12">
      <c r="J26404" s="2"/>
      <c r="K26404" s="2"/>
      <c r="L26404" s="2"/>
    </row>
    <row r="26405" spans="10:12">
      <c r="J26405" s="2"/>
      <c r="K26405" s="2"/>
      <c r="L26405" s="2"/>
    </row>
    <row r="26406" spans="10:12">
      <c r="J26406" s="2"/>
      <c r="K26406" s="2"/>
      <c r="L26406" s="2"/>
    </row>
    <row r="26407" spans="10:12">
      <c r="J26407" s="2"/>
      <c r="K26407" s="2"/>
      <c r="L26407" s="2"/>
    </row>
    <row r="26408" spans="10:12">
      <c r="J26408" s="2"/>
      <c r="K26408" s="2"/>
      <c r="L26408" s="2"/>
    </row>
    <row r="26409" spans="10:12">
      <c r="J26409" s="2"/>
      <c r="K26409" s="2"/>
      <c r="L26409" s="2"/>
    </row>
    <row r="26410" spans="10:12">
      <c r="J26410" s="2"/>
      <c r="K26410" s="2"/>
      <c r="L26410" s="2"/>
    </row>
    <row r="26411" spans="10:12">
      <c r="J26411" s="2"/>
      <c r="K26411" s="2"/>
      <c r="L26411" s="2"/>
    </row>
    <row r="26412" spans="10:12">
      <c r="J26412" s="2"/>
      <c r="K26412" s="2"/>
      <c r="L26412" s="2"/>
    </row>
    <row r="26413" spans="10:12">
      <c r="J26413" s="2"/>
      <c r="K26413" s="2"/>
      <c r="L26413" s="2"/>
    </row>
    <row r="26414" spans="10:12">
      <c r="J26414" s="2"/>
      <c r="K26414" s="2"/>
      <c r="L26414" s="2"/>
    </row>
    <row r="26415" spans="10:12">
      <c r="J26415" s="2"/>
      <c r="K26415" s="2"/>
      <c r="L26415" s="2"/>
    </row>
    <row r="26416" spans="10:12">
      <c r="J26416" s="2"/>
      <c r="K26416" s="2"/>
      <c r="L26416" s="2"/>
    </row>
    <row r="26417" spans="10:12">
      <c r="J26417" s="2"/>
      <c r="K26417" s="2"/>
      <c r="L26417" s="2"/>
    </row>
    <row r="26418" spans="10:12">
      <c r="J26418" s="2"/>
      <c r="K26418" s="2"/>
      <c r="L26418" s="2"/>
    </row>
    <row r="26419" spans="10:12">
      <c r="J26419" s="2"/>
      <c r="K26419" s="2"/>
      <c r="L26419" s="2"/>
    </row>
    <row r="26420" spans="10:12">
      <c r="J26420" s="2"/>
      <c r="K26420" s="2"/>
      <c r="L26420" s="2"/>
    </row>
    <row r="26421" spans="10:12">
      <c r="J26421" s="2"/>
      <c r="K26421" s="2"/>
      <c r="L26421" s="2"/>
    </row>
    <row r="26422" spans="10:12">
      <c r="J26422" s="2"/>
      <c r="K26422" s="2"/>
      <c r="L26422" s="2"/>
    </row>
    <row r="26423" spans="10:12">
      <c r="J26423" s="2"/>
      <c r="K26423" s="2"/>
      <c r="L26423" s="2"/>
    </row>
    <row r="26424" spans="10:12">
      <c r="J26424" s="2"/>
      <c r="K26424" s="2"/>
      <c r="L26424" s="2"/>
    </row>
    <row r="26425" spans="10:12">
      <c r="J26425" s="2"/>
      <c r="K26425" s="2"/>
      <c r="L26425" s="2"/>
    </row>
    <row r="26426" spans="10:12">
      <c r="J26426" s="2"/>
      <c r="K26426" s="2"/>
      <c r="L26426" s="2"/>
    </row>
    <row r="26427" spans="10:12">
      <c r="J26427" s="2"/>
      <c r="K26427" s="2"/>
      <c r="L26427" s="2"/>
    </row>
    <row r="26428" spans="10:12">
      <c r="J26428" s="2"/>
      <c r="K26428" s="2"/>
      <c r="L26428" s="2"/>
    </row>
    <row r="26429" spans="10:12">
      <c r="J26429" s="2"/>
      <c r="K26429" s="2"/>
      <c r="L26429" s="2"/>
    </row>
    <row r="26430" spans="10:12">
      <c r="J26430" s="2"/>
      <c r="K26430" s="2"/>
      <c r="L26430" s="2"/>
    </row>
    <row r="26431" spans="10:12">
      <c r="J26431" s="2"/>
      <c r="K26431" s="2"/>
      <c r="L26431" s="2"/>
    </row>
    <row r="26432" spans="10:12">
      <c r="J26432" s="2"/>
      <c r="K26432" s="2"/>
      <c r="L26432" s="2"/>
    </row>
    <row r="26433" spans="10:12">
      <c r="J26433" s="2"/>
      <c r="K26433" s="2"/>
      <c r="L26433" s="2"/>
    </row>
    <row r="26434" spans="10:12">
      <c r="J26434" s="2"/>
      <c r="K26434" s="2"/>
      <c r="L26434" s="2"/>
    </row>
    <row r="26435" spans="10:12">
      <c r="J26435" s="2"/>
      <c r="K26435" s="2"/>
      <c r="L26435" s="2"/>
    </row>
    <row r="26436" spans="10:12">
      <c r="J26436" s="2"/>
      <c r="K26436" s="2"/>
      <c r="L26436" s="2"/>
    </row>
    <row r="26437" spans="10:12">
      <c r="J26437" s="2"/>
      <c r="K26437" s="2"/>
      <c r="L26437" s="2"/>
    </row>
    <row r="26438" spans="10:12">
      <c r="J26438" s="2"/>
      <c r="K26438" s="2"/>
      <c r="L26438" s="2"/>
    </row>
    <row r="26439" spans="10:12">
      <c r="J26439" s="2"/>
      <c r="K26439" s="2"/>
      <c r="L26439" s="2"/>
    </row>
    <row r="26440" spans="10:12">
      <c r="J26440" s="2"/>
      <c r="K26440" s="2"/>
      <c r="L26440" s="2"/>
    </row>
    <row r="26441" spans="10:12">
      <c r="J26441" s="2"/>
      <c r="K26441" s="2"/>
      <c r="L26441" s="2"/>
    </row>
    <row r="26442" spans="10:12">
      <c r="J26442" s="2"/>
      <c r="K26442" s="2"/>
      <c r="L26442" s="2"/>
    </row>
    <row r="26443" spans="10:12">
      <c r="J26443" s="2"/>
      <c r="K26443" s="2"/>
      <c r="L26443" s="2"/>
    </row>
    <row r="26444" spans="10:12">
      <c r="J26444" s="2"/>
      <c r="K26444" s="2"/>
      <c r="L26444" s="2"/>
    </row>
    <row r="26445" spans="10:12">
      <c r="J26445" s="2"/>
      <c r="K26445" s="2"/>
      <c r="L26445" s="2"/>
    </row>
    <row r="26446" spans="10:12">
      <c r="J26446" s="2"/>
      <c r="K26446" s="2"/>
      <c r="L26446" s="2"/>
    </row>
    <row r="26447" spans="10:12">
      <c r="J26447" s="2"/>
      <c r="K26447" s="2"/>
      <c r="L26447" s="2"/>
    </row>
    <row r="26448" spans="10:12">
      <c r="J26448" s="2"/>
      <c r="K26448" s="2"/>
      <c r="L26448" s="2"/>
    </row>
    <row r="26449" spans="10:12">
      <c r="J26449" s="2"/>
      <c r="K26449" s="2"/>
      <c r="L26449" s="2"/>
    </row>
    <row r="26450" spans="10:12">
      <c r="J26450" s="2"/>
      <c r="K26450" s="2"/>
      <c r="L26450" s="2"/>
    </row>
    <row r="26451" spans="10:12">
      <c r="J26451" s="2"/>
      <c r="K26451" s="2"/>
      <c r="L26451" s="2"/>
    </row>
    <row r="26452" spans="10:12">
      <c r="J26452" s="2"/>
      <c r="K26452" s="2"/>
      <c r="L26452" s="2"/>
    </row>
    <row r="26453" spans="10:12">
      <c r="J26453" s="2"/>
      <c r="K26453" s="2"/>
      <c r="L26453" s="2"/>
    </row>
    <row r="26454" spans="10:12">
      <c r="J26454" s="2"/>
      <c r="K26454" s="2"/>
      <c r="L26454" s="2"/>
    </row>
    <row r="26455" spans="10:12">
      <c r="J26455" s="2"/>
      <c r="K26455" s="2"/>
      <c r="L26455" s="2"/>
    </row>
    <row r="26456" spans="10:12">
      <c r="J26456" s="2"/>
      <c r="K26456" s="2"/>
      <c r="L26456" s="2"/>
    </row>
    <row r="26457" spans="10:12">
      <c r="J26457" s="2"/>
      <c r="K26457" s="2"/>
      <c r="L26457" s="2"/>
    </row>
    <row r="26458" spans="10:12">
      <c r="J26458" s="2"/>
      <c r="K26458" s="2"/>
      <c r="L26458" s="2"/>
    </row>
    <row r="26459" spans="10:12">
      <c r="J26459" s="2"/>
      <c r="K26459" s="2"/>
      <c r="L26459" s="2"/>
    </row>
    <row r="26460" spans="10:12">
      <c r="J26460" s="2"/>
      <c r="K26460" s="2"/>
      <c r="L26460" s="2"/>
    </row>
    <row r="26461" spans="10:12">
      <c r="J26461" s="2"/>
      <c r="K26461" s="2"/>
      <c r="L26461" s="2"/>
    </row>
    <row r="26462" spans="10:12">
      <c r="J26462" s="2"/>
      <c r="K26462" s="2"/>
      <c r="L26462" s="2"/>
    </row>
    <row r="26463" spans="10:12">
      <c r="J26463" s="2"/>
      <c r="K26463" s="2"/>
      <c r="L26463" s="2"/>
    </row>
    <row r="26464" spans="10:12">
      <c r="J26464" s="2"/>
      <c r="K26464" s="2"/>
      <c r="L26464" s="2"/>
    </row>
    <row r="26465" spans="10:12">
      <c r="J26465" s="2"/>
      <c r="K26465" s="2"/>
      <c r="L26465" s="2"/>
    </row>
    <row r="26466" spans="10:12">
      <c r="J26466" s="2"/>
      <c r="K26466" s="2"/>
      <c r="L26466" s="2"/>
    </row>
    <row r="26467" spans="10:12">
      <c r="J26467" s="2"/>
      <c r="K26467" s="2"/>
      <c r="L26467" s="2"/>
    </row>
    <row r="26468" spans="10:12">
      <c r="J26468" s="2"/>
      <c r="K26468" s="2"/>
      <c r="L26468" s="2"/>
    </row>
    <row r="26469" spans="10:12">
      <c r="J26469" s="2"/>
      <c r="K26469" s="2"/>
      <c r="L26469" s="2"/>
    </row>
    <row r="26470" spans="10:12">
      <c r="J26470" s="2"/>
      <c r="K26470" s="2"/>
      <c r="L26470" s="2"/>
    </row>
    <row r="26471" spans="10:12">
      <c r="J26471" s="2"/>
      <c r="K26471" s="2"/>
      <c r="L26471" s="2"/>
    </row>
    <row r="26472" spans="10:12">
      <c r="J26472" s="2"/>
      <c r="K26472" s="2"/>
      <c r="L26472" s="2"/>
    </row>
    <row r="26473" spans="10:12">
      <c r="J26473" s="2"/>
      <c r="K26473" s="2"/>
      <c r="L26473" s="2"/>
    </row>
    <row r="26474" spans="10:12">
      <c r="J26474" s="2"/>
      <c r="K26474" s="2"/>
      <c r="L26474" s="2"/>
    </row>
    <row r="26475" spans="10:12">
      <c r="J26475" s="2"/>
      <c r="K26475" s="2"/>
      <c r="L26475" s="2"/>
    </row>
    <row r="26476" spans="10:12">
      <c r="J26476" s="2"/>
      <c r="K26476" s="2"/>
      <c r="L26476" s="2"/>
    </row>
    <row r="26477" spans="10:12">
      <c r="J26477" s="2"/>
      <c r="K26477" s="2"/>
      <c r="L26477" s="2"/>
    </row>
    <row r="26478" spans="10:12">
      <c r="J26478" s="2"/>
      <c r="K26478" s="2"/>
      <c r="L26478" s="2"/>
    </row>
    <row r="26479" spans="10:12">
      <c r="J26479" s="2"/>
      <c r="K26479" s="2"/>
      <c r="L26479" s="2"/>
    </row>
    <row r="26480" spans="10:12">
      <c r="J26480" s="2"/>
      <c r="K26480" s="2"/>
      <c r="L26480" s="2"/>
    </row>
    <row r="26481" spans="10:12">
      <c r="J26481" s="2"/>
      <c r="K26481" s="2"/>
      <c r="L26481" s="2"/>
    </row>
    <row r="26482" spans="10:12">
      <c r="J26482" s="2"/>
      <c r="K26482" s="2"/>
      <c r="L26482" s="2"/>
    </row>
    <row r="26483" spans="10:12">
      <c r="J26483" s="2"/>
      <c r="K26483" s="2"/>
      <c r="L26483" s="2"/>
    </row>
    <row r="26484" spans="10:12">
      <c r="J26484" s="2"/>
      <c r="K26484" s="2"/>
      <c r="L26484" s="2"/>
    </row>
    <row r="26485" spans="10:12">
      <c r="J26485" s="2"/>
      <c r="K26485" s="2"/>
      <c r="L26485" s="2"/>
    </row>
    <row r="26486" spans="10:12">
      <c r="J26486" s="2"/>
      <c r="K26486" s="2"/>
      <c r="L26486" s="2"/>
    </row>
    <row r="26487" spans="10:12">
      <c r="J26487" s="2"/>
      <c r="K26487" s="2"/>
      <c r="L26487" s="2"/>
    </row>
    <row r="26488" spans="10:12">
      <c r="J26488" s="2"/>
      <c r="K26488" s="2"/>
      <c r="L26488" s="2"/>
    </row>
    <row r="26489" spans="10:12">
      <c r="J26489" s="2"/>
      <c r="K26489" s="2"/>
      <c r="L26489" s="2"/>
    </row>
    <row r="26490" spans="10:12">
      <c r="J26490" s="2"/>
      <c r="K26490" s="2"/>
      <c r="L26490" s="2"/>
    </row>
    <row r="26491" spans="10:12">
      <c r="J26491" s="2"/>
      <c r="K26491" s="2"/>
      <c r="L26491" s="2"/>
    </row>
    <row r="26492" spans="10:12">
      <c r="J26492" s="2"/>
      <c r="K26492" s="2"/>
      <c r="L26492" s="2"/>
    </row>
    <row r="26493" spans="10:12">
      <c r="J26493" s="2"/>
      <c r="K26493" s="2"/>
      <c r="L26493" s="2"/>
    </row>
    <row r="26494" spans="10:12">
      <c r="J26494" s="2"/>
      <c r="K26494" s="2"/>
      <c r="L26494" s="2"/>
    </row>
    <row r="26495" spans="10:12">
      <c r="J26495" s="2"/>
      <c r="K26495" s="2"/>
      <c r="L26495" s="2"/>
    </row>
    <row r="26496" spans="10:12">
      <c r="J26496" s="2"/>
      <c r="K26496" s="2"/>
      <c r="L26496" s="2"/>
    </row>
    <row r="26497" spans="10:12">
      <c r="J26497" s="2"/>
      <c r="K26497" s="2"/>
      <c r="L26497" s="2"/>
    </row>
    <row r="26498" spans="10:12">
      <c r="J26498" s="2"/>
      <c r="K26498" s="2"/>
      <c r="L26498" s="2"/>
    </row>
    <row r="26499" spans="10:12">
      <c r="J26499" s="2"/>
      <c r="K26499" s="2"/>
      <c r="L26499" s="2"/>
    </row>
    <row r="26500" spans="10:12">
      <c r="J26500" s="2"/>
      <c r="K26500" s="2"/>
      <c r="L26500" s="2"/>
    </row>
    <row r="26501" spans="10:12">
      <c r="J26501" s="2"/>
      <c r="K26501" s="2"/>
      <c r="L26501" s="2"/>
    </row>
    <row r="26502" spans="10:12">
      <c r="J26502" s="2"/>
      <c r="K26502" s="2"/>
      <c r="L26502" s="2"/>
    </row>
    <row r="26503" spans="10:12">
      <c r="J26503" s="2"/>
      <c r="K26503" s="2"/>
      <c r="L26503" s="2"/>
    </row>
    <row r="26504" spans="10:12">
      <c r="J26504" s="2"/>
      <c r="K26504" s="2"/>
      <c r="L26504" s="2"/>
    </row>
    <row r="26505" spans="10:12">
      <c r="J26505" s="2"/>
      <c r="K26505" s="2"/>
      <c r="L26505" s="2"/>
    </row>
    <row r="26506" spans="10:12">
      <c r="J26506" s="2"/>
      <c r="K26506" s="2"/>
      <c r="L26506" s="2"/>
    </row>
    <row r="26507" spans="10:12">
      <c r="J26507" s="2"/>
      <c r="K26507" s="2"/>
      <c r="L26507" s="2"/>
    </row>
    <row r="26508" spans="10:12">
      <c r="J26508" s="2"/>
      <c r="K26508" s="2"/>
      <c r="L26508" s="2"/>
    </row>
    <row r="26509" spans="10:12">
      <c r="J26509" s="2"/>
      <c r="K26509" s="2"/>
      <c r="L26509" s="2"/>
    </row>
    <row r="26510" spans="10:12">
      <c r="J26510" s="2"/>
      <c r="K26510" s="2"/>
      <c r="L26510" s="2"/>
    </row>
    <row r="26511" spans="10:12">
      <c r="J26511" s="2"/>
      <c r="K26511" s="2"/>
      <c r="L26511" s="2"/>
    </row>
    <row r="26512" spans="10:12">
      <c r="J26512" s="2"/>
      <c r="K26512" s="2"/>
      <c r="L26512" s="2"/>
    </row>
    <row r="26513" spans="10:12">
      <c r="J26513" s="2"/>
      <c r="K26513" s="2"/>
      <c r="L26513" s="2"/>
    </row>
    <row r="26514" spans="10:12">
      <c r="J26514" s="2"/>
      <c r="K26514" s="2"/>
      <c r="L26514" s="2"/>
    </row>
    <row r="26515" spans="10:12">
      <c r="J26515" s="2"/>
      <c r="K26515" s="2"/>
      <c r="L26515" s="2"/>
    </row>
    <row r="26516" spans="10:12">
      <c r="J26516" s="2"/>
      <c r="K26516" s="2"/>
      <c r="L26516" s="2"/>
    </row>
    <row r="26517" spans="10:12">
      <c r="J26517" s="2"/>
      <c r="K26517" s="2"/>
      <c r="L26517" s="2"/>
    </row>
    <row r="26518" spans="10:12">
      <c r="J26518" s="2"/>
      <c r="K26518" s="2"/>
      <c r="L26518" s="2"/>
    </row>
    <row r="26519" spans="10:12">
      <c r="J26519" s="2"/>
      <c r="K26519" s="2"/>
      <c r="L26519" s="2"/>
    </row>
    <row r="26520" spans="10:12">
      <c r="J26520" s="2"/>
      <c r="K26520" s="2"/>
      <c r="L26520" s="2"/>
    </row>
    <row r="26521" spans="10:12">
      <c r="J26521" s="2"/>
      <c r="K26521" s="2"/>
      <c r="L26521" s="2"/>
    </row>
    <row r="26522" spans="10:12">
      <c r="J26522" s="2"/>
      <c r="K26522" s="2"/>
      <c r="L26522" s="2"/>
    </row>
    <row r="26523" spans="10:12">
      <c r="J26523" s="2"/>
      <c r="K26523" s="2"/>
      <c r="L26523" s="2"/>
    </row>
    <row r="26524" spans="10:12">
      <c r="J26524" s="2"/>
      <c r="K26524" s="2"/>
      <c r="L26524" s="2"/>
    </row>
    <row r="26525" spans="10:12">
      <c r="J26525" s="2"/>
      <c r="K26525" s="2"/>
      <c r="L26525" s="2"/>
    </row>
    <row r="26526" spans="10:12">
      <c r="J26526" s="2"/>
      <c r="K26526" s="2"/>
      <c r="L26526" s="2"/>
    </row>
    <row r="26527" spans="10:12">
      <c r="J26527" s="2"/>
      <c r="K26527" s="2"/>
      <c r="L26527" s="2"/>
    </row>
    <row r="26528" spans="10:12">
      <c r="J26528" s="2"/>
      <c r="K26528" s="2"/>
      <c r="L26528" s="2"/>
    </row>
    <row r="26529" spans="10:12">
      <c r="J26529" s="2"/>
      <c r="K26529" s="2"/>
      <c r="L26529" s="2"/>
    </row>
    <row r="26530" spans="10:12">
      <c r="J26530" s="2"/>
      <c r="K26530" s="2"/>
      <c r="L26530" s="2"/>
    </row>
    <row r="26531" spans="10:12">
      <c r="J26531" s="2"/>
      <c r="K26531" s="2"/>
      <c r="L26531" s="2"/>
    </row>
    <row r="26532" spans="10:12">
      <c r="J26532" s="2"/>
      <c r="K26532" s="2"/>
      <c r="L26532" s="2"/>
    </row>
    <row r="26533" spans="10:12">
      <c r="J26533" s="2"/>
      <c r="K26533" s="2"/>
      <c r="L26533" s="2"/>
    </row>
    <row r="26534" spans="10:12">
      <c r="J26534" s="2"/>
      <c r="K26534" s="2"/>
      <c r="L26534" s="2"/>
    </row>
    <row r="26535" spans="10:12">
      <c r="J26535" s="2"/>
      <c r="K26535" s="2"/>
      <c r="L26535" s="2"/>
    </row>
    <row r="26536" spans="10:12">
      <c r="J26536" s="2"/>
      <c r="K26536" s="2"/>
      <c r="L26536" s="2"/>
    </row>
    <row r="26537" spans="10:12">
      <c r="J26537" s="2"/>
      <c r="K26537" s="2"/>
      <c r="L26537" s="2"/>
    </row>
    <row r="26538" spans="10:12">
      <c r="J26538" s="2"/>
      <c r="K26538" s="2"/>
      <c r="L26538" s="2"/>
    </row>
    <row r="26539" spans="10:12">
      <c r="J26539" s="2"/>
      <c r="K26539" s="2"/>
      <c r="L26539" s="2"/>
    </row>
    <row r="26540" spans="10:12">
      <c r="J26540" s="2"/>
      <c r="K26540" s="2"/>
      <c r="L26540" s="2"/>
    </row>
    <row r="26541" spans="10:12">
      <c r="J26541" s="2"/>
      <c r="K26541" s="2"/>
      <c r="L26541" s="2"/>
    </row>
    <row r="26542" spans="10:12">
      <c r="J26542" s="2"/>
      <c r="K26542" s="2"/>
      <c r="L26542" s="2"/>
    </row>
    <row r="26543" spans="10:12">
      <c r="J26543" s="2"/>
      <c r="K26543" s="2"/>
      <c r="L26543" s="2"/>
    </row>
    <row r="26544" spans="10:12">
      <c r="J26544" s="2"/>
      <c r="K26544" s="2"/>
      <c r="L26544" s="2"/>
    </row>
    <row r="26545" spans="10:12">
      <c r="J26545" s="2"/>
      <c r="K26545" s="2"/>
      <c r="L26545" s="2"/>
    </row>
    <row r="26546" spans="10:12">
      <c r="J26546" s="2"/>
      <c r="K26546" s="2"/>
      <c r="L26546" s="2"/>
    </row>
    <row r="26547" spans="10:12">
      <c r="J26547" s="2"/>
      <c r="K26547" s="2"/>
      <c r="L26547" s="2"/>
    </row>
    <row r="26548" spans="10:12">
      <c r="J26548" s="2"/>
      <c r="K26548" s="2"/>
      <c r="L26548" s="2"/>
    </row>
    <row r="26549" spans="10:12">
      <c r="J26549" s="2"/>
      <c r="K26549" s="2"/>
      <c r="L26549" s="2"/>
    </row>
    <row r="26550" spans="10:12">
      <c r="J26550" s="2"/>
      <c r="K26550" s="2"/>
      <c r="L26550" s="2"/>
    </row>
    <row r="26551" spans="10:12">
      <c r="J26551" s="2"/>
      <c r="K26551" s="2"/>
      <c r="L26551" s="2"/>
    </row>
    <row r="26552" spans="10:12">
      <c r="J26552" s="2"/>
      <c r="K26552" s="2"/>
      <c r="L26552" s="2"/>
    </row>
    <row r="26553" spans="10:12">
      <c r="J26553" s="2"/>
      <c r="K26553" s="2"/>
      <c r="L26553" s="2"/>
    </row>
    <row r="26554" spans="10:12">
      <c r="J26554" s="2"/>
      <c r="K26554" s="2"/>
      <c r="L26554" s="2"/>
    </row>
    <row r="26555" spans="10:12">
      <c r="J26555" s="2"/>
      <c r="K26555" s="2"/>
      <c r="L26555" s="2"/>
    </row>
    <row r="26556" spans="10:12">
      <c r="J26556" s="2"/>
      <c r="K26556" s="2"/>
      <c r="L26556" s="2"/>
    </row>
    <row r="26557" spans="10:12">
      <c r="J26557" s="2"/>
      <c r="K26557" s="2"/>
      <c r="L26557" s="2"/>
    </row>
    <row r="26558" spans="10:12">
      <c r="J26558" s="2"/>
      <c r="K26558" s="2"/>
      <c r="L26558" s="2"/>
    </row>
    <row r="26559" spans="10:12">
      <c r="J26559" s="2"/>
      <c r="K26559" s="2"/>
      <c r="L26559" s="2"/>
    </row>
    <row r="26560" spans="10:12">
      <c r="J26560" s="2"/>
      <c r="K26560" s="2"/>
      <c r="L26560" s="2"/>
    </row>
    <row r="26561" spans="10:12">
      <c r="J26561" s="2"/>
      <c r="K26561" s="2"/>
      <c r="L26561" s="2"/>
    </row>
    <row r="26562" spans="10:12">
      <c r="J26562" s="2"/>
      <c r="K26562" s="2"/>
      <c r="L26562" s="2"/>
    </row>
    <row r="26563" spans="10:12">
      <c r="J26563" s="2"/>
      <c r="K26563" s="2"/>
      <c r="L26563" s="2"/>
    </row>
    <row r="26564" spans="10:12">
      <c r="J26564" s="2"/>
      <c r="K26564" s="2"/>
      <c r="L26564" s="2"/>
    </row>
    <row r="26565" spans="10:12">
      <c r="J26565" s="2"/>
      <c r="K26565" s="2"/>
      <c r="L26565" s="2"/>
    </row>
    <row r="26566" spans="10:12">
      <c r="J26566" s="2"/>
      <c r="K26566" s="2"/>
      <c r="L26566" s="2"/>
    </row>
    <row r="26567" spans="10:12">
      <c r="J26567" s="2"/>
      <c r="K26567" s="2"/>
      <c r="L26567" s="2"/>
    </row>
    <row r="26568" spans="10:12">
      <c r="J26568" s="2"/>
      <c r="K26568" s="2"/>
      <c r="L26568" s="2"/>
    </row>
    <row r="26569" spans="10:12">
      <c r="J26569" s="2"/>
      <c r="K26569" s="2"/>
      <c r="L26569" s="2"/>
    </row>
    <row r="26570" spans="10:12">
      <c r="J26570" s="2"/>
      <c r="K26570" s="2"/>
      <c r="L26570" s="2"/>
    </row>
    <row r="26571" spans="10:12">
      <c r="J26571" s="2"/>
      <c r="K26571" s="2"/>
      <c r="L26571" s="2"/>
    </row>
    <row r="26572" spans="10:12">
      <c r="J26572" s="2"/>
      <c r="K26572" s="2"/>
      <c r="L26572" s="2"/>
    </row>
    <row r="26573" spans="10:12">
      <c r="J26573" s="2"/>
      <c r="K26573" s="2"/>
      <c r="L26573" s="2"/>
    </row>
    <row r="26574" spans="10:12">
      <c r="J26574" s="2"/>
      <c r="K26574" s="2"/>
      <c r="L26574" s="2"/>
    </row>
    <row r="26575" spans="10:12">
      <c r="J26575" s="2"/>
      <c r="K26575" s="2"/>
      <c r="L26575" s="2"/>
    </row>
    <row r="26576" spans="10:12">
      <c r="J26576" s="2"/>
      <c r="K26576" s="2"/>
      <c r="L26576" s="2"/>
    </row>
    <row r="26577" spans="10:12">
      <c r="J26577" s="2"/>
      <c r="K26577" s="2"/>
      <c r="L26577" s="2"/>
    </row>
    <row r="26578" spans="10:12">
      <c r="J26578" s="2"/>
      <c r="K26578" s="2"/>
      <c r="L26578" s="2"/>
    </row>
    <row r="26579" spans="10:12">
      <c r="J26579" s="2"/>
      <c r="K26579" s="2"/>
      <c r="L26579" s="2"/>
    </row>
    <row r="26580" spans="10:12">
      <c r="J26580" s="2"/>
      <c r="K26580" s="2"/>
      <c r="L26580" s="2"/>
    </row>
    <row r="26581" spans="10:12">
      <c r="J26581" s="2"/>
      <c r="K26581" s="2"/>
      <c r="L26581" s="2"/>
    </row>
    <row r="26582" spans="10:12">
      <c r="J26582" s="2"/>
      <c r="K26582" s="2"/>
      <c r="L26582" s="2"/>
    </row>
    <row r="26583" spans="10:12">
      <c r="J26583" s="2"/>
      <c r="K26583" s="2"/>
      <c r="L26583" s="2"/>
    </row>
    <row r="26584" spans="10:12">
      <c r="J26584" s="2"/>
      <c r="K26584" s="2"/>
      <c r="L26584" s="2"/>
    </row>
    <row r="26585" spans="10:12">
      <c r="J26585" s="2"/>
      <c r="K26585" s="2"/>
      <c r="L26585" s="2"/>
    </row>
    <row r="26586" spans="10:12">
      <c r="J26586" s="2"/>
      <c r="K26586" s="2"/>
      <c r="L26586" s="2"/>
    </row>
    <row r="26587" spans="10:12">
      <c r="J26587" s="2"/>
      <c r="K26587" s="2"/>
      <c r="L26587" s="2"/>
    </row>
    <row r="26588" spans="10:12">
      <c r="J26588" s="2"/>
      <c r="K26588" s="2"/>
      <c r="L26588" s="2"/>
    </row>
    <row r="26589" spans="10:12">
      <c r="J26589" s="2"/>
      <c r="K26589" s="2"/>
      <c r="L26589" s="2"/>
    </row>
    <row r="26590" spans="10:12">
      <c r="J26590" s="2"/>
      <c r="K26590" s="2"/>
      <c r="L26590" s="2"/>
    </row>
    <row r="26591" spans="10:12">
      <c r="J26591" s="2"/>
      <c r="K26591" s="2"/>
      <c r="L26591" s="2"/>
    </row>
    <row r="26592" spans="10:12">
      <c r="J26592" s="2"/>
      <c r="K26592" s="2"/>
      <c r="L26592" s="2"/>
    </row>
    <row r="26593" spans="10:12">
      <c r="J26593" s="2"/>
      <c r="K26593" s="2"/>
      <c r="L26593" s="2"/>
    </row>
    <row r="26594" spans="10:12">
      <c r="J26594" s="2"/>
      <c r="K26594" s="2"/>
      <c r="L26594" s="2"/>
    </row>
    <row r="26595" spans="10:12">
      <c r="J26595" s="2"/>
      <c r="K26595" s="2"/>
      <c r="L26595" s="2"/>
    </row>
    <row r="26596" spans="10:12">
      <c r="J26596" s="2"/>
      <c r="K26596" s="2"/>
      <c r="L26596" s="2"/>
    </row>
    <row r="26597" spans="10:12">
      <c r="J26597" s="2"/>
      <c r="K26597" s="2"/>
      <c r="L26597" s="2"/>
    </row>
    <row r="26598" spans="10:12">
      <c r="J26598" s="2"/>
      <c r="K26598" s="2"/>
      <c r="L26598" s="2"/>
    </row>
    <row r="26599" spans="10:12">
      <c r="J26599" s="2"/>
      <c r="K26599" s="2"/>
      <c r="L26599" s="2"/>
    </row>
    <row r="26600" spans="10:12">
      <c r="J26600" s="2"/>
      <c r="K26600" s="2"/>
      <c r="L26600" s="2"/>
    </row>
    <row r="26601" spans="10:12">
      <c r="J26601" s="2"/>
      <c r="K26601" s="2"/>
      <c r="L26601" s="2"/>
    </row>
    <row r="26602" spans="10:12">
      <c r="J26602" s="2"/>
      <c r="K26602" s="2"/>
      <c r="L26602" s="2"/>
    </row>
    <row r="26603" spans="10:12">
      <c r="J26603" s="2"/>
      <c r="K26603" s="2"/>
      <c r="L26603" s="2"/>
    </row>
    <row r="26604" spans="10:12">
      <c r="J26604" s="2"/>
      <c r="K26604" s="2"/>
      <c r="L26604" s="2"/>
    </row>
    <row r="26605" spans="10:12">
      <c r="J26605" s="2"/>
      <c r="K26605" s="2"/>
      <c r="L26605" s="2"/>
    </row>
    <row r="26606" spans="10:12">
      <c r="J26606" s="2"/>
      <c r="K26606" s="2"/>
      <c r="L26606" s="2"/>
    </row>
    <row r="26607" spans="10:12">
      <c r="J26607" s="2"/>
      <c r="K26607" s="2"/>
      <c r="L26607" s="2"/>
    </row>
    <row r="26608" spans="10:12">
      <c r="J26608" s="2"/>
      <c r="K26608" s="2"/>
      <c r="L26608" s="2"/>
    </row>
    <row r="26609" spans="10:12">
      <c r="J26609" s="2"/>
      <c r="K26609" s="2"/>
      <c r="L26609" s="2"/>
    </row>
    <row r="26610" spans="10:12">
      <c r="J26610" s="2"/>
      <c r="K26610" s="2"/>
      <c r="L26610" s="2"/>
    </row>
    <row r="26611" spans="10:12">
      <c r="J26611" s="2"/>
      <c r="K26611" s="2"/>
      <c r="L26611" s="2"/>
    </row>
    <row r="26612" spans="10:12">
      <c r="J26612" s="2"/>
      <c r="K26612" s="2"/>
      <c r="L26612" s="2"/>
    </row>
    <row r="26613" spans="10:12">
      <c r="J26613" s="2"/>
      <c r="K26613" s="2"/>
      <c r="L26613" s="2"/>
    </row>
    <row r="26614" spans="10:12">
      <c r="J26614" s="2"/>
      <c r="K26614" s="2"/>
      <c r="L26614" s="2"/>
    </row>
    <row r="26615" spans="10:12">
      <c r="J26615" s="2"/>
      <c r="K26615" s="2"/>
      <c r="L26615" s="2"/>
    </row>
    <row r="26616" spans="10:12">
      <c r="J26616" s="2"/>
      <c r="K26616" s="2"/>
      <c r="L26616" s="2"/>
    </row>
    <row r="26617" spans="10:12">
      <c r="J26617" s="2"/>
      <c r="K26617" s="2"/>
      <c r="L26617" s="2"/>
    </row>
    <row r="26618" spans="10:12">
      <c r="J26618" s="2"/>
      <c r="K26618" s="2"/>
      <c r="L26618" s="2"/>
    </row>
    <row r="26619" spans="10:12">
      <c r="J26619" s="2"/>
      <c r="K26619" s="2"/>
      <c r="L26619" s="2"/>
    </row>
    <row r="26620" spans="10:12">
      <c r="J26620" s="2"/>
      <c r="K26620" s="2"/>
      <c r="L26620" s="2"/>
    </row>
    <row r="26621" spans="10:12">
      <c r="J26621" s="2"/>
      <c r="K26621" s="2"/>
      <c r="L26621" s="2"/>
    </row>
    <row r="26622" spans="10:12">
      <c r="J26622" s="2"/>
      <c r="K26622" s="2"/>
      <c r="L26622" s="2"/>
    </row>
    <row r="26623" spans="10:12">
      <c r="J26623" s="2"/>
      <c r="K26623" s="2"/>
      <c r="L26623" s="2"/>
    </row>
    <row r="26624" spans="10:12">
      <c r="J26624" s="2"/>
      <c r="K26624" s="2"/>
      <c r="L26624" s="2"/>
    </row>
    <row r="26625" spans="10:12">
      <c r="J26625" s="2"/>
      <c r="K26625" s="2"/>
      <c r="L26625" s="2"/>
    </row>
    <row r="26626" spans="10:12">
      <c r="J26626" s="2"/>
      <c r="K26626" s="2"/>
      <c r="L26626" s="2"/>
    </row>
    <row r="26627" spans="10:12">
      <c r="J26627" s="2"/>
      <c r="K26627" s="2"/>
      <c r="L26627" s="2"/>
    </row>
    <row r="26628" spans="10:12">
      <c r="J26628" s="2"/>
      <c r="K26628" s="2"/>
      <c r="L26628" s="2"/>
    </row>
    <row r="26629" spans="10:12">
      <c r="J26629" s="2"/>
      <c r="K26629" s="2"/>
      <c r="L26629" s="2"/>
    </row>
    <row r="26630" spans="10:12">
      <c r="J26630" s="2"/>
      <c r="K26630" s="2"/>
      <c r="L26630" s="2"/>
    </row>
    <row r="26631" spans="10:12">
      <c r="J26631" s="2"/>
      <c r="K26631" s="2"/>
      <c r="L26631" s="2"/>
    </row>
    <row r="26632" spans="10:12">
      <c r="J26632" s="2"/>
      <c r="K26632" s="2"/>
      <c r="L26632" s="2"/>
    </row>
    <row r="26633" spans="10:12">
      <c r="J26633" s="2"/>
      <c r="K26633" s="2"/>
      <c r="L26633" s="2"/>
    </row>
    <row r="26634" spans="10:12">
      <c r="J26634" s="2"/>
      <c r="K26634" s="2"/>
      <c r="L26634" s="2"/>
    </row>
    <row r="26635" spans="10:12">
      <c r="J26635" s="2"/>
      <c r="K26635" s="2"/>
      <c r="L26635" s="2"/>
    </row>
    <row r="26636" spans="10:12">
      <c r="J26636" s="2"/>
      <c r="K26636" s="2"/>
      <c r="L26636" s="2"/>
    </row>
    <row r="26637" spans="10:12">
      <c r="J26637" s="2"/>
      <c r="K26637" s="2"/>
      <c r="L26637" s="2"/>
    </row>
    <row r="26638" spans="10:12">
      <c r="J26638" s="2"/>
      <c r="K26638" s="2"/>
      <c r="L26638" s="2"/>
    </row>
    <row r="26639" spans="10:12">
      <c r="J26639" s="2"/>
      <c r="K26639" s="2"/>
      <c r="L26639" s="2"/>
    </row>
    <row r="26640" spans="10:12">
      <c r="J26640" s="2"/>
      <c r="K26640" s="2"/>
      <c r="L26640" s="2"/>
    </row>
    <row r="26641" spans="10:12">
      <c r="J26641" s="2"/>
      <c r="K26641" s="2"/>
      <c r="L26641" s="2"/>
    </row>
    <row r="26642" spans="10:12">
      <c r="J26642" s="2"/>
      <c r="K26642" s="2"/>
      <c r="L26642" s="2"/>
    </row>
    <row r="26643" spans="10:12">
      <c r="J26643" s="2"/>
      <c r="K26643" s="2"/>
      <c r="L26643" s="2"/>
    </row>
    <row r="26644" spans="10:12">
      <c r="J26644" s="2"/>
      <c r="K26644" s="2"/>
      <c r="L26644" s="2"/>
    </row>
    <row r="26645" spans="10:12">
      <c r="J26645" s="2"/>
      <c r="K26645" s="2"/>
      <c r="L26645" s="2"/>
    </row>
    <row r="26646" spans="10:12">
      <c r="J26646" s="2"/>
      <c r="K26646" s="2"/>
      <c r="L26646" s="2"/>
    </row>
    <row r="26647" spans="10:12">
      <c r="J26647" s="2"/>
      <c r="K26647" s="2"/>
      <c r="L26647" s="2"/>
    </row>
    <row r="26648" spans="10:12">
      <c r="J26648" s="2"/>
      <c r="K26648" s="2"/>
      <c r="L26648" s="2"/>
    </row>
    <row r="26649" spans="10:12">
      <c r="J26649" s="2"/>
      <c r="K26649" s="2"/>
      <c r="L26649" s="2"/>
    </row>
    <row r="26650" spans="10:12">
      <c r="J26650" s="2"/>
      <c r="K26650" s="2"/>
      <c r="L26650" s="2"/>
    </row>
    <row r="26651" spans="10:12">
      <c r="J26651" s="2"/>
      <c r="K26651" s="2"/>
      <c r="L26651" s="2"/>
    </row>
    <row r="26652" spans="10:12">
      <c r="J26652" s="2"/>
      <c r="K26652" s="2"/>
      <c r="L26652" s="2"/>
    </row>
    <row r="26653" spans="10:12">
      <c r="J26653" s="2"/>
      <c r="K26653" s="2"/>
      <c r="L26653" s="2"/>
    </row>
    <row r="26654" spans="10:12">
      <c r="J26654" s="2"/>
      <c r="K26654" s="2"/>
      <c r="L26654" s="2"/>
    </row>
    <row r="26655" spans="10:12">
      <c r="J26655" s="2"/>
      <c r="K26655" s="2"/>
      <c r="L26655" s="2"/>
    </row>
    <row r="26656" spans="10:12">
      <c r="J26656" s="2"/>
      <c r="K26656" s="2"/>
      <c r="L26656" s="2"/>
    </row>
    <row r="26657" spans="10:12">
      <c r="J26657" s="2"/>
      <c r="K26657" s="2"/>
      <c r="L26657" s="2"/>
    </row>
    <row r="26658" spans="10:12">
      <c r="J26658" s="2"/>
      <c r="K26658" s="2"/>
      <c r="L26658" s="2"/>
    </row>
    <row r="26659" spans="10:12">
      <c r="J26659" s="2"/>
      <c r="K26659" s="2"/>
      <c r="L26659" s="2"/>
    </row>
    <row r="26660" spans="10:12">
      <c r="J26660" s="2"/>
      <c r="K26660" s="2"/>
      <c r="L26660" s="2"/>
    </row>
    <row r="26661" spans="10:12">
      <c r="J26661" s="2"/>
      <c r="K26661" s="2"/>
      <c r="L26661" s="2"/>
    </row>
    <row r="26662" spans="10:12">
      <c r="J26662" s="2"/>
      <c r="K26662" s="2"/>
      <c r="L26662" s="2"/>
    </row>
    <row r="26663" spans="10:12">
      <c r="J26663" s="2"/>
      <c r="K26663" s="2"/>
      <c r="L26663" s="2"/>
    </row>
    <row r="26664" spans="10:12">
      <c r="J26664" s="2"/>
      <c r="K26664" s="2"/>
      <c r="L26664" s="2"/>
    </row>
    <row r="26665" spans="10:12">
      <c r="J26665" s="2"/>
      <c r="K26665" s="2"/>
      <c r="L26665" s="2"/>
    </row>
    <row r="26666" spans="10:12">
      <c r="J26666" s="2"/>
      <c r="K26666" s="2"/>
      <c r="L26666" s="2"/>
    </row>
    <row r="26667" spans="10:12">
      <c r="J26667" s="2"/>
      <c r="K26667" s="2"/>
      <c r="L26667" s="2"/>
    </row>
    <row r="26668" spans="10:12">
      <c r="J26668" s="2"/>
      <c r="K26668" s="2"/>
      <c r="L26668" s="2"/>
    </row>
    <row r="26669" spans="10:12">
      <c r="J26669" s="2"/>
      <c r="K26669" s="2"/>
      <c r="L26669" s="2"/>
    </row>
    <row r="26670" spans="10:12">
      <c r="J26670" s="2"/>
      <c r="K26670" s="2"/>
      <c r="L26670" s="2"/>
    </row>
    <row r="26671" spans="10:12">
      <c r="J26671" s="2"/>
      <c r="K26671" s="2"/>
      <c r="L26671" s="2"/>
    </row>
    <row r="26672" spans="10:12">
      <c r="J26672" s="2"/>
      <c r="K26672" s="2"/>
      <c r="L26672" s="2"/>
    </row>
    <row r="26673" spans="10:12">
      <c r="J26673" s="2"/>
      <c r="K26673" s="2"/>
      <c r="L26673" s="2"/>
    </row>
    <row r="26674" spans="10:12">
      <c r="J26674" s="2"/>
      <c r="K26674" s="2"/>
      <c r="L26674" s="2"/>
    </row>
    <row r="26675" spans="10:12">
      <c r="J26675" s="2"/>
      <c r="K26675" s="2"/>
      <c r="L26675" s="2"/>
    </row>
    <row r="26676" spans="10:12">
      <c r="J26676" s="2"/>
      <c r="K26676" s="2"/>
      <c r="L26676" s="2"/>
    </row>
    <row r="26677" spans="10:12">
      <c r="J26677" s="2"/>
      <c r="K26677" s="2"/>
      <c r="L26677" s="2"/>
    </row>
    <row r="26678" spans="10:12">
      <c r="J26678" s="2"/>
      <c r="K26678" s="2"/>
      <c r="L26678" s="2"/>
    </row>
    <row r="26679" spans="10:12">
      <c r="J26679" s="2"/>
      <c r="K26679" s="2"/>
      <c r="L26679" s="2"/>
    </row>
    <row r="26680" spans="10:12">
      <c r="J26680" s="2"/>
      <c r="K26680" s="2"/>
      <c r="L26680" s="2"/>
    </row>
    <row r="26681" spans="10:12">
      <c r="J26681" s="2"/>
      <c r="K26681" s="2"/>
      <c r="L26681" s="2"/>
    </row>
    <row r="26682" spans="10:12">
      <c r="J26682" s="2"/>
      <c r="K26682" s="2"/>
      <c r="L26682" s="2"/>
    </row>
    <row r="26683" spans="10:12">
      <c r="J26683" s="2"/>
      <c r="K26683" s="2"/>
      <c r="L26683" s="2"/>
    </row>
    <row r="26684" spans="10:12">
      <c r="J26684" s="2"/>
      <c r="K26684" s="2"/>
      <c r="L26684" s="2"/>
    </row>
    <row r="26685" spans="10:12">
      <c r="J26685" s="2"/>
      <c r="K26685" s="2"/>
      <c r="L26685" s="2"/>
    </row>
    <row r="26686" spans="10:12">
      <c r="J26686" s="2"/>
      <c r="K26686" s="2"/>
      <c r="L26686" s="2"/>
    </row>
    <row r="26687" spans="10:12">
      <c r="J26687" s="2"/>
      <c r="K26687" s="2"/>
      <c r="L26687" s="2"/>
    </row>
    <row r="26688" spans="10:12">
      <c r="J26688" s="2"/>
      <c r="K26688" s="2"/>
      <c r="L26688" s="2"/>
    </row>
    <row r="26689" spans="10:12">
      <c r="J26689" s="2"/>
      <c r="K26689" s="2"/>
      <c r="L26689" s="2"/>
    </row>
    <row r="26690" spans="10:12">
      <c r="J26690" s="2"/>
      <c r="K26690" s="2"/>
      <c r="L26690" s="2"/>
    </row>
    <row r="26691" spans="10:12">
      <c r="J26691" s="2"/>
      <c r="K26691" s="2"/>
      <c r="L26691" s="2"/>
    </row>
    <row r="26692" spans="10:12">
      <c r="J26692" s="2"/>
      <c r="K26692" s="2"/>
      <c r="L26692" s="2"/>
    </row>
    <row r="26693" spans="10:12">
      <c r="J26693" s="2"/>
      <c r="K26693" s="2"/>
      <c r="L26693" s="2"/>
    </row>
    <row r="26694" spans="10:12">
      <c r="J26694" s="2"/>
      <c r="K26694" s="2"/>
      <c r="L26694" s="2"/>
    </row>
    <row r="26695" spans="10:12">
      <c r="J26695" s="2"/>
      <c r="K26695" s="2"/>
      <c r="L26695" s="2"/>
    </row>
    <row r="26696" spans="10:12">
      <c r="J26696" s="2"/>
      <c r="K26696" s="2"/>
      <c r="L26696" s="2"/>
    </row>
    <row r="26697" spans="10:12">
      <c r="J26697" s="2"/>
      <c r="K26697" s="2"/>
      <c r="L26697" s="2"/>
    </row>
    <row r="26698" spans="10:12">
      <c r="J26698" s="2"/>
      <c r="K26698" s="2"/>
      <c r="L26698" s="2"/>
    </row>
    <row r="26699" spans="10:12">
      <c r="J26699" s="2"/>
      <c r="K26699" s="2"/>
      <c r="L26699" s="2"/>
    </row>
    <row r="26700" spans="10:12">
      <c r="J26700" s="2"/>
      <c r="K26700" s="2"/>
      <c r="L26700" s="2"/>
    </row>
    <row r="26701" spans="10:12">
      <c r="J26701" s="2"/>
      <c r="K26701" s="2"/>
      <c r="L26701" s="2"/>
    </row>
    <row r="26702" spans="10:12">
      <c r="J26702" s="2"/>
      <c r="K26702" s="2"/>
      <c r="L26702" s="2"/>
    </row>
    <row r="26703" spans="10:12">
      <c r="J26703" s="2"/>
      <c r="K26703" s="2"/>
      <c r="L26703" s="2"/>
    </row>
    <row r="26704" spans="10:12">
      <c r="J26704" s="2"/>
      <c r="K26704" s="2"/>
      <c r="L26704" s="2"/>
    </row>
    <row r="26705" spans="10:12">
      <c r="J26705" s="2"/>
      <c r="K26705" s="2"/>
      <c r="L26705" s="2"/>
    </row>
    <row r="26706" spans="10:12">
      <c r="J26706" s="2"/>
      <c r="K26706" s="2"/>
      <c r="L26706" s="2"/>
    </row>
    <row r="26707" spans="10:12">
      <c r="J26707" s="2"/>
      <c r="K26707" s="2"/>
      <c r="L26707" s="2"/>
    </row>
    <row r="26708" spans="10:12">
      <c r="J26708" s="2"/>
      <c r="K26708" s="2"/>
      <c r="L26708" s="2"/>
    </row>
    <row r="26709" spans="10:12">
      <c r="J26709" s="2"/>
      <c r="K26709" s="2"/>
      <c r="L26709" s="2"/>
    </row>
    <row r="26710" spans="10:12">
      <c r="J26710" s="2"/>
      <c r="K26710" s="2"/>
      <c r="L26710" s="2"/>
    </row>
    <row r="26711" spans="10:12">
      <c r="J26711" s="2"/>
      <c r="K26711" s="2"/>
      <c r="L26711" s="2"/>
    </row>
    <row r="26712" spans="10:12">
      <c r="J26712" s="2"/>
      <c r="K26712" s="2"/>
      <c r="L26712" s="2"/>
    </row>
    <row r="26713" spans="10:12">
      <c r="J26713" s="2"/>
      <c r="K26713" s="2"/>
      <c r="L26713" s="2"/>
    </row>
    <row r="26714" spans="10:12">
      <c r="J26714" s="2"/>
      <c r="K26714" s="2"/>
      <c r="L26714" s="2"/>
    </row>
    <row r="26715" spans="10:12">
      <c r="J26715" s="2"/>
      <c r="K26715" s="2"/>
      <c r="L26715" s="2"/>
    </row>
    <row r="26716" spans="10:12">
      <c r="J26716" s="2"/>
      <c r="K26716" s="2"/>
      <c r="L26716" s="2"/>
    </row>
    <row r="26717" spans="10:12">
      <c r="J26717" s="2"/>
      <c r="K26717" s="2"/>
      <c r="L26717" s="2"/>
    </row>
    <row r="26718" spans="10:12">
      <c r="J26718" s="2"/>
      <c r="K26718" s="2"/>
      <c r="L26718" s="2"/>
    </row>
    <row r="26719" spans="10:12">
      <c r="J26719" s="2"/>
      <c r="K26719" s="2"/>
      <c r="L26719" s="2"/>
    </row>
    <row r="26720" spans="10:12">
      <c r="J26720" s="2"/>
      <c r="K26720" s="2"/>
      <c r="L26720" s="2"/>
    </row>
    <row r="26721" spans="10:12">
      <c r="J26721" s="2"/>
      <c r="K26721" s="2"/>
      <c r="L26721" s="2"/>
    </row>
    <row r="26722" spans="10:12">
      <c r="J26722" s="2"/>
      <c r="K26722" s="2"/>
      <c r="L26722" s="2"/>
    </row>
    <row r="26723" spans="10:12">
      <c r="J26723" s="2"/>
      <c r="K26723" s="2"/>
      <c r="L26723" s="2"/>
    </row>
    <row r="26724" spans="10:12">
      <c r="J26724" s="2"/>
      <c r="K26724" s="2"/>
      <c r="L26724" s="2"/>
    </row>
    <row r="26725" spans="10:12">
      <c r="J26725" s="2"/>
      <c r="K26725" s="2"/>
      <c r="L26725" s="2"/>
    </row>
    <row r="26726" spans="10:12">
      <c r="J26726" s="2"/>
      <c r="K26726" s="2"/>
      <c r="L26726" s="2"/>
    </row>
    <row r="26727" spans="10:12">
      <c r="J26727" s="2"/>
      <c r="K26727" s="2"/>
      <c r="L26727" s="2"/>
    </row>
    <row r="26728" spans="10:12">
      <c r="J26728" s="2"/>
      <c r="K26728" s="2"/>
      <c r="L26728" s="2"/>
    </row>
    <row r="26729" spans="10:12">
      <c r="J26729" s="2"/>
      <c r="K26729" s="2"/>
      <c r="L26729" s="2"/>
    </row>
    <row r="26730" spans="10:12">
      <c r="J26730" s="2"/>
      <c r="K26730" s="2"/>
      <c r="L26730" s="2"/>
    </row>
    <row r="26731" spans="10:12">
      <c r="J26731" s="2"/>
      <c r="K26731" s="2"/>
      <c r="L26731" s="2"/>
    </row>
    <row r="26732" spans="10:12">
      <c r="J26732" s="2"/>
      <c r="K26732" s="2"/>
      <c r="L26732" s="2"/>
    </row>
    <row r="26733" spans="10:12">
      <c r="J26733" s="2"/>
      <c r="K26733" s="2"/>
      <c r="L26733" s="2"/>
    </row>
    <row r="26734" spans="10:12">
      <c r="J26734" s="2"/>
      <c r="K26734" s="2"/>
      <c r="L26734" s="2"/>
    </row>
    <row r="26735" spans="10:12">
      <c r="J26735" s="2"/>
      <c r="K26735" s="2"/>
      <c r="L26735" s="2"/>
    </row>
    <row r="26736" spans="10:12">
      <c r="J26736" s="2"/>
      <c r="K26736" s="2"/>
      <c r="L26736" s="2"/>
    </row>
    <row r="26737" spans="10:12">
      <c r="J26737" s="2"/>
      <c r="K26737" s="2"/>
      <c r="L26737" s="2"/>
    </row>
    <row r="26738" spans="10:12">
      <c r="J26738" s="2"/>
      <c r="K26738" s="2"/>
      <c r="L26738" s="2"/>
    </row>
    <row r="26739" spans="10:12">
      <c r="J26739" s="2"/>
      <c r="K26739" s="2"/>
      <c r="L26739" s="2"/>
    </row>
    <row r="26740" spans="10:12">
      <c r="J26740" s="2"/>
      <c r="K26740" s="2"/>
      <c r="L26740" s="2"/>
    </row>
    <row r="26741" spans="10:12">
      <c r="J26741" s="2"/>
      <c r="K26741" s="2"/>
      <c r="L26741" s="2"/>
    </row>
    <row r="26742" spans="10:12">
      <c r="J26742" s="2"/>
      <c r="K26742" s="2"/>
      <c r="L26742" s="2"/>
    </row>
    <row r="26743" spans="10:12">
      <c r="J26743" s="2"/>
      <c r="K26743" s="2"/>
      <c r="L26743" s="2"/>
    </row>
    <row r="26744" spans="10:12">
      <c r="J26744" s="2"/>
      <c r="K26744" s="2"/>
      <c r="L26744" s="2"/>
    </row>
    <row r="26745" spans="10:12">
      <c r="J26745" s="2"/>
      <c r="K26745" s="2"/>
      <c r="L26745" s="2"/>
    </row>
    <row r="26746" spans="10:12">
      <c r="J26746" s="2"/>
      <c r="K26746" s="2"/>
      <c r="L26746" s="2"/>
    </row>
    <row r="26747" spans="10:12">
      <c r="J26747" s="2"/>
      <c r="K26747" s="2"/>
      <c r="L26747" s="2"/>
    </row>
    <row r="26748" spans="10:12">
      <c r="J26748" s="2"/>
      <c r="K26748" s="2"/>
      <c r="L26748" s="2"/>
    </row>
    <row r="26749" spans="10:12">
      <c r="J26749" s="2"/>
      <c r="K26749" s="2"/>
      <c r="L26749" s="2"/>
    </row>
    <row r="26750" spans="10:12">
      <c r="J26750" s="2"/>
      <c r="K26750" s="2"/>
      <c r="L26750" s="2"/>
    </row>
    <row r="26751" spans="10:12">
      <c r="J26751" s="2"/>
      <c r="K26751" s="2"/>
      <c r="L26751" s="2"/>
    </row>
    <row r="26752" spans="10:12">
      <c r="J26752" s="2"/>
      <c r="K26752" s="2"/>
      <c r="L26752" s="2"/>
    </row>
    <row r="26753" spans="10:12">
      <c r="J26753" s="2"/>
      <c r="K26753" s="2"/>
      <c r="L26753" s="2"/>
    </row>
    <row r="26754" spans="10:12">
      <c r="J26754" s="2"/>
      <c r="K26754" s="2"/>
      <c r="L26754" s="2"/>
    </row>
    <row r="26755" spans="10:12">
      <c r="J26755" s="2"/>
      <c r="K26755" s="2"/>
      <c r="L26755" s="2"/>
    </row>
    <row r="26756" spans="10:12">
      <c r="J26756" s="2"/>
      <c r="K26756" s="2"/>
      <c r="L26756" s="2"/>
    </row>
    <row r="26757" spans="10:12">
      <c r="J26757" s="2"/>
      <c r="K26757" s="2"/>
      <c r="L26757" s="2"/>
    </row>
    <row r="26758" spans="10:12">
      <c r="J26758" s="2"/>
      <c r="K26758" s="2"/>
      <c r="L26758" s="2"/>
    </row>
    <row r="26759" spans="10:12">
      <c r="J26759" s="2"/>
      <c r="K26759" s="2"/>
      <c r="L26759" s="2"/>
    </row>
    <row r="26760" spans="10:12">
      <c r="J26760" s="2"/>
      <c r="K26760" s="2"/>
      <c r="L26760" s="2"/>
    </row>
    <row r="26761" spans="10:12">
      <c r="J26761" s="2"/>
      <c r="K26761" s="2"/>
      <c r="L26761" s="2"/>
    </row>
    <row r="26762" spans="10:12">
      <c r="J26762" s="2"/>
      <c r="K26762" s="2"/>
      <c r="L26762" s="2"/>
    </row>
    <row r="26763" spans="10:12">
      <c r="J26763" s="2"/>
      <c r="K26763" s="2"/>
      <c r="L26763" s="2"/>
    </row>
    <row r="26764" spans="10:12">
      <c r="J26764" s="2"/>
      <c r="K26764" s="2"/>
      <c r="L26764" s="2"/>
    </row>
    <row r="26765" spans="10:12">
      <c r="J26765" s="2"/>
      <c r="K26765" s="2"/>
      <c r="L26765" s="2"/>
    </row>
    <row r="26766" spans="10:12">
      <c r="J26766" s="2"/>
      <c r="K26766" s="2"/>
      <c r="L26766" s="2"/>
    </row>
    <row r="26767" spans="10:12">
      <c r="J26767" s="2"/>
      <c r="K26767" s="2"/>
      <c r="L26767" s="2"/>
    </row>
    <row r="26768" spans="10:12">
      <c r="J26768" s="2"/>
      <c r="K26768" s="2"/>
      <c r="L26768" s="2"/>
    </row>
    <row r="26769" spans="10:12">
      <c r="J26769" s="2"/>
      <c r="K26769" s="2"/>
      <c r="L26769" s="2"/>
    </row>
    <row r="26770" spans="10:12">
      <c r="J26770" s="2"/>
      <c r="K26770" s="2"/>
      <c r="L26770" s="2"/>
    </row>
    <row r="26771" spans="10:12">
      <c r="J26771" s="2"/>
      <c r="K26771" s="2"/>
      <c r="L26771" s="2"/>
    </row>
    <row r="26772" spans="10:12">
      <c r="J26772" s="2"/>
      <c r="K26772" s="2"/>
      <c r="L26772" s="2"/>
    </row>
    <row r="26773" spans="10:12">
      <c r="J26773" s="2"/>
      <c r="K26773" s="2"/>
      <c r="L26773" s="2"/>
    </row>
    <row r="26774" spans="10:12">
      <c r="J26774" s="2"/>
      <c r="K26774" s="2"/>
      <c r="L26774" s="2"/>
    </row>
    <row r="26775" spans="10:12">
      <c r="J26775" s="2"/>
      <c r="K26775" s="2"/>
      <c r="L26775" s="2"/>
    </row>
    <row r="26776" spans="10:12">
      <c r="J26776" s="2"/>
      <c r="K26776" s="2"/>
      <c r="L26776" s="2"/>
    </row>
    <row r="26777" spans="10:12">
      <c r="J26777" s="2"/>
      <c r="K26777" s="2"/>
      <c r="L26777" s="2"/>
    </row>
    <row r="26778" spans="10:12">
      <c r="J26778" s="2"/>
      <c r="K26778" s="2"/>
      <c r="L26778" s="2"/>
    </row>
    <row r="26779" spans="10:12">
      <c r="J26779" s="2"/>
      <c r="K26779" s="2"/>
      <c r="L26779" s="2"/>
    </row>
    <row r="26780" spans="10:12">
      <c r="J26780" s="2"/>
      <c r="K26780" s="2"/>
      <c r="L26780" s="2"/>
    </row>
    <row r="26781" spans="10:12">
      <c r="J26781" s="2"/>
      <c r="K26781" s="2"/>
      <c r="L26781" s="2"/>
    </row>
    <row r="26782" spans="10:12">
      <c r="J26782" s="2"/>
      <c r="K26782" s="2"/>
      <c r="L26782" s="2"/>
    </row>
    <row r="26783" spans="10:12">
      <c r="J26783" s="2"/>
      <c r="K26783" s="2"/>
      <c r="L26783" s="2"/>
    </row>
    <row r="26784" spans="10:12">
      <c r="J26784" s="2"/>
      <c r="K26784" s="2"/>
      <c r="L26784" s="2"/>
    </row>
    <row r="26785" spans="10:12">
      <c r="J26785" s="2"/>
      <c r="K26785" s="2"/>
      <c r="L26785" s="2"/>
    </row>
    <row r="26786" spans="10:12">
      <c r="J26786" s="2"/>
      <c r="K26786" s="2"/>
      <c r="L26786" s="2"/>
    </row>
    <row r="26787" spans="10:12">
      <c r="J26787" s="2"/>
      <c r="K26787" s="2"/>
      <c r="L26787" s="2"/>
    </row>
    <row r="26788" spans="10:12">
      <c r="J26788" s="2"/>
      <c r="K26788" s="2"/>
      <c r="L26788" s="2"/>
    </row>
    <row r="26789" spans="10:12">
      <c r="J26789" s="2"/>
      <c r="K26789" s="2"/>
      <c r="L26789" s="2"/>
    </row>
    <row r="26790" spans="10:12">
      <c r="J26790" s="2"/>
      <c r="K26790" s="2"/>
      <c r="L26790" s="2"/>
    </row>
    <row r="26791" spans="10:12">
      <c r="J26791" s="2"/>
      <c r="K26791" s="2"/>
      <c r="L26791" s="2"/>
    </row>
    <row r="26792" spans="10:12">
      <c r="J26792" s="2"/>
      <c r="K26792" s="2"/>
      <c r="L26792" s="2"/>
    </row>
    <row r="26793" spans="10:12">
      <c r="J26793" s="2"/>
      <c r="K26793" s="2"/>
      <c r="L26793" s="2"/>
    </row>
    <row r="26794" spans="10:12">
      <c r="J26794" s="2"/>
      <c r="K26794" s="2"/>
      <c r="L26794" s="2"/>
    </row>
    <row r="26795" spans="10:12">
      <c r="J26795" s="2"/>
      <c r="K26795" s="2"/>
      <c r="L26795" s="2"/>
    </row>
    <row r="26796" spans="10:12">
      <c r="J26796" s="2"/>
      <c r="K26796" s="2"/>
      <c r="L26796" s="2"/>
    </row>
    <row r="26797" spans="10:12">
      <c r="J26797" s="2"/>
      <c r="K26797" s="2"/>
      <c r="L26797" s="2"/>
    </row>
    <row r="26798" spans="10:12">
      <c r="J26798" s="2"/>
      <c r="K26798" s="2"/>
      <c r="L26798" s="2"/>
    </row>
    <row r="26799" spans="10:12">
      <c r="J26799" s="2"/>
      <c r="K26799" s="2"/>
      <c r="L26799" s="2"/>
    </row>
    <row r="26800" spans="10:12">
      <c r="J26800" s="2"/>
      <c r="K26800" s="2"/>
      <c r="L26800" s="2"/>
    </row>
    <row r="26801" spans="10:12">
      <c r="J26801" s="2"/>
      <c r="K26801" s="2"/>
      <c r="L26801" s="2"/>
    </row>
    <row r="26802" spans="10:12">
      <c r="J26802" s="2"/>
      <c r="K26802" s="2"/>
      <c r="L26802" s="2"/>
    </row>
    <row r="26803" spans="10:12">
      <c r="J26803" s="2"/>
      <c r="K26803" s="2"/>
      <c r="L26803" s="2"/>
    </row>
    <row r="26804" spans="10:12">
      <c r="J26804" s="2"/>
      <c r="K26804" s="2"/>
      <c r="L26804" s="2"/>
    </row>
    <row r="26805" spans="10:12">
      <c r="J26805" s="2"/>
      <c r="K26805" s="2"/>
      <c r="L26805" s="2"/>
    </row>
    <row r="26806" spans="10:12">
      <c r="J26806" s="2"/>
      <c r="K26806" s="2"/>
      <c r="L26806" s="2"/>
    </row>
    <row r="26807" spans="10:12">
      <c r="J26807" s="2"/>
      <c r="K26807" s="2"/>
      <c r="L26807" s="2"/>
    </row>
    <row r="26808" spans="10:12">
      <c r="J26808" s="2"/>
      <c r="K26808" s="2"/>
      <c r="L26808" s="2"/>
    </row>
    <row r="26809" spans="10:12">
      <c r="J26809" s="2"/>
      <c r="K26809" s="2"/>
      <c r="L26809" s="2"/>
    </row>
    <row r="26810" spans="10:12">
      <c r="J26810" s="2"/>
      <c r="K26810" s="2"/>
      <c r="L26810" s="2"/>
    </row>
    <row r="26811" spans="10:12">
      <c r="J26811" s="2"/>
      <c r="K26811" s="2"/>
      <c r="L26811" s="2"/>
    </row>
    <row r="26812" spans="10:12">
      <c r="J26812" s="2"/>
      <c r="K26812" s="2"/>
      <c r="L26812" s="2"/>
    </row>
    <row r="26813" spans="10:12">
      <c r="J26813" s="2"/>
      <c r="K26813" s="2"/>
      <c r="L26813" s="2"/>
    </row>
    <row r="26814" spans="10:12">
      <c r="J26814" s="2"/>
      <c r="K26814" s="2"/>
      <c r="L26814" s="2"/>
    </row>
    <row r="26815" spans="10:12">
      <c r="J26815" s="2"/>
      <c r="K26815" s="2"/>
      <c r="L26815" s="2"/>
    </row>
    <row r="26816" spans="10:12">
      <c r="J26816" s="2"/>
      <c r="K26816" s="2"/>
      <c r="L26816" s="2"/>
    </row>
    <row r="26817" spans="10:12">
      <c r="J26817" s="2"/>
      <c r="K26817" s="2"/>
      <c r="L26817" s="2"/>
    </row>
    <row r="26818" spans="10:12">
      <c r="J26818" s="2"/>
      <c r="K26818" s="2"/>
      <c r="L26818" s="2"/>
    </row>
    <row r="26819" spans="10:12">
      <c r="J26819" s="2"/>
      <c r="K26819" s="2"/>
      <c r="L26819" s="2"/>
    </row>
    <row r="26820" spans="10:12">
      <c r="J26820" s="2"/>
      <c r="K26820" s="2"/>
      <c r="L26820" s="2"/>
    </row>
    <row r="26821" spans="10:12">
      <c r="J26821" s="2"/>
      <c r="K26821" s="2"/>
      <c r="L26821" s="2"/>
    </row>
    <row r="26822" spans="10:12">
      <c r="J26822" s="2"/>
      <c r="K26822" s="2"/>
      <c r="L26822" s="2"/>
    </row>
    <row r="26823" spans="10:12">
      <c r="J26823" s="2"/>
      <c r="K26823" s="2"/>
      <c r="L26823" s="2"/>
    </row>
    <row r="26824" spans="10:12">
      <c r="J26824" s="2"/>
      <c r="K26824" s="2"/>
      <c r="L26824" s="2"/>
    </row>
    <row r="26825" spans="10:12">
      <c r="J26825" s="2"/>
      <c r="K26825" s="2"/>
      <c r="L26825" s="2"/>
    </row>
    <row r="26826" spans="10:12">
      <c r="J26826" s="2"/>
      <c r="K26826" s="2"/>
      <c r="L26826" s="2"/>
    </row>
    <row r="26827" spans="10:12">
      <c r="J26827" s="2"/>
      <c r="K26827" s="2"/>
      <c r="L26827" s="2"/>
    </row>
    <row r="26828" spans="10:12">
      <c r="J26828" s="2"/>
      <c r="K26828" s="2"/>
      <c r="L26828" s="2"/>
    </row>
    <row r="26829" spans="10:12">
      <c r="J26829" s="2"/>
      <c r="K26829" s="2"/>
      <c r="L26829" s="2"/>
    </row>
    <row r="26830" spans="10:12">
      <c r="J26830" s="2"/>
      <c r="K26830" s="2"/>
      <c r="L26830" s="2"/>
    </row>
    <row r="26831" spans="10:12">
      <c r="J26831" s="2"/>
      <c r="K26831" s="2"/>
      <c r="L26831" s="2"/>
    </row>
    <row r="26832" spans="10:12">
      <c r="J26832" s="2"/>
      <c r="K26832" s="2"/>
      <c r="L26832" s="2"/>
    </row>
    <row r="26833" spans="10:12">
      <c r="J26833" s="2"/>
      <c r="K26833" s="2"/>
      <c r="L26833" s="2"/>
    </row>
    <row r="26834" spans="10:12">
      <c r="J26834" s="2"/>
      <c r="K26834" s="2"/>
      <c r="L26834" s="2"/>
    </row>
    <row r="26835" spans="10:12">
      <c r="J26835" s="2"/>
      <c r="K26835" s="2"/>
      <c r="L26835" s="2"/>
    </row>
    <row r="26836" spans="10:12">
      <c r="J26836" s="2"/>
      <c r="K26836" s="2"/>
      <c r="L26836" s="2"/>
    </row>
    <row r="26837" spans="10:12">
      <c r="J26837" s="2"/>
      <c r="K26837" s="2"/>
      <c r="L26837" s="2"/>
    </row>
    <row r="26838" spans="10:12">
      <c r="J26838" s="2"/>
      <c r="K26838" s="2"/>
      <c r="L26838" s="2"/>
    </row>
    <row r="26839" spans="10:12">
      <c r="J26839" s="2"/>
      <c r="K26839" s="2"/>
      <c r="L26839" s="2"/>
    </row>
    <row r="26840" spans="10:12">
      <c r="J26840" s="2"/>
      <c r="K26840" s="2"/>
      <c r="L26840" s="2"/>
    </row>
    <row r="26841" spans="10:12">
      <c r="J26841" s="2"/>
      <c r="K26841" s="2"/>
      <c r="L26841" s="2"/>
    </row>
    <row r="26842" spans="10:12">
      <c r="J26842" s="2"/>
      <c r="K26842" s="2"/>
      <c r="L26842" s="2"/>
    </row>
    <row r="26843" spans="10:12">
      <c r="J26843" s="2"/>
      <c r="K26843" s="2"/>
      <c r="L26843" s="2"/>
    </row>
    <row r="26844" spans="10:12">
      <c r="J26844" s="2"/>
      <c r="K26844" s="2"/>
      <c r="L26844" s="2"/>
    </row>
    <row r="26845" spans="10:12">
      <c r="J26845" s="2"/>
      <c r="K26845" s="2"/>
      <c r="L26845" s="2"/>
    </row>
    <row r="26846" spans="10:12">
      <c r="J26846" s="2"/>
      <c r="K26846" s="2"/>
      <c r="L26846" s="2"/>
    </row>
    <row r="26847" spans="10:12">
      <c r="J26847" s="2"/>
      <c r="K26847" s="2"/>
      <c r="L26847" s="2"/>
    </row>
    <row r="26848" spans="10:12">
      <c r="J26848" s="2"/>
      <c r="K26848" s="2"/>
      <c r="L26848" s="2"/>
    </row>
    <row r="26849" spans="10:12">
      <c r="J26849" s="2"/>
      <c r="K26849" s="2"/>
      <c r="L26849" s="2"/>
    </row>
    <row r="26850" spans="10:12">
      <c r="J26850" s="2"/>
      <c r="K26850" s="2"/>
      <c r="L26850" s="2"/>
    </row>
    <row r="26851" spans="10:12">
      <c r="J26851" s="2"/>
      <c r="K26851" s="2"/>
      <c r="L26851" s="2"/>
    </row>
    <row r="26852" spans="10:12">
      <c r="J26852" s="2"/>
      <c r="K26852" s="2"/>
      <c r="L26852" s="2"/>
    </row>
    <row r="26853" spans="10:12">
      <c r="J26853" s="2"/>
      <c r="K26853" s="2"/>
      <c r="L26853" s="2"/>
    </row>
    <row r="26854" spans="10:12">
      <c r="J26854" s="2"/>
      <c r="K26854" s="2"/>
      <c r="L26854" s="2"/>
    </row>
    <row r="26855" spans="10:12">
      <c r="J26855" s="2"/>
      <c r="K26855" s="2"/>
      <c r="L26855" s="2"/>
    </row>
    <row r="26856" spans="10:12">
      <c r="J26856" s="2"/>
      <c r="K26856" s="2"/>
      <c r="L26856" s="2"/>
    </row>
    <row r="26857" spans="10:12">
      <c r="J26857" s="2"/>
      <c r="K26857" s="2"/>
      <c r="L26857" s="2"/>
    </row>
    <row r="26858" spans="10:12">
      <c r="J26858" s="2"/>
      <c r="K26858" s="2"/>
      <c r="L26858" s="2"/>
    </row>
    <row r="26859" spans="10:12">
      <c r="J26859" s="2"/>
      <c r="K26859" s="2"/>
      <c r="L26859" s="2"/>
    </row>
    <row r="26860" spans="10:12">
      <c r="J26860" s="2"/>
      <c r="K26860" s="2"/>
      <c r="L26860" s="2"/>
    </row>
    <row r="26861" spans="10:12">
      <c r="J26861" s="2"/>
      <c r="K26861" s="2"/>
      <c r="L26861" s="2"/>
    </row>
    <row r="26862" spans="10:12">
      <c r="J26862" s="2"/>
      <c r="K26862" s="2"/>
      <c r="L26862" s="2"/>
    </row>
    <row r="26863" spans="10:12">
      <c r="J26863" s="2"/>
      <c r="K26863" s="2"/>
      <c r="L26863" s="2"/>
    </row>
    <row r="26864" spans="10:12">
      <c r="J26864" s="2"/>
      <c r="K26864" s="2"/>
      <c r="L26864" s="2"/>
    </row>
    <row r="26865" spans="10:12">
      <c r="J26865" s="2"/>
      <c r="K26865" s="2"/>
      <c r="L26865" s="2"/>
    </row>
    <row r="26866" spans="10:12">
      <c r="J26866" s="2"/>
      <c r="K26866" s="2"/>
      <c r="L26866" s="2"/>
    </row>
    <row r="26867" spans="10:12">
      <c r="J26867" s="2"/>
      <c r="K26867" s="2"/>
      <c r="L26867" s="2"/>
    </row>
    <row r="26868" spans="10:12">
      <c r="J26868" s="2"/>
      <c r="K26868" s="2"/>
      <c r="L26868" s="2"/>
    </row>
    <row r="26869" spans="10:12">
      <c r="J26869" s="2"/>
      <c r="K26869" s="2"/>
      <c r="L26869" s="2"/>
    </row>
    <row r="26870" spans="10:12">
      <c r="J26870" s="2"/>
      <c r="K26870" s="2"/>
      <c r="L26870" s="2"/>
    </row>
    <row r="26871" spans="10:12">
      <c r="J26871" s="2"/>
      <c r="K26871" s="2"/>
      <c r="L26871" s="2"/>
    </row>
    <row r="26872" spans="10:12">
      <c r="J26872" s="2"/>
      <c r="K26872" s="2"/>
      <c r="L26872" s="2"/>
    </row>
    <row r="26873" spans="10:12">
      <c r="J26873" s="2"/>
      <c r="K26873" s="2"/>
      <c r="L26873" s="2"/>
    </row>
    <row r="26874" spans="10:12">
      <c r="J26874" s="2"/>
      <c r="K26874" s="2"/>
      <c r="L26874" s="2"/>
    </row>
    <row r="26875" spans="10:12">
      <c r="J26875" s="2"/>
      <c r="K26875" s="2"/>
      <c r="L26875" s="2"/>
    </row>
    <row r="26876" spans="10:12">
      <c r="J26876" s="2"/>
      <c r="K26876" s="2"/>
      <c r="L26876" s="2"/>
    </row>
    <row r="26877" spans="10:12">
      <c r="J26877" s="2"/>
      <c r="K26877" s="2"/>
      <c r="L26877" s="2"/>
    </row>
    <row r="26878" spans="10:12">
      <c r="J26878" s="2"/>
      <c r="K26878" s="2"/>
      <c r="L26878" s="2"/>
    </row>
    <row r="26879" spans="10:12">
      <c r="J26879" s="2"/>
      <c r="K26879" s="2"/>
      <c r="L26879" s="2"/>
    </row>
    <row r="26880" spans="10:12">
      <c r="J26880" s="2"/>
      <c r="K26880" s="2"/>
      <c r="L26880" s="2"/>
    </row>
    <row r="26881" spans="10:12">
      <c r="J26881" s="2"/>
      <c r="K26881" s="2"/>
      <c r="L26881" s="2"/>
    </row>
    <row r="26882" spans="10:12">
      <c r="J26882" s="2"/>
      <c r="K26882" s="2"/>
      <c r="L26882" s="2"/>
    </row>
    <row r="26883" spans="10:12">
      <c r="J26883" s="2"/>
      <c r="K26883" s="2"/>
      <c r="L26883" s="2"/>
    </row>
    <row r="26884" spans="10:12">
      <c r="J26884" s="2"/>
      <c r="K26884" s="2"/>
      <c r="L26884" s="2"/>
    </row>
    <row r="26885" spans="10:12">
      <c r="J26885" s="2"/>
      <c r="K26885" s="2"/>
      <c r="L26885" s="2"/>
    </row>
    <row r="26886" spans="10:12">
      <c r="J26886" s="2"/>
      <c r="K26886" s="2"/>
      <c r="L26886" s="2"/>
    </row>
    <row r="26887" spans="10:12">
      <c r="J26887" s="2"/>
      <c r="K26887" s="2"/>
      <c r="L26887" s="2"/>
    </row>
    <row r="26888" spans="10:12">
      <c r="J26888" s="2"/>
      <c r="K26888" s="2"/>
      <c r="L26888" s="2"/>
    </row>
    <row r="26889" spans="10:12">
      <c r="J26889" s="2"/>
      <c r="K26889" s="2"/>
      <c r="L26889" s="2"/>
    </row>
    <row r="26890" spans="10:12">
      <c r="J26890" s="2"/>
      <c r="K26890" s="2"/>
      <c r="L26890" s="2"/>
    </row>
    <row r="26891" spans="10:12">
      <c r="J26891" s="2"/>
      <c r="K26891" s="2"/>
      <c r="L26891" s="2"/>
    </row>
    <row r="26892" spans="10:12">
      <c r="J26892" s="2"/>
      <c r="K26892" s="2"/>
      <c r="L26892" s="2"/>
    </row>
    <row r="26893" spans="10:12">
      <c r="J26893" s="2"/>
      <c r="K26893" s="2"/>
      <c r="L26893" s="2"/>
    </row>
    <row r="26894" spans="10:12">
      <c r="J26894" s="2"/>
      <c r="K26894" s="2"/>
      <c r="L26894" s="2"/>
    </row>
    <row r="26895" spans="10:12">
      <c r="J26895" s="2"/>
      <c r="K26895" s="2"/>
      <c r="L26895" s="2"/>
    </row>
    <row r="26896" spans="10:12">
      <c r="J26896" s="2"/>
      <c r="K26896" s="2"/>
      <c r="L26896" s="2"/>
    </row>
    <row r="26897" spans="10:12">
      <c r="J26897" s="2"/>
      <c r="K26897" s="2"/>
      <c r="L26897" s="2"/>
    </row>
    <row r="26898" spans="10:12">
      <c r="J26898" s="2"/>
      <c r="K26898" s="2"/>
      <c r="L26898" s="2"/>
    </row>
    <row r="26899" spans="10:12">
      <c r="J26899" s="2"/>
      <c r="K26899" s="2"/>
      <c r="L26899" s="2"/>
    </row>
    <row r="26900" spans="10:12">
      <c r="J26900" s="2"/>
      <c r="K26900" s="2"/>
      <c r="L26900" s="2"/>
    </row>
    <row r="26901" spans="10:12">
      <c r="J26901" s="2"/>
      <c r="K26901" s="2"/>
      <c r="L26901" s="2"/>
    </row>
    <row r="26902" spans="10:12">
      <c r="J26902" s="2"/>
      <c r="K26902" s="2"/>
      <c r="L26902" s="2"/>
    </row>
    <row r="26903" spans="10:12">
      <c r="J26903" s="2"/>
      <c r="K26903" s="2"/>
      <c r="L26903" s="2"/>
    </row>
    <row r="26904" spans="10:12">
      <c r="J26904" s="2"/>
      <c r="K26904" s="2"/>
      <c r="L26904" s="2"/>
    </row>
    <row r="26905" spans="10:12">
      <c r="J26905" s="2"/>
      <c r="K26905" s="2"/>
      <c r="L26905" s="2"/>
    </row>
    <row r="26906" spans="10:12">
      <c r="J26906" s="2"/>
      <c r="K26906" s="2"/>
      <c r="L26906" s="2"/>
    </row>
    <row r="26907" spans="10:12">
      <c r="J26907" s="2"/>
      <c r="K26907" s="2"/>
      <c r="L26907" s="2"/>
    </row>
    <row r="26908" spans="10:12">
      <c r="J26908" s="2"/>
      <c r="K26908" s="2"/>
      <c r="L26908" s="2"/>
    </row>
    <row r="26909" spans="10:12">
      <c r="J26909" s="2"/>
      <c r="K26909" s="2"/>
      <c r="L26909" s="2"/>
    </row>
    <row r="26910" spans="10:12">
      <c r="J26910" s="2"/>
      <c r="K26910" s="2"/>
      <c r="L26910" s="2"/>
    </row>
    <row r="26911" spans="10:12">
      <c r="J26911" s="2"/>
      <c r="K26911" s="2"/>
      <c r="L26911" s="2"/>
    </row>
    <row r="26912" spans="10:12">
      <c r="J26912" s="2"/>
      <c r="K26912" s="2"/>
      <c r="L26912" s="2"/>
    </row>
    <row r="26913" spans="10:12">
      <c r="J26913" s="2"/>
      <c r="K26913" s="2"/>
      <c r="L26913" s="2"/>
    </row>
    <row r="26914" spans="10:12">
      <c r="J26914" s="2"/>
      <c r="K26914" s="2"/>
      <c r="L26914" s="2"/>
    </row>
    <row r="26915" spans="10:12">
      <c r="J26915" s="2"/>
      <c r="K26915" s="2"/>
      <c r="L26915" s="2"/>
    </row>
    <row r="26916" spans="10:12">
      <c r="J26916" s="2"/>
      <c r="K26916" s="2"/>
      <c r="L26916" s="2"/>
    </row>
    <row r="26917" spans="10:12">
      <c r="J26917" s="2"/>
      <c r="K26917" s="2"/>
      <c r="L26917" s="2"/>
    </row>
    <row r="26918" spans="10:12">
      <c r="J26918" s="2"/>
      <c r="K26918" s="2"/>
      <c r="L26918" s="2"/>
    </row>
    <row r="26919" spans="10:12">
      <c r="J26919" s="2"/>
      <c r="K26919" s="2"/>
      <c r="L26919" s="2"/>
    </row>
    <row r="26920" spans="10:12">
      <c r="J26920" s="2"/>
      <c r="K26920" s="2"/>
      <c r="L26920" s="2"/>
    </row>
    <row r="26921" spans="10:12">
      <c r="J26921" s="2"/>
      <c r="K26921" s="2"/>
      <c r="L26921" s="2"/>
    </row>
    <row r="26922" spans="10:12">
      <c r="J26922" s="2"/>
      <c r="K26922" s="2"/>
      <c r="L26922" s="2"/>
    </row>
    <row r="26923" spans="10:12">
      <c r="J26923" s="2"/>
      <c r="K26923" s="2"/>
      <c r="L26923" s="2"/>
    </row>
    <row r="26924" spans="10:12">
      <c r="J26924" s="2"/>
      <c r="K26924" s="2"/>
      <c r="L26924" s="2"/>
    </row>
    <row r="26925" spans="10:12">
      <c r="J26925" s="2"/>
      <c r="K26925" s="2"/>
      <c r="L26925" s="2"/>
    </row>
    <row r="26926" spans="10:12">
      <c r="J26926" s="2"/>
      <c r="K26926" s="2"/>
      <c r="L26926" s="2"/>
    </row>
    <row r="26927" spans="10:12">
      <c r="J26927" s="2"/>
      <c r="K26927" s="2"/>
      <c r="L26927" s="2"/>
    </row>
    <row r="26928" spans="10:12">
      <c r="J26928" s="2"/>
      <c r="K26928" s="2"/>
      <c r="L26928" s="2"/>
    </row>
    <row r="26929" spans="10:12">
      <c r="J26929" s="2"/>
      <c r="K26929" s="2"/>
      <c r="L26929" s="2"/>
    </row>
    <row r="26930" spans="10:12">
      <c r="J26930" s="2"/>
      <c r="K26930" s="2"/>
      <c r="L26930" s="2"/>
    </row>
    <row r="26931" spans="10:12">
      <c r="J26931" s="2"/>
      <c r="K26931" s="2"/>
      <c r="L26931" s="2"/>
    </row>
    <row r="26932" spans="10:12">
      <c r="J26932" s="2"/>
      <c r="K26932" s="2"/>
      <c r="L26932" s="2"/>
    </row>
    <row r="26933" spans="10:12">
      <c r="J26933" s="2"/>
      <c r="K26933" s="2"/>
      <c r="L26933" s="2"/>
    </row>
    <row r="26934" spans="10:12">
      <c r="J26934" s="2"/>
      <c r="K26934" s="2"/>
      <c r="L26934" s="2"/>
    </row>
    <row r="26935" spans="10:12">
      <c r="J26935" s="2"/>
      <c r="K26935" s="2"/>
      <c r="L26935" s="2"/>
    </row>
    <row r="26936" spans="10:12">
      <c r="J26936" s="2"/>
      <c r="K26936" s="2"/>
      <c r="L26936" s="2"/>
    </row>
    <row r="26937" spans="10:12">
      <c r="J26937" s="2"/>
      <c r="K26937" s="2"/>
      <c r="L26937" s="2"/>
    </row>
    <row r="26938" spans="10:12">
      <c r="J26938" s="2"/>
      <c r="K26938" s="2"/>
      <c r="L26938" s="2"/>
    </row>
    <row r="26939" spans="10:12">
      <c r="J26939" s="2"/>
      <c r="K26939" s="2"/>
      <c r="L26939" s="2"/>
    </row>
    <row r="26940" spans="10:12">
      <c r="J26940" s="2"/>
      <c r="K26940" s="2"/>
      <c r="L26940" s="2"/>
    </row>
    <row r="26941" spans="10:12">
      <c r="J26941" s="2"/>
      <c r="K26941" s="2"/>
      <c r="L26941" s="2"/>
    </row>
    <row r="26942" spans="10:12">
      <c r="J26942" s="2"/>
      <c r="K26942" s="2"/>
      <c r="L26942" s="2"/>
    </row>
    <row r="26943" spans="10:12">
      <c r="J26943" s="2"/>
      <c r="K26943" s="2"/>
      <c r="L26943" s="2"/>
    </row>
    <row r="26944" spans="10:12">
      <c r="J26944" s="2"/>
      <c r="K26944" s="2"/>
      <c r="L26944" s="2"/>
    </row>
    <row r="26945" spans="10:12">
      <c r="J26945" s="2"/>
      <c r="K26945" s="2"/>
      <c r="L26945" s="2"/>
    </row>
    <row r="26946" spans="10:12">
      <c r="J26946" s="2"/>
      <c r="K26946" s="2"/>
      <c r="L26946" s="2"/>
    </row>
    <row r="26947" spans="10:12">
      <c r="J26947" s="2"/>
      <c r="K26947" s="2"/>
      <c r="L26947" s="2"/>
    </row>
    <row r="26948" spans="10:12">
      <c r="J26948" s="2"/>
      <c r="K26948" s="2"/>
      <c r="L26948" s="2"/>
    </row>
    <row r="26949" spans="10:12">
      <c r="J26949" s="2"/>
      <c r="K26949" s="2"/>
      <c r="L26949" s="2"/>
    </row>
    <row r="26950" spans="10:12">
      <c r="J26950" s="2"/>
      <c r="K26950" s="2"/>
      <c r="L26950" s="2"/>
    </row>
    <row r="26951" spans="10:12">
      <c r="J26951" s="2"/>
      <c r="K26951" s="2"/>
      <c r="L26951" s="2"/>
    </row>
    <row r="26952" spans="10:12">
      <c r="J26952" s="2"/>
      <c r="K26952" s="2"/>
      <c r="L26952" s="2"/>
    </row>
    <row r="26953" spans="10:12">
      <c r="J26953" s="2"/>
      <c r="K26953" s="2"/>
      <c r="L26953" s="2"/>
    </row>
    <row r="26954" spans="10:12">
      <c r="J26954" s="2"/>
      <c r="K26954" s="2"/>
      <c r="L26954" s="2"/>
    </row>
    <row r="26955" spans="10:12">
      <c r="J26955" s="2"/>
      <c r="K26955" s="2"/>
      <c r="L26955" s="2"/>
    </row>
    <row r="26956" spans="10:12">
      <c r="J26956" s="2"/>
      <c r="K26956" s="2"/>
      <c r="L26956" s="2"/>
    </row>
    <row r="26957" spans="10:12">
      <c r="J26957" s="2"/>
      <c r="K26957" s="2"/>
      <c r="L26957" s="2"/>
    </row>
    <row r="26958" spans="10:12">
      <c r="J26958" s="2"/>
      <c r="K26958" s="2"/>
      <c r="L26958" s="2"/>
    </row>
    <row r="26959" spans="10:12">
      <c r="J26959" s="2"/>
      <c r="K26959" s="2"/>
      <c r="L26959" s="2"/>
    </row>
    <row r="26960" spans="10:12">
      <c r="J26960" s="2"/>
      <c r="K26960" s="2"/>
      <c r="L26960" s="2"/>
    </row>
    <row r="26961" spans="10:12">
      <c r="J26961" s="2"/>
      <c r="K26961" s="2"/>
      <c r="L26961" s="2"/>
    </row>
    <row r="26962" spans="10:12">
      <c r="J26962" s="2"/>
      <c r="K26962" s="2"/>
      <c r="L26962" s="2"/>
    </row>
    <row r="26963" spans="10:12">
      <c r="J26963" s="2"/>
      <c r="K26963" s="2"/>
      <c r="L26963" s="2"/>
    </row>
    <row r="26964" spans="10:12">
      <c r="J26964" s="2"/>
      <c r="K26964" s="2"/>
      <c r="L26964" s="2"/>
    </row>
    <row r="26965" spans="10:12">
      <c r="J26965" s="2"/>
      <c r="K26965" s="2"/>
      <c r="L26965" s="2"/>
    </row>
    <row r="26966" spans="10:12">
      <c r="J26966" s="2"/>
      <c r="K26966" s="2"/>
      <c r="L26966" s="2"/>
    </row>
    <row r="26967" spans="10:12">
      <c r="J26967" s="2"/>
      <c r="K26967" s="2"/>
      <c r="L26967" s="2"/>
    </row>
    <row r="26968" spans="10:12">
      <c r="J26968" s="2"/>
      <c r="K26968" s="2"/>
      <c r="L26968" s="2"/>
    </row>
    <row r="26969" spans="10:12">
      <c r="J26969" s="2"/>
      <c r="K26969" s="2"/>
      <c r="L26969" s="2"/>
    </row>
    <row r="26970" spans="10:12">
      <c r="J26970" s="2"/>
      <c r="K26970" s="2"/>
      <c r="L26970" s="2"/>
    </row>
    <row r="26971" spans="10:12">
      <c r="J26971" s="2"/>
      <c r="K26971" s="2"/>
      <c r="L26971" s="2"/>
    </row>
    <row r="26972" spans="10:12">
      <c r="J26972" s="2"/>
      <c r="K26972" s="2"/>
      <c r="L26972" s="2"/>
    </row>
    <row r="26973" spans="10:12">
      <c r="J26973" s="2"/>
      <c r="K26973" s="2"/>
      <c r="L26973" s="2"/>
    </row>
    <row r="26974" spans="10:12">
      <c r="J26974" s="2"/>
      <c r="K26974" s="2"/>
      <c r="L26974" s="2"/>
    </row>
    <row r="26975" spans="10:12">
      <c r="J26975" s="2"/>
      <c r="K26975" s="2"/>
      <c r="L26975" s="2"/>
    </row>
    <row r="26976" spans="10:12">
      <c r="J26976" s="2"/>
      <c r="K26976" s="2"/>
      <c r="L26976" s="2"/>
    </row>
    <row r="26977" spans="10:12">
      <c r="J26977" s="2"/>
      <c r="K26977" s="2"/>
      <c r="L26977" s="2"/>
    </row>
    <row r="26978" spans="10:12">
      <c r="J26978" s="2"/>
      <c r="K26978" s="2"/>
      <c r="L26978" s="2"/>
    </row>
    <row r="26979" spans="10:12">
      <c r="J26979" s="2"/>
      <c r="K26979" s="2"/>
      <c r="L26979" s="2"/>
    </row>
    <row r="26980" spans="10:12">
      <c r="J26980" s="2"/>
      <c r="K26980" s="2"/>
      <c r="L26980" s="2"/>
    </row>
    <row r="26981" spans="10:12">
      <c r="J26981" s="2"/>
      <c r="K26981" s="2"/>
      <c r="L26981" s="2"/>
    </row>
    <row r="26982" spans="10:12">
      <c r="J26982" s="2"/>
      <c r="K26982" s="2"/>
      <c r="L26982" s="2"/>
    </row>
    <row r="26983" spans="10:12">
      <c r="J26983" s="2"/>
      <c r="K26983" s="2"/>
      <c r="L26983" s="2"/>
    </row>
    <row r="26984" spans="10:12">
      <c r="J26984" s="2"/>
      <c r="K26984" s="2"/>
      <c r="L26984" s="2"/>
    </row>
    <row r="26985" spans="10:12">
      <c r="J26985" s="2"/>
      <c r="K26985" s="2"/>
      <c r="L26985" s="2"/>
    </row>
    <row r="26986" spans="10:12">
      <c r="J26986" s="2"/>
      <c r="K26986" s="2"/>
      <c r="L26986" s="2"/>
    </row>
    <row r="26987" spans="10:12">
      <c r="J26987" s="2"/>
      <c r="K26987" s="2"/>
      <c r="L26987" s="2"/>
    </row>
    <row r="26988" spans="10:12">
      <c r="J26988" s="2"/>
      <c r="K26988" s="2"/>
      <c r="L26988" s="2"/>
    </row>
    <row r="26989" spans="10:12">
      <c r="J26989" s="2"/>
      <c r="K26989" s="2"/>
      <c r="L26989" s="2"/>
    </row>
    <row r="26990" spans="10:12">
      <c r="J26990" s="2"/>
      <c r="K26990" s="2"/>
      <c r="L26990" s="2"/>
    </row>
    <row r="26991" spans="10:12">
      <c r="J26991" s="2"/>
      <c r="K26991" s="2"/>
      <c r="L26991" s="2"/>
    </row>
    <row r="26992" spans="10:12">
      <c r="J26992" s="2"/>
      <c r="K26992" s="2"/>
      <c r="L26992" s="2"/>
    </row>
    <row r="26993" spans="10:12">
      <c r="J26993" s="2"/>
      <c r="K26993" s="2"/>
      <c r="L26993" s="2"/>
    </row>
    <row r="26994" spans="10:12">
      <c r="J26994" s="2"/>
      <c r="K26994" s="2"/>
      <c r="L26994" s="2"/>
    </row>
    <row r="26995" spans="10:12">
      <c r="J26995" s="2"/>
      <c r="K26995" s="2"/>
      <c r="L26995" s="2"/>
    </row>
    <row r="26996" spans="10:12">
      <c r="J26996" s="2"/>
      <c r="K26996" s="2"/>
      <c r="L26996" s="2"/>
    </row>
    <row r="26997" spans="10:12">
      <c r="J26997" s="2"/>
      <c r="K26997" s="2"/>
      <c r="L26997" s="2"/>
    </row>
    <row r="26998" spans="10:12">
      <c r="J26998" s="2"/>
      <c r="K26998" s="2"/>
      <c r="L26998" s="2"/>
    </row>
    <row r="26999" spans="10:12">
      <c r="J26999" s="2"/>
      <c r="K26999" s="2"/>
      <c r="L26999" s="2"/>
    </row>
    <row r="27000" spans="10:12">
      <c r="J27000" s="2"/>
      <c r="K27000" s="2"/>
      <c r="L27000" s="2"/>
    </row>
    <row r="27001" spans="10:12">
      <c r="J27001" s="2"/>
      <c r="K27001" s="2"/>
      <c r="L27001" s="2"/>
    </row>
    <row r="27002" spans="10:12">
      <c r="J27002" s="2"/>
      <c r="K27002" s="2"/>
      <c r="L27002" s="2"/>
    </row>
    <row r="27003" spans="10:12">
      <c r="J27003" s="2"/>
      <c r="K27003" s="2"/>
      <c r="L27003" s="2"/>
    </row>
    <row r="27004" spans="10:12">
      <c r="J27004" s="2"/>
      <c r="K27004" s="2"/>
      <c r="L27004" s="2"/>
    </row>
    <row r="27005" spans="10:12">
      <c r="J27005" s="2"/>
      <c r="K27005" s="2"/>
      <c r="L27005" s="2"/>
    </row>
    <row r="27006" spans="10:12">
      <c r="J27006" s="2"/>
      <c r="K27006" s="2"/>
      <c r="L27006" s="2"/>
    </row>
    <row r="27007" spans="10:12">
      <c r="J27007" s="2"/>
      <c r="K27007" s="2"/>
      <c r="L27007" s="2"/>
    </row>
    <row r="27008" spans="10:12">
      <c r="J27008" s="2"/>
      <c r="K27008" s="2"/>
      <c r="L27008" s="2"/>
    </row>
    <row r="27009" spans="10:12">
      <c r="J27009" s="2"/>
      <c r="K27009" s="2"/>
      <c r="L27009" s="2"/>
    </row>
    <row r="27010" spans="10:12">
      <c r="J27010" s="2"/>
      <c r="K27010" s="2"/>
      <c r="L27010" s="2"/>
    </row>
    <row r="27011" spans="10:12">
      <c r="J27011" s="2"/>
      <c r="K27011" s="2"/>
      <c r="L27011" s="2"/>
    </row>
    <row r="27012" spans="10:12">
      <c r="J27012" s="2"/>
      <c r="K27012" s="2"/>
      <c r="L27012" s="2"/>
    </row>
    <row r="27013" spans="10:12">
      <c r="J27013" s="2"/>
      <c r="K27013" s="2"/>
      <c r="L27013" s="2"/>
    </row>
    <row r="27014" spans="10:12">
      <c r="J27014" s="2"/>
      <c r="K27014" s="2"/>
      <c r="L27014" s="2"/>
    </row>
    <row r="27015" spans="10:12">
      <c r="J27015" s="2"/>
      <c r="K27015" s="2"/>
      <c r="L27015" s="2"/>
    </row>
    <row r="27016" spans="10:12">
      <c r="J27016" s="2"/>
      <c r="K27016" s="2"/>
      <c r="L27016" s="2"/>
    </row>
    <row r="27017" spans="10:12">
      <c r="J27017" s="2"/>
      <c r="K27017" s="2"/>
      <c r="L27017" s="2"/>
    </row>
    <row r="27018" spans="10:12">
      <c r="J27018" s="2"/>
      <c r="K27018" s="2"/>
      <c r="L27018" s="2"/>
    </row>
    <row r="27019" spans="10:12">
      <c r="J27019" s="2"/>
      <c r="K27019" s="2"/>
      <c r="L27019" s="2"/>
    </row>
    <row r="27020" spans="10:12">
      <c r="J27020" s="2"/>
      <c r="K27020" s="2"/>
      <c r="L27020" s="2"/>
    </row>
    <row r="27021" spans="10:12">
      <c r="J27021" s="2"/>
      <c r="K27021" s="2"/>
      <c r="L27021" s="2"/>
    </row>
    <row r="27022" spans="10:12">
      <c r="J27022" s="2"/>
      <c r="K27022" s="2"/>
      <c r="L27022" s="2"/>
    </row>
    <row r="27023" spans="10:12">
      <c r="J27023" s="2"/>
      <c r="K27023" s="2"/>
      <c r="L27023" s="2"/>
    </row>
    <row r="27024" spans="10:12">
      <c r="J27024" s="2"/>
      <c r="K27024" s="2"/>
      <c r="L27024" s="2"/>
    </row>
    <row r="27025" spans="10:12">
      <c r="J27025" s="2"/>
      <c r="K27025" s="2"/>
      <c r="L27025" s="2"/>
    </row>
    <row r="27026" spans="10:12">
      <c r="J27026" s="2"/>
      <c r="K27026" s="2"/>
      <c r="L27026" s="2"/>
    </row>
    <row r="27027" spans="10:12">
      <c r="J27027" s="2"/>
      <c r="K27027" s="2"/>
      <c r="L27027" s="2"/>
    </row>
    <row r="27028" spans="10:12">
      <c r="J27028" s="2"/>
      <c r="K27028" s="2"/>
      <c r="L27028" s="2"/>
    </row>
    <row r="27029" spans="10:12">
      <c r="J27029" s="2"/>
      <c r="K27029" s="2"/>
      <c r="L27029" s="2"/>
    </row>
    <row r="27030" spans="10:12">
      <c r="J27030" s="2"/>
      <c r="K27030" s="2"/>
      <c r="L27030" s="2"/>
    </row>
    <row r="27031" spans="10:12">
      <c r="J27031" s="2"/>
      <c r="K27031" s="2"/>
      <c r="L27031" s="2"/>
    </row>
    <row r="27032" spans="10:12">
      <c r="J27032" s="2"/>
      <c r="K27032" s="2"/>
      <c r="L27032" s="2"/>
    </row>
    <row r="27033" spans="10:12">
      <c r="J27033" s="2"/>
      <c r="K27033" s="2"/>
      <c r="L27033" s="2"/>
    </row>
    <row r="27034" spans="10:12">
      <c r="J27034" s="2"/>
      <c r="K27034" s="2"/>
      <c r="L27034" s="2"/>
    </row>
    <row r="27035" spans="10:12">
      <c r="J27035" s="2"/>
      <c r="K27035" s="2"/>
      <c r="L27035" s="2"/>
    </row>
    <row r="27036" spans="10:12">
      <c r="J27036" s="2"/>
      <c r="K27036" s="2"/>
      <c r="L27036" s="2"/>
    </row>
    <row r="27037" spans="10:12">
      <c r="J27037" s="2"/>
      <c r="K27037" s="2"/>
      <c r="L27037" s="2"/>
    </row>
    <row r="27038" spans="10:12">
      <c r="J27038" s="2"/>
      <c r="K27038" s="2"/>
      <c r="L27038" s="2"/>
    </row>
    <row r="27039" spans="10:12">
      <c r="J27039" s="2"/>
      <c r="K27039" s="2"/>
      <c r="L27039" s="2"/>
    </row>
    <row r="27040" spans="10:12">
      <c r="J27040" s="2"/>
      <c r="K27040" s="2"/>
      <c r="L27040" s="2"/>
    </row>
    <row r="27041" spans="10:12">
      <c r="J27041" s="2"/>
      <c r="K27041" s="2"/>
      <c r="L27041" s="2"/>
    </row>
    <row r="27042" spans="10:12">
      <c r="J27042" s="2"/>
      <c r="K27042" s="2"/>
      <c r="L27042" s="2"/>
    </row>
    <row r="27043" spans="10:12">
      <c r="J27043" s="2"/>
      <c r="K27043" s="2"/>
      <c r="L27043" s="2"/>
    </row>
    <row r="27044" spans="10:12">
      <c r="J27044" s="2"/>
      <c r="K27044" s="2"/>
      <c r="L27044" s="2"/>
    </row>
    <row r="27045" spans="10:12">
      <c r="J27045" s="2"/>
      <c r="K27045" s="2"/>
      <c r="L27045" s="2"/>
    </row>
    <row r="27046" spans="10:12">
      <c r="J27046" s="2"/>
      <c r="K27046" s="2"/>
      <c r="L27046" s="2"/>
    </row>
    <row r="27047" spans="10:12">
      <c r="J27047" s="2"/>
      <c r="K27047" s="2"/>
      <c r="L27047" s="2"/>
    </row>
    <row r="27048" spans="10:12">
      <c r="J27048" s="2"/>
      <c r="K27048" s="2"/>
      <c r="L27048" s="2"/>
    </row>
    <row r="27049" spans="10:12">
      <c r="J27049" s="2"/>
      <c r="K27049" s="2"/>
      <c r="L27049" s="2"/>
    </row>
    <row r="27050" spans="10:12">
      <c r="J27050" s="2"/>
      <c r="K27050" s="2"/>
      <c r="L27050" s="2"/>
    </row>
    <row r="27051" spans="10:12">
      <c r="J27051" s="2"/>
      <c r="K27051" s="2"/>
      <c r="L27051" s="2"/>
    </row>
    <row r="27052" spans="10:12">
      <c r="J27052" s="2"/>
      <c r="K27052" s="2"/>
      <c r="L27052" s="2"/>
    </row>
    <row r="27053" spans="10:12">
      <c r="J27053" s="2"/>
      <c r="K27053" s="2"/>
      <c r="L27053" s="2"/>
    </row>
    <row r="27054" spans="10:12">
      <c r="J27054" s="2"/>
      <c r="K27054" s="2"/>
      <c r="L27054" s="2"/>
    </row>
    <row r="27055" spans="10:12">
      <c r="J27055" s="2"/>
      <c r="K27055" s="2"/>
      <c r="L27055" s="2"/>
    </row>
    <row r="27056" spans="10:12">
      <c r="J27056" s="2"/>
      <c r="K27056" s="2"/>
      <c r="L27056" s="2"/>
    </row>
    <row r="27057" spans="10:12">
      <c r="J27057" s="2"/>
      <c r="K27057" s="2"/>
      <c r="L27057" s="2"/>
    </row>
    <row r="27058" spans="10:12">
      <c r="J27058" s="2"/>
      <c r="K27058" s="2"/>
      <c r="L27058" s="2"/>
    </row>
    <row r="27059" spans="10:12">
      <c r="J27059" s="2"/>
      <c r="K27059" s="2"/>
      <c r="L27059" s="2"/>
    </row>
    <row r="27060" spans="10:12">
      <c r="J27060" s="2"/>
      <c r="K27060" s="2"/>
      <c r="L27060" s="2"/>
    </row>
    <row r="27061" spans="10:12">
      <c r="J27061" s="2"/>
      <c r="K27061" s="2"/>
      <c r="L27061" s="2"/>
    </row>
    <row r="27062" spans="10:12">
      <c r="J27062" s="2"/>
      <c r="K27062" s="2"/>
      <c r="L27062" s="2"/>
    </row>
    <row r="27063" spans="10:12">
      <c r="J27063" s="2"/>
      <c r="K27063" s="2"/>
      <c r="L27063" s="2"/>
    </row>
    <row r="27064" spans="10:12">
      <c r="J27064" s="2"/>
      <c r="K27064" s="2"/>
      <c r="L27064" s="2"/>
    </row>
    <row r="27065" spans="10:12">
      <c r="J27065" s="2"/>
      <c r="K27065" s="2"/>
      <c r="L27065" s="2"/>
    </row>
    <row r="27066" spans="10:12">
      <c r="J27066" s="2"/>
      <c r="K27066" s="2"/>
      <c r="L27066" s="2"/>
    </row>
    <row r="27067" spans="10:12">
      <c r="J27067" s="2"/>
      <c r="K27067" s="2"/>
      <c r="L27067" s="2"/>
    </row>
    <row r="27068" spans="10:12">
      <c r="J27068" s="2"/>
      <c r="K27068" s="2"/>
      <c r="L27068" s="2"/>
    </row>
    <row r="27069" spans="10:12">
      <c r="J27069" s="2"/>
      <c r="K27069" s="2"/>
      <c r="L27069" s="2"/>
    </row>
    <row r="27070" spans="10:12">
      <c r="J27070" s="2"/>
      <c r="K27070" s="2"/>
      <c r="L27070" s="2"/>
    </row>
    <row r="27071" spans="10:12">
      <c r="J27071" s="2"/>
      <c r="K27071" s="2"/>
      <c r="L27071" s="2"/>
    </row>
    <row r="27072" spans="10:12">
      <c r="J27072" s="2"/>
      <c r="K27072" s="2"/>
      <c r="L27072" s="2"/>
    </row>
    <row r="27073" spans="10:12">
      <c r="J27073" s="2"/>
      <c r="K27073" s="2"/>
      <c r="L27073" s="2"/>
    </row>
    <row r="27074" spans="10:12">
      <c r="J27074" s="2"/>
      <c r="K27074" s="2"/>
      <c r="L27074" s="2"/>
    </row>
    <row r="27075" spans="10:12">
      <c r="J27075" s="2"/>
      <c r="K27075" s="2"/>
      <c r="L27075" s="2"/>
    </row>
    <row r="27076" spans="10:12">
      <c r="J27076" s="2"/>
      <c r="K27076" s="2"/>
      <c r="L27076" s="2"/>
    </row>
    <row r="27077" spans="10:12">
      <c r="J27077" s="2"/>
      <c r="K27077" s="2"/>
      <c r="L27077" s="2"/>
    </row>
    <row r="27078" spans="10:12">
      <c r="J27078" s="2"/>
      <c r="K27078" s="2"/>
      <c r="L27078" s="2"/>
    </row>
    <row r="27079" spans="10:12">
      <c r="J27079" s="2"/>
      <c r="K27079" s="2"/>
      <c r="L27079" s="2"/>
    </row>
    <row r="27080" spans="10:12">
      <c r="J27080" s="2"/>
      <c r="K27080" s="2"/>
      <c r="L27080" s="2"/>
    </row>
    <row r="27081" spans="10:12">
      <c r="J27081" s="2"/>
      <c r="K27081" s="2"/>
      <c r="L27081" s="2"/>
    </row>
    <row r="27082" spans="10:12">
      <c r="J27082" s="2"/>
      <c r="K27082" s="2"/>
      <c r="L27082" s="2"/>
    </row>
    <row r="27083" spans="10:12">
      <c r="J27083" s="2"/>
      <c r="K27083" s="2"/>
      <c r="L27083" s="2"/>
    </row>
    <row r="27084" spans="10:12">
      <c r="J27084" s="2"/>
      <c r="K27084" s="2"/>
      <c r="L27084" s="2"/>
    </row>
    <row r="27085" spans="10:12">
      <c r="J27085" s="2"/>
      <c r="K27085" s="2"/>
      <c r="L27085" s="2"/>
    </row>
    <row r="27086" spans="10:12">
      <c r="J27086" s="2"/>
      <c r="K27086" s="2"/>
      <c r="L27086" s="2"/>
    </row>
    <row r="27087" spans="10:12">
      <c r="J27087" s="2"/>
      <c r="K27087" s="2"/>
      <c r="L27087" s="2"/>
    </row>
    <row r="27088" spans="10:12">
      <c r="J27088" s="2"/>
      <c r="K27088" s="2"/>
      <c r="L27088" s="2"/>
    </row>
    <row r="27089" spans="10:12">
      <c r="J27089" s="2"/>
      <c r="K27089" s="2"/>
      <c r="L27089" s="2"/>
    </row>
    <row r="27090" spans="10:12">
      <c r="J27090" s="2"/>
      <c r="K27090" s="2"/>
      <c r="L27090" s="2"/>
    </row>
    <row r="27091" spans="10:12">
      <c r="J27091" s="2"/>
      <c r="K27091" s="2"/>
      <c r="L27091" s="2"/>
    </row>
    <row r="27092" spans="10:12">
      <c r="J27092" s="2"/>
      <c r="K27092" s="2"/>
      <c r="L27092" s="2"/>
    </row>
    <row r="27093" spans="10:12">
      <c r="J27093" s="2"/>
      <c r="K27093" s="2"/>
      <c r="L27093" s="2"/>
    </row>
    <row r="27094" spans="10:12">
      <c r="J27094" s="2"/>
      <c r="K27094" s="2"/>
      <c r="L27094" s="2"/>
    </row>
    <row r="27095" spans="10:12">
      <c r="J27095" s="2"/>
      <c r="K27095" s="2"/>
      <c r="L27095" s="2"/>
    </row>
    <row r="27096" spans="10:12">
      <c r="J27096" s="2"/>
      <c r="K27096" s="2"/>
      <c r="L27096" s="2"/>
    </row>
    <row r="27097" spans="10:12">
      <c r="J27097" s="2"/>
      <c r="K27097" s="2"/>
      <c r="L27097" s="2"/>
    </row>
    <row r="27098" spans="10:12">
      <c r="J27098" s="2"/>
      <c r="K27098" s="2"/>
      <c r="L27098" s="2"/>
    </row>
    <row r="27099" spans="10:12">
      <c r="J27099" s="2"/>
      <c r="K27099" s="2"/>
      <c r="L27099" s="2"/>
    </row>
    <row r="27100" spans="10:12">
      <c r="J27100" s="2"/>
      <c r="K27100" s="2"/>
      <c r="L27100" s="2"/>
    </row>
    <row r="27101" spans="10:12">
      <c r="J27101" s="2"/>
      <c r="K27101" s="2"/>
      <c r="L27101" s="2"/>
    </row>
    <row r="27102" spans="10:12">
      <c r="J27102" s="2"/>
      <c r="K27102" s="2"/>
      <c r="L27102" s="2"/>
    </row>
    <row r="27103" spans="10:12">
      <c r="J27103" s="2"/>
      <c r="K27103" s="2"/>
      <c r="L27103" s="2"/>
    </row>
    <row r="27104" spans="10:12">
      <c r="J27104" s="2"/>
      <c r="K27104" s="2"/>
      <c r="L27104" s="2"/>
    </row>
    <row r="27105" spans="10:12">
      <c r="J27105" s="2"/>
      <c r="K27105" s="2"/>
      <c r="L27105" s="2"/>
    </row>
    <row r="27106" spans="10:12">
      <c r="J27106" s="2"/>
      <c r="K27106" s="2"/>
      <c r="L27106" s="2"/>
    </row>
    <row r="27107" spans="10:12">
      <c r="J27107" s="2"/>
      <c r="K27107" s="2"/>
      <c r="L27107" s="2"/>
    </row>
    <row r="27108" spans="10:12">
      <c r="J27108" s="2"/>
      <c r="K27108" s="2"/>
      <c r="L27108" s="2"/>
    </row>
    <row r="27109" spans="10:12">
      <c r="J27109" s="2"/>
      <c r="K27109" s="2"/>
      <c r="L27109" s="2"/>
    </row>
    <row r="27110" spans="10:12">
      <c r="J27110" s="2"/>
      <c r="K27110" s="2"/>
      <c r="L27110" s="2"/>
    </row>
    <row r="27111" spans="10:12">
      <c r="J27111" s="2"/>
      <c r="K27111" s="2"/>
      <c r="L27111" s="2"/>
    </row>
    <row r="27112" spans="10:12">
      <c r="J27112" s="2"/>
      <c r="K27112" s="2"/>
      <c r="L27112" s="2"/>
    </row>
    <row r="27113" spans="10:12">
      <c r="J27113" s="2"/>
      <c r="K27113" s="2"/>
      <c r="L27113" s="2"/>
    </row>
    <row r="27114" spans="10:12">
      <c r="J27114" s="2"/>
      <c r="K27114" s="2"/>
      <c r="L27114" s="2"/>
    </row>
    <row r="27115" spans="10:12">
      <c r="J27115" s="2"/>
      <c r="K27115" s="2"/>
      <c r="L27115" s="2"/>
    </row>
    <row r="27116" spans="10:12">
      <c r="J27116" s="2"/>
      <c r="K27116" s="2"/>
      <c r="L27116" s="2"/>
    </row>
    <row r="27117" spans="10:12">
      <c r="J27117" s="2"/>
      <c r="K27117" s="2"/>
      <c r="L27117" s="2"/>
    </row>
    <row r="27118" spans="10:12">
      <c r="J27118" s="2"/>
      <c r="K27118" s="2"/>
      <c r="L27118" s="2"/>
    </row>
    <row r="27119" spans="10:12">
      <c r="J27119" s="2"/>
      <c r="K27119" s="2"/>
      <c r="L27119" s="2"/>
    </row>
    <row r="27120" spans="10:12">
      <c r="J27120" s="2"/>
      <c r="K27120" s="2"/>
      <c r="L27120" s="2"/>
    </row>
    <row r="27121" spans="10:12">
      <c r="J27121" s="2"/>
      <c r="K27121" s="2"/>
      <c r="L27121" s="2"/>
    </row>
    <row r="27122" spans="10:12">
      <c r="J27122" s="2"/>
      <c r="K27122" s="2"/>
      <c r="L27122" s="2"/>
    </row>
    <row r="27123" spans="10:12">
      <c r="J27123" s="2"/>
      <c r="K27123" s="2"/>
      <c r="L27123" s="2"/>
    </row>
    <row r="27124" spans="10:12">
      <c r="J27124" s="2"/>
      <c r="K27124" s="2"/>
      <c r="L27124" s="2"/>
    </row>
    <row r="27125" spans="10:12">
      <c r="J27125" s="2"/>
      <c r="K27125" s="2"/>
      <c r="L27125" s="2"/>
    </row>
    <row r="27126" spans="10:12">
      <c r="J27126" s="2"/>
      <c r="K27126" s="2"/>
      <c r="L27126" s="2"/>
    </row>
    <row r="27127" spans="10:12">
      <c r="J27127" s="2"/>
      <c r="K27127" s="2"/>
      <c r="L27127" s="2"/>
    </row>
    <row r="27128" spans="10:12">
      <c r="J27128" s="2"/>
      <c r="K27128" s="2"/>
      <c r="L27128" s="2"/>
    </row>
    <row r="27129" spans="10:12">
      <c r="J27129" s="2"/>
      <c r="K27129" s="2"/>
      <c r="L27129" s="2"/>
    </row>
    <row r="27130" spans="10:12">
      <c r="J27130" s="2"/>
      <c r="K27130" s="2"/>
      <c r="L27130" s="2"/>
    </row>
    <row r="27131" spans="10:12">
      <c r="J27131" s="2"/>
      <c r="K27131" s="2"/>
      <c r="L27131" s="2"/>
    </row>
    <row r="27132" spans="10:12">
      <c r="J27132" s="2"/>
      <c r="K27132" s="2"/>
      <c r="L27132" s="2"/>
    </row>
    <row r="27133" spans="10:12">
      <c r="J27133" s="2"/>
      <c r="K27133" s="2"/>
      <c r="L27133" s="2"/>
    </row>
    <row r="27134" spans="10:12">
      <c r="J27134" s="2"/>
      <c r="K27134" s="2"/>
      <c r="L27134" s="2"/>
    </row>
    <row r="27135" spans="10:12">
      <c r="J27135" s="2"/>
      <c r="K27135" s="2"/>
      <c r="L27135" s="2"/>
    </row>
    <row r="27136" spans="10:12">
      <c r="J27136" s="2"/>
      <c r="K27136" s="2"/>
      <c r="L27136" s="2"/>
    </row>
    <row r="27137" spans="10:12">
      <c r="J27137" s="2"/>
      <c r="K27137" s="2"/>
      <c r="L27137" s="2"/>
    </row>
    <row r="27138" spans="10:12">
      <c r="J27138" s="2"/>
      <c r="K27138" s="2"/>
      <c r="L27138" s="2"/>
    </row>
    <row r="27139" spans="10:12">
      <c r="J27139" s="2"/>
      <c r="K27139" s="2"/>
      <c r="L27139" s="2"/>
    </row>
    <row r="27140" spans="10:12">
      <c r="J27140" s="2"/>
      <c r="K27140" s="2"/>
      <c r="L27140" s="2"/>
    </row>
    <row r="27141" spans="10:12">
      <c r="J27141" s="2"/>
      <c r="K27141" s="2"/>
      <c r="L27141" s="2"/>
    </row>
    <row r="27142" spans="10:12">
      <c r="J27142" s="2"/>
      <c r="K27142" s="2"/>
      <c r="L27142" s="2"/>
    </row>
    <row r="27143" spans="10:12">
      <c r="J27143" s="2"/>
      <c r="K27143" s="2"/>
      <c r="L27143" s="2"/>
    </row>
    <row r="27144" spans="10:12">
      <c r="J27144" s="2"/>
      <c r="K27144" s="2"/>
      <c r="L27144" s="2"/>
    </row>
    <row r="27145" spans="10:12">
      <c r="J27145" s="2"/>
      <c r="K27145" s="2"/>
      <c r="L27145" s="2"/>
    </row>
    <row r="27146" spans="10:12">
      <c r="J27146" s="2"/>
      <c r="K27146" s="2"/>
      <c r="L27146" s="2"/>
    </row>
    <row r="27147" spans="10:12">
      <c r="J27147" s="2"/>
      <c r="K27147" s="2"/>
      <c r="L27147" s="2"/>
    </row>
    <row r="27148" spans="10:12">
      <c r="J27148" s="2"/>
      <c r="K27148" s="2"/>
      <c r="L27148" s="2"/>
    </row>
    <row r="27149" spans="10:12">
      <c r="J27149" s="2"/>
      <c r="K27149" s="2"/>
      <c r="L27149" s="2"/>
    </row>
    <row r="27150" spans="10:12">
      <c r="J27150" s="2"/>
      <c r="K27150" s="2"/>
      <c r="L27150" s="2"/>
    </row>
    <row r="27151" spans="10:12">
      <c r="J27151" s="2"/>
      <c r="K27151" s="2"/>
      <c r="L27151" s="2"/>
    </row>
    <row r="27152" spans="10:12">
      <c r="J27152" s="2"/>
      <c r="K27152" s="2"/>
      <c r="L27152" s="2"/>
    </row>
    <row r="27153" spans="10:12">
      <c r="J27153" s="2"/>
      <c r="K27153" s="2"/>
      <c r="L27153" s="2"/>
    </row>
    <row r="27154" spans="10:12">
      <c r="J27154" s="2"/>
      <c r="K27154" s="2"/>
      <c r="L27154" s="2"/>
    </row>
    <row r="27155" spans="10:12">
      <c r="J27155" s="2"/>
      <c r="K27155" s="2"/>
      <c r="L27155" s="2"/>
    </row>
    <row r="27156" spans="10:12">
      <c r="J27156" s="2"/>
      <c r="K27156" s="2"/>
      <c r="L27156" s="2"/>
    </row>
    <row r="27157" spans="10:12">
      <c r="J27157" s="2"/>
      <c r="K27157" s="2"/>
      <c r="L27157" s="2"/>
    </row>
    <row r="27158" spans="10:12">
      <c r="J27158" s="2"/>
      <c r="K27158" s="2"/>
      <c r="L27158" s="2"/>
    </row>
    <row r="27159" spans="10:12">
      <c r="J27159" s="2"/>
      <c r="K27159" s="2"/>
      <c r="L27159" s="2"/>
    </row>
    <row r="27160" spans="10:12">
      <c r="J27160" s="2"/>
      <c r="K27160" s="2"/>
      <c r="L27160" s="2"/>
    </row>
    <row r="27161" spans="10:12">
      <c r="J27161" s="2"/>
      <c r="K27161" s="2"/>
      <c r="L27161" s="2"/>
    </row>
    <row r="27162" spans="10:12">
      <c r="J27162" s="2"/>
      <c r="K27162" s="2"/>
      <c r="L27162" s="2"/>
    </row>
    <row r="27163" spans="10:12">
      <c r="J27163" s="2"/>
      <c r="K27163" s="2"/>
      <c r="L27163" s="2"/>
    </row>
    <row r="27164" spans="10:12">
      <c r="J27164" s="2"/>
      <c r="K27164" s="2"/>
      <c r="L27164" s="2"/>
    </row>
    <row r="27165" spans="10:12">
      <c r="J27165" s="2"/>
      <c r="K27165" s="2"/>
      <c r="L27165" s="2"/>
    </row>
    <row r="27166" spans="10:12">
      <c r="J27166" s="2"/>
      <c r="K27166" s="2"/>
      <c r="L27166" s="2"/>
    </row>
    <row r="27167" spans="10:12">
      <c r="J27167" s="2"/>
      <c r="K27167" s="2"/>
      <c r="L27167" s="2"/>
    </row>
    <row r="27168" spans="10:12">
      <c r="J27168" s="2"/>
      <c r="K27168" s="2"/>
      <c r="L27168" s="2"/>
    </row>
    <row r="27169" spans="10:12">
      <c r="J27169" s="2"/>
      <c r="K27169" s="2"/>
      <c r="L27169" s="2"/>
    </row>
    <row r="27170" spans="10:12">
      <c r="J27170" s="2"/>
      <c r="K27170" s="2"/>
      <c r="L27170" s="2"/>
    </row>
    <row r="27171" spans="10:12">
      <c r="J27171" s="2"/>
      <c r="K27171" s="2"/>
      <c r="L27171" s="2"/>
    </row>
    <row r="27172" spans="10:12">
      <c r="J27172" s="2"/>
      <c r="K27172" s="2"/>
      <c r="L27172" s="2"/>
    </row>
    <row r="27173" spans="10:12">
      <c r="J27173" s="2"/>
      <c r="K27173" s="2"/>
      <c r="L27173" s="2"/>
    </row>
    <row r="27174" spans="10:12">
      <c r="J27174" s="2"/>
      <c r="K27174" s="2"/>
      <c r="L27174" s="2"/>
    </row>
    <row r="27175" spans="10:12">
      <c r="J27175" s="2"/>
      <c r="K27175" s="2"/>
      <c r="L27175" s="2"/>
    </row>
    <row r="27176" spans="10:12">
      <c r="J27176" s="2"/>
      <c r="K27176" s="2"/>
      <c r="L27176" s="2"/>
    </row>
    <row r="27177" spans="10:12">
      <c r="J27177" s="2"/>
      <c r="K27177" s="2"/>
      <c r="L27177" s="2"/>
    </row>
    <row r="27178" spans="10:12">
      <c r="J27178" s="2"/>
      <c r="K27178" s="2"/>
      <c r="L27178" s="2"/>
    </row>
    <row r="27179" spans="10:12">
      <c r="J27179" s="2"/>
      <c r="K27179" s="2"/>
      <c r="L27179" s="2"/>
    </row>
    <row r="27180" spans="10:12">
      <c r="J27180" s="2"/>
      <c r="K27180" s="2"/>
      <c r="L27180" s="2"/>
    </row>
    <row r="27181" spans="10:12">
      <c r="J27181" s="2"/>
      <c r="K27181" s="2"/>
      <c r="L27181" s="2"/>
    </row>
    <row r="27182" spans="10:12">
      <c r="J27182" s="2"/>
      <c r="K27182" s="2"/>
      <c r="L27182" s="2"/>
    </row>
    <row r="27183" spans="10:12">
      <c r="J27183" s="2"/>
      <c r="K27183" s="2"/>
      <c r="L27183" s="2"/>
    </row>
    <row r="27184" spans="10:12">
      <c r="J27184" s="2"/>
      <c r="K27184" s="2"/>
      <c r="L27184" s="2"/>
    </row>
    <row r="27185" spans="10:12">
      <c r="J27185" s="2"/>
      <c r="K27185" s="2"/>
      <c r="L27185" s="2"/>
    </row>
    <row r="27186" spans="10:12">
      <c r="J27186" s="2"/>
      <c r="K27186" s="2"/>
      <c r="L27186" s="2"/>
    </row>
    <row r="27187" spans="10:12">
      <c r="J27187" s="2"/>
      <c r="K27187" s="2"/>
      <c r="L27187" s="2"/>
    </row>
    <row r="27188" spans="10:12">
      <c r="J27188" s="2"/>
      <c r="K27188" s="2"/>
      <c r="L27188" s="2"/>
    </row>
    <row r="27189" spans="10:12">
      <c r="J27189" s="2"/>
      <c r="K27189" s="2"/>
      <c r="L27189" s="2"/>
    </row>
    <row r="27190" spans="10:12">
      <c r="J27190" s="2"/>
      <c r="K27190" s="2"/>
      <c r="L27190" s="2"/>
    </row>
    <row r="27191" spans="10:12">
      <c r="J27191" s="2"/>
      <c r="K27191" s="2"/>
      <c r="L27191" s="2"/>
    </row>
    <row r="27192" spans="10:12">
      <c r="J27192" s="2"/>
      <c r="K27192" s="2"/>
      <c r="L27192" s="2"/>
    </row>
    <row r="27193" spans="10:12">
      <c r="J27193" s="2"/>
      <c r="K27193" s="2"/>
      <c r="L27193" s="2"/>
    </row>
    <row r="27194" spans="10:12">
      <c r="J27194" s="2"/>
      <c r="K27194" s="2"/>
      <c r="L27194" s="2"/>
    </row>
    <row r="27195" spans="10:12">
      <c r="J27195" s="2"/>
      <c r="K27195" s="2"/>
      <c r="L27195" s="2"/>
    </row>
    <row r="27196" spans="10:12">
      <c r="J27196" s="2"/>
      <c r="K27196" s="2"/>
      <c r="L27196" s="2"/>
    </row>
    <row r="27197" spans="10:12">
      <c r="J27197" s="2"/>
      <c r="K27197" s="2"/>
      <c r="L27197" s="2"/>
    </row>
    <row r="27198" spans="10:12">
      <c r="J27198" s="2"/>
      <c r="K27198" s="2"/>
      <c r="L27198" s="2"/>
    </row>
    <row r="27199" spans="10:12">
      <c r="J27199" s="2"/>
      <c r="K27199" s="2"/>
      <c r="L27199" s="2"/>
    </row>
    <row r="27200" spans="10:12">
      <c r="J27200" s="2"/>
      <c r="K27200" s="2"/>
      <c r="L27200" s="2"/>
    </row>
    <row r="27201" spans="10:12">
      <c r="J27201" s="2"/>
      <c r="K27201" s="2"/>
      <c r="L27201" s="2"/>
    </row>
    <row r="27202" spans="10:12">
      <c r="J27202" s="2"/>
      <c r="K27202" s="2"/>
      <c r="L27202" s="2"/>
    </row>
    <row r="27203" spans="10:12">
      <c r="J27203" s="2"/>
      <c r="K27203" s="2"/>
      <c r="L27203" s="2"/>
    </row>
    <row r="27204" spans="10:12">
      <c r="J27204" s="2"/>
      <c r="K27204" s="2"/>
      <c r="L27204" s="2"/>
    </row>
    <row r="27205" spans="10:12">
      <c r="J27205" s="2"/>
      <c r="K27205" s="2"/>
      <c r="L27205" s="2"/>
    </row>
    <row r="27206" spans="10:12">
      <c r="J27206" s="2"/>
      <c r="K27206" s="2"/>
      <c r="L27206" s="2"/>
    </row>
    <row r="27207" spans="10:12">
      <c r="J27207" s="2"/>
      <c r="K27207" s="2"/>
      <c r="L27207" s="2"/>
    </row>
    <row r="27208" spans="10:12">
      <c r="J27208" s="2"/>
      <c r="K27208" s="2"/>
      <c r="L27208" s="2"/>
    </row>
    <row r="27209" spans="10:12">
      <c r="J27209" s="2"/>
      <c r="K27209" s="2"/>
      <c r="L27209" s="2"/>
    </row>
    <row r="27210" spans="10:12">
      <c r="J27210" s="2"/>
      <c r="K27210" s="2"/>
      <c r="L27210" s="2"/>
    </row>
    <row r="27211" spans="10:12">
      <c r="J27211" s="2"/>
      <c r="K27211" s="2"/>
      <c r="L27211" s="2"/>
    </row>
    <row r="27212" spans="10:12">
      <c r="J27212" s="2"/>
      <c r="K27212" s="2"/>
      <c r="L27212" s="2"/>
    </row>
    <row r="27213" spans="10:12">
      <c r="J27213" s="2"/>
      <c r="K27213" s="2"/>
      <c r="L27213" s="2"/>
    </row>
    <row r="27214" spans="10:12">
      <c r="J27214" s="2"/>
      <c r="K27214" s="2"/>
      <c r="L27214" s="2"/>
    </row>
    <row r="27215" spans="10:12">
      <c r="J27215" s="2"/>
      <c r="K27215" s="2"/>
      <c r="L27215" s="2"/>
    </row>
    <row r="27216" spans="10:12">
      <c r="J27216" s="2"/>
      <c r="K27216" s="2"/>
      <c r="L27216" s="2"/>
    </row>
    <row r="27217" spans="10:12">
      <c r="J27217" s="2"/>
      <c r="K27217" s="2"/>
      <c r="L27217" s="2"/>
    </row>
    <row r="27218" spans="10:12">
      <c r="J27218" s="2"/>
      <c r="K27218" s="2"/>
      <c r="L27218" s="2"/>
    </row>
    <row r="27219" spans="10:12">
      <c r="J27219" s="2"/>
      <c r="K27219" s="2"/>
      <c r="L27219" s="2"/>
    </row>
    <row r="27220" spans="10:12">
      <c r="J27220" s="2"/>
      <c r="K27220" s="2"/>
      <c r="L27220" s="2"/>
    </row>
    <row r="27221" spans="10:12">
      <c r="J27221" s="2"/>
      <c r="K27221" s="2"/>
      <c r="L27221" s="2"/>
    </row>
    <row r="27222" spans="10:12">
      <c r="J27222" s="2"/>
      <c r="K27222" s="2"/>
      <c r="L27222" s="2"/>
    </row>
    <row r="27223" spans="10:12">
      <c r="J27223" s="2"/>
      <c r="K27223" s="2"/>
      <c r="L27223" s="2"/>
    </row>
    <row r="27224" spans="10:12">
      <c r="J27224" s="2"/>
      <c r="K27224" s="2"/>
      <c r="L27224" s="2"/>
    </row>
    <row r="27225" spans="10:12">
      <c r="J27225" s="2"/>
      <c r="K27225" s="2"/>
      <c r="L27225" s="2"/>
    </row>
    <row r="27226" spans="10:12">
      <c r="J27226" s="2"/>
      <c r="K27226" s="2"/>
      <c r="L27226" s="2"/>
    </row>
    <row r="27227" spans="10:12">
      <c r="J27227" s="2"/>
      <c r="K27227" s="2"/>
      <c r="L27227" s="2"/>
    </row>
    <row r="27228" spans="10:12">
      <c r="J27228" s="2"/>
      <c r="K27228" s="2"/>
      <c r="L27228" s="2"/>
    </row>
    <row r="27229" spans="10:12">
      <c r="J27229" s="2"/>
      <c r="K27229" s="2"/>
      <c r="L27229" s="2"/>
    </row>
    <row r="27230" spans="10:12">
      <c r="J27230" s="2"/>
      <c r="K27230" s="2"/>
      <c r="L27230" s="2"/>
    </row>
    <row r="27231" spans="10:12">
      <c r="J27231" s="2"/>
      <c r="K27231" s="2"/>
      <c r="L27231" s="2"/>
    </row>
    <row r="27232" spans="10:12">
      <c r="J27232" s="2"/>
      <c r="K27232" s="2"/>
      <c r="L27232" s="2"/>
    </row>
    <row r="27233" spans="10:12">
      <c r="J27233" s="2"/>
      <c r="K27233" s="2"/>
      <c r="L27233" s="2"/>
    </row>
    <row r="27234" spans="10:12">
      <c r="J27234" s="2"/>
      <c r="K27234" s="2"/>
      <c r="L27234" s="2"/>
    </row>
    <row r="27235" spans="10:12">
      <c r="J27235" s="2"/>
      <c r="K27235" s="2"/>
      <c r="L27235" s="2"/>
    </row>
    <row r="27236" spans="10:12">
      <c r="J27236" s="2"/>
      <c r="K27236" s="2"/>
      <c r="L27236" s="2"/>
    </row>
    <row r="27237" spans="10:12">
      <c r="J27237" s="2"/>
      <c r="K27237" s="2"/>
      <c r="L27237" s="2"/>
    </row>
    <row r="27238" spans="10:12">
      <c r="J27238" s="2"/>
      <c r="K27238" s="2"/>
      <c r="L27238" s="2"/>
    </row>
    <row r="27239" spans="10:12">
      <c r="J27239" s="2"/>
      <c r="K27239" s="2"/>
      <c r="L27239" s="2"/>
    </row>
    <row r="27240" spans="10:12">
      <c r="J27240" s="2"/>
      <c r="K27240" s="2"/>
      <c r="L27240" s="2"/>
    </row>
    <row r="27241" spans="10:12">
      <c r="J27241" s="2"/>
      <c r="K27241" s="2"/>
      <c r="L27241" s="2"/>
    </row>
    <row r="27242" spans="10:12">
      <c r="J27242" s="2"/>
      <c r="K27242" s="2"/>
      <c r="L27242" s="2"/>
    </row>
    <row r="27243" spans="10:12">
      <c r="J27243" s="2"/>
      <c r="K27243" s="2"/>
      <c r="L27243" s="2"/>
    </row>
    <row r="27244" spans="10:12">
      <c r="J27244" s="2"/>
      <c r="K27244" s="2"/>
      <c r="L27244" s="2"/>
    </row>
    <row r="27245" spans="10:12">
      <c r="J27245" s="2"/>
      <c r="K27245" s="2"/>
      <c r="L27245" s="2"/>
    </row>
    <row r="27246" spans="10:12">
      <c r="J27246" s="2"/>
      <c r="K27246" s="2"/>
      <c r="L27246" s="2"/>
    </row>
    <row r="27247" spans="10:12">
      <c r="J27247" s="2"/>
      <c r="K27247" s="2"/>
      <c r="L27247" s="2"/>
    </row>
    <row r="27248" spans="10:12">
      <c r="J27248" s="2"/>
      <c r="K27248" s="2"/>
      <c r="L27248" s="2"/>
    </row>
    <row r="27249" spans="10:12">
      <c r="J27249" s="2"/>
      <c r="K27249" s="2"/>
      <c r="L27249" s="2"/>
    </row>
    <row r="27250" spans="10:12">
      <c r="J27250" s="2"/>
      <c r="K27250" s="2"/>
      <c r="L27250" s="2"/>
    </row>
    <row r="27251" spans="10:12">
      <c r="J27251" s="2"/>
      <c r="K27251" s="2"/>
      <c r="L27251" s="2"/>
    </row>
    <row r="27252" spans="10:12">
      <c r="J27252" s="2"/>
      <c r="K27252" s="2"/>
      <c r="L27252" s="2"/>
    </row>
    <row r="27253" spans="10:12">
      <c r="J27253" s="2"/>
      <c r="K27253" s="2"/>
      <c r="L27253" s="2"/>
    </row>
    <row r="27254" spans="10:12">
      <c r="J27254" s="2"/>
      <c r="K27254" s="2"/>
      <c r="L27254" s="2"/>
    </row>
    <row r="27255" spans="10:12">
      <c r="J27255" s="2"/>
      <c r="K27255" s="2"/>
      <c r="L27255" s="2"/>
    </row>
    <row r="27256" spans="10:12">
      <c r="J27256" s="2"/>
      <c r="K27256" s="2"/>
      <c r="L27256" s="2"/>
    </row>
    <row r="27257" spans="10:12">
      <c r="J27257" s="2"/>
      <c r="K27257" s="2"/>
      <c r="L27257" s="2"/>
    </row>
    <row r="27258" spans="10:12">
      <c r="J27258" s="2"/>
      <c r="K27258" s="2"/>
      <c r="L27258" s="2"/>
    </row>
    <row r="27259" spans="10:12">
      <c r="J27259" s="2"/>
      <c r="K27259" s="2"/>
      <c r="L27259" s="2"/>
    </row>
    <row r="27260" spans="10:12">
      <c r="J27260" s="2"/>
      <c r="K27260" s="2"/>
      <c r="L27260" s="2"/>
    </row>
    <row r="27261" spans="10:12">
      <c r="J27261" s="2"/>
      <c r="K27261" s="2"/>
      <c r="L27261" s="2"/>
    </row>
    <row r="27262" spans="10:12">
      <c r="J27262" s="2"/>
      <c r="K27262" s="2"/>
      <c r="L27262" s="2"/>
    </row>
    <row r="27263" spans="10:12">
      <c r="J27263" s="2"/>
      <c r="K27263" s="2"/>
      <c r="L27263" s="2"/>
    </row>
    <row r="27264" spans="10:12">
      <c r="J27264" s="2"/>
      <c r="K27264" s="2"/>
      <c r="L27264" s="2"/>
    </row>
    <row r="27265" spans="10:12">
      <c r="J27265" s="2"/>
      <c r="K27265" s="2"/>
      <c r="L27265" s="2"/>
    </row>
    <row r="27266" spans="10:12">
      <c r="J27266" s="2"/>
      <c r="K27266" s="2"/>
      <c r="L27266" s="2"/>
    </row>
    <row r="27267" spans="10:12">
      <c r="J27267" s="2"/>
      <c r="K27267" s="2"/>
      <c r="L27267" s="2"/>
    </row>
    <row r="27268" spans="10:12">
      <c r="J27268" s="2"/>
      <c r="K27268" s="2"/>
      <c r="L27268" s="2"/>
    </row>
    <row r="27269" spans="10:12">
      <c r="J27269" s="2"/>
      <c r="K27269" s="2"/>
      <c r="L27269" s="2"/>
    </row>
    <row r="27270" spans="10:12">
      <c r="J27270" s="2"/>
      <c r="K27270" s="2"/>
      <c r="L27270" s="2"/>
    </row>
    <row r="27271" spans="10:12">
      <c r="J27271" s="2"/>
      <c r="K27271" s="2"/>
      <c r="L27271" s="2"/>
    </row>
    <row r="27272" spans="10:12">
      <c r="J27272" s="2"/>
      <c r="K27272" s="2"/>
      <c r="L27272" s="2"/>
    </row>
    <row r="27273" spans="10:12">
      <c r="J27273" s="2"/>
      <c r="K27273" s="2"/>
      <c r="L27273" s="2"/>
    </row>
    <row r="27274" spans="10:12">
      <c r="J27274" s="2"/>
      <c r="K27274" s="2"/>
      <c r="L27274" s="2"/>
    </row>
    <row r="27275" spans="10:12">
      <c r="J27275" s="2"/>
      <c r="K27275" s="2"/>
      <c r="L27275" s="2"/>
    </row>
    <row r="27276" spans="10:12">
      <c r="J27276" s="2"/>
      <c r="K27276" s="2"/>
      <c r="L27276" s="2"/>
    </row>
    <row r="27277" spans="10:12">
      <c r="J27277" s="2"/>
      <c r="K27277" s="2"/>
      <c r="L27277" s="2"/>
    </row>
    <row r="27278" spans="10:12">
      <c r="J27278" s="2"/>
      <c r="K27278" s="2"/>
      <c r="L27278" s="2"/>
    </row>
    <row r="27279" spans="10:12">
      <c r="J27279" s="2"/>
      <c r="K27279" s="2"/>
      <c r="L27279" s="2"/>
    </row>
    <row r="27280" spans="10:12">
      <c r="J27280" s="2"/>
      <c r="K27280" s="2"/>
      <c r="L27280" s="2"/>
    </row>
    <row r="27281" spans="10:12">
      <c r="J27281" s="2"/>
      <c r="K27281" s="2"/>
      <c r="L27281" s="2"/>
    </row>
    <row r="27282" spans="10:12">
      <c r="J27282" s="2"/>
      <c r="K27282" s="2"/>
      <c r="L27282" s="2"/>
    </row>
    <row r="27283" spans="10:12">
      <c r="J27283" s="2"/>
      <c r="K27283" s="2"/>
      <c r="L27283" s="2"/>
    </row>
    <row r="27284" spans="10:12">
      <c r="J27284" s="2"/>
      <c r="K27284" s="2"/>
      <c r="L27284" s="2"/>
    </row>
    <row r="27285" spans="10:12">
      <c r="J27285" s="2"/>
      <c r="K27285" s="2"/>
      <c r="L27285" s="2"/>
    </row>
    <row r="27286" spans="10:12">
      <c r="J27286" s="2"/>
      <c r="K27286" s="2"/>
      <c r="L27286" s="2"/>
    </row>
    <row r="27287" spans="10:12">
      <c r="J27287" s="2"/>
      <c r="K27287" s="2"/>
      <c r="L27287" s="2"/>
    </row>
    <row r="27288" spans="10:12">
      <c r="J27288" s="2"/>
      <c r="K27288" s="2"/>
      <c r="L27288" s="2"/>
    </row>
    <row r="27289" spans="10:12">
      <c r="J27289" s="2"/>
      <c r="K27289" s="2"/>
      <c r="L27289" s="2"/>
    </row>
    <row r="27290" spans="10:12">
      <c r="J27290" s="2"/>
      <c r="K27290" s="2"/>
      <c r="L27290" s="2"/>
    </row>
    <row r="27291" spans="10:12">
      <c r="J27291" s="2"/>
      <c r="K27291" s="2"/>
      <c r="L27291" s="2"/>
    </row>
    <row r="27292" spans="10:12">
      <c r="J27292" s="2"/>
      <c r="K27292" s="2"/>
      <c r="L27292" s="2"/>
    </row>
    <row r="27293" spans="10:12">
      <c r="J27293" s="2"/>
      <c r="K27293" s="2"/>
      <c r="L27293" s="2"/>
    </row>
    <row r="27294" spans="10:12">
      <c r="J27294" s="2"/>
      <c r="K27294" s="2"/>
      <c r="L27294" s="2"/>
    </row>
    <row r="27295" spans="10:12">
      <c r="J27295" s="2"/>
      <c r="K27295" s="2"/>
      <c r="L27295" s="2"/>
    </row>
    <row r="27296" spans="10:12">
      <c r="J27296" s="2"/>
      <c r="K27296" s="2"/>
      <c r="L27296" s="2"/>
    </row>
    <row r="27297" spans="10:12">
      <c r="J27297" s="2"/>
      <c r="K27297" s="2"/>
      <c r="L27297" s="2"/>
    </row>
    <row r="27298" spans="10:12">
      <c r="J27298" s="2"/>
      <c r="K27298" s="2"/>
      <c r="L27298" s="2"/>
    </row>
    <row r="27299" spans="10:12">
      <c r="J27299" s="2"/>
      <c r="K27299" s="2"/>
      <c r="L27299" s="2"/>
    </row>
    <row r="27300" spans="10:12">
      <c r="J27300" s="2"/>
      <c r="K27300" s="2"/>
      <c r="L27300" s="2"/>
    </row>
    <row r="27301" spans="10:12">
      <c r="J27301" s="2"/>
      <c r="K27301" s="2"/>
      <c r="L27301" s="2"/>
    </row>
    <row r="27302" spans="10:12">
      <c r="J27302" s="2"/>
      <c r="K27302" s="2"/>
      <c r="L27302" s="2"/>
    </row>
    <row r="27303" spans="10:12">
      <c r="J27303" s="2"/>
      <c r="K27303" s="2"/>
      <c r="L27303" s="2"/>
    </row>
    <row r="27304" spans="10:12">
      <c r="J27304" s="2"/>
      <c r="K27304" s="2"/>
      <c r="L27304" s="2"/>
    </row>
    <row r="27305" spans="10:12">
      <c r="J27305" s="2"/>
      <c r="K27305" s="2"/>
      <c r="L27305" s="2"/>
    </row>
    <row r="27306" spans="10:12">
      <c r="J27306" s="2"/>
      <c r="K27306" s="2"/>
      <c r="L27306" s="2"/>
    </row>
    <row r="27307" spans="10:12">
      <c r="J27307" s="2"/>
      <c r="K27307" s="2"/>
      <c r="L27307" s="2"/>
    </row>
    <row r="27308" spans="10:12">
      <c r="J27308" s="2"/>
      <c r="K27308" s="2"/>
      <c r="L27308" s="2"/>
    </row>
    <row r="27309" spans="10:12">
      <c r="J27309" s="2"/>
      <c r="K27309" s="2"/>
      <c r="L27309" s="2"/>
    </row>
    <row r="27310" spans="10:12">
      <c r="J27310" s="2"/>
      <c r="K27310" s="2"/>
      <c r="L27310" s="2"/>
    </row>
    <row r="27311" spans="10:12">
      <c r="J27311" s="2"/>
      <c r="K27311" s="2"/>
      <c r="L27311" s="2"/>
    </row>
    <row r="27312" spans="10:12">
      <c r="J27312" s="2"/>
      <c r="K27312" s="2"/>
      <c r="L27312" s="2"/>
    </row>
    <row r="27313" spans="10:12">
      <c r="J27313" s="2"/>
      <c r="K27313" s="2"/>
      <c r="L27313" s="2"/>
    </row>
    <row r="27314" spans="10:12">
      <c r="J27314" s="2"/>
      <c r="K27314" s="2"/>
      <c r="L27314" s="2"/>
    </row>
    <row r="27315" spans="10:12">
      <c r="J27315" s="2"/>
      <c r="K27315" s="2"/>
      <c r="L27315" s="2"/>
    </row>
    <row r="27316" spans="10:12">
      <c r="J27316" s="2"/>
      <c r="K27316" s="2"/>
      <c r="L27316" s="2"/>
    </row>
    <row r="27317" spans="10:12">
      <c r="J27317" s="2"/>
      <c r="K27317" s="2"/>
      <c r="L27317" s="2"/>
    </row>
    <row r="27318" spans="10:12">
      <c r="J27318" s="2"/>
      <c r="K27318" s="2"/>
      <c r="L27318" s="2"/>
    </row>
    <row r="27319" spans="10:12">
      <c r="J27319" s="2"/>
      <c r="K27319" s="2"/>
      <c r="L27319" s="2"/>
    </row>
    <row r="27320" spans="10:12">
      <c r="J27320" s="2"/>
      <c r="K27320" s="2"/>
      <c r="L27320" s="2"/>
    </row>
    <row r="27321" spans="10:12">
      <c r="J27321" s="2"/>
      <c r="K27321" s="2"/>
      <c r="L27321" s="2"/>
    </row>
    <row r="27322" spans="10:12">
      <c r="J27322" s="2"/>
      <c r="K27322" s="2"/>
      <c r="L27322" s="2"/>
    </row>
    <row r="27323" spans="10:12">
      <c r="J27323" s="2"/>
      <c r="K27323" s="2"/>
      <c r="L27323" s="2"/>
    </row>
    <row r="27324" spans="10:12">
      <c r="J27324" s="2"/>
      <c r="K27324" s="2"/>
      <c r="L27324" s="2"/>
    </row>
    <row r="27325" spans="10:12">
      <c r="J27325" s="2"/>
      <c r="K27325" s="2"/>
      <c r="L27325" s="2"/>
    </row>
    <row r="27326" spans="10:12">
      <c r="J27326" s="2"/>
      <c r="K27326" s="2"/>
      <c r="L27326" s="2"/>
    </row>
    <row r="27327" spans="10:12">
      <c r="J27327" s="2"/>
      <c r="K27327" s="2"/>
      <c r="L27327" s="2"/>
    </row>
    <row r="27328" spans="10:12">
      <c r="J27328" s="2"/>
      <c r="K27328" s="2"/>
      <c r="L27328" s="2"/>
    </row>
    <row r="27329" spans="10:12">
      <c r="J27329" s="2"/>
      <c r="K27329" s="2"/>
      <c r="L27329" s="2"/>
    </row>
    <row r="27330" spans="10:12">
      <c r="J27330" s="2"/>
      <c r="K27330" s="2"/>
      <c r="L27330" s="2"/>
    </row>
    <row r="27331" spans="10:12">
      <c r="J27331" s="2"/>
      <c r="K27331" s="2"/>
      <c r="L27331" s="2"/>
    </row>
    <row r="27332" spans="10:12">
      <c r="J27332" s="2"/>
      <c r="K27332" s="2"/>
      <c r="L27332" s="2"/>
    </row>
    <row r="27333" spans="10:12">
      <c r="J27333" s="2"/>
      <c r="K27333" s="2"/>
      <c r="L27333" s="2"/>
    </row>
    <row r="27334" spans="10:12">
      <c r="J27334" s="2"/>
      <c r="K27334" s="2"/>
      <c r="L27334" s="2"/>
    </row>
    <row r="27335" spans="10:12">
      <c r="J27335" s="2"/>
      <c r="K27335" s="2"/>
      <c r="L27335" s="2"/>
    </row>
    <row r="27336" spans="10:12">
      <c r="J27336" s="2"/>
      <c r="K27336" s="2"/>
      <c r="L27336" s="2"/>
    </row>
    <row r="27337" spans="10:12">
      <c r="J27337" s="2"/>
      <c r="K27337" s="2"/>
      <c r="L27337" s="2"/>
    </row>
    <row r="27338" spans="10:12">
      <c r="J27338" s="2"/>
      <c r="K27338" s="2"/>
      <c r="L27338" s="2"/>
    </row>
    <row r="27339" spans="10:12">
      <c r="J27339" s="2"/>
      <c r="K27339" s="2"/>
      <c r="L27339" s="2"/>
    </row>
    <row r="27340" spans="10:12">
      <c r="J27340" s="2"/>
      <c r="K27340" s="2"/>
      <c r="L27340" s="2"/>
    </row>
    <row r="27341" spans="10:12">
      <c r="J27341" s="2"/>
      <c r="K27341" s="2"/>
      <c r="L27341" s="2"/>
    </row>
    <row r="27342" spans="10:12">
      <c r="J27342" s="2"/>
      <c r="K27342" s="2"/>
      <c r="L27342" s="2"/>
    </row>
    <row r="27343" spans="10:12">
      <c r="J27343" s="2"/>
      <c r="K27343" s="2"/>
      <c r="L27343" s="2"/>
    </row>
    <row r="27344" spans="10:12">
      <c r="J27344" s="2"/>
      <c r="K27344" s="2"/>
      <c r="L27344" s="2"/>
    </row>
    <row r="27345" spans="10:12">
      <c r="J27345" s="2"/>
      <c r="K27345" s="2"/>
      <c r="L27345" s="2"/>
    </row>
    <row r="27346" spans="10:12">
      <c r="J27346" s="2"/>
      <c r="K27346" s="2"/>
      <c r="L27346" s="2"/>
    </row>
    <row r="27347" spans="10:12">
      <c r="J27347" s="2"/>
      <c r="K27347" s="2"/>
      <c r="L27347" s="2"/>
    </row>
    <row r="27348" spans="10:12">
      <c r="J27348" s="2"/>
      <c r="K27348" s="2"/>
      <c r="L27348" s="2"/>
    </row>
    <row r="27349" spans="10:12">
      <c r="J27349" s="2"/>
      <c r="K27349" s="2"/>
      <c r="L27349" s="2"/>
    </row>
    <row r="27350" spans="10:12">
      <c r="J27350" s="2"/>
      <c r="K27350" s="2"/>
      <c r="L27350" s="2"/>
    </row>
    <row r="27351" spans="10:12">
      <c r="J27351" s="2"/>
      <c r="K27351" s="2"/>
      <c r="L27351" s="2"/>
    </row>
    <row r="27352" spans="10:12">
      <c r="J27352" s="2"/>
      <c r="K27352" s="2"/>
      <c r="L27352" s="2"/>
    </row>
    <row r="27353" spans="10:12">
      <c r="J27353" s="2"/>
      <c r="K27353" s="2"/>
      <c r="L27353" s="2"/>
    </row>
    <row r="27354" spans="10:12">
      <c r="J27354" s="2"/>
      <c r="K27354" s="2"/>
      <c r="L27354" s="2"/>
    </row>
    <row r="27355" spans="10:12">
      <c r="J27355" s="2"/>
      <c r="K27355" s="2"/>
      <c r="L27355" s="2"/>
    </row>
    <row r="27356" spans="10:12">
      <c r="J27356" s="2"/>
      <c r="K27356" s="2"/>
      <c r="L27356" s="2"/>
    </row>
    <row r="27357" spans="10:12">
      <c r="J27357" s="2"/>
      <c r="K27357" s="2"/>
      <c r="L27357" s="2"/>
    </row>
    <row r="27358" spans="10:12">
      <c r="J27358" s="2"/>
      <c r="K27358" s="2"/>
      <c r="L27358" s="2"/>
    </row>
    <row r="27359" spans="10:12">
      <c r="J27359" s="2"/>
      <c r="K27359" s="2"/>
      <c r="L27359" s="2"/>
    </row>
    <row r="27360" spans="10:12">
      <c r="J27360" s="2"/>
      <c r="K27360" s="2"/>
      <c r="L27360" s="2"/>
    </row>
    <row r="27361" spans="10:12">
      <c r="J27361" s="2"/>
      <c r="K27361" s="2"/>
      <c r="L27361" s="2"/>
    </row>
    <row r="27362" spans="10:12">
      <c r="J27362" s="2"/>
      <c r="K27362" s="2"/>
      <c r="L27362" s="2"/>
    </row>
    <row r="27363" spans="10:12">
      <c r="J27363" s="2"/>
      <c r="K27363" s="2"/>
      <c r="L27363" s="2"/>
    </row>
    <row r="27364" spans="10:12">
      <c r="J27364" s="2"/>
      <c r="K27364" s="2"/>
      <c r="L27364" s="2"/>
    </row>
    <row r="27365" spans="10:12">
      <c r="J27365" s="2"/>
      <c r="K27365" s="2"/>
      <c r="L27365" s="2"/>
    </row>
    <row r="27366" spans="10:12">
      <c r="J27366" s="2"/>
      <c r="K27366" s="2"/>
      <c r="L27366" s="2"/>
    </row>
    <row r="27367" spans="10:12">
      <c r="J27367" s="2"/>
      <c r="K27367" s="2"/>
      <c r="L27367" s="2"/>
    </row>
    <row r="27368" spans="10:12">
      <c r="J27368" s="2"/>
      <c r="K27368" s="2"/>
      <c r="L27368" s="2"/>
    </row>
    <row r="27369" spans="10:12">
      <c r="J27369" s="2"/>
      <c r="K27369" s="2"/>
      <c r="L27369" s="2"/>
    </row>
    <row r="27370" spans="10:12">
      <c r="J27370" s="2"/>
      <c r="K27370" s="2"/>
      <c r="L27370" s="2"/>
    </row>
    <row r="27371" spans="10:12">
      <c r="J27371" s="2"/>
      <c r="K27371" s="2"/>
      <c r="L27371" s="2"/>
    </row>
    <row r="27372" spans="10:12">
      <c r="J27372" s="2"/>
      <c r="K27372" s="2"/>
      <c r="L27372" s="2"/>
    </row>
    <row r="27373" spans="10:12">
      <c r="J27373" s="2"/>
      <c r="K27373" s="2"/>
      <c r="L27373" s="2"/>
    </row>
    <row r="27374" spans="10:12">
      <c r="J27374" s="2"/>
      <c r="K27374" s="2"/>
      <c r="L27374" s="2"/>
    </row>
    <row r="27375" spans="10:12">
      <c r="J27375" s="2"/>
      <c r="K27375" s="2"/>
      <c r="L27375" s="2"/>
    </row>
    <row r="27376" spans="10:12">
      <c r="J27376" s="2"/>
      <c r="K27376" s="2"/>
      <c r="L27376" s="2"/>
    </row>
    <row r="27377" spans="10:12">
      <c r="J27377" s="2"/>
      <c r="K27377" s="2"/>
      <c r="L27377" s="2"/>
    </row>
    <row r="27378" spans="10:12">
      <c r="J27378" s="2"/>
      <c r="K27378" s="2"/>
      <c r="L27378" s="2"/>
    </row>
    <row r="27379" spans="10:12">
      <c r="J27379" s="2"/>
      <c r="K27379" s="2"/>
      <c r="L27379" s="2"/>
    </row>
    <row r="27380" spans="10:12">
      <c r="J27380" s="2"/>
      <c r="K27380" s="2"/>
      <c r="L27380" s="2"/>
    </row>
    <row r="27381" spans="10:12">
      <c r="J27381" s="2"/>
      <c r="K27381" s="2"/>
      <c r="L27381" s="2"/>
    </row>
    <row r="27382" spans="10:12">
      <c r="J27382" s="2"/>
      <c r="K27382" s="2"/>
      <c r="L27382" s="2"/>
    </row>
    <row r="27383" spans="10:12">
      <c r="J27383" s="2"/>
      <c r="K27383" s="2"/>
      <c r="L27383" s="2"/>
    </row>
    <row r="27384" spans="10:12">
      <c r="J27384" s="2"/>
      <c r="K27384" s="2"/>
      <c r="L27384" s="2"/>
    </row>
    <row r="27385" spans="10:12">
      <c r="J27385" s="2"/>
      <c r="K27385" s="2"/>
      <c r="L27385" s="2"/>
    </row>
    <row r="27386" spans="10:12">
      <c r="J27386" s="2"/>
      <c r="K27386" s="2"/>
      <c r="L27386" s="2"/>
    </row>
    <row r="27387" spans="10:12">
      <c r="J27387" s="2"/>
      <c r="K27387" s="2"/>
      <c r="L27387" s="2"/>
    </row>
    <row r="27388" spans="10:12">
      <c r="J27388" s="2"/>
      <c r="K27388" s="2"/>
      <c r="L27388" s="2"/>
    </row>
    <row r="27389" spans="10:12">
      <c r="J27389" s="2"/>
      <c r="K27389" s="2"/>
      <c r="L27389" s="2"/>
    </row>
    <row r="27390" spans="10:12">
      <c r="J27390" s="2"/>
      <c r="K27390" s="2"/>
      <c r="L27390" s="2"/>
    </row>
    <row r="27391" spans="10:12">
      <c r="J27391" s="2"/>
      <c r="K27391" s="2"/>
      <c r="L27391" s="2"/>
    </row>
    <row r="27392" spans="10:12">
      <c r="J27392" s="2"/>
      <c r="K27392" s="2"/>
      <c r="L27392" s="2"/>
    </row>
    <row r="27393" spans="10:12">
      <c r="J27393" s="2"/>
      <c r="K27393" s="2"/>
      <c r="L27393" s="2"/>
    </row>
    <row r="27394" spans="10:12">
      <c r="J27394" s="2"/>
      <c r="K27394" s="2"/>
      <c r="L27394" s="2"/>
    </row>
    <row r="27395" spans="10:12">
      <c r="J27395" s="2"/>
      <c r="K27395" s="2"/>
      <c r="L27395" s="2"/>
    </row>
    <row r="27396" spans="10:12">
      <c r="J27396" s="2"/>
      <c r="K27396" s="2"/>
      <c r="L27396" s="2"/>
    </row>
    <row r="27397" spans="10:12">
      <c r="J27397" s="2"/>
      <c r="K27397" s="2"/>
      <c r="L27397" s="2"/>
    </row>
    <row r="27398" spans="10:12">
      <c r="J27398" s="2"/>
      <c r="K27398" s="2"/>
      <c r="L27398" s="2"/>
    </row>
    <row r="27399" spans="10:12">
      <c r="J27399" s="2"/>
      <c r="K27399" s="2"/>
      <c r="L27399" s="2"/>
    </row>
    <row r="27400" spans="10:12">
      <c r="J27400" s="2"/>
      <c r="K27400" s="2"/>
      <c r="L27400" s="2"/>
    </row>
    <row r="27401" spans="10:12">
      <c r="J27401" s="2"/>
      <c r="K27401" s="2"/>
      <c r="L27401" s="2"/>
    </row>
    <row r="27402" spans="10:12">
      <c r="J27402" s="2"/>
      <c r="K27402" s="2"/>
      <c r="L27402" s="2"/>
    </row>
    <row r="27403" spans="10:12">
      <c r="J27403" s="2"/>
      <c r="K27403" s="2"/>
      <c r="L27403" s="2"/>
    </row>
    <row r="27404" spans="10:12">
      <c r="J27404" s="2"/>
      <c r="K27404" s="2"/>
      <c r="L27404" s="2"/>
    </row>
    <row r="27405" spans="10:12">
      <c r="J27405" s="2"/>
      <c r="K27405" s="2"/>
      <c r="L27405" s="2"/>
    </row>
    <row r="27406" spans="10:12">
      <c r="J27406" s="2"/>
      <c r="K27406" s="2"/>
      <c r="L27406" s="2"/>
    </row>
    <row r="27407" spans="10:12">
      <c r="J27407" s="2"/>
      <c r="K27407" s="2"/>
      <c r="L27407" s="2"/>
    </row>
    <row r="27408" spans="10:12">
      <c r="J27408" s="2"/>
      <c r="K27408" s="2"/>
      <c r="L27408" s="2"/>
    </row>
    <row r="27409" spans="10:12">
      <c r="J27409" s="2"/>
      <c r="K27409" s="2"/>
      <c r="L27409" s="2"/>
    </row>
    <row r="27410" spans="10:12">
      <c r="J27410" s="2"/>
      <c r="K27410" s="2"/>
      <c r="L27410" s="2"/>
    </row>
    <row r="27411" spans="10:12">
      <c r="J27411" s="2"/>
      <c r="K27411" s="2"/>
      <c r="L27411" s="2"/>
    </row>
    <row r="27412" spans="10:12">
      <c r="J27412" s="2"/>
      <c r="K27412" s="2"/>
      <c r="L27412" s="2"/>
    </row>
    <row r="27413" spans="10:12">
      <c r="J27413" s="2"/>
      <c r="K27413" s="2"/>
      <c r="L27413" s="2"/>
    </row>
    <row r="27414" spans="10:12">
      <c r="J27414" s="2"/>
      <c r="K27414" s="2"/>
      <c r="L27414" s="2"/>
    </row>
    <row r="27415" spans="10:12">
      <c r="J27415" s="2"/>
      <c r="K27415" s="2"/>
      <c r="L27415" s="2"/>
    </row>
    <row r="27416" spans="10:12">
      <c r="J27416" s="2"/>
      <c r="K27416" s="2"/>
      <c r="L27416" s="2"/>
    </row>
    <row r="27417" spans="10:12">
      <c r="J27417" s="2"/>
      <c r="K27417" s="2"/>
      <c r="L27417" s="2"/>
    </row>
    <row r="27418" spans="10:12">
      <c r="J27418" s="2"/>
      <c r="K27418" s="2"/>
      <c r="L27418" s="2"/>
    </row>
    <row r="27419" spans="10:12">
      <c r="J27419" s="2"/>
      <c r="K27419" s="2"/>
      <c r="L27419" s="2"/>
    </row>
    <row r="27420" spans="10:12">
      <c r="J27420" s="2"/>
      <c r="K27420" s="2"/>
      <c r="L27420" s="2"/>
    </row>
    <row r="27421" spans="10:12">
      <c r="J27421" s="2"/>
      <c r="K27421" s="2"/>
      <c r="L27421" s="2"/>
    </row>
    <row r="27422" spans="10:12">
      <c r="J27422" s="2"/>
      <c r="K27422" s="2"/>
      <c r="L27422" s="2"/>
    </row>
    <row r="27423" spans="10:12">
      <c r="J27423" s="2"/>
      <c r="K27423" s="2"/>
      <c r="L27423" s="2"/>
    </row>
    <row r="27424" spans="10:12">
      <c r="J27424" s="2"/>
      <c r="K27424" s="2"/>
      <c r="L27424" s="2"/>
    </row>
    <row r="27425" spans="10:12">
      <c r="J27425" s="2"/>
      <c r="K27425" s="2"/>
      <c r="L27425" s="2"/>
    </row>
    <row r="27426" spans="10:12">
      <c r="J27426" s="2"/>
      <c r="K27426" s="2"/>
      <c r="L27426" s="2"/>
    </row>
    <row r="27427" spans="10:12">
      <c r="J27427" s="2"/>
      <c r="K27427" s="2"/>
      <c r="L27427" s="2"/>
    </row>
    <row r="27428" spans="10:12">
      <c r="J27428" s="2"/>
      <c r="K27428" s="2"/>
      <c r="L27428" s="2"/>
    </row>
    <row r="27429" spans="10:12">
      <c r="J27429" s="2"/>
      <c r="K27429" s="2"/>
      <c r="L27429" s="2"/>
    </row>
    <row r="27430" spans="10:12">
      <c r="J27430" s="2"/>
      <c r="K27430" s="2"/>
      <c r="L27430" s="2"/>
    </row>
    <row r="27431" spans="10:12">
      <c r="J27431" s="2"/>
      <c r="K27431" s="2"/>
      <c r="L27431" s="2"/>
    </row>
    <row r="27432" spans="10:12">
      <c r="J27432" s="2"/>
      <c r="K27432" s="2"/>
      <c r="L27432" s="2"/>
    </row>
    <row r="27433" spans="10:12">
      <c r="J27433" s="2"/>
      <c r="K27433" s="2"/>
      <c r="L27433" s="2"/>
    </row>
    <row r="27434" spans="10:12">
      <c r="J27434" s="2"/>
      <c r="K27434" s="2"/>
      <c r="L27434" s="2"/>
    </row>
    <row r="27435" spans="10:12">
      <c r="J27435" s="2"/>
      <c r="K27435" s="2"/>
      <c r="L27435" s="2"/>
    </row>
    <row r="27436" spans="10:12">
      <c r="J27436" s="2"/>
      <c r="K27436" s="2"/>
      <c r="L27436" s="2"/>
    </row>
    <row r="27437" spans="10:12">
      <c r="J27437" s="2"/>
      <c r="K27437" s="2"/>
      <c r="L27437" s="2"/>
    </row>
    <row r="27438" spans="10:12">
      <c r="J27438" s="2"/>
      <c r="K27438" s="2"/>
      <c r="L27438" s="2"/>
    </row>
    <row r="27439" spans="10:12">
      <c r="J27439" s="2"/>
      <c r="K27439" s="2"/>
      <c r="L27439" s="2"/>
    </row>
    <row r="27440" spans="10:12">
      <c r="J27440" s="2"/>
      <c r="K27440" s="2"/>
      <c r="L27440" s="2"/>
    </row>
    <row r="27441" spans="10:12">
      <c r="J27441" s="2"/>
      <c r="K27441" s="2"/>
      <c r="L27441" s="2"/>
    </row>
    <row r="27442" spans="10:12">
      <c r="J27442" s="2"/>
      <c r="K27442" s="2"/>
      <c r="L27442" s="2"/>
    </row>
    <row r="27443" spans="10:12">
      <c r="J27443" s="2"/>
      <c r="K27443" s="2"/>
      <c r="L27443" s="2"/>
    </row>
    <row r="27444" spans="10:12">
      <c r="J27444" s="2"/>
      <c r="K27444" s="2"/>
      <c r="L27444" s="2"/>
    </row>
    <row r="27445" spans="10:12">
      <c r="J27445" s="2"/>
      <c r="K27445" s="2"/>
      <c r="L27445" s="2"/>
    </row>
    <row r="27446" spans="10:12">
      <c r="J27446" s="2"/>
      <c r="K27446" s="2"/>
      <c r="L27446" s="2"/>
    </row>
    <row r="27447" spans="10:12">
      <c r="J27447" s="2"/>
      <c r="K27447" s="2"/>
      <c r="L27447" s="2"/>
    </row>
    <row r="27448" spans="10:12">
      <c r="J27448" s="2"/>
      <c r="K27448" s="2"/>
      <c r="L27448" s="2"/>
    </row>
    <row r="27449" spans="10:12">
      <c r="J27449" s="2"/>
      <c r="K27449" s="2"/>
      <c r="L27449" s="2"/>
    </row>
    <row r="27450" spans="10:12">
      <c r="J27450" s="2"/>
      <c r="K27450" s="2"/>
      <c r="L27450" s="2"/>
    </row>
    <row r="27451" spans="10:12">
      <c r="J27451" s="2"/>
      <c r="K27451" s="2"/>
      <c r="L27451" s="2"/>
    </row>
    <row r="27452" spans="10:12">
      <c r="J27452" s="2"/>
      <c r="K27452" s="2"/>
      <c r="L27452" s="2"/>
    </row>
    <row r="27453" spans="10:12">
      <c r="J27453" s="2"/>
      <c r="K27453" s="2"/>
      <c r="L27453" s="2"/>
    </row>
    <row r="27454" spans="10:12">
      <c r="J27454" s="2"/>
      <c r="K27454" s="2"/>
      <c r="L27454" s="2"/>
    </row>
    <row r="27455" spans="10:12">
      <c r="J27455" s="2"/>
      <c r="K27455" s="2"/>
      <c r="L27455" s="2"/>
    </row>
    <row r="27456" spans="10:12">
      <c r="J27456" s="2"/>
      <c r="K27456" s="2"/>
      <c r="L27456" s="2"/>
    </row>
    <row r="27457" spans="10:12">
      <c r="J27457" s="2"/>
      <c r="K27457" s="2"/>
      <c r="L27457" s="2"/>
    </row>
    <row r="27458" spans="10:12">
      <c r="J27458" s="2"/>
      <c r="K27458" s="2"/>
      <c r="L27458" s="2"/>
    </row>
    <row r="27459" spans="10:12">
      <c r="J27459" s="2"/>
      <c r="K27459" s="2"/>
      <c r="L27459" s="2"/>
    </row>
    <row r="27460" spans="10:12">
      <c r="J27460" s="2"/>
      <c r="K27460" s="2"/>
      <c r="L27460" s="2"/>
    </row>
    <row r="27461" spans="10:12">
      <c r="J27461" s="2"/>
      <c r="K27461" s="2"/>
      <c r="L27461" s="2"/>
    </row>
    <row r="27462" spans="10:12">
      <c r="J27462" s="2"/>
      <c r="K27462" s="2"/>
      <c r="L27462" s="2"/>
    </row>
    <row r="27463" spans="10:12">
      <c r="J27463" s="2"/>
      <c r="K27463" s="2"/>
      <c r="L27463" s="2"/>
    </row>
    <row r="27464" spans="10:12">
      <c r="J27464" s="2"/>
      <c r="K27464" s="2"/>
      <c r="L27464" s="2"/>
    </row>
    <row r="27465" spans="10:12">
      <c r="J27465" s="2"/>
      <c r="K27465" s="2"/>
      <c r="L27465" s="2"/>
    </row>
    <row r="27466" spans="10:12">
      <c r="J27466" s="2"/>
      <c r="K27466" s="2"/>
      <c r="L27466" s="2"/>
    </row>
    <row r="27467" spans="10:12">
      <c r="J27467" s="2"/>
      <c r="K27467" s="2"/>
      <c r="L27467" s="2"/>
    </row>
    <row r="27468" spans="10:12">
      <c r="J27468" s="2"/>
      <c r="K27468" s="2"/>
      <c r="L27468" s="2"/>
    </row>
    <row r="27469" spans="10:12">
      <c r="J27469" s="2"/>
      <c r="K27469" s="2"/>
      <c r="L27469" s="2"/>
    </row>
    <row r="27470" spans="10:12">
      <c r="J27470" s="2"/>
      <c r="K27470" s="2"/>
      <c r="L27470" s="2"/>
    </row>
    <row r="27471" spans="10:12">
      <c r="J27471" s="2"/>
      <c r="K27471" s="2"/>
      <c r="L27471" s="2"/>
    </row>
    <row r="27472" spans="10:12">
      <c r="J27472" s="2"/>
      <c r="K27472" s="2"/>
      <c r="L27472" s="2"/>
    </row>
    <row r="27473" spans="10:12">
      <c r="J27473" s="2"/>
      <c r="K27473" s="2"/>
      <c r="L27473" s="2"/>
    </row>
    <row r="27474" spans="10:12">
      <c r="J27474" s="2"/>
      <c r="K27474" s="2"/>
      <c r="L27474" s="2"/>
    </row>
    <row r="27475" spans="10:12">
      <c r="J27475" s="2"/>
      <c r="K27475" s="2"/>
      <c r="L27475" s="2"/>
    </row>
    <row r="27476" spans="10:12">
      <c r="J27476" s="2"/>
      <c r="K27476" s="2"/>
      <c r="L27476" s="2"/>
    </row>
    <row r="27477" spans="10:12">
      <c r="J27477" s="2"/>
      <c r="K27477" s="2"/>
      <c r="L27477" s="2"/>
    </row>
    <row r="27478" spans="10:12">
      <c r="J27478" s="2"/>
      <c r="K27478" s="2"/>
      <c r="L27478" s="2"/>
    </row>
    <row r="27479" spans="10:12">
      <c r="J27479" s="2"/>
      <c r="K27479" s="2"/>
      <c r="L27479" s="2"/>
    </row>
    <row r="27480" spans="10:12">
      <c r="J27480" s="2"/>
      <c r="K27480" s="2"/>
      <c r="L27480" s="2"/>
    </row>
    <row r="27481" spans="10:12">
      <c r="J27481" s="2"/>
      <c r="K27481" s="2"/>
      <c r="L27481" s="2"/>
    </row>
    <row r="27482" spans="10:12">
      <c r="J27482" s="2"/>
      <c r="K27482" s="2"/>
      <c r="L27482" s="2"/>
    </row>
    <row r="27483" spans="10:12">
      <c r="J27483" s="2"/>
      <c r="K27483" s="2"/>
      <c r="L27483" s="2"/>
    </row>
    <row r="27484" spans="10:12">
      <c r="J27484" s="2"/>
      <c r="K27484" s="2"/>
      <c r="L27484" s="2"/>
    </row>
    <row r="27485" spans="10:12">
      <c r="J27485" s="2"/>
      <c r="K27485" s="2"/>
      <c r="L27485" s="2"/>
    </row>
    <row r="27486" spans="10:12">
      <c r="J27486" s="2"/>
      <c r="K27486" s="2"/>
      <c r="L27486" s="2"/>
    </row>
    <row r="27487" spans="10:12">
      <c r="J27487" s="2"/>
      <c r="K27487" s="2"/>
      <c r="L27487" s="2"/>
    </row>
    <row r="27488" spans="10:12">
      <c r="J27488" s="2"/>
      <c r="K27488" s="2"/>
      <c r="L27488" s="2"/>
    </row>
    <row r="27489" spans="10:12">
      <c r="J27489" s="2"/>
      <c r="K27489" s="2"/>
      <c r="L27489" s="2"/>
    </row>
    <row r="27490" spans="10:12">
      <c r="J27490" s="2"/>
      <c r="K27490" s="2"/>
      <c r="L27490" s="2"/>
    </row>
    <row r="27491" spans="10:12">
      <c r="J27491" s="2"/>
      <c r="K27491" s="2"/>
      <c r="L27491" s="2"/>
    </row>
    <row r="27492" spans="10:12">
      <c r="J27492" s="2"/>
      <c r="K27492" s="2"/>
      <c r="L27492" s="2"/>
    </row>
    <row r="27493" spans="10:12">
      <c r="J27493" s="2"/>
      <c r="K27493" s="2"/>
      <c r="L27493" s="2"/>
    </row>
    <row r="27494" spans="10:12">
      <c r="J27494" s="2"/>
      <c r="K27494" s="2"/>
      <c r="L27494" s="2"/>
    </row>
    <row r="27495" spans="10:12">
      <c r="J27495" s="2"/>
      <c r="K27495" s="2"/>
      <c r="L27495" s="2"/>
    </row>
    <row r="27496" spans="10:12">
      <c r="J27496" s="2"/>
      <c r="K27496" s="2"/>
      <c r="L27496" s="2"/>
    </row>
    <row r="27497" spans="10:12">
      <c r="J27497" s="2"/>
      <c r="K27497" s="2"/>
      <c r="L27497" s="2"/>
    </row>
    <row r="27498" spans="10:12">
      <c r="J27498" s="2"/>
      <c r="K27498" s="2"/>
      <c r="L27498" s="2"/>
    </row>
    <row r="27499" spans="10:12">
      <c r="J27499" s="2"/>
      <c r="K27499" s="2"/>
      <c r="L27499" s="2"/>
    </row>
    <row r="27500" spans="10:12">
      <c r="J27500" s="2"/>
      <c r="K27500" s="2"/>
      <c r="L27500" s="2"/>
    </row>
    <row r="27501" spans="10:12">
      <c r="J27501" s="2"/>
      <c r="K27501" s="2"/>
      <c r="L27501" s="2"/>
    </row>
    <row r="27502" spans="10:12">
      <c r="J27502" s="2"/>
      <c r="K27502" s="2"/>
      <c r="L27502" s="2"/>
    </row>
    <row r="27503" spans="10:12">
      <c r="J27503" s="2"/>
      <c r="K27503" s="2"/>
      <c r="L27503" s="2"/>
    </row>
    <row r="27504" spans="10:12">
      <c r="J27504" s="2"/>
      <c r="K27504" s="2"/>
      <c r="L27504" s="2"/>
    </row>
    <row r="27505" spans="10:12">
      <c r="J27505" s="2"/>
      <c r="K27505" s="2"/>
      <c r="L27505" s="2"/>
    </row>
    <row r="27506" spans="10:12">
      <c r="J27506" s="2"/>
      <c r="K27506" s="2"/>
      <c r="L27506" s="2"/>
    </row>
    <row r="27507" spans="10:12">
      <c r="J27507" s="2"/>
      <c r="K27507" s="2"/>
      <c r="L27507" s="2"/>
    </row>
    <row r="27508" spans="10:12">
      <c r="J27508" s="2"/>
      <c r="K27508" s="2"/>
      <c r="L27508" s="2"/>
    </row>
    <row r="27509" spans="10:12">
      <c r="J27509" s="2"/>
      <c r="K27509" s="2"/>
      <c r="L27509" s="2"/>
    </row>
    <row r="27510" spans="10:12">
      <c r="J27510" s="2"/>
      <c r="K27510" s="2"/>
      <c r="L27510" s="2"/>
    </row>
    <row r="27511" spans="10:12">
      <c r="J27511" s="2"/>
      <c r="K27511" s="2"/>
      <c r="L27511" s="2"/>
    </row>
    <row r="27512" spans="10:12">
      <c r="J27512" s="2"/>
      <c r="K27512" s="2"/>
      <c r="L27512" s="2"/>
    </row>
    <row r="27513" spans="10:12">
      <c r="J27513" s="2"/>
      <c r="K27513" s="2"/>
      <c r="L27513" s="2"/>
    </row>
    <row r="27514" spans="10:12">
      <c r="J27514" s="2"/>
      <c r="K27514" s="2"/>
      <c r="L27514" s="2"/>
    </row>
    <row r="27515" spans="10:12">
      <c r="J27515" s="2"/>
      <c r="K27515" s="2"/>
      <c r="L27515" s="2"/>
    </row>
    <row r="27516" spans="10:12">
      <c r="J27516" s="2"/>
      <c r="K27516" s="2"/>
      <c r="L27516" s="2"/>
    </row>
    <row r="27517" spans="10:12">
      <c r="J27517" s="2"/>
      <c r="K27517" s="2"/>
      <c r="L27517" s="2"/>
    </row>
    <row r="27518" spans="10:12">
      <c r="J27518" s="2"/>
      <c r="K27518" s="2"/>
      <c r="L27518" s="2"/>
    </row>
    <row r="27519" spans="10:12">
      <c r="J27519" s="2"/>
      <c r="K27519" s="2"/>
      <c r="L27519" s="2"/>
    </row>
    <row r="27520" spans="10:12">
      <c r="J27520" s="2"/>
      <c r="K27520" s="2"/>
      <c r="L27520" s="2"/>
    </row>
    <row r="27521" spans="10:12">
      <c r="J27521" s="2"/>
      <c r="K27521" s="2"/>
      <c r="L27521" s="2"/>
    </row>
    <row r="27522" spans="10:12">
      <c r="J27522" s="2"/>
      <c r="K27522" s="2"/>
      <c r="L27522" s="2"/>
    </row>
    <row r="27523" spans="10:12">
      <c r="J27523" s="2"/>
      <c r="K27523" s="2"/>
      <c r="L27523" s="2"/>
    </row>
    <row r="27524" spans="10:12">
      <c r="J27524" s="2"/>
      <c r="K27524" s="2"/>
      <c r="L27524" s="2"/>
    </row>
    <row r="27525" spans="10:12">
      <c r="J27525" s="2"/>
      <c r="K27525" s="2"/>
      <c r="L27525" s="2"/>
    </row>
    <row r="27526" spans="10:12">
      <c r="J27526" s="2"/>
      <c r="K27526" s="2"/>
      <c r="L27526" s="2"/>
    </row>
    <row r="27527" spans="10:12">
      <c r="J27527" s="2"/>
      <c r="K27527" s="2"/>
      <c r="L27527" s="2"/>
    </row>
    <row r="27528" spans="10:12">
      <c r="J27528" s="2"/>
      <c r="K27528" s="2"/>
      <c r="L27528" s="2"/>
    </row>
    <row r="27529" spans="10:12">
      <c r="J27529" s="2"/>
      <c r="K27529" s="2"/>
      <c r="L27529" s="2"/>
    </row>
    <row r="27530" spans="10:12">
      <c r="J27530" s="2"/>
      <c r="K27530" s="2"/>
      <c r="L27530" s="2"/>
    </row>
    <row r="27531" spans="10:12">
      <c r="J27531" s="2"/>
      <c r="K27531" s="2"/>
      <c r="L27531" s="2"/>
    </row>
    <row r="27532" spans="10:12">
      <c r="J27532" s="2"/>
      <c r="K27532" s="2"/>
      <c r="L27532" s="2"/>
    </row>
    <row r="27533" spans="10:12">
      <c r="J27533" s="2"/>
      <c r="K27533" s="2"/>
      <c r="L27533" s="2"/>
    </row>
    <row r="27534" spans="10:12">
      <c r="J27534" s="2"/>
      <c r="K27534" s="2"/>
      <c r="L27534" s="2"/>
    </row>
    <row r="27535" spans="10:12">
      <c r="J27535" s="2"/>
      <c r="K27535" s="2"/>
      <c r="L27535" s="2"/>
    </row>
    <row r="27536" spans="10:12">
      <c r="J27536" s="2"/>
      <c r="K27536" s="2"/>
      <c r="L27536" s="2"/>
    </row>
    <row r="27537" spans="10:12">
      <c r="J27537" s="2"/>
      <c r="K27537" s="2"/>
      <c r="L27537" s="2"/>
    </row>
    <row r="27538" spans="10:12">
      <c r="J27538" s="2"/>
      <c r="K27538" s="2"/>
      <c r="L27538" s="2"/>
    </row>
    <row r="27539" spans="10:12">
      <c r="J27539" s="2"/>
      <c r="K27539" s="2"/>
      <c r="L27539" s="2"/>
    </row>
    <row r="27540" spans="10:12">
      <c r="J27540" s="2"/>
      <c r="K27540" s="2"/>
      <c r="L27540" s="2"/>
    </row>
    <row r="27541" spans="10:12">
      <c r="J27541" s="2"/>
      <c r="K27541" s="2"/>
      <c r="L27541" s="2"/>
    </row>
    <row r="27542" spans="10:12">
      <c r="J27542" s="2"/>
      <c r="K27542" s="2"/>
      <c r="L27542" s="2"/>
    </row>
    <row r="27543" spans="10:12">
      <c r="J27543" s="2"/>
      <c r="K27543" s="2"/>
      <c r="L27543" s="2"/>
    </row>
    <row r="27544" spans="10:12">
      <c r="J27544" s="2"/>
      <c r="K27544" s="2"/>
      <c r="L27544" s="2"/>
    </row>
    <row r="27545" spans="10:12">
      <c r="J27545" s="2"/>
      <c r="K27545" s="2"/>
      <c r="L27545" s="2"/>
    </row>
    <row r="27546" spans="10:12">
      <c r="J27546" s="2"/>
      <c r="K27546" s="2"/>
      <c r="L27546" s="2"/>
    </row>
    <row r="27547" spans="10:12">
      <c r="J27547" s="2"/>
      <c r="K27547" s="2"/>
      <c r="L27547" s="2"/>
    </row>
    <row r="27548" spans="10:12">
      <c r="J27548" s="2"/>
      <c r="K27548" s="2"/>
      <c r="L27548" s="2"/>
    </row>
    <row r="27549" spans="10:12">
      <c r="J27549" s="2"/>
      <c r="K27549" s="2"/>
      <c r="L27549" s="2"/>
    </row>
    <row r="27550" spans="10:12">
      <c r="J27550" s="2"/>
      <c r="K27550" s="2"/>
      <c r="L27550" s="2"/>
    </row>
    <row r="27551" spans="10:12">
      <c r="J27551" s="2"/>
      <c r="K27551" s="2"/>
      <c r="L27551" s="2"/>
    </row>
    <row r="27552" spans="10:12">
      <c r="J27552" s="2"/>
      <c r="K27552" s="2"/>
      <c r="L27552" s="2"/>
    </row>
    <row r="27553" spans="10:12">
      <c r="J27553" s="2"/>
      <c r="K27553" s="2"/>
      <c r="L27553" s="2"/>
    </row>
    <row r="27554" spans="10:12">
      <c r="J27554" s="2"/>
      <c r="K27554" s="2"/>
      <c r="L27554" s="2"/>
    </row>
    <row r="27555" spans="10:12">
      <c r="J27555" s="2"/>
      <c r="K27555" s="2"/>
      <c r="L27555" s="2"/>
    </row>
    <row r="27556" spans="10:12">
      <c r="J27556" s="2"/>
      <c r="K27556" s="2"/>
      <c r="L27556" s="2"/>
    </row>
    <row r="27557" spans="10:12">
      <c r="J27557" s="2"/>
      <c r="K27557" s="2"/>
      <c r="L27557" s="2"/>
    </row>
    <row r="27558" spans="10:12">
      <c r="J27558" s="2"/>
      <c r="K27558" s="2"/>
      <c r="L27558" s="2"/>
    </row>
    <row r="27559" spans="10:12">
      <c r="J27559" s="2"/>
      <c r="K27559" s="2"/>
      <c r="L27559" s="2"/>
    </row>
    <row r="27560" spans="10:12">
      <c r="J27560" s="2"/>
      <c r="K27560" s="2"/>
      <c r="L27560" s="2"/>
    </row>
    <row r="27561" spans="10:12">
      <c r="J27561" s="2"/>
      <c r="K27561" s="2"/>
      <c r="L27561" s="2"/>
    </row>
    <row r="27562" spans="10:12">
      <c r="J27562" s="2"/>
      <c r="K27562" s="2"/>
      <c r="L27562" s="2"/>
    </row>
    <row r="27563" spans="10:12">
      <c r="J27563" s="2"/>
      <c r="K27563" s="2"/>
      <c r="L27563" s="2"/>
    </row>
    <row r="27564" spans="10:12">
      <c r="J27564" s="2"/>
      <c r="K27564" s="2"/>
      <c r="L27564" s="2"/>
    </row>
    <row r="27565" spans="10:12">
      <c r="J27565" s="2"/>
      <c r="K27565" s="2"/>
      <c r="L27565" s="2"/>
    </row>
    <row r="27566" spans="10:12">
      <c r="J27566" s="2"/>
      <c r="K27566" s="2"/>
      <c r="L27566" s="2"/>
    </row>
    <row r="27567" spans="10:12">
      <c r="J27567" s="2"/>
      <c r="K27567" s="2"/>
      <c r="L27567" s="2"/>
    </row>
    <row r="27568" spans="10:12">
      <c r="J27568" s="2"/>
      <c r="K27568" s="2"/>
      <c r="L27568" s="2"/>
    </row>
    <row r="27569" spans="10:12">
      <c r="J27569" s="2"/>
      <c r="K27569" s="2"/>
      <c r="L27569" s="2"/>
    </row>
    <row r="27570" spans="10:12">
      <c r="J27570" s="2"/>
      <c r="K27570" s="2"/>
      <c r="L27570" s="2"/>
    </row>
    <row r="27571" spans="10:12">
      <c r="J27571" s="2"/>
      <c r="K27571" s="2"/>
      <c r="L27571" s="2"/>
    </row>
    <row r="27572" spans="10:12">
      <c r="J27572" s="2"/>
      <c r="K27572" s="2"/>
      <c r="L27572" s="2"/>
    </row>
    <row r="27573" spans="10:12">
      <c r="J27573" s="2"/>
      <c r="K27573" s="2"/>
      <c r="L27573" s="2"/>
    </row>
    <row r="27574" spans="10:12">
      <c r="J27574" s="2"/>
      <c r="K27574" s="2"/>
      <c r="L27574" s="2"/>
    </row>
    <row r="27575" spans="10:12">
      <c r="J27575" s="2"/>
      <c r="K27575" s="2"/>
      <c r="L27575" s="2"/>
    </row>
    <row r="27576" spans="10:12">
      <c r="J27576" s="2"/>
      <c r="K27576" s="2"/>
      <c r="L27576" s="2"/>
    </row>
    <row r="27577" spans="10:12">
      <c r="J27577" s="2"/>
      <c r="K27577" s="2"/>
      <c r="L27577" s="2"/>
    </row>
    <row r="27578" spans="10:12">
      <c r="J27578" s="2"/>
      <c r="K27578" s="2"/>
      <c r="L27578" s="2"/>
    </row>
    <row r="27579" spans="10:12">
      <c r="J27579" s="2"/>
      <c r="K27579" s="2"/>
      <c r="L27579" s="2"/>
    </row>
    <row r="27580" spans="10:12">
      <c r="J27580" s="2"/>
      <c r="K27580" s="2"/>
      <c r="L27580" s="2"/>
    </row>
    <row r="27581" spans="10:12">
      <c r="J27581" s="2"/>
      <c r="K27581" s="2"/>
      <c r="L27581" s="2"/>
    </row>
    <row r="27582" spans="10:12">
      <c r="J27582" s="2"/>
      <c r="K27582" s="2"/>
      <c r="L27582" s="2"/>
    </row>
    <row r="27583" spans="10:12">
      <c r="J27583" s="2"/>
      <c r="K27583" s="2"/>
      <c r="L27583" s="2"/>
    </row>
    <row r="27584" spans="10:12">
      <c r="J27584" s="2"/>
      <c r="K27584" s="2"/>
      <c r="L27584" s="2"/>
    </row>
    <row r="27585" spans="10:12">
      <c r="J27585" s="2"/>
      <c r="K27585" s="2"/>
      <c r="L27585" s="2"/>
    </row>
    <row r="27586" spans="10:12">
      <c r="J27586" s="2"/>
      <c r="K27586" s="2"/>
      <c r="L27586" s="2"/>
    </row>
    <row r="27587" spans="10:12">
      <c r="J27587" s="2"/>
      <c r="K27587" s="2"/>
      <c r="L27587" s="2"/>
    </row>
    <row r="27588" spans="10:12">
      <c r="J27588" s="2"/>
      <c r="K27588" s="2"/>
      <c r="L27588" s="2"/>
    </row>
    <row r="27589" spans="10:12">
      <c r="J27589" s="2"/>
      <c r="K27589" s="2"/>
      <c r="L27589" s="2"/>
    </row>
    <row r="27590" spans="10:12">
      <c r="J27590" s="2"/>
      <c r="K27590" s="2"/>
      <c r="L27590" s="2"/>
    </row>
    <row r="27591" spans="10:12">
      <c r="J27591" s="2"/>
      <c r="K27591" s="2"/>
      <c r="L27591" s="2"/>
    </row>
    <row r="27592" spans="10:12">
      <c r="J27592" s="2"/>
      <c r="K27592" s="2"/>
      <c r="L27592" s="2"/>
    </row>
    <row r="27593" spans="10:12">
      <c r="J27593" s="2"/>
      <c r="K27593" s="2"/>
      <c r="L27593" s="2"/>
    </row>
    <row r="27594" spans="10:12">
      <c r="J27594" s="2"/>
      <c r="K27594" s="2"/>
      <c r="L27594" s="2"/>
    </row>
    <row r="27595" spans="10:12">
      <c r="J27595" s="2"/>
      <c r="K27595" s="2"/>
      <c r="L27595" s="2"/>
    </row>
    <row r="27596" spans="10:12">
      <c r="J27596" s="2"/>
      <c r="K27596" s="2"/>
      <c r="L27596" s="2"/>
    </row>
    <row r="27597" spans="10:12">
      <c r="J27597" s="2"/>
      <c r="K27597" s="2"/>
      <c r="L27597" s="2"/>
    </row>
    <row r="27598" spans="10:12">
      <c r="J27598" s="2"/>
      <c r="K27598" s="2"/>
      <c r="L27598" s="2"/>
    </row>
    <row r="27599" spans="10:12">
      <c r="J27599" s="2"/>
      <c r="K27599" s="2"/>
      <c r="L27599" s="2"/>
    </row>
    <row r="27600" spans="10:12">
      <c r="J27600" s="2"/>
      <c r="K27600" s="2"/>
      <c r="L27600" s="2"/>
    </row>
    <row r="27601" spans="10:12">
      <c r="J27601" s="2"/>
      <c r="K27601" s="2"/>
      <c r="L27601" s="2"/>
    </row>
    <row r="27602" spans="10:12">
      <c r="J27602" s="2"/>
      <c r="K27602" s="2"/>
      <c r="L27602" s="2"/>
    </row>
    <row r="27603" spans="10:12">
      <c r="J27603" s="2"/>
      <c r="K27603" s="2"/>
      <c r="L27603" s="2"/>
    </row>
    <row r="27604" spans="10:12">
      <c r="J27604" s="2"/>
      <c r="K27604" s="2"/>
      <c r="L27604" s="2"/>
    </row>
    <row r="27605" spans="10:12">
      <c r="J27605" s="2"/>
      <c r="K27605" s="2"/>
      <c r="L27605" s="2"/>
    </row>
    <row r="27606" spans="10:12">
      <c r="J27606" s="2"/>
      <c r="K27606" s="2"/>
      <c r="L27606" s="2"/>
    </row>
    <row r="27607" spans="10:12">
      <c r="J27607" s="2"/>
      <c r="K27607" s="2"/>
      <c r="L27607" s="2"/>
    </row>
    <row r="27608" spans="10:12">
      <c r="J27608" s="2"/>
      <c r="K27608" s="2"/>
      <c r="L27608" s="2"/>
    </row>
    <row r="27609" spans="10:12">
      <c r="J27609" s="2"/>
      <c r="K27609" s="2"/>
      <c r="L27609" s="2"/>
    </row>
    <row r="27610" spans="10:12">
      <c r="J27610" s="2"/>
      <c r="K27610" s="2"/>
      <c r="L27610" s="2"/>
    </row>
    <row r="27611" spans="10:12">
      <c r="J27611" s="2"/>
      <c r="K27611" s="2"/>
      <c r="L27611" s="2"/>
    </row>
    <row r="27612" spans="10:12">
      <c r="J27612" s="2"/>
      <c r="K27612" s="2"/>
      <c r="L27612" s="2"/>
    </row>
    <row r="27613" spans="10:12">
      <c r="J27613" s="2"/>
      <c r="K27613" s="2"/>
      <c r="L27613" s="2"/>
    </row>
    <row r="27614" spans="10:12">
      <c r="J27614" s="2"/>
      <c r="K27614" s="2"/>
      <c r="L27614" s="2"/>
    </row>
    <row r="27615" spans="10:12">
      <c r="J27615" s="2"/>
      <c r="K27615" s="2"/>
      <c r="L27615" s="2"/>
    </row>
    <row r="27616" spans="10:12">
      <c r="J27616" s="2"/>
      <c r="K27616" s="2"/>
      <c r="L27616" s="2"/>
    </row>
    <row r="27617" spans="10:12">
      <c r="J27617" s="2"/>
      <c r="K27617" s="2"/>
      <c r="L27617" s="2"/>
    </row>
    <row r="27618" spans="10:12">
      <c r="J27618" s="2"/>
      <c r="K27618" s="2"/>
      <c r="L27618" s="2"/>
    </row>
    <row r="27619" spans="10:12">
      <c r="J27619" s="2"/>
      <c r="K27619" s="2"/>
      <c r="L27619" s="2"/>
    </row>
    <row r="27620" spans="10:12">
      <c r="J27620" s="2"/>
      <c r="K27620" s="2"/>
      <c r="L27620" s="2"/>
    </row>
    <row r="27621" spans="10:12">
      <c r="J27621" s="2"/>
      <c r="K27621" s="2"/>
      <c r="L27621" s="2"/>
    </row>
    <row r="27622" spans="10:12">
      <c r="J27622" s="2"/>
      <c r="K27622" s="2"/>
      <c r="L27622" s="2"/>
    </row>
    <row r="27623" spans="10:12">
      <c r="J27623" s="2"/>
      <c r="K27623" s="2"/>
      <c r="L27623" s="2"/>
    </row>
    <row r="27624" spans="10:12">
      <c r="J27624" s="2"/>
      <c r="K27624" s="2"/>
      <c r="L27624" s="2"/>
    </row>
    <row r="27625" spans="10:12">
      <c r="J27625" s="2"/>
      <c r="K27625" s="2"/>
      <c r="L27625" s="2"/>
    </row>
    <row r="27626" spans="10:12">
      <c r="J27626" s="2"/>
      <c r="K27626" s="2"/>
      <c r="L27626" s="2"/>
    </row>
    <row r="27627" spans="10:12">
      <c r="J27627" s="2"/>
      <c r="K27627" s="2"/>
      <c r="L27627" s="2"/>
    </row>
    <row r="27628" spans="10:12">
      <c r="J27628" s="2"/>
      <c r="K27628" s="2"/>
      <c r="L27628" s="2"/>
    </row>
    <row r="27629" spans="10:12">
      <c r="J27629" s="2"/>
      <c r="K27629" s="2"/>
      <c r="L27629" s="2"/>
    </row>
    <row r="27630" spans="10:12">
      <c r="J27630" s="2"/>
      <c r="K27630" s="2"/>
      <c r="L27630" s="2"/>
    </row>
    <row r="27631" spans="10:12">
      <c r="J27631" s="2"/>
      <c r="K27631" s="2"/>
      <c r="L27631" s="2"/>
    </row>
    <row r="27632" spans="10:12">
      <c r="J27632" s="2"/>
      <c r="K27632" s="2"/>
      <c r="L27632" s="2"/>
    </row>
    <row r="27633" spans="10:12">
      <c r="J27633" s="2"/>
      <c r="K27633" s="2"/>
      <c r="L27633" s="2"/>
    </row>
    <row r="27634" spans="10:12">
      <c r="J27634" s="2"/>
      <c r="K27634" s="2"/>
      <c r="L27634" s="2"/>
    </row>
    <row r="27635" spans="10:12">
      <c r="J27635" s="2"/>
      <c r="K27635" s="2"/>
      <c r="L27635" s="2"/>
    </row>
    <row r="27636" spans="10:12">
      <c r="J27636" s="2"/>
      <c r="K27636" s="2"/>
      <c r="L27636" s="2"/>
    </row>
    <row r="27637" spans="10:12">
      <c r="J27637" s="2"/>
      <c r="K27637" s="2"/>
      <c r="L27637" s="2"/>
    </row>
    <row r="27638" spans="10:12">
      <c r="J27638" s="2"/>
      <c r="K27638" s="2"/>
      <c r="L27638" s="2"/>
    </row>
    <row r="27639" spans="10:12">
      <c r="J27639" s="2"/>
      <c r="K27639" s="2"/>
      <c r="L27639" s="2"/>
    </row>
    <row r="27640" spans="10:12">
      <c r="J27640" s="2"/>
      <c r="K27640" s="2"/>
      <c r="L27640" s="2"/>
    </row>
    <row r="27641" spans="10:12">
      <c r="J27641" s="2"/>
      <c r="K27641" s="2"/>
      <c r="L27641" s="2"/>
    </row>
    <row r="27642" spans="10:12">
      <c r="J27642" s="2"/>
      <c r="K27642" s="2"/>
      <c r="L27642" s="2"/>
    </row>
    <row r="27643" spans="10:12">
      <c r="J27643" s="2"/>
      <c r="K27643" s="2"/>
      <c r="L27643" s="2"/>
    </row>
    <row r="27644" spans="10:12">
      <c r="J27644" s="2"/>
      <c r="K27644" s="2"/>
      <c r="L27644" s="2"/>
    </row>
    <row r="27645" spans="10:12">
      <c r="J27645" s="2"/>
      <c r="K27645" s="2"/>
      <c r="L27645" s="2"/>
    </row>
    <row r="27646" spans="10:12">
      <c r="J27646" s="2"/>
      <c r="K27646" s="2"/>
      <c r="L27646" s="2"/>
    </row>
    <row r="27647" spans="10:12">
      <c r="J27647" s="2"/>
      <c r="K27647" s="2"/>
      <c r="L27647" s="2"/>
    </row>
    <row r="27648" spans="10:12">
      <c r="J27648" s="2"/>
      <c r="K27648" s="2"/>
      <c r="L27648" s="2"/>
    </row>
    <row r="27649" spans="10:12">
      <c r="J27649" s="2"/>
      <c r="K27649" s="2"/>
      <c r="L27649" s="2"/>
    </row>
    <row r="27650" spans="10:12">
      <c r="J27650" s="2"/>
      <c r="K27650" s="2"/>
      <c r="L27650" s="2"/>
    </row>
    <row r="27651" spans="10:12">
      <c r="J27651" s="2"/>
      <c r="K27651" s="2"/>
      <c r="L27651" s="2"/>
    </row>
    <row r="27652" spans="10:12">
      <c r="J27652" s="2"/>
      <c r="K27652" s="2"/>
      <c r="L27652" s="2"/>
    </row>
    <row r="27653" spans="10:12">
      <c r="J27653" s="2"/>
      <c r="K27653" s="2"/>
      <c r="L27653" s="2"/>
    </row>
    <row r="27654" spans="10:12">
      <c r="J27654" s="2"/>
      <c r="K27654" s="2"/>
      <c r="L27654" s="2"/>
    </row>
    <row r="27655" spans="10:12">
      <c r="J27655" s="2"/>
      <c r="K27655" s="2"/>
      <c r="L27655" s="2"/>
    </row>
    <row r="27656" spans="10:12">
      <c r="J27656" s="2"/>
      <c r="K27656" s="2"/>
      <c r="L27656" s="2"/>
    </row>
    <row r="27657" spans="10:12">
      <c r="J27657" s="2"/>
      <c r="K27657" s="2"/>
      <c r="L27657" s="2"/>
    </row>
    <row r="27658" spans="10:12">
      <c r="J27658" s="2"/>
      <c r="K27658" s="2"/>
      <c r="L27658" s="2"/>
    </row>
    <row r="27659" spans="10:12">
      <c r="J27659" s="2"/>
      <c r="K27659" s="2"/>
      <c r="L27659" s="2"/>
    </row>
    <row r="27660" spans="10:12">
      <c r="J27660" s="2"/>
      <c r="K27660" s="2"/>
      <c r="L27660" s="2"/>
    </row>
    <row r="27661" spans="10:12">
      <c r="J27661" s="2"/>
      <c r="K27661" s="2"/>
      <c r="L27661" s="2"/>
    </row>
    <row r="27662" spans="10:12">
      <c r="J27662" s="2"/>
      <c r="K27662" s="2"/>
      <c r="L27662" s="2"/>
    </row>
    <row r="27663" spans="10:12">
      <c r="J27663" s="2"/>
      <c r="K27663" s="2"/>
      <c r="L27663" s="2"/>
    </row>
    <row r="27664" spans="10:12">
      <c r="J27664" s="2"/>
      <c r="K27664" s="2"/>
      <c r="L27664" s="2"/>
    </row>
    <row r="27665" spans="10:12">
      <c r="J27665" s="2"/>
      <c r="K27665" s="2"/>
      <c r="L27665" s="2"/>
    </row>
    <row r="27666" spans="10:12">
      <c r="J27666" s="2"/>
      <c r="K27666" s="2"/>
      <c r="L27666" s="2"/>
    </row>
    <row r="27667" spans="10:12">
      <c r="J27667" s="2"/>
      <c r="K27667" s="2"/>
      <c r="L27667" s="2"/>
    </row>
    <row r="27668" spans="10:12">
      <c r="J27668" s="2"/>
      <c r="K27668" s="2"/>
      <c r="L27668" s="2"/>
    </row>
    <row r="27669" spans="10:12">
      <c r="J27669" s="2"/>
      <c r="K27669" s="2"/>
      <c r="L27669" s="2"/>
    </row>
    <row r="27670" spans="10:12">
      <c r="J27670" s="2"/>
      <c r="K27670" s="2"/>
      <c r="L27670" s="2"/>
    </row>
    <row r="27671" spans="10:12">
      <c r="J27671" s="2"/>
      <c r="K27671" s="2"/>
      <c r="L27671" s="2"/>
    </row>
    <row r="27672" spans="10:12">
      <c r="J27672" s="2"/>
      <c r="K27672" s="2"/>
      <c r="L27672" s="2"/>
    </row>
    <row r="27673" spans="10:12">
      <c r="J27673" s="2"/>
      <c r="K27673" s="2"/>
      <c r="L27673" s="2"/>
    </row>
    <row r="27674" spans="10:12">
      <c r="J27674" s="2"/>
      <c r="K27674" s="2"/>
      <c r="L27674" s="2"/>
    </row>
    <row r="27675" spans="10:12">
      <c r="J27675" s="2"/>
      <c r="K27675" s="2"/>
      <c r="L27675" s="2"/>
    </row>
    <row r="27676" spans="10:12">
      <c r="J27676" s="2"/>
      <c r="K27676" s="2"/>
      <c r="L27676" s="2"/>
    </row>
    <row r="27677" spans="10:12">
      <c r="J27677" s="2"/>
      <c r="K27677" s="2"/>
      <c r="L27677" s="2"/>
    </row>
    <row r="27678" spans="10:12">
      <c r="J27678" s="2"/>
      <c r="K27678" s="2"/>
      <c r="L27678" s="2"/>
    </row>
    <row r="27679" spans="10:12">
      <c r="J27679" s="2"/>
      <c r="K27679" s="2"/>
      <c r="L27679" s="2"/>
    </row>
    <row r="27680" spans="10:12">
      <c r="J27680" s="2"/>
      <c r="K27680" s="2"/>
      <c r="L27680" s="2"/>
    </row>
    <row r="27681" spans="10:12">
      <c r="J27681" s="2"/>
      <c r="K27681" s="2"/>
      <c r="L27681" s="2"/>
    </row>
    <row r="27682" spans="10:12">
      <c r="J27682" s="2"/>
      <c r="K27682" s="2"/>
      <c r="L27682" s="2"/>
    </row>
    <row r="27683" spans="10:12">
      <c r="J27683" s="2"/>
      <c r="K27683" s="2"/>
      <c r="L27683" s="2"/>
    </row>
    <row r="27684" spans="10:12">
      <c r="J27684" s="2"/>
      <c r="K27684" s="2"/>
      <c r="L27684" s="2"/>
    </row>
    <row r="27685" spans="10:12">
      <c r="J27685" s="2"/>
      <c r="K27685" s="2"/>
      <c r="L27685" s="2"/>
    </row>
    <row r="27686" spans="10:12">
      <c r="J27686" s="2"/>
      <c r="K27686" s="2"/>
      <c r="L27686" s="2"/>
    </row>
    <row r="27687" spans="10:12">
      <c r="J27687" s="2"/>
      <c r="K27687" s="2"/>
      <c r="L27687" s="2"/>
    </row>
    <row r="27688" spans="10:12">
      <c r="J27688" s="2"/>
      <c r="K27688" s="2"/>
      <c r="L27688" s="2"/>
    </row>
    <row r="27689" spans="10:12">
      <c r="J27689" s="2"/>
      <c r="K27689" s="2"/>
      <c r="L27689" s="2"/>
    </row>
    <row r="27690" spans="10:12">
      <c r="J27690" s="2"/>
      <c r="K27690" s="2"/>
      <c r="L27690" s="2"/>
    </row>
    <row r="27691" spans="10:12">
      <c r="J27691" s="2"/>
      <c r="K27691" s="2"/>
      <c r="L27691" s="2"/>
    </row>
    <row r="27692" spans="10:12">
      <c r="J27692" s="2"/>
      <c r="K27692" s="2"/>
      <c r="L27692" s="2"/>
    </row>
    <row r="27693" spans="10:12">
      <c r="J27693" s="2"/>
      <c r="K27693" s="2"/>
      <c r="L27693" s="2"/>
    </row>
    <row r="27694" spans="10:12">
      <c r="J27694" s="2"/>
      <c r="K27694" s="2"/>
      <c r="L27694" s="2"/>
    </row>
    <row r="27695" spans="10:12">
      <c r="J27695" s="2"/>
      <c r="K27695" s="2"/>
      <c r="L27695" s="2"/>
    </row>
    <row r="27696" spans="10:12">
      <c r="J27696" s="2"/>
      <c r="K27696" s="2"/>
      <c r="L27696" s="2"/>
    </row>
    <row r="27697" spans="10:12">
      <c r="J27697" s="2"/>
      <c r="K27697" s="2"/>
      <c r="L27697" s="2"/>
    </row>
    <row r="27698" spans="10:12">
      <c r="J27698" s="2"/>
      <c r="K27698" s="2"/>
      <c r="L27698" s="2"/>
    </row>
    <row r="27699" spans="10:12">
      <c r="J27699" s="2"/>
      <c r="K27699" s="2"/>
      <c r="L27699" s="2"/>
    </row>
    <row r="27700" spans="10:12">
      <c r="J27700" s="2"/>
      <c r="K27700" s="2"/>
      <c r="L27700" s="2"/>
    </row>
    <row r="27701" spans="10:12">
      <c r="J27701" s="2"/>
      <c r="K27701" s="2"/>
      <c r="L27701" s="2"/>
    </row>
    <row r="27702" spans="10:12">
      <c r="J27702" s="2"/>
      <c r="K27702" s="2"/>
      <c r="L27702" s="2"/>
    </row>
    <row r="27703" spans="10:12">
      <c r="J27703" s="2"/>
      <c r="K27703" s="2"/>
      <c r="L27703" s="2"/>
    </row>
    <row r="27704" spans="10:12">
      <c r="J27704" s="2"/>
      <c r="K27704" s="2"/>
      <c r="L27704" s="2"/>
    </row>
    <row r="27705" spans="10:12">
      <c r="J27705" s="2"/>
      <c r="K27705" s="2"/>
      <c r="L27705" s="2"/>
    </row>
    <row r="27706" spans="10:12">
      <c r="J27706" s="2"/>
      <c r="K27706" s="2"/>
      <c r="L27706" s="2"/>
    </row>
    <row r="27707" spans="10:12">
      <c r="J27707" s="2"/>
      <c r="K27707" s="2"/>
      <c r="L27707" s="2"/>
    </row>
    <row r="27708" spans="10:12">
      <c r="J27708" s="2"/>
      <c r="K27708" s="2"/>
      <c r="L27708" s="2"/>
    </row>
    <row r="27709" spans="10:12">
      <c r="J27709" s="2"/>
      <c r="K27709" s="2"/>
      <c r="L27709" s="2"/>
    </row>
    <row r="27710" spans="10:12">
      <c r="J27710" s="2"/>
      <c r="K27710" s="2"/>
      <c r="L27710" s="2"/>
    </row>
    <row r="27711" spans="10:12">
      <c r="J27711" s="2"/>
      <c r="K27711" s="2"/>
      <c r="L27711" s="2"/>
    </row>
    <row r="27712" spans="10:12">
      <c r="J27712" s="2"/>
      <c r="K27712" s="2"/>
      <c r="L27712" s="2"/>
    </row>
    <row r="27713" spans="10:12">
      <c r="J27713" s="2"/>
      <c r="K27713" s="2"/>
      <c r="L27713" s="2"/>
    </row>
    <row r="27714" spans="10:12">
      <c r="J27714" s="2"/>
      <c r="K27714" s="2"/>
      <c r="L27714" s="2"/>
    </row>
    <row r="27715" spans="10:12">
      <c r="J27715" s="2"/>
      <c r="K27715" s="2"/>
      <c r="L27715" s="2"/>
    </row>
    <row r="27716" spans="10:12">
      <c r="J27716" s="2"/>
      <c r="K27716" s="2"/>
      <c r="L27716" s="2"/>
    </row>
    <row r="27717" spans="10:12">
      <c r="J27717" s="2"/>
      <c r="K27717" s="2"/>
      <c r="L27717" s="2"/>
    </row>
    <row r="27718" spans="10:12">
      <c r="J27718" s="2"/>
      <c r="K27718" s="2"/>
      <c r="L27718" s="2"/>
    </row>
    <row r="27719" spans="10:12">
      <c r="J27719" s="2"/>
      <c r="K27719" s="2"/>
      <c r="L27719" s="2"/>
    </row>
    <row r="27720" spans="10:12">
      <c r="J27720" s="2"/>
      <c r="K27720" s="2"/>
      <c r="L27720" s="2"/>
    </row>
    <row r="27721" spans="10:12">
      <c r="J27721" s="2"/>
      <c r="K27721" s="2"/>
      <c r="L27721" s="2"/>
    </row>
    <row r="27722" spans="10:12">
      <c r="J27722" s="2"/>
      <c r="K27722" s="2"/>
      <c r="L27722" s="2"/>
    </row>
    <row r="27723" spans="10:12">
      <c r="J27723" s="2"/>
      <c r="K27723" s="2"/>
      <c r="L27723" s="2"/>
    </row>
    <row r="27724" spans="10:12">
      <c r="J27724" s="2"/>
      <c r="K27724" s="2"/>
      <c r="L27724" s="2"/>
    </row>
    <row r="27725" spans="10:12">
      <c r="J27725" s="2"/>
      <c r="K27725" s="2"/>
      <c r="L27725" s="2"/>
    </row>
    <row r="27726" spans="10:12">
      <c r="J27726" s="2"/>
      <c r="K27726" s="2"/>
      <c r="L27726" s="2"/>
    </row>
    <row r="27727" spans="10:12">
      <c r="J27727" s="2"/>
      <c r="K27727" s="2"/>
      <c r="L27727" s="2"/>
    </row>
    <row r="27728" spans="10:12">
      <c r="J27728" s="2"/>
      <c r="K27728" s="2"/>
      <c r="L27728" s="2"/>
    </row>
    <row r="27729" spans="10:12">
      <c r="J27729" s="2"/>
      <c r="K27729" s="2"/>
      <c r="L27729" s="2"/>
    </row>
    <row r="27730" spans="10:12">
      <c r="J27730" s="2"/>
      <c r="K27730" s="2"/>
      <c r="L27730" s="2"/>
    </row>
    <row r="27731" spans="10:12">
      <c r="J27731" s="2"/>
      <c r="K27731" s="2"/>
      <c r="L27731" s="2"/>
    </row>
    <row r="27732" spans="10:12">
      <c r="J27732" s="2"/>
      <c r="K27732" s="2"/>
      <c r="L27732" s="2"/>
    </row>
    <row r="27733" spans="10:12">
      <c r="J27733" s="2"/>
      <c r="K27733" s="2"/>
      <c r="L27733" s="2"/>
    </row>
    <row r="27734" spans="10:12">
      <c r="J27734" s="2"/>
      <c r="K27734" s="2"/>
      <c r="L27734" s="2"/>
    </row>
    <row r="27735" spans="10:12">
      <c r="J27735" s="2"/>
      <c r="K27735" s="2"/>
      <c r="L27735" s="2"/>
    </row>
    <row r="27736" spans="10:12">
      <c r="J27736" s="2"/>
      <c r="K27736" s="2"/>
      <c r="L27736" s="2"/>
    </row>
    <row r="27737" spans="10:12">
      <c r="J27737" s="2"/>
      <c r="K27737" s="2"/>
      <c r="L27737" s="2"/>
    </row>
    <row r="27738" spans="10:12">
      <c r="J27738" s="2"/>
      <c r="K27738" s="2"/>
      <c r="L27738" s="2"/>
    </row>
    <row r="27739" spans="10:12">
      <c r="J27739" s="2"/>
      <c r="K27739" s="2"/>
      <c r="L27739" s="2"/>
    </row>
    <row r="27740" spans="10:12">
      <c r="J27740" s="2"/>
      <c r="K27740" s="2"/>
      <c r="L27740" s="2"/>
    </row>
    <row r="27741" spans="10:12">
      <c r="J27741" s="2"/>
      <c r="K27741" s="2"/>
      <c r="L27741" s="2"/>
    </row>
    <row r="27742" spans="10:12">
      <c r="J27742" s="2"/>
      <c r="K27742" s="2"/>
      <c r="L27742" s="2"/>
    </row>
    <row r="27743" spans="10:12">
      <c r="J27743" s="2"/>
      <c r="K27743" s="2"/>
      <c r="L27743" s="2"/>
    </row>
    <row r="27744" spans="10:12">
      <c r="J27744" s="2"/>
      <c r="K27744" s="2"/>
      <c r="L27744" s="2"/>
    </row>
    <row r="27745" spans="10:12">
      <c r="J27745" s="2"/>
      <c r="K27745" s="2"/>
      <c r="L27745" s="2"/>
    </row>
    <row r="27746" spans="10:12">
      <c r="J27746" s="2"/>
      <c r="K27746" s="2"/>
      <c r="L27746" s="2"/>
    </row>
    <row r="27747" spans="10:12">
      <c r="J27747" s="2"/>
      <c r="K27747" s="2"/>
      <c r="L27747" s="2"/>
    </row>
    <row r="27748" spans="10:12">
      <c r="J27748" s="2"/>
      <c r="K27748" s="2"/>
      <c r="L27748" s="2"/>
    </row>
    <row r="27749" spans="10:12">
      <c r="J27749" s="2"/>
      <c r="K27749" s="2"/>
      <c r="L27749" s="2"/>
    </row>
    <row r="27750" spans="10:12">
      <c r="J27750" s="2"/>
      <c r="K27750" s="2"/>
      <c r="L27750" s="2"/>
    </row>
    <row r="27751" spans="10:12">
      <c r="J27751" s="2"/>
      <c r="K27751" s="2"/>
      <c r="L27751" s="2"/>
    </row>
    <row r="27752" spans="10:12">
      <c r="J27752" s="2"/>
      <c r="K27752" s="2"/>
      <c r="L27752" s="2"/>
    </row>
    <row r="27753" spans="10:12">
      <c r="J27753" s="2"/>
      <c r="K27753" s="2"/>
      <c r="L27753" s="2"/>
    </row>
    <row r="27754" spans="10:12">
      <c r="J27754" s="2"/>
      <c r="K27754" s="2"/>
      <c r="L27754" s="2"/>
    </row>
    <row r="27755" spans="10:12">
      <c r="J27755" s="2"/>
      <c r="K27755" s="2"/>
      <c r="L27755" s="2"/>
    </row>
    <row r="27756" spans="10:12">
      <c r="J27756" s="2"/>
      <c r="K27756" s="2"/>
      <c r="L27756" s="2"/>
    </row>
    <row r="27757" spans="10:12">
      <c r="J27757" s="2"/>
      <c r="K27757" s="2"/>
      <c r="L27757" s="2"/>
    </row>
    <row r="27758" spans="10:12">
      <c r="J27758" s="2"/>
      <c r="K27758" s="2"/>
      <c r="L27758" s="2"/>
    </row>
    <row r="27759" spans="10:12">
      <c r="J27759" s="2"/>
      <c r="K27759" s="2"/>
      <c r="L27759" s="2"/>
    </row>
    <row r="27760" spans="10:12">
      <c r="J27760" s="2"/>
      <c r="K27760" s="2"/>
      <c r="L27760" s="2"/>
    </row>
    <row r="27761" spans="10:12">
      <c r="J27761" s="2"/>
      <c r="K27761" s="2"/>
      <c r="L27761" s="2"/>
    </row>
    <row r="27762" spans="10:12">
      <c r="J27762" s="2"/>
      <c r="K27762" s="2"/>
      <c r="L27762" s="2"/>
    </row>
    <row r="27763" spans="10:12">
      <c r="J27763" s="2"/>
      <c r="K27763" s="2"/>
      <c r="L27763" s="2"/>
    </row>
    <row r="27764" spans="10:12">
      <c r="J27764" s="2"/>
      <c r="K27764" s="2"/>
      <c r="L27764" s="2"/>
    </row>
    <row r="27765" spans="10:12">
      <c r="J27765" s="2"/>
      <c r="K27765" s="2"/>
      <c r="L27765" s="2"/>
    </row>
    <row r="27766" spans="10:12">
      <c r="J27766" s="2"/>
      <c r="K27766" s="2"/>
      <c r="L27766" s="2"/>
    </row>
    <row r="27767" spans="10:12">
      <c r="J27767" s="2"/>
      <c r="K27767" s="2"/>
      <c r="L27767" s="2"/>
    </row>
    <row r="27768" spans="10:12">
      <c r="J27768" s="2"/>
      <c r="K27768" s="2"/>
      <c r="L27768" s="2"/>
    </row>
    <row r="27769" spans="10:12">
      <c r="J27769" s="2"/>
      <c r="K27769" s="2"/>
      <c r="L27769" s="2"/>
    </row>
    <row r="27770" spans="10:12">
      <c r="J27770" s="2"/>
      <c r="K27770" s="2"/>
      <c r="L27770" s="2"/>
    </row>
    <row r="27771" spans="10:12">
      <c r="J27771" s="2"/>
      <c r="K27771" s="2"/>
      <c r="L27771" s="2"/>
    </row>
    <row r="27772" spans="10:12">
      <c r="J27772" s="2"/>
      <c r="K27772" s="2"/>
      <c r="L27772" s="2"/>
    </row>
    <row r="27773" spans="10:12">
      <c r="J27773" s="2"/>
      <c r="K27773" s="2"/>
      <c r="L27773" s="2"/>
    </row>
    <row r="27774" spans="10:12">
      <c r="J27774" s="2"/>
      <c r="K27774" s="2"/>
      <c r="L27774" s="2"/>
    </row>
    <row r="27775" spans="10:12">
      <c r="J27775" s="2"/>
      <c r="K27775" s="2"/>
      <c r="L27775" s="2"/>
    </row>
    <row r="27776" spans="10:12">
      <c r="J27776" s="2"/>
      <c r="K27776" s="2"/>
      <c r="L27776" s="2"/>
    </row>
    <row r="27777" spans="10:12">
      <c r="J27777" s="2"/>
      <c r="K27777" s="2"/>
      <c r="L27777" s="2"/>
    </row>
    <row r="27778" spans="10:12">
      <c r="J27778" s="2"/>
      <c r="K27778" s="2"/>
      <c r="L27778" s="2"/>
    </row>
    <row r="27779" spans="10:12">
      <c r="J27779" s="2"/>
      <c r="K27779" s="2"/>
      <c r="L27779" s="2"/>
    </row>
    <row r="27780" spans="10:12">
      <c r="J27780" s="2"/>
      <c r="K27780" s="2"/>
      <c r="L27780" s="2"/>
    </row>
    <row r="27781" spans="10:12">
      <c r="J27781" s="2"/>
      <c r="K27781" s="2"/>
      <c r="L27781" s="2"/>
    </row>
    <row r="27782" spans="10:12">
      <c r="J27782" s="2"/>
      <c r="K27782" s="2"/>
      <c r="L27782" s="2"/>
    </row>
    <row r="27783" spans="10:12">
      <c r="J27783" s="2"/>
      <c r="K27783" s="2"/>
      <c r="L27783" s="2"/>
    </row>
    <row r="27784" spans="10:12">
      <c r="J27784" s="2"/>
      <c r="K27784" s="2"/>
      <c r="L27784" s="2"/>
    </row>
    <row r="27785" spans="10:12">
      <c r="J27785" s="2"/>
      <c r="K27785" s="2"/>
      <c r="L27785" s="2"/>
    </row>
    <row r="27786" spans="10:12">
      <c r="J27786" s="2"/>
      <c r="K27786" s="2"/>
      <c r="L27786" s="2"/>
    </row>
    <row r="27787" spans="10:12">
      <c r="J27787" s="2"/>
      <c r="K27787" s="2"/>
      <c r="L27787" s="2"/>
    </row>
    <row r="27788" spans="10:12">
      <c r="J27788" s="2"/>
      <c r="K27788" s="2"/>
      <c r="L27788" s="2"/>
    </row>
    <row r="27789" spans="10:12">
      <c r="J27789" s="2"/>
      <c r="K27789" s="2"/>
      <c r="L27789" s="2"/>
    </row>
    <row r="27790" spans="10:12">
      <c r="J27790" s="2"/>
      <c r="K27790" s="2"/>
      <c r="L27790" s="2"/>
    </row>
    <row r="27791" spans="10:12">
      <c r="J27791" s="2"/>
      <c r="K27791" s="2"/>
      <c r="L27791" s="2"/>
    </row>
    <row r="27792" spans="10:12">
      <c r="J27792" s="2"/>
      <c r="K27792" s="2"/>
      <c r="L27792" s="2"/>
    </row>
    <row r="27793" spans="10:12">
      <c r="J27793" s="2"/>
      <c r="K27793" s="2"/>
      <c r="L27793" s="2"/>
    </row>
    <row r="27794" spans="10:12">
      <c r="J27794" s="2"/>
      <c r="K27794" s="2"/>
      <c r="L27794" s="2"/>
    </row>
    <row r="27795" spans="10:12">
      <c r="J27795" s="2"/>
      <c r="K27795" s="2"/>
      <c r="L27795" s="2"/>
    </row>
    <row r="27796" spans="10:12">
      <c r="J27796" s="2"/>
      <c r="K27796" s="2"/>
      <c r="L27796" s="2"/>
    </row>
    <row r="27797" spans="10:12">
      <c r="J27797" s="2"/>
      <c r="K27797" s="2"/>
      <c r="L27797" s="2"/>
    </row>
    <row r="27798" spans="10:12">
      <c r="J27798" s="2"/>
      <c r="K27798" s="2"/>
      <c r="L27798" s="2"/>
    </row>
    <row r="27799" spans="10:12">
      <c r="J27799" s="2"/>
      <c r="K27799" s="2"/>
      <c r="L27799" s="2"/>
    </row>
    <row r="27800" spans="10:12">
      <c r="J27800" s="2"/>
      <c r="K27800" s="2"/>
      <c r="L27800" s="2"/>
    </row>
    <row r="27801" spans="10:12">
      <c r="J27801" s="2"/>
      <c r="K27801" s="2"/>
      <c r="L27801" s="2"/>
    </row>
    <row r="27802" spans="10:12">
      <c r="J27802" s="2"/>
      <c r="K27802" s="2"/>
      <c r="L27802" s="2"/>
    </row>
    <row r="27803" spans="10:12">
      <c r="J27803" s="2"/>
      <c r="K27803" s="2"/>
      <c r="L27803" s="2"/>
    </row>
    <row r="27804" spans="10:12">
      <c r="J27804" s="2"/>
      <c r="K27804" s="2"/>
      <c r="L27804" s="2"/>
    </row>
    <row r="27805" spans="10:12">
      <c r="J27805" s="2"/>
      <c r="K27805" s="2"/>
      <c r="L27805" s="2"/>
    </row>
    <row r="27806" spans="10:12">
      <c r="J27806" s="2"/>
      <c r="K27806" s="2"/>
      <c r="L27806" s="2"/>
    </row>
    <row r="27807" spans="10:12">
      <c r="J27807" s="2"/>
      <c r="K27807" s="2"/>
      <c r="L27807" s="2"/>
    </row>
    <row r="27808" spans="10:12">
      <c r="J27808" s="2"/>
      <c r="K27808" s="2"/>
      <c r="L27808" s="2"/>
    </row>
    <row r="27809" spans="10:12">
      <c r="J27809" s="2"/>
      <c r="K27809" s="2"/>
      <c r="L27809" s="2"/>
    </row>
    <row r="27810" spans="10:12">
      <c r="J27810" s="2"/>
      <c r="K27810" s="2"/>
      <c r="L27810" s="2"/>
    </row>
    <row r="27811" spans="10:12">
      <c r="J27811" s="2"/>
      <c r="K27811" s="2"/>
      <c r="L27811" s="2"/>
    </row>
    <row r="27812" spans="10:12">
      <c r="J27812" s="2"/>
      <c r="K27812" s="2"/>
      <c r="L27812" s="2"/>
    </row>
    <row r="27813" spans="10:12">
      <c r="J27813" s="2"/>
      <c r="K27813" s="2"/>
      <c r="L27813" s="2"/>
    </row>
    <row r="27814" spans="10:12">
      <c r="J27814" s="2"/>
      <c r="K27814" s="2"/>
      <c r="L27814" s="2"/>
    </row>
    <row r="27815" spans="10:12">
      <c r="J27815" s="2"/>
      <c r="K27815" s="2"/>
      <c r="L27815" s="2"/>
    </row>
    <row r="27816" spans="10:12">
      <c r="J27816" s="2"/>
      <c r="K27816" s="2"/>
      <c r="L27816" s="2"/>
    </row>
    <row r="27817" spans="10:12">
      <c r="J27817" s="2"/>
      <c r="K27817" s="2"/>
      <c r="L27817" s="2"/>
    </row>
    <row r="27818" spans="10:12">
      <c r="J27818" s="2"/>
      <c r="K27818" s="2"/>
      <c r="L27818" s="2"/>
    </row>
    <row r="27819" spans="10:12">
      <c r="J27819" s="2"/>
      <c r="K27819" s="2"/>
      <c r="L27819" s="2"/>
    </row>
    <row r="27820" spans="10:12">
      <c r="J27820" s="2"/>
      <c r="K27820" s="2"/>
      <c r="L27820" s="2"/>
    </row>
    <row r="27821" spans="10:12">
      <c r="J27821" s="2"/>
      <c r="K27821" s="2"/>
      <c r="L27821" s="2"/>
    </row>
    <row r="27822" spans="10:12">
      <c r="J27822" s="2"/>
      <c r="K27822" s="2"/>
      <c r="L27822" s="2"/>
    </row>
    <row r="27823" spans="10:12">
      <c r="J27823" s="2"/>
      <c r="K27823" s="2"/>
      <c r="L27823" s="2"/>
    </row>
    <row r="27824" spans="10:12">
      <c r="J27824" s="2"/>
      <c r="K27824" s="2"/>
      <c r="L27824" s="2"/>
    </row>
    <row r="27825" spans="10:12">
      <c r="J27825" s="2"/>
      <c r="K27825" s="2"/>
      <c r="L27825" s="2"/>
    </row>
    <row r="27826" spans="10:12">
      <c r="J27826" s="2"/>
      <c r="K27826" s="2"/>
      <c r="L27826" s="2"/>
    </row>
    <row r="27827" spans="10:12">
      <c r="J27827" s="2"/>
      <c r="K27827" s="2"/>
      <c r="L27827" s="2"/>
    </row>
    <row r="27828" spans="10:12">
      <c r="J27828" s="2"/>
      <c r="K27828" s="2"/>
      <c r="L27828" s="2"/>
    </row>
    <row r="27829" spans="10:12">
      <c r="J27829" s="2"/>
      <c r="K27829" s="2"/>
      <c r="L27829" s="2"/>
    </row>
    <row r="27830" spans="10:12">
      <c r="J27830" s="2"/>
      <c r="K27830" s="2"/>
      <c r="L27830" s="2"/>
    </row>
    <row r="27831" spans="10:12">
      <c r="J27831" s="2"/>
      <c r="K27831" s="2"/>
      <c r="L27831" s="2"/>
    </row>
    <row r="27832" spans="10:12">
      <c r="J27832" s="2"/>
      <c r="K27832" s="2"/>
      <c r="L27832" s="2"/>
    </row>
    <row r="27833" spans="10:12">
      <c r="J27833" s="2"/>
      <c r="K27833" s="2"/>
      <c r="L27833" s="2"/>
    </row>
    <row r="27834" spans="10:12">
      <c r="J27834" s="2"/>
      <c r="K27834" s="2"/>
      <c r="L27834" s="2"/>
    </row>
    <row r="27835" spans="10:12">
      <c r="J27835" s="2"/>
      <c r="K27835" s="2"/>
      <c r="L27835" s="2"/>
    </row>
    <row r="27836" spans="10:12">
      <c r="J27836" s="2"/>
      <c r="K27836" s="2"/>
      <c r="L27836" s="2"/>
    </row>
    <row r="27837" spans="10:12">
      <c r="J27837" s="2"/>
      <c r="K27837" s="2"/>
      <c r="L27837" s="2"/>
    </row>
    <row r="27838" spans="10:12">
      <c r="J27838" s="2"/>
      <c r="K27838" s="2"/>
      <c r="L27838" s="2"/>
    </row>
    <row r="27839" spans="10:12">
      <c r="J27839" s="2"/>
      <c r="K27839" s="2"/>
      <c r="L27839" s="2"/>
    </row>
    <row r="27840" spans="10:12">
      <c r="J27840" s="2"/>
      <c r="K27840" s="2"/>
      <c r="L27840" s="2"/>
    </row>
    <row r="27841" spans="10:12">
      <c r="J27841" s="2"/>
      <c r="K27841" s="2"/>
      <c r="L27841" s="2"/>
    </row>
    <row r="27842" spans="10:12">
      <c r="J27842" s="2"/>
      <c r="K27842" s="2"/>
      <c r="L27842" s="2"/>
    </row>
    <row r="27843" spans="10:12">
      <c r="J27843" s="2"/>
      <c r="K27843" s="2"/>
      <c r="L27843" s="2"/>
    </row>
    <row r="27844" spans="10:12">
      <c r="J27844" s="2"/>
      <c r="K27844" s="2"/>
      <c r="L27844" s="2"/>
    </row>
    <row r="27845" spans="10:12">
      <c r="J27845" s="2"/>
      <c r="K27845" s="2"/>
      <c r="L27845" s="2"/>
    </row>
    <row r="27846" spans="10:12">
      <c r="J27846" s="2"/>
      <c r="K27846" s="2"/>
      <c r="L27846" s="2"/>
    </row>
    <row r="27847" spans="10:12">
      <c r="J27847" s="2"/>
      <c r="K27847" s="2"/>
      <c r="L27847" s="2"/>
    </row>
    <row r="27848" spans="10:12">
      <c r="J27848" s="2"/>
      <c r="K27848" s="2"/>
      <c r="L27848" s="2"/>
    </row>
    <row r="27849" spans="10:12">
      <c r="J27849" s="2"/>
      <c r="K27849" s="2"/>
      <c r="L27849" s="2"/>
    </row>
    <row r="27850" spans="10:12">
      <c r="J27850" s="2"/>
      <c r="K27850" s="2"/>
      <c r="L27850" s="2"/>
    </row>
    <row r="27851" spans="10:12">
      <c r="J27851" s="2"/>
      <c r="K27851" s="2"/>
      <c r="L27851" s="2"/>
    </row>
    <row r="27852" spans="10:12">
      <c r="J27852" s="2"/>
      <c r="K27852" s="2"/>
      <c r="L27852" s="2"/>
    </row>
    <row r="27853" spans="10:12">
      <c r="J27853" s="2"/>
      <c r="K27853" s="2"/>
      <c r="L27853" s="2"/>
    </row>
    <row r="27854" spans="10:12">
      <c r="J27854" s="2"/>
      <c r="K27854" s="2"/>
      <c r="L27854" s="2"/>
    </row>
    <row r="27855" spans="10:12">
      <c r="J27855" s="2"/>
      <c r="K27855" s="2"/>
      <c r="L27855" s="2"/>
    </row>
    <row r="27856" spans="10:12">
      <c r="J27856" s="2"/>
      <c r="K27856" s="2"/>
      <c r="L27856" s="2"/>
    </row>
    <row r="27857" spans="10:12">
      <c r="J27857" s="2"/>
      <c r="K27857" s="2"/>
      <c r="L27857" s="2"/>
    </row>
    <row r="27858" spans="10:12">
      <c r="J27858" s="2"/>
      <c r="K27858" s="2"/>
      <c r="L27858" s="2"/>
    </row>
    <row r="27859" spans="10:12">
      <c r="J27859" s="2"/>
      <c r="K27859" s="2"/>
      <c r="L27859" s="2"/>
    </row>
    <row r="27860" spans="10:12">
      <c r="J27860" s="2"/>
      <c r="K27860" s="2"/>
      <c r="L27860" s="2"/>
    </row>
    <row r="27861" spans="10:12">
      <c r="J27861" s="2"/>
      <c r="K27861" s="2"/>
      <c r="L27861" s="2"/>
    </row>
    <row r="27862" spans="10:12">
      <c r="J27862" s="2"/>
      <c r="K27862" s="2"/>
      <c r="L27862" s="2"/>
    </row>
    <row r="27863" spans="10:12">
      <c r="J27863" s="2"/>
      <c r="K27863" s="2"/>
      <c r="L27863" s="2"/>
    </row>
    <row r="27864" spans="10:12">
      <c r="J27864" s="2"/>
      <c r="K27864" s="2"/>
      <c r="L27864" s="2"/>
    </row>
    <row r="27865" spans="10:12">
      <c r="J27865" s="2"/>
      <c r="K27865" s="2"/>
      <c r="L27865" s="2"/>
    </row>
    <row r="27866" spans="10:12">
      <c r="J27866" s="2"/>
      <c r="K27866" s="2"/>
      <c r="L27866" s="2"/>
    </row>
    <row r="27867" spans="10:12">
      <c r="J27867" s="2"/>
      <c r="K27867" s="2"/>
      <c r="L27867" s="2"/>
    </row>
    <row r="27868" spans="10:12">
      <c r="J27868" s="2"/>
      <c r="K27868" s="2"/>
      <c r="L27868" s="2"/>
    </row>
    <row r="27869" spans="10:12">
      <c r="J27869" s="2"/>
      <c r="K27869" s="2"/>
      <c r="L27869" s="2"/>
    </row>
    <row r="27870" spans="10:12">
      <c r="J27870" s="2"/>
      <c r="K27870" s="2"/>
      <c r="L27870" s="2"/>
    </row>
    <row r="27871" spans="10:12">
      <c r="J27871" s="2"/>
      <c r="K27871" s="2"/>
      <c r="L27871" s="2"/>
    </row>
    <row r="27872" spans="10:12">
      <c r="J27872" s="2"/>
      <c r="K27872" s="2"/>
      <c r="L27872" s="2"/>
    </row>
    <row r="27873" spans="10:12">
      <c r="J27873" s="2"/>
      <c r="K27873" s="2"/>
      <c r="L27873" s="2"/>
    </row>
    <row r="27874" spans="10:12">
      <c r="J27874" s="2"/>
      <c r="K27874" s="2"/>
      <c r="L27874" s="2"/>
    </row>
    <row r="27875" spans="10:12">
      <c r="J27875" s="2"/>
      <c r="K27875" s="2"/>
      <c r="L27875" s="2"/>
    </row>
    <row r="27876" spans="10:12">
      <c r="J27876" s="2"/>
      <c r="K27876" s="2"/>
      <c r="L27876" s="2"/>
    </row>
    <row r="27877" spans="10:12">
      <c r="J27877" s="2"/>
      <c r="K27877" s="2"/>
      <c r="L27877" s="2"/>
    </row>
    <row r="27878" spans="10:12">
      <c r="J27878" s="2"/>
      <c r="K27878" s="2"/>
      <c r="L27878" s="2"/>
    </row>
    <row r="27879" spans="10:12">
      <c r="J27879" s="2"/>
      <c r="K27879" s="2"/>
      <c r="L27879" s="2"/>
    </row>
    <row r="27880" spans="10:12">
      <c r="J27880" s="2"/>
      <c r="K27880" s="2"/>
      <c r="L27880" s="2"/>
    </row>
    <row r="27881" spans="10:12">
      <c r="J27881" s="2"/>
      <c r="K27881" s="2"/>
      <c r="L27881" s="2"/>
    </row>
    <row r="27882" spans="10:12">
      <c r="J27882" s="2"/>
      <c r="K27882" s="2"/>
      <c r="L27882" s="2"/>
    </row>
    <row r="27883" spans="10:12">
      <c r="J27883" s="2"/>
      <c r="K27883" s="2"/>
      <c r="L27883" s="2"/>
    </row>
    <row r="27884" spans="10:12">
      <c r="J27884" s="2"/>
      <c r="K27884" s="2"/>
      <c r="L27884" s="2"/>
    </row>
    <row r="27885" spans="10:12">
      <c r="J27885" s="2"/>
      <c r="K27885" s="2"/>
      <c r="L27885" s="2"/>
    </row>
    <row r="27886" spans="10:12">
      <c r="J27886" s="2"/>
      <c r="K27886" s="2"/>
      <c r="L27886" s="2"/>
    </row>
    <row r="27887" spans="10:12">
      <c r="J27887" s="2"/>
      <c r="K27887" s="2"/>
      <c r="L27887" s="2"/>
    </row>
    <row r="27888" spans="10:12">
      <c r="J27888" s="2"/>
      <c r="K27888" s="2"/>
      <c r="L27888" s="2"/>
    </row>
    <row r="27889" spans="10:12">
      <c r="J27889" s="2"/>
      <c r="K27889" s="2"/>
      <c r="L27889" s="2"/>
    </row>
    <row r="27890" spans="10:12">
      <c r="J27890" s="2"/>
      <c r="K27890" s="2"/>
      <c r="L27890" s="2"/>
    </row>
    <row r="27891" spans="10:12">
      <c r="J27891" s="2"/>
      <c r="K27891" s="2"/>
      <c r="L27891" s="2"/>
    </row>
    <row r="27892" spans="10:12">
      <c r="J27892" s="2"/>
      <c r="K27892" s="2"/>
      <c r="L27892" s="2"/>
    </row>
    <row r="27893" spans="10:12">
      <c r="J27893" s="2"/>
      <c r="K27893" s="2"/>
      <c r="L27893" s="2"/>
    </row>
    <row r="27894" spans="10:12">
      <c r="J27894" s="2"/>
      <c r="K27894" s="2"/>
      <c r="L27894" s="2"/>
    </row>
    <row r="27895" spans="10:12">
      <c r="J27895" s="2"/>
      <c r="K27895" s="2"/>
      <c r="L27895" s="2"/>
    </row>
    <row r="27896" spans="10:12">
      <c r="J27896" s="2"/>
      <c r="K27896" s="2"/>
      <c r="L27896" s="2"/>
    </row>
    <row r="27897" spans="10:12">
      <c r="J27897" s="2"/>
      <c r="K27897" s="2"/>
      <c r="L27897" s="2"/>
    </row>
    <row r="27898" spans="10:12">
      <c r="J27898" s="2"/>
      <c r="K27898" s="2"/>
      <c r="L27898" s="2"/>
    </row>
    <row r="27899" spans="10:12">
      <c r="J27899" s="2"/>
      <c r="K27899" s="2"/>
      <c r="L27899" s="2"/>
    </row>
    <row r="27900" spans="10:12">
      <c r="J27900" s="2"/>
      <c r="K27900" s="2"/>
      <c r="L27900" s="2"/>
    </row>
    <row r="27901" spans="10:12">
      <c r="J27901" s="2"/>
      <c r="K27901" s="2"/>
      <c r="L27901" s="2"/>
    </row>
    <row r="27902" spans="10:12">
      <c r="J27902" s="2"/>
      <c r="K27902" s="2"/>
      <c r="L27902" s="2"/>
    </row>
    <row r="27903" spans="10:12">
      <c r="J27903" s="2"/>
      <c r="K27903" s="2"/>
      <c r="L27903" s="2"/>
    </row>
    <row r="27904" spans="10:12">
      <c r="J27904" s="2"/>
      <c r="K27904" s="2"/>
      <c r="L27904" s="2"/>
    </row>
    <row r="27905" spans="10:12">
      <c r="J27905" s="2"/>
      <c r="K27905" s="2"/>
      <c r="L27905" s="2"/>
    </row>
    <row r="27906" spans="10:12">
      <c r="J27906" s="2"/>
      <c r="K27906" s="2"/>
      <c r="L27906" s="2"/>
    </row>
    <row r="27907" spans="10:12">
      <c r="J27907" s="2"/>
      <c r="K27907" s="2"/>
      <c r="L27907" s="2"/>
    </row>
    <row r="27908" spans="10:12">
      <c r="J27908" s="2"/>
      <c r="K27908" s="2"/>
      <c r="L27908" s="2"/>
    </row>
    <row r="27909" spans="10:12">
      <c r="J27909" s="2"/>
      <c r="K27909" s="2"/>
      <c r="L27909" s="2"/>
    </row>
    <row r="27910" spans="10:12">
      <c r="J27910" s="2"/>
      <c r="K27910" s="2"/>
      <c r="L27910" s="2"/>
    </row>
    <row r="27911" spans="10:12">
      <c r="J27911" s="2"/>
      <c r="K27911" s="2"/>
      <c r="L27911" s="2"/>
    </row>
    <row r="27912" spans="10:12">
      <c r="J27912" s="2"/>
      <c r="K27912" s="2"/>
      <c r="L27912" s="2"/>
    </row>
    <row r="27913" spans="10:12">
      <c r="J27913" s="2"/>
      <c r="K27913" s="2"/>
      <c r="L27913" s="2"/>
    </row>
    <row r="27914" spans="10:12">
      <c r="J27914" s="2"/>
      <c r="K27914" s="2"/>
      <c r="L27914" s="2"/>
    </row>
    <row r="27915" spans="10:12">
      <c r="J27915" s="2"/>
      <c r="K27915" s="2"/>
      <c r="L27915" s="2"/>
    </row>
    <row r="27916" spans="10:12">
      <c r="J27916" s="2"/>
      <c r="K27916" s="2"/>
      <c r="L27916" s="2"/>
    </row>
    <row r="27917" spans="10:12">
      <c r="J27917" s="2"/>
      <c r="K27917" s="2"/>
      <c r="L27917" s="2"/>
    </row>
    <row r="27918" spans="10:12">
      <c r="J27918" s="2"/>
      <c r="K27918" s="2"/>
      <c r="L27918" s="2"/>
    </row>
    <row r="27919" spans="10:12">
      <c r="J27919" s="2"/>
      <c r="K27919" s="2"/>
      <c r="L27919" s="2"/>
    </row>
    <row r="27920" spans="10:12">
      <c r="J27920" s="2"/>
      <c r="K27920" s="2"/>
      <c r="L27920" s="2"/>
    </row>
    <row r="27921" spans="10:12">
      <c r="J27921" s="2"/>
      <c r="K27921" s="2"/>
      <c r="L27921" s="2"/>
    </row>
    <row r="27922" spans="10:12">
      <c r="J27922" s="2"/>
      <c r="K27922" s="2"/>
      <c r="L27922" s="2"/>
    </row>
    <row r="27923" spans="10:12">
      <c r="J27923" s="2"/>
      <c r="K27923" s="2"/>
      <c r="L27923" s="2"/>
    </row>
    <row r="27924" spans="10:12">
      <c r="J27924" s="2"/>
      <c r="K27924" s="2"/>
      <c r="L27924" s="2"/>
    </row>
    <row r="27925" spans="10:12">
      <c r="J27925" s="2"/>
      <c r="K27925" s="2"/>
      <c r="L27925" s="2"/>
    </row>
    <row r="27926" spans="10:12">
      <c r="J27926" s="2"/>
      <c r="K27926" s="2"/>
      <c r="L27926" s="2"/>
    </row>
    <row r="27927" spans="10:12">
      <c r="J27927" s="2"/>
      <c r="K27927" s="2"/>
      <c r="L27927" s="2"/>
    </row>
    <row r="27928" spans="10:12">
      <c r="J27928" s="2"/>
      <c r="K27928" s="2"/>
      <c r="L27928" s="2"/>
    </row>
    <row r="27929" spans="10:12">
      <c r="J27929" s="2"/>
      <c r="K27929" s="2"/>
      <c r="L27929" s="2"/>
    </row>
    <row r="27930" spans="10:12">
      <c r="J27930" s="2"/>
      <c r="K27930" s="2"/>
      <c r="L27930" s="2"/>
    </row>
    <row r="27931" spans="10:12">
      <c r="J27931" s="2"/>
      <c r="K27931" s="2"/>
      <c r="L27931" s="2"/>
    </row>
    <row r="27932" spans="10:12">
      <c r="J27932" s="2"/>
      <c r="K27932" s="2"/>
      <c r="L27932" s="2"/>
    </row>
    <row r="27933" spans="10:12">
      <c r="J27933" s="2"/>
      <c r="K27933" s="2"/>
      <c r="L27933" s="2"/>
    </row>
    <row r="27934" spans="10:12">
      <c r="J27934" s="2"/>
      <c r="K27934" s="2"/>
      <c r="L27934" s="2"/>
    </row>
    <row r="27935" spans="10:12">
      <c r="J27935" s="2"/>
      <c r="K27935" s="2"/>
      <c r="L27935" s="2"/>
    </row>
    <row r="27936" spans="10:12">
      <c r="J27936" s="2"/>
      <c r="K27936" s="2"/>
      <c r="L27936" s="2"/>
    </row>
    <row r="27937" spans="10:12">
      <c r="J27937" s="2"/>
      <c r="K27937" s="2"/>
      <c r="L27937" s="2"/>
    </row>
    <row r="27938" spans="10:12">
      <c r="J27938" s="2"/>
      <c r="K27938" s="2"/>
      <c r="L27938" s="2"/>
    </row>
    <row r="27939" spans="10:12">
      <c r="J27939" s="2"/>
      <c r="K27939" s="2"/>
      <c r="L27939" s="2"/>
    </row>
    <row r="27940" spans="10:12">
      <c r="J27940" s="2"/>
      <c r="K27940" s="2"/>
      <c r="L27940" s="2"/>
    </row>
    <row r="27941" spans="10:12">
      <c r="J27941" s="2"/>
      <c r="K27941" s="2"/>
      <c r="L27941" s="2"/>
    </row>
    <row r="27942" spans="10:12">
      <c r="J27942" s="2"/>
      <c r="K27942" s="2"/>
      <c r="L27942" s="2"/>
    </row>
    <row r="27943" spans="10:12">
      <c r="J27943" s="2"/>
      <c r="K27943" s="2"/>
      <c r="L27943" s="2"/>
    </row>
    <row r="27944" spans="10:12">
      <c r="J27944" s="2"/>
      <c r="K27944" s="2"/>
      <c r="L27944" s="2"/>
    </row>
    <row r="27945" spans="10:12">
      <c r="J27945" s="2"/>
      <c r="K27945" s="2"/>
      <c r="L27945" s="2"/>
    </row>
    <row r="27946" spans="10:12">
      <c r="J27946" s="2"/>
      <c r="K27946" s="2"/>
      <c r="L27946" s="2"/>
    </row>
    <row r="27947" spans="10:12">
      <c r="J27947" s="2"/>
      <c r="K27947" s="2"/>
      <c r="L27947" s="2"/>
    </row>
    <row r="27948" spans="10:12">
      <c r="J27948" s="2"/>
      <c r="K27948" s="2"/>
      <c r="L27948" s="2"/>
    </row>
    <row r="27949" spans="10:12">
      <c r="J27949" s="2"/>
      <c r="K27949" s="2"/>
      <c r="L27949" s="2"/>
    </row>
    <row r="27950" spans="10:12">
      <c r="J27950" s="2"/>
      <c r="K27950" s="2"/>
      <c r="L27950" s="2"/>
    </row>
    <row r="27951" spans="10:12">
      <c r="J27951" s="2"/>
      <c r="K27951" s="2"/>
      <c r="L27951" s="2"/>
    </row>
    <row r="27952" spans="10:12">
      <c r="J27952" s="2"/>
      <c r="K27952" s="2"/>
      <c r="L27952" s="2"/>
    </row>
    <row r="27953" spans="10:12">
      <c r="J27953" s="2"/>
      <c r="K27953" s="2"/>
      <c r="L27953" s="2"/>
    </row>
    <row r="27954" spans="10:12">
      <c r="J27954" s="2"/>
      <c r="K27954" s="2"/>
      <c r="L27954" s="2"/>
    </row>
    <row r="27955" spans="10:12">
      <c r="J27955" s="2"/>
      <c r="K27955" s="2"/>
      <c r="L27955" s="2"/>
    </row>
    <row r="27956" spans="10:12">
      <c r="J27956" s="2"/>
      <c r="K27956" s="2"/>
      <c r="L27956" s="2"/>
    </row>
    <row r="27957" spans="10:12">
      <c r="J27957" s="2"/>
      <c r="K27957" s="2"/>
      <c r="L27957" s="2"/>
    </row>
    <row r="27958" spans="10:12">
      <c r="J27958" s="2"/>
      <c r="K27958" s="2"/>
      <c r="L27958" s="2"/>
    </row>
    <row r="27959" spans="10:12">
      <c r="J27959" s="2"/>
      <c r="K27959" s="2"/>
      <c r="L27959" s="2"/>
    </row>
    <row r="27960" spans="10:12">
      <c r="J27960" s="2"/>
      <c r="K27960" s="2"/>
      <c r="L27960" s="2"/>
    </row>
    <row r="27961" spans="10:12">
      <c r="J27961" s="2"/>
      <c r="K27961" s="2"/>
      <c r="L27961" s="2"/>
    </row>
    <row r="27962" spans="10:12">
      <c r="J27962" s="2"/>
      <c r="K27962" s="2"/>
      <c r="L27962" s="2"/>
    </row>
    <row r="27963" spans="10:12">
      <c r="J27963" s="2"/>
      <c r="K27963" s="2"/>
      <c r="L27963" s="2"/>
    </row>
    <row r="27964" spans="10:12">
      <c r="J27964" s="2"/>
      <c r="K27964" s="2"/>
      <c r="L27964" s="2"/>
    </row>
    <row r="27965" spans="10:12">
      <c r="J27965" s="2"/>
      <c r="K27965" s="2"/>
      <c r="L27965" s="2"/>
    </row>
    <row r="27966" spans="10:12">
      <c r="J27966" s="2"/>
      <c r="K27966" s="2"/>
      <c r="L27966" s="2"/>
    </row>
    <row r="27967" spans="10:12">
      <c r="J27967" s="2"/>
      <c r="K27967" s="2"/>
      <c r="L27967" s="2"/>
    </row>
    <row r="27968" spans="10:12">
      <c r="J27968" s="2"/>
      <c r="K27968" s="2"/>
      <c r="L27968" s="2"/>
    </row>
    <row r="27969" spans="10:12">
      <c r="J27969" s="2"/>
      <c r="K27969" s="2"/>
      <c r="L27969" s="2"/>
    </row>
    <row r="27970" spans="10:12">
      <c r="J27970" s="2"/>
      <c r="K27970" s="2"/>
      <c r="L27970" s="2"/>
    </row>
    <row r="27971" spans="10:12">
      <c r="J27971" s="2"/>
      <c r="K27971" s="2"/>
      <c r="L27971" s="2"/>
    </row>
    <row r="27972" spans="10:12">
      <c r="J27972" s="2"/>
      <c r="K27972" s="2"/>
      <c r="L27972" s="2"/>
    </row>
    <row r="27973" spans="10:12">
      <c r="J27973" s="2"/>
      <c r="K27973" s="2"/>
      <c r="L27973" s="2"/>
    </row>
    <row r="27974" spans="10:12">
      <c r="J27974" s="2"/>
      <c r="K27974" s="2"/>
      <c r="L27974" s="2"/>
    </row>
    <row r="27975" spans="10:12">
      <c r="J27975" s="2"/>
      <c r="K27975" s="2"/>
      <c r="L27975" s="2"/>
    </row>
    <row r="27976" spans="10:12">
      <c r="J27976" s="2"/>
      <c r="K27976" s="2"/>
      <c r="L27976" s="2"/>
    </row>
    <row r="27977" spans="10:12">
      <c r="J27977" s="2"/>
      <c r="K27977" s="2"/>
      <c r="L27977" s="2"/>
    </row>
    <row r="27978" spans="10:12">
      <c r="J27978" s="2"/>
      <c r="K27978" s="2"/>
      <c r="L27978" s="2"/>
    </row>
    <row r="27979" spans="10:12">
      <c r="J27979" s="2"/>
      <c r="K27979" s="2"/>
      <c r="L27979" s="2"/>
    </row>
    <row r="27980" spans="10:12">
      <c r="J27980" s="2"/>
      <c r="K27980" s="2"/>
      <c r="L27980" s="2"/>
    </row>
    <row r="27981" spans="10:12">
      <c r="J27981" s="2"/>
      <c r="K27981" s="2"/>
      <c r="L27981" s="2"/>
    </row>
    <row r="27982" spans="10:12">
      <c r="J27982" s="2"/>
      <c r="K27982" s="2"/>
      <c r="L27982" s="2"/>
    </row>
    <row r="27983" spans="10:12">
      <c r="J27983" s="2"/>
      <c r="K27983" s="2"/>
      <c r="L27983" s="2"/>
    </row>
    <row r="27984" spans="10:12">
      <c r="J27984" s="2"/>
      <c r="K27984" s="2"/>
      <c r="L27984" s="2"/>
    </row>
    <row r="27985" spans="10:12">
      <c r="J27985" s="2"/>
      <c r="K27985" s="2"/>
      <c r="L27985" s="2"/>
    </row>
    <row r="27986" spans="10:12">
      <c r="J27986" s="2"/>
      <c r="K27986" s="2"/>
      <c r="L27986" s="2"/>
    </row>
    <row r="27987" spans="10:12">
      <c r="J27987" s="2"/>
      <c r="K27987" s="2"/>
      <c r="L27987" s="2"/>
    </row>
    <row r="27988" spans="10:12">
      <c r="J27988" s="2"/>
      <c r="K27988" s="2"/>
      <c r="L27988" s="2"/>
    </row>
    <row r="27989" spans="10:12">
      <c r="J27989" s="2"/>
      <c r="K27989" s="2"/>
      <c r="L27989" s="2"/>
    </row>
    <row r="27990" spans="10:12">
      <c r="J27990" s="2"/>
      <c r="K27990" s="2"/>
      <c r="L27990" s="2"/>
    </row>
    <row r="27991" spans="10:12">
      <c r="J27991" s="2"/>
      <c r="K27991" s="2"/>
      <c r="L27991" s="2"/>
    </row>
    <row r="27992" spans="10:12">
      <c r="J27992" s="2"/>
      <c r="K27992" s="2"/>
      <c r="L27992" s="2"/>
    </row>
    <row r="27993" spans="10:12">
      <c r="J27993" s="2"/>
      <c r="K27993" s="2"/>
      <c r="L27993" s="2"/>
    </row>
    <row r="27994" spans="10:12">
      <c r="J27994" s="2"/>
      <c r="K27994" s="2"/>
      <c r="L27994" s="2"/>
    </row>
    <row r="27995" spans="10:12">
      <c r="J27995" s="2"/>
      <c r="K27995" s="2"/>
      <c r="L27995" s="2"/>
    </row>
    <row r="27996" spans="10:12">
      <c r="J27996" s="2"/>
      <c r="K27996" s="2"/>
      <c r="L27996" s="2"/>
    </row>
    <row r="27997" spans="10:12">
      <c r="J27997" s="2"/>
      <c r="K27997" s="2"/>
      <c r="L27997" s="2"/>
    </row>
    <row r="27998" spans="10:12">
      <c r="J27998" s="2"/>
      <c r="K27998" s="2"/>
      <c r="L27998" s="2"/>
    </row>
    <row r="27999" spans="10:12">
      <c r="J27999" s="2"/>
      <c r="K27999" s="2"/>
      <c r="L27999" s="2"/>
    </row>
    <row r="28000" spans="10:12">
      <c r="J28000" s="2"/>
      <c r="K28000" s="2"/>
      <c r="L28000" s="2"/>
    </row>
    <row r="28001" spans="10:12">
      <c r="J28001" s="2"/>
      <c r="K28001" s="2"/>
      <c r="L28001" s="2"/>
    </row>
    <row r="28002" spans="10:12">
      <c r="J28002" s="2"/>
      <c r="K28002" s="2"/>
      <c r="L28002" s="2"/>
    </row>
    <row r="28003" spans="10:12">
      <c r="J28003" s="2"/>
      <c r="K28003" s="2"/>
      <c r="L28003" s="2"/>
    </row>
    <row r="28004" spans="10:12">
      <c r="J28004" s="2"/>
      <c r="K28004" s="2"/>
      <c r="L28004" s="2"/>
    </row>
    <row r="28005" spans="10:12">
      <c r="J28005" s="2"/>
      <c r="K28005" s="2"/>
      <c r="L28005" s="2"/>
    </row>
    <row r="28006" spans="10:12">
      <c r="J28006" s="2"/>
      <c r="K28006" s="2"/>
      <c r="L28006" s="2"/>
    </row>
    <row r="28007" spans="10:12">
      <c r="J28007" s="2"/>
      <c r="K28007" s="2"/>
      <c r="L28007" s="2"/>
    </row>
    <row r="28008" spans="10:12">
      <c r="J28008" s="2"/>
      <c r="K28008" s="2"/>
      <c r="L28008" s="2"/>
    </row>
    <row r="28009" spans="10:12">
      <c r="J28009" s="2"/>
      <c r="K28009" s="2"/>
      <c r="L28009" s="2"/>
    </row>
    <row r="28010" spans="10:12">
      <c r="J28010" s="2"/>
      <c r="K28010" s="2"/>
      <c r="L28010" s="2"/>
    </row>
    <row r="28011" spans="10:12">
      <c r="J28011" s="2"/>
      <c r="K28011" s="2"/>
      <c r="L28011" s="2"/>
    </row>
    <row r="28012" spans="10:12">
      <c r="J28012" s="2"/>
      <c r="K28012" s="2"/>
      <c r="L28012" s="2"/>
    </row>
    <row r="28013" spans="10:12">
      <c r="J28013" s="2"/>
      <c r="K28013" s="2"/>
      <c r="L28013" s="2"/>
    </row>
    <row r="28014" spans="10:12">
      <c r="J28014" s="2"/>
      <c r="K28014" s="2"/>
      <c r="L28014" s="2"/>
    </row>
    <row r="28015" spans="10:12">
      <c r="J28015" s="2"/>
      <c r="K28015" s="2"/>
      <c r="L28015" s="2"/>
    </row>
    <row r="28016" spans="10:12">
      <c r="J28016" s="2"/>
      <c r="K28016" s="2"/>
      <c r="L28016" s="2"/>
    </row>
    <row r="28017" spans="10:12">
      <c r="J28017" s="2"/>
      <c r="K28017" s="2"/>
      <c r="L28017" s="2"/>
    </row>
    <row r="28018" spans="10:12">
      <c r="J28018" s="2"/>
      <c r="K28018" s="2"/>
      <c r="L28018" s="2"/>
    </row>
    <row r="28019" spans="10:12">
      <c r="J28019" s="2"/>
      <c r="K28019" s="2"/>
      <c r="L28019" s="2"/>
    </row>
    <row r="28020" spans="10:12">
      <c r="J28020" s="2"/>
      <c r="K28020" s="2"/>
      <c r="L28020" s="2"/>
    </row>
    <row r="28021" spans="10:12">
      <c r="J28021" s="2"/>
      <c r="K28021" s="2"/>
      <c r="L28021" s="2"/>
    </row>
    <row r="28022" spans="10:12">
      <c r="J28022" s="2"/>
      <c r="K28022" s="2"/>
      <c r="L28022" s="2"/>
    </row>
    <row r="28023" spans="10:12">
      <c r="J28023" s="2"/>
      <c r="K28023" s="2"/>
      <c r="L28023" s="2"/>
    </row>
    <row r="28024" spans="10:12">
      <c r="J28024" s="2"/>
      <c r="K28024" s="2"/>
      <c r="L28024" s="2"/>
    </row>
    <row r="28025" spans="10:12">
      <c r="J28025" s="2"/>
      <c r="K28025" s="2"/>
      <c r="L28025" s="2"/>
    </row>
    <row r="28026" spans="10:12">
      <c r="J28026" s="2"/>
      <c r="K28026" s="2"/>
      <c r="L28026" s="2"/>
    </row>
    <row r="28027" spans="10:12">
      <c r="J28027" s="2"/>
      <c r="K28027" s="2"/>
      <c r="L28027" s="2"/>
    </row>
    <row r="28028" spans="10:12">
      <c r="J28028" s="2"/>
      <c r="K28028" s="2"/>
      <c r="L28028" s="2"/>
    </row>
    <row r="28029" spans="10:12">
      <c r="J28029" s="2"/>
      <c r="K28029" s="2"/>
      <c r="L28029" s="2"/>
    </row>
    <row r="28030" spans="10:12">
      <c r="J28030" s="2"/>
      <c r="K28030" s="2"/>
      <c r="L28030" s="2"/>
    </row>
    <row r="28031" spans="10:12">
      <c r="J28031" s="2"/>
      <c r="K28031" s="2"/>
      <c r="L28031" s="2"/>
    </row>
    <row r="28032" spans="10:12">
      <c r="J28032" s="2"/>
      <c r="K28032" s="2"/>
      <c r="L28032" s="2"/>
    </row>
    <row r="28033" spans="10:12">
      <c r="J28033" s="2"/>
      <c r="K28033" s="2"/>
      <c r="L28033" s="2"/>
    </row>
    <row r="28034" spans="10:12">
      <c r="J28034" s="2"/>
      <c r="K28034" s="2"/>
      <c r="L28034" s="2"/>
    </row>
    <row r="28035" spans="10:12">
      <c r="J28035" s="2"/>
      <c r="K28035" s="2"/>
      <c r="L28035" s="2"/>
    </row>
    <row r="28036" spans="10:12">
      <c r="J28036" s="2"/>
      <c r="K28036" s="2"/>
      <c r="L28036" s="2"/>
    </row>
    <row r="28037" spans="10:12">
      <c r="J28037" s="2"/>
      <c r="K28037" s="2"/>
      <c r="L28037" s="2"/>
    </row>
    <row r="28038" spans="10:12">
      <c r="J28038" s="2"/>
      <c r="K28038" s="2"/>
      <c r="L28038" s="2"/>
    </row>
    <row r="28039" spans="10:12">
      <c r="J28039" s="2"/>
      <c r="K28039" s="2"/>
      <c r="L28039" s="2"/>
    </row>
    <row r="28040" spans="10:12">
      <c r="J28040" s="2"/>
      <c r="K28040" s="2"/>
      <c r="L28040" s="2"/>
    </row>
    <row r="28041" spans="10:12">
      <c r="J28041" s="2"/>
      <c r="K28041" s="2"/>
      <c r="L28041" s="2"/>
    </row>
    <row r="28042" spans="10:12">
      <c r="J28042" s="2"/>
      <c r="K28042" s="2"/>
      <c r="L28042" s="2"/>
    </row>
    <row r="28043" spans="10:12">
      <c r="J28043" s="2"/>
      <c r="K28043" s="2"/>
      <c r="L28043" s="2"/>
    </row>
    <row r="28044" spans="10:12">
      <c r="J28044" s="2"/>
      <c r="K28044" s="2"/>
      <c r="L28044" s="2"/>
    </row>
    <row r="28045" spans="10:12">
      <c r="J28045" s="2"/>
      <c r="K28045" s="2"/>
      <c r="L28045" s="2"/>
    </row>
    <row r="28046" spans="10:12">
      <c r="J28046" s="2"/>
      <c r="K28046" s="2"/>
      <c r="L28046" s="2"/>
    </row>
    <row r="28047" spans="10:12">
      <c r="J28047" s="2"/>
      <c r="K28047" s="2"/>
      <c r="L28047" s="2"/>
    </row>
    <row r="28048" spans="10:12">
      <c r="J28048" s="2"/>
      <c r="K28048" s="2"/>
      <c r="L28048" s="2"/>
    </row>
    <row r="28049" spans="10:12">
      <c r="J28049" s="2"/>
      <c r="K28049" s="2"/>
      <c r="L28049" s="2"/>
    </row>
    <row r="28050" spans="10:12">
      <c r="J28050" s="2"/>
      <c r="K28050" s="2"/>
      <c r="L28050" s="2"/>
    </row>
    <row r="28051" spans="10:12">
      <c r="J28051" s="2"/>
      <c r="K28051" s="2"/>
      <c r="L28051" s="2"/>
    </row>
    <row r="28052" spans="10:12">
      <c r="J28052" s="2"/>
      <c r="K28052" s="2"/>
      <c r="L28052" s="2"/>
    </row>
    <row r="28053" spans="10:12">
      <c r="J28053" s="2"/>
      <c r="K28053" s="2"/>
      <c r="L28053" s="2"/>
    </row>
    <row r="28054" spans="10:12">
      <c r="J28054" s="2"/>
      <c r="K28054" s="2"/>
      <c r="L28054" s="2"/>
    </row>
    <row r="28055" spans="10:12">
      <c r="J28055" s="2"/>
      <c r="K28055" s="2"/>
      <c r="L28055" s="2"/>
    </row>
    <row r="28056" spans="10:12">
      <c r="J28056" s="2"/>
      <c r="K28056" s="2"/>
      <c r="L28056" s="2"/>
    </row>
    <row r="28057" spans="10:12">
      <c r="J28057" s="2"/>
      <c r="K28057" s="2"/>
      <c r="L28057" s="2"/>
    </row>
    <row r="28058" spans="10:12">
      <c r="J28058" s="2"/>
      <c r="K28058" s="2"/>
      <c r="L28058" s="2"/>
    </row>
    <row r="28059" spans="10:12">
      <c r="J28059" s="2"/>
      <c r="K28059" s="2"/>
      <c r="L28059" s="2"/>
    </row>
    <row r="28060" spans="10:12">
      <c r="J28060" s="2"/>
      <c r="K28060" s="2"/>
      <c r="L28060" s="2"/>
    </row>
    <row r="28061" spans="10:12">
      <c r="J28061" s="2"/>
      <c r="K28061" s="2"/>
      <c r="L28061" s="2"/>
    </row>
    <row r="28062" spans="10:12">
      <c r="J28062" s="2"/>
      <c r="K28062" s="2"/>
      <c r="L28062" s="2"/>
    </row>
    <row r="28063" spans="10:12">
      <c r="J28063" s="2"/>
      <c r="K28063" s="2"/>
      <c r="L28063" s="2"/>
    </row>
    <row r="28064" spans="10:12">
      <c r="J28064" s="2"/>
      <c r="K28064" s="2"/>
      <c r="L28064" s="2"/>
    </row>
    <row r="28065" spans="10:12">
      <c r="J28065" s="2"/>
      <c r="K28065" s="2"/>
      <c r="L28065" s="2"/>
    </row>
    <row r="28066" spans="10:12">
      <c r="J28066" s="2"/>
      <c r="K28066" s="2"/>
      <c r="L28066" s="2"/>
    </row>
    <row r="28067" spans="10:12">
      <c r="J28067" s="2"/>
      <c r="K28067" s="2"/>
      <c r="L28067" s="2"/>
    </row>
    <row r="28068" spans="10:12">
      <c r="J28068" s="2"/>
      <c r="K28068" s="2"/>
      <c r="L28068" s="2"/>
    </row>
    <row r="28069" spans="10:12">
      <c r="J28069" s="2"/>
      <c r="K28069" s="2"/>
      <c r="L28069" s="2"/>
    </row>
    <row r="28070" spans="10:12">
      <c r="J28070" s="2"/>
      <c r="K28070" s="2"/>
      <c r="L28070" s="2"/>
    </row>
    <row r="28071" spans="10:12">
      <c r="J28071" s="2"/>
      <c r="K28071" s="2"/>
      <c r="L28071" s="2"/>
    </row>
    <row r="28072" spans="10:12">
      <c r="J28072" s="2"/>
      <c r="K28072" s="2"/>
      <c r="L28072" s="2"/>
    </row>
    <row r="28073" spans="10:12">
      <c r="J28073" s="2"/>
      <c r="K28073" s="2"/>
      <c r="L28073" s="2"/>
    </row>
    <row r="28074" spans="10:12">
      <c r="J28074" s="2"/>
      <c r="K28074" s="2"/>
      <c r="L28074" s="2"/>
    </row>
    <row r="28075" spans="10:12">
      <c r="J28075" s="2"/>
      <c r="K28075" s="2"/>
      <c r="L28075" s="2"/>
    </row>
    <row r="28076" spans="10:12">
      <c r="J28076" s="2"/>
      <c r="K28076" s="2"/>
      <c r="L28076" s="2"/>
    </row>
    <row r="28077" spans="10:12">
      <c r="J28077" s="2"/>
      <c r="K28077" s="2"/>
      <c r="L28077" s="2"/>
    </row>
    <row r="28078" spans="10:12">
      <c r="J28078" s="2"/>
      <c r="K28078" s="2"/>
      <c r="L28078" s="2"/>
    </row>
    <row r="28079" spans="10:12">
      <c r="J28079" s="2"/>
      <c r="K28079" s="2"/>
      <c r="L28079" s="2"/>
    </row>
    <row r="28080" spans="10:12">
      <c r="J28080" s="2"/>
      <c r="K28080" s="2"/>
      <c r="L28080" s="2"/>
    </row>
    <row r="28081" spans="10:12">
      <c r="J28081" s="2"/>
      <c r="K28081" s="2"/>
      <c r="L28081" s="2"/>
    </row>
    <row r="28082" spans="10:12">
      <c r="J28082" s="2"/>
      <c r="K28082" s="2"/>
      <c r="L28082" s="2"/>
    </row>
    <row r="28083" spans="10:12">
      <c r="J28083" s="2"/>
      <c r="K28083" s="2"/>
      <c r="L28083" s="2"/>
    </row>
    <row r="28084" spans="10:12">
      <c r="J28084" s="2"/>
      <c r="K28084" s="2"/>
      <c r="L28084" s="2"/>
    </row>
    <row r="28085" spans="10:12">
      <c r="J28085" s="2"/>
      <c r="K28085" s="2"/>
      <c r="L28085" s="2"/>
    </row>
    <row r="28086" spans="10:12">
      <c r="J28086" s="2"/>
      <c r="K28086" s="2"/>
      <c r="L28086" s="2"/>
    </row>
    <row r="28087" spans="10:12">
      <c r="J28087" s="2"/>
      <c r="K28087" s="2"/>
      <c r="L28087" s="2"/>
    </row>
    <row r="28088" spans="10:12">
      <c r="J28088" s="2"/>
      <c r="K28088" s="2"/>
      <c r="L28088" s="2"/>
    </row>
    <row r="28089" spans="10:12">
      <c r="J28089" s="2"/>
      <c r="K28089" s="2"/>
      <c r="L28089" s="2"/>
    </row>
    <row r="28090" spans="10:12">
      <c r="J28090" s="2"/>
      <c r="K28090" s="2"/>
      <c r="L28090" s="2"/>
    </row>
    <row r="28091" spans="10:12">
      <c r="J28091" s="2"/>
      <c r="K28091" s="2"/>
      <c r="L28091" s="2"/>
    </row>
    <row r="28092" spans="10:12">
      <c r="J28092" s="2"/>
      <c r="K28092" s="2"/>
      <c r="L28092" s="2"/>
    </row>
    <row r="28093" spans="10:12">
      <c r="J28093" s="2"/>
      <c r="K28093" s="2"/>
      <c r="L28093" s="2"/>
    </row>
    <row r="28094" spans="10:12">
      <c r="J28094" s="2"/>
      <c r="K28094" s="2"/>
      <c r="L28094" s="2"/>
    </row>
    <row r="28095" spans="10:12">
      <c r="J28095" s="2"/>
      <c r="K28095" s="2"/>
      <c r="L28095" s="2"/>
    </row>
    <row r="28096" spans="10:12">
      <c r="J28096" s="2"/>
      <c r="K28096" s="2"/>
      <c r="L28096" s="2"/>
    </row>
    <row r="28097" spans="10:12">
      <c r="J28097" s="2"/>
      <c r="K28097" s="2"/>
      <c r="L28097" s="2"/>
    </row>
    <row r="28098" spans="10:12">
      <c r="J28098" s="2"/>
      <c r="K28098" s="2"/>
      <c r="L28098" s="2"/>
    </row>
    <row r="28099" spans="10:12">
      <c r="J28099" s="2"/>
      <c r="K28099" s="2"/>
      <c r="L28099" s="2"/>
    </row>
    <row r="28100" spans="10:12">
      <c r="J28100" s="2"/>
      <c r="K28100" s="2"/>
      <c r="L28100" s="2"/>
    </row>
    <row r="28101" spans="10:12">
      <c r="J28101" s="2"/>
      <c r="K28101" s="2"/>
      <c r="L28101" s="2"/>
    </row>
    <row r="28102" spans="10:12">
      <c r="J28102" s="2"/>
      <c r="K28102" s="2"/>
      <c r="L28102" s="2"/>
    </row>
    <row r="28103" spans="10:12">
      <c r="J28103" s="2"/>
      <c r="K28103" s="2"/>
      <c r="L28103" s="2"/>
    </row>
    <row r="28104" spans="10:12">
      <c r="J28104" s="2"/>
      <c r="K28104" s="2"/>
      <c r="L28104" s="2"/>
    </row>
    <row r="28105" spans="10:12">
      <c r="J28105" s="2"/>
      <c r="K28105" s="2"/>
      <c r="L28105" s="2"/>
    </row>
    <row r="28106" spans="10:12">
      <c r="J28106" s="2"/>
      <c r="K28106" s="2"/>
      <c r="L28106" s="2"/>
    </row>
    <row r="28107" spans="10:12">
      <c r="J28107" s="2"/>
      <c r="K28107" s="2"/>
      <c r="L28107" s="2"/>
    </row>
    <row r="28108" spans="10:12">
      <c r="J28108" s="2"/>
      <c r="K28108" s="2"/>
      <c r="L28108" s="2"/>
    </row>
    <row r="28109" spans="10:12">
      <c r="J28109" s="2"/>
      <c r="K28109" s="2"/>
      <c r="L28109" s="2"/>
    </row>
    <row r="28110" spans="10:12">
      <c r="J28110" s="2"/>
      <c r="K28110" s="2"/>
      <c r="L28110" s="2"/>
    </row>
    <row r="28111" spans="10:12">
      <c r="J28111" s="2"/>
      <c r="K28111" s="2"/>
      <c r="L28111" s="2"/>
    </row>
    <row r="28112" spans="10:12">
      <c r="J28112" s="2"/>
      <c r="K28112" s="2"/>
      <c r="L28112" s="2"/>
    </row>
    <row r="28113" spans="10:12">
      <c r="J28113" s="2"/>
      <c r="K28113" s="2"/>
      <c r="L28113" s="2"/>
    </row>
    <row r="28114" spans="10:12">
      <c r="J28114" s="2"/>
      <c r="K28114" s="2"/>
      <c r="L28114" s="2"/>
    </row>
    <row r="28115" spans="10:12">
      <c r="J28115" s="2"/>
      <c r="K28115" s="2"/>
      <c r="L28115" s="2"/>
    </row>
    <row r="28116" spans="10:12">
      <c r="J28116" s="2"/>
      <c r="K28116" s="2"/>
      <c r="L28116" s="2"/>
    </row>
    <row r="28117" spans="10:12">
      <c r="J28117" s="2"/>
      <c r="K28117" s="2"/>
      <c r="L28117" s="2"/>
    </row>
    <row r="28118" spans="10:12">
      <c r="J28118" s="2"/>
      <c r="K28118" s="2"/>
      <c r="L28118" s="2"/>
    </row>
    <row r="28119" spans="10:12">
      <c r="J28119" s="2"/>
      <c r="K28119" s="2"/>
      <c r="L28119" s="2"/>
    </row>
    <row r="28120" spans="10:12">
      <c r="J28120" s="2"/>
      <c r="K28120" s="2"/>
      <c r="L28120" s="2"/>
    </row>
    <row r="28121" spans="10:12">
      <c r="J28121" s="2"/>
      <c r="K28121" s="2"/>
      <c r="L28121" s="2"/>
    </row>
    <row r="28122" spans="10:12">
      <c r="J28122" s="2"/>
      <c r="K28122" s="2"/>
      <c r="L28122" s="2"/>
    </row>
    <row r="28123" spans="10:12">
      <c r="J28123" s="2"/>
      <c r="K28123" s="2"/>
      <c r="L28123" s="2"/>
    </row>
    <row r="28124" spans="10:12">
      <c r="J28124" s="2"/>
      <c r="K28124" s="2"/>
      <c r="L28124" s="2"/>
    </row>
    <row r="28125" spans="10:12">
      <c r="J28125" s="2"/>
      <c r="K28125" s="2"/>
      <c r="L28125" s="2"/>
    </row>
    <row r="28126" spans="10:12">
      <c r="J28126" s="2"/>
      <c r="K28126" s="2"/>
      <c r="L28126" s="2"/>
    </row>
    <row r="28127" spans="10:12">
      <c r="J28127" s="2"/>
      <c r="K28127" s="2"/>
      <c r="L28127" s="2"/>
    </row>
    <row r="28128" spans="10:12">
      <c r="J28128" s="2"/>
      <c r="K28128" s="2"/>
      <c r="L28128" s="2"/>
    </row>
    <row r="28129" spans="10:12">
      <c r="J28129" s="2"/>
      <c r="K28129" s="2"/>
      <c r="L28129" s="2"/>
    </row>
    <row r="28130" spans="10:12">
      <c r="J28130" s="2"/>
      <c r="K28130" s="2"/>
      <c r="L28130" s="2"/>
    </row>
    <row r="28131" spans="10:12">
      <c r="J28131" s="2"/>
      <c r="K28131" s="2"/>
      <c r="L28131" s="2"/>
    </row>
    <row r="28132" spans="10:12">
      <c r="J28132" s="2"/>
      <c r="K28132" s="2"/>
      <c r="L28132" s="2"/>
    </row>
    <row r="28133" spans="10:12">
      <c r="J28133" s="2"/>
      <c r="K28133" s="2"/>
      <c r="L28133" s="2"/>
    </row>
    <row r="28134" spans="10:12">
      <c r="J28134" s="2"/>
      <c r="K28134" s="2"/>
      <c r="L28134" s="2"/>
    </row>
    <row r="28135" spans="10:12">
      <c r="J28135" s="2"/>
      <c r="K28135" s="2"/>
      <c r="L28135" s="2"/>
    </row>
    <row r="28136" spans="10:12">
      <c r="J28136" s="2"/>
      <c r="K28136" s="2"/>
      <c r="L28136" s="2"/>
    </row>
    <row r="28137" spans="10:12">
      <c r="J28137" s="2"/>
      <c r="K28137" s="2"/>
      <c r="L28137" s="2"/>
    </row>
    <row r="28138" spans="10:12">
      <c r="J28138" s="2"/>
      <c r="K28138" s="2"/>
      <c r="L28138" s="2"/>
    </row>
    <row r="28139" spans="10:12">
      <c r="J28139" s="2"/>
      <c r="K28139" s="2"/>
      <c r="L28139" s="2"/>
    </row>
    <row r="28140" spans="10:12">
      <c r="J28140" s="2"/>
      <c r="K28140" s="2"/>
      <c r="L28140" s="2"/>
    </row>
    <row r="28141" spans="10:12">
      <c r="J28141" s="2"/>
      <c r="K28141" s="2"/>
      <c r="L28141" s="2"/>
    </row>
    <row r="28142" spans="10:12">
      <c r="J28142" s="2"/>
      <c r="K28142" s="2"/>
      <c r="L28142" s="2"/>
    </row>
    <row r="28143" spans="10:12">
      <c r="J28143" s="2"/>
      <c r="K28143" s="2"/>
      <c r="L28143" s="2"/>
    </row>
    <row r="28144" spans="10:12">
      <c r="J28144" s="2"/>
      <c r="K28144" s="2"/>
      <c r="L28144" s="2"/>
    </row>
    <row r="28145" spans="10:12">
      <c r="J28145" s="2"/>
      <c r="K28145" s="2"/>
      <c r="L28145" s="2"/>
    </row>
    <row r="28146" spans="10:12">
      <c r="J28146" s="2"/>
      <c r="K28146" s="2"/>
      <c r="L28146" s="2"/>
    </row>
    <row r="28147" spans="10:12">
      <c r="J28147" s="2"/>
      <c r="K28147" s="2"/>
      <c r="L28147" s="2"/>
    </row>
    <row r="28148" spans="10:12">
      <c r="J28148" s="2"/>
      <c r="K28148" s="2"/>
      <c r="L28148" s="2"/>
    </row>
    <row r="28149" spans="10:12">
      <c r="J28149" s="2"/>
      <c r="K28149" s="2"/>
      <c r="L28149" s="2"/>
    </row>
    <row r="28150" spans="10:12">
      <c r="J28150" s="2"/>
      <c r="K28150" s="2"/>
      <c r="L28150" s="2"/>
    </row>
    <row r="28151" spans="10:12">
      <c r="J28151" s="2"/>
      <c r="K28151" s="2"/>
      <c r="L28151" s="2"/>
    </row>
    <row r="28152" spans="10:12">
      <c r="J28152" s="2"/>
      <c r="K28152" s="2"/>
      <c r="L28152" s="2"/>
    </row>
    <row r="28153" spans="10:12">
      <c r="J28153" s="2"/>
      <c r="K28153" s="2"/>
      <c r="L28153" s="2"/>
    </row>
    <row r="28154" spans="10:12">
      <c r="J28154" s="2"/>
      <c r="K28154" s="2"/>
      <c r="L28154" s="2"/>
    </row>
    <row r="28155" spans="10:12">
      <c r="J28155" s="2"/>
      <c r="K28155" s="2"/>
      <c r="L28155" s="2"/>
    </row>
    <row r="28156" spans="10:12">
      <c r="J28156" s="2"/>
      <c r="K28156" s="2"/>
      <c r="L28156" s="2"/>
    </row>
    <row r="28157" spans="10:12">
      <c r="J28157" s="2"/>
      <c r="K28157" s="2"/>
      <c r="L28157" s="2"/>
    </row>
    <row r="28158" spans="10:12">
      <c r="J28158" s="2"/>
      <c r="K28158" s="2"/>
      <c r="L28158" s="2"/>
    </row>
    <row r="28159" spans="10:12">
      <c r="J28159" s="2"/>
      <c r="K28159" s="2"/>
      <c r="L28159" s="2"/>
    </row>
    <row r="28160" spans="10:12">
      <c r="J28160" s="2"/>
      <c r="K28160" s="2"/>
      <c r="L28160" s="2"/>
    </row>
    <row r="28161" spans="10:12">
      <c r="J28161" s="2"/>
      <c r="K28161" s="2"/>
      <c r="L28161" s="2"/>
    </row>
    <row r="28162" spans="10:12">
      <c r="J28162" s="2"/>
      <c r="K28162" s="2"/>
      <c r="L28162" s="2"/>
    </row>
    <row r="28163" spans="10:12">
      <c r="J28163" s="2"/>
      <c r="K28163" s="2"/>
      <c r="L28163" s="2"/>
    </row>
    <row r="28164" spans="10:12">
      <c r="J28164" s="2"/>
      <c r="K28164" s="2"/>
      <c r="L28164" s="2"/>
    </row>
    <row r="28165" spans="10:12">
      <c r="J28165" s="2"/>
      <c r="K28165" s="2"/>
      <c r="L28165" s="2"/>
    </row>
    <row r="28166" spans="10:12">
      <c r="J28166" s="2"/>
      <c r="K28166" s="2"/>
      <c r="L28166" s="2"/>
    </row>
    <row r="28167" spans="10:12">
      <c r="J28167" s="2"/>
      <c r="K28167" s="2"/>
      <c r="L28167" s="2"/>
    </row>
    <row r="28168" spans="10:12">
      <c r="J28168" s="2"/>
      <c r="K28168" s="2"/>
      <c r="L28168" s="2"/>
    </row>
    <row r="28169" spans="10:12">
      <c r="J28169" s="2"/>
      <c r="K28169" s="2"/>
      <c r="L28169" s="2"/>
    </row>
    <row r="28170" spans="10:12">
      <c r="J28170" s="2"/>
      <c r="K28170" s="2"/>
      <c r="L28170" s="2"/>
    </row>
    <row r="28171" spans="10:12">
      <c r="J28171" s="2"/>
      <c r="K28171" s="2"/>
      <c r="L28171" s="2"/>
    </row>
    <row r="28172" spans="10:12">
      <c r="J28172" s="2"/>
      <c r="K28172" s="2"/>
      <c r="L28172" s="2"/>
    </row>
    <row r="28173" spans="10:12">
      <c r="J28173" s="2"/>
      <c r="K28173" s="2"/>
      <c r="L28173" s="2"/>
    </row>
    <row r="28174" spans="10:12">
      <c r="J28174" s="2"/>
      <c r="K28174" s="2"/>
      <c r="L28174" s="2"/>
    </row>
    <row r="28175" spans="10:12">
      <c r="J28175" s="2"/>
      <c r="K28175" s="2"/>
      <c r="L28175" s="2"/>
    </row>
    <row r="28176" spans="10:12">
      <c r="J28176" s="2"/>
      <c r="K28176" s="2"/>
      <c r="L28176" s="2"/>
    </row>
    <row r="28177" spans="10:12">
      <c r="J28177" s="2"/>
      <c r="K28177" s="2"/>
      <c r="L28177" s="2"/>
    </row>
    <row r="28178" spans="10:12">
      <c r="J28178" s="2"/>
      <c r="K28178" s="2"/>
      <c r="L28178" s="2"/>
    </row>
    <row r="28179" spans="10:12">
      <c r="J28179" s="2"/>
      <c r="K28179" s="2"/>
      <c r="L28179" s="2"/>
    </row>
    <row r="28180" spans="10:12">
      <c r="J28180" s="2"/>
      <c r="K28180" s="2"/>
      <c r="L28180" s="2"/>
    </row>
    <row r="28181" spans="10:12">
      <c r="J28181" s="2"/>
      <c r="K28181" s="2"/>
      <c r="L28181" s="2"/>
    </row>
    <row r="28182" spans="10:12">
      <c r="J28182" s="2"/>
      <c r="K28182" s="2"/>
      <c r="L28182" s="2"/>
    </row>
    <row r="28183" spans="10:12">
      <c r="J28183" s="2"/>
      <c r="K28183" s="2"/>
      <c r="L28183" s="2"/>
    </row>
    <row r="28184" spans="10:12">
      <c r="J28184" s="2"/>
      <c r="K28184" s="2"/>
      <c r="L28184" s="2"/>
    </row>
    <row r="28185" spans="10:12">
      <c r="J28185" s="2"/>
      <c r="K28185" s="2"/>
      <c r="L28185" s="2"/>
    </row>
    <row r="28186" spans="10:12">
      <c r="J28186" s="2"/>
      <c r="K28186" s="2"/>
      <c r="L28186" s="2"/>
    </row>
    <row r="28187" spans="10:12">
      <c r="J28187" s="2"/>
      <c r="K28187" s="2"/>
      <c r="L28187" s="2"/>
    </row>
    <row r="28188" spans="10:12">
      <c r="J28188" s="2"/>
      <c r="K28188" s="2"/>
      <c r="L28188" s="2"/>
    </row>
    <row r="28189" spans="10:12">
      <c r="J28189" s="2"/>
      <c r="K28189" s="2"/>
      <c r="L28189" s="2"/>
    </row>
    <row r="28190" spans="10:12">
      <c r="J28190" s="2"/>
      <c r="K28190" s="2"/>
      <c r="L28190" s="2"/>
    </row>
    <row r="28191" spans="10:12">
      <c r="J28191" s="2"/>
      <c r="K28191" s="2"/>
      <c r="L28191" s="2"/>
    </row>
    <row r="28192" spans="10:12">
      <c r="J28192" s="2"/>
      <c r="K28192" s="2"/>
      <c r="L28192" s="2"/>
    </row>
    <row r="28193" spans="10:12">
      <c r="J28193" s="2"/>
      <c r="K28193" s="2"/>
      <c r="L28193" s="2"/>
    </row>
    <row r="28194" spans="10:12">
      <c r="J28194" s="2"/>
      <c r="K28194" s="2"/>
      <c r="L28194" s="2"/>
    </row>
    <row r="28195" spans="10:12">
      <c r="J28195" s="2"/>
      <c r="K28195" s="2"/>
      <c r="L28195" s="2"/>
    </row>
    <row r="28196" spans="10:12">
      <c r="J28196" s="2"/>
      <c r="K28196" s="2"/>
      <c r="L28196" s="2"/>
    </row>
    <row r="28197" spans="10:12">
      <c r="J28197" s="2"/>
      <c r="K28197" s="2"/>
      <c r="L28197" s="2"/>
    </row>
    <row r="28198" spans="10:12">
      <c r="J28198" s="2"/>
      <c r="K28198" s="2"/>
      <c r="L28198" s="2"/>
    </row>
    <row r="28199" spans="10:12">
      <c r="J28199" s="2"/>
      <c r="K28199" s="2"/>
      <c r="L28199" s="2"/>
    </row>
    <row r="28200" spans="10:12">
      <c r="J28200" s="2"/>
      <c r="K28200" s="2"/>
      <c r="L28200" s="2"/>
    </row>
    <row r="28201" spans="10:12">
      <c r="J28201" s="2"/>
      <c r="K28201" s="2"/>
      <c r="L28201" s="2"/>
    </row>
    <row r="28202" spans="10:12">
      <c r="J28202" s="2"/>
      <c r="K28202" s="2"/>
      <c r="L28202" s="2"/>
    </row>
    <row r="28203" spans="10:12">
      <c r="J28203" s="2"/>
      <c r="K28203" s="2"/>
      <c r="L28203" s="2"/>
    </row>
    <row r="28204" spans="10:12">
      <c r="J28204" s="2"/>
      <c r="K28204" s="2"/>
      <c r="L28204" s="2"/>
    </row>
    <row r="28205" spans="10:12">
      <c r="J28205" s="2"/>
      <c r="K28205" s="2"/>
      <c r="L28205" s="2"/>
    </row>
    <row r="28206" spans="10:12">
      <c r="J28206" s="2"/>
      <c r="K28206" s="2"/>
      <c r="L28206" s="2"/>
    </row>
    <row r="28207" spans="10:12">
      <c r="J28207" s="2"/>
      <c r="K28207" s="2"/>
      <c r="L28207" s="2"/>
    </row>
    <row r="28208" spans="10:12">
      <c r="J28208" s="2"/>
      <c r="K28208" s="2"/>
      <c r="L28208" s="2"/>
    </row>
    <row r="28209" spans="10:12">
      <c r="J28209" s="2"/>
      <c r="K28209" s="2"/>
      <c r="L28209" s="2"/>
    </row>
    <row r="28210" spans="10:12">
      <c r="J28210" s="2"/>
      <c r="K28210" s="2"/>
      <c r="L28210" s="2"/>
    </row>
    <row r="28211" spans="10:12">
      <c r="J28211" s="2"/>
      <c r="K28211" s="2"/>
      <c r="L28211" s="2"/>
    </row>
    <row r="28212" spans="10:12">
      <c r="J28212" s="2"/>
      <c r="K28212" s="2"/>
      <c r="L28212" s="2"/>
    </row>
    <row r="28213" spans="10:12">
      <c r="J28213" s="2"/>
      <c r="K28213" s="2"/>
      <c r="L28213" s="2"/>
    </row>
    <row r="28214" spans="10:12">
      <c r="J28214" s="2"/>
      <c r="K28214" s="2"/>
      <c r="L28214" s="2"/>
    </row>
    <row r="28215" spans="10:12">
      <c r="J28215" s="2"/>
      <c r="K28215" s="2"/>
      <c r="L28215" s="2"/>
    </row>
    <row r="28216" spans="10:12">
      <c r="J28216" s="2"/>
      <c r="K28216" s="2"/>
      <c r="L28216" s="2"/>
    </row>
    <row r="28217" spans="10:12">
      <c r="J28217" s="2"/>
      <c r="K28217" s="2"/>
      <c r="L28217" s="2"/>
    </row>
    <row r="28218" spans="10:12">
      <c r="J28218" s="2"/>
      <c r="K28218" s="2"/>
      <c r="L28218" s="2"/>
    </row>
    <row r="28219" spans="10:12">
      <c r="J28219" s="2"/>
      <c r="K28219" s="2"/>
      <c r="L28219" s="2"/>
    </row>
    <row r="28220" spans="10:12">
      <c r="J28220" s="2"/>
      <c r="K28220" s="2"/>
      <c r="L28220" s="2"/>
    </row>
    <row r="28221" spans="10:12">
      <c r="J28221" s="2"/>
      <c r="K28221" s="2"/>
      <c r="L28221" s="2"/>
    </row>
    <row r="28222" spans="10:12">
      <c r="J28222" s="2"/>
      <c r="K28222" s="2"/>
      <c r="L28222" s="2"/>
    </row>
    <row r="28223" spans="10:12">
      <c r="J28223" s="2"/>
      <c r="K28223" s="2"/>
      <c r="L28223" s="2"/>
    </row>
    <row r="28224" spans="10:12">
      <c r="J28224" s="2"/>
      <c r="K28224" s="2"/>
      <c r="L28224" s="2"/>
    </row>
    <row r="28225" spans="10:12">
      <c r="J28225" s="2"/>
      <c r="K28225" s="2"/>
      <c r="L28225" s="2"/>
    </row>
    <row r="28226" spans="10:12">
      <c r="J28226" s="2"/>
      <c r="K28226" s="2"/>
      <c r="L28226" s="2"/>
    </row>
    <row r="28227" spans="10:12">
      <c r="J28227" s="2"/>
      <c r="K28227" s="2"/>
      <c r="L28227" s="2"/>
    </row>
    <row r="28228" spans="10:12">
      <c r="J28228" s="2"/>
      <c r="K28228" s="2"/>
      <c r="L28228" s="2"/>
    </row>
    <row r="28229" spans="10:12">
      <c r="J28229" s="2"/>
      <c r="K28229" s="2"/>
      <c r="L28229" s="2"/>
    </row>
    <row r="28230" spans="10:12">
      <c r="J28230" s="2"/>
      <c r="K28230" s="2"/>
      <c r="L28230" s="2"/>
    </row>
    <row r="28231" spans="10:12">
      <c r="J28231" s="2"/>
      <c r="K28231" s="2"/>
      <c r="L28231" s="2"/>
    </row>
    <row r="28232" spans="10:12">
      <c r="J28232" s="2"/>
      <c r="K28232" s="2"/>
      <c r="L28232" s="2"/>
    </row>
    <row r="28233" spans="10:12">
      <c r="J28233" s="2"/>
      <c r="K28233" s="2"/>
      <c r="L28233" s="2"/>
    </row>
    <row r="28234" spans="10:12">
      <c r="J28234" s="2"/>
      <c r="K28234" s="2"/>
      <c r="L28234" s="2"/>
    </row>
    <row r="28235" spans="10:12">
      <c r="J28235" s="2"/>
      <c r="K28235" s="2"/>
      <c r="L28235" s="2"/>
    </row>
    <row r="28236" spans="10:12">
      <c r="J28236" s="2"/>
      <c r="K28236" s="2"/>
      <c r="L28236" s="2"/>
    </row>
    <row r="28237" spans="10:12">
      <c r="J28237" s="2"/>
      <c r="K28237" s="2"/>
      <c r="L28237" s="2"/>
    </row>
    <row r="28238" spans="10:12">
      <c r="J28238" s="2"/>
      <c r="K28238" s="2"/>
      <c r="L28238" s="2"/>
    </row>
    <row r="28239" spans="10:12">
      <c r="J28239" s="2"/>
      <c r="K28239" s="2"/>
      <c r="L28239" s="2"/>
    </row>
    <row r="28240" spans="10:12">
      <c r="J28240" s="2"/>
      <c r="K28240" s="2"/>
      <c r="L28240" s="2"/>
    </row>
    <row r="28241" spans="10:12">
      <c r="J28241" s="2"/>
      <c r="K28241" s="2"/>
      <c r="L28241" s="2"/>
    </row>
    <row r="28242" spans="10:12">
      <c r="J28242" s="2"/>
      <c r="K28242" s="2"/>
      <c r="L28242" s="2"/>
    </row>
    <row r="28243" spans="10:12">
      <c r="J28243" s="2"/>
      <c r="K28243" s="2"/>
      <c r="L28243" s="2"/>
    </row>
    <row r="28244" spans="10:12">
      <c r="J28244" s="2"/>
      <c r="K28244" s="2"/>
      <c r="L28244" s="2"/>
    </row>
    <row r="28245" spans="10:12">
      <c r="J28245" s="2"/>
      <c r="K28245" s="2"/>
      <c r="L28245" s="2"/>
    </row>
    <row r="28246" spans="10:12">
      <c r="J28246" s="2"/>
      <c r="K28246" s="2"/>
      <c r="L28246" s="2"/>
    </row>
    <row r="28247" spans="10:12">
      <c r="J28247" s="2"/>
      <c r="K28247" s="2"/>
      <c r="L28247" s="2"/>
    </row>
    <row r="28248" spans="10:12">
      <c r="J28248" s="2"/>
      <c r="K28248" s="2"/>
      <c r="L28248" s="2"/>
    </row>
    <row r="28249" spans="10:12">
      <c r="J28249" s="2"/>
      <c r="K28249" s="2"/>
      <c r="L28249" s="2"/>
    </row>
    <row r="28250" spans="10:12">
      <c r="J28250" s="2"/>
      <c r="K28250" s="2"/>
      <c r="L28250" s="2"/>
    </row>
    <row r="28251" spans="10:12">
      <c r="J28251" s="2"/>
      <c r="K28251" s="2"/>
      <c r="L28251" s="2"/>
    </row>
    <row r="28252" spans="10:12">
      <c r="J28252" s="2"/>
      <c r="K28252" s="2"/>
      <c r="L28252" s="2"/>
    </row>
    <row r="28253" spans="10:12">
      <c r="J28253" s="2"/>
      <c r="K28253" s="2"/>
      <c r="L28253" s="2"/>
    </row>
    <row r="28254" spans="10:12">
      <c r="J28254" s="2"/>
      <c r="K28254" s="2"/>
      <c r="L28254" s="2"/>
    </row>
    <row r="28255" spans="10:12">
      <c r="J28255" s="2"/>
      <c r="K28255" s="2"/>
      <c r="L28255" s="2"/>
    </row>
    <row r="28256" spans="10:12">
      <c r="J28256" s="2"/>
      <c r="K28256" s="2"/>
      <c r="L28256" s="2"/>
    </row>
    <row r="28257" spans="10:12">
      <c r="J28257" s="2"/>
      <c r="K28257" s="2"/>
      <c r="L28257" s="2"/>
    </row>
    <row r="28258" spans="10:12">
      <c r="J28258" s="2"/>
      <c r="K28258" s="2"/>
      <c r="L28258" s="2"/>
    </row>
    <row r="28259" spans="10:12">
      <c r="J28259" s="2"/>
      <c r="K28259" s="2"/>
      <c r="L28259" s="2"/>
    </row>
    <row r="28260" spans="10:12">
      <c r="J28260" s="2"/>
      <c r="K28260" s="2"/>
      <c r="L28260" s="2"/>
    </row>
    <row r="28261" spans="10:12">
      <c r="J28261" s="2"/>
      <c r="K28261" s="2"/>
      <c r="L28261" s="2"/>
    </row>
    <row r="28262" spans="10:12">
      <c r="J28262" s="2"/>
      <c r="K28262" s="2"/>
      <c r="L28262" s="2"/>
    </row>
    <row r="28263" spans="10:12">
      <c r="J28263" s="2"/>
      <c r="K28263" s="2"/>
      <c r="L28263" s="2"/>
    </row>
    <row r="28264" spans="10:12">
      <c r="J28264" s="2"/>
      <c r="K28264" s="2"/>
      <c r="L28264" s="2"/>
    </row>
    <row r="28265" spans="10:12">
      <c r="J28265" s="2"/>
      <c r="K28265" s="2"/>
      <c r="L28265" s="2"/>
    </row>
    <row r="28266" spans="10:12">
      <c r="J28266" s="2"/>
      <c r="K28266" s="2"/>
      <c r="L28266" s="2"/>
    </row>
    <row r="28267" spans="10:12">
      <c r="J28267" s="2"/>
      <c r="K28267" s="2"/>
      <c r="L28267" s="2"/>
    </row>
    <row r="28268" spans="10:12">
      <c r="J28268" s="2"/>
      <c r="K28268" s="2"/>
      <c r="L28268" s="2"/>
    </row>
    <row r="28269" spans="10:12">
      <c r="J28269" s="2"/>
      <c r="K28269" s="2"/>
      <c r="L28269" s="2"/>
    </row>
    <row r="28270" spans="10:12">
      <c r="J28270" s="2"/>
      <c r="K28270" s="2"/>
      <c r="L28270" s="2"/>
    </row>
    <row r="28271" spans="10:12">
      <c r="J28271" s="2"/>
      <c r="K28271" s="2"/>
      <c r="L28271" s="2"/>
    </row>
    <row r="28272" spans="10:12">
      <c r="J28272" s="2"/>
      <c r="K28272" s="2"/>
      <c r="L28272" s="2"/>
    </row>
    <row r="28273" spans="10:12">
      <c r="J28273" s="2"/>
      <c r="K28273" s="2"/>
      <c r="L28273" s="2"/>
    </row>
    <row r="28274" spans="10:12">
      <c r="J28274" s="2"/>
      <c r="K28274" s="2"/>
      <c r="L28274" s="2"/>
    </row>
    <row r="28275" spans="10:12">
      <c r="J28275" s="2"/>
      <c r="K28275" s="2"/>
      <c r="L28275" s="2"/>
    </row>
    <row r="28276" spans="10:12">
      <c r="J28276" s="2"/>
      <c r="K28276" s="2"/>
      <c r="L28276" s="2"/>
    </row>
    <row r="28277" spans="10:12">
      <c r="J28277" s="2"/>
      <c r="K28277" s="2"/>
      <c r="L28277" s="2"/>
    </row>
    <row r="28278" spans="10:12">
      <c r="J28278" s="2"/>
      <c r="K28278" s="2"/>
      <c r="L28278" s="2"/>
    </row>
    <row r="28279" spans="10:12">
      <c r="J28279" s="2"/>
      <c r="K28279" s="2"/>
      <c r="L28279" s="2"/>
    </row>
    <row r="28280" spans="10:12">
      <c r="J28280" s="2"/>
      <c r="K28280" s="2"/>
      <c r="L28280" s="2"/>
    </row>
    <row r="28281" spans="10:12">
      <c r="J28281" s="2"/>
      <c r="K28281" s="2"/>
      <c r="L28281" s="2"/>
    </row>
    <row r="28282" spans="10:12">
      <c r="J28282" s="2"/>
      <c r="K28282" s="2"/>
      <c r="L28282" s="2"/>
    </row>
    <row r="28283" spans="10:12">
      <c r="J28283" s="2"/>
      <c r="K28283" s="2"/>
      <c r="L28283" s="2"/>
    </row>
    <row r="28284" spans="10:12">
      <c r="J28284" s="2"/>
      <c r="K28284" s="2"/>
      <c r="L28284" s="2"/>
    </row>
    <row r="28285" spans="10:12">
      <c r="J28285" s="2"/>
      <c r="K28285" s="2"/>
      <c r="L28285" s="2"/>
    </row>
    <row r="28286" spans="10:12">
      <c r="J28286" s="2"/>
      <c r="K28286" s="2"/>
      <c r="L28286" s="2"/>
    </row>
    <row r="28287" spans="10:12">
      <c r="J28287" s="2"/>
      <c r="K28287" s="2"/>
      <c r="L28287" s="2"/>
    </row>
    <row r="28288" spans="10:12">
      <c r="J28288" s="2"/>
      <c r="K28288" s="2"/>
      <c r="L28288" s="2"/>
    </row>
    <row r="28289" spans="10:12">
      <c r="J28289" s="2"/>
      <c r="K28289" s="2"/>
      <c r="L28289" s="2"/>
    </row>
    <row r="28290" spans="10:12">
      <c r="J28290" s="2"/>
      <c r="K28290" s="2"/>
      <c r="L28290" s="2"/>
    </row>
    <row r="28291" spans="10:12">
      <c r="J28291" s="2"/>
      <c r="K28291" s="2"/>
      <c r="L28291" s="2"/>
    </row>
    <row r="28292" spans="10:12">
      <c r="J28292" s="2"/>
      <c r="K28292" s="2"/>
      <c r="L28292" s="2"/>
    </row>
    <row r="28293" spans="10:12">
      <c r="J28293" s="2"/>
      <c r="K28293" s="2"/>
      <c r="L28293" s="2"/>
    </row>
    <row r="28294" spans="10:12">
      <c r="J28294" s="2"/>
      <c r="K28294" s="2"/>
      <c r="L28294" s="2"/>
    </row>
    <row r="28295" spans="10:12">
      <c r="J28295" s="2"/>
      <c r="K28295" s="2"/>
      <c r="L28295" s="2"/>
    </row>
    <row r="28296" spans="10:12">
      <c r="J28296" s="2"/>
      <c r="K28296" s="2"/>
      <c r="L28296" s="2"/>
    </row>
    <row r="28297" spans="10:12">
      <c r="J28297" s="2"/>
      <c r="K28297" s="2"/>
      <c r="L28297" s="2"/>
    </row>
    <row r="28298" spans="10:12">
      <c r="J28298" s="2"/>
      <c r="K28298" s="2"/>
      <c r="L28298" s="2"/>
    </row>
    <row r="28299" spans="10:12">
      <c r="J28299" s="2"/>
      <c r="K28299" s="2"/>
      <c r="L28299" s="2"/>
    </row>
    <row r="28300" spans="10:12">
      <c r="J28300" s="2"/>
      <c r="K28300" s="2"/>
      <c r="L28300" s="2"/>
    </row>
    <row r="28301" spans="10:12">
      <c r="J28301" s="2"/>
      <c r="K28301" s="2"/>
      <c r="L28301" s="2"/>
    </row>
    <row r="28302" spans="10:12">
      <c r="J28302" s="2"/>
      <c r="K28302" s="2"/>
      <c r="L28302" s="2"/>
    </row>
    <row r="28303" spans="10:12">
      <c r="J28303" s="2"/>
      <c r="K28303" s="2"/>
      <c r="L28303" s="2"/>
    </row>
    <row r="28304" spans="10:12">
      <c r="J28304" s="2"/>
      <c r="K28304" s="2"/>
      <c r="L28304" s="2"/>
    </row>
    <row r="28305" spans="10:12">
      <c r="J28305" s="2"/>
      <c r="K28305" s="2"/>
      <c r="L28305" s="2"/>
    </row>
    <row r="28306" spans="10:12">
      <c r="J28306" s="2"/>
      <c r="K28306" s="2"/>
      <c r="L28306" s="2"/>
    </row>
    <row r="28307" spans="10:12">
      <c r="J28307" s="2"/>
      <c r="K28307" s="2"/>
      <c r="L28307" s="2"/>
    </row>
    <row r="28308" spans="10:12">
      <c r="J28308" s="2"/>
      <c r="K28308" s="2"/>
      <c r="L28308" s="2"/>
    </row>
    <row r="28309" spans="10:12">
      <c r="J28309" s="2"/>
      <c r="K28309" s="2"/>
      <c r="L28309" s="2"/>
    </row>
    <row r="28310" spans="10:12">
      <c r="J28310" s="2"/>
      <c r="K28310" s="2"/>
      <c r="L28310" s="2"/>
    </row>
    <row r="28311" spans="10:12">
      <c r="J28311" s="2"/>
      <c r="K28311" s="2"/>
      <c r="L28311" s="2"/>
    </row>
    <row r="28312" spans="10:12">
      <c r="J28312" s="2"/>
      <c r="K28312" s="2"/>
      <c r="L28312" s="2"/>
    </row>
    <row r="28313" spans="10:12">
      <c r="J28313" s="2"/>
      <c r="K28313" s="2"/>
      <c r="L28313" s="2"/>
    </row>
    <row r="28314" spans="10:12">
      <c r="J28314" s="2"/>
      <c r="K28314" s="2"/>
      <c r="L28314" s="2"/>
    </row>
    <row r="28315" spans="10:12">
      <c r="J28315" s="2"/>
      <c r="K28315" s="2"/>
      <c r="L28315" s="2"/>
    </row>
    <row r="28316" spans="10:12">
      <c r="J28316" s="2"/>
      <c r="K28316" s="2"/>
      <c r="L28316" s="2"/>
    </row>
    <row r="28317" spans="10:12">
      <c r="J28317" s="2"/>
      <c r="K28317" s="2"/>
      <c r="L28317" s="2"/>
    </row>
    <row r="28318" spans="10:12">
      <c r="J28318" s="2"/>
      <c r="K28318" s="2"/>
      <c r="L28318" s="2"/>
    </row>
    <row r="28319" spans="10:12">
      <c r="J28319" s="2"/>
      <c r="K28319" s="2"/>
      <c r="L28319" s="2"/>
    </row>
    <row r="28320" spans="10:12">
      <c r="J28320" s="2"/>
      <c r="K28320" s="2"/>
      <c r="L28320" s="2"/>
    </row>
    <row r="28321" spans="10:12">
      <c r="J28321" s="2"/>
      <c r="K28321" s="2"/>
      <c r="L28321" s="2"/>
    </row>
    <row r="28322" spans="10:12">
      <c r="J28322" s="2"/>
      <c r="K28322" s="2"/>
      <c r="L28322" s="2"/>
    </row>
    <row r="28323" spans="10:12">
      <c r="J28323" s="2"/>
      <c r="K28323" s="2"/>
      <c r="L28323" s="2"/>
    </row>
    <row r="28324" spans="10:12">
      <c r="J28324" s="2"/>
      <c r="K28324" s="2"/>
      <c r="L28324" s="2"/>
    </row>
    <row r="28325" spans="10:12">
      <c r="J28325" s="2"/>
      <c r="K28325" s="2"/>
      <c r="L28325" s="2"/>
    </row>
    <row r="28326" spans="10:12">
      <c r="J28326" s="2"/>
      <c r="K28326" s="2"/>
      <c r="L28326" s="2"/>
    </row>
    <row r="28327" spans="10:12">
      <c r="J28327" s="2"/>
      <c r="K28327" s="2"/>
      <c r="L28327" s="2"/>
    </row>
    <row r="28328" spans="10:12">
      <c r="J28328" s="2"/>
      <c r="K28328" s="2"/>
      <c r="L28328" s="2"/>
    </row>
    <row r="28329" spans="10:12">
      <c r="J28329" s="2"/>
      <c r="K28329" s="2"/>
      <c r="L28329" s="2"/>
    </row>
    <row r="28330" spans="10:12">
      <c r="J28330" s="2"/>
      <c r="K28330" s="2"/>
      <c r="L28330" s="2"/>
    </row>
    <row r="28331" spans="10:12">
      <c r="J28331" s="2"/>
      <c r="K28331" s="2"/>
      <c r="L28331" s="2"/>
    </row>
    <row r="28332" spans="10:12">
      <c r="J28332" s="2"/>
      <c r="K28332" s="2"/>
      <c r="L28332" s="2"/>
    </row>
    <row r="28333" spans="10:12">
      <c r="J28333" s="2"/>
      <c r="K28333" s="2"/>
      <c r="L28333" s="2"/>
    </row>
    <row r="28334" spans="10:12">
      <c r="J28334" s="2"/>
      <c r="K28334" s="2"/>
      <c r="L28334" s="2"/>
    </row>
    <row r="28335" spans="10:12">
      <c r="J28335" s="2"/>
      <c r="K28335" s="2"/>
      <c r="L28335" s="2"/>
    </row>
    <row r="28336" spans="10:12">
      <c r="J28336" s="2"/>
      <c r="K28336" s="2"/>
      <c r="L28336" s="2"/>
    </row>
    <row r="28337" spans="10:12">
      <c r="J28337" s="2"/>
      <c r="K28337" s="2"/>
      <c r="L28337" s="2"/>
    </row>
    <row r="28338" spans="10:12">
      <c r="J28338" s="2"/>
      <c r="K28338" s="2"/>
      <c r="L28338" s="2"/>
    </row>
    <row r="28339" spans="10:12">
      <c r="J28339" s="2"/>
      <c r="K28339" s="2"/>
      <c r="L28339" s="2"/>
    </row>
    <row r="28340" spans="10:12">
      <c r="J28340" s="2"/>
      <c r="K28340" s="2"/>
      <c r="L28340" s="2"/>
    </row>
    <row r="28341" spans="10:12">
      <c r="J28341" s="2"/>
      <c r="K28341" s="2"/>
      <c r="L28341" s="2"/>
    </row>
    <row r="28342" spans="10:12">
      <c r="J28342" s="2"/>
      <c r="K28342" s="2"/>
      <c r="L28342" s="2"/>
    </row>
    <row r="28343" spans="10:12">
      <c r="J28343" s="2"/>
      <c r="K28343" s="2"/>
      <c r="L28343" s="2"/>
    </row>
    <row r="28344" spans="10:12">
      <c r="J28344" s="2"/>
      <c r="K28344" s="2"/>
      <c r="L28344" s="2"/>
    </row>
    <row r="28345" spans="10:12">
      <c r="J28345" s="2"/>
      <c r="K28345" s="2"/>
      <c r="L28345" s="2"/>
    </row>
    <row r="28346" spans="10:12">
      <c r="J28346" s="2"/>
      <c r="K28346" s="2"/>
      <c r="L28346" s="2"/>
    </row>
    <row r="28347" spans="10:12">
      <c r="J28347" s="2"/>
      <c r="K28347" s="2"/>
      <c r="L28347" s="2"/>
    </row>
    <row r="28348" spans="10:12">
      <c r="J28348" s="2"/>
      <c r="K28348" s="2"/>
      <c r="L28348" s="2"/>
    </row>
    <row r="28349" spans="10:12">
      <c r="J28349" s="2"/>
      <c r="K28349" s="2"/>
      <c r="L28349" s="2"/>
    </row>
    <row r="28350" spans="10:12">
      <c r="J28350" s="2"/>
      <c r="K28350" s="2"/>
      <c r="L28350" s="2"/>
    </row>
    <row r="28351" spans="10:12">
      <c r="J28351" s="2"/>
      <c r="K28351" s="2"/>
      <c r="L28351" s="2"/>
    </row>
    <row r="28352" spans="10:12">
      <c r="J28352" s="2"/>
      <c r="K28352" s="2"/>
      <c r="L28352" s="2"/>
    </row>
    <row r="28353" spans="10:12">
      <c r="J28353" s="2"/>
      <c r="K28353" s="2"/>
      <c r="L28353" s="2"/>
    </row>
    <row r="28354" spans="10:12">
      <c r="J28354" s="2"/>
      <c r="K28354" s="2"/>
      <c r="L28354" s="2"/>
    </row>
    <row r="28355" spans="10:12">
      <c r="J28355" s="2"/>
      <c r="K28355" s="2"/>
      <c r="L28355" s="2"/>
    </row>
    <row r="28356" spans="10:12">
      <c r="J28356" s="2"/>
      <c r="K28356" s="2"/>
      <c r="L28356" s="2"/>
    </row>
    <row r="28357" spans="10:12">
      <c r="J28357" s="2"/>
      <c r="K28357" s="2"/>
      <c r="L28357" s="2"/>
    </row>
    <row r="28358" spans="10:12">
      <c r="J28358" s="2"/>
      <c r="K28358" s="2"/>
      <c r="L28358" s="2"/>
    </row>
    <row r="28359" spans="10:12">
      <c r="J28359" s="2"/>
      <c r="K28359" s="2"/>
      <c r="L28359" s="2"/>
    </row>
    <row r="28360" spans="10:12">
      <c r="J28360" s="2"/>
      <c r="K28360" s="2"/>
      <c r="L28360" s="2"/>
    </row>
    <row r="28361" spans="10:12">
      <c r="J28361" s="2"/>
      <c r="K28361" s="2"/>
      <c r="L28361" s="2"/>
    </row>
    <row r="28362" spans="10:12">
      <c r="J28362" s="2"/>
      <c r="K28362" s="2"/>
      <c r="L28362" s="2"/>
    </row>
    <row r="28363" spans="10:12">
      <c r="J28363" s="2"/>
      <c r="K28363" s="2"/>
      <c r="L28363" s="2"/>
    </row>
    <row r="28364" spans="10:12">
      <c r="J28364" s="2"/>
      <c r="K28364" s="2"/>
      <c r="L28364" s="2"/>
    </row>
    <row r="28365" spans="10:12">
      <c r="J28365" s="2"/>
      <c r="K28365" s="2"/>
      <c r="L28365" s="2"/>
    </row>
    <row r="28366" spans="10:12">
      <c r="J28366" s="2"/>
      <c r="K28366" s="2"/>
      <c r="L28366" s="2"/>
    </row>
    <row r="28367" spans="10:12">
      <c r="J28367" s="2"/>
      <c r="K28367" s="2"/>
      <c r="L28367" s="2"/>
    </row>
    <row r="28368" spans="10:12">
      <c r="J28368" s="2"/>
      <c r="K28368" s="2"/>
      <c r="L28368" s="2"/>
    </row>
    <row r="28369" spans="10:12">
      <c r="J28369" s="2"/>
      <c r="K28369" s="2"/>
      <c r="L28369" s="2"/>
    </row>
    <row r="28370" spans="10:12">
      <c r="J28370" s="2"/>
      <c r="K28370" s="2"/>
      <c r="L28370" s="2"/>
    </row>
    <row r="28371" spans="10:12">
      <c r="J28371" s="2"/>
      <c r="K28371" s="2"/>
      <c r="L28371" s="2"/>
    </row>
    <row r="28372" spans="10:12">
      <c r="J28372" s="2"/>
      <c r="K28372" s="2"/>
      <c r="L28372" s="2"/>
    </row>
    <row r="28373" spans="10:12">
      <c r="J28373" s="2"/>
      <c r="K28373" s="2"/>
      <c r="L28373" s="2"/>
    </row>
    <row r="28374" spans="10:12">
      <c r="J28374" s="2"/>
      <c r="K28374" s="2"/>
      <c r="L28374" s="2"/>
    </row>
    <row r="28375" spans="10:12">
      <c r="J28375" s="2"/>
      <c r="K28375" s="2"/>
      <c r="L28375" s="2"/>
    </row>
    <row r="28376" spans="10:12">
      <c r="J28376" s="2"/>
      <c r="K28376" s="2"/>
      <c r="L28376" s="2"/>
    </row>
    <row r="28377" spans="10:12">
      <c r="J28377" s="2"/>
      <c r="K28377" s="2"/>
      <c r="L28377" s="2"/>
    </row>
    <row r="28378" spans="10:12">
      <c r="J28378" s="2"/>
      <c r="K28378" s="2"/>
      <c r="L28378" s="2"/>
    </row>
    <row r="28379" spans="10:12">
      <c r="J28379" s="2"/>
      <c r="K28379" s="2"/>
      <c r="L28379" s="2"/>
    </row>
    <row r="28380" spans="10:12">
      <c r="J28380" s="2"/>
      <c r="K28380" s="2"/>
      <c r="L28380" s="2"/>
    </row>
    <row r="28381" spans="10:12">
      <c r="J28381" s="2"/>
      <c r="K28381" s="2"/>
      <c r="L28381" s="2"/>
    </row>
    <row r="28382" spans="10:12">
      <c r="J28382" s="2"/>
      <c r="K28382" s="2"/>
      <c r="L28382" s="2"/>
    </row>
    <row r="28383" spans="10:12">
      <c r="J28383" s="2"/>
      <c r="K28383" s="2"/>
      <c r="L28383" s="2"/>
    </row>
    <row r="28384" spans="10:12">
      <c r="J28384" s="2"/>
      <c r="K28384" s="2"/>
      <c r="L28384" s="2"/>
    </row>
    <row r="28385" spans="10:12">
      <c r="J28385" s="2"/>
      <c r="K28385" s="2"/>
      <c r="L28385" s="2"/>
    </row>
    <row r="28386" spans="10:12">
      <c r="J28386" s="2"/>
      <c r="K28386" s="2"/>
      <c r="L28386" s="2"/>
    </row>
    <row r="28387" spans="10:12">
      <c r="J28387" s="2"/>
      <c r="K28387" s="2"/>
      <c r="L28387" s="2"/>
    </row>
    <row r="28388" spans="10:12">
      <c r="J28388" s="2"/>
      <c r="K28388" s="2"/>
      <c r="L28388" s="2"/>
    </row>
    <row r="28389" spans="10:12">
      <c r="J28389" s="2"/>
      <c r="K28389" s="2"/>
      <c r="L28389" s="2"/>
    </row>
    <row r="28390" spans="10:12">
      <c r="J28390" s="2"/>
      <c r="K28390" s="2"/>
      <c r="L28390" s="2"/>
    </row>
    <row r="28391" spans="10:12">
      <c r="J28391" s="2"/>
      <c r="K28391" s="2"/>
      <c r="L28391" s="2"/>
    </row>
    <row r="28392" spans="10:12">
      <c r="J28392" s="2"/>
      <c r="K28392" s="2"/>
      <c r="L28392" s="2"/>
    </row>
    <row r="28393" spans="10:12">
      <c r="J28393" s="2"/>
      <c r="K28393" s="2"/>
      <c r="L28393" s="2"/>
    </row>
    <row r="28394" spans="10:12">
      <c r="J28394" s="2"/>
      <c r="K28394" s="2"/>
      <c r="L28394" s="2"/>
    </row>
    <row r="28395" spans="10:12">
      <c r="J28395" s="2"/>
      <c r="K28395" s="2"/>
      <c r="L28395" s="2"/>
    </row>
    <row r="28396" spans="10:12">
      <c r="J28396" s="2"/>
      <c r="K28396" s="2"/>
      <c r="L28396" s="2"/>
    </row>
    <row r="28397" spans="10:12">
      <c r="J28397" s="2"/>
      <c r="K28397" s="2"/>
      <c r="L28397" s="2"/>
    </row>
    <row r="28398" spans="10:12">
      <c r="J28398" s="2"/>
      <c r="K28398" s="2"/>
      <c r="L28398" s="2"/>
    </row>
    <row r="28399" spans="10:12">
      <c r="J28399" s="2"/>
      <c r="K28399" s="2"/>
      <c r="L28399" s="2"/>
    </row>
    <row r="28400" spans="10:12">
      <c r="J28400" s="2"/>
      <c r="K28400" s="2"/>
      <c r="L28400" s="2"/>
    </row>
    <row r="28401" spans="10:12">
      <c r="J28401" s="2"/>
      <c r="K28401" s="2"/>
      <c r="L28401" s="2"/>
    </row>
    <row r="28402" spans="10:12">
      <c r="J28402" s="2"/>
      <c r="K28402" s="2"/>
      <c r="L28402" s="2"/>
    </row>
    <row r="28403" spans="10:12">
      <c r="J28403" s="2"/>
      <c r="K28403" s="2"/>
      <c r="L28403" s="2"/>
    </row>
    <row r="28404" spans="10:12">
      <c r="J28404" s="2"/>
      <c r="K28404" s="2"/>
      <c r="L28404" s="2"/>
    </row>
    <row r="28405" spans="10:12">
      <c r="J28405" s="2"/>
      <c r="K28405" s="2"/>
      <c r="L28405" s="2"/>
    </row>
    <row r="28406" spans="10:12">
      <c r="J28406" s="2"/>
      <c r="K28406" s="2"/>
      <c r="L28406" s="2"/>
    </row>
    <row r="28407" spans="10:12">
      <c r="J28407" s="2"/>
      <c r="K28407" s="2"/>
      <c r="L28407" s="2"/>
    </row>
    <row r="28408" spans="10:12">
      <c r="J28408" s="2"/>
      <c r="K28408" s="2"/>
      <c r="L28408" s="2"/>
    </row>
    <row r="28409" spans="10:12">
      <c r="J28409" s="2"/>
      <c r="K28409" s="2"/>
      <c r="L28409" s="2"/>
    </row>
    <row r="28410" spans="10:12">
      <c r="J28410" s="2"/>
      <c r="K28410" s="2"/>
      <c r="L28410" s="2"/>
    </row>
    <row r="28411" spans="10:12">
      <c r="J28411" s="2"/>
      <c r="K28411" s="2"/>
      <c r="L28411" s="2"/>
    </row>
    <row r="28412" spans="10:12">
      <c r="J28412" s="2"/>
      <c r="K28412" s="2"/>
      <c r="L28412" s="2"/>
    </row>
    <row r="28413" spans="10:12">
      <c r="J28413" s="2"/>
      <c r="K28413" s="2"/>
      <c r="L28413" s="2"/>
    </row>
    <row r="28414" spans="10:12">
      <c r="J28414" s="2"/>
      <c r="K28414" s="2"/>
      <c r="L28414" s="2"/>
    </row>
    <row r="28415" spans="10:12">
      <c r="J28415" s="2"/>
      <c r="K28415" s="2"/>
      <c r="L28415" s="2"/>
    </row>
    <row r="28416" spans="10:12">
      <c r="J28416" s="2"/>
      <c r="K28416" s="2"/>
      <c r="L28416" s="2"/>
    </row>
    <row r="28417" spans="10:12">
      <c r="J28417" s="2"/>
      <c r="K28417" s="2"/>
      <c r="L28417" s="2"/>
    </row>
    <row r="28418" spans="10:12">
      <c r="J28418" s="2"/>
      <c r="K28418" s="2"/>
      <c r="L28418" s="2"/>
    </row>
    <row r="28419" spans="10:12">
      <c r="J28419" s="2"/>
      <c r="K28419" s="2"/>
      <c r="L28419" s="2"/>
    </row>
    <row r="28420" spans="10:12">
      <c r="J28420" s="2"/>
      <c r="K28420" s="2"/>
      <c r="L28420" s="2"/>
    </row>
    <row r="28421" spans="10:12">
      <c r="J28421" s="2"/>
      <c r="K28421" s="2"/>
      <c r="L28421" s="2"/>
    </row>
    <row r="28422" spans="10:12">
      <c r="J28422" s="2"/>
      <c r="K28422" s="2"/>
      <c r="L28422" s="2"/>
    </row>
    <row r="28423" spans="10:12">
      <c r="J28423" s="2"/>
      <c r="K28423" s="2"/>
      <c r="L28423" s="2"/>
    </row>
    <row r="28424" spans="10:12">
      <c r="J28424" s="2"/>
      <c r="K28424" s="2"/>
      <c r="L28424" s="2"/>
    </row>
    <row r="28425" spans="10:12">
      <c r="J28425" s="2"/>
      <c r="K28425" s="2"/>
      <c r="L28425" s="2"/>
    </row>
    <row r="28426" spans="10:12">
      <c r="J28426" s="2"/>
      <c r="K28426" s="2"/>
      <c r="L28426" s="2"/>
    </row>
    <row r="28427" spans="10:12">
      <c r="J28427" s="2"/>
      <c r="K28427" s="2"/>
      <c r="L28427" s="2"/>
    </row>
    <row r="28428" spans="10:12">
      <c r="J28428" s="2"/>
      <c r="K28428" s="2"/>
      <c r="L28428" s="2"/>
    </row>
    <row r="28429" spans="10:12">
      <c r="J28429" s="2"/>
      <c r="K28429" s="2"/>
      <c r="L28429" s="2"/>
    </row>
    <row r="28430" spans="10:12">
      <c r="J28430" s="2"/>
      <c r="K28430" s="2"/>
      <c r="L28430" s="2"/>
    </row>
    <row r="28431" spans="10:12">
      <c r="J28431" s="2"/>
      <c r="K28431" s="2"/>
      <c r="L28431" s="2"/>
    </row>
    <row r="28432" spans="10:12">
      <c r="J28432" s="2"/>
      <c r="K28432" s="2"/>
      <c r="L28432" s="2"/>
    </row>
    <row r="28433" spans="10:12">
      <c r="J28433" s="2"/>
      <c r="K28433" s="2"/>
      <c r="L28433" s="2"/>
    </row>
    <row r="28434" spans="10:12">
      <c r="J28434" s="2"/>
      <c r="K28434" s="2"/>
      <c r="L28434" s="2"/>
    </row>
    <row r="28435" spans="10:12">
      <c r="J28435" s="2"/>
      <c r="K28435" s="2"/>
      <c r="L28435" s="2"/>
    </row>
    <row r="28436" spans="10:12">
      <c r="J28436" s="2"/>
      <c r="K28436" s="2"/>
      <c r="L28436" s="2"/>
    </row>
    <row r="28437" spans="10:12">
      <c r="J28437" s="2"/>
      <c r="K28437" s="2"/>
      <c r="L28437" s="2"/>
    </row>
    <row r="28438" spans="10:12">
      <c r="J28438" s="2"/>
      <c r="K28438" s="2"/>
      <c r="L28438" s="2"/>
    </row>
    <row r="28439" spans="10:12">
      <c r="J28439" s="2"/>
      <c r="K28439" s="2"/>
      <c r="L28439" s="2"/>
    </row>
    <row r="28440" spans="10:12">
      <c r="J28440" s="2"/>
      <c r="K28440" s="2"/>
      <c r="L28440" s="2"/>
    </row>
    <row r="28441" spans="10:12">
      <c r="J28441" s="2"/>
      <c r="K28441" s="2"/>
      <c r="L28441" s="2"/>
    </row>
    <row r="28442" spans="10:12">
      <c r="J28442" s="2"/>
      <c r="K28442" s="2"/>
      <c r="L28442" s="2"/>
    </row>
    <row r="28443" spans="10:12">
      <c r="J28443" s="2"/>
      <c r="K28443" s="2"/>
      <c r="L28443" s="2"/>
    </row>
    <row r="28444" spans="10:12">
      <c r="J28444" s="2"/>
      <c r="K28444" s="2"/>
      <c r="L28444" s="2"/>
    </row>
    <row r="28445" spans="10:12">
      <c r="J28445" s="2"/>
      <c r="K28445" s="2"/>
      <c r="L28445" s="2"/>
    </row>
    <row r="28446" spans="10:12">
      <c r="J28446" s="2"/>
      <c r="K28446" s="2"/>
      <c r="L28446" s="2"/>
    </row>
    <row r="28447" spans="10:12">
      <c r="J28447" s="2"/>
      <c r="K28447" s="2"/>
      <c r="L28447" s="2"/>
    </row>
    <row r="28448" spans="10:12">
      <c r="J28448" s="2"/>
      <c r="K28448" s="2"/>
      <c r="L28448" s="2"/>
    </row>
    <row r="28449" spans="10:12">
      <c r="J28449" s="2"/>
      <c r="K28449" s="2"/>
      <c r="L28449" s="2"/>
    </row>
    <row r="28450" spans="10:12">
      <c r="J28450" s="2"/>
      <c r="K28450" s="2"/>
      <c r="L28450" s="2"/>
    </row>
    <row r="28451" spans="10:12">
      <c r="J28451" s="2"/>
      <c r="K28451" s="2"/>
      <c r="L28451" s="2"/>
    </row>
    <row r="28452" spans="10:12">
      <c r="J28452" s="2"/>
      <c r="K28452" s="2"/>
      <c r="L28452" s="2"/>
    </row>
    <row r="28453" spans="10:12">
      <c r="J28453" s="2"/>
      <c r="K28453" s="2"/>
      <c r="L28453" s="2"/>
    </row>
    <row r="28454" spans="10:12">
      <c r="J28454" s="2"/>
      <c r="K28454" s="2"/>
      <c r="L28454" s="2"/>
    </row>
    <row r="28455" spans="10:12">
      <c r="J28455" s="2"/>
      <c r="K28455" s="2"/>
      <c r="L28455" s="2"/>
    </row>
    <row r="28456" spans="10:12">
      <c r="J28456" s="2"/>
      <c r="K28456" s="2"/>
      <c r="L28456" s="2"/>
    </row>
    <row r="28457" spans="10:12">
      <c r="J28457" s="2"/>
      <c r="K28457" s="2"/>
      <c r="L28457" s="2"/>
    </row>
    <row r="28458" spans="10:12">
      <c r="J28458" s="2"/>
      <c r="K28458" s="2"/>
      <c r="L28458" s="2"/>
    </row>
    <row r="28459" spans="10:12">
      <c r="J28459" s="2"/>
      <c r="K28459" s="2"/>
      <c r="L28459" s="2"/>
    </row>
    <row r="28460" spans="10:12">
      <c r="J28460" s="2"/>
      <c r="K28460" s="2"/>
      <c r="L28460" s="2"/>
    </row>
    <row r="28461" spans="10:12">
      <c r="J28461" s="2"/>
      <c r="K28461" s="2"/>
      <c r="L28461" s="2"/>
    </row>
    <row r="28462" spans="10:12">
      <c r="J28462" s="2"/>
      <c r="K28462" s="2"/>
      <c r="L28462" s="2"/>
    </row>
    <row r="28463" spans="10:12">
      <c r="J28463" s="2"/>
      <c r="K28463" s="2"/>
      <c r="L28463" s="2"/>
    </row>
    <row r="28464" spans="10:12">
      <c r="J28464" s="2"/>
      <c r="K28464" s="2"/>
      <c r="L28464" s="2"/>
    </row>
    <row r="28465" spans="10:12">
      <c r="J28465" s="2"/>
      <c r="K28465" s="2"/>
      <c r="L28465" s="2"/>
    </row>
    <row r="28466" spans="10:12">
      <c r="J28466" s="2"/>
      <c r="K28466" s="2"/>
      <c r="L28466" s="2"/>
    </row>
    <row r="28467" spans="10:12">
      <c r="J28467" s="2"/>
      <c r="K28467" s="2"/>
      <c r="L28467" s="2"/>
    </row>
    <row r="28468" spans="10:12">
      <c r="J28468" s="2"/>
      <c r="K28468" s="2"/>
      <c r="L28468" s="2"/>
    </row>
    <row r="28469" spans="10:12">
      <c r="J28469" s="2"/>
      <c r="K28469" s="2"/>
      <c r="L28469" s="2"/>
    </row>
    <row r="28470" spans="10:12">
      <c r="J28470" s="2"/>
      <c r="K28470" s="2"/>
      <c r="L28470" s="2"/>
    </row>
    <row r="28471" spans="10:12">
      <c r="J28471" s="2"/>
      <c r="K28471" s="2"/>
      <c r="L28471" s="2"/>
    </row>
    <row r="28472" spans="10:12">
      <c r="J28472" s="2"/>
      <c r="K28472" s="2"/>
      <c r="L28472" s="2"/>
    </row>
    <row r="28473" spans="10:12">
      <c r="J28473" s="2"/>
      <c r="K28473" s="2"/>
      <c r="L28473" s="2"/>
    </row>
    <row r="28474" spans="10:12">
      <c r="J28474" s="2"/>
      <c r="K28474" s="2"/>
      <c r="L28474" s="2"/>
    </row>
    <row r="28475" spans="10:12">
      <c r="J28475" s="2"/>
      <c r="K28475" s="2"/>
      <c r="L28475" s="2"/>
    </row>
    <row r="28476" spans="10:12">
      <c r="J28476" s="2"/>
      <c r="K28476" s="2"/>
      <c r="L28476" s="2"/>
    </row>
    <row r="28477" spans="10:12">
      <c r="J28477" s="2"/>
      <c r="K28477" s="2"/>
      <c r="L28477" s="2"/>
    </row>
    <row r="28478" spans="10:12">
      <c r="J28478" s="2"/>
      <c r="K28478" s="2"/>
      <c r="L28478" s="2"/>
    </row>
    <row r="28479" spans="10:12">
      <c r="J28479" s="2"/>
      <c r="K28479" s="2"/>
      <c r="L28479" s="2"/>
    </row>
    <row r="28480" spans="10:12">
      <c r="J28480" s="2"/>
      <c r="K28480" s="2"/>
      <c r="L28480" s="2"/>
    </row>
    <row r="28481" spans="10:12">
      <c r="J28481" s="2"/>
      <c r="K28481" s="2"/>
      <c r="L28481" s="2"/>
    </row>
    <row r="28482" spans="10:12">
      <c r="J28482" s="2"/>
      <c r="K28482" s="2"/>
      <c r="L28482" s="2"/>
    </row>
    <row r="28483" spans="10:12">
      <c r="J28483" s="2"/>
      <c r="K28483" s="2"/>
      <c r="L28483" s="2"/>
    </row>
    <row r="28484" spans="10:12">
      <c r="J28484" s="2"/>
      <c r="K28484" s="2"/>
      <c r="L28484" s="2"/>
    </row>
    <row r="28485" spans="10:12">
      <c r="J28485" s="2"/>
      <c r="K28485" s="2"/>
      <c r="L28485" s="2"/>
    </row>
    <row r="28486" spans="10:12">
      <c r="J28486" s="2"/>
      <c r="K28486" s="2"/>
      <c r="L28486" s="2"/>
    </row>
    <row r="28487" spans="10:12">
      <c r="J28487" s="2"/>
      <c r="K28487" s="2"/>
      <c r="L28487" s="2"/>
    </row>
    <row r="28488" spans="10:12">
      <c r="J28488" s="2"/>
      <c r="K28488" s="2"/>
      <c r="L28488" s="2"/>
    </row>
    <row r="28489" spans="10:12">
      <c r="J28489" s="2"/>
      <c r="K28489" s="2"/>
      <c r="L28489" s="2"/>
    </row>
    <row r="28490" spans="10:12">
      <c r="J28490" s="2"/>
      <c r="K28490" s="2"/>
      <c r="L28490" s="2"/>
    </row>
    <row r="28491" spans="10:12">
      <c r="J28491" s="2"/>
      <c r="K28491" s="2"/>
      <c r="L28491" s="2"/>
    </row>
    <row r="28492" spans="10:12">
      <c r="J28492" s="2"/>
      <c r="K28492" s="2"/>
      <c r="L28492" s="2"/>
    </row>
    <row r="28493" spans="10:12">
      <c r="J28493" s="2"/>
      <c r="K28493" s="2"/>
      <c r="L28493" s="2"/>
    </row>
    <row r="28494" spans="10:12">
      <c r="J28494" s="2"/>
      <c r="K28494" s="2"/>
      <c r="L28494" s="2"/>
    </row>
    <row r="28495" spans="10:12">
      <c r="J28495" s="2"/>
      <c r="K28495" s="2"/>
      <c r="L28495" s="2"/>
    </row>
    <row r="28496" spans="10:12">
      <c r="J28496" s="2"/>
      <c r="K28496" s="2"/>
      <c r="L28496" s="2"/>
    </row>
    <row r="28497" spans="10:12">
      <c r="J28497" s="2"/>
      <c r="K28497" s="2"/>
      <c r="L28497" s="2"/>
    </row>
    <row r="28498" spans="10:12">
      <c r="J28498" s="2"/>
      <c r="K28498" s="2"/>
      <c r="L28498" s="2"/>
    </row>
    <row r="28499" spans="10:12">
      <c r="J28499" s="2"/>
      <c r="K28499" s="2"/>
      <c r="L28499" s="2"/>
    </row>
    <row r="28500" spans="10:12">
      <c r="J28500" s="2"/>
      <c r="K28500" s="2"/>
      <c r="L28500" s="2"/>
    </row>
    <row r="28501" spans="10:12">
      <c r="J28501" s="2"/>
      <c r="K28501" s="2"/>
      <c r="L28501" s="2"/>
    </row>
    <row r="28502" spans="10:12">
      <c r="J28502" s="2"/>
      <c r="K28502" s="2"/>
      <c r="L28502" s="2"/>
    </row>
    <row r="28503" spans="10:12">
      <c r="J28503" s="2"/>
      <c r="K28503" s="2"/>
      <c r="L28503" s="2"/>
    </row>
    <row r="28504" spans="10:12">
      <c r="J28504" s="2"/>
      <c r="K28504" s="2"/>
      <c r="L28504" s="2"/>
    </row>
    <row r="28505" spans="10:12">
      <c r="J28505" s="2"/>
      <c r="K28505" s="2"/>
      <c r="L28505" s="2"/>
    </row>
    <row r="28506" spans="10:12">
      <c r="J28506" s="2"/>
      <c r="K28506" s="2"/>
      <c r="L28506" s="2"/>
    </row>
    <row r="28507" spans="10:12">
      <c r="J28507" s="2"/>
      <c r="K28507" s="2"/>
      <c r="L28507" s="2"/>
    </row>
    <row r="28508" spans="10:12">
      <c r="J28508" s="2"/>
      <c r="K28508" s="2"/>
      <c r="L28508" s="2"/>
    </row>
    <row r="28509" spans="10:12">
      <c r="J28509" s="2"/>
      <c r="K28509" s="2"/>
      <c r="L28509" s="2"/>
    </row>
    <row r="28510" spans="10:12">
      <c r="J28510" s="2"/>
      <c r="K28510" s="2"/>
      <c r="L28510" s="2"/>
    </row>
    <row r="28511" spans="10:12">
      <c r="J28511" s="2"/>
      <c r="K28511" s="2"/>
      <c r="L28511" s="2"/>
    </row>
    <row r="28512" spans="10:12">
      <c r="J28512" s="2"/>
      <c r="K28512" s="2"/>
      <c r="L28512" s="2"/>
    </row>
    <row r="28513" spans="10:12">
      <c r="J28513" s="2"/>
      <c r="K28513" s="2"/>
      <c r="L28513" s="2"/>
    </row>
    <row r="28514" spans="10:12">
      <c r="J28514" s="2"/>
      <c r="K28514" s="2"/>
      <c r="L28514" s="2"/>
    </row>
    <row r="28515" spans="10:12">
      <c r="J28515" s="2"/>
      <c r="K28515" s="2"/>
      <c r="L28515" s="2"/>
    </row>
    <row r="28516" spans="10:12">
      <c r="J28516" s="2"/>
      <c r="K28516" s="2"/>
      <c r="L28516" s="2"/>
    </row>
    <row r="28517" spans="10:12">
      <c r="J28517" s="2"/>
      <c r="K28517" s="2"/>
      <c r="L28517" s="2"/>
    </row>
    <row r="28518" spans="10:12">
      <c r="J28518" s="2"/>
      <c r="K28518" s="2"/>
      <c r="L28518" s="2"/>
    </row>
    <row r="28519" spans="10:12">
      <c r="J28519" s="2"/>
      <c r="K28519" s="2"/>
      <c r="L28519" s="2"/>
    </row>
    <row r="28520" spans="10:12">
      <c r="J28520" s="2"/>
      <c r="K28520" s="2"/>
      <c r="L28520" s="2"/>
    </row>
    <row r="28521" spans="10:12">
      <c r="J28521" s="2"/>
      <c r="K28521" s="2"/>
      <c r="L28521" s="2"/>
    </row>
    <row r="28522" spans="10:12">
      <c r="J28522" s="2"/>
      <c r="K28522" s="2"/>
      <c r="L28522" s="2"/>
    </row>
    <row r="28523" spans="10:12">
      <c r="J28523" s="2"/>
      <c r="K28523" s="2"/>
      <c r="L28523" s="2"/>
    </row>
    <row r="28524" spans="10:12">
      <c r="J28524" s="2"/>
      <c r="K28524" s="2"/>
      <c r="L28524" s="2"/>
    </row>
    <row r="28525" spans="10:12">
      <c r="J28525" s="2"/>
      <c r="K28525" s="2"/>
      <c r="L28525" s="2"/>
    </row>
    <row r="28526" spans="10:12">
      <c r="J28526" s="2"/>
      <c r="K28526" s="2"/>
      <c r="L28526" s="2"/>
    </row>
    <row r="28527" spans="10:12">
      <c r="J28527" s="2"/>
      <c r="K28527" s="2"/>
      <c r="L28527" s="2"/>
    </row>
    <row r="28528" spans="10:12">
      <c r="J28528" s="2"/>
      <c r="K28528" s="2"/>
      <c r="L28528" s="2"/>
    </row>
    <row r="28529" spans="10:12">
      <c r="J28529" s="2"/>
      <c r="K28529" s="2"/>
      <c r="L28529" s="2"/>
    </row>
    <row r="28530" spans="10:12">
      <c r="J28530" s="2"/>
      <c r="K28530" s="2"/>
      <c r="L28530" s="2"/>
    </row>
    <row r="28531" spans="10:12">
      <c r="J28531" s="2"/>
      <c r="K28531" s="2"/>
      <c r="L28531" s="2"/>
    </row>
    <row r="28532" spans="10:12">
      <c r="J28532" s="2"/>
      <c r="K28532" s="2"/>
      <c r="L28532" s="2"/>
    </row>
    <row r="28533" spans="10:12">
      <c r="J28533" s="2"/>
      <c r="K28533" s="2"/>
      <c r="L28533" s="2"/>
    </row>
    <row r="28534" spans="10:12">
      <c r="J28534" s="2"/>
      <c r="K28534" s="2"/>
      <c r="L28534" s="2"/>
    </row>
    <row r="28535" spans="10:12">
      <c r="J28535" s="2"/>
      <c r="K28535" s="2"/>
      <c r="L28535" s="2"/>
    </row>
    <row r="28536" spans="10:12">
      <c r="J28536" s="2"/>
      <c r="K28536" s="2"/>
      <c r="L28536" s="2"/>
    </row>
    <row r="28537" spans="10:12">
      <c r="J28537" s="2"/>
      <c r="K28537" s="2"/>
      <c r="L28537" s="2"/>
    </row>
    <row r="28538" spans="10:12">
      <c r="J28538" s="2"/>
      <c r="K28538" s="2"/>
      <c r="L28538" s="2"/>
    </row>
    <row r="28539" spans="10:12">
      <c r="J28539" s="2"/>
      <c r="K28539" s="2"/>
      <c r="L28539" s="2"/>
    </row>
    <row r="28540" spans="10:12">
      <c r="J28540" s="2"/>
      <c r="K28540" s="2"/>
      <c r="L28540" s="2"/>
    </row>
    <row r="28541" spans="10:12">
      <c r="J28541" s="2"/>
      <c r="K28541" s="2"/>
      <c r="L28541" s="2"/>
    </row>
    <row r="28542" spans="10:12">
      <c r="J28542" s="2"/>
      <c r="K28542" s="2"/>
      <c r="L28542" s="2"/>
    </row>
    <row r="28543" spans="10:12">
      <c r="J28543" s="2"/>
      <c r="K28543" s="2"/>
      <c r="L28543" s="2"/>
    </row>
    <row r="28544" spans="10:12">
      <c r="J28544" s="2"/>
      <c r="K28544" s="2"/>
      <c r="L28544" s="2"/>
    </row>
    <row r="28545" spans="10:12">
      <c r="J28545" s="2"/>
      <c r="K28545" s="2"/>
      <c r="L28545" s="2"/>
    </row>
    <row r="28546" spans="10:12">
      <c r="J28546" s="2"/>
      <c r="K28546" s="2"/>
      <c r="L28546" s="2"/>
    </row>
    <row r="28547" spans="10:12">
      <c r="J28547" s="2"/>
      <c r="K28547" s="2"/>
      <c r="L28547" s="2"/>
    </row>
    <row r="28548" spans="10:12">
      <c r="J28548" s="2"/>
      <c r="K28548" s="2"/>
      <c r="L28548" s="2"/>
    </row>
    <row r="28549" spans="10:12">
      <c r="J28549" s="2"/>
      <c r="K28549" s="2"/>
      <c r="L28549" s="2"/>
    </row>
    <row r="28550" spans="10:12">
      <c r="J28550" s="2"/>
      <c r="K28550" s="2"/>
      <c r="L28550" s="2"/>
    </row>
    <row r="28551" spans="10:12">
      <c r="J28551" s="2"/>
      <c r="K28551" s="2"/>
      <c r="L28551" s="2"/>
    </row>
    <row r="28552" spans="10:12">
      <c r="J28552" s="2"/>
      <c r="K28552" s="2"/>
      <c r="L28552" s="2"/>
    </row>
    <row r="28553" spans="10:12">
      <c r="J28553" s="2"/>
      <c r="K28553" s="2"/>
      <c r="L28553" s="2"/>
    </row>
    <row r="28554" spans="10:12">
      <c r="J28554" s="2"/>
      <c r="K28554" s="2"/>
      <c r="L28554" s="2"/>
    </row>
    <row r="28555" spans="10:12">
      <c r="J28555" s="2"/>
      <c r="K28555" s="2"/>
      <c r="L28555" s="2"/>
    </row>
    <row r="28556" spans="10:12">
      <c r="J28556" s="2"/>
      <c r="K28556" s="2"/>
      <c r="L28556" s="2"/>
    </row>
    <row r="28557" spans="10:12">
      <c r="J28557" s="2"/>
      <c r="K28557" s="2"/>
      <c r="L28557" s="2"/>
    </row>
    <row r="28558" spans="10:12">
      <c r="J28558" s="2"/>
      <c r="K28558" s="2"/>
      <c r="L28558" s="2"/>
    </row>
    <row r="28559" spans="10:12">
      <c r="J28559" s="2"/>
      <c r="K28559" s="2"/>
      <c r="L28559" s="2"/>
    </row>
    <row r="28560" spans="10:12">
      <c r="J28560" s="2"/>
      <c r="K28560" s="2"/>
      <c r="L28560" s="2"/>
    </row>
    <row r="28561" spans="10:12">
      <c r="J28561" s="2"/>
      <c r="K28561" s="2"/>
      <c r="L28561" s="2"/>
    </row>
    <row r="28562" spans="10:12">
      <c r="J28562" s="2"/>
      <c r="K28562" s="2"/>
      <c r="L28562" s="2"/>
    </row>
    <row r="28563" spans="10:12">
      <c r="J28563" s="2"/>
      <c r="K28563" s="2"/>
      <c r="L28563" s="2"/>
    </row>
    <row r="28564" spans="10:12">
      <c r="J28564" s="2"/>
      <c r="K28564" s="2"/>
      <c r="L28564" s="2"/>
    </row>
    <row r="28565" spans="10:12">
      <c r="J28565" s="2"/>
      <c r="K28565" s="2"/>
      <c r="L28565" s="2"/>
    </row>
    <row r="28566" spans="10:12">
      <c r="J28566" s="2"/>
      <c r="K28566" s="2"/>
      <c r="L28566" s="2"/>
    </row>
    <row r="28567" spans="10:12">
      <c r="J28567" s="2"/>
      <c r="K28567" s="2"/>
      <c r="L28567" s="2"/>
    </row>
    <row r="28568" spans="10:12">
      <c r="J28568" s="2"/>
      <c r="K28568" s="2"/>
      <c r="L28568" s="2"/>
    </row>
    <row r="28569" spans="10:12">
      <c r="J28569" s="2"/>
      <c r="K28569" s="2"/>
      <c r="L28569" s="2"/>
    </row>
    <row r="28570" spans="10:12">
      <c r="J28570" s="2"/>
      <c r="K28570" s="2"/>
      <c r="L28570" s="2"/>
    </row>
    <row r="28571" spans="10:12">
      <c r="J28571" s="2"/>
      <c r="K28571" s="2"/>
      <c r="L28571" s="2"/>
    </row>
    <row r="28572" spans="10:12">
      <c r="J28572" s="2"/>
      <c r="K28572" s="2"/>
      <c r="L28572" s="2"/>
    </row>
    <row r="28573" spans="10:12">
      <c r="J28573" s="2"/>
      <c r="K28573" s="2"/>
      <c r="L28573" s="2"/>
    </row>
    <row r="28574" spans="10:12">
      <c r="J28574" s="2"/>
      <c r="K28574" s="2"/>
      <c r="L28574" s="2"/>
    </row>
    <row r="28575" spans="10:12">
      <c r="J28575" s="2"/>
      <c r="K28575" s="2"/>
      <c r="L28575" s="2"/>
    </row>
    <row r="28576" spans="10:12">
      <c r="J28576" s="2"/>
      <c r="K28576" s="2"/>
      <c r="L28576" s="2"/>
    </row>
    <row r="28577" spans="10:12">
      <c r="J28577" s="2"/>
      <c r="K28577" s="2"/>
      <c r="L28577" s="2"/>
    </row>
    <row r="28578" spans="10:12">
      <c r="J28578" s="2"/>
      <c r="K28578" s="2"/>
      <c r="L28578" s="2"/>
    </row>
    <row r="28579" spans="10:12">
      <c r="J28579" s="2"/>
      <c r="K28579" s="2"/>
      <c r="L28579" s="2"/>
    </row>
    <row r="28580" spans="10:12">
      <c r="J28580" s="2"/>
      <c r="K28580" s="2"/>
      <c r="L28580" s="2"/>
    </row>
    <row r="28581" spans="10:12">
      <c r="J28581" s="2"/>
      <c r="K28581" s="2"/>
      <c r="L28581" s="2"/>
    </row>
    <row r="28582" spans="10:12">
      <c r="J28582" s="2"/>
      <c r="K28582" s="2"/>
      <c r="L28582" s="2"/>
    </row>
    <row r="28583" spans="10:12">
      <c r="J28583" s="2"/>
      <c r="K28583" s="2"/>
      <c r="L28583" s="2"/>
    </row>
    <row r="28584" spans="10:12">
      <c r="J28584" s="2"/>
      <c r="K28584" s="2"/>
      <c r="L28584" s="2"/>
    </row>
    <row r="28585" spans="10:12">
      <c r="J28585" s="2"/>
      <c r="K28585" s="2"/>
      <c r="L28585" s="2"/>
    </row>
    <row r="28586" spans="10:12">
      <c r="J28586" s="2"/>
      <c r="K28586" s="2"/>
      <c r="L28586" s="2"/>
    </row>
    <row r="28587" spans="10:12">
      <c r="J28587" s="2"/>
      <c r="K28587" s="2"/>
      <c r="L28587" s="2"/>
    </row>
    <row r="28588" spans="10:12">
      <c r="J28588" s="2"/>
      <c r="K28588" s="2"/>
      <c r="L28588" s="2"/>
    </row>
    <row r="28589" spans="10:12">
      <c r="J28589" s="2"/>
      <c r="K28589" s="2"/>
      <c r="L28589" s="2"/>
    </row>
    <row r="28590" spans="10:12">
      <c r="J28590" s="2"/>
      <c r="K28590" s="2"/>
      <c r="L28590" s="2"/>
    </row>
    <row r="28591" spans="10:12">
      <c r="J28591" s="2"/>
      <c r="K28591" s="2"/>
      <c r="L28591" s="2"/>
    </row>
    <row r="28592" spans="10:12">
      <c r="J28592" s="2"/>
      <c r="K28592" s="2"/>
      <c r="L28592" s="2"/>
    </row>
    <row r="28593" spans="10:12">
      <c r="J28593" s="2"/>
      <c r="K28593" s="2"/>
      <c r="L28593" s="2"/>
    </row>
    <row r="28594" spans="10:12">
      <c r="J28594" s="2"/>
      <c r="K28594" s="2"/>
      <c r="L28594" s="2"/>
    </row>
    <row r="28595" spans="10:12">
      <c r="J28595" s="2"/>
      <c r="K28595" s="2"/>
      <c r="L28595" s="2"/>
    </row>
    <row r="28596" spans="10:12">
      <c r="J28596" s="2"/>
      <c r="K28596" s="2"/>
      <c r="L28596" s="2"/>
    </row>
    <row r="28597" spans="10:12">
      <c r="J28597" s="2"/>
      <c r="K28597" s="2"/>
      <c r="L28597" s="2"/>
    </row>
    <row r="28598" spans="10:12">
      <c r="J28598" s="2"/>
      <c r="K28598" s="2"/>
      <c r="L28598" s="2"/>
    </row>
    <row r="28599" spans="10:12">
      <c r="J28599" s="2"/>
      <c r="K28599" s="2"/>
      <c r="L28599" s="2"/>
    </row>
    <row r="28600" spans="10:12">
      <c r="J28600" s="2"/>
      <c r="K28600" s="2"/>
      <c r="L28600" s="2"/>
    </row>
    <row r="28601" spans="10:12">
      <c r="J28601" s="2"/>
      <c r="K28601" s="2"/>
      <c r="L28601" s="2"/>
    </row>
    <row r="28602" spans="10:12">
      <c r="J28602" s="2"/>
      <c r="K28602" s="2"/>
      <c r="L28602" s="2"/>
    </row>
    <row r="28603" spans="10:12">
      <c r="J28603" s="2"/>
      <c r="K28603" s="2"/>
      <c r="L28603" s="2"/>
    </row>
    <row r="28604" spans="10:12">
      <c r="J28604" s="2"/>
      <c r="K28604" s="2"/>
      <c r="L28604" s="2"/>
    </row>
    <row r="28605" spans="10:12">
      <c r="J28605" s="2"/>
      <c r="K28605" s="2"/>
      <c r="L28605" s="2"/>
    </row>
    <row r="28606" spans="10:12">
      <c r="J28606" s="2"/>
      <c r="K28606" s="2"/>
      <c r="L28606" s="2"/>
    </row>
    <row r="28607" spans="10:12">
      <c r="J28607" s="2"/>
      <c r="K28607" s="2"/>
      <c r="L28607" s="2"/>
    </row>
    <row r="28608" spans="10:12">
      <c r="J28608" s="2"/>
      <c r="K28608" s="2"/>
      <c r="L28608" s="2"/>
    </row>
    <row r="28609" spans="10:12">
      <c r="J28609" s="2"/>
      <c r="K28609" s="2"/>
      <c r="L28609" s="2"/>
    </row>
    <row r="28610" spans="10:12">
      <c r="J28610" s="2"/>
      <c r="K28610" s="2"/>
      <c r="L28610" s="2"/>
    </row>
    <row r="28611" spans="10:12">
      <c r="J28611" s="2"/>
      <c r="K28611" s="2"/>
      <c r="L28611" s="2"/>
    </row>
    <row r="28612" spans="10:12">
      <c r="J28612" s="2"/>
      <c r="K28612" s="2"/>
      <c r="L28612" s="2"/>
    </row>
    <row r="28613" spans="10:12">
      <c r="J28613" s="2"/>
      <c r="K28613" s="2"/>
      <c r="L28613" s="2"/>
    </row>
    <row r="28614" spans="10:12">
      <c r="J28614" s="2"/>
      <c r="K28614" s="2"/>
      <c r="L28614" s="2"/>
    </row>
    <row r="28615" spans="10:12">
      <c r="J28615" s="2"/>
      <c r="K28615" s="2"/>
      <c r="L28615" s="2"/>
    </row>
    <row r="28616" spans="10:12">
      <c r="J28616" s="2"/>
      <c r="K28616" s="2"/>
      <c r="L28616" s="2"/>
    </row>
    <row r="28617" spans="10:12">
      <c r="J28617" s="2"/>
      <c r="K28617" s="2"/>
      <c r="L28617" s="2"/>
    </row>
    <row r="28618" spans="10:12">
      <c r="J28618" s="2"/>
      <c r="K28618" s="2"/>
      <c r="L28618" s="2"/>
    </row>
    <row r="28619" spans="10:12">
      <c r="J28619" s="2"/>
      <c r="K28619" s="2"/>
      <c r="L28619" s="2"/>
    </row>
    <row r="28620" spans="10:12">
      <c r="J28620" s="2"/>
      <c r="K28620" s="2"/>
      <c r="L28620" s="2"/>
    </row>
    <row r="28621" spans="10:12">
      <c r="J28621" s="2"/>
      <c r="K28621" s="2"/>
      <c r="L28621" s="2"/>
    </row>
    <row r="28622" spans="10:12">
      <c r="J28622" s="2"/>
      <c r="K28622" s="2"/>
      <c r="L28622" s="2"/>
    </row>
    <row r="28623" spans="10:12">
      <c r="J28623" s="2"/>
      <c r="K28623" s="2"/>
      <c r="L28623" s="2"/>
    </row>
    <row r="28624" spans="10:12">
      <c r="J28624" s="2"/>
      <c r="K28624" s="2"/>
      <c r="L28624" s="2"/>
    </row>
    <row r="28625" spans="10:12">
      <c r="J28625" s="2"/>
      <c r="K28625" s="2"/>
      <c r="L28625" s="2"/>
    </row>
    <row r="28626" spans="10:12">
      <c r="J28626" s="2"/>
      <c r="K28626" s="2"/>
      <c r="L28626" s="2"/>
    </row>
    <row r="28627" spans="10:12">
      <c r="J28627" s="2"/>
      <c r="K28627" s="2"/>
      <c r="L28627" s="2"/>
    </row>
    <row r="28628" spans="10:12">
      <c r="J28628" s="2"/>
      <c r="K28628" s="2"/>
      <c r="L28628" s="2"/>
    </row>
    <row r="28629" spans="10:12">
      <c r="J28629" s="2"/>
      <c r="K28629" s="2"/>
      <c r="L28629" s="2"/>
    </row>
    <row r="28630" spans="10:12">
      <c r="J28630" s="2"/>
      <c r="K28630" s="2"/>
      <c r="L28630" s="2"/>
    </row>
    <row r="28631" spans="10:12">
      <c r="J28631" s="2"/>
      <c r="K28631" s="2"/>
      <c r="L28631" s="2"/>
    </row>
    <row r="28632" spans="10:12">
      <c r="J28632" s="2"/>
      <c r="K28632" s="2"/>
      <c r="L28632" s="2"/>
    </row>
    <row r="28633" spans="10:12">
      <c r="J28633" s="2"/>
      <c r="K28633" s="2"/>
      <c r="L28633" s="2"/>
    </row>
    <row r="28634" spans="10:12">
      <c r="J28634" s="2"/>
      <c r="K28634" s="2"/>
      <c r="L28634" s="2"/>
    </row>
    <row r="28635" spans="10:12">
      <c r="J28635" s="2"/>
      <c r="K28635" s="2"/>
      <c r="L28635" s="2"/>
    </row>
    <row r="28636" spans="10:12">
      <c r="J28636" s="2"/>
      <c r="K28636" s="2"/>
      <c r="L28636" s="2"/>
    </row>
    <row r="28637" spans="10:12">
      <c r="J28637" s="2"/>
      <c r="K28637" s="2"/>
      <c r="L28637" s="2"/>
    </row>
    <row r="28638" spans="10:12">
      <c r="J28638" s="2"/>
      <c r="K28638" s="2"/>
      <c r="L28638" s="2"/>
    </row>
    <row r="28639" spans="10:12">
      <c r="J28639" s="2"/>
      <c r="K28639" s="2"/>
      <c r="L28639" s="2"/>
    </row>
    <row r="28640" spans="10:12">
      <c r="J28640" s="2"/>
      <c r="K28640" s="2"/>
      <c r="L28640" s="2"/>
    </row>
    <row r="28641" spans="10:12">
      <c r="J28641" s="2"/>
      <c r="K28641" s="2"/>
      <c r="L28641" s="2"/>
    </row>
    <row r="28642" spans="10:12">
      <c r="J28642" s="2"/>
      <c r="K28642" s="2"/>
      <c r="L28642" s="2"/>
    </row>
    <row r="28643" spans="10:12">
      <c r="J28643" s="2"/>
      <c r="K28643" s="2"/>
      <c r="L28643" s="2"/>
    </row>
    <row r="28644" spans="10:12">
      <c r="J28644" s="2"/>
      <c r="K28644" s="2"/>
      <c r="L28644" s="2"/>
    </row>
    <row r="28645" spans="10:12">
      <c r="J28645" s="2"/>
      <c r="K28645" s="2"/>
      <c r="L28645" s="2"/>
    </row>
    <row r="28646" spans="10:12">
      <c r="J28646" s="2"/>
      <c r="K28646" s="2"/>
      <c r="L28646" s="2"/>
    </row>
    <row r="28647" spans="10:12">
      <c r="J28647" s="2"/>
      <c r="K28647" s="2"/>
      <c r="L28647" s="2"/>
    </row>
    <row r="28648" spans="10:12">
      <c r="J28648" s="2"/>
      <c r="K28648" s="2"/>
      <c r="L28648" s="2"/>
    </row>
    <row r="28649" spans="10:12">
      <c r="J28649" s="2"/>
      <c r="K28649" s="2"/>
      <c r="L28649" s="2"/>
    </row>
    <row r="28650" spans="10:12">
      <c r="J28650" s="2"/>
      <c r="K28650" s="2"/>
      <c r="L28650" s="2"/>
    </row>
    <row r="28651" spans="10:12">
      <c r="J28651" s="2"/>
      <c r="K28651" s="2"/>
      <c r="L28651" s="2"/>
    </row>
    <row r="28652" spans="10:12">
      <c r="J28652" s="2"/>
      <c r="K28652" s="2"/>
      <c r="L28652" s="2"/>
    </row>
    <row r="28653" spans="10:12">
      <c r="J28653" s="2"/>
      <c r="K28653" s="2"/>
      <c r="L28653" s="2"/>
    </row>
    <row r="28654" spans="10:12">
      <c r="J28654" s="2"/>
      <c r="K28654" s="2"/>
      <c r="L28654" s="2"/>
    </row>
    <row r="28655" spans="10:12">
      <c r="J28655" s="2"/>
      <c r="K28655" s="2"/>
      <c r="L28655" s="2"/>
    </row>
    <row r="28656" spans="10:12">
      <c r="J28656" s="2"/>
      <c r="K28656" s="2"/>
      <c r="L28656" s="2"/>
    </row>
    <row r="28657" spans="10:12">
      <c r="J28657" s="2"/>
      <c r="K28657" s="2"/>
      <c r="L28657" s="2"/>
    </row>
    <row r="28658" spans="10:12">
      <c r="J28658" s="2"/>
      <c r="K28658" s="2"/>
      <c r="L28658" s="2"/>
    </row>
    <row r="28659" spans="10:12">
      <c r="J28659" s="2"/>
      <c r="K28659" s="2"/>
      <c r="L28659" s="2"/>
    </row>
    <row r="28660" spans="10:12">
      <c r="J28660" s="2"/>
      <c r="K28660" s="2"/>
      <c r="L28660" s="2"/>
    </row>
    <row r="28661" spans="10:12">
      <c r="J28661" s="2"/>
      <c r="K28661" s="2"/>
      <c r="L28661" s="2"/>
    </row>
    <row r="28662" spans="10:12">
      <c r="J28662" s="2"/>
      <c r="K28662" s="2"/>
      <c r="L28662" s="2"/>
    </row>
    <row r="28663" spans="10:12">
      <c r="J28663" s="2"/>
      <c r="K28663" s="2"/>
      <c r="L28663" s="2"/>
    </row>
    <row r="28664" spans="10:12">
      <c r="J28664" s="2"/>
      <c r="K28664" s="2"/>
      <c r="L28664" s="2"/>
    </row>
    <row r="28665" spans="10:12">
      <c r="J28665" s="2"/>
      <c r="K28665" s="2"/>
      <c r="L28665" s="2"/>
    </row>
    <row r="28666" spans="10:12">
      <c r="J28666" s="2"/>
      <c r="K28666" s="2"/>
      <c r="L28666" s="2"/>
    </row>
    <row r="28667" spans="10:12">
      <c r="J28667" s="2"/>
      <c r="K28667" s="2"/>
      <c r="L28667" s="2"/>
    </row>
    <row r="28668" spans="10:12">
      <c r="J28668" s="2"/>
      <c r="K28668" s="2"/>
      <c r="L28668" s="2"/>
    </row>
    <row r="28669" spans="10:12">
      <c r="J28669" s="2"/>
      <c r="K28669" s="2"/>
      <c r="L28669" s="2"/>
    </row>
    <row r="28670" spans="10:12">
      <c r="J28670" s="2"/>
      <c r="K28670" s="2"/>
      <c r="L28670" s="2"/>
    </row>
    <row r="28671" spans="10:12">
      <c r="J28671" s="2"/>
      <c r="K28671" s="2"/>
      <c r="L28671" s="2"/>
    </row>
    <row r="28672" spans="10:12">
      <c r="J28672" s="2"/>
      <c r="K28672" s="2"/>
      <c r="L28672" s="2"/>
    </row>
    <row r="28673" spans="10:12">
      <c r="J28673" s="2"/>
      <c r="K28673" s="2"/>
      <c r="L28673" s="2"/>
    </row>
    <row r="28674" spans="10:12">
      <c r="J28674" s="2"/>
      <c r="K28674" s="2"/>
      <c r="L28674" s="2"/>
    </row>
    <row r="28675" spans="10:12">
      <c r="J28675" s="2"/>
      <c r="K28675" s="2"/>
      <c r="L28675" s="2"/>
    </row>
    <row r="28676" spans="10:12">
      <c r="J28676" s="2"/>
      <c r="K28676" s="2"/>
      <c r="L28676" s="2"/>
    </row>
    <row r="28677" spans="10:12">
      <c r="J28677" s="2"/>
      <c r="K28677" s="2"/>
      <c r="L28677" s="2"/>
    </row>
    <row r="28678" spans="10:12">
      <c r="J28678" s="2"/>
      <c r="K28678" s="2"/>
      <c r="L28678" s="2"/>
    </row>
    <row r="28679" spans="10:12">
      <c r="J28679" s="2"/>
      <c r="K28679" s="2"/>
      <c r="L28679" s="2"/>
    </row>
    <row r="28680" spans="10:12">
      <c r="J28680" s="2"/>
      <c r="K28680" s="2"/>
      <c r="L28680" s="2"/>
    </row>
    <row r="28681" spans="10:12">
      <c r="J28681" s="2"/>
      <c r="K28681" s="2"/>
      <c r="L28681" s="2"/>
    </row>
    <row r="28682" spans="10:12">
      <c r="J28682" s="2"/>
      <c r="K28682" s="2"/>
      <c r="L28682" s="2"/>
    </row>
    <row r="28683" spans="10:12">
      <c r="J28683" s="2"/>
      <c r="K28683" s="2"/>
      <c r="L28683" s="2"/>
    </row>
    <row r="28684" spans="10:12">
      <c r="J28684" s="2"/>
      <c r="K28684" s="2"/>
      <c r="L28684" s="2"/>
    </row>
    <row r="28685" spans="10:12">
      <c r="J28685" s="2"/>
      <c r="K28685" s="2"/>
      <c r="L28685" s="2"/>
    </row>
    <row r="28686" spans="10:12">
      <c r="J28686" s="2"/>
      <c r="K28686" s="2"/>
      <c r="L28686" s="2"/>
    </row>
    <row r="28687" spans="10:12">
      <c r="J28687" s="2"/>
      <c r="K28687" s="2"/>
      <c r="L28687" s="2"/>
    </row>
    <row r="28688" spans="10:12">
      <c r="J28688" s="2"/>
      <c r="K28688" s="2"/>
      <c r="L28688" s="2"/>
    </row>
    <row r="28689" spans="10:12">
      <c r="J28689" s="2"/>
      <c r="K28689" s="2"/>
      <c r="L28689" s="2"/>
    </row>
    <row r="28690" spans="10:12">
      <c r="J28690" s="2"/>
      <c r="K28690" s="2"/>
      <c r="L28690" s="2"/>
    </row>
    <row r="28691" spans="10:12">
      <c r="J28691" s="2"/>
      <c r="K28691" s="2"/>
      <c r="L28691" s="2"/>
    </row>
    <row r="28692" spans="10:12">
      <c r="J28692" s="2"/>
      <c r="K28692" s="2"/>
      <c r="L28692" s="2"/>
    </row>
    <row r="28693" spans="10:12">
      <c r="J28693" s="2"/>
      <c r="K28693" s="2"/>
      <c r="L28693" s="2"/>
    </row>
    <row r="28694" spans="10:12">
      <c r="J28694" s="2"/>
      <c r="K28694" s="2"/>
      <c r="L28694" s="2"/>
    </row>
    <row r="28695" spans="10:12">
      <c r="J28695" s="2"/>
      <c r="K28695" s="2"/>
      <c r="L28695" s="2"/>
    </row>
    <row r="28696" spans="10:12">
      <c r="J28696" s="2"/>
      <c r="K28696" s="2"/>
      <c r="L28696" s="2"/>
    </row>
    <row r="28697" spans="10:12">
      <c r="J28697" s="2"/>
      <c r="K28697" s="2"/>
      <c r="L28697" s="2"/>
    </row>
    <row r="28698" spans="10:12">
      <c r="J28698" s="2"/>
      <c r="K28698" s="2"/>
      <c r="L28698" s="2"/>
    </row>
    <row r="28699" spans="10:12">
      <c r="J28699" s="2"/>
      <c r="K28699" s="2"/>
      <c r="L28699" s="2"/>
    </row>
    <row r="28700" spans="10:12">
      <c r="J28700" s="2"/>
      <c r="K28700" s="2"/>
      <c r="L28700" s="2"/>
    </row>
    <row r="28701" spans="10:12">
      <c r="J28701" s="2"/>
      <c r="K28701" s="2"/>
      <c r="L28701" s="2"/>
    </row>
    <row r="28702" spans="10:12">
      <c r="J28702" s="2"/>
      <c r="K28702" s="2"/>
      <c r="L28702" s="2"/>
    </row>
    <row r="28703" spans="10:12">
      <c r="J28703" s="2"/>
      <c r="K28703" s="2"/>
      <c r="L28703" s="2"/>
    </row>
    <row r="28704" spans="10:12">
      <c r="J28704" s="2"/>
      <c r="K28704" s="2"/>
      <c r="L28704" s="2"/>
    </row>
    <row r="28705" spans="10:12">
      <c r="J28705" s="2"/>
      <c r="K28705" s="2"/>
      <c r="L28705" s="2"/>
    </row>
    <row r="28706" spans="10:12">
      <c r="J28706" s="2"/>
      <c r="K28706" s="2"/>
      <c r="L28706" s="2"/>
    </row>
    <row r="28707" spans="10:12">
      <c r="J28707" s="2"/>
      <c r="K28707" s="2"/>
      <c r="L28707" s="2"/>
    </row>
    <row r="28708" spans="10:12">
      <c r="J28708" s="2"/>
      <c r="K28708" s="2"/>
      <c r="L28708" s="2"/>
    </row>
    <row r="28709" spans="10:12">
      <c r="J28709" s="2"/>
      <c r="K28709" s="2"/>
      <c r="L28709" s="2"/>
    </row>
    <row r="28710" spans="10:12">
      <c r="J28710" s="2"/>
      <c r="K28710" s="2"/>
      <c r="L28710" s="2"/>
    </row>
    <row r="28711" spans="10:12">
      <c r="J28711" s="2"/>
      <c r="K28711" s="2"/>
      <c r="L28711" s="2"/>
    </row>
    <row r="28712" spans="10:12">
      <c r="J28712" s="2"/>
      <c r="K28712" s="2"/>
      <c r="L28712" s="2"/>
    </row>
    <row r="28713" spans="10:12">
      <c r="J28713" s="2"/>
      <c r="K28713" s="2"/>
      <c r="L28713" s="2"/>
    </row>
    <row r="28714" spans="10:12">
      <c r="J28714" s="2"/>
      <c r="K28714" s="2"/>
      <c r="L28714" s="2"/>
    </row>
    <row r="28715" spans="10:12">
      <c r="J28715" s="2"/>
      <c r="K28715" s="2"/>
      <c r="L28715" s="2"/>
    </row>
    <row r="28716" spans="10:12">
      <c r="J28716" s="2"/>
      <c r="K28716" s="2"/>
      <c r="L28716" s="2"/>
    </row>
    <row r="28717" spans="10:12">
      <c r="J28717" s="2"/>
      <c r="K28717" s="2"/>
      <c r="L28717" s="2"/>
    </row>
    <row r="28718" spans="10:12">
      <c r="J28718" s="2"/>
      <c r="K28718" s="2"/>
      <c r="L28718" s="2"/>
    </row>
    <row r="28719" spans="10:12">
      <c r="J28719" s="2"/>
      <c r="K28719" s="2"/>
      <c r="L28719" s="2"/>
    </row>
    <row r="28720" spans="10:12">
      <c r="J28720" s="2"/>
      <c r="K28720" s="2"/>
      <c r="L28720" s="2"/>
    </row>
    <row r="28721" spans="10:12">
      <c r="J28721" s="2"/>
      <c r="K28721" s="2"/>
      <c r="L28721" s="2"/>
    </row>
    <row r="28722" spans="10:12">
      <c r="J28722" s="2"/>
      <c r="K28722" s="2"/>
      <c r="L28722" s="2"/>
    </row>
    <row r="28723" spans="10:12">
      <c r="J28723" s="2"/>
      <c r="K28723" s="2"/>
      <c r="L28723" s="2"/>
    </row>
    <row r="28724" spans="10:12">
      <c r="J28724" s="2"/>
      <c r="K28724" s="2"/>
      <c r="L28724" s="2"/>
    </row>
    <row r="28725" spans="10:12">
      <c r="J28725" s="2"/>
      <c r="K28725" s="2"/>
      <c r="L28725" s="2"/>
    </row>
    <row r="28726" spans="10:12">
      <c r="J28726" s="2"/>
      <c r="K28726" s="2"/>
      <c r="L28726" s="2"/>
    </row>
    <row r="28727" spans="10:12">
      <c r="J28727" s="2"/>
      <c r="K28727" s="2"/>
      <c r="L28727" s="2"/>
    </row>
    <row r="28728" spans="10:12">
      <c r="J28728" s="2"/>
      <c r="K28728" s="2"/>
      <c r="L28728" s="2"/>
    </row>
    <row r="28729" spans="10:12">
      <c r="J28729" s="2"/>
      <c r="K28729" s="2"/>
      <c r="L28729" s="2"/>
    </row>
    <row r="28730" spans="10:12">
      <c r="J28730" s="2"/>
      <c r="K28730" s="2"/>
      <c r="L28730" s="2"/>
    </row>
    <row r="28731" spans="10:12">
      <c r="J28731" s="2"/>
      <c r="K28731" s="2"/>
      <c r="L28731" s="2"/>
    </row>
    <row r="28732" spans="10:12">
      <c r="J28732" s="2"/>
      <c r="K28732" s="2"/>
      <c r="L28732" s="2"/>
    </row>
    <row r="28733" spans="10:12">
      <c r="J28733" s="2"/>
      <c r="K28733" s="2"/>
      <c r="L28733" s="2"/>
    </row>
    <row r="28734" spans="10:12">
      <c r="J28734" s="2"/>
      <c r="K28734" s="2"/>
      <c r="L28734" s="2"/>
    </row>
    <row r="28735" spans="10:12">
      <c r="J28735" s="2"/>
      <c r="K28735" s="2"/>
      <c r="L28735" s="2"/>
    </row>
    <row r="28736" spans="10:12">
      <c r="J28736" s="2"/>
      <c r="K28736" s="2"/>
      <c r="L28736" s="2"/>
    </row>
    <row r="28737" spans="10:12">
      <c r="J28737" s="2"/>
      <c r="K28737" s="2"/>
      <c r="L28737" s="2"/>
    </row>
    <row r="28738" spans="10:12">
      <c r="J28738" s="2"/>
      <c r="K28738" s="2"/>
      <c r="L28738" s="2"/>
    </row>
    <row r="28739" spans="10:12">
      <c r="J28739" s="2"/>
      <c r="K28739" s="2"/>
      <c r="L28739" s="2"/>
    </row>
    <row r="28740" spans="10:12">
      <c r="J28740" s="2"/>
      <c r="K28740" s="2"/>
      <c r="L28740" s="2"/>
    </row>
    <row r="28741" spans="10:12">
      <c r="J28741" s="2"/>
      <c r="K28741" s="2"/>
      <c r="L28741" s="2"/>
    </row>
    <row r="28742" spans="10:12">
      <c r="J28742" s="2"/>
      <c r="K28742" s="2"/>
      <c r="L28742" s="2"/>
    </row>
    <row r="28743" spans="10:12">
      <c r="J28743" s="2"/>
      <c r="K28743" s="2"/>
      <c r="L28743" s="2"/>
    </row>
    <row r="28744" spans="10:12">
      <c r="J28744" s="2"/>
      <c r="K28744" s="2"/>
      <c r="L28744" s="2"/>
    </row>
    <row r="28745" spans="10:12">
      <c r="J28745" s="2"/>
      <c r="K28745" s="2"/>
      <c r="L28745" s="2"/>
    </row>
    <row r="28746" spans="10:12">
      <c r="J28746" s="2"/>
      <c r="K28746" s="2"/>
      <c r="L28746" s="2"/>
    </row>
    <row r="28747" spans="10:12">
      <c r="J28747" s="2"/>
      <c r="K28747" s="2"/>
      <c r="L28747" s="2"/>
    </row>
    <row r="28748" spans="10:12">
      <c r="J28748" s="2"/>
      <c r="K28748" s="2"/>
      <c r="L28748" s="2"/>
    </row>
    <row r="28749" spans="10:12">
      <c r="J28749" s="2"/>
      <c r="K28749" s="2"/>
      <c r="L28749" s="2"/>
    </row>
    <row r="28750" spans="10:12">
      <c r="J28750" s="2"/>
      <c r="K28750" s="2"/>
      <c r="L28750" s="2"/>
    </row>
    <row r="28751" spans="10:12">
      <c r="J28751" s="2"/>
      <c r="K28751" s="2"/>
      <c r="L28751" s="2"/>
    </row>
    <row r="28752" spans="10:12">
      <c r="J28752" s="2"/>
      <c r="K28752" s="2"/>
      <c r="L28752" s="2"/>
    </row>
    <row r="28753" spans="10:12">
      <c r="J28753" s="2"/>
      <c r="K28753" s="2"/>
      <c r="L28753" s="2"/>
    </row>
    <row r="28754" spans="10:12">
      <c r="J28754" s="2"/>
      <c r="K28754" s="2"/>
      <c r="L28754" s="2"/>
    </row>
    <row r="28755" spans="10:12">
      <c r="J28755" s="2"/>
      <c r="K28755" s="2"/>
      <c r="L28755" s="2"/>
    </row>
    <row r="28756" spans="10:12">
      <c r="J28756" s="2"/>
      <c r="K28756" s="2"/>
      <c r="L28756" s="2"/>
    </row>
    <row r="28757" spans="10:12">
      <c r="J28757" s="2"/>
      <c r="K28757" s="2"/>
      <c r="L28757" s="2"/>
    </row>
    <row r="28758" spans="10:12">
      <c r="J28758" s="2"/>
      <c r="K28758" s="2"/>
      <c r="L28758" s="2"/>
    </row>
    <row r="28759" spans="10:12">
      <c r="J28759" s="2"/>
      <c r="K28759" s="2"/>
      <c r="L28759" s="2"/>
    </row>
    <row r="28760" spans="10:12">
      <c r="J28760" s="2"/>
      <c r="K28760" s="2"/>
      <c r="L28760" s="2"/>
    </row>
    <row r="28761" spans="10:12">
      <c r="J28761" s="2"/>
      <c r="K28761" s="2"/>
      <c r="L28761" s="2"/>
    </row>
    <row r="28762" spans="10:12">
      <c r="J28762" s="2"/>
      <c r="K28762" s="2"/>
      <c r="L28762" s="2"/>
    </row>
    <row r="28763" spans="10:12">
      <c r="J28763" s="2"/>
      <c r="K28763" s="2"/>
      <c r="L28763" s="2"/>
    </row>
    <row r="28764" spans="10:12">
      <c r="J28764" s="2"/>
      <c r="K28764" s="2"/>
      <c r="L28764" s="2"/>
    </row>
    <row r="28765" spans="10:12">
      <c r="J28765" s="2"/>
      <c r="K28765" s="2"/>
      <c r="L28765" s="2"/>
    </row>
    <row r="28766" spans="10:12">
      <c r="J28766" s="2"/>
      <c r="K28766" s="2"/>
      <c r="L28766" s="2"/>
    </row>
    <row r="28767" spans="10:12">
      <c r="J28767" s="2"/>
      <c r="K28767" s="2"/>
      <c r="L28767" s="2"/>
    </row>
    <row r="28768" spans="10:12">
      <c r="J28768" s="2"/>
      <c r="K28768" s="2"/>
      <c r="L28768" s="2"/>
    </row>
    <row r="28769" spans="10:12">
      <c r="J28769" s="2"/>
      <c r="K28769" s="2"/>
      <c r="L28769" s="2"/>
    </row>
    <row r="28770" spans="10:12">
      <c r="J28770" s="2"/>
      <c r="K28770" s="2"/>
      <c r="L28770" s="2"/>
    </row>
    <row r="28771" spans="10:12">
      <c r="J28771" s="2"/>
      <c r="K28771" s="2"/>
      <c r="L28771" s="2"/>
    </row>
    <row r="28772" spans="10:12">
      <c r="J28772" s="2"/>
      <c r="K28772" s="2"/>
      <c r="L28772" s="2"/>
    </row>
    <row r="28773" spans="10:12">
      <c r="J28773" s="2"/>
      <c r="K28773" s="2"/>
      <c r="L28773" s="2"/>
    </row>
    <row r="28774" spans="10:12">
      <c r="J28774" s="2"/>
      <c r="K28774" s="2"/>
      <c r="L28774" s="2"/>
    </row>
    <row r="28775" spans="10:12">
      <c r="J28775" s="2"/>
      <c r="K28775" s="2"/>
      <c r="L28775" s="2"/>
    </row>
    <row r="28776" spans="10:12">
      <c r="J28776" s="2"/>
      <c r="K28776" s="2"/>
      <c r="L28776" s="2"/>
    </row>
    <row r="28777" spans="10:12">
      <c r="J28777" s="2"/>
      <c r="K28777" s="2"/>
      <c r="L28777" s="2"/>
    </row>
    <row r="28778" spans="10:12">
      <c r="J28778" s="2"/>
      <c r="K28778" s="2"/>
      <c r="L28778" s="2"/>
    </row>
    <row r="28779" spans="10:12">
      <c r="J28779" s="2"/>
      <c r="K28779" s="2"/>
      <c r="L28779" s="2"/>
    </row>
    <row r="28780" spans="10:12">
      <c r="J28780" s="2"/>
      <c r="K28780" s="2"/>
      <c r="L28780" s="2"/>
    </row>
    <row r="28781" spans="10:12">
      <c r="J28781" s="2"/>
      <c r="K28781" s="2"/>
      <c r="L28781" s="2"/>
    </row>
    <row r="28782" spans="10:12">
      <c r="J28782" s="2"/>
      <c r="K28782" s="2"/>
      <c r="L28782" s="2"/>
    </row>
    <row r="28783" spans="10:12">
      <c r="J28783" s="2"/>
      <c r="K28783" s="2"/>
      <c r="L28783" s="2"/>
    </row>
    <row r="28784" spans="10:12">
      <c r="J28784" s="2"/>
      <c r="K28784" s="2"/>
      <c r="L28784" s="2"/>
    </row>
    <row r="28785" spans="10:12">
      <c r="J28785" s="2"/>
      <c r="K28785" s="2"/>
      <c r="L28785" s="2"/>
    </row>
    <row r="28786" spans="10:12">
      <c r="J28786" s="2"/>
      <c r="K28786" s="2"/>
      <c r="L28786" s="2"/>
    </row>
    <row r="28787" spans="10:12">
      <c r="J28787" s="2"/>
      <c r="K28787" s="2"/>
      <c r="L28787" s="2"/>
    </row>
    <row r="28788" spans="10:12">
      <c r="J28788" s="2"/>
      <c r="K28788" s="2"/>
      <c r="L28788" s="2"/>
    </row>
    <row r="28789" spans="10:12">
      <c r="J28789" s="2"/>
      <c r="K28789" s="2"/>
      <c r="L28789" s="2"/>
    </row>
    <row r="28790" spans="10:12">
      <c r="J28790" s="2"/>
      <c r="K28790" s="2"/>
      <c r="L28790" s="2"/>
    </row>
    <row r="28791" spans="10:12">
      <c r="J28791" s="2"/>
      <c r="K28791" s="2"/>
      <c r="L28791" s="2"/>
    </row>
    <row r="28792" spans="10:12">
      <c r="J28792" s="2"/>
      <c r="K28792" s="2"/>
      <c r="L28792" s="2"/>
    </row>
    <row r="28793" spans="10:12">
      <c r="J28793" s="2"/>
      <c r="K28793" s="2"/>
      <c r="L28793" s="2"/>
    </row>
    <row r="28794" spans="10:12">
      <c r="J28794" s="2"/>
      <c r="K28794" s="2"/>
      <c r="L28794" s="2"/>
    </row>
    <row r="28795" spans="10:12">
      <c r="J28795" s="2"/>
      <c r="K28795" s="2"/>
      <c r="L28795" s="2"/>
    </row>
    <row r="28796" spans="10:12">
      <c r="J28796" s="2"/>
      <c r="K28796" s="2"/>
      <c r="L28796" s="2"/>
    </row>
    <row r="28797" spans="10:12">
      <c r="J28797" s="2"/>
      <c r="K28797" s="2"/>
      <c r="L28797" s="2"/>
    </row>
    <row r="28798" spans="10:12">
      <c r="J28798" s="2"/>
      <c r="K28798" s="2"/>
      <c r="L28798" s="2"/>
    </row>
    <row r="28799" spans="10:12">
      <c r="J28799" s="2"/>
      <c r="K28799" s="2"/>
      <c r="L28799" s="2"/>
    </row>
    <row r="28800" spans="10:12">
      <c r="J28800" s="2"/>
      <c r="K28800" s="2"/>
      <c r="L28800" s="2"/>
    </row>
    <row r="28801" spans="10:12">
      <c r="J28801" s="2"/>
      <c r="K28801" s="2"/>
      <c r="L28801" s="2"/>
    </row>
    <row r="28802" spans="10:12">
      <c r="J28802" s="2"/>
      <c r="K28802" s="2"/>
      <c r="L28802" s="2"/>
    </row>
    <row r="28803" spans="10:12">
      <c r="J28803" s="2"/>
      <c r="K28803" s="2"/>
      <c r="L28803" s="2"/>
    </row>
    <row r="28804" spans="10:12">
      <c r="J28804" s="2"/>
      <c r="K28804" s="2"/>
      <c r="L28804" s="2"/>
    </row>
    <row r="28805" spans="10:12">
      <c r="J28805" s="2"/>
      <c r="K28805" s="2"/>
      <c r="L28805" s="2"/>
    </row>
    <row r="28806" spans="10:12">
      <c r="J28806" s="2"/>
      <c r="K28806" s="2"/>
      <c r="L28806" s="2"/>
    </row>
    <row r="28807" spans="10:12">
      <c r="J28807" s="2"/>
      <c r="K28807" s="2"/>
      <c r="L28807" s="2"/>
    </row>
    <row r="28808" spans="10:12">
      <c r="J28808" s="2"/>
      <c r="K28808" s="2"/>
      <c r="L28808" s="2"/>
    </row>
    <row r="28809" spans="10:12">
      <c r="J28809" s="2"/>
      <c r="K28809" s="2"/>
      <c r="L28809" s="2"/>
    </row>
    <row r="28810" spans="10:12">
      <c r="J28810" s="2"/>
      <c r="K28810" s="2"/>
      <c r="L28810" s="2"/>
    </row>
    <row r="28811" spans="10:12">
      <c r="J28811" s="2"/>
      <c r="K28811" s="2"/>
      <c r="L28811" s="2"/>
    </row>
    <row r="28812" spans="10:12">
      <c r="J28812" s="2"/>
      <c r="K28812" s="2"/>
      <c r="L28812" s="2"/>
    </row>
    <row r="28813" spans="10:12">
      <c r="J28813" s="2"/>
      <c r="K28813" s="2"/>
      <c r="L28813" s="2"/>
    </row>
    <row r="28814" spans="10:12">
      <c r="J28814" s="2"/>
      <c r="K28814" s="2"/>
      <c r="L28814" s="2"/>
    </row>
    <row r="28815" spans="10:12">
      <c r="J28815" s="2"/>
      <c r="K28815" s="2"/>
      <c r="L28815" s="2"/>
    </row>
    <row r="28816" spans="10:12">
      <c r="J28816" s="2"/>
      <c r="K28816" s="2"/>
      <c r="L28816" s="2"/>
    </row>
    <row r="28817" spans="10:12">
      <c r="J28817" s="2"/>
      <c r="K28817" s="2"/>
      <c r="L28817" s="2"/>
    </row>
    <row r="28818" spans="10:12">
      <c r="J28818" s="2"/>
      <c r="K28818" s="2"/>
      <c r="L28818" s="2"/>
    </row>
    <row r="28819" spans="10:12">
      <c r="J28819" s="2"/>
      <c r="K28819" s="2"/>
      <c r="L28819" s="2"/>
    </row>
    <row r="28820" spans="10:12">
      <c r="J28820" s="2"/>
      <c r="K28820" s="2"/>
      <c r="L28820" s="2"/>
    </row>
    <row r="28821" spans="10:12">
      <c r="J28821" s="2"/>
      <c r="K28821" s="2"/>
      <c r="L28821" s="2"/>
    </row>
    <row r="28822" spans="10:12">
      <c r="J28822" s="2"/>
      <c r="K28822" s="2"/>
      <c r="L28822" s="2"/>
    </row>
    <row r="28823" spans="10:12">
      <c r="J28823" s="2"/>
      <c r="K28823" s="2"/>
      <c r="L28823" s="2"/>
    </row>
    <row r="28824" spans="10:12">
      <c r="J28824" s="2"/>
      <c r="K28824" s="2"/>
      <c r="L28824" s="2"/>
    </row>
    <row r="28825" spans="10:12">
      <c r="J28825" s="2"/>
      <c r="K28825" s="2"/>
      <c r="L28825" s="2"/>
    </row>
    <row r="28826" spans="10:12">
      <c r="J28826" s="2"/>
      <c r="K28826" s="2"/>
      <c r="L28826" s="2"/>
    </row>
    <row r="28827" spans="10:12">
      <c r="J28827" s="2"/>
      <c r="K28827" s="2"/>
      <c r="L28827" s="2"/>
    </row>
    <row r="28828" spans="10:12">
      <c r="J28828" s="2"/>
      <c r="K28828" s="2"/>
      <c r="L28828" s="2"/>
    </row>
    <row r="28829" spans="10:12">
      <c r="J28829" s="2"/>
      <c r="K28829" s="2"/>
      <c r="L28829" s="2"/>
    </row>
    <row r="28830" spans="10:12">
      <c r="J28830" s="2"/>
      <c r="K28830" s="2"/>
      <c r="L28830" s="2"/>
    </row>
    <row r="28831" spans="10:12">
      <c r="J28831" s="2"/>
      <c r="K28831" s="2"/>
      <c r="L28831" s="2"/>
    </row>
    <row r="28832" spans="10:12">
      <c r="J28832" s="2"/>
      <c r="K28832" s="2"/>
      <c r="L28832" s="2"/>
    </row>
    <row r="28833" spans="10:12">
      <c r="J28833" s="2"/>
      <c r="K28833" s="2"/>
      <c r="L28833" s="2"/>
    </row>
    <row r="28834" spans="10:12">
      <c r="J28834" s="2"/>
      <c r="K28834" s="2"/>
      <c r="L28834" s="2"/>
    </row>
    <row r="28835" spans="10:12">
      <c r="J28835" s="2"/>
      <c r="K28835" s="2"/>
      <c r="L28835" s="2"/>
    </row>
    <row r="28836" spans="10:12">
      <c r="J28836" s="2"/>
      <c r="K28836" s="2"/>
      <c r="L28836" s="2"/>
    </row>
    <row r="28837" spans="10:12">
      <c r="J28837" s="2"/>
      <c r="K28837" s="2"/>
      <c r="L28837" s="2"/>
    </row>
    <row r="28838" spans="10:12">
      <c r="J28838" s="2"/>
      <c r="K28838" s="2"/>
      <c r="L28838" s="2"/>
    </row>
    <row r="28839" spans="10:12">
      <c r="J28839" s="2"/>
      <c r="K28839" s="2"/>
      <c r="L28839" s="2"/>
    </row>
    <row r="28840" spans="10:12">
      <c r="J28840" s="2"/>
      <c r="K28840" s="2"/>
      <c r="L28840" s="2"/>
    </row>
    <row r="28841" spans="10:12">
      <c r="J28841" s="2"/>
      <c r="K28841" s="2"/>
      <c r="L28841" s="2"/>
    </row>
    <row r="28842" spans="10:12">
      <c r="J28842" s="2"/>
      <c r="K28842" s="2"/>
      <c r="L28842" s="2"/>
    </row>
    <row r="28843" spans="10:12">
      <c r="J28843" s="2"/>
      <c r="K28843" s="2"/>
      <c r="L28843" s="2"/>
    </row>
    <row r="28844" spans="10:12">
      <c r="J28844" s="2"/>
      <c r="K28844" s="2"/>
      <c r="L28844" s="2"/>
    </row>
    <row r="28845" spans="10:12">
      <c r="J28845" s="2"/>
      <c r="K28845" s="2"/>
      <c r="L28845" s="2"/>
    </row>
    <row r="28846" spans="10:12">
      <c r="J28846" s="2"/>
      <c r="K28846" s="2"/>
      <c r="L28846" s="2"/>
    </row>
    <row r="28847" spans="10:12">
      <c r="J28847" s="2"/>
      <c r="K28847" s="2"/>
      <c r="L28847" s="2"/>
    </row>
    <row r="28848" spans="10:12">
      <c r="J28848" s="2"/>
      <c r="K28848" s="2"/>
      <c r="L28848" s="2"/>
    </row>
    <row r="28849" spans="10:12">
      <c r="J28849" s="2"/>
      <c r="K28849" s="2"/>
      <c r="L28849" s="2"/>
    </row>
    <row r="28850" spans="10:12">
      <c r="J28850" s="2"/>
      <c r="K28850" s="2"/>
      <c r="L28850" s="2"/>
    </row>
    <row r="28851" spans="10:12">
      <c r="J28851" s="2"/>
      <c r="K28851" s="2"/>
      <c r="L28851" s="2"/>
    </row>
    <row r="28852" spans="10:12">
      <c r="J28852" s="2"/>
      <c r="K28852" s="2"/>
      <c r="L28852" s="2"/>
    </row>
    <row r="28853" spans="10:12">
      <c r="J28853" s="2"/>
      <c r="K28853" s="2"/>
      <c r="L28853" s="2"/>
    </row>
    <row r="28854" spans="10:12">
      <c r="J28854" s="2"/>
      <c r="K28854" s="2"/>
      <c r="L28854" s="2"/>
    </row>
    <row r="28855" spans="10:12">
      <c r="J28855" s="2"/>
      <c r="K28855" s="2"/>
      <c r="L28855" s="2"/>
    </row>
    <row r="28856" spans="10:12">
      <c r="J28856" s="2"/>
      <c r="K28856" s="2"/>
      <c r="L28856" s="2"/>
    </row>
    <row r="28857" spans="10:12">
      <c r="J28857" s="2"/>
      <c r="K28857" s="2"/>
      <c r="L28857" s="2"/>
    </row>
    <row r="28858" spans="10:12">
      <c r="J28858" s="2"/>
      <c r="K28858" s="2"/>
      <c r="L28858" s="2"/>
    </row>
    <row r="28859" spans="10:12">
      <c r="J28859" s="2"/>
      <c r="K28859" s="2"/>
      <c r="L28859" s="2"/>
    </row>
    <row r="28860" spans="10:12">
      <c r="J28860" s="2"/>
      <c r="K28860" s="2"/>
      <c r="L28860" s="2"/>
    </row>
    <row r="28861" spans="10:12">
      <c r="J28861" s="2"/>
      <c r="K28861" s="2"/>
      <c r="L28861" s="2"/>
    </row>
    <row r="28862" spans="10:12">
      <c r="J28862" s="2"/>
      <c r="K28862" s="2"/>
      <c r="L28862" s="2"/>
    </row>
    <row r="28863" spans="10:12">
      <c r="J28863" s="2"/>
      <c r="K28863" s="2"/>
      <c r="L28863" s="2"/>
    </row>
    <row r="28864" spans="10:12">
      <c r="J28864" s="2"/>
      <c r="K28864" s="2"/>
      <c r="L28864" s="2"/>
    </row>
    <row r="28865" spans="10:12">
      <c r="J28865" s="2"/>
      <c r="K28865" s="2"/>
      <c r="L28865" s="2"/>
    </row>
    <row r="28866" spans="10:12">
      <c r="J28866" s="2"/>
      <c r="K28866" s="2"/>
      <c r="L28866" s="2"/>
    </row>
    <row r="28867" spans="10:12">
      <c r="J28867" s="2"/>
      <c r="K28867" s="2"/>
      <c r="L28867" s="2"/>
    </row>
    <row r="28868" spans="10:12">
      <c r="J28868" s="2"/>
      <c r="K28868" s="2"/>
      <c r="L28868" s="2"/>
    </row>
    <row r="28869" spans="10:12">
      <c r="J28869" s="2"/>
      <c r="K28869" s="2"/>
      <c r="L28869" s="2"/>
    </row>
    <row r="28870" spans="10:12">
      <c r="J28870" s="2"/>
      <c r="K28870" s="2"/>
      <c r="L28870" s="2"/>
    </row>
    <row r="28871" spans="10:12">
      <c r="J28871" s="2"/>
      <c r="K28871" s="2"/>
      <c r="L28871" s="2"/>
    </row>
    <row r="28872" spans="10:12">
      <c r="J28872" s="2"/>
      <c r="K28872" s="2"/>
      <c r="L28872" s="2"/>
    </row>
    <row r="28873" spans="10:12">
      <c r="J28873" s="2"/>
      <c r="K28873" s="2"/>
      <c r="L28873" s="2"/>
    </row>
    <row r="28874" spans="10:12">
      <c r="J28874" s="2"/>
      <c r="K28874" s="2"/>
      <c r="L28874" s="2"/>
    </row>
    <row r="28875" spans="10:12">
      <c r="J28875" s="2"/>
      <c r="K28875" s="2"/>
      <c r="L28875" s="2"/>
    </row>
    <row r="28876" spans="10:12">
      <c r="J28876" s="2"/>
      <c r="K28876" s="2"/>
      <c r="L28876" s="2"/>
    </row>
    <row r="28877" spans="10:12">
      <c r="J28877" s="2"/>
      <c r="K28877" s="2"/>
      <c r="L28877" s="2"/>
    </row>
    <row r="28878" spans="10:12">
      <c r="J28878" s="2"/>
      <c r="K28878" s="2"/>
      <c r="L28878" s="2"/>
    </row>
    <row r="28879" spans="10:12">
      <c r="J28879" s="2"/>
      <c r="K28879" s="2"/>
      <c r="L28879" s="2"/>
    </row>
    <row r="28880" spans="10:12">
      <c r="J28880" s="2"/>
      <c r="K28880" s="2"/>
      <c r="L28880" s="2"/>
    </row>
    <row r="28881" spans="10:12">
      <c r="J28881" s="2"/>
      <c r="K28881" s="2"/>
      <c r="L28881" s="2"/>
    </row>
    <row r="28882" spans="10:12">
      <c r="J28882" s="2"/>
      <c r="K28882" s="2"/>
      <c r="L28882" s="2"/>
    </row>
    <row r="28883" spans="10:12">
      <c r="J28883" s="2"/>
      <c r="K28883" s="2"/>
      <c r="L28883" s="2"/>
    </row>
    <row r="28884" spans="10:12">
      <c r="J28884" s="2"/>
      <c r="K28884" s="2"/>
      <c r="L28884" s="2"/>
    </row>
    <row r="28885" spans="10:12">
      <c r="J28885" s="2"/>
      <c r="K28885" s="2"/>
      <c r="L28885" s="2"/>
    </row>
    <row r="28886" spans="10:12">
      <c r="J28886" s="2"/>
      <c r="K28886" s="2"/>
      <c r="L28886" s="2"/>
    </row>
    <row r="28887" spans="10:12">
      <c r="J28887" s="2"/>
      <c r="K28887" s="2"/>
      <c r="L28887" s="2"/>
    </row>
    <row r="28888" spans="10:12">
      <c r="J28888" s="2"/>
      <c r="K28888" s="2"/>
      <c r="L28888" s="2"/>
    </row>
    <row r="28889" spans="10:12">
      <c r="J28889" s="2"/>
      <c r="K28889" s="2"/>
      <c r="L28889" s="2"/>
    </row>
    <row r="28890" spans="10:12">
      <c r="J28890" s="2"/>
      <c r="K28890" s="2"/>
      <c r="L28890" s="2"/>
    </row>
    <row r="28891" spans="10:12">
      <c r="J28891" s="2"/>
      <c r="K28891" s="2"/>
      <c r="L28891" s="2"/>
    </row>
    <row r="28892" spans="10:12">
      <c r="J28892" s="2"/>
      <c r="K28892" s="2"/>
      <c r="L28892" s="2"/>
    </row>
    <row r="28893" spans="10:12">
      <c r="J28893" s="2"/>
      <c r="K28893" s="2"/>
      <c r="L28893" s="2"/>
    </row>
    <row r="28894" spans="10:12">
      <c r="J28894" s="2"/>
      <c r="K28894" s="2"/>
      <c r="L28894" s="2"/>
    </row>
    <row r="28895" spans="10:12">
      <c r="J28895" s="2"/>
      <c r="K28895" s="2"/>
      <c r="L28895" s="2"/>
    </row>
    <row r="28896" spans="10:12">
      <c r="J28896" s="2"/>
      <c r="K28896" s="2"/>
      <c r="L28896" s="2"/>
    </row>
    <row r="28897" spans="10:12">
      <c r="J28897" s="2"/>
      <c r="K28897" s="2"/>
      <c r="L28897" s="2"/>
    </row>
    <row r="28898" spans="10:12">
      <c r="J28898" s="2"/>
      <c r="K28898" s="2"/>
      <c r="L28898" s="2"/>
    </row>
    <row r="28899" spans="10:12">
      <c r="J28899" s="2"/>
      <c r="K28899" s="2"/>
      <c r="L28899" s="2"/>
    </row>
    <row r="28900" spans="10:12">
      <c r="J28900" s="2"/>
      <c r="K28900" s="2"/>
      <c r="L28900" s="2"/>
    </row>
    <row r="28901" spans="10:12">
      <c r="J28901" s="2"/>
      <c r="K28901" s="2"/>
      <c r="L28901" s="2"/>
    </row>
    <row r="28902" spans="10:12">
      <c r="J28902" s="2"/>
      <c r="K28902" s="2"/>
      <c r="L28902" s="2"/>
    </row>
    <row r="28903" spans="10:12">
      <c r="J28903" s="2"/>
      <c r="K28903" s="2"/>
      <c r="L28903" s="2"/>
    </row>
    <row r="28904" spans="10:12">
      <c r="J28904" s="2"/>
      <c r="K28904" s="2"/>
      <c r="L28904" s="2"/>
    </row>
    <row r="28905" spans="10:12">
      <c r="J28905" s="2"/>
      <c r="K28905" s="2"/>
      <c r="L28905" s="2"/>
    </row>
    <row r="28906" spans="10:12">
      <c r="J28906" s="2"/>
      <c r="K28906" s="2"/>
      <c r="L28906" s="2"/>
    </row>
    <row r="28907" spans="10:12">
      <c r="J28907" s="2"/>
      <c r="K28907" s="2"/>
      <c r="L28907" s="2"/>
    </row>
    <row r="28908" spans="10:12">
      <c r="J28908" s="2"/>
      <c r="K28908" s="2"/>
      <c r="L28908" s="2"/>
    </row>
    <row r="28909" spans="10:12">
      <c r="J28909" s="2"/>
      <c r="K28909" s="2"/>
      <c r="L28909" s="2"/>
    </row>
    <row r="28910" spans="10:12">
      <c r="J28910" s="2"/>
      <c r="K28910" s="2"/>
      <c r="L28910" s="2"/>
    </row>
    <row r="28911" spans="10:12">
      <c r="J28911" s="2"/>
      <c r="K28911" s="2"/>
      <c r="L28911" s="2"/>
    </row>
    <row r="28912" spans="10:12">
      <c r="J28912" s="2"/>
      <c r="K28912" s="2"/>
      <c r="L28912" s="2"/>
    </row>
    <row r="28913" spans="10:12">
      <c r="J28913" s="2"/>
      <c r="K28913" s="2"/>
      <c r="L28913" s="2"/>
    </row>
    <row r="28914" spans="10:12">
      <c r="J28914" s="2"/>
      <c r="K28914" s="2"/>
      <c r="L28914" s="2"/>
    </row>
    <row r="28915" spans="10:12">
      <c r="J28915" s="2"/>
      <c r="K28915" s="2"/>
      <c r="L28915" s="2"/>
    </row>
    <row r="28916" spans="10:12">
      <c r="J28916" s="2"/>
      <c r="K28916" s="2"/>
      <c r="L28916" s="2"/>
    </row>
    <row r="28917" spans="10:12">
      <c r="J28917" s="2"/>
      <c r="K28917" s="2"/>
      <c r="L28917" s="2"/>
    </row>
    <row r="28918" spans="10:12">
      <c r="J28918" s="2"/>
      <c r="K28918" s="2"/>
      <c r="L28918" s="2"/>
    </row>
    <row r="28919" spans="10:12">
      <c r="J28919" s="2"/>
      <c r="K28919" s="2"/>
      <c r="L28919" s="2"/>
    </row>
    <row r="28920" spans="10:12">
      <c r="J28920" s="2"/>
      <c r="K28920" s="2"/>
      <c r="L28920" s="2"/>
    </row>
    <row r="28921" spans="10:12">
      <c r="J28921" s="2"/>
      <c r="K28921" s="2"/>
      <c r="L28921" s="2"/>
    </row>
    <row r="28922" spans="10:12">
      <c r="J28922" s="2"/>
      <c r="K28922" s="2"/>
      <c r="L28922" s="2"/>
    </row>
    <row r="28923" spans="10:12">
      <c r="J28923" s="2"/>
      <c r="K28923" s="2"/>
      <c r="L28923" s="2"/>
    </row>
    <row r="28924" spans="10:12">
      <c r="J28924" s="2"/>
      <c r="K28924" s="2"/>
      <c r="L28924" s="2"/>
    </row>
    <row r="28925" spans="10:12">
      <c r="J28925" s="2"/>
      <c r="K28925" s="2"/>
      <c r="L28925" s="2"/>
    </row>
    <row r="28926" spans="10:12">
      <c r="J28926" s="2"/>
      <c r="K28926" s="2"/>
      <c r="L28926" s="2"/>
    </row>
    <row r="28927" spans="10:12">
      <c r="J28927" s="2"/>
      <c r="K28927" s="2"/>
      <c r="L28927" s="2"/>
    </row>
    <row r="28928" spans="10:12">
      <c r="J28928" s="2"/>
      <c r="K28928" s="2"/>
      <c r="L28928" s="2"/>
    </row>
    <row r="28929" spans="10:12">
      <c r="J28929" s="2"/>
      <c r="K28929" s="2"/>
      <c r="L28929" s="2"/>
    </row>
    <row r="28930" spans="10:12">
      <c r="J28930" s="2"/>
      <c r="K28930" s="2"/>
      <c r="L28930" s="2"/>
    </row>
    <row r="28931" spans="10:12">
      <c r="J28931" s="2"/>
      <c r="K28931" s="2"/>
      <c r="L28931" s="2"/>
    </row>
    <row r="28932" spans="10:12">
      <c r="J28932" s="2"/>
      <c r="K28932" s="2"/>
      <c r="L28932" s="2"/>
    </row>
    <row r="28933" spans="10:12">
      <c r="J28933" s="2"/>
      <c r="K28933" s="2"/>
      <c r="L28933" s="2"/>
    </row>
    <row r="28934" spans="10:12">
      <c r="J28934" s="2"/>
      <c r="K28934" s="2"/>
      <c r="L28934" s="2"/>
    </row>
    <row r="28935" spans="10:12">
      <c r="J28935" s="2"/>
      <c r="K28935" s="2"/>
      <c r="L28935" s="2"/>
    </row>
    <row r="28936" spans="10:12">
      <c r="J28936" s="2"/>
      <c r="K28936" s="2"/>
      <c r="L28936" s="2"/>
    </row>
    <row r="28937" spans="10:12">
      <c r="J28937" s="2"/>
      <c r="K28937" s="2"/>
      <c r="L28937" s="2"/>
    </row>
    <row r="28938" spans="10:12">
      <c r="J28938" s="2"/>
      <c r="K28938" s="2"/>
      <c r="L28938" s="2"/>
    </row>
    <row r="28939" spans="10:12">
      <c r="J28939" s="2"/>
      <c r="K28939" s="2"/>
      <c r="L28939" s="2"/>
    </row>
    <row r="28940" spans="10:12">
      <c r="J28940" s="2"/>
      <c r="K28940" s="2"/>
      <c r="L28940" s="2"/>
    </row>
    <row r="28941" spans="10:12">
      <c r="J28941" s="2"/>
      <c r="K28941" s="2"/>
      <c r="L28941" s="2"/>
    </row>
    <row r="28942" spans="10:12">
      <c r="J28942" s="2"/>
      <c r="K28942" s="2"/>
      <c r="L28942" s="2"/>
    </row>
    <row r="28943" spans="10:12">
      <c r="J28943" s="2"/>
      <c r="K28943" s="2"/>
      <c r="L28943" s="2"/>
    </row>
    <row r="28944" spans="10:12">
      <c r="J28944" s="2"/>
      <c r="K28944" s="2"/>
      <c r="L28944" s="2"/>
    </row>
    <row r="28945" spans="10:12">
      <c r="J28945" s="2"/>
      <c r="K28945" s="2"/>
      <c r="L28945" s="2"/>
    </row>
    <row r="28946" spans="10:12">
      <c r="J28946" s="2"/>
      <c r="K28946" s="2"/>
      <c r="L28946" s="2"/>
    </row>
    <row r="28947" spans="10:12">
      <c r="J28947" s="2"/>
      <c r="K28947" s="2"/>
      <c r="L28947" s="2"/>
    </row>
    <row r="28948" spans="10:12">
      <c r="J28948" s="2"/>
      <c r="K28948" s="2"/>
      <c r="L28948" s="2"/>
    </row>
    <row r="28949" spans="10:12">
      <c r="J28949" s="2"/>
      <c r="K28949" s="2"/>
      <c r="L28949" s="2"/>
    </row>
    <row r="28950" spans="10:12">
      <c r="J28950" s="2"/>
      <c r="K28950" s="2"/>
      <c r="L28950" s="2"/>
    </row>
    <row r="28951" spans="10:12">
      <c r="J28951" s="2"/>
      <c r="K28951" s="2"/>
      <c r="L28951" s="2"/>
    </row>
    <row r="28952" spans="10:12">
      <c r="J28952" s="2"/>
      <c r="K28952" s="2"/>
      <c r="L28952" s="2"/>
    </row>
    <row r="28953" spans="10:12">
      <c r="J28953" s="2"/>
      <c r="K28953" s="2"/>
      <c r="L28953" s="2"/>
    </row>
    <row r="28954" spans="10:12">
      <c r="J28954" s="2"/>
      <c r="K28954" s="2"/>
      <c r="L28954" s="2"/>
    </row>
    <row r="28955" spans="10:12">
      <c r="J28955" s="2"/>
      <c r="K28955" s="2"/>
      <c r="L28955" s="2"/>
    </row>
    <row r="28956" spans="10:12">
      <c r="J28956" s="2"/>
      <c r="K28956" s="2"/>
      <c r="L28956" s="2"/>
    </row>
    <row r="28957" spans="10:12">
      <c r="J28957" s="2"/>
      <c r="K28957" s="2"/>
      <c r="L28957" s="2"/>
    </row>
    <row r="28958" spans="10:12">
      <c r="J28958" s="2"/>
      <c r="K28958" s="2"/>
      <c r="L28958" s="2"/>
    </row>
    <row r="28959" spans="10:12">
      <c r="J28959" s="2"/>
      <c r="K28959" s="2"/>
      <c r="L28959" s="2"/>
    </row>
    <row r="28960" spans="10:12">
      <c r="J28960" s="2"/>
      <c r="K28960" s="2"/>
      <c r="L28960" s="2"/>
    </row>
    <row r="28961" spans="10:12">
      <c r="J28961" s="2"/>
      <c r="K28961" s="2"/>
      <c r="L28961" s="2"/>
    </row>
    <row r="28962" spans="10:12">
      <c r="J28962" s="2"/>
      <c r="K28962" s="2"/>
      <c r="L28962" s="2"/>
    </row>
    <row r="28963" spans="10:12">
      <c r="J28963" s="2"/>
      <c r="K28963" s="2"/>
      <c r="L28963" s="2"/>
    </row>
    <row r="28964" spans="10:12">
      <c r="J28964" s="2"/>
      <c r="K28964" s="2"/>
      <c r="L28964" s="2"/>
    </row>
    <row r="28965" spans="10:12">
      <c r="J28965" s="2"/>
      <c r="K28965" s="2"/>
      <c r="L28965" s="2"/>
    </row>
    <row r="28966" spans="10:12">
      <c r="J28966" s="2"/>
      <c r="K28966" s="2"/>
      <c r="L28966" s="2"/>
    </row>
    <row r="28967" spans="10:12">
      <c r="J28967" s="2"/>
      <c r="K28967" s="2"/>
      <c r="L28967" s="2"/>
    </row>
    <row r="28968" spans="10:12">
      <c r="J28968" s="2"/>
      <c r="K28968" s="2"/>
      <c r="L28968" s="2"/>
    </row>
    <row r="28969" spans="10:12">
      <c r="J28969" s="2"/>
      <c r="K28969" s="2"/>
      <c r="L28969" s="2"/>
    </row>
    <row r="28970" spans="10:12">
      <c r="J28970" s="2"/>
      <c r="K28970" s="2"/>
      <c r="L28970" s="2"/>
    </row>
    <row r="28971" spans="10:12">
      <c r="J28971" s="2"/>
      <c r="K28971" s="2"/>
      <c r="L28971" s="2"/>
    </row>
    <row r="28972" spans="10:12">
      <c r="J28972" s="2"/>
      <c r="K28972" s="2"/>
      <c r="L28972" s="2"/>
    </row>
    <row r="28973" spans="10:12">
      <c r="J28973" s="2"/>
      <c r="K28973" s="2"/>
      <c r="L28973" s="2"/>
    </row>
    <row r="28974" spans="10:12">
      <c r="J28974" s="2"/>
      <c r="K28974" s="2"/>
      <c r="L28974" s="2"/>
    </row>
    <row r="28975" spans="10:12">
      <c r="J28975" s="2"/>
      <c r="K28975" s="2"/>
      <c r="L28975" s="2"/>
    </row>
    <row r="28976" spans="10:12">
      <c r="J28976" s="2"/>
      <c r="K28976" s="2"/>
      <c r="L28976" s="2"/>
    </row>
    <row r="28977" spans="10:12">
      <c r="J28977" s="2"/>
      <c r="K28977" s="2"/>
      <c r="L28977" s="2"/>
    </row>
    <row r="28978" spans="10:12">
      <c r="J28978" s="2"/>
      <c r="K28978" s="2"/>
      <c r="L28978" s="2"/>
    </row>
    <row r="28979" spans="10:12">
      <c r="J28979" s="2"/>
      <c r="K28979" s="2"/>
      <c r="L28979" s="2"/>
    </row>
    <row r="28980" spans="10:12">
      <c r="J28980" s="2"/>
      <c r="K28980" s="2"/>
      <c r="L28980" s="2"/>
    </row>
    <row r="28981" spans="10:12">
      <c r="J28981" s="2"/>
      <c r="K28981" s="2"/>
      <c r="L28981" s="2"/>
    </row>
    <row r="28982" spans="10:12">
      <c r="J28982" s="2"/>
      <c r="K28982" s="2"/>
      <c r="L28982" s="2"/>
    </row>
    <row r="28983" spans="10:12">
      <c r="J28983" s="2"/>
      <c r="K28983" s="2"/>
      <c r="L28983" s="2"/>
    </row>
    <row r="28984" spans="10:12">
      <c r="J28984" s="2"/>
      <c r="K28984" s="2"/>
      <c r="L28984" s="2"/>
    </row>
    <row r="28985" spans="10:12">
      <c r="J28985" s="2"/>
      <c r="K28985" s="2"/>
      <c r="L28985" s="2"/>
    </row>
    <row r="28986" spans="10:12">
      <c r="J28986" s="2"/>
      <c r="K28986" s="2"/>
      <c r="L28986" s="2"/>
    </row>
    <row r="28987" spans="10:12">
      <c r="J28987" s="2"/>
      <c r="K28987" s="2"/>
      <c r="L28987" s="2"/>
    </row>
    <row r="28988" spans="10:12">
      <c r="J28988" s="2"/>
      <c r="K28988" s="2"/>
      <c r="L28988" s="2"/>
    </row>
    <row r="28989" spans="10:12">
      <c r="J28989" s="2"/>
      <c r="K28989" s="2"/>
      <c r="L28989" s="2"/>
    </row>
    <row r="28990" spans="10:12">
      <c r="J28990" s="2"/>
      <c r="K28990" s="2"/>
      <c r="L28990" s="2"/>
    </row>
    <row r="28991" spans="10:12">
      <c r="J28991" s="2"/>
      <c r="K28991" s="2"/>
      <c r="L28991" s="2"/>
    </row>
    <row r="28992" spans="10:12">
      <c r="J28992" s="2"/>
      <c r="K28992" s="2"/>
      <c r="L28992" s="2"/>
    </row>
    <row r="28993" spans="10:12">
      <c r="J28993" s="2"/>
      <c r="K28993" s="2"/>
      <c r="L28993" s="2"/>
    </row>
    <row r="28994" spans="10:12">
      <c r="J28994" s="2"/>
      <c r="K28994" s="2"/>
      <c r="L28994" s="2"/>
    </row>
    <row r="28995" spans="10:12">
      <c r="J28995" s="2"/>
      <c r="K28995" s="2"/>
      <c r="L28995" s="2"/>
    </row>
    <row r="28996" spans="10:12">
      <c r="J28996" s="2"/>
      <c r="K28996" s="2"/>
      <c r="L28996" s="2"/>
    </row>
    <row r="28997" spans="10:12">
      <c r="J28997" s="2"/>
      <c r="K28997" s="2"/>
      <c r="L28997" s="2"/>
    </row>
    <row r="28998" spans="10:12">
      <c r="J28998" s="2"/>
      <c r="K28998" s="2"/>
      <c r="L28998" s="2"/>
    </row>
    <row r="28999" spans="10:12">
      <c r="J28999" s="2"/>
      <c r="K28999" s="2"/>
      <c r="L28999" s="2"/>
    </row>
    <row r="29000" spans="10:12">
      <c r="J29000" s="2"/>
      <c r="K29000" s="2"/>
      <c r="L29000" s="2"/>
    </row>
    <row r="29001" spans="10:12">
      <c r="J29001" s="2"/>
      <c r="K29001" s="2"/>
      <c r="L29001" s="2"/>
    </row>
    <row r="29002" spans="10:12">
      <c r="J29002" s="2"/>
      <c r="K29002" s="2"/>
      <c r="L29002" s="2"/>
    </row>
    <row r="29003" spans="10:12">
      <c r="J29003" s="2"/>
      <c r="K29003" s="2"/>
      <c r="L29003" s="2"/>
    </row>
    <row r="29004" spans="10:12">
      <c r="J29004" s="2"/>
      <c r="K29004" s="2"/>
      <c r="L29004" s="2"/>
    </row>
    <row r="29005" spans="10:12">
      <c r="J29005" s="2"/>
      <c r="K29005" s="2"/>
      <c r="L29005" s="2"/>
    </row>
    <row r="29006" spans="10:12">
      <c r="J29006" s="2"/>
      <c r="K29006" s="2"/>
      <c r="L29006" s="2"/>
    </row>
    <row r="29007" spans="10:12">
      <c r="J29007" s="2"/>
      <c r="K29007" s="2"/>
      <c r="L29007" s="2"/>
    </row>
    <row r="29008" spans="10:12">
      <c r="J29008" s="2"/>
      <c r="K29008" s="2"/>
      <c r="L29008" s="2"/>
    </row>
    <row r="29009" spans="10:12">
      <c r="J29009" s="2"/>
      <c r="K29009" s="2"/>
      <c r="L29009" s="2"/>
    </row>
    <row r="29010" spans="10:12">
      <c r="J29010" s="2"/>
      <c r="K29010" s="2"/>
      <c r="L29010" s="2"/>
    </row>
    <row r="29011" spans="10:12">
      <c r="J29011" s="2"/>
      <c r="K29011" s="2"/>
      <c r="L29011" s="2"/>
    </row>
    <row r="29012" spans="10:12">
      <c r="J29012" s="2"/>
      <c r="K29012" s="2"/>
      <c r="L29012" s="2"/>
    </row>
    <row r="29013" spans="10:12">
      <c r="J29013" s="2"/>
      <c r="K29013" s="2"/>
      <c r="L29013" s="2"/>
    </row>
    <row r="29014" spans="10:12">
      <c r="J29014" s="2"/>
      <c r="K29014" s="2"/>
      <c r="L29014" s="2"/>
    </row>
    <row r="29015" spans="10:12">
      <c r="J29015" s="2"/>
      <c r="K29015" s="2"/>
      <c r="L29015" s="2"/>
    </row>
    <row r="29016" spans="10:12">
      <c r="J29016" s="2"/>
      <c r="K29016" s="2"/>
      <c r="L29016" s="2"/>
    </row>
    <row r="29017" spans="10:12">
      <c r="J29017" s="2"/>
      <c r="K29017" s="2"/>
      <c r="L29017" s="2"/>
    </row>
    <row r="29018" spans="10:12">
      <c r="J29018" s="2"/>
      <c r="K29018" s="2"/>
      <c r="L29018" s="2"/>
    </row>
    <row r="29019" spans="10:12">
      <c r="J29019" s="2"/>
      <c r="K29019" s="2"/>
      <c r="L29019" s="2"/>
    </row>
    <row r="29020" spans="10:12">
      <c r="J29020" s="2"/>
      <c r="K29020" s="2"/>
      <c r="L29020" s="2"/>
    </row>
    <row r="29021" spans="10:12">
      <c r="J29021" s="2"/>
      <c r="K29021" s="2"/>
      <c r="L29021" s="2"/>
    </row>
    <row r="29022" spans="10:12">
      <c r="J29022" s="2"/>
      <c r="K29022" s="2"/>
      <c r="L29022" s="2"/>
    </row>
    <row r="29023" spans="10:12">
      <c r="J29023" s="2"/>
      <c r="K29023" s="2"/>
      <c r="L29023" s="2"/>
    </row>
    <row r="29024" spans="10:12">
      <c r="J29024" s="2"/>
      <c r="K29024" s="2"/>
      <c r="L29024" s="2"/>
    </row>
    <row r="29025" spans="10:12">
      <c r="J29025" s="2"/>
      <c r="K29025" s="2"/>
      <c r="L29025" s="2"/>
    </row>
    <row r="29026" spans="10:12">
      <c r="J29026" s="2"/>
      <c r="K29026" s="2"/>
      <c r="L29026" s="2"/>
    </row>
    <row r="29027" spans="10:12">
      <c r="J29027" s="2"/>
      <c r="K29027" s="2"/>
      <c r="L29027" s="2"/>
    </row>
    <row r="29028" spans="10:12">
      <c r="J29028" s="2"/>
      <c r="K29028" s="2"/>
      <c r="L29028" s="2"/>
    </row>
    <row r="29029" spans="10:12">
      <c r="J29029" s="2"/>
      <c r="K29029" s="2"/>
      <c r="L29029" s="2"/>
    </row>
    <row r="29030" spans="10:12">
      <c r="J29030" s="2"/>
      <c r="K29030" s="2"/>
      <c r="L29030" s="2"/>
    </row>
    <row r="29031" spans="10:12">
      <c r="J29031" s="2"/>
      <c r="K29031" s="2"/>
      <c r="L29031" s="2"/>
    </row>
    <row r="29032" spans="10:12">
      <c r="J29032" s="2"/>
      <c r="K29032" s="2"/>
      <c r="L29032" s="2"/>
    </row>
    <row r="29033" spans="10:12">
      <c r="J29033" s="2"/>
      <c r="K29033" s="2"/>
      <c r="L29033" s="2"/>
    </row>
    <row r="29034" spans="10:12">
      <c r="J29034" s="2"/>
      <c r="K29034" s="2"/>
      <c r="L29034" s="2"/>
    </row>
    <row r="29035" spans="10:12">
      <c r="J29035" s="2"/>
      <c r="K29035" s="2"/>
      <c r="L29035" s="2"/>
    </row>
    <row r="29036" spans="10:12">
      <c r="J29036" s="2"/>
      <c r="K29036" s="2"/>
      <c r="L29036" s="2"/>
    </row>
    <row r="29037" spans="10:12">
      <c r="J29037" s="2"/>
      <c r="K29037" s="2"/>
      <c r="L29037" s="2"/>
    </row>
    <row r="29038" spans="10:12">
      <c r="J29038" s="2"/>
      <c r="K29038" s="2"/>
      <c r="L29038" s="2"/>
    </row>
    <row r="29039" spans="10:12">
      <c r="J29039" s="2"/>
      <c r="K29039" s="2"/>
      <c r="L29039" s="2"/>
    </row>
    <row r="29040" spans="10:12">
      <c r="J29040" s="2"/>
      <c r="K29040" s="2"/>
      <c r="L29040" s="2"/>
    </row>
    <row r="29041" spans="10:12">
      <c r="J29041" s="2"/>
      <c r="K29041" s="2"/>
      <c r="L29041" s="2"/>
    </row>
    <row r="29042" spans="10:12">
      <c r="J29042" s="2"/>
      <c r="K29042" s="2"/>
      <c r="L29042" s="2"/>
    </row>
    <row r="29043" spans="10:12">
      <c r="J29043" s="2"/>
      <c r="K29043" s="2"/>
      <c r="L29043" s="2"/>
    </row>
    <row r="29044" spans="10:12">
      <c r="J29044" s="2"/>
      <c r="K29044" s="2"/>
      <c r="L29044" s="2"/>
    </row>
    <row r="29045" spans="10:12">
      <c r="J29045" s="2"/>
      <c r="K29045" s="2"/>
      <c r="L29045" s="2"/>
    </row>
    <row r="29046" spans="10:12">
      <c r="J29046" s="2"/>
      <c r="K29046" s="2"/>
      <c r="L29046" s="2"/>
    </row>
    <row r="29047" spans="10:12">
      <c r="J29047" s="2"/>
      <c r="K29047" s="2"/>
      <c r="L29047" s="2"/>
    </row>
    <row r="29048" spans="10:12">
      <c r="J29048" s="2"/>
      <c r="K29048" s="2"/>
      <c r="L29048" s="2"/>
    </row>
    <row r="29049" spans="10:12">
      <c r="J29049" s="2"/>
      <c r="K29049" s="2"/>
      <c r="L29049" s="2"/>
    </row>
    <row r="29050" spans="10:12">
      <c r="J29050" s="2"/>
      <c r="K29050" s="2"/>
      <c r="L29050" s="2"/>
    </row>
    <row r="29051" spans="10:12">
      <c r="J29051" s="2"/>
      <c r="K29051" s="2"/>
      <c r="L29051" s="2"/>
    </row>
    <row r="29052" spans="10:12">
      <c r="J29052" s="2"/>
      <c r="K29052" s="2"/>
      <c r="L29052" s="2"/>
    </row>
    <row r="29053" spans="10:12">
      <c r="J29053" s="2"/>
      <c r="K29053" s="2"/>
      <c r="L29053" s="2"/>
    </row>
    <row r="29054" spans="10:12">
      <c r="J29054" s="2"/>
      <c r="K29054" s="2"/>
      <c r="L29054" s="2"/>
    </row>
    <row r="29055" spans="10:12">
      <c r="J29055" s="2"/>
      <c r="K29055" s="2"/>
      <c r="L29055" s="2"/>
    </row>
    <row r="29056" spans="10:12">
      <c r="J29056" s="2"/>
      <c r="K29056" s="2"/>
      <c r="L29056" s="2"/>
    </row>
    <row r="29057" spans="10:12">
      <c r="J29057" s="2"/>
      <c r="K29057" s="2"/>
      <c r="L29057" s="2"/>
    </row>
    <row r="29058" spans="10:12">
      <c r="J29058" s="2"/>
      <c r="K29058" s="2"/>
      <c r="L29058" s="2"/>
    </row>
    <row r="29059" spans="10:12">
      <c r="J29059" s="2"/>
      <c r="K29059" s="2"/>
      <c r="L29059" s="2"/>
    </row>
    <row r="29060" spans="10:12">
      <c r="J29060" s="2"/>
      <c r="K29060" s="2"/>
      <c r="L29060" s="2"/>
    </row>
    <row r="29061" spans="10:12">
      <c r="J29061" s="2"/>
      <c r="K29061" s="2"/>
      <c r="L29061" s="2"/>
    </row>
    <row r="29062" spans="10:12">
      <c r="J29062" s="2"/>
      <c r="K29062" s="2"/>
      <c r="L29062" s="2"/>
    </row>
    <row r="29063" spans="10:12">
      <c r="J29063" s="2"/>
      <c r="K29063" s="2"/>
      <c r="L29063" s="2"/>
    </row>
    <row r="29064" spans="10:12">
      <c r="J29064" s="2"/>
      <c r="K29064" s="2"/>
      <c r="L29064" s="2"/>
    </row>
    <row r="29065" spans="10:12">
      <c r="J29065" s="2"/>
      <c r="K29065" s="2"/>
      <c r="L29065" s="2"/>
    </row>
    <row r="29066" spans="10:12">
      <c r="J29066" s="2"/>
      <c r="K29066" s="2"/>
      <c r="L29066" s="2"/>
    </row>
    <row r="29067" spans="10:12">
      <c r="J29067" s="2"/>
      <c r="K29067" s="2"/>
      <c r="L29067" s="2"/>
    </row>
    <row r="29068" spans="10:12">
      <c r="J29068" s="2"/>
      <c r="K29068" s="2"/>
      <c r="L29068" s="2"/>
    </row>
    <row r="29069" spans="10:12">
      <c r="J29069" s="2"/>
      <c r="K29069" s="2"/>
      <c r="L29069" s="2"/>
    </row>
    <row r="29070" spans="10:12">
      <c r="J29070" s="2"/>
      <c r="K29070" s="2"/>
      <c r="L29070" s="2"/>
    </row>
    <row r="29071" spans="10:12">
      <c r="J29071" s="2"/>
      <c r="K29071" s="2"/>
      <c r="L29071" s="2"/>
    </row>
    <row r="29072" spans="10:12">
      <c r="J29072" s="2"/>
      <c r="K29072" s="2"/>
      <c r="L29072" s="2"/>
    </row>
    <row r="29073" spans="10:12">
      <c r="J29073" s="2"/>
      <c r="K29073" s="2"/>
      <c r="L29073" s="2"/>
    </row>
    <row r="29074" spans="10:12">
      <c r="J29074" s="2"/>
      <c r="K29074" s="2"/>
      <c r="L29074" s="2"/>
    </row>
    <row r="29075" spans="10:12">
      <c r="J29075" s="2"/>
      <c r="K29075" s="2"/>
      <c r="L29075" s="2"/>
    </row>
    <row r="29076" spans="10:12">
      <c r="J29076" s="2"/>
      <c r="K29076" s="2"/>
      <c r="L29076" s="2"/>
    </row>
    <row r="29077" spans="10:12">
      <c r="J29077" s="2"/>
      <c r="K29077" s="2"/>
      <c r="L29077" s="2"/>
    </row>
    <row r="29078" spans="10:12">
      <c r="J29078" s="2"/>
      <c r="K29078" s="2"/>
      <c r="L29078" s="2"/>
    </row>
    <row r="29079" spans="10:12">
      <c r="J29079" s="2"/>
      <c r="K29079" s="2"/>
      <c r="L29079" s="2"/>
    </row>
    <row r="29080" spans="10:12">
      <c r="J29080" s="2"/>
      <c r="K29080" s="2"/>
      <c r="L29080" s="2"/>
    </row>
    <row r="29081" spans="10:12">
      <c r="J29081" s="2"/>
      <c r="K29081" s="2"/>
      <c r="L29081" s="2"/>
    </row>
    <row r="29082" spans="10:12">
      <c r="J29082" s="2"/>
      <c r="K29082" s="2"/>
      <c r="L29082" s="2"/>
    </row>
    <row r="29083" spans="10:12">
      <c r="J29083" s="2"/>
      <c r="K29083" s="2"/>
      <c r="L29083" s="2"/>
    </row>
    <row r="29084" spans="10:12">
      <c r="J29084" s="2"/>
      <c r="K29084" s="2"/>
      <c r="L29084" s="2"/>
    </row>
    <row r="29085" spans="10:12">
      <c r="J29085" s="2"/>
      <c r="K29085" s="2"/>
      <c r="L29085" s="2"/>
    </row>
    <row r="29086" spans="10:12">
      <c r="J29086" s="2"/>
      <c r="K29086" s="2"/>
      <c r="L29086" s="2"/>
    </row>
    <row r="29087" spans="10:12">
      <c r="J29087" s="2"/>
      <c r="K29087" s="2"/>
      <c r="L29087" s="2"/>
    </row>
    <row r="29088" spans="10:12">
      <c r="J29088" s="2"/>
      <c r="K29088" s="2"/>
      <c r="L29088" s="2"/>
    </row>
    <row r="29089" spans="10:12">
      <c r="J29089" s="2"/>
      <c r="K29089" s="2"/>
      <c r="L29089" s="2"/>
    </row>
    <row r="29090" spans="10:12">
      <c r="J29090" s="2"/>
      <c r="K29090" s="2"/>
      <c r="L29090" s="2"/>
    </row>
    <row r="29091" spans="10:12">
      <c r="J29091" s="2"/>
      <c r="K29091" s="2"/>
      <c r="L29091" s="2"/>
    </row>
    <row r="29092" spans="10:12">
      <c r="J29092" s="2"/>
      <c r="K29092" s="2"/>
      <c r="L29092" s="2"/>
    </row>
    <row r="29093" spans="10:12">
      <c r="J29093" s="2"/>
      <c r="K29093" s="2"/>
      <c r="L29093" s="2"/>
    </row>
    <row r="29094" spans="10:12">
      <c r="J29094" s="2"/>
      <c r="K29094" s="2"/>
      <c r="L29094" s="2"/>
    </row>
    <row r="29095" spans="10:12">
      <c r="J29095" s="2"/>
      <c r="K29095" s="2"/>
      <c r="L29095" s="2"/>
    </row>
    <row r="29096" spans="10:12">
      <c r="J29096" s="2"/>
      <c r="K29096" s="2"/>
      <c r="L29096" s="2"/>
    </row>
    <row r="29097" spans="10:12">
      <c r="J29097" s="2"/>
      <c r="K29097" s="2"/>
      <c r="L29097" s="2"/>
    </row>
    <row r="29098" spans="10:12">
      <c r="J29098" s="2"/>
      <c r="K29098" s="2"/>
      <c r="L29098" s="2"/>
    </row>
    <row r="29099" spans="10:12">
      <c r="J29099" s="2"/>
      <c r="K29099" s="2"/>
      <c r="L29099" s="2"/>
    </row>
    <row r="29100" spans="10:12">
      <c r="J29100" s="2"/>
      <c r="K29100" s="2"/>
      <c r="L29100" s="2"/>
    </row>
    <row r="29101" spans="10:12">
      <c r="J29101" s="2"/>
      <c r="K29101" s="2"/>
      <c r="L29101" s="2"/>
    </row>
    <row r="29102" spans="10:12">
      <c r="J29102" s="2"/>
      <c r="K29102" s="2"/>
      <c r="L29102" s="2"/>
    </row>
    <row r="29103" spans="10:12">
      <c r="J29103" s="2"/>
      <c r="K29103" s="2"/>
      <c r="L29103" s="2"/>
    </row>
    <row r="29104" spans="10:12">
      <c r="J29104" s="2"/>
      <c r="K29104" s="2"/>
      <c r="L29104" s="2"/>
    </row>
    <row r="29105" spans="10:12">
      <c r="J29105" s="2"/>
      <c r="K29105" s="2"/>
      <c r="L29105" s="2"/>
    </row>
    <row r="29106" spans="10:12">
      <c r="J29106" s="2"/>
      <c r="K29106" s="2"/>
      <c r="L29106" s="2"/>
    </row>
    <row r="29107" spans="10:12">
      <c r="J29107" s="2"/>
      <c r="K29107" s="2"/>
      <c r="L29107" s="2"/>
    </row>
    <row r="29108" spans="10:12">
      <c r="J29108" s="2"/>
      <c r="K29108" s="2"/>
      <c r="L29108" s="2"/>
    </row>
    <row r="29109" spans="10:12">
      <c r="J29109" s="2"/>
      <c r="K29109" s="2"/>
      <c r="L29109" s="2"/>
    </row>
    <row r="29110" spans="10:12">
      <c r="J29110" s="2"/>
      <c r="K29110" s="2"/>
      <c r="L29110" s="2"/>
    </row>
    <row r="29111" spans="10:12">
      <c r="J29111" s="2"/>
      <c r="K29111" s="2"/>
      <c r="L29111" s="2"/>
    </row>
    <row r="29112" spans="10:12">
      <c r="J29112" s="2"/>
      <c r="K29112" s="2"/>
      <c r="L29112" s="2"/>
    </row>
    <row r="29113" spans="10:12">
      <c r="J29113" s="2"/>
      <c r="K29113" s="2"/>
      <c r="L29113" s="2"/>
    </row>
    <row r="29114" spans="10:12">
      <c r="J29114" s="2"/>
      <c r="K29114" s="2"/>
      <c r="L29114" s="2"/>
    </row>
    <row r="29115" spans="10:12">
      <c r="J29115" s="2"/>
      <c r="K29115" s="2"/>
      <c r="L29115" s="2"/>
    </row>
    <row r="29116" spans="10:12">
      <c r="J29116" s="2"/>
      <c r="K29116" s="2"/>
      <c r="L29116" s="2"/>
    </row>
    <row r="29117" spans="10:12">
      <c r="J29117" s="2"/>
      <c r="K29117" s="2"/>
      <c r="L29117" s="2"/>
    </row>
    <row r="29118" spans="10:12">
      <c r="J29118" s="2"/>
      <c r="K29118" s="2"/>
      <c r="L29118" s="2"/>
    </row>
    <row r="29119" spans="10:12">
      <c r="J29119" s="2"/>
      <c r="K29119" s="2"/>
      <c r="L29119" s="2"/>
    </row>
    <row r="29120" spans="10:12">
      <c r="J29120" s="2"/>
      <c r="K29120" s="2"/>
      <c r="L29120" s="2"/>
    </row>
    <row r="29121" spans="10:12">
      <c r="J29121" s="2"/>
      <c r="K29121" s="2"/>
      <c r="L29121" s="2"/>
    </row>
    <row r="29122" spans="10:12">
      <c r="J29122" s="2"/>
      <c r="K29122" s="2"/>
      <c r="L29122" s="2"/>
    </row>
    <row r="29123" spans="10:12">
      <c r="J29123" s="2"/>
      <c r="K29123" s="2"/>
      <c r="L29123" s="2"/>
    </row>
    <row r="29124" spans="10:12">
      <c r="J29124" s="2"/>
      <c r="K29124" s="2"/>
      <c r="L29124" s="2"/>
    </row>
    <row r="29125" spans="10:12">
      <c r="J29125" s="2"/>
      <c r="K29125" s="2"/>
      <c r="L29125" s="2"/>
    </row>
    <row r="29126" spans="10:12">
      <c r="J29126" s="2"/>
      <c r="K29126" s="2"/>
      <c r="L29126" s="2"/>
    </row>
    <row r="29127" spans="10:12">
      <c r="J29127" s="2"/>
      <c r="K29127" s="2"/>
      <c r="L29127" s="2"/>
    </row>
    <row r="29128" spans="10:12">
      <c r="J29128" s="2"/>
      <c r="K29128" s="2"/>
      <c r="L29128" s="2"/>
    </row>
    <row r="29129" spans="10:12">
      <c r="J29129" s="2"/>
      <c r="K29129" s="2"/>
      <c r="L29129" s="2"/>
    </row>
    <row r="29130" spans="10:12">
      <c r="J29130" s="2"/>
      <c r="K29130" s="2"/>
      <c r="L29130" s="2"/>
    </row>
    <row r="29131" spans="10:12">
      <c r="J29131" s="2"/>
      <c r="K29131" s="2"/>
      <c r="L29131" s="2"/>
    </row>
    <row r="29132" spans="10:12">
      <c r="J29132" s="2"/>
      <c r="K29132" s="2"/>
      <c r="L29132" s="2"/>
    </row>
    <row r="29133" spans="10:12">
      <c r="J29133" s="2"/>
      <c r="K29133" s="2"/>
      <c r="L29133" s="2"/>
    </row>
    <row r="29134" spans="10:12">
      <c r="J29134" s="2"/>
      <c r="K29134" s="2"/>
      <c r="L29134" s="2"/>
    </row>
    <row r="29135" spans="10:12">
      <c r="J29135" s="2"/>
      <c r="K29135" s="2"/>
      <c r="L29135" s="2"/>
    </row>
    <row r="29136" spans="10:12">
      <c r="J29136" s="2"/>
      <c r="K29136" s="2"/>
      <c r="L29136" s="2"/>
    </row>
    <row r="29137" spans="10:12">
      <c r="J29137" s="2"/>
      <c r="K29137" s="2"/>
      <c r="L29137" s="2"/>
    </row>
    <row r="29138" spans="10:12">
      <c r="J29138" s="2"/>
      <c r="K29138" s="2"/>
      <c r="L29138" s="2"/>
    </row>
    <row r="29139" spans="10:12">
      <c r="J29139" s="2"/>
      <c r="K29139" s="2"/>
      <c r="L29139" s="2"/>
    </row>
    <row r="29140" spans="10:12">
      <c r="J29140" s="2"/>
      <c r="K29140" s="2"/>
      <c r="L29140" s="2"/>
    </row>
    <row r="29141" spans="10:12">
      <c r="J29141" s="2"/>
      <c r="K29141" s="2"/>
      <c r="L29141" s="2"/>
    </row>
    <row r="29142" spans="10:12">
      <c r="J29142" s="2"/>
      <c r="K29142" s="2"/>
      <c r="L29142" s="2"/>
    </row>
    <row r="29143" spans="10:12">
      <c r="J29143" s="2"/>
      <c r="K29143" s="2"/>
      <c r="L29143" s="2"/>
    </row>
    <row r="29144" spans="10:12">
      <c r="J29144" s="2"/>
      <c r="K29144" s="2"/>
      <c r="L29144" s="2"/>
    </row>
    <row r="29145" spans="10:12">
      <c r="J29145" s="2"/>
      <c r="K29145" s="2"/>
      <c r="L29145" s="2"/>
    </row>
    <row r="29146" spans="10:12">
      <c r="J29146" s="2"/>
      <c r="K29146" s="2"/>
      <c r="L29146" s="2"/>
    </row>
    <row r="29147" spans="10:12">
      <c r="J29147" s="2"/>
      <c r="K29147" s="2"/>
      <c r="L29147" s="2"/>
    </row>
    <row r="29148" spans="10:12">
      <c r="J29148" s="2"/>
      <c r="K29148" s="2"/>
      <c r="L29148" s="2"/>
    </row>
    <row r="29149" spans="10:12">
      <c r="J29149" s="2"/>
      <c r="K29149" s="2"/>
      <c r="L29149" s="2"/>
    </row>
    <row r="29150" spans="10:12">
      <c r="J29150" s="2"/>
      <c r="K29150" s="2"/>
      <c r="L29150" s="2"/>
    </row>
    <row r="29151" spans="10:12">
      <c r="J29151" s="2"/>
      <c r="K29151" s="2"/>
      <c r="L29151" s="2"/>
    </row>
    <row r="29152" spans="10:12">
      <c r="J29152" s="2"/>
      <c r="K29152" s="2"/>
      <c r="L29152" s="2"/>
    </row>
    <row r="29153" spans="10:12">
      <c r="J29153" s="2"/>
      <c r="K29153" s="2"/>
      <c r="L29153" s="2"/>
    </row>
    <row r="29154" spans="10:12">
      <c r="J29154" s="2"/>
      <c r="K29154" s="2"/>
      <c r="L29154" s="2"/>
    </row>
    <row r="29155" spans="10:12">
      <c r="J29155" s="2"/>
      <c r="K29155" s="2"/>
      <c r="L29155" s="2"/>
    </row>
    <row r="29156" spans="10:12">
      <c r="J29156" s="2"/>
      <c r="K29156" s="2"/>
      <c r="L29156" s="2"/>
    </row>
    <row r="29157" spans="10:12">
      <c r="J29157" s="2"/>
      <c r="K29157" s="2"/>
      <c r="L29157" s="2"/>
    </row>
    <row r="29158" spans="10:12">
      <c r="J29158" s="2"/>
      <c r="K29158" s="2"/>
      <c r="L29158" s="2"/>
    </row>
    <row r="29159" spans="10:12">
      <c r="J29159" s="2"/>
      <c r="K29159" s="2"/>
      <c r="L29159" s="2"/>
    </row>
    <row r="29160" spans="10:12">
      <c r="J29160" s="2"/>
      <c r="K29160" s="2"/>
      <c r="L29160" s="2"/>
    </row>
    <row r="29161" spans="10:12">
      <c r="J29161" s="2"/>
      <c r="K29161" s="2"/>
      <c r="L29161" s="2"/>
    </row>
    <row r="29162" spans="10:12">
      <c r="J29162" s="2"/>
      <c r="K29162" s="2"/>
      <c r="L29162" s="2"/>
    </row>
    <row r="29163" spans="10:12">
      <c r="J29163" s="2"/>
      <c r="K29163" s="2"/>
      <c r="L29163" s="2"/>
    </row>
    <row r="29164" spans="10:12">
      <c r="J29164" s="2"/>
      <c r="K29164" s="2"/>
      <c r="L29164" s="2"/>
    </row>
    <row r="29165" spans="10:12">
      <c r="J29165" s="2"/>
      <c r="K29165" s="2"/>
      <c r="L29165" s="2"/>
    </row>
    <row r="29166" spans="10:12">
      <c r="J29166" s="2"/>
      <c r="K29166" s="2"/>
      <c r="L29166" s="2"/>
    </row>
    <row r="29167" spans="10:12">
      <c r="J29167" s="2"/>
      <c r="K29167" s="2"/>
      <c r="L29167" s="2"/>
    </row>
    <row r="29168" spans="10:12">
      <c r="J29168" s="2"/>
      <c r="K29168" s="2"/>
      <c r="L29168" s="2"/>
    </row>
    <row r="29169" spans="10:12">
      <c r="J29169" s="2"/>
      <c r="K29169" s="2"/>
      <c r="L29169" s="2"/>
    </row>
    <row r="29170" spans="10:12">
      <c r="J29170" s="2"/>
      <c r="K29170" s="2"/>
      <c r="L29170" s="2"/>
    </row>
    <row r="29171" spans="10:12">
      <c r="J29171" s="2"/>
      <c r="K29171" s="2"/>
      <c r="L29171" s="2"/>
    </row>
    <row r="29172" spans="10:12">
      <c r="J29172" s="2"/>
      <c r="K29172" s="2"/>
      <c r="L29172" s="2"/>
    </row>
    <row r="29173" spans="10:12">
      <c r="J29173" s="2"/>
      <c r="K29173" s="2"/>
      <c r="L29173" s="2"/>
    </row>
    <row r="29174" spans="10:12">
      <c r="J29174" s="2"/>
      <c r="K29174" s="2"/>
      <c r="L29174" s="2"/>
    </row>
    <row r="29175" spans="10:12">
      <c r="J29175" s="2"/>
      <c r="K29175" s="2"/>
      <c r="L29175" s="2"/>
    </row>
    <row r="29176" spans="10:12">
      <c r="J29176" s="2"/>
      <c r="K29176" s="2"/>
      <c r="L29176" s="2"/>
    </row>
    <row r="29177" spans="10:12">
      <c r="J29177" s="2"/>
      <c r="K29177" s="2"/>
      <c r="L29177" s="2"/>
    </row>
    <row r="29178" spans="10:12">
      <c r="J29178" s="2"/>
      <c r="K29178" s="2"/>
      <c r="L29178" s="2"/>
    </row>
    <row r="29179" spans="10:12">
      <c r="J29179" s="2"/>
      <c r="K29179" s="2"/>
      <c r="L29179" s="2"/>
    </row>
    <row r="29180" spans="10:12">
      <c r="J29180" s="2"/>
      <c r="K29180" s="2"/>
      <c r="L29180" s="2"/>
    </row>
    <row r="29181" spans="10:12">
      <c r="J29181" s="2"/>
      <c r="K29181" s="2"/>
      <c r="L29181" s="2"/>
    </row>
    <row r="29182" spans="10:12">
      <c r="J29182" s="2"/>
      <c r="K29182" s="2"/>
      <c r="L29182" s="2"/>
    </row>
    <row r="29183" spans="10:12">
      <c r="J29183" s="2"/>
      <c r="K29183" s="2"/>
      <c r="L29183" s="2"/>
    </row>
    <row r="29184" spans="10:12">
      <c r="J29184" s="2"/>
      <c r="K29184" s="2"/>
      <c r="L29184" s="2"/>
    </row>
    <row r="29185" spans="10:12">
      <c r="J29185" s="2"/>
      <c r="K29185" s="2"/>
      <c r="L29185" s="2"/>
    </row>
    <row r="29186" spans="10:12">
      <c r="J29186" s="2"/>
      <c r="K29186" s="2"/>
      <c r="L29186" s="2"/>
    </row>
    <row r="29187" spans="10:12">
      <c r="J29187" s="2"/>
      <c r="K29187" s="2"/>
      <c r="L29187" s="2"/>
    </row>
    <row r="29188" spans="10:12">
      <c r="J29188" s="2"/>
      <c r="K29188" s="2"/>
      <c r="L29188" s="2"/>
    </row>
    <row r="29189" spans="10:12">
      <c r="J29189" s="2"/>
      <c r="K29189" s="2"/>
      <c r="L29189" s="2"/>
    </row>
    <row r="29190" spans="10:12">
      <c r="J29190" s="2"/>
      <c r="K29190" s="2"/>
      <c r="L29190" s="2"/>
    </row>
    <row r="29191" spans="10:12">
      <c r="J29191" s="2"/>
      <c r="K29191" s="2"/>
      <c r="L29191" s="2"/>
    </row>
    <row r="29192" spans="10:12">
      <c r="J29192" s="2"/>
      <c r="K29192" s="2"/>
      <c r="L29192" s="2"/>
    </row>
    <row r="29193" spans="10:12">
      <c r="J29193" s="2"/>
      <c r="K29193" s="2"/>
      <c r="L29193" s="2"/>
    </row>
    <row r="29194" spans="10:12">
      <c r="J29194" s="2"/>
      <c r="K29194" s="2"/>
      <c r="L29194" s="2"/>
    </row>
    <row r="29195" spans="10:12">
      <c r="J29195" s="2"/>
      <c r="K29195" s="2"/>
      <c r="L29195" s="2"/>
    </row>
    <row r="29196" spans="10:12">
      <c r="J29196" s="2"/>
      <c r="K29196" s="2"/>
      <c r="L29196" s="2"/>
    </row>
    <row r="29197" spans="10:12">
      <c r="J29197" s="2"/>
      <c r="K29197" s="2"/>
      <c r="L29197" s="2"/>
    </row>
    <row r="29198" spans="10:12">
      <c r="J29198" s="2"/>
      <c r="K29198" s="2"/>
      <c r="L29198" s="2"/>
    </row>
    <row r="29199" spans="10:12">
      <c r="J29199" s="2"/>
      <c r="K29199" s="2"/>
      <c r="L29199" s="2"/>
    </row>
    <row r="29200" spans="10:12">
      <c r="J29200" s="2"/>
      <c r="K29200" s="2"/>
      <c r="L29200" s="2"/>
    </row>
    <row r="29201" spans="10:12">
      <c r="J29201" s="2"/>
      <c r="K29201" s="2"/>
      <c r="L29201" s="2"/>
    </row>
    <row r="29202" spans="10:12">
      <c r="J29202" s="2"/>
      <c r="K29202" s="2"/>
      <c r="L29202" s="2"/>
    </row>
    <row r="29203" spans="10:12">
      <c r="J29203" s="2"/>
      <c r="K29203" s="2"/>
      <c r="L29203" s="2"/>
    </row>
    <row r="29204" spans="10:12">
      <c r="J29204" s="2"/>
      <c r="K29204" s="2"/>
      <c r="L29204" s="2"/>
    </row>
    <row r="29205" spans="10:12">
      <c r="J29205" s="2"/>
      <c r="K29205" s="2"/>
      <c r="L29205" s="2"/>
    </row>
    <row r="29206" spans="10:12">
      <c r="J29206" s="2"/>
      <c r="K29206" s="2"/>
      <c r="L29206" s="2"/>
    </row>
    <row r="29207" spans="10:12">
      <c r="J29207" s="2"/>
      <c r="K29207" s="2"/>
      <c r="L29207" s="2"/>
    </row>
    <row r="29208" spans="10:12">
      <c r="J29208" s="2"/>
      <c r="K29208" s="2"/>
      <c r="L29208" s="2"/>
    </row>
    <row r="29209" spans="10:12">
      <c r="J29209" s="2"/>
      <c r="K29209" s="2"/>
      <c r="L29209" s="2"/>
    </row>
    <row r="29210" spans="10:12">
      <c r="J29210" s="2"/>
      <c r="K29210" s="2"/>
      <c r="L29210" s="2"/>
    </row>
    <row r="29211" spans="10:12">
      <c r="J29211" s="2"/>
      <c r="K29211" s="2"/>
      <c r="L29211" s="2"/>
    </row>
    <row r="29212" spans="10:12">
      <c r="J29212" s="2"/>
      <c r="K29212" s="2"/>
      <c r="L29212" s="2"/>
    </row>
    <row r="29213" spans="10:12">
      <c r="J29213" s="2"/>
      <c r="K29213" s="2"/>
      <c r="L29213" s="2"/>
    </row>
    <row r="29214" spans="10:12">
      <c r="J29214" s="2"/>
      <c r="K29214" s="2"/>
      <c r="L29214" s="2"/>
    </row>
    <row r="29215" spans="10:12">
      <c r="J29215" s="2"/>
      <c r="K29215" s="2"/>
      <c r="L29215" s="2"/>
    </row>
    <row r="29216" spans="10:12">
      <c r="J29216" s="2"/>
      <c r="K29216" s="2"/>
      <c r="L29216" s="2"/>
    </row>
    <row r="29217" spans="10:12">
      <c r="J29217" s="2"/>
      <c r="K29217" s="2"/>
      <c r="L29217" s="2"/>
    </row>
    <row r="29218" spans="10:12">
      <c r="J29218" s="2"/>
      <c r="K29218" s="2"/>
      <c r="L29218" s="2"/>
    </row>
    <row r="29219" spans="10:12">
      <c r="J29219" s="2"/>
      <c r="K29219" s="2"/>
      <c r="L29219" s="2"/>
    </row>
    <row r="29220" spans="10:12">
      <c r="J29220" s="2"/>
      <c r="K29220" s="2"/>
      <c r="L29220" s="2"/>
    </row>
    <row r="29221" spans="10:12">
      <c r="J29221" s="2"/>
      <c r="K29221" s="2"/>
      <c r="L29221" s="2"/>
    </row>
    <row r="29222" spans="10:12">
      <c r="J29222" s="2"/>
      <c r="K29222" s="2"/>
      <c r="L29222" s="2"/>
    </row>
    <row r="29223" spans="10:12">
      <c r="J29223" s="2"/>
      <c r="K29223" s="2"/>
      <c r="L29223" s="2"/>
    </row>
    <row r="29224" spans="10:12">
      <c r="J29224" s="2"/>
      <c r="K29224" s="2"/>
      <c r="L29224" s="2"/>
    </row>
    <row r="29225" spans="10:12">
      <c r="J29225" s="2"/>
      <c r="K29225" s="2"/>
      <c r="L29225" s="2"/>
    </row>
    <row r="29226" spans="10:12">
      <c r="J29226" s="2"/>
      <c r="K29226" s="2"/>
      <c r="L29226" s="2"/>
    </row>
    <row r="29227" spans="10:12">
      <c r="J29227" s="2"/>
      <c r="K29227" s="2"/>
      <c r="L29227" s="2"/>
    </row>
    <row r="29228" spans="10:12">
      <c r="J29228" s="2"/>
      <c r="K29228" s="2"/>
      <c r="L29228" s="2"/>
    </row>
    <row r="29229" spans="10:12">
      <c r="J29229" s="2"/>
      <c r="K29229" s="2"/>
      <c r="L29229" s="2"/>
    </row>
    <row r="29230" spans="10:12">
      <c r="J29230" s="2"/>
      <c r="K29230" s="2"/>
      <c r="L29230" s="2"/>
    </row>
    <row r="29231" spans="10:12">
      <c r="J29231" s="2"/>
      <c r="K29231" s="2"/>
      <c r="L29231" s="2"/>
    </row>
    <row r="29232" spans="10:12">
      <c r="J29232" s="2"/>
      <c r="K29232" s="2"/>
      <c r="L29232" s="2"/>
    </row>
    <row r="29233" spans="10:12">
      <c r="J29233" s="2"/>
      <c r="K29233" s="2"/>
      <c r="L29233" s="2"/>
    </row>
    <row r="29234" spans="10:12">
      <c r="J29234" s="2"/>
      <c r="K29234" s="2"/>
      <c r="L29234" s="2"/>
    </row>
    <row r="29235" spans="10:12">
      <c r="J29235" s="2"/>
      <c r="K29235" s="2"/>
      <c r="L29235" s="2"/>
    </row>
    <row r="29236" spans="10:12">
      <c r="J29236" s="2"/>
      <c r="K29236" s="2"/>
      <c r="L29236" s="2"/>
    </row>
    <row r="29237" spans="10:12">
      <c r="J29237" s="2"/>
      <c r="K29237" s="2"/>
      <c r="L29237" s="2"/>
    </row>
    <row r="29238" spans="10:12">
      <c r="J29238" s="2"/>
      <c r="K29238" s="2"/>
      <c r="L29238" s="2"/>
    </row>
    <row r="29239" spans="10:12">
      <c r="J29239" s="2"/>
      <c r="K29239" s="2"/>
      <c r="L29239" s="2"/>
    </row>
    <row r="29240" spans="10:12">
      <c r="J29240" s="2"/>
      <c r="K29240" s="2"/>
      <c r="L29240" s="2"/>
    </row>
    <row r="29241" spans="10:12">
      <c r="J29241" s="2"/>
      <c r="K29241" s="2"/>
      <c r="L29241" s="2"/>
    </row>
    <row r="29242" spans="10:12">
      <c r="J29242" s="2"/>
      <c r="K29242" s="2"/>
      <c r="L29242" s="2"/>
    </row>
    <row r="29243" spans="10:12">
      <c r="J29243" s="2"/>
      <c r="K29243" s="2"/>
      <c r="L29243" s="2"/>
    </row>
    <row r="29244" spans="10:12">
      <c r="J29244" s="2"/>
      <c r="K29244" s="2"/>
      <c r="L29244" s="2"/>
    </row>
    <row r="29245" spans="10:12">
      <c r="J29245" s="2"/>
      <c r="K29245" s="2"/>
      <c r="L29245" s="2"/>
    </row>
    <row r="29246" spans="10:12">
      <c r="J29246" s="2"/>
      <c r="K29246" s="2"/>
      <c r="L29246" s="2"/>
    </row>
    <row r="29247" spans="10:12">
      <c r="J29247" s="2"/>
      <c r="K29247" s="2"/>
      <c r="L29247" s="2"/>
    </row>
    <row r="29248" spans="10:12">
      <c r="J29248" s="2"/>
      <c r="K29248" s="2"/>
      <c r="L29248" s="2"/>
    </row>
    <row r="29249" spans="10:12">
      <c r="J29249" s="2"/>
      <c r="K29249" s="2"/>
      <c r="L29249" s="2"/>
    </row>
    <row r="29250" spans="10:12">
      <c r="J29250" s="2"/>
      <c r="K29250" s="2"/>
      <c r="L29250" s="2"/>
    </row>
    <row r="29251" spans="10:12">
      <c r="J29251" s="2"/>
      <c r="K29251" s="2"/>
      <c r="L29251" s="2"/>
    </row>
    <row r="29252" spans="10:12">
      <c r="J29252" s="2"/>
      <c r="K29252" s="2"/>
      <c r="L29252" s="2"/>
    </row>
    <row r="29253" spans="10:12">
      <c r="J29253" s="2"/>
      <c r="K29253" s="2"/>
      <c r="L29253" s="2"/>
    </row>
    <row r="29254" spans="10:12">
      <c r="J29254" s="2"/>
      <c r="K29254" s="2"/>
      <c r="L29254" s="2"/>
    </row>
    <row r="29255" spans="10:12">
      <c r="J29255" s="2"/>
      <c r="K29255" s="2"/>
      <c r="L29255" s="2"/>
    </row>
    <row r="29256" spans="10:12">
      <c r="J29256" s="2"/>
      <c r="K29256" s="2"/>
      <c r="L29256" s="2"/>
    </row>
    <row r="29257" spans="10:12">
      <c r="J29257" s="2"/>
      <c r="K29257" s="2"/>
      <c r="L29257" s="2"/>
    </row>
    <row r="29258" spans="10:12">
      <c r="J29258" s="2"/>
      <c r="K29258" s="2"/>
      <c r="L29258" s="2"/>
    </row>
    <row r="29259" spans="10:12">
      <c r="J29259" s="2"/>
      <c r="K29259" s="2"/>
      <c r="L29259" s="2"/>
    </row>
    <row r="29260" spans="10:12">
      <c r="J29260" s="2"/>
      <c r="K29260" s="2"/>
      <c r="L29260" s="2"/>
    </row>
    <row r="29261" spans="10:12">
      <c r="J29261" s="2"/>
      <c r="K29261" s="2"/>
      <c r="L29261" s="2"/>
    </row>
    <row r="29262" spans="10:12">
      <c r="J29262" s="2"/>
      <c r="K29262" s="2"/>
      <c r="L29262" s="2"/>
    </row>
    <row r="29263" spans="10:12">
      <c r="J29263" s="2"/>
      <c r="K29263" s="2"/>
      <c r="L29263" s="2"/>
    </row>
    <row r="29264" spans="10:12">
      <c r="J29264" s="2"/>
      <c r="K29264" s="2"/>
      <c r="L29264" s="2"/>
    </row>
    <row r="29265" spans="10:12">
      <c r="J29265" s="2"/>
      <c r="K29265" s="2"/>
      <c r="L29265" s="2"/>
    </row>
    <row r="29266" spans="10:12">
      <c r="J29266" s="2"/>
      <c r="K29266" s="2"/>
      <c r="L29266" s="2"/>
    </row>
    <row r="29267" spans="10:12">
      <c r="J29267" s="2"/>
      <c r="K29267" s="2"/>
      <c r="L29267" s="2"/>
    </row>
    <row r="29268" spans="10:12">
      <c r="J29268" s="2"/>
      <c r="K29268" s="2"/>
      <c r="L29268" s="2"/>
    </row>
    <row r="29269" spans="10:12">
      <c r="J29269" s="2"/>
      <c r="K29269" s="2"/>
      <c r="L29269" s="2"/>
    </row>
    <row r="29270" spans="10:12">
      <c r="J29270" s="2"/>
      <c r="K29270" s="2"/>
      <c r="L29270" s="2"/>
    </row>
    <row r="29271" spans="10:12">
      <c r="J29271" s="2"/>
      <c r="K29271" s="2"/>
      <c r="L29271" s="2"/>
    </row>
    <row r="29272" spans="10:12">
      <c r="J29272" s="2"/>
      <c r="K29272" s="2"/>
      <c r="L29272" s="2"/>
    </row>
    <row r="29273" spans="10:12">
      <c r="J29273" s="2"/>
      <c r="K29273" s="2"/>
      <c r="L29273" s="2"/>
    </row>
    <row r="29274" spans="10:12">
      <c r="J29274" s="2"/>
      <c r="K29274" s="2"/>
      <c r="L29274" s="2"/>
    </row>
    <row r="29275" spans="10:12">
      <c r="J29275" s="2"/>
      <c r="K29275" s="2"/>
      <c r="L29275" s="2"/>
    </row>
    <row r="29276" spans="10:12">
      <c r="J29276" s="2"/>
      <c r="K29276" s="2"/>
      <c r="L29276" s="2"/>
    </row>
    <row r="29277" spans="10:12">
      <c r="J29277" s="2"/>
      <c r="K29277" s="2"/>
      <c r="L29277" s="2"/>
    </row>
    <row r="29278" spans="10:12">
      <c r="J29278" s="2"/>
      <c r="K29278" s="2"/>
      <c r="L29278" s="2"/>
    </row>
    <row r="29279" spans="10:12">
      <c r="J29279" s="2"/>
      <c r="K29279" s="2"/>
      <c r="L29279" s="2"/>
    </row>
    <row r="29280" spans="10:12">
      <c r="J29280" s="2"/>
      <c r="K29280" s="2"/>
      <c r="L29280" s="2"/>
    </row>
    <row r="29281" spans="10:12">
      <c r="J29281" s="2"/>
      <c r="K29281" s="2"/>
      <c r="L29281" s="2"/>
    </row>
    <row r="29282" spans="10:12">
      <c r="J29282" s="2"/>
      <c r="K29282" s="2"/>
      <c r="L29282" s="2"/>
    </row>
    <row r="29283" spans="10:12">
      <c r="J29283" s="2"/>
      <c r="K29283" s="2"/>
      <c r="L29283" s="2"/>
    </row>
    <row r="29284" spans="10:12">
      <c r="J29284" s="2"/>
      <c r="K29284" s="2"/>
      <c r="L29284" s="2"/>
    </row>
    <row r="29285" spans="10:12">
      <c r="J29285" s="2"/>
      <c r="K29285" s="2"/>
      <c r="L29285" s="2"/>
    </row>
    <row r="29286" spans="10:12">
      <c r="J29286" s="2"/>
      <c r="K29286" s="2"/>
      <c r="L29286" s="2"/>
    </row>
    <row r="29287" spans="10:12">
      <c r="J29287" s="2"/>
      <c r="K29287" s="2"/>
      <c r="L29287" s="2"/>
    </row>
    <row r="29288" spans="10:12">
      <c r="J29288" s="2"/>
      <c r="K29288" s="2"/>
      <c r="L29288" s="2"/>
    </row>
    <row r="29289" spans="10:12">
      <c r="J29289" s="2"/>
      <c r="K29289" s="2"/>
      <c r="L29289" s="2"/>
    </row>
    <row r="29290" spans="10:12">
      <c r="J29290" s="2"/>
      <c r="K29290" s="2"/>
      <c r="L29290" s="2"/>
    </row>
    <row r="29291" spans="10:12">
      <c r="J29291" s="2"/>
      <c r="K29291" s="2"/>
      <c r="L29291" s="2"/>
    </row>
    <row r="29292" spans="10:12">
      <c r="J29292" s="2"/>
      <c r="K29292" s="2"/>
      <c r="L29292" s="2"/>
    </row>
    <row r="29293" spans="10:12">
      <c r="J29293" s="2"/>
      <c r="K29293" s="2"/>
      <c r="L29293" s="2"/>
    </row>
    <row r="29294" spans="10:12">
      <c r="J29294" s="2"/>
      <c r="K29294" s="2"/>
      <c r="L29294" s="2"/>
    </row>
    <row r="29295" spans="10:12">
      <c r="J29295" s="2"/>
      <c r="K29295" s="2"/>
      <c r="L29295" s="2"/>
    </row>
    <row r="29296" spans="10:12">
      <c r="J29296" s="2"/>
      <c r="K29296" s="2"/>
      <c r="L29296" s="2"/>
    </row>
    <row r="29297" spans="10:12">
      <c r="J29297" s="2"/>
      <c r="K29297" s="2"/>
      <c r="L29297" s="2"/>
    </row>
    <row r="29298" spans="10:12">
      <c r="J29298" s="2"/>
      <c r="K29298" s="2"/>
      <c r="L29298" s="2"/>
    </row>
    <row r="29299" spans="10:12">
      <c r="J29299" s="2"/>
      <c r="K29299" s="2"/>
      <c r="L29299" s="2"/>
    </row>
    <row r="29300" spans="10:12">
      <c r="J29300" s="2"/>
      <c r="K29300" s="2"/>
      <c r="L29300" s="2"/>
    </row>
    <row r="29301" spans="10:12">
      <c r="J29301" s="2"/>
      <c r="K29301" s="2"/>
      <c r="L29301" s="2"/>
    </row>
    <row r="29302" spans="10:12">
      <c r="J29302" s="2"/>
      <c r="K29302" s="2"/>
      <c r="L29302" s="2"/>
    </row>
    <row r="29303" spans="10:12">
      <c r="J29303" s="2"/>
      <c r="K29303" s="2"/>
      <c r="L29303" s="2"/>
    </row>
    <row r="29304" spans="10:12">
      <c r="J29304" s="2"/>
      <c r="K29304" s="2"/>
      <c r="L29304" s="2"/>
    </row>
    <row r="29305" spans="10:12">
      <c r="J29305" s="2"/>
      <c r="K29305" s="2"/>
      <c r="L29305" s="2"/>
    </row>
    <row r="29306" spans="10:12">
      <c r="J29306" s="2"/>
      <c r="K29306" s="2"/>
      <c r="L29306" s="2"/>
    </row>
    <row r="29307" spans="10:12">
      <c r="J29307" s="2"/>
      <c r="K29307" s="2"/>
      <c r="L29307" s="2"/>
    </row>
    <row r="29308" spans="10:12">
      <c r="J29308" s="2"/>
      <c r="K29308" s="2"/>
      <c r="L29308" s="2"/>
    </row>
    <row r="29309" spans="10:12">
      <c r="J29309" s="2"/>
      <c r="K29309" s="2"/>
      <c r="L29309" s="2"/>
    </row>
    <row r="29310" spans="10:12">
      <c r="J29310" s="2"/>
      <c r="K29310" s="2"/>
      <c r="L29310" s="2"/>
    </row>
    <row r="29311" spans="10:12">
      <c r="J29311" s="2"/>
      <c r="K29311" s="2"/>
      <c r="L29311" s="2"/>
    </row>
    <row r="29312" spans="10:12">
      <c r="J29312" s="2"/>
      <c r="K29312" s="2"/>
      <c r="L29312" s="2"/>
    </row>
    <row r="29313" spans="10:12">
      <c r="J29313" s="2"/>
      <c r="K29313" s="2"/>
      <c r="L29313" s="2"/>
    </row>
    <row r="29314" spans="10:12">
      <c r="J29314" s="2"/>
      <c r="K29314" s="2"/>
      <c r="L29314" s="2"/>
    </row>
    <row r="29315" spans="10:12">
      <c r="J29315" s="2"/>
      <c r="K29315" s="2"/>
      <c r="L29315" s="2"/>
    </row>
    <row r="29316" spans="10:12">
      <c r="J29316" s="2"/>
      <c r="K29316" s="2"/>
      <c r="L29316" s="2"/>
    </row>
    <row r="29317" spans="10:12">
      <c r="J29317" s="2"/>
      <c r="K29317" s="2"/>
      <c r="L29317" s="2"/>
    </row>
    <row r="29318" spans="10:12">
      <c r="J29318" s="2"/>
      <c r="K29318" s="2"/>
      <c r="L29318" s="2"/>
    </row>
    <row r="29319" spans="10:12">
      <c r="J29319" s="2"/>
      <c r="K29319" s="2"/>
      <c r="L29319" s="2"/>
    </row>
    <row r="29320" spans="10:12">
      <c r="J29320" s="2"/>
      <c r="K29320" s="2"/>
      <c r="L29320" s="2"/>
    </row>
    <row r="29321" spans="10:12">
      <c r="J29321" s="2"/>
      <c r="K29321" s="2"/>
      <c r="L29321" s="2"/>
    </row>
    <row r="29322" spans="10:12">
      <c r="J29322" s="2"/>
      <c r="K29322" s="2"/>
      <c r="L29322" s="2"/>
    </row>
    <row r="29323" spans="10:12">
      <c r="J29323" s="2"/>
      <c r="K29323" s="2"/>
      <c r="L29323" s="2"/>
    </row>
    <row r="29324" spans="10:12">
      <c r="J29324" s="2"/>
      <c r="K29324" s="2"/>
      <c r="L29324" s="2"/>
    </row>
    <row r="29325" spans="10:12">
      <c r="J29325" s="2"/>
      <c r="K29325" s="2"/>
      <c r="L29325" s="2"/>
    </row>
    <row r="29326" spans="10:12">
      <c r="J29326" s="2"/>
      <c r="K29326" s="2"/>
      <c r="L29326" s="2"/>
    </row>
    <row r="29327" spans="10:12">
      <c r="J29327" s="2"/>
      <c r="K29327" s="2"/>
      <c r="L29327" s="2"/>
    </row>
    <row r="29328" spans="10:12">
      <c r="J29328" s="2"/>
      <c r="K29328" s="2"/>
      <c r="L29328" s="2"/>
    </row>
    <row r="29329" spans="10:12">
      <c r="J29329" s="2"/>
      <c r="K29329" s="2"/>
      <c r="L29329" s="2"/>
    </row>
    <row r="29330" spans="10:12">
      <c r="J29330" s="2"/>
      <c r="K29330" s="2"/>
      <c r="L29330" s="2"/>
    </row>
    <row r="29331" spans="10:12">
      <c r="J29331" s="2"/>
      <c r="K29331" s="2"/>
      <c r="L29331" s="2"/>
    </row>
    <row r="29332" spans="10:12">
      <c r="J29332" s="2"/>
      <c r="K29332" s="2"/>
      <c r="L29332" s="2"/>
    </row>
    <row r="29333" spans="10:12">
      <c r="J29333" s="2"/>
      <c r="K29333" s="2"/>
      <c r="L29333" s="2"/>
    </row>
    <row r="29334" spans="10:12">
      <c r="J29334" s="2"/>
      <c r="K29334" s="2"/>
      <c r="L29334" s="2"/>
    </row>
    <row r="29335" spans="10:12">
      <c r="J29335" s="2"/>
      <c r="K29335" s="2"/>
      <c r="L29335" s="2"/>
    </row>
    <row r="29336" spans="10:12">
      <c r="J29336" s="2"/>
      <c r="K29336" s="2"/>
      <c r="L29336" s="2"/>
    </row>
    <row r="29337" spans="10:12">
      <c r="J29337" s="2"/>
      <c r="K29337" s="2"/>
      <c r="L29337" s="2"/>
    </row>
    <row r="29338" spans="10:12">
      <c r="J29338" s="2"/>
      <c r="K29338" s="2"/>
      <c r="L29338" s="2"/>
    </row>
    <row r="29339" spans="10:12">
      <c r="J29339" s="2"/>
      <c r="K29339" s="2"/>
      <c r="L29339" s="2"/>
    </row>
    <row r="29340" spans="10:12">
      <c r="J29340" s="2"/>
      <c r="K29340" s="2"/>
      <c r="L29340" s="2"/>
    </row>
    <row r="29341" spans="10:12">
      <c r="J29341" s="2"/>
      <c r="K29341" s="2"/>
      <c r="L29341" s="2"/>
    </row>
    <row r="29342" spans="10:12">
      <c r="J29342" s="2"/>
      <c r="K29342" s="2"/>
      <c r="L29342" s="2"/>
    </row>
    <row r="29343" spans="10:12">
      <c r="J29343" s="2"/>
      <c r="K29343" s="2"/>
      <c r="L29343" s="2"/>
    </row>
    <row r="29344" spans="10:12">
      <c r="J29344" s="2"/>
      <c r="K29344" s="2"/>
      <c r="L29344" s="2"/>
    </row>
    <row r="29345" spans="10:12">
      <c r="J29345" s="2"/>
      <c r="K29345" s="2"/>
      <c r="L29345" s="2"/>
    </row>
    <row r="29346" spans="10:12">
      <c r="J29346" s="2"/>
      <c r="K29346" s="2"/>
      <c r="L29346" s="2"/>
    </row>
    <row r="29347" spans="10:12">
      <c r="J29347" s="2"/>
      <c r="K29347" s="2"/>
      <c r="L29347" s="2"/>
    </row>
    <row r="29348" spans="10:12">
      <c r="J29348" s="2"/>
      <c r="K29348" s="2"/>
      <c r="L29348" s="2"/>
    </row>
    <row r="29349" spans="10:12">
      <c r="J29349" s="2"/>
      <c r="K29349" s="2"/>
      <c r="L29349" s="2"/>
    </row>
    <row r="29350" spans="10:12">
      <c r="J29350" s="2"/>
      <c r="K29350" s="2"/>
      <c r="L29350" s="2"/>
    </row>
    <row r="29351" spans="10:12">
      <c r="J29351" s="2"/>
      <c r="K29351" s="2"/>
      <c r="L29351" s="2"/>
    </row>
    <row r="29352" spans="10:12">
      <c r="J29352" s="2"/>
      <c r="K29352" s="2"/>
      <c r="L29352" s="2"/>
    </row>
    <row r="29353" spans="10:12">
      <c r="J29353" s="2"/>
      <c r="K29353" s="2"/>
      <c r="L29353" s="2"/>
    </row>
    <row r="29354" spans="10:12">
      <c r="J29354" s="2"/>
      <c r="K29354" s="2"/>
      <c r="L29354" s="2"/>
    </row>
    <row r="29355" spans="10:12">
      <c r="J29355" s="2"/>
      <c r="K29355" s="2"/>
      <c r="L29355" s="2"/>
    </row>
    <row r="29356" spans="10:12">
      <c r="J29356" s="2"/>
      <c r="K29356" s="2"/>
      <c r="L29356" s="2"/>
    </row>
    <row r="29357" spans="10:12">
      <c r="J29357" s="2"/>
      <c r="K29357" s="2"/>
      <c r="L29357" s="2"/>
    </row>
    <row r="29358" spans="10:12">
      <c r="J29358" s="2"/>
      <c r="K29358" s="2"/>
      <c r="L29358" s="2"/>
    </row>
    <row r="29359" spans="10:12">
      <c r="J29359" s="2"/>
      <c r="K29359" s="2"/>
      <c r="L29359" s="2"/>
    </row>
    <row r="29360" spans="10:12">
      <c r="J29360" s="2"/>
      <c r="K29360" s="2"/>
      <c r="L29360" s="2"/>
    </row>
    <row r="29361" spans="10:12">
      <c r="J29361" s="2"/>
      <c r="K29361" s="2"/>
      <c r="L29361" s="2"/>
    </row>
    <row r="29362" spans="10:12">
      <c r="J29362" s="2"/>
      <c r="K29362" s="2"/>
      <c r="L29362" s="2"/>
    </row>
    <row r="29363" spans="10:12">
      <c r="J29363" s="2"/>
      <c r="K29363" s="2"/>
      <c r="L29363" s="2"/>
    </row>
    <row r="29364" spans="10:12">
      <c r="J29364" s="2"/>
      <c r="K29364" s="2"/>
      <c r="L29364" s="2"/>
    </row>
    <row r="29365" spans="10:12">
      <c r="J29365" s="2"/>
      <c r="K29365" s="2"/>
      <c r="L29365" s="2"/>
    </row>
    <row r="29366" spans="10:12">
      <c r="J29366" s="2"/>
      <c r="K29366" s="2"/>
      <c r="L29366" s="2"/>
    </row>
    <row r="29367" spans="10:12">
      <c r="J29367" s="2"/>
      <c r="K29367" s="2"/>
      <c r="L29367" s="2"/>
    </row>
    <row r="29368" spans="10:12">
      <c r="J29368" s="2"/>
      <c r="K29368" s="2"/>
      <c r="L29368" s="2"/>
    </row>
    <row r="29369" spans="10:12">
      <c r="J29369" s="2"/>
      <c r="K29369" s="2"/>
      <c r="L29369" s="2"/>
    </row>
    <row r="29370" spans="10:12">
      <c r="J29370" s="2"/>
      <c r="K29370" s="2"/>
      <c r="L29370" s="2"/>
    </row>
    <row r="29371" spans="10:12">
      <c r="J29371" s="2"/>
      <c r="K29371" s="2"/>
      <c r="L29371" s="2"/>
    </row>
    <row r="29372" spans="10:12">
      <c r="J29372" s="2"/>
      <c r="K29372" s="2"/>
      <c r="L29372" s="2"/>
    </row>
    <row r="29373" spans="10:12">
      <c r="J29373" s="2"/>
      <c r="K29373" s="2"/>
      <c r="L29373" s="2"/>
    </row>
    <row r="29374" spans="10:12">
      <c r="J29374" s="2"/>
      <c r="K29374" s="2"/>
      <c r="L29374" s="2"/>
    </row>
    <row r="29375" spans="10:12">
      <c r="J29375" s="2"/>
      <c r="K29375" s="2"/>
      <c r="L29375" s="2"/>
    </row>
    <row r="29376" spans="10:12">
      <c r="J29376" s="2"/>
      <c r="K29376" s="2"/>
      <c r="L29376" s="2"/>
    </row>
    <row r="29377" spans="10:12">
      <c r="J29377" s="2"/>
      <c r="K29377" s="2"/>
      <c r="L29377" s="2"/>
    </row>
    <row r="29378" spans="10:12">
      <c r="J29378" s="2"/>
      <c r="K29378" s="2"/>
      <c r="L29378" s="2"/>
    </row>
    <row r="29379" spans="10:12">
      <c r="J29379" s="2"/>
      <c r="K29379" s="2"/>
      <c r="L29379" s="2"/>
    </row>
    <row r="29380" spans="10:12">
      <c r="J29380" s="2"/>
      <c r="K29380" s="2"/>
      <c r="L29380" s="2"/>
    </row>
    <row r="29381" spans="10:12">
      <c r="J29381" s="2"/>
      <c r="K29381" s="2"/>
      <c r="L29381" s="2"/>
    </row>
    <row r="29382" spans="10:12">
      <c r="J29382" s="2"/>
      <c r="K29382" s="2"/>
      <c r="L29382" s="2"/>
    </row>
    <row r="29383" spans="10:12">
      <c r="J29383" s="2"/>
      <c r="K29383" s="2"/>
      <c r="L29383" s="2"/>
    </row>
    <row r="29384" spans="10:12">
      <c r="J29384" s="2"/>
      <c r="K29384" s="2"/>
      <c r="L29384" s="2"/>
    </row>
    <row r="29385" spans="10:12">
      <c r="J29385" s="2"/>
      <c r="K29385" s="2"/>
      <c r="L29385" s="2"/>
    </row>
    <row r="29386" spans="10:12">
      <c r="J29386" s="2"/>
      <c r="K29386" s="2"/>
      <c r="L29386" s="2"/>
    </row>
    <row r="29387" spans="10:12">
      <c r="J29387" s="2"/>
      <c r="K29387" s="2"/>
      <c r="L29387" s="2"/>
    </row>
    <row r="29388" spans="10:12">
      <c r="J29388" s="2"/>
      <c r="K29388" s="2"/>
      <c r="L29388" s="2"/>
    </row>
    <row r="29389" spans="10:12">
      <c r="J29389" s="2"/>
      <c r="K29389" s="2"/>
      <c r="L29389" s="2"/>
    </row>
    <row r="29390" spans="10:12">
      <c r="J29390" s="2"/>
      <c r="K29390" s="2"/>
      <c r="L29390" s="2"/>
    </row>
    <row r="29391" spans="10:12">
      <c r="J29391" s="2"/>
      <c r="K29391" s="2"/>
      <c r="L29391" s="2"/>
    </row>
    <row r="29392" spans="10:12">
      <c r="J29392" s="2"/>
      <c r="K29392" s="2"/>
      <c r="L29392" s="2"/>
    </row>
    <row r="29393" spans="10:12">
      <c r="J29393" s="2"/>
      <c r="K29393" s="2"/>
      <c r="L29393" s="2"/>
    </row>
    <row r="29394" spans="10:12">
      <c r="J29394" s="2"/>
      <c r="K29394" s="2"/>
      <c r="L29394" s="2"/>
    </row>
    <row r="29395" spans="10:12">
      <c r="J29395" s="2"/>
      <c r="K29395" s="2"/>
      <c r="L29395" s="2"/>
    </row>
    <row r="29396" spans="10:12">
      <c r="J29396" s="2"/>
      <c r="K29396" s="2"/>
      <c r="L29396" s="2"/>
    </row>
    <row r="29397" spans="10:12">
      <c r="J29397" s="2"/>
      <c r="K29397" s="2"/>
      <c r="L29397" s="2"/>
    </row>
    <row r="29398" spans="10:12">
      <c r="J29398" s="2"/>
      <c r="K29398" s="2"/>
      <c r="L29398" s="2"/>
    </row>
    <row r="29399" spans="10:12">
      <c r="J29399" s="2"/>
      <c r="K29399" s="2"/>
      <c r="L29399" s="2"/>
    </row>
    <row r="29400" spans="10:12">
      <c r="J29400" s="2"/>
      <c r="K29400" s="2"/>
      <c r="L29400" s="2"/>
    </row>
    <row r="29401" spans="10:12">
      <c r="J29401" s="2"/>
      <c r="K29401" s="2"/>
      <c r="L29401" s="2"/>
    </row>
    <row r="29402" spans="10:12">
      <c r="J29402" s="2"/>
      <c r="K29402" s="2"/>
      <c r="L29402" s="2"/>
    </row>
    <row r="29403" spans="10:12">
      <c r="J29403" s="2"/>
      <c r="K29403" s="2"/>
      <c r="L29403" s="2"/>
    </row>
    <row r="29404" spans="10:12">
      <c r="J29404" s="2"/>
      <c r="K29404" s="2"/>
      <c r="L29404" s="2"/>
    </row>
    <row r="29405" spans="10:12">
      <c r="J29405" s="2"/>
      <c r="K29405" s="2"/>
      <c r="L29405" s="2"/>
    </row>
    <row r="29406" spans="10:12">
      <c r="J29406" s="2"/>
      <c r="K29406" s="2"/>
      <c r="L29406" s="2"/>
    </row>
    <row r="29407" spans="10:12">
      <c r="J29407" s="2"/>
      <c r="K29407" s="2"/>
      <c r="L29407" s="2"/>
    </row>
    <row r="29408" spans="10:12">
      <c r="J29408" s="2"/>
      <c r="K29408" s="2"/>
      <c r="L29408" s="2"/>
    </row>
    <row r="29409" spans="10:12">
      <c r="J29409" s="2"/>
      <c r="K29409" s="2"/>
      <c r="L29409" s="2"/>
    </row>
    <row r="29410" spans="10:12">
      <c r="J29410" s="2"/>
      <c r="K29410" s="2"/>
      <c r="L29410" s="2"/>
    </row>
    <row r="29411" spans="10:12">
      <c r="J29411" s="2"/>
      <c r="K29411" s="2"/>
      <c r="L29411" s="2"/>
    </row>
    <row r="29412" spans="10:12">
      <c r="J29412" s="2"/>
      <c r="K29412" s="2"/>
      <c r="L29412" s="2"/>
    </row>
    <row r="29413" spans="10:12">
      <c r="J29413" s="2"/>
      <c r="K29413" s="2"/>
      <c r="L29413" s="2"/>
    </row>
    <row r="29414" spans="10:12">
      <c r="J29414" s="2"/>
      <c r="K29414" s="2"/>
      <c r="L29414" s="2"/>
    </row>
    <row r="29415" spans="10:12">
      <c r="J29415" s="2"/>
      <c r="K29415" s="2"/>
      <c r="L29415" s="2"/>
    </row>
    <row r="29416" spans="10:12">
      <c r="J29416" s="2"/>
      <c r="K29416" s="2"/>
      <c r="L29416" s="2"/>
    </row>
    <row r="29417" spans="10:12">
      <c r="J29417" s="2"/>
      <c r="K29417" s="2"/>
      <c r="L29417" s="2"/>
    </row>
    <row r="29418" spans="10:12">
      <c r="J29418" s="2"/>
      <c r="K29418" s="2"/>
      <c r="L29418" s="2"/>
    </row>
    <row r="29419" spans="10:12">
      <c r="J29419" s="2"/>
      <c r="K29419" s="2"/>
      <c r="L29419" s="2"/>
    </row>
    <row r="29420" spans="10:12">
      <c r="J29420" s="2"/>
      <c r="K29420" s="2"/>
      <c r="L29420" s="2"/>
    </row>
    <row r="29421" spans="10:12">
      <c r="J29421" s="2"/>
      <c r="K29421" s="2"/>
      <c r="L29421" s="2"/>
    </row>
    <row r="29422" spans="10:12">
      <c r="J29422" s="2"/>
      <c r="K29422" s="2"/>
      <c r="L29422" s="2"/>
    </row>
    <row r="29423" spans="10:12">
      <c r="J29423" s="2"/>
      <c r="K29423" s="2"/>
      <c r="L29423" s="2"/>
    </row>
    <row r="29424" spans="10:12">
      <c r="J29424" s="2"/>
      <c r="K29424" s="2"/>
      <c r="L29424" s="2"/>
    </row>
    <row r="29425" spans="10:12">
      <c r="J29425" s="2"/>
      <c r="K29425" s="2"/>
      <c r="L29425" s="2"/>
    </row>
    <row r="29426" spans="10:12">
      <c r="J29426" s="2"/>
      <c r="K29426" s="2"/>
      <c r="L29426" s="2"/>
    </row>
    <row r="29427" spans="10:12">
      <c r="J29427" s="2"/>
      <c r="K29427" s="2"/>
      <c r="L29427" s="2"/>
    </row>
    <row r="29428" spans="10:12">
      <c r="J29428" s="2"/>
      <c r="K29428" s="2"/>
      <c r="L29428" s="2"/>
    </row>
    <row r="29429" spans="10:12">
      <c r="J29429" s="2"/>
      <c r="K29429" s="2"/>
      <c r="L29429" s="2"/>
    </row>
    <row r="29430" spans="10:12">
      <c r="J29430" s="2"/>
      <c r="K29430" s="2"/>
      <c r="L29430" s="2"/>
    </row>
    <row r="29431" spans="10:12">
      <c r="J29431" s="2"/>
      <c r="K29431" s="2"/>
      <c r="L29431" s="2"/>
    </row>
    <row r="29432" spans="10:12">
      <c r="J29432" s="2"/>
      <c r="K29432" s="2"/>
      <c r="L29432" s="2"/>
    </row>
    <row r="29433" spans="10:12">
      <c r="J29433" s="2"/>
      <c r="K29433" s="2"/>
      <c r="L29433" s="2"/>
    </row>
    <row r="29434" spans="10:12">
      <c r="J29434" s="2"/>
      <c r="K29434" s="2"/>
      <c r="L29434" s="2"/>
    </row>
    <row r="29435" spans="10:12">
      <c r="J29435" s="2"/>
      <c r="K29435" s="2"/>
      <c r="L29435" s="2"/>
    </row>
    <row r="29436" spans="10:12">
      <c r="J29436" s="2"/>
      <c r="K29436" s="2"/>
      <c r="L29436" s="2"/>
    </row>
    <row r="29437" spans="10:12">
      <c r="J29437" s="2"/>
      <c r="K29437" s="2"/>
      <c r="L29437" s="2"/>
    </row>
    <row r="29438" spans="10:12">
      <c r="J29438" s="2"/>
      <c r="K29438" s="2"/>
      <c r="L29438" s="2"/>
    </row>
    <row r="29439" spans="10:12">
      <c r="J29439" s="2"/>
      <c r="K29439" s="2"/>
      <c r="L29439" s="2"/>
    </row>
    <row r="29440" spans="10:12">
      <c r="J29440" s="2"/>
      <c r="K29440" s="2"/>
      <c r="L29440" s="2"/>
    </row>
    <row r="29441" spans="10:12">
      <c r="J29441" s="2"/>
      <c r="K29441" s="2"/>
      <c r="L29441" s="2"/>
    </row>
    <row r="29442" spans="10:12">
      <c r="J29442" s="2"/>
      <c r="K29442" s="2"/>
      <c r="L29442" s="2"/>
    </row>
    <row r="29443" spans="10:12">
      <c r="J29443" s="2"/>
      <c r="K29443" s="2"/>
      <c r="L29443" s="2"/>
    </row>
    <row r="29444" spans="10:12">
      <c r="J29444" s="2"/>
      <c r="K29444" s="2"/>
      <c r="L29444" s="2"/>
    </row>
    <row r="29445" spans="10:12">
      <c r="J29445" s="2"/>
      <c r="K29445" s="2"/>
      <c r="L29445" s="2"/>
    </row>
    <row r="29446" spans="10:12">
      <c r="J29446" s="2"/>
      <c r="K29446" s="2"/>
      <c r="L29446" s="2"/>
    </row>
    <row r="29447" spans="10:12">
      <c r="J29447" s="2"/>
      <c r="K29447" s="2"/>
      <c r="L29447" s="2"/>
    </row>
    <row r="29448" spans="10:12">
      <c r="J29448" s="2"/>
      <c r="K29448" s="2"/>
      <c r="L29448" s="2"/>
    </row>
    <row r="29449" spans="10:12">
      <c r="J29449" s="2"/>
      <c r="K29449" s="2"/>
      <c r="L29449" s="2"/>
    </row>
    <row r="29450" spans="10:12">
      <c r="J29450" s="2"/>
      <c r="K29450" s="2"/>
      <c r="L29450" s="2"/>
    </row>
    <row r="29451" spans="10:12">
      <c r="J29451" s="2"/>
      <c r="K29451" s="2"/>
      <c r="L29451" s="2"/>
    </row>
    <row r="29452" spans="10:12">
      <c r="J29452" s="2"/>
      <c r="K29452" s="2"/>
      <c r="L29452" s="2"/>
    </row>
    <row r="29453" spans="10:12">
      <c r="J29453" s="2"/>
      <c r="K29453" s="2"/>
      <c r="L29453" s="2"/>
    </row>
    <row r="29454" spans="10:12">
      <c r="J29454" s="2"/>
      <c r="K29454" s="2"/>
      <c r="L29454" s="2"/>
    </row>
    <row r="29455" spans="10:12">
      <c r="J29455" s="2"/>
      <c r="K29455" s="2"/>
      <c r="L29455" s="2"/>
    </row>
    <row r="29456" spans="10:12">
      <c r="J29456" s="2"/>
      <c r="K29456" s="2"/>
      <c r="L29456" s="2"/>
    </row>
    <row r="29457" spans="10:12">
      <c r="J29457" s="2"/>
      <c r="K29457" s="2"/>
      <c r="L29457" s="2"/>
    </row>
    <row r="29458" spans="10:12">
      <c r="J29458" s="2"/>
      <c r="K29458" s="2"/>
      <c r="L29458" s="2"/>
    </row>
    <row r="29459" spans="10:12">
      <c r="J29459" s="2"/>
      <c r="K29459" s="2"/>
      <c r="L29459" s="2"/>
    </row>
    <row r="29460" spans="10:12">
      <c r="J29460" s="2"/>
      <c r="K29460" s="2"/>
      <c r="L29460" s="2"/>
    </row>
    <row r="29461" spans="10:12">
      <c r="J29461" s="2"/>
      <c r="K29461" s="2"/>
      <c r="L29461" s="2"/>
    </row>
    <row r="29462" spans="10:12">
      <c r="J29462" s="2"/>
      <c r="K29462" s="2"/>
      <c r="L29462" s="2"/>
    </row>
    <row r="29463" spans="10:12">
      <c r="J29463" s="2"/>
      <c r="K29463" s="2"/>
      <c r="L29463" s="2"/>
    </row>
    <row r="29464" spans="10:12">
      <c r="J29464" s="2"/>
      <c r="K29464" s="2"/>
      <c r="L29464" s="2"/>
    </row>
    <row r="29465" spans="10:12">
      <c r="J29465" s="2"/>
      <c r="K29465" s="2"/>
      <c r="L29465" s="2"/>
    </row>
    <row r="29466" spans="10:12">
      <c r="J29466" s="2"/>
      <c r="K29466" s="2"/>
      <c r="L29466" s="2"/>
    </row>
    <row r="29467" spans="10:12">
      <c r="J29467" s="2"/>
      <c r="K29467" s="2"/>
      <c r="L29467" s="2"/>
    </row>
    <row r="29468" spans="10:12">
      <c r="J29468" s="2"/>
      <c r="K29468" s="2"/>
      <c r="L29468" s="2"/>
    </row>
    <row r="29469" spans="10:12">
      <c r="J29469" s="2"/>
      <c r="K29469" s="2"/>
      <c r="L29469" s="2"/>
    </row>
    <row r="29470" spans="10:12">
      <c r="J29470" s="2"/>
      <c r="K29470" s="2"/>
      <c r="L29470" s="2"/>
    </row>
    <row r="29471" spans="10:12">
      <c r="J29471" s="2"/>
      <c r="K29471" s="2"/>
      <c r="L29471" s="2"/>
    </row>
    <row r="29472" spans="10:12">
      <c r="J29472" s="2"/>
      <c r="K29472" s="2"/>
      <c r="L29472" s="2"/>
    </row>
    <row r="29473" spans="10:12">
      <c r="J29473" s="2"/>
      <c r="K29473" s="2"/>
      <c r="L29473" s="2"/>
    </row>
    <row r="29474" spans="10:12">
      <c r="J29474" s="2"/>
      <c r="K29474" s="2"/>
      <c r="L29474" s="2"/>
    </row>
    <row r="29475" spans="10:12">
      <c r="J29475" s="2"/>
      <c r="K29475" s="2"/>
      <c r="L29475" s="2"/>
    </row>
    <row r="29476" spans="10:12">
      <c r="J29476" s="2"/>
      <c r="K29476" s="2"/>
      <c r="L29476" s="2"/>
    </row>
    <row r="29477" spans="10:12">
      <c r="J29477" s="2"/>
      <c r="K29477" s="2"/>
      <c r="L29477" s="2"/>
    </row>
    <row r="29478" spans="10:12">
      <c r="J29478" s="2"/>
      <c r="K29478" s="2"/>
      <c r="L29478" s="2"/>
    </row>
    <row r="29479" spans="10:12">
      <c r="J29479" s="2"/>
      <c r="K29479" s="2"/>
      <c r="L29479" s="2"/>
    </row>
    <row r="29480" spans="10:12">
      <c r="J29480" s="2"/>
      <c r="K29480" s="2"/>
      <c r="L29480" s="2"/>
    </row>
    <row r="29481" spans="10:12">
      <c r="J29481" s="2"/>
      <c r="K29481" s="2"/>
      <c r="L29481" s="2"/>
    </row>
    <row r="29482" spans="10:12">
      <c r="J29482" s="2"/>
      <c r="K29482" s="2"/>
      <c r="L29482" s="2"/>
    </row>
    <row r="29483" spans="10:12">
      <c r="J29483" s="2"/>
      <c r="K29483" s="2"/>
      <c r="L29483" s="2"/>
    </row>
    <row r="29484" spans="10:12">
      <c r="J29484" s="2"/>
      <c r="K29484" s="2"/>
      <c r="L29484" s="2"/>
    </row>
    <row r="29485" spans="10:12">
      <c r="J29485" s="2"/>
      <c r="K29485" s="2"/>
      <c r="L29485" s="2"/>
    </row>
    <row r="29486" spans="10:12">
      <c r="J29486" s="2"/>
      <c r="K29486" s="2"/>
      <c r="L29486" s="2"/>
    </row>
    <row r="29487" spans="10:12">
      <c r="J29487" s="2"/>
      <c r="K29487" s="2"/>
      <c r="L29487" s="2"/>
    </row>
    <row r="29488" spans="10:12">
      <c r="J29488" s="2"/>
      <c r="K29488" s="2"/>
      <c r="L29488" s="2"/>
    </row>
    <row r="29489" spans="10:12">
      <c r="J29489" s="2"/>
      <c r="K29489" s="2"/>
      <c r="L29489" s="2"/>
    </row>
    <row r="29490" spans="10:12">
      <c r="J29490" s="2"/>
      <c r="K29490" s="2"/>
      <c r="L29490" s="2"/>
    </row>
    <row r="29491" spans="10:12">
      <c r="J29491" s="2"/>
      <c r="K29491" s="2"/>
      <c r="L29491" s="2"/>
    </row>
    <row r="29492" spans="10:12">
      <c r="J29492" s="2"/>
      <c r="K29492" s="2"/>
      <c r="L29492" s="2"/>
    </row>
    <row r="29493" spans="10:12">
      <c r="J29493" s="2"/>
      <c r="K29493" s="2"/>
      <c r="L29493" s="2"/>
    </row>
    <row r="29494" spans="10:12">
      <c r="J29494" s="2"/>
      <c r="K29494" s="2"/>
      <c r="L29494" s="2"/>
    </row>
    <row r="29495" spans="10:12">
      <c r="J29495" s="2"/>
      <c r="K29495" s="2"/>
      <c r="L29495" s="2"/>
    </row>
    <row r="29496" spans="10:12">
      <c r="J29496" s="2"/>
      <c r="K29496" s="2"/>
      <c r="L29496" s="2"/>
    </row>
    <row r="29497" spans="10:12">
      <c r="J29497" s="2"/>
      <c r="K29497" s="2"/>
      <c r="L29497" s="2"/>
    </row>
    <row r="29498" spans="10:12">
      <c r="J29498" s="2"/>
      <c r="K29498" s="2"/>
      <c r="L29498" s="2"/>
    </row>
    <row r="29499" spans="10:12">
      <c r="J29499" s="2"/>
      <c r="K29499" s="2"/>
      <c r="L29499" s="2"/>
    </row>
    <row r="29500" spans="10:12">
      <c r="J29500" s="2"/>
      <c r="K29500" s="2"/>
      <c r="L29500" s="2"/>
    </row>
    <row r="29501" spans="10:12">
      <c r="J29501" s="2"/>
      <c r="K29501" s="2"/>
      <c r="L29501" s="2"/>
    </row>
    <row r="29502" spans="10:12">
      <c r="J29502" s="2"/>
      <c r="K29502" s="2"/>
      <c r="L29502" s="2"/>
    </row>
    <row r="29503" spans="10:12">
      <c r="J29503" s="2"/>
      <c r="K29503" s="2"/>
      <c r="L29503" s="2"/>
    </row>
    <row r="29504" spans="10:12">
      <c r="J29504" s="2"/>
      <c r="K29504" s="2"/>
      <c r="L29504" s="2"/>
    </row>
    <row r="29505" spans="10:12">
      <c r="J29505" s="2"/>
      <c r="K29505" s="2"/>
      <c r="L29505" s="2"/>
    </row>
    <row r="29506" spans="10:12">
      <c r="J29506" s="2"/>
      <c r="K29506" s="2"/>
      <c r="L29506" s="2"/>
    </row>
    <row r="29507" spans="10:12">
      <c r="J29507" s="2"/>
      <c r="K29507" s="2"/>
      <c r="L29507" s="2"/>
    </row>
    <row r="29508" spans="10:12">
      <c r="J29508" s="2"/>
      <c r="K29508" s="2"/>
      <c r="L29508" s="2"/>
    </row>
    <row r="29509" spans="10:12">
      <c r="J29509" s="2"/>
      <c r="K29509" s="2"/>
      <c r="L29509" s="2"/>
    </row>
    <row r="29510" spans="10:12">
      <c r="J29510" s="2"/>
      <c r="K29510" s="2"/>
      <c r="L29510" s="2"/>
    </row>
    <row r="29511" spans="10:12">
      <c r="J29511" s="2"/>
      <c r="K29511" s="2"/>
      <c r="L29511" s="2"/>
    </row>
    <row r="29512" spans="10:12">
      <c r="J29512" s="2"/>
      <c r="K29512" s="2"/>
      <c r="L29512" s="2"/>
    </row>
    <row r="29513" spans="10:12">
      <c r="J29513" s="2"/>
      <c r="K29513" s="2"/>
      <c r="L29513" s="2"/>
    </row>
    <row r="29514" spans="10:12">
      <c r="J29514" s="2"/>
      <c r="K29514" s="2"/>
      <c r="L29514" s="2"/>
    </row>
    <row r="29515" spans="10:12">
      <c r="J29515" s="2"/>
      <c r="K29515" s="2"/>
      <c r="L29515" s="2"/>
    </row>
    <row r="29516" spans="10:12">
      <c r="J29516" s="2"/>
      <c r="K29516" s="2"/>
      <c r="L29516" s="2"/>
    </row>
    <row r="29517" spans="10:12">
      <c r="J29517" s="2"/>
      <c r="K29517" s="2"/>
      <c r="L29517" s="2"/>
    </row>
    <row r="29518" spans="10:12">
      <c r="J29518" s="2"/>
      <c r="K29518" s="2"/>
      <c r="L29518" s="2"/>
    </row>
    <row r="29519" spans="10:12">
      <c r="J29519" s="2"/>
      <c r="K29519" s="2"/>
      <c r="L29519" s="2"/>
    </row>
    <row r="29520" spans="10:12">
      <c r="J29520" s="2"/>
      <c r="K29520" s="2"/>
      <c r="L29520" s="2"/>
    </row>
    <row r="29521" spans="10:12">
      <c r="J29521" s="2"/>
      <c r="K29521" s="2"/>
      <c r="L29521" s="2"/>
    </row>
    <row r="29522" spans="10:12">
      <c r="J29522" s="2"/>
      <c r="K29522" s="2"/>
      <c r="L29522" s="2"/>
    </row>
    <row r="29523" spans="10:12">
      <c r="J29523" s="2"/>
      <c r="K29523" s="2"/>
      <c r="L29523" s="2"/>
    </row>
    <row r="29524" spans="10:12">
      <c r="J29524" s="2"/>
      <c r="K29524" s="2"/>
      <c r="L29524" s="2"/>
    </row>
    <row r="29525" spans="10:12">
      <c r="J29525" s="2"/>
      <c r="K29525" s="2"/>
      <c r="L29525" s="2"/>
    </row>
    <row r="29526" spans="10:12">
      <c r="J29526" s="2"/>
      <c r="K29526" s="2"/>
      <c r="L29526" s="2"/>
    </row>
    <row r="29527" spans="10:12">
      <c r="J29527" s="2"/>
      <c r="K29527" s="2"/>
      <c r="L29527" s="2"/>
    </row>
    <row r="29528" spans="10:12">
      <c r="J29528" s="2"/>
      <c r="K29528" s="2"/>
      <c r="L29528" s="2"/>
    </row>
    <row r="29529" spans="10:12">
      <c r="J29529" s="2"/>
      <c r="K29529" s="2"/>
      <c r="L29529" s="2"/>
    </row>
    <row r="29530" spans="10:12">
      <c r="J29530" s="2"/>
      <c r="K29530" s="2"/>
      <c r="L29530" s="2"/>
    </row>
    <row r="29531" spans="10:12">
      <c r="J29531" s="2"/>
      <c r="K29531" s="2"/>
      <c r="L29531" s="2"/>
    </row>
    <row r="29532" spans="10:12">
      <c r="J29532" s="2"/>
      <c r="K29532" s="2"/>
      <c r="L29532" s="2"/>
    </row>
    <row r="29533" spans="10:12">
      <c r="J29533" s="2"/>
      <c r="K29533" s="2"/>
      <c r="L29533" s="2"/>
    </row>
    <row r="29534" spans="10:12">
      <c r="J29534" s="2"/>
      <c r="K29534" s="2"/>
      <c r="L29534" s="2"/>
    </row>
    <row r="29535" spans="10:12">
      <c r="J29535" s="2"/>
      <c r="K29535" s="2"/>
      <c r="L29535" s="2"/>
    </row>
    <row r="29536" spans="10:12">
      <c r="J29536" s="2"/>
      <c r="K29536" s="2"/>
      <c r="L29536" s="2"/>
    </row>
    <row r="29537" spans="10:12">
      <c r="J29537" s="2"/>
      <c r="K29537" s="2"/>
      <c r="L29537" s="2"/>
    </row>
    <row r="29538" spans="10:12">
      <c r="J29538" s="2"/>
      <c r="K29538" s="2"/>
      <c r="L29538" s="2"/>
    </row>
    <row r="29539" spans="10:12">
      <c r="J29539" s="2"/>
      <c r="K29539" s="2"/>
      <c r="L29539" s="2"/>
    </row>
    <row r="29540" spans="10:12">
      <c r="J29540" s="2"/>
      <c r="K29540" s="2"/>
      <c r="L29540" s="2"/>
    </row>
    <row r="29541" spans="10:12">
      <c r="J29541" s="2"/>
      <c r="K29541" s="2"/>
      <c r="L29541" s="2"/>
    </row>
    <row r="29542" spans="10:12">
      <c r="J29542" s="2"/>
      <c r="K29542" s="2"/>
      <c r="L29542" s="2"/>
    </row>
    <row r="29543" spans="10:12">
      <c r="J29543" s="2"/>
      <c r="K29543" s="2"/>
      <c r="L29543" s="2"/>
    </row>
    <row r="29544" spans="10:12">
      <c r="J29544" s="2"/>
      <c r="K29544" s="2"/>
      <c r="L29544" s="2"/>
    </row>
    <row r="29545" spans="10:12">
      <c r="J29545" s="2"/>
      <c r="K29545" s="2"/>
      <c r="L29545" s="2"/>
    </row>
    <row r="29546" spans="10:12">
      <c r="J29546" s="2"/>
      <c r="K29546" s="2"/>
      <c r="L29546" s="2"/>
    </row>
    <row r="29547" spans="10:12">
      <c r="J29547" s="2"/>
      <c r="K29547" s="2"/>
      <c r="L29547" s="2"/>
    </row>
    <row r="29548" spans="10:12">
      <c r="J29548" s="2"/>
      <c r="K29548" s="2"/>
      <c r="L29548" s="2"/>
    </row>
    <row r="29549" spans="10:12">
      <c r="J29549" s="2"/>
      <c r="K29549" s="2"/>
      <c r="L29549" s="2"/>
    </row>
    <row r="29550" spans="10:12">
      <c r="J29550" s="2"/>
      <c r="K29550" s="2"/>
      <c r="L29550" s="2"/>
    </row>
    <row r="29551" spans="10:12">
      <c r="J29551" s="2"/>
      <c r="K29551" s="2"/>
      <c r="L29551" s="2"/>
    </row>
    <row r="29552" spans="10:12">
      <c r="J29552" s="2"/>
      <c r="K29552" s="2"/>
      <c r="L29552" s="2"/>
    </row>
    <row r="29553" spans="10:12">
      <c r="J29553" s="2"/>
      <c r="K29553" s="2"/>
      <c r="L29553" s="2"/>
    </row>
    <row r="29554" spans="10:12">
      <c r="J29554" s="2"/>
      <c r="K29554" s="2"/>
      <c r="L29554" s="2"/>
    </row>
    <row r="29555" spans="10:12">
      <c r="J29555" s="2"/>
      <c r="K29555" s="2"/>
      <c r="L29555" s="2"/>
    </row>
    <row r="29556" spans="10:12">
      <c r="J29556" s="2"/>
      <c r="K29556" s="2"/>
      <c r="L29556" s="2"/>
    </row>
    <row r="29557" spans="10:12">
      <c r="J29557" s="2"/>
      <c r="K29557" s="2"/>
      <c r="L29557" s="2"/>
    </row>
    <row r="29558" spans="10:12">
      <c r="J29558" s="2"/>
      <c r="K29558" s="2"/>
      <c r="L29558" s="2"/>
    </row>
    <row r="29559" spans="10:12">
      <c r="J29559" s="2"/>
      <c r="K29559" s="2"/>
      <c r="L29559" s="2"/>
    </row>
    <row r="29560" spans="10:12">
      <c r="J29560" s="2"/>
      <c r="K29560" s="2"/>
      <c r="L29560" s="2"/>
    </row>
    <row r="29561" spans="10:12">
      <c r="J29561" s="2"/>
      <c r="K29561" s="2"/>
      <c r="L29561" s="2"/>
    </row>
    <row r="29562" spans="10:12">
      <c r="J29562" s="2"/>
      <c r="K29562" s="2"/>
      <c r="L29562" s="2"/>
    </row>
    <row r="29563" spans="10:12">
      <c r="J29563" s="2"/>
      <c r="K29563" s="2"/>
      <c r="L29563" s="2"/>
    </row>
    <row r="29564" spans="10:12">
      <c r="J29564" s="2"/>
      <c r="K29564" s="2"/>
      <c r="L29564" s="2"/>
    </row>
    <row r="29565" spans="10:12">
      <c r="J29565" s="2"/>
      <c r="K29565" s="2"/>
      <c r="L29565" s="2"/>
    </row>
    <row r="29566" spans="10:12">
      <c r="J29566" s="2"/>
      <c r="K29566" s="2"/>
      <c r="L29566" s="2"/>
    </row>
    <row r="29567" spans="10:12">
      <c r="J29567" s="2"/>
      <c r="K29567" s="2"/>
      <c r="L29567" s="2"/>
    </row>
    <row r="29568" spans="10:12">
      <c r="J29568" s="2"/>
      <c r="K29568" s="2"/>
      <c r="L29568" s="2"/>
    </row>
    <row r="29569" spans="10:12">
      <c r="J29569" s="2"/>
      <c r="K29569" s="2"/>
      <c r="L29569" s="2"/>
    </row>
    <row r="29570" spans="10:12">
      <c r="J29570" s="2"/>
      <c r="K29570" s="2"/>
      <c r="L29570" s="2"/>
    </row>
    <row r="29571" spans="10:12">
      <c r="J29571" s="2"/>
      <c r="K29571" s="2"/>
      <c r="L29571" s="2"/>
    </row>
    <row r="29572" spans="10:12">
      <c r="J29572" s="2"/>
      <c r="K29572" s="2"/>
      <c r="L29572" s="2"/>
    </row>
    <row r="29573" spans="10:12">
      <c r="J29573" s="2"/>
      <c r="K29573" s="2"/>
      <c r="L29573" s="2"/>
    </row>
    <row r="29574" spans="10:12">
      <c r="J29574" s="2"/>
      <c r="K29574" s="2"/>
      <c r="L29574" s="2"/>
    </row>
    <row r="29575" spans="10:12">
      <c r="J29575" s="2"/>
      <c r="K29575" s="2"/>
      <c r="L29575" s="2"/>
    </row>
    <row r="29576" spans="10:12">
      <c r="J29576" s="2"/>
      <c r="K29576" s="2"/>
      <c r="L29576" s="2"/>
    </row>
    <row r="29577" spans="10:12">
      <c r="J29577" s="2"/>
      <c r="K29577" s="2"/>
      <c r="L29577" s="2"/>
    </row>
    <row r="29578" spans="10:12">
      <c r="J29578" s="2"/>
      <c r="K29578" s="2"/>
      <c r="L29578" s="2"/>
    </row>
    <row r="29579" spans="10:12">
      <c r="J29579" s="2"/>
      <c r="K29579" s="2"/>
      <c r="L29579" s="2"/>
    </row>
    <row r="29580" spans="10:12">
      <c r="J29580" s="2"/>
      <c r="K29580" s="2"/>
      <c r="L29580" s="2"/>
    </row>
    <row r="29581" spans="10:12">
      <c r="J29581" s="2"/>
      <c r="K29581" s="2"/>
      <c r="L29581" s="2"/>
    </row>
    <row r="29582" spans="10:12">
      <c r="J29582" s="2"/>
      <c r="K29582" s="2"/>
      <c r="L29582" s="2"/>
    </row>
    <row r="29583" spans="10:12">
      <c r="J29583" s="2"/>
      <c r="K29583" s="2"/>
      <c r="L29583" s="2"/>
    </row>
    <row r="29584" spans="10:12">
      <c r="J29584" s="2"/>
      <c r="K29584" s="2"/>
      <c r="L29584" s="2"/>
    </row>
    <row r="29585" spans="10:12">
      <c r="J29585" s="2"/>
      <c r="K29585" s="2"/>
      <c r="L29585" s="2"/>
    </row>
    <row r="29586" spans="10:12">
      <c r="J29586" s="2"/>
      <c r="K29586" s="2"/>
      <c r="L29586" s="2"/>
    </row>
    <row r="29587" spans="10:12">
      <c r="J29587" s="2"/>
      <c r="K29587" s="2"/>
      <c r="L29587" s="2"/>
    </row>
    <row r="29588" spans="10:12">
      <c r="J29588" s="2"/>
      <c r="K29588" s="2"/>
      <c r="L29588" s="2"/>
    </row>
    <row r="29589" spans="10:12">
      <c r="J29589" s="2"/>
      <c r="K29589" s="2"/>
      <c r="L29589" s="2"/>
    </row>
    <row r="29590" spans="10:12">
      <c r="J29590" s="2"/>
      <c r="K29590" s="2"/>
      <c r="L29590" s="2"/>
    </row>
    <row r="29591" spans="10:12">
      <c r="J29591" s="2"/>
      <c r="K29591" s="2"/>
      <c r="L29591" s="2"/>
    </row>
    <row r="29592" spans="10:12">
      <c r="J29592" s="2"/>
      <c r="K29592" s="2"/>
      <c r="L29592" s="2"/>
    </row>
    <row r="29593" spans="10:12">
      <c r="J29593" s="2"/>
      <c r="K29593" s="2"/>
      <c r="L29593" s="2"/>
    </row>
    <row r="29594" spans="10:12">
      <c r="J29594" s="2"/>
      <c r="K29594" s="2"/>
      <c r="L29594" s="2"/>
    </row>
    <row r="29595" spans="10:12">
      <c r="J29595" s="2"/>
      <c r="K29595" s="2"/>
      <c r="L29595" s="2"/>
    </row>
    <row r="29596" spans="10:12">
      <c r="J29596" s="2"/>
      <c r="K29596" s="2"/>
      <c r="L29596" s="2"/>
    </row>
    <row r="29597" spans="10:12">
      <c r="J29597" s="2"/>
      <c r="K29597" s="2"/>
      <c r="L29597" s="2"/>
    </row>
    <row r="29598" spans="10:12">
      <c r="J29598" s="2"/>
      <c r="K29598" s="2"/>
      <c r="L29598" s="2"/>
    </row>
    <row r="29599" spans="10:12">
      <c r="J29599" s="2"/>
      <c r="K29599" s="2"/>
      <c r="L29599" s="2"/>
    </row>
    <row r="29600" spans="10:12">
      <c r="J29600" s="2"/>
      <c r="K29600" s="2"/>
      <c r="L29600" s="2"/>
    </row>
    <row r="29601" spans="10:12">
      <c r="J29601" s="2"/>
      <c r="K29601" s="2"/>
      <c r="L29601" s="2"/>
    </row>
    <row r="29602" spans="10:12">
      <c r="J29602" s="2"/>
      <c r="K29602" s="2"/>
      <c r="L29602" s="2"/>
    </row>
    <row r="29603" spans="10:12">
      <c r="J29603" s="2"/>
      <c r="K29603" s="2"/>
      <c r="L29603" s="2"/>
    </row>
    <row r="29604" spans="10:12">
      <c r="J29604" s="2"/>
      <c r="K29604" s="2"/>
      <c r="L29604" s="2"/>
    </row>
    <row r="29605" spans="10:12">
      <c r="J29605" s="2"/>
      <c r="K29605" s="2"/>
      <c r="L29605" s="2"/>
    </row>
    <row r="29606" spans="10:12">
      <c r="J29606" s="2"/>
      <c r="K29606" s="2"/>
      <c r="L29606" s="2"/>
    </row>
    <row r="29607" spans="10:12">
      <c r="J29607" s="2"/>
      <c r="K29607" s="2"/>
      <c r="L29607" s="2"/>
    </row>
    <row r="29608" spans="10:12">
      <c r="J29608" s="2"/>
      <c r="K29608" s="2"/>
      <c r="L29608" s="2"/>
    </row>
    <row r="29609" spans="10:12">
      <c r="J29609" s="2"/>
      <c r="K29609" s="2"/>
      <c r="L29609" s="2"/>
    </row>
    <row r="29610" spans="10:12">
      <c r="J29610" s="2"/>
      <c r="K29610" s="2"/>
      <c r="L29610" s="2"/>
    </row>
    <row r="29611" spans="10:12">
      <c r="J29611" s="2"/>
      <c r="K29611" s="2"/>
      <c r="L29611" s="2"/>
    </row>
    <row r="29612" spans="10:12">
      <c r="J29612" s="2"/>
      <c r="K29612" s="2"/>
      <c r="L29612" s="2"/>
    </row>
    <row r="29613" spans="10:12">
      <c r="J29613" s="2"/>
      <c r="K29613" s="2"/>
      <c r="L29613" s="2"/>
    </row>
    <row r="29614" spans="10:12">
      <c r="J29614" s="2"/>
      <c r="K29614" s="2"/>
      <c r="L29614" s="2"/>
    </row>
    <row r="29615" spans="10:12">
      <c r="J29615" s="2"/>
      <c r="K29615" s="2"/>
      <c r="L29615" s="2"/>
    </row>
    <row r="29616" spans="10:12">
      <c r="J29616" s="2"/>
      <c r="K29616" s="2"/>
      <c r="L29616" s="2"/>
    </row>
    <row r="29617" spans="10:12">
      <c r="J29617" s="2"/>
      <c r="K29617" s="2"/>
      <c r="L29617" s="2"/>
    </row>
    <row r="29618" spans="10:12">
      <c r="J29618" s="2"/>
      <c r="K29618" s="2"/>
      <c r="L29618" s="2"/>
    </row>
    <row r="29619" spans="10:12">
      <c r="J29619" s="2"/>
      <c r="K29619" s="2"/>
      <c r="L29619" s="2"/>
    </row>
    <row r="29620" spans="10:12">
      <c r="J29620" s="2"/>
      <c r="K29620" s="2"/>
      <c r="L29620" s="2"/>
    </row>
    <row r="29621" spans="10:12">
      <c r="J29621" s="2"/>
      <c r="K29621" s="2"/>
      <c r="L29621" s="2"/>
    </row>
    <row r="29622" spans="10:12">
      <c r="J29622" s="2"/>
      <c r="K29622" s="2"/>
      <c r="L29622" s="2"/>
    </row>
    <row r="29623" spans="10:12">
      <c r="J29623" s="2"/>
      <c r="K29623" s="2"/>
      <c r="L29623" s="2"/>
    </row>
    <row r="29624" spans="10:12">
      <c r="J29624" s="2"/>
      <c r="K29624" s="2"/>
      <c r="L29624" s="2"/>
    </row>
    <row r="29625" spans="10:12">
      <c r="J29625" s="2"/>
      <c r="K29625" s="2"/>
      <c r="L29625" s="2"/>
    </row>
    <row r="29626" spans="10:12">
      <c r="J29626" s="2"/>
      <c r="K29626" s="2"/>
      <c r="L29626" s="2"/>
    </row>
    <row r="29627" spans="10:12">
      <c r="J29627" s="2"/>
      <c r="K29627" s="2"/>
      <c r="L29627" s="2"/>
    </row>
    <row r="29628" spans="10:12">
      <c r="J29628" s="2"/>
      <c r="K29628" s="2"/>
      <c r="L29628" s="2"/>
    </row>
    <row r="29629" spans="10:12">
      <c r="J29629" s="2"/>
      <c r="K29629" s="2"/>
      <c r="L29629" s="2"/>
    </row>
    <row r="29630" spans="10:12">
      <c r="J29630" s="2"/>
      <c r="K29630" s="2"/>
      <c r="L29630" s="2"/>
    </row>
    <row r="29631" spans="10:12">
      <c r="J29631" s="2"/>
      <c r="K29631" s="2"/>
      <c r="L29631" s="2"/>
    </row>
    <row r="29632" spans="10:12">
      <c r="J29632" s="2"/>
      <c r="K29632" s="2"/>
      <c r="L29632" s="2"/>
    </row>
    <row r="29633" spans="10:12">
      <c r="J29633" s="2"/>
      <c r="K29633" s="2"/>
      <c r="L29633" s="2"/>
    </row>
    <row r="29634" spans="10:12">
      <c r="J29634" s="2"/>
      <c r="K29634" s="2"/>
      <c r="L29634" s="2"/>
    </row>
    <row r="29635" spans="10:12">
      <c r="J29635" s="2"/>
      <c r="K29635" s="2"/>
      <c r="L29635" s="2"/>
    </row>
    <row r="29636" spans="10:12">
      <c r="J29636" s="2"/>
      <c r="K29636" s="2"/>
      <c r="L29636" s="2"/>
    </row>
    <row r="29637" spans="10:12">
      <c r="J29637" s="2"/>
      <c r="K29637" s="2"/>
      <c r="L29637" s="2"/>
    </row>
    <row r="29638" spans="10:12">
      <c r="J29638" s="2"/>
      <c r="K29638" s="2"/>
      <c r="L29638" s="2"/>
    </row>
    <row r="29639" spans="10:12">
      <c r="J29639" s="2"/>
      <c r="K29639" s="2"/>
      <c r="L29639" s="2"/>
    </row>
    <row r="29640" spans="10:12">
      <c r="J29640" s="2"/>
      <c r="K29640" s="2"/>
      <c r="L29640" s="2"/>
    </row>
    <row r="29641" spans="10:12">
      <c r="J29641" s="2"/>
      <c r="K29641" s="2"/>
      <c r="L29641" s="2"/>
    </row>
    <row r="29642" spans="10:12">
      <c r="J29642" s="2"/>
      <c r="K29642" s="2"/>
      <c r="L29642" s="2"/>
    </row>
    <row r="29643" spans="10:12">
      <c r="J29643" s="2"/>
      <c r="K29643" s="2"/>
      <c r="L29643" s="2"/>
    </row>
    <row r="29644" spans="10:12">
      <c r="J29644" s="2"/>
      <c r="K29644" s="2"/>
      <c r="L29644" s="2"/>
    </row>
    <row r="29645" spans="10:12">
      <c r="J29645" s="2"/>
      <c r="K29645" s="2"/>
      <c r="L29645" s="2"/>
    </row>
    <row r="29646" spans="10:12">
      <c r="J29646" s="2"/>
      <c r="K29646" s="2"/>
      <c r="L29646" s="2"/>
    </row>
    <row r="29647" spans="10:12">
      <c r="J29647" s="2"/>
      <c r="K29647" s="2"/>
      <c r="L29647" s="2"/>
    </row>
    <row r="29648" spans="10:12">
      <c r="J29648" s="2"/>
      <c r="K29648" s="2"/>
      <c r="L29648" s="2"/>
    </row>
    <row r="29649" spans="10:12">
      <c r="J29649" s="2"/>
      <c r="K29649" s="2"/>
      <c r="L29649" s="2"/>
    </row>
    <row r="29650" spans="10:12">
      <c r="J29650" s="2"/>
      <c r="K29650" s="2"/>
      <c r="L29650" s="2"/>
    </row>
    <row r="29651" spans="10:12">
      <c r="J29651" s="2"/>
      <c r="K29651" s="2"/>
      <c r="L29651" s="2"/>
    </row>
    <row r="29652" spans="10:12">
      <c r="J29652" s="2"/>
      <c r="K29652" s="2"/>
      <c r="L29652" s="2"/>
    </row>
    <row r="29653" spans="10:12">
      <c r="J29653" s="2"/>
      <c r="K29653" s="2"/>
      <c r="L29653" s="2"/>
    </row>
    <row r="29654" spans="10:12">
      <c r="J29654" s="2"/>
      <c r="K29654" s="2"/>
      <c r="L29654" s="2"/>
    </row>
    <row r="29655" spans="10:12">
      <c r="J29655" s="2"/>
      <c r="K29655" s="2"/>
      <c r="L29655" s="2"/>
    </row>
    <row r="29656" spans="10:12">
      <c r="J29656" s="2"/>
      <c r="K29656" s="2"/>
      <c r="L29656" s="2"/>
    </row>
    <row r="29657" spans="10:12">
      <c r="J29657" s="2"/>
      <c r="K29657" s="2"/>
      <c r="L29657" s="2"/>
    </row>
    <row r="29658" spans="10:12">
      <c r="J29658" s="2"/>
      <c r="K29658" s="2"/>
      <c r="L29658" s="2"/>
    </row>
    <row r="29659" spans="10:12">
      <c r="J29659" s="2"/>
      <c r="K29659" s="2"/>
      <c r="L29659" s="2"/>
    </row>
    <row r="29660" spans="10:12">
      <c r="J29660" s="2"/>
      <c r="K29660" s="2"/>
      <c r="L29660" s="2"/>
    </row>
    <row r="29661" spans="10:12">
      <c r="J29661" s="2"/>
      <c r="K29661" s="2"/>
      <c r="L29661" s="2"/>
    </row>
    <row r="29662" spans="10:12">
      <c r="J29662" s="2"/>
      <c r="K29662" s="2"/>
      <c r="L29662" s="2"/>
    </row>
    <row r="29663" spans="10:12">
      <c r="J29663" s="2"/>
      <c r="K29663" s="2"/>
      <c r="L29663" s="2"/>
    </row>
    <row r="29664" spans="10:12">
      <c r="J29664" s="2"/>
      <c r="K29664" s="2"/>
      <c r="L29664" s="2"/>
    </row>
    <row r="29665" spans="10:12">
      <c r="J29665" s="2"/>
      <c r="K29665" s="2"/>
      <c r="L29665" s="2"/>
    </row>
    <row r="29666" spans="10:12">
      <c r="J29666" s="2"/>
      <c r="K29666" s="2"/>
      <c r="L29666" s="2"/>
    </row>
    <row r="29667" spans="10:12">
      <c r="J29667" s="2"/>
      <c r="K29667" s="2"/>
      <c r="L29667" s="2"/>
    </row>
    <row r="29668" spans="10:12">
      <c r="J29668" s="2"/>
      <c r="K29668" s="2"/>
      <c r="L29668" s="2"/>
    </row>
    <row r="29669" spans="10:12">
      <c r="J29669" s="2"/>
      <c r="K29669" s="2"/>
      <c r="L29669" s="2"/>
    </row>
    <row r="29670" spans="10:12">
      <c r="J29670" s="2"/>
      <c r="K29670" s="2"/>
      <c r="L29670" s="2"/>
    </row>
    <row r="29671" spans="10:12">
      <c r="J29671" s="2"/>
      <c r="K29671" s="2"/>
      <c r="L29671" s="2"/>
    </row>
    <row r="29672" spans="10:12">
      <c r="J29672" s="2"/>
      <c r="K29672" s="2"/>
      <c r="L29672" s="2"/>
    </row>
    <row r="29673" spans="10:12">
      <c r="J29673" s="2"/>
      <c r="K29673" s="2"/>
      <c r="L29673" s="2"/>
    </row>
    <row r="29674" spans="10:12">
      <c r="J29674" s="2"/>
      <c r="K29674" s="2"/>
      <c r="L29674" s="2"/>
    </row>
    <row r="29675" spans="10:12">
      <c r="J29675" s="2"/>
      <c r="K29675" s="2"/>
      <c r="L29675" s="2"/>
    </row>
    <row r="29676" spans="10:12">
      <c r="J29676" s="2"/>
      <c r="K29676" s="2"/>
      <c r="L29676" s="2"/>
    </row>
    <row r="29677" spans="10:12">
      <c r="J29677" s="2"/>
      <c r="K29677" s="2"/>
      <c r="L29677" s="2"/>
    </row>
    <row r="29678" spans="10:12">
      <c r="J29678" s="2"/>
      <c r="K29678" s="2"/>
      <c r="L29678" s="2"/>
    </row>
    <row r="29679" spans="10:12">
      <c r="J29679" s="2"/>
      <c r="K29679" s="2"/>
      <c r="L29679" s="2"/>
    </row>
    <row r="29680" spans="10:12">
      <c r="J29680" s="2"/>
      <c r="K29680" s="2"/>
      <c r="L29680" s="2"/>
    </row>
    <row r="29681" spans="10:12">
      <c r="J29681" s="2"/>
      <c r="K29681" s="2"/>
      <c r="L29681" s="2"/>
    </row>
    <row r="29682" spans="10:12">
      <c r="J29682" s="2"/>
      <c r="K29682" s="2"/>
      <c r="L29682" s="2"/>
    </row>
    <row r="29683" spans="10:12">
      <c r="J29683" s="2"/>
      <c r="K29683" s="2"/>
      <c r="L29683" s="2"/>
    </row>
    <row r="29684" spans="10:12">
      <c r="J29684" s="2"/>
      <c r="K29684" s="2"/>
      <c r="L29684" s="2"/>
    </row>
    <row r="29685" spans="10:12">
      <c r="J29685" s="2"/>
      <c r="K29685" s="2"/>
      <c r="L29685" s="2"/>
    </row>
    <row r="29686" spans="10:12">
      <c r="J29686" s="2"/>
      <c r="K29686" s="2"/>
      <c r="L29686" s="2"/>
    </row>
    <row r="29687" spans="10:12">
      <c r="J29687" s="2"/>
      <c r="K29687" s="2"/>
      <c r="L29687" s="2"/>
    </row>
    <row r="29688" spans="10:12">
      <c r="J29688" s="2"/>
      <c r="K29688" s="2"/>
      <c r="L29688" s="2"/>
    </row>
    <row r="29689" spans="10:12">
      <c r="J29689" s="2"/>
      <c r="K29689" s="2"/>
      <c r="L29689" s="2"/>
    </row>
    <row r="29690" spans="10:12">
      <c r="J29690" s="2"/>
      <c r="K29690" s="2"/>
      <c r="L29690" s="2"/>
    </row>
    <row r="29691" spans="10:12">
      <c r="J29691" s="2"/>
      <c r="K29691" s="2"/>
      <c r="L29691" s="2"/>
    </row>
    <row r="29692" spans="10:12">
      <c r="J29692" s="2"/>
      <c r="K29692" s="2"/>
      <c r="L29692" s="2"/>
    </row>
    <row r="29693" spans="10:12">
      <c r="J29693" s="2"/>
      <c r="K29693" s="2"/>
      <c r="L29693" s="2"/>
    </row>
    <row r="29694" spans="10:12">
      <c r="J29694" s="2"/>
      <c r="K29694" s="2"/>
      <c r="L29694" s="2"/>
    </row>
    <row r="29695" spans="10:12">
      <c r="J29695" s="2"/>
      <c r="K29695" s="2"/>
      <c r="L29695" s="2"/>
    </row>
    <row r="29696" spans="10:12">
      <c r="J29696" s="2"/>
      <c r="K29696" s="2"/>
      <c r="L29696" s="2"/>
    </row>
    <row r="29697" spans="10:12">
      <c r="J29697" s="2"/>
      <c r="K29697" s="2"/>
      <c r="L29697" s="2"/>
    </row>
    <row r="29698" spans="10:12">
      <c r="J29698" s="2"/>
      <c r="K29698" s="2"/>
      <c r="L29698" s="2"/>
    </row>
    <row r="29699" spans="10:12">
      <c r="J29699" s="2"/>
      <c r="K29699" s="2"/>
      <c r="L29699" s="2"/>
    </row>
    <row r="29700" spans="10:12">
      <c r="J29700" s="2"/>
      <c r="K29700" s="2"/>
      <c r="L29700" s="2"/>
    </row>
    <row r="29701" spans="10:12">
      <c r="J29701" s="2"/>
      <c r="K29701" s="2"/>
      <c r="L29701" s="2"/>
    </row>
    <row r="29702" spans="10:12">
      <c r="J29702" s="2"/>
      <c r="K29702" s="2"/>
      <c r="L29702" s="2"/>
    </row>
    <row r="29703" spans="10:12">
      <c r="J29703" s="2"/>
      <c r="K29703" s="2"/>
      <c r="L29703" s="2"/>
    </row>
    <row r="29704" spans="10:12">
      <c r="J29704" s="2"/>
      <c r="K29704" s="2"/>
      <c r="L29704" s="2"/>
    </row>
    <row r="29705" spans="10:12">
      <c r="J29705" s="2"/>
      <c r="K29705" s="2"/>
      <c r="L29705" s="2"/>
    </row>
    <row r="29706" spans="10:12">
      <c r="J29706" s="2"/>
      <c r="K29706" s="2"/>
      <c r="L29706" s="2"/>
    </row>
    <row r="29707" spans="10:12">
      <c r="J29707" s="2"/>
      <c r="K29707" s="2"/>
      <c r="L29707" s="2"/>
    </row>
    <row r="29708" spans="10:12">
      <c r="J29708" s="2"/>
      <c r="K29708" s="2"/>
      <c r="L29708" s="2"/>
    </row>
    <row r="29709" spans="10:12">
      <c r="J29709" s="2"/>
      <c r="K29709" s="2"/>
      <c r="L29709" s="2"/>
    </row>
    <row r="29710" spans="10:12">
      <c r="J29710" s="2"/>
      <c r="K29710" s="2"/>
      <c r="L29710" s="2"/>
    </row>
    <row r="29711" spans="10:12">
      <c r="J29711" s="2"/>
      <c r="K29711" s="2"/>
      <c r="L29711" s="2"/>
    </row>
    <row r="29712" spans="10:12">
      <c r="J29712" s="2"/>
      <c r="K29712" s="2"/>
      <c r="L29712" s="2"/>
    </row>
    <row r="29713" spans="10:12">
      <c r="J29713" s="2"/>
      <c r="K29713" s="2"/>
      <c r="L29713" s="2"/>
    </row>
    <row r="29714" spans="10:12">
      <c r="J29714" s="2"/>
      <c r="K29714" s="2"/>
      <c r="L29714" s="2"/>
    </row>
    <row r="29715" spans="10:12">
      <c r="J29715" s="2"/>
      <c r="K29715" s="2"/>
      <c r="L29715" s="2"/>
    </row>
    <row r="29716" spans="10:12">
      <c r="J29716" s="2"/>
      <c r="K29716" s="2"/>
      <c r="L29716" s="2"/>
    </row>
    <row r="29717" spans="10:12">
      <c r="J29717" s="2"/>
      <c r="K29717" s="2"/>
      <c r="L29717" s="2"/>
    </row>
    <row r="29718" spans="10:12">
      <c r="J29718" s="2"/>
      <c r="K29718" s="2"/>
      <c r="L29718" s="2"/>
    </row>
    <row r="29719" spans="10:12">
      <c r="J29719" s="2"/>
      <c r="K29719" s="2"/>
      <c r="L29719" s="2"/>
    </row>
    <row r="29720" spans="10:12">
      <c r="J29720" s="2"/>
      <c r="K29720" s="2"/>
      <c r="L29720" s="2"/>
    </row>
    <row r="29721" spans="10:12">
      <c r="J29721" s="2"/>
      <c r="K29721" s="2"/>
      <c r="L29721" s="2"/>
    </row>
    <row r="29722" spans="10:12">
      <c r="J29722" s="2"/>
      <c r="K29722" s="2"/>
      <c r="L29722" s="2"/>
    </row>
    <row r="29723" spans="10:12">
      <c r="J29723" s="2"/>
      <c r="K29723" s="2"/>
      <c r="L29723" s="2"/>
    </row>
    <row r="29724" spans="10:12">
      <c r="J29724" s="2"/>
      <c r="K29724" s="2"/>
      <c r="L29724" s="2"/>
    </row>
    <row r="29725" spans="10:12">
      <c r="J29725" s="2"/>
      <c r="K29725" s="2"/>
      <c r="L29725" s="2"/>
    </row>
    <row r="29726" spans="10:12">
      <c r="J29726" s="2"/>
      <c r="K29726" s="2"/>
      <c r="L29726" s="2"/>
    </row>
    <row r="29727" spans="10:12">
      <c r="J29727" s="2"/>
      <c r="K29727" s="2"/>
      <c r="L29727" s="2"/>
    </row>
    <row r="29728" spans="10:12">
      <c r="J29728" s="2"/>
      <c r="K29728" s="2"/>
      <c r="L29728" s="2"/>
    </row>
    <row r="29729" spans="10:12">
      <c r="J29729" s="2"/>
      <c r="K29729" s="2"/>
      <c r="L29729" s="2"/>
    </row>
    <row r="29730" spans="10:12">
      <c r="J29730" s="2"/>
      <c r="K29730" s="2"/>
      <c r="L29730" s="2"/>
    </row>
    <row r="29731" spans="10:12">
      <c r="J29731" s="2"/>
      <c r="K29731" s="2"/>
      <c r="L29731" s="2"/>
    </row>
    <row r="29732" spans="10:12">
      <c r="J29732" s="2"/>
      <c r="K29732" s="2"/>
      <c r="L29732" s="2"/>
    </row>
    <row r="29733" spans="10:12">
      <c r="J29733" s="2"/>
      <c r="K29733" s="2"/>
      <c r="L29733" s="2"/>
    </row>
    <row r="29734" spans="10:12">
      <c r="J29734" s="2"/>
      <c r="K29734" s="2"/>
      <c r="L29734" s="2"/>
    </row>
    <row r="29735" spans="10:12">
      <c r="J29735" s="2"/>
      <c r="K29735" s="2"/>
      <c r="L29735" s="2"/>
    </row>
    <row r="29736" spans="10:12">
      <c r="J29736" s="2"/>
      <c r="K29736" s="2"/>
      <c r="L29736" s="2"/>
    </row>
    <row r="29737" spans="10:12">
      <c r="J29737" s="2"/>
      <c r="K29737" s="2"/>
      <c r="L29737" s="2"/>
    </row>
    <row r="29738" spans="10:12">
      <c r="J29738" s="2"/>
      <c r="K29738" s="2"/>
      <c r="L29738" s="2"/>
    </row>
    <row r="29739" spans="10:12">
      <c r="J29739" s="2"/>
      <c r="K29739" s="2"/>
      <c r="L29739" s="2"/>
    </row>
    <row r="29740" spans="10:12">
      <c r="J29740" s="2"/>
      <c r="K29740" s="2"/>
      <c r="L29740" s="2"/>
    </row>
    <row r="29741" spans="10:12">
      <c r="J29741" s="2"/>
      <c r="K29741" s="2"/>
      <c r="L29741" s="2"/>
    </row>
    <row r="29742" spans="10:12">
      <c r="J29742" s="2"/>
      <c r="K29742" s="2"/>
      <c r="L29742" s="2"/>
    </row>
    <row r="29743" spans="10:12">
      <c r="J29743" s="2"/>
      <c r="K29743" s="2"/>
      <c r="L29743" s="2"/>
    </row>
    <row r="29744" spans="10:12">
      <c r="J29744" s="2"/>
      <c r="K29744" s="2"/>
      <c r="L29744" s="2"/>
    </row>
    <row r="29745" spans="10:12">
      <c r="J29745" s="2"/>
      <c r="K29745" s="2"/>
      <c r="L29745" s="2"/>
    </row>
    <row r="29746" spans="10:12">
      <c r="J29746" s="2"/>
      <c r="K29746" s="2"/>
      <c r="L29746" s="2"/>
    </row>
    <row r="29747" spans="10:12">
      <c r="J29747" s="2"/>
      <c r="K29747" s="2"/>
      <c r="L29747" s="2"/>
    </row>
    <row r="29748" spans="10:12">
      <c r="J29748" s="2"/>
      <c r="K29748" s="2"/>
      <c r="L29748" s="2"/>
    </row>
    <row r="29749" spans="10:12">
      <c r="J29749" s="2"/>
      <c r="K29749" s="2"/>
      <c r="L29749" s="2"/>
    </row>
    <row r="29750" spans="10:12">
      <c r="J29750" s="2"/>
      <c r="K29750" s="2"/>
      <c r="L29750" s="2"/>
    </row>
    <row r="29751" spans="10:12">
      <c r="J29751" s="2"/>
      <c r="K29751" s="2"/>
      <c r="L29751" s="2"/>
    </row>
    <row r="29752" spans="10:12">
      <c r="J29752" s="2"/>
      <c r="K29752" s="2"/>
      <c r="L29752" s="2"/>
    </row>
    <row r="29753" spans="10:12">
      <c r="J29753" s="2"/>
      <c r="K29753" s="2"/>
      <c r="L29753" s="2"/>
    </row>
    <row r="29754" spans="10:12">
      <c r="J29754" s="2"/>
      <c r="K29754" s="2"/>
      <c r="L29754" s="2"/>
    </row>
    <row r="29755" spans="10:12">
      <c r="J29755" s="2"/>
      <c r="K29755" s="2"/>
      <c r="L29755" s="2"/>
    </row>
    <row r="29756" spans="10:12">
      <c r="J29756" s="2"/>
      <c r="K29756" s="2"/>
      <c r="L29756" s="2"/>
    </row>
    <row r="29757" spans="10:12">
      <c r="J29757" s="2"/>
      <c r="K29757" s="2"/>
      <c r="L29757" s="2"/>
    </row>
    <row r="29758" spans="10:12">
      <c r="J29758" s="2"/>
      <c r="K29758" s="2"/>
      <c r="L29758" s="2"/>
    </row>
    <row r="29759" spans="10:12">
      <c r="J29759" s="2"/>
      <c r="K29759" s="2"/>
      <c r="L29759" s="2"/>
    </row>
    <row r="29760" spans="10:12">
      <c r="J29760" s="2"/>
      <c r="K29760" s="2"/>
      <c r="L29760" s="2"/>
    </row>
    <row r="29761" spans="10:12">
      <c r="J29761" s="2"/>
      <c r="K29761" s="2"/>
      <c r="L29761" s="2"/>
    </row>
    <row r="29762" spans="10:12">
      <c r="J29762" s="2"/>
      <c r="K29762" s="2"/>
      <c r="L29762" s="2"/>
    </row>
    <row r="29763" spans="10:12">
      <c r="J29763" s="2"/>
      <c r="K29763" s="2"/>
      <c r="L29763" s="2"/>
    </row>
    <row r="29764" spans="10:12">
      <c r="J29764" s="2"/>
      <c r="K29764" s="2"/>
      <c r="L29764" s="2"/>
    </row>
    <row r="29765" spans="10:12">
      <c r="J29765" s="2"/>
      <c r="K29765" s="2"/>
      <c r="L29765" s="2"/>
    </row>
    <row r="29766" spans="10:12">
      <c r="J29766" s="2"/>
      <c r="K29766" s="2"/>
      <c r="L29766" s="2"/>
    </row>
    <row r="29767" spans="10:12">
      <c r="J29767" s="2"/>
      <c r="K29767" s="2"/>
      <c r="L29767" s="2"/>
    </row>
    <row r="29768" spans="10:12">
      <c r="J29768" s="2"/>
      <c r="K29768" s="2"/>
      <c r="L29768" s="2"/>
    </row>
    <row r="29769" spans="10:12">
      <c r="J29769" s="2"/>
      <c r="K29769" s="2"/>
      <c r="L29769" s="2"/>
    </row>
    <row r="29770" spans="10:12">
      <c r="J29770" s="2"/>
      <c r="K29770" s="2"/>
      <c r="L29770" s="2"/>
    </row>
    <row r="29771" spans="10:12">
      <c r="J29771" s="2"/>
      <c r="K29771" s="2"/>
      <c r="L29771" s="2"/>
    </row>
    <row r="29772" spans="10:12">
      <c r="J29772" s="2"/>
      <c r="K29772" s="2"/>
      <c r="L29772" s="2"/>
    </row>
    <row r="29773" spans="10:12">
      <c r="J29773" s="2"/>
      <c r="K29773" s="2"/>
      <c r="L29773" s="2"/>
    </row>
    <row r="29774" spans="10:12">
      <c r="J29774" s="2"/>
      <c r="K29774" s="2"/>
      <c r="L29774" s="2"/>
    </row>
    <row r="29775" spans="10:12">
      <c r="J29775" s="2"/>
      <c r="K29775" s="2"/>
      <c r="L29775" s="2"/>
    </row>
    <row r="29776" spans="10:12">
      <c r="J29776" s="2"/>
      <c r="K29776" s="2"/>
      <c r="L29776" s="2"/>
    </row>
    <row r="29777" spans="10:12">
      <c r="J29777" s="2"/>
      <c r="K29777" s="2"/>
      <c r="L29777" s="2"/>
    </row>
    <row r="29778" spans="10:12">
      <c r="J29778" s="2"/>
      <c r="K29778" s="2"/>
      <c r="L29778" s="2"/>
    </row>
    <row r="29779" spans="10:12">
      <c r="J29779" s="2"/>
      <c r="K29779" s="2"/>
      <c r="L29779" s="2"/>
    </row>
    <row r="29780" spans="10:12">
      <c r="J29780" s="2"/>
      <c r="K29780" s="2"/>
      <c r="L29780" s="2"/>
    </row>
    <row r="29781" spans="10:12">
      <c r="J29781" s="2"/>
      <c r="K29781" s="2"/>
      <c r="L29781" s="2"/>
    </row>
    <row r="29782" spans="10:12">
      <c r="J29782" s="2"/>
      <c r="K29782" s="2"/>
      <c r="L29782" s="2"/>
    </row>
    <row r="29783" spans="10:12">
      <c r="J29783" s="2"/>
      <c r="K29783" s="2"/>
      <c r="L29783" s="2"/>
    </row>
    <row r="29784" spans="10:12">
      <c r="J29784" s="2"/>
      <c r="K29784" s="2"/>
      <c r="L29784" s="2"/>
    </row>
    <row r="29785" spans="10:12">
      <c r="J29785" s="2"/>
      <c r="K29785" s="2"/>
      <c r="L29785" s="2"/>
    </row>
    <row r="29786" spans="10:12">
      <c r="J29786" s="2"/>
      <c r="K29786" s="2"/>
      <c r="L29786" s="2"/>
    </row>
    <row r="29787" spans="10:12">
      <c r="J29787" s="2"/>
      <c r="K29787" s="2"/>
      <c r="L29787" s="2"/>
    </row>
    <row r="29788" spans="10:12">
      <c r="J29788" s="2"/>
      <c r="K29788" s="2"/>
      <c r="L29788" s="2"/>
    </row>
    <row r="29789" spans="10:12">
      <c r="J29789" s="2"/>
      <c r="K29789" s="2"/>
      <c r="L29789" s="2"/>
    </row>
    <row r="29790" spans="10:12">
      <c r="J29790" s="2"/>
      <c r="K29790" s="2"/>
      <c r="L29790" s="2"/>
    </row>
    <row r="29791" spans="10:12">
      <c r="J29791" s="2"/>
      <c r="K29791" s="2"/>
      <c r="L29791" s="2"/>
    </row>
    <row r="29792" spans="10:12">
      <c r="J29792" s="2"/>
      <c r="K29792" s="2"/>
      <c r="L29792" s="2"/>
    </row>
    <row r="29793" spans="10:12">
      <c r="J29793" s="2"/>
      <c r="K29793" s="2"/>
      <c r="L29793" s="2"/>
    </row>
    <row r="29794" spans="10:12">
      <c r="J29794" s="2"/>
      <c r="K29794" s="2"/>
      <c r="L29794" s="2"/>
    </row>
    <row r="29795" spans="10:12">
      <c r="J29795" s="2"/>
      <c r="K29795" s="2"/>
      <c r="L29795" s="2"/>
    </row>
    <row r="29796" spans="10:12">
      <c r="J29796" s="2"/>
      <c r="K29796" s="2"/>
      <c r="L29796" s="2"/>
    </row>
    <row r="29797" spans="10:12">
      <c r="J29797" s="2"/>
      <c r="K29797" s="2"/>
      <c r="L29797" s="2"/>
    </row>
    <row r="29798" spans="10:12">
      <c r="J29798" s="2"/>
      <c r="K29798" s="2"/>
      <c r="L29798" s="2"/>
    </row>
    <row r="29799" spans="10:12">
      <c r="J29799" s="2"/>
      <c r="K29799" s="2"/>
      <c r="L29799" s="2"/>
    </row>
    <row r="29800" spans="10:12">
      <c r="J29800" s="2"/>
      <c r="K29800" s="2"/>
      <c r="L29800" s="2"/>
    </row>
    <row r="29801" spans="10:12">
      <c r="J29801" s="2"/>
      <c r="K29801" s="2"/>
      <c r="L29801" s="2"/>
    </row>
    <row r="29802" spans="10:12">
      <c r="J29802" s="2"/>
      <c r="K29802" s="2"/>
      <c r="L29802" s="2"/>
    </row>
    <row r="29803" spans="10:12">
      <c r="J29803" s="2"/>
      <c r="K29803" s="2"/>
      <c r="L29803" s="2"/>
    </row>
    <row r="29804" spans="10:12">
      <c r="J29804" s="2"/>
      <c r="K29804" s="2"/>
      <c r="L29804" s="2"/>
    </row>
    <row r="29805" spans="10:12">
      <c r="J29805" s="2"/>
      <c r="K29805" s="2"/>
      <c r="L29805" s="2"/>
    </row>
    <row r="29806" spans="10:12">
      <c r="J29806" s="2"/>
      <c r="K29806" s="2"/>
      <c r="L29806" s="2"/>
    </row>
    <row r="29807" spans="10:12">
      <c r="J29807" s="2"/>
      <c r="K29807" s="2"/>
      <c r="L29807" s="2"/>
    </row>
    <row r="29808" spans="10:12">
      <c r="J29808" s="2"/>
      <c r="K29808" s="2"/>
      <c r="L29808" s="2"/>
    </row>
    <row r="29809" spans="10:12">
      <c r="J29809" s="2"/>
      <c r="K29809" s="2"/>
      <c r="L29809" s="2"/>
    </row>
    <row r="29810" spans="10:12">
      <c r="J29810" s="2"/>
      <c r="K29810" s="2"/>
      <c r="L29810" s="2"/>
    </row>
    <row r="29811" spans="10:12">
      <c r="J29811" s="2"/>
      <c r="K29811" s="2"/>
      <c r="L29811" s="2"/>
    </row>
    <row r="29812" spans="10:12">
      <c r="J29812" s="2"/>
      <c r="K29812" s="2"/>
      <c r="L29812" s="2"/>
    </row>
    <row r="29813" spans="10:12">
      <c r="J29813" s="2"/>
      <c r="K29813" s="2"/>
      <c r="L29813" s="2"/>
    </row>
    <row r="29814" spans="10:12">
      <c r="J29814" s="2"/>
      <c r="K29814" s="2"/>
      <c r="L29814" s="2"/>
    </row>
    <row r="29815" spans="10:12">
      <c r="J29815" s="2"/>
      <c r="K29815" s="2"/>
      <c r="L29815" s="2"/>
    </row>
    <row r="29816" spans="10:12">
      <c r="J29816" s="2"/>
      <c r="K29816" s="2"/>
      <c r="L29816" s="2"/>
    </row>
    <row r="29817" spans="10:12">
      <c r="J29817" s="2"/>
      <c r="K29817" s="2"/>
      <c r="L29817" s="2"/>
    </row>
    <row r="29818" spans="10:12">
      <c r="J29818" s="2"/>
      <c r="K29818" s="2"/>
      <c r="L29818" s="2"/>
    </row>
    <row r="29819" spans="10:12">
      <c r="J29819" s="2"/>
      <c r="K29819" s="2"/>
      <c r="L29819" s="2"/>
    </row>
    <row r="29820" spans="10:12">
      <c r="J29820" s="2"/>
      <c r="K29820" s="2"/>
      <c r="L29820" s="2"/>
    </row>
    <row r="29821" spans="10:12">
      <c r="J29821" s="2"/>
      <c r="K29821" s="2"/>
      <c r="L29821" s="2"/>
    </row>
    <row r="29822" spans="10:12">
      <c r="J29822" s="2"/>
      <c r="K29822" s="2"/>
      <c r="L29822" s="2"/>
    </row>
    <row r="29823" spans="10:12">
      <c r="J29823" s="2"/>
      <c r="K29823" s="2"/>
      <c r="L29823" s="2"/>
    </row>
    <row r="29824" spans="10:12">
      <c r="J29824" s="2"/>
      <c r="K29824" s="2"/>
      <c r="L29824" s="2"/>
    </row>
    <row r="29825" spans="10:12">
      <c r="J29825" s="2"/>
      <c r="K29825" s="2"/>
      <c r="L29825" s="2"/>
    </row>
    <row r="29826" spans="10:12">
      <c r="J29826" s="2"/>
      <c r="K29826" s="2"/>
      <c r="L29826" s="2"/>
    </row>
    <row r="29827" spans="10:12">
      <c r="J29827" s="2"/>
      <c r="K29827" s="2"/>
      <c r="L29827" s="2"/>
    </row>
    <row r="29828" spans="10:12">
      <c r="J29828" s="2"/>
      <c r="K29828" s="2"/>
      <c r="L29828" s="2"/>
    </row>
    <row r="29829" spans="10:12">
      <c r="J29829" s="2"/>
      <c r="K29829" s="2"/>
      <c r="L29829" s="2"/>
    </row>
    <row r="29830" spans="10:12">
      <c r="J29830" s="2"/>
      <c r="K29830" s="2"/>
      <c r="L29830" s="2"/>
    </row>
    <row r="29831" spans="10:12">
      <c r="J29831" s="2"/>
      <c r="K29831" s="2"/>
      <c r="L29831" s="2"/>
    </row>
    <row r="29832" spans="10:12">
      <c r="J29832" s="2"/>
      <c r="K29832" s="2"/>
      <c r="L29832" s="2"/>
    </row>
    <row r="29833" spans="10:12">
      <c r="J29833" s="2"/>
      <c r="K29833" s="2"/>
      <c r="L29833" s="2"/>
    </row>
    <row r="29834" spans="10:12">
      <c r="J29834" s="2"/>
      <c r="K29834" s="2"/>
      <c r="L29834" s="2"/>
    </row>
    <row r="29835" spans="10:12">
      <c r="J29835" s="2"/>
      <c r="K29835" s="2"/>
      <c r="L29835" s="2"/>
    </row>
    <row r="29836" spans="10:12">
      <c r="J29836" s="2"/>
      <c r="K29836" s="2"/>
      <c r="L29836" s="2"/>
    </row>
    <row r="29837" spans="10:12">
      <c r="J29837" s="2"/>
      <c r="K29837" s="2"/>
      <c r="L29837" s="2"/>
    </row>
    <row r="29838" spans="10:12">
      <c r="J29838" s="2"/>
      <c r="K29838" s="2"/>
      <c r="L29838" s="2"/>
    </row>
    <row r="29839" spans="10:12">
      <c r="J29839" s="2"/>
      <c r="K29839" s="2"/>
      <c r="L29839" s="2"/>
    </row>
    <row r="29840" spans="10:12">
      <c r="J29840" s="2"/>
      <c r="K29840" s="2"/>
      <c r="L29840" s="2"/>
    </row>
    <row r="29841" spans="10:12">
      <c r="J29841" s="2"/>
      <c r="K29841" s="2"/>
      <c r="L29841" s="2"/>
    </row>
    <row r="29842" spans="10:12">
      <c r="J29842" s="2"/>
      <c r="K29842" s="2"/>
      <c r="L29842" s="2"/>
    </row>
    <row r="29843" spans="10:12">
      <c r="J29843" s="2"/>
      <c r="K29843" s="2"/>
      <c r="L29843" s="2"/>
    </row>
    <row r="29844" spans="10:12">
      <c r="J29844" s="2"/>
      <c r="K29844" s="2"/>
      <c r="L29844" s="2"/>
    </row>
    <row r="29845" spans="10:12">
      <c r="J29845" s="2"/>
      <c r="K29845" s="2"/>
      <c r="L29845" s="2"/>
    </row>
    <row r="29846" spans="10:12">
      <c r="J29846" s="2"/>
      <c r="K29846" s="2"/>
      <c r="L29846" s="2"/>
    </row>
    <row r="29847" spans="10:12">
      <c r="J29847" s="2"/>
      <c r="K29847" s="2"/>
      <c r="L29847" s="2"/>
    </row>
    <row r="29848" spans="10:12">
      <c r="J29848" s="2"/>
      <c r="K29848" s="2"/>
      <c r="L29848" s="2"/>
    </row>
    <row r="29849" spans="10:12">
      <c r="J29849" s="2"/>
      <c r="K29849" s="2"/>
      <c r="L29849" s="2"/>
    </row>
    <row r="29850" spans="10:12">
      <c r="J29850" s="2"/>
      <c r="K29850" s="2"/>
      <c r="L29850" s="2"/>
    </row>
    <row r="29851" spans="10:12">
      <c r="J29851" s="2"/>
      <c r="K29851" s="2"/>
      <c r="L29851" s="2"/>
    </row>
    <row r="29852" spans="10:12">
      <c r="J29852" s="2"/>
      <c r="K29852" s="2"/>
      <c r="L29852" s="2"/>
    </row>
    <row r="29853" spans="10:12">
      <c r="J29853" s="2"/>
      <c r="K29853" s="2"/>
      <c r="L29853" s="2"/>
    </row>
    <row r="29854" spans="10:12">
      <c r="J29854" s="2"/>
      <c r="K29854" s="2"/>
      <c r="L29854" s="2"/>
    </row>
    <row r="29855" spans="10:12">
      <c r="J29855" s="2"/>
      <c r="K29855" s="2"/>
      <c r="L29855" s="2"/>
    </row>
    <row r="29856" spans="10:12">
      <c r="J29856" s="2"/>
      <c r="K29856" s="2"/>
      <c r="L29856" s="2"/>
    </row>
    <row r="29857" spans="10:12">
      <c r="J29857" s="2"/>
      <c r="K29857" s="2"/>
      <c r="L29857" s="2"/>
    </row>
    <row r="29858" spans="10:12">
      <c r="J29858" s="2"/>
      <c r="K29858" s="2"/>
      <c r="L29858" s="2"/>
    </row>
    <row r="29859" spans="10:12">
      <c r="J29859" s="2"/>
      <c r="K29859" s="2"/>
      <c r="L29859" s="2"/>
    </row>
    <row r="29860" spans="10:12">
      <c r="J29860" s="2"/>
      <c r="K29860" s="2"/>
      <c r="L29860" s="2"/>
    </row>
    <row r="29861" spans="10:12">
      <c r="J29861" s="2"/>
      <c r="K29861" s="2"/>
      <c r="L29861" s="2"/>
    </row>
    <row r="29862" spans="10:12">
      <c r="J29862" s="2"/>
      <c r="K29862" s="2"/>
      <c r="L29862" s="2"/>
    </row>
    <row r="29863" spans="10:12">
      <c r="J29863" s="2"/>
      <c r="K29863" s="2"/>
      <c r="L29863" s="2"/>
    </row>
    <row r="29864" spans="10:12">
      <c r="J29864" s="2"/>
      <c r="K29864" s="2"/>
      <c r="L29864" s="2"/>
    </row>
    <row r="29865" spans="10:12">
      <c r="J29865" s="2"/>
      <c r="K29865" s="2"/>
      <c r="L29865" s="2"/>
    </row>
    <row r="29866" spans="10:12">
      <c r="J29866" s="2"/>
      <c r="K29866" s="2"/>
      <c r="L29866" s="2"/>
    </row>
    <row r="29867" spans="10:12">
      <c r="J29867" s="2"/>
      <c r="K29867" s="2"/>
      <c r="L29867" s="2"/>
    </row>
    <row r="29868" spans="10:12">
      <c r="J29868" s="2"/>
      <c r="K29868" s="2"/>
      <c r="L29868" s="2"/>
    </row>
    <row r="29869" spans="10:12">
      <c r="J29869" s="2"/>
      <c r="K29869" s="2"/>
      <c r="L29869" s="2"/>
    </row>
    <row r="29870" spans="10:12">
      <c r="J29870" s="2"/>
      <c r="K29870" s="2"/>
      <c r="L29870" s="2"/>
    </row>
    <row r="29871" spans="10:12">
      <c r="J29871" s="2"/>
      <c r="K29871" s="2"/>
      <c r="L29871" s="2"/>
    </row>
    <row r="29872" spans="10:12">
      <c r="J29872" s="2"/>
      <c r="K29872" s="2"/>
      <c r="L29872" s="2"/>
    </row>
    <row r="29873" spans="10:12">
      <c r="J29873" s="2"/>
      <c r="K29873" s="2"/>
      <c r="L29873" s="2"/>
    </row>
    <row r="29874" spans="10:12">
      <c r="J29874" s="2"/>
      <c r="K29874" s="2"/>
      <c r="L29874" s="2"/>
    </row>
    <row r="29875" spans="10:12">
      <c r="J29875" s="2"/>
      <c r="K29875" s="2"/>
      <c r="L29875" s="2"/>
    </row>
    <row r="29876" spans="10:12">
      <c r="J29876" s="2"/>
      <c r="K29876" s="2"/>
      <c r="L29876" s="2"/>
    </row>
    <row r="29877" spans="10:12">
      <c r="J29877" s="2"/>
      <c r="K29877" s="2"/>
      <c r="L29877" s="2"/>
    </row>
    <row r="29878" spans="10:12">
      <c r="J29878" s="2"/>
      <c r="K29878" s="2"/>
      <c r="L29878" s="2"/>
    </row>
    <row r="29879" spans="10:12">
      <c r="J29879" s="2"/>
      <c r="K29879" s="2"/>
      <c r="L29879" s="2"/>
    </row>
    <row r="29880" spans="10:12">
      <c r="J29880" s="2"/>
      <c r="K29880" s="2"/>
      <c r="L29880" s="2"/>
    </row>
    <row r="29881" spans="10:12">
      <c r="J29881" s="2"/>
      <c r="K29881" s="2"/>
      <c r="L29881" s="2"/>
    </row>
    <row r="29882" spans="10:12">
      <c r="J29882" s="2"/>
      <c r="K29882" s="2"/>
      <c r="L29882" s="2"/>
    </row>
    <row r="29883" spans="10:12">
      <c r="J29883" s="2"/>
      <c r="K29883" s="2"/>
      <c r="L29883" s="2"/>
    </row>
    <row r="29884" spans="10:12">
      <c r="J29884" s="2"/>
      <c r="K29884" s="2"/>
      <c r="L29884" s="2"/>
    </row>
    <row r="29885" spans="10:12">
      <c r="J29885" s="2"/>
      <c r="K29885" s="2"/>
      <c r="L29885" s="2"/>
    </row>
    <row r="29886" spans="10:12">
      <c r="J29886" s="2"/>
      <c r="K29886" s="2"/>
      <c r="L29886" s="2"/>
    </row>
    <row r="29887" spans="10:12">
      <c r="J29887" s="2"/>
      <c r="K29887" s="2"/>
      <c r="L29887" s="2"/>
    </row>
    <row r="29888" spans="10:12">
      <c r="J29888" s="2"/>
      <c r="K29888" s="2"/>
      <c r="L29888" s="2"/>
    </row>
    <row r="29889" spans="10:12">
      <c r="J29889" s="2"/>
      <c r="K29889" s="2"/>
      <c r="L29889" s="2"/>
    </row>
    <row r="29890" spans="10:12">
      <c r="J29890" s="2"/>
      <c r="K29890" s="2"/>
      <c r="L29890" s="2"/>
    </row>
    <row r="29891" spans="10:12">
      <c r="J29891" s="2"/>
      <c r="K29891" s="2"/>
      <c r="L29891" s="2"/>
    </row>
    <row r="29892" spans="10:12">
      <c r="J29892" s="2"/>
      <c r="K29892" s="2"/>
      <c r="L29892" s="2"/>
    </row>
    <row r="29893" spans="10:12">
      <c r="J29893" s="2"/>
      <c r="K29893" s="2"/>
      <c r="L29893" s="2"/>
    </row>
    <row r="29894" spans="10:12">
      <c r="J29894" s="2"/>
      <c r="K29894" s="2"/>
      <c r="L29894" s="2"/>
    </row>
    <row r="29895" spans="10:12">
      <c r="J29895" s="2"/>
      <c r="K29895" s="2"/>
      <c r="L29895" s="2"/>
    </row>
    <row r="29896" spans="10:12">
      <c r="J29896" s="2"/>
      <c r="K29896" s="2"/>
      <c r="L29896" s="2"/>
    </row>
    <row r="29897" spans="10:12">
      <c r="J29897" s="2"/>
      <c r="K29897" s="2"/>
      <c r="L29897" s="2"/>
    </row>
    <row r="29898" spans="10:12">
      <c r="J29898" s="2"/>
      <c r="K29898" s="2"/>
      <c r="L29898" s="2"/>
    </row>
    <row r="29899" spans="10:12">
      <c r="J29899" s="2"/>
      <c r="K29899" s="2"/>
      <c r="L29899" s="2"/>
    </row>
    <row r="29900" spans="10:12">
      <c r="J29900" s="2"/>
      <c r="K29900" s="2"/>
      <c r="L29900" s="2"/>
    </row>
    <row r="29901" spans="10:12">
      <c r="J29901" s="2"/>
      <c r="K29901" s="2"/>
      <c r="L29901" s="2"/>
    </row>
    <row r="29902" spans="10:12">
      <c r="J29902" s="2"/>
      <c r="K29902" s="2"/>
      <c r="L29902" s="2"/>
    </row>
    <row r="29903" spans="10:12">
      <c r="J29903" s="2"/>
      <c r="K29903" s="2"/>
      <c r="L29903" s="2"/>
    </row>
    <row r="29904" spans="10:12">
      <c r="J29904" s="2"/>
      <c r="K29904" s="2"/>
      <c r="L29904" s="2"/>
    </row>
    <row r="29905" spans="10:12">
      <c r="J29905" s="2"/>
      <c r="K29905" s="2"/>
      <c r="L29905" s="2"/>
    </row>
    <row r="29906" spans="10:12">
      <c r="J29906" s="2"/>
      <c r="K29906" s="2"/>
      <c r="L29906" s="2"/>
    </row>
    <row r="29907" spans="10:12">
      <c r="J29907" s="2"/>
      <c r="K29907" s="2"/>
      <c r="L29907" s="2"/>
    </row>
    <row r="29908" spans="10:12">
      <c r="J29908" s="2"/>
      <c r="K29908" s="2"/>
      <c r="L29908" s="2"/>
    </row>
    <row r="29909" spans="10:12">
      <c r="J29909" s="2"/>
      <c r="K29909" s="2"/>
      <c r="L29909" s="2"/>
    </row>
    <row r="29910" spans="10:12">
      <c r="J29910" s="2"/>
      <c r="K29910" s="2"/>
      <c r="L29910" s="2"/>
    </row>
    <row r="29911" spans="10:12">
      <c r="J29911" s="2"/>
      <c r="K29911" s="2"/>
      <c r="L29911" s="2"/>
    </row>
    <row r="29912" spans="10:12">
      <c r="J29912" s="2"/>
      <c r="K29912" s="2"/>
      <c r="L29912" s="2"/>
    </row>
    <row r="29913" spans="10:12">
      <c r="J29913" s="2"/>
      <c r="K29913" s="2"/>
      <c r="L29913" s="2"/>
    </row>
    <row r="29914" spans="10:12">
      <c r="J29914" s="2"/>
      <c r="K29914" s="2"/>
      <c r="L29914" s="2"/>
    </row>
    <row r="29915" spans="10:12">
      <c r="J29915" s="2"/>
      <c r="K29915" s="2"/>
      <c r="L29915" s="2"/>
    </row>
    <row r="29916" spans="10:12">
      <c r="J29916" s="2"/>
      <c r="K29916" s="2"/>
      <c r="L29916" s="2"/>
    </row>
    <row r="29917" spans="10:12">
      <c r="J29917" s="2"/>
      <c r="K29917" s="2"/>
      <c r="L29917" s="2"/>
    </row>
    <row r="29918" spans="10:12">
      <c r="J29918" s="2"/>
      <c r="K29918" s="2"/>
      <c r="L29918" s="2"/>
    </row>
    <row r="29919" spans="10:12">
      <c r="J29919" s="2"/>
      <c r="K29919" s="2"/>
      <c r="L29919" s="2"/>
    </row>
    <row r="29920" spans="10:12">
      <c r="J29920" s="2"/>
      <c r="K29920" s="2"/>
      <c r="L29920" s="2"/>
    </row>
    <row r="29921" spans="10:12">
      <c r="J29921" s="2"/>
      <c r="K29921" s="2"/>
      <c r="L29921" s="2"/>
    </row>
    <row r="29922" spans="10:12">
      <c r="J29922" s="2"/>
      <c r="K29922" s="2"/>
      <c r="L29922" s="2"/>
    </row>
    <row r="29923" spans="10:12">
      <c r="J29923" s="2"/>
      <c r="K29923" s="2"/>
      <c r="L29923" s="2"/>
    </row>
    <row r="29924" spans="10:12">
      <c r="J29924" s="2"/>
      <c r="K29924" s="2"/>
      <c r="L29924" s="2"/>
    </row>
    <row r="29925" spans="10:12">
      <c r="J29925" s="2"/>
      <c r="K29925" s="2"/>
      <c r="L29925" s="2"/>
    </row>
    <row r="29926" spans="10:12">
      <c r="J29926" s="2"/>
      <c r="K29926" s="2"/>
      <c r="L29926" s="2"/>
    </row>
    <row r="29927" spans="10:12">
      <c r="J29927" s="2"/>
      <c r="K29927" s="2"/>
      <c r="L29927" s="2"/>
    </row>
    <row r="29928" spans="10:12">
      <c r="J29928" s="2"/>
      <c r="K29928" s="2"/>
      <c r="L29928" s="2"/>
    </row>
    <row r="29929" spans="10:12">
      <c r="J29929" s="2"/>
      <c r="K29929" s="2"/>
      <c r="L29929" s="2"/>
    </row>
    <row r="29930" spans="10:12">
      <c r="J29930" s="2"/>
      <c r="K29930" s="2"/>
      <c r="L29930" s="2"/>
    </row>
    <row r="29931" spans="10:12">
      <c r="J29931" s="2"/>
      <c r="K29931" s="2"/>
      <c r="L29931" s="2"/>
    </row>
    <row r="29932" spans="10:12">
      <c r="J29932" s="2"/>
      <c r="K29932" s="2"/>
      <c r="L29932" s="2"/>
    </row>
    <row r="29933" spans="10:12">
      <c r="J29933" s="2"/>
      <c r="K29933" s="2"/>
      <c r="L29933" s="2"/>
    </row>
    <row r="29934" spans="10:12">
      <c r="J29934" s="2"/>
      <c r="K29934" s="2"/>
      <c r="L29934" s="2"/>
    </row>
    <row r="29935" spans="10:12">
      <c r="J29935" s="2"/>
      <c r="K29935" s="2"/>
      <c r="L29935" s="2"/>
    </row>
    <row r="29936" spans="10:12">
      <c r="J29936" s="2"/>
      <c r="K29936" s="2"/>
      <c r="L29936" s="2"/>
    </row>
    <row r="29937" spans="10:12">
      <c r="J29937" s="2"/>
      <c r="K29937" s="2"/>
      <c r="L29937" s="2"/>
    </row>
    <row r="29938" spans="10:12">
      <c r="J29938" s="2"/>
      <c r="K29938" s="2"/>
      <c r="L29938" s="2"/>
    </row>
    <row r="29939" spans="10:12">
      <c r="J29939" s="2"/>
      <c r="K29939" s="2"/>
      <c r="L29939" s="2"/>
    </row>
    <row r="29940" spans="10:12">
      <c r="J29940" s="2"/>
      <c r="K29940" s="2"/>
      <c r="L29940" s="2"/>
    </row>
    <row r="29941" spans="10:12">
      <c r="J29941" s="2"/>
      <c r="K29941" s="2"/>
      <c r="L29941" s="2"/>
    </row>
    <row r="29942" spans="10:12">
      <c r="J29942" s="2"/>
      <c r="K29942" s="2"/>
      <c r="L29942" s="2"/>
    </row>
    <row r="29943" spans="10:12">
      <c r="J29943" s="2"/>
      <c r="K29943" s="2"/>
      <c r="L29943" s="2"/>
    </row>
    <row r="29944" spans="10:12">
      <c r="J29944" s="2"/>
      <c r="K29944" s="2"/>
      <c r="L29944" s="2"/>
    </row>
    <row r="29945" spans="10:12">
      <c r="J29945" s="2"/>
      <c r="K29945" s="2"/>
      <c r="L29945" s="2"/>
    </row>
    <row r="29946" spans="10:12">
      <c r="J29946" s="2"/>
      <c r="K29946" s="2"/>
      <c r="L29946" s="2"/>
    </row>
    <row r="29947" spans="10:12">
      <c r="J29947" s="2"/>
      <c r="K29947" s="2"/>
      <c r="L29947" s="2"/>
    </row>
    <row r="29948" spans="10:12">
      <c r="J29948" s="2"/>
      <c r="K29948" s="2"/>
      <c r="L29948" s="2"/>
    </row>
    <row r="29949" spans="10:12">
      <c r="J29949" s="2"/>
      <c r="K29949" s="2"/>
      <c r="L29949" s="2"/>
    </row>
    <row r="29950" spans="10:12">
      <c r="J29950" s="2"/>
      <c r="K29950" s="2"/>
      <c r="L29950" s="2"/>
    </row>
    <row r="29951" spans="10:12">
      <c r="J29951" s="2"/>
      <c r="K29951" s="2"/>
      <c r="L29951" s="2"/>
    </row>
    <row r="29952" spans="10:12">
      <c r="J29952" s="2"/>
      <c r="K29952" s="2"/>
      <c r="L29952" s="2"/>
    </row>
    <row r="29953" spans="10:12">
      <c r="J29953" s="2"/>
      <c r="K29953" s="2"/>
      <c r="L29953" s="2"/>
    </row>
    <row r="29954" spans="10:12">
      <c r="J29954" s="2"/>
      <c r="K29954" s="2"/>
      <c r="L29954" s="2"/>
    </row>
    <row r="29955" spans="10:12">
      <c r="J29955" s="2"/>
      <c r="K29955" s="2"/>
      <c r="L29955" s="2"/>
    </row>
    <row r="29956" spans="10:12">
      <c r="J29956" s="2"/>
      <c r="K29956" s="2"/>
      <c r="L29956" s="2"/>
    </row>
    <row r="29957" spans="10:12">
      <c r="J29957" s="2"/>
      <c r="K29957" s="2"/>
      <c r="L29957" s="2"/>
    </row>
    <row r="29958" spans="10:12">
      <c r="J29958" s="2"/>
      <c r="K29958" s="2"/>
      <c r="L29958" s="2"/>
    </row>
    <row r="29959" spans="10:12">
      <c r="J29959" s="2"/>
      <c r="K29959" s="2"/>
      <c r="L29959" s="2"/>
    </row>
    <row r="29960" spans="10:12">
      <c r="J29960" s="2"/>
      <c r="K29960" s="2"/>
      <c r="L29960" s="2"/>
    </row>
    <row r="29961" spans="10:12">
      <c r="J29961" s="2"/>
      <c r="K29961" s="2"/>
      <c r="L29961" s="2"/>
    </row>
    <row r="29962" spans="10:12">
      <c r="J29962" s="2"/>
      <c r="K29962" s="2"/>
      <c r="L29962" s="2"/>
    </row>
    <row r="29963" spans="10:12">
      <c r="J29963" s="2"/>
      <c r="K29963" s="2"/>
      <c r="L29963" s="2"/>
    </row>
    <row r="29964" spans="10:12">
      <c r="J29964" s="2"/>
      <c r="K29964" s="2"/>
      <c r="L29964" s="2"/>
    </row>
    <row r="29965" spans="10:12">
      <c r="J29965" s="2"/>
      <c r="K29965" s="2"/>
      <c r="L29965" s="2"/>
    </row>
    <row r="29966" spans="10:12">
      <c r="J29966" s="2"/>
      <c r="K29966" s="2"/>
      <c r="L29966" s="2"/>
    </row>
    <row r="29967" spans="10:12">
      <c r="J29967" s="2"/>
      <c r="K29967" s="2"/>
      <c r="L29967" s="2"/>
    </row>
    <row r="29968" spans="10:12">
      <c r="J29968" s="2"/>
      <c r="K29968" s="2"/>
      <c r="L29968" s="2"/>
    </row>
    <row r="29969" spans="10:12">
      <c r="J29969" s="2"/>
      <c r="K29969" s="2"/>
      <c r="L29969" s="2"/>
    </row>
    <row r="29970" spans="10:12">
      <c r="J29970" s="2"/>
      <c r="K29970" s="2"/>
      <c r="L29970" s="2"/>
    </row>
    <row r="29971" spans="10:12">
      <c r="J29971" s="2"/>
      <c r="K29971" s="2"/>
      <c r="L29971" s="2"/>
    </row>
    <row r="29972" spans="10:12">
      <c r="J29972" s="2"/>
      <c r="K29972" s="2"/>
      <c r="L29972" s="2"/>
    </row>
    <row r="29973" spans="10:12">
      <c r="J29973" s="2"/>
      <c r="K29973" s="2"/>
      <c r="L29973" s="2"/>
    </row>
    <row r="29974" spans="10:12">
      <c r="J29974" s="2"/>
      <c r="K29974" s="2"/>
      <c r="L29974" s="2"/>
    </row>
    <row r="29975" spans="10:12">
      <c r="J29975" s="2"/>
      <c r="K29975" s="2"/>
      <c r="L29975" s="2"/>
    </row>
    <row r="29976" spans="10:12">
      <c r="J29976" s="2"/>
      <c r="K29976" s="2"/>
      <c r="L29976" s="2"/>
    </row>
    <row r="29977" spans="10:12">
      <c r="J29977" s="2"/>
      <c r="K29977" s="2"/>
      <c r="L29977" s="2"/>
    </row>
    <row r="29978" spans="10:12">
      <c r="J29978" s="2"/>
      <c r="K29978" s="2"/>
      <c r="L29978" s="2"/>
    </row>
    <row r="29979" spans="10:12">
      <c r="J29979" s="2"/>
      <c r="K29979" s="2"/>
      <c r="L29979" s="2"/>
    </row>
    <row r="29980" spans="10:12">
      <c r="J29980" s="2"/>
      <c r="K29980" s="2"/>
      <c r="L29980" s="2"/>
    </row>
    <row r="29981" spans="10:12">
      <c r="J29981" s="2"/>
      <c r="K29981" s="2"/>
      <c r="L29981" s="2"/>
    </row>
    <row r="29982" spans="10:12">
      <c r="J29982" s="2"/>
      <c r="K29982" s="2"/>
      <c r="L29982" s="2"/>
    </row>
    <row r="29983" spans="10:12">
      <c r="J29983" s="2"/>
      <c r="K29983" s="2"/>
      <c r="L29983" s="2"/>
    </row>
    <row r="29984" spans="10:12">
      <c r="J29984" s="2"/>
      <c r="K29984" s="2"/>
      <c r="L29984" s="2"/>
    </row>
    <row r="29985" spans="10:12">
      <c r="J29985" s="2"/>
      <c r="K29985" s="2"/>
      <c r="L29985" s="2"/>
    </row>
    <row r="29986" spans="10:12">
      <c r="J29986" s="2"/>
      <c r="K29986" s="2"/>
      <c r="L29986" s="2"/>
    </row>
    <row r="29987" spans="10:12">
      <c r="J29987" s="2"/>
      <c r="K29987" s="2"/>
      <c r="L29987" s="2"/>
    </row>
    <row r="29988" spans="10:12">
      <c r="J29988" s="2"/>
      <c r="K29988" s="2"/>
      <c r="L29988" s="2"/>
    </row>
    <row r="29989" spans="10:12">
      <c r="J29989" s="2"/>
      <c r="K29989" s="2"/>
      <c r="L29989" s="2"/>
    </row>
    <row r="29990" spans="10:12">
      <c r="J29990" s="2"/>
      <c r="K29990" s="2"/>
      <c r="L29990" s="2"/>
    </row>
    <row r="29991" spans="10:12">
      <c r="J29991" s="2"/>
      <c r="K29991" s="2"/>
      <c r="L29991" s="2"/>
    </row>
    <row r="29992" spans="10:12">
      <c r="J29992" s="2"/>
      <c r="K29992" s="2"/>
      <c r="L29992" s="2"/>
    </row>
    <row r="29993" spans="10:12">
      <c r="J29993" s="2"/>
      <c r="K29993" s="2"/>
      <c r="L29993" s="2"/>
    </row>
    <row r="29994" spans="10:12">
      <c r="J29994" s="2"/>
      <c r="K29994" s="2"/>
      <c r="L29994" s="2"/>
    </row>
    <row r="29995" spans="10:12">
      <c r="J29995" s="2"/>
      <c r="K29995" s="2"/>
      <c r="L29995" s="2"/>
    </row>
    <row r="29996" spans="10:12">
      <c r="J29996" s="2"/>
      <c r="K29996" s="2"/>
      <c r="L29996" s="2"/>
    </row>
    <row r="29997" spans="10:12">
      <c r="J29997" s="2"/>
      <c r="K29997" s="2"/>
      <c r="L29997" s="2"/>
    </row>
    <row r="29998" spans="10:12">
      <c r="J29998" s="2"/>
      <c r="K29998" s="2"/>
      <c r="L29998" s="2"/>
    </row>
    <row r="29999" spans="10:12">
      <c r="J29999" s="2"/>
      <c r="K29999" s="2"/>
      <c r="L29999" s="2"/>
    </row>
    <row r="30000" spans="10:12">
      <c r="J30000" s="2"/>
      <c r="K30000" s="2"/>
      <c r="L30000" s="2"/>
    </row>
    <row r="30001" spans="10:12">
      <c r="J30001" s="2"/>
      <c r="K30001" s="2"/>
      <c r="L30001" s="2"/>
    </row>
    <row r="30002" spans="10:12">
      <c r="J30002" s="2"/>
      <c r="K30002" s="2"/>
      <c r="L30002" s="2"/>
    </row>
    <row r="30003" spans="10:12">
      <c r="J30003" s="2"/>
      <c r="K30003" s="2"/>
      <c r="L30003" s="2"/>
    </row>
    <row r="30004" spans="10:12">
      <c r="J30004" s="2"/>
      <c r="K30004" s="2"/>
      <c r="L30004" s="2"/>
    </row>
    <row r="30005" spans="10:12">
      <c r="J30005" s="2"/>
      <c r="K30005" s="2"/>
      <c r="L30005" s="2"/>
    </row>
    <row r="30006" spans="10:12">
      <c r="J30006" s="2"/>
      <c r="K30006" s="2"/>
      <c r="L30006" s="2"/>
    </row>
    <row r="30007" spans="10:12">
      <c r="J30007" s="2"/>
      <c r="K30007" s="2"/>
      <c r="L30007" s="2"/>
    </row>
    <row r="30008" spans="10:12">
      <c r="J30008" s="2"/>
      <c r="K30008" s="2"/>
      <c r="L30008" s="2"/>
    </row>
    <row r="30009" spans="10:12">
      <c r="J30009" s="2"/>
      <c r="K30009" s="2"/>
      <c r="L30009" s="2"/>
    </row>
    <row r="30010" spans="10:12">
      <c r="J30010" s="2"/>
      <c r="K30010" s="2"/>
      <c r="L30010" s="2"/>
    </row>
    <row r="30011" spans="10:12">
      <c r="J30011" s="2"/>
      <c r="K30011" s="2"/>
      <c r="L30011" s="2"/>
    </row>
    <row r="30012" spans="10:12">
      <c r="J30012" s="2"/>
      <c r="K30012" s="2"/>
      <c r="L30012" s="2"/>
    </row>
    <row r="30013" spans="10:12">
      <c r="J30013" s="2"/>
      <c r="K30013" s="2"/>
      <c r="L30013" s="2"/>
    </row>
    <row r="30014" spans="10:12">
      <c r="J30014" s="2"/>
      <c r="K30014" s="2"/>
      <c r="L30014" s="2"/>
    </row>
    <row r="30015" spans="10:12">
      <c r="J30015" s="2"/>
      <c r="K30015" s="2"/>
      <c r="L30015" s="2"/>
    </row>
    <row r="30016" spans="10:12">
      <c r="J30016" s="2"/>
      <c r="K30016" s="2"/>
      <c r="L30016" s="2"/>
    </row>
    <row r="30017" spans="10:12">
      <c r="J30017" s="2"/>
      <c r="K30017" s="2"/>
      <c r="L30017" s="2"/>
    </row>
    <row r="30018" spans="10:12">
      <c r="J30018" s="2"/>
      <c r="K30018" s="2"/>
      <c r="L30018" s="2"/>
    </row>
    <row r="30019" spans="10:12">
      <c r="J30019" s="2"/>
      <c r="K30019" s="2"/>
      <c r="L30019" s="2"/>
    </row>
    <row r="30020" spans="10:12">
      <c r="J30020" s="2"/>
      <c r="K30020" s="2"/>
      <c r="L30020" s="2"/>
    </row>
    <row r="30021" spans="10:12">
      <c r="J30021" s="2"/>
      <c r="K30021" s="2"/>
      <c r="L30021" s="2"/>
    </row>
    <row r="30022" spans="10:12">
      <c r="J30022" s="2"/>
      <c r="K30022" s="2"/>
      <c r="L30022" s="2"/>
    </row>
    <row r="30023" spans="10:12">
      <c r="J30023" s="2"/>
      <c r="K30023" s="2"/>
      <c r="L30023" s="2"/>
    </row>
    <row r="30024" spans="10:12">
      <c r="J30024" s="2"/>
      <c r="K30024" s="2"/>
      <c r="L30024" s="2"/>
    </row>
    <row r="30025" spans="10:12">
      <c r="J30025" s="2"/>
      <c r="K30025" s="2"/>
      <c r="L30025" s="2"/>
    </row>
    <row r="30026" spans="10:12">
      <c r="J30026" s="2"/>
      <c r="K30026" s="2"/>
      <c r="L30026" s="2"/>
    </row>
    <row r="30027" spans="10:12">
      <c r="J30027" s="2"/>
      <c r="K30027" s="2"/>
      <c r="L30027" s="2"/>
    </row>
    <row r="30028" spans="10:12">
      <c r="J30028" s="2"/>
      <c r="K30028" s="2"/>
      <c r="L30028" s="2"/>
    </row>
    <row r="30029" spans="10:12">
      <c r="J30029" s="2"/>
      <c r="K30029" s="2"/>
      <c r="L30029" s="2"/>
    </row>
    <row r="30030" spans="10:12">
      <c r="J30030" s="2"/>
      <c r="K30030" s="2"/>
      <c r="L30030" s="2"/>
    </row>
    <row r="30031" spans="10:12">
      <c r="J30031" s="2"/>
      <c r="K30031" s="2"/>
      <c r="L30031" s="2"/>
    </row>
    <row r="30032" spans="10:12">
      <c r="J30032" s="2"/>
      <c r="K30032" s="2"/>
      <c r="L30032" s="2"/>
    </row>
    <row r="30033" spans="10:12">
      <c r="J30033" s="2"/>
      <c r="K30033" s="2"/>
      <c r="L30033" s="2"/>
    </row>
    <row r="30034" spans="10:12">
      <c r="J30034" s="2"/>
      <c r="K30034" s="2"/>
      <c r="L30034" s="2"/>
    </row>
    <row r="30035" spans="10:12">
      <c r="J30035" s="2"/>
      <c r="K30035" s="2"/>
      <c r="L30035" s="2"/>
    </row>
    <row r="30036" spans="10:12">
      <c r="J30036" s="2"/>
      <c r="K30036" s="2"/>
      <c r="L30036" s="2"/>
    </row>
    <row r="30037" spans="10:12">
      <c r="J30037" s="2"/>
      <c r="K30037" s="2"/>
      <c r="L30037" s="2"/>
    </row>
    <row r="30038" spans="10:12">
      <c r="J30038" s="2"/>
      <c r="K30038" s="2"/>
      <c r="L30038" s="2"/>
    </row>
    <row r="30039" spans="10:12">
      <c r="J30039" s="2"/>
      <c r="K30039" s="2"/>
      <c r="L30039" s="2"/>
    </row>
    <row r="30040" spans="10:12">
      <c r="J30040" s="2"/>
      <c r="K30040" s="2"/>
      <c r="L30040" s="2"/>
    </row>
    <row r="30041" spans="10:12">
      <c r="J30041" s="2"/>
      <c r="K30041" s="2"/>
      <c r="L30041" s="2"/>
    </row>
    <row r="30042" spans="10:12">
      <c r="J30042" s="2"/>
      <c r="K30042" s="2"/>
      <c r="L30042" s="2"/>
    </row>
    <row r="30043" spans="10:12">
      <c r="J30043" s="2"/>
      <c r="K30043" s="2"/>
      <c r="L30043" s="2"/>
    </row>
    <row r="30044" spans="10:12">
      <c r="J30044" s="2"/>
      <c r="K30044" s="2"/>
      <c r="L30044" s="2"/>
    </row>
    <row r="30045" spans="10:12">
      <c r="J30045" s="2"/>
      <c r="K30045" s="2"/>
      <c r="L30045" s="2"/>
    </row>
    <row r="30046" spans="10:12">
      <c r="J30046" s="2"/>
      <c r="K30046" s="2"/>
      <c r="L30046" s="2"/>
    </row>
    <row r="30047" spans="10:12">
      <c r="J30047" s="2"/>
      <c r="K30047" s="2"/>
      <c r="L30047" s="2"/>
    </row>
    <row r="30048" spans="10:12">
      <c r="J30048" s="2"/>
      <c r="K30048" s="2"/>
      <c r="L30048" s="2"/>
    </row>
    <row r="30049" spans="10:12">
      <c r="J30049" s="2"/>
      <c r="K30049" s="2"/>
      <c r="L30049" s="2"/>
    </row>
    <row r="30050" spans="10:12">
      <c r="J30050" s="2"/>
      <c r="K30050" s="2"/>
      <c r="L30050" s="2"/>
    </row>
    <row r="30051" spans="10:12">
      <c r="J30051" s="2"/>
      <c r="K30051" s="2"/>
      <c r="L30051" s="2"/>
    </row>
    <row r="30052" spans="10:12">
      <c r="J30052" s="2"/>
      <c r="K30052" s="2"/>
      <c r="L30052" s="2"/>
    </row>
    <row r="30053" spans="10:12">
      <c r="J30053" s="2"/>
      <c r="K30053" s="2"/>
      <c r="L30053" s="2"/>
    </row>
    <row r="30054" spans="10:12">
      <c r="J30054" s="2"/>
      <c r="K30054" s="2"/>
      <c r="L30054" s="2"/>
    </row>
    <row r="30055" spans="10:12">
      <c r="J30055" s="2"/>
      <c r="K30055" s="2"/>
      <c r="L30055" s="2"/>
    </row>
    <row r="30056" spans="10:12">
      <c r="J30056" s="2"/>
      <c r="K30056" s="2"/>
      <c r="L30056" s="2"/>
    </row>
    <row r="30057" spans="10:12">
      <c r="J30057" s="2"/>
      <c r="K30057" s="2"/>
      <c r="L30057" s="2"/>
    </row>
    <row r="30058" spans="10:12">
      <c r="J30058" s="2"/>
      <c r="K30058" s="2"/>
      <c r="L30058" s="2"/>
    </row>
    <row r="30059" spans="10:12">
      <c r="J30059" s="2"/>
      <c r="K30059" s="2"/>
      <c r="L30059" s="2"/>
    </row>
    <row r="30060" spans="10:12">
      <c r="J30060" s="2"/>
      <c r="K30060" s="2"/>
      <c r="L30060" s="2"/>
    </row>
    <row r="30061" spans="10:12">
      <c r="J30061" s="2"/>
      <c r="K30061" s="2"/>
      <c r="L30061" s="2"/>
    </row>
    <row r="30062" spans="10:12">
      <c r="J30062" s="2"/>
      <c r="K30062" s="2"/>
      <c r="L30062" s="2"/>
    </row>
    <row r="30063" spans="10:12">
      <c r="J30063" s="2"/>
      <c r="K30063" s="2"/>
      <c r="L30063" s="2"/>
    </row>
    <row r="30064" spans="10:12">
      <c r="J30064" s="2"/>
      <c r="K30064" s="2"/>
      <c r="L30064" s="2"/>
    </row>
    <row r="30065" spans="10:12">
      <c r="J30065" s="2"/>
      <c r="K30065" s="2"/>
      <c r="L30065" s="2"/>
    </row>
    <row r="30066" spans="10:12">
      <c r="J30066" s="2"/>
      <c r="K30066" s="2"/>
      <c r="L30066" s="2"/>
    </row>
    <row r="30067" spans="10:12">
      <c r="J30067" s="2"/>
      <c r="K30067" s="2"/>
      <c r="L30067" s="2"/>
    </row>
    <row r="30068" spans="10:12">
      <c r="J30068" s="2"/>
      <c r="K30068" s="2"/>
      <c r="L30068" s="2"/>
    </row>
    <row r="30069" spans="10:12">
      <c r="J30069" s="2"/>
      <c r="K30069" s="2"/>
      <c r="L30069" s="2"/>
    </row>
    <row r="30070" spans="10:12">
      <c r="J30070" s="2"/>
      <c r="K30070" s="2"/>
      <c r="L30070" s="2"/>
    </row>
    <row r="30071" spans="10:12">
      <c r="J30071" s="2"/>
      <c r="K30071" s="2"/>
      <c r="L30071" s="2"/>
    </row>
    <row r="30072" spans="10:12">
      <c r="J30072" s="2"/>
      <c r="K30072" s="2"/>
      <c r="L30072" s="2"/>
    </row>
    <row r="30073" spans="10:12">
      <c r="J30073" s="2"/>
      <c r="K30073" s="2"/>
      <c r="L30073" s="2"/>
    </row>
    <row r="30074" spans="10:12">
      <c r="J30074" s="2"/>
      <c r="K30074" s="2"/>
      <c r="L30074" s="2"/>
    </row>
    <row r="30075" spans="10:12">
      <c r="J30075" s="2"/>
      <c r="K30075" s="2"/>
      <c r="L30075" s="2"/>
    </row>
    <row r="30076" spans="10:12">
      <c r="J30076" s="2"/>
      <c r="K30076" s="2"/>
      <c r="L30076" s="2"/>
    </row>
    <row r="30077" spans="10:12">
      <c r="J30077" s="2"/>
      <c r="K30077" s="2"/>
      <c r="L30077" s="2"/>
    </row>
    <row r="30078" spans="10:12">
      <c r="J30078" s="2"/>
      <c r="K30078" s="2"/>
      <c r="L30078" s="2"/>
    </row>
    <row r="30079" spans="10:12">
      <c r="J30079" s="2"/>
      <c r="K30079" s="2"/>
      <c r="L30079" s="2"/>
    </row>
    <row r="30080" spans="10:12">
      <c r="J30080" s="2"/>
      <c r="K30080" s="2"/>
      <c r="L30080" s="2"/>
    </row>
    <row r="30081" spans="10:12">
      <c r="J30081" s="2"/>
      <c r="K30081" s="2"/>
      <c r="L30081" s="2"/>
    </row>
    <row r="30082" spans="10:12">
      <c r="J30082" s="2"/>
      <c r="K30082" s="2"/>
      <c r="L30082" s="2"/>
    </row>
    <row r="30083" spans="10:12">
      <c r="J30083" s="2"/>
      <c r="K30083" s="2"/>
      <c r="L30083" s="2"/>
    </row>
    <row r="30084" spans="10:12">
      <c r="J30084" s="2"/>
      <c r="K30084" s="2"/>
      <c r="L30084" s="2"/>
    </row>
    <row r="30085" spans="10:12">
      <c r="J30085" s="2"/>
      <c r="K30085" s="2"/>
      <c r="L30085" s="2"/>
    </row>
    <row r="30086" spans="10:12">
      <c r="J30086" s="2"/>
      <c r="K30086" s="2"/>
      <c r="L30086" s="2"/>
    </row>
    <row r="30087" spans="10:12">
      <c r="J30087" s="2"/>
      <c r="K30087" s="2"/>
      <c r="L30087" s="2"/>
    </row>
    <row r="30088" spans="10:12">
      <c r="J30088" s="2"/>
      <c r="K30088" s="2"/>
      <c r="L30088" s="2"/>
    </row>
    <row r="30089" spans="10:12">
      <c r="J30089" s="2"/>
      <c r="K30089" s="2"/>
      <c r="L30089" s="2"/>
    </row>
    <row r="30090" spans="10:12">
      <c r="J30090" s="2"/>
      <c r="K30090" s="2"/>
      <c r="L30090" s="2"/>
    </row>
    <row r="30091" spans="10:12">
      <c r="J30091" s="2"/>
      <c r="K30091" s="2"/>
      <c r="L30091" s="2"/>
    </row>
    <row r="30092" spans="10:12">
      <c r="J30092" s="2"/>
      <c r="K30092" s="2"/>
      <c r="L30092" s="2"/>
    </row>
    <row r="30093" spans="10:12">
      <c r="J30093" s="2"/>
      <c r="K30093" s="2"/>
      <c r="L30093" s="2"/>
    </row>
    <row r="30094" spans="10:12">
      <c r="J30094" s="2"/>
      <c r="K30094" s="2"/>
      <c r="L30094" s="2"/>
    </row>
    <row r="30095" spans="10:12">
      <c r="J30095" s="2"/>
      <c r="K30095" s="2"/>
      <c r="L30095" s="2"/>
    </row>
    <row r="30096" spans="10:12">
      <c r="J30096" s="2"/>
      <c r="K30096" s="2"/>
      <c r="L30096" s="2"/>
    </row>
    <row r="30097" spans="10:12">
      <c r="J30097" s="2"/>
      <c r="K30097" s="2"/>
      <c r="L30097" s="2"/>
    </row>
    <row r="30098" spans="10:12">
      <c r="J30098" s="2"/>
      <c r="K30098" s="2"/>
      <c r="L30098" s="2"/>
    </row>
    <row r="30099" spans="10:12">
      <c r="J30099" s="2"/>
      <c r="K30099" s="2"/>
      <c r="L30099" s="2"/>
    </row>
    <row r="30100" spans="10:12">
      <c r="J30100" s="2"/>
      <c r="K30100" s="2"/>
      <c r="L30100" s="2"/>
    </row>
    <row r="30101" spans="10:12">
      <c r="J30101" s="2"/>
      <c r="K30101" s="2"/>
      <c r="L30101" s="2"/>
    </row>
    <row r="30102" spans="10:12">
      <c r="J30102" s="2"/>
      <c r="K30102" s="2"/>
      <c r="L30102" s="2"/>
    </row>
    <row r="30103" spans="10:12">
      <c r="J30103" s="2"/>
      <c r="K30103" s="2"/>
      <c r="L30103" s="2"/>
    </row>
    <row r="30104" spans="10:12">
      <c r="J30104" s="2"/>
      <c r="K30104" s="2"/>
      <c r="L30104" s="2"/>
    </row>
    <row r="30105" spans="10:12">
      <c r="J30105" s="2"/>
      <c r="K30105" s="2"/>
      <c r="L30105" s="2"/>
    </row>
    <row r="30106" spans="10:12">
      <c r="J30106" s="2"/>
      <c r="K30106" s="2"/>
      <c r="L30106" s="2"/>
    </row>
    <row r="30107" spans="10:12">
      <c r="J30107" s="2"/>
      <c r="K30107" s="2"/>
      <c r="L30107" s="2"/>
    </row>
    <row r="30108" spans="10:12">
      <c r="J30108" s="2"/>
      <c r="K30108" s="2"/>
      <c r="L30108" s="2"/>
    </row>
    <row r="30109" spans="10:12">
      <c r="J30109" s="2"/>
      <c r="K30109" s="2"/>
      <c r="L30109" s="2"/>
    </row>
    <row r="30110" spans="10:12">
      <c r="J30110" s="2"/>
      <c r="K30110" s="2"/>
      <c r="L30110" s="2"/>
    </row>
    <row r="30111" spans="10:12">
      <c r="J30111" s="2"/>
      <c r="K30111" s="2"/>
      <c r="L30111" s="2"/>
    </row>
    <row r="30112" spans="10:12">
      <c r="J30112" s="2"/>
      <c r="K30112" s="2"/>
      <c r="L30112" s="2"/>
    </row>
    <row r="30113" spans="10:12">
      <c r="J30113" s="2"/>
      <c r="K30113" s="2"/>
      <c r="L30113" s="2"/>
    </row>
    <row r="30114" spans="10:12">
      <c r="J30114" s="2"/>
      <c r="K30114" s="2"/>
      <c r="L30114" s="2"/>
    </row>
    <row r="30115" spans="10:12">
      <c r="J30115" s="2"/>
      <c r="K30115" s="2"/>
      <c r="L30115" s="2"/>
    </row>
    <row r="30116" spans="10:12">
      <c r="J30116" s="2"/>
      <c r="K30116" s="2"/>
      <c r="L30116" s="2"/>
    </row>
    <row r="30117" spans="10:12">
      <c r="J30117" s="2"/>
      <c r="K30117" s="2"/>
      <c r="L30117" s="2"/>
    </row>
    <row r="30118" spans="10:12">
      <c r="J30118" s="2"/>
      <c r="K30118" s="2"/>
      <c r="L30118" s="2"/>
    </row>
    <row r="30119" spans="10:12">
      <c r="J30119" s="2"/>
      <c r="K30119" s="2"/>
      <c r="L30119" s="2"/>
    </row>
    <row r="30120" spans="10:12">
      <c r="J30120" s="2"/>
      <c r="K30120" s="2"/>
      <c r="L30120" s="2"/>
    </row>
    <row r="30121" spans="10:12">
      <c r="J30121" s="2"/>
      <c r="K30121" s="2"/>
      <c r="L30121" s="2"/>
    </row>
    <row r="30122" spans="10:12">
      <c r="J30122" s="2"/>
      <c r="K30122" s="2"/>
      <c r="L30122" s="2"/>
    </row>
    <row r="30123" spans="10:12">
      <c r="J30123" s="2"/>
      <c r="K30123" s="2"/>
      <c r="L30123" s="2"/>
    </row>
    <row r="30124" spans="10:12">
      <c r="J30124" s="2"/>
      <c r="K30124" s="2"/>
      <c r="L30124" s="2"/>
    </row>
    <row r="30125" spans="10:12">
      <c r="J30125" s="2"/>
      <c r="K30125" s="2"/>
      <c r="L30125" s="2"/>
    </row>
    <row r="30126" spans="10:12">
      <c r="J30126" s="2"/>
      <c r="K30126" s="2"/>
      <c r="L30126" s="2"/>
    </row>
    <row r="30127" spans="10:12">
      <c r="J30127" s="2"/>
      <c r="K30127" s="2"/>
      <c r="L30127" s="2"/>
    </row>
    <row r="30128" spans="10:12">
      <c r="J30128" s="2"/>
      <c r="K30128" s="2"/>
      <c r="L30128" s="2"/>
    </row>
    <row r="30129" spans="10:12">
      <c r="J30129" s="2"/>
      <c r="K30129" s="2"/>
      <c r="L30129" s="2"/>
    </row>
    <row r="30130" spans="10:12">
      <c r="J30130" s="2"/>
      <c r="K30130" s="2"/>
      <c r="L30130" s="2"/>
    </row>
    <row r="30131" spans="10:12">
      <c r="J30131" s="2"/>
      <c r="K30131" s="2"/>
      <c r="L30131" s="2"/>
    </row>
    <row r="30132" spans="10:12">
      <c r="J30132" s="2"/>
      <c r="K30132" s="2"/>
      <c r="L30132" s="2"/>
    </row>
    <row r="30133" spans="10:12">
      <c r="J30133" s="2"/>
      <c r="K30133" s="2"/>
      <c r="L30133" s="2"/>
    </row>
    <row r="30134" spans="10:12">
      <c r="J30134" s="2"/>
      <c r="K30134" s="2"/>
      <c r="L30134" s="2"/>
    </row>
    <row r="30135" spans="10:12">
      <c r="J30135" s="2"/>
      <c r="K30135" s="2"/>
      <c r="L30135" s="2"/>
    </row>
    <row r="30136" spans="10:12">
      <c r="J30136" s="2"/>
      <c r="K30136" s="2"/>
      <c r="L30136" s="2"/>
    </row>
    <row r="30137" spans="10:12">
      <c r="J30137" s="2"/>
      <c r="K30137" s="2"/>
      <c r="L30137" s="2"/>
    </row>
    <row r="30138" spans="10:12">
      <c r="J30138" s="2"/>
      <c r="K30138" s="2"/>
      <c r="L30138" s="2"/>
    </row>
    <row r="30139" spans="10:12">
      <c r="J30139" s="2"/>
      <c r="K30139" s="2"/>
      <c r="L30139" s="2"/>
    </row>
    <row r="30140" spans="10:12">
      <c r="J30140" s="2"/>
      <c r="K30140" s="2"/>
      <c r="L30140" s="2"/>
    </row>
    <row r="30141" spans="10:12">
      <c r="J30141" s="2"/>
      <c r="K30141" s="2"/>
      <c r="L30141" s="2"/>
    </row>
    <row r="30142" spans="10:12">
      <c r="J30142" s="2"/>
      <c r="K30142" s="2"/>
      <c r="L30142" s="2"/>
    </row>
    <row r="30143" spans="10:12">
      <c r="J30143" s="2"/>
      <c r="K30143" s="2"/>
      <c r="L30143" s="2"/>
    </row>
    <row r="30144" spans="10:12">
      <c r="J30144" s="2"/>
      <c r="K30144" s="2"/>
      <c r="L30144" s="2"/>
    </row>
    <row r="30145" spans="10:12">
      <c r="J30145" s="2"/>
      <c r="K30145" s="2"/>
      <c r="L30145" s="2"/>
    </row>
    <row r="30146" spans="10:12">
      <c r="J30146" s="2"/>
      <c r="K30146" s="2"/>
      <c r="L30146" s="2"/>
    </row>
    <row r="30147" spans="10:12">
      <c r="J30147" s="2"/>
      <c r="K30147" s="2"/>
      <c r="L30147" s="2"/>
    </row>
    <row r="30148" spans="10:12">
      <c r="J30148" s="2"/>
      <c r="K30148" s="2"/>
      <c r="L30148" s="2"/>
    </row>
    <row r="30149" spans="10:12">
      <c r="J30149" s="2"/>
      <c r="K30149" s="2"/>
      <c r="L30149" s="2"/>
    </row>
    <row r="30150" spans="10:12">
      <c r="J30150" s="2"/>
      <c r="K30150" s="2"/>
      <c r="L30150" s="2"/>
    </row>
    <row r="30151" spans="10:12">
      <c r="J30151" s="2"/>
      <c r="K30151" s="2"/>
      <c r="L30151" s="2"/>
    </row>
    <row r="30152" spans="10:12">
      <c r="J30152" s="2"/>
      <c r="K30152" s="2"/>
      <c r="L30152" s="2"/>
    </row>
    <row r="30153" spans="10:12">
      <c r="J30153" s="2"/>
      <c r="K30153" s="2"/>
      <c r="L30153" s="2"/>
    </row>
    <row r="30154" spans="10:12">
      <c r="J30154" s="2"/>
      <c r="K30154" s="2"/>
      <c r="L30154" s="2"/>
    </row>
    <row r="30155" spans="10:12">
      <c r="J30155" s="2"/>
      <c r="K30155" s="2"/>
      <c r="L30155" s="2"/>
    </row>
    <row r="30156" spans="10:12">
      <c r="J30156" s="2"/>
      <c r="K30156" s="2"/>
      <c r="L30156" s="2"/>
    </row>
    <row r="30157" spans="10:12">
      <c r="J30157" s="2"/>
      <c r="K30157" s="2"/>
      <c r="L30157" s="2"/>
    </row>
    <row r="30158" spans="10:12">
      <c r="J30158" s="2"/>
      <c r="K30158" s="2"/>
      <c r="L30158" s="2"/>
    </row>
    <row r="30159" spans="10:12">
      <c r="J30159" s="2"/>
      <c r="K30159" s="2"/>
      <c r="L30159" s="2"/>
    </row>
    <row r="30160" spans="10:12">
      <c r="J30160" s="2"/>
      <c r="K30160" s="2"/>
      <c r="L30160" s="2"/>
    </row>
    <row r="30161" spans="10:12">
      <c r="J30161" s="2"/>
      <c r="K30161" s="2"/>
      <c r="L30161" s="2"/>
    </row>
    <row r="30162" spans="10:12">
      <c r="J30162" s="2"/>
      <c r="K30162" s="2"/>
      <c r="L30162" s="2"/>
    </row>
    <row r="30163" spans="10:12">
      <c r="J30163" s="2"/>
      <c r="K30163" s="2"/>
      <c r="L30163" s="2"/>
    </row>
    <row r="30164" spans="10:12">
      <c r="J30164" s="2"/>
      <c r="K30164" s="2"/>
      <c r="L30164" s="2"/>
    </row>
    <row r="30165" spans="10:12">
      <c r="J30165" s="2"/>
      <c r="K30165" s="2"/>
      <c r="L30165" s="2"/>
    </row>
    <row r="30166" spans="10:12">
      <c r="J30166" s="2"/>
      <c r="K30166" s="2"/>
      <c r="L30166" s="2"/>
    </row>
    <row r="30167" spans="10:12">
      <c r="J30167" s="2"/>
      <c r="K30167" s="2"/>
      <c r="L30167" s="2"/>
    </row>
    <row r="30168" spans="10:12">
      <c r="J30168" s="2"/>
      <c r="K30168" s="2"/>
      <c r="L30168" s="2"/>
    </row>
    <row r="30169" spans="10:12">
      <c r="J30169" s="2"/>
      <c r="K30169" s="2"/>
      <c r="L30169" s="2"/>
    </row>
    <row r="30170" spans="10:12">
      <c r="J30170" s="2"/>
      <c r="K30170" s="2"/>
      <c r="L30170" s="2"/>
    </row>
    <row r="30171" spans="10:12">
      <c r="J30171" s="2"/>
      <c r="K30171" s="2"/>
      <c r="L30171" s="2"/>
    </row>
    <row r="30172" spans="10:12">
      <c r="J30172" s="2"/>
      <c r="K30172" s="2"/>
      <c r="L30172" s="2"/>
    </row>
    <row r="30173" spans="10:12">
      <c r="J30173" s="2"/>
      <c r="K30173" s="2"/>
      <c r="L30173" s="2"/>
    </row>
    <row r="30174" spans="10:12">
      <c r="J30174" s="2"/>
      <c r="K30174" s="2"/>
      <c r="L30174" s="2"/>
    </row>
    <row r="30175" spans="10:12">
      <c r="J30175" s="2"/>
      <c r="K30175" s="2"/>
      <c r="L30175" s="2"/>
    </row>
    <row r="30176" spans="10:12">
      <c r="J30176" s="2"/>
      <c r="K30176" s="2"/>
      <c r="L30176" s="2"/>
    </row>
    <row r="30177" spans="10:12">
      <c r="J30177" s="2"/>
      <c r="K30177" s="2"/>
      <c r="L30177" s="2"/>
    </row>
    <row r="30178" spans="10:12">
      <c r="J30178" s="2"/>
      <c r="K30178" s="2"/>
      <c r="L30178" s="2"/>
    </row>
    <row r="30179" spans="10:12">
      <c r="J30179" s="2"/>
      <c r="K30179" s="2"/>
      <c r="L30179" s="2"/>
    </row>
    <row r="30180" spans="10:12">
      <c r="J30180" s="2"/>
      <c r="K30180" s="2"/>
      <c r="L30180" s="2"/>
    </row>
    <row r="30181" spans="10:12">
      <c r="J30181" s="2"/>
      <c r="K30181" s="2"/>
      <c r="L30181" s="2"/>
    </row>
    <row r="30182" spans="10:12">
      <c r="J30182" s="2"/>
      <c r="K30182" s="2"/>
      <c r="L30182" s="2"/>
    </row>
    <row r="30183" spans="10:12">
      <c r="J30183" s="2"/>
      <c r="K30183" s="2"/>
      <c r="L30183" s="2"/>
    </row>
    <row r="30184" spans="10:12">
      <c r="J30184" s="2"/>
      <c r="K30184" s="2"/>
      <c r="L30184" s="2"/>
    </row>
    <row r="30185" spans="10:12">
      <c r="J30185" s="2"/>
      <c r="K30185" s="2"/>
      <c r="L30185" s="2"/>
    </row>
    <row r="30186" spans="10:12">
      <c r="J30186" s="2"/>
      <c r="K30186" s="2"/>
      <c r="L30186" s="2"/>
    </row>
    <row r="30187" spans="10:12">
      <c r="J30187" s="2"/>
      <c r="K30187" s="2"/>
      <c r="L30187" s="2"/>
    </row>
    <row r="30188" spans="10:12">
      <c r="J30188" s="2"/>
      <c r="K30188" s="2"/>
      <c r="L30188" s="2"/>
    </row>
    <row r="30189" spans="10:12">
      <c r="J30189" s="2"/>
      <c r="K30189" s="2"/>
      <c r="L30189" s="2"/>
    </row>
    <row r="30190" spans="10:12">
      <c r="J30190" s="2"/>
      <c r="K30190" s="2"/>
      <c r="L30190" s="2"/>
    </row>
    <row r="30191" spans="10:12">
      <c r="J30191" s="2"/>
      <c r="K30191" s="2"/>
      <c r="L30191" s="2"/>
    </row>
    <row r="30192" spans="10:12">
      <c r="J30192" s="2"/>
      <c r="K30192" s="2"/>
      <c r="L30192" s="2"/>
    </row>
    <row r="30193" spans="10:12">
      <c r="J30193" s="2"/>
      <c r="K30193" s="2"/>
      <c r="L30193" s="2"/>
    </row>
    <row r="30194" spans="10:12">
      <c r="J30194" s="2"/>
      <c r="K30194" s="2"/>
      <c r="L30194" s="2"/>
    </row>
    <row r="30195" spans="10:12">
      <c r="J30195" s="2"/>
      <c r="K30195" s="2"/>
      <c r="L30195" s="2"/>
    </row>
    <row r="30196" spans="10:12">
      <c r="J30196" s="2"/>
      <c r="K30196" s="2"/>
      <c r="L30196" s="2"/>
    </row>
    <row r="30197" spans="10:12">
      <c r="J30197" s="2"/>
      <c r="K30197" s="2"/>
      <c r="L30197" s="2"/>
    </row>
    <row r="30198" spans="10:12">
      <c r="J30198" s="2"/>
      <c r="K30198" s="2"/>
      <c r="L30198" s="2"/>
    </row>
    <row r="30199" spans="10:12">
      <c r="J30199" s="2"/>
      <c r="K30199" s="2"/>
      <c r="L30199" s="2"/>
    </row>
    <row r="30200" spans="10:12">
      <c r="J30200" s="2"/>
      <c r="K30200" s="2"/>
      <c r="L30200" s="2"/>
    </row>
    <row r="30201" spans="10:12">
      <c r="J30201" s="2"/>
      <c r="K30201" s="2"/>
      <c r="L30201" s="2"/>
    </row>
    <row r="30202" spans="10:12">
      <c r="J30202" s="2"/>
      <c r="K30202" s="2"/>
      <c r="L30202" s="2"/>
    </row>
    <row r="30203" spans="10:12">
      <c r="J30203" s="2"/>
      <c r="K30203" s="2"/>
      <c r="L30203" s="2"/>
    </row>
    <row r="30204" spans="10:12">
      <c r="J30204" s="2"/>
      <c r="K30204" s="2"/>
      <c r="L30204" s="2"/>
    </row>
    <row r="30205" spans="10:12">
      <c r="J30205" s="2"/>
      <c r="K30205" s="2"/>
      <c r="L30205" s="2"/>
    </row>
    <row r="30206" spans="10:12">
      <c r="J30206" s="2"/>
      <c r="K30206" s="2"/>
      <c r="L30206" s="2"/>
    </row>
    <row r="30207" spans="10:12">
      <c r="J30207" s="2"/>
      <c r="K30207" s="2"/>
      <c r="L30207" s="2"/>
    </row>
    <row r="30208" spans="10:12">
      <c r="J30208" s="2"/>
      <c r="K30208" s="2"/>
      <c r="L30208" s="2"/>
    </row>
    <row r="30209" spans="10:12">
      <c r="J30209" s="2"/>
      <c r="K30209" s="2"/>
      <c r="L30209" s="2"/>
    </row>
    <row r="30210" spans="10:12">
      <c r="J30210" s="2"/>
      <c r="K30210" s="2"/>
      <c r="L30210" s="2"/>
    </row>
    <row r="30211" spans="10:12">
      <c r="J30211" s="2"/>
      <c r="K30211" s="2"/>
      <c r="L30211" s="2"/>
    </row>
    <row r="30212" spans="10:12">
      <c r="J30212" s="2"/>
      <c r="K30212" s="2"/>
      <c r="L30212" s="2"/>
    </row>
    <row r="30213" spans="10:12">
      <c r="J30213" s="2"/>
      <c r="K30213" s="2"/>
      <c r="L30213" s="2"/>
    </row>
    <row r="30214" spans="10:12">
      <c r="J30214" s="2"/>
      <c r="K30214" s="2"/>
      <c r="L30214" s="2"/>
    </row>
    <row r="30215" spans="10:12">
      <c r="J30215" s="2"/>
      <c r="K30215" s="2"/>
      <c r="L30215" s="2"/>
    </row>
    <row r="30216" spans="10:12">
      <c r="J30216" s="2"/>
      <c r="K30216" s="2"/>
      <c r="L30216" s="2"/>
    </row>
    <row r="30217" spans="10:12">
      <c r="J30217" s="2"/>
      <c r="K30217" s="2"/>
      <c r="L30217" s="2"/>
    </row>
    <row r="30218" spans="10:12">
      <c r="J30218" s="2"/>
      <c r="K30218" s="2"/>
      <c r="L30218" s="2"/>
    </row>
    <row r="30219" spans="10:12">
      <c r="J30219" s="2"/>
      <c r="K30219" s="2"/>
      <c r="L30219" s="2"/>
    </row>
    <row r="30220" spans="10:12">
      <c r="J30220" s="2"/>
      <c r="K30220" s="2"/>
      <c r="L30220" s="2"/>
    </row>
    <row r="30221" spans="10:12">
      <c r="J30221" s="2"/>
      <c r="K30221" s="2"/>
      <c r="L30221" s="2"/>
    </row>
    <row r="30222" spans="10:12">
      <c r="J30222" s="2"/>
      <c r="K30222" s="2"/>
      <c r="L30222" s="2"/>
    </row>
    <row r="30223" spans="10:12">
      <c r="J30223" s="2"/>
      <c r="K30223" s="2"/>
      <c r="L30223" s="2"/>
    </row>
    <row r="30224" spans="10:12">
      <c r="J30224" s="2"/>
      <c r="K30224" s="2"/>
      <c r="L30224" s="2"/>
    </row>
    <row r="30225" spans="10:12">
      <c r="J30225" s="2"/>
      <c r="K30225" s="2"/>
      <c r="L30225" s="2"/>
    </row>
    <row r="30226" spans="10:12">
      <c r="J30226" s="2"/>
      <c r="K30226" s="2"/>
      <c r="L30226" s="2"/>
    </row>
    <row r="30227" spans="10:12">
      <c r="J30227" s="2"/>
      <c r="K30227" s="2"/>
      <c r="L30227" s="2"/>
    </row>
    <row r="30228" spans="10:12">
      <c r="J30228" s="2"/>
      <c r="K30228" s="2"/>
      <c r="L30228" s="2"/>
    </row>
    <row r="30229" spans="10:12">
      <c r="J30229" s="2"/>
      <c r="K30229" s="2"/>
      <c r="L30229" s="2"/>
    </row>
    <row r="30230" spans="10:12">
      <c r="J30230" s="2"/>
      <c r="K30230" s="2"/>
      <c r="L30230" s="2"/>
    </row>
    <row r="30231" spans="10:12">
      <c r="J30231" s="2"/>
      <c r="K30231" s="2"/>
      <c r="L30231" s="2"/>
    </row>
    <row r="30232" spans="10:12">
      <c r="J30232" s="2"/>
      <c r="K30232" s="2"/>
      <c r="L30232" s="2"/>
    </row>
    <row r="30233" spans="10:12">
      <c r="J30233" s="2"/>
      <c r="K30233" s="2"/>
      <c r="L30233" s="2"/>
    </row>
    <row r="30234" spans="10:12">
      <c r="J30234" s="2"/>
      <c r="K30234" s="2"/>
      <c r="L30234" s="2"/>
    </row>
    <row r="30235" spans="10:12">
      <c r="J30235" s="2"/>
      <c r="K30235" s="2"/>
      <c r="L30235" s="2"/>
    </row>
    <row r="30236" spans="10:12">
      <c r="J30236" s="2"/>
      <c r="K30236" s="2"/>
      <c r="L30236" s="2"/>
    </row>
    <row r="30237" spans="10:12">
      <c r="J30237" s="2"/>
      <c r="K30237" s="2"/>
      <c r="L30237" s="2"/>
    </row>
    <row r="30238" spans="10:12">
      <c r="J30238" s="2"/>
      <c r="K30238" s="2"/>
      <c r="L30238" s="2"/>
    </row>
    <row r="30239" spans="10:12">
      <c r="J30239" s="2"/>
      <c r="K30239" s="2"/>
      <c r="L30239" s="2"/>
    </row>
    <row r="30240" spans="10:12">
      <c r="J30240" s="2"/>
      <c r="K30240" s="2"/>
      <c r="L30240" s="2"/>
    </row>
    <row r="30241" spans="10:12">
      <c r="J30241" s="2"/>
      <c r="K30241" s="2"/>
      <c r="L30241" s="2"/>
    </row>
    <row r="30242" spans="10:12">
      <c r="J30242" s="2"/>
      <c r="K30242" s="2"/>
      <c r="L30242" s="2"/>
    </row>
    <row r="30243" spans="10:12">
      <c r="J30243" s="2"/>
      <c r="K30243" s="2"/>
      <c r="L30243" s="2"/>
    </row>
    <row r="30244" spans="10:12">
      <c r="J30244" s="2"/>
      <c r="K30244" s="2"/>
      <c r="L30244" s="2"/>
    </row>
    <row r="30245" spans="10:12">
      <c r="J30245" s="2"/>
      <c r="K30245" s="2"/>
      <c r="L30245" s="2"/>
    </row>
    <row r="30246" spans="10:12">
      <c r="J30246" s="2"/>
      <c r="K30246" s="2"/>
      <c r="L30246" s="2"/>
    </row>
    <row r="30247" spans="10:12">
      <c r="J30247" s="2"/>
      <c r="K30247" s="2"/>
      <c r="L30247" s="2"/>
    </row>
    <row r="30248" spans="10:12">
      <c r="J30248" s="2"/>
      <c r="K30248" s="2"/>
      <c r="L30248" s="2"/>
    </row>
    <row r="30249" spans="10:12">
      <c r="J30249" s="2"/>
      <c r="K30249" s="2"/>
      <c r="L30249" s="2"/>
    </row>
    <row r="30250" spans="10:12">
      <c r="J30250" s="2"/>
      <c r="K30250" s="2"/>
      <c r="L30250" s="2"/>
    </row>
    <row r="30251" spans="10:12">
      <c r="J30251" s="2"/>
      <c r="K30251" s="2"/>
      <c r="L30251" s="2"/>
    </row>
    <row r="30252" spans="10:12">
      <c r="J30252" s="2"/>
      <c r="K30252" s="2"/>
      <c r="L30252" s="2"/>
    </row>
    <row r="30253" spans="10:12">
      <c r="J30253" s="2"/>
      <c r="K30253" s="2"/>
      <c r="L30253" s="2"/>
    </row>
    <row r="30254" spans="10:12">
      <c r="J30254" s="2"/>
      <c r="K30254" s="2"/>
      <c r="L30254" s="2"/>
    </row>
    <row r="30255" spans="10:12">
      <c r="J30255" s="2"/>
      <c r="K30255" s="2"/>
      <c r="L30255" s="2"/>
    </row>
    <row r="30256" spans="10:12">
      <c r="J30256" s="2"/>
      <c r="K30256" s="2"/>
      <c r="L30256" s="2"/>
    </row>
    <row r="30257" spans="10:12">
      <c r="J30257" s="2"/>
      <c r="K30257" s="2"/>
      <c r="L30257" s="2"/>
    </row>
    <row r="30258" spans="10:12">
      <c r="J30258" s="2"/>
      <c r="K30258" s="2"/>
      <c r="L30258" s="2"/>
    </row>
    <row r="30259" spans="10:12">
      <c r="J30259" s="2"/>
      <c r="K30259" s="2"/>
      <c r="L30259" s="2"/>
    </row>
    <row r="30260" spans="10:12">
      <c r="J30260" s="2"/>
      <c r="K30260" s="2"/>
      <c r="L30260" s="2"/>
    </row>
    <row r="30261" spans="10:12">
      <c r="J30261" s="2"/>
      <c r="K30261" s="2"/>
      <c r="L30261" s="2"/>
    </row>
    <row r="30262" spans="10:12">
      <c r="J30262" s="2"/>
      <c r="K30262" s="2"/>
      <c r="L30262" s="2"/>
    </row>
    <row r="30263" spans="10:12">
      <c r="J30263" s="2"/>
      <c r="K30263" s="2"/>
      <c r="L30263" s="2"/>
    </row>
    <row r="30264" spans="10:12">
      <c r="J30264" s="2"/>
      <c r="K30264" s="2"/>
      <c r="L30264" s="2"/>
    </row>
    <row r="30265" spans="10:12">
      <c r="J30265" s="2"/>
      <c r="K30265" s="2"/>
      <c r="L30265" s="2"/>
    </row>
    <row r="30266" spans="10:12">
      <c r="J30266" s="2"/>
      <c r="K30266" s="2"/>
      <c r="L30266" s="2"/>
    </row>
    <row r="30267" spans="10:12">
      <c r="J30267" s="2"/>
      <c r="K30267" s="2"/>
      <c r="L30267" s="2"/>
    </row>
    <row r="30268" spans="10:12">
      <c r="J30268" s="2"/>
      <c r="K30268" s="2"/>
      <c r="L30268" s="2"/>
    </row>
    <row r="30269" spans="10:12">
      <c r="J30269" s="2"/>
      <c r="K30269" s="2"/>
      <c r="L30269" s="2"/>
    </row>
    <row r="30270" spans="10:12">
      <c r="J30270" s="2"/>
      <c r="K30270" s="2"/>
      <c r="L30270" s="2"/>
    </row>
    <row r="30271" spans="10:12">
      <c r="J30271" s="2"/>
      <c r="K30271" s="2"/>
      <c r="L30271" s="2"/>
    </row>
    <row r="30272" spans="10:12">
      <c r="J30272" s="2"/>
      <c r="K30272" s="2"/>
      <c r="L30272" s="2"/>
    </row>
    <row r="30273" spans="10:12">
      <c r="J30273" s="2"/>
      <c r="K30273" s="2"/>
      <c r="L30273" s="2"/>
    </row>
    <row r="30274" spans="10:12">
      <c r="J30274" s="2"/>
      <c r="K30274" s="2"/>
      <c r="L30274" s="2"/>
    </row>
    <row r="30275" spans="10:12">
      <c r="J30275" s="2"/>
      <c r="K30275" s="2"/>
      <c r="L30275" s="2"/>
    </row>
    <row r="30276" spans="10:12">
      <c r="J30276" s="2"/>
      <c r="K30276" s="2"/>
      <c r="L30276" s="2"/>
    </row>
    <row r="30277" spans="10:12">
      <c r="J30277" s="2"/>
      <c r="K30277" s="2"/>
      <c r="L30277" s="2"/>
    </row>
    <row r="30278" spans="10:12">
      <c r="J30278" s="2"/>
      <c r="K30278" s="2"/>
      <c r="L30278" s="2"/>
    </row>
    <row r="30279" spans="10:12">
      <c r="J30279" s="2"/>
      <c r="K30279" s="2"/>
      <c r="L30279" s="2"/>
    </row>
    <row r="30280" spans="10:12">
      <c r="J30280" s="2"/>
      <c r="K30280" s="2"/>
      <c r="L30280" s="2"/>
    </row>
    <row r="30281" spans="10:12">
      <c r="J30281" s="2"/>
      <c r="K30281" s="2"/>
      <c r="L30281" s="2"/>
    </row>
    <row r="30282" spans="10:12">
      <c r="J30282" s="2"/>
      <c r="K30282" s="2"/>
      <c r="L30282" s="2"/>
    </row>
    <row r="30283" spans="10:12">
      <c r="J30283" s="2"/>
      <c r="K30283" s="2"/>
      <c r="L30283" s="2"/>
    </row>
    <row r="30284" spans="10:12">
      <c r="J30284" s="2"/>
      <c r="K30284" s="2"/>
      <c r="L30284" s="2"/>
    </row>
    <row r="30285" spans="10:12">
      <c r="J30285" s="2"/>
      <c r="K30285" s="2"/>
      <c r="L30285" s="2"/>
    </row>
    <row r="30286" spans="10:12">
      <c r="J30286" s="2"/>
      <c r="K30286" s="2"/>
      <c r="L30286" s="2"/>
    </row>
    <row r="30287" spans="10:12">
      <c r="J30287" s="2"/>
      <c r="K30287" s="2"/>
      <c r="L30287" s="2"/>
    </row>
    <row r="30288" spans="10:12">
      <c r="J30288" s="2"/>
      <c r="K30288" s="2"/>
      <c r="L30288" s="2"/>
    </row>
    <row r="30289" spans="10:12">
      <c r="J30289" s="2"/>
      <c r="K30289" s="2"/>
      <c r="L30289" s="2"/>
    </row>
    <row r="30290" spans="10:12">
      <c r="J30290" s="2"/>
      <c r="K30290" s="2"/>
      <c r="L30290" s="2"/>
    </row>
    <row r="30291" spans="10:12">
      <c r="J30291" s="2"/>
      <c r="K30291" s="2"/>
      <c r="L30291" s="2"/>
    </row>
    <row r="30292" spans="10:12">
      <c r="J30292" s="2"/>
      <c r="K30292" s="2"/>
      <c r="L30292" s="2"/>
    </row>
    <row r="30293" spans="10:12">
      <c r="J30293" s="2"/>
      <c r="K30293" s="2"/>
      <c r="L30293" s="2"/>
    </row>
    <row r="30294" spans="10:12">
      <c r="J30294" s="2"/>
      <c r="K30294" s="2"/>
      <c r="L30294" s="2"/>
    </row>
    <row r="30295" spans="10:12">
      <c r="J30295" s="2"/>
      <c r="K30295" s="2"/>
      <c r="L30295" s="2"/>
    </row>
    <row r="30296" spans="10:12">
      <c r="J30296" s="2"/>
      <c r="K30296" s="2"/>
      <c r="L30296" s="2"/>
    </row>
    <row r="30297" spans="10:12">
      <c r="J30297" s="2"/>
      <c r="K30297" s="2"/>
      <c r="L30297" s="2"/>
    </row>
    <row r="30298" spans="10:12">
      <c r="J30298" s="2"/>
      <c r="K30298" s="2"/>
      <c r="L30298" s="2"/>
    </row>
    <row r="30299" spans="10:12">
      <c r="J30299" s="2"/>
      <c r="K30299" s="2"/>
      <c r="L30299" s="2"/>
    </row>
    <row r="30300" spans="10:12">
      <c r="J30300" s="2"/>
      <c r="K30300" s="2"/>
      <c r="L30300" s="2"/>
    </row>
    <row r="30301" spans="10:12">
      <c r="J30301" s="2"/>
      <c r="K30301" s="2"/>
      <c r="L30301" s="2"/>
    </row>
    <row r="30302" spans="10:12">
      <c r="J30302" s="2"/>
      <c r="K30302" s="2"/>
      <c r="L30302" s="2"/>
    </row>
    <row r="30303" spans="10:12">
      <c r="J30303" s="2"/>
      <c r="K30303" s="2"/>
      <c r="L30303" s="2"/>
    </row>
    <row r="30304" spans="10:12">
      <c r="J30304" s="2"/>
      <c r="K30304" s="2"/>
      <c r="L30304" s="2"/>
    </row>
    <row r="30305" spans="10:12">
      <c r="J30305" s="2"/>
      <c r="K30305" s="2"/>
      <c r="L30305" s="2"/>
    </row>
    <row r="30306" spans="10:12">
      <c r="J30306" s="2"/>
      <c r="K30306" s="2"/>
      <c r="L30306" s="2"/>
    </row>
    <row r="30307" spans="10:12">
      <c r="J30307" s="2"/>
      <c r="K30307" s="2"/>
      <c r="L30307" s="2"/>
    </row>
    <row r="30308" spans="10:12">
      <c r="J30308" s="2"/>
      <c r="K30308" s="2"/>
      <c r="L30308" s="2"/>
    </row>
    <row r="30309" spans="10:12">
      <c r="J30309" s="2"/>
      <c r="K30309" s="2"/>
      <c r="L30309" s="2"/>
    </row>
    <row r="30310" spans="10:12">
      <c r="J30310" s="2"/>
      <c r="K30310" s="2"/>
      <c r="L30310" s="2"/>
    </row>
    <row r="30311" spans="10:12">
      <c r="J30311" s="2"/>
      <c r="K30311" s="2"/>
      <c r="L30311" s="2"/>
    </row>
    <row r="30312" spans="10:12">
      <c r="J30312" s="2"/>
      <c r="K30312" s="2"/>
      <c r="L30312" s="2"/>
    </row>
    <row r="30313" spans="10:12">
      <c r="J30313" s="2"/>
      <c r="K30313" s="2"/>
      <c r="L30313" s="2"/>
    </row>
    <row r="30314" spans="10:12">
      <c r="J30314" s="2"/>
      <c r="K30314" s="2"/>
      <c r="L30314" s="2"/>
    </row>
    <row r="30315" spans="10:12">
      <c r="J30315" s="2"/>
      <c r="K30315" s="2"/>
      <c r="L30315" s="2"/>
    </row>
    <row r="30316" spans="10:12">
      <c r="J30316" s="2"/>
      <c r="K30316" s="2"/>
      <c r="L30316" s="2"/>
    </row>
    <row r="30317" spans="10:12">
      <c r="J30317" s="2"/>
      <c r="K30317" s="2"/>
      <c r="L30317" s="2"/>
    </row>
    <row r="30318" spans="10:12">
      <c r="J30318" s="2"/>
      <c r="K30318" s="2"/>
      <c r="L30318" s="2"/>
    </row>
    <row r="30319" spans="10:12">
      <c r="J30319" s="2"/>
      <c r="K30319" s="2"/>
      <c r="L30319" s="2"/>
    </row>
    <row r="30320" spans="10:12">
      <c r="J30320" s="2"/>
      <c r="K30320" s="2"/>
      <c r="L30320" s="2"/>
    </row>
    <row r="30321" spans="10:12">
      <c r="J30321" s="2"/>
      <c r="K30321" s="2"/>
      <c r="L30321" s="2"/>
    </row>
    <row r="30322" spans="10:12">
      <c r="J30322" s="2"/>
      <c r="K30322" s="2"/>
      <c r="L30322" s="2"/>
    </row>
    <row r="30323" spans="10:12">
      <c r="J30323" s="2"/>
      <c r="K30323" s="2"/>
      <c r="L30323" s="2"/>
    </row>
    <row r="30324" spans="10:12">
      <c r="J30324" s="2"/>
      <c r="K30324" s="2"/>
      <c r="L30324" s="2"/>
    </row>
    <row r="30325" spans="10:12">
      <c r="J30325" s="2"/>
      <c r="K30325" s="2"/>
      <c r="L30325" s="2"/>
    </row>
    <row r="30326" spans="10:12">
      <c r="J30326" s="2"/>
      <c r="K30326" s="2"/>
      <c r="L30326" s="2"/>
    </row>
    <row r="30327" spans="10:12">
      <c r="J30327" s="2"/>
      <c r="K30327" s="2"/>
      <c r="L30327" s="2"/>
    </row>
    <row r="30328" spans="10:12">
      <c r="J30328" s="2"/>
      <c r="K30328" s="2"/>
      <c r="L30328" s="2"/>
    </row>
    <row r="30329" spans="10:12">
      <c r="J30329" s="2"/>
      <c r="K30329" s="2"/>
      <c r="L30329" s="2"/>
    </row>
    <row r="30330" spans="10:12">
      <c r="J30330" s="2"/>
      <c r="K30330" s="2"/>
      <c r="L30330" s="2"/>
    </row>
    <row r="30331" spans="10:12">
      <c r="J30331" s="2"/>
      <c r="K30331" s="2"/>
      <c r="L30331" s="2"/>
    </row>
    <row r="30332" spans="10:12">
      <c r="J30332" s="2"/>
      <c r="K30332" s="2"/>
      <c r="L30332" s="2"/>
    </row>
    <row r="30333" spans="10:12">
      <c r="J30333" s="2"/>
      <c r="K30333" s="2"/>
      <c r="L30333" s="2"/>
    </row>
    <row r="30334" spans="10:12">
      <c r="J30334" s="2"/>
      <c r="K30334" s="2"/>
      <c r="L30334" s="2"/>
    </row>
    <row r="30335" spans="10:12">
      <c r="J30335" s="2"/>
      <c r="K30335" s="2"/>
      <c r="L30335" s="2"/>
    </row>
    <row r="30336" spans="10:12">
      <c r="J30336" s="2"/>
      <c r="K30336" s="2"/>
      <c r="L30336" s="2"/>
    </row>
    <row r="30337" spans="10:12">
      <c r="J30337" s="2"/>
      <c r="K30337" s="2"/>
      <c r="L30337" s="2"/>
    </row>
    <row r="30338" spans="10:12">
      <c r="J30338" s="2"/>
      <c r="K30338" s="2"/>
      <c r="L30338" s="2"/>
    </row>
    <row r="30339" spans="10:12">
      <c r="J30339" s="2"/>
      <c r="K30339" s="2"/>
      <c r="L30339" s="2"/>
    </row>
    <row r="30340" spans="10:12">
      <c r="J30340" s="2"/>
      <c r="K30340" s="2"/>
      <c r="L30340" s="2"/>
    </row>
    <row r="30341" spans="10:12">
      <c r="J30341" s="2"/>
      <c r="K30341" s="2"/>
      <c r="L30341" s="2"/>
    </row>
    <row r="30342" spans="10:12">
      <c r="J30342" s="2"/>
      <c r="K30342" s="2"/>
      <c r="L30342" s="2"/>
    </row>
    <row r="30343" spans="10:12">
      <c r="J30343" s="2"/>
      <c r="K30343" s="2"/>
      <c r="L30343" s="2"/>
    </row>
    <row r="30344" spans="10:12">
      <c r="J30344" s="2"/>
      <c r="K30344" s="2"/>
      <c r="L30344" s="2"/>
    </row>
    <row r="30345" spans="10:12">
      <c r="J30345" s="2"/>
      <c r="K30345" s="2"/>
      <c r="L30345" s="2"/>
    </row>
    <row r="30346" spans="10:12">
      <c r="J30346" s="2"/>
      <c r="K30346" s="2"/>
      <c r="L30346" s="2"/>
    </row>
    <row r="30347" spans="10:12">
      <c r="J30347" s="2"/>
      <c r="K30347" s="2"/>
      <c r="L30347" s="2"/>
    </row>
    <row r="30348" spans="10:12">
      <c r="J30348" s="2"/>
      <c r="K30348" s="2"/>
      <c r="L30348" s="2"/>
    </row>
    <row r="30349" spans="10:12">
      <c r="J30349" s="2"/>
      <c r="K30349" s="2"/>
      <c r="L30349" s="2"/>
    </row>
    <row r="30350" spans="10:12">
      <c r="J30350" s="2"/>
      <c r="K30350" s="2"/>
      <c r="L30350" s="2"/>
    </row>
    <row r="30351" spans="10:12">
      <c r="J30351" s="2"/>
      <c r="K30351" s="2"/>
      <c r="L30351" s="2"/>
    </row>
    <row r="30352" spans="10:12">
      <c r="J30352" s="2"/>
      <c r="K30352" s="2"/>
      <c r="L30352" s="2"/>
    </row>
    <row r="30353" spans="10:12">
      <c r="J30353" s="2"/>
      <c r="K30353" s="2"/>
      <c r="L30353" s="2"/>
    </row>
    <row r="30354" spans="10:12">
      <c r="J30354" s="2"/>
      <c r="K30354" s="2"/>
      <c r="L30354" s="2"/>
    </row>
    <row r="30355" spans="10:12">
      <c r="J30355" s="2"/>
      <c r="K30355" s="2"/>
      <c r="L30355" s="2"/>
    </row>
    <row r="30356" spans="10:12">
      <c r="J30356" s="2"/>
      <c r="K30356" s="2"/>
      <c r="L30356" s="2"/>
    </row>
    <row r="30357" spans="10:12">
      <c r="J30357" s="2"/>
      <c r="K30357" s="2"/>
      <c r="L30357" s="2"/>
    </row>
    <row r="30358" spans="10:12">
      <c r="J30358" s="2"/>
      <c r="K30358" s="2"/>
      <c r="L30358" s="2"/>
    </row>
    <row r="30359" spans="10:12">
      <c r="J30359" s="2"/>
      <c r="K30359" s="2"/>
      <c r="L30359" s="2"/>
    </row>
    <row r="30360" spans="10:12">
      <c r="J30360" s="2"/>
      <c r="K30360" s="2"/>
      <c r="L30360" s="2"/>
    </row>
    <row r="30361" spans="10:12">
      <c r="J30361" s="2"/>
      <c r="K30361" s="2"/>
      <c r="L30361" s="2"/>
    </row>
    <row r="30362" spans="10:12">
      <c r="J30362" s="2"/>
      <c r="K30362" s="2"/>
      <c r="L30362" s="2"/>
    </row>
    <row r="30363" spans="10:12">
      <c r="J30363" s="2"/>
      <c r="K30363" s="2"/>
      <c r="L30363" s="2"/>
    </row>
    <row r="30364" spans="10:12">
      <c r="J30364" s="2"/>
      <c r="K30364" s="2"/>
      <c r="L30364" s="2"/>
    </row>
    <row r="30365" spans="10:12">
      <c r="J30365" s="2"/>
      <c r="K30365" s="2"/>
      <c r="L30365" s="2"/>
    </row>
    <row r="30366" spans="10:12">
      <c r="J30366" s="2"/>
      <c r="K30366" s="2"/>
      <c r="L30366" s="2"/>
    </row>
    <row r="30367" spans="10:12">
      <c r="J30367" s="2"/>
      <c r="K30367" s="2"/>
      <c r="L30367" s="2"/>
    </row>
    <row r="30368" spans="10:12">
      <c r="J30368" s="2"/>
      <c r="K30368" s="2"/>
      <c r="L30368" s="2"/>
    </row>
    <row r="30369" spans="10:12">
      <c r="J30369" s="2"/>
      <c r="K30369" s="2"/>
      <c r="L30369" s="2"/>
    </row>
    <row r="30370" spans="10:12">
      <c r="J30370" s="2"/>
      <c r="K30370" s="2"/>
      <c r="L30370" s="2"/>
    </row>
    <row r="30371" spans="10:12">
      <c r="J30371" s="2"/>
      <c r="K30371" s="2"/>
      <c r="L30371" s="2"/>
    </row>
    <row r="30372" spans="10:12">
      <c r="J30372" s="2"/>
      <c r="K30372" s="2"/>
      <c r="L30372" s="2"/>
    </row>
    <row r="30373" spans="10:12">
      <c r="J30373" s="2"/>
      <c r="K30373" s="2"/>
      <c r="L30373" s="2"/>
    </row>
    <row r="30374" spans="10:12">
      <c r="J30374" s="2"/>
      <c r="K30374" s="2"/>
      <c r="L30374" s="2"/>
    </row>
    <row r="30375" spans="10:12">
      <c r="J30375" s="2"/>
      <c r="K30375" s="2"/>
      <c r="L30375" s="2"/>
    </row>
    <row r="30376" spans="10:12">
      <c r="J30376" s="2"/>
      <c r="K30376" s="2"/>
      <c r="L30376" s="2"/>
    </row>
    <row r="30377" spans="10:12">
      <c r="J30377" s="2"/>
      <c r="K30377" s="2"/>
      <c r="L30377" s="2"/>
    </row>
    <row r="30378" spans="10:12">
      <c r="J30378" s="2"/>
      <c r="K30378" s="2"/>
      <c r="L30378" s="2"/>
    </row>
    <row r="30379" spans="10:12">
      <c r="J30379" s="2"/>
      <c r="K30379" s="2"/>
      <c r="L30379" s="2"/>
    </row>
    <row r="30380" spans="10:12">
      <c r="J30380" s="2"/>
      <c r="K30380" s="2"/>
      <c r="L30380" s="2"/>
    </row>
    <row r="30381" spans="10:12">
      <c r="J30381" s="2"/>
      <c r="K30381" s="2"/>
      <c r="L30381" s="2"/>
    </row>
    <row r="30382" spans="10:12">
      <c r="J30382" s="2"/>
      <c r="K30382" s="2"/>
      <c r="L30382" s="2"/>
    </row>
    <row r="30383" spans="10:12">
      <c r="J30383" s="2"/>
      <c r="K30383" s="2"/>
      <c r="L30383" s="2"/>
    </row>
    <row r="30384" spans="10:12">
      <c r="J30384" s="2"/>
      <c r="K30384" s="2"/>
      <c r="L30384" s="2"/>
    </row>
    <row r="30385" spans="10:12">
      <c r="J30385" s="2"/>
      <c r="K30385" s="2"/>
      <c r="L30385" s="2"/>
    </row>
    <row r="30386" spans="10:12">
      <c r="J30386" s="2"/>
      <c r="K30386" s="2"/>
      <c r="L30386" s="2"/>
    </row>
    <row r="30387" spans="10:12">
      <c r="J30387" s="2"/>
      <c r="K30387" s="2"/>
      <c r="L30387" s="2"/>
    </row>
    <row r="30388" spans="10:12">
      <c r="J30388" s="2"/>
      <c r="K30388" s="2"/>
      <c r="L30388" s="2"/>
    </row>
    <row r="30389" spans="10:12">
      <c r="J30389" s="2"/>
      <c r="K30389" s="2"/>
      <c r="L30389" s="2"/>
    </row>
    <row r="30390" spans="10:12">
      <c r="J30390" s="2"/>
      <c r="K30390" s="2"/>
      <c r="L30390" s="2"/>
    </row>
    <row r="30391" spans="10:12">
      <c r="J30391" s="2"/>
      <c r="K30391" s="2"/>
      <c r="L30391" s="2"/>
    </row>
    <row r="30392" spans="10:12">
      <c r="J30392" s="2"/>
      <c r="K30392" s="2"/>
      <c r="L30392" s="2"/>
    </row>
    <row r="30393" spans="10:12">
      <c r="J30393" s="2"/>
      <c r="K30393" s="2"/>
      <c r="L30393" s="2"/>
    </row>
    <row r="30394" spans="10:12">
      <c r="J30394" s="2"/>
      <c r="K30394" s="2"/>
      <c r="L30394" s="2"/>
    </row>
    <row r="30395" spans="10:12">
      <c r="J30395" s="2"/>
      <c r="K30395" s="2"/>
      <c r="L30395" s="2"/>
    </row>
    <row r="30396" spans="10:12">
      <c r="J30396" s="2"/>
      <c r="K30396" s="2"/>
      <c r="L30396" s="2"/>
    </row>
    <row r="30397" spans="10:12">
      <c r="J30397" s="2"/>
      <c r="K30397" s="2"/>
      <c r="L30397" s="2"/>
    </row>
    <row r="30398" spans="10:12">
      <c r="J30398" s="2"/>
      <c r="K30398" s="2"/>
      <c r="L30398" s="2"/>
    </row>
    <row r="30399" spans="10:12">
      <c r="J30399" s="2"/>
      <c r="K30399" s="2"/>
      <c r="L30399" s="2"/>
    </row>
    <row r="30400" spans="10:12">
      <c r="J30400" s="2"/>
      <c r="K30400" s="2"/>
      <c r="L30400" s="2"/>
    </row>
    <row r="30401" spans="10:12">
      <c r="J30401" s="2"/>
      <c r="K30401" s="2"/>
      <c r="L30401" s="2"/>
    </row>
    <row r="30402" spans="10:12">
      <c r="J30402" s="2"/>
      <c r="K30402" s="2"/>
      <c r="L30402" s="2"/>
    </row>
    <row r="30403" spans="10:12">
      <c r="J30403" s="2"/>
      <c r="K30403" s="2"/>
      <c r="L30403" s="2"/>
    </row>
    <row r="30404" spans="10:12">
      <c r="J30404" s="2"/>
      <c r="K30404" s="2"/>
      <c r="L30404" s="2"/>
    </row>
    <row r="30405" spans="10:12">
      <c r="J30405" s="2"/>
      <c r="K30405" s="2"/>
      <c r="L30405" s="2"/>
    </row>
    <row r="30406" spans="10:12">
      <c r="J30406" s="2"/>
      <c r="K30406" s="2"/>
      <c r="L30406" s="2"/>
    </row>
    <row r="30407" spans="10:12">
      <c r="J30407" s="2"/>
      <c r="K30407" s="2"/>
      <c r="L30407" s="2"/>
    </row>
    <row r="30408" spans="10:12">
      <c r="J30408" s="2"/>
      <c r="K30408" s="2"/>
      <c r="L30408" s="2"/>
    </row>
    <row r="30409" spans="10:12">
      <c r="J30409" s="2"/>
      <c r="K30409" s="2"/>
      <c r="L30409" s="2"/>
    </row>
    <row r="30410" spans="10:12">
      <c r="J30410" s="2"/>
      <c r="K30410" s="2"/>
      <c r="L30410" s="2"/>
    </row>
    <row r="30411" spans="10:12">
      <c r="J30411" s="2"/>
      <c r="K30411" s="2"/>
      <c r="L30411" s="2"/>
    </row>
    <row r="30412" spans="10:12">
      <c r="J30412" s="2"/>
      <c r="K30412" s="2"/>
      <c r="L30412" s="2"/>
    </row>
    <row r="30413" spans="10:12">
      <c r="J30413" s="2"/>
      <c r="K30413" s="2"/>
      <c r="L30413" s="2"/>
    </row>
    <row r="30414" spans="10:12">
      <c r="J30414" s="2"/>
      <c r="K30414" s="2"/>
      <c r="L30414" s="2"/>
    </row>
    <row r="30415" spans="10:12">
      <c r="J30415" s="2"/>
      <c r="K30415" s="2"/>
      <c r="L30415" s="2"/>
    </row>
    <row r="30416" spans="10:12">
      <c r="J30416" s="2"/>
      <c r="K30416" s="2"/>
      <c r="L30416" s="2"/>
    </row>
    <row r="30417" spans="10:12">
      <c r="J30417" s="2"/>
      <c r="K30417" s="2"/>
      <c r="L30417" s="2"/>
    </row>
    <row r="30418" spans="10:12">
      <c r="J30418" s="2"/>
      <c r="K30418" s="2"/>
      <c r="L30418" s="2"/>
    </row>
    <row r="30419" spans="10:12">
      <c r="J30419" s="2"/>
      <c r="K30419" s="2"/>
      <c r="L30419" s="2"/>
    </row>
    <row r="30420" spans="10:12">
      <c r="J30420" s="2"/>
      <c r="K30420" s="2"/>
      <c r="L30420" s="2"/>
    </row>
    <row r="30421" spans="10:12">
      <c r="J30421" s="2"/>
      <c r="K30421" s="2"/>
      <c r="L30421" s="2"/>
    </row>
    <row r="30422" spans="10:12">
      <c r="J30422" s="2"/>
      <c r="K30422" s="2"/>
      <c r="L30422" s="2"/>
    </row>
    <row r="30423" spans="10:12">
      <c r="J30423" s="2"/>
      <c r="K30423" s="2"/>
      <c r="L30423" s="2"/>
    </row>
    <row r="30424" spans="10:12">
      <c r="J30424" s="2"/>
      <c r="K30424" s="2"/>
      <c r="L30424" s="2"/>
    </row>
    <row r="30425" spans="10:12">
      <c r="J30425" s="2"/>
      <c r="K30425" s="2"/>
      <c r="L30425" s="2"/>
    </row>
    <row r="30426" spans="10:12">
      <c r="J30426" s="2"/>
      <c r="K30426" s="2"/>
      <c r="L30426" s="2"/>
    </row>
    <row r="30427" spans="10:12">
      <c r="J30427" s="2"/>
      <c r="K30427" s="2"/>
      <c r="L30427" s="2"/>
    </row>
    <row r="30428" spans="10:12">
      <c r="J30428" s="2"/>
      <c r="K30428" s="2"/>
      <c r="L30428" s="2"/>
    </row>
    <row r="30429" spans="10:12">
      <c r="J30429" s="2"/>
      <c r="K30429" s="2"/>
      <c r="L30429" s="2"/>
    </row>
    <row r="30430" spans="10:12">
      <c r="J30430" s="2"/>
      <c r="K30430" s="2"/>
      <c r="L30430" s="2"/>
    </row>
    <row r="30431" spans="10:12">
      <c r="J30431" s="2"/>
      <c r="K30431" s="2"/>
      <c r="L30431" s="2"/>
    </row>
    <row r="30432" spans="10:12">
      <c r="J30432" s="2"/>
      <c r="K30432" s="2"/>
      <c r="L30432" s="2"/>
    </row>
    <row r="30433" spans="10:12">
      <c r="J30433" s="2"/>
      <c r="K30433" s="2"/>
      <c r="L30433" s="2"/>
    </row>
    <row r="30434" spans="10:12">
      <c r="J30434" s="2"/>
      <c r="K30434" s="2"/>
      <c r="L30434" s="2"/>
    </row>
    <row r="30435" spans="10:12">
      <c r="J30435" s="2"/>
      <c r="K30435" s="2"/>
      <c r="L30435" s="2"/>
    </row>
    <row r="30436" spans="10:12">
      <c r="J30436" s="2"/>
      <c r="K30436" s="2"/>
      <c r="L30436" s="2"/>
    </row>
    <row r="30437" spans="10:12">
      <c r="J30437" s="2"/>
      <c r="K30437" s="2"/>
      <c r="L30437" s="2"/>
    </row>
    <row r="30438" spans="10:12">
      <c r="J30438" s="2"/>
      <c r="K30438" s="2"/>
      <c r="L30438" s="2"/>
    </row>
    <row r="30439" spans="10:12">
      <c r="J30439" s="2"/>
      <c r="K30439" s="2"/>
      <c r="L30439" s="2"/>
    </row>
    <row r="30440" spans="10:12">
      <c r="J30440" s="2"/>
      <c r="K30440" s="2"/>
      <c r="L30440" s="2"/>
    </row>
    <row r="30441" spans="10:12">
      <c r="J30441" s="2"/>
      <c r="K30441" s="2"/>
      <c r="L30441" s="2"/>
    </row>
    <row r="30442" spans="10:12">
      <c r="J30442" s="2"/>
      <c r="K30442" s="2"/>
      <c r="L30442" s="2"/>
    </row>
    <row r="30443" spans="10:12">
      <c r="J30443" s="2"/>
      <c r="K30443" s="2"/>
      <c r="L30443" s="2"/>
    </row>
    <row r="30444" spans="10:12">
      <c r="J30444" s="2"/>
      <c r="K30444" s="2"/>
      <c r="L30444" s="2"/>
    </row>
    <row r="30445" spans="10:12">
      <c r="J30445" s="2"/>
      <c r="K30445" s="2"/>
      <c r="L30445" s="2"/>
    </row>
    <row r="30446" spans="10:12">
      <c r="J30446" s="2"/>
      <c r="K30446" s="2"/>
      <c r="L30446" s="2"/>
    </row>
    <row r="30447" spans="10:12">
      <c r="J30447" s="2"/>
      <c r="K30447" s="2"/>
      <c r="L30447" s="2"/>
    </row>
    <row r="30448" spans="10:12">
      <c r="J30448" s="2"/>
      <c r="K30448" s="2"/>
      <c r="L30448" s="2"/>
    </row>
    <row r="30449" spans="10:12">
      <c r="J30449" s="2"/>
      <c r="K30449" s="2"/>
      <c r="L30449" s="2"/>
    </row>
    <row r="30450" spans="10:12">
      <c r="J30450" s="2"/>
      <c r="K30450" s="2"/>
      <c r="L30450" s="2"/>
    </row>
    <row r="30451" spans="10:12">
      <c r="J30451" s="2"/>
      <c r="K30451" s="2"/>
      <c r="L30451" s="2"/>
    </row>
    <row r="30452" spans="10:12">
      <c r="J30452" s="2"/>
      <c r="K30452" s="2"/>
      <c r="L30452" s="2"/>
    </row>
    <row r="30453" spans="10:12">
      <c r="J30453" s="2"/>
      <c r="K30453" s="2"/>
      <c r="L30453" s="2"/>
    </row>
    <row r="30454" spans="10:12">
      <c r="J30454" s="2"/>
      <c r="K30454" s="2"/>
      <c r="L30454" s="2"/>
    </row>
    <row r="30455" spans="10:12">
      <c r="J30455" s="2"/>
      <c r="K30455" s="2"/>
      <c r="L30455" s="2"/>
    </row>
    <row r="30456" spans="10:12">
      <c r="J30456" s="2"/>
      <c r="K30456" s="2"/>
      <c r="L30456" s="2"/>
    </row>
    <row r="30457" spans="10:12">
      <c r="J30457" s="2"/>
      <c r="K30457" s="2"/>
      <c r="L30457" s="2"/>
    </row>
    <row r="30458" spans="10:12">
      <c r="J30458" s="2"/>
      <c r="K30458" s="2"/>
      <c r="L30458" s="2"/>
    </row>
    <row r="30459" spans="10:12">
      <c r="J30459" s="2"/>
      <c r="K30459" s="2"/>
      <c r="L30459" s="2"/>
    </row>
    <row r="30460" spans="10:12">
      <c r="J30460" s="2"/>
      <c r="K30460" s="2"/>
      <c r="L30460" s="2"/>
    </row>
    <row r="30461" spans="10:12">
      <c r="J30461" s="2"/>
      <c r="K30461" s="2"/>
      <c r="L30461" s="2"/>
    </row>
    <row r="30462" spans="10:12">
      <c r="J30462" s="2"/>
      <c r="K30462" s="2"/>
      <c r="L30462" s="2"/>
    </row>
    <row r="30463" spans="10:12">
      <c r="J30463" s="2"/>
      <c r="K30463" s="2"/>
      <c r="L30463" s="2"/>
    </row>
    <row r="30464" spans="10:12">
      <c r="J30464" s="2"/>
      <c r="K30464" s="2"/>
      <c r="L30464" s="2"/>
    </row>
    <row r="30465" spans="10:12">
      <c r="J30465" s="2"/>
      <c r="K30465" s="2"/>
      <c r="L30465" s="2"/>
    </row>
    <row r="30466" spans="10:12">
      <c r="J30466" s="2"/>
      <c r="K30466" s="2"/>
      <c r="L30466" s="2"/>
    </row>
    <row r="30467" spans="10:12">
      <c r="J30467" s="2"/>
      <c r="K30467" s="2"/>
      <c r="L30467" s="2"/>
    </row>
    <row r="30468" spans="10:12">
      <c r="J30468" s="2"/>
      <c r="K30468" s="2"/>
      <c r="L30468" s="2"/>
    </row>
    <row r="30469" spans="10:12">
      <c r="J30469" s="2"/>
      <c r="K30469" s="2"/>
      <c r="L30469" s="2"/>
    </row>
    <row r="30470" spans="10:12">
      <c r="J30470" s="2"/>
      <c r="K30470" s="2"/>
      <c r="L30470" s="2"/>
    </row>
    <row r="30471" spans="10:12">
      <c r="J30471" s="2"/>
      <c r="K30471" s="2"/>
      <c r="L30471" s="2"/>
    </row>
    <row r="30472" spans="10:12">
      <c r="J30472" s="2"/>
      <c r="K30472" s="2"/>
      <c r="L30472" s="2"/>
    </row>
    <row r="30473" spans="10:12">
      <c r="J30473" s="2"/>
      <c r="K30473" s="2"/>
      <c r="L30473" s="2"/>
    </row>
    <row r="30474" spans="10:12">
      <c r="J30474" s="2"/>
      <c r="K30474" s="2"/>
      <c r="L30474" s="2"/>
    </row>
    <row r="30475" spans="10:12">
      <c r="J30475" s="2"/>
      <c r="K30475" s="2"/>
      <c r="L30475" s="2"/>
    </row>
    <row r="30476" spans="10:12">
      <c r="J30476" s="2"/>
      <c r="K30476" s="2"/>
      <c r="L30476" s="2"/>
    </row>
    <row r="30477" spans="10:12">
      <c r="J30477" s="2"/>
      <c r="K30477" s="2"/>
      <c r="L30477" s="2"/>
    </row>
    <row r="30478" spans="10:12">
      <c r="J30478" s="2"/>
      <c r="K30478" s="2"/>
      <c r="L30478" s="2"/>
    </row>
    <row r="30479" spans="10:12">
      <c r="J30479" s="2"/>
      <c r="K30479" s="2"/>
      <c r="L30479" s="2"/>
    </row>
    <row r="30480" spans="10:12">
      <c r="J30480" s="2"/>
      <c r="K30480" s="2"/>
      <c r="L30480" s="2"/>
    </row>
    <row r="30481" spans="10:12">
      <c r="J30481" s="2"/>
      <c r="K30481" s="2"/>
      <c r="L30481" s="2"/>
    </row>
    <row r="30482" spans="10:12">
      <c r="J30482" s="2"/>
      <c r="K30482" s="2"/>
      <c r="L30482" s="2"/>
    </row>
    <row r="30483" spans="10:12">
      <c r="J30483" s="2"/>
      <c r="K30483" s="2"/>
      <c r="L30483" s="2"/>
    </row>
    <row r="30484" spans="10:12">
      <c r="J30484" s="2"/>
      <c r="K30484" s="2"/>
      <c r="L30484" s="2"/>
    </row>
    <row r="30485" spans="10:12">
      <c r="J30485" s="2"/>
      <c r="K30485" s="2"/>
      <c r="L30485" s="2"/>
    </row>
    <row r="30486" spans="10:12">
      <c r="J30486" s="2"/>
      <c r="K30486" s="2"/>
      <c r="L30486" s="2"/>
    </row>
    <row r="30487" spans="10:12">
      <c r="J30487" s="2"/>
      <c r="K30487" s="2"/>
      <c r="L30487" s="2"/>
    </row>
    <row r="30488" spans="10:12">
      <c r="J30488" s="2"/>
      <c r="K30488" s="2"/>
      <c r="L30488" s="2"/>
    </row>
    <row r="30489" spans="10:12">
      <c r="J30489" s="2"/>
      <c r="K30489" s="2"/>
      <c r="L30489" s="2"/>
    </row>
    <row r="30490" spans="10:12">
      <c r="J30490" s="2"/>
      <c r="K30490" s="2"/>
      <c r="L30490" s="2"/>
    </row>
    <row r="30491" spans="10:12">
      <c r="J30491" s="2"/>
      <c r="K30491" s="2"/>
      <c r="L30491" s="2"/>
    </row>
    <row r="30492" spans="10:12">
      <c r="J30492" s="2"/>
      <c r="K30492" s="2"/>
      <c r="L30492" s="2"/>
    </row>
    <row r="30493" spans="10:12">
      <c r="J30493" s="2"/>
      <c r="K30493" s="2"/>
      <c r="L30493" s="2"/>
    </row>
    <row r="30494" spans="10:12">
      <c r="J30494" s="2"/>
      <c r="K30494" s="2"/>
      <c r="L30494" s="2"/>
    </row>
    <row r="30495" spans="10:12">
      <c r="J30495" s="2"/>
      <c r="K30495" s="2"/>
      <c r="L30495" s="2"/>
    </row>
    <row r="30496" spans="10:12">
      <c r="J30496" s="2"/>
      <c r="K30496" s="2"/>
      <c r="L30496" s="2"/>
    </row>
    <row r="30497" spans="10:12">
      <c r="J30497" s="2"/>
      <c r="K30497" s="2"/>
      <c r="L30497" s="2"/>
    </row>
    <row r="30498" spans="10:12">
      <c r="J30498" s="2"/>
      <c r="K30498" s="2"/>
      <c r="L30498" s="2"/>
    </row>
    <row r="30499" spans="10:12">
      <c r="J30499" s="2"/>
      <c r="K30499" s="2"/>
      <c r="L30499" s="2"/>
    </row>
    <row r="30500" spans="10:12">
      <c r="J30500" s="2"/>
      <c r="K30500" s="2"/>
      <c r="L30500" s="2"/>
    </row>
    <row r="30501" spans="10:12">
      <c r="J30501" s="2"/>
      <c r="K30501" s="2"/>
      <c r="L30501" s="2"/>
    </row>
    <row r="30502" spans="10:12">
      <c r="J30502" s="2"/>
      <c r="K30502" s="2"/>
      <c r="L30502" s="2"/>
    </row>
    <row r="30503" spans="10:12">
      <c r="J30503" s="2"/>
      <c r="K30503" s="2"/>
      <c r="L30503" s="2"/>
    </row>
    <row r="30504" spans="10:12">
      <c r="J30504" s="2"/>
      <c r="K30504" s="2"/>
      <c r="L30504" s="2"/>
    </row>
    <row r="30505" spans="10:12">
      <c r="J30505" s="2"/>
      <c r="K30505" s="2"/>
      <c r="L30505" s="2"/>
    </row>
    <row r="30506" spans="10:12">
      <c r="J30506" s="2"/>
      <c r="K30506" s="2"/>
      <c r="L30506" s="2"/>
    </row>
    <row r="30507" spans="10:12">
      <c r="J30507" s="2"/>
      <c r="K30507" s="2"/>
      <c r="L30507" s="2"/>
    </row>
    <row r="30508" spans="10:12">
      <c r="J30508" s="2"/>
      <c r="K30508" s="2"/>
      <c r="L30508" s="2"/>
    </row>
    <row r="30509" spans="10:12">
      <c r="J30509" s="2"/>
      <c r="K30509" s="2"/>
      <c r="L30509" s="2"/>
    </row>
    <row r="30510" spans="10:12">
      <c r="J30510" s="2"/>
      <c r="K30510" s="2"/>
      <c r="L30510" s="2"/>
    </row>
    <row r="30511" spans="10:12">
      <c r="J30511" s="2"/>
      <c r="K30511" s="2"/>
      <c r="L30511" s="2"/>
    </row>
    <row r="30512" spans="10:12">
      <c r="J30512" s="2"/>
      <c r="K30512" s="2"/>
      <c r="L30512" s="2"/>
    </row>
    <row r="30513" spans="10:12">
      <c r="J30513" s="2"/>
      <c r="K30513" s="2"/>
      <c r="L30513" s="2"/>
    </row>
    <row r="30514" spans="10:12">
      <c r="J30514" s="2"/>
      <c r="K30514" s="2"/>
      <c r="L30514" s="2"/>
    </row>
    <row r="30515" spans="10:12">
      <c r="J30515" s="2"/>
      <c r="K30515" s="2"/>
      <c r="L30515" s="2"/>
    </row>
    <row r="30516" spans="10:12">
      <c r="J30516" s="2"/>
      <c r="K30516" s="2"/>
      <c r="L30516" s="2"/>
    </row>
    <row r="30517" spans="10:12">
      <c r="J30517" s="2"/>
      <c r="K30517" s="2"/>
      <c r="L30517" s="2"/>
    </row>
    <row r="30518" spans="10:12">
      <c r="J30518" s="2"/>
      <c r="K30518" s="2"/>
      <c r="L30518" s="2"/>
    </row>
    <row r="30519" spans="10:12">
      <c r="J30519" s="2"/>
      <c r="K30519" s="2"/>
      <c r="L30519" s="2"/>
    </row>
    <row r="30520" spans="10:12">
      <c r="J30520" s="2"/>
      <c r="K30520" s="2"/>
      <c r="L30520" s="2"/>
    </row>
    <row r="30521" spans="10:12">
      <c r="J30521" s="2"/>
      <c r="K30521" s="2"/>
      <c r="L30521" s="2"/>
    </row>
    <row r="30522" spans="10:12">
      <c r="J30522" s="2"/>
      <c r="K30522" s="2"/>
      <c r="L30522" s="2"/>
    </row>
    <row r="30523" spans="10:12">
      <c r="J30523" s="2"/>
      <c r="K30523" s="2"/>
      <c r="L30523" s="2"/>
    </row>
    <row r="30524" spans="10:12">
      <c r="J30524" s="2"/>
      <c r="K30524" s="2"/>
      <c r="L30524" s="2"/>
    </row>
    <row r="30525" spans="10:12">
      <c r="J30525" s="2"/>
      <c r="K30525" s="2"/>
      <c r="L30525" s="2"/>
    </row>
    <row r="30526" spans="10:12">
      <c r="J30526" s="2"/>
      <c r="K30526" s="2"/>
      <c r="L30526" s="2"/>
    </row>
    <row r="30527" spans="10:12">
      <c r="J30527" s="2"/>
      <c r="K30527" s="2"/>
      <c r="L30527" s="2"/>
    </row>
    <row r="30528" spans="10:12">
      <c r="J30528" s="2"/>
      <c r="K30528" s="2"/>
      <c r="L30528" s="2"/>
    </row>
    <row r="30529" spans="10:12">
      <c r="J30529" s="2"/>
      <c r="K30529" s="2"/>
      <c r="L30529" s="2"/>
    </row>
    <row r="30530" spans="10:12">
      <c r="J30530" s="2"/>
      <c r="K30530" s="2"/>
      <c r="L30530" s="2"/>
    </row>
    <row r="30531" spans="10:12">
      <c r="J30531" s="2"/>
      <c r="K30531" s="2"/>
      <c r="L30531" s="2"/>
    </row>
    <row r="30532" spans="10:12">
      <c r="J30532" s="2"/>
      <c r="K30532" s="2"/>
      <c r="L30532" s="2"/>
    </row>
    <row r="30533" spans="10:12">
      <c r="J30533" s="2"/>
      <c r="K30533" s="2"/>
      <c r="L30533" s="2"/>
    </row>
    <row r="30534" spans="10:12">
      <c r="J30534" s="2"/>
      <c r="K30534" s="2"/>
      <c r="L30534" s="2"/>
    </row>
    <row r="30535" spans="10:12">
      <c r="J30535" s="2"/>
      <c r="K30535" s="2"/>
      <c r="L30535" s="2"/>
    </row>
    <row r="30536" spans="10:12">
      <c r="J30536" s="2"/>
      <c r="K30536" s="2"/>
      <c r="L30536" s="2"/>
    </row>
    <row r="30537" spans="10:12">
      <c r="J30537" s="2"/>
      <c r="K30537" s="2"/>
      <c r="L30537" s="2"/>
    </row>
    <row r="30538" spans="10:12">
      <c r="J30538" s="2"/>
      <c r="K30538" s="2"/>
      <c r="L30538" s="2"/>
    </row>
    <row r="30539" spans="10:12">
      <c r="J30539" s="2"/>
      <c r="K30539" s="2"/>
      <c r="L30539" s="2"/>
    </row>
    <row r="30540" spans="10:12">
      <c r="J30540" s="2"/>
      <c r="K30540" s="2"/>
      <c r="L30540" s="2"/>
    </row>
    <row r="30541" spans="10:12">
      <c r="J30541" s="2"/>
      <c r="K30541" s="2"/>
      <c r="L30541" s="2"/>
    </row>
    <row r="30542" spans="10:12">
      <c r="J30542" s="2"/>
      <c r="K30542" s="2"/>
      <c r="L30542" s="2"/>
    </row>
    <row r="30543" spans="10:12">
      <c r="J30543" s="2"/>
      <c r="K30543" s="2"/>
      <c r="L30543" s="2"/>
    </row>
    <row r="30544" spans="10:12">
      <c r="J30544" s="2"/>
      <c r="K30544" s="2"/>
      <c r="L30544" s="2"/>
    </row>
    <row r="30545" spans="10:12">
      <c r="J30545" s="2"/>
      <c r="K30545" s="2"/>
      <c r="L30545" s="2"/>
    </row>
    <row r="30546" spans="10:12">
      <c r="J30546" s="2"/>
      <c r="K30546" s="2"/>
      <c r="L30546" s="2"/>
    </row>
    <row r="30547" spans="10:12">
      <c r="J30547" s="2"/>
      <c r="K30547" s="2"/>
      <c r="L30547" s="2"/>
    </row>
    <row r="30548" spans="10:12">
      <c r="J30548" s="2"/>
      <c r="K30548" s="2"/>
      <c r="L30548" s="2"/>
    </row>
    <row r="30549" spans="10:12">
      <c r="J30549" s="2"/>
      <c r="K30549" s="2"/>
      <c r="L30549" s="2"/>
    </row>
    <row r="30550" spans="10:12">
      <c r="J30550" s="2"/>
      <c r="K30550" s="2"/>
      <c r="L30550" s="2"/>
    </row>
    <row r="30551" spans="10:12">
      <c r="J30551" s="2"/>
      <c r="K30551" s="2"/>
      <c r="L30551" s="2"/>
    </row>
    <row r="30552" spans="10:12">
      <c r="J30552" s="2"/>
      <c r="K30552" s="2"/>
      <c r="L30552" s="2"/>
    </row>
    <row r="30553" spans="10:12">
      <c r="J30553" s="2"/>
      <c r="K30553" s="2"/>
      <c r="L30553" s="2"/>
    </row>
    <row r="30554" spans="10:12">
      <c r="J30554" s="2"/>
      <c r="K30554" s="2"/>
      <c r="L30554" s="2"/>
    </row>
    <row r="30555" spans="10:12">
      <c r="J30555" s="2"/>
      <c r="K30555" s="2"/>
      <c r="L30555" s="2"/>
    </row>
    <row r="30556" spans="10:12">
      <c r="J30556" s="2"/>
      <c r="K30556" s="2"/>
      <c r="L30556" s="2"/>
    </row>
    <row r="30557" spans="10:12">
      <c r="J30557" s="2"/>
      <c r="K30557" s="2"/>
      <c r="L30557" s="2"/>
    </row>
    <row r="30558" spans="10:12">
      <c r="J30558" s="2"/>
      <c r="K30558" s="2"/>
      <c r="L30558" s="2"/>
    </row>
    <row r="30559" spans="10:12">
      <c r="J30559" s="2"/>
      <c r="K30559" s="2"/>
      <c r="L30559" s="2"/>
    </row>
    <row r="30560" spans="10:12">
      <c r="J30560" s="2"/>
      <c r="K30560" s="2"/>
      <c r="L30560" s="2"/>
    </row>
    <row r="30561" spans="10:12">
      <c r="J30561" s="2"/>
      <c r="K30561" s="2"/>
      <c r="L30561" s="2"/>
    </row>
    <row r="30562" spans="10:12">
      <c r="J30562" s="2"/>
      <c r="K30562" s="2"/>
      <c r="L30562" s="2"/>
    </row>
    <row r="30563" spans="10:12">
      <c r="J30563" s="2"/>
      <c r="K30563" s="2"/>
      <c r="L30563" s="2"/>
    </row>
    <row r="30564" spans="10:12">
      <c r="J30564" s="2"/>
      <c r="K30564" s="2"/>
      <c r="L30564" s="2"/>
    </row>
    <row r="30565" spans="10:12">
      <c r="J30565" s="2"/>
      <c r="K30565" s="2"/>
      <c r="L30565" s="2"/>
    </row>
    <row r="30566" spans="10:12">
      <c r="J30566" s="2"/>
      <c r="K30566" s="2"/>
      <c r="L30566" s="2"/>
    </row>
    <row r="30567" spans="10:12">
      <c r="J30567" s="2"/>
      <c r="K30567" s="2"/>
      <c r="L30567" s="2"/>
    </row>
    <row r="30568" spans="10:12">
      <c r="J30568" s="2"/>
      <c r="K30568" s="2"/>
      <c r="L30568" s="2"/>
    </row>
    <row r="30569" spans="10:12">
      <c r="J30569" s="2"/>
      <c r="K30569" s="2"/>
      <c r="L30569" s="2"/>
    </row>
    <row r="30570" spans="10:12">
      <c r="J30570" s="2"/>
      <c r="K30570" s="2"/>
      <c r="L30570" s="2"/>
    </row>
    <row r="30571" spans="10:12">
      <c r="J30571" s="2"/>
      <c r="K30571" s="2"/>
      <c r="L30571" s="2"/>
    </row>
    <row r="30572" spans="10:12">
      <c r="J30572" s="2"/>
      <c r="K30572" s="2"/>
      <c r="L30572" s="2"/>
    </row>
    <row r="30573" spans="10:12">
      <c r="J30573" s="2"/>
      <c r="K30573" s="2"/>
      <c r="L30573" s="2"/>
    </row>
    <row r="30574" spans="10:12">
      <c r="J30574" s="2"/>
      <c r="K30574" s="2"/>
      <c r="L30574" s="2"/>
    </row>
    <row r="30575" spans="10:12">
      <c r="J30575" s="2"/>
      <c r="K30575" s="2"/>
      <c r="L30575" s="2"/>
    </row>
    <row r="30576" spans="10:12">
      <c r="J30576" s="2"/>
      <c r="K30576" s="2"/>
      <c r="L30576" s="2"/>
    </row>
    <row r="30577" spans="10:12">
      <c r="J30577" s="2"/>
      <c r="K30577" s="2"/>
      <c r="L30577" s="2"/>
    </row>
    <row r="30578" spans="10:12">
      <c r="J30578" s="2"/>
      <c r="K30578" s="2"/>
      <c r="L30578" s="2"/>
    </row>
    <row r="30579" spans="10:12">
      <c r="J30579" s="2"/>
      <c r="K30579" s="2"/>
      <c r="L30579" s="2"/>
    </row>
    <row r="30580" spans="10:12">
      <c r="J30580" s="2"/>
      <c r="K30580" s="2"/>
      <c r="L30580" s="2"/>
    </row>
    <row r="30581" spans="10:12">
      <c r="J30581" s="2"/>
      <c r="K30581" s="2"/>
      <c r="L30581" s="2"/>
    </row>
    <row r="30582" spans="10:12">
      <c r="J30582" s="2"/>
      <c r="K30582" s="2"/>
      <c r="L30582" s="2"/>
    </row>
    <row r="30583" spans="10:12">
      <c r="J30583" s="2"/>
      <c r="K30583" s="2"/>
      <c r="L30583" s="2"/>
    </row>
    <row r="30584" spans="10:12">
      <c r="J30584" s="2"/>
      <c r="K30584" s="2"/>
      <c r="L30584" s="2"/>
    </row>
    <row r="30585" spans="10:12">
      <c r="J30585" s="2"/>
      <c r="K30585" s="2"/>
      <c r="L30585" s="2"/>
    </row>
    <row r="30586" spans="10:12">
      <c r="J30586" s="2"/>
      <c r="K30586" s="2"/>
      <c r="L30586" s="2"/>
    </row>
    <row r="30587" spans="10:12">
      <c r="J30587" s="2"/>
      <c r="K30587" s="2"/>
      <c r="L30587" s="2"/>
    </row>
    <row r="30588" spans="10:12">
      <c r="J30588" s="2"/>
      <c r="K30588" s="2"/>
      <c r="L30588" s="2"/>
    </row>
    <row r="30589" spans="10:12">
      <c r="J30589" s="2"/>
      <c r="K30589" s="2"/>
      <c r="L30589" s="2"/>
    </row>
    <row r="30590" spans="10:12">
      <c r="J30590" s="2"/>
      <c r="K30590" s="2"/>
      <c r="L30590" s="2"/>
    </row>
    <row r="30591" spans="10:12">
      <c r="J30591" s="2"/>
      <c r="K30591" s="2"/>
      <c r="L30591" s="2"/>
    </row>
    <row r="30592" spans="10:12">
      <c r="J30592" s="2"/>
      <c r="K30592" s="2"/>
      <c r="L30592" s="2"/>
    </row>
    <row r="30593" spans="10:12">
      <c r="J30593" s="2"/>
      <c r="K30593" s="2"/>
      <c r="L30593" s="2"/>
    </row>
    <row r="30594" spans="10:12">
      <c r="J30594" s="2"/>
      <c r="K30594" s="2"/>
      <c r="L30594" s="2"/>
    </row>
    <row r="30595" spans="10:12">
      <c r="J30595" s="2"/>
      <c r="K30595" s="2"/>
      <c r="L30595" s="2"/>
    </row>
    <row r="30596" spans="10:12">
      <c r="J30596" s="2"/>
      <c r="K30596" s="2"/>
      <c r="L30596" s="2"/>
    </row>
    <row r="30597" spans="10:12">
      <c r="J30597" s="2"/>
      <c r="K30597" s="2"/>
      <c r="L30597" s="2"/>
    </row>
    <row r="30598" spans="10:12">
      <c r="J30598" s="2"/>
      <c r="K30598" s="2"/>
      <c r="L30598" s="2"/>
    </row>
    <row r="30599" spans="10:12">
      <c r="J30599" s="2"/>
      <c r="K30599" s="2"/>
      <c r="L30599" s="2"/>
    </row>
    <row r="30600" spans="10:12">
      <c r="J30600" s="2"/>
      <c r="K30600" s="2"/>
      <c r="L30600" s="2"/>
    </row>
    <row r="30601" spans="10:12">
      <c r="J30601" s="2"/>
      <c r="K30601" s="2"/>
      <c r="L30601" s="2"/>
    </row>
    <row r="30602" spans="10:12">
      <c r="J30602" s="2"/>
      <c r="K30602" s="2"/>
      <c r="L30602" s="2"/>
    </row>
    <row r="30603" spans="10:12">
      <c r="J30603" s="2"/>
      <c r="K30603" s="2"/>
      <c r="L30603" s="2"/>
    </row>
    <row r="30604" spans="10:12">
      <c r="J30604" s="2"/>
      <c r="K30604" s="2"/>
      <c r="L30604" s="2"/>
    </row>
    <row r="30605" spans="10:12">
      <c r="J30605" s="2"/>
      <c r="K30605" s="2"/>
      <c r="L30605" s="2"/>
    </row>
    <row r="30606" spans="10:12">
      <c r="J30606" s="2"/>
      <c r="K30606" s="2"/>
      <c r="L30606" s="2"/>
    </row>
    <row r="30607" spans="10:12">
      <c r="J30607" s="2"/>
      <c r="K30607" s="2"/>
      <c r="L30607" s="2"/>
    </row>
    <row r="30608" spans="10:12">
      <c r="J30608" s="2"/>
      <c r="K30608" s="2"/>
      <c r="L30608" s="2"/>
    </row>
    <row r="30609" spans="10:12">
      <c r="J30609" s="2"/>
      <c r="K30609" s="2"/>
      <c r="L30609" s="2"/>
    </row>
    <row r="30610" spans="10:12">
      <c r="J30610" s="2"/>
      <c r="K30610" s="2"/>
      <c r="L30610" s="2"/>
    </row>
    <row r="30611" spans="10:12">
      <c r="J30611" s="2"/>
      <c r="K30611" s="2"/>
      <c r="L30611" s="2"/>
    </row>
    <row r="30612" spans="10:12">
      <c r="J30612" s="2"/>
      <c r="K30612" s="2"/>
      <c r="L30612" s="2"/>
    </row>
    <row r="30613" spans="10:12">
      <c r="J30613" s="2"/>
      <c r="K30613" s="2"/>
      <c r="L30613" s="2"/>
    </row>
    <row r="30614" spans="10:12">
      <c r="J30614" s="2"/>
      <c r="K30614" s="2"/>
      <c r="L30614" s="2"/>
    </row>
    <row r="30615" spans="10:12">
      <c r="J30615" s="2"/>
      <c r="K30615" s="2"/>
      <c r="L30615" s="2"/>
    </row>
    <row r="30616" spans="10:12">
      <c r="J30616" s="2"/>
      <c r="K30616" s="2"/>
      <c r="L30616" s="2"/>
    </row>
    <row r="30617" spans="10:12">
      <c r="J30617" s="2"/>
      <c r="K30617" s="2"/>
      <c r="L30617" s="2"/>
    </row>
    <row r="30618" spans="10:12">
      <c r="J30618" s="2"/>
      <c r="K30618" s="2"/>
      <c r="L30618" s="2"/>
    </row>
    <row r="30619" spans="10:12">
      <c r="J30619" s="2"/>
      <c r="K30619" s="2"/>
      <c r="L30619" s="2"/>
    </row>
    <row r="30620" spans="10:12">
      <c r="J30620" s="2"/>
      <c r="K30620" s="2"/>
      <c r="L30620" s="2"/>
    </row>
    <row r="30621" spans="10:12">
      <c r="J30621" s="2"/>
      <c r="K30621" s="2"/>
      <c r="L30621" s="2"/>
    </row>
    <row r="30622" spans="10:12">
      <c r="J30622" s="2"/>
      <c r="K30622" s="2"/>
      <c r="L30622" s="2"/>
    </row>
    <row r="30623" spans="10:12">
      <c r="J30623" s="2"/>
      <c r="K30623" s="2"/>
      <c r="L30623" s="2"/>
    </row>
    <row r="30624" spans="10:12">
      <c r="J30624" s="2"/>
      <c r="K30624" s="2"/>
      <c r="L30624" s="2"/>
    </row>
    <row r="30625" spans="10:12">
      <c r="J30625" s="2"/>
      <c r="K30625" s="2"/>
      <c r="L30625" s="2"/>
    </row>
    <row r="30626" spans="10:12">
      <c r="J30626" s="2"/>
      <c r="K30626" s="2"/>
      <c r="L30626" s="2"/>
    </row>
    <row r="30627" spans="10:12">
      <c r="J30627" s="2"/>
      <c r="K30627" s="2"/>
      <c r="L30627" s="2"/>
    </row>
    <row r="30628" spans="10:12">
      <c r="J30628" s="2"/>
      <c r="K30628" s="2"/>
      <c r="L30628" s="2"/>
    </row>
    <row r="30629" spans="10:12">
      <c r="J30629" s="2"/>
      <c r="K30629" s="2"/>
      <c r="L30629" s="2"/>
    </row>
    <row r="30630" spans="10:12">
      <c r="J30630" s="2"/>
      <c r="K30630" s="2"/>
      <c r="L30630" s="2"/>
    </row>
    <row r="30631" spans="10:12">
      <c r="J30631" s="2"/>
      <c r="K30631" s="2"/>
      <c r="L30631" s="2"/>
    </row>
    <row r="30632" spans="10:12">
      <c r="J30632" s="2"/>
      <c r="K30632" s="2"/>
      <c r="L30632" s="2"/>
    </row>
    <row r="30633" spans="10:12">
      <c r="J30633" s="2"/>
      <c r="K30633" s="2"/>
      <c r="L30633" s="2"/>
    </row>
    <row r="30634" spans="10:12">
      <c r="J30634" s="2"/>
      <c r="K30634" s="2"/>
      <c r="L30634" s="2"/>
    </row>
    <row r="30635" spans="10:12">
      <c r="J30635" s="2"/>
      <c r="K30635" s="2"/>
      <c r="L30635" s="2"/>
    </row>
    <row r="30636" spans="10:12">
      <c r="J30636" s="2"/>
      <c r="K30636" s="2"/>
      <c r="L30636" s="2"/>
    </row>
    <row r="30637" spans="10:12">
      <c r="J30637" s="2"/>
      <c r="K30637" s="2"/>
      <c r="L30637" s="2"/>
    </row>
    <row r="30638" spans="10:12">
      <c r="J30638" s="2"/>
      <c r="K30638" s="2"/>
      <c r="L30638" s="2"/>
    </row>
    <row r="30639" spans="10:12">
      <c r="J30639" s="2"/>
      <c r="K30639" s="2"/>
      <c r="L30639" s="2"/>
    </row>
    <row r="30640" spans="10:12">
      <c r="J30640" s="2"/>
      <c r="K30640" s="2"/>
      <c r="L30640" s="2"/>
    </row>
    <row r="30641" spans="10:12">
      <c r="J30641" s="2"/>
      <c r="K30641" s="2"/>
      <c r="L30641" s="2"/>
    </row>
    <row r="30642" spans="10:12">
      <c r="J30642" s="2"/>
      <c r="K30642" s="2"/>
      <c r="L30642" s="2"/>
    </row>
    <row r="30643" spans="10:12">
      <c r="J30643" s="2"/>
      <c r="K30643" s="2"/>
      <c r="L30643" s="2"/>
    </row>
    <row r="30644" spans="10:12">
      <c r="J30644" s="2"/>
      <c r="K30644" s="2"/>
      <c r="L30644" s="2"/>
    </row>
    <row r="30645" spans="10:12">
      <c r="J30645" s="2"/>
      <c r="K30645" s="2"/>
      <c r="L30645" s="2"/>
    </row>
    <row r="30646" spans="10:12">
      <c r="J30646" s="2"/>
      <c r="K30646" s="2"/>
      <c r="L30646" s="2"/>
    </row>
    <row r="30647" spans="10:12">
      <c r="J30647" s="2"/>
      <c r="K30647" s="2"/>
      <c r="L30647" s="2"/>
    </row>
    <row r="30648" spans="10:12">
      <c r="J30648" s="2"/>
      <c r="K30648" s="2"/>
      <c r="L30648" s="2"/>
    </row>
    <row r="30649" spans="10:12">
      <c r="J30649" s="2"/>
      <c r="K30649" s="2"/>
      <c r="L30649" s="2"/>
    </row>
    <row r="30650" spans="10:12">
      <c r="J30650" s="2"/>
      <c r="K30650" s="2"/>
      <c r="L30650" s="2"/>
    </row>
    <row r="30651" spans="10:12">
      <c r="J30651" s="2"/>
      <c r="K30651" s="2"/>
      <c r="L30651" s="2"/>
    </row>
    <row r="30652" spans="10:12">
      <c r="J30652" s="2"/>
      <c r="K30652" s="2"/>
      <c r="L30652" s="2"/>
    </row>
    <row r="30653" spans="10:12">
      <c r="J30653" s="2"/>
      <c r="K30653" s="2"/>
      <c r="L30653" s="2"/>
    </row>
    <row r="30654" spans="10:12">
      <c r="J30654" s="2"/>
      <c r="K30654" s="2"/>
      <c r="L30654" s="2"/>
    </row>
    <row r="30655" spans="10:12">
      <c r="J30655" s="2"/>
      <c r="K30655" s="2"/>
      <c r="L30655" s="2"/>
    </row>
    <row r="30656" spans="10:12">
      <c r="J30656" s="2"/>
      <c r="K30656" s="2"/>
      <c r="L30656" s="2"/>
    </row>
    <row r="30657" spans="10:12">
      <c r="J30657" s="2"/>
      <c r="K30657" s="2"/>
      <c r="L30657" s="2"/>
    </row>
    <row r="30658" spans="10:12">
      <c r="J30658" s="2"/>
      <c r="K30658" s="2"/>
      <c r="L30658" s="2"/>
    </row>
    <row r="30659" spans="10:12">
      <c r="J30659" s="2"/>
      <c r="K30659" s="2"/>
      <c r="L30659" s="2"/>
    </row>
    <row r="30660" spans="10:12">
      <c r="J30660" s="2"/>
      <c r="K30660" s="2"/>
      <c r="L30660" s="2"/>
    </row>
    <row r="30661" spans="10:12">
      <c r="J30661" s="2"/>
      <c r="K30661" s="2"/>
      <c r="L30661" s="2"/>
    </row>
    <row r="30662" spans="10:12">
      <c r="J30662" s="2"/>
      <c r="K30662" s="2"/>
      <c r="L30662" s="2"/>
    </row>
    <row r="30663" spans="10:12">
      <c r="J30663" s="2"/>
      <c r="K30663" s="2"/>
      <c r="L30663" s="2"/>
    </row>
    <row r="30664" spans="10:12">
      <c r="J30664" s="2"/>
      <c r="K30664" s="2"/>
      <c r="L30664" s="2"/>
    </row>
    <row r="30665" spans="10:12">
      <c r="J30665" s="2"/>
      <c r="K30665" s="2"/>
      <c r="L30665" s="2"/>
    </row>
    <row r="30666" spans="10:12">
      <c r="J30666" s="2"/>
      <c r="K30666" s="2"/>
      <c r="L30666" s="2"/>
    </row>
    <row r="30667" spans="10:12">
      <c r="J30667" s="2"/>
      <c r="K30667" s="2"/>
      <c r="L30667" s="2"/>
    </row>
    <row r="30668" spans="10:12">
      <c r="J30668" s="2"/>
      <c r="K30668" s="2"/>
      <c r="L30668" s="2"/>
    </row>
    <row r="30669" spans="10:12">
      <c r="J30669" s="2"/>
      <c r="K30669" s="2"/>
      <c r="L30669" s="2"/>
    </row>
    <row r="30670" spans="10:12">
      <c r="J30670" s="2"/>
      <c r="K30670" s="2"/>
      <c r="L30670" s="2"/>
    </row>
    <row r="30671" spans="10:12">
      <c r="J30671" s="2"/>
      <c r="K30671" s="2"/>
      <c r="L30671" s="2"/>
    </row>
    <row r="30672" spans="10:12">
      <c r="J30672" s="2"/>
      <c r="K30672" s="2"/>
      <c r="L30672" s="2"/>
    </row>
    <row r="30673" spans="10:12">
      <c r="J30673" s="2"/>
      <c r="K30673" s="2"/>
      <c r="L30673" s="2"/>
    </row>
    <row r="30674" spans="10:12">
      <c r="J30674" s="2"/>
      <c r="K30674" s="2"/>
      <c r="L30674" s="2"/>
    </row>
    <row r="30675" spans="10:12">
      <c r="J30675" s="2"/>
      <c r="K30675" s="2"/>
      <c r="L30675" s="2"/>
    </row>
    <row r="30676" spans="10:12">
      <c r="J30676" s="2"/>
      <c r="K30676" s="2"/>
      <c r="L30676" s="2"/>
    </row>
    <row r="30677" spans="10:12">
      <c r="J30677" s="2"/>
      <c r="K30677" s="2"/>
      <c r="L30677" s="2"/>
    </row>
    <row r="30678" spans="10:12">
      <c r="J30678" s="2"/>
      <c r="K30678" s="2"/>
      <c r="L30678" s="2"/>
    </row>
    <row r="30679" spans="10:12">
      <c r="J30679" s="2"/>
      <c r="K30679" s="2"/>
      <c r="L30679" s="2"/>
    </row>
    <row r="30680" spans="10:12">
      <c r="J30680" s="2"/>
      <c r="K30680" s="2"/>
      <c r="L30680" s="2"/>
    </row>
    <row r="30681" spans="10:12">
      <c r="J30681" s="2"/>
      <c r="K30681" s="2"/>
      <c r="L30681" s="2"/>
    </row>
    <row r="30682" spans="10:12">
      <c r="J30682" s="2"/>
      <c r="K30682" s="2"/>
      <c r="L30682" s="2"/>
    </row>
    <row r="30683" spans="10:12">
      <c r="J30683" s="2"/>
      <c r="K30683" s="2"/>
      <c r="L30683" s="2"/>
    </row>
    <row r="30684" spans="10:12">
      <c r="J30684" s="2"/>
      <c r="K30684" s="2"/>
      <c r="L30684" s="2"/>
    </row>
    <row r="30685" spans="10:12">
      <c r="J30685" s="2"/>
      <c r="K30685" s="2"/>
      <c r="L30685" s="2"/>
    </row>
    <row r="30686" spans="10:12">
      <c r="J30686" s="2"/>
      <c r="K30686" s="2"/>
      <c r="L30686" s="2"/>
    </row>
    <row r="30687" spans="10:12">
      <c r="J30687" s="2"/>
      <c r="K30687" s="2"/>
      <c r="L30687" s="2"/>
    </row>
    <row r="30688" spans="10:12">
      <c r="J30688" s="2"/>
      <c r="K30688" s="2"/>
      <c r="L30688" s="2"/>
    </row>
    <row r="30689" spans="10:12">
      <c r="J30689" s="2"/>
      <c r="K30689" s="2"/>
      <c r="L30689" s="2"/>
    </row>
    <row r="30690" spans="10:12">
      <c r="J30690" s="2"/>
      <c r="K30690" s="2"/>
      <c r="L30690" s="2"/>
    </row>
    <row r="30691" spans="10:12">
      <c r="J30691" s="2"/>
      <c r="K30691" s="2"/>
      <c r="L30691" s="2"/>
    </row>
    <row r="30692" spans="10:12">
      <c r="J30692" s="2"/>
      <c r="K30692" s="2"/>
      <c r="L30692" s="2"/>
    </row>
    <row r="30693" spans="10:12">
      <c r="J30693" s="2"/>
      <c r="K30693" s="2"/>
      <c r="L30693" s="2"/>
    </row>
    <row r="30694" spans="10:12">
      <c r="J30694" s="2"/>
      <c r="K30694" s="2"/>
      <c r="L30694" s="2"/>
    </row>
    <row r="30695" spans="10:12">
      <c r="J30695" s="2"/>
      <c r="K30695" s="2"/>
      <c r="L30695" s="2"/>
    </row>
    <row r="30696" spans="10:12">
      <c r="J30696" s="2"/>
      <c r="K30696" s="2"/>
      <c r="L30696" s="2"/>
    </row>
    <row r="30697" spans="10:12">
      <c r="J30697" s="2"/>
      <c r="K30697" s="2"/>
      <c r="L30697" s="2"/>
    </row>
    <row r="30698" spans="10:12">
      <c r="J30698" s="2"/>
      <c r="K30698" s="2"/>
      <c r="L30698" s="2"/>
    </row>
    <row r="30699" spans="10:12">
      <c r="J30699" s="2"/>
      <c r="K30699" s="2"/>
      <c r="L30699" s="2"/>
    </row>
    <row r="30700" spans="10:12">
      <c r="J30700" s="2"/>
      <c r="K30700" s="2"/>
      <c r="L30700" s="2"/>
    </row>
    <row r="30701" spans="10:12">
      <c r="J30701" s="2"/>
      <c r="K30701" s="2"/>
      <c r="L30701" s="2"/>
    </row>
    <row r="30702" spans="10:12">
      <c r="J30702" s="2"/>
      <c r="K30702" s="2"/>
      <c r="L30702" s="2"/>
    </row>
    <row r="30703" spans="10:12">
      <c r="J30703" s="2"/>
      <c r="K30703" s="2"/>
      <c r="L30703" s="2"/>
    </row>
    <row r="30704" spans="10:12">
      <c r="J30704" s="2"/>
      <c r="K30704" s="2"/>
      <c r="L30704" s="2"/>
    </row>
    <row r="30705" spans="10:12">
      <c r="J30705" s="2"/>
      <c r="K30705" s="2"/>
      <c r="L30705" s="2"/>
    </row>
    <row r="30706" spans="10:12">
      <c r="J30706" s="2"/>
      <c r="K30706" s="2"/>
      <c r="L30706" s="2"/>
    </row>
    <row r="30707" spans="10:12">
      <c r="J30707" s="2"/>
      <c r="K30707" s="2"/>
      <c r="L30707" s="2"/>
    </row>
    <row r="30708" spans="10:12">
      <c r="J30708" s="2"/>
      <c r="K30708" s="2"/>
      <c r="L30708" s="2"/>
    </row>
    <row r="30709" spans="10:12">
      <c r="J30709" s="2"/>
      <c r="K30709" s="2"/>
      <c r="L30709" s="2"/>
    </row>
    <row r="30710" spans="10:12">
      <c r="J30710" s="2"/>
      <c r="K30710" s="2"/>
      <c r="L30710" s="2"/>
    </row>
    <row r="30711" spans="10:12">
      <c r="J30711" s="2"/>
      <c r="K30711" s="2"/>
      <c r="L30711" s="2"/>
    </row>
    <row r="30712" spans="10:12">
      <c r="J30712" s="2"/>
      <c r="K30712" s="2"/>
      <c r="L30712" s="2"/>
    </row>
    <row r="30713" spans="10:12">
      <c r="J30713" s="2"/>
      <c r="K30713" s="2"/>
      <c r="L30713" s="2"/>
    </row>
    <row r="30714" spans="10:12">
      <c r="J30714" s="2"/>
      <c r="K30714" s="2"/>
      <c r="L30714" s="2"/>
    </row>
    <row r="30715" spans="10:12">
      <c r="J30715" s="2"/>
      <c r="K30715" s="2"/>
      <c r="L30715" s="2"/>
    </row>
    <row r="30716" spans="10:12">
      <c r="J30716" s="2"/>
      <c r="K30716" s="2"/>
      <c r="L30716" s="2"/>
    </row>
    <row r="30717" spans="10:12">
      <c r="J30717" s="2"/>
      <c r="K30717" s="2"/>
      <c r="L30717" s="2"/>
    </row>
    <row r="30718" spans="10:12">
      <c r="J30718" s="2"/>
      <c r="K30718" s="2"/>
      <c r="L30718" s="2"/>
    </row>
    <row r="30719" spans="10:12">
      <c r="J30719" s="2"/>
      <c r="K30719" s="2"/>
      <c r="L30719" s="2"/>
    </row>
    <row r="30720" spans="10:12">
      <c r="J30720" s="2"/>
      <c r="K30720" s="2"/>
      <c r="L30720" s="2"/>
    </row>
    <row r="30721" spans="10:12">
      <c r="J30721" s="2"/>
      <c r="K30721" s="2"/>
      <c r="L30721" s="2"/>
    </row>
    <row r="30722" spans="10:12">
      <c r="J30722" s="2"/>
      <c r="K30722" s="2"/>
      <c r="L30722" s="2"/>
    </row>
    <row r="30723" spans="10:12">
      <c r="J30723" s="2"/>
      <c r="K30723" s="2"/>
      <c r="L30723" s="2"/>
    </row>
    <row r="30724" spans="10:12">
      <c r="J30724" s="2"/>
      <c r="K30724" s="2"/>
      <c r="L30724" s="2"/>
    </row>
    <row r="30725" spans="10:12">
      <c r="J30725" s="2"/>
      <c r="K30725" s="2"/>
      <c r="L30725" s="2"/>
    </row>
    <row r="30726" spans="10:12">
      <c r="J30726" s="2"/>
      <c r="K30726" s="2"/>
      <c r="L30726" s="2"/>
    </row>
    <row r="30727" spans="10:12">
      <c r="J30727" s="2"/>
      <c r="K30727" s="2"/>
      <c r="L30727" s="2"/>
    </row>
    <row r="30728" spans="10:12">
      <c r="J30728" s="2"/>
      <c r="K30728" s="2"/>
      <c r="L30728" s="2"/>
    </row>
    <row r="30729" spans="10:12">
      <c r="J30729" s="2"/>
      <c r="K30729" s="2"/>
      <c r="L30729" s="2"/>
    </row>
    <row r="30730" spans="10:12">
      <c r="J30730" s="2"/>
      <c r="K30730" s="2"/>
      <c r="L30730" s="2"/>
    </row>
    <row r="30731" spans="10:12">
      <c r="J30731" s="2"/>
      <c r="K30731" s="2"/>
      <c r="L30731" s="2"/>
    </row>
    <row r="30732" spans="10:12">
      <c r="J30732" s="2"/>
      <c r="K30732" s="2"/>
      <c r="L30732" s="2"/>
    </row>
    <row r="30733" spans="10:12">
      <c r="J30733" s="2"/>
      <c r="K30733" s="2"/>
      <c r="L30733" s="2"/>
    </row>
    <row r="30734" spans="10:12">
      <c r="J30734" s="2"/>
      <c r="K30734" s="2"/>
      <c r="L30734" s="2"/>
    </row>
    <row r="30735" spans="10:12">
      <c r="J30735" s="2"/>
      <c r="K30735" s="2"/>
      <c r="L30735" s="2"/>
    </row>
    <row r="30736" spans="10:12">
      <c r="J30736" s="2"/>
      <c r="K30736" s="2"/>
      <c r="L30736" s="2"/>
    </row>
    <row r="30737" spans="10:12">
      <c r="J30737" s="2"/>
      <c r="K30737" s="2"/>
      <c r="L30737" s="2"/>
    </row>
    <row r="30738" spans="10:12">
      <c r="J30738" s="2"/>
      <c r="K30738" s="2"/>
      <c r="L30738" s="2"/>
    </row>
    <row r="30739" spans="10:12">
      <c r="J30739" s="2"/>
      <c r="K30739" s="2"/>
      <c r="L30739" s="2"/>
    </row>
    <row r="30740" spans="10:12">
      <c r="J30740" s="2"/>
      <c r="K30740" s="2"/>
      <c r="L30740" s="2"/>
    </row>
    <row r="30741" spans="10:12">
      <c r="J30741" s="2"/>
      <c r="K30741" s="2"/>
      <c r="L30741" s="2"/>
    </row>
    <row r="30742" spans="10:12">
      <c r="J30742" s="2"/>
      <c r="K30742" s="2"/>
      <c r="L30742" s="2"/>
    </row>
    <row r="30743" spans="10:12">
      <c r="J30743" s="2"/>
      <c r="K30743" s="2"/>
      <c r="L30743" s="2"/>
    </row>
    <row r="30744" spans="10:12">
      <c r="J30744" s="2"/>
      <c r="K30744" s="2"/>
      <c r="L30744" s="2"/>
    </row>
    <row r="30745" spans="10:12">
      <c r="J30745" s="2"/>
      <c r="K30745" s="2"/>
      <c r="L30745" s="2"/>
    </row>
    <row r="30746" spans="10:12">
      <c r="J30746" s="2"/>
      <c r="K30746" s="2"/>
      <c r="L30746" s="2"/>
    </row>
    <row r="30747" spans="10:12">
      <c r="J30747" s="2"/>
      <c r="K30747" s="2"/>
      <c r="L30747" s="2"/>
    </row>
    <row r="30748" spans="10:12">
      <c r="J30748" s="2"/>
      <c r="K30748" s="2"/>
      <c r="L30748" s="2"/>
    </row>
    <row r="30749" spans="10:12">
      <c r="J30749" s="2"/>
      <c r="K30749" s="2"/>
      <c r="L30749" s="2"/>
    </row>
    <row r="30750" spans="10:12">
      <c r="J30750" s="2"/>
      <c r="K30750" s="2"/>
      <c r="L30750" s="2"/>
    </row>
    <row r="30751" spans="10:12">
      <c r="J30751" s="2"/>
      <c r="K30751" s="2"/>
      <c r="L30751" s="2"/>
    </row>
    <row r="30752" spans="10:12">
      <c r="J30752" s="2"/>
      <c r="K30752" s="2"/>
      <c r="L30752" s="2"/>
    </row>
    <row r="30753" spans="10:12">
      <c r="J30753" s="2"/>
      <c r="K30753" s="2"/>
      <c r="L30753" s="2"/>
    </row>
    <row r="30754" spans="10:12">
      <c r="J30754" s="2"/>
      <c r="K30754" s="2"/>
      <c r="L30754" s="2"/>
    </row>
    <row r="30755" spans="10:12">
      <c r="J30755" s="2"/>
      <c r="K30755" s="2"/>
      <c r="L30755" s="2"/>
    </row>
    <row r="30756" spans="10:12">
      <c r="J30756" s="2"/>
      <c r="K30756" s="2"/>
      <c r="L30756" s="2"/>
    </row>
    <row r="30757" spans="10:12">
      <c r="J30757" s="2"/>
      <c r="K30757" s="2"/>
      <c r="L30757" s="2"/>
    </row>
    <row r="30758" spans="10:12">
      <c r="J30758" s="2"/>
      <c r="K30758" s="2"/>
      <c r="L30758" s="2"/>
    </row>
    <row r="30759" spans="10:12">
      <c r="J30759" s="2"/>
      <c r="K30759" s="2"/>
      <c r="L30759" s="2"/>
    </row>
    <row r="30760" spans="10:12">
      <c r="J30760" s="2"/>
      <c r="K30760" s="2"/>
      <c r="L30760" s="2"/>
    </row>
    <row r="30761" spans="10:12">
      <c r="J30761" s="2"/>
      <c r="K30761" s="2"/>
      <c r="L30761" s="2"/>
    </row>
    <row r="30762" spans="10:12">
      <c r="J30762" s="2"/>
      <c r="K30762" s="2"/>
      <c r="L30762" s="2"/>
    </row>
    <row r="30763" spans="10:12">
      <c r="J30763" s="2"/>
      <c r="K30763" s="2"/>
      <c r="L30763" s="2"/>
    </row>
    <row r="30764" spans="10:12">
      <c r="J30764" s="2"/>
      <c r="K30764" s="2"/>
      <c r="L30764" s="2"/>
    </row>
    <row r="30765" spans="10:12">
      <c r="J30765" s="2"/>
      <c r="K30765" s="2"/>
      <c r="L30765" s="2"/>
    </row>
    <row r="30766" spans="10:12">
      <c r="J30766" s="2"/>
      <c r="K30766" s="2"/>
      <c r="L30766" s="2"/>
    </row>
    <row r="30767" spans="10:12">
      <c r="J30767" s="2"/>
      <c r="K30767" s="2"/>
      <c r="L30767" s="2"/>
    </row>
    <row r="30768" spans="10:12">
      <c r="J30768" s="2"/>
      <c r="K30768" s="2"/>
      <c r="L30768" s="2"/>
    </row>
    <row r="30769" spans="10:12">
      <c r="J30769" s="2"/>
      <c r="K30769" s="2"/>
      <c r="L30769" s="2"/>
    </row>
    <row r="30770" spans="10:12">
      <c r="J30770" s="2"/>
      <c r="K30770" s="2"/>
      <c r="L30770" s="2"/>
    </row>
    <row r="30771" spans="10:12">
      <c r="J30771" s="2"/>
      <c r="K30771" s="2"/>
      <c r="L30771" s="2"/>
    </row>
    <row r="30772" spans="10:12">
      <c r="J30772" s="2"/>
      <c r="K30772" s="2"/>
      <c r="L30772" s="2"/>
    </row>
    <row r="30773" spans="10:12">
      <c r="J30773" s="2"/>
      <c r="K30773" s="2"/>
      <c r="L30773" s="2"/>
    </row>
    <row r="30774" spans="10:12">
      <c r="J30774" s="2"/>
      <c r="K30774" s="2"/>
      <c r="L30774" s="2"/>
    </row>
    <row r="30775" spans="10:12">
      <c r="J30775" s="2"/>
      <c r="K30775" s="2"/>
      <c r="L30775" s="2"/>
    </row>
    <row r="30776" spans="10:12">
      <c r="J30776" s="2"/>
      <c r="K30776" s="2"/>
      <c r="L30776" s="2"/>
    </row>
    <row r="30777" spans="10:12">
      <c r="J30777" s="2"/>
      <c r="K30777" s="2"/>
      <c r="L30777" s="2"/>
    </row>
    <row r="30778" spans="10:12">
      <c r="J30778" s="2"/>
      <c r="K30778" s="2"/>
      <c r="L30778" s="2"/>
    </row>
    <row r="30779" spans="10:12">
      <c r="J30779" s="2"/>
      <c r="K30779" s="2"/>
      <c r="L30779" s="2"/>
    </row>
    <row r="30780" spans="10:12">
      <c r="J30780" s="2"/>
      <c r="K30780" s="2"/>
      <c r="L30780" s="2"/>
    </row>
    <row r="30781" spans="10:12">
      <c r="J30781" s="2"/>
      <c r="K30781" s="2"/>
      <c r="L30781" s="2"/>
    </row>
    <row r="30782" spans="10:12">
      <c r="J30782" s="2"/>
      <c r="K30782" s="2"/>
      <c r="L30782" s="2"/>
    </row>
    <row r="30783" spans="10:12">
      <c r="J30783" s="2"/>
      <c r="K30783" s="2"/>
      <c r="L30783" s="2"/>
    </row>
    <row r="30784" spans="10:12">
      <c r="J30784" s="2"/>
      <c r="K30784" s="2"/>
      <c r="L30784" s="2"/>
    </row>
    <row r="30785" spans="10:12">
      <c r="J30785" s="2"/>
      <c r="K30785" s="2"/>
      <c r="L30785" s="2"/>
    </row>
    <row r="30786" spans="10:12">
      <c r="J30786" s="2"/>
      <c r="K30786" s="2"/>
      <c r="L30786" s="2"/>
    </row>
    <row r="30787" spans="10:12">
      <c r="J30787" s="2"/>
      <c r="K30787" s="2"/>
      <c r="L30787" s="2"/>
    </row>
    <row r="30788" spans="10:12">
      <c r="J30788" s="2"/>
      <c r="K30788" s="2"/>
      <c r="L30788" s="2"/>
    </row>
    <row r="30789" spans="10:12">
      <c r="J30789" s="2"/>
      <c r="K30789" s="2"/>
      <c r="L30789" s="2"/>
    </row>
    <row r="30790" spans="10:12">
      <c r="J30790" s="2"/>
      <c r="K30790" s="2"/>
      <c r="L30790" s="2"/>
    </row>
    <row r="30791" spans="10:12">
      <c r="J30791" s="2"/>
      <c r="K30791" s="2"/>
      <c r="L30791" s="2"/>
    </row>
    <row r="30792" spans="10:12">
      <c r="J30792" s="2"/>
      <c r="K30792" s="2"/>
      <c r="L30792" s="2"/>
    </row>
    <row r="30793" spans="10:12">
      <c r="J30793" s="2"/>
      <c r="K30793" s="2"/>
      <c r="L30793" s="2"/>
    </row>
    <row r="30794" spans="10:12">
      <c r="J30794" s="2"/>
      <c r="K30794" s="2"/>
      <c r="L30794" s="2"/>
    </row>
    <row r="30795" spans="10:12">
      <c r="J30795" s="2"/>
      <c r="K30795" s="2"/>
      <c r="L30795" s="2"/>
    </row>
    <row r="30796" spans="10:12">
      <c r="J30796" s="2"/>
      <c r="K30796" s="2"/>
      <c r="L30796" s="2"/>
    </row>
    <row r="30797" spans="10:12">
      <c r="J30797" s="2"/>
      <c r="K30797" s="2"/>
      <c r="L30797" s="2"/>
    </row>
    <row r="30798" spans="10:12">
      <c r="J30798" s="2"/>
      <c r="K30798" s="2"/>
      <c r="L30798" s="2"/>
    </row>
    <row r="30799" spans="10:12">
      <c r="J30799" s="2"/>
      <c r="K30799" s="2"/>
      <c r="L30799" s="2"/>
    </row>
    <row r="30800" spans="10:12">
      <c r="J30800" s="2"/>
      <c r="K30800" s="2"/>
      <c r="L30800" s="2"/>
    </row>
    <row r="30801" spans="10:12">
      <c r="J30801" s="2"/>
      <c r="K30801" s="2"/>
      <c r="L30801" s="2"/>
    </row>
    <row r="30802" spans="10:12">
      <c r="J30802" s="2"/>
      <c r="K30802" s="2"/>
      <c r="L30802" s="2"/>
    </row>
    <row r="30803" spans="10:12">
      <c r="J30803" s="2"/>
      <c r="K30803" s="2"/>
      <c r="L30803" s="2"/>
    </row>
    <row r="30804" spans="10:12">
      <c r="J30804" s="2"/>
      <c r="K30804" s="2"/>
      <c r="L30804" s="2"/>
    </row>
    <row r="30805" spans="10:12">
      <c r="J30805" s="2"/>
      <c r="K30805" s="2"/>
      <c r="L30805" s="2"/>
    </row>
    <row r="30806" spans="10:12">
      <c r="J30806" s="2"/>
      <c r="K30806" s="2"/>
      <c r="L30806" s="2"/>
    </row>
    <row r="30807" spans="10:12">
      <c r="J30807" s="2"/>
      <c r="K30807" s="2"/>
      <c r="L30807" s="2"/>
    </row>
    <row r="30808" spans="10:12">
      <c r="J30808" s="2"/>
      <c r="K30808" s="2"/>
      <c r="L30808" s="2"/>
    </row>
    <row r="30809" spans="10:12">
      <c r="J30809" s="2"/>
      <c r="K30809" s="2"/>
      <c r="L30809" s="2"/>
    </row>
    <row r="30810" spans="10:12">
      <c r="J30810" s="2"/>
      <c r="K30810" s="2"/>
      <c r="L30810" s="2"/>
    </row>
    <row r="30811" spans="10:12">
      <c r="J30811" s="2"/>
      <c r="K30811" s="2"/>
      <c r="L30811" s="2"/>
    </row>
    <row r="30812" spans="10:12">
      <c r="J30812" s="2"/>
      <c r="K30812" s="2"/>
      <c r="L30812" s="2"/>
    </row>
    <row r="30813" spans="10:12">
      <c r="J30813" s="2"/>
      <c r="K30813" s="2"/>
      <c r="L30813" s="2"/>
    </row>
    <row r="30814" spans="10:12">
      <c r="J30814" s="2"/>
      <c r="K30814" s="2"/>
      <c r="L30814" s="2"/>
    </row>
    <row r="30815" spans="10:12">
      <c r="J30815" s="2"/>
      <c r="K30815" s="2"/>
      <c r="L30815" s="2"/>
    </row>
    <row r="30816" spans="10:12">
      <c r="J30816" s="2"/>
      <c r="K30816" s="2"/>
      <c r="L30816" s="2"/>
    </row>
    <row r="30817" spans="10:12">
      <c r="J30817" s="2"/>
      <c r="K30817" s="2"/>
      <c r="L30817" s="2"/>
    </row>
    <row r="30818" spans="10:12">
      <c r="J30818" s="2"/>
      <c r="K30818" s="2"/>
      <c r="L30818" s="2"/>
    </row>
    <row r="30819" spans="10:12">
      <c r="J30819" s="2"/>
      <c r="K30819" s="2"/>
      <c r="L30819" s="2"/>
    </row>
    <row r="30820" spans="10:12">
      <c r="J30820" s="2"/>
      <c r="K30820" s="2"/>
      <c r="L30820" s="2"/>
    </row>
    <row r="30821" spans="10:12">
      <c r="J30821" s="2"/>
      <c r="K30821" s="2"/>
      <c r="L30821" s="2"/>
    </row>
    <row r="30822" spans="10:12">
      <c r="J30822" s="2"/>
      <c r="K30822" s="2"/>
      <c r="L30822" s="2"/>
    </row>
    <row r="30823" spans="10:12">
      <c r="J30823" s="2"/>
      <c r="K30823" s="2"/>
      <c r="L30823" s="2"/>
    </row>
    <row r="30824" spans="10:12">
      <c r="J30824" s="2"/>
      <c r="K30824" s="2"/>
      <c r="L30824" s="2"/>
    </row>
    <row r="30825" spans="10:12">
      <c r="J30825" s="2"/>
      <c r="K30825" s="2"/>
      <c r="L30825" s="2"/>
    </row>
    <row r="30826" spans="10:12">
      <c r="J30826" s="2"/>
      <c r="K30826" s="2"/>
      <c r="L30826" s="2"/>
    </row>
    <row r="30827" spans="10:12">
      <c r="J30827" s="2"/>
      <c r="K30827" s="2"/>
      <c r="L30827" s="2"/>
    </row>
    <row r="30828" spans="10:12">
      <c r="J30828" s="2"/>
      <c r="K30828" s="2"/>
      <c r="L30828" s="2"/>
    </row>
    <row r="30829" spans="10:12">
      <c r="J30829" s="2"/>
      <c r="K30829" s="2"/>
      <c r="L30829" s="2"/>
    </row>
    <row r="30830" spans="10:12">
      <c r="J30830" s="2"/>
      <c r="K30830" s="2"/>
      <c r="L30830" s="2"/>
    </row>
    <row r="30831" spans="10:12">
      <c r="J30831" s="2"/>
      <c r="K30831" s="2"/>
      <c r="L30831" s="2"/>
    </row>
    <row r="30832" spans="10:12">
      <c r="J30832" s="2"/>
      <c r="K30832" s="2"/>
      <c r="L30832" s="2"/>
    </row>
    <row r="30833" spans="10:12">
      <c r="J30833" s="2"/>
      <c r="K30833" s="2"/>
      <c r="L30833" s="2"/>
    </row>
    <row r="30834" spans="10:12">
      <c r="J30834" s="2"/>
      <c r="K30834" s="2"/>
      <c r="L30834" s="2"/>
    </row>
    <row r="30835" spans="10:12">
      <c r="J30835" s="2"/>
      <c r="K30835" s="2"/>
      <c r="L30835" s="2"/>
    </row>
    <row r="30836" spans="10:12">
      <c r="J30836" s="2"/>
      <c r="K30836" s="2"/>
      <c r="L30836" s="2"/>
    </row>
    <row r="30837" spans="10:12">
      <c r="J30837" s="2"/>
      <c r="K30837" s="2"/>
      <c r="L30837" s="2"/>
    </row>
    <row r="30838" spans="10:12">
      <c r="J30838" s="2"/>
      <c r="K30838" s="2"/>
      <c r="L30838" s="2"/>
    </row>
    <row r="30839" spans="10:12">
      <c r="J30839" s="2"/>
      <c r="K30839" s="2"/>
      <c r="L30839" s="2"/>
    </row>
    <row r="30840" spans="10:12">
      <c r="J30840" s="2"/>
      <c r="K30840" s="2"/>
      <c r="L30840" s="2"/>
    </row>
    <row r="30841" spans="10:12">
      <c r="J30841" s="2"/>
      <c r="K30841" s="2"/>
      <c r="L30841" s="2"/>
    </row>
    <row r="30842" spans="10:12">
      <c r="J30842" s="2"/>
      <c r="K30842" s="2"/>
      <c r="L30842" s="2"/>
    </row>
    <row r="30843" spans="10:12">
      <c r="J30843" s="2"/>
      <c r="K30843" s="2"/>
      <c r="L30843" s="2"/>
    </row>
    <row r="30844" spans="10:12">
      <c r="J30844" s="2"/>
      <c r="K30844" s="2"/>
      <c r="L30844" s="2"/>
    </row>
    <row r="30845" spans="10:12">
      <c r="J30845" s="2"/>
      <c r="K30845" s="2"/>
      <c r="L30845" s="2"/>
    </row>
    <row r="30846" spans="10:12">
      <c r="J30846" s="2"/>
      <c r="K30846" s="2"/>
      <c r="L30846" s="2"/>
    </row>
    <row r="30847" spans="10:12">
      <c r="J30847" s="2"/>
      <c r="K30847" s="2"/>
      <c r="L30847" s="2"/>
    </row>
    <row r="30848" spans="10:12">
      <c r="J30848" s="2"/>
      <c r="K30848" s="2"/>
      <c r="L30848" s="2"/>
    </row>
    <row r="30849" spans="10:12">
      <c r="J30849" s="2"/>
      <c r="K30849" s="2"/>
      <c r="L30849" s="2"/>
    </row>
    <row r="30850" spans="10:12">
      <c r="J30850" s="2"/>
      <c r="K30850" s="2"/>
      <c r="L30850" s="2"/>
    </row>
    <row r="30851" spans="10:12">
      <c r="J30851" s="2"/>
      <c r="K30851" s="2"/>
      <c r="L30851" s="2"/>
    </row>
    <row r="30852" spans="10:12">
      <c r="J30852" s="2"/>
      <c r="K30852" s="2"/>
      <c r="L30852" s="2"/>
    </row>
    <row r="30853" spans="10:12">
      <c r="J30853" s="2"/>
      <c r="K30853" s="2"/>
      <c r="L30853" s="2"/>
    </row>
    <row r="30854" spans="10:12">
      <c r="J30854" s="2"/>
      <c r="K30854" s="2"/>
      <c r="L30854" s="2"/>
    </row>
    <row r="30855" spans="10:12">
      <c r="J30855" s="2"/>
      <c r="K30855" s="2"/>
      <c r="L30855" s="2"/>
    </row>
    <row r="30856" spans="10:12">
      <c r="J30856" s="2"/>
      <c r="K30856" s="2"/>
      <c r="L30856" s="2"/>
    </row>
    <row r="30857" spans="10:12">
      <c r="J30857" s="2"/>
      <c r="K30857" s="2"/>
      <c r="L30857" s="2"/>
    </row>
    <row r="30858" spans="10:12">
      <c r="J30858" s="2"/>
      <c r="K30858" s="2"/>
      <c r="L30858" s="2"/>
    </row>
    <row r="30859" spans="10:12">
      <c r="J30859" s="2"/>
      <c r="K30859" s="2"/>
      <c r="L30859" s="2"/>
    </row>
    <row r="30860" spans="10:12">
      <c r="J30860" s="2"/>
      <c r="K30860" s="2"/>
      <c r="L30860" s="2"/>
    </row>
    <row r="30861" spans="10:12">
      <c r="J30861" s="2"/>
      <c r="K30861" s="2"/>
      <c r="L30861" s="2"/>
    </row>
    <row r="30862" spans="10:12">
      <c r="J30862" s="2"/>
      <c r="K30862" s="2"/>
      <c r="L30862" s="2"/>
    </row>
    <row r="30863" spans="10:12">
      <c r="J30863" s="2"/>
      <c r="K30863" s="2"/>
      <c r="L30863" s="2"/>
    </row>
    <row r="30864" spans="10:12">
      <c r="J30864" s="2"/>
      <c r="K30864" s="2"/>
      <c r="L30864" s="2"/>
    </row>
    <row r="30865" spans="10:12">
      <c r="J30865" s="2"/>
      <c r="K30865" s="2"/>
      <c r="L30865" s="2"/>
    </row>
    <row r="30866" spans="10:12">
      <c r="J30866" s="2"/>
      <c r="K30866" s="2"/>
      <c r="L30866" s="2"/>
    </row>
    <row r="30867" spans="10:12">
      <c r="J30867" s="2"/>
      <c r="K30867" s="2"/>
      <c r="L30867" s="2"/>
    </row>
    <row r="30868" spans="10:12">
      <c r="J30868" s="2"/>
      <c r="K30868" s="2"/>
      <c r="L30868" s="2"/>
    </row>
    <row r="30869" spans="10:12">
      <c r="J30869" s="2"/>
      <c r="K30869" s="2"/>
      <c r="L30869" s="2"/>
    </row>
    <row r="30870" spans="10:12">
      <c r="J30870" s="2"/>
      <c r="K30870" s="2"/>
      <c r="L30870" s="2"/>
    </row>
    <row r="30871" spans="10:12">
      <c r="J30871" s="2"/>
      <c r="K30871" s="2"/>
      <c r="L30871" s="2"/>
    </row>
    <row r="30872" spans="10:12">
      <c r="J30872" s="2"/>
      <c r="K30872" s="2"/>
      <c r="L30872" s="2"/>
    </row>
    <row r="30873" spans="10:12">
      <c r="J30873" s="2"/>
      <c r="K30873" s="2"/>
      <c r="L30873" s="2"/>
    </row>
    <row r="30874" spans="10:12">
      <c r="J30874" s="2"/>
      <c r="K30874" s="2"/>
      <c r="L30874" s="2"/>
    </row>
    <row r="30875" spans="10:12">
      <c r="J30875" s="2"/>
      <c r="K30875" s="2"/>
      <c r="L30875" s="2"/>
    </row>
    <row r="30876" spans="10:12">
      <c r="J30876" s="2"/>
      <c r="K30876" s="2"/>
      <c r="L30876" s="2"/>
    </row>
    <row r="30877" spans="10:12">
      <c r="J30877" s="2"/>
      <c r="K30877" s="2"/>
      <c r="L30877" s="2"/>
    </row>
    <row r="30878" spans="10:12">
      <c r="J30878" s="2"/>
      <c r="K30878" s="2"/>
      <c r="L30878" s="2"/>
    </row>
    <row r="30879" spans="10:12">
      <c r="J30879" s="2"/>
      <c r="K30879" s="2"/>
      <c r="L30879" s="2"/>
    </row>
    <row r="30880" spans="10:12">
      <c r="J30880" s="2"/>
      <c r="K30880" s="2"/>
      <c r="L30880" s="2"/>
    </row>
    <row r="30881" spans="10:12">
      <c r="J30881" s="2"/>
      <c r="K30881" s="2"/>
      <c r="L30881" s="2"/>
    </row>
    <row r="30882" spans="10:12">
      <c r="J30882" s="2"/>
      <c r="K30882" s="2"/>
      <c r="L30882" s="2"/>
    </row>
    <row r="30883" spans="10:12">
      <c r="J30883" s="2"/>
      <c r="K30883" s="2"/>
      <c r="L30883" s="2"/>
    </row>
    <row r="30884" spans="10:12">
      <c r="J30884" s="2"/>
      <c r="K30884" s="2"/>
      <c r="L30884" s="2"/>
    </row>
    <row r="30885" spans="10:12">
      <c r="J30885" s="2"/>
      <c r="K30885" s="2"/>
      <c r="L30885" s="2"/>
    </row>
    <row r="30886" spans="10:12">
      <c r="J30886" s="2"/>
      <c r="K30886" s="2"/>
      <c r="L30886" s="2"/>
    </row>
    <row r="30887" spans="10:12">
      <c r="J30887" s="2"/>
      <c r="K30887" s="2"/>
      <c r="L30887" s="2"/>
    </row>
    <row r="30888" spans="10:12">
      <c r="J30888" s="2"/>
      <c r="K30888" s="2"/>
      <c r="L30888" s="2"/>
    </row>
    <row r="30889" spans="10:12">
      <c r="J30889" s="2"/>
      <c r="K30889" s="2"/>
      <c r="L30889" s="2"/>
    </row>
    <row r="30890" spans="10:12">
      <c r="J30890" s="2"/>
      <c r="K30890" s="2"/>
      <c r="L30890" s="2"/>
    </row>
    <row r="30891" spans="10:12">
      <c r="J30891" s="2"/>
      <c r="K30891" s="2"/>
      <c r="L30891" s="2"/>
    </row>
    <row r="30892" spans="10:12">
      <c r="J30892" s="2"/>
      <c r="K30892" s="2"/>
      <c r="L30892" s="2"/>
    </row>
    <row r="30893" spans="10:12">
      <c r="J30893" s="2"/>
      <c r="K30893" s="2"/>
      <c r="L30893" s="2"/>
    </row>
    <row r="30894" spans="10:12">
      <c r="J30894" s="2"/>
      <c r="K30894" s="2"/>
      <c r="L30894" s="2"/>
    </row>
    <row r="30895" spans="10:12">
      <c r="J30895" s="2"/>
      <c r="K30895" s="2"/>
      <c r="L30895" s="2"/>
    </row>
    <row r="30896" spans="10:12">
      <c r="J30896" s="2"/>
      <c r="K30896" s="2"/>
      <c r="L30896" s="2"/>
    </row>
    <row r="30897" spans="10:12">
      <c r="J30897" s="2"/>
      <c r="K30897" s="2"/>
      <c r="L30897" s="2"/>
    </row>
    <row r="30898" spans="10:12">
      <c r="J30898" s="2"/>
      <c r="K30898" s="2"/>
      <c r="L30898" s="2"/>
    </row>
    <row r="30899" spans="10:12">
      <c r="J30899" s="2"/>
      <c r="K30899" s="2"/>
      <c r="L30899" s="2"/>
    </row>
    <row r="30900" spans="10:12">
      <c r="J30900" s="2"/>
      <c r="K30900" s="2"/>
      <c r="L30900" s="2"/>
    </row>
    <row r="30901" spans="10:12">
      <c r="J30901" s="2"/>
      <c r="K30901" s="2"/>
      <c r="L30901" s="2"/>
    </row>
    <row r="30902" spans="10:12">
      <c r="J30902" s="2"/>
      <c r="K30902" s="2"/>
      <c r="L30902" s="2"/>
    </row>
    <row r="30903" spans="10:12">
      <c r="J30903" s="2"/>
      <c r="K30903" s="2"/>
      <c r="L30903" s="2"/>
    </row>
    <row r="30904" spans="10:12">
      <c r="J30904" s="2"/>
      <c r="K30904" s="2"/>
      <c r="L30904" s="2"/>
    </row>
    <row r="30905" spans="10:12">
      <c r="J30905" s="2"/>
      <c r="K30905" s="2"/>
      <c r="L30905" s="2"/>
    </row>
    <row r="30906" spans="10:12">
      <c r="J30906" s="2"/>
      <c r="K30906" s="2"/>
      <c r="L30906" s="2"/>
    </row>
    <row r="30907" spans="10:12">
      <c r="J30907" s="2"/>
      <c r="K30907" s="2"/>
      <c r="L30907" s="2"/>
    </row>
    <row r="30908" spans="10:12">
      <c r="J30908" s="2"/>
      <c r="K30908" s="2"/>
      <c r="L30908" s="2"/>
    </row>
    <row r="30909" spans="10:12">
      <c r="J30909" s="2"/>
      <c r="K30909" s="2"/>
      <c r="L30909" s="2"/>
    </row>
    <row r="30910" spans="10:12">
      <c r="J30910" s="2"/>
      <c r="K30910" s="2"/>
      <c r="L30910" s="2"/>
    </row>
    <row r="30911" spans="10:12">
      <c r="J30911" s="2"/>
      <c r="K30911" s="2"/>
      <c r="L30911" s="2"/>
    </row>
    <row r="30912" spans="10:12">
      <c r="J30912" s="2"/>
      <c r="K30912" s="2"/>
      <c r="L30912" s="2"/>
    </row>
    <row r="30913" spans="10:12">
      <c r="J30913" s="2"/>
      <c r="K30913" s="2"/>
      <c r="L30913" s="2"/>
    </row>
    <row r="30914" spans="10:12">
      <c r="J30914" s="2"/>
      <c r="K30914" s="2"/>
      <c r="L30914" s="2"/>
    </row>
    <row r="30915" spans="10:12">
      <c r="J30915" s="2"/>
      <c r="K30915" s="2"/>
      <c r="L30915" s="2"/>
    </row>
    <row r="30916" spans="10:12">
      <c r="J30916" s="2"/>
      <c r="K30916" s="2"/>
      <c r="L30916" s="2"/>
    </row>
    <row r="30917" spans="10:12">
      <c r="J30917" s="2"/>
      <c r="K30917" s="2"/>
      <c r="L30917" s="2"/>
    </row>
    <row r="30918" spans="10:12">
      <c r="J30918" s="2"/>
      <c r="K30918" s="2"/>
      <c r="L30918" s="2"/>
    </row>
    <row r="30919" spans="10:12">
      <c r="J30919" s="2"/>
      <c r="K30919" s="2"/>
      <c r="L30919" s="2"/>
    </row>
    <row r="30920" spans="10:12">
      <c r="J30920" s="2"/>
      <c r="K30920" s="2"/>
      <c r="L30920" s="2"/>
    </row>
    <row r="30921" spans="10:12">
      <c r="J30921" s="2"/>
      <c r="K30921" s="2"/>
      <c r="L30921" s="2"/>
    </row>
    <row r="30922" spans="10:12">
      <c r="J30922" s="2"/>
      <c r="K30922" s="2"/>
      <c r="L30922" s="2"/>
    </row>
    <row r="30923" spans="10:12">
      <c r="J30923" s="2"/>
      <c r="K30923" s="2"/>
      <c r="L30923" s="2"/>
    </row>
    <row r="30924" spans="10:12">
      <c r="J30924" s="2"/>
      <c r="K30924" s="2"/>
      <c r="L30924" s="2"/>
    </row>
    <row r="30925" spans="10:12">
      <c r="J30925" s="2"/>
      <c r="K30925" s="2"/>
      <c r="L30925" s="2"/>
    </row>
    <row r="30926" spans="10:12">
      <c r="J30926" s="2"/>
      <c r="K30926" s="2"/>
      <c r="L30926" s="2"/>
    </row>
    <row r="30927" spans="10:12">
      <c r="J30927" s="2"/>
      <c r="K30927" s="2"/>
      <c r="L30927" s="2"/>
    </row>
    <row r="30928" spans="10:12">
      <c r="J30928" s="2"/>
      <c r="K30928" s="2"/>
      <c r="L30928" s="2"/>
    </row>
    <row r="30929" spans="10:12">
      <c r="J30929" s="2"/>
      <c r="K30929" s="2"/>
      <c r="L30929" s="2"/>
    </row>
    <row r="30930" spans="10:12">
      <c r="J30930" s="2"/>
      <c r="K30930" s="2"/>
      <c r="L30930" s="2"/>
    </row>
    <row r="30931" spans="10:12">
      <c r="J30931" s="2"/>
      <c r="K30931" s="2"/>
      <c r="L30931" s="2"/>
    </row>
    <row r="30932" spans="10:12">
      <c r="J30932" s="2"/>
      <c r="K30932" s="2"/>
      <c r="L30932" s="2"/>
    </row>
    <row r="30933" spans="10:12">
      <c r="J30933" s="2"/>
      <c r="K30933" s="2"/>
      <c r="L30933" s="2"/>
    </row>
    <row r="30934" spans="10:12">
      <c r="J30934" s="2"/>
      <c r="K30934" s="2"/>
      <c r="L30934" s="2"/>
    </row>
    <row r="30935" spans="10:12">
      <c r="J30935" s="2"/>
      <c r="K30935" s="2"/>
      <c r="L30935" s="2"/>
    </row>
    <row r="30936" spans="10:12">
      <c r="J30936" s="2"/>
      <c r="K30936" s="2"/>
      <c r="L30936" s="2"/>
    </row>
    <row r="30937" spans="10:12">
      <c r="J30937" s="2"/>
      <c r="K30937" s="2"/>
      <c r="L30937" s="2"/>
    </row>
    <row r="30938" spans="10:12">
      <c r="J30938" s="2"/>
      <c r="K30938" s="2"/>
      <c r="L30938" s="2"/>
    </row>
    <row r="30939" spans="10:12">
      <c r="J30939" s="2"/>
      <c r="K30939" s="2"/>
      <c r="L30939" s="2"/>
    </row>
    <row r="30940" spans="10:12">
      <c r="J30940" s="2"/>
      <c r="K30940" s="2"/>
      <c r="L30940" s="2"/>
    </row>
    <row r="30941" spans="10:12">
      <c r="J30941" s="2"/>
      <c r="K30941" s="2"/>
      <c r="L30941" s="2"/>
    </row>
    <row r="30942" spans="10:12">
      <c r="J30942" s="2"/>
      <c r="K30942" s="2"/>
      <c r="L30942" s="2"/>
    </row>
    <row r="30943" spans="10:12">
      <c r="J30943" s="2"/>
      <c r="K30943" s="2"/>
      <c r="L30943" s="2"/>
    </row>
    <row r="30944" spans="10:12">
      <c r="J30944" s="2"/>
      <c r="K30944" s="2"/>
      <c r="L30944" s="2"/>
    </row>
    <row r="30945" spans="10:12">
      <c r="J30945" s="2"/>
      <c r="K30945" s="2"/>
      <c r="L30945" s="2"/>
    </row>
    <row r="30946" spans="10:12">
      <c r="J30946" s="2"/>
      <c r="K30946" s="2"/>
      <c r="L30946" s="2"/>
    </row>
    <row r="30947" spans="10:12">
      <c r="J30947" s="2"/>
      <c r="K30947" s="2"/>
      <c r="L30947" s="2"/>
    </row>
    <row r="30948" spans="10:12">
      <c r="J30948" s="2"/>
      <c r="K30948" s="2"/>
      <c r="L30948" s="2"/>
    </row>
    <row r="30949" spans="10:12">
      <c r="J30949" s="2"/>
      <c r="K30949" s="2"/>
      <c r="L30949" s="2"/>
    </row>
    <row r="30950" spans="10:12">
      <c r="J30950" s="2"/>
      <c r="K30950" s="2"/>
      <c r="L30950" s="2"/>
    </row>
    <row r="30951" spans="10:12">
      <c r="J30951" s="2"/>
      <c r="K30951" s="2"/>
      <c r="L30951" s="2"/>
    </row>
    <row r="30952" spans="10:12">
      <c r="J30952" s="2"/>
      <c r="K30952" s="2"/>
      <c r="L30952" s="2"/>
    </row>
    <row r="30953" spans="10:12">
      <c r="J30953" s="2"/>
      <c r="K30953" s="2"/>
      <c r="L30953" s="2"/>
    </row>
    <row r="30954" spans="10:12">
      <c r="J30954" s="2"/>
      <c r="K30954" s="2"/>
      <c r="L30954" s="2"/>
    </row>
    <row r="30955" spans="10:12">
      <c r="J30955" s="2"/>
      <c r="K30955" s="2"/>
      <c r="L30955" s="2"/>
    </row>
    <row r="30956" spans="10:12">
      <c r="J30956" s="2"/>
      <c r="K30956" s="2"/>
      <c r="L30956" s="2"/>
    </row>
    <row r="30957" spans="10:12">
      <c r="J30957" s="2"/>
      <c r="K30957" s="2"/>
      <c r="L30957" s="2"/>
    </row>
    <row r="30958" spans="10:12">
      <c r="J30958" s="2"/>
      <c r="K30958" s="2"/>
      <c r="L30958" s="2"/>
    </row>
    <row r="30959" spans="10:12">
      <c r="J30959" s="2"/>
      <c r="K30959" s="2"/>
      <c r="L30959" s="2"/>
    </row>
    <row r="30960" spans="10:12">
      <c r="J30960" s="2"/>
      <c r="K30960" s="2"/>
      <c r="L30960" s="2"/>
    </row>
    <row r="30961" spans="10:12">
      <c r="J30961" s="2"/>
      <c r="K30961" s="2"/>
      <c r="L30961" s="2"/>
    </row>
    <row r="30962" spans="10:12">
      <c r="J30962" s="2"/>
      <c r="K30962" s="2"/>
      <c r="L30962" s="2"/>
    </row>
    <row r="30963" spans="10:12">
      <c r="J30963" s="2"/>
      <c r="K30963" s="2"/>
      <c r="L30963" s="2"/>
    </row>
    <row r="30964" spans="10:12">
      <c r="J30964" s="2"/>
      <c r="K30964" s="2"/>
      <c r="L30964" s="2"/>
    </row>
    <row r="30965" spans="10:12">
      <c r="J30965" s="2"/>
      <c r="K30965" s="2"/>
      <c r="L30965" s="2"/>
    </row>
    <row r="30966" spans="10:12">
      <c r="J30966" s="2"/>
      <c r="K30966" s="2"/>
      <c r="L30966" s="2"/>
    </row>
    <row r="30967" spans="10:12">
      <c r="J30967" s="2"/>
      <c r="K30967" s="2"/>
      <c r="L30967" s="2"/>
    </row>
    <row r="30968" spans="10:12">
      <c r="J30968" s="2"/>
      <c r="K30968" s="2"/>
      <c r="L30968" s="2"/>
    </row>
    <row r="30969" spans="10:12">
      <c r="J30969" s="2"/>
      <c r="K30969" s="2"/>
      <c r="L30969" s="2"/>
    </row>
    <row r="30970" spans="10:12">
      <c r="J30970" s="2"/>
      <c r="K30970" s="2"/>
      <c r="L30970" s="2"/>
    </row>
    <row r="30971" spans="10:12">
      <c r="J30971" s="2"/>
      <c r="K30971" s="2"/>
      <c r="L30971" s="2"/>
    </row>
    <row r="30972" spans="10:12">
      <c r="J30972" s="2"/>
      <c r="K30972" s="2"/>
      <c r="L30972" s="2"/>
    </row>
    <row r="30973" spans="10:12">
      <c r="J30973" s="2"/>
      <c r="K30973" s="2"/>
      <c r="L30973" s="2"/>
    </row>
    <row r="30974" spans="10:12">
      <c r="J30974" s="2"/>
      <c r="K30974" s="2"/>
      <c r="L30974" s="2"/>
    </row>
    <row r="30975" spans="10:12">
      <c r="J30975" s="2"/>
      <c r="K30975" s="2"/>
      <c r="L30975" s="2"/>
    </row>
    <row r="30976" spans="10:12">
      <c r="J30976" s="2"/>
      <c r="K30976" s="2"/>
      <c r="L30976" s="2"/>
    </row>
    <row r="30977" spans="10:12">
      <c r="J30977" s="2"/>
      <c r="K30977" s="2"/>
      <c r="L30977" s="2"/>
    </row>
    <row r="30978" spans="10:12">
      <c r="J30978" s="2"/>
      <c r="K30978" s="2"/>
      <c r="L30978" s="2"/>
    </row>
    <row r="30979" spans="10:12">
      <c r="J30979" s="2"/>
      <c r="K30979" s="2"/>
      <c r="L30979" s="2"/>
    </row>
    <row r="30980" spans="10:12">
      <c r="J30980" s="2"/>
      <c r="K30980" s="2"/>
      <c r="L30980" s="2"/>
    </row>
    <row r="30981" spans="10:12">
      <c r="J30981" s="2"/>
      <c r="K30981" s="2"/>
      <c r="L30981" s="2"/>
    </row>
    <row r="30982" spans="10:12">
      <c r="J30982" s="2"/>
      <c r="K30982" s="2"/>
      <c r="L30982" s="2"/>
    </row>
    <row r="30983" spans="10:12">
      <c r="J30983" s="2"/>
      <c r="K30983" s="2"/>
      <c r="L30983" s="2"/>
    </row>
    <row r="30984" spans="10:12">
      <c r="J30984" s="2"/>
      <c r="K30984" s="2"/>
      <c r="L30984" s="2"/>
    </row>
    <row r="30985" spans="10:12">
      <c r="J30985" s="2"/>
      <c r="K30985" s="2"/>
      <c r="L30985" s="2"/>
    </row>
    <row r="30986" spans="10:12">
      <c r="J30986" s="2"/>
      <c r="K30986" s="2"/>
      <c r="L30986" s="2"/>
    </row>
    <row r="30987" spans="10:12">
      <c r="J30987" s="2"/>
      <c r="K30987" s="2"/>
      <c r="L30987" s="2"/>
    </row>
    <row r="30988" spans="10:12">
      <c r="J30988" s="2"/>
      <c r="K30988" s="2"/>
      <c r="L30988" s="2"/>
    </row>
    <row r="30989" spans="10:12">
      <c r="J30989" s="2"/>
      <c r="K30989" s="2"/>
      <c r="L30989" s="2"/>
    </row>
    <row r="30990" spans="10:12">
      <c r="J30990" s="2"/>
      <c r="K30990" s="2"/>
      <c r="L30990" s="2"/>
    </row>
    <row r="30991" spans="10:12">
      <c r="J30991" s="2"/>
      <c r="K30991" s="2"/>
      <c r="L30991" s="2"/>
    </row>
    <row r="30992" spans="10:12">
      <c r="J30992" s="2"/>
      <c r="K30992" s="2"/>
      <c r="L30992" s="2"/>
    </row>
    <row r="30993" spans="10:12">
      <c r="J30993" s="2"/>
      <c r="K30993" s="2"/>
      <c r="L30993" s="2"/>
    </row>
    <row r="30994" spans="10:12">
      <c r="J30994" s="2"/>
      <c r="K30994" s="2"/>
      <c r="L30994" s="2"/>
    </row>
    <row r="30995" spans="10:12">
      <c r="J30995" s="2"/>
      <c r="K30995" s="2"/>
      <c r="L30995" s="2"/>
    </row>
    <row r="30996" spans="10:12">
      <c r="J30996" s="2"/>
      <c r="K30996" s="2"/>
      <c r="L30996" s="2"/>
    </row>
    <row r="30997" spans="10:12">
      <c r="J30997" s="2"/>
      <c r="K30997" s="2"/>
      <c r="L30997" s="2"/>
    </row>
    <row r="30998" spans="10:12">
      <c r="J30998" s="2"/>
      <c r="K30998" s="2"/>
      <c r="L30998" s="2"/>
    </row>
    <row r="30999" spans="10:12">
      <c r="J30999" s="2"/>
      <c r="K30999" s="2"/>
      <c r="L30999" s="2"/>
    </row>
    <row r="31000" spans="10:12">
      <c r="J31000" s="2"/>
      <c r="K31000" s="2"/>
      <c r="L31000" s="2"/>
    </row>
    <row r="31001" spans="10:12">
      <c r="J31001" s="2"/>
      <c r="K31001" s="2"/>
      <c r="L31001" s="2"/>
    </row>
    <row r="31002" spans="10:12">
      <c r="J31002" s="2"/>
      <c r="K31002" s="2"/>
      <c r="L31002" s="2"/>
    </row>
    <row r="31003" spans="10:12">
      <c r="J31003" s="2"/>
      <c r="K31003" s="2"/>
      <c r="L31003" s="2"/>
    </row>
    <row r="31004" spans="10:12">
      <c r="J31004" s="2"/>
      <c r="K31004" s="2"/>
      <c r="L31004" s="2"/>
    </row>
    <row r="31005" spans="10:12">
      <c r="J31005" s="2"/>
      <c r="K31005" s="2"/>
      <c r="L31005" s="2"/>
    </row>
    <row r="31006" spans="10:12">
      <c r="J31006" s="2"/>
      <c r="K31006" s="2"/>
      <c r="L31006" s="2"/>
    </row>
    <row r="31007" spans="10:12">
      <c r="J31007" s="2"/>
      <c r="K31007" s="2"/>
      <c r="L31007" s="2"/>
    </row>
    <row r="31008" spans="10:12">
      <c r="J31008" s="2"/>
      <c r="K31008" s="2"/>
      <c r="L31008" s="2"/>
    </row>
    <row r="31009" spans="10:12">
      <c r="J31009" s="2"/>
      <c r="K31009" s="2"/>
      <c r="L31009" s="2"/>
    </row>
    <row r="31010" spans="10:12">
      <c r="J31010" s="2"/>
      <c r="K31010" s="2"/>
      <c r="L31010" s="2"/>
    </row>
    <row r="31011" spans="10:12">
      <c r="J31011" s="2"/>
      <c r="K31011" s="2"/>
      <c r="L31011" s="2"/>
    </row>
    <row r="31012" spans="10:12">
      <c r="J31012" s="2"/>
      <c r="K31012" s="2"/>
      <c r="L31012" s="2"/>
    </row>
    <row r="31013" spans="10:12">
      <c r="J31013" s="2"/>
      <c r="K31013" s="2"/>
      <c r="L31013" s="2"/>
    </row>
    <row r="31014" spans="10:12">
      <c r="J31014" s="2"/>
      <c r="K31014" s="2"/>
      <c r="L31014" s="2"/>
    </row>
    <row r="31015" spans="10:12">
      <c r="J31015" s="2"/>
      <c r="K31015" s="2"/>
      <c r="L31015" s="2"/>
    </row>
    <row r="31016" spans="10:12">
      <c r="J31016" s="2"/>
      <c r="K31016" s="2"/>
      <c r="L31016" s="2"/>
    </row>
    <row r="31017" spans="10:12">
      <c r="J31017" s="2"/>
      <c r="K31017" s="2"/>
      <c r="L31017" s="2"/>
    </row>
    <row r="31018" spans="10:12">
      <c r="J31018" s="2"/>
      <c r="K31018" s="2"/>
      <c r="L31018" s="2"/>
    </row>
    <row r="31019" spans="10:12">
      <c r="J31019" s="2"/>
      <c r="K31019" s="2"/>
      <c r="L31019" s="2"/>
    </row>
    <row r="31020" spans="10:12">
      <c r="J31020" s="2"/>
      <c r="K31020" s="2"/>
      <c r="L31020" s="2"/>
    </row>
    <row r="31021" spans="10:12">
      <c r="J31021" s="2"/>
      <c r="K31021" s="2"/>
      <c r="L31021" s="2"/>
    </row>
    <row r="31022" spans="10:12">
      <c r="J31022" s="2"/>
      <c r="K31022" s="2"/>
      <c r="L31022" s="2"/>
    </row>
    <row r="31023" spans="10:12">
      <c r="J31023" s="2"/>
      <c r="K31023" s="2"/>
      <c r="L31023" s="2"/>
    </row>
    <row r="31024" spans="10:12">
      <c r="J31024" s="2"/>
      <c r="K31024" s="2"/>
      <c r="L31024" s="2"/>
    </row>
    <row r="31025" spans="10:12">
      <c r="J31025" s="2"/>
      <c r="K31025" s="2"/>
      <c r="L31025" s="2"/>
    </row>
    <row r="31026" spans="10:12">
      <c r="J31026" s="2"/>
      <c r="K31026" s="2"/>
      <c r="L31026" s="2"/>
    </row>
    <row r="31027" spans="10:12">
      <c r="J31027" s="2"/>
      <c r="K31027" s="2"/>
      <c r="L31027" s="2"/>
    </row>
    <row r="31028" spans="10:12">
      <c r="J31028" s="2"/>
      <c r="K31028" s="2"/>
      <c r="L31028" s="2"/>
    </row>
    <row r="31029" spans="10:12">
      <c r="J31029" s="2"/>
      <c r="K31029" s="2"/>
      <c r="L31029" s="2"/>
    </row>
    <row r="31030" spans="10:12">
      <c r="J31030" s="2"/>
      <c r="K31030" s="2"/>
      <c r="L31030" s="2"/>
    </row>
    <row r="31031" spans="10:12">
      <c r="J31031" s="2"/>
      <c r="K31031" s="2"/>
      <c r="L31031" s="2"/>
    </row>
    <row r="31032" spans="10:12">
      <c r="J31032" s="2"/>
      <c r="K31032" s="2"/>
      <c r="L31032" s="2"/>
    </row>
    <row r="31033" spans="10:12">
      <c r="J31033" s="2"/>
      <c r="K31033" s="2"/>
      <c r="L31033" s="2"/>
    </row>
    <row r="31034" spans="10:12">
      <c r="J31034" s="2"/>
      <c r="K31034" s="2"/>
      <c r="L31034" s="2"/>
    </row>
    <row r="31035" spans="10:12">
      <c r="J31035" s="2"/>
      <c r="K31035" s="2"/>
      <c r="L31035" s="2"/>
    </row>
    <row r="31036" spans="10:12">
      <c r="J31036" s="2"/>
      <c r="K31036" s="2"/>
      <c r="L31036" s="2"/>
    </row>
    <row r="31037" spans="10:12">
      <c r="J31037" s="2"/>
      <c r="K31037" s="2"/>
      <c r="L31037" s="2"/>
    </row>
    <row r="31038" spans="10:12">
      <c r="J31038" s="2"/>
      <c r="K31038" s="2"/>
      <c r="L31038" s="2"/>
    </row>
    <row r="31039" spans="10:12">
      <c r="J31039" s="2"/>
      <c r="K31039" s="2"/>
      <c r="L31039" s="2"/>
    </row>
    <row r="31040" spans="10:12">
      <c r="J31040" s="2"/>
      <c r="K31040" s="2"/>
      <c r="L31040" s="2"/>
    </row>
    <row r="31041" spans="10:12">
      <c r="J31041" s="2"/>
      <c r="K31041" s="2"/>
      <c r="L31041" s="2"/>
    </row>
    <row r="31042" spans="10:12">
      <c r="J31042" s="2"/>
      <c r="K31042" s="2"/>
      <c r="L31042" s="2"/>
    </row>
    <row r="31043" spans="10:12">
      <c r="J31043" s="2"/>
      <c r="K31043" s="2"/>
      <c r="L31043" s="2"/>
    </row>
    <row r="31044" spans="10:12">
      <c r="J31044" s="2"/>
      <c r="K31044" s="2"/>
      <c r="L31044" s="2"/>
    </row>
    <row r="31045" spans="10:12">
      <c r="J31045" s="2"/>
      <c r="K31045" s="2"/>
      <c r="L31045" s="2"/>
    </row>
    <row r="31046" spans="10:12">
      <c r="J31046" s="2"/>
      <c r="K31046" s="2"/>
      <c r="L31046" s="2"/>
    </row>
    <row r="31047" spans="10:12">
      <c r="J31047" s="2"/>
      <c r="K31047" s="2"/>
      <c r="L31047" s="2"/>
    </row>
    <row r="31048" spans="10:12">
      <c r="J31048" s="2"/>
      <c r="K31048" s="2"/>
      <c r="L31048" s="2"/>
    </row>
    <row r="31049" spans="10:12">
      <c r="J31049" s="2"/>
      <c r="K31049" s="2"/>
      <c r="L31049" s="2"/>
    </row>
    <row r="31050" spans="10:12">
      <c r="J31050" s="2"/>
      <c r="K31050" s="2"/>
      <c r="L31050" s="2"/>
    </row>
    <row r="31051" spans="10:12">
      <c r="J31051" s="2"/>
      <c r="K31051" s="2"/>
      <c r="L31051" s="2"/>
    </row>
    <row r="31052" spans="10:12">
      <c r="J31052" s="2"/>
      <c r="K31052" s="2"/>
      <c r="L31052" s="2"/>
    </row>
    <row r="31053" spans="10:12">
      <c r="J31053" s="2"/>
      <c r="K31053" s="2"/>
      <c r="L31053" s="2"/>
    </row>
    <row r="31054" spans="10:12">
      <c r="J31054" s="2"/>
      <c r="K31054" s="2"/>
      <c r="L31054" s="2"/>
    </row>
    <row r="31055" spans="10:12">
      <c r="J31055" s="2"/>
      <c r="K31055" s="2"/>
      <c r="L31055" s="2"/>
    </row>
    <row r="31056" spans="10:12">
      <c r="J31056" s="2"/>
      <c r="K31056" s="2"/>
      <c r="L31056" s="2"/>
    </row>
    <row r="31057" spans="10:12">
      <c r="J31057" s="2"/>
      <c r="K31057" s="2"/>
      <c r="L31057" s="2"/>
    </row>
    <row r="31058" spans="10:12">
      <c r="J31058" s="2"/>
      <c r="K31058" s="2"/>
      <c r="L31058" s="2"/>
    </row>
    <row r="31059" spans="10:12">
      <c r="J31059" s="2"/>
      <c r="K31059" s="2"/>
      <c r="L31059" s="2"/>
    </row>
    <row r="31060" spans="10:12">
      <c r="J31060" s="2"/>
      <c r="K31060" s="2"/>
      <c r="L31060" s="2"/>
    </row>
    <row r="31061" spans="10:12">
      <c r="J31061" s="2"/>
      <c r="K31061" s="2"/>
      <c r="L31061" s="2"/>
    </row>
    <row r="31062" spans="10:12">
      <c r="J31062" s="2"/>
      <c r="K31062" s="2"/>
      <c r="L31062" s="2"/>
    </row>
    <row r="31063" spans="10:12">
      <c r="J31063" s="2"/>
      <c r="K31063" s="2"/>
      <c r="L31063" s="2"/>
    </row>
    <row r="31064" spans="10:12">
      <c r="J31064" s="2"/>
      <c r="K31064" s="2"/>
      <c r="L31064" s="2"/>
    </row>
    <row r="31065" spans="10:12">
      <c r="J31065" s="2"/>
      <c r="K31065" s="2"/>
      <c r="L31065" s="2"/>
    </row>
    <row r="31066" spans="10:12">
      <c r="J31066" s="2"/>
      <c r="K31066" s="2"/>
      <c r="L31066" s="2"/>
    </row>
    <row r="31067" spans="10:12">
      <c r="J31067" s="2"/>
      <c r="K31067" s="2"/>
      <c r="L31067" s="2"/>
    </row>
    <row r="31068" spans="10:12">
      <c r="J31068" s="2"/>
      <c r="K31068" s="2"/>
      <c r="L31068" s="2"/>
    </row>
    <row r="31069" spans="10:12">
      <c r="J31069" s="2"/>
      <c r="K31069" s="2"/>
      <c r="L31069" s="2"/>
    </row>
    <row r="31070" spans="10:12">
      <c r="J31070" s="2"/>
      <c r="K31070" s="2"/>
      <c r="L31070" s="2"/>
    </row>
    <row r="31071" spans="10:12">
      <c r="J31071" s="2"/>
      <c r="K31071" s="2"/>
      <c r="L31071" s="2"/>
    </row>
    <row r="31072" spans="10:12">
      <c r="J31072" s="2"/>
      <c r="K31072" s="2"/>
      <c r="L31072" s="2"/>
    </row>
    <row r="31073" spans="10:12">
      <c r="J31073" s="2"/>
      <c r="K31073" s="2"/>
      <c r="L31073" s="2"/>
    </row>
    <row r="31074" spans="10:12">
      <c r="J31074" s="2"/>
      <c r="K31074" s="2"/>
      <c r="L31074" s="2"/>
    </row>
    <row r="31075" spans="10:12">
      <c r="J31075" s="2"/>
      <c r="K31075" s="2"/>
      <c r="L31075" s="2"/>
    </row>
    <row r="31076" spans="10:12">
      <c r="J31076" s="2"/>
      <c r="K31076" s="2"/>
      <c r="L31076" s="2"/>
    </row>
    <row r="31077" spans="10:12">
      <c r="J31077" s="2"/>
      <c r="K31077" s="2"/>
      <c r="L31077" s="2"/>
    </row>
    <row r="31078" spans="10:12">
      <c r="J31078" s="2"/>
      <c r="K31078" s="2"/>
      <c r="L31078" s="2"/>
    </row>
    <row r="31079" spans="10:12">
      <c r="J31079" s="2"/>
      <c r="K31079" s="2"/>
      <c r="L31079" s="2"/>
    </row>
    <row r="31080" spans="10:12">
      <c r="J31080" s="2"/>
      <c r="K31080" s="2"/>
      <c r="L31080" s="2"/>
    </row>
    <row r="31081" spans="10:12">
      <c r="J31081" s="2"/>
      <c r="K31081" s="2"/>
      <c r="L31081" s="2"/>
    </row>
    <row r="31082" spans="10:12">
      <c r="J31082" s="2"/>
      <c r="K31082" s="2"/>
      <c r="L31082" s="2"/>
    </row>
    <row r="31083" spans="10:12">
      <c r="J31083" s="2"/>
      <c r="K31083" s="2"/>
      <c r="L31083" s="2"/>
    </row>
    <row r="31084" spans="10:12">
      <c r="J31084" s="2"/>
      <c r="K31084" s="2"/>
      <c r="L31084" s="2"/>
    </row>
    <row r="31085" spans="10:12">
      <c r="J31085" s="2"/>
      <c r="K31085" s="2"/>
      <c r="L31085" s="2"/>
    </row>
    <row r="31086" spans="10:12">
      <c r="J31086" s="2"/>
      <c r="K31086" s="2"/>
      <c r="L31086" s="2"/>
    </row>
    <row r="31087" spans="10:12">
      <c r="J31087" s="2"/>
      <c r="K31087" s="2"/>
      <c r="L31087" s="2"/>
    </row>
    <row r="31088" spans="10:12">
      <c r="J31088" s="2"/>
      <c r="K31088" s="2"/>
      <c r="L31088" s="2"/>
    </row>
    <row r="31089" spans="10:12">
      <c r="J31089" s="2"/>
      <c r="K31089" s="2"/>
      <c r="L31089" s="2"/>
    </row>
    <row r="31090" spans="10:12">
      <c r="J31090" s="2"/>
      <c r="K31090" s="2"/>
      <c r="L31090" s="2"/>
    </row>
    <row r="31091" spans="10:12">
      <c r="J31091" s="2"/>
      <c r="K31091" s="2"/>
      <c r="L31091" s="2"/>
    </row>
    <row r="31092" spans="10:12">
      <c r="J31092" s="2"/>
      <c r="K31092" s="2"/>
      <c r="L31092" s="2"/>
    </row>
    <row r="31093" spans="10:12">
      <c r="J31093" s="2"/>
      <c r="K31093" s="2"/>
      <c r="L31093" s="2"/>
    </row>
    <row r="31094" spans="10:12">
      <c r="J31094" s="2"/>
      <c r="K31094" s="2"/>
      <c r="L31094" s="2"/>
    </row>
    <row r="31095" spans="10:12">
      <c r="J31095" s="2"/>
      <c r="K31095" s="2"/>
      <c r="L31095" s="2"/>
    </row>
    <row r="31096" spans="10:12">
      <c r="J31096" s="2"/>
      <c r="K31096" s="2"/>
      <c r="L31096" s="2"/>
    </row>
    <row r="31097" spans="10:12">
      <c r="J31097" s="2"/>
      <c r="K31097" s="2"/>
      <c r="L31097" s="2"/>
    </row>
    <row r="31098" spans="10:12">
      <c r="J31098" s="2"/>
      <c r="K31098" s="2"/>
      <c r="L31098" s="2"/>
    </row>
    <row r="31099" spans="10:12">
      <c r="J31099" s="2"/>
      <c r="K31099" s="2"/>
      <c r="L31099" s="2"/>
    </row>
    <row r="31100" spans="10:12">
      <c r="J31100" s="2"/>
      <c r="K31100" s="2"/>
      <c r="L31100" s="2"/>
    </row>
    <row r="31101" spans="10:12">
      <c r="J31101" s="2"/>
      <c r="K31101" s="2"/>
      <c r="L31101" s="2"/>
    </row>
    <row r="31102" spans="10:12">
      <c r="J31102" s="2"/>
      <c r="K31102" s="2"/>
      <c r="L31102" s="2"/>
    </row>
    <row r="31103" spans="10:12">
      <c r="J31103" s="2"/>
      <c r="K31103" s="2"/>
      <c r="L31103" s="2"/>
    </row>
    <row r="31104" spans="10:12">
      <c r="J31104" s="2"/>
      <c r="K31104" s="2"/>
      <c r="L31104" s="2"/>
    </row>
    <row r="31105" spans="10:12">
      <c r="J31105" s="2"/>
      <c r="K31105" s="2"/>
      <c r="L31105" s="2"/>
    </row>
    <row r="31106" spans="10:12">
      <c r="J31106" s="2"/>
      <c r="K31106" s="2"/>
      <c r="L31106" s="2"/>
    </row>
    <row r="31107" spans="10:12">
      <c r="J31107" s="2"/>
      <c r="K31107" s="2"/>
      <c r="L31107" s="2"/>
    </row>
    <row r="31108" spans="10:12">
      <c r="J31108" s="2"/>
      <c r="K31108" s="2"/>
      <c r="L31108" s="2"/>
    </row>
    <row r="31109" spans="10:12">
      <c r="J31109" s="2"/>
      <c r="K31109" s="2"/>
      <c r="L31109" s="2"/>
    </row>
    <row r="31110" spans="10:12">
      <c r="J31110" s="2"/>
      <c r="K31110" s="2"/>
      <c r="L31110" s="2"/>
    </row>
    <row r="31111" spans="10:12">
      <c r="J31111" s="2"/>
      <c r="K31111" s="2"/>
      <c r="L31111" s="2"/>
    </row>
    <row r="31112" spans="10:12">
      <c r="J31112" s="2"/>
      <c r="K31112" s="2"/>
      <c r="L31112" s="2"/>
    </row>
    <row r="31113" spans="10:12">
      <c r="J31113" s="2"/>
      <c r="K31113" s="2"/>
      <c r="L31113" s="2"/>
    </row>
    <row r="31114" spans="10:12">
      <c r="J31114" s="2"/>
      <c r="K31114" s="2"/>
      <c r="L31114" s="2"/>
    </row>
    <row r="31115" spans="10:12">
      <c r="J31115" s="2"/>
      <c r="K31115" s="2"/>
      <c r="L31115" s="2"/>
    </row>
    <row r="31116" spans="10:12">
      <c r="J31116" s="2"/>
      <c r="K31116" s="2"/>
      <c r="L31116" s="2"/>
    </row>
    <row r="31117" spans="10:12">
      <c r="J31117" s="2"/>
      <c r="K31117" s="2"/>
      <c r="L31117" s="2"/>
    </row>
    <row r="31118" spans="10:12">
      <c r="J31118" s="2"/>
      <c r="K31118" s="2"/>
      <c r="L31118" s="2"/>
    </row>
    <row r="31119" spans="10:12">
      <c r="J31119" s="2"/>
      <c r="K31119" s="2"/>
      <c r="L31119" s="2"/>
    </row>
    <row r="31120" spans="10:12">
      <c r="J31120" s="2"/>
      <c r="K31120" s="2"/>
      <c r="L31120" s="2"/>
    </row>
    <row r="31121" spans="10:12">
      <c r="J31121" s="2"/>
      <c r="K31121" s="2"/>
      <c r="L31121" s="2"/>
    </row>
    <row r="31122" spans="10:12">
      <c r="J31122" s="2"/>
      <c r="K31122" s="2"/>
      <c r="L31122" s="2"/>
    </row>
    <row r="31123" spans="10:12">
      <c r="J31123" s="2"/>
      <c r="K31123" s="2"/>
      <c r="L31123" s="2"/>
    </row>
    <row r="31124" spans="10:12">
      <c r="J31124" s="2"/>
      <c r="K31124" s="2"/>
      <c r="L31124" s="2"/>
    </row>
    <row r="31125" spans="10:12">
      <c r="J31125" s="2"/>
      <c r="K31125" s="2"/>
      <c r="L31125" s="2"/>
    </row>
    <row r="31126" spans="10:12">
      <c r="J31126" s="2"/>
      <c r="K31126" s="2"/>
      <c r="L31126" s="2"/>
    </row>
    <row r="31127" spans="10:12">
      <c r="J31127" s="2"/>
      <c r="K31127" s="2"/>
      <c r="L31127" s="2"/>
    </row>
    <row r="31128" spans="10:12">
      <c r="J31128" s="2"/>
      <c r="K31128" s="2"/>
      <c r="L31128" s="2"/>
    </row>
    <row r="31129" spans="10:12">
      <c r="J31129" s="2"/>
      <c r="K31129" s="2"/>
      <c r="L31129" s="2"/>
    </row>
    <row r="31130" spans="10:12">
      <c r="J31130" s="2"/>
      <c r="K31130" s="2"/>
      <c r="L31130" s="2"/>
    </row>
    <row r="31131" spans="10:12">
      <c r="J31131" s="2"/>
      <c r="K31131" s="2"/>
      <c r="L31131" s="2"/>
    </row>
    <row r="31132" spans="10:12">
      <c r="J31132" s="2"/>
      <c r="K31132" s="2"/>
      <c r="L31132" s="2"/>
    </row>
    <row r="31133" spans="10:12">
      <c r="J31133" s="2"/>
      <c r="K31133" s="2"/>
      <c r="L31133" s="2"/>
    </row>
    <row r="31134" spans="10:12">
      <c r="J31134" s="2"/>
      <c r="K31134" s="2"/>
      <c r="L31134" s="2"/>
    </row>
    <row r="31135" spans="10:12">
      <c r="J31135" s="2"/>
      <c r="K31135" s="2"/>
      <c r="L31135" s="2"/>
    </row>
    <row r="31136" spans="10:12">
      <c r="J31136" s="2"/>
      <c r="K31136" s="2"/>
      <c r="L31136" s="2"/>
    </row>
    <row r="31137" spans="10:12">
      <c r="J31137" s="2"/>
      <c r="K31137" s="2"/>
      <c r="L31137" s="2"/>
    </row>
    <row r="31138" spans="10:12">
      <c r="J31138" s="2"/>
      <c r="K31138" s="2"/>
      <c r="L31138" s="2"/>
    </row>
    <row r="31139" spans="10:12">
      <c r="J31139" s="2"/>
      <c r="K31139" s="2"/>
      <c r="L31139" s="2"/>
    </row>
    <row r="31140" spans="10:12">
      <c r="J31140" s="2"/>
      <c r="K31140" s="2"/>
      <c r="L31140" s="2"/>
    </row>
    <row r="31141" spans="10:12">
      <c r="J31141" s="2"/>
      <c r="K31141" s="2"/>
      <c r="L31141" s="2"/>
    </row>
    <row r="31142" spans="10:12">
      <c r="J31142" s="2"/>
      <c r="K31142" s="2"/>
      <c r="L31142" s="2"/>
    </row>
    <row r="31143" spans="10:12">
      <c r="J31143" s="2"/>
      <c r="K31143" s="2"/>
      <c r="L31143" s="2"/>
    </row>
    <row r="31144" spans="10:12">
      <c r="J31144" s="2"/>
      <c r="K31144" s="2"/>
      <c r="L31144" s="2"/>
    </row>
    <row r="31145" spans="10:12">
      <c r="J31145" s="2"/>
      <c r="K31145" s="2"/>
      <c r="L31145" s="2"/>
    </row>
    <row r="31146" spans="10:12">
      <c r="J31146" s="2"/>
      <c r="K31146" s="2"/>
      <c r="L31146" s="2"/>
    </row>
    <row r="31147" spans="10:12">
      <c r="J31147" s="2"/>
      <c r="K31147" s="2"/>
      <c r="L31147" s="2"/>
    </row>
    <row r="31148" spans="10:12">
      <c r="J31148" s="2"/>
      <c r="K31148" s="2"/>
      <c r="L31148" s="2"/>
    </row>
    <row r="31149" spans="10:12">
      <c r="J31149" s="2"/>
      <c r="K31149" s="2"/>
      <c r="L31149" s="2"/>
    </row>
    <row r="31150" spans="10:12">
      <c r="J31150" s="2"/>
      <c r="K31150" s="2"/>
      <c r="L31150" s="2"/>
    </row>
    <row r="31151" spans="10:12">
      <c r="J31151" s="2"/>
      <c r="K31151" s="2"/>
      <c r="L31151" s="2"/>
    </row>
    <row r="31152" spans="10:12">
      <c r="J31152" s="2"/>
      <c r="K31152" s="2"/>
      <c r="L31152" s="2"/>
    </row>
    <row r="31153" spans="10:12">
      <c r="J31153" s="2"/>
      <c r="K31153" s="2"/>
      <c r="L31153" s="2"/>
    </row>
    <row r="31154" spans="10:12">
      <c r="J31154" s="2"/>
      <c r="K31154" s="2"/>
      <c r="L31154" s="2"/>
    </row>
    <row r="31155" spans="10:12">
      <c r="J31155" s="2"/>
      <c r="K31155" s="2"/>
      <c r="L31155" s="2"/>
    </row>
    <row r="31156" spans="10:12">
      <c r="J31156" s="2"/>
      <c r="K31156" s="2"/>
      <c r="L31156" s="2"/>
    </row>
    <row r="31157" spans="10:12">
      <c r="J31157" s="2"/>
      <c r="K31157" s="2"/>
      <c r="L31157" s="2"/>
    </row>
    <row r="31158" spans="10:12">
      <c r="J31158" s="2"/>
      <c r="K31158" s="2"/>
      <c r="L31158" s="2"/>
    </row>
    <row r="31159" spans="10:12">
      <c r="J31159" s="2"/>
      <c r="K31159" s="2"/>
      <c r="L31159" s="2"/>
    </row>
    <row r="31160" spans="10:12">
      <c r="J31160" s="2"/>
      <c r="K31160" s="2"/>
      <c r="L31160" s="2"/>
    </row>
    <row r="31161" spans="10:12">
      <c r="J31161" s="2"/>
      <c r="K31161" s="2"/>
      <c r="L31161" s="2"/>
    </row>
    <row r="31162" spans="10:12">
      <c r="J31162" s="2"/>
      <c r="K31162" s="2"/>
      <c r="L31162" s="2"/>
    </row>
    <row r="31163" spans="10:12">
      <c r="J31163" s="2"/>
      <c r="K31163" s="2"/>
      <c r="L31163" s="2"/>
    </row>
    <row r="31164" spans="10:12">
      <c r="J31164" s="2"/>
      <c r="K31164" s="2"/>
      <c r="L31164" s="2"/>
    </row>
    <row r="31165" spans="10:12">
      <c r="J31165" s="2"/>
      <c r="K31165" s="2"/>
      <c r="L31165" s="2"/>
    </row>
    <row r="31166" spans="10:12">
      <c r="J31166" s="2"/>
      <c r="K31166" s="2"/>
      <c r="L31166" s="2"/>
    </row>
    <row r="31167" spans="10:12">
      <c r="J31167" s="2"/>
      <c r="K31167" s="2"/>
      <c r="L31167" s="2"/>
    </row>
    <row r="31168" spans="10:12">
      <c r="J31168" s="2"/>
      <c r="K31168" s="2"/>
      <c r="L31168" s="2"/>
    </row>
    <row r="31169" spans="10:12">
      <c r="J31169" s="2"/>
      <c r="K31169" s="2"/>
      <c r="L31169" s="2"/>
    </row>
    <row r="31170" spans="10:12">
      <c r="J31170" s="2"/>
      <c r="K31170" s="2"/>
      <c r="L31170" s="2"/>
    </row>
    <row r="31171" spans="10:12">
      <c r="J31171" s="2"/>
      <c r="K31171" s="2"/>
      <c r="L31171" s="2"/>
    </row>
    <row r="31172" spans="10:12">
      <c r="J31172" s="2"/>
      <c r="K31172" s="2"/>
      <c r="L31172" s="2"/>
    </row>
    <row r="31173" spans="10:12">
      <c r="J31173" s="2"/>
      <c r="K31173" s="2"/>
      <c r="L31173" s="2"/>
    </row>
    <row r="31174" spans="10:12">
      <c r="J31174" s="2"/>
      <c r="K31174" s="2"/>
      <c r="L31174" s="2"/>
    </row>
    <row r="31175" spans="10:12">
      <c r="J31175" s="2"/>
      <c r="K31175" s="2"/>
      <c r="L31175" s="2"/>
    </row>
    <row r="31176" spans="10:12">
      <c r="J31176" s="2"/>
      <c r="K31176" s="2"/>
      <c r="L31176" s="2"/>
    </row>
    <row r="31177" spans="10:12">
      <c r="J31177" s="2"/>
      <c r="K31177" s="2"/>
      <c r="L31177" s="2"/>
    </row>
    <row r="31178" spans="10:12">
      <c r="J31178" s="2"/>
      <c r="K31178" s="2"/>
      <c r="L31178" s="2"/>
    </row>
    <row r="31179" spans="10:12">
      <c r="J31179" s="2"/>
      <c r="K31179" s="2"/>
      <c r="L31179" s="2"/>
    </row>
    <row r="31180" spans="10:12">
      <c r="J31180" s="2"/>
      <c r="K31180" s="2"/>
      <c r="L31180" s="2"/>
    </row>
    <row r="31181" spans="10:12">
      <c r="J31181" s="2"/>
      <c r="K31181" s="2"/>
      <c r="L31181" s="2"/>
    </row>
    <row r="31182" spans="10:12">
      <c r="J31182" s="2"/>
      <c r="K31182" s="2"/>
      <c r="L31182" s="2"/>
    </row>
    <row r="31183" spans="10:12">
      <c r="J31183" s="2"/>
      <c r="K31183" s="2"/>
      <c r="L31183" s="2"/>
    </row>
    <row r="31184" spans="10:12">
      <c r="J31184" s="2"/>
      <c r="K31184" s="2"/>
      <c r="L31184" s="2"/>
    </row>
    <row r="31185" spans="10:12">
      <c r="J31185" s="2"/>
      <c r="K31185" s="2"/>
      <c r="L31185" s="2"/>
    </row>
    <row r="31186" spans="10:12">
      <c r="J31186" s="2"/>
      <c r="K31186" s="2"/>
      <c r="L31186" s="2"/>
    </row>
    <row r="31187" spans="10:12">
      <c r="J31187" s="2"/>
      <c r="K31187" s="2"/>
      <c r="L31187" s="2"/>
    </row>
    <row r="31188" spans="10:12">
      <c r="J31188" s="2"/>
      <c r="K31188" s="2"/>
      <c r="L31188" s="2"/>
    </row>
    <row r="31189" spans="10:12">
      <c r="J31189" s="2"/>
      <c r="K31189" s="2"/>
      <c r="L31189" s="2"/>
    </row>
    <row r="31190" spans="10:12">
      <c r="J31190" s="2"/>
      <c r="K31190" s="2"/>
      <c r="L31190" s="2"/>
    </row>
    <row r="31191" spans="10:12">
      <c r="J31191" s="2"/>
      <c r="K31191" s="2"/>
      <c r="L31191" s="2"/>
    </row>
    <row r="31192" spans="10:12">
      <c r="J31192" s="2"/>
      <c r="K31192" s="2"/>
      <c r="L31192" s="2"/>
    </row>
    <row r="31193" spans="10:12">
      <c r="J31193" s="2"/>
      <c r="K31193" s="2"/>
      <c r="L31193" s="2"/>
    </row>
    <row r="31194" spans="10:12">
      <c r="J31194" s="2"/>
      <c r="K31194" s="2"/>
      <c r="L31194" s="2"/>
    </row>
    <row r="31195" spans="10:12">
      <c r="J31195" s="2"/>
      <c r="K31195" s="2"/>
      <c r="L31195" s="2"/>
    </row>
    <row r="31196" spans="10:12">
      <c r="J31196" s="2"/>
      <c r="K31196" s="2"/>
      <c r="L31196" s="2"/>
    </row>
    <row r="31197" spans="10:12">
      <c r="J31197" s="2"/>
      <c r="K31197" s="2"/>
      <c r="L31197" s="2"/>
    </row>
    <row r="31198" spans="10:12">
      <c r="J31198" s="2"/>
      <c r="K31198" s="2"/>
      <c r="L31198" s="2"/>
    </row>
    <row r="31199" spans="10:12">
      <c r="J31199" s="2"/>
      <c r="K31199" s="2"/>
      <c r="L31199" s="2"/>
    </row>
    <row r="31200" spans="10:12">
      <c r="J31200" s="2"/>
      <c r="K31200" s="2"/>
      <c r="L31200" s="2"/>
    </row>
    <row r="31201" spans="10:12">
      <c r="J31201" s="2"/>
      <c r="K31201" s="2"/>
      <c r="L31201" s="2"/>
    </row>
    <row r="31202" spans="10:12">
      <c r="J31202" s="2"/>
      <c r="K31202" s="2"/>
      <c r="L31202" s="2"/>
    </row>
    <row r="31203" spans="10:12">
      <c r="J31203" s="2"/>
      <c r="K31203" s="2"/>
      <c r="L31203" s="2"/>
    </row>
    <row r="31204" spans="10:12">
      <c r="J31204" s="2"/>
      <c r="K31204" s="2"/>
      <c r="L31204" s="2"/>
    </row>
    <row r="31205" spans="10:12">
      <c r="J31205" s="2"/>
      <c r="K31205" s="2"/>
      <c r="L31205" s="2"/>
    </row>
    <row r="31206" spans="10:12">
      <c r="J31206" s="2"/>
      <c r="K31206" s="2"/>
      <c r="L31206" s="2"/>
    </row>
    <row r="31207" spans="10:12">
      <c r="J31207" s="2"/>
      <c r="K31207" s="2"/>
      <c r="L31207" s="2"/>
    </row>
    <row r="31208" spans="10:12">
      <c r="J31208" s="2"/>
      <c r="K31208" s="2"/>
      <c r="L31208" s="2"/>
    </row>
    <row r="31209" spans="10:12">
      <c r="J31209" s="2"/>
      <c r="K31209" s="2"/>
      <c r="L31209" s="2"/>
    </row>
    <row r="31210" spans="10:12">
      <c r="J31210" s="2"/>
      <c r="K31210" s="2"/>
      <c r="L31210" s="2"/>
    </row>
    <row r="31211" spans="10:12">
      <c r="J31211" s="2"/>
      <c r="K31211" s="2"/>
      <c r="L31211" s="2"/>
    </row>
    <row r="31212" spans="10:12">
      <c r="J31212" s="2"/>
      <c r="K31212" s="2"/>
      <c r="L31212" s="2"/>
    </row>
    <row r="31213" spans="10:12">
      <c r="J31213" s="2"/>
      <c r="K31213" s="2"/>
      <c r="L31213" s="2"/>
    </row>
    <row r="31214" spans="10:12">
      <c r="J31214" s="2"/>
      <c r="K31214" s="2"/>
      <c r="L31214" s="2"/>
    </row>
    <row r="31215" spans="10:12">
      <c r="J31215" s="2"/>
      <c r="K31215" s="2"/>
      <c r="L31215" s="2"/>
    </row>
    <row r="31216" spans="10:12">
      <c r="J31216" s="2"/>
      <c r="K31216" s="2"/>
      <c r="L31216" s="2"/>
    </row>
    <row r="31217" spans="10:12">
      <c r="J31217" s="2"/>
      <c r="K31217" s="2"/>
      <c r="L31217" s="2"/>
    </row>
    <row r="31218" spans="10:12">
      <c r="J31218" s="2"/>
      <c r="K31218" s="2"/>
      <c r="L31218" s="2"/>
    </row>
    <row r="31219" spans="10:12">
      <c r="J31219" s="2"/>
      <c r="K31219" s="2"/>
      <c r="L31219" s="2"/>
    </row>
    <row r="31220" spans="10:12">
      <c r="J31220" s="2"/>
      <c r="K31220" s="2"/>
      <c r="L31220" s="2"/>
    </row>
    <row r="31221" spans="10:12">
      <c r="J31221" s="2"/>
      <c r="K31221" s="2"/>
      <c r="L31221" s="2"/>
    </row>
    <row r="31222" spans="10:12">
      <c r="J31222" s="2"/>
      <c r="K31222" s="2"/>
      <c r="L31222" s="2"/>
    </row>
    <row r="31223" spans="10:12">
      <c r="J31223" s="2"/>
      <c r="K31223" s="2"/>
      <c r="L31223" s="2"/>
    </row>
    <row r="31224" spans="10:12">
      <c r="J31224" s="2"/>
      <c r="K31224" s="2"/>
      <c r="L31224" s="2"/>
    </row>
    <row r="31225" spans="10:12">
      <c r="J31225" s="2"/>
      <c r="K31225" s="2"/>
      <c r="L31225" s="2"/>
    </row>
    <row r="31226" spans="10:12">
      <c r="J31226" s="2"/>
      <c r="K31226" s="2"/>
      <c r="L31226" s="2"/>
    </row>
    <row r="31227" spans="10:12">
      <c r="J31227" s="2"/>
      <c r="K31227" s="2"/>
      <c r="L31227" s="2"/>
    </row>
    <row r="31228" spans="10:12">
      <c r="J31228" s="2"/>
      <c r="K31228" s="2"/>
      <c r="L31228" s="2"/>
    </row>
    <row r="31229" spans="10:12">
      <c r="J31229" s="2"/>
      <c r="K31229" s="2"/>
      <c r="L31229" s="2"/>
    </row>
    <row r="31230" spans="10:12">
      <c r="J31230" s="2"/>
      <c r="K31230" s="2"/>
      <c r="L31230" s="2"/>
    </row>
    <row r="31231" spans="10:12">
      <c r="J31231" s="2"/>
      <c r="K31231" s="2"/>
      <c r="L31231" s="2"/>
    </row>
    <row r="31232" spans="10:12">
      <c r="J31232" s="2"/>
      <c r="K31232" s="2"/>
      <c r="L31232" s="2"/>
    </row>
    <row r="31233" spans="10:12">
      <c r="J31233" s="2"/>
      <c r="K31233" s="2"/>
      <c r="L31233" s="2"/>
    </row>
    <row r="31234" spans="10:12">
      <c r="J31234" s="2"/>
      <c r="K31234" s="2"/>
      <c r="L31234" s="2"/>
    </row>
    <row r="31235" spans="10:12">
      <c r="J31235" s="2"/>
      <c r="K31235" s="2"/>
      <c r="L31235" s="2"/>
    </row>
    <row r="31236" spans="10:12">
      <c r="J31236" s="2"/>
      <c r="K31236" s="2"/>
      <c r="L31236" s="2"/>
    </row>
    <row r="31237" spans="10:12">
      <c r="J31237" s="2"/>
      <c r="K31237" s="2"/>
      <c r="L31237" s="2"/>
    </row>
    <row r="31238" spans="10:12">
      <c r="J31238" s="2"/>
      <c r="K31238" s="2"/>
      <c r="L31238" s="2"/>
    </row>
    <row r="31239" spans="10:12">
      <c r="J31239" s="2"/>
      <c r="K31239" s="2"/>
      <c r="L31239" s="2"/>
    </row>
    <row r="31240" spans="10:12">
      <c r="J31240" s="2"/>
      <c r="K31240" s="2"/>
      <c r="L31240" s="2"/>
    </row>
    <row r="31241" spans="10:12">
      <c r="J31241" s="2"/>
      <c r="K31241" s="2"/>
      <c r="L31241" s="2"/>
    </row>
    <row r="31242" spans="10:12">
      <c r="J31242" s="2"/>
      <c r="K31242" s="2"/>
      <c r="L31242" s="2"/>
    </row>
    <row r="31243" spans="10:12">
      <c r="J31243" s="2"/>
      <c r="K31243" s="2"/>
      <c r="L31243" s="2"/>
    </row>
    <row r="31244" spans="10:12">
      <c r="J31244" s="2"/>
      <c r="K31244" s="2"/>
      <c r="L31244" s="2"/>
    </row>
    <row r="31245" spans="10:12">
      <c r="J31245" s="2"/>
      <c r="K31245" s="2"/>
      <c r="L31245" s="2"/>
    </row>
    <row r="31246" spans="10:12">
      <c r="J31246" s="2"/>
      <c r="K31246" s="2"/>
      <c r="L31246" s="2"/>
    </row>
    <row r="31247" spans="10:12">
      <c r="J31247" s="2"/>
      <c r="K31247" s="2"/>
      <c r="L31247" s="2"/>
    </row>
    <row r="31248" spans="10:12">
      <c r="J31248" s="2"/>
      <c r="K31248" s="2"/>
      <c r="L31248" s="2"/>
    </row>
    <row r="31249" spans="10:12">
      <c r="J31249" s="2"/>
      <c r="K31249" s="2"/>
      <c r="L31249" s="2"/>
    </row>
    <row r="31250" spans="10:12">
      <c r="J31250" s="2"/>
      <c r="K31250" s="2"/>
      <c r="L31250" s="2"/>
    </row>
    <row r="31251" spans="10:12">
      <c r="J31251" s="2"/>
      <c r="K31251" s="2"/>
      <c r="L31251" s="2"/>
    </row>
    <row r="31252" spans="10:12">
      <c r="J31252" s="2"/>
      <c r="K31252" s="2"/>
      <c r="L31252" s="2"/>
    </row>
    <row r="31253" spans="10:12">
      <c r="J31253" s="2"/>
      <c r="K31253" s="2"/>
      <c r="L31253" s="2"/>
    </row>
    <row r="31254" spans="10:12">
      <c r="J31254" s="2"/>
      <c r="K31254" s="2"/>
      <c r="L31254" s="2"/>
    </row>
    <row r="31255" spans="10:12">
      <c r="J31255" s="2"/>
      <c r="K31255" s="2"/>
      <c r="L31255" s="2"/>
    </row>
    <row r="31256" spans="10:12">
      <c r="J31256" s="2"/>
      <c r="K31256" s="2"/>
      <c r="L31256" s="2"/>
    </row>
    <row r="31257" spans="10:12">
      <c r="J31257" s="2"/>
      <c r="K31257" s="2"/>
      <c r="L31257" s="2"/>
    </row>
    <row r="31258" spans="10:12">
      <c r="J31258" s="2"/>
      <c r="K31258" s="2"/>
      <c r="L31258" s="2"/>
    </row>
    <row r="31259" spans="10:12">
      <c r="J31259" s="2"/>
      <c r="K31259" s="2"/>
      <c r="L31259" s="2"/>
    </row>
    <row r="31260" spans="10:12">
      <c r="J31260" s="2"/>
      <c r="K31260" s="2"/>
      <c r="L31260" s="2"/>
    </row>
    <row r="31261" spans="10:12">
      <c r="J31261" s="2"/>
      <c r="K31261" s="2"/>
      <c r="L31261" s="2"/>
    </row>
    <row r="31262" spans="10:12">
      <c r="J31262" s="2"/>
      <c r="K31262" s="2"/>
      <c r="L31262" s="2"/>
    </row>
    <row r="31263" spans="10:12">
      <c r="J31263" s="2"/>
      <c r="K31263" s="2"/>
      <c r="L31263" s="2"/>
    </row>
    <row r="31264" spans="10:12">
      <c r="J31264" s="2"/>
      <c r="K31264" s="2"/>
      <c r="L31264" s="2"/>
    </row>
    <row r="31265" spans="10:12">
      <c r="J31265" s="2"/>
      <c r="K31265" s="2"/>
      <c r="L31265" s="2"/>
    </row>
    <row r="31266" spans="10:12">
      <c r="J31266" s="2"/>
      <c r="K31266" s="2"/>
      <c r="L31266" s="2"/>
    </row>
    <row r="31267" spans="10:12">
      <c r="J31267" s="2"/>
      <c r="K31267" s="2"/>
      <c r="L31267" s="2"/>
    </row>
    <row r="31268" spans="10:12">
      <c r="J31268" s="2"/>
      <c r="K31268" s="2"/>
      <c r="L31268" s="2"/>
    </row>
    <row r="31269" spans="10:12">
      <c r="J31269" s="2"/>
      <c r="K31269" s="2"/>
      <c r="L31269" s="2"/>
    </row>
    <row r="31270" spans="10:12">
      <c r="J31270" s="2"/>
      <c r="K31270" s="2"/>
      <c r="L31270" s="2"/>
    </row>
    <row r="31271" spans="10:12">
      <c r="J31271" s="2"/>
      <c r="K31271" s="2"/>
      <c r="L31271" s="2"/>
    </row>
    <row r="31272" spans="10:12">
      <c r="J31272" s="2"/>
      <c r="K31272" s="2"/>
      <c r="L31272" s="2"/>
    </row>
    <row r="31273" spans="10:12">
      <c r="J31273" s="2"/>
      <c r="K31273" s="2"/>
      <c r="L31273" s="2"/>
    </row>
    <row r="31274" spans="10:12">
      <c r="J31274" s="2"/>
      <c r="K31274" s="2"/>
      <c r="L31274" s="2"/>
    </row>
    <row r="31275" spans="10:12">
      <c r="J31275" s="2"/>
      <c r="K31275" s="2"/>
      <c r="L31275" s="2"/>
    </row>
    <row r="31276" spans="10:12">
      <c r="J31276" s="2"/>
      <c r="K31276" s="2"/>
      <c r="L31276" s="2"/>
    </row>
    <row r="31277" spans="10:12">
      <c r="J31277" s="2"/>
      <c r="K31277" s="2"/>
      <c r="L31277" s="2"/>
    </row>
    <row r="31278" spans="10:12">
      <c r="J31278" s="2"/>
      <c r="K31278" s="2"/>
      <c r="L31278" s="2"/>
    </row>
    <row r="31279" spans="10:12">
      <c r="J31279" s="2"/>
      <c r="K31279" s="2"/>
      <c r="L31279" s="2"/>
    </row>
    <row r="31280" spans="10:12">
      <c r="J31280" s="2"/>
      <c r="K31280" s="2"/>
      <c r="L31280" s="2"/>
    </row>
    <row r="31281" spans="10:12">
      <c r="J31281" s="2"/>
      <c r="K31281" s="2"/>
      <c r="L31281" s="2"/>
    </row>
    <row r="31282" spans="10:12">
      <c r="J31282" s="2"/>
      <c r="K31282" s="2"/>
      <c r="L31282" s="2"/>
    </row>
    <row r="31283" spans="10:12">
      <c r="J31283" s="2"/>
      <c r="K31283" s="2"/>
      <c r="L31283" s="2"/>
    </row>
    <row r="31284" spans="10:12">
      <c r="J31284" s="2"/>
      <c r="K31284" s="2"/>
      <c r="L31284" s="2"/>
    </row>
    <row r="31285" spans="10:12">
      <c r="J31285" s="2"/>
      <c r="K31285" s="2"/>
      <c r="L31285" s="2"/>
    </row>
    <row r="31286" spans="10:12">
      <c r="J31286" s="2"/>
      <c r="K31286" s="2"/>
      <c r="L31286" s="2"/>
    </row>
    <row r="31287" spans="10:12">
      <c r="J31287" s="2"/>
      <c r="K31287" s="2"/>
      <c r="L31287" s="2"/>
    </row>
    <row r="31288" spans="10:12">
      <c r="J31288" s="2"/>
      <c r="K31288" s="2"/>
      <c r="L31288" s="2"/>
    </row>
    <row r="31289" spans="10:12">
      <c r="J31289" s="2"/>
      <c r="K31289" s="2"/>
      <c r="L31289" s="2"/>
    </row>
    <row r="31290" spans="10:12">
      <c r="J31290" s="2"/>
      <c r="K31290" s="2"/>
      <c r="L31290" s="2"/>
    </row>
    <row r="31291" spans="10:12">
      <c r="J31291" s="2"/>
      <c r="K31291" s="2"/>
      <c r="L31291" s="2"/>
    </row>
    <row r="31292" spans="10:12">
      <c r="J31292" s="2"/>
      <c r="K31292" s="2"/>
      <c r="L31292" s="2"/>
    </row>
    <row r="31293" spans="10:12">
      <c r="J31293" s="2"/>
      <c r="K31293" s="2"/>
      <c r="L31293" s="2"/>
    </row>
    <row r="31294" spans="10:12">
      <c r="J31294" s="2"/>
      <c r="K31294" s="2"/>
      <c r="L31294" s="2"/>
    </row>
    <row r="31295" spans="10:12">
      <c r="J31295" s="2"/>
      <c r="K31295" s="2"/>
      <c r="L31295" s="2"/>
    </row>
    <row r="31296" spans="10:12">
      <c r="J31296" s="2"/>
      <c r="K31296" s="2"/>
      <c r="L31296" s="2"/>
    </row>
    <row r="31297" spans="10:12">
      <c r="J31297" s="2"/>
      <c r="K31297" s="2"/>
      <c r="L31297" s="2"/>
    </row>
    <row r="31298" spans="10:12">
      <c r="J31298" s="2"/>
      <c r="K31298" s="2"/>
      <c r="L31298" s="2"/>
    </row>
    <row r="31299" spans="10:12">
      <c r="J31299" s="2"/>
      <c r="K31299" s="2"/>
      <c r="L31299" s="2"/>
    </row>
    <row r="31300" spans="10:12">
      <c r="J31300" s="2"/>
      <c r="K31300" s="2"/>
      <c r="L31300" s="2"/>
    </row>
    <row r="31301" spans="10:12">
      <c r="J31301" s="2"/>
      <c r="K31301" s="2"/>
      <c r="L31301" s="2"/>
    </row>
    <row r="31302" spans="10:12">
      <c r="J31302" s="2"/>
      <c r="K31302" s="2"/>
      <c r="L31302" s="2"/>
    </row>
    <row r="31303" spans="10:12">
      <c r="J31303" s="2"/>
      <c r="K31303" s="2"/>
      <c r="L31303" s="2"/>
    </row>
    <row r="31304" spans="10:12">
      <c r="J31304" s="2"/>
      <c r="K31304" s="2"/>
      <c r="L31304" s="2"/>
    </row>
    <row r="31305" spans="10:12">
      <c r="J31305" s="2"/>
      <c r="K31305" s="2"/>
      <c r="L31305" s="2"/>
    </row>
    <row r="31306" spans="10:12">
      <c r="J31306" s="2"/>
      <c r="K31306" s="2"/>
      <c r="L31306" s="2"/>
    </row>
    <row r="31307" spans="10:12">
      <c r="J31307" s="2"/>
      <c r="K31307" s="2"/>
      <c r="L31307" s="2"/>
    </row>
    <row r="31308" spans="10:12">
      <c r="J31308" s="2"/>
      <c r="K31308" s="2"/>
      <c r="L31308" s="2"/>
    </row>
    <row r="31309" spans="10:12">
      <c r="J31309" s="2"/>
      <c r="K31309" s="2"/>
      <c r="L31309" s="2"/>
    </row>
    <row r="31310" spans="10:12">
      <c r="J31310" s="2"/>
      <c r="K31310" s="2"/>
      <c r="L31310" s="2"/>
    </row>
    <row r="31311" spans="10:12">
      <c r="J31311" s="2"/>
      <c r="K31311" s="2"/>
      <c r="L31311" s="2"/>
    </row>
    <row r="31312" spans="10:12">
      <c r="J31312" s="2"/>
      <c r="K31312" s="2"/>
      <c r="L31312" s="2"/>
    </row>
    <row r="31313" spans="10:12">
      <c r="J31313" s="2"/>
      <c r="K31313" s="2"/>
      <c r="L31313" s="2"/>
    </row>
    <row r="31314" spans="10:12">
      <c r="J31314" s="2"/>
      <c r="K31314" s="2"/>
      <c r="L31314" s="2"/>
    </row>
    <row r="31315" spans="10:12">
      <c r="J31315" s="2"/>
      <c r="K31315" s="2"/>
      <c r="L31315" s="2"/>
    </row>
    <row r="31316" spans="10:12">
      <c r="J31316" s="2"/>
      <c r="K31316" s="2"/>
      <c r="L31316" s="2"/>
    </row>
    <row r="31317" spans="10:12">
      <c r="J31317" s="2"/>
      <c r="K31317" s="2"/>
      <c r="L31317" s="2"/>
    </row>
    <row r="31318" spans="10:12">
      <c r="J31318" s="2"/>
      <c r="K31318" s="2"/>
      <c r="L31318" s="2"/>
    </row>
    <row r="31319" spans="10:12">
      <c r="J31319" s="2"/>
      <c r="K31319" s="2"/>
      <c r="L31319" s="2"/>
    </row>
    <row r="31320" spans="10:12">
      <c r="J31320" s="2"/>
      <c r="K31320" s="2"/>
      <c r="L31320" s="2"/>
    </row>
    <row r="31321" spans="10:12">
      <c r="J31321" s="2"/>
      <c r="K31321" s="2"/>
      <c r="L31321" s="2"/>
    </row>
    <row r="31322" spans="10:12">
      <c r="J31322" s="2"/>
      <c r="K31322" s="2"/>
      <c r="L31322" s="2"/>
    </row>
    <row r="31323" spans="10:12">
      <c r="J31323" s="2"/>
      <c r="K31323" s="2"/>
      <c r="L31323" s="2"/>
    </row>
    <row r="31324" spans="10:12">
      <c r="J31324" s="2"/>
      <c r="K31324" s="2"/>
      <c r="L31324" s="2"/>
    </row>
    <row r="31325" spans="10:12">
      <c r="J31325" s="2"/>
      <c r="K31325" s="2"/>
      <c r="L31325" s="2"/>
    </row>
    <row r="31326" spans="10:12">
      <c r="J31326" s="2"/>
      <c r="K31326" s="2"/>
      <c r="L31326" s="2"/>
    </row>
    <row r="31327" spans="10:12">
      <c r="J31327" s="2"/>
      <c r="K31327" s="2"/>
      <c r="L31327" s="2"/>
    </row>
    <row r="31328" spans="10:12">
      <c r="J31328" s="2"/>
      <c r="K31328" s="2"/>
      <c r="L31328" s="2"/>
    </row>
    <row r="31329" spans="10:12">
      <c r="J31329" s="2"/>
      <c r="K31329" s="2"/>
      <c r="L31329" s="2"/>
    </row>
    <row r="31330" spans="10:12">
      <c r="J31330" s="2"/>
      <c r="K31330" s="2"/>
      <c r="L31330" s="2"/>
    </row>
    <row r="31331" spans="10:12">
      <c r="J31331" s="2"/>
      <c r="K31331" s="2"/>
      <c r="L31331" s="2"/>
    </row>
    <row r="31332" spans="10:12">
      <c r="J31332" s="2"/>
      <c r="K31332" s="2"/>
      <c r="L31332" s="2"/>
    </row>
    <row r="31333" spans="10:12">
      <c r="J31333" s="2"/>
      <c r="K31333" s="2"/>
      <c r="L31333" s="2"/>
    </row>
    <row r="31334" spans="10:12">
      <c r="J31334" s="2"/>
      <c r="K31334" s="2"/>
      <c r="L31334" s="2"/>
    </row>
    <row r="31335" spans="10:12">
      <c r="J31335" s="2"/>
      <c r="K31335" s="2"/>
      <c r="L31335" s="2"/>
    </row>
    <row r="31336" spans="10:12">
      <c r="J31336" s="2"/>
      <c r="K31336" s="2"/>
      <c r="L31336" s="2"/>
    </row>
    <row r="31337" spans="10:12">
      <c r="J31337" s="2"/>
      <c r="K31337" s="2"/>
      <c r="L31337" s="2"/>
    </row>
    <row r="31338" spans="10:12">
      <c r="J31338" s="2"/>
      <c r="K31338" s="2"/>
      <c r="L31338" s="2"/>
    </row>
    <row r="31339" spans="10:12">
      <c r="J31339" s="2"/>
      <c r="K31339" s="2"/>
      <c r="L31339" s="2"/>
    </row>
    <row r="31340" spans="10:12">
      <c r="J31340" s="2"/>
      <c r="K31340" s="2"/>
      <c r="L31340" s="2"/>
    </row>
    <row r="31341" spans="10:12">
      <c r="J31341" s="2"/>
      <c r="K31341" s="2"/>
      <c r="L31341" s="2"/>
    </row>
    <row r="31342" spans="10:12">
      <c r="J31342" s="2"/>
      <c r="K31342" s="2"/>
      <c r="L31342" s="2"/>
    </row>
    <row r="31343" spans="10:12">
      <c r="J31343" s="2"/>
      <c r="K31343" s="2"/>
      <c r="L31343" s="2"/>
    </row>
    <row r="31344" spans="10:12">
      <c r="J31344" s="2"/>
      <c r="K31344" s="2"/>
      <c r="L31344" s="2"/>
    </row>
    <row r="31345" spans="10:12">
      <c r="J31345" s="2"/>
      <c r="K31345" s="2"/>
      <c r="L31345" s="2"/>
    </row>
    <row r="31346" spans="10:12">
      <c r="J31346" s="2"/>
      <c r="K31346" s="2"/>
      <c r="L31346" s="2"/>
    </row>
    <row r="31347" spans="10:12">
      <c r="J31347" s="2"/>
      <c r="K31347" s="2"/>
      <c r="L31347" s="2"/>
    </row>
    <row r="31348" spans="10:12">
      <c r="J31348" s="2"/>
      <c r="K31348" s="2"/>
      <c r="L31348" s="2"/>
    </row>
    <row r="31349" spans="10:12">
      <c r="J31349" s="2"/>
      <c r="K31349" s="2"/>
      <c r="L31349" s="2"/>
    </row>
    <row r="31350" spans="10:12">
      <c r="J31350" s="2"/>
      <c r="K31350" s="2"/>
      <c r="L31350" s="2"/>
    </row>
    <row r="31351" spans="10:12">
      <c r="J31351" s="2"/>
      <c r="K31351" s="2"/>
      <c r="L31351" s="2"/>
    </row>
    <row r="31352" spans="10:12">
      <c r="J31352" s="2"/>
      <c r="K31352" s="2"/>
      <c r="L31352" s="2"/>
    </row>
    <row r="31353" spans="10:12">
      <c r="J31353" s="2"/>
      <c r="K31353" s="2"/>
      <c r="L31353" s="2"/>
    </row>
    <row r="31354" spans="10:12">
      <c r="J31354" s="2"/>
      <c r="K31354" s="2"/>
      <c r="L31354" s="2"/>
    </row>
    <row r="31355" spans="10:12">
      <c r="J31355" s="2"/>
      <c r="K31355" s="2"/>
      <c r="L31355" s="2"/>
    </row>
    <row r="31356" spans="10:12">
      <c r="J31356" s="2"/>
      <c r="K31356" s="2"/>
      <c r="L31356" s="2"/>
    </row>
    <row r="31357" spans="10:12">
      <c r="J31357" s="2"/>
      <c r="K31357" s="2"/>
      <c r="L31357" s="2"/>
    </row>
    <row r="31358" spans="10:12">
      <c r="J31358" s="2"/>
      <c r="K31358" s="2"/>
      <c r="L31358" s="2"/>
    </row>
    <row r="31359" spans="10:12">
      <c r="J31359" s="2"/>
      <c r="K31359" s="2"/>
      <c r="L31359" s="2"/>
    </row>
    <row r="31360" spans="10:12">
      <c r="J31360" s="2"/>
      <c r="K31360" s="2"/>
      <c r="L31360" s="2"/>
    </row>
    <row r="31361" spans="10:12">
      <c r="J31361" s="2"/>
      <c r="K31361" s="2"/>
      <c r="L31361" s="2"/>
    </row>
    <row r="31362" spans="10:12">
      <c r="J31362" s="2"/>
      <c r="K31362" s="2"/>
      <c r="L31362" s="2"/>
    </row>
    <row r="31363" spans="10:12">
      <c r="J31363" s="2"/>
      <c r="K31363" s="2"/>
      <c r="L31363" s="2"/>
    </row>
    <row r="31364" spans="10:12">
      <c r="J31364" s="2"/>
      <c r="K31364" s="2"/>
      <c r="L31364" s="2"/>
    </row>
    <row r="31365" spans="10:12">
      <c r="J31365" s="2"/>
      <c r="K31365" s="2"/>
      <c r="L31365" s="2"/>
    </row>
    <row r="31366" spans="10:12">
      <c r="J31366" s="2"/>
      <c r="K31366" s="2"/>
      <c r="L31366" s="2"/>
    </row>
    <row r="31367" spans="10:12">
      <c r="J31367" s="2"/>
      <c r="K31367" s="2"/>
      <c r="L31367" s="2"/>
    </row>
    <row r="31368" spans="10:12">
      <c r="J31368" s="2"/>
      <c r="K31368" s="2"/>
      <c r="L31368" s="2"/>
    </row>
    <row r="31369" spans="10:12">
      <c r="J31369" s="2"/>
      <c r="K31369" s="2"/>
      <c r="L31369" s="2"/>
    </row>
    <row r="31370" spans="10:12">
      <c r="J31370" s="2"/>
      <c r="K31370" s="2"/>
      <c r="L31370" s="2"/>
    </row>
    <row r="31371" spans="10:12">
      <c r="J31371" s="2"/>
      <c r="K31371" s="2"/>
      <c r="L31371" s="2"/>
    </row>
    <row r="31372" spans="10:12">
      <c r="J31372" s="2"/>
      <c r="K31372" s="2"/>
      <c r="L31372" s="2"/>
    </row>
    <row r="31373" spans="10:12">
      <c r="J31373" s="2"/>
      <c r="K31373" s="2"/>
      <c r="L31373" s="2"/>
    </row>
    <row r="31374" spans="10:12">
      <c r="J31374" s="2"/>
      <c r="K31374" s="2"/>
      <c r="L31374" s="2"/>
    </row>
    <row r="31375" spans="10:12">
      <c r="J31375" s="2"/>
      <c r="K31375" s="2"/>
      <c r="L31375" s="2"/>
    </row>
    <row r="31376" spans="10:12">
      <c r="J31376" s="2"/>
      <c r="K31376" s="2"/>
      <c r="L31376" s="2"/>
    </row>
    <row r="31377" spans="10:12">
      <c r="J31377" s="2"/>
      <c r="K31377" s="2"/>
      <c r="L31377" s="2"/>
    </row>
    <row r="31378" spans="10:12">
      <c r="J31378" s="2"/>
      <c r="K31378" s="2"/>
      <c r="L31378" s="2"/>
    </row>
    <row r="31379" spans="10:12">
      <c r="J31379" s="2"/>
      <c r="K31379" s="2"/>
      <c r="L31379" s="2"/>
    </row>
    <row r="31380" spans="10:12">
      <c r="J31380" s="2"/>
      <c r="K31380" s="2"/>
      <c r="L31380" s="2"/>
    </row>
    <row r="31381" spans="10:12">
      <c r="J31381" s="2"/>
      <c r="K31381" s="2"/>
      <c r="L31381" s="2"/>
    </row>
    <row r="31382" spans="10:12">
      <c r="J31382" s="2"/>
      <c r="K31382" s="2"/>
      <c r="L31382" s="2"/>
    </row>
    <row r="31383" spans="10:12">
      <c r="J31383" s="2"/>
      <c r="K31383" s="2"/>
      <c r="L31383" s="2"/>
    </row>
    <row r="31384" spans="10:12">
      <c r="J31384" s="2"/>
      <c r="K31384" s="2"/>
      <c r="L31384" s="2"/>
    </row>
    <row r="31385" spans="10:12">
      <c r="J31385" s="2"/>
      <c r="K31385" s="2"/>
      <c r="L31385" s="2"/>
    </row>
    <row r="31386" spans="10:12">
      <c r="J31386" s="2"/>
      <c r="K31386" s="2"/>
      <c r="L31386" s="2"/>
    </row>
    <row r="31387" spans="10:12">
      <c r="J31387" s="2"/>
      <c r="K31387" s="2"/>
      <c r="L31387" s="2"/>
    </row>
    <row r="31388" spans="10:12">
      <c r="J31388" s="2"/>
      <c r="K31388" s="2"/>
      <c r="L31388" s="2"/>
    </row>
    <row r="31389" spans="10:12">
      <c r="J31389" s="2"/>
      <c r="K31389" s="2"/>
      <c r="L31389" s="2"/>
    </row>
    <row r="31390" spans="10:12">
      <c r="J31390" s="2"/>
      <c r="K31390" s="2"/>
      <c r="L31390" s="2"/>
    </row>
    <row r="31391" spans="10:12">
      <c r="J31391" s="2"/>
      <c r="K31391" s="2"/>
      <c r="L31391" s="2"/>
    </row>
    <row r="31392" spans="10:12">
      <c r="J31392" s="2"/>
      <c r="K31392" s="2"/>
      <c r="L31392" s="2"/>
    </row>
    <row r="31393" spans="10:12">
      <c r="J31393" s="2"/>
      <c r="K31393" s="2"/>
      <c r="L31393" s="2"/>
    </row>
    <row r="31394" spans="10:12">
      <c r="J31394" s="2"/>
      <c r="K31394" s="2"/>
      <c r="L31394" s="2"/>
    </row>
    <row r="31395" spans="10:12">
      <c r="J31395" s="2"/>
      <c r="K31395" s="2"/>
      <c r="L31395" s="2"/>
    </row>
    <row r="31396" spans="10:12">
      <c r="J31396" s="2"/>
      <c r="K31396" s="2"/>
      <c r="L31396" s="2"/>
    </row>
    <row r="31397" spans="10:12">
      <c r="J31397" s="2"/>
      <c r="K31397" s="2"/>
      <c r="L31397" s="2"/>
    </row>
    <row r="31398" spans="10:12">
      <c r="J31398" s="2"/>
      <c r="K31398" s="2"/>
      <c r="L31398" s="2"/>
    </row>
    <row r="31399" spans="10:12">
      <c r="J31399" s="2"/>
      <c r="K31399" s="2"/>
      <c r="L31399" s="2"/>
    </row>
    <row r="31400" spans="10:12">
      <c r="J31400" s="2"/>
      <c r="K31400" s="2"/>
      <c r="L31400" s="2"/>
    </row>
    <row r="31401" spans="10:12">
      <c r="J31401" s="2"/>
      <c r="K31401" s="2"/>
      <c r="L31401" s="2"/>
    </row>
    <row r="31402" spans="10:12">
      <c r="J31402" s="2"/>
      <c r="K31402" s="2"/>
      <c r="L31402" s="2"/>
    </row>
    <row r="31403" spans="10:12">
      <c r="J31403" s="2"/>
      <c r="K31403" s="2"/>
      <c r="L31403" s="2"/>
    </row>
    <row r="31404" spans="10:12">
      <c r="J31404" s="2"/>
      <c r="K31404" s="2"/>
      <c r="L31404" s="2"/>
    </row>
    <row r="31405" spans="10:12">
      <c r="J31405" s="2"/>
      <c r="K31405" s="2"/>
      <c r="L31405" s="2"/>
    </row>
    <row r="31406" spans="10:12">
      <c r="J31406" s="2"/>
      <c r="K31406" s="2"/>
      <c r="L31406" s="2"/>
    </row>
    <row r="31407" spans="10:12">
      <c r="J31407" s="2"/>
      <c r="K31407" s="2"/>
      <c r="L31407" s="2"/>
    </row>
    <row r="31408" spans="10:12">
      <c r="J31408" s="2"/>
      <c r="K31408" s="2"/>
      <c r="L31408" s="2"/>
    </row>
    <row r="31409" spans="10:12">
      <c r="J31409" s="2"/>
      <c r="K31409" s="2"/>
      <c r="L31409" s="2"/>
    </row>
    <row r="31410" spans="10:12">
      <c r="J31410" s="2"/>
      <c r="K31410" s="2"/>
      <c r="L31410" s="2"/>
    </row>
    <row r="31411" spans="10:12">
      <c r="J31411" s="2"/>
      <c r="K31411" s="2"/>
      <c r="L31411" s="2"/>
    </row>
    <row r="31412" spans="10:12">
      <c r="J31412" s="2"/>
      <c r="K31412" s="2"/>
      <c r="L31412" s="2"/>
    </row>
    <row r="31413" spans="10:12">
      <c r="J31413" s="2"/>
      <c r="K31413" s="2"/>
      <c r="L31413" s="2"/>
    </row>
    <row r="31414" spans="10:12">
      <c r="J31414" s="2"/>
      <c r="K31414" s="2"/>
      <c r="L31414" s="2"/>
    </row>
    <row r="31415" spans="10:12">
      <c r="J31415" s="2"/>
      <c r="K31415" s="2"/>
      <c r="L31415" s="2"/>
    </row>
    <row r="31416" spans="10:12">
      <c r="J31416" s="2"/>
      <c r="K31416" s="2"/>
      <c r="L31416" s="2"/>
    </row>
    <row r="31417" spans="10:12">
      <c r="J31417" s="2"/>
      <c r="K31417" s="2"/>
      <c r="L31417" s="2"/>
    </row>
    <row r="31418" spans="10:12">
      <c r="J31418" s="2"/>
      <c r="K31418" s="2"/>
      <c r="L31418" s="2"/>
    </row>
    <row r="31419" spans="10:12">
      <c r="J31419" s="2"/>
      <c r="K31419" s="2"/>
      <c r="L31419" s="2"/>
    </row>
    <row r="31420" spans="10:12">
      <c r="J31420" s="2"/>
      <c r="K31420" s="2"/>
      <c r="L31420" s="2"/>
    </row>
    <row r="31421" spans="10:12">
      <c r="J31421" s="2"/>
      <c r="K31421" s="2"/>
      <c r="L31421" s="2"/>
    </row>
    <row r="31422" spans="10:12">
      <c r="J31422" s="2"/>
      <c r="K31422" s="2"/>
      <c r="L31422" s="2"/>
    </row>
    <row r="31423" spans="10:12">
      <c r="J31423" s="2"/>
      <c r="K31423" s="2"/>
      <c r="L31423" s="2"/>
    </row>
    <row r="31424" spans="10:12">
      <c r="J31424" s="2"/>
      <c r="K31424" s="2"/>
      <c r="L31424" s="2"/>
    </row>
    <row r="31425" spans="10:12">
      <c r="J31425" s="2"/>
      <c r="K31425" s="2"/>
      <c r="L31425" s="2"/>
    </row>
    <row r="31426" spans="10:12">
      <c r="J31426" s="2"/>
      <c r="K31426" s="2"/>
      <c r="L31426" s="2"/>
    </row>
    <row r="31427" spans="10:12">
      <c r="J31427" s="2"/>
      <c r="K31427" s="2"/>
      <c r="L31427" s="2"/>
    </row>
    <row r="31428" spans="10:12">
      <c r="J31428" s="2"/>
      <c r="K31428" s="2"/>
      <c r="L31428" s="2"/>
    </row>
    <row r="31429" spans="10:12">
      <c r="J31429" s="2"/>
      <c r="K31429" s="2"/>
      <c r="L31429" s="2"/>
    </row>
    <row r="31430" spans="10:12">
      <c r="J31430" s="2"/>
      <c r="K31430" s="2"/>
      <c r="L31430" s="2"/>
    </row>
    <row r="31431" spans="10:12">
      <c r="J31431" s="2"/>
      <c r="K31431" s="2"/>
      <c r="L31431" s="2"/>
    </row>
    <row r="31432" spans="10:12">
      <c r="J31432" s="2"/>
      <c r="K31432" s="2"/>
      <c r="L31432" s="2"/>
    </row>
    <row r="31433" spans="10:12">
      <c r="J31433" s="2"/>
      <c r="K31433" s="2"/>
      <c r="L31433" s="2"/>
    </row>
    <row r="31434" spans="10:12">
      <c r="J31434" s="2"/>
      <c r="K31434" s="2"/>
      <c r="L31434" s="2"/>
    </row>
    <row r="31435" spans="10:12">
      <c r="J31435" s="2"/>
      <c r="K31435" s="2"/>
      <c r="L31435" s="2"/>
    </row>
    <row r="31436" spans="10:12">
      <c r="J31436" s="2"/>
      <c r="K31436" s="2"/>
      <c r="L31436" s="2"/>
    </row>
    <row r="31437" spans="10:12">
      <c r="J31437" s="2"/>
      <c r="K31437" s="2"/>
      <c r="L31437" s="2"/>
    </row>
    <row r="31438" spans="10:12">
      <c r="J31438" s="2"/>
      <c r="K31438" s="2"/>
      <c r="L31438" s="2"/>
    </row>
    <row r="31439" spans="10:12">
      <c r="J31439" s="2"/>
      <c r="K31439" s="2"/>
      <c r="L31439" s="2"/>
    </row>
    <row r="31440" spans="10:12">
      <c r="J31440" s="2"/>
      <c r="K31440" s="2"/>
      <c r="L31440" s="2"/>
    </row>
    <row r="31441" spans="10:12">
      <c r="J31441" s="2"/>
      <c r="K31441" s="2"/>
      <c r="L31441" s="2"/>
    </row>
    <row r="31442" spans="10:12">
      <c r="J31442" s="2"/>
      <c r="K31442" s="2"/>
      <c r="L31442" s="2"/>
    </row>
    <row r="31443" spans="10:12">
      <c r="J31443" s="2"/>
      <c r="K31443" s="2"/>
      <c r="L31443" s="2"/>
    </row>
    <row r="31444" spans="10:12">
      <c r="J31444" s="2"/>
      <c r="K31444" s="2"/>
      <c r="L31444" s="2"/>
    </row>
    <row r="31445" spans="10:12">
      <c r="J31445" s="2"/>
      <c r="K31445" s="2"/>
      <c r="L31445" s="2"/>
    </row>
    <row r="31446" spans="10:12">
      <c r="J31446" s="2"/>
      <c r="K31446" s="2"/>
      <c r="L31446" s="2"/>
    </row>
    <row r="31447" spans="10:12">
      <c r="J31447" s="2"/>
      <c r="K31447" s="2"/>
      <c r="L31447" s="2"/>
    </row>
    <row r="31448" spans="10:12">
      <c r="J31448" s="2"/>
      <c r="K31448" s="2"/>
      <c r="L31448" s="2"/>
    </row>
    <row r="31449" spans="10:12">
      <c r="J31449" s="2"/>
      <c r="K31449" s="2"/>
      <c r="L31449" s="2"/>
    </row>
    <row r="31450" spans="10:12">
      <c r="J31450" s="2"/>
      <c r="K31450" s="2"/>
      <c r="L31450" s="2"/>
    </row>
    <row r="31451" spans="10:12">
      <c r="J31451" s="2"/>
      <c r="K31451" s="2"/>
      <c r="L31451" s="2"/>
    </row>
    <row r="31452" spans="10:12">
      <c r="J31452" s="2"/>
      <c r="K31452" s="2"/>
      <c r="L31452" s="2"/>
    </row>
    <row r="31453" spans="10:12">
      <c r="J31453" s="2"/>
      <c r="K31453" s="2"/>
      <c r="L31453" s="2"/>
    </row>
    <row r="31454" spans="10:12">
      <c r="J31454" s="2"/>
      <c r="K31454" s="2"/>
      <c r="L31454" s="2"/>
    </row>
    <row r="31455" spans="10:12">
      <c r="J31455" s="2"/>
      <c r="K31455" s="2"/>
      <c r="L31455" s="2"/>
    </row>
    <row r="31456" spans="10:12">
      <c r="J31456" s="2"/>
      <c r="K31456" s="2"/>
      <c r="L31456" s="2"/>
    </row>
    <row r="31457" spans="10:12">
      <c r="J31457" s="2"/>
      <c r="K31457" s="2"/>
      <c r="L31457" s="2"/>
    </row>
    <row r="31458" spans="10:12">
      <c r="J31458" s="2"/>
      <c r="K31458" s="2"/>
      <c r="L31458" s="2"/>
    </row>
    <row r="31459" spans="10:12">
      <c r="J31459" s="2"/>
      <c r="K31459" s="2"/>
      <c r="L31459" s="2"/>
    </row>
    <row r="31460" spans="10:12">
      <c r="J31460" s="2"/>
      <c r="K31460" s="2"/>
      <c r="L31460" s="2"/>
    </row>
    <row r="31461" spans="10:12">
      <c r="J31461" s="2"/>
      <c r="K31461" s="2"/>
      <c r="L31461" s="2"/>
    </row>
    <row r="31462" spans="10:12">
      <c r="J31462" s="2"/>
      <c r="K31462" s="2"/>
      <c r="L31462" s="2"/>
    </row>
    <row r="31463" spans="10:12">
      <c r="J31463" s="2"/>
      <c r="K31463" s="2"/>
      <c r="L31463" s="2"/>
    </row>
    <row r="31464" spans="10:12">
      <c r="J31464" s="2"/>
      <c r="K31464" s="2"/>
      <c r="L31464" s="2"/>
    </row>
    <row r="31465" spans="10:12">
      <c r="J31465" s="2"/>
      <c r="K31465" s="2"/>
      <c r="L31465" s="2"/>
    </row>
    <row r="31466" spans="10:12">
      <c r="J31466" s="2"/>
      <c r="K31466" s="2"/>
      <c r="L31466" s="2"/>
    </row>
    <row r="31467" spans="10:12">
      <c r="J31467" s="2"/>
      <c r="K31467" s="2"/>
      <c r="L31467" s="2"/>
    </row>
    <row r="31468" spans="10:12">
      <c r="J31468" s="2"/>
      <c r="K31468" s="2"/>
      <c r="L31468" s="2"/>
    </row>
    <row r="31469" spans="10:12">
      <c r="J31469" s="2"/>
      <c r="K31469" s="2"/>
      <c r="L31469" s="2"/>
    </row>
    <row r="31470" spans="10:12">
      <c r="J31470" s="2"/>
      <c r="K31470" s="2"/>
      <c r="L31470" s="2"/>
    </row>
    <row r="31471" spans="10:12">
      <c r="J31471" s="2"/>
      <c r="K31471" s="2"/>
      <c r="L31471" s="2"/>
    </row>
    <row r="31472" spans="10:12">
      <c r="J31472" s="2"/>
      <c r="K31472" s="2"/>
      <c r="L31472" s="2"/>
    </row>
    <row r="31473" spans="10:12">
      <c r="J31473" s="2"/>
      <c r="K31473" s="2"/>
      <c r="L31473" s="2"/>
    </row>
    <row r="31474" spans="10:12">
      <c r="J31474" s="2"/>
      <c r="K31474" s="2"/>
      <c r="L31474" s="2"/>
    </row>
    <row r="31475" spans="10:12">
      <c r="J31475" s="2"/>
      <c r="K31475" s="2"/>
      <c r="L31475" s="2"/>
    </row>
    <row r="31476" spans="10:12">
      <c r="J31476" s="2"/>
      <c r="K31476" s="2"/>
      <c r="L31476" s="2"/>
    </row>
    <row r="31477" spans="10:12">
      <c r="J31477" s="2"/>
      <c r="K31477" s="2"/>
      <c r="L31477" s="2"/>
    </row>
    <row r="31478" spans="10:12">
      <c r="J31478" s="2"/>
      <c r="K31478" s="2"/>
      <c r="L31478" s="2"/>
    </row>
    <row r="31479" spans="10:12">
      <c r="J31479" s="2"/>
      <c r="K31479" s="2"/>
      <c r="L31479" s="2"/>
    </row>
    <row r="31480" spans="10:12">
      <c r="J31480" s="2"/>
      <c r="K31480" s="2"/>
      <c r="L31480" s="2"/>
    </row>
    <row r="31481" spans="10:12">
      <c r="J31481" s="2"/>
      <c r="K31481" s="2"/>
      <c r="L31481" s="2"/>
    </row>
    <row r="31482" spans="10:12">
      <c r="J31482" s="2"/>
      <c r="K31482" s="2"/>
      <c r="L31482" s="2"/>
    </row>
    <row r="31483" spans="10:12">
      <c r="J31483" s="2"/>
      <c r="K31483" s="2"/>
      <c r="L31483" s="2"/>
    </row>
    <row r="31484" spans="10:12">
      <c r="J31484" s="2"/>
      <c r="K31484" s="2"/>
      <c r="L31484" s="2"/>
    </row>
    <row r="31485" spans="10:12">
      <c r="J31485" s="2"/>
      <c r="K31485" s="2"/>
      <c r="L31485" s="2"/>
    </row>
    <row r="31486" spans="10:12">
      <c r="J31486" s="2"/>
      <c r="K31486" s="2"/>
      <c r="L31486" s="2"/>
    </row>
    <row r="31487" spans="10:12">
      <c r="J31487" s="2"/>
      <c r="K31487" s="2"/>
      <c r="L31487" s="2"/>
    </row>
    <row r="31488" spans="10:12">
      <c r="J31488" s="2"/>
      <c r="K31488" s="2"/>
      <c r="L31488" s="2"/>
    </row>
    <row r="31489" spans="10:12">
      <c r="J31489" s="2"/>
      <c r="K31489" s="2"/>
      <c r="L31489" s="2"/>
    </row>
    <row r="31490" spans="10:12">
      <c r="J31490" s="2"/>
      <c r="K31490" s="2"/>
      <c r="L31490" s="2"/>
    </row>
    <row r="31491" spans="10:12">
      <c r="J31491" s="2"/>
      <c r="K31491" s="2"/>
      <c r="L31491" s="2"/>
    </row>
    <row r="31492" spans="10:12">
      <c r="J31492" s="2"/>
      <c r="K31492" s="2"/>
      <c r="L31492" s="2"/>
    </row>
    <row r="31493" spans="10:12">
      <c r="J31493" s="2"/>
      <c r="K31493" s="2"/>
      <c r="L31493" s="2"/>
    </row>
    <row r="31494" spans="10:12">
      <c r="J31494" s="2"/>
      <c r="K31494" s="2"/>
      <c r="L31494" s="2"/>
    </row>
    <row r="31495" spans="10:12">
      <c r="J31495" s="2"/>
      <c r="K31495" s="2"/>
      <c r="L31495" s="2"/>
    </row>
    <row r="31496" spans="10:12">
      <c r="J31496" s="2"/>
      <c r="K31496" s="2"/>
      <c r="L31496" s="2"/>
    </row>
    <row r="31497" spans="10:12">
      <c r="J31497" s="2"/>
      <c r="K31497" s="2"/>
      <c r="L31497" s="2"/>
    </row>
    <row r="31498" spans="10:12">
      <c r="J31498" s="2"/>
      <c r="K31498" s="2"/>
      <c r="L31498" s="2"/>
    </row>
    <row r="31499" spans="10:12">
      <c r="J31499" s="2"/>
      <c r="K31499" s="2"/>
      <c r="L31499" s="2"/>
    </row>
    <row r="31500" spans="10:12">
      <c r="J31500" s="2"/>
      <c r="K31500" s="2"/>
      <c r="L31500" s="2"/>
    </row>
    <row r="31501" spans="10:12">
      <c r="J31501" s="2"/>
      <c r="K31501" s="2"/>
      <c r="L31501" s="2"/>
    </row>
    <row r="31502" spans="10:12">
      <c r="J31502" s="2"/>
      <c r="K31502" s="2"/>
      <c r="L31502" s="2"/>
    </row>
    <row r="31503" spans="10:12">
      <c r="J31503" s="2"/>
      <c r="K31503" s="2"/>
      <c r="L31503" s="2"/>
    </row>
    <row r="31504" spans="10:12">
      <c r="J31504" s="2"/>
      <c r="K31504" s="2"/>
      <c r="L31504" s="2"/>
    </row>
    <row r="31505" spans="10:12">
      <c r="J31505" s="2"/>
      <c r="K31505" s="2"/>
      <c r="L31505" s="2"/>
    </row>
    <row r="31506" spans="10:12">
      <c r="J31506" s="2"/>
      <c r="K31506" s="2"/>
      <c r="L31506" s="2"/>
    </row>
    <row r="31507" spans="10:12">
      <c r="J31507" s="2"/>
      <c r="K31507" s="2"/>
      <c r="L31507" s="2"/>
    </row>
    <row r="31508" spans="10:12">
      <c r="J31508" s="2"/>
      <c r="K31508" s="2"/>
      <c r="L31508" s="2"/>
    </row>
    <row r="31509" spans="10:12">
      <c r="J31509" s="2"/>
      <c r="K31509" s="2"/>
      <c r="L31509" s="2"/>
    </row>
    <row r="31510" spans="10:12">
      <c r="J31510" s="2"/>
      <c r="K31510" s="2"/>
      <c r="L31510" s="2"/>
    </row>
    <row r="31511" spans="10:12">
      <c r="J31511" s="2"/>
      <c r="K31511" s="2"/>
      <c r="L31511" s="2"/>
    </row>
    <row r="31512" spans="10:12">
      <c r="J31512" s="2"/>
      <c r="K31512" s="2"/>
      <c r="L31512" s="2"/>
    </row>
    <row r="31513" spans="10:12">
      <c r="J31513" s="2"/>
      <c r="K31513" s="2"/>
      <c r="L31513" s="2"/>
    </row>
    <row r="31514" spans="10:12">
      <c r="J31514" s="2"/>
      <c r="K31514" s="2"/>
      <c r="L31514" s="2"/>
    </row>
    <row r="31515" spans="10:12">
      <c r="J31515" s="2"/>
      <c r="K31515" s="2"/>
      <c r="L31515" s="2"/>
    </row>
    <row r="31516" spans="10:12">
      <c r="J31516" s="2"/>
      <c r="K31516" s="2"/>
      <c r="L31516" s="2"/>
    </row>
    <row r="31517" spans="10:12">
      <c r="J31517" s="2"/>
      <c r="K31517" s="2"/>
      <c r="L31517" s="2"/>
    </row>
    <row r="31518" spans="10:12">
      <c r="J31518" s="2"/>
      <c r="K31518" s="2"/>
      <c r="L31518" s="2"/>
    </row>
    <row r="31519" spans="10:12">
      <c r="J31519" s="2"/>
      <c r="K31519" s="2"/>
      <c r="L31519" s="2"/>
    </row>
    <row r="31520" spans="10:12">
      <c r="J31520" s="2"/>
      <c r="K31520" s="2"/>
      <c r="L31520" s="2"/>
    </row>
    <row r="31521" spans="10:12">
      <c r="J31521" s="2"/>
      <c r="K31521" s="2"/>
      <c r="L31521" s="2"/>
    </row>
    <row r="31522" spans="10:12">
      <c r="J31522" s="2"/>
      <c r="K31522" s="2"/>
      <c r="L31522" s="2"/>
    </row>
    <row r="31523" spans="10:12">
      <c r="J31523" s="2"/>
      <c r="K31523" s="2"/>
      <c r="L31523" s="2"/>
    </row>
    <row r="31524" spans="10:12">
      <c r="J31524" s="2"/>
      <c r="K31524" s="2"/>
      <c r="L31524" s="2"/>
    </row>
    <row r="31525" spans="10:12">
      <c r="J31525" s="2"/>
      <c r="K31525" s="2"/>
      <c r="L31525" s="2"/>
    </row>
    <row r="31526" spans="10:12">
      <c r="J31526" s="2"/>
      <c r="K31526" s="2"/>
      <c r="L31526" s="2"/>
    </row>
    <row r="31527" spans="10:12">
      <c r="J31527" s="2"/>
      <c r="K31527" s="2"/>
      <c r="L31527" s="2"/>
    </row>
    <row r="31528" spans="10:12">
      <c r="J31528" s="2"/>
      <c r="K31528" s="2"/>
      <c r="L31528" s="2"/>
    </row>
    <row r="31529" spans="10:12">
      <c r="J31529" s="2"/>
      <c r="K31529" s="2"/>
      <c r="L31529" s="2"/>
    </row>
    <row r="31530" spans="10:12">
      <c r="J31530" s="2"/>
      <c r="K31530" s="2"/>
      <c r="L31530" s="2"/>
    </row>
    <row r="31531" spans="10:12">
      <c r="J31531" s="2"/>
      <c r="K31531" s="2"/>
      <c r="L31531" s="2"/>
    </row>
    <row r="31532" spans="10:12">
      <c r="J31532" s="2"/>
      <c r="K31532" s="2"/>
      <c r="L31532" s="2"/>
    </row>
    <row r="31533" spans="10:12">
      <c r="J31533" s="2"/>
      <c r="K31533" s="2"/>
      <c r="L31533" s="2"/>
    </row>
    <row r="31534" spans="10:12">
      <c r="J31534" s="2"/>
      <c r="K31534" s="2"/>
      <c r="L31534" s="2"/>
    </row>
    <row r="31535" spans="10:12">
      <c r="J31535" s="2"/>
      <c r="K31535" s="2"/>
      <c r="L31535" s="2"/>
    </row>
    <row r="31536" spans="10:12">
      <c r="J31536" s="2"/>
      <c r="K31536" s="2"/>
      <c r="L31536" s="2"/>
    </row>
    <row r="31537" spans="10:12">
      <c r="J31537" s="2"/>
      <c r="K31537" s="2"/>
      <c r="L31537" s="2"/>
    </row>
    <row r="31538" spans="10:12">
      <c r="J31538" s="2"/>
      <c r="K31538" s="2"/>
      <c r="L31538" s="2"/>
    </row>
    <row r="31539" spans="10:12">
      <c r="J31539" s="2"/>
      <c r="K31539" s="2"/>
      <c r="L31539" s="2"/>
    </row>
    <row r="31540" spans="10:12">
      <c r="J31540" s="2"/>
      <c r="K31540" s="2"/>
      <c r="L31540" s="2"/>
    </row>
    <row r="31541" spans="10:12">
      <c r="J31541" s="2"/>
      <c r="K31541" s="2"/>
      <c r="L31541" s="2"/>
    </row>
    <row r="31542" spans="10:12">
      <c r="J31542" s="2"/>
      <c r="K31542" s="2"/>
      <c r="L31542" s="2"/>
    </row>
    <row r="31543" spans="10:12">
      <c r="J31543" s="2"/>
      <c r="K31543" s="2"/>
      <c r="L31543" s="2"/>
    </row>
    <row r="31544" spans="10:12">
      <c r="J31544" s="2"/>
      <c r="K31544" s="2"/>
      <c r="L31544" s="2"/>
    </row>
    <row r="31545" spans="10:12">
      <c r="J31545" s="2"/>
      <c r="K31545" s="2"/>
      <c r="L31545" s="2"/>
    </row>
    <row r="31546" spans="10:12">
      <c r="J31546" s="2"/>
      <c r="K31546" s="2"/>
      <c r="L31546" s="2"/>
    </row>
    <row r="31547" spans="10:12">
      <c r="J31547" s="2"/>
      <c r="K31547" s="2"/>
      <c r="L31547" s="2"/>
    </row>
    <row r="31548" spans="10:12">
      <c r="J31548" s="2"/>
      <c r="K31548" s="2"/>
      <c r="L31548" s="2"/>
    </row>
    <row r="31549" spans="10:12">
      <c r="J31549" s="2"/>
      <c r="K31549" s="2"/>
      <c r="L31549" s="2"/>
    </row>
    <row r="31550" spans="10:12">
      <c r="J31550" s="2"/>
      <c r="K31550" s="2"/>
      <c r="L31550" s="2"/>
    </row>
    <row r="31551" spans="10:12">
      <c r="J31551" s="2"/>
      <c r="K31551" s="2"/>
      <c r="L31551" s="2"/>
    </row>
    <row r="31552" spans="10:12">
      <c r="J31552" s="2"/>
      <c r="K31552" s="2"/>
      <c r="L31552" s="2"/>
    </row>
    <row r="31553" spans="10:12">
      <c r="J31553" s="2"/>
      <c r="K31553" s="2"/>
      <c r="L31553" s="2"/>
    </row>
    <row r="31554" spans="10:12">
      <c r="J31554" s="2"/>
      <c r="K31554" s="2"/>
      <c r="L31554" s="2"/>
    </row>
    <row r="31555" spans="10:12">
      <c r="J31555" s="2"/>
      <c r="K31555" s="2"/>
      <c r="L31555" s="2"/>
    </row>
    <row r="31556" spans="10:12">
      <c r="J31556" s="2"/>
      <c r="K31556" s="2"/>
      <c r="L31556" s="2"/>
    </row>
    <row r="31557" spans="10:12">
      <c r="J31557" s="2"/>
      <c r="K31557" s="2"/>
      <c r="L31557" s="2"/>
    </row>
    <row r="31558" spans="10:12">
      <c r="J31558" s="2"/>
      <c r="K31558" s="2"/>
      <c r="L31558" s="2"/>
    </row>
    <row r="31559" spans="10:12">
      <c r="J31559" s="2"/>
      <c r="K31559" s="2"/>
      <c r="L31559" s="2"/>
    </row>
    <row r="31560" spans="10:12">
      <c r="J31560" s="2"/>
      <c r="K31560" s="2"/>
      <c r="L31560" s="2"/>
    </row>
    <row r="31561" spans="10:12">
      <c r="J31561" s="2"/>
      <c r="K31561" s="2"/>
      <c r="L31561" s="2"/>
    </row>
    <row r="31562" spans="10:12">
      <c r="J31562" s="2"/>
      <c r="K31562" s="2"/>
      <c r="L31562" s="2"/>
    </row>
    <row r="31563" spans="10:12">
      <c r="J31563" s="2"/>
      <c r="K31563" s="2"/>
      <c r="L31563" s="2"/>
    </row>
    <row r="31564" spans="10:12">
      <c r="J31564" s="2"/>
      <c r="K31564" s="2"/>
      <c r="L31564" s="2"/>
    </row>
    <row r="31565" spans="10:12">
      <c r="J31565" s="2"/>
      <c r="K31565" s="2"/>
      <c r="L31565" s="2"/>
    </row>
    <row r="31566" spans="10:12">
      <c r="J31566" s="2"/>
      <c r="K31566" s="2"/>
      <c r="L31566" s="2"/>
    </row>
    <row r="31567" spans="10:12">
      <c r="J31567" s="2"/>
      <c r="K31567" s="2"/>
      <c r="L31567" s="2"/>
    </row>
    <row r="31568" spans="10:12">
      <c r="J31568" s="2"/>
      <c r="K31568" s="2"/>
      <c r="L31568" s="2"/>
    </row>
    <row r="31569" spans="10:12">
      <c r="J31569" s="2"/>
      <c r="K31569" s="2"/>
      <c r="L31569" s="2"/>
    </row>
    <row r="31570" spans="10:12">
      <c r="J31570" s="2"/>
      <c r="K31570" s="2"/>
      <c r="L31570" s="2"/>
    </row>
    <row r="31571" spans="10:12">
      <c r="J31571" s="2"/>
      <c r="K31571" s="2"/>
      <c r="L31571" s="2"/>
    </row>
    <row r="31572" spans="10:12">
      <c r="J31572" s="2"/>
      <c r="K31572" s="2"/>
      <c r="L31572" s="2"/>
    </row>
    <row r="31573" spans="10:12">
      <c r="J31573" s="2"/>
      <c r="K31573" s="2"/>
      <c r="L31573" s="2"/>
    </row>
    <row r="31574" spans="10:12">
      <c r="J31574" s="2"/>
      <c r="K31574" s="2"/>
      <c r="L31574" s="2"/>
    </row>
    <row r="31575" spans="10:12">
      <c r="J31575" s="2"/>
      <c r="K31575" s="2"/>
      <c r="L31575" s="2"/>
    </row>
    <row r="31576" spans="10:12">
      <c r="J31576" s="2"/>
      <c r="K31576" s="2"/>
      <c r="L31576" s="2"/>
    </row>
    <row r="31577" spans="10:12">
      <c r="J31577" s="2"/>
      <c r="K31577" s="2"/>
      <c r="L31577" s="2"/>
    </row>
    <row r="31578" spans="10:12">
      <c r="J31578" s="2"/>
      <c r="K31578" s="2"/>
      <c r="L31578" s="2"/>
    </row>
    <row r="31579" spans="10:12">
      <c r="J31579" s="2"/>
      <c r="K31579" s="2"/>
      <c r="L31579" s="2"/>
    </row>
    <row r="31580" spans="10:12">
      <c r="J31580" s="2"/>
      <c r="K31580" s="2"/>
      <c r="L31580" s="2"/>
    </row>
    <row r="31581" spans="10:12">
      <c r="J31581" s="2"/>
      <c r="K31581" s="2"/>
      <c r="L31581" s="2"/>
    </row>
    <row r="31582" spans="10:12">
      <c r="J31582" s="2"/>
      <c r="K31582" s="2"/>
      <c r="L31582" s="2"/>
    </row>
    <row r="31583" spans="10:12">
      <c r="J31583" s="2"/>
      <c r="K31583" s="2"/>
      <c r="L31583" s="2"/>
    </row>
    <row r="31584" spans="10:12">
      <c r="J31584" s="2"/>
      <c r="K31584" s="2"/>
      <c r="L31584" s="2"/>
    </row>
    <row r="31585" spans="10:12">
      <c r="J31585" s="2"/>
      <c r="K31585" s="2"/>
      <c r="L31585" s="2"/>
    </row>
    <row r="31586" spans="10:12">
      <c r="J31586" s="2"/>
      <c r="K31586" s="2"/>
      <c r="L31586" s="2"/>
    </row>
    <row r="31587" spans="10:12">
      <c r="J31587" s="2"/>
      <c r="K31587" s="2"/>
      <c r="L31587" s="2"/>
    </row>
    <row r="31588" spans="10:12">
      <c r="J31588" s="2"/>
      <c r="K31588" s="2"/>
      <c r="L31588" s="2"/>
    </row>
    <row r="31589" spans="10:12">
      <c r="J31589" s="2"/>
      <c r="K31589" s="2"/>
      <c r="L31589" s="2"/>
    </row>
    <row r="31590" spans="10:12">
      <c r="J31590" s="2"/>
      <c r="K31590" s="2"/>
      <c r="L31590" s="2"/>
    </row>
    <row r="31591" spans="10:12">
      <c r="J31591" s="2"/>
      <c r="K31591" s="2"/>
      <c r="L31591" s="2"/>
    </row>
    <row r="31592" spans="10:12">
      <c r="J31592" s="2"/>
      <c r="K31592" s="2"/>
      <c r="L31592" s="2"/>
    </row>
    <row r="31593" spans="10:12">
      <c r="J31593" s="2"/>
      <c r="K31593" s="2"/>
      <c r="L31593" s="2"/>
    </row>
    <row r="31594" spans="10:12">
      <c r="J31594" s="2"/>
      <c r="K31594" s="2"/>
      <c r="L31594" s="2"/>
    </row>
    <row r="31595" spans="10:12">
      <c r="J31595" s="2"/>
      <c r="K31595" s="2"/>
      <c r="L31595" s="2"/>
    </row>
    <row r="31596" spans="10:12">
      <c r="J31596" s="2"/>
      <c r="K31596" s="2"/>
      <c r="L31596" s="2"/>
    </row>
    <row r="31597" spans="10:12">
      <c r="J31597" s="2"/>
      <c r="K31597" s="2"/>
      <c r="L31597" s="2"/>
    </row>
    <row r="31598" spans="10:12">
      <c r="J31598" s="2"/>
      <c r="K31598" s="2"/>
      <c r="L31598" s="2"/>
    </row>
    <row r="31599" spans="10:12">
      <c r="J31599" s="2"/>
      <c r="K31599" s="2"/>
      <c r="L31599" s="2"/>
    </row>
    <row r="31600" spans="10:12">
      <c r="J31600" s="2"/>
      <c r="K31600" s="2"/>
      <c r="L31600" s="2"/>
    </row>
    <row r="31601" spans="10:12">
      <c r="J31601" s="2"/>
      <c r="K31601" s="2"/>
      <c r="L31601" s="2"/>
    </row>
    <row r="31602" spans="10:12">
      <c r="J31602" s="2"/>
      <c r="K31602" s="2"/>
      <c r="L31602" s="2"/>
    </row>
    <row r="31603" spans="10:12">
      <c r="J31603" s="2"/>
      <c r="K31603" s="2"/>
      <c r="L31603" s="2"/>
    </row>
    <row r="31604" spans="10:12">
      <c r="J31604" s="2"/>
      <c r="K31604" s="2"/>
      <c r="L31604" s="2"/>
    </row>
    <row r="31605" spans="10:12">
      <c r="J31605" s="2"/>
      <c r="K31605" s="2"/>
      <c r="L31605" s="2"/>
    </row>
    <row r="31606" spans="10:12">
      <c r="J31606" s="2"/>
      <c r="K31606" s="2"/>
      <c r="L31606" s="2"/>
    </row>
    <row r="31607" spans="10:12">
      <c r="J31607" s="2"/>
      <c r="K31607" s="2"/>
      <c r="L31607" s="2"/>
    </row>
    <row r="31608" spans="10:12">
      <c r="J31608" s="2"/>
      <c r="K31608" s="2"/>
      <c r="L31608" s="2"/>
    </row>
    <row r="31609" spans="10:12">
      <c r="J31609" s="2"/>
      <c r="K31609" s="2"/>
      <c r="L31609" s="2"/>
    </row>
    <row r="31610" spans="10:12">
      <c r="J31610" s="2"/>
      <c r="K31610" s="2"/>
      <c r="L31610" s="2"/>
    </row>
    <row r="31611" spans="10:12">
      <c r="J31611" s="2"/>
      <c r="K31611" s="2"/>
      <c r="L31611" s="2"/>
    </row>
    <row r="31612" spans="10:12">
      <c r="J31612" s="2"/>
      <c r="K31612" s="2"/>
      <c r="L31612" s="2"/>
    </row>
    <row r="31613" spans="10:12">
      <c r="J31613" s="2"/>
      <c r="K31613" s="2"/>
      <c r="L31613" s="2"/>
    </row>
    <row r="31614" spans="10:12">
      <c r="J31614" s="2"/>
      <c r="K31614" s="2"/>
      <c r="L31614" s="2"/>
    </row>
    <row r="31615" spans="10:12">
      <c r="J31615" s="2"/>
      <c r="K31615" s="2"/>
      <c r="L31615" s="2"/>
    </row>
    <row r="31616" spans="10:12">
      <c r="J31616" s="2"/>
      <c r="K31616" s="2"/>
      <c r="L31616" s="2"/>
    </row>
    <row r="31617" spans="10:12">
      <c r="J31617" s="2"/>
      <c r="K31617" s="2"/>
      <c r="L31617" s="2"/>
    </row>
    <row r="31618" spans="10:12">
      <c r="J31618" s="2"/>
      <c r="K31618" s="2"/>
      <c r="L31618" s="2"/>
    </row>
    <row r="31619" spans="10:12">
      <c r="J31619" s="2"/>
      <c r="K31619" s="2"/>
      <c r="L31619" s="2"/>
    </row>
    <row r="31620" spans="10:12">
      <c r="J31620" s="2"/>
      <c r="K31620" s="2"/>
      <c r="L31620" s="2"/>
    </row>
    <row r="31621" spans="10:12">
      <c r="J31621" s="2"/>
      <c r="K31621" s="2"/>
      <c r="L31621" s="2"/>
    </row>
    <row r="31622" spans="10:12">
      <c r="J31622" s="2"/>
      <c r="K31622" s="2"/>
      <c r="L31622" s="2"/>
    </row>
    <row r="31623" spans="10:12">
      <c r="J31623" s="2"/>
      <c r="K31623" s="2"/>
      <c r="L31623" s="2"/>
    </row>
    <row r="31624" spans="10:12">
      <c r="J31624" s="2"/>
      <c r="K31624" s="2"/>
      <c r="L31624" s="2"/>
    </row>
    <row r="31625" spans="10:12">
      <c r="J31625" s="2"/>
      <c r="K31625" s="2"/>
      <c r="L31625" s="2"/>
    </row>
    <row r="31626" spans="10:12">
      <c r="J31626" s="2"/>
      <c r="K31626" s="2"/>
      <c r="L31626" s="2"/>
    </row>
    <row r="31627" spans="10:12">
      <c r="J31627" s="2"/>
      <c r="K31627" s="2"/>
      <c r="L31627" s="2"/>
    </row>
    <row r="31628" spans="10:12">
      <c r="J31628" s="2"/>
      <c r="K31628" s="2"/>
      <c r="L31628" s="2"/>
    </row>
    <row r="31629" spans="10:12">
      <c r="J31629" s="2"/>
      <c r="K31629" s="2"/>
      <c r="L31629" s="2"/>
    </row>
    <row r="31630" spans="10:12">
      <c r="J31630" s="2"/>
      <c r="K31630" s="2"/>
      <c r="L31630" s="2"/>
    </row>
    <row r="31631" spans="10:12">
      <c r="J31631" s="2"/>
      <c r="K31631" s="2"/>
      <c r="L31631" s="2"/>
    </row>
    <row r="31632" spans="10:12">
      <c r="J31632" s="2"/>
      <c r="K31632" s="2"/>
      <c r="L31632" s="2"/>
    </row>
    <row r="31633" spans="10:12">
      <c r="J31633" s="2"/>
      <c r="K31633" s="2"/>
      <c r="L31633" s="2"/>
    </row>
    <row r="31634" spans="10:12">
      <c r="J31634" s="2"/>
      <c r="K31634" s="2"/>
      <c r="L31634" s="2"/>
    </row>
    <row r="31635" spans="10:12">
      <c r="J31635" s="2"/>
      <c r="K31635" s="2"/>
      <c r="L31635" s="2"/>
    </row>
    <row r="31636" spans="10:12">
      <c r="J31636" s="2"/>
      <c r="K31636" s="2"/>
      <c r="L31636" s="2"/>
    </row>
    <row r="31637" spans="10:12">
      <c r="J31637" s="2"/>
      <c r="K31637" s="2"/>
      <c r="L31637" s="2"/>
    </row>
    <row r="31638" spans="10:12">
      <c r="J31638" s="2"/>
      <c r="K31638" s="2"/>
      <c r="L31638" s="2"/>
    </row>
    <row r="31639" spans="10:12">
      <c r="J31639" s="2"/>
      <c r="K31639" s="2"/>
      <c r="L31639" s="2"/>
    </row>
    <row r="31640" spans="10:12">
      <c r="J31640" s="2"/>
      <c r="K31640" s="2"/>
      <c r="L31640" s="2"/>
    </row>
    <row r="31641" spans="10:12">
      <c r="J31641" s="2"/>
      <c r="K31641" s="2"/>
      <c r="L31641" s="2"/>
    </row>
    <row r="31642" spans="10:12">
      <c r="J31642" s="2"/>
      <c r="K31642" s="2"/>
      <c r="L31642" s="2"/>
    </row>
    <row r="31643" spans="10:12">
      <c r="J31643" s="2"/>
      <c r="K31643" s="2"/>
      <c r="L31643" s="2"/>
    </row>
    <row r="31644" spans="10:12">
      <c r="J31644" s="2"/>
      <c r="K31644" s="2"/>
      <c r="L31644" s="2"/>
    </row>
    <row r="31645" spans="10:12">
      <c r="J31645" s="2"/>
      <c r="K31645" s="2"/>
      <c r="L31645" s="2"/>
    </row>
    <row r="31646" spans="10:12">
      <c r="J31646" s="2"/>
      <c r="K31646" s="2"/>
      <c r="L31646" s="2"/>
    </row>
    <row r="31647" spans="10:12">
      <c r="J31647" s="2"/>
      <c r="K31647" s="2"/>
      <c r="L31647" s="2"/>
    </row>
    <row r="31648" spans="10:12">
      <c r="J31648" s="2"/>
      <c r="K31648" s="2"/>
      <c r="L31648" s="2"/>
    </row>
    <row r="31649" spans="10:12">
      <c r="J31649" s="2"/>
      <c r="K31649" s="2"/>
      <c r="L31649" s="2"/>
    </row>
    <row r="31650" spans="10:12">
      <c r="J31650" s="2"/>
      <c r="K31650" s="2"/>
      <c r="L31650" s="2"/>
    </row>
    <row r="31651" spans="10:12">
      <c r="J31651" s="2"/>
      <c r="K31651" s="2"/>
      <c r="L31651" s="2"/>
    </row>
    <row r="31652" spans="10:12">
      <c r="J31652" s="2"/>
      <c r="K31652" s="2"/>
      <c r="L31652" s="2"/>
    </row>
    <row r="31653" spans="10:12">
      <c r="J31653" s="2"/>
      <c r="K31653" s="2"/>
      <c r="L31653" s="2"/>
    </row>
    <row r="31654" spans="10:12">
      <c r="J31654" s="2"/>
      <c r="K31654" s="2"/>
      <c r="L31654" s="2"/>
    </row>
    <row r="31655" spans="10:12">
      <c r="J31655" s="2"/>
      <c r="K31655" s="2"/>
      <c r="L31655" s="2"/>
    </row>
    <row r="31656" spans="10:12">
      <c r="J31656" s="2"/>
      <c r="K31656" s="2"/>
      <c r="L31656" s="2"/>
    </row>
    <row r="31657" spans="10:12">
      <c r="J31657" s="2"/>
      <c r="K31657" s="2"/>
      <c r="L31657" s="2"/>
    </row>
    <row r="31658" spans="10:12">
      <c r="J31658" s="2"/>
      <c r="K31658" s="2"/>
      <c r="L31658" s="2"/>
    </row>
    <row r="31659" spans="10:12">
      <c r="J31659" s="2"/>
      <c r="K31659" s="2"/>
      <c r="L31659" s="2"/>
    </row>
    <row r="31660" spans="10:12">
      <c r="J31660" s="2"/>
      <c r="K31660" s="2"/>
      <c r="L31660" s="2"/>
    </row>
    <row r="31661" spans="10:12">
      <c r="J31661" s="2"/>
      <c r="K31661" s="2"/>
      <c r="L31661" s="2"/>
    </row>
    <row r="31662" spans="10:12">
      <c r="J31662" s="2"/>
      <c r="K31662" s="2"/>
      <c r="L31662" s="2"/>
    </row>
    <row r="31663" spans="10:12">
      <c r="J31663" s="2"/>
      <c r="K31663" s="2"/>
      <c r="L31663" s="2"/>
    </row>
    <row r="31664" spans="10:12">
      <c r="J31664" s="2"/>
      <c r="K31664" s="2"/>
      <c r="L31664" s="2"/>
    </row>
    <row r="31665" spans="10:12">
      <c r="J31665" s="2"/>
      <c r="K31665" s="2"/>
      <c r="L31665" s="2"/>
    </row>
    <row r="31666" spans="10:12">
      <c r="J31666" s="2"/>
      <c r="K31666" s="2"/>
      <c r="L31666" s="2"/>
    </row>
    <row r="31667" spans="10:12">
      <c r="J31667" s="2"/>
      <c r="K31667" s="2"/>
      <c r="L31667" s="2"/>
    </row>
    <row r="31668" spans="10:12">
      <c r="J31668" s="2"/>
      <c r="K31668" s="2"/>
      <c r="L31668" s="2"/>
    </row>
    <row r="31669" spans="10:12">
      <c r="J31669" s="2"/>
      <c r="K31669" s="2"/>
      <c r="L31669" s="2"/>
    </row>
    <row r="31670" spans="10:12">
      <c r="J31670" s="2"/>
      <c r="K31670" s="2"/>
      <c r="L31670" s="2"/>
    </row>
    <row r="31671" spans="10:12">
      <c r="J31671" s="2"/>
      <c r="K31671" s="2"/>
      <c r="L31671" s="2"/>
    </row>
    <row r="31672" spans="10:12">
      <c r="J31672" s="2"/>
      <c r="K31672" s="2"/>
      <c r="L31672" s="2"/>
    </row>
    <row r="31673" spans="10:12">
      <c r="J31673" s="2"/>
      <c r="K31673" s="2"/>
      <c r="L31673" s="2"/>
    </row>
    <row r="31674" spans="10:12">
      <c r="J31674" s="2"/>
      <c r="K31674" s="2"/>
      <c r="L31674" s="2"/>
    </row>
    <row r="31675" spans="10:12">
      <c r="J31675" s="2"/>
      <c r="K31675" s="2"/>
      <c r="L31675" s="2"/>
    </row>
    <row r="31676" spans="10:12">
      <c r="J31676" s="2"/>
      <c r="K31676" s="2"/>
      <c r="L31676" s="2"/>
    </row>
    <row r="31677" spans="10:12">
      <c r="J31677" s="2"/>
      <c r="K31677" s="2"/>
      <c r="L31677" s="2"/>
    </row>
    <row r="31678" spans="10:12">
      <c r="J31678" s="2"/>
      <c r="K31678" s="2"/>
      <c r="L31678" s="2"/>
    </row>
    <row r="31679" spans="10:12">
      <c r="J31679" s="2"/>
      <c r="K31679" s="2"/>
      <c r="L31679" s="2"/>
    </row>
    <row r="31680" spans="10:12">
      <c r="J31680" s="2"/>
      <c r="K31680" s="2"/>
      <c r="L31680" s="2"/>
    </row>
    <row r="31681" spans="10:12">
      <c r="J31681" s="2"/>
      <c r="K31681" s="2"/>
      <c r="L31681" s="2"/>
    </row>
    <row r="31682" spans="10:12">
      <c r="J31682" s="2"/>
      <c r="K31682" s="2"/>
      <c r="L31682" s="2"/>
    </row>
    <row r="31683" spans="10:12">
      <c r="J31683" s="2"/>
      <c r="K31683" s="2"/>
      <c r="L31683" s="2"/>
    </row>
    <row r="31684" spans="10:12">
      <c r="J31684" s="2"/>
      <c r="K31684" s="2"/>
      <c r="L31684" s="2"/>
    </row>
    <row r="31685" spans="10:12">
      <c r="J31685" s="2"/>
      <c r="K31685" s="2"/>
      <c r="L31685" s="2"/>
    </row>
    <row r="31686" spans="10:12">
      <c r="J31686" s="2"/>
      <c r="K31686" s="2"/>
      <c r="L31686" s="2"/>
    </row>
    <row r="31687" spans="10:12">
      <c r="J31687" s="2"/>
      <c r="K31687" s="2"/>
      <c r="L31687" s="2"/>
    </row>
    <row r="31688" spans="10:12">
      <c r="J31688" s="2"/>
      <c r="K31688" s="2"/>
      <c r="L31688" s="2"/>
    </row>
    <row r="31689" spans="10:12">
      <c r="J31689" s="2"/>
      <c r="K31689" s="2"/>
      <c r="L31689" s="2"/>
    </row>
    <row r="31690" spans="10:12">
      <c r="J31690" s="2"/>
      <c r="K31690" s="2"/>
      <c r="L31690" s="2"/>
    </row>
    <row r="31691" spans="10:12">
      <c r="J31691" s="2"/>
      <c r="K31691" s="2"/>
      <c r="L31691" s="2"/>
    </row>
    <row r="31692" spans="10:12">
      <c r="J31692" s="2"/>
      <c r="K31692" s="2"/>
      <c r="L31692" s="2"/>
    </row>
    <row r="31693" spans="10:12">
      <c r="J31693" s="2"/>
      <c r="K31693" s="2"/>
      <c r="L31693" s="2"/>
    </row>
    <row r="31694" spans="10:12">
      <c r="J31694" s="2"/>
      <c r="K31694" s="2"/>
      <c r="L31694" s="2"/>
    </row>
    <row r="31695" spans="10:12">
      <c r="J31695" s="2"/>
      <c r="K31695" s="2"/>
      <c r="L31695" s="2"/>
    </row>
    <row r="31696" spans="10:12">
      <c r="J31696" s="2"/>
      <c r="K31696" s="2"/>
      <c r="L31696" s="2"/>
    </row>
    <row r="31697" spans="10:12">
      <c r="J31697" s="2"/>
      <c r="K31697" s="2"/>
      <c r="L31697" s="2"/>
    </row>
    <row r="31698" spans="10:12">
      <c r="J31698" s="2"/>
      <c r="K31698" s="2"/>
      <c r="L31698" s="2"/>
    </row>
    <row r="31699" spans="10:12">
      <c r="J31699" s="2"/>
      <c r="K31699" s="2"/>
      <c r="L31699" s="2"/>
    </row>
    <row r="31700" spans="10:12">
      <c r="J31700" s="2"/>
      <c r="K31700" s="2"/>
      <c r="L31700" s="2"/>
    </row>
    <row r="31701" spans="10:12">
      <c r="J31701" s="2"/>
      <c r="K31701" s="2"/>
      <c r="L31701" s="2"/>
    </row>
    <row r="31702" spans="10:12">
      <c r="J31702" s="2"/>
      <c r="K31702" s="2"/>
      <c r="L31702" s="2"/>
    </row>
    <row r="31703" spans="10:12">
      <c r="J31703" s="2"/>
      <c r="K31703" s="2"/>
      <c r="L31703" s="2"/>
    </row>
    <row r="31704" spans="10:12">
      <c r="J31704" s="2"/>
      <c r="K31704" s="2"/>
      <c r="L31704" s="2"/>
    </row>
    <row r="31705" spans="10:12">
      <c r="J31705" s="2"/>
      <c r="K31705" s="2"/>
      <c r="L31705" s="2"/>
    </row>
    <row r="31706" spans="10:12">
      <c r="J31706" s="2"/>
      <c r="K31706" s="2"/>
      <c r="L31706" s="2"/>
    </row>
    <row r="31707" spans="10:12">
      <c r="J31707" s="2"/>
      <c r="K31707" s="2"/>
      <c r="L31707" s="2"/>
    </row>
    <row r="31708" spans="10:12">
      <c r="J31708" s="2"/>
      <c r="K31708" s="2"/>
      <c r="L31708" s="2"/>
    </row>
    <row r="31709" spans="10:12">
      <c r="J31709" s="2"/>
      <c r="K31709" s="2"/>
      <c r="L31709" s="2"/>
    </row>
    <row r="31710" spans="10:12">
      <c r="J31710" s="2"/>
      <c r="K31710" s="2"/>
      <c r="L31710" s="2"/>
    </row>
    <row r="31711" spans="10:12">
      <c r="J31711" s="2"/>
      <c r="K31711" s="2"/>
      <c r="L31711" s="2"/>
    </row>
    <row r="31712" spans="10:12">
      <c r="J31712" s="2"/>
      <c r="K31712" s="2"/>
      <c r="L31712" s="2"/>
    </row>
    <row r="31713" spans="10:12">
      <c r="J31713" s="2"/>
      <c r="K31713" s="2"/>
      <c r="L31713" s="2"/>
    </row>
    <row r="31714" spans="10:12">
      <c r="J31714" s="2"/>
      <c r="K31714" s="2"/>
      <c r="L31714" s="2"/>
    </row>
    <row r="31715" spans="10:12">
      <c r="J31715" s="2"/>
      <c r="K31715" s="2"/>
      <c r="L31715" s="2"/>
    </row>
    <row r="31716" spans="10:12">
      <c r="J31716" s="2"/>
      <c r="K31716" s="2"/>
      <c r="L31716" s="2"/>
    </row>
    <row r="31717" spans="10:12">
      <c r="J31717" s="2"/>
      <c r="K31717" s="2"/>
      <c r="L31717" s="2"/>
    </row>
    <row r="31718" spans="10:12">
      <c r="J31718" s="2"/>
      <c r="K31718" s="2"/>
      <c r="L31718" s="2"/>
    </row>
    <row r="31719" spans="10:12">
      <c r="J31719" s="2"/>
      <c r="K31719" s="2"/>
      <c r="L31719" s="2"/>
    </row>
    <row r="31720" spans="10:12">
      <c r="J31720" s="2"/>
      <c r="K31720" s="2"/>
      <c r="L31720" s="2"/>
    </row>
    <row r="31721" spans="10:12">
      <c r="J31721" s="2"/>
      <c r="K31721" s="2"/>
      <c r="L31721" s="2"/>
    </row>
    <row r="31722" spans="10:12">
      <c r="J31722" s="2"/>
      <c r="K31722" s="2"/>
      <c r="L31722" s="2"/>
    </row>
    <row r="31723" spans="10:12">
      <c r="J31723" s="2"/>
      <c r="K31723" s="2"/>
      <c r="L31723" s="2"/>
    </row>
    <row r="31724" spans="10:12">
      <c r="J31724" s="2"/>
      <c r="K31724" s="2"/>
      <c r="L31724" s="2"/>
    </row>
    <row r="31725" spans="10:12">
      <c r="J31725" s="2"/>
      <c r="K31725" s="2"/>
      <c r="L31725" s="2"/>
    </row>
    <row r="31726" spans="10:12">
      <c r="J31726" s="2"/>
      <c r="K31726" s="2"/>
      <c r="L31726" s="2"/>
    </row>
    <row r="31727" spans="10:12">
      <c r="J31727" s="2"/>
      <c r="K31727" s="2"/>
      <c r="L31727" s="2"/>
    </row>
    <row r="31728" spans="10:12">
      <c r="J31728" s="2"/>
      <c r="K31728" s="2"/>
      <c r="L31728" s="2"/>
    </row>
    <row r="31729" spans="10:12">
      <c r="J31729" s="2"/>
      <c r="K31729" s="2"/>
      <c r="L31729" s="2"/>
    </row>
    <row r="31730" spans="10:12">
      <c r="J31730" s="2"/>
      <c r="K31730" s="2"/>
      <c r="L31730" s="2"/>
    </row>
    <row r="31731" spans="10:12">
      <c r="J31731" s="2"/>
      <c r="K31731" s="2"/>
      <c r="L31731" s="2"/>
    </row>
    <row r="31732" spans="10:12">
      <c r="J31732" s="2"/>
      <c r="K31732" s="2"/>
      <c r="L31732" s="2"/>
    </row>
    <row r="31733" spans="10:12">
      <c r="J31733" s="2"/>
      <c r="K31733" s="2"/>
      <c r="L31733" s="2"/>
    </row>
    <row r="31734" spans="10:12">
      <c r="J31734" s="2"/>
      <c r="K31734" s="2"/>
      <c r="L31734" s="2"/>
    </row>
    <row r="31735" spans="10:12">
      <c r="J31735" s="2"/>
      <c r="K31735" s="2"/>
      <c r="L31735" s="2"/>
    </row>
    <row r="31736" spans="10:12">
      <c r="J31736" s="2"/>
      <c r="K31736" s="2"/>
      <c r="L31736" s="2"/>
    </row>
    <row r="31737" spans="10:12">
      <c r="J31737" s="2"/>
      <c r="K31737" s="2"/>
      <c r="L31737" s="2"/>
    </row>
    <row r="31738" spans="10:12">
      <c r="J31738" s="2"/>
      <c r="K31738" s="2"/>
      <c r="L31738" s="2"/>
    </row>
    <row r="31739" spans="10:12">
      <c r="J31739" s="2"/>
      <c r="K31739" s="2"/>
      <c r="L31739" s="2"/>
    </row>
    <row r="31740" spans="10:12">
      <c r="J31740" s="2"/>
      <c r="K31740" s="2"/>
      <c r="L31740" s="2"/>
    </row>
    <row r="31741" spans="10:12">
      <c r="J31741" s="2"/>
      <c r="K31741" s="2"/>
      <c r="L31741" s="2"/>
    </row>
    <row r="31742" spans="10:12">
      <c r="J31742" s="2"/>
      <c r="K31742" s="2"/>
      <c r="L31742" s="2"/>
    </row>
    <row r="31743" spans="10:12">
      <c r="J31743" s="2"/>
      <c r="K31743" s="2"/>
      <c r="L31743" s="2"/>
    </row>
    <row r="31744" spans="10:12">
      <c r="J31744" s="2"/>
      <c r="K31744" s="2"/>
      <c r="L31744" s="2"/>
    </row>
    <row r="31745" spans="10:12">
      <c r="J31745" s="2"/>
      <c r="K31745" s="2"/>
      <c r="L31745" s="2"/>
    </row>
    <row r="31746" spans="10:12">
      <c r="J31746" s="2"/>
      <c r="K31746" s="2"/>
      <c r="L31746" s="2"/>
    </row>
    <row r="31747" spans="10:12">
      <c r="J31747" s="2"/>
      <c r="K31747" s="2"/>
      <c r="L31747" s="2"/>
    </row>
    <row r="31748" spans="10:12">
      <c r="J31748" s="2"/>
      <c r="K31748" s="2"/>
      <c r="L31748" s="2"/>
    </row>
    <row r="31749" spans="10:12">
      <c r="J31749" s="2"/>
      <c r="K31749" s="2"/>
      <c r="L31749" s="2"/>
    </row>
    <row r="31750" spans="10:12">
      <c r="J31750" s="2"/>
      <c r="K31750" s="2"/>
      <c r="L31750" s="2"/>
    </row>
    <row r="31751" spans="10:12">
      <c r="J31751" s="2"/>
      <c r="K31751" s="2"/>
      <c r="L31751" s="2"/>
    </row>
    <row r="31752" spans="10:12">
      <c r="J31752" s="2"/>
      <c r="K31752" s="2"/>
      <c r="L31752" s="2"/>
    </row>
    <row r="31753" spans="10:12">
      <c r="J31753" s="2"/>
      <c r="K31753" s="2"/>
      <c r="L31753" s="2"/>
    </row>
    <row r="31754" spans="10:12">
      <c r="J31754" s="2"/>
      <c r="K31754" s="2"/>
      <c r="L31754" s="2"/>
    </row>
    <row r="31755" spans="10:12">
      <c r="J31755" s="2"/>
      <c r="K31755" s="2"/>
      <c r="L31755" s="2"/>
    </row>
    <row r="31756" spans="10:12">
      <c r="J31756" s="2"/>
      <c r="K31756" s="2"/>
      <c r="L31756" s="2"/>
    </row>
    <row r="31757" spans="10:12">
      <c r="J31757" s="2"/>
      <c r="K31757" s="2"/>
      <c r="L31757" s="2"/>
    </row>
    <row r="31758" spans="10:12">
      <c r="J31758" s="2"/>
      <c r="K31758" s="2"/>
      <c r="L31758" s="2"/>
    </row>
    <row r="31759" spans="10:12">
      <c r="J31759" s="2"/>
      <c r="K31759" s="2"/>
      <c r="L31759" s="2"/>
    </row>
    <row r="31760" spans="10:12">
      <c r="J31760" s="2"/>
      <c r="K31760" s="2"/>
      <c r="L31760" s="2"/>
    </row>
    <row r="31761" spans="10:12">
      <c r="J31761" s="2"/>
      <c r="K31761" s="2"/>
      <c r="L31761" s="2"/>
    </row>
    <row r="31762" spans="10:12">
      <c r="J31762" s="2"/>
      <c r="K31762" s="2"/>
      <c r="L31762" s="2"/>
    </row>
    <row r="31763" spans="10:12">
      <c r="J31763" s="2"/>
      <c r="K31763" s="2"/>
      <c r="L31763" s="2"/>
    </row>
    <row r="31764" spans="10:12">
      <c r="J31764" s="2"/>
      <c r="K31764" s="2"/>
      <c r="L31764" s="2"/>
    </row>
    <row r="31765" spans="10:12">
      <c r="J31765" s="2"/>
      <c r="K31765" s="2"/>
      <c r="L31765" s="2"/>
    </row>
    <row r="31766" spans="10:12">
      <c r="J31766" s="2"/>
      <c r="K31766" s="2"/>
      <c r="L31766" s="2"/>
    </row>
    <row r="31767" spans="10:12">
      <c r="J31767" s="2"/>
      <c r="K31767" s="2"/>
      <c r="L31767" s="2"/>
    </row>
    <row r="31768" spans="10:12">
      <c r="J31768" s="2"/>
      <c r="K31768" s="2"/>
      <c r="L31768" s="2"/>
    </row>
    <row r="31769" spans="10:12">
      <c r="J31769" s="2"/>
      <c r="K31769" s="2"/>
      <c r="L31769" s="2"/>
    </row>
    <row r="31770" spans="10:12">
      <c r="J31770" s="2"/>
      <c r="K31770" s="2"/>
      <c r="L31770" s="2"/>
    </row>
    <row r="31771" spans="10:12">
      <c r="J31771" s="2"/>
      <c r="K31771" s="2"/>
      <c r="L31771" s="2"/>
    </row>
    <row r="31772" spans="10:12">
      <c r="J31772" s="2"/>
      <c r="K31772" s="2"/>
      <c r="L31772" s="2"/>
    </row>
    <row r="31773" spans="10:12">
      <c r="J31773" s="2"/>
      <c r="K31773" s="2"/>
      <c r="L31773" s="2"/>
    </row>
    <row r="31774" spans="10:12">
      <c r="J31774" s="2"/>
      <c r="K31774" s="2"/>
      <c r="L31774" s="2"/>
    </row>
    <row r="31775" spans="10:12">
      <c r="J31775" s="2"/>
      <c r="K31775" s="2"/>
      <c r="L31775" s="2"/>
    </row>
    <row r="31776" spans="10:12">
      <c r="J31776" s="2"/>
      <c r="K31776" s="2"/>
      <c r="L31776" s="2"/>
    </row>
    <row r="31777" spans="10:12">
      <c r="J31777" s="2"/>
      <c r="K31777" s="2"/>
      <c r="L31777" s="2"/>
    </row>
    <row r="31778" spans="10:12">
      <c r="J31778" s="2"/>
      <c r="K31778" s="2"/>
      <c r="L31778" s="2"/>
    </row>
    <row r="31779" spans="10:12">
      <c r="J31779" s="2"/>
      <c r="K31779" s="2"/>
      <c r="L31779" s="2"/>
    </row>
    <row r="31780" spans="10:12">
      <c r="J31780" s="2"/>
      <c r="K31780" s="2"/>
      <c r="L31780" s="2"/>
    </row>
    <row r="31781" spans="10:12">
      <c r="J31781" s="2"/>
      <c r="K31781" s="2"/>
      <c r="L31781" s="2"/>
    </row>
    <row r="31782" spans="10:12">
      <c r="J31782" s="2"/>
      <c r="K31782" s="2"/>
      <c r="L31782" s="2"/>
    </row>
    <row r="31783" spans="10:12">
      <c r="J31783" s="2"/>
      <c r="K31783" s="2"/>
      <c r="L31783" s="2"/>
    </row>
    <row r="31784" spans="10:12">
      <c r="J31784" s="2"/>
      <c r="K31784" s="2"/>
      <c r="L31784" s="2"/>
    </row>
    <row r="31785" spans="10:12">
      <c r="J31785" s="2"/>
      <c r="K31785" s="2"/>
      <c r="L31785" s="2"/>
    </row>
    <row r="31786" spans="10:12">
      <c r="J31786" s="2"/>
      <c r="K31786" s="2"/>
      <c r="L31786" s="2"/>
    </row>
    <row r="31787" spans="10:12">
      <c r="J31787" s="2"/>
      <c r="K31787" s="2"/>
      <c r="L31787" s="2"/>
    </row>
    <row r="31788" spans="10:12">
      <c r="J31788" s="2"/>
      <c r="K31788" s="2"/>
      <c r="L31788" s="2"/>
    </row>
    <row r="31789" spans="10:12">
      <c r="J31789" s="2"/>
      <c r="K31789" s="2"/>
      <c r="L31789" s="2"/>
    </row>
    <row r="31790" spans="10:12">
      <c r="J31790" s="2"/>
      <c r="K31790" s="2"/>
      <c r="L31790" s="2"/>
    </row>
    <row r="31791" spans="10:12">
      <c r="J31791" s="2"/>
      <c r="K31791" s="2"/>
      <c r="L31791" s="2"/>
    </row>
    <row r="31792" spans="10:12">
      <c r="J31792" s="2"/>
      <c r="K31792" s="2"/>
      <c r="L31792" s="2"/>
    </row>
    <row r="31793" spans="10:12">
      <c r="J31793" s="2"/>
      <c r="K31793" s="2"/>
      <c r="L31793" s="2"/>
    </row>
    <row r="31794" spans="10:12">
      <c r="J31794" s="2"/>
      <c r="K31794" s="2"/>
      <c r="L31794" s="2"/>
    </row>
    <row r="31795" spans="10:12">
      <c r="J31795" s="2"/>
      <c r="K31795" s="2"/>
      <c r="L31795" s="2"/>
    </row>
    <row r="31796" spans="10:12">
      <c r="J31796" s="2"/>
      <c r="K31796" s="2"/>
      <c r="L31796" s="2"/>
    </row>
    <row r="31797" spans="10:12">
      <c r="J31797" s="2"/>
      <c r="K31797" s="2"/>
      <c r="L31797" s="2"/>
    </row>
    <row r="31798" spans="10:12">
      <c r="J31798" s="2"/>
      <c r="K31798" s="2"/>
      <c r="L31798" s="2"/>
    </row>
    <row r="31799" spans="10:12">
      <c r="J31799" s="2"/>
      <c r="K31799" s="2"/>
      <c r="L31799" s="2"/>
    </row>
    <row r="31800" spans="10:12">
      <c r="J31800" s="2"/>
      <c r="K31800" s="2"/>
      <c r="L31800" s="2"/>
    </row>
    <row r="31801" spans="10:12">
      <c r="J31801" s="2"/>
      <c r="K31801" s="2"/>
      <c r="L31801" s="2"/>
    </row>
    <row r="31802" spans="10:12">
      <c r="J31802" s="2"/>
      <c r="K31802" s="2"/>
      <c r="L31802" s="2"/>
    </row>
    <row r="31803" spans="10:12">
      <c r="J31803" s="2"/>
      <c r="K31803" s="2"/>
      <c r="L31803" s="2"/>
    </row>
    <row r="31804" spans="10:12">
      <c r="J31804" s="2"/>
      <c r="K31804" s="2"/>
      <c r="L31804" s="2"/>
    </row>
    <row r="31805" spans="10:12">
      <c r="J31805" s="2"/>
      <c r="K31805" s="2"/>
      <c r="L31805" s="2"/>
    </row>
    <row r="31806" spans="10:12">
      <c r="J31806" s="2"/>
      <c r="K31806" s="2"/>
      <c r="L31806" s="2"/>
    </row>
    <row r="31807" spans="10:12">
      <c r="J31807" s="2"/>
      <c r="K31807" s="2"/>
      <c r="L31807" s="2"/>
    </row>
    <row r="31808" spans="10:12">
      <c r="J31808" s="2"/>
      <c r="K31808" s="2"/>
      <c r="L31808" s="2"/>
    </row>
    <row r="31809" spans="10:12">
      <c r="J31809" s="2"/>
      <c r="K31809" s="2"/>
      <c r="L31809" s="2"/>
    </row>
    <row r="31810" spans="10:12">
      <c r="J31810" s="2"/>
      <c r="K31810" s="2"/>
      <c r="L31810" s="2"/>
    </row>
    <row r="31811" spans="10:12">
      <c r="J31811" s="2"/>
      <c r="K31811" s="2"/>
      <c r="L31811" s="2"/>
    </row>
    <row r="31812" spans="10:12">
      <c r="J31812" s="2"/>
      <c r="K31812" s="2"/>
      <c r="L31812" s="2"/>
    </row>
    <row r="31813" spans="10:12">
      <c r="J31813" s="2"/>
      <c r="K31813" s="2"/>
      <c r="L31813" s="2"/>
    </row>
    <row r="31814" spans="10:12">
      <c r="J31814" s="2"/>
      <c r="K31814" s="2"/>
      <c r="L31814" s="2"/>
    </row>
    <row r="31815" spans="10:12">
      <c r="J31815" s="2"/>
      <c r="K31815" s="2"/>
      <c r="L31815" s="2"/>
    </row>
    <row r="31816" spans="10:12">
      <c r="J31816" s="2"/>
      <c r="K31816" s="2"/>
      <c r="L31816" s="2"/>
    </row>
    <row r="31817" spans="10:12">
      <c r="J31817" s="2"/>
      <c r="K31817" s="2"/>
      <c r="L31817" s="2"/>
    </row>
    <row r="31818" spans="10:12">
      <c r="J31818" s="2"/>
      <c r="K31818" s="2"/>
      <c r="L31818" s="2"/>
    </row>
    <row r="31819" spans="10:12">
      <c r="J31819" s="2"/>
      <c r="K31819" s="2"/>
      <c r="L31819" s="2"/>
    </row>
    <row r="31820" spans="10:12">
      <c r="J31820" s="2"/>
      <c r="K31820" s="2"/>
      <c r="L31820" s="2"/>
    </row>
    <row r="31821" spans="10:12">
      <c r="J31821" s="2"/>
      <c r="K31821" s="2"/>
      <c r="L31821" s="2"/>
    </row>
    <row r="31822" spans="10:12">
      <c r="J31822" s="2"/>
      <c r="K31822" s="2"/>
      <c r="L31822" s="2"/>
    </row>
    <row r="31823" spans="10:12">
      <c r="J31823" s="2"/>
      <c r="K31823" s="2"/>
      <c r="L31823" s="2"/>
    </row>
    <row r="31824" spans="10:12">
      <c r="J31824" s="2"/>
      <c r="K31824" s="2"/>
      <c r="L31824" s="2"/>
    </row>
    <row r="31825" spans="10:12">
      <c r="J31825" s="2"/>
      <c r="K31825" s="2"/>
      <c r="L31825" s="2"/>
    </row>
    <row r="31826" spans="10:12">
      <c r="J31826" s="2"/>
      <c r="K31826" s="2"/>
      <c r="L31826" s="2"/>
    </row>
    <row r="31827" spans="10:12">
      <c r="J31827" s="2"/>
      <c r="K31827" s="2"/>
      <c r="L31827" s="2"/>
    </row>
    <row r="31828" spans="10:12">
      <c r="J31828" s="2"/>
      <c r="K31828" s="2"/>
      <c r="L31828" s="2"/>
    </row>
    <row r="31829" spans="10:12">
      <c r="J31829" s="2"/>
      <c r="K31829" s="2"/>
      <c r="L31829" s="2"/>
    </row>
    <row r="31830" spans="10:12">
      <c r="J31830" s="2"/>
      <c r="K31830" s="2"/>
      <c r="L31830" s="2"/>
    </row>
    <row r="31831" spans="10:12">
      <c r="J31831" s="2"/>
      <c r="K31831" s="2"/>
      <c r="L31831" s="2"/>
    </row>
    <row r="31832" spans="10:12">
      <c r="J31832" s="2"/>
      <c r="K31832" s="2"/>
      <c r="L31832" s="2"/>
    </row>
    <row r="31833" spans="10:12">
      <c r="J31833" s="2"/>
      <c r="K31833" s="2"/>
      <c r="L31833" s="2"/>
    </row>
    <row r="31834" spans="10:12">
      <c r="J31834" s="2"/>
      <c r="K31834" s="2"/>
      <c r="L31834" s="2"/>
    </row>
    <row r="31835" spans="10:12">
      <c r="J31835" s="2"/>
      <c r="K31835" s="2"/>
      <c r="L31835" s="2"/>
    </row>
    <row r="31836" spans="10:12">
      <c r="J31836" s="2"/>
      <c r="K31836" s="2"/>
      <c r="L31836" s="2"/>
    </row>
    <row r="31837" spans="10:12">
      <c r="J31837" s="2"/>
      <c r="K31837" s="2"/>
      <c r="L31837" s="2"/>
    </row>
    <row r="31838" spans="10:12">
      <c r="J31838" s="2"/>
      <c r="K31838" s="2"/>
      <c r="L31838" s="2"/>
    </row>
    <row r="31839" spans="10:12">
      <c r="J31839" s="2"/>
      <c r="K31839" s="2"/>
      <c r="L31839" s="2"/>
    </row>
    <row r="31840" spans="10:12">
      <c r="J31840" s="2"/>
      <c r="K31840" s="2"/>
      <c r="L31840" s="2"/>
    </row>
    <row r="31841" spans="10:12">
      <c r="J31841" s="2"/>
      <c r="K31841" s="2"/>
      <c r="L31841" s="2"/>
    </row>
    <row r="31842" spans="10:12">
      <c r="J31842" s="2"/>
      <c r="K31842" s="2"/>
      <c r="L31842" s="2"/>
    </row>
    <row r="31843" spans="10:12">
      <c r="J31843" s="2"/>
      <c r="K31843" s="2"/>
      <c r="L31843" s="2"/>
    </row>
    <row r="31844" spans="10:12">
      <c r="J31844" s="2"/>
      <c r="K31844" s="2"/>
      <c r="L31844" s="2"/>
    </row>
    <row r="31845" spans="10:12">
      <c r="J31845" s="2"/>
      <c r="K31845" s="2"/>
      <c r="L31845" s="2"/>
    </row>
    <row r="31846" spans="10:12">
      <c r="J31846" s="2"/>
      <c r="K31846" s="2"/>
      <c r="L31846" s="2"/>
    </row>
    <row r="31847" spans="10:12">
      <c r="J31847" s="2"/>
      <c r="K31847" s="2"/>
      <c r="L31847" s="2"/>
    </row>
    <row r="31848" spans="10:12">
      <c r="J31848" s="2"/>
      <c r="K31848" s="2"/>
      <c r="L31848" s="2"/>
    </row>
    <row r="31849" spans="10:12">
      <c r="J31849" s="2"/>
      <c r="K31849" s="2"/>
      <c r="L31849" s="2"/>
    </row>
    <row r="31850" spans="10:12">
      <c r="J31850" s="2"/>
      <c r="K31850" s="2"/>
      <c r="L31850" s="2"/>
    </row>
    <row r="31851" spans="10:12">
      <c r="J31851" s="2"/>
      <c r="K31851" s="2"/>
      <c r="L31851" s="2"/>
    </row>
    <row r="31852" spans="10:12">
      <c r="J31852" s="2"/>
      <c r="K31852" s="2"/>
      <c r="L31852" s="2"/>
    </row>
    <row r="31853" spans="10:12">
      <c r="J31853" s="2"/>
      <c r="K31853" s="2"/>
      <c r="L31853" s="2"/>
    </row>
    <row r="31854" spans="10:12">
      <c r="J31854" s="2"/>
      <c r="K31854" s="2"/>
      <c r="L31854" s="2"/>
    </row>
    <row r="31855" spans="10:12">
      <c r="J31855" s="2"/>
      <c r="K31855" s="2"/>
      <c r="L31855" s="2"/>
    </row>
    <row r="31856" spans="10:12">
      <c r="J31856" s="2"/>
      <c r="K31856" s="2"/>
      <c r="L31856" s="2"/>
    </row>
    <row r="31857" spans="10:12">
      <c r="J31857" s="2"/>
      <c r="K31857" s="2"/>
      <c r="L31857" s="2"/>
    </row>
    <row r="31858" spans="10:12">
      <c r="J31858" s="2"/>
      <c r="K31858" s="2"/>
      <c r="L31858" s="2"/>
    </row>
    <row r="31859" spans="10:12">
      <c r="J31859" s="2"/>
      <c r="K31859" s="2"/>
      <c r="L31859" s="2"/>
    </row>
    <row r="31860" spans="10:12">
      <c r="J31860" s="2"/>
      <c r="K31860" s="2"/>
      <c r="L31860" s="2"/>
    </row>
    <row r="31861" spans="10:12">
      <c r="J31861" s="2"/>
      <c r="K31861" s="2"/>
      <c r="L31861" s="2"/>
    </row>
    <row r="31862" spans="10:12">
      <c r="J31862" s="2"/>
      <c r="K31862" s="2"/>
      <c r="L31862" s="2"/>
    </row>
    <row r="31863" spans="10:12">
      <c r="J31863" s="2"/>
      <c r="K31863" s="2"/>
      <c r="L31863" s="2"/>
    </row>
    <row r="31864" spans="10:12">
      <c r="J31864" s="2"/>
      <c r="K31864" s="2"/>
      <c r="L31864" s="2"/>
    </row>
    <row r="31865" spans="10:12">
      <c r="J31865" s="2"/>
      <c r="K31865" s="2"/>
      <c r="L31865" s="2"/>
    </row>
    <row r="31866" spans="10:12">
      <c r="J31866" s="2"/>
      <c r="K31866" s="2"/>
      <c r="L31866" s="2"/>
    </row>
    <row r="31867" spans="10:12">
      <c r="J31867" s="2"/>
      <c r="K31867" s="2"/>
      <c r="L31867" s="2"/>
    </row>
    <row r="31868" spans="10:12">
      <c r="J31868" s="2"/>
      <c r="K31868" s="2"/>
      <c r="L31868" s="2"/>
    </row>
    <row r="31869" spans="10:12">
      <c r="J31869" s="2"/>
      <c r="K31869" s="2"/>
      <c r="L31869" s="2"/>
    </row>
    <row r="31870" spans="10:12">
      <c r="J31870" s="2"/>
      <c r="K31870" s="2"/>
      <c r="L31870" s="2"/>
    </row>
    <row r="31871" spans="10:12">
      <c r="J31871" s="2"/>
      <c r="K31871" s="2"/>
      <c r="L31871" s="2"/>
    </row>
    <row r="31872" spans="10:12">
      <c r="J31872" s="2"/>
      <c r="K31872" s="2"/>
      <c r="L31872" s="2"/>
    </row>
    <row r="31873" spans="10:12">
      <c r="J31873" s="2"/>
      <c r="K31873" s="2"/>
      <c r="L31873" s="2"/>
    </row>
    <row r="31874" spans="10:12">
      <c r="J31874" s="2"/>
      <c r="K31874" s="2"/>
      <c r="L31874" s="2"/>
    </row>
    <row r="31875" spans="10:12">
      <c r="J31875" s="2"/>
      <c r="K31875" s="2"/>
      <c r="L31875" s="2"/>
    </row>
    <row r="31876" spans="10:12">
      <c r="J31876" s="2"/>
      <c r="K31876" s="2"/>
      <c r="L31876" s="2"/>
    </row>
    <row r="31877" spans="10:12">
      <c r="J31877" s="2"/>
      <c r="K31877" s="2"/>
      <c r="L31877" s="2"/>
    </row>
    <row r="31878" spans="10:12">
      <c r="J31878" s="2"/>
      <c r="K31878" s="2"/>
      <c r="L31878" s="2"/>
    </row>
    <row r="31879" spans="10:12">
      <c r="J31879" s="2"/>
      <c r="K31879" s="2"/>
      <c r="L31879" s="2"/>
    </row>
    <row r="31880" spans="10:12">
      <c r="J31880" s="2"/>
      <c r="K31880" s="2"/>
      <c r="L31880" s="2"/>
    </row>
    <row r="31881" spans="10:12">
      <c r="J31881" s="2"/>
      <c r="K31881" s="2"/>
      <c r="L31881" s="2"/>
    </row>
    <row r="31882" spans="10:12">
      <c r="J31882" s="2"/>
      <c r="K31882" s="2"/>
      <c r="L31882" s="2"/>
    </row>
    <row r="31883" spans="10:12">
      <c r="J31883" s="2"/>
      <c r="K31883" s="2"/>
      <c r="L31883" s="2"/>
    </row>
    <row r="31884" spans="10:12">
      <c r="J31884" s="2"/>
      <c r="K31884" s="2"/>
      <c r="L31884" s="2"/>
    </row>
    <row r="31885" spans="10:12">
      <c r="J31885" s="2"/>
      <c r="K31885" s="2"/>
      <c r="L31885" s="2"/>
    </row>
    <row r="31886" spans="10:12">
      <c r="J31886" s="2"/>
      <c r="K31886" s="2"/>
      <c r="L31886" s="2"/>
    </row>
    <row r="31887" spans="10:12">
      <c r="J31887" s="2"/>
      <c r="K31887" s="2"/>
      <c r="L31887" s="2"/>
    </row>
    <row r="31888" spans="10:12">
      <c r="J31888" s="2"/>
      <c r="K31888" s="2"/>
      <c r="L31888" s="2"/>
    </row>
    <row r="31889" spans="10:12">
      <c r="J31889" s="2"/>
      <c r="K31889" s="2"/>
      <c r="L31889" s="2"/>
    </row>
    <row r="31890" spans="10:12">
      <c r="J31890" s="2"/>
      <c r="K31890" s="2"/>
      <c r="L31890" s="2"/>
    </row>
    <row r="31891" spans="10:12">
      <c r="J31891" s="2"/>
      <c r="K31891" s="2"/>
      <c r="L31891" s="2"/>
    </row>
    <row r="31892" spans="10:12">
      <c r="J31892" s="2"/>
      <c r="K31892" s="2"/>
      <c r="L31892" s="2"/>
    </row>
    <row r="31893" spans="10:12">
      <c r="J31893" s="2"/>
      <c r="K31893" s="2"/>
      <c r="L31893" s="2"/>
    </row>
    <row r="31894" spans="10:12">
      <c r="J31894" s="2"/>
      <c r="K31894" s="2"/>
      <c r="L31894" s="2"/>
    </row>
    <row r="31895" spans="10:12">
      <c r="J31895" s="2"/>
      <c r="K31895" s="2"/>
      <c r="L31895" s="2"/>
    </row>
    <row r="31896" spans="10:12">
      <c r="J31896" s="2"/>
      <c r="K31896" s="2"/>
      <c r="L31896" s="2"/>
    </row>
    <row r="31897" spans="10:12">
      <c r="J31897" s="2"/>
      <c r="K31897" s="2"/>
      <c r="L31897" s="2"/>
    </row>
    <row r="31898" spans="10:12">
      <c r="J31898" s="2"/>
      <c r="K31898" s="2"/>
      <c r="L31898" s="2"/>
    </row>
    <row r="31899" spans="10:12">
      <c r="J31899" s="2"/>
      <c r="K31899" s="2"/>
      <c r="L31899" s="2"/>
    </row>
    <row r="31900" spans="10:12">
      <c r="J31900" s="2"/>
      <c r="K31900" s="2"/>
      <c r="L31900" s="2"/>
    </row>
    <row r="31901" spans="10:12">
      <c r="J31901" s="2"/>
      <c r="K31901" s="2"/>
      <c r="L31901" s="2"/>
    </row>
    <row r="31902" spans="10:12">
      <c r="J31902" s="2"/>
      <c r="K31902" s="2"/>
      <c r="L31902" s="2"/>
    </row>
    <row r="31903" spans="10:12">
      <c r="J31903" s="2"/>
      <c r="K31903" s="2"/>
      <c r="L31903" s="2"/>
    </row>
    <row r="31904" spans="10:12">
      <c r="J31904" s="2"/>
      <c r="K31904" s="2"/>
      <c r="L31904" s="2"/>
    </row>
    <row r="31905" spans="10:12">
      <c r="J31905" s="2"/>
      <c r="K31905" s="2"/>
      <c r="L31905" s="2"/>
    </row>
    <row r="31906" spans="10:12">
      <c r="J31906" s="2"/>
      <c r="K31906" s="2"/>
      <c r="L31906" s="2"/>
    </row>
    <row r="31907" spans="10:12">
      <c r="J31907" s="2"/>
      <c r="K31907" s="2"/>
      <c r="L31907" s="2"/>
    </row>
    <row r="31908" spans="10:12">
      <c r="J31908" s="2"/>
      <c r="K31908" s="2"/>
      <c r="L31908" s="2"/>
    </row>
    <row r="31909" spans="10:12">
      <c r="J31909" s="2"/>
      <c r="K31909" s="2"/>
      <c r="L31909" s="2"/>
    </row>
    <row r="31910" spans="10:12">
      <c r="J31910" s="2"/>
      <c r="K31910" s="2"/>
      <c r="L31910" s="2"/>
    </row>
    <row r="31911" spans="10:12">
      <c r="J31911" s="2"/>
      <c r="K31911" s="2"/>
      <c r="L31911" s="2"/>
    </row>
    <row r="31912" spans="10:12">
      <c r="J31912" s="2"/>
      <c r="K31912" s="2"/>
      <c r="L31912" s="2"/>
    </row>
    <row r="31913" spans="10:12">
      <c r="J31913" s="2"/>
      <c r="K31913" s="2"/>
      <c r="L31913" s="2"/>
    </row>
    <row r="31914" spans="10:12">
      <c r="J31914" s="2"/>
      <c r="K31914" s="2"/>
      <c r="L31914" s="2"/>
    </row>
    <row r="31915" spans="10:12">
      <c r="J31915" s="2"/>
      <c r="K31915" s="2"/>
      <c r="L31915" s="2"/>
    </row>
    <row r="31916" spans="10:12">
      <c r="J31916" s="2"/>
      <c r="K31916" s="2"/>
      <c r="L31916" s="2"/>
    </row>
    <row r="31917" spans="10:12">
      <c r="J31917" s="2"/>
      <c r="K31917" s="2"/>
      <c r="L31917" s="2"/>
    </row>
    <row r="31918" spans="10:12">
      <c r="J31918" s="2"/>
      <c r="K31918" s="2"/>
      <c r="L31918" s="2"/>
    </row>
    <row r="31919" spans="10:12">
      <c r="J31919" s="2"/>
      <c r="K31919" s="2"/>
      <c r="L31919" s="2"/>
    </row>
    <row r="31920" spans="10:12">
      <c r="J31920" s="2"/>
      <c r="K31920" s="2"/>
      <c r="L31920" s="2"/>
    </row>
    <row r="31921" spans="10:12">
      <c r="J31921" s="2"/>
      <c r="K31921" s="2"/>
      <c r="L31921" s="2"/>
    </row>
    <row r="31922" spans="10:12">
      <c r="J31922" s="2"/>
      <c r="K31922" s="2"/>
      <c r="L31922" s="2"/>
    </row>
    <row r="31923" spans="10:12">
      <c r="J31923" s="2"/>
      <c r="K31923" s="2"/>
      <c r="L31923" s="2"/>
    </row>
    <row r="31924" spans="10:12">
      <c r="J31924" s="2"/>
      <c r="K31924" s="2"/>
      <c r="L31924" s="2"/>
    </row>
    <row r="31925" spans="10:12">
      <c r="J31925" s="2"/>
      <c r="K31925" s="2"/>
      <c r="L31925" s="2"/>
    </row>
    <row r="31926" spans="10:12">
      <c r="J31926" s="2"/>
      <c r="K31926" s="2"/>
      <c r="L31926" s="2"/>
    </row>
    <row r="31927" spans="10:12">
      <c r="J31927" s="2"/>
      <c r="K31927" s="2"/>
      <c r="L31927" s="2"/>
    </row>
    <row r="31928" spans="10:12">
      <c r="J31928" s="2"/>
      <c r="K31928" s="2"/>
      <c r="L31928" s="2"/>
    </row>
    <row r="31929" spans="10:12">
      <c r="J31929" s="2"/>
      <c r="K31929" s="2"/>
      <c r="L31929" s="2"/>
    </row>
    <row r="31930" spans="10:12">
      <c r="J31930" s="2"/>
      <c r="K31930" s="2"/>
      <c r="L31930" s="2"/>
    </row>
    <row r="31931" spans="10:12">
      <c r="J31931" s="2"/>
      <c r="K31931" s="2"/>
      <c r="L31931" s="2"/>
    </row>
    <row r="31932" spans="10:12">
      <c r="J31932" s="2"/>
      <c r="K31932" s="2"/>
      <c r="L31932" s="2"/>
    </row>
    <row r="31933" spans="10:12">
      <c r="J31933" s="2"/>
      <c r="K31933" s="2"/>
      <c r="L31933" s="2"/>
    </row>
    <row r="31934" spans="10:12">
      <c r="J31934" s="2"/>
      <c r="K31934" s="2"/>
      <c r="L31934" s="2"/>
    </row>
    <row r="31935" spans="10:12">
      <c r="J31935" s="2"/>
      <c r="K31935" s="2"/>
      <c r="L31935" s="2"/>
    </row>
    <row r="31936" spans="10:12">
      <c r="J31936" s="2"/>
      <c r="K31936" s="2"/>
      <c r="L31936" s="2"/>
    </row>
    <row r="31937" spans="10:12">
      <c r="J31937" s="2"/>
      <c r="K31937" s="2"/>
      <c r="L31937" s="2"/>
    </row>
    <row r="31938" spans="10:12">
      <c r="J31938" s="2"/>
      <c r="K31938" s="2"/>
      <c r="L31938" s="2"/>
    </row>
    <row r="31939" spans="10:12">
      <c r="J31939" s="2"/>
      <c r="K31939" s="2"/>
      <c r="L31939" s="2"/>
    </row>
    <row r="31940" spans="10:12">
      <c r="J31940" s="2"/>
      <c r="K31940" s="2"/>
      <c r="L31940" s="2"/>
    </row>
    <row r="31941" spans="10:12">
      <c r="J31941" s="2"/>
      <c r="K31941" s="2"/>
      <c r="L31941" s="2"/>
    </row>
    <row r="31942" spans="10:12">
      <c r="J31942" s="2"/>
      <c r="K31942" s="2"/>
      <c r="L31942" s="2"/>
    </row>
    <row r="31943" spans="10:12">
      <c r="J31943" s="2"/>
      <c r="K31943" s="2"/>
      <c r="L31943" s="2"/>
    </row>
    <row r="31944" spans="10:12">
      <c r="J31944" s="2"/>
      <c r="K31944" s="2"/>
      <c r="L31944" s="2"/>
    </row>
    <row r="31945" spans="10:12">
      <c r="J31945" s="2"/>
      <c r="K31945" s="2"/>
      <c r="L31945" s="2"/>
    </row>
    <row r="31946" spans="10:12">
      <c r="J31946" s="2"/>
      <c r="K31946" s="2"/>
      <c r="L31946" s="2"/>
    </row>
    <row r="31947" spans="10:12">
      <c r="J31947" s="2"/>
      <c r="K31947" s="2"/>
      <c r="L31947" s="2"/>
    </row>
    <row r="31948" spans="10:12">
      <c r="J31948" s="2"/>
      <c r="K31948" s="2"/>
      <c r="L31948" s="2"/>
    </row>
    <row r="31949" spans="10:12">
      <c r="J31949" s="2"/>
      <c r="K31949" s="2"/>
      <c r="L31949" s="2"/>
    </row>
    <row r="31950" spans="10:12">
      <c r="J31950" s="2"/>
      <c r="K31950" s="2"/>
      <c r="L31950" s="2"/>
    </row>
    <row r="31951" spans="10:12">
      <c r="J31951" s="2"/>
      <c r="K31951" s="2"/>
      <c r="L31951" s="2"/>
    </row>
    <row r="31952" spans="10:12">
      <c r="J31952" s="2"/>
      <c r="K31952" s="2"/>
      <c r="L31952" s="2"/>
    </row>
    <row r="31953" spans="10:12">
      <c r="J31953" s="2"/>
      <c r="K31953" s="2"/>
      <c r="L31953" s="2"/>
    </row>
    <row r="31954" spans="10:12">
      <c r="J31954" s="2"/>
      <c r="K31954" s="2"/>
      <c r="L31954" s="2"/>
    </row>
    <row r="31955" spans="10:12">
      <c r="J31955" s="2"/>
      <c r="K31955" s="2"/>
      <c r="L31955" s="2"/>
    </row>
    <row r="31956" spans="10:12">
      <c r="J31956" s="2"/>
      <c r="K31956" s="2"/>
      <c r="L31956" s="2"/>
    </row>
    <row r="31957" spans="10:12">
      <c r="J31957" s="2"/>
      <c r="K31957" s="2"/>
      <c r="L31957" s="2"/>
    </row>
    <row r="31958" spans="10:12">
      <c r="J31958" s="2"/>
      <c r="K31958" s="2"/>
      <c r="L31958" s="2"/>
    </row>
    <row r="31959" spans="10:12">
      <c r="J31959" s="2"/>
      <c r="K31959" s="2"/>
      <c r="L31959" s="2"/>
    </row>
    <row r="31960" spans="10:12">
      <c r="J31960" s="2"/>
      <c r="K31960" s="2"/>
      <c r="L31960" s="2"/>
    </row>
    <row r="31961" spans="10:12">
      <c r="J31961" s="2"/>
      <c r="K31961" s="2"/>
      <c r="L31961" s="2"/>
    </row>
    <row r="31962" spans="10:12">
      <c r="J31962" s="2"/>
      <c r="K31962" s="2"/>
      <c r="L31962" s="2"/>
    </row>
    <row r="31963" spans="10:12">
      <c r="J31963" s="2"/>
      <c r="K31963" s="2"/>
      <c r="L31963" s="2"/>
    </row>
    <row r="31964" spans="10:12">
      <c r="J31964" s="2"/>
      <c r="K31964" s="2"/>
      <c r="L31964" s="2"/>
    </row>
    <row r="31965" spans="10:12">
      <c r="J31965" s="2"/>
      <c r="K31965" s="2"/>
      <c r="L31965" s="2"/>
    </row>
    <row r="31966" spans="10:12">
      <c r="J31966" s="2"/>
      <c r="K31966" s="2"/>
      <c r="L31966" s="2"/>
    </row>
    <row r="31967" spans="10:12">
      <c r="J31967" s="2"/>
      <c r="K31967" s="2"/>
      <c r="L31967" s="2"/>
    </row>
    <row r="31968" spans="10:12">
      <c r="J31968" s="2"/>
      <c r="K31968" s="2"/>
      <c r="L31968" s="2"/>
    </row>
    <row r="31969" spans="10:12">
      <c r="J31969" s="2"/>
      <c r="K31969" s="2"/>
      <c r="L31969" s="2"/>
    </row>
    <row r="31970" spans="10:12">
      <c r="J31970" s="2"/>
      <c r="K31970" s="2"/>
      <c r="L31970" s="2"/>
    </row>
    <row r="31971" spans="10:12">
      <c r="J31971" s="2"/>
      <c r="K31971" s="2"/>
      <c r="L31971" s="2"/>
    </row>
    <row r="31972" spans="10:12">
      <c r="J31972" s="2"/>
      <c r="K31972" s="2"/>
      <c r="L31972" s="2"/>
    </row>
    <row r="31973" spans="10:12">
      <c r="J31973" s="2"/>
      <c r="K31973" s="2"/>
      <c r="L31973" s="2"/>
    </row>
    <row r="31974" spans="10:12">
      <c r="J31974" s="2"/>
      <c r="K31974" s="2"/>
      <c r="L31974" s="2"/>
    </row>
    <row r="31975" spans="10:12">
      <c r="J31975" s="2"/>
      <c r="K31975" s="2"/>
      <c r="L31975" s="2"/>
    </row>
    <row r="31976" spans="10:12">
      <c r="J31976" s="2"/>
      <c r="K31976" s="2"/>
      <c r="L31976" s="2"/>
    </row>
    <row r="31977" spans="10:12">
      <c r="J31977" s="2"/>
      <c r="K31977" s="2"/>
      <c r="L31977" s="2"/>
    </row>
    <row r="31978" spans="10:12">
      <c r="J31978" s="2"/>
      <c r="K31978" s="2"/>
      <c r="L31978" s="2"/>
    </row>
    <row r="31979" spans="10:12">
      <c r="J31979" s="2"/>
      <c r="K31979" s="2"/>
      <c r="L31979" s="2"/>
    </row>
    <row r="31980" spans="10:12">
      <c r="J31980" s="2"/>
      <c r="K31980" s="2"/>
      <c r="L31980" s="2"/>
    </row>
    <row r="31981" spans="10:12">
      <c r="J31981" s="2"/>
      <c r="K31981" s="2"/>
      <c r="L31981" s="2"/>
    </row>
    <row r="31982" spans="10:12">
      <c r="J31982" s="2"/>
      <c r="K31982" s="2"/>
      <c r="L31982" s="2"/>
    </row>
    <row r="31983" spans="10:12">
      <c r="J31983" s="2"/>
      <c r="K31983" s="2"/>
      <c r="L31983" s="2"/>
    </row>
    <row r="31984" spans="10:12">
      <c r="J31984" s="2"/>
      <c r="K31984" s="2"/>
      <c r="L31984" s="2"/>
    </row>
    <row r="31985" spans="10:12">
      <c r="J31985" s="2"/>
      <c r="K31985" s="2"/>
      <c r="L31985" s="2"/>
    </row>
    <row r="31986" spans="10:12">
      <c r="J31986" s="2"/>
      <c r="K31986" s="2"/>
      <c r="L31986" s="2"/>
    </row>
    <row r="31987" spans="10:12">
      <c r="J31987" s="2"/>
      <c r="K31987" s="2"/>
      <c r="L31987" s="2"/>
    </row>
    <row r="31988" spans="10:12">
      <c r="J31988" s="2"/>
      <c r="K31988" s="2"/>
      <c r="L31988" s="2"/>
    </row>
    <row r="31989" spans="10:12">
      <c r="J31989" s="2"/>
      <c r="K31989" s="2"/>
      <c r="L31989" s="2"/>
    </row>
    <row r="31990" spans="10:12">
      <c r="J31990" s="2"/>
      <c r="K31990" s="2"/>
      <c r="L31990" s="2"/>
    </row>
    <row r="31991" spans="10:12">
      <c r="J31991" s="2"/>
      <c r="K31991" s="2"/>
      <c r="L31991" s="2"/>
    </row>
    <row r="31992" spans="10:12">
      <c r="J31992" s="2"/>
      <c r="K31992" s="2"/>
      <c r="L31992" s="2"/>
    </row>
    <row r="31993" spans="10:12">
      <c r="J31993" s="2"/>
      <c r="K31993" s="2"/>
      <c r="L31993" s="2"/>
    </row>
    <row r="31994" spans="10:12">
      <c r="J31994" s="2"/>
      <c r="K31994" s="2"/>
      <c r="L31994" s="2"/>
    </row>
    <row r="31995" spans="10:12">
      <c r="J31995" s="2"/>
      <c r="K31995" s="2"/>
      <c r="L31995" s="2"/>
    </row>
    <row r="31996" spans="10:12">
      <c r="J31996" s="2"/>
      <c r="K31996" s="2"/>
      <c r="L31996" s="2"/>
    </row>
    <row r="31997" spans="10:12">
      <c r="J31997" s="2"/>
      <c r="K31997" s="2"/>
      <c r="L31997" s="2"/>
    </row>
    <row r="31998" spans="10:12">
      <c r="J31998" s="2"/>
      <c r="K31998" s="2"/>
      <c r="L31998" s="2"/>
    </row>
    <row r="31999" spans="10:12">
      <c r="J31999" s="2"/>
      <c r="K31999" s="2"/>
      <c r="L31999" s="2"/>
    </row>
    <row r="32000" spans="10:12">
      <c r="J32000" s="2"/>
      <c r="K32000" s="2"/>
      <c r="L32000" s="2"/>
    </row>
    <row r="32001" spans="10:12">
      <c r="J32001" s="2"/>
      <c r="K32001" s="2"/>
      <c r="L32001" s="2"/>
    </row>
    <row r="32002" spans="10:12">
      <c r="J32002" s="2"/>
      <c r="K32002" s="2"/>
      <c r="L32002" s="2"/>
    </row>
    <row r="32003" spans="10:12">
      <c r="J32003" s="2"/>
      <c r="K32003" s="2"/>
      <c r="L32003" s="2"/>
    </row>
    <row r="32004" spans="10:12">
      <c r="J32004" s="2"/>
      <c r="K32004" s="2"/>
      <c r="L32004" s="2"/>
    </row>
    <row r="32005" spans="10:12">
      <c r="J32005" s="2"/>
      <c r="K32005" s="2"/>
      <c r="L32005" s="2"/>
    </row>
    <row r="32006" spans="10:12">
      <c r="J32006" s="2"/>
      <c r="K32006" s="2"/>
      <c r="L32006" s="2"/>
    </row>
    <row r="32007" spans="10:12">
      <c r="J32007" s="2"/>
      <c r="K32007" s="2"/>
      <c r="L32007" s="2"/>
    </row>
    <row r="32008" spans="10:12">
      <c r="J32008" s="2"/>
      <c r="K32008" s="2"/>
      <c r="L32008" s="2"/>
    </row>
    <row r="32009" spans="10:12">
      <c r="J32009" s="2"/>
      <c r="K32009" s="2"/>
      <c r="L32009" s="2"/>
    </row>
    <row r="32010" spans="10:12">
      <c r="J32010" s="2"/>
      <c r="K32010" s="2"/>
      <c r="L32010" s="2"/>
    </row>
    <row r="32011" spans="10:12">
      <c r="J32011" s="2"/>
      <c r="K32011" s="2"/>
      <c r="L32011" s="2"/>
    </row>
    <row r="32012" spans="10:12">
      <c r="J32012" s="2"/>
      <c r="K32012" s="2"/>
      <c r="L32012" s="2"/>
    </row>
    <row r="32013" spans="10:12">
      <c r="J32013" s="2"/>
      <c r="K32013" s="2"/>
      <c r="L32013" s="2"/>
    </row>
    <row r="32014" spans="10:12">
      <c r="J32014" s="2"/>
      <c r="K32014" s="2"/>
      <c r="L32014" s="2"/>
    </row>
    <row r="32015" spans="10:12">
      <c r="J32015" s="2"/>
      <c r="K32015" s="2"/>
      <c r="L32015" s="2"/>
    </row>
    <row r="32016" spans="10:12">
      <c r="J32016" s="2"/>
      <c r="K32016" s="2"/>
      <c r="L32016" s="2"/>
    </row>
    <row r="32017" spans="10:12">
      <c r="J32017" s="2"/>
      <c r="K32017" s="2"/>
      <c r="L32017" s="2"/>
    </row>
    <row r="32018" spans="10:12">
      <c r="J32018" s="2"/>
      <c r="K32018" s="2"/>
      <c r="L32018" s="2"/>
    </row>
    <row r="32019" spans="10:12">
      <c r="J32019" s="2"/>
      <c r="K32019" s="2"/>
      <c r="L32019" s="2"/>
    </row>
    <row r="32020" spans="10:12">
      <c r="J32020" s="2"/>
      <c r="K32020" s="2"/>
      <c r="L32020" s="2"/>
    </row>
    <row r="32021" spans="10:12">
      <c r="J32021" s="2"/>
      <c r="K32021" s="2"/>
      <c r="L32021" s="2"/>
    </row>
    <row r="32022" spans="10:12">
      <c r="J32022" s="2"/>
      <c r="K32022" s="2"/>
      <c r="L32022" s="2"/>
    </row>
    <row r="32023" spans="10:12">
      <c r="J32023" s="2"/>
      <c r="K32023" s="2"/>
      <c r="L32023" s="2"/>
    </row>
    <row r="32024" spans="10:12">
      <c r="J32024" s="2"/>
      <c r="K32024" s="2"/>
      <c r="L32024" s="2"/>
    </row>
    <row r="32025" spans="10:12">
      <c r="J32025" s="2"/>
      <c r="K32025" s="2"/>
      <c r="L32025" s="2"/>
    </row>
    <row r="32026" spans="10:12">
      <c r="J32026" s="2"/>
      <c r="K32026" s="2"/>
      <c r="L32026" s="2"/>
    </row>
    <row r="32027" spans="10:12">
      <c r="J32027" s="2"/>
      <c r="K32027" s="2"/>
      <c r="L32027" s="2"/>
    </row>
    <row r="32028" spans="10:12">
      <c r="J32028" s="2"/>
      <c r="K32028" s="2"/>
      <c r="L32028" s="2"/>
    </row>
    <row r="32029" spans="10:12">
      <c r="J32029" s="2"/>
      <c r="K32029" s="2"/>
      <c r="L32029" s="2"/>
    </row>
    <row r="32030" spans="10:12">
      <c r="J32030" s="2"/>
      <c r="K32030" s="2"/>
      <c r="L32030" s="2"/>
    </row>
    <row r="32031" spans="10:12">
      <c r="J32031" s="2"/>
      <c r="K32031" s="2"/>
      <c r="L32031" s="2"/>
    </row>
    <row r="32032" spans="10:12">
      <c r="J32032" s="2"/>
      <c r="K32032" s="2"/>
      <c r="L32032" s="2"/>
    </row>
    <row r="32033" spans="10:12">
      <c r="J32033" s="2"/>
      <c r="K32033" s="2"/>
      <c r="L32033" s="2"/>
    </row>
    <row r="32034" spans="10:12">
      <c r="J32034" s="2"/>
      <c r="K32034" s="2"/>
      <c r="L32034" s="2"/>
    </row>
    <row r="32035" spans="10:12">
      <c r="J32035" s="2"/>
      <c r="K32035" s="2"/>
      <c r="L32035" s="2"/>
    </row>
    <row r="32036" spans="10:12">
      <c r="J32036" s="2"/>
      <c r="K32036" s="2"/>
      <c r="L32036" s="2"/>
    </row>
    <row r="32037" spans="10:12">
      <c r="J32037" s="2"/>
      <c r="K32037" s="2"/>
      <c r="L32037" s="2"/>
    </row>
    <row r="32038" spans="10:12">
      <c r="J32038" s="2"/>
      <c r="K32038" s="2"/>
      <c r="L32038" s="2"/>
    </row>
    <row r="32039" spans="10:12">
      <c r="J32039" s="2"/>
      <c r="K32039" s="2"/>
      <c r="L32039" s="2"/>
    </row>
    <row r="32040" spans="10:12">
      <c r="J32040" s="2"/>
      <c r="K32040" s="2"/>
      <c r="L32040" s="2"/>
    </row>
    <row r="32041" spans="10:12">
      <c r="J32041" s="2"/>
      <c r="K32041" s="2"/>
      <c r="L32041" s="2"/>
    </row>
    <row r="32042" spans="10:12">
      <c r="J32042" s="2"/>
      <c r="K32042" s="2"/>
      <c r="L32042" s="2"/>
    </row>
    <row r="32043" spans="10:12">
      <c r="J32043" s="2"/>
      <c r="K32043" s="2"/>
      <c r="L32043" s="2"/>
    </row>
    <row r="32044" spans="10:12">
      <c r="J32044" s="2"/>
      <c r="K32044" s="2"/>
      <c r="L32044" s="2"/>
    </row>
    <row r="32045" spans="10:12">
      <c r="J32045" s="2"/>
      <c r="K32045" s="2"/>
      <c r="L32045" s="2"/>
    </row>
    <row r="32046" spans="10:12">
      <c r="J32046" s="2"/>
      <c r="K32046" s="2"/>
      <c r="L32046" s="2"/>
    </row>
    <row r="32047" spans="10:12">
      <c r="J32047" s="2"/>
      <c r="K32047" s="2"/>
      <c r="L32047" s="2"/>
    </row>
    <row r="32048" spans="10:12">
      <c r="J32048" s="2"/>
      <c r="K32048" s="2"/>
      <c r="L32048" s="2"/>
    </row>
    <row r="32049" spans="10:12">
      <c r="J32049" s="2"/>
      <c r="K32049" s="2"/>
      <c r="L32049" s="2"/>
    </row>
    <row r="32050" spans="10:12">
      <c r="J32050" s="2"/>
      <c r="K32050" s="2"/>
      <c r="L32050" s="2"/>
    </row>
    <row r="32051" spans="10:12">
      <c r="J32051" s="2"/>
      <c r="K32051" s="2"/>
      <c r="L32051" s="2"/>
    </row>
    <row r="32052" spans="10:12">
      <c r="J32052" s="2"/>
      <c r="K32052" s="2"/>
      <c r="L32052" s="2"/>
    </row>
    <row r="32053" spans="10:12">
      <c r="J32053" s="2"/>
      <c r="K32053" s="2"/>
      <c r="L32053" s="2"/>
    </row>
    <row r="32054" spans="10:12">
      <c r="J32054" s="2"/>
      <c r="K32054" s="2"/>
      <c r="L32054" s="2"/>
    </row>
    <row r="32055" spans="10:12">
      <c r="J32055" s="2"/>
      <c r="K32055" s="2"/>
      <c r="L32055" s="2"/>
    </row>
    <row r="32056" spans="10:12">
      <c r="J32056" s="2"/>
      <c r="K32056" s="2"/>
      <c r="L32056" s="2"/>
    </row>
    <row r="32057" spans="10:12">
      <c r="J32057" s="2"/>
      <c r="K32057" s="2"/>
      <c r="L32057" s="2"/>
    </row>
    <row r="32058" spans="10:12">
      <c r="J32058" s="2"/>
      <c r="K32058" s="2"/>
      <c r="L32058" s="2"/>
    </row>
    <row r="32059" spans="10:12">
      <c r="J32059" s="2"/>
      <c r="K32059" s="2"/>
      <c r="L32059" s="2"/>
    </row>
    <row r="32060" spans="10:12">
      <c r="J32060" s="2"/>
      <c r="K32060" s="2"/>
      <c r="L32060" s="2"/>
    </row>
    <row r="32061" spans="10:12">
      <c r="J32061" s="2"/>
      <c r="K32061" s="2"/>
      <c r="L32061" s="2"/>
    </row>
    <row r="32062" spans="10:12">
      <c r="J32062" s="2"/>
      <c r="K32062" s="2"/>
      <c r="L32062" s="2"/>
    </row>
    <row r="32063" spans="10:12">
      <c r="J32063" s="2"/>
      <c r="K32063" s="2"/>
      <c r="L32063" s="2"/>
    </row>
    <row r="32064" spans="10:12">
      <c r="J32064" s="2"/>
      <c r="K32064" s="2"/>
      <c r="L32064" s="2"/>
    </row>
    <row r="32065" spans="10:12">
      <c r="J32065" s="2"/>
      <c r="K32065" s="2"/>
      <c r="L32065" s="2"/>
    </row>
    <row r="32066" spans="10:12">
      <c r="J32066" s="2"/>
      <c r="K32066" s="2"/>
      <c r="L32066" s="2"/>
    </row>
    <row r="32067" spans="10:12">
      <c r="J32067" s="2"/>
      <c r="K32067" s="2"/>
      <c r="L32067" s="2"/>
    </row>
    <row r="32068" spans="10:12">
      <c r="J32068" s="2"/>
      <c r="K32068" s="2"/>
      <c r="L32068" s="2"/>
    </row>
    <row r="32069" spans="10:12">
      <c r="J32069" s="2"/>
      <c r="K32069" s="2"/>
      <c r="L32069" s="2"/>
    </row>
    <row r="32070" spans="10:12">
      <c r="J32070" s="2"/>
      <c r="K32070" s="2"/>
      <c r="L32070" s="2"/>
    </row>
    <row r="32071" spans="10:12">
      <c r="J32071" s="2"/>
      <c r="K32071" s="2"/>
      <c r="L32071" s="2"/>
    </row>
    <row r="32072" spans="10:12">
      <c r="J32072" s="2"/>
      <c r="K32072" s="2"/>
      <c r="L32072" s="2"/>
    </row>
    <row r="32073" spans="10:12">
      <c r="J32073" s="2"/>
      <c r="K32073" s="2"/>
      <c r="L32073" s="2"/>
    </row>
    <row r="32074" spans="10:12">
      <c r="J32074" s="2"/>
      <c r="K32074" s="2"/>
      <c r="L32074" s="2"/>
    </row>
    <row r="32075" spans="10:12">
      <c r="J32075" s="2"/>
      <c r="K32075" s="2"/>
      <c r="L32075" s="2"/>
    </row>
    <row r="32076" spans="10:12">
      <c r="J32076" s="2"/>
      <c r="K32076" s="2"/>
      <c r="L32076" s="2"/>
    </row>
    <row r="32077" spans="10:12">
      <c r="J32077" s="2"/>
      <c r="K32077" s="2"/>
      <c r="L32077" s="2"/>
    </row>
    <row r="32078" spans="10:12">
      <c r="J32078" s="2"/>
      <c r="K32078" s="2"/>
      <c r="L32078" s="2"/>
    </row>
    <row r="32079" spans="10:12">
      <c r="J32079" s="2"/>
      <c r="K32079" s="2"/>
      <c r="L32079" s="2"/>
    </row>
    <row r="32080" spans="10:12">
      <c r="J32080" s="2"/>
      <c r="K32080" s="2"/>
      <c r="L32080" s="2"/>
    </row>
    <row r="32081" spans="10:12">
      <c r="J32081" s="2"/>
      <c r="K32081" s="2"/>
      <c r="L32081" s="2"/>
    </row>
    <row r="32082" spans="10:12">
      <c r="J32082" s="2"/>
      <c r="K32082" s="2"/>
      <c r="L32082" s="2"/>
    </row>
    <row r="32083" spans="10:12">
      <c r="J32083" s="2"/>
      <c r="K32083" s="2"/>
      <c r="L32083" s="2"/>
    </row>
    <row r="32084" spans="10:12">
      <c r="J32084" s="2"/>
      <c r="K32084" s="2"/>
      <c r="L32084" s="2"/>
    </row>
    <row r="32085" spans="10:12">
      <c r="J32085" s="2"/>
      <c r="K32085" s="2"/>
      <c r="L32085" s="2"/>
    </row>
    <row r="32086" spans="10:12">
      <c r="J32086" s="2"/>
      <c r="K32086" s="2"/>
      <c r="L32086" s="2"/>
    </row>
    <row r="32087" spans="10:12">
      <c r="J32087" s="2"/>
      <c r="K32087" s="2"/>
      <c r="L32087" s="2"/>
    </row>
    <row r="32088" spans="10:12">
      <c r="J32088" s="2"/>
      <c r="K32088" s="2"/>
      <c r="L32088" s="2"/>
    </row>
    <row r="32089" spans="10:12">
      <c r="J32089" s="2"/>
      <c r="K32089" s="2"/>
      <c r="L32089" s="2"/>
    </row>
    <row r="32090" spans="10:12">
      <c r="J32090" s="2"/>
      <c r="K32090" s="2"/>
      <c r="L32090" s="2"/>
    </row>
    <row r="32091" spans="10:12">
      <c r="J32091" s="2"/>
      <c r="K32091" s="2"/>
      <c r="L32091" s="2"/>
    </row>
    <row r="32092" spans="10:12">
      <c r="J32092" s="2"/>
      <c r="K32092" s="2"/>
      <c r="L32092" s="2"/>
    </row>
    <row r="32093" spans="10:12">
      <c r="J32093" s="2"/>
      <c r="K32093" s="2"/>
      <c r="L32093" s="2"/>
    </row>
    <row r="32094" spans="10:12">
      <c r="J32094" s="2"/>
      <c r="K32094" s="2"/>
      <c r="L32094" s="2"/>
    </row>
    <row r="32095" spans="10:12">
      <c r="J32095" s="2"/>
      <c r="K32095" s="2"/>
      <c r="L32095" s="2"/>
    </row>
    <row r="32096" spans="10:12">
      <c r="J32096" s="2"/>
      <c r="K32096" s="2"/>
      <c r="L32096" s="2"/>
    </row>
    <row r="32097" spans="10:12">
      <c r="J32097" s="2"/>
      <c r="K32097" s="2"/>
      <c r="L32097" s="2"/>
    </row>
    <row r="32098" spans="10:12">
      <c r="J32098" s="2"/>
      <c r="K32098" s="2"/>
      <c r="L32098" s="2"/>
    </row>
    <row r="32099" spans="10:12">
      <c r="J32099" s="2"/>
      <c r="K32099" s="2"/>
      <c r="L32099" s="2"/>
    </row>
    <row r="32100" spans="10:12">
      <c r="J32100" s="2"/>
      <c r="K32100" s="2"/>
      <c r="L32100" s="2"/>
    </row>
    <row r="32101" spans="10:12">
      <c r="J32101" s="2"/>
      <c r="K32101" s="2"/>
      <c r="L32101" s="2"/>
    </row>
    <row r="32102" spans="10:12">
      <c r="J32102" s="2"/>
      <c r="K32102" s="2"/>
      <c r="L32102" s="2"/>
    </row>
    <row r="32103" spans="10:12">
      <c r="J32103" s="2"/>
      <c r="K32103" s="2"/>
      <c r="L32103" s="2"/>
    </row>
    <row r="32104" spans="10:12">
      <c r="J32104" s="2"/>
      <c r="K32104" s="2"/>
      <c r="L32104" s="2"/>
    </row>
    <row r="32105" spans="10:12">
      <c r="J32105" s="2"/>
      <c r="K32105" s="2"/>
      <c r="L32105" s="2"/>
    </row>
    <row r="32106" spans="10:12">
      <c r="J32106" s="2"/>
      <c r="K32106" s="2"/>
      <c r="L32106" s="2"/>
    </row>
    <row r="32107" spans="10:12">
      <c r="J32107" s="2"/>
      <c r="K32107" s="2"/>
      <c r="L32107" s="2"/>
    </row>
    <row r="32108" spans="10:12">
      <c r="J32108" s="2"/>
      <c r="K32108" s="2"/>
      <c r="L32108" s="2"/>
    </row>
    <row r="32109" spans="10:12">
      <c r="J32109" s="2"/>
      <c r="K32109" s="2"/>
      <c r="L32109" s="2"/>
    </row>
    <row r="32110" spans="10:12">
      <c r="J32110" s="2"/>
      <c r="K32110" s="2"/>
      <c r="L32110" s="2"/>
    </row>
    <row r="32111" spans="10:12">
      <c r="J32111" s="2"/>
      <c r="K32111" s="2"/>
      <c r="L32111" s="2"/>
    </row>
    <row r="32112" spans="10:12">
      <c r="J32112" s="2"/>
      <c r="K32112" s="2"/>
      <c r="L32112" s="2"/>
    </row>
    <row r="32113" spans="10:12">
      <c r="J32113" s="2"/>
      <c r="K32113" s="2"/>
      <c r="L32113" s="2"/>
    </row>
    <row r="32114" spans="10:12">
      <c r="J32114" s="2"/>
      <c r="K32114" s="2"/>
      <c r="L32114" s="2"/>
    </row>
    <row r="32115" spans="10:12">
      <c r="J32115" s="2"/>
      <c r="K32115" s="2"/>
      <c r="L32115" s="2"/>
    </row>
    <row r="32116" spans="10:12">
      <c r="J32116" s="2"/>
      <c r="K32116" s="2"/>
      <c r="L32116" s="2"/>
    </row>
    <row r="32117" spans="10:12">
      <c r="J32117" s="2"/>
      <c r="K32117" s="2"/>
      <c r="L32117" s="2"/>
    </row>
    <row r="32118" spans="10:12">
      <c r="J32118" s="2"/>
      <c r="K32118" s="2"/>
      <c r="L32118" s="2"/>
    </row>
    <row r="32119" spans="10:12">
      <c r="J32119" s="2"/>
      <c r="K32119" s="2"/>
      <c r="L32119" s="2"/>
    </row>
    <row r="32120" spans="10:12">
      <c r="J32120" s="2"/>
      <c r="K32120" s="2"/>
      <c r="L32120" s="2"/>
    </row>
    <row r="32121" spans="10:12">
      <c r="J32121" s="2"/>
      <c r="K32121" s="2"/>
      <c r="L32121" s="2"/>
    </row>
    <row r="32122" spans="10:12">
      <c r="J32122" s="2"/>
      <c r="K32122" s="2"/>
      <c r="L32122" s="2"/>
    </row>
    <row r="32123" spans="10:12">
      <c r="J32123" s="2"/>
      <c r="K32123" s="2"/>
      <c r="L32123" s="2"/>
    </row>
    <row r="32124" spans="10:12">
      <c r="J32124" s="2"/>
      <c r="K32124" s="2"/>
      <c r="L32124" s="2"/>
    </row>
    <row r="32125" spans="10:12">
      <c r="J32125" s="2"/>
      <c r="K32125" s="2"/>
      <c r="L32125" s="2"/>
    </row>
    <row r="32126" spans="10:12">
      <c r="J32126" s="2"/>
      <c r="K32126" s="2"/>
      <c r="L32126" s="2"/>
    </row>
    <row r="32127" spans="10:12">
      <c r="J32127" s="2"/>
      <c r="K32127" s="2"/>
      <c r="L32127" s="2"/>
    </row>
    <row r="32128" spans="10:12">
      <c r="J32128" s="2"/>
      <c r="K32128" s="2"/>
      <c r="L32128" s="2"/>
    </row>
    <row r="32129" spans="10:12">
      <c r="J32129" s="2"/>
      <c r="K32129" s="2"/>
      <c r="L32129" s="2"/>
    </row>
    <row r="32130" spans="10:12">
      <c r="J32130" s="2"/>
      <c r="K32130" s="2"/>
      <c r="L32130" s="2"/>
    </row>
    <row r="32131" spans="10:12">
      <c r="J32131" s="2"/>
      <c r="K32131" s="2"/>
      <c r="L32131" s="2"/>
    </row>
    <row r="32132" spans="10:12">
      <c r="J32132" s="2"/>
      <c r="K32132" s="2"/>
      <c r="L32132" s="2"/>
    </row>
    <row r="32133" spans="10:12">
      <c r="J32133" s="2"/>
      <c r="K32133" s="2"/>
      <c r="L32133" s="2"/>
    </row>
    <row r="32134" spans="10:12">
      <c r="J32134" s="2"/>
      <c r="K32134" s="2"/>
      <c r="L32134" s="2"/>
    </row>
    <row r="32135" spans="10:12">
      <c r="J32135" s="2"/>
      <c r="K32135" s="2"/>
      <c r="L32135" s="2"/>
    </row>
    <row r="32136" spans="10:12">
      <c r="J32136" s="2"/>
      <c r="K32136" s="2"/>
      <c r="L32136" s="2"/>
    </row>
    <row r="32137" spans="10:12">
      <c r="J32137" s="2"/>
      <c r="K32137" s="2"/>
      <c r="L32137" s="2"/>
    </row>
    <row r="32138" spans="10:12">
      <c r="J32138" s="2"/>
      <c r="K32138" s="2"/>
      <c r="L32138" s="2"/>
    </row>
    <row r="32139" spans="10:12">
      <c r="J32139" s="2"/>
      <c r="K32139" s="2"/>
      <c r="L32139" s="2"/>
    </row>
    <row r="32140" spans="10:12">
      <c r="J32140" s="2"/>
      <c r="K32140" s="2"/>
      <c r="L32140" s="2"/>
    </row>
    <row r="32141" spans="10:12">
      <c r="J32141" s="2"/>
      <c r="K32141" s="2"/>
      <c r="L32141" s="2"/>
    </row>
    <row r="32142" spans="10:12">
      <c r="J32142" s="2"/>
      <c r="K32142" s="2"/>
      <c r="L32142" s="2"/>
    </row>
    <row r="32143" spans="10:12">
      <c r="J32143" s="2"/>
      <c r="K32143" s="2"/>
      <c r="L32143" s="2"/>
    </row>
    <row r="32144" spans="10:12">
      <c r="J32144" s="2"/>
      <c r="K32144" s="2"/>
      <c r="L32144" s="2"/>
    </row>
    <row r="32145" spans="10:12">
      <c r="J32145" s="2"/>
      <c r="K32145" s="2"/>
      <c r="L32145" s="2"/>
    </row>
    <row r="32146" spans="10:12">
      <c r="J32146" s="2"/>
      <c r="K32146" s="2"/>
      <c r="L32146" s="2"/>
    </row>
    <row r="32147" spans="10:12">
      <c r="J32147" s="2"/>
      <c r="K32147" s="2"/>
      <c r="L32147" s="2"/>
    </row>
    <row r="32148" spans="10:12">
      <c r="J32148" s="2"/>
      <c r="K32148" s="2"/>
      <c r="L32148" s="2"/>
    </row>
    <row r="32149" spans="10:12">
      <c r="J32149" s="2"/>
      <c r="K32149" s="2"/>
      <c r="L32149" s="2"/>
    </row>
    <row r="32150" spans="10:12">
      <c r="J32150" s="2"/>
      <c r="K32150" s="2"/>
      <c r="L32150" s="2"/>
    </row>
    <row r="32151" spans="10:12">
      <c r="J32151" s="2"/>
      <c r="K32151" s="2"/>
      <c r="L32151" s="2"/>
    </row>
    <row r="32152" spans="10:12">
      <c r="J32152" s="2"/>
      <c r="K32152" s="2"/>
      <c r="L32152" s="2"/>
    </row>
    <row r="32153" spans="10:12">
      <c r="J32153" s="2"/>
      <c r="K32153" s="2"/>
      <c r="L32153" s="2"/>
    </row>
    <row r="32154" spans="10:12">
      <c r="J32154" s="2"/>
      <c r="K32154" s="2"/>
      <c r="L32154" s="2"/>
    </row>
    <row r="32155" spans="10:12">
      <c r="J32155" s="2"/>
      <c r="K32155" s="2"/>
      <c r="L32155" s="2"/>
    </row>
    <row r="32156" spans="10:12">
      <c r="J32156" s="2"/>
      <c r="K32156" s="2"/>
      <c r="L32156" s="2"/>
    </row>
    <row r="32157" spans="10:12">
      <c r="J32157" s="2"/>
      <c r="K32157" s="2"/>
      <c r="L32157" s="2"/>
    </row>
    <row r="32158" spans="10:12">
      <c r="J32158" s="2"/>
      <c r="K32158" s="2"/>
      <c r="L32158" s="2"/>
    </row>
    <row r="32159" spans="10:12">
      <c r="J32159" s="2"/>
      <c r="K32159" s="2"/>
      <c r="L32159" s="2"/>
    </row>
    <row r="32160" spans="10:12">
      <c r="J32160" s="2"/>
      <c r="K32160" s="2"/>
      <c r="L32160" s="2"/>
    </row>
    <row r="32161" spans="10:12">
      <c r="J32161" s="2"/>
      <c r="K32161" s="2"/>
      <c r="L32161" s="2"/>
    </row>
    <row r="32162" spans="10:12">
      <c r="J32162" s="2"/>
      <c r="K32162" s="2"/>
      <c r="L32162" s="2"/>
    </row>
    <row r="32163" spans="10:12">
      <c r="J32163" s="2"/>
      <c r="K32163" s="2"/>
      <c r="L32163" s="2"/>
    </row>
    <row r="32164" spans="10:12">
      <c r="J32164" s="2"/>
      <c r="K32164" s="2"/>
      <c r="L32164" s="2"/>
    </row>
    <row r="32165" spans="10:12">
      <c r="J32165" s="2"/>
      <c r="K32165" s="2"/>
      <c r="L32165" s="2"/>
    </row>
    <row r="32166" spans="10:12">
      <c r="J32166" s="2"/>
      <c r="K32166" s="2"/>
      <c r="L32166" s="2"/>
    </row>
    <row r="32167" spans="10:12">
      <c r="J32167" s="2"/>
      <c r="K32167" s="2"/>
      <c r="L32167" s="2"/>
    </row>
    <row r="32168" spans="10:12">
      <c r="J32168" s="2"/>
      <c r="K32168" s="2"/>
      <c r="L32168" s="2"/>
    </row>
    <row r="32169" spans="10:12">
      <c r="J32169" s="2"/>
      <c r="K32169" s="2"/>
      <c r="L32169" s="2"/>
    </row>
    <row r="32170" spans="10:12">
      <c r="J32170" s="2"/>
      <c r="K32170" s="2"/>
      <c r="L32170" s="2"/>
    </row>
    <row r="32171" spans="10:12">
      <c r="J32171" s="2"/>
      <c r="K32171" s="2"/>
      <c r="L32171" s="2"/>
    </row>
    <row r="32172" spans="10:12">
      <c r="J32172" s="2"/>
      <c r="K32172" s="2"/>
      <c r="L32172" s="2"/>
    </row>
    <row r="32173" spans="10:12">
      <c r="J32173" s="2"/>
      <c r="K32173" s="2"/>
      <c r="L32173" s="2"/>
    </row>
    <row r="32174" spans="10:12">
      <c r="J32174" s="2"/>
      <c r="K32174" s="2"/>
      <c r="L32174" s="2"/>
    </row>
    <row r="32175" spans="10:12">
      <c r="J32175" s="2"/>
      <c r="K32175" s="2"/>
      <c r="L32175" s="2"/>
    </row>
    <row r="32176" spans="10:12">
      <c r="J32176" s="2"/>
      <c r="K32176" s="2"/>
      <c r="L32176" s="2"/>
    </row>
    <row r="32177" spans="10:12">
      <c r="J32177" s="2"/>
      <c r="K32177" s="2"/>
      <c r="L32177" s="2"/>
    </row>
    <row r="32178" spans="10:12">
      <c r="J32178" s="2"/>
      <c r="K32178" s="2"/>
      <c r="L32178" s="2"/>
    </row>
    <row r="32179" spans="10:12">
      <c r="J32179" s="2"/>
      <c r="K32179" s="2"/>
      <c r="L32179" s="2"/>
    </row>
    <row r="32180" spans="10:12">
      <c r="J32180" s="2"/>
      <c r="K32180" s="2"/>
      <c r="L32180" s="2"/>
    </row>
    <row r="32181" spans="10:12">
      <c r="J32181" s="2"/>
      <c r="K32181" s="2"/>
      <c r="L32181" s="2"/>
    </row>
    <row r="32182" spans="10:12">
      <c r="J32182" s="2"/>
      <c r="K32182" s="2"/>
      <c r="L32182" s="2"/>
    </row>
    <row r="32183" spans="10:12">
      <c r="J32183" s="2"/>
      <c r="K32183" s="2"/>
      <c r="L32183" s="2"/>
    </row>
    <row r="32184" spans="10:12">
      <c r="J32184" s="2"/>
      <c r="K32184" s="2"/>
      <c r="L32184" s="2"/>
    </row>
    <row r="32185" spans="10:12">
      <c r="J32185" s="2"/>
      <c r="K32185" s="2"/>
      <c r="L32185" s="2"/>
    </row>
    <row r="32186" spans="10:12">
      <c r="J32186" s="2"/>
      <c r="K32186" s="2"/>
      <c r="L32186" s="2"/>
    </row>
    <row r="32187" spans="10:12">
      <c r="J32187" s="2"/>
      <c r="K32187" s="2"/>
      <c r="L32187" s="2"/>
    </row>
    <row r="32188" spans="10:12">
      <c r="J32188" s="2"/>
      <c r="K32188" s="2"/>
      <c r="L32188" s="2"/>
    </row>
    <row r="32189" spans="10:12">
      <c r="J32189" s="2"/>
      <c r="K32189" s="2"/>
      <c r="L32189" s="2"/>
    </row>
    <row r="32190" spans="10:12">
      <c r="J32190" s="2"/>
      <c r="K32190" s="2"/>
      <c r="L32190" s="2"/>
    </row>
    <row r="32191" spans="10:12">
      <c r="J32191" s="2"/>
      <c r="K32191" s="2"/>
      <c r="L32191" s="2"/>
    </row>
    <row r="32192" spans="10:12">
      <c r="J32192" s="2"/>
      <c r="K32192" s="2"/>
      <c r="L32192" s="2"/>
    </row>
    <row r="32193" spans="10:12">
      <c r="J32193" s="2"/>
      <c r="K32193" s="2"/>
      <c r="L32193" s="2"/>
    </row>
    <row r="32194" spans="10:12">
      <c r="J32194" s="2"/>
      <c r="K32194" s="2"/>
      <c r="L32194" s="2"/>
    </row>
    <row r="32195" spans="10:12">
      <c r="J32195" s="2"/>
      <c r="K32195" s="2"/>
      <c r="L32195" s="2"/>
    </row>
    <row r="32196" spans="10:12">
      <c r="J32196" s="2"/>
      <c r="K32196" s="2"/>
      <c r="L32196" s="2"/>
    </row>
    <row r="32197" spans="10:12">
      <c r="J32197" s="2"/>
      <c r="K32197" s="2"/>
      <c r="L32197" s="2"/>
    </row>
    <row r="32198" spans="10:12">
      <c r="J32198" s="2"/>
      <c r="K32198" s="2"/>
      <c r="L32198" s="2"/>
    </row>
    <row r="32199" spans="10:12">
      <c r="J32199" s="2"/>
      <c r="K32199" s="2"/>
      <c r="L32199" s="2"/>
    </row>
    <row r="32200" spans="10:12">
      <c r="J32200" s="2"/>
      <c r="K32200" s="2"/>
      <c r="L32200" s="2"/>
    </row>
    <row r="32201" spans="10:12">
      <c r="J32201" s="2"/>
      <c r="K32201" s="2"/>
      <c r="L32201" s="2"/>
    </row>
    <row r="32202" spans="10:12">
      <c r="J32202" s="2"/>
      <c r="K32202" s="2"/>
      <c r="L32202" s="2"/>
    </row>
    <row r="32203" spans="10:12">
      <c r="J32203" s="2"/>
      <c r="K32203" s="2"/>
      <c r="L32203" s="2"/>
    </row>
    <row r="32204" spans="10:12">
      <c r="J32204" s="2"/>
      <c r="K32204" s="2"/>
      <c r="L32204" s="2"/>
    </row>
    <row r="32205" spans="10:12">
      <c r="J32205" s="2"/>
      <c r="K32205" s="2"/>
      <c r="L32205" s="2"/>
    </row>
    <row r="32206" spans="10:12">
      <c r="J32206" s="2"/>
      <c r="K32206" s="2"/>
      <c r="L32206" s="2"/>
    </row>
    <row r="32207" spans="10:12">
      <c r="J32207" s="2"/>
      <c r="K32207" s="2"/>
      <c r="L32207" s="2"/>
    </row>
    <row r="32208" spans="10:12">
      <c r="J32208" s="2"/>
      <c r="K32208" s="2"/>
      <c r="L32208" s="2"/>
    </row>
    <row r="32209" spans="10:12">
      <c r="J32209" s="2"/>
      <c r="K32209" s="2"/>
      <c r="L32209" s="2"/>
    </row>
    <row r="32210" spans="10:12">
      <c r="J32210" s="2"/>
      <c r="K32210" s="2"/>
      <c r="L32210" s="2"/>
    </row>
    <row r="32211" spans="10:12">
      <c r="J32211" s="2"/>
      <c r="K32211" s="2"/>
      <c r="L32211" s="2"/>
    </row>
    <row r="32212" spans="10:12">
      <c r="J32212" s="2"/>
      <c r="K32212" s="2"/>
      <c r="L32212" s="2"/>
    </row>
    <row r="32213" spans="10:12">
      <c r="J32213" s="2"/>
      <c r="K32213" s="2"/>
      <c r="L32213" s="2"/>
    </row>
    <row r="32214" spans="10:12">
      <c r="J32214" s="2"/>
      <c r="K32214" s="2"/>
      <c r="L32214" s="2"/>
    </row>
    <row r="32215" spans="10:12">
      <c r="J32215" s="2"/>
      <c r="K32215" s="2"/>
      <c r="L32215" s="2"/>
    </row>
    <row r="32216" spans="10:12">
      <c r="J32216" s="2"/>
      <c r="K32216" s="2"/>
      <c r="L32216" s="2"/>
    </row>
    <row r="32217" spans="10:12">
      <c r="J32217" s="2"/>
      <c r="K32217" s="2"/>
      <c r="L32217" s="2"/>
    </row>
    <row r="32218" spans="10:12">
      <c r="J32218" s="2"/>
      <c r="K32218" s="2"/>
      <c r="L32218" s="2"/>
    </row>
    <row r="32219" spans="10:12">
      <c r="J32219" s="2"/>
      <c r="K32219" s="2"/>
      <c r="L32219" s="2"/>
    </row>
    <row r="32220" spans="10:12">
      <c r="J32220" s="2"/>
      <c r="K32220" s="2"/>
      <c r="L32220" s="2"/>
    </row>
    <row r="32221" spans="10:12">
      <c r="J32221" s="2"/>
      <c r="K32221" s="2"/>
      <c r="L32221" s="2"/>
    </row>
    <row r="32222" spans="10:12">
      <c r="J32222" s="2"/>
      <c r="K32222" s="2"/>
      <c r="L32222" s="2"/>
    </row>
    <row r="32223" spans="10:12">
      <c r="J32223" s="2"/>
      <c r="K32223" s="2"/>
      <c r="L32223" s="2"/>
    </row>
    <row r="32224" spans="10:12">
      <c r="J32224" s="2"/>
      <c r="K32224" s="2"/>
      <c r="L32224" s="2"/>
    </row>
    <row r="32225" spans="10:12">
      <c r="J32225" s="2"/>
      <c r="K32225" s="2"/>
      <c r="L32225" s="2"/>
    </row>
    <row r="32226" spans="10:12">
      <c r="J32226" s="2"/>
      <c r="K32226" s="2"/>
      <c r="L32226" s="2"/>
    </row>
    <row r="32227" spans="10:12">
      <c r="J32227" s="2"/>
      <c r="K32227" s="2"/>
      <c r="L32227" s="2"/>
    </row>
    <row r="32228" spans="10:12">
      <c r="J32228" s="2"/>
      <c r="K32228" s="2"/>
      <c r="L32228" s="2"/>
    </row>
    <row r="32229" spans="10:12">
      <c r="J32229" s="2"/>
      <c r="K32229" s="2"/>
      <c r="L32229" s="2"/>
    </row>
    <row r="32230" spans="10:12">
      <c r="J32230" s="2"/>
      <c r="K32230" s="2"/>
      <c r="L32230" s="2"/>
    </row>
    <row r="32231" spans="10:12">
      <c r="J32231" s="2"/>
      <c r="K32231" s="2"/>
      <c r="L32231" s="2"/>
    </row>
    <row r="32232" spans="10:12">
      <c r="J32232" s="2"/>
      <c r="K32232" s="2"/>
      <c r="L32232" s="2"/>
    </row>
    <row r="32233" spans="10:12">
      <c r="J32233" s="2"/>
      <c r="K32233" s="2"/>
      <c r="L32233" s="2"/>
    </row>
    <row r="32234" spans="10:12">
      <c r="J32234" s="2"/>
      <c r="K32234" s="2"/>
      <c r="L32234" s="2"/>
    </row>
    <row r="32235" spans="10:12">
      <c r="J32235" s="2"/>
      <c r="K32235" s="2"/>
      <c r="L32235" s="2"/>
    </row>
    <row r="32236" spans="10:12">
      <c r="J32236" s="2"/>
      <c r="K32236" s="2"/>
      <c r="L32236" s="2"/>
    </row>
    <row r="32237" spans="10:12">
      <c r="J32237" s="2"/>
      <c r="K32237" s="2"/>
      <c r="L32237" s="2"/>
    </row>
    <row r="32238" spans="10:12">
      <c r="J32238" s="2"/>
      <c r="K32238" s="2"/>
      <c r="L32238" s="2"/>
    </row>
    <row r="32239" spans="10:12">
      <c r="J32239" s="2"/>
      <c r="K32239" s="2"/>
      <c r="L32239" s="2"/>
    </row>
    <row r="32240" spans="10:12">
      <c r="J32240" s="2"/>
      <c r="K32240" s="2"/>
      <c r="L32240" s="2"/>
    </row>
    <row r="32241" spans="10:12">
      <c r="J32241" s="2"/>
      <c r="K32241" s="2"/>
      <c r="L32241" s="2"/>
    </row>
    <row r="32242" spans="10:12">
      <c r="J32242" s="2"/>
      <c r="K32242" s="2"/>
      <c r="L32242" s="2"/>
    </row>
    <row r="32243" spans="10:12">
      <c r="J32243" s="2"/>
      <c r="K32243" s="2"/>
      <c r="L32243" s="2"/>
    </row>
    <row r="32244" spans="10:12">
      <c r="J32244" s="2"/>
      <c r="K32244" s="2"/>
      <c r="L32244" s="2"/>
    </row>
    <row r="32245" spans="10:12">
      <c r="J32245" s="2"/>
      <c r="K32245" s="2"/>
      <c r="L32245" s="2"/>
    </row>
    <row r="32246" spans="10:12">
      <c r="J32246" s="2"/>
      <c r="K32246" s="2"/>
      <c r="L32246" s="2"/>
    </row>
    <row r="32247" spans="10:12">
      <c r="J32247" s="2"/>
      <c r="K32247" s="2"/>
      <c r="L32247" s="2"/>
    </row>
    <row r="32248" spans="10:12">
      <c r="J32248" s="2"/>
      <c r="K32248" s="2"/>
      <c r="L32248" s="2"/>
    </row>
    <row r="32249" spans="10:12">
      <c r="J32249" s="2"/>
      <c r="K32249" s="2"/>
      <c r="L32249" s="2"/>
    </row>
    <row r="32250" spans="10:12">
      <c r="J32250" s="2"/>
      <c r="K32250" s="2"/>
      <c r="L32250" s="2"/>
    </row>
    <row r="32251" spans="10:12">
      <c r="J32251" s="2"/>
      <c r="K32251" s="2"/>
      <c r="L32251" s="2"/>
    </row>
    <row r="32252" spans="10:12">
      <c r="J32252" s="2"/>
      <c r="K32252" s="2"/>
      <c r="L32252" s="2"/>
    </row>
    <row r="32253" spans="10:12">
      <c r="J32253" s="2"/>
      <c r="K32253" s="2"/>
      <c r="L32253" s="2"/>
    </row>
    <row r="32254" spans="10:12">
      <c r="J32254" s="2"/>
      <c r="K32254" s="2"/>
      <c r="L32254" s="2"/>
    </row>
    <row r="32255" spans="10:12">
      <c r="J32255" s="2"/>
      <c r="K32255" s="2"/>
      <c r="L32255" s="2"/>
    </row>
    <row r="32256" spans="10:12">
      <c r="J32256" s="2"/>
      <c r="K32256" s="2"/>
      <c r="L32256" s="2"/>
    </row>
    <row r="32257" spans="10:12">
      <c r="J32257" s="2"/>
      <c r="K32257" s="2"/>
      <c r="L32257" s="2"/>
    </row>
    <row r="32258" spans="10:12">
      <c r="J32258" s="2"/>
      <c r="K32258" s="2"/>
      <c r="L32258" s="2"/>
    </row>
    <row r="32259" spans="10:12">
      <c r="J32259" s="2"/>
      <c r="K32259" s="2"/>
      <c r="L32259" s="2"/>
    </row>
    <row r="32260" spans="10:12">
      <c r="J32260" s="2"/>
      <c r="K32260" s="2"/>
      <c r="L32260" s="2"/>
    </row>
    <row r="32261" spans="10:12">
      <c r="J32261" s="2"/>
      <c r="K32261" s="2"/>
      <c r="L32261" s="2"/>
    </row>
    <row r="32262" spans="10:12">
      <c r="J32262" s="2"/>
      <c r="K32262" s="2"/>
      <c r="L32262" s="2"/>
    </row>
    <row r="32263" spans="10:12">
      <c r="J32263" s="2"/>
      <c r="K32263" s="2"/>
      <c r="L32263" s="2"/>
    </row>
    <row r="32264" spans="10:12">
      <c r="J32264" s="2"/>
      <c r="K32264" s="2"/>
      <c r="L32264" s="2"/>
    </row>
    <row r="32265" spans="10:12">
      <c r="J32265" s="2"/>
      <c r="K32265" s="2"/>
      <c r="L32265" s="2"/>
    </row>
    <row r="32266" spans="10:12">
      <c r="J32266" s="2"/>
      <c r="K32266" s="2"/>
      <c r="L32266" s="2"/>
    </row>
    <row r="32267" spans="10:12">
      <c r="J32267" s="2"/>
      <c r="K32267" s="2"/>
      <c r="L32267" s="2"/>
    </row>
    <row r="32268" spans="10:12">
      <c r="J32268" s="2"/>
      <c r="K32268" s="2"/>
      <c r="L32268" s="2"/>
    </row>
    <row r="32269" spans="10:12">
      <c r="J32269" s="2"/>
      <c r="K32269" s="2"/>
      <c r="L32269" s="2"/>
    </row>
    <row r="32270" spans="10:12">
      <c r="J32270" s="2"/>
      <c r="K32270" s="2"/>
      <c r="L32270" s="2"/>
    </row>
    <row r="32271" spans="10:12">
      <c r="J32271" s="2"/>
      <c r="K32271" s="2"/>
      <c r="L32271" s="2"/>
    </row>
    <row r="32272" spans="10:12">
      <c r="J32272" s="2"/>
      <c r="K32272" s="2"/>
      <c r="L32272" s="2"/>
    </row>
    <row r="32273" spans="10:12">
      <c r="J32273" s="2"/>
      <c r="K32273" s="2"/>
      <c r="L32273" s="2"/>
    </row>
    <row r="32274" spans="10:12">
      <c r="J32274" s="2"/>
      <c r="K32274" s="2"/>
      <c r="L32274" s="2"/>
    </row>
    <row r="32275" spans="10:12">
      <c r="J32275" s="2"/>
      <c r="K32275" s="2"/>
      <c r="L32275" s="2"/>
    </row>
    <row r="32276" spans="10:12">
      <c r="J32276" s="2"/>
      <c r="K32276" s="2"/>
      <c r="L32276" s="2"/>
    </row>
    <row r="32277" spans="10:12">
      <c r="J32277" s="2"/>
      <c r="K32277" s="2"/>
      <c r="L32277" s="2"/>
    </row>
    <row r="32278" spans="10:12">
      <c r="J32278" s="2"/>
      <c r="K32278" s="2"/>
      <c r="L32278" s="2"/>
    </row>
    <row r="32279" spans="10:12">
      <c r="J32279" s="2"/>
      <c r="K32279" s="2"/>
      <c r="L32279" s="2"/>
    </row>
    <row r="32280" spans="10:12">
      <c r="J32280" s="2"/>
      <c r="K32280" s="2"/>
      <c r="L32280" s="2"/>
    </row>
    <row r="32281" spans="10:12">
      <c r="J32281" s="2"/>
      <c r="K32281" s="2"/>
      <c r="L32281" s="2"/>
    </row>
    <row r="32282" spans="10:12">
      <c r="J32282" s="2"/>
      <c r="K32282" s="2"/>
      <c r="L32282" s="2"/>
    </row>
    <row r="32283" spans="10:12">
      <c r="J32283" s="2"/>
      <c r="K32283" s="2"/>
      <c r="L32283" s="2"/>
    </row>
    <row r="32284" spans="10:12">
      <c r="J32284" s="2"/>
      <c r="K32284" s="2"/>
      <c r="L32284" s="2"/>
    </row>
    <row r="32285" spans="10:12">
      <c r="J32285" s="2"/>
      <c r="K32285" s="2"/>
      <c r="L32285" s="2"/>
    </row>
    <row r="32286" spans="10:12">
      <c r="J32286" s="2"/>
      <c r="K32286" s="2"/>
      <c r="L32286" s="2"/>
    </row>
    <row r="32287" spans="10:12">
      <c r="J32287" s="2"/>
      <c r="K32287" s="2"/>
      <c r="L32287" s="2"/>
    </row>
    <row r="32288" spans="10:12">
      <c r="J32288" s="2"/>
      <c r="K32288" s="2"/>
      <c r="L32288" s="2"/>
    </row>
    <row r="32289" spans="10:12">
      <c r="J32289" s="2"/>
      <c r="K32289" s="2"/>
      <c r="L32289" s="2"/>
    </row>
    <row r="32290" spans="10:12">
      <c r="J32290" s="2"/>
      <c r="K32290" s="2"/>
      <c r="L32290" s="2"/>
    </row>
    <row r="32291" spans="10:12">
      <c r="J32291" s="2"/>
      <c r="K32291" s="2"/>
      <c r="L32291" s="2"/>
    </row>
    <row r="32292" spans="10:12">
      <c r="J32292" s="2"/>
      <c r="K32292" s="2"/>
      <c r="L32292" s="2"/>
    </row>
    <row r="32293" spans="10:12">
      <c r="J32293" s="2"/>
      <c r="K32293" s="2"/>
      <c r="L32293" s="2"/>
    </row>
    <row r="32294" spans="10:12">
      <c r="J32294" s="2"/>
      <c r="K32294" s="2"/>
      <c r="L32294" s="2"/>
    </row>
    <row r="32295" spans="10:12">
      <c r="J32295" s="2"/>
      <c r="K32295" s="2"/>
      <c r="L32295" s="2"/>
    </row>
    <row r="32296" spans="10:12">
      <c r="J32296" s="2"/>
      <c r="K32296" s="2"/>
      <c r="L32296" s="2"/>
    </row>
    <row r="32297" spans="10:12">
      <c r="J32297" s="2"/>
      <c r="K32297" s="2"/>
      <c r="L32297" s="2"/>
    </row>
    <row r="32298" spans="10:12">
      <c r="J32298" s="2"/>
      <c r="K32298" s="2"/>
      <c r="L32298" s="2"/>
    </row>
    <row r="32299" spans="10:12">
      <c r="J32299" s="2"/>
      <c r="K32299" s="2"/>
      <c r="L32299" s="2"/>
    </row>
    <row r="32300" spans="10:12">
      <c r="J32300" s="2"/>
      <c r="K32300" s="2"/>
      <c r="L32300" s="2"/>
    </row>
    <row r="32301" spans="10:12">
      <c r="J32301" s="2"/>
      <c r="K32301" s="2"/>
      <c r="L32301" s="2"/>
    </row>
    <row r="32302" spans="10:12">
      <c r="J32302" s="2"/>
      <c r="K32302" s="2"/>
      <c r="L32302" s="2"/>
    </row>
    <row r="32303" spans="10:12">
      <c r="J32303" s="2"/>
      <c r="K32303" s="2"/>
      <c r="L32303" s="2"/>
    </row>
    <row r="32304" spans="10:12">
      <c r="J32304" s="2"/>
      <c r="K32304" s="2"/>
      <c r="L32304" s="2"/>
    </row>
    <row r="32305" spans="10:12">
      <c r="J32305" s="2"/>
      <c r="K32305" s="2"/>
      <c r="L32305" s="2"/>
    </row>
    <row r="32306" spans="10:12">
      <c r="J32306" s="2"/>
      <c r="K32306" s="2"/>
      <c r="L32306" s="2"/>
    </row>
    <row r="32307" spans="10:12">
      <c r="J32307" s="2"/>
      <c r="K32307" s="2"/>
      <c r="L32307" s="2"/>
    </row>
    <row r="32308" spans="10:12">
      <c r="J32308" s="2"/>
      <c r="K32308" s="2"/>
      <c r="L32308" s="2"/>
    </row>
    <row r="32309" spans="10:12">
      <c r="J32309" s="2"/>
      <c r="K32309" s="2"/>
      <c r="L32309" s="2"/>
    </row>
    <row r="32310" spans="10:12">
      <c r="J32310" s="2"/>
      <c r="K32310" s="2"/>
      <c r="L32310" s="2"/>
    </row>
    <row r="32311" spans="10:12">
      <c r="J32311" s="2"/>
      <c r="K32311" s="2"/>
      <c r="L32311" s="2"/>
    </row>
    <row r="32312" spans="10:12">
      <c r="J32312" s="2"/>
      <c r="K32312" s="2"/>
      <c r="L32312" s="2"/>
    </row>
    <row r="32313" spans="10:12">
      <c r="J32313" s="2"/>
      <c r="K32313" s="2"/>
      <c r="L32313" s="2"/>
    </row>
    <row r="32314" spans="10:12">
      <c r="J32314" s="2"/>
      <c r="K32314" s="2"/>
      <c r="L32314" s="2"/>
    </row>
    <row r="32315" spans="10:12">
      <c r="J32315" s="2"/>
      <c r="K32315" s="2"/>
      <c r="L32315" s="2"/>
    </row>
    <row r="32316" spans="10:12">
      <c r="J32316" s="2"/>
      <c r="K32316" s="2"/>
      <c r="L32316" s="2"/>
    </row>
    <row r="32317" spans="10:12">
      <c r="J32317" s="2"/>
      <c r="K32317" s="2"/>
      <c r="L32317" s="2"/>
    </row>
    <row r="32318" spans="10:12">
      <c r="J32318" s="2"/>
      <c r="K32318" s="2"/>
      <c r="L32318" s="2"/>
    </row>
    <row r="32319" spans="10:12">
      <c r="J32319" s="2"/>
      <c r="K32319" s="2"/>
      <c r="L32319" s="2"/>
    </row>
    <row r="32320" spans="10:12">
      <c r="J32320" s="2"/>
      <c r="K32320" s="2"/>
      <c r="L32320" s="2"/>
    </row>
    <row r="32321" spans="10:12">
      <c r="J32321" s="2"/>
      <c r="K32321" s="2"/>
      <c r="L32321" s="2"/>
    </row>
    <row r="32322" spans="10:12">
      <c r="J32322" s="2"/>
      <c r="K32322" s="2"/>
      <c r="L32322" s="2"/>
    </row>
    <row r="32323" spans="10:12">
      <c r="J32323" s="2"/>
      <c r="K32323" s="2"/>
      <c r="L32323" s="2"/>
    </row>
    <row r="32324" spans="10:12">
      <c r="J32324" s="2"/>
      <c r="K32324" s="2"/>
      <c r="L32324" s="2"/>
    </row>
    <row r="32325" spans="10:12">
      <c r="J32325" s="2"/>
      <c r="K32325" s="2"/>
      <c r="L32325" s="2"/>
    </row>
    <row r="32326" spans="10:12">
      <c r="J32326" s="2"/>
      <c r="K32326" s="2"/>
      <c r="L32326" s="2"/>
    </row>
    <row r="32327" spans="10:12">
      <c r="J32327" s="2"/>
      <c r="K32327" s="2"/>
      <c r="L32327" s="2"/>
    </row>
    <row r="32328" spans="10:12">
      <c r="J32328" s="2"/>
      <c r="K32328" s="2"/>
      <c r="L32328" s="2"/>
    </row>
    <row r="32329" spans="10:12">
      <c r="J32329" s="2"/>
      <c r="K32329" s="2"/>
      <c r="L32329" s="2"/>
    </row>
    <row r="32330" spans="10:12">
      <c r="J32330" s="2"/>
      <c r="K32330" s="2"/>
      <c r="L32330" s="2"/>
    </row>
    <row r="32331" spans="10:12">
      <c r="J32331" s="2"/>
      <c r="K32331" s="2"/>
      <c r="L32331" s="2"/>
    </row>
    <row r="32332" spans="10:12">
      <c r="J32332" s="2"/>
      <c r="K32332" s="2"/>
      <c r="L32332" s="2"/>
    </row>
    <row r="32333" spans="10:12">
      <c r="J32333" s="2"/>
      <c r="K32333" s="2"/>
      <c r="L32333" s="2"/>
    </row>
    <row r="32334" spans="10:12">
      <c r="J32334" s="2"/>
      <c r="K32334" s="2"/>
      <c r="L32334" s="2"/>
    </row>
    <row r="32335" spans="10:12">
      <c r="J32335" s="2"/>
      <c r="K32335" s="2"/>
      <c r="L32335" s="2"/>
    </row>
    <row r="32336" spans="10:12">
      <c r="J32336" s="2"/>
      <c r="K32336" s="2"/>
      <c r="L32336" s="2"/>
    </row>
    <row r="32337" spans="10:12">
      <c r="J32337" s="2"/>
      <c r="K32337" s="2"/>
      <c r="L32337" s="2"/>
    </row>
    <row r="32338" spans="10:12">
      <c r="J32338" s="2"/>
      <c r="K32338" s="2"/>
      <c r="L32338" s="2"/>
    </row>
    <row r="32339" spans="10:12">
      <c r="J32339" s="2"/>
      <c r="K32339" s="2"/>
      <c r="L32339" s="2"/>
    </row>
    <row r="32340" spans="10:12">
      <c r="J32340" s="2"/>
      <c r="K32340" s="2"/>
      <c r="L32340" s="2"/>
    </row>
    <row r="32341" spans="10:12">
      <c r="J32341" s="2"/>
      <c r="K32341" s="2"/>
      <c r="L32341" s="2"/>
    </row>
    <row r="32342" spans="10:12">
      <c r="J32342" s="2"/>
      <c r="K32342" s="2"/>
      <c r="L32342" s="2"/>
    </row>
    <row r="32343" spans="10:12">
      <c r="J32343" s="2"/>
      <c r="K32343" s="2"/>
      <c r="L32343" s="2"/>
    </row>
    <row r="32344" spans="10:12">
      <c r="J32344" s="2"/>
      <c r="K32344" s="2"/>
      <c r="L32344" s="2"/>
    </row>
    <row r="32345" spans="10:12">
      <c r="J32345" s="2"/>
      <c r="K32345" s="2"/>
      <c r="L32345" s="2"/>
    </row>
    <row r="32346" spans="10:12">
      <c r="J32346" s="2"/>
      <c r="K32346" s="2"/>
      <c r="L32346" s="2"/>
    </row>
    <row r="32347" spans="10:12">
      <c r="J32347" s="2"/>
      <c r="K32347" s="2"/>
      <c r="L32347" s="2"/>
    </row>
    <row r="32348" spans="10:12">
      <c r="J32348" s="2"/>
      <c r="K32348" s="2"/>
      <c r="L32348" s="2"/>
    </row>
    <row r="32349" spans="10:12">
      <c r="J32349" s="2"/>
      <c r="K32349" s="2"/>
      <c r="L32349" s="2"/>
    </row>
    <row r="32350" spans="10:12">
      <c r="J32350" s="2"/>
      <c r="K32350" s="2"/>
      <c r="L32350" s="2"/>
    </row>
    <row r="32351" spans="10:12">
      <c r="J32351" s="2"/>
      <c r="K32351" s="2"/>
      <c r="L32351" s="2"/>
    </row>
    <row r="32352" spans="10:12">
      <c r="J32352" s="2"/>
      <c r="K32352" s="2"/>
      <c r="L32352" s="2"/>
    </row>
    <row r="32353" spans="10:12">
      <c r="J32353" s="2"/>
      <c r="K32353" s="2"/>
      <c r="L32353" s="2"/>
    </row>
    <row r="32354" spans="10:12">
      <c r="J32354" s="2"/>
      <c r="K32354" s="2"/>
      <c r="L32354" s="2"/>
    </row>
    <row r="32355" spans="10:12">
      <c r="J32355" s="2"/>
      <c r="K32355" s="2"/>
      <c r="L32355" s="2"/>
    </row>
    <row r="32356" spans="10:12">
      <c r="J32356" s="2"/>
      <c r="K32356" s="2"/>
      <c r="L32356" s="2"/>
    </row>
    <row r="32357" spans="10:12">
      <c r="J32357" s="2"/>
      <c r="K32357" s="2"/>
      <c r="L32357" s="2"/>
    </row>
    <row r="32358" spans="10:12">
      <c r="J32358" s="2"/>
      <c r="K32358" s="2"/>
      <c r="L32358" s="2"/>
    </row>
    <row r="32359" spans="10:12">
      <c r="J32359" s="2"/>
      <c r="K32359" s="2"/>
      <c r="L32359" s="2"/>
    </row>
    <row r="32360" spans="10:12">
      <c r="J32360" s="2"/>
      <c r="K32360" s="2"/>
      <c r="L32360" s="2"/>
    </row>
    <row r="32361" spans="10:12">
      <c r="J32361" s="2"/>
      <c r="K32361" s="2"/>
      <c r="L32361" s="2"/>
    </row>
    <row r="32362" spans="10:12">
      <c r="J32362" s="2"/>
      <c r="K32362" s="2"/>
      <c r="L32362" s="2"/>
    </row>
    <row r="32363" spans="10:12">
      <c r="J32363" s="2"/>
      <c r="K32363" s="2"/>
      <c r="L32363" s="2"/>
    </row>
    <row r="32364" spans="10:12">
      <c r="J32364" s="2"/>
      <c r="K32364" s="2"/>
      <c r="L32364" s="2"/>
    </row>
    <row r="32365" spans="10:12">
      <c r="J32365" s="2"/>
      <c r="K32365" s="2"/>
      <c r="L32365" s="2"/>
    </row>
    <row r="32366" spans="10:12">
      <c r="J32366" s="2"/>
      <c r="K32366" s="2"/>
      <c r="L32366" s="2"/>
    </row>
    <row r="32367" spans="10:12">
      <c r="J32367" s="2"/>
      <c r="K32367" s="2"/>
      <c r="L32367" s="2"/>
    </row>
    <row r="32368" spans="10:12">
      <c r="J32368" s="2"/>
      <c r="K32368" s="2"/>
      <c r="L32368" s="2"/>
    </row>
    <row r="32369" spans="10:12">
      <c r="J32369" s="2"/>
      <c r="K32369" s="2"/>
      <c r="L32369" s="2"/>
    </row>
    <row r="32370" spans="10:12">
      <c r="J32370" s="2"/>
      <c r="K32370" s="2"/>
      <c r="L32370" s="2"/>
    </row>
    <row r="32371" spans="10:12">
      <c r="J32371" s="2"/>
      <c r="K32371" s="2"/>
      <c r="L32371" s="2"/>
    </row>
    <row r="32372" spans="10:12">
      <c r="J32372" s="2"/>
      <c r="K32372" s="2"/>
      <c r="L32372" s="2"/>
    </row>
    <row r="32373" spans="10:12">
      <c r="J32373" s="2"/>
      <c r="K32373" s="2"/>
      <c r="L32373" s="2"/>
    </row>
    <row r="32374" spans="10:12">
      <c r="J32374" s="2"/>
      <c r="K32374" s="2"/>
      <c r="L32374" s="2"/>
    </row>
    <row r="32375" spans="10:12">
      <c r="J32375" s="2"/>
      <c r="K32375" s="2"/>
      <c r="L32375" s="2"/>
    </row>
    <row r="32376" spans="10:12">
      <c r="J32376" s="2"/>
      <c r="K32376" s="2"/>
      <c r="L32376" s="2"/>
    </row>
    <row r="32377" spans="10:12">
      <c r="J32377" s="2"/>
      <c r="K32377" s="2"/>
      <c r="L32377" s="2"/>
    </row>
    <row r="32378" spans="10:12">
      <c r="J32378" s="2"/>
      <c r="K32378" s="2"/>
      <c r="L32378" s="2"/>
    </row>
    <row r="32379" spans="10:12">
      <c r="J32379" s="2"/>
      <c r="K32379" s="2"/>
      <c r="L32379" s="2"/>
    </row>
    <row r="32380" spans="10:12">
      <c r="J32380" s="2"/>
      <c r="K32380" s="2"/>
      <c r="L32380" s="2"/>
    </row>
    <row r="32381" spans="10:12">
      <c r="J32381" s="2"/>
      <c r="K32381" s="2"/>
      <c r="L32381" s="2"/>
    </row>
    <row r="32382" spans="10:12">
      <c r="J32382" s="2"/>
      <c r="K32382" s="2"/>
      <c r="L32382" s="2"/>
    </row>
    <row r="32383" spans="10:12">
      <c r="J32383" s="2"/>
      <c r="K32383" s="2"/>
      <c r="L32383" s="2"/>
    </row>
    <row r="32384" spans="10:12">
      <c r="J32384" s="2"/>
      <c r="K32384" s="2"/>
      <c r="L32384" s="2"/>
    </row>
    <row r="32385" spans="10:12">
      <c r="J32385" s="2"/>
      <c r="K32385" s="2"/>
      <c r="L32385" s="2"/>
    </row>
    <row r="32386" spans="10:12">
      <c r="J32386" s="2"/>
      <c r="K32386" s="2"/>
      <c r="L32386" s="2"/>
    </row>
    <row r="32387" spans="10:12">
      <c r="J32387" s="2"/>
      <c r="K32387" s="2"/>
      <c r="L32387" s="2"/>
    </row>
    <row r="32388" spans="10:12">
      <c r="J32388" s="2"/>
      <c r="K32388" s="2"/>
      <c r="L32388" s="2"/>
    </row>
    <row r="32389" spans="10:12">
      <c r="J32389" s="2"/>
      <c r="K32389" s="2"/>
      <c r="L32389" s="2"/>
    </row>
    <row r="32390" spans="10:12">
      <c r="J32390" s="2"/>
      <c r="K32390" s="2"/>
      <c r="L32390" s="2"/>
    </row>
    <row r="32391" spans="10:12">
      <c r="J32391" s="2"/>
      <c r="K32391" s="2"/>
      <c r="L32391" s="2"/>
    </row>
    <row r="32392" spans="10:12">
      <c r="J32392" s="2"/>
      <c r="K32392" s="2"/>
      <c r="L32392" s="2"/>
    </row>
    <row r="32393" spans="10:12">
      <c r="J32393" s="2"/>
      <c r="K32393" s="2"/>
      <c r="L32393" s="2"/>
    </row>
    <row r="32394" spans="10:12">
      <c r="J32394" s="2"/>
      <c r="K32394" s="2"/>
      <c r="L32394" s="2"/>
    </row>
    <row r="32395" spans="10:12">
      <c r="J32395" s="2"/>
      <c r="K32395" s="2"/>
      <c r="L32395" s="2"/>
    </row>
    <row r="32396" spans="10:12">
      <c r="J32396" s="2"/>
      <c r="K32396" s="2"/>
      <c r="L32396" s="2"/>
    </row>
    <row r="32397" spans="10:12">
      <c r="J32397" s="2"/>
      <c r="K32397" s="2"/>
      <c r="L32397" s="2"/>
    </row>
    <row r="32398" spans="10:12">
      <c r="J32398" s="2"/>
      <c r="K32398" s="2"/>
      <c r="L32398" s="2"/>
    </row>
    <row r="32399" spans="10:12">
      <c r="J32399" s="2"/>
      <c r="K32399" s="2"/>
      <c r="L32399" s="2"/>
    </row>
    <row r="32400" spans="10:12">
      <c r="J32400" s="2"/>
      <c r="K32400" s="2"/>
      <c r="L32400" s="2"/>
    </row>
    <row r="32401" spans="10:12">
      <c r="J32401" s="2"/>
      <c r="K32401" s="2"/>
      <c r="L32401" s="2"/>
    </row>
    <row r="32402" spans="10:12">
      <c r="J32402" s="2"/>
      <c r="K32402" s="2"/>
      <c r="L32402" s="2"/>
    </row>
    <row r="32403" spans="10:12">
      <c r="J32403" s="2"/>
      <c r="K32403" s="2"/>
      <c r="L32403" s="2"/>
    </row>
    <row r="32404" spans="10:12">
      <c r="J32404" s="2"/>
      <c r="K32404" s="2"/>
      <c r="L32404" s="2"/>
    </row>
    <row r="32405" spans="10:12">
      <c r="J32405" s="2"/>
      <c r="K32405" s="2"/>
      <c r="L32405" s="2"/>
    </row>
    <row r="32406" spans="10:12">
      <c r="J32406" s="2"/>
      <c r="K32406" s="2"/>
      <c r="L32406" s="2"/>
    </row>
    <row r="32407" spans="10:12">
      <c r="J32407" s="2"/>
      <c r="K32407" s="2"/>
      <c r="L32407" s="2"/>
    </row>
    <row r="32408" spans="10:12">
      <c r="J32408" s="2"/>
      <c r="K32408" s="2"/>
      <c r="L32408" s="2"/>
    </row>
    <row r="32409" spans="10:12">
      <c r="J32409" s="2"/>
      <c r="K32409" s="2"/>
      <c r="L32409" s="2"/>
    </row>
    <row r="32410" spans="10:12">
      <c r="J32410" s="2"/>
      <c r="K32410" s="2"/>
      <c r="L32410" s="2"/>
    </row>
    <row r="32411" spans="10:12">
      <c r="J32411" s="2"/>
      <c r="K32411" s="2"/>
      <c r="L32411" s="2"/>
    </row>
    <row r="32412" spans="10:12">
      <c r="J32412" s="2"/>
      <c r="K32412" s="2"/>
      <c r="L32412" s="2"/>
    </row>
    <row r="32413" spans="10:12">
      <c r="J32413" s="2"/>
      <c r="K32413" s="2"/>
      <c r="L32413" s="2"/>
    </row>
    <row r="32414" spans="10:12">
      <c r="J32414" s="2"/>
      <c r="K32414" s="2"/>
      <c r="L32414" s="2"/>
    </row>
    <row r="32415" spans="10:12">
      <c r="J32415" s="2"/>
      <c r="K32415" s="2"/>
      <c r="L32415" s="2"/>
    </row>
    <row r="32416" spans="10:12">
      <c r="J32416" s="2"/>
      <c r="K32416" s="2"/>
      <c r="L32416" s="2"/>
    </row>
    <row r="32417" spans="10:12">
      <c r="J32417" s="2"/>
      <c r="K32417" s="2"/>
      <c r="L32417" s="2"/>
    </row>
    <row r="32418" spans="10:12">
      <c r="J32418" s="2"/>
      <c r="K32418" s="2"/>
      <c r="L32418" s="2"/>
    </row>
    <row r="32419" spans="10:12">
      <c r="J32419" s="2"/>
      <c r="K32419" s="2"/>
      <c r="L32419" s="2"/>
    </row>
    <row r="32420" spans="10:12">
      <c r="J32420" s="2"/>
      <c r="K32420" s="2"/>
      <c r="L32420" s="2"/>
    </row>
    <row r="32421" spans="10:12">
      <c r="J32421" s="2"/>
      <c r="K32421" s="2"/>
      <c r="L32421" s="2"/>
    </row>
    <row r="32422" spans="10:12">
      <c r="J32422" s="2"/>
      <c r="K32422" s="2"/>
      <c r="L32422" s="2"/>
    </row>
    <row r="32423" spans="10:12">
      <c r="J32423" s="2"/>
      <c r="K32423" s="2"/>
      <c r="L32423" s="2"/>
    </row>
    <row r="32424" spans="10:12">
      <c r="J32424" s="2"/>
      <c r="K32424" s="2"/>
      <c r="L32424" s="2"/>
    </row>
    <row r="32425" spans="10:12">
      <c r="J32425" s="2"/>
      <c r="K32425" s="2"/>
      <c r="L32425" s="2"/>
    </row>
    <row r="32426" spans="10:12">
      <c r="J32426" s="2"/>
      <c r="K32426" s="2"/>
      <c r="L32426" s="2"/>
    </row>
    <row r="32427" spans="10:12">
      <c r="J32427" s="2"/>
      <c r="K32427" s="2"/>
      <c r="L32427" s="2"/>
    </row>
    <row r="32428" spans="10:12">
      <c r="J32428" s="2"/>
      <c r="K32428" s="2"/>
      <c r="L32428" s="2"/>
    </row>
    <row r="32429" spans="10:12">
      <c r="J32429" s="2"/>
      <c r="K32429" s="2"/>
      <c r="L32429" s="2"/>
    </row>
    <row r="32430" spans="10:12">
      <c r="J32430" s="2"/>
      <c r="K32430" s="2"/>
      <c r="L32430" s="2"/>
    </row>
    <row r="32431" spans="10:12">
      <c r="J32431" s="2"/>
      <c r="K32431" s="2"/>
      <c r="L32431" s="2"/>
    </row>
    <row r="32432" spans="10:12">
      <c r="J32432" s="2"/>
      <c r="K32432" s="2"/>
      <c r="L32432" s="2"/>
    </row>
    <row r="32433" spans="10:12">
      <c r="J32433" s="2"/>
      <c r="K32433" s="2"/>
      <c r="L32433" s="2"/>
    </row>
    <row r="32434" spans="10:12">
      <c r="J32434" s="2"/>
      <c r="K32434" s="2"/>
      <c r="L32434" s="2"/>
    </row>
    <row r="32435" spans="10:12">
      <c r="J32435" s="2"/>
      <c r="K32435" s="2"/>
      <c r="L32435" s="2"/>
    </row>
    <row r="32436" spans="10:12">
      <c r="J32436" s="2"/>
      <c r="K32436" s="2"/>
      <c r="L32436" s="2"/>
    </row>
    <row r="32437" spans="10:12">
      <c r="J32437" s="2"/>
      <c r="K32437" s="2"/>
      <c r="L32437" s="2"/>
    </row>
    <row r="32438" spans="10:12">
      <c r="J32438" s="2"/>
      <c r="K32438" s="2"/>
      <c r="L32438" s="2"/>
    </row>
    <row r="32439" spans="10:12">
      <c r="J32439" s="2"/>
      <c r="K32439" s="2"/>
      <c r="L32439" s="2"/>
    </row>
    <row r="32440" spans="10:12">
      <c r="J32440" s="2"/>
      <c r="K32440" s="2"/>
      <c r="L32440" s="2"/>
    </row>
    <row r="32441" spans="10:12">
      <c r="J32441" s="2"/>
      <c r="K32441" s="2"/>
      <c r="L32441" s="2"/>
    </row>
    <row r="32442" spans="10:12">
      <c r="J32442" s="2"/>
      <c r="K32442" s="2"/>
      <c r="L32442" s="2"/>
    </row>
    <row r="32443" spans="10:12">
      <c r="J32443" s="2"/>
      <c r="K32443" s="2"/>
      <c r="L32443" s="2"/>
    </row>
    <row r="32444" spans="10:12">
      <c r="J32444" s="2"/>
      <c r="K32444" s="2"/>
      <c r="L32444" s="2"/>
    </row>
    <row r="32445" spans="10:12">
      <c r="J32445" s="2"/>
      <c r="K32445" s="2"/>
      <c r="L32445" s="2"/>
    </row>
    <row r="32446" spans="10:12">
      <c r="J32446" s="2"/>
      <c r="K32446" s="2"/>
      <c r="L32446" s="2"/>
    </row>
    <row r="32447" spans="10:12">
      <c r="J32447" s="2"/>
      <c r="K32447" s="2"/>
      <c r="L32447" s="2"/>
    </row>
    <row r="32448" spans="10:12">
      <c r="J32448" s="2"/>
      <c r="K32448" s="2"/>
      <c r="L32448" s="2"/>
    </row>
    <row r="32449" spans="10:12">
      <c r="J32449" s="2"/>
      <c r="K32449" s="2"/>
      <c r="L32449" s="2"/>
    </row>
    <row r="32450" spans="10:12">
      <c r="J32450" s="2"/>
      <c r="K32450" s="2"/>
      <c r="L32450" s="2"/>
    </row>
    <row r="32451" spans="10:12">
      <c r="J32451" s="2"/>
      <c r="K32451" s="2"/>
      <c r="L32451" s="2"/>
    </row>
    <row r="32452" spans="10:12">
      <c r="J32452" s="2"/>
      <c r="K32452" s="2"/>
      <c r="L32452" s="2"/>
    </row>
    <row r="32453" spans="10:12">
      <c r="J32453" s="2"/>
      <c r="K32453" s="2"/>
      <c r="L32453" s="2"/>
    </row>
    <row r="32454" spans="10:12">
      <c r="J32454" s="2"/>
      <c r="K32454" s="2"/>
      <c r="L32454" s="2"/>
    </row>
    <row r="32455" spans="10:12">
      <c r="J32455" s="2"/>
      <c r="K32455" s="2"/>
      <c r="L32455" s="2"/>
    </row>
    <row r="32456" spans="10:12">
      <c r="J32456" s="2"/>
      <c r="K32456" s="2"/>
      <c r="L32456" s="2"/>
    </row>
    <row r="32457" spans="10:12">
      <c r="J32457" s="2"/>
      <c r="K32457" s="2"/>
      <c r="L32457" s="2"/>
    </row>
    <row r="32458" spans="10:12">
      <c r="J32458" s="2"/>
      <c r="K32458" s="2"/>
      <c r="L32458" s="2"/>
    </row>
    <row r="32459" spans="10:12">
      <c r="J32459" s="2"/>
      <c r="K32459" s="2"/>
      <c r="L32459" s="2"/>
    </row>
    <row r="32460" spans="10:12">
      <c r="J32460" s="2"/>
      <c r="K32460" s="2"/>
      <c r="L32460" s="2"/>
    </row>
    <row r="32461" spans="10:12">
      <c r="J32461" s="2"/>
      <c r="K32461" s="2"/>
      <c r="L32461" s="2"/>
    </row>
    <row r="32462" spans="10:12">
      <c r="J32462" s="2"/>
      <c r="K32462" s="2"/>
      <c r="L32462" s="2"/>
    </row>
    <row r="32463" spans="10:12">
      <c r="J32463" s="2"/>
      <c r="K32463" s="2"/>
      <c r="L32463" s="2"/>
    </row>
    <row r="32464" spans="10:12">
      <c r="J32464" s="2"/>
      <c r="K32464" s="2"/>
      <c r="L32464" s="2"/>
    </row>
    <row r="32465" spans="10:12">
      <c r="J32465" s="2"/>
      <c r="K32465" s="2"/>
      <c r="L32465" s="2"/>
    </row>
    <row r="32466" spans="10:12">
      <c r="J32466" s="2"/>
      <c r="K32466" s="2"/>
      <c r="L32466" s="2"/>
    </row>
    <row r="32467" spans="10:12">
      <c r="J32467" s="2"/>
      <c r="K32467" s="2"/>
      <c r="L32467" s="2"/>
    </row>
    <row r="32468" spans="10:12">
      <c r="J32468" s="2"/>
      <c r="K32468" s="2"/>
      <c r="L32468" s="2"/>
    </row>
    <row r="32469" spans="10:12">
      <c r="J32469" s="2"/>
      <c r="K32469" s="2"/>
      <c r="L32469" s="2"/>
    </row>
    <row r="32470" spans="10:12">
      <c r="J32470" s="2"/>
      <c r="K32470" s="2"/>
      <c r="L32470" s="2"/>
    </row>
    <row r="32471" spans="10:12">
      <c r="J32471" s="2"/>
      <c r="K32471" s="2"/>
      <c r="L32471" s="2"/>
    </row>
    <row r="32472" spans="10:12">
      <c r="J32472" s="2"/>
      <c r="K32472" s="2"/>
      <c r="L32472" s="2"/>
    </row>
    <row r="32473" spans="10:12">
      <c r="J32473" s="2"/>
      <c r="K32473" s="2"/>
      <c r="L32473" s="2"/>
    </row>
    <row r="32474" spans="10:12">
      <c r="J32474" s="2"/>
      <c r="K32474" s="2"/>
      <c r="L32474" s="2"/>
    </row>
    <row r="32475" spans="10:12">
      <c r="J32475" s="2"/>
      <c r="K32475" s="2"/>
      <c r="L32475" s="2"/>
    </row>
    <row r="32476" spans="10:12">
      <c r="J32476" s="2"/>
      <c r="K32476" s="2"/>
      <c r="L32476" s="2"/>
    </row>
    <row r="32477" spans="10:12">
      <c r="J32477" s="2"/>
      <c r="K32477" s="2"/>
      <c r="L32477" s="2"/>
    </row>
    <row r="32478" spans="10:12">
      <c r="J32478" s="2"/>
      <c r="K32478" s="2"/>
      <c r="L32478" s="2"/>
    </row>
    <row r="32479" spans="10:12">
      <c r="J32479" s="2"/>
      <c r="K32479" s="2"/>
      <c r="L32479" s="2"/>
    </row>
    <row r="32480" spans="10:12">
      <c r="J32480" s="2"/>
      <c r="K32480" s="2"/>
      <c r="L32480" s="2"/>
    </row>
    <row r="32481" spans="10:12">
      <c r="J32481" s="2"/>
      <c r="K32481" s="2"/>
      <c r="L32481" s="2"/>
    </row>
    <row r="32482" spans="10:12">
      <c r="J32482" s="2"/>
      <c r="K32482" s="2"/>
      <c r="L32482" s="2"/>
    </row>
    <row r="32483" spans="10:12">
      <c r="J32483" s="2"/>
      <c r="K32483" s="2"/>
      <c r="L32483" s="2"/>
    </row>
    <row r="32484" spans="10:12">
      <c r="J32484" s="2"/>
      <c r="K32484" s="2"/>
      <c r="L32484" s="2"/>
    </row>
    <row r="32485" spans="10:12">
      <c r="J32485" s="2"/>
      <c r="K32485" s="2"/>
      <c r="L32485" s="2"/>
    </row>
    <row r="32486" spans="10:12">
      <c r="J32486" s="2"/>
      <c r="K32486" s="2"/>
      <c r="L32486" s="2"/>
    </row>
    <row r="32487" spans="10:12">
      <c r="J32487" s="2"/>
      <c r="K32487" s="2"/>
      <c r="L32487" s="2"/>
    </row>
    <row r="32488" spans="10:12">
      <c r="J32488" s="2"/>
      <c r="K32488" s="2"/>
      <c r="L32488" s="2"/>
    </row>
    <row r="32489" spans="10:12">
      <c r="J32489" s="2"/>
      <c r="K32489" s="2"/>
      <c r="L32489" s="2"/>
    </row>
    <row r="32490" spans="10:12">
      <c r="J32490" s="2"/>
      <c r="K32490" s="2"/>
      <c r="L32490" s="2"/>
    </row>
    <row r="32491" spans="10:12">
      <c r="J32491" s="2"/>
      <c r="K32491" s="2"/>
      <c r="L32491" s="2"/>
    </row>
    <row r="32492" spans="10:12">
      <c r="J32492" s="2"/>
      <c r="K32492" s="2"/>
      <c r="L32492" s="2"/>
    </row>
    <row r="32493" spans="10:12">
      <c r="J32493" s="2"/>
      <c r="K32493" s="2"/>
      <c r="L32493" s="2"/>
    </row>
    <row r="32494" spans="10:12">
      <c r="J32494" s="2"/>
      <c r="K32494" s="2"/>
      <c r="L32494" s="2"/>
    </row>
    <row r="32495" spans="10:12">
      <c r="J32495" s="2"/>
      <c r="K32495" s="2"/>
      <c r="L32495" s="2"/>
    </row>
    <row r="32496" spans="10:12">
      <c r="J32496" s="2"/>
      <c r="K32496" s="2"/>
      <c r="L32496" s="2"/>
    </row>
    <row r="32497" spans="10:12">
      <c r="J32497" s="2"/>
      <c r="K32497" s="2"/>
      <c r="L32497" s="2"/>
    </row>
    <row r="32498" spans="10:12">
      <c r="J32498" s="2"/>
      <c r="K32498" s="2"/>
      <c r="L32498" s="2"/>
    </row>
    <row r="32499" spans="10:12">
      <c r="J32499" s="2"/>
      <c r="K32499" s="2"/>
      <c r="L32499" s="2"/>
    </row>
    <row r="32500" spans="10:12">
      <c r="J32500" s="2"/>
      <c r="K32500" s="2"/>
      <c r="L32500" s="2"/>
    </row>
    <row r="32501" spans="10:12">
      <c r="J32501" s="2"/>
      <c r="K32501" s="2"/>
      <c r="L32501" s="2"/>
    </row>
    <row r="32502" spans="10:12">
      <c r="J32502" s="2"/>
      <c r="K32502" s="2"/>
      <c r="L32502" s="2"/>
    </row>
    <row r="32503" spans="10:12">
      <c r="J32503" s="2"/>
      <c r="K32503" s="2"/>
      <c r="L32503" s="2"/>
    </row>
    <row r="32504" spans="10:12">
      <c r="J32504" s="2"/>
      <c r="K32504" s="2"/>
      <c r="L32504" s="2"/>
    </row>
    <row r="32505" spans="10:12">
      <c r="J32505" s="2"/>
      <c r="K32505" s="2"/>
      <c r="L32505" s="2"/>
    </row>
    <row r="32506" spans="10:12">
      <c r="J32506" s="2"/>
      <c r="K32506" s="2"/>
      <c r="L32506" s="2"/>
    </row>
    <row r="32507" spans="10:12">
      <c r="J32507" s="2"/>
      <c r="K32507" s="2"/>
      <c r="L32507" s="2"/>
    </row>
    <row r="32508" spans="10:12">
      <c r="J32508" s="2"/>
      <c r="K32508" s="2"/>
      <c r="L32508" s="2"/>
    </row>
    <row r="32509" spans="10:12">
      <c r="J32509" s="2"/>
      <c r="K32509" s="2"/>
      <c r="L32509" s="2"/>
    </row>
    <row r="32510" spans="10:12">
      <c r="J32510" s="2"/>
      <c r="K32510" s="2"/>
      <c r="L32510" s="2"/>
    </row>
    <row r="32511" spans="10:12">
      <c r="J32511" s="2"/>
      <c r="K32511" s="2"/>
      <c r="L32511" s="2"/>
    </row>
    <row r="32512" spans="10:12">
      <c r="J32512" s="2"/>
      <c r="K32512" s="2"/>
      <c r="L32512" s="2"/>
    </row>
    <row r="32513" spans="10:12">
      <c r="J32513" s="2"/>
      <c r="K32513" s="2"/>
      <c r="L32513" s="2"/>
    </row>
    <row r="32514" spans="10:12">
      <c r="J32514" s="2"/>
      <c r="K32514" s="2"/>
      <c r="L32514" s="2"/>
    </row>
    <row r="32515" spans="10:12">
      <c r="J32515" s="2"/>
      <c r="K32515" s="2"/>
      <c r="L32515" s="2"/>
    </row>
    <row r="32516" spans="10:12">
      <c r="J32516" s="2"/>
      <c r="K32516" s="2"/>
      <c r="L32516" s="2"/>
    </row>
    <row r="32517" spans="10:12">
      <c r="J32517" s="2"/>
      <c r="K32517" s="2"/>
      <c r="L32517" s="2"/>
    </row>
    <row r="32518" spans="10:12">
      <c r="J32518" s="2"/>
      <c r="K32518" s="2"/>
      <c r="L32518" s="2"/>
    </row>
    <row r="32519" spans="10:12">
      <c r="J32519" s="2"/>
      <c r="K32519" s="2"/>
      <c r="L32519" s="2"/>
    </row>
    <row r="32520" spans="10:12">
      <c r="J32520" s="2"/>
      <c r="K32520" s="2"/>
      <c r="L32520" s="2"/>
    </row>
    <row r="32521" spans="10:12">
      <c r="J32521" s="2"/>
      <c r="K32521" s="2"/>
      <c r="L32521" s="2"/>
    </row>
    <row r="32522" spans="10:12">
      <c r="J32522" s="2"/>
      <c r="K32522" s="2"/>
      <c r="L32522" s="2"/>
    </row>
    <row r="32523" spans="10:12">
      <c r="J32523" s="2"/>
      <c r="K32523" s="2"/>
      <c r="L32523" s="2"/>
    </row>
    <row r="32524" spans="10:12">
      <c r="J32524" s="2"/>
      <c r="K32524" s="2"/>
      <c r="L32524" s="2"/>
    </row>
    <row r="32525" spans="10:12">
      <c r="J32525" s="2"/>
      <c r="K32525" s="2"/>
      <c r="L32525" s="2"/>
    </row>
    <row r="32526" spans="10:12">
      <c r="J32526" s="2"/>
      <c r="K32526" s="2"/>
      <c r="L32526" s="2"/>
    </row>
    <row r="32527" spans="10:12">
      <c r="J32527" s="2"/>
      <c r="K32527" s="2"/>
      <c r="L32527" s="2"/>
    </row>
    <row r="32528" spans="10:12">
      <c r="J32528" s="2"/>
      <c r="K32528" s="2"/>
      <c r="L32528" s="2"/>
    </row>
    <row r="32529" spans="10:12">
      <c r="J32529" s="2"/>
      <c r="K32529" s="2"/>
      <c r="L32529" s="2"/>
    </row>
    <row r="32530" spans="10:12">
      <c r="J32530" s="2"/>
      <c r="K32530" s="2"/>
      <c r="L32530" s="2"/>
    </row>
    <row r="32531" spans="10:12">
      <c r="J32531" s="2"/>
      <c r="K32531" s="2"/>
      <c r="L32531" s="2"/>
    </row>
    <row r="32532" spans="10:12">
      <c r="J32532" s="2"/>
      <c r="K32532" s="2"/>
      <c r="L32532" s="2"/>
    </row>
    <row r="32533" spans="10:12">
      <c r="J32533" s="2"/>
      <c r="K32533" s="2"/>
      <c r="L32533" s="2"/>
    </row>
    <row r="32534" spans="10:12">
      <c r="J32534" s="2"/>
      <c r="K32534" s="2"/>
      <c r="L32534" s="2"/>
    </row>
    <row r="32535" spans="10:12">
      <c r="J32535" s="2"/>
      <c r="K32535" s="2"/>
      <c r="L32535" s="2"/>
    </row>
    <row r="32536" spans="10:12">
      <c r="J32536" s="2"/>
      <c r="K32536" s="2"/>
      <c r="L32536" s="2"/>
    </row>
    <row r="32537" spans="10:12">
      <c r="J32537" s="2"/>
      <c r="K32537" s="2"/>
      <c r="L32537" s="2"/>
    </row>
    <row r="32538" spans="10:12">
      <c r="J32538" s="2"/>
      <c r="K32538" s="2"/>
      <c r="L32538" s="2"/>
    </row>
    <row r="32539" spans="10:12">
      <c r="J32539" s="2"/>
      <c r="K32539" s="2"/>
      <c r="L32539" s="2"/>
    </row>
    <row r="32540" spans="10:12">
      <c r="J32540" s="2"/>
      <c r="K32540" s="2"/>
      <c r="L32540" s="2"/>
    </row>
    <row r="32541" spans="10:12">
      <c r="J32541" s="2"/>
      <c r="K32541" s="2"/>
      <c r="L32541" s="2"/>
    </row>
    <row r="32542" spans="10:12">
      <c r="J32542" s="2"/>
      <c r="K32542" s="2"/>
      <c r="L32542" s="2"/>
    </row>
    <row r="32543" spans="10:12">
      <c r="J32543" s="2"/>
      <c r="K32543" s="2"/>
      <c r="L32543" s="2"/>
    </row>
    <row r="32544" spans="10:12">
      <c r="J32544" s="2"/>
      <c r="K32544" s="2"/>
      <c r="L32544" s="2"/>
    </row>
    <row r="32545" spans="10:12">
      <c r="J32545" s="2"/>
      <c r="K32545" s="2"/>
      <c r="L32545" s="2"/>
    </row>
    <row r="32546" spans="10:12">
      <c r="J32546" s="2"/>
      <c r="K32546" s="2"/>
      <c r="L32546" s="2"/>
    </row>
    <row r="32547" spans="10:12">
      <c r="J32547" s="2"/>
      <c r="K32547" s="2"/>
      <c r="L32547" s="2"/>
    </row>
    <row r="32548" spans="10:12">
      <c r="J32548" s="2"/>
      <c r="K32548" s="2"/>
      <c r="L32548" s="2"/>
    </row>
    <row r="32549" spans="10:12">
      <c r="J32549" s="2"/>
      <c r="K32549" s="2"/>
      <c r="L32549" s="2"/>
    </row>
    <row r="32550" spans="10:12">
      <c r="J32550" s="2"/>
      <c r="K32550" s="2"/>
      <c r="L32550" s="2"/>
    </row>
    <row r="32551" spans="10:12">
      <c r="J32551" s="2"/>
      <c r="K32551" s="2"/>
      <c r="L32551" s="2"/>
    </row>
    <row r="32552" spans="10:12">
      <c r="J32552" s="2"/>
      <c r="K32552" s="2"/>
      <c r="L32552" s="2"/>
    </row>
    <row r="32553" spans="10:12">
      <c r="J32553" s="2"/>
      <c r="K32553" s="2"/>
      <c r="L32553" s="2"/>
    </row>
    <row r="32554" spans="10:12">
      <c r="J32554" s="2"/>
      <c r="K32554" s="2"/>
      <c r="L32554" s="2"/>
    </row>
    <row r="32555" spans="10:12">
      <c r="J32555" s="2"/>
      <c r="K32555" s="2"/>
      <c r="L32555" s="2"/>
    </row>
    <row r="32556" spans="10:12">
      <c r="J32556" s="2"/>
      <c r="K32556" s="2"/>
      <c r="L32556" s="2"/>
    </row>
    <row r="32557" spans="10:12">
      <c r="J32557" s="2"/>
      <c r="K32557" s="2"/>
      <c r="L32557" s="2"/>
    </row>
    <row r="32558" spans="10:12">
      <c r="J32558" s="2"/>
      <c r="K32558" s="2"/>
      <c r="L32558" s="2"/>
    </row>
    <row r="32559" spans="10:12">
      <c r="J32559" s="2"/>
      <c r="K32559" s="2"/>
      <c r="L32559" s="2"/>
    </row>
    <row r="32560" spans="10:12">
      <c r="J32560" s="2"/>
      <c r="K32560" s="2"/>
      <c r="L32560" s="2"/>
    </row>
    <row r="32561" spans="10:12">
      <c r="J32561" s="2"/>
      <c r="K32561" s="2"/>
      <c r="L32561" s="2"/>
    </row>
    <row r="32562" spans="10:12">
      <c r="J32562" s="2"/>
      <c r="K32562" s="2"/>
      <c r="L32562" s="2"/>
    </row>
    <row r="32563" spans="10:12">
      <c r="J32563" s="2"/>
      <c r="K32563" s="2"/>
      <c r="L32563" s="2"/>
    </row>
    <row r="32564" spans="10:12">
      <c r="J32564" s="2"/>
      <c r="K32564" s="2"/>
      <c r="L32564" s="2"/>
    </row>
    <row r="32565" spans="10:12">
      <c r="J32565" s="2"/>
      <c r="K32565" s="2"/>
      <c r="L32565" s="2"/>
    </row>
    <row r="32566" spans="10:12">
      <c r="J32566" s="2"/>
      <c r="K32566" s="2"/>
      <c r="L32566" s="2"/>
    </row>
    <row r="32567" spans="10:12">
      <c r="J32567" s="2"/>
      <c r="K32567" s="2"/>
      <c r="L32567" s="2"/>
    </row>
    <row r="32568" spans="10:12">
      <c r="J32568" s="2"/>
      <c r="K32568" s="2"/>
      <c r="L32568" s="2"/>
    </row>
    <row r="32569" spans="10:12">
      <c r="J32569" s="2"/>
      <c r="K32569" s="2"/>
      <c r="L32569" s="2"/>
    </row>
    <row r="32570" spans="10:12">
      <c r="J32570" s="2"/>
      <c r="K32570" s="2"/>
      <c r="L32570" s="2"/>
    </row>
    <row r="32571" spans="10:12">
      <c r="J32571" s="2"/>
      <c r="K32571" s="2"/>
      <c r="L32571" s="2"/>
    </row>
    <row r="32572" spans="10:12">
      <c r="J32572" s="2"/>
      <c r="K32572" s="2"/>
      <c r="L32572" s="2"/>
    </row>
    <row r="32573" spans="10:12">
      <c r="J32573" s="2"/>
      <c r="K32573" s="2"/>
      <c r="L32573" s="2"/>
    </row>
    <row r="32574" spans="10:12">
      <c r="J32574" s="2"/>
      <c r="K32574" s="2"/>
      <c r="L32574" s="2"/>
    </row>
    <row r="32575" spans="10:12">
      <c r="J32575" s="2"/>
      <c r="K32575" s="2"/>
      <c r="L32575" s="2"/>
    </row>
    <row r="32576" spans="10:12">
      <c r="J32576" s="2"/>
      <c r="K32576" s="2"/>
      <c r="L32576" s="2"/>
    </row>
    <row r="32577" spans="10:12">
      <c r="J32577" s="2"/>
      <c r="K32577" s="2"/>
      <c r="L32577" s="2"/>
    </row>
    <row r="32578" spans="10:12">
      <c r="J32578" s="2"/>
      <c r="K32578" s="2"/>
      <c r="L32578" s="2"/>
    </row>
    <row r="32579" spans="10:12">
      <c r="J32579" s="2"/>
      <c r="K32579" s="2"/>
      <c r="L32579" s="2"/>
    </row>
    <row r="32580" spans="10:12">
      <c r="J32580" s="2"/>
      <c r="K32580" s="2"/>
      <c r="L32580" s="2"/>
    </row>
    <row r="32581" spans="10:12">
      <c r="J32581" s="2"/>
      <c r="K32581" s="2"/>
      <c r="L32581" s="2"/>
    </row>
    <row r="32582" spans="10:12">
      <c r="J32582" s="2"/>
      <c r="K32582" s="2"/>
      <c r="L32582" s="2"/>
    </row>
    <row r="32583" spans="10:12">
      <c r="J32583" s="2"/>
      <c r="K32583" s="2"/>
      <c r="L32583" s="2"/>
    </row>
    <row r="32584" spans="10:12">
      <c r="J32584" s="2"/>
      <c r="K32584" s="2"/>
      <c r="L32584" s="2"/>
    </row>
    <row r="32585" spans="10:12">
      <c r="J32585" s="2"/>
      <c r="K32585" s="2"/>
      <c r="L32585" s="2"/>
    </row>
    <row r="32586" spans="10:12">
      <c r="J32586" s="2"/>
      <c r="K32586" s="2"/>
      <c r="L32586" s="2"/>
    </row>
    <row r="32587" spans="10:12">
      <c r="J32587" s="2"/>
      <c r="K32587" s="2"/>
      <c r="L32587" s="2"/>
    </row>
    <row r="32588" spans="10:12">
      <c r="J32588" s="2"/>
      <c r="K32588" s="2"/>
      <c r="L32588" s="2"/>
    </row>
    <row r="32589" spans="10:12">
      <c r="J32589" s="2"/>
      <c r="K32589" s="2"/>
      <c r="L32589" s="2"/>
    </row>
    <row r="32590" spans="10:12">
      <c r="J32590" s="2"/>
      <c r="K32590" s="2"/>
      <c r="L32590" s="2"/>
    </row>
    <row r="32591" spans="10:12">
      <c r="J32591" s="2"/>
      <c r="K32591" s="2"/>
      <c r="L32591" s="2"/>
    </row>
    <row r="32592" spans="10:12">
      <c r="J32592" s="2"/>
      <c r="K32592" s="2"/>
      <c r="L32592" s="2"/>
    </row>
    <row r="32593" spans="10:12">
      <c r="J32593" s="2"/>
      <c r="K32593" s="2"/>
      <c r="L32593" s="2"/>
    </row>
    <row r="32594" spans="10:12">
      <c r="J32594" s="2"/>
      <c r="K32594" s="2"/>
      <c r="L32594" s="2"/>
    </row>
    <row r="32595" spans="10:12">
      <c r="J32595" s="2"/>
      <c r="K32595" s="2"/>
      <c r="L32595" s="2"/>
    </row>
    <row r="32596" spans="10:12">
      <c r="J32596" s="2"/>
      <c r="K32596" s="2"/>
      <c r="L32596" s="2"/>
    </row>
    <row r="32597" spans="10:12">
      <c r="J32597" s="2"/>
      <c r="K32597" s="2"/>
      <c r="L32597" s="2"/>
    </row>
    <row r="32598" spans="10:12">
      <c r="J32598" s="2"/>
      <c r="K32598" s="2"/>
      <c r="L32598" s="2"/>
    </row>
    <row r="32599" spans="10:12">
      <c r="J32599" s="2"/>
      <c r="K32599" s="2"/>
      <c r="L32599" s="2"/>
    </row>
    <row r="32600" spans="10:12">
      <c r="J32600" s="2"/>
      <c r="K32600" s="2"/>
      <c r="L32600" s="2"/>
    </row>
    <row r="32601" spans="10:12">
      <c r="J32601" s="2"/>
      <c r="K32601" s="2"/>
      <c r="L32601" s="2"/>
    </row>
    <row r="32602" spans="10:12">
      <c r="J32602" s="2"/>
      <c r="K32602" s="2"/>
      <c r="L32602" s="2"/>
    </row>
    <row r="32603" spans="10:12">
      <c r="J32603" s="2"/>
      <c r="K32603" s="2"/>
      <c r="L32603" s="2"/>
    </row>
    <row r="32604" spans="10:12">
      <c r="J32604" s="2"/>
      <c r="K32604" s="2"/>
      <c r="L32604" s="2"/>
    </row>
    <row r="32605" spans="10:12">
      <c r="J32605" s="2"/>
      <c r="K32605" s="2"/>
      <c r="L32605" s="2"/>
    </row>
    <row r="32606" spans="10:12">
      <c r="J32606" s="2"/>
      <c r="K32606" s="2"/>
      <c r="L32606" s="2"/>
    </row>
    <row r="32607" spans="10:12">
      <c r="J32607" s="2"/>
      <c r="K32607" s="2"/>
      <c r="L32607" s="2"/>
    </row>
    <row r="32608" spans="10:12">
      <c r="J32608" s="2"/>
      <c r="K32608" s="2"/>
      <c r="L32608" s="2"/>
    </row>
    <row r="32609" spans="10:12">
      <c r="J32609" s="2"/>
      <c r="K32609" s="2"/>
      <c r="L32609" s="2"/>
    </row>
    <row r="32610" spans="10:12">
      <c r="J32610" s="2"/>
      <c r="K32610" s="2"/>
      <c r="L32610" s="2"/>
    </row>
    <row r="32611" spans="10:12">
      <c r="J32611" s="2"/>
      <c r="K32611" s="2"/>
      <c r="L32611" s="2"/>
    </row>
    <row r="32612" spans="10:12">
      <c r="J32612" s="2"/>
      <c r="K32612" s="2"/>
      <c r="L32612" s="2"/>
    </row>
    <row r="32613" spans="10:12">
      <c r="J32613" s="2"/>
      <c r="K32613" s="2"/>
      <c r="L32613" s="2"/>
    </row>
    <row r="32614" spans="10:12">
      <c r="J32614" s="2"/>
      <c r="K32614" s="2"/>
      <c r="L32614" s="2"/>
    </row>
    <row r="32615" spans="10:12">
      <c r="J32615" s="2"/>
      <c r="K32615" s="2"/>
      <c r="L32615" s="2"/>
    </row>
    <row r="32616" spans="10:12">
      <c r="J32616" s="2"/>
      <c r="K32616" s="2"/>
      <c r="L32616" s="2"/>
    </row>
    <row r="32617" spans="10:12">
      <c r="J32617" s="2"/>
      <c r="K32617" s="2"/>
      <c r="L32617" s="2"/>
    </row>
    <row r="32618" spans="10:12">
      <c r="J32618" s="2"/>
      <c r="K32618" s="2"/>
      <c r="L32618" s="2"/>
    </row>
    <row r="32619" spans="10:12">
      <c r="J32619" s="2"/>
      <c r="K32619" s="2"/>
      <c r="L32619" s="2"/>
    </row>
    <row r="32620" spans="10:12">
      <c r="J32620" s="2"/>
      <c r="K32620" s="2"/>
      <c r="L32620" s="2"/>
    </row>
    <row r="32621" spans="10:12">
      <c r="J32621" s="2"/>
      <c r="K32621" s="2"/>
      <c r="L32621" s="2"/>
    </row>
    <row r="32622" spans="10:12">
      <c r="J32622" s="2"/>
      <c r="K32622" s="2"/>
      <c r="L32622" s="2"/>
    </row>
    <row r="32623" spans="10:12">
      <c r="J32623" s="2"/>
      <c r="K32623" s="2"/>
      <c r="L32623" s="2"/>
    </row>
    <row r="32624" spans="10:12">
      <c r="J32624" s="2"/>
      <c r="K32624" s="2"/>
      <c r="L32624" s="2"/>
    </row>
    <row r="32625" spans="10:12">
      <c r="J32625" s="2"/>
      <c r="K32625" s="2"/>
      <c r="L32625" s="2"/>
    </row>
    <row r="32626" spans="10:12">
      <c r="J32626" s="2"/>
      <c r="K32626" s="2"/>
      <c r="L32626" s="2"/>
    </row>
    <row r="32627" spans="10:12">
      <c r="J32627" s="2"/>
      <c r="K32627" s="2"/>
      <c r="L32627" s="2"/>
    </row>
    <row r="32628" spans="10:12">
      <c r="J32628" s="2"/>
      <c r="K32628" s="2"/>
      <c r="L32628" s="2"/>
    </row>
    <row r="32629" spans="10:12">
      <c r="J32629" s="2"/>
      <c r="K32629" s="2"/>
      <c r="L32629" s="2"/>
    </row>
    <row r="32630" spans="10:12">
      <c r="J32630" s="2"/>
      <c r="K32630" s="2"/>
      <c r="L32630" s="2"/>
    </row>
    <row r="32631" spans="10:12">
      <c r="J32631" s="2"/>
      <c r="K32631" s="2"/>
      <c r="L32631" s="2"/>
    </row>
    <row r="32632" spans="10:12">
      <c r="J32632" s="2"/>
      <c r="K32632" s="2"/>
      <c r="L32632" s="2"/>
    </row>
    <row r="32633" spans="10:12">
      <c r="J32633" s="2"/>
      <c r="K32633" s="2"/>
      <c r="L32633" s="2"/>
    </row>
    <row r="32634" spans="10:12">
      <c r="J32634" s="2"/>
      <c r="K32634" s="2"/>
      <c r="L32634" s="2"/>
    </row>
    <row r="32635" spans="10:12">
      <c r="J32635" s="2"/>
      <c r="K32635" s="2"/>
      <c r="L32635" s="2"/>
    </row>
    <row r="32636" spans="10:12">
      <c r="J32636" s="2"/>
      <c r="K32636" s="2"/>
      <c r="L32636" s="2"/>
    </row>
    <row r="32637" spans="10:12">
      <c r="J32637" s="2"/>
      <c r="K32637" s="2"/>
      <c r="L32637" s="2"/>
    </row>
    <row r="32638" spans="10:12">
      <c r="J32638" s="2"/>
      <c r="K32638" s="2"/>
      <c r="L32638" s="2"/>
    </row>
    <row r="32639" spans="10:12">
      <c r="J32639" s="2"/>
      <c r="K32639" s="2"/>
      <c r="L32639" s="2"/>
    </row>
    <row r="32640" spans="10:12">
      <c r="J32640" s="2"/>
      <c r="K32640" s="2"/>
      <c r="L32640" s="2"/>
    </row>
    <row r="32641" spans="10:12">
      <c r="J32641" s="2"/>
      <c r="K32641" s="2"/>
      <c r="L32641" s="2"/>
    </row>
    <row r="32642" spans="10:12">
      <c r="J32642" s="2"/>
      <c r="K32642" s="2"/>
      <c r="L32642" s="2"/>
    </row>
    <row r="32643" spans="10:12">
      <c r="J32643" s="2"/>
      <c r="K32643" s="2"/>
      <c r="L32643" s="2"/>
    </row>
    <row r="32644" spans="10:12">
      <c r="J32644" s="2"/>
      <c r="K32644" s="2"/>
      <c r="L32644" s="2"/>
    </row>
    <row r="32645" spans="10:12">
      <c r="J32645" s="2"/>
      <c r="K32645" s="2"/>
      <c r="L32645" s="2"/>
    </row>
    <row r="32646" spans="10:12">
      <c r="J32646" s="2"/>
      <c r="K32646" s="2"/>
      <c r="L32646" s="2"/>
    </row>
    <row r="32647" spans="10:12">
      <c r="J32647" s="2"/>
      <c r="K32647" s="2"/>
      <c r="L32647" s="2"/>
    </row>
    <row r="32648" spans="10:12">
      <c r="J32648" s="2"/>
      <c r="K32648" s="2"/>
      <c r="L32648" s="2"/>
    </row>
    <row r="32649" spans="10:12">
      <c r="J32649" s="2"/>
      <c r="K32649" s="2"/>
      <c r="L32649" s="2"/>
    </row>
    <row r="32650" spans="10:12">
      <c r="J32650" s="2"/>
      <c r="K32650" s="2"/>
      <c r="L32650" s="2"/>
    </row>
    <row r="32651" spans="10:12">
      <c r="J32651" s="2"/>
      <c r="K32651" s="2"/>
      <c r="L32651" s="2"/>
    </row>
    <row r="32652" spans="10:12">
      <c r="J32652" s="2"/>
      <c r="K32652" s="2"/>
      <c r="L32652" s="2"/>
    </row>
    <row r="32653" spans="10:12">
      <c r="J32653" s="2"/>
      <c r="K32653" s="2"/>
      <c r="L32653" s="2"/>
    </row>
    <row r="32654" spans="10:12">
      <c r="J32654" s="2"/>
      <c r="K32654" s="2"/>
      <c r="L32654" s="2"/>
    </row>
    <row r="32655" spans="10:12">
      <c r="J32655" s="2"/>
      <c r="K32655" s="2"/>
      <c r="L32655" s="2"/>
    </row>
    <row r="32656" spans="10:12">
      <c r="J32656" s="2"/>
      <c r="K32656" s="2"/>
      <c r="L32656" s="2"/>
    </row>
    <row r="32657" spans="10:12">
      <c r="J32657" s="2"/>
      <c r="K32657" s="2"/>
      <c r="L32657" s="2"/>
    </row>
    <row r="32658" spans="10:12">
      <c r="J32658" s="2"/>
      <c r="K32658" s="2"/>
      <c r="L32658" s="2"/>
    </row>
    <row r="32659" spans="10:12">
      <c r="J32659" s="2"/>
      <c r="K32659" s="2"/>
      <c r="L32659" s="2"/>
    </row>
    <row r="32660" spans="10:12">
      <c r="J32660" s="2"/>
      <c r="K32660" s="2"/>
      <c r="L32660" s="2"/>
    </row>
    <row r="32661" spans="10:12">
      <c r="J32661" s="2"/>
      <c r="K32661" s="2"/>
      <c r="L32661" s="2"/>
    </row>
    <row r="32662" spans="10:12">
      <c r="J32662" s="2"/>
      <c r="K32662" s="2"/>
      <c r="L32662" s="2"/>
    </row>
    <row r="32663" spans="10:12">
      <c r="J32663" s="2"/>
      <c r="K32663" s="2"/>
      <c r="L32663" s="2"/>
    </row>
    <row r="32664" spans="10:12">
      <c r="J32664" s="2"/>
      <c r="K32664" s="2"/>
      <c r="L32664" s="2"/>
    </row>
    <row r="32665" spans="10:12">
      <c r="J32665" s="2"/>
      <c r="K32665" s="2"/>
      <c r="L32665" s="2"/>
    </row>
    <row r="32666" spans="10:12">
      <c r="J32666" s="2"/>
      <c r="K32666" s="2"/>
      <c r="L32666" s="2"/>
    </row>
    <row r="32667" spans="10:12">
      <c r="J32667" s="2"/>
      <c r="K32667" s="2"/>
      <c r="L32667" s="2"/>
    </row>
    <row r="32668" spans="10:12">
      <c r="J32668" s="2"/>
      <c r="K32668" s="2"/>
      <c r="L32668" s="2"/>
    </row>
    <row r="32669" spans="10:12">
      <c r="J32669" s="2"/>
      <c r="K32669" s="2"/>
      <c r="L32669" s="2"/>
    </row>
    <row r="32670" spans="10:12">
      <c r="J32670" s="2"/>
      <c r="K32670" s="2"/>
      <c r="L32670" s="2"/>
    </row>
    <row r="32671" spans="10:12">
      <c r="J32671" s="2"/>
      <c r="K32671" s="2"/>
      <c r="L32671" s="2"/>
    </row>
    <row r="32672" spans="10:12">
      <c r="J32672" s="2"/>
      <c r="K32672" s="2"/>
      <c r="L32672" s="2"/>
    </row>
    <row r="32673" spans="10:12">
      <c r="J32673" s="2"/>
      <c r="K32673" s="2"/>
      <c r="L32673" s="2"/>
    </row>
    <row r="32674" spans="10:12">
      <c r="J32674" s="2"/>
      <c r="K32674" s="2"/>
      <c r="L32674" s="2"/>
    </row>
    <row r="32675" spans="10:12">
      <c r="J32675" s="2"/>
      <c r="K32675" s="2"/>
      <c r="L32675" s="2"/>
    </row>
    <row r="32676" spans="10:12">
      <c r="J32676" s="2"/>
      <c r="K32676" s="2"/>
      <c r="L32676" s="2"/>
    </row>
    <row r="32677" spans="10:12">
      <c r="J32677" s="2"/>
      <c r="K32677" s="2"/>
      <c r="L32677" s="2"/>
    </row>
    <row r="32678" spans="10:12">
      <c r="J32678" s="2"/>
      <c r="K32678" s="2"/>
      <c r="L32678" s="2"/>
    </row>
    <row r="32679" spans="10:12">
      <c r="J32679" s="2"/>
      <c r="K32679" s="2"/>
      <c r="L32679" s="2"/>
    </row>
    <row r="32680" spans="10:12">
      <c r="J32680" s="2"/>
      <c r="K32680" s="2"/>
      <c r="L32680" s="2"/>
    </row>
    <row r="32681" spans="10:12">
      <c r="J32681" s="2"/>
      <c r="K32681" s="2"/>
      <c r="L32681" s="2"/>
    </row>
    <row r="32682" spans="10:12">
      <c r="J32682" s="2"/>
      <c r="K32682" s="2"/>
      <c r="L32682" s="2"/>
    </row>
    <row r="32683" spans="10:12">
      <c r="J32683" s="2"/>
      <c r="K32683" s="2"/>
      <c r="L32683" s="2"/>
    </row>
    <row r="32684" spans="10:12">
      <c r="J32684" s="2"/>
      <c r="K32684" s="2"/>
      <c r="L32684" s="2"/>
    </row>
    <row r="32685" spans="10:12">
      <c r="J32685" s="2"/>
      <c r="K32685" s="2"/>
      <c r="L32685" s="2"/>
    </row>
    <row r="32686" spans="10:12">
      <c r="J32686" s="2"/>
      <c r="K32686" s="2"/>
      <c r="L32686" s="2"/>
    </row>
    <row r="32687" spans="10:12">
      <c r="J32687" s="2"/>
      <c r="K32687" s="2"/>
      <c r="L32687" s="2"/>
    </row>
    <row r="32688" spans="10:12">
      <c r="J32688" s="2"/>
      <c r="K32688" s="2"/>
      <c r="L32688" s="2"/>
    </row>
    <row r="32689" spans="10:12">
      <c r="J32689" s="2"/>
      <c r="K32689" s="2"/>
      <c r="L32689" s="2"/>
    </row>
    <row r="32690" spans="10:12">
      <c r="J32690" s="2"/>
      <c r="K32690" s="2"/>
      <c r="L32690" s="2"/>
    </row>
    <row r="32691" spans="10:12">
      <c r="J32691" s="2"/>
      <c r="K32691" s="2"/>
      <c r="L32691" s="2"/>
    </row>
    <row r="32692" spans="10:12">
      <c r="J32692" s="2"/>
      <c r="K32692" s="2"/>
      <c r="L32692" s="2"/>
    </row>
    <row r="32693" spans="10:12">
      <c r="J32693" s="2"/>
      <c r="K32693" s="2"/>
      <c r="L32693" s="2"/>
    </row>
    <row r="32694" spans="10:12">
      <c r="J32694" s="2"/>
      <c r="K32694" s="2"/>
      <c r="L32694" s="2"/>
    </row>
    <row r="32695" spans="10:12">
      <c r="J32695" s="2"/>
      <c r="K32695" s="2"/>
      <c r="L32695" s="2"/>
    </row>
    <row r="32696" spans="10:12">
      <c r="J32696" s="2"/>
      <c r="K32696" s="2"/>
      <c r="L32696" s="2"/>
    </row>
    <row r="32697" spans="10:12">
      <c r="J32697" s="2"/>
      <c r="K32697" s="2"/>
      <c r="L32697" s="2"/>
    </row>
    <row r="32698" spans="10:12">
      <c r="J32698" s="2"/>
      <c r="K32698" s="2"/>
      <c r="L32698" s="2"/>
    </row>
    <row r="32699" spans="10:12">
      <c r="J32699" s="2"/>
      <c r="K32699" s="2"/>
      <c r="L32699" s="2"/>
    </row>
    <row r="32700" spans="10:12">
      <c r="J32700" s="2"/>
      <c r="K32700" s="2"/>
      <c r="L32700" s="2"/>
    </row>
    <row r="32701" spans="10:12">
      <c r="J32701" s="2"/>
      <c r="K32701" s="2"/>
      <c r="L32701" s="2"/>
    </row>
    <row r="32702" spans="10:12">
      <c r="J32702" s="2"/>
      <c r="K32702" s="2"/>
      <c r="L32702" s="2"/>
    </row>
    <row r="32703" spans="10:12">
      <c r="J32703" s="2"/>
      <c r="K32703" s="2"/>
      <c r="L32703" s="2"/>
    </row>
    <row r="32704" spans="10:12">
      <c r="J32704" s="2"/>
      <c r="K32704" s="2"/>
      <c r="L32704" s="2"/>
    </row>
    <row r="32705" spans="10:12">
      <c r="J32705" s="2"/>
      <c r="K32705" s="2"/>
      <c r="L32705" s="2"/>
    </row>
    <row r="32706" spans="10:12">
      <c r="J32706" s="2"/>
      <c r="K32706" s="2"/>
      <c r="L32706" s="2"/>
    </row>
    <row r="32707" spans="10:12">
      <c r="J32707" s="2"/>
      <c r="K32707" s="2"/>
      <c r="L32707" s="2"/>
    </row>
    <row r="32708" spans="10:12">
      <c r="J32708" s="2"/>
      <c r="K32708" s="2"/>
      <c r="L32708" s="2"/>
    </row>
    <row r="32709" spans="10:12">
      <c r="J32709" s="2"/>
      <c r="K32709" s="2"/>
      <c r="L32709" s="2"/>
    </row>
    <row r="32710" spans="10:12">
      <c r="J32710" s="2"/>
      <c r="K32710" s="2"/>
      <c r="L32710" s="2"/>
    </row>
    <row r="32711" spans="10:12">
      <c r="J32711" s="2"/>
      <c r="K32711" s="2"/>
      <c r="L32711" s="2"/>
    </row>
    <row r="32712" spans="10:12">
      <c r="J32712" s="2"/>
      <c r="K32712" s="2"/>
      <c r="L32712" s="2"/>
    </row>
    <row r="32713" spans="10:12">
      <c r="J32713" s="2"/>
      <c r="K32713" s="2"/>
      <c r="L32713" s="2"/>
    </row>
    <row r="32714" spans="10:12">
      <c r="J32714" s="2"/>
      <c r="K32714" s="2"/>
      <c r="L32714" s="2"/>
    </row>
    <row r="32715" spans="10:12">
      <c r="J32715" s="2"/>
      <c r="K32715" s="2"/>
      <c r="L32715" s="2"/>
    </row>
    <row r="32716" spans="10:12">
      <c r="J32716" s="2"/>
      <c r="K32716" s="2"/>
      <c r="L32716" s="2"/>
    </row>
    <row r="32717" spans="10:12">
      <c r="J32717" s="2"/>
      <c r="K32717" s="2"/>
      <c r="L32717" s="2"/>
    </row>
    <row r="32718" spans="10:12">
      <c r="J32718" s="2"/>
      <c r="K32718" s="2"/>
      <c r="L32718" s="2"/>
    </row>
    <row r="32719" spans="10:12">
      <c r="J32719" s="2"/>
      <c r="K32719" s="2"/>
      <c r="L32719" s="2"/>
    </row>
    <row r="32720" spans="10:12">
      <c r="J32720" s="2"/>
      <c r="K32720" s="2"/>
      <c r="L32720" s="2"/>
    </row>
    <row r="32721" spans="10:12">
      <c r="J32721" s="2"/>
      <c r="K32721" s="2"/>
      <c r="L32721" s="2"/>
    </row>
    <row r="32722" spans="10:12">
      <c r="J32722" s="2"/>
      <c r="K32722" s="2"/>
      <c r="L32722" s="2"/>
    </row>
    <row r="32723" spans="10:12">
      <c r="J32723" s="2"/>
      <c r="K32723" s="2"/>
      <c r="L32723" s="2"/>
    </row>
    <row r="32724" spans="10:12">
      <c r="J32724" s="2"/>
      <c r="K32724" s="2"/>
      <c r="L32724" s="2"/>
    </row>
    <row r="32725" spans="10:12">
      <c r="J32725" s="2"/>
      <c r="K32725" s="2"/>
      <c r="L32725" s="2"/>
    </row>
    <row r="32726" spans="10:12">
      <c r="J32726" s="2"/>
      <c r="K32726" s="2"/>
      <c r="L32726" s="2"/>
    </row>
    <row r="32727" spans="10:12">
      <c r="J32727" s="2"/>
      <c r="K32727" s="2"/>
      <c r="L32727" s="2"/>
    </row>
    <row r="32728" spans="10:12">
      <c r="J32728" s="2"/>
      <c r="K32728" s="2"/>
      <c r="L32728" s="2"/>
    </row>
    <row r="32729" spans="10:12">
      <c r="J32729" s="2"/>
      <c r="K32729" s="2"/>
      <c r="L32729" s="2"/>
    </row>
    <row r="32730" spans="10:12">
      <c r="J32730" s="2"/>
      <c r="K32730" s="2"/>
      <c r="L32730" s="2"/>
    </row>
    <row r="32731" spans="10:12">
      <c r="J32731" s="2"/>
      <c r="K32731" s="2"/>
      <c r="L32731" s="2"/>
    </row>
    <row r="32732" spans="10:12">
      <c r="J32732" s="2"/>
      <c r="K32732" s="2"/>
      <c r="L32732" s="2"/>
    </row>
    <row r="32733" spans="10:12">
      <c r="J32733" s="2"/>
      <c r="K32733" s="2"/>
      <c r="L32733" s="2"/>
    </row>
    <row r="32734" spans="10:12">
      <c r="J32734" s="2"/>
      <c r="K32734" s="2"/>
      <c r="L32734" s="2"/>
    </row>
    <row r="32735" spans="10:12">
      <c r="J32735" s="2"/>
      <c r="K32735" s="2"/>
      <c r="L32735" s="2"/>
    </row>
    <row r="32736" spans="10:12">
      <c r="J32736" s="2"/>
      <c r="K32736" s="2"/>
      <c r="L32736" s="2"/>
    </row>
    <row r="32737" spans="10:12">
      <c r="J32737" s="2"/>
      <c r="K32737" s="2"/>
      <c r="L32737" s="2"/>
    </row>
    <row r="32738" spans="10:12">
      <c r="J32738" s="2"/>
      <c r="K32738" s="2"/>
      <c r="L32738" s="2"/>
    </row>
    <row r="32739" spans="10:12">
      <c r="J32739" s="2"/>
      <c r="K32739" s="2"/>
      <c r="L32739" s="2"/>
    </row>
    <row r="32740" spans="10:12">
      <c r="J32740" s="2"/>
      <c r="K32740" s="2"/>
      <c r="L32740" s="2"/>
    </row>
    <row r="32741" spans="10:12">
      <c r="J32741" s="2"/>
      <c r="K32741" s="2"/>
      <c r="L32741" s="2"/>
    </row>
    <row r="32742" spans="10:12">
      <c r="J32742" s="2"/>
      <c r="K32742" s="2"/>
      <c r="L32742" s="2"/>
    </row>
    <row r="32743" spans="10:12">
      <c r="J32743" s="2"/>
      <c r="K32743" s="2"/>
      <c r="L32743" s="2"/>
    </row>
    <row r="32744" spans="10:12">
      <c r="J32744" s="2"/>
      <c r="K32744" s="2"/>
      <c r="L32744" s="2"/>
    </row>
    <row r="32745" spans="10:12">
      <c r="J32745" s="2"/>
      <c r="K32745" s="2"/>
      <c r="L32745" s="2"/>
    </row>
    <row r="32746" spans="10:12">
      <c r="J32746" s="2"/>
      <c r="K32746" s="2"/>
      <c r="L32746" s="2"/>
    </row>
    <row r="32747" spans="10:12">
      <c r="J32747" s="2"/>
      <c r="K32747" s="2"/>
      <c r="L32747" s="2"/>
    </row>
    <row r="32748" spans="10:12">
      <c r="J32748" s="2"/>
      <c r="K32748" s="2"/>
      <c r="L32748" s="2"/>
    </row>
    <row r="32749" spans="10:12">
      <c r="J32749" s="2"/>
      <c r="K32749" s="2"/>
      <c r="L32749" s="2"/>
    </row>
    <row r="32750" spans="10:12">
      <c r="J32750" s="2"/>
      <c r="K32750" s="2"/>
      <c r="L32750" s="2"/>
    </row>
    <row r="32751" spans="10:12">
      <c r="J32751" s="2"/>
      <c r="K32751" s="2"/>
      <c r="L32751" s="2"/>
    </row>
    <row r="32752" spans="10:12">
      <c r="J32752" s="2"/>
      <c r="K32752" s="2"/>
      <c r="L32752" s="2"/>
    </row>
    <row r="32753" spans="10:12">
      <c r="J32753" s="2"/>
      <c r="K32753" s="2"/>
      <c r="L32753" s="2"/>
    </row>
    <row r="32754" spans="10:12">
      <c r="J32754" s="2"/>
      <c r="K32754" s="2"/>
      <c r="L32754" s="2"/>
    </row>
    <row r="32755" spans="10:12">
      <c r="J32755" s="2"/>
      <c r="K32755" s="2"/>
      <c r="L32755" s="2"/>
    </row>
    <row r="32756" spans="10:12">
      <c r="J32756" s="2"/>
      <c r="K32756" s="2"/>
      <c r="L32756" s="2"/>
    </row>
    <row r="32757" spans="10:12">
      <c r="J32757" s="2"/>
      <c r="K32757" s="2"/>
      <c r="L32757" s="2"/>
    </row>
    <row r="32758" spans="10:12">
      <c r="J32758" s="2"/>
      <c r="K32758" s="2"/>
      <c r="L32758" s="2"/>
    </row>
    <row r="32759" spans="10:12">
      <c r="J32759" s="2"/>
      <c r="K32759" s="2"/>
      <c r="L32759" s="2"/>
    </row>
    <row r="32760" spans="10:12">
      <c r="J32760" s="2"/>
      <c r="K32760" s="2"/>
      <c r="L32760" s="2"/>
    </row>
    <row r="32761" spans="10:12">
      <c r="J32761" s="2"/>
      <c r="K32761" s="2"/>
      <c r="L32761" s="2"/>
    </row>
    <row r="32762" spans="10:12">
      <c r="J32762" s="2"/>
      <c r="K32762" s="2"/>
      <c r="L32762" s="2"/>
    </row>
    <row r="32763" spans="10:12">
      <c r="J32763" s="2"/>
      <c r="K32763" s="2"/>
      <c r="L32763" s="2"/>
    </row>
    <row r="32764" spans="10:12">
      <c r="J32764" s="2"/>
      <c r="K32764" s="2"/>
      <c r="L32764" s="2"/>
    </row>
    <row r="32765" spans="10:12">
      <c r="J32765" s="2"/>
      <c r="K32765" s="2"/>
      <c r="L32765" s="2"/>
    </row>
    <row r="32766" spans="10:12">
      <c r="J32766" s="2"/>
      <c r="K32766" s="2"/>
      <c r="L32766" s="2"/>
    </row>
    <row r="32767" spans="10:12">
      <c r="J32767" s="2"/>
      <c r="K32767" s="2"/>
      <c r="L32767" s="2"/>
    </row>
    <row r="32768" spans="10:12">
      <c r="J32768" s="2"/>
      <c r="K32768" s="2"/>
      <c r="L32768" s="2"/>
    </row>
    <row r="32769" spans="10:12">
      <c r="J32769" s="2"/>
      <c r="K32769" s="2"/>
      <c r="L32769" s="2"/>
    </row>
    <row r="32770" spans="10:12">
      <c r="J32770" s="2"/>
      <c r="K32770" s="2"/>
      <c r="L32770" s="2"/>
    </row>
    <row r="32771" spans="10:12">
      <c r="J32771" s="2"/>
      <c r="K32771" s="2"/>
      <c r="L32771" s="2"/>
    </row>
    <row r="32772" spans="10:12">
      <c r="J32772" s="2"/>
      <c r="K32772" s="2"/>
      <c r="L32772" s="2"/>
    </row>
    <row r="32773" spans="10:12">
      <c r="J32773" s="2"/>
      <c r="K32773" s="2"/>
      <c r="L32773" s="2"/>
    </row>
    <row r="32774" spans="10:12">
      <c r="J32774" s="2"/>
      <c r="K32774" s="2"/>
      <c r="L32774" s="2"/>
    </row>
    <row r="32775" spans="10:12">
      <c r="J32775" s="2"/>
      <c r="K32775" s="2"/>
      <c r="L32775" s="2"/>
    </row>
    <row r="32776" spans="10:12">
      <c r="J32776" s="2"/>
      <c r="K32776" s="2"/>
      <c r="L32776" s="2"/>
    </row>
    <row r="32777" spans="10:12">
      <c r="J32777" s="2"/>
      <c r="K32777" s="2"/>
      <c r="L32777" s="2"/>
    </row>
    <row r="32778" spans="10:12">
      <c r="J32778" s="2"/>
      <c r="K32778" s="2"/>
      <c r="L32778" s="2"/>
    </row>
    <row r="32779" spans="10:12">
      <c r="J32779" s="2"/>
      <c r="K32779" s="2"/>
      <c r="L32779" s="2"/>
    </row>
    <row r="32780" spans="10:12">
      <c r="J32780" s="2"/>
      <c r="K32780" s="2"/>
      <c r="L32780" s="2"/>
    </row>
    <row r="32781" spans="10:12">
      <c r="J32781" s="2"/>
      <c r="K32781" s="2"/>
      <c r="L32781" s="2"/>
    </row>
    <row r="32782" spans="10:12">
      <c r="J32782" s="2"/>
      <c r="K32782" s="2"/>
      <c r="L32782" s="2"/>
    </row>
    <row r="32783" spans="10:12">
      <c r="J32783" s="2"/>
      <c r="K32783" s="2"/>
      <c r="L32783" s="2"/>
    </row>
    <row r="32784" spans="10:12">
      <c r="J32784" s="2"/>
      <c r="K32784" s="2"/>
      <c r="L32784" s="2"/>
    </row>
    <row r="32785" spans="10:12">
      <c r="J32785" s="2"/>
      <c r="K32785" s="2"/>
      <c r="L32785" s="2"/>
    </row>
    <row r="32786" spans="10:12">
      <c r="J32786" s="2"/>
      <c r="K32786" s="2"/>
      <c r="L32786" s="2"/>
    </row>
    <row r="32787" spans="10:12">
      <c r="J32787" s="2"/>
      <c r="K32787" s="2"/>
      <c r="L32787" s="2"/>
    </row>
    <row r="32788" spans="10:12">
      <c r="J32788" s="2"/>
      <c r="K32788" s="2"/>
      <c r="L32788" s="2"/>
    </row>
    <row r="32789" spans="10:12">
      <c r="J32789" s="2"/>
      <c r="K32789" s="2"/>
      <c r="L32789" s="2"/>
    </row>
    <row r="32790" spans="10:12">
      <c r="J32790" s="2"/>
      <c r="K32790" s="2"/>
      <c r="L32790" s="2"/>
    </row>
    <row r="32791" spans="10:12">
      <c r="J32791" s="2"/>
      <c r="K32791" s="2"/>
      <c r="L32791" s="2"/>
    </row>
    <row r="32792" spans="10:12">
      <c r="J32792" s="2"/>
      <c r="K32792" s="2"/>
      <c r="L32792" s="2"/>
    </row>
    <row r="32793" spans="10:12">
      <c r="J32793" s="2"/>
      <c r="K32793" s="2"/>
      <c r="L32793" s="2"/>
    </row>
    <row r="32794" spans="10:12">
      <c r="J32794" s="2"/>
      <c r="K32794" s="2"/>
      <c r="L32794" s="2"/>
    </row>
    <row r="32795" spans="10:12">
      <c r="J32795" s="2"/>
      <c r="K32795" s="2"/>
      <c r="L32795" s="2"/>
    </row>
    <row r="32796" spans="10:12">
      <c r="J32796" s="2"/>
      <c r="K32796" s="2"/>
      <c r="L32796" s="2"/>
    </row>
    <row r="32797" spans="10:12">
      <c r="J32797" s="2"/>
      <c r="K32797" s="2"/>
      <c r="L32797" s="2"/>
    </row>
    <row r="32798" spans="10:12">
      <c r="J32798" s="2"/>
      <c r="K32798" s="2"/>
      <c r="L32798" s="2"/>
    </row>
    <row r="32799" spans="10:12">
      <c r="J32799" s="2"/>
      <c r="K32799" s="2"/>
      <c r="L32799" s="2"/>
    </row>
    <row r="32800" spans="10:12">
      <c r="J32800" s="2"/>
      <c r="K32800" s="2"/>
      <c r="L32800" s="2"/>
    </row>
    <row r="32801" spans="10:12">
      <c r="J32801" s="2"/>
      <c r="K32801" s="2"/>
      <c r="L32801" s="2"/>
    </row>
    <row r="32802" spans="10:12">
      <c r="J32802" s="2"/>
      <c r="K32802" s="2"/>
      <c r="L32802" s="2"/>
    </row>
    <row r="32803" spans="10:12">
      <c r="J32803" s="2"/>
      <c r="K32803" s="2"/>
      <c r="L32803" s="2"/>
    </row>
    <row r="32804" spans="10:12">
      <c r="J32804" s="2"/>
      <c r="K32804" s="2"/>
      <c r="L32804" s="2"/>
    </row>
    <row r="32805" spans="10:12">
      <c r="J32805" s="2"/>
      <c r="K32805" s="2"/>
      <c r="L32805" s="2"/>
    </row>
    <row r="32806" spans="10:12">
      <c r="J32806" s="2"/>
      <c r="K32806" s="2"/>
      <c r="L32806" s="2"/>
    </row>
    <row r="32807" spans="10:12">
      <c r="J32807" s="2"/>
      <c r="K32807" s="2"/>
      <c r="L32807" s="2"/>
    </row>
    <row r="32808" spans="10:12">
      <c r="J32808" s="2"/>
      <c r="K32808" s="2"/>
      <c r="L32808" s="2"/>
    </row>
    <row r="32809" spans="10:12">
      <c r="J32809" s="2"/>
      <c r="K32809" s="2"/>
      <c r="L32809" s="2"/>
    </row>
    <row r="32810" spans="10:12">
      <c r="J32810" s="2"/>
      <c r="K32810" s="2"/>
      <c r="L32810" s="2"/>
    </row>
    <row r="32811" spans="10:12">
      <c r="J32811" s="2"/>
      <c r="K32811" s="2"/>
      <c r="L32811" s="2"/>
    </row>
    <row r="32812" spans="10:12">
      <c r="J32812" s="2"/>
      <c r="K32812" s="2"/>
      <c r="L32812" s="2"/>
    </row>
    <row r="32813" spans="10:12">
      <c r="J32813" s="2"/>
      <c r="K32813" s="2"/>
      <c r="L32813" s="2"/>
    </row>
    <row r="32814" spans="10:12">
      <c r="J32814" s="2"/>
      <c r="K32814" s="2"/>
      <c r="L32814" s="2"/>
    </row>
    <row r="32815" spans="10:12">
      <c r="J32815" s="2"/>
      <c r="K32815" s="2"/>
      <c r="L32815" s="2"/>
    </row>
    <row r="32816" spans="10:12">
      <c r="J32816" s="2"/>
      <c r="K32816" s="2"/>
      <c r="L32816" s="2"/>
    </row>
    <row r="32817" spans="10:12">
      <c r="J32817" s="2"/>
      <c r="K32817" s="2"/>
      <c r="L32817" s="2"/>
    </row>
    <row r="32818" spans="10:12">
      <c r="J32818" s="2"/>
      <c r="K32818" s="2"/>
      <c r="L32818" s="2"/>
    </row>
    <row r="32819" spans="10:12">
      <c r="J32819" s="2"/>
      <c r="K32819" s="2"/>
      <c r="L32819" s="2"/>
    </row>
    <row r="32820" spans="10:12">
      <c r="J32820" s="2"/>
      <c r="K32820" s="2"/>
      <c r="L32820" s="2"/>
    </row>
    <row r="32821" spans="10:12">
      <c r="J32821" s="2"/>
      <c r="K32821" s="2"/>
      <c r="L32821" s="2"/>
    </row>
    <row r="32822" spans="10:12">
      <c r="J32822" s="2"/>
      <c r="K32822" s="2"/>
      <c r="L32822" s="2"/>
    </row>
    <row r="32823" spans="10:12">
      <c r="J32823" s="2"/>
      <c r="K32823" s="2"/>
      <c r="L32823" s="2"/>
    </row>
    <row r="32824" spans="10:12">
      <c r="J32824" s="2"/>
      <c r="K32824" s="2"/>
      <c r="L32824" s="2"/>
    </row>
    <row r="32825" spans="10:12">
      <c r="J32825" s="2"/>
      <c r="K32825" s="2"/>
      <c r="L32825" s="2"/>
    </row>
    <row r="32826" spans="10:12">
      <c r="J32826" s="2"/>
      <c r="K32826" s="2"/>
      <c r="L32826" s="2"/>
    </row>
    <row r="32827" spans="10:12">
      <c r="J32827" s="2"/>
      <c r="K32827" s="2"/>
      <c r="L32827" s="2"/>
    </row>
    <row r="32828" spans="10:12">
      <c r="J32828" s="2"/>
      <c r="K32828" s="2"/>
      <c r="L32828" s="2"/>
    </row>
    <row r="32829" spans="10:12">
      <c r="J32829" s="2"/>
      <c r="K32829" s="2"/>
      <c r="L32829" s="2"/>
    </row>
    <row r="32830" spans="10:12">
      <c r="J32830" s="2"/>
      <c r="K32830" s="2"/>
      <c r="L32830" s="2"/>
    </row>
    <row r="32831" spans="10:12">
      <c r="J32831" s="2"/>
      <c r="K32831" s="2"/>
      <c r="L32831" s="2"/>
    </row>
    <row r="32832" spans="10:12">
      <c r="J32832" s="2"/>
      <c r="K32832" s="2"/>
      <c r="L32832" s="2"/>
    </row>
    <row r="32833" spans="10:12">
      <c r="J32833" s="2"/>
      <c r="K32833" s="2"/>
      <c r="L32833" s="2"/>
    </row>
    <row r="32834" spans="10:12">
      <c r="J32834" s="2"/>
      <c r="K32834" s="2"/>
      <c r="L32834" s="2"/>
    </row>
    <row r="32835" spans="10:12">
      <c r="J32835" s="2"/>
      <c r="K32835" s="2"/>
      <c r="L32835" s="2"/>
    </row>
    <row r="32836" spans="10:12">
      <c r="J32836" s="2"/>
      <c r="K32836" s="2"/>
      <c r="L32836" s="2"/>
    </row>
    <row r="32837" spans="10:12">
      <c r="J32837" s="2"/>
      <c r="K32837" s="2"/>
      <c r="L32837" s="2"/>
    </row>
    <row r="32838" spans="10:12">
      <c r="J32838" s="2"/>
      <c r="K32838" s="2"/>
      <c r="L32838" s="2"/>
    </row>
    <row r="32839" spans="10:12">
      <c r="J32839" s="2"/>
      <c r="K32839" s="2"/>
      <c r="L32839" s="2"/>
    </row>
    <row r="32840" spans="10:12">
      <c r="J32840" s="2"/>
      <c r="K32840" s="2"/>
      <c r="L32840" s="2"/>
    </row>
    <row r="32841" spans="10:12">
      <c r="J32841" s="2"/>
      <c r="K32841" s="2"/>
      <c r="L32841" s="2"/>
    </row>
    <row r="32842" spans="10:12">
      <c r="J32842" s="2"/>
      <c r="K32842" s="2"/>
      <c r="L32842" s="2"/>
    </row>
    <row r="32843" spans="10:12">
      <c r="J32843" s="2"/>
      <c r="K32843" s="2"/>
      <c r="L32843" s="2"/>
    </row>
    <row r="32844" spans="10:12">
      <c r="J32844" s="2"/>
      <c r="K32844" s="2"/>
      <c r="L32844" s="2"/>
    </row>
    <row r="32845" spans="10:12">
      <c r="J32845" s="2"/>
      <c r="K32845" s="2"/>
      <c r="L32845" s="2"/>
    </row>
    <row r="32846" spans="10:12">
      <c r="J32846" s="2"/>
      <c r="K32846" s="2"/>
      <c r="L32846" s="2"/>
    </row>
    <row r="32847" spans="10:12">
      <c r="J32847" s="2"/>
      <c r="K32847" s="2"/>
      <c r="L32847" s="2"/>
    </row>
    <row r="32848" spans="10:12">
      <c r="J32848" s="2"/>
      <c r="K32848" s="2"/>
      <c r="L32848" s="2"/>
    </row>
    <row r="32849" spans="10:12">
      <c r="J32849" s="2"/>
      <c r="K32849" s="2"/>
      <c r="L32849" s="2"/>
    </row>
    <row r="32850" spans="10:12">
      <c r="J32850" s="2"/>
      <c r="K32850" s="2"/>
      <c r="L32850" s="2"/>
    </row>
    <row r="32851" spans="10:12">
      <c r="J32851" s="2"/>
      <c r="K32851" s="2"/>
      <c r="L32851" s="2"/>
    </row>
    <row r="32852" spans="10:12">
      <c r="J32852" s="2"/>
      <c r="K32852" s="2"/>
      <c r="L32852" s="2"/>
    </row>
    <row r="32853" spans="10:12">
      <c r="J32853" s="2"/>
      <c r="K32853" s="2"/>
      <c r="L32853" s="2"/>
    </row>
    <row r="32854" spans="10:12">
      <c r="J32854" s="2"/>
      <c r="K32854" s="2"/>
      <c r="L32854" s="2"/>
    </row>
    <row r="32855" spans="10:12">
      <c r="J32855" s="2"/>
      <c r="K32855" s="2"/>
      <c r="L32855" s="2"/>
    </row>
    <row r="32856" spans="10:12">
      <c r="J32856" s="2"/>
      <c r="K32856" s="2"/>
      <c r="L32856" s="2"/>
    </row>
    <row r="32857" spans="10:12">
      <c r="J32857" s="2"/>
      <c r="K32857" s="2"/>
      <c r="L32857" s="2"/>
    </row>
    <row r="32858" spans="10:12">
      <c r="J32858" s="2"/>
      <c r="K32858" s="2"/>
      <c r="L32858" s="2"/>
    </row>
    <row r="32859" spans="10:12">
      <c r="J32859" s="2"/>
      <c r="K32859" s="2"/>
      <c r="L32859" s="2"/>
    </row>
    <row r="32860" spans="10:12">
      <c r="J32860" s="2"/>
      <c r="K32860" s="2"/>
      <c r="L32860" s="2"/>
    </row>
    <row r="32861" spans="10:12">
      <c r="J32861" s="2"/>
      <c r="K32861" s="2"/>
      <c r="L32861" s="2"/>
    </row>
    <row r="32862" spans="10:12">
      <c r="J32862" s="2"/>
      <c r="K32862" s="2"/>
      <c r="L32862" s="2"/>
    </row>
    <row r="32863" spans="10:12">
      <c r="J32863" s="2"/>
      <c r="K32863" s="2"/>
      <c r="L32863" s="2"/>
    </row>
    <row r="32864" spans="10:12">
      <c r="J32864" s="2"/>
      <c r="K32864" s="2"/>
      <c r="L32864" s="2"/>
    </row>
    <row r="32865" spans="10:12">
      <c r="J32865" s="2"/>
      <c r="K32865" s="2"/>
      <c r="L32865" s="2"/>
    </row>
    <row r="32866" spans="10:12">
      <c r="J32866" s="2"/>
      <c r="K32866" s="2"/>
      <c r="L32866" s="2"/>
    </row>
    <row r="32867" spans="10:12">
      <c r="J32867" s="2"/>
      <c r="K32867" s="2"/>
      <c r="L32867" s="2"/>
    </row>
    <row r="32868" spans="10:12">
      <c r="J32868" s="2"/>
      <c r="K32868" s="2"/>
      <c r="L32868" s="2"/>
    </row>
    <row r="32869" spans="10:12">
      <c r="J32869" s="2"/>
      <c r="K32869" s="2"/>
      <c r="L32869" s="2"/>
    </row>
    <row r="32870" spans="10:12">
      <c r="J32870" s="2"/>
      <c r="K32870" s="2"/>
      <c r="L32870" s="2"/>
    </row>
    <row r="32871" spans="10:12">
      <c r="J32871" s="2"/>
      <c r="K32871" s="2"/>
      <c r="L32871" s="2"/>
    </row>
    <row r="32872" spans="10:12">
      <c r="J32872" s="2"/>
      <c r="K32872" s="2"/>
      <c r="L32872" s="2"/>
    </row>
    <row r="32873" spans="10:12">
      <c r="J32873" s="2"/>
      <c r="K32873" s="2"/>
      <c r="L32873" s="2"/>
    </row>
    <row r="32874" spans="10:12">
      <c r="J32874" s="2"/>
      <c r="K32874" s="2"/>
      <c r="L32874" s="2"/>
    </row>
    <row r="32875" spans="10:12">
      <c r="J32875" s="2"/>
      <c r="K32875" s="2"/>
      <c r="L32875" s="2"/>
    </row>
    <row r="32876" spans="10:12">
      <c r="J32876" s="2"/>
      <c r="K32876" s="2"/>
      <c r="L32876" s="2"/>
    </row>
    <row r="32877" spans="10:12">
      <c r="J32877" s="2"/>
      <c r="K32877" s="2"/>
      <c r="L32877" s="2"/>
    </row>
    <row r="32878" spans="10:12">
      <c r="J32878" s="2"/>
      <c r="K32878" s="2"/>
      <c r="L32878" s="2"/>
    </row>
    <row r="32879" spans="10:12">
      <c r="J32879" s="2"/>
      <c r="K32879" s="2"/>
      <c r="L32879" s="2"/>
    </row>
    <row r="32880" spans="10:12">
      <c r="J32880" s="2"/>
      <c r="K32880" s="2"/>
      <c r="L32880" s="2"/>
    </row>
    <row r="32881" spans="10:12">
      <c r="J32881" s="2"/>
      <c r="K32881" s="2"/>
      <c r="L32881" s="2"/>
    </row>
    <row r="32882" spans="10:12">
      <c r="J32882" s="2"/>
      <c r="K32882" s="2"/>
      <c r="L32882" s="2"/>
    </row>
    <row r="32883" spans="10:12">
      <c r="J32883" s="2"/>
      <c r="K32883" s="2"/>
      <c r="L32883" s="2"/>
    </row>
    <row r="32884" spans="10:12">
      <c r="J32884" s="2"/>
      <c r="K32884" s="2"/>
      <c r="L32884" s="2"/>
    </row>
    <row r="32885" spans="10:12">
      <c r="J32885" s="2"/>
      <c r="K32885" s="2"/>
      <c r="L32885" s="2"/>
    </row>
    <row r="32886" spans="10:12">
      <c r="J32886" s="2"/>
      <c r="K32886" s="2"/>
      <c r="L32886" s="2"/>
    </row>
    <row r="32887" spans="10:12">
      <c r="J32887" s="2"/>
      <c r="K32887" s="2"/>
      <c r="L32887" s="2"/>
    </row>
    <row r="32888" spans="10:12">
      <c r="J32888" s="2"/>
      <c r="K32888" s="2"/>
      <c r="L32888" s="2"/>
    </row>
    <row r="32889" spans="10:12">
      <c r="J32889" s="2"/>
      <c r="K32889" s="2"/>
      <c r="L32889" s="2"/>
    </row>
    <row r="32890" spans="10:12">
      <c r="J32890" s="2"/>
      <c r="K32890" s="2"/>
      <c r="L32890" s="2"/>
    </row>
    <row r="32891" spans="10:12">
      <c r="J32891" s="2"/>
      <c r="K32891" s="2"/>
      <c r="L32891" s="2"/>
    </row>
    <row r="32892" spans="10:12">
      <c r="J32892" s="2"/>
      <c r="K32892" s="2"/>
      <c r="L32892" s="2"/>
    </row>
    <row r="32893" spans="10:12">
      <c r="J32893" s="2"/>
      <c r="K32893" s="2"/>
      <c r="L32893" s="2"/>
    </row>
    <row r="32894" spans="10:12">
      <c r="J32894" s="2"/>
      <c r="K32894" s="2"/>
      <c r="L32894" s="2"/>
    </row>
    <row r="32895" spans="10:12">
      <c r="J32895" s="2"/>
      <c r="K32895" s="2"/>
      <c r="L32895" s="2"/>
    </row>
    <row r="32896" spans="10:12">
      <c r="J32896" s="2"/>
      <c r="K32896" s="2"/>
      <c r="L32896" s="2"/>
    </row>
    <row r="32897" spans="10:12">
      <c r="J32897" s="2"/>
      <c r="K32897" s="2"/>
      <c r="L32897" s="2"/>
    </row>
    <row r="32898" spans="10:12">
      <c r="J32898" s="2"/>
      <c r="K32898" s="2"/>
      <c r="L32898" s="2"/>
    </row>
    <row r="32899" spans="10:12">
      <c r="J32899" s="2"/>
      <c r="K32899" s="2"/>
      <c r="L32899" s="2"/>
    </row>
    <row r="32900" spans="10:12">
      <c r="J32900" s="2"/>
      <c r="K32900" s="2"/>
      <c r="L32900" s="2"/>
    </row>
    <row r="32901" spans="10:12">
      <c r="J32901" s="2"/>
      <c r="K32901" s="2"/>
      <c r="L32901" s="2"/>
    </row>
    <row r="32902" spans="10:12">
      <c r="J32902" s="2"/>
      <c r="K32902" s="2"/>
      <c r="L32902" s="2"/>
    </row>
    <row r="32903" spans="10:12">
      <c r="J32903" s="2"/>
      <c r="K32903" s="2"/>
      <c r="L32903" s="2"/>
    </row>
    <row r="32904" spans="10:12">
      <c r="J32904" s="2"/>
      <c r="K32904" s="2"/>
      <c r="L32904" s="2"/>
    </row>
    <row r="32905" spans="10:12">
      <c r="J32905" s="2"/>
      <c r="K32905" s="2"/>
      <c r="L32905" s="2"/>
    </row>
    <row r="32906" spans="10:12">
      <c r="J32906" s="2"/>
      <c r="K32906" s="2"/>
      <c r="L32906" s="2"/>
    </row>
    <row r="32907" spans="10:12">
      <c r="J32907" s="2"/>
      <c r="K32907" s="2"/>
      <c r="L32907" s="2"/>
    </row>
    <row r="32908" spans="10:12">
      <c r="J32908" s="2"/>
      <c r="K32908" s="2"/>
      <c r="L32908" s="2"/>
    </row>
    <row r="32909" spans="10:12">
      <c r="J32909" s="2"/>
      <c r="K32909" s="2"/>
      <c r="L32909" s="2"/>
    </row>
    <row r="32910" spans="10:12">
      <c r="J32910" s="2"/>
      <c r="K32910" s="2"/>
      <c r="L32910" s="2"/>
    </row>
    <row r="32911" spans="10:12">
      <c r="J32911" s="2"/>
      <c r="K32911" s="2"/>
      <c r="L32911" s="2"/>
    </row>
    <row r="32912" spans="10:12">
      <c r="J32912" s="2"/>
      <c r="K32912" s="2"/>
      <c r="L32912" s="2"/>
    </row>
    <row r="32913" spans="10:12">
      <c r="J32913" s="2"/>
      <c r="K32913" s="2"/>
      <c r="L32913" s="2"/>
    </row>
    <row r="32914" spans="10:12">
      <c r="J32914" s="2"/>
      <c r="K32914" s="2"/>
      <c r="L32914" s="2"/>
    </row>
    <row r="32915" spans="10:12">
      <c r="J32915" s="2"/>
      <c r="K32915" s="2"/>
      <c r="L32915" s="2"/>
    </row>
    <row r="32916" spans="10:12">
      <c r="J32916" s="2"/>
      <c r="K32916" s="2"/>
      <c r="L32916" s="2"/>
    </row>
    <row r="32917" spans="10:12">
      <c r="J32917" s="2"/>
      <c r="K32917" s="2"/>
      <c r="L32917" s="2"/>
    </row>
    <row r="32918" spans="10:12">
      <c r="J32918" s="2"/>
      <c r="K32918" s="2"/>
      <c r="L32918" s="2"/>
    </row>
    <row r="32919" spans="10:12">
      <c r="J32919" s="2"/>
      <c r="K32919" s="2"/>
      <c r="L32919" s="2"/>
    </row>
    <row r="32920" spans="10:12">
      <c r="J32920" s="2"/>
      <c r="K32920" s="2"/>
      <c r="L32920" s="2"/>
    </row>
    <row r="32921" spans="10:12">
      <c r="J32921" s="2"/>
      <c r="K32921" s="2"/>
      <c r="L32921" s="2"/>
    </row>
    <row r="32922" spans="10:12">
      <c r="J32922" s="2"/>
      <c r="K32922" s="2"/>
      <c r="L32922" s="2"/>
    </row>
    <row r="32923" spans="10:12">
      <c r="J32923" s="2"/>
      <c r="K32923" s="2"/>
      <c r="L32923" s="2"/>
    </row>
    <row r="32924" spans="10:12">
      <c r="J32924" s="2"/>
      <c r="K32924" s="2"/>
      <c r="L32924" s="2"/>
    </row>
    <row r="32925" spans="10:12">
      <c r="J32925" s="2"/>
      <c r="K32925" s="2"/>
      <c r="L32925" s="2"/>
    </row>
    <row r="32926" spans="10:12">
      <c r="J32926" s="2"/>
      <c r="K32926" s="2"/>
      <c r="L32926" s="2"/>
    </row>
    <row r="32927" spans="10:12">
      <c r="J32927" s="2"/>
      <c r="K32927" s="2"/>
      <c r="L32927" s="2"/>
    </row>
    <row r="32928" spans="10:12">
      <c r="J32928" s="2"/>
      <c r="K32928" s="2"/>
      <c r="L32928" s="2"/>
    </row>
    <row r="32929" spans="10:12">
      <c r="J32929" s="2"/>
      <c r="K32929" s="2"/>
      <c r="L32929" s="2"/>
    </row>
    <row r="32930" spans="10:12">
      <c r="J32930" s="2"/>
      <c r="K32930" s="2"/>
      <c r="L32930" s="2"/>
    </row>
    <row r="32931" spans="10:12">
      <c r="J32931" s="2"/>
      <c r="K32931" s="2"/>
      <c r="L32931" s="2"/>
    </row>
    <row r="32932" spans="10:12">
      <c r="J32932" s="2"/>
      <c r="K32932" s="2"/>
      <c r="L32932" s="2"/>
    </row>
    <row r="32933" spans="10:12">
      <c r="J32933" s="2"/>
      <c r="K32933" s="2"/>
      <c r="L32933" s="2"/>
    </row>
    <row r="32934" spans="10:12">
      <c r="J32934" s="2"/>
      <c r="K32934" s="2"/>
      <c r="L32934" s="2"/>
    </row>
    <row r="32935" spans="10:12">
      <c r="J32935" s="2"/>
      <c r="K32935" s="2"/>
      <c r="L32935" s="2"/>
    </row>
    <row r="32936" spans="10:12">
      <c r="J32936" s="2"/>
      <c r="K32936" s="2"/>
      <c r="L32936" s="2"/>
    </row>
    <row r="32937" spans="10:12">
      <c r="J32937" s="2"/>
      <c r="K32937" s="2"/>
      <c r="L32937" s="2"/>
    </row>
    <row r="32938" spans="10:12">
      <c r="J32938" s="2"/>
      <c r="K32938" s="2"/>
      <c r="L32938" s="2"/>
    </row>
    <row r="32939" spans="10:12">
      <c r="J32939" s="2"/>
      <c r="K32939" s="2"/>
      <c r="L32939" s="2"/>
    </row>
    <row r="32940" spans="10:12">
      <c r="J32940" s="2"/>
      <c r="K32940" s="2"/>
      <c r="L32940" s="2"/>
    </row>
    <row r="32941" spans="10:12">
      <c r="J32941" s="2"/>
      <c r="K32941" s="2"/>
      <c r="L32941" s="2"/>
    </row>
    <row r="32942" spans="10:12">
      <c r="J32942" s="2"/>
      <c r="K32942" s="2"/>
      <c r="L32942" s="2"/>
    </row>
    <row r="32943" spans="10:12">
      <c r="J32943" s="2"/>
      <c r="K32943" s="2"/>
      <c r="L32943" s="2"/>
    </row>
    <row r="32944" spans="10:12">
      <c r="J32944" s="2"/>
      <c r="K32944" s="2"/>
      <c r="L32944" s="2"/>
    </row>
    <row r="32945" spans="10:12">
      <c r="J32945" s="2"/>
      <c r="K32945" s="2"/>
      <c r="L32945" s="2"/>
    </row>
    <row r="32946" spans="10:12">
      <c r="J32946" s="2"/>
      <c r="K32946" s="2"/>
      <c r="L32946" s="2"/>
    </row>
    <row r="32947" spans="10:12">
      <c r="J32947" s="2"/>
      <c r="K32947" s="2"/>
      <c r="L32947" s="2"/>
    </row>
    <row r="32948" spans="10:12">
      <c r="J32948" s="2"/>
      <c r="K32948" s="2"/>
      <c r="L32948" s="2"/>
    </row>
    <row r="32949" spans="10:12">
      <c r="J32949" s="2"/>
      <c r="K32949" s="2"/>
      <c r="L32949" s="2"/>
    </row>
    <row r="32950" spans="10:12">
      <c r="J32950" s="2"/>
      <c r="K32950" s="2"/>
      <c r="L32950" s="2"/>
    </row>
    <row r="32951" spans="10:12">
      <c r="J32951" s="2"/>
      <c r="K32951" s="2"/>
      <c r="L32951" s="2"/>
    </row>
    <row r="32952" spans="10:12">
      <c r="J32952" s="2"/>
      <c r="K32952" s="2"/>
      <c r="L32952" s="2"/>
    </row>
    <row r="32953" spans="10:12">
      <c r="J32953" s="2"/>
      <c r="K32953" s="2"/>
      <c r="L32953" s="2"/>
    </row>
    <row r="32954" spans="10:12">
      <c r="J32954" s="2"/>
      <c r="K32954" s="2"/>
      <c r="L32954" s="2"/>
    </row>
    <row r="32955" spans="10:12">
      <c r="J32955" s="2"/>
      <c r="K32955" s="2"/>
      <c r="L32955" s="2"/>
    </row>
    <row r="32956" spans="10:12">
      <c r="J32956" s="2"/>
      <c r="K32956" s="2"/>
      <c r="L32956" s="2"/>
    </row>
    <row r="32957" spans="10:12">
      <c r="J32957" s="2"/>
      <c r="K32957" s="2"/>
      <c r="L32957" s="2"/>
    </row>
    <row r="32958" spans="10:12">
      <c r="J32958" s="2"/>
      <c r="K32958" s="2"/>
      <c r="L32958" s="2"/>
    </row>
    <row r="32959" spans="10:12">
      <c r="J32959" s="2"/>
      <c r="K32959" s="2"/>
      <c r="L32959" s="2"/>
    </row>
    <row r="32960" spans="10:12">
      <c r="J32960" s="2"/>
      <c r="K32960" s="2"/>
      <c r="L32960" s="2"/>
    </row>
    <row r="32961" spans="10:12">
      <c r="J32961" s="2"/>
      <c r="K32961" s="2"/>
      <c r="L32961" s="2"/>
    </row>
    <row r="32962" spans="10:12">
      <c r="J32962" s="2"/>
      <c r="K32962" s="2"/>
      <c r="L32962" s="2"/>
    </row>
    <row r="32963" spans="10:12">
      <c r="J32963" s="2"/>
      <c r="K32963" s="2"/>
      <c r="L32963" s="2"/>
    </row>
    <row r="32964" spans="10:12">
      <c r="J32964" s="2"/>
      <c r="K32964" s="2"/>
      <c r="L32964" s="2"/>
    </row>
    <row r="32965" spans="10:12">
      <c r="J32965" s="2"/>
      <c r="K32965" s="2"/>
      <c r="L32965" s="2"/>
    </row>
    <row r="32966" spans="10:12">
      <c r="J32966" s="2"/>
      <c r="K32966" s="2"/>
      <c r="L32966" s="2"/>
    </row>
    <row r="32967" spans="10:12">
      <c r="J32967" s="2"/>
      <c r="K32967" s="2"/>
      <c r="L32967" s="2"/>
    </row>
    <row r="32968" spans="10:12">
      <c r="J32968" s="2"/>
      <c r="K32968" s="2"/>
      <c r="L32968" s="2"/>
    </row>
    <row r="32969" spans="10:12">
      <c r="J32969" s="2"/>
      <c r="K32969" s="2"/>
      <c r="L32969" s="2"/>
    </row>
    <row r="32970" spans="10:12">
      <c r="J32970" s="2"/>
      <c r="K32970" s="2"/>
      <c r="L32970" s="2"/>
    </row>
    <row r="32971" spans="10:12">
      <c r="J32971" s="2"/>
      <c r="K32971" s="2"/>
      <c r="L32971" s="2"/>
    </row>
    <row r="32972" spans="10:12">
      <c r="J32972" s="2"/>
      <c r="K32972" s="2"/>
      <c r="L32972" s="2"/>
    </row>
    <row r="32973" spans="10:12">
      <c r="J32973" s="2"/>
      <c r="K32973" s="2"/>
      <c r="L32973" s="2"/>
    </row>
    <row r="32974" spans="10:12">
      <c r="J32974" s="2"/>
      <c r="K32974" s="2"/>
      <c r="L32974" s="2"/>
    </row>
    <row r="32975" spans="10:12">
      <c r="J32975" s="2"/>
      <c r="K32975" s="2"/>
      <c r="L32975" s="2"/>
    </row>
    <row r="32976" spans="10:12">
      <c r="J32976" s="2"/>
      <c r="K32976" s="2"/>
      <c r="L32976" s="2"/>
    </row>
    <row r="32977" spans="10:12">
      <c r="J32977" s="2"/>
      <c r="K32977" s="2"/>
      <c r="L32977" s="2"/>
    </row>
    <row r="32978" spans="10:12">
      <c r="J32978" s="2"/>
      <c r="K32978" s="2"/>
      <c r="L32978" s="2"/>
    </row>
    <row r="32979" spans="10:12">
      <c r="J32979" s="2"/>
      <c r="K32979" s="2"/>
      <c r="L32979" s="2"/>
    </row>
    <row r="32980" spans="10:12">
      <c r="J32980" s="2"/>
      <c r="K32980" s="2"/>
      <c r="L32980" s="2"/>
    </row>
    <row r="32981" spans="10:12">
      <c r="J32981" s="2"/>
      <c r="K32981" s="2"/>
      <c r="L32981" s="2"/>
    </row>
    <row r="32982" spans="10:12">
      <c r="J32982" s="2"/>
      <c r="K32982" s="2"/>
      <c r="L32982" s="2"/>
    </row>
    <row r="32983" spans="10:12">
      <c r="J32983" s="2"/>
      <c r="K32983" s="2"/>
      <c r="L32983" s="2"/>
    </row>
    <row r="32984" spans="10:12">
      <c r="J32984" s="2"/>
      <c r="K32984" s="2"/>
      <c r="L32984" s="2"/>
    </row>
    <row r="32985" spans="10:12">
      <c r="J32985" s="2"/>
      <c r="K32985" s="2"/>
      <c r="L32985" s="2"/>
    </row>
    <row r="32986" spans="10:12">
      <c r="J32986" s="2"/>
      <c r="K32986" s="2"/>
      <c r="L32986" s="2"/>
    </row>
    <row r="32987" spans="10:12">
      <c r="J32987" s="2"/>
      <c r="K32987" s="2"/>
      <c r="L32987" s="2"/>
    </row>
    <row r="32988" spans="10:12">
      <c r="J32988" s="2"/>
      <c r="K32988" s="2"/>
      <c r="L32988" s="2"/>
    </row>
    <row r="32989" spans="10:12">
      <c r="J32989" s="2"/>
      <c r="K32989" s="2"/>
      <c r="L32989" s="2"/>
    </row>
    <row r="32990" spans="10:12">
      <c r="J32990" s="2"/>
      <c r="K32990" s="2"/>
      <c r="L32990" s="2"/>
    </row>
    <row r="32991" spans="10:12">
      <c r="J32991" s="2"/>
      <c r="K32991" s="2"/>
      <c r="L32991" s="2"/>
    </row>
    <row r="32992" spans="10:12">
      <c r="J32992" s="2"/>
      <c r="K32992" s="2"/>
      <c r="L32992" s="2"/>
    </row>
    <row r="32993" spans="10:12">
      <c r="J32993" s="2"/>
      <c r="K32993" s="2"/>
      <c r="L32993" s="2"/>
    </row>
    <row r="32994" spans="10:12">
      <c r="J32994" s="2"/>
      <c r="K32994" s="2"/>
      <c r="L32994" s="2"/>
    </row>
    <row r="32995" spans="10:12">
      <c r="J32995" s="2"/>
      <c r="K32995" s="2"/>
      <c r="L32995" s="2"/>
    </row>
    <row r="32996" spans="10:12">
      <c r="J32996" s="2"/>
      <c r="K32996" s="2"/>
      <c r="L32996" s="2"/>
    </row>
    <row r="32997" spans="10:12">
      <c r="J32997" s="2"/>
      <c r="K32997" s="2"/>
      <c r="L32997" s="2"/>
    </row>
    <row r="32998" spans="10:12">
      <c r="J32998" s="2"/>
      <c r="K32998" s="2"/>
      <c r="L32998" s="2"/>
    </row>
    <row r="32999" spans="10:12">
      <c r="J32999" s="2"/>
      <c r="K32999" s="2"/>
      <c r="L32999" s="2"/>
    </row>
    <row r="33000" spans="10:12">
      <c r="J33000" s="2"/>
      <c r="K33000" s="2"/>
      <c r="L33000" s="2"/>
    </row>
    <row r="33001" spans="10:12">
      <c r="J33001" s="2"/>
      <c r="K33001" s="2"/>
      <c r="L33001" s="2"/>
    </row>
    <row r="33002" spans="10:12">
      <c r="J33002" s="2"/>
      <c r="K33002" s="2"/>
      <c r="L33002" s="2"/>
    </row>
    <row r="33003" spans="10:12">
      <c r="J33003" s="2"/>
      <c r="K33003" s="2"/>
      <c r="L33003" s="2"/>
    </row>
    <row r="33004" spans="10:12">
      <c r="J33004" s="2"/>
      <c r="K33004" s="2"/>
      <c r="L33004" s="2"/>
    </row>
    <row r="33005" spans="10:12">
      <c r="J33005" s="2"/>
      <c r="K33005" s="2"/>
      <c r="L33005" s="2"/>
    </row>
    <row r="33006" spans="10:12">
      <c r="J33006" s="2"/>
      <c r="K33006" s="2"/>
      <c r="L33006" s="2"/>
    </row>
    <row r="33007" spans="10:12">
      <c r="J33007" s="2"/>
      <c r="K33007" s="2"/>
      <c r="L33007" s="2"/>
    </row>
    <row r="33008" spans="10:12">
      <c r="J33008" s="2"/>
      <c r="K33008" s="2"/>
      <c r="L33008" s="2"/>
    </row>
    <row r="33009" spans="10:12">
      <c r="J33009" s="2"/>
      <c r="K33009" s="2"/>
      <c r="L33009" s="2"/>
    </row>
    <row r="33010" spans="10:12">
      <c r="J33010" s="2"/>
      <c r="K33010" s="2"/>
      <c r="L33010" s="2"/>
    </row>
    <row r="33011" spans="10:12">
      <c r="J33011" s="2"/>
      <c r="K33011" s="2"/>
      <c r="L33011" s="2"/>
    </row>
    <row r="33012" spans="10:12">
      <c r="J33012" s="2"/>
      <c r="K33012" s="2"/>
      <c r="L33012" s="2"/>
    </row>
    <row r="33013" spans="10:12">
      <c r="J33013" s="2"/>
      <c r="K33013" s="2"/>
      <c r="L33013" s="2"/>
    </row>
    <row r="33014" spans="10:12">
      <c r="J33014" s="2"/>
      <c r="K33014" s="2"/>
      <c r="L33014" s="2"/>
    </row>
    <row r="33015" spans="10:12">
      <c r="J33015" s="2"/>
      <c r="K33015" s="2"/>
      <c r="L33015" s="2"/>
    </row>
    <row r="33016" spans="10:12">
      <c r="J33016" s="2"/>
      <c r="K33016" s="2"/>
      <c r="L33016" s="2"/>
    </row>
    <row r="33017" spans="10:12">
      <c r="J33017" s="2"/>
      <c r="K33017" s="2"/>
      <c r="L33017" s="2"/>
    </row>
    <row r="33018" spans="10:12">
      <c r="J33018" s="2"/>
      <c r="K33018" s="2"/>
      <c r="L33018" s="2"/>
    </row>
    <row r="33019" spans="10:12">
      <c r="J33019" s="2"/>
      <c r="K33019" s="2"/>
      <c r="L33019" s="2"/>
    </row>
    <row r="33020" spans="10:12">
      <c r="J33020" s="2"/>
      <c r="K33020" s="2"/>
      <c r="L33020" s="2"/>
    </row>
    <row r="33021" spans="10:12">
      <c r="J33021" s="2"/>
      <c r="K33021" s="2"/>
      <c r="L33021" s="2"/>
    </row>
    <row r="33022" spans="10:12">
      <c r="J33022" s="2"/>
      <c r="K33022" s="2"/>
      <c r="L33022" s="2"/>
    </row>
    <row r="33023" spans="10:12">
      <c r="J33023" s="2"/>
      <c r="K33023" s="2"/>
      <c r="L33023" s="2"/>
    </row>
    <row r="33024" spans="10:12">
      <c r="J33024" s="2"/>
      <c r="K33024" s="2"/>
      <c r="L33024" s="2"/>
    </row>
    <row r="33025" spans="10:12">
      <c r="J33025" s="2"/>
      <c r="K33025" s="2"/>
      <c r="L33025" s="2"/>
    </row>
    <row r="33026" spans="10:12">
      <c r="J33026" s="2"/>
      <c r="K33026" s="2"/>
      <c r="L33026" s="2"/>
    </row>
    <row r="33027" spans="10:12">
      <c r="J33027" s="2"/>
      <c r="K33027" s="2"/>
      <c r="L33027" s="2"/>
    </row>
    <row r="33028" spans="10:12">
      <c r="J33028" s="2"/>
      <c r="K33028" s="2"/>
      <c r="L33028" s="2"/>
    </row>
    <row r="33029" spans="10:12">
      <c r="J33029" s="2"/>
      <c r="K33029" s="2"/>
      <c r="L33029" s="2"/>
    </row>
    <row r="33030" spans="10:12">
      <c r="J33030" s="2"/>
      <c r="K33030" s="2"/>
      <c r="L33030" s="2"/>
    </row>
    <row r="33031" spans="10:12">
      <c r="J33031" s="2"/>
      <c r="K33031" s="2"/>
      <c r="L33031" s="2"/>
    </row>
    <row r="33032" spans="10:12">
      <c r="J33032" s="2"/>
      <c r="K33032" s="2"/>
      <c r="L33032" s="2"/>
    </row>
    <row r="33033" spans="10:12">
      <c r="J33033" s="2"/>
      <c r="K33033" s="2"/>
      <c r="L33033" s="2"/>
    </row>
    <row r="33034" spans="10:12">
      <c r="J33034" s="2"/>
      <c r="K33034" s="2"/>
      <c r="L33034" s="2"/>
    </row>
    <row r="33035" spans="10:12">
      <c r="J33035" s="2"/>
      <c r="K33035" s="2"/>
      <c r="L33035" s="2"/>
    </row>
    <row r="33036" spans="10:12">
      <c r="J33036" s="2"/>
      <c r="K33036" s="2"/>
      <c r="L33036" s="2"/>
    </row>
    <row r="33037" spans="10:12">
      <c r="J33037" s="2"/>
      <c r="K33037" s="2"/>
      <c r="L33037" s="2"/>
    </row>
    <row r="33038" spans="10:12">
      <c r="J33038" s="2"/>
      <c r="K33038" s="2"/>
      <c r="L33038" s="2"/>
    </row>
    <row r="33039" spans="10:12">
      <c r="J33039" s="2"/>
      <c r="K33039" s="2"/>
      <c r="L33039" s="2"/>
    </row>
    <row r="33040" spans="10:12">
      <c r="J33040" s="2"/>
      <c r="K33040" s="2"/>
      <c r="L33040" s="2"/>
    </row>
    <row r="33041" spans="10:12">
      <c r="J33041" s="2"/>
      <c r="K33041" s="2"/>
      <c r="L33041" s="2"/>
    </row>
    <row r="33042" spans="10:12">
      <c r="J33042" s="2"/>
      <c r="K33042" s="2"/>
      <c r="L33042" s="2"/>
    </row>
    <row r="33043" spans="10:12">
      <c r="J33043" s="2"/>
      <c r="K33043" s="2"/>
      <c r="L33043" s="2"/>
    </row>
    <row r="33044" spans="10:12">
      <c r="J33044" s="2"/>
      <c r="K33044" s="2"/>
      <c r="L33044" s="2"/>
    </row>
    <row r="33045" spans="10:12">
      <c r="J33045" s="2"/>
      <c r="K33045" s="2"/>
      <c r="L33045" s="2"/>
    </row>
    <row r="33046" spans="10:12">
      <c r="J33046" s="2"/>
      <c r="K33046" s="2"/>
      <c r="L33046" s="2"/>
    </row>
    <row r="33047" spans="10:12">
      <c r="J33047" s="2"/>
      <c r="K33047" s="2"/>
      <c r="L33047" s="2"/>
    </row>
    <row r="33048" spans="10:12">
      <c r="J33048" s="2"/>
      <c r="K33048" s="2"/>
      <c r="L33048" s="2"/>
    </row>
    <row r="33049" spans="10:12">
      <c r="J33049" s="2"/>
      <c r="K33049" s="2"/>
      <c r="L33049" s="2"/>
    </row>
    <row r="33050" spans="10:12">
      <c r="J33050" s="2"/>
      <c r="K33050" s="2"/>
      <c r="L33050" s="2"/>
    </row>
    <row r="33051" spans="10:12">
      <c r="J33051" s="2"/>
      <c r="K33051" s="2"/>
      <c r="L33051" s="2"/>
    </row>
    <row r="33052" spans="10:12">
      <c r="J33052" s="2"/>
      <c r="K33052" s="2"/>
      <c r="L33052" s="2"/>
    </row>
    <row r="33053" spans="10:12">
      <c r="J33053" s="2"/>
      <c r="K33053" s="2"/>
      <c r="L33053" s="2"/>
    </row>
    <row r="33054" spans="10:12">
      <c r="J33054" s="2"/>
      <c r="K33054" s="2"/>
      <c r="L33054" s="2"/>
    </row>
    <row r="33055" spans="10:12">
      <c r="J33055" s="2"/>
      <c r="K33055" s="2"/>
      <c r="L33055" s="2"/>
    </row>
    <row r="33056" spans="10:12">
      <c r="J33056" s="2"/>
      <c r="K33056" s="2"/>
      <c r="L33056" s="2"/>
    </row>
    <row r="33057" spans="10:12">
      <c r="J33057" s="2"/>
      <c r="K33057" s="2"/>
      <c r="L33057" s="2"/>
    </row>
    <row r="33058" spans="10:12">
      <c r="J33058" s="2"/>
      <c r="K33058" s="2"/>
      <c r="L33058" s="2"/>
    </row>
    <row r="33059" spans="10:12">
      <c r="J33059" s="2"/>
      <c r="K33059" s="2"/>
      <c r="L33059" s="2"/>
    </row>
    <row r="33060" spans="10:12">
      <c r="J33060" s="2"/>
      <c r="K33060" s="2"/>
      <c r="L33060" s="2"/>
    </row>
    <row r="33061" spans="10:12">
      <c r="J33061" s="2"/>
      <c r="K33061" s="2"/>
      <c r="L33061" s="2"/>
    </row>
    <row r="33062" spans="10:12">
      <c r="J33062" s="2"/>
      <c r="K33062" s="2"/>
      <c r="L33062" s="2"/>
    </row>
    <row r="33063" spans="10:12">
      <c r="J33063" s="2"/>
      <c r="K33063" s="2"/>
      <c r="L33063" s="2"/>
    </row>
    <row r="33064" spans="10:12">
      <c r="J33064" s="2"/>
      <c r="K33064" s="2"/>
      <c r="L33064" s="2"/>
    </row>
    <row r="33065" spans="10:12">
      <c r="J33065" s="2"/>
      <c r="K33065" s="2"/>
      <c r="L33065" s="2"/>
    </row>
    <row r="33066" spans="10:12">
      <c r="J33066" s="2"/>
      <c r="K33066" s="2"/>
      <c r="L33066" s="2"/>
    </row>
    <row r="33067" spans="10:12">
      <c r="J33067" s="2"/>
      <c r="K33067" s="2"/>
      <c r="L33067" s="2"/>
    </row>
    <row r="33068" spans="10:12">
      <c r="J33068" s="2"/>
      <c r="K33068" s="2"/>
      <c r="L33068" s="2"/>
    </row>
    <row r="33069" spans="10:12">
      <c r="J33069" s="2"/>
      <c r="K33069" s="2"/>
      <c r="L33069" s="2"/>
    </row>
    <row r="33070" spans="10:12">
      <c r="J33070" s="2"/>
      <c r="K33070" s="2"/>
      <c r="L33070" s="2"/>
    </row>
    <row r="33071" spans="10:12">
      <c r="J33071" s="2"/>
      <c r="K33071" s="2"/>
      <c r="L33071" s="2"/>
    </row>
    <row r="33072" spans="10:12">
      <c r="J33072" s="2"/>
      <c r="K33072" s="2"/>
      <c r="L33072" s="2"/>
    </row>
    <row r="33073" spans="10:12">
      <c r="J33073" s="2"/>
      <c r="K33073" s="2"/>
      <c r="L33073" s="2"/>
    </row>
    <row r="33074" spans="10:12">
      <c r="J33074" s="2"/>
      <c r="K33074" s="2"/>
      <c r="L33074" s="2"/>
    </row>
    <row r="33075" spans="10:12">
      <c r="J33075" s="2"/>
      <c r="K33075" s="2"/>
      <c r="L33075" s="2"/>
    </row>
    <row r="33076" spans="10:12">
      <c r="J33076" s="2"/>
      <c r="K33076" s="2"/>
      <c r="L33076" s="2"/>
    </row>
    <row r="33077" spans="10:12">
      <c r="J33077" s="2"/>
      <c r="K33077" s="2"/>
      <c r="L33077" s="2"/>
    </row>
    <row r="33078" spans="10:12">
      <c r="J33078" s="2"/>
      <c r="K33078" s="2"/>
      <c r="L33078" s="2"/>
    </row>
    <row r="33079" spans="10:12">
      <c r="J33079" s="2"/>
      <c r="K33079" s="2"/>
      <c r="L33079" s="2"/>
    </row>
    <row r="33080" spans="10:12">
      <c r="J33080" s="2"/>
      <c r="K33080" s="2"/>
      <c r="L33080" s="2"/>
    </row>
    <row r="33081" spans="10:12">
      <c r="J33081" s="2"/>
      <c r="K33081" s="2"/>
      <c r="L33081" s="2"/>
    </row>
    <row r="33082" spans="10:12">
      <c r="J33082" s="2"/>
      <c r="K33082" s="2"/>
      <c r="L33082" s="2"/>
    </row>
    <row r="33083" spans="10:12">
      <c r="J33083" s="2"/>
      <c r="K33083" s="2"/>
      <c r="L33083" s="2"/>
    </row>
    <row r="33084" spans="10:12">
      <c r="J33084" s="2"/>
      <c r="K33084" s="2"/>
      <c r="L33084" s="2"/>
    </row>
    <row r="33085" spans="10:12">
      <c r="J33085" s="2"/>
      <c r="K33085" s="2"/>
      <c r="L33085" s="2"/>
    </row>
    <row r="33086" spans="10:12">
      <c r="J33086" s="2"/>
      <c r="K33086" s="2"/>
      <c r="L33086" s="2"/>
    </row>
    <row r="33087" spans="10:12">
      <c r="J33087" s="2"/>
      <c r="K33087" s="2"/>
      <c r="L33087" s="2"/>
    </row>
    <row r="33088" spans="10:12">
      <c r="J33088" s="2"/>
      <c r="K33088" s="2"/>
      <c r="L33088" s="2"/>
    </row>
    <row r="33089" spans="10:12">
      <c r="J33089" s="2"/>
      <c r="K33089" s="2"/>
      <c r="L33089" s="2"/>
    </row>
    <row r="33090" spans="10:12">
      <c r="J33090" s="2"/>
      <c r="K33090" s="2"/>
      <c r="L33090" s="2"/>
    </row>
    <row r="33091" spans="10:12">
      <c r="J33091" s="2"/>
      <c r="K33091" s="2"/>
      <c r="L33091" s="2"/>
    </row>
    <row r="33092" spans="10:12">
      <c r="J33092" s="2"/>
      <c r="K33092" s="2"/>
      <c r="L33092" s="2"/>
    </row>
    <row r="33093" spans="10:12">
      <c r="J33093" s="2"/>
      <c r="K33093" s="2"/>
      <c r="L33093" s="2"/>
    </row>
    <row r="33094" spans="10:12">
      <c r="J33094" s="2"/>
      <c r="K33094" s="2"/>
      <c r="L33094" s="2"/>
    </row>
    <row r="33095" spans="10:12">
      <c r="J33095" s="2"/>
      <c r="K33095" s="2"/>
      <c r="L33095" s="2"/>
    </row>
    <row r="33096" spans="10:12">
      <c r="J33096" s="2"/>
      <c r="K33096" s="2"/>
      <c r="L33096" s="2"/>
    </row>
    <row r="33097" spans="10:12">
      <c r="J33097" s="2"/>
      <c r="K33097" s="2"/>
      <c r="L33097" s="2"/>
    </row>
    <row r="33098" spans="10:12">
      <c r="J33098" s="2"/>
      <c r="K33098" s="2"/>
      <c r="L33098" s="2"/>
    </row>
    <row r="33099" spans="10:12">
      <c r="J33099" s="2"/>
      <c r="K33099" s="2"/>
      <c r="L33099" s="2"/>
    </row>
    <row r="33100" spans="10:12">
      <c r="J33100" s="2"/>
      <c r="K33100" s="2"/>
      <c r="L33100" s="2"/>
    </row>
    <row r="33101" spans="10:12">
      <c r="J33101" s="2"/>
      <c r="K33101" s="2"/>
      <c r="L33101" s="2"/>
    </row>
    <row r="33102" spans="10:12">
      <c r="J33102" s="2"/>
      <c r="K33102" s="2"/>
      <c r="L33102" s="2"/>
    </row>
    <row r="33103" spans="10:12">
      <c r="J33103" s="2"/>
      <c r="K33103" s="2"/>
      <c r="L33103" s="2"/>
    </row>
    <row r="33104" spans="10:12">
      <c r="J33104" s="2"/>
      <c r="K33104" s="2"/>
      <c r="L33104" s="2"/>
    </row>
    <row r="33105" spans="10:12">
      <c r="J33105" s="2"/>
      <c r="K33105" s="2"/>
      <c r="L33105" s="2"/>
    </row>
    <row r="33106" spans="10:12">
      <c r="J33106" s="2"/>
      <c r="K33106" s="2"/>
      <c r="L33106" s="2"/>
    </row>
    <row r="33107" spans="10:12">
      <c r="J33107" s="2"/>
      <c r="K33107" s="2"/>
      <c r="L33107" s="2"/>
    </row>
    <row r="33108" spans="10:12">
      <c r="J33108" s="2"/>
      <c r="K33108" s="2"/>
      <c r="L33108" s="2"/>
    </row>
    <row r="33109" spans="10:12">
      <c r="J33109" s="2"/>
      <c r="K33109" s="2"/>
      <c r="L33109" s="2"/>
    </row>
    <row r="33110" spans="10:12">
      <c r="J33110" s="2"/>
      <c r="K33110" s="2"/>
      <c r="L33110" s="2"/>
    </row>
    <row r="33111" spans="10:12">
      <c r="J33111" s="2"/>
      <c r="K33111" s="2"/>
      <c r="L33111" s="2"/>
    </row>
    <row r="33112" spans="10:12">
      <c r="J33112" s="2"/>
      <c r="K33112" s="2"/>
      <c r="L33112" s="2"/>
    </row>
    <row r="33113" spans="10:12">
      <c r="J33113" s="2"/>
      <c r="K33113" s="2"/>
      <c r="L33113" s="2"/>
    </row>
    <row r="33114" spans="10:12">
      <c r="J33114" s="2"/>
      <c r="K33114" s="2"/>
      <c r="L33114" s="2"/>
    </row>
    <row r="33115" spans="10:12">
      <c r="J33115" s="2"/>
      <c r="K33115" s="2"/>
      <c r="L33115" s="2"/>
    </row>
    <row r="33116" spans="10:12">
      <c r="J33116" s="2"/>
      <c r="K33116" s="2"/>
      <c r="L33116" s="2"/>
    </row>
    <row r="33117" spans="10:12">
      <c r="J33117" s="2"/>
      <c r="K33117" s="2"/>
      <c r="L33117" s="2"/>
    </row>
    <row r="33118" spans="10:12">
      <c r="J33118" s="2"/>
      <c r="K33118" s="2"/>
      <c r="L33118" s="2"/>
    </row>
    <row r="33119" spans="10:12">
      <c r="J33119" s="2"/>
      <c r="K33119" s="2"/>
      <c r="L33119" s="2"/>
    </row>
    <row r="33120" spans="10:12">
      <c r="J33120" s="2"/>
      <c r="K33120" s="2"/>
      <c r="L33120" s="2"/>
    </row>
    <row r="33121" spans="10:12">
      <c r="J33121" s="2"/>
      <c r="K33121" s="2"/>
      <c r="L33121" s="2"/>
    </row>
    <row r="33122" spans="10:12">
      <c r="J33122" s="2"/>
      <c r="K33122" s="2"/>
      <c r="L33122" s="2"/>
    </row>
    <row r="33123" spans="10:12">
      <c r="J33123" s="2"/>
      <c r="K33123" s="2"/>
      <c r="L33123" s="2"/>
    </row>
    <row r="33124" spans="10:12">
      <c r="J33124" s="2"/>
      <c r="K33124" s="2"/>
      <c r="L33124" s="2"/>
    </row>
    <row r="33125" spans="10:12">
      <c r="J33125" s="2"/>
      <c r="K33125" s="2"/>
      <c r="L33125" s="2"/>
    </row>
    <row r="33126" spans="10:12">
      <c r="J33126" s="2"/>
      <c r="K33126" s="2"/>
      <c r="L33126" s="2"/>
    </row>
    <row r="33127" spans="10:12">
      <c r="J33127" s="2"/>
      <c r="K33127" s="2"/>
      <c r="L33127" s="2"/>
    </row>
    <row r="33128" spans="10:12">
      <c r="J33128" s="2"/>
      <c r="K33128" s="2"/>
      <c r="L33128" s="2"/>
    </row>
    <row r="33129" spans="10:12">
      <c r="J33129" s="2"/>
      <c r="K33129" s="2"/>
      <c r="L33129" s="2"/>
    </row>
    <row r="33130" spans="10:12">
      <c r="J33130" s="2"/>
      <c r="K33130" s="2"/>
      <c r="L33130" s="2"/>
    </row>
    <row r="33131" spans="10:12">
      <c r="J33131" s="2"/>
      <c r="K33131" s="2"/>
      <c r="L33131" s="2"/>
    </row>
    <row r="33132" spans="10:12">
      <c r="J33132" s="2"/>
      <c r="K33132" s="2"/>
      <c r="L33132" s="2"/>
    </row>
    <row r="33133" spans="10:12">
      <c r="J33133" s="2"/>
      <c r="K33133" s="2"/>
      <c r="L33133" s="2"/>
    </row>
    <row r="33134" spans="10:12">
      <c r="J33134" s="2"/>
      <c r="K33134" s="2"/>
      <c r="L33134" s="2"/>
    </row>
    <row r="33135" spans="10:12">
      <c r="J33135" s="2"/>
      <c r="K33135" s="2"/>
      <c r="L33135" s="2"/>
    </row>
    <row r="33136" spans="10:12">
      <c r="J33136" s="2"/>
      <c r="K33136" s="2"/>
      <c r="L33136" s="2"/>
    </row>
    <row r="33137" spans="10:12">
      <c r="J33137" s="2"/>
      <c r="K33137" s="2"/>
      <c r="L33137" s="2"/>
    </row>
    <row r="33138" spans="10:12">
      <c r="J33138" s="2"/>
      <c r="K33138" s="2"/>
      <c r="L33138" s="2"/>
    </row>
    <row r="33139" spans="10:12">
      <c r="J33139" s="2"/>
      <c r="K33139" s="2"/>
      <c r="L33139" s="2"/>
    </row>
    <row r="33140" spans="10:12">
      <c r="J33140" s="2"/>
      <c r="K33140" s="2"/>
      <c r="L33140" s="2"/>
    </row>
    <row r="33141" spans="10:12">
      <c r="J33141" s="2"/>
      <c r="K33141" s="2"/>
      <c r="L33141" s="2"/>
    </row>
    <row r="33142" spans="10:12">
      <c r="J33142" s="2"/>
      <c r="K33142" s="2"/>
      <c r="L33142" s="2"/>
    </row>
    <row r="33143" spans="10:12">
      <c r="J33143" s="2"/>
      <c r="K33143" s="2"/>
      <c r="L33143" s="2"/>
    </row>
    <row r="33144" spans="10:12">
      <c r="J33144" s="2"/>
      <c r="K33144" s="2"/>
      <c r="L33144" s="2"/>
    </row>
    <row r="33145" spans="10:12">
      <c r="J33145" s="2"/>
      <c r="K33145" s="2"/>
      <c r="L33145" s="2"/>
    </row>
    <row r="33146" spans="10:12">
      <c r="J33146" s="2"/>
      <c r="K33146" s="2"/>
      <c r="L33146" s="2"/>
    </row>
    <row r="33147" spans="10:12">
      <c r="J33147" s="2"/>
      <c r="K33147" s="2"/>
      <c r="L33147" s="2"/>
    </row>
    <row r="33148" spans="10:12">
      <c r="J33148" s="2"/>
      <c r="K33148" s="2"/>
      <c r="L33148" s="2"/>
    </row>
    <row r="33149" spans="10:12">
      <c r="J33149" s="2"/>
      <c r="K33149" s="2"/>
      <c r="L33149" s="2"/>
    </row>
    <row r="33150" spans="10:12">
      <c r="J33150" s="2"/>
      <c r="K33150" s="2"/>
      <c r="L33150" s="2"/>
    </row>
    <row r="33151" spans="10:12">
      <c r="J33151" s="2"/>
      <c r="K33151" s="2"/>
      <c r="L33151" s="2"/>
    </row>
    <row r="33152" spans="10:12">
      <c r="J33152" s="2"/>
      <c r="K33152" s="2"/>
      <c r="L33152" s="2"/>
    </row>
    <row r="33153" spans="10:12">
      <c r="J33153" s="2"/>
      <c r="K33153" s="2"/>
      <c r="L33153" s="2"/>
    </row>
    <row r="33154" spans="10:12">
      <c r="J33154" s="2"/>
      <c r="K33154" s="2"/>
      <c r="L33154" s="2"/>
    </row>
    <row r="33155" spans="10:12">
      <c r="J33155" s="2"/>
      <c r="K33155" s="2"/>
      <c r="L33155" s="2"/>
    </row>
    <row r="33156" spans="10:12">
      <c r="J33156" s="2"/>
      <c r="K33156" s="2"/>
      <c r="L33156" s="2"/>
    </row>
    <row r="33157" spans="10:12">
      <c r="J33157" s="2"/>
      <c r="K33157" s="2"/>
      <c r="L33157" s="2"/>
    </row>
    <row r="33158" spans="10:12">
      <c r="J33158" s="2"/>
      <c r="K33158" s="2"/>
      <c r="L33158" s="2"/>
    </row>
    <row r="33159" spans="10:12">
      <c r="J33159" s="2"/>
      <c r="K33159" s="2"/>
      <c r="L33159" s="2"/>
    </row>
    <row r="33160" spans="10:12">
      <c r="J33160" s="2"/>
      <c r="K33160" s="2"/>
      <c r="L33160" s="2"/>
    </row>
    <row r="33161" spans="10:12">
      <c r="J33161" s="2"/>
      <c r="K33161" s="2"/>
      <c r="L33161" s="2"/>
    </row>
    <row r="33162" spans="10:12">
      <c r="J33162" s="2"/>
      <c r="K33162" s="2"/>
      <c r="L33162" s="2"/>
    </row>
    <row r="33163" spans="10:12">
      <c r="J33163" s="2"/>
      <c r="K33163" s="2"/>
      <c r="L33163" s="2"/>
    </row>
    <row r="33164" spans="10:12">
      <c r="J33164" s="2"/>
      <c r="K33164" s="2"/>
      <c r="L33164" s="2"/>
    </row>
    <row r="33165" spans="10:12">
      <c r="J33165" s="2"/>
      <c r="K33165" s="2"/>
      <c r="L33165" s="2"/>
    </row>
    <row r="33166" spans="10:12">
      <c r="J33166" s="2"/>
      <c r="K33166" s="2"/>
      <c r="L33166" s="2"/>
    </row>
    <row r="33167" spans="10:12">
      <c r="J33167" s="2"/>
      <c r="K33167" s="2"/>
      <c r="L33167" s="2"/>
    </row>
    <row r="33168" spans="10:12">
      <c r="J33168" s="2"/>
      <c r="K33168" s="2"/>
      <c r="L33168" s="2"/>
    </row>
    <row r="33169" spans="10:12">
      <c r="J33169" s="2"/>
      <c r="K33169" s="2"/>
      <c r="L33169" s="2"/>
    </row>
    <row r="33170" spans="10:12">
      <c r="J33170" s="2"/>
      <c r="K33170" s="2"/>
      <c r="L33170" s="2"/>
    </row>
    <row r="33171" spans="10:12">
      <c r="J33171" s="2"/>
      <c r="K33171" s="2"/>
      <c r="L33171" s="2"/>
    </row>
    <row r="33172" spans="10:12">
      <c r="J33172" s="2"/>
      <c r="K33172" s="2"/>
      <c r="L33172" s="2"/>
    </row>
    <row r="33173" spans="10:12">
      <c r="J33173" s="2"/>
      <c r="K33173" s="2"/>
      <c r="L33173" s="2"/>
    </row>
    <row r="33174" spans="10:12">
      <c r="J33174" s="2"/>
      <c r="K33174" s="2"/>
      <c r="L33174" s="2"/>
    </row>
    <row r="33175" spans="10:12">
      <c r="J33175" s="2"/>
      <c r="K33175" s="2"/>
      <c r="L33175" s="2"/>
    </row>
    <row r="33176" spans="10:12">
      <c r="J33176" s="2"/>
      <c r="K33176" s="2"/>
      <c r="L33176" s="2"/>
    </row>
    <row r="33177" spans="10:12">
      <c r="J33177" s="2"/>
      <c r="K33177" s="2"/>
      <c r="L33177" s="2"/>
    </row>
    <row r="33178" spans="10:12">
      <c r="J33178" s="2"/>
      <c r="K33178" s="2"/>
      <c r="L33178" s="2"/>
    </row>
    <row r="33179" spans="10:12">
      <c r="J33179" s="2"/>
      <c r="K33179" s="2"/>
      <c r="L33179" s="2"/>
    </row>
    <row r="33180" spans="10:12">
      <c r="J33180" s="2"/>
      <c r="K33180" s="2"/>
      <c r="L33180" s="2"/>
    </row>
    <row r="33181" spans="10:12">
      <c r="J33181" s="2"/>
      <c r="K33181" s="2"/>
      <c r="L33181" s="2"/>
    </row>
    <row r="33182" spans="10:12">
      <c r="J33182" s="2"/>
      <c r="K33182" s="2"/>
      <c r="L33182" s="2"/>
    </row>
    <row r="33183" spans="10:12">
      <c r="J33183" s="2"/>
      <c r="K33183" s="2"/>
      <c r="L33183" s="2"/>
    </row>
    <row r="33184" spans="10:12">
      <c r="J33184" s="2"/>
      <c r="K33184" s="2"/>
      <c r="L33184" s="2"/>
    </row>
    <row r="33185" spans="10:12">
      <c r="J33185" s="2"/>
      <c r="K33185" s="2"/>
      <c r="L33185" s="2"/>
    </row>
    <row r="33186" spans="10:12">
      <c r="J33186" s="2"/>
      <c r="K33186" s="2"/>
      <c r="L33186" s="2"/>
    </row>
    <row r="33187" spans="10:12">
      <c r="J33187" s="2"/>
      <c r="K33187" s="2"/>
      <c r="L33187" s="2"/>
    </row>
    <row r="33188" spans="10:12">
      <c r="J33188" s="2"/>
      <c r="K33188" s="2"/>
      <c r="L33188" s="2"/>
    </row>
    <row r="33189" spans="10:12">
      <c r="J33189" s="2"/>
      <c r="K33189" s="2"/>
      <c r="L33189" s="2"/>
    </row>
    <row r="33190" spans="10:12">
      <c r="J33190" s="2"/>
      <c r="K33190" s="2"/>
      <c r="L33190" s="2"/>
    </row>
    <row r="33191" spans="10:12">
      <c r="J33191" s="2"/>
      <c r="K33191" s="2"/>
      <c r="L33191" s="2"/>
    </row>
    <row r="33192" spans="10:12">
      <c r="J33192" s="2"/>
      <c r="K33192" s="2"/>
      <c r="L33192" s="2"/>
    </row>
    <row r="33193" spans="10:12">
      <c r="J33193" s="2"/>
      <c r="K33193" s="2"/>
      <c r="L33193" s="2"/>
    </row>
    <row r="33194" spans="10:12">
      <c r="J33194" s="2"/>
      <c r="K33194" s="2"/>
      <c r="L33194" s="2"/>
    </row>
    <row r="33195" spans="10:12">
      <c r="J33195" s="2"/>
      <c r="K33195" s="2"/>
      <c r="L33195" s="2"/>
    </row>
    <row r="33196" spans="10:12">
      <c r="J33196" s="2"/>
      <c r="K33196" s="2"/>
      <c r="L33196" s="2"/>
    </row>
    <row r="33197" spans="10:12">
      <c r="J33197" s="2"/>
      <c r="K33197" s="2"/>
      <c r="L33197" s="2"/>
    </row>
    <row r="33198" spans="10:12">
      <c r="J33198" s="2"/>
      <c r="K33198" s="2"/>
      <c r="L33198" s="2"/>
    </row>
    <row r="33199" spans="10:12">
      <c r="J33199" s="2"/>
      <c r="K33199" s="2"/>
      <c r="L33199" s="2"/>
    </row>
    <row r="33200" spans="10:12">
      <c r="J33200" s="2"/>
      <c r="K33200" s="2"/>
      <c r="L33200" s="2"/>
    </row>
    <row r="33201" spans="10:12">
      <c r="J33201" s="2"/>
      <c r="K33201" s="2"/>
      <c r="L33201" s="2"/>
    </row>
    <row r="33202" spans="10:12">
      <c r="J33202" s="2"/>
      <c r="K33202" s="2"/>
      <c r="L33202" s="2"/>
    </row>
    <row r="33203" spans="10:12">
      <c r="J33203" s="2"/>
      <c r="K33203" s="2"/>
      <c r="L33203" s="2"/>
    </row>
    <row r="33204" spans="10:12">
      <c r="J33204" s="2"/>
      <c r="K33204" s="2"/>
      <c r="L33204" s="2"/>
    </row>
    <row r="33205" spans="10:12">
      <c r="J33205" s="2"/>
      <c r="K33205" s="2"/>
      <c r="L33205" s="2"/>
    </row>
    <row r="33206" spans="10:12">
      <c r="J33206" s="2"/>
      <c r="K33206" s="2"/>
      <c r="L33206" s="2"/>
    </row>
    <row r="33207" spans="10:12">
      <c r="J33207" s="2"/>
      <c r="K33207" s="2"/>
      <c r="L33207" s="2"/>
    </row>
    <row r="33208" spans="10:12">
      <c r="J33208" s="2"/>
      <c r="K33208" s="2"/>
      <c r="L33208" s="2"/>
    </row>
    <row r="33209" spans="10:12">
      <c r="J33209" s="2"/>
      <c r="K33209" s="2"/>
      <c r="L33209" s="2"/>
    </row>
    <row r="33210" spans="10:12">
      <c r="J33210" s="2"/>
      <c r="K33210" s="2"/>
      <c r="L33210" s="2"/>
    </row>
    <row r="33211" spans="10:12">
      <c r="J33211" s="2"/>
      <c r="K33211" s="2"/>
      <c r="L33211" s="2"/>
    </row>
    <row r="33212" spans="10:12">
      <c r="J33212" s="2"/>
      <c r="K33212" s="2"/>
      <c r="L33212" s="2"/>
    </row>
    <row r="33213" spans="10:12">
      <c r="J33213" s="2"/>
      <c r="K33213" s="2"/>
      <c r="L33213" s="2"/>
    </row>
    <row r="33214" spans="10:12">
      <c r="J33214" s="2"/>
      <c r="K33214" s="2"/>
      <c r="L33214" s="2"/>
    </row>
    <row r="33215" spans="10:12">
      <c r="J33215" s="2"/>
      <c r="K33215" s="2"/>
      <c r="L33215" s="2"/>
    </row>
    <row r="33216" spans="10:12">
      <c r="J33216" s="2"/>
      <c r="K33216" s="2"/>
      <c r="L33216" s="2"/>
    </row>
    <row r="33217" spans="10:12">
      <c r="J33217" s="2"/>
      <c r="K33217" s="2"/>
      <c r="L33217" s="2"/>
    </row>
    <row r="33218" spans="10:12">
      <c r="J33218" s="2"/>
      <c r="K33218" s="2"/>
      <c r="L33218" s="2"/>
    </row>
    <row r="33219" spans="10:12">
      <c r="J33219" s="2"/>
      <c r="K33219" s="2"/>
      <c r="L33219" s="2"/>
    </row>
    <row r="33220" spans="10:12">
      <c r="J33220" s="2"/>
      <c r="K33220" s="2"/>
      <c r="L33220" s="2"/>
    </row>
    <row r="33221" spans="10:12">
      <c r="J33221" s="2"/>
      <c r="K33221" s="2"/>
      <c r="L33221" s="2"/>
    </row>
    <row r="33222" spans="10:12">
      <c r="J33222" s="2"/>
      <c r="K33222" s="2"/>
      <c r="L33222" s="2"/>
    </row>
    <row r="33223" spans="10:12">
      <c r="J33223" s="2"/>
      <c r="K33223" s="2"/>
      <c r="L33223" s="2"/>
    </row>
    <row r="33224" spans="10:12">
      <c r="J33224" s="2"/>
      <c r="K33224" s="2"/>
      <c r="L33224" s="2"/>
    </row>
    <row r="33225" spans="10:12">
      <c r="J33225" s="2"/>
      <c r="K33225" s="2"/>
      <c r="L33225" s="2"/>
    </row>
    <row r="33226" spans="10:12">
      <c r="J33226" s="2"/>
      <c r="K33226" s="2"/>
      <c r="L33226" s="2"/>
    </row>
    <row r="33227" spans="10:12">
      <c r="J33227" s="2"/>
      <c r="K33227" s="2"/>
      <c r="L33227" s="2"/>
    </row>
    <row r="33228" spans="10:12">
      <c r="J33228" s="2"/>
      <c r="K33228" s="2"/>
      <c r="L33228" s="2"/>
    </row>
    <row r="33229" spans="10:12">
      <c r="J33229" s="2"/>
      <c r="K33229" s="2"/>
      <c r="L33229" s="2"/>
    </row>
    <row r="33230" spans="10:12">
      <c r="J33230" s="2"/>
      <c r="K33230" s="2"/>
      <c r="L33230" s="2"/>
    </row>
    <row r="33231" spans="10:12">
      <c r="J33231" s="2"/>
      <c r="K33231" s="2"/>
      <c r="L33231" s="2"/>
    </row>
    <row r="33232" spans="10:12">
      <c r="J33232" s="2"/>
      <c r="K33232" s="2"/>
      <c r="L33232" s="2"/>
    </row>
    <row r="33233" spans="10:12">
      <c r="J33233" s="2"/>
      <c r="K33233" s="2"/>
      <c r="L33233" s="2"/>
    </row>
    <row r="33234" spans="10:12">
      <c r="J33234" s="2"/>
      <c r="K33234" s="2"/>
      <c r="L33234" s="2"/>
    </row>
    <row r="33235" spans="10:12">
      <c r="J33235" s="2"/>
      <c r="K33235" s="2"/>
      <c r="L33235" s="2"/>
    </row>
    <row r="33236" spans="10:12">
      <c r="J33236" s="2"/>
      <c r="K33236" s="2"/>
      <c r="L33236" s="2"/>
    </row>
    <row r="33237" spans="10:12">
      <c r="J33237" s="2"/>
      <c r="K33237" s="2"/>
      <c r="L33237" s="2"/>
    </row>
    <row r="33238" spans="10:12">
      <c r="J33238" s="2"/>
      <c r="K33238" s="2"/>
      <c r="L33238" s="2"/>
    </row>
    <row r="33239" spans="10:12">
      <c r="J33239" s="2"/>
      <c r="K33239" s="2"/>
      <c r="L33239" s="2"/>
    </row>
    <row r="33240" spans="10:12">
      <c r="J33240" s="2"/>
      <c r="K33240" s="2"/>
      <c r="L33240" s="2"/>
    </row>
    <row r="33241" spans="10:12">
      <c r="J33241" s="2"/>
      <c r="K33241" s="2"/>
      <c r="L33241" s="2"/>
    </row>
    <row r="33242" spans="10:12">
      <c r="J33242" s="2"/>
      <c r="K33242" s="2"/>
      <c r="L33242" s="2"/>
    </row>
    <row r="33243" spans="10:12">
      <c r="J33243" s="2"/>
      <c r="K33243" s="2"/>
      <c r="L33243" s="2"/>
    </row>
    <row r="33244" spans="10:12">
      <c r="J33244" s="2"/>
      <c r="K33244" s="2"/>
      <c r="L33244" s="2"/>
    </row>
    <row r="33245" spans="10:12">
      <c r="J33245" s="2"/>
      <c r="K33245" s="2"/>
      <c r="L33245" s="2"/>
    </row>
    <row r="33246" spans="10:12">
      <c r="J33246" s="2"/>
      <c r="K33246" s="2"/>
      <c r="L33246" s="2"/>
    </row>
    <row r="33247" spans="10:12">
      <c r="J33247" s="2"/>
      <c r="K33247" s="2"/>
      <c r="L33247" s="2"/>
    </row>
    <row r="33248" spans="10:12">
      <c r="J33248" s="2"/>
      <c r="K33248" s="2"/>
      <c r="L33248" s="2"/>
    </row>
    <row r="33249" spans="10:12">
      <c r="J33249" s="2"/>
      <c r="K33249" s="2"/>
      <c r="L33249" s="2"/>
    </row>
    <row r="33250" spans="10:12">
      <c r="J33250" s="2"/>
      <c r="K33250" s="2"/>
      <c r="L33250" s="2"/>
    </row>
    <row r="33251" spans="10:12">
      <c r="J33251" s="2"/>
      <c r="K33251" s="2"/>
      <c r="L33251" s="2"/>
    </row>
    <row r="33252" spans="10:12">
      <c r="J33252" s="2"/>
      <c r="K33252" s="2"/>
      <c r="L33252" s="2"/>
    </row>
    <row r="33253" spans="10:12">
      <c r="J33253" s="2"/>
      <c r="K33253" s="2"/>
      <c r="L33253" s="2"/>
    </row>
    <row r="33254" spans="10:12">
      <c r="J33254" s="2"/>
      <c r="K33254" s="2"/>
      <c r="L33254" s="2"/>
    </row>
    <row r="33255" spans="10:12">
      <c r="J33255" s="2"/>
      <c r="K33255" s="2"/>
      <c r="L33255" s="2"/>
    </row>
    <row r="33256" spans="10:12">
      <c r="J33256" s="2"/>
      <c r="K33256" s="2"/>
      <c r="L33256" s="2"/>
    </row>
    <row r="33257" spans="10:12">
      <c r="J33257" s="2"/>
      <c r="K33257" s="2"/>
      <c r="L33257" s="2"/>
    </row>
    <row r="33258" spans="10:12">
      <c r="J33258" s="2"/>
      <c r="K33258" s="2"/>
      <c r="L33258" s="2"/>
    </row>
    <row r="33259" spans="10:12">
      <c r="J33259" s="2"/>
      <c r="K33259" s="2"/>
      <c r="L33259" s="2"/>
    </row>
    <row r="33260" spans="10:12">
      <c r="J33260" s="2"/>
      <c r="K33260" s="2"/>
      <c r="L33260" s="2"/>
    </row>
    <row r="33261" spans="10:12">
      <c r="J33261" s="2"/>
      <c r="K33261" s="2"/>
      <c r="L33261" s="2"/>
    </row>
    <row r="33262" spans="10:12">
      <c r="J33262" s="2"/>
      <c r="K33262" s="2"/>
      <c r="L33262" s="2"/>
    </row>
    <row r="33263" spans="10:12">
      <c r="J33263" s="2"/>
      <c r="K33263" s="2"/>
      <c r="L33263" s="2"/>
    </row>
    <row r="33264" spans="10:12">
      <c r="J33264" s="2"/>
      <c r="K33264" s="2"/>
      <c r="L33264" s="2"/>
    </row>
    <row r="33265" spans="10:12">
      <c r="J33265" s="2"/>
      <c r="K33265" s="2"/>
      <c r="L33265" s="2"/>
    </row>
    <row r="33266" spans="10:12">
      <c r="J33266" s="2"/>
      <c r="K33266" s="2"/>
      <c r="L33266" s="2"/>
    </row>
    <row r="33267" spans="10:12">
      <c r="J33267" s="2"/>
      <c r="K33267" s="2"/>
      <c r="L33267" s="2"/>
    </row>
    <row r="33268" spans="10:12">
      <c r="J33268" s="2"/>
      <c r="K33268" s="2"/>
      <c r="L33268" s="2"/>
    </row>
    <row r="33269" spans="10:12">
      <c r="J33269" s="2"/>
      <c r="K33269" s="2"/>
      <c r="L33269" s="2"/>
    </row>
    <row r="33270" spans="10:12">
      <c r="J33270" s="2"/>
      <c r="K33270" s="2"/>
      <c r="L33270" s="2"/>
    </row>
    <row r="33271" spans="10:12">
      <c r="J33271" s="2"/>
      <c r="K33271" s="2"/>
      <c r="L33271" s="2"/>
    </row>
    <row r="33272" spans="10:12">
      <c r="J33272" s="2"/>
      <c r="K33272" s="2"/>
      <c r="L33272" s="2"/>
    </row>
    <row r="33273" spans="10:12">
      <c r="J33273" s="2"/>
      <c r="K33273" s="2"/>
      <c r="L33273" s="2"/>
    </row>
    <row r="33274" spans="10:12">
      <c r="J33274" s="2"/>
      <c r="K33274" s="2"/>
      <c r="L33274" s="2"/>
    </row>
    <row r="33275" spans="10:12">
      <c r="J33275" s="2"/>
      <c r="K33275" s="2"/>
      <c r="L33275" s="2"/>
    </row>
    <row r="33276" spans="10:12">
      <c r="J33276" s="2"/>
      <c r="K33276" s="2"/>
      <c r="L33276" s="2"/>
    </row>
    <row r="33277" spans="10:12">
      <c r="J33277" s="2"/>
      <c r="K33277" s="2"/>
      <c r="L33277" s="2"/>
    </row>
    <row r="33278" spans="10:12">
      <c r="J33278" s="2"/>
      <c r="K33278" s="2"/>
      <c r="L33278" s="2"/>
    </row>
    <row r="33279" spans="10:12">
      <c r="J33279" s="2"/>
      <c r="K33279" s="2"/>
      <c r="L33279" s="2"/>
    </row>
    <row r="33280" spans="10:12">
      <c r="J33280" s="2"/>
      <c r="K33280" s="2"/>
      <c r="L33280" s="2"/>
    </row>
    <row r="33281" spans="10:12">
      <c r="J33281" s="2"/>
      <c r="K33281" s="2"/>
      <c r="L33281" s="2"/>
    </row>
    <row r="33282" spans="10:12">
      <c r="J33282" s="2"/>
      <c r="K33282" s="2"/>
      <c r="L33282" s="2"/>
    </row>
    <row r="33283" spans="10:12">
      <c r="J33283" s="2"/>
      <c r="K33283" s="2"/>
      <c r="L33283" s="2"/>
    </row>
    <row r="33284" spans="10:12">
      <c r="J33284" s="2"/>
      <c r="K33284" s="2"/>
      <c r="L33284" s="2"/>
    </row>
    <row r="33285" spans="10:12">
      <c r="J33285" s="2"/>
      <c r="K33285" s="2"/>
      <c r="L33285" s="2"/>
    </row>
    <row r="33286" spans="10:12">
      <c r="J33286" s="2"/>
      <c r="K33286" s="2"/>
      <c r="L33286" s="2"/>
    </row>
    <row r="33287" spans="10:12">
      <c r="J33287" s="2"/>
      <c r="K33287" s="2"/>
      <c r="L33287" s="2"/>
    </row>
    <row r="33288" spans="10:12">
      <c r="J33288" s="2"/>
      <c r="K33288" s="2"/>
      <c r="L33288" s="2"/>
    </row>
    <row r="33289" spans="10:12">
      <c r="J33289" s="2"/>
      <c r="K33289" s="2"/>
      <c r="L33289" s="2"/>
    </row>
    <row r="33290" spans="10:12">
      <c r="J33290" s="2"/>
      <c r="K33290" s="2"/>
      <c r="L33290" s="2"/>
    </row>
    <row r="33291" spans="10:12">
      <c r="J33291" s="2"/>
      <c r="K33291" s="2"/>
      <c r="L33291" s="2"/>
    </row>
    <row r="33292" spans="10:12">
      <c r="J33292" s="2"/>
      <c r="K33292" s="2"/>
      <c r="L33292" s="2"/>
    </row>
    <row r="33293" spans="10:12">
      <c r="J33293" s="2"/>
      <c r="K33293" s="2"/>
      <c r="L33293" s="2"/>
    </row>
    <row r="33294" spans="10:12">
      <c r="J33294" s="2"/>
      <c r="K33294" s="2"/>
      <c r="L33294" s="2"/>
    </row>
    <row r="33295" spans="10:12">
      <c r="J33295" s="2"/>
      <c r="K33295" s="2"/>
      <c r="L33295" s="2"/>
    </row>
    <row r="33296" spans="10:12">
      <c r="J33296" s="2"/>
      <c r="K33296" s="2"/>
      <c r="L33296" s="2"/>
    </row>
    <row r="33297" spans="10:12">
      <c r="J33297" s="2"/>
      <c r="K33297" s="2"/>
      <c r="L33297" s="2"/>
    </row>
    <row r="33298" spans="10:12">
      <c r="J33298" s="2"/>
      <c r="K33298" s="2"/>
      <c r="L33298" s="2"/>
    </row>
    <row r="33299" spans="10:12">
      <c r="J33299" s="2"/>
      <c r="K33299" s="2"/>
      <c r="L33299" s="2"/>
    </row>
    <row r="33300" spans="10:12">
      <c r="J33300" s="2"/>
      <c r="K33300" s="2"/>
      <c r="L33300" s="2"/>
    </row>
    <row r="33301" spans="10:12">
      <c r="J33301" s="2"/>
      <c r="K33301" s="2"/>
      <c r="L33301" s="2"/>
    </row>
    <row r="33302" spans="10:12">
      <c r="J33302" s="2"/>
      <c r="K33302" s="2"/>
      <c r="L33302" s="2"/>
    </row>
    <row r="33303" spans="10:12">
      <c r="J33303" s="2"/>
      <c r="K33303" s="2"/>
      <c r="L33303" s="2"/>
    </row>
    <row r="33304" spans="10:12">
      <c r="J33304" s="2"/>
      <c r="K33304" s="2"/>
      <c r="L33304" s="2"/>
    </row>
    <row r="33305" spans="10:12">
      <c r="J33305" s="2"/>
      <c r="K33305" s="2"/>
      <c r="L33305" s="2"/>
    </row>
    <row r="33306" spans="10:12">
      <c r="J33306" s="2"/>
      <c r="K33306" s="2"/>
      <c r="L33306" s="2"/>
    </row>
    <row r="33307" spans="10:12">
      <c r="J33307" s="2"/>
      <c r="K33307" s="2"/>
      <c r="L33307" s="2"/>
    </row>
    <row r="33308" spans="10:12">
      <c r="J33308" s="2"/>
      <c r="K33308" s="2"/>
      <c r="L33308" s="2"/>
    </row>
    <row r="33309" spans="10:12">
      <c r="J33309" s="2"/>
      <c r="K33309" s="2"/>
      <c r="L33309" s="2"/>
    </row>
    <row r="33310" spans="10:12">
      <c r="J33310" s="2"/>
      <c r="K33310" s="2"/>
      <c r="L33310" s="2"/>
    </row>
    <row r="33311" spans="10:12">
      <c r="J33311" s="2"/>
      <c r="K33311" s="2"/>
      <c r="L33311" s="2"/>
    </row>
    <row r="33312" spans="10:12">
      <c r="J33312" s="2"/>
      <c r="K33312" s="2"/>
      <c r="L33312" s="2"/>
    </row>
    <row r="33313" spans="10:12">
      <c r="J33313" s="2"/>
      <c r="K33313" s="2"/>
      <c r="L33313" s="2"/>
    </row>
    <row r="33314" spans="10:12">
      <c r="J33314" s="2"/>
      <c r="K33314" s="2"/>
      <c r="L33314" s="2"/>
    </row>
    <row r="33315" spans="10:12">
      <c r="J33315" s="2"/>
      <c r="K33315" s="2"/>
      <c r="L33315" s="2"/>
    </row>
    <row r="33316" spans="10:12">
      <c r="J33316" s="2"/>
      <c r="K33316" s="2"/>
      <c r="L33316" s="2"/>
    </row>
    <row r="33317" spans="10:12">
      <c r="J33317" s="2"/>
      <c r="K33317" s="2"/>
      <c r="L33317" s="2"/>
    </row>
    <row r="33318" spans="10:12">
      <c r="J33318" s="2"/>
      <c r="K33318" s="2"/>
      <c r="L33318" s="2"/>
    </row>
    <row r="33319" spans="10:12">
      <c r="J33319" s="2"/>
      <c r="K33319" s="2"/>
      <c r="L33319" s="2"/>
    </row>
    <row r="33320" spans="10:12">
      <c r="J33320" s="2"/>
      <c r="K33320" s="2"/>
      <c r="L33320" s="2"/>
    </row>
    <row r="33321" spans="10:12">
      <c r="J33321" s="2"/>
      <c r="K33321" s="2"/>
      <c r="L33321" s="2"/>
    </row>
    <row r="33322" spans="10:12">
      <c r="J33322" s="2"/>
      <c r="K33322" s="2"/>
      <c r="L33322" s="2"/>
    </row>
    <row r="33323" spans="10:12">
      <c r="J33323" s="2"/>
      <c r="K33323" s="2"/>
      <c r="L33323" s="2"/>
    </row>
    <row r="33324" spans="10:12">
      <c r="J33324" s="2"/>
      <c r="K33324" s="2"/>
      <c r="L33324" s="2"/>
    </row>
    <row r="33325" spans="10:12">
      <c r="J33325" s="2"/>
      <c r="K33325" s="2"/>
      <c r="L33325" s="2"/>
    </row>
    <row r="33326" spans="10:12">
      <c r="J33326" s="2"/>
      <c r="K33326" s="2"/>
      <c r="L33326" s="2"/>
    </row>
    <row r="33327" spans="10:12">
      <c r="J33327" s="2"/>
      <c r="K33327" s="2"/>
      <c r="L33327" s="2"/>
    </row>
    <row r="33328" spans="10:12">
      <c r="J33328" s="2"/>
      <c r="K33328" s="2"/>
      <c r="L33328" s="2"/>
    </row>
    <row r="33329" spans="10:12">
      <c r="J33329" s="2"/>
      <c r="K33329" s="2"/>
      <c r="L33329" s="2"/>
    </row>
    <row r="33330" spans="10:12">
      <c r="J33330" s="2"/>
      <c r="K33330" s="2"/>
      <c r="L33330" s="2"/>
    </row>
    <row r="33331" spans="10:12">
      <c r="J33331" s="2"/>
      <c r="K33331" s="2"/>
      <c r="L33331" s="2"/>
    </row>
    <row r="33332" spans="10:12">
      <c r="J33332" s="2"/>
      <c r="K33332" s="2"/>
      <c r="L33332" s="2"/>
    </row>
    <row r="33333" spans="10:12">
      <c r="J33333" s="2"/>
      <c r="K33333" s="2"/>
      <c r="L33333" s="2"/>
    </row>
    <row r="33334" spans="10:12">
      <c r="J33334" s="2"/>
      <c r="K33334" s="2"/>
      <c r="L33334" s="2"/>
    </row>
    <row r="33335" spans="10:12">
      <c r="J33335" s="2"/>
      <c r="K33335" s="2"/>
      <c r="L33335" s="2"/>
    </row>
    <row r="33336" spans="10:12">
      <c r="J33336" s="2"/>
      <c r="K33336" s="2"/>
      <c r="L33336" s="2"/>
    </row>
    <row r="33337" spans="10:12">
      <c r="J33337" s="2"/>
      <c r="K33337" s="2"/>
      <c r="L33337" s="2"/>
    </row>
    <row r="33338" spans="10:12">
      <c r="J33338" s="2"/>
      <c r="K33338" s="2"/>
      <c r="L33338" s="2"/>
    </row>
    <row r="33339" spans="10:12">
      <c r="J33339" s="2"/>
      <c r="K33339" s="2"/>
      <c r="L33339" s="2"/>
    </row>
    <row r="33340" spans="10:12">
      <c r="J33340" s="2"/>
      <c r="K33340" s="2"/>
      <c r="L33340" s="2"/>
    </row>
    <row r="33341" spans="10:12">
      <c r="J33341" s="2"/>
      <c r="K33341" s="2"/>
      <c r="L33341" s="2"/>
    </row>
    <row r="33342" spans="10:12">
      <c r="J33342" s="2"/>
      <c r="K33342" s="2"/>
      <c r="L33342" s="2"/>
    </row>
    <row r="33343" spans="10:12">
      <c r="J33343" s="2"/>
      <c r="K33343" s="2"/>
      <c r="L33343" s="2"/>
    </row>
    <row r="33344" spans="10:12">
      <c r="J33344" s="2"/>
      <c r="K33344" s="2"/>
      <c r="L33344" s="2"/>
    </row>
    <row r="33345" spans="10:12">
      <c r="J33345" s="2"/>
      <c r="K33345" s="2"/>
      <c r="L33345" s="2"/>
    </row>
    <row r="33346" spans="10:12">
      <c r="J33346" s="2"/>
      <c r="K33346" s="2"/>
      <c r="L33346" s="2"/>
    </row>
    <row r="33347" spans="10:12">
      <c r="J33347" s="2"/>
      <c r="K33347" s="2"/>
      <c r="L33347" s="2"/>
    </row>
    <row r="33348" spans="10:12">
      <c r="J33348" s="2"/>
      <c r="K33348" s="2"/>
      <c r="L33348" s="2"/>
    </row>
    <row r="33349" spans="10:12">
      <c r="J33349" s="2"/>
      <c r="K33349" s="2"/>
      <c r="L33349" s="2"/>
    </row>
    <row r="33350" spans="10:12">
      <c r="J33350" s="2"/>
      <c r="K33350" s="2"/>
      <c r="L33350" s="2"/>
    </row>
    <row r="33351" spans="10:12">
      <c r="J33351" s="2"/>
      <c r="K33351" s="2"/>
      <c r="L33351" s="2"/>
    </row>
    <row r="33352" spans="10:12">
      <c r="J33352" s="2"/>
      <c r="K33352" s="2"/>
      <c r="L33352" s="2"/>
    </row>
    <row r="33353" spans="10:12">
      <c r="J33353" s="2"/>
      <c r="K33353" s="2"/>
      <c r="L33353" s="2"/>
    </row>
    <row r="33354" spans="10:12">
      <c r="J33354" s="2"/>
      <c r="K33354" s="2"/>
      <c r="L33354" s="2"/>
    </row>
    <row r="33355" spans="10:12">
      <c r="J33355" s="2"/>
      <c r="K33355" s="2"/>
      <c r="L33355" s="2"/>
    </row>
    <row r="33356" spans="10:12">
      <c r="J33356" s="2"/>
      <c r="K33356" s="2"/>
      <c r="L33356" s="2"/>
    </row>
    <row r="33357" spans="10:12">
      <c r="J33357" s="2"/>
      <c r="K33357" s="2"/>
      <c r="L33357" s="2"/>
    </row>
    <row r="33358" spans="10:12">
      <c r="J33358" s="2"/>
      <c r="K33358" s="2"/>
      <c r="L33358" s="2"/>
    </row>
    <row r="33359" spans="10:12">
      <c r="J33359" s="2"/>
      <c r="K33359" s="2"/>
      <c r="L33359" s="2"/>
    </row>
    <row r="33360" spans="10:12">
      <c r="J33360" s="2"/>
      <c r="K33360" s="2"/>
      <c r="L33360" s="2"/>
    </row>
    <row r="33361" spans="10:12">
      <c r="J33361" s="2"/>
      <c r="K33361" s="2"/>
      <c r="L33361" s="2"/>
    </row>
    <row r="33362" spans="10:12">
      <c r="J33362" s="2"/>
      <c r="K33362" s="2"/>
      <c r="L33362" s="2"/>
    </row>
    <row r="33363" spans="10:12">
      <c r="J33363" s="2"/>
      <c r="K33363" s="2"/>
      <c r="L33363" s="2"/>
    </row>
    <row r="33364" spans="10:12">
      <c r="J33364" s="2"/>
      <c r="K33364" s="2"/>
      <c r="L33364" s="2"/>
    </row>
    <row r="33365" spans="10:12">
      <c r="J33365" s="2"/>
      <c r="K33365" s="2"/>
      <c r="L33365" s="2"/>
    </row>
    <row r="33366" spans="10:12">
      <c r="J33366" s="2"/>
      <c r="K33366" s="2"/>
      <c r="L33366" s="2"/>
    </row>
    <row r="33367" spans="10:12">
      <c r="J33367" s="2"/>
      <c r="K33367" s="2"/>
      <c r="L33367" s="2"/>
    </row>
    <row r="33368" spans="10:12">
      <c r="J33368" s="2"/>
      <c r="K33368" s="2"/>
      <c r="L33368" s="2"/>
    </row>
    <row r="33369" spans="10:12">
      <c r="J33369" s="2"/>
      <c r="K33369" s="2"/>
      <c r="L33369" s="2"/>
    </row>
    <row r="33370" spans="10:12">
      <c r="J33370" s="2"/>
      <c r="K33370" s="2"/>
      <c r="L33370" s="2"/>
    </row>
    <row r="33371" spans="10:12">
      <c r="J33371" s="2"/>
      <c r="K33371" s="2"/>
      <c r="L33371" s="2"/>
    </row>
    <row r="33372" spans="10:12">
      <c r="J33372" s="2"/>
      <c r="K33372" s="2"/>
      <c r="L33372" s="2"/>
    </row>
    <row r="33373" spans="10:12">
      <c r="J33373" s="2"/>
      <c r="K33373" s="2"/>
      <c r="L33373" s="2"/>
    </row>
    <row r="33374" spans="10:12">
      <c r="J33374" s="2"/>
      <c r="K33374" s="2"/>
      <c r="L33374" s="2"/>
    </row>
    <row r="33375" spans="10:12">
      <c r="J33375" s="2"/>
      <c r="K33375" s="2"/>
      <c r="L33375" s="2"/>
    </row>
    <row r="33376" spans="10:12">
      <c r="J33376" s="2"/>
      <c r="K33376" s="2"/>
      <c r="L33376" s="2"/>
    </row>
    <row r="33377" spans="10:12">
      <c r="J33377" s="2"/>
      <c r="K33377" s="2"/>
      <c r="L33377" s="2"/>
    </row>
    <row r="33378" spans="10:12">
      <c r="J33378" s="2"/>
      <c r="K33378" s="2"/>
      <c r="L33378" s="2"/>
    </row>
    <row r="33379" spans="10:12">
      <c r="J33379" s="2"/>
      <c r="K33379" s="2"/>
      <c r="L33379" s="2"/>
    </row>
    <row r="33380" spans="10:12">
      <c r="J33380" s="2"/>
      <c r="K33380" s="2"/>
      <c r="L33380" s="2"/>
    </row>
    <row r="33381" spans="10:12">
      <c r="J33381" s="2"/>
      <c r="K33381" s="2"/>
      <c r="L33381" s="2"/>
    </row>
    <row r="33382" spans="10:12">
      <c r="J33382" s="2"/>
      <c r="K33382" s="2"/>
      <c r="L33382" s="2"/>
    </row>
    <row r="33383" spans="10:12">
      <c r="J33383" s="2"/>
      <c r="K33383" s="2"/>
      <c r="L33383" s="2"/>
    </row>
    <row r="33384" spans="10:12">
      <c r="J33384" s="2"/>
      <c r="K33384" s="2"/>
      <c r="L33384" s="2"/>
    </row>
    <row r="33385" spans="10:12">
      <c r="J33385" s="2"/>
      <c r="K33385" s="2"/>
      <c r="L33385" s="2"/>
    </row>
    <row r="33386" spans="10:12">
      <c r="J33386" s="2"/>
      <c r="K33386" s="2"/>
      <c r="L33386" s="2"/>
    </row>
    <row r="33387" spans="10:12">
      <c r="J33387" s="2"/>
      <c r="K33387" s="2"/>
      <c r="L33387" s="2"/>
    </row>
    <row r="33388" spans="10:12">
      <c r="J33388" s="2"/>
      <c r="K33388" s="2"/>
      <c r="L33388" s="2"/>
    </row>
    <row r="33389" spans="10:12">
      <c r="J33389" s="2"/>
      <c r="K33389" s="2"/>
      <c r="L33389" s="2"/>
    </row>
    <row r="33390" spans="10:12">
      <c r="J33390" s="2"/>
      <c r="K33390" s="2"/>
      <c r="L33390" s="2"/>
    </row>
    <row r="33391" spans="10:12">
      <c r="J33391" s="2"/>
      <c r="K33391" s="2"/>
      <c r="L33391" s="2"/>
    </row>
    <row r="33392" spans="10:12">
      <c r="J33392" s="2"/>
      <c r="K33392" s="2"/>
      <c r="L33392" s="2"/>
    </row>
    <row r="33393" spans="10:12">
      <c r="J33393" s="2"/>
      <c r="K33393" s="2"/>
      <c r="L33393" s="2"/>
    </row>
    <row r="33394" spans="10:12">
      <c r="J33394" s="2"/>
      <c r="K33394" s="2"/>
      <c r="L33394" s="2"/>
    </row>
    <row r="33395" spans="10:12">
      <c r="J33395" s="2"/>
      <c r="K33395" s="2"/>
      <c r="L33395" s="2"/>
    </row>
    <row r="33396" spans="10:12">
      <c r="J33396" s="2"/>
      <c r="K33396" s="2"/>
      <c r="L33396" s="2"/>
    </row>
    <row r="33397" spans="10:12">
      <c r="J33397" s="2"/>
      <c r="K33397" s="2"/>
      <c r="L33397" s="2"/>
    </row>
    <row r="33398" spans="10:12">
      <c r="J33398" s="2"/>
      <c r="K33398" s="2"/>
      <c r="L33398" s="2"/>
    </row>
    <row r="33399" spans="10:12">
      <c r="J33399" s="2"/>
      <c r="K33399" s="2"/>
      <c r="L33399" s="2"/>
    </row>
    <row r="33400" spans="10:12">
      <c r="J33400" s="2"/>
      <c r="K33400" s="2"/>
      <c r="L33400" s="2"/>
    </row>
    <row r="33401" spans="10:12">
      <c r="J33401" s="2"/>
      <c r="K33401" s="2"/>
      <c r="L33401" s="2"/>
    </row>
    <row r="33402" spans="10:12">
      <c r="J33402" s="2"/>
      <c r="K33402" s="2"/>
      <c r="L33402" s="2"/>
    </row>
    <row r="33403" spans="10:12">
      <c r="J33403" s="2"/>
      <c r="K33403" s="2"/>
      <c r="L33403" s="2"/>
    </row>
    <row r="33404" spans="10:12">
      <c r="J33404" s="2"/>
      <c r="K33404" s="2"/>
      <c r="L33404" s="2"/>
    </row>
    <row r="33405" spans="10:12">
      <c r="J33405" s="2"/>
      <c r="K33405" s="2"/>
      <c r="L33405" s="2"/>
    </row>
    <row r="33406" spans="10:12">
      <c r="J33406" s="2"/>
      <c r="K33406" s="2"/>
      <c r="L33406" s="2"/>
    </row>
    <row r="33407" spans="10:12">
      <c r="J33407" s="2"/>
      <c r="K33407" s="2"/>
      <c r="L33407" s="2"/>
    </row>
    <row r="33408" spans="10:12">
      <c r="J33408" s="2"/>
      <c r="K33408" s="2"/>
      <c r="L33408" s="2"/>
    </row>
    <row r="33409" spans="10:12">
      <c r="J33409" s="2"/>
      <c r="K33409" s="2"/>
      <c r="L33409" s="2"/>
    </row>
    <row r="33410" spans="10:12">
      <c r="J33410" s="2"/>
      <c r="K33410" s="2"/>
      <c r="L33410" s="2"/>
    </row>
    <row r="33411" spans="10:12">
      <c r="J33411" s="2"/>
      <c r="K33411" s="2"/>
      <c r="L33411" s="2"/>
    </row>
    <row r="33412" spans="10:12">
      <c r="J33412" s="2"/>
      <c r="K33412" s="2"/>
      <c r="L33412" s="2"/>
    </row>
    <row r="33413" spans="10:12">
      <c r="J33413" s="2"/>
      <c r="K33413" s="2"/>
      <c r="L33413" s="2"/>
    </row>
    <row r="33414" spans="10:12">
      <c r="J33414" s="2"/>
      <c r="K33414" s="2"/>
      <c r="L33414" s="2"/>
    </row>
    <row r="33415" spans="10:12">
      <c r="J33415" s="2"/>
      <c r="K33415" s="2"/>
      <c r="L33415" s="2"/>
    </row>
    <row r="33416" spans="10:12">
      <c r="J33416" s="2"/>
      <c r="K33416" s="2"/>
      <c r="L33416" s="2"/>
    </row>
    <row r="33417" spans="10:12">
      <c r="J33417" s="2"/>
      <c r="K33417" s="2"/>
      <c r="L33417" s="2"/>
    </row>
    <row r="33418" spans="10:12">
      <c r="J33418" s="2"/>
      <c r="K33418" s="2"/>
      <c r="L33418" s="2"/>
    </row>
    <row r="33419" spans="10:12">
      <c r="J33419" s="2"/>
      <c r="K33419" s="2"/>
      <c r="L33419" s="2"/>
    </row>
    <row r="33420" spans="10:12">
      <c r="J33420" s="2"/>
      <c r="K33420" s="2"/>
      <c r="L33420" s="2"/>
    </row>
    <row r="33421" spans="10:12">
      <c r="J33421" s="2"/>
      <c r="K33421" s="2"/>
      <c r="L33421" s="2"/>
    </row>
    <row r="33422" spans="10:12">
      <c r="J33422" s="2"/>
      <c r="K33422" s="2"/>
      <c r="L33422" s="2"/>
    </row>
    <row r="33423" spans="10:12">
      <c r="J33423" s="2"/>
      <c r="K33423" s="2"/>
      <c r="L33423" s="2"/>
    </row>
    <row r="33424" spans="10:12">
      <c r="J33424" s="2"/>
      <c r="K33424" s="2"/>
      <c r="L33424" s="2"/>
    </row>
    <row r="33425" spans="10:12">
      <c r="J33425" s="2"/>
      <c r="K33425" s="2"/>
      <c r="L33425" s="2"/>
    </row>
    <row r="33426" spans="10:12">
      <c r="J33426" s="2"/>
      <c r="K33426" s="2"/>
      <c r="L33426" s="2"/>
    </row>
    <row r="33427" spans="10:12">
      <c r="J33427" s="2"/>
      <c r="K33427" s="2"/>
      <c r="L33427" s="2"/>
    </row>
    <row r="33428" spans="10:12">
      <c r="J33428" s="2"/>
      <c r="K33428" s="2"/>
      <c r="L33428" s="2"/>
    </row>
    <row r="33429" spans="10:12">
      <c r="J33429" s="2"/>
      <c r="K33429" s="2"/>
      <c r="L33429" s="2"/>
    </row>
    <row r="33430" spans="10:12">
      <c r="J33430" s="2"/>
      <c r="K33430" s="2"/>
      <c r="L33430" s="2"/>
    </row>
    <row r="33431" spans="10:12">
      <c r="J33431" s="2"/>
      <c r="K33431" s="2"/>
      <c r="L33431" s="2"/>
    </row>
    <row r="33432" spans="10:12">
      <c r="J33432" s="2"/>
      <c r="K33432" s="2"/>
      <c r="L33432" s="2"/>
    </row>
    <row r="33433" spans="10:12">
      <c r="J33433" s="2"/>
      <c r="K33433" s="2"/>
      <c r="L33433" s="2"/>
    </row>
    <row r="33434" spans="10:12">
      <c r="J33434" s="2"/>
      <c r="K33434" s="2"/>
      <c r="L33434" s="2"/>
    </row>
    <row r="33435" spans="10:12">
      <c r="J33435" s="2"/>
      <c r="K33435" s="2"/>
      <c r="L33435" s="2"/>
    </row>
    <row r="33436" spans="10:12">
      <c r="J33436" s="2"/>
      <c r="K33436" s="2"/>
      <c r="L33436" s="2"/>
    </row>
    <row r="33437" spans="10:12">
      <c r="J33437" s="2"/>
      <c r="K33437" s="2"/>
      <c r="L33437" s="2"/>
    </row>
    <row r="33438" spans="10:12">
      <c r="J33438" s="2"/>
      <c r="K33438" s="2"/>
      <c r="L33438" s="2"/>
    </row>
    <row r="33439" spans="10:12">
      <c r="J33439" s="2"/>
      <c r="K33439" s="2"/>
      <c r="L33439" s="2"/>
    </row>
    <row r="33440" spans="10:12">
      <c r="J33440" s="2"/>
      <c r="K33440" s="2"/>
      <c r="L33440" s="2"/>
    </row>
    <row r="33441" spans="10:12">
      <c r="J33441" s="2"/>
      <c r="K33441" s="2"/>
      <c r="L33441" s="2"/>
    </row>
    <row r="33442" spans="10:12">
      <c r="J33442" s="2"/>
      <c r="K33442" s="2"/>
      <c r="L33442" s="2"/>
    </row>
    <row r="33443" spans="10:12">
      <c r="J33443" s="2"/>
      <c r="K33443" s="2"/>
      <c r="L33443" s="2"/>
    </row>
    <row r="33444" spans="10:12">
      <c r="J33444" s="2"/>
      <c r="K33444" s="2"/>
      <c r="L33444" s="2"/>
    </row>
    <row r="33445" spans="10:12">
      <c r="J33445" s="2"/>
      <c r="K33445" s="2"/>
      <c r="L33445" s="2"/>
    </row>
    <row r="33446" spans="10:12">
      <c r="J33446" s="2"/>
      <c r="K33446" s="2"/>
      <c r="L33446" s="2"/>
    </row>
    <row r="33447" spans="10:12">
      <c r="J33447" s="2"/>
      <c r="K33447" s="2"/>
      <c r="L33447" s="2"/>
    </row>
    <row r="33448" spans="10:12">
      <c r="J33448" s="2"/>
      <c r="K33448" s="2"/>
      <c r="L33448" s="2"/>
    </row>
    <row r="33449" spans="10:12">
      <c r="J33449" s="2"/>
      <c r="K33449" s="2"/>
      <c r="L33449" s="2"/>
    </row>
    <row r="33450" spans="10:12">
      <c r="J33450" s="2"/>
      <c r="K33450" s="2"/>
      <c r="L33450" s="2"/>
    </row>
    <row r="33451" spans="10:12">
      <c r="J33451" s="2"/>
      <c r="K33451" s="2"/>
      <c r="L33451" s="2"/>
    </row>
    <row r="33452" spans="10:12">
      <c r="J33452" s="2"/>
      <c r="K33452" s="2"/>
      <c r="L33452" s="2"/>
    </row>
    <row r="33453" spans="10:12">
      <c r="J33453" s="2"/>
      <c r="K33453" s="2"/>
      <c r="L33453" s="2"/>
    </row>
    <row r="33454" spans="10:12">
      <c r="J33454" s="2"/>
      <c r="K33454" s="2"/>
      <c r="L33454" s="2"/>
    </row>
    <row r="33455" spans="10:12">
      <c r="J33455" s="2"/>
      <c r="K33455" s="2"/>
      <c r="L33455" s="2"/>
    </row>
    <row r="33456" spans="10:12">
      <c r="J33456" s="2"/>
      <c r="K33456" s="2"/>
      <c r="L33456" s="2"/>
    </row>
    <row r="33457" spans="10:12">
      <c r="J33457" s="2"/>
      <c r="K33457" s="2"/>
      <c r="L33457" s="2"/>
    </row>
    <row r="33458" spans="10:12">
      <c r="J33458" s="2"/>
      <c r="K33458" s="2"/>
      <c r="L33458" s="2"/>
    </row>
    <row r="33459" spans="10:12">
      <c r="J33459" s="2"/>
      <c r="K33459" s="2"/>
      <c r="L33459" s="2"/>
    </row>
    <row r="33460" spans="10:12">
      <c r="J33460" s="2"/>
      <c r="K33460" s="2"/>
      <c r="L33460" s="2"/>
    </row>
    <row r="33461" spans="10:12">
      <c r="J33461" s="2"/>
      <c r="K33461" s="2"/>
      <c r="L33461" s="2"/>
    </row>
    <row r="33462" spans="10:12">
      <c r="J33462" s="2"/>
      <c r="K33462" s="2"/>
      <c r="L33462" s="2"/>
    </row>
    <row r="33463" spans="10:12">
      <c r="J33463" s="2"/>
      <c r="K33463" s="2"/>
      <c r="L33463" s="2"/>
    </row>
    <row r="33464" spans="10:12">
      <c r="J33464" s="2"/>
      <c r="K33464" s="2"/>
      <c r="L33464" s="2"/>
    </row>
    <row r="33465" spans="10:12">
      <c r="J33465" s="2"/>
      <c r="K33465" s="2"/>
      <c r="L33465" s="2"/>
    </row>
    <row r="33466" spans="10:12">
      <c r="J33466" s="2"/>
      <c r="K33466" s="2"/>
      <c r="L33466" s="2"/>
    </row>
    <row r="33467" spans="10:12">
      <c r="J33467" s="2"/>
      <c r="K33467" s="2"/>
      <c r="L33467" s="2"/>
    </row>
    <row r="33468" spans="10:12">
      <c r="J33468" s="2"/>
      <c r="K33468" s="2"/>
      <c r="L33468" s="2"/>
    </row>
    <row r="33469" spans="10:12">
      <c r="J33469" s="2"/>
      <c r="K33469" s="2"/>
      <c r="L33469" s="2"/>
    </row>
    <row r="33470" spans="10:12">
      <c r="J33470" s="2"/>
      <c r="K33470" s="2"/>
      <c r="L33470" s="2"/>
    </row>
    <row r="33471" spans="10:12">
      <c r="J33471" s="2"/>
      <c r="K33471" s="2"/>
      <c r="L33471" s="2"/>
    </row>
    <row r="33472" spans="10:12">
      <c r="J33472" s="2"/>
      <c r="K33472" s="2"/>
      <c r="L33472" s="2"/>
    </row>
    <row r="33473" spans="10:12">
      <c r="J33473" s="2"/>
      <c r="K33473" s="2"/>
      <c r="L33473" s="2"/>
    </row>
    <row r="33474" spans="10:12">
      <c r="J33474" s="2"/>
      <c r="K33474" s="2"/>
      <c r="L33474" s="2"/>
    </row>
    <row r="33475" spans="10:12">
      <c r="J33475" s="2"/>
      <c r="K33475" s="2"/>
      <c r="L33475" s="2"/>
    </row>
    <row r="33476" spans="10:12">
      <c r="J33476" s="2"/>
      <c r="K33476" s="2"/>
      <c r="L33476" s="2"/>
    </row>
    <row r="33477" spans="10:12">
      <c r="J33477" s="2"/>
      <c r="K33477" s="2"/>
      <c r="L33477" s="2"/>
    </row>
    <row r="33478" spans="10:12">
      <c r="J33478" s="2"/>
      <c r="K33478" s="2"/>
      <c r="L33478" s="2"/>
    </row>
    <row r="33479" spans="10:12">
      <c r="J33479" s="2"/>
      <c r="K33479" s="2"/>
      <c r="L33479" s="2"/>
    </row>
    <row r="33480" spans="10:12">
      <c r="J33480" s="2"/>
      <c r="K33480" s="2"/>
      <c r="L33480" s="2"/>
    </row>
    <row r="33481" spans="10:12">
      <c r="J33481" s="2"/>
      <c r="K33481" s="2"/>
      <c r="L33481" s="2"/>
    </row>
    <row r="33482" spans="10:12">
      <c r="J33482" s="2"/>
      <c r="K33482" s="2"/>
      <c r="L33482" s="2"/>
    </row>
    <row r="33483" spans="10:12">
      <c r="J33483" s="2"/>
      <c r="K33483" s="2"/>
      <c r="L33483" s="2"/>
    </row>
    <row r="33484" spans="10:12">
      <c r="J33484" s="2"/>
      <c r="K33484" s="2"/>
      <c r="L33484" s="2"/>
    </row>
    <row r="33485" spans="10:12">
      <c r="J33485" s="2"/>
      <c r="K33485" s="2"/>
      <c r="L33485" s="2"/>
    </row>
    <row r="33486" spans="10:12">
      <c r="J33486" s="2"/>
      <c r="K33486" s="2"/>
      <c r="L33486" s="2"/>
    </row>
    <row r="33487" spans="10:12">
      <c r="J33487" s="2"/>
      <c r="K33487" s="2"/>
      <c r="L33487" s="2"/>
    </row>
    <row r="33488" spans="10:12">
      <c r="J33488" s="2"/>
      <c r="K33488" s="2"/>
      <c r="L33488" s="2"/>
    </row>
    <row r="33489" spans="10:12">
      <c r="J33489" s="2"/>
      <c r="K33489" s="2"/>
      <c r="L33489" s="2"/>
    </row>
    <row r="33490" spans="10:12">
      <c r="J33490" s="2"/>
      <c r="K33490" s="2"/>
      <c r="L33490" s="2"/>
    </row>
    <row r="33491" spans="10:12">
      <c r="J33491" s="2"/>
      <c r="K33491" s="2"/>
      <c r="L33491" s="2"/>
    </row>
    <row r="33492" spans="10:12">
      <c r="J33492" s="2"/>
      <c r="K33492" s="2"/>
      <c r="L33492" s="2"/>
    </row>
    <row r="33493" spans="10:12">
      <c r="J33493" s="2"/>
      <c r="K33493" s="2"/>
      <c r="L33493" s="2"/>
    </row>
    <row r="33494" spans="10:12">
      <c r="J33494" s="2"/>
      <c r="K33494" s="2"/>
      <c r="L33494" s="2"/>
    </row>
    <row r="33495" spans="10:12">
      <c r="J33495" s="2"/>
      <c r="K33495" s="2"/>
      <c r="L33495" s="2"/>
    </row>
    <row r="33496" spans="10:12">
      <c r="J33496" s="2"/>
      <c r="K33496" s="2"/>
      <c r="L33496" s="2"/>
    </row>
    <row r="33497" spans="10:12">
      <c r="J33497" s="2"/>
      <c r="K33497" s="2"/>
      <c r="L33497" s="2"/>
    </row>
    <row r="33498" spans="10:12">
      <c r="J33498" s="2"/>
      <c r="K33498" s="2"/>
      <c r="L33498" s="2"/>
    </row>
    <row r="33499" spans="10:12">
      <c r="J33499" s="2"/>
      <c r="K33499" s="2"/>
      <c r="L33499" s="2"/>
    </row>
    <row r="33500" spans="10:12">
      <c r="J33500" s="2"/>
      <c r="K33500" s="2"/>
      <c r="L33500" s="2"/>
    </row>
    <row r="33501" spans="10:12">
      <c r="J33501" s="2"/>
      <c r="K33501" s="2"/>
      <c r="L33501" s="2"/>
    </row>
    <row r="33502" spans="10:12">
      <c r="J33502" s="2"/>
      <c r="K33502" s="2"/>
      <c r="L33502" s="2"/>
    </row>
    <row r="33503" spans="10:12">
      <c r="J33503" s="2"/>
      <c r="K33503" s="2"/>
      <c r="L33503" s="2"/>
    </row>
    <row r="33504" spans="10:12">
      <c r="J33504" s="2"/>
      <c r="K33504" s="2"/>
      <c r="L33504" s="2"/>
    </row>
    <row r="33505" spans="10:12">
      <c r="J33505" s="2"/>
      <c r="K33505" s="2"/>
      <c r="L33505" s="2"/>
    </row>
    <row r="33506" spans="10:12">
      <c r="J33506" s="2"/>
      <c r="K33506" s="2"/>
      <c r="L33506" s="2"/>
    </row>
    <row r="33507" spans="10:12">
      <c r="J33507" s="2"/>
      <c r="K33507" s="2"/>
      <c r="L33507" s="2"/>
    </row>
    <row r="33508" spans="10:12">
      <c r="J33508" s="2"/>
      <c r="K33508" s="2"/>
      <c r="L33508" s="2"/>
    </row>
    <row r="33509" spans="10:12">
      <c r="J33509" s="2"/>
      <c r="K33509" s="2"/>
      <c r="L33509" s="2"/>
    </row>
    <row r="33510" spans="10:12">
      <c r="J33510" s="2"/>
      <c r="K33510" s="2"/>
      <c r="L33510" s="2"/>
    </row>
    <row r="33511" spans="10:12">
      <c r="J33511" s="2"/>
      <c r="K33511" s="2"/>
      <c r="L33511" s="2"/>
    </row>
    <row r="33512" spans="10:12">
      <c r="J33512" s="2"/>
      <c r="K33512" s="2"/>
      <c r="L33512" s="2"/>
    </row>
    <row r="33513" spans="10:12">
      <c r="J33513" s="2"/>
      <c r="K33513" s="2"/>
      <c r="L33513" s="2"/>
    </row>
    <row r="33514" spans="10:12">
      <c r="J33514" s="2"/>
      <c r="K33514" s="2"/>
      <c r="L33514" s="2"/>
    </row>
    <row r="33515" spans="10:12">
      <c r="J33515" s="2"/>
      <c r="K33515" s="2"/>
      <c r="L33515" s="2"/>
    </row>
    <row r="33516" spans="10:12">
      <c r="J33516" s="2"/>
      <c r="K33516" s="2"/>
      <c r="L33516" s="2"/>
    </row>
    <row r="33517" spans="10:12">
      <c r="J33517" s="2"/>
      <c r="K33517" s="2"/>
      <c r="L33517" s="2"/>
    </row>
    <row r="33518" spans="10:12">
      <c r="J33518" s="2"/>
      <c r="K33518" s="2"/>
      <c r="L33518" s="2"/>
    </row>
    <row r="33519" spans="10:12">
      <c r="J33519" s="2"/>
      <c r="K33519" s="2"/>
      <c r="L33519" s="2"/>
    </row>
    <row r="33520" spans="10:12">
      <c r="J33520" s="2"/>
      <c r="K33520" s="2"/>
      <c r="L33520" s="2"/>
    </row>
    <row r="33521" spans="10:12">
      <c r="J33521" s="2"/>
      <c r="K33521" s="2"/>
      <c r="L33521" s="2"/>
    </row>
    <row r="33522" spans="10:12">
      <c r="J33522" s="2"/>
      <c r="K33522" s="2"/>
      <c r="L33522" s="2"/>
    </row>
    <row r="33523" spans="10:12">
      <c r="J33523" s="2"/>
      <c r="K33523" s="2"/>
      <c r="L33523" s="2"/>
    </row>
    <row r="33524" spans="10:12">
      <c r="J33524" s="2"/>
      <c r="K33524" s="2"/>
      <c r="L33524" s="2"/>
    </row>
    <row r="33525" spans="10:12">
      <c r="J33525" s="2"/>
      <c r="K33525" s="2"/>
      <c r="L33525" s="2"/>
    </row>
    <row r="33526" spans="10:12">
      <c r="J33526" s="2"/>
      <c r="K33526" s="2"/>
      <c r="L33526" s="2"/>
    </row>
    <row r="33527" spans="10:12">
      <c r="J33527" s="2"/>
      <c r="K33527" s="2"/>
      <c r="L33527" s="2"/>
    </row>
    <row r="33528" spans="10:12">
      <c r="J33528" s="2"/>
      <c r="K33528" s="2"/>
      <c r="L33528" s="2"/>
    </row>
    <row r="33529" spans="10:12">
      <c r="J33529" s="2"/>
      <c r="K33529" s="2"/>
      <c r="L33529" s="2"/>
    </row>
    <row r="33530" spans="10:12">
      <c r="J33530" s="2"/>
      <c r="K33530" s="2"/>
      <c r="L33530" s="2"/>
    </row>
    <row r="33531" spans="10:12">
      <c r="J33531" s="2"/>
      <c r="K33531" s="2"/>
      <c r="L33531" s="2"/>
    </row>
    <row r="33532" spans="10:12">
      <c r="J33532" s="2"/>
      <c r="K33532" s="2"/>
      <c r="L33532" s="2"/>
    </row>
    <row r="33533" spans="10:12">
      <c r="J33533" s="2"/>
      <c r="K33533" s="2"/>
      <c r="L33533" s="2"/>
    </row>
    <row r="33534" spans="10:12">
      <c r="J33534" s="2"/>
      <c r="K33534" s="2"/>
      <c r="L33534" s="2"/>
    </row>
    <row r="33535" spans="10:12">
      <c r="J33535" s="2"/>
      <c r="K33535" s="2"/>
      <c r="L33535" s="2"/>
    </row>
    <row r="33536" spans="10:12">
      <c r="J33536" s="2"/>
      <c r="K33536" s="2"/>
      <c r="L33536" s="2"/>
    </row>
    <row r="33537" spans="10:12">
      <c r="J33537" s="2"/>
      <c r="K33537" s="2"/>
      <c r="L33537" s="2"/>
    </row>
    <row r="33538" spans="10:12">
      <c r="J33538" s="2"/>
      <c r="K33538" s="2"/>
      <c r="L33538" s="2"/>
    </row>
    <row r="33539" spans="10:12">
      <c r="J33539" s="2"/>
      <c r="K33539" s="2"/>
      <c r="L33539" s="2"/>
    </row>
    <row r="33540" spans="10:12">
      <c r="J33540" s="2"/>
      <c r="K33540" s="2"/>
      <c r="L33540" s="2"/>
    </row>
    <row r="33541" spans="10:12">
      <c r="J33541" s="2"/>
      <c r="K33541" s="2"/>
      <c r="L33541" s="2"/>
    </row>
    <row r="33542" spans="10:12">
      <c r="J33542" s="2"/>
      <c r="K33542" s="2"/>
      <c r="L33542" s="2"/>
    </row>
    <row r="33543" spans="10:12">
      <c r="J33543" s="2"/>
      <c r="K33543" s="2"/>
      <c r="L33543" s="2"/>
    </row>
    <row r="33544" spans="10:12">
      <c r="J33544" s="2"/>
      <c r="K33544" s="2"/>
      <c r="L33544" s="2"/>
    </row>
    <row r="33545" spans="10:12">
      <c r="J33545" s="2"/>
      <c r="K33545" s="2"/>
      <c r="L33545" s="2"/>
    </row>
    <row r="33546" spans="10:12">
      <c r="J33546" s="2"/>
      <c r="K33546" s="2"/>
      <c r="L33546" s="2"/>
    </row>
    <row r="33547" spans="10:12">
      <c r="J33547" s="2"/>
      <c r="K33547" s="2"/>
      <c r="L33547" s="2"/>
    </row>
    <row r="33548" spans="10:12">
      <c r="J33548" s="2"/>
      <c r="K33548" s="2"/>
      <c r="L33548" s="2"/>
    </row>
    <row r="33549" spans="10:12">
      <c r="J33549" s="2"/>
      <c r="K33549" s="2"/>
      <c r="L33549" s="2"/>
    </row>
    <row r="33550" spans="10:12">
      <c r="J33550" s="2"/>
      <c r="K33550" s="2"/>
      <c r="L33550" s="2"/>
    </row>
    <row r="33551" spans="10:12">
      <c r="J33551" s="2"/>
      <c r="K33551" s="2"/>
      <c r="L33551" s="2"/>
    </row>
    <row r="33552" spans="10:12">
      <c r="J33552" s="2"/>
      <c r="K33552" s="2"/>
      <c r="L33552" s="2"/>
    </row>
    <row r="33553" spans="10:12">
      <c r="J33553" s="2"/>
      <c r="K33553" s="2"/>
      <c r="L33553" s="2"/>
    </row>
    <row r="33554" spans="10:12">
      <c r="J33554" s="2"/>
      <c r="K33554" s="2"/>
      <c r="L33554" s="2"/>
    </row>
    <row r="33555" spans="10:12">
      <c r="J33555" s="2"/>
      <c r="K33555" s="2"/>
      <c r="L33555" s="2"/>
    </row>
    <row r="33556" spans="10:12">
      <c r="J33556" s="2"/>
      <c r="K33556" s="2"/>
      <c r="L33556" s="2"/>
    </row>
    <row r="33557" spans="10:12">
      <c r="J33557" s="2"/>
      <c r="K33557" s="2"/>
      <c r="L33557" s="2"/>
    </row>
    <row r="33558" spans="10:12">
      <c r="J33558" s="2"/>
      <c r="K33558" s="2"/>
      <c r="L33558" s="2"/>
    </row>
    <row r="33559" spans="10:12">
      <c r="J33559" s="2"/>
      <c r="K33559" s="2"/>
      <c r="L33559" s="2"/>
    </row>
    <row r="33560" spans="10:12">
      <c r="J33560" s="2"/>
      <c r="K33560" s="2"/>
      <c r="L33560" s="2"/>
    </row>
    <row r="33561" spans="10:12">
      <c r="J33561" s="2"/>
      <c r="K33561" s="2"/>
      <c r="L33561" s="2"/>
    </row>
    <row r="33562" spans="10:12">
      <c r="J33562" s="2"/>
      <c r="K33562" s="2"/>
      <c r="L33562" s="2"/>
    </row>
    <row r="33563" spans="10:12">
      <c r="J33563" s="2"/>
      <c r="K33563" s="2"/>
      <c r="L33563" s="2"/>
    </row>
    <row r="33564" spans="10:12">
      <c r="J33564" s="2"/>
      <c r="K33564" s="2"/>
      <c r="L33564" s="2"/>
    </row>
    <row r="33565" spans="10:12">
      <c r="J33565" s="2"/>
      <c r="K33565" s="2"/>
      <c r="L33565" s="2"/>
    </row>
    <row r="33566" spans="10:12">
      <c r="J33566" s="2"/>
      <c r="K33566" s="2"/>
      <c r="L33566" s="2"/>
    </row>
    <row r="33567" spans="10:12">
      <c r="J33567" s="2"/>
      <c r="K33567" s="2"/>
      <c r="L33567" s="2"/>
    </row>
    <row r="33568" spans="10:12">
      <c r="J33568" s="2"/>
      <c r="K33568" s="2"/>
      <c r="L33568" s="2"/>
    </row>
    <row r="33569" spans="10:12">
      <c r="J33569" s="2"/>
      <c r="K33569" s="2"/>
      <c r="L33569" s="2"/>
    </row>
    <row r="33570" spans="10:12">
      <c r="J33570" s="2"/>
      <c r="K33570" s="2"/>
      <c r="L33570" s="2"/>
    </row>
    <row r="33571" spans="10:12">
      <c r="J33571" s="2"/>
      <c r="K33571" s="2"/>
      <c r="L33571" s="2"/>
    </row>
    <row r="33572" spans="10:12">
      <c r="J33572" s="2"/>
      <c r="K33572" s="2"/>
      <c r="L33572" s="2"/>
    </row>
    <row r="33573" spans="10:12">
      <c r="J33573" s="2"/>
      <c r="K33573" s="2"/>
      <c r="L33573" s="2"/>
    </row>
    <row r="33574" spans="10:12">
      <c r="J33574" s="2"/>
      <c r="K33574" s="2"/>
      <c r="L33574" s="2"/>
    </row>
    <row r="33575" spans="10:12">
      <c r="J33575" s="2"/>
      <c r="K33575" s="2"/>
      <c r="L33575" s="2"/>
    </row>
    <row r="33576" spans="10:12">
      <c r="J33576" s="2"/>
      <c r="K33576" s="2"/>
      <c r="L33576" s="2"/>
    </row>
    <row r="33577" spans="10:12">
      <c r="J33577" s="2"/>
      <c r="K33577" s="2"/>
      <c r="L33577" s="2"/>
    </row>
    <row r="33578" spans="10:12">
      <c r="J33578" s="2"/>
      <c r="K33578" s="2"/>
      <c r="L33578" s="2"/>
    </row>
    <row r="33579" spans="10:12">
      <c r="J33579" s="2"/>
      <c r="K33579" s="2"/>
      <c r="L33579" s="2"/>
    </row>
    <row r="33580" spans="10:12">
      <c r="J33580" s="2"/>
      <c r="K33580" s="2"/>
      <c r="L33580" s="2"/>
    </row>
    <row r="33581" spans="10:12">
      <c r="J33581" s="2"/>
      <c r="K33581" s="2"/>
      <c r="L33581" s="2"/>
    </row>
    <row r="33582" spans="10:12">
      <c r="J33582" s="2"/>
      <c r="K33582" s="2"/>
      <c r="L33582" s="2"/>
    </row>
    <row r="33583" spans="10:12">
      <c r="J33583" s="2"/>
      <c r="K33583" s="2"/>
      <c r="L33583" s="2"/>
    </row>
    <row r="33584" spans="10:12">
      <c r="J33584" s="2"/>
      <c r="K33584" s="2"/>
      <c r="L33584" s="2"/>
    </row>
    <row r="33585" spans="10:12">
      <c r="J33585" s="2"/>
      <c r="K33585" s="2"/>
      <c r="L33585" s="2"/>
    </row>
    <row r="33586" spans="10:12">
      <c r="J33586" s="2"/>
      <c r="K33586" s="2"/>
      <c r="L33586" s="2"/>
    </row>
    <row r="33587" spans="10:12">
      <c r="J33587" s="2"/>
      <c r="K33587" s="2"/>
      <c r="L33587" s="2"/>
    </row>
    <row r="33588" spans="10:12">
      <c r="J33588" s="2"/>
      <c r="K33588" s="2"/>
      <c r="L33588" s="2"/>
    </row>
    <row r="33589" spans="10:12">
      <c r="J33589" s="2"/>
      <c r="K33589" s="2"/>
      <c r="L33589" s="2"/>
    </row>
    <row r="33590" spans="10:12">
      <c r="J33590" s="2"/>
      <c r="K33590" s="2"/>
      <c r="L33590" s="2"/>
    </row>
    <row r="33591" spans="10:12">
      <c r="J33591" s="2"/>
      <c r="K33591" s="2"/>
      <c r="L33591" s="2"/>
    </row>
    <row r="33592" spans="10:12">
      <c r="J33592" s="2"/>
      <c r="K33592" s="2"/>
      <c r="L33592" s="2"/>
    </row>
    <row r="33593" spans="10:12">
      <c r="J33593" s="2"/>
      <c r="K33593" s="2"/>
      <c r="L33593" s="2"/>
    </row>
    <row r="33594" spans="10:12">
      <c r="J33594" s="2"/>
      <c r="K33594" s="2"/>
      <c r="L33594" s="2"/>
    </row>
    <row r="33595" spans="10:12">
      <c r="J33595" s="2"/>
      <c r="K33595" s="2"/>
      <c r="L33595" s="2"/>
    </row>
    <row r="33596" spans="10:12">
      <c r="J33596" s="2"/>
      <c r="K33596" s="2"/>
      <c r="L33596" s="2"/>
    </row>
    <row r="33597" spans="10:12">
      <c r="J33597" s="2"/>
      <c r="K33597" s="2"/>
      <c r="L33597" s="2"/>
    </row>
    <row r="33598" spans="10:12">
      <c r="J33598" s="2"/>
      <c r="K33598" s="2"/>
      <c r="L33598" s="2"/>
    </row>
    <row r="33599" spans="10:12">
      <c r="J33599" s="2"/>
      <c r="K33599" s="2"/>
      <c r="L33599" s="2"/>
    </row>
    <row r="33600" spans="10:12">
      <c r="J33600" s="2"/>
      <c r="K33600" s="2"/>
      <c r="L33600" s="2"/>
    </row>
    <row r="33601" spans="10:12">
      <c r="J33601" s="2"/>
      <c r="K33601" s="2"/>
      <c r="L33601" s="2"/>
    </row>
    <row r="33602" spans="10:12">
      <c r="J33602" s="2"/>
      <c r="K33602" s="2"/>
      <c r="L33602" s="2"/>
    </row>
    <row r="33603" spans="10:12">
      <c r="J33603" s="2"/>
      <c r="K33603" s="2"/>
      <c r="L33603" s="2"/>
    </row>
    <row r="33604" spans="10:12">
      <c r="J33604" s="2"/>
      <c r="K33604" s="2"/>
      <c r="L33604" s="2"/>
    </row>
    <row r="33605" spans="10:12">
      <c r="J33605" s="2"/>
      <c r="K33605" s="2"/>
      <c r="L33605" s="2"/>
    </row>
    <row r="33606" spans="10:12">
      <c r="J33606" s="2"/>
      <c r="K33606" s="2"/>
      <c r="L33606" s="2"/>
    </row>
    <row r="33607" spans="10:12">
      <c r="J33607" s="2"/>
      <c r="K33607" s="2"/>
      <c r="L33607" s="2"/>
    </row>
    <row r="33608" spans="10:12">
      <c r="J33608" s="2"/>
      <c r="K33608" s="2"/>
      <c r="L33608" s="2"/>
    </row>
    <row r="33609" spans="10:12">
      <c r="J33609" s="2"/>
      <c r="K33609" s="2"/>
      <c r="L33609" s="2"/>
    </row>
    <row r="33610" spans="10:12">
      <c r="J33610" s="2"/>
      <c r="K33610" s="2"/>
      <c r="L33610" s="2"/>
    </row>
    <row r="33611" spans="10:12">
      <c r="J33611" s="2"/>
      <c r="K33611" s="2"/>
      <c r="L33611" s="2"/>
    </row>
    <row r="33612" spans="10:12">
      <c r="J33612" s="2"/>
      <c r="K33612" s="2"/>
      <c r="L33612" s="2"/>
    </row>
    <row r="33613" spans="10:12">
      <c r="J33613" s="2"/>
      <c r="K33613" s="2"/>
      <c r="L33613" s="2"/>
    </row>
    <row r="33614" spans="10:12">
      <c r="J33614" s="2"/>
      <c r="K33614" s="2"/>
      <c r="L33614" s="2"/>
    </row>
    <row r="33615" spans="10:12">
      <c r="J33615" s="2"/>
      <c r="K33615" s="2"/>
      <c r="L33615" s="2"/>
    </row>
    <row r="33616" spans="10:12">
      <c r="J33616" s="2"/>
      <c r="K33616" s="2"/>
      <c r="L33616" s="2"/>
    </row>
    <row r="33617" spans="10:12">
      <c r="J33617" s="2"/>
      <c r="K33617" s="2"/>
      <c r="L33617" s="2"/>
    </row>
    <row r="33618" spans="10:12">
      <c r="J33618" s="2"/>
      <c r="K33618" s="2"/>
      <c r="L33618" s="2"/>
    </row>
    <row r="33619" spans="10:12">
      <c r="J33619" s="2"/>
      <c r="K33619" s="2"/>
      <c r="L33619" s="2"/>
    </row>
    <row r="33620" spans="10:12">
      <c r="J33620" s="2"/>
      <c r="K33620" s="2"/>
      <c r="L33620" s="2"/>
    </row>
    <row r="33621" spans="10:12">
      <c r="J33621" s="2"/>
      <c r="K33621" s="2"/>
      <c r="L33621" s="2"/>
    </row>
    <row r="33622" spans="10:12">
      <c r="J33622" s="2"/>
      <c r="K33622" s="2"/>
      <c r="L33622" s="2"/>
    </row>
    <row r="33623" spans="10:12">
      <c r="J33623" s="2"/>
      <c r="K33623" s="2"/>
      <c r="L33623" s="2"/>
    </row>
    <row r="33624" spans="10:12">
      <c r="J33624" s="2"/>
      <c r="K33624" s="2"/>
      <c r="L33624" s="2"/>
    </row>
    <row r="33625" spans="10:12">
      <c r="J33625" s="2"/>
      <c r="K33625" s="2"/>
      <c r="L33625" s="2"/>
    </row>
    <row r="33626" spans="10:12">
      <c r="J33626" s="2"/>
      <c r="K33626" s="2"/>
      <c r="L33626" s="2"/>
    </row>
    <row r="33627" spans="10:12">
      <c r="J33627" s="2"/>
      <c r="K33627" s="2"/>
      <c r="L33627" s="2"/>
    </row>
    <row r="33628" spans="10:12">
      <c r="J33628" s="2"/>
      <c r="K33628" s="2"/>
      <c r="L33628" s="2"/>
    </row>
    <row r="33629" spans="10:12">
      <c r="J33629" s="2"/>
      <c r="K33629" s="2"/>
      <c r="L33629" s="2"/>
    </row>
    <row r="33630" spans="10:12">
      <c r="J33630" s="2"/>
      <c r="K33630" s="2"/>
      <c r="L33630" s="2"/>
    </row>
    <row r="33631" spans="10:12">
      <c r="J33631" s="2"/>
      <c r="K33631" s="2"/>
      <c r="L33631" s="2"/>
    </row>
    <row r="33632" spans="10:12">
      <c r="J33632" s="2"/>
      <c r="K33632" s="2"/>
      <c r="L33632" s="2"/>
    </row>
    <row r="33633" spans="10:12">
      <c r="J33633" s="2"/>
      <c r="K33633" s="2"/>
      <c r="L33633" s="2"/>
    </row>
    <row r="33634" spans="10:12">
      <c r="J33634" s="2"/>
      <c r="K33634" s="2"/>
      <c r="L33634" s="2"/>
    </row>
    <row r="33635" spans="10:12">
      <c r="J33635" s="2"/>
      <c r="K33635" s="2"/>
      <c r="L33635" s="2"/>
    </row>
    <row r="33636" spans="10:12">
      <c r="J33636" s="2"/>
      <c r="K33636" s="2"/>
      <c r="L33636" s="2"/>
    </row>
    <row r="33637" spans="10:12">
      <c r="J33637" s="2"/>
      <c r="K33637" s="2"/>
      <c r="L33637" s="2"/>
    </row>
    <row r="33638" spans="10:12">
      <c r="J33638" s="2"/>
      <c r="K33638" s="2"/>
      <c r="L33638" s="2"/>
    </row>
    <row r="33639" spans="10:12">
      <c r="J33639" s="2"/>
      <c r="K33639" s="2"/>
      <c r="L33639" s="2"/>
    </row>
    <row r="33640" spans="10:12">
      <c r="J33640" s="2"/>
      <c r="K33640" s="2"/>
      <c r="L33640" s="2"/>
    </row>
    <row r="33641" spans="10:12">
      <c r="J33641" s="2"/>
      <c r="K33641" s="2"/>
      <c r="L33641" s="2"/>
    </row>
    <row r="33642" spans="10:12">
      <c r="J33642" s="2"/>
      <c r="K33642" s="2"/>
      <c r="L33642" s="2"/>
    </row>
    <row r="33643" spans="10:12">
      <c r="J33643" s="2"/>
      <c r="K33643" s="2"/>
      <c r="L33643" s="2"/>
    </row>
    <row r="33644" spans="10:12">
      <c r="J33644" s="2"/>
      <c r="K33644" s="2"/>
      <c r="L33644" s="2"/>
    </row>
    <row r="33645" spans="10:12">
      <c r="J33645" s="2"/>
      <c r="K33645" s="2"/>
      <c r="L33645" s="2"/>
    </row>
    <row r="33646" spans="10:12">
      <c r="J33646" s="2"/>
      <c r="K33646" s="2"/>
      <c r="L33646" s="2"/>
    </row>
    <row r="33647" spans="10:12">
      <c r="J33647" s="2"/>
      <c r="K33647" s="2"/>
      <c r="L33647" s="2"/>
    </row>
    <row r="33648" spans="10:12">
      <c r="J33648" s="2"/>
      <c r="K33648" s="2"/>
      <c r="L33648" s="2"/>
    </row>
    <row r="33649" spans="10:12">
      <c r="J33649" s="2"/>
      <c r="K33649" s="2"/>
      <c r="L33649" s="2"/>
    </row>
    <row r="33650" spans="10:12">
      <c r="J33650" s="2"/>
      <c r="K33650" s="2"/>
      <c r="L33650" s="2"/>
    </row>
    <row r="33651" spans="10:12">
      <c r="J33651" s="2"/>
      <c r="K33651" s="2"/>
      <c r="L33651" s="2"/>
    </row>
    <row r="33652" spans="10:12">
      <c r="J33652" s="2"/>
      <c r="K33652" s="2"/>
      <c r="L33652" s="2"/>
    </row>
    <row r="33653" spans="10:12">
      <c r="J33653" s="2"/>
      <c r="K33653" s="2"/>
      <c r="L33653" s="2"/>
    </row>
    <row r="33654" spans="10:12">
      <c r="J33654" s="2"/>
      <c r="K33654" s="2"/>
      <c r="L33654" s="2"/>
    </row>
    <row r="33655" spans="10:12">
      <c r="J33655" s="2"/>
      <c r="K33655" s="2"/>
      <c r="L33655" s="2"/>
    </row>
    <row r="33656" spans="10:12">
      <c r="J33656" s="2"/>
      <c r="K33656" s="2"/>
      <c r="L33656" s="2"/>
    </row>
    <row r="33657" spans="10:12">
      <c r="J33657" s="2"/>
      <c r="K33657" s="2"/>
      <c r="L33657" s="2"/>
    </row>
    <row r="33658" spans="10:12">
      <c r="J33658" s="2"/>
      <c r="K33658" s="2"/>
      <c r="L33658" s="2"/>
    </row>
    <row r="33659" spans="10:12">
      <c r="J33659" s="2"/>
      <c r="K33659" s="2"/>
      <c r="L33659" s="2"/>
    </row>
    <row r="33660" spans="10:12">
      <c r="J33660" s="2"/>
      <c r="K33660" s="2"/>
      <c r="L33660" s="2"/>
    </row>
    <row r="33661" spans="10:12">
      <c r="J33661" s="2"/>
      <c r="K33661" s="2"/>
      <c r="L33661" s="2"/>
    </row>
    <row r="33662" spans="10:12">
      <c r="J33662" s="2"/>
      <c r="K33662" s="2"/>
      <c r="L33662" s="2"/>
    </row>
    <row r="33663" spans="10:12">
      <c r="J33663" s="2"/>
      <c r="K33663" s="2"/>
      <c r="L33663" s="2"/>
    </row>
    <row r="33664" spans="10:12">
      <c r="J33664" s="2"/>
      <c r="K33664" s="2"/>
      <c r="L33664" s="2"/>
    </row>
    <row r="33665" spans="10:12">
      <c r="J33665" s="2"/>
      <c r="K33665" s="2"/>
      <c r="L33665" s="2"/>
    </row>
    <row r="33666" spans="10:12">
      <c r="J33666" s="2"/>
      <c r="K33666" s="2"/>
      <c r="L33666" s="2"/>
    </row>
    <row r="33667" spans="10:12">
      <c r="J33667" s="2"/>
      <c r="K33667" s="2"/>
      <c r="L33667" s="2"/>
    </row>
    <row r="33668" spans="10:12">
      <c r="J33668" s="2"/>
      <c r="K33668" s="2"/>
      <c r="L33668" s="2"/>
    </row>
    <row r="33669" spans="10:12">
      <c r="J33669" s="2"/>
      <c r="K33669" s="2"/>
      <c r="L33669" s="2"/>
    </row>
    <row r="33670" spans="10:12">
      <c r="J33670" s="2"/>
      <c r="K33670" s="2"/>
      <c r="L33670" s="2"/>
    </row>
    <row r="33671" spans="10:12">
      <c r="J33671" s="2"/>
      <c r="K33671" s="2"/>
      <c r="L33671" s="2"/>
    </row>
    <row r="33672" spans="10:12">
      <c r="J33672" s="2"/>
      <c r="K33672" s="2"/>
      <c r="L33672" s="2"/>
    </row>
    <row r="33673" spans="10:12">
      <c r="J33673" s="2"/>
      <c r="K33673" s="2"/>
      <c r="L33673" s="2"/>
    </row>
    <row r="33674" spans="10:12">
      <c r="J33674" s="2"/>
      <c r="K33674" s="2"/>
      <c r="L33674" s="2"/>
    </row>
    <row r="33675" spans="10:12">
      <c r="J33675" s="2"/>
      <c r="K33675" s="2"/>
      <c r="L33675" s="2"/>
    </row>
    <row r="33676" spans="10:12">
      <c r="J33676" s="2"/>
      <c r="K33676" s="2"/>
      <c r="L33676" s="2"/>
    </row>
    <row r="33677" spans="10:12">
      <c r="J33677" s="2"/>
      <c r="K33677" s="2"/>
      <c r="L33677" s="2"/>
    </row>
    <row r="33678" spans="10:12">
      <c r="J33678" s="2"/>
      <c r="K33678" s="2"/>
      <c r="L33678" s="2"/>
    </row>
    <row r="33679" spans="10:12">
      <c r="J33679" s="2"/>
      <c r="K33679" s="2"/>
      <c r="L33679" s="2"/>
    </row>
    <row r="33680" spans="10:12">
      <c r="J33680" s="2"/>
      <c r="K33680" s="2"/>
      <c r="L33680" s="2"/>
    </row>
    <row r="33681" spans="10:12">
      <c r="J33681" s="2"/>
      <c r="K33681" s="2"/>
      <c r="L33681" s="2"/>
    </row>
    <row r="33682" spans="10:12">
      <c r="J33682" s="2"/>
      <c r="K33682" s="2"/>
      <c r="L33682" s="2"/>
    </row>
    <row r="33683" spans="10:12">
      <c r="J33683" s="2"/>
      <c r="K33683" s="2"/>
      <c r="L33683" s="2"/>
    </row>
    <row r="33684" spans="10:12">
      <c r="J33684" s="2"/>
      <c r="K33684" s="2"/>
      <c r="L33684" s="2"/>
    </row>
    <row r="33685" spans="10:12">
      <c r="J33685" s="2"/>
      <c r="K33685" s="2"/>
      <c r="L33685" s="2"/>
    </row>
    <row r="33686" spans="10:12">
      <c r="J33686" s="2"/>
      <c r="K33686" s="2"/>
      <c r="L33686" s="2"/>
    </row>
    <row r="33687" spans="10:12">
      <c r="J33687" s="2"/>
      <c r="K33687" s="2"/>
      <c r="L33687" s="2"/>
    </row>
    <row r="33688" spans="10:12">
      <c r="J33688" s="2"/>
      <c r="K33688" s="2"/>
      <c r="L33688" s="2"/>
    </row>
    <row r="33689" spans="10:12">
      <c r="J33689" s="2"/>
      <c r="K33689" s="2"/>
      <c r="L33689" s="2"/>
    </row>
    <row r="33690" spans="10:12">
      <c r="J33690" s="2"/>
      <c r="K33690" s="2"/>
      <c r="L33690" s="2"/>
    </row>
    <row r="33691" spans="10:12">
      <c r="J33691" s="2"/>
      <c r="K33691" s="2"/>
      <c r="L33691" s="2"/>
    </row>
    <row r="33692" spans="10:12">
      <c r="J33692" s="2"/>
      <c r="K33692" s="2"/>
      <c r="L33692" s="2"/>
    </row>
    <row r="33693" spans="10:12">
      <c r="J33693" s="2"/>
      <c r="K33693" s="2"/>
      <c r="L33693" s="2"/>
    </row>
    <row r="33694" spans="10:12">
      <c r="J33694" s="2"/>
      <c r="K33694" s="2"/>
      <c r="L33694" s="2"/>
    </row>
    <row r="33695" spans="10:12">
      <c r="J33695" s="2"/>
      <c r="K33695" s="2"/>
      <c r="L33695" s="2"/>
    </row>
    <row r="33696" spans="10:12">
      <c r="J33696" s="2"/>
      <c r="K33696" s="2"/>
      <c r="L33696" s="2"/>
    </row>
    <row r="33697" spans="10:12">
      <c r="J33697" s="2"/>
      <c r="K33697" s="2"/>
      <c r="L33697" s="2"/>
    </row>
    <row r="33698" spans="10:12">
      <c r="J33698" s="2"/>
      <c r="K33698" s="2"/>
      <c r="L33698" s="2"/>
    </row>
    <row r="33699" spans="10:12">
      <c r="J33699" s="2"/>
      <c r="K33699" s="2"/>
      <c r="L33699" s="2"/>
    </row>
    <row r="33700" spans="10:12">
      <c r="J33700" s="2"/>
      <c r="K33700" s="2"/>
      <c r="L33700" s="2"/>
    </row>
    <row r="33701" spans="10:12">
      <c r="J33701" s="2"/>
      <c r="K33701" s="2"/>
      <c r="L33701" s="2"/>
    </row>
    <row r="33702" spans="10:12">
      <c r="J33702" s="2"/>
      <c r="K33702" s="2"/>
      <c r="L33702" s="2"/>
    </row>
    <row r="33703" spans="10:12">
      <c r="J33703" s="2"/>
      <c r="K33703" s="2"/>
      <c r="L33703" s="2"/>
    </row>
    <row r="33704" spans="10:12">
      <c r="J33704" s="2"/>
      <c r="K33704" s="2"/>
      <c r="L33704" s="2"/>
    </row>
    <row r="33705" spans="10:12">
      <c r="J33705" s="2"/>
      <c r="K33705" s="2"/>
      <c r="L33705" s="2"/>
    </row>
    <row r="33706" spans="10:12">
      <c r="J33706" s="2"/>
      <c r="K33706" s="2"/>
      <c r="L33706" s="2"/>
    </row>
    <row r="33707" spans="10:12">
      <c r="J33707" s="2"/>
      <c r="K33707" s="2"/>
      <c r="L33707" s="2"/>
    </row>
    <row r="33708" spans="10:12">
      <c r="J33708" s="2"/>
      <c r="K33708" s="2"/>
      <c r="L33708" s="2"/>
    </row>
    <row r="33709" spans="10:12">
      <c r="J33709" s="2"/>
      <c r="K33709" s="2"/>
      <c r="L33709" s="2"/>
    </row>
    <row r="33710" spans="10:12">
      <c r="J33710" s="2"/>
      <c r="K33710" s="2"/>
      <c r="L33710" s="2"/>
    </row>
    <row r="33711" spans="10:12">
      <c r="J33711" s="2"/>
      <c r="K33711" s="2"/>
      <c r="L33711" s="2"/>
    </row>
    <row r="33712" spans="10:12">
      <c r="J33712" s="2"/>
      <c r="K33712" s="2"/>
      <c r="L33712" s="2"/>
    </row>
    <row r="33713" spans="10:12">
      <c r="J33713" s="2"/>
      <c r="K33713" s="2"/>
      <c r="L33713" s="2"/>
    </row>
    <row r="33714" spans="10:12">
      <c r="J33714" s="2"/>
      <c r="K33714" s="2"/>
      <c r="L33714" s="2"/>
    </row>
    <row r="33715" spans="10:12">
      <c r="J33715" s="2"/>
      <c r="K33715" s="2"/>
      <c r="L33715" s="2"/>
    </row>
    <row r="33716" spans="10:12">
      <c r="J33716" s="2"/>
      <c r="K33716" s="2"/>
      <c r="L33716" s="2"/>
    </row>
    <row r="33717" spans="10:12">
      <c r="J33717" s="2"/>
      <c r="K33717" s="2"/>
      <c r="L33717" s="2"/>
    </row>
    <row r="33718" spans="10:12">
      <c r="J33718" s="2"/>
      <c r="K33718" s="2"/>
      <c r="L33718" s="2"/>
    </row>
    <row r="33719" spans="10:12">
      <c r="J33719" s="2"/>
      <c r="K33719" s="2"/>
      <c r="L33719" s="2"/>
    </row>
    <row r="33720" spans="10:12">
      <c r="J33720" s="2"/>
      <c r="K33720" s="2"/>
      <c r="L33720" s="2"/>
    </row>
    <row r="33721" spans="10:12">
      <c r="J33721" s="2"/>
      <c r="K33721" s="2"/>
      <c r="L33721" s="2"/>
    </row>
    <row r="33722" spans="10:12">
      <c r="J33722" s="2"/>
      <c r="K33722" s="2"/>
      <c r="L33722" s="2"/>
    </row>
    <row r="33723" spans="10:12">
      <c r="J33723" s="2"/>
      <c r="K33723" s="2"/>
      <c r="L33723" s="2"/>
    </row>
    <row r="33724" spans="10:12">
      <c r="J33724" s="2"/>
      <c r="K33724" s="2"/>
      <c r="L33724" s="2"/>
    </row>
    <row r="33725" spans="10:12">
      <c r="J33725" s="2"/>
      <c r="K33725" s="2"/>
      <c r="L33725" s="2"/>
    </row>
    <row r="33726" spans="10:12">
      <c r="J33726" s="2"/>
      <c r="K33726" s="2"/>
      <c r="L33726" s="2"/>
    </row>
    <row r="33727" spans="10:12">
      <c r="J33727" s="2"/>
      <c r="K33727" s="2"/>
      <c r="L33727" s="2"/>
    </row>
    <row r="33728" spans="10:12">
      <c r="J33728" s="2"/>
      <c r="K33728" s="2"/>
      <c r="L33728" s="2"/>
    </row>
    <row r="33729" spans="10:12">
      <c r="J33729" s="2"/>
      <c r="K33729" s="2"/>
      <c r="L33729" s="2"/>
    </row>
    <row r="33730" spans="10:12">
      <c r="J33730" s="2"/>
      <c r="K33730" s="2"/>
      <c r="L33730" s="2"/>
    </row>
    <row r="33731" spans="10:12">
      <c r="J33731" s="2"/>
      <c r="K33731" s="2"/>
      <c r="L33731" s="2"/>
    </row>
    <row r="33732" spans="10:12">
      <c r="J33732" s="2"/>
      <c r="K33732" s="2"/>
      <c r="L33732" s="2"/>
    </row>
    <row r="33733" spans="10:12">
      <c r="J33733" s="2"/>
      <c r="K33733" s="2"/>
      <c r="L33733" s="2"/>
    </row>
    <row r="33734" spans="10:12">
      <c r="J33734" s="2"/>
      <c r="K33734" s="2"/>
      <c r="L33734" s="2"/>
    </row>
    <row r="33735" spans="10:12">
      <c r="J33735" s="2"/>
      <c r="K33735" s="2"/>
      <c r="L33735" s="2"/>
    </row>
    <row r="33736" spans="10:12">
      <c r="J33736" s="2"/>
      <c r="K33736" s="2"/>
      <c r="L33736" s="2"/>
    </row>
    <row r="33737" spans="10:12">
      <c r="J33737" s="2"/>
      <c r="K33737" s="2"/>
      <c r="L33737" s="2"/>
    </row>
    <row r="33738" spans="10:12">
      <c r="J33738" s="2"/>
      <c r="K33738" s="2"/>
      <c r="L33738" s="2"/>
    </row>
    <row r="33739" spans="10:12">
      <c r="J33739" s="2"/>
      <c r="K33739" s="2"/>
      <c r="L33739" s="2"/>
    </row>
    <row r="33740" spans="10:12">
      <c r="J33740" s="2"/>
      <c r="K33740" s="2"/>
      <c r="L33740" s="2"/>
    </row>
    <row r="33741" spans="10:12">
      <c r="J33741" s="2"/>
      <c r="K33741" s="2"/>
      <c r="L33741" s="2"/>
    </row>
    <row r="33742" spans="10:12">
      <c r="J33742" s="2"/>
      <c r="K33742" s="2"/>
      <c r="L33742" s="2"/>
    </row>
    <row r="33743" spans="10:12">
      <c r="J33743" s="2"/>
      <c r="K33743" s="2"/>
      <c r="L33743" s="2"/>
    </row>
    <row r="33744" spans="10:12">
      <c r="J33744" s="2"/>
      <c r="K33744" s="2"/>
      <c r="L33744" s="2"/>
    </row>
    <row r="33745" spans="10:12">
      <c r="J33745" s="2"/>
      <c r="K33745" s="2"/>
      <c r="L33745" s="2"/>
    </row>
    <row r="33746" spans="10:12">
      <c r="J33746" s="2"/>
      <c r="K33746" s="2"/>
      <c r="L33746" s="2"/>
    </row>
    <row r="33747" spans="10:12">
      <c r="J33747" s="2"/>
      <c r="K33747" s="2"/>
      <c r="L33747" s="2"/>
    </row>
    <row r="33748" spans="10:12">
      <c r="J33748" s="2"/>
      <c r="K33748" s="2"/>
      <c r="L33748" s="2"/>
    </row>
    <row r="33749" spans="10:12">
      <c r="J33749" s="2"/>
      <c r="K33749" s="2"/>
      <c r="L33749" s="2"/>
    </row>
    <row r="33750" spans="10:12">
      <c r="J33750" s="2"/>
      <c r="K33750" s="2"/>
      <c r="L33750" s="2"/>
    </row>
    <row r="33751" spans="10:12">
      <c r="J33751" s="2"/>
      <c r="K33751" s="2"/>
      <c r="L33751" s="2"/>
    </row>
    <row r="33752" spans="10:12">
      <c r="J33752" s="2"/>
      <c r="K33752" s="2"/>
      <c r="L33752" s="2"/>
    </row>
    <row r="33753" spans="10:12">
      <c r="J33753" s="2"/>
      <c r="K33753" s="2"/>
      <c r="L33753" s="2"/>
    </row>
    <row r="33754" spans="10:12">
      <c r="J33754" s="2"/>
      <c r="K33754" s="2"/>
      <c r="L33754" s="2"/>
    </row>
    <row r="33755" spans="10:12">
      <c r="J33755" s="2"/>
      <c r="K33755" s="2"/>
      <c r="L33755" s="2"/>
    </row>
    <row r="33756" spans="10:12">
      <c r="J33756" s="2"/>
      <c r="K33756" s="2"/>
      <c r="L33756" s="2"/>
    </row>
    <row r="33757" spans="10:12">
      <c r="J33757" s="2"/>
      <c r="K33757" s="2"/>
      <c r="L33757" s="2"/>
    </row>
    <row r="33758" spans="10:12">
      <c r="J33758" s="2"/>
      <c r="K33758" s="2"/>
      <c r="L33758" s="2"/>
    </row>
    <row r="33759" spans="10:12">
      <c r="J33759" s="2"/>
      <c r="K33759" s="2"/>
      <c r="L33759" s="2"/>
    </row>
    <row r="33760" spans="10:12">
      <c r="J33760" s="2"/>
      <c r="K33760" s="2"/>
      <c r="L33760" s="2"/>
    </row>
    <row r="33761" spans="10:12">
      <c r="J33761" s="2"/>
      <c r="K33761" s="2"/>
      <c r="L33761" s="2"/>
    </row>
    <row r="33762" spans="10:12">
      <c r="J33762" s="2"/>
      <c r="K33762" s="2"/>
      <c r="L33762" s="2"/>
    </row>
    <row r="33763" spans="10:12">
      <c r="J33763" s="2"/>
      <c r="K33763" s="2"/>
      <c r="L33763" s="2"/>
    </row>
    <row r="33764" spans="10:12">
      <c r="J33764" s="2"/>
      <c r="K33764" s="2"/>
      <c r="L33764" s="2"/>
    </row>
    <row r="33765" spans="10:12">
      <c r="J33765" s="2"/>
      <c r="K33765" s="2"/>
      <c r="L33765" s="2"/>
    </row>
    <row r="33766" spans="10:12">
      <c r="J33766" s="2"/>
      <c r="K33766" s="2"/>
      <c r="L33766" s="2"/>
    </row>
    <row r="33767" spans="10:12">
      <c r="J33767" s="2"/>
      <c r="K33767" s="2"/>
      <c r="L33767" s="2"/>
    </row>
    <row r="33768" spans="10:12">
      <c r="J33768" s="2"/>
      <c r="K33768" s="2"/>
      <c r="L33768" s="2"/>
    </row>
    <row r="33769" spans="10:12">
      <c r="J33769" s="2"/>
      <c r="K33769" s="2"/>
      <c r="L33769" s="2"/>
    </row>
    <row r="33770" spans="10:12">
      <c r="J33770" s="2"/>
      <c r="K33770" s="2"/>
      <c r="L33770" s="2"/>
    </row>
    <row r="33771" spans="10:12">
      <c r="J33771" s="2"/>
      <c r="K33771" s="2"/>
      <c r="L33771" s="2"/>
    </row>
    <row r="33772" spans="10:12">
      <c r="J33772" s="2"/>
      <c r="K33772" s="2"/>
      <c r="L33772" s="2"/>
    </row>
    <row r="33773" spans="10:12">
      <c r="J33773" s="2"/>
      <c r="K33773" s="2"/>
      <c r="L33773" s="2"/>
    </row>
    <row r="33774" spans="10:12">
      <c r="J33774" s="2"/>
      <c r="K33774" s="2"/>
      <c r="L33774" s="2"/>
    </row>
    <row r="33775" spans="10:12">
      <c r="J33775" s="2"/>
      <c r="K33775" s="2"/>
      <c r="L33775" s="2"/>
    </row>
    <row r="33776" spans="10:12">
      <c r="J33776" s="2"/>
      <c r="K33776" s="2"/>
      <c r="L33776" s="2"/>
    </row>
    <row r="33777" spans="10:12">
      <c r="J33777" s="2"/>
      <c r="K33777" s="2"/>
      <c r="L33777" s="2"/>
    </row>
    <row r="33778" spans="10:12">
      <c r="J33778" s="2"/>
      <c r="K33778" s="2"/>
      <c r="L33778" s="2"/>
    </row>
    <row r="33779" spans="10:12">
      <c r="J33779" s="2"/>
      <c r="K33779" s="2"/>
      <c r="L33779" s="2"/>
    </row>
    <row r="33780" spans="10:12">
      <c r="J33780" s="2"/>
      <c r="K33780" s="2"/>
      <c r="L33780" s="2"/>
    </row>
    <row r="33781" spans="10:12">
      <c r="J33781" s="2"/>
      <c r="K33781" s="2"/>
      <c r="L33781" s="2"/>
    </row>
    <row r="33782" spans="10:12">
      <c r="J33782" s="2"/>
      <c r="K33782" s="2"/>
      <c r="L33782" s="2"/>
    </row>
    <row r="33783" spans="10:12">
      <c r="J33783" s="2"/>
      <c r="K33783" s="2"/>
      <c r="L33783" s="2"/>
    </row>
    <row r="33784" spans="10:12">
      <c r="J33784" s="2"/>
      <c r="K33784" s="2"/>
      <c r="L33784" s="2"/>
    </row>
    <row r="33785" spans="10:12">
      <c r="J33785" s="2"/>
      <c r="K33785" s="2"/>
      <c r="L33785" s="2"/>
    </row>
    <row r="33786" spans="10:12">
      <c r="J33786" s="2"/>
      <c r="K33786" s="2"/>
      <c r="L33786" s="2"/>
    </row>
    <row r="33787" spans="10:12">
      <c r="J33787" s="2"/>
      <c r="K33787" s="2"/>
      <c r="L33787" s="2"/>
    </row>
    <row r="33788" spans="10:12">
      <c r="J33788" s="2"/>
      <c r="K33788" s="2"/>
      <c r="L33788" s="2"/>
    </row>
    <row r="33789" spans="10:12">
      <c r="J33789" s="2"/>
      <c r="K33789" s="2"/>
      <c r="L33789" s="2"/>
    </row>
    <row r="33790" spans="10:12">
      <c r="J33790" s="2"/>
      <c r="K33790" s="2"/>
      <c r="L33790" s="2"/>
    </row>
    <row r="33791" spans="10:12">
      <c r="J33791" s="2"/>
      <c r="K33791" s="2"/>
      <c r="L33791" s="2"/>
    </row>
    <row r="33792" spans="10:12">
      <c r="J33792" s="2"/>
      <c r="K33792" s="2"/>
      <c r="L33792" s="2"/>
    </row>
    <row r="33793" spans="10:12">
      <c r="J33793" s="2"/>
      <c r="K33793" s="2"/>
      <c r="L33793" s="2"/>
    </row>
    <row r="33794" spans="10:12">
      <c r="J33794" s="2"/>
      <c r="K33794" s="2"/>
      <c r="L33794" s="2"/>
    </row>
    <row r="33795" spans="10:12">
      <c r="J33795" s="2"/>
      <c r="K33795" s="2"/>
      <c r="L33795" s="2"/>
    </row>
    <row r="33796" spans="10:12">
      <c r="J33796" s="2"/>
      <c r="K33796" s="2"/>
      <c r="L33796" s="2"/>
    </row>
    <row r="33797" spans="10:12">
      <c r="J33797" s="2"/>
      <c r="K33797" s="2"/>
      <c r="L33797" s="2"/>
    </row>
    <row r="33798" spans="10:12">
      <c r="J33798" s="2"/>
      <c r="K33798" s="2"/>
      <c r="L33798" s="2"/>
    </row>
    <row r="33799" spans="10:12">
      <c r="J33799" s="2"/>
      <c r="K33799" s="2"/>
      <c r="L33799" s="2"/>
    </row>
    <row r="33800" spans="10:12">
      <c r="J33800" s="2"/>
      <c r="K33800" s="2"/>
      <c r="L33800" s="2"/>
    </row>
    <row r="33801" spans="10:12">
      <c r="J33801" s="2"/>
      <c r="K33801" s="2"/>
      <c r="L33801" s="2"/>
    </row>
    <row r="33802" spans="10:12">
      <c r="J33802" s="2"/>
      <c r="K33802" s="2"/>
      <c r="L33802" s="2"/>
    </row>
    <row r="33803" spans="10:12">
      <c r="J33803" s="2"/>
      <c r="K33803" s="2"/>
      <c r="L33803" s="2"/>
    </row>
    <row r="33804" spans="10:12">
      <c r="J33804" s="2"/>
      <c r="K33804" s="2"/>
      <c r="L33804" s="2"/>
    </row>
    <row r="33805" spans="10:12">
      <c r="J33805" s="2"/>
      <c r="K33805" s="2"/>
      <c r="L33805" s="2"/>
    </row>
    <row r="33806" spans="10:12">
      <c r="J33806" s="2"/>
      <c r="K33806" s="2"/>
      <c r="L33806" s="2"/>
    </row>
    <row r="33807" spans="10:12">
      <c r="J33807" s="2"/>
      <c r="K33807" s="2"/>
      <c r="L33807" s="2"/>
    </row>
    <row r="33808" spans="10:12">
      <c r="J33808" s="2"/>
      <c r="K33808" s="2"/>
      <c r="L33808" s="2"/>
    </row>
    <row r="33809" spans="10:12">
      <c r="J33809" s="2"/>
      <c r="K33809" s="2"/>
      <c r="L33809" s="2"/>
    </row>
    <row r="33810" spans="10:12">
      <c r="J33810" s="2"/>
      <c r="K33810" s="2"/>
      <c r="L33810" s="2"/>
    </row>
    <row r="33811" spans="10:12">
      <c r="J33811" s="2"/>
      <c r="K33811" s="2"/>
      <c r="L33811" s="2"/>
    </row>
    <row r="33812" spans="10:12">
      <c r="J33812" s="2"/>
      <c r="K33812" s="2"/>
      <c r="L33812" s="2"/>
    </row>
    <row r="33813" spans="10:12">
      <c r="J33813" s="2"/>
      <c r="K33813" s="2"/>
      <c r="L33813" s="2"/>
    </row>
    <row r="33814" spans="10:12">
      <c r="J33814" s="2"/>
      <c r="K33814" s="2"/>
      <c r="L33814" s="2"/>
    </row>
    <row r="33815" spans="10:12">
      <c r="J33815" s="2"/>
      <c r="K33815" s="2"/>
      <c r="L33815" s="2"/>
    </row>
    <row r="33816" spans="10:12">
      <c r="J33816" s="2"/>
      <c r="K33816" s="2"/>
      <c r="L33816" s="2"/>
    </row>
    <row r="33817" spans="10:12">
      <c r="J33817" s="2"/>
      <c r="K33817" s="2"/>
      <c r="L33817" s="2"/>
    </row>
    <row r="33818" spans="10:12">
      <c r="J33818" s="2"/>
      <c r="K33818" s="2"/>
      <c r="L33818" s="2"/>
    </row>
    <row r="33819" spans="10:12">
      <c r="J33819" s="2"/>
      <c r="K33819" s="2"/>
      <c r="L33819" s="2"/>
    </row>
    <row r="33820" spans="10:12">
      <c r="J33820" s="2"/>
      <c r="K33820" s="2"/>
      <c r="L33820" s="2"/>
    </row>
    <row r="33821" spans="10:12">
      <c r="J33821" s="2"/>
      <c r="K33821" s="2"/>
      <c r="L33821" s="2"/>
    </row>
    <row r="33822" spans="10:12">
      <c r="J33822" s="2"/>
      <c r="K33822" s="2"/>
      <c r="L33822" s="2"/>
    </row>
    <row r="33823" spans="10:12">
      <c r="J33823" s="2"/>
      <c r="K33823" s="2"/>
      <c r="L33823" s="2"/>
    </row>
    <row r="33824" spans="10:12">
      <c r="J33824" s="2"/>
      <c r="K33824" s="2"/>
      <c r="L33824" s="2"/>
    </row>
    <row r="33825" spans="10:12">
      <c r="J33825" s="2"/>
      <c r="K33825" s="2"/>
      <c r="L33825" s="2"/>
    </row>
    <row r="33826" spans="10:12">
      <c r="J33826" s="2"/>
      <c r="K33826" s="2"/>
      <c r="L33826" s="2"/>
    </row>
    <row r="33827" spans="10:12">
      <c r="J33827" s="2"/>
      <c r="K33827" s="2"/>
      <c r="L33827" s="2"/>
    </row>
    <row r="33828" spans="10:12">
      <c r="J33828" s="2"/>
      <c r="K33828" s="2"/>
      <c r="L33828" s="2"/>
    </row>
    <row r="33829" spans="10:12">
      <c r="J33829" s="2"/>
      <c r="K33829" s="2"/>
      <c r="L33829" s="2"/>
    </row>
    <row r="33830" spans="10:12">
      <c r="J33830" s="2"/>
      <c r="K33830" s="2"/>
      <c r="L33830" s="2"/>
    </row>
    <row r="33831" spans="10:12">
      <c r="J33831" s="2"/>
      <c r="K33831" s="2"/>
      <c r="L33831" s="2"/>
    </row>
    <row r="33832" spans="10:12">
      <c r="J33832" s="2"/>
      <c r="K33832" s="2"/>
      <c r="L33832" s="2"/>
    </row>
    <row r="33833" spans="10:12">
      <c r="J33833" s="2"/>
      <c r="K33833" s="2"/>
      <c r="L33833" s="2"/>
    </row>
    <row r="33834" spans="10:12">
      <c r="J33834" s="2"/>
      <c r="K33834" s="2"/>
      <c r="L33834" s="2"/>
    </row>
    <row r="33835" spans="10:12">
      <c r="J33835" s="2"/>
      <c r="K33835" s="2"/>
      <c r="L33835" s="2"/>
    </row>
    <row r="33836" spans="10:12">
      <c r="J33836" s="2"/>
      <c r="K33836" s="2"/>
      <c r="L33836" s="2"/>
    </row>
    <row r="33837" spans="10:12">
      <c r="J33837" s="2"/>
      <c r="K33837" s="2"/>
      <c r="L33837" s="2"/>
    </row>
    <row r="33838" spans="10:12">
      <c r="J33838" s="2"/>
      <c r="K33838" s="2"/>
      <c r="L33838" s="2"/>
    </row>
    <row r="33839" spans="10:12">
      <c r="J33839" s="2"/>
      <c r="K33839" s="2"/>
      <c r="L33839" s="2"/>
    </row>
    <row r="33840" spans="10:12">
      <c r="J33840" s="2"/>
      <c r="K33840" s="2"/>
      <c r="L33840" s="2"/>
    </row>
    <row r="33841" spans="10:12">
      <c r="J33841" s="2"/>
      <c r="K33841" s="2"/>
      <c r="L33841" s="2"/>
    </row>
    <row r="33842" spans="10:12">
      <c r="J33842" s="2"/>
      <c r="K33842" s="2"/>
      <c r="L33842" s="2"/>
    </row>
    <row r="33843" spans="10:12">
      <c r="J33843" s="2"/>
      <c r="K33843" s="2"/>
      <c r="L33843" s="2"/>
    </row>
    <row r="33844" spans="10:12">
      <c r="J33844" s="2"/>
      <c r="K33844" s="2"/>
      <c r="L33844" s="2"/>
    </row>
    <row r="33845" spans="10:12">
      <c r="J33845" s="2"/>
      <c r="K33845" s="2"/>
      <c r="L33845" s="2"/>
    </row>
    <row r="33846" spans="10:12">
      <c r="J33846" s="2"/>
      <c r="K33846" s="2"/>
      <c r="L33846" s="2"/>
    </row>
    <row r="33847" spans="10:12">
      <c r="J33847" s="2"/>
      <c r="K33847" s="2"/>
      <c r="L33847" s="2"/>
    </row>
    <row r="33848" spans="10:12">
      <c r="J33848" s="2"/>
      <c r="K33848" s="2"/>
      <c r="L33848" s="2"/>
    </row>
    <row r="33849" spans="10:12">
      <c r="J33849" s="2"/>
      <c r="K33849" s="2"/>
      <c r="L33849" s="2"/>
    </row>
    <row r="33850" spans="10:12">
      <c r="J33850" s="2"/>
      <c r="K33850" s="2"/>
      <c r="L33850" s="2"/>
    </row>
    <row r="33851" spans="10:12">
      <c r="J33851" s="2"/>
      <c r="K33851" s="2"/>
      <c r="L33851" s="2"/>
    </row>
    <row r="33852" spans="10:12">
      <c r="J33852" s="2"/>
      <c r="K33852" s="2"/>
      <c r="L33852" s="2"/>
    </row>
    <row r="33853" spans="10:12">
      <c r="J33853" s="2"/>
      <c r="K33853" s="2"/>
      <c r="L33853" s="2"/>
    </row>
    <row r="33854" spans="10:12">
      <c r="J33854" s="2"/>
      <c r="K33854" s="2"/>
      <c r="L33854" s="2"/>
    </row>
    <row r="33855" spans="10:12">
      <c r="J33855" s="2"/>
      <c r="K33855" s="2"/>
      <c r="L33855" s="2"/>
    </row>
    <row r="33856" spans="10:12">
      <c r="J33856" s="2"/>
      <c r="K33856" s="2"/>
      <c r="L33856" s="2"/>
    </row>
    <row r="33857" spans="10:12">
      <c r="J33857" s="2"/>
      <c r="K33857" s="2"/>
      <c r="L33857" s="2"/>
    </row>
    <row r="33858" spans="10:12">
      <c r="J33858" s="2"/>
      <c r="K33858" s="2"/>
      <c r="L33858" s="2"/>
    </row>
    <row r="33859" spans="10:12">
      <c r="J33859" s="2"/>
      <c r="K33859" s="2"/>
      <c r="L33859" s="2"/>
    </row>
    <row r="33860" spans="10:12">
      <c r="J33860" s="2"/>
      <c r="K33860" s="2"/>
      <c r="L33860" s="2"/>
    </row>
    <row r="33861" spans="10:12">
      <c r="J33861" s="2"/>
      <c r="K33861" s="2"/>
      <c r="L33861" s="2"/>
    </row>
    <row r="33862" spans="10:12">
      <c r="J33862" s="2"/>
      <c r="K33862" s="2"/>
      <c r="L33862" s="2"/>
    </row>
    <row r="33863" spans="10:12">
      <c r="J33863" s="2"/>
      <c r="K33863" s="2"/>
      <c r="L33863" s="2"/>
    </row>
    <row r="33864" spans="10:12">
      <c r="J33864" s="2"/>
      <c r="K33864" s="2"/>
      <c r="L33864" s="2"/>
    </row>
    <row r="33865" spans="10:12">
      <c r="J33865" s="2"/>
      <c r="K33865" s="2"/>
      <c r="L33865" s="2"/>
    </row>
    <row r="33866" spans="10:12">
      <c r="J33866" s="2"/>
      <c r="K33866" s="2"/>
      <c r="L33866" s="2"/>
    </row>
    <row r="33867" spans="10:12">
      <c r="J33867" s="2"/>
      <c r="K33867" s="2"/>
      <c r="L33867" s="2"/>
    </row>
    <row r="33868" spans="10:12">
      <c r="J33868" s="2"/>
      <c r="K33868" s="2"/>
      <c r="L33868" s="2"/>
    </row>
    <row r="33869" spans="10:12">
      <c r="J33869" s="2"/>
      <c r="K33869" s="2"/>
      <c r="L33869" s="2"/>
    </row>
    <row r="33870" spans="10:12">
      <c r="J33870" s="2"/>
      <c r="K33870" s="2"/>
      <c r="L33870" s="2"/>
    </row>
    <row r="33871" spans="10:12">
      <c r="J33871" s="2"/>
      <c r="K33871" s="2"/>
      <c r="L33871" s="2"/>
    </row>
    <row r="33872" spans="10:12">
      <c r="J33872" s="2"/>
      <c r="K33872" s="2"/>
      <c r="L33872" s="2"/>
    </row>
    <row r="33873" spans="10:12">
      <c r="J33873" s="2"/>
      <c r="K33873" s="2"/>
      <c r="L33873" s="2"/>
    </row>
    <row r="33874" spans="10:12">
      <c r="J33874" s="2"/>
      <c r="K33874" s="2"/>
      <c r="L33874" s="2"/>
    </row>
    <row r="33875" spans="10:12">
      <c r="J33875" s="2"/>
      <c r="K33875" s="2"/>
      <c r="L33875" s="2"/>
    </row>
    <row r="33876" spans="10:12">
      <c r="J33876" s="2"/>
      <c r="K33876" s="2"/>
      <c r="L33876" s="2"/>
    </row>
    <row r="33877" spans="10:12">
      <c r="J33877" s="2"/>
      <c r="K33877" s="2"/>
      <c r="L33877" s="2"/>
    </row>
    <row r="33878" spans="10:12">
      <c r="J33878" s="2"/>
      <c r="K33878" s="2"/>
      <c r="L33878" s="2"/>
    </row>
    <row r="33879" spans="10:12">
      <c r="J33879" s="2"/>
      <c r="K33879" s="2"/>
      <c r="L33879" s="2"/>
    </row>
    <row r="33880" spans="10:12">
      <c r="J33880" s="2"/>
      <c r="K33880" s="2"/>
      <c r="L33880" s="2"/>
    </row>
    <row r="33881" spans="10:12">
      <c r="J33881" s="2"/>
      <c r="K33881" s="2"/>
      <c r="L33881" s="2"/>
    </row>
    <row r="33882" spans="10:12">
      <c r="J33882" s="2"/>
      <c r="K33882" s="2"/>
      <c r="L33882" s="2"/>
    </row>
    <row r="33883" spans="10:12">
      <c r="J33883" s="2"/>
      <c r="K33883" s="2"/>
      <c r="L33883" s="2"/>
    </row>
    <row r="33884" spans="10:12">
      <c r="J33884" s="2"/>
      <c r="K33884" s="2"/>
      <c r="L33884" s="2"/>
    </row>
    <row r="33885" spans="10:12">
      <c r="J33885" s="2"/>
      <c r="K33885" s="2"/>
      <c r="L33885" s="2"/>
    </row>
    <row r="33886" spans="10:12">
      <c r="J33886" s="2"/>
      <c r="K33886" s="2"/>
      <c r="L33886" s="2"/>
    </row>
    <row r="33887" spans="10:12">
      <c r="J33887" s="2"/>
      <c r="K33887" s="2"/>
      <c r="L33887" s="2"/>
    </row>
    <row r="33888" spans="10:12">
      <c r="J33888" s="2"/>
      <c r="K33888" s="2"/>
      <c r="L33888" s="2"/>
    </row>
    <row r="33889" spans="10:12">
      <c r="J33889" s="2"/>
      <c r="K33889" s="2"/>
      <c r="L33889" s="2"/>
    </row>
    <row r="33890" spans="10:12">
      <c r="J33890" s="2"/>
      <c r="K33890" s="2"/>
      <c r="L33890" s="2"/>
    </row>
    <row r="33891" spans="10:12">
      <c r="J33891" s="2"/>
      <c r="K33891" s="2"/>
      <c r="L33891" s="2"/>
    </row>
    <row r="33892" spans="10:12">
      <c r="J33892" s="2"/>
      <c r="K33892" s="2"/>
      <c r="L33892" s="2"/>
    </row>
    <row r="33893" spans="10:12">
      <c r="J33893" s="2"/>
      <c r="K33893" s="2"/>
      <c r="L33893" s="2"/>
    </row>
    <row r="33894" spans="10:12">
      <c r="J33894" s="2"/>
      <c r="K33894" s="2"/>
      <c r="L33894" s="2"/>
    </row>
    <row r="33895" spans="10:12">
      <c r="J33895" s="2"/>
      <c r="K33895" s="2"/>
      <c r="L33895" s="2"/>
    </row>
    <row r="33896" spans="10:12">
      <c r="J33896" s="2"/>
      <c r="K33896" s="2"/>
      <c r="L33896" s="2"/>
    </row>
    <row r="33897" spans="10:12">
      <c r="J33897" s="2"/>
      <c r="K33897" s="2"/>
      <c r="L33897" s="2"/>
    </row>
    <row r="33898" spans="10:12">
      <c r="J33898" s="2"/>
      <c r="K33898" s="2"/>
      <c r="L33898" s="2"/>
    </row>
    <row r="33899" spans="10:12">
      <c r="J33899" s="2"/>
      <c r="K33899" s="2"/>
      <c r="L33899" s="2"/>
    </row>
    <row r="33900" spans="10:12">
      <c r="J33900" s="2"/>
      <c r="K33900" s="2"/>
      <c r="L33900" s="2"/>
    </row>
    <row r="33901" spans="10:12">
      <c r="J33901" s="2"/>
      <c r="K33901" s="2"/>
      <c r="L33901" s="2"/>
    </row>
    <row r="33902" spans="10:12">
      <c r="J33902" s="2"/>
      <c r="K33902" s="2"/>
      <c r="L33902" s="2"/>
    </row>
    <row r="33903" spans="10:12">
      <c r="J33903" s="2"/>
      <c r="K33903" s="2"/>
      <c r="L33903" s="2"/>
    </row>
    <row r="33904" spans="10:12">
      <c r="J33904" s="2"/>
      <c r="K33904" s="2"/>
      <c r="L33904" s="2"/>
    </row>
    <row r="33905" spans="10:12">
      <c r="J33905" s="2"/>
      <c r="K33905" s="2"/>
      <c r="L33905" s="2"/>
    </row>
    <row r="33906" spans="10:12">
      <c r="J33906" s="2"/>
      <c r="K33906" s="2"/>
      <c r="L33906" s="2"/>
    </row>
    <row r="33907" spans="10:12">
      <c r="J33907" s="2"/>
      <c r="K33907" s="2"/>
      <c r="L33907" s="2"/>
    </row>
    <row r="33908" spans="10:12">
      <c r="J33908" s="2"/>
      <c r="K33908" s="2"/>
      <c r="L33908" s="2"/>
    </row>
    <row r="33909" spans="10:12">
      <c r="J33909" s="2"/>
      <c r="K33909" s="2"/>
      <c r="L33909" s="2"/>
    </row>
    <row r="33910" spans="10:12">
      <c r="J33910" s="2"/>
      <c r="K33910" s="2"/>
      <c r="L33910" s="2"/>
    </row>
    <row r="33911" spans="10:12">
      <c r="J33911" s="2"/>
      <c r="K33911" s="2"/>
      <c r="L33911" s="2"/>
    </row>
    <row r="33912" spans="10:12">
      <c r="J33912" s="2"/>
      <c r="K33912" s="2"/>
      <c r="L33912" s="2"/>
    </row>
    <row r="33913" spans="10:12">
      <c r="J33913" s="2"/>
      <c r="K33913" s="2"/>
      <c r="L33913" s="2"/>
    </row>
    <row r="33914" spans="10:12">
      <c r="J33914" s="2"/>
      <c r="K33914" s="2"/>
      <c r="L33914" s="2"/>
    </row>
    <row r="33915" spans="10:12">
      <c r="J33915" s="2"/>
      <c r="K33915" s="2"/>
      <c r="L33915" s="2"/>
    </row>
    <row r="33916" spans="10:12">
      <c r="J33916" s="2"/>
      <c r="K33916" s="2"/>
      <c r="L33916" s="2"/>
    </row>
    <row r="33917" spans="10:12">
      <c r="J33917" s="2"/>
      <c r="K33917" s="2"/>
      <c r="L33917" s="2"/>
    </row>
    <row r="33918" spans="10:12">
      <c r="J33918" s="2"/>
      <c r="K33918" s="2"/>
      <c r="L33918" s="2"/>
    </row>
    <row r="33919" spans="10:12">
      <c r="J33919" s="2"/>
      <c r="K33919" s="2"/>
      <c r="L33919" s="2"/>
    </row>
    <row r="33920" spans="10:12">
      <c r="J33920" s="2"/>
      <c r="K33920" s="2"/>
      <c r="L33920" s="2"/>
    </row>
    <row r="33921" spans="10:12">
      <c r="J33921" s="2"/>
      <c r="K33921" s="2"/>
      <c r="L33921" s="2"/>
    </row>
    <row r="33922" spans="10:12">
      <c r="J33922" s="2"/>
      <c r="K33922" s="2"/>
      <c r="L33922" s="2"/>
    </row>
    <row r="33923" spans="10:12">
      <c r="J33923" s="2"/>
      <c r="K33923" s="2"/>
      <c r="L33923" s="2"/>
    </row>
    <row r="33924" spans="10:12">
      <c r="J33924" s="2"/>
      <c r="K33924" s="2"/>
      <c r="L33924" s="2"/>
    </row>
    <row r="33925" spans="10:12">
      <c r="J33925" s="2"/>
      <c r="K33925" s="2"/>
      <c r="L33925" s="2"/>
    </row>
    <row r="33926" spans="10:12">
      <c r="J33926" s="2"/>
      <c r="K33926" s="2"/>
      <c r="L33926" s="2"/>
    </row>
    <row r="33927" spans="10:12">
      <c r="J33927" s="2"/>
      <c r="K33927" s="2"/>
      <c r="L33927" s="2"/>
    </row>
    <row r="33928" spans="10:12">
      <c r="J33928" s="2"/>
      <c r="K33928" s="2"/>
      <c r="L33928" s="2"/>
    </row>
    <row r="33929" spans="10:12">
      <c r="J33929" s="2"/>
      <c r="K33929" s="2"/>
      <c r="L33929" s="2"/>
    </row>
    <row r="33930" spans="10:12">
      <c r="J33930" s="2"/>
      <c r="K33930" s="2"/>
      <c r="L33930" s="2"/>
    </row>
    <row r="33931" spans="10:12">
      <c r="J33931" s="2"/>
      <c r="K33931" s="2"/>
      <c r="L33931" s="2"/>
    </row>
    <row r="33932" spans="10:12">
      <c r="J33932" s="2"/>
      <c r="K33932" s="2"/>
      <c r="L33932" s="2"/>
    </row>
    <row r="33933" spans="10:12">
      <c r="J33933" s="2"/>
      <c r="K33933" s="2"/>
      <c r="L33933" s="2"/>
    </row>
    <row r="33934" spans="10:12">
      <c r="J33934" s="2"/>
      <c r="K33934" s="2"/>
      <c r="L33934" s="2"/>
    </row>
    <row r="33935" spans="10:12">
      <c r="J33935" s="2"/>
      <c r="K33935" s="2"/>
      <c r="L33935" s="2"/>
    </row>
    <row r="33936" spans="10:12">
      <c r="J33936" s="2"/>
      <c r="K33936" s="2"/>
      <c r="L33936" s="2"/>
    </row>
    <row r="33937" spans="10:12">
      <c r="J33937" s="2"/>
      <c r="K33937" s="2"/>
      <c r="L33937" s="2"/>
    </row>
    <row r="33938" spans="10:12">
      <c r="J33938" s="2"/>
      <c r="K33938" s="2"/>
      <c r="L33938" s="2"/>
    </row>
    <row r="33939" spans="10:12">
      <c r="J33939" s="2"/>
      <c r="K33939" s="2"/>
      <c r="L33939" s="2"/>
    </row>
    <row r="33940" spans="10:12">
      <c r="J33940" s="2"/>
      <c r="K33940" s="2"/>
      <c r="L33940" s="2"/>
    </row>
    <row r="33941" spans="10:12">
      <c r="J33941" s="2"/>
      <c r="K33941" s="2"/>
      <c r="L33941" s="2"/>
    </row>
    <row r="33942" spans="10:12">
      <c r="J33942" s="2"/>
      <c r="K33942" s="2"/>
      <c r="L33942" s="2"/>
    </row>
    <row r="33943" spans="10:12">
      <c r="J33943" s="2"/>
      <c r="K33943" s="2"/>
      <c r="L33943" s="2"/>
    </row>
    <row r="33944" spans="10:12">
      <c r="J33944" s="2"/>
      <c r="K33944" s="2"/>
      <c r="L33944" s="2"/>
    </row>
    <row r="33945" spans="10:12">
      <c r="J33945" s="2"/>
      <c r="K33945" s="2"/>
      <c r="L33945" s="2"/>
    </row>
    <row r="33946" spans="10:12">
      <c r="J33946" s="2"/>
      <c r="K33946" s="2"/>
      <c r="L33946" s="2"/>
    </row>
    <row r="33947" spans="10:12">
      <c r="J33947" s="2"/>
      <c r="K33947" s="2"/>
      <c r="L33947" s="2"/>
    </row>
    <row r="33948" spans="10:12">
      <c r="J33948" s="2"/>
      <c r="K33948" s="2"/>
      <c r="L33948" s="2"/>
    </row>
    <row r="33949" spans="10:12">
      <c r="J33949" s="2"/>
      <c r="K33949" s="2"/>
      <c r="L33949" s="2"/>
    </row>
    <row r="33950" spans="10:12">
      <c r="J33950" s="2"/>
      <c r="K33950" s="2"/>
      <c r="L33950" s="2"/>
    </row>
    <row r="33951" spans="10:12">
      <c r="J33951" s="2"/>
      <c r="K33951" s="2"/>
      <c r="L33951" s="2"/>
    </row>
    <row r="33952" spans="10:12">
      <c r="J33952" s="2"/>
      <c r="K33952" s="2"/>
      <c r="L33952" s="2"/>
    </row>
    <row r="33953" spans="10:12">
      <c r="J33953" s="2"/>
      <c r="K33953" s="2"/>
      <c r="L33953" s="2"/>
    </row>
    <row r="33954" spans="10:12">
      <c r="J33954" s="2"/>
      <c r="K33954" s="2"/>
      <c r="L33954" s="2"/>
    </row>
    <row r="33955" spans="10:12">
      <c r="J33955" s="2"/>
      <c r="K33955" s="2"/>
      <c r="L33955" s="2"/>
    </row>
    <row r="33956" spans="10:12">
      <c r="J33956" s="2"/>
      <c r="K33956" s="2"/>
      <c r="L33956" s="2"/>
    </row>
    <row r="33957" spans="10:12">
      <c r="J33957" s="2"/>
      <c r="K33957" s="2"/>
      <c r="L33957" s="2"/>
    </row>
    <row r="33958" spans="10:12">
      <c r="J33958" s="2"/>
      <c r="K33958" s="2"/>
      <c r="L33958" s="2"/>
    </row>
    <row r="33959" spans="10:12">
      <c r="J33959" s="2"/>
      <c r="K33959" s="2"/>
      <c r="L33959" s="2"/>
    </row>
    <row r="33960" spans="10:12">
      <c r="J33960" s="2"/>
      <c r="K33960" s="2"/>
      <c r="L33960" s="2"/>
    </row>
    <row r="33961" spans="10:12">
      <c r="J33961" s="2"/>
      <c r="K33961" s="2"/>
      <c r="L33961" s="2"/>
    </row>
    <row r="33962" spans="10:12">
      <c r="J33962" s="2"/>
      <c r="K33962" s="2"/>
      <c r="L33962" s="2"/>
    </row>
    <row r="33963" spans="10:12">
      <c r="J33963" s="2"/>
      <c r="K33963" s="2"/>
      <c r="L33963" s="2"/>
    </row>
    <row r="33964" spans="10:12">
      <c r="J33964" s="2"/>
      <c r="K33964" s="2"/>
      <c r="L33964" s="2"/>
    </row>
    <row r="33965" spans="10:12">
      <c r="J33965" s="2"/>
      <c r="K33965" s="2"/>
      <c r="L33965" s="2"/>
    </row>
    <row r="33966" spans="10:12">
      <c r="J33966" s="2"/>
      <c r="K33966" s="2"/>
      <c r="L33966" s="2"/>
    </row>
    <row r="33967" spans="10:12">
      <c r="J33967" s="2"/>
      <c r="K33967" s="2"/>
      <c r="L33967" s="2"/>
    </row>
    <row r="33968" spans="10:12">
      <c r="J33968" s="2"/>
      <c r="K33968" s="2"/>
      <c r="L33968" s="2"/>
    </row>
    <row r="33969" spans="10:12">
      <c r="J33969" s="2"/>
      <c r="K33969" s="2"/>
      <c r="L33969" s="2"/>
    </row>
    <row r="33970" spans="10:12">
      <c r="J33970" s="2"/>
      <c r="K33970" s="2"/>
      <c r="L33970" s="2"/>
    </row>
    <row r="33971" spans="10:12">
      <c r="J33971" s="2"/>
      <c r="K33971" s="2"/>
      <c r="L33971" s="2"/>
    </row>
    <row r="33972" spans="10:12">
      <c r="J33972" s="2"/>
      <c r="K33972" s="2"/>
      <c r="L33972" s="2"/>
    </row>
    <row r="33973" spans="10:12">
      <c r="J33973" s="2"/>
      <c r="K33973" s="2"/>
      <c r="L33973" s="2"/>
    </row>
    <row r="33974" spans="10:12">
      <c r="J33974" s="2"/>
      <c r="K33974" s="2"/>
      <c r="L33974" s="2"/>
    </row>
    <row r="33975" spans="10:12">
      <c r="J33975" s="2"/>
      <c r="K33975" s="2"/>
      <c r="L33975" s="2"/>
    </row>
    <row r="33976" spans="10:12">
      <c r="J33976" s="2"/>
      <c r="K33976" s="2"/>
      <c r="L33976" s="2"/>
    </row>
    <row r="33977" spans="10:12">
      <c r="J33977" s="2"/>
      <c r="K33977" s="2"/>
      <c r="L33977" s="2"/>
    </row>
    <row r="33978" spans="10:12">
      <c r="J33978" s="2"/>
      <c r="K33978" s="2"/>
      <c r="L33978" s="2"/>
    </row>
    <row r="33979" spans="10:12">
      <c r="J33979" s="2"/>
      <c r="K33979" s="2"/>
      <c r="L33979" s="2"/>
    </row>
    <row r="33980" spans="10:12">
      <c r="J33980" s="2"/>
      <c r="K33980" s="2"/>
      <c r="L33980" s="2"/>
    </row>
    <row r="33981" spans="10:12">
      <c r="J33981" s="2"/>
      <c r="K33981" s="2"/>
      <c r="L33981" s="2"/>
    </row>
    <row r="33982" spans="10:12">
      <c r="J33982" s="2"/>
      <c r="K33982" s="2"/>
      <c r="L33982" s="2"/>
    </row>
    <row r="33983" spans="10:12">
      <c r="J33983" s="2"/>
      <c r="K33983" s="2"/>
      <c r="L33983" s="2"/>
    </row>
    <row r="33984" spans="10:12">
      <c r="J33984" s="2"/>
      <c r="K33984" s="2"/>
      <c r="L33984" s="2"/>
    </row>
    <row r="33985" spans="10:12">
      <c r="J33985" s="2"/>
      <c r="K33985" s="2"/>
      <c r="L33985" s="2"/>
    </row>
    <row r="33986" spans="10:12">
      <c r="J33986" s="2"/>
      <c r="K33986" s="2"/>
      <c r="L33986" s="2"/>
    </row>
    <row r="33987" spans="10:12">
      <c r="J33987" s="2"/>
      <c r="K33987" s="2"/>
      <c r="L33987" s="2"/>
    </row>
    <row r="33988" spans="10:12">
      <c r="J33988" s="2"/>
      <c r="K33988" s="2"/>
      <c r="L33988" s="2"/>
    </row>
    <row r="33989" spans="10:12">
      <c r="J33989" s="2"/>
      <c r="K33989" s="2"/>
      <c r="L33989" s="2"/>
    </row>
    <row r="33990" spans="10:12">
      <c r="J33990" s="2"/>
      <c r="K33990" s="2"/>
      <c r="L33990" s="2"/>
    </row>
    <row r="33991" spans="10:12">
      <c r="J33991" s="2"/>
      <c r="K33991" s="2"/>
      <c r="L33991" s="2"/>
    </row>
    <row r="33992" spans="10:12">
      <c r="J33992" s="2"/>
      <c r="K33992" s="2"/>
      <c r="L33992" s="2"/>
    </row>
    <row r="33993" spans="10:12">
      <c r="J33993" s="2"/>
      <c r="K33993" s="2"/>
      <c r="L33993" s="2"/>
    </row>
    <row r="33994" spans="10:12">
      <c r="J33994" s="2"/>
      <c r="K33994" s="2"/>
      <c r="L33994" s="2"/>
    </row>
    <row r="33995" spans="10:12">
      <c r="J33995" s="2"/>
      <c r="K33995" s="2"/>
      <c r="L33995" s="2"/>
    </row>
    <row r="33996" spans="10:12">
      <c r="J33996" s="2"/>
      <c r="K33996" s="2"/>
      <c r="L33996" s="2"/>
    </row>
    <row r="33997" spans="10:12">
      <c r="J33997" s="2"/>
      <c r="K33997" s="2"/>
      <c r="L33997" s="2"/>
    </row>
    <row r="33998" spans="10:12">
      <c r="J33998" s="2"/>
      <c r="K33998" s="2"/>
      <c r="L33998" s="2"/>
    </row>
    <row r="33999" spans="10:12">
      <c r="J33999" s="2"/>
      <c r="K33999" s="2"/>
      <c r="L33999" s="2"/>
    </row>
    <row r="34000" spans="10:12">
      <c r="J34000" s="2"/>
      <c r="K34000" s="2"/>
      <c r="L34000" s="2"/>
    </row>
    <row r="34001" spans="10:12">
      <c r="J34001" s="2"/>
      <c r="K34001" s="2"/>
      <c r="L34001" s="2"/>
    </row>
    <row r="34002" spans="10:12">
      <c r="J34002" s="2"/>
      <c r="K34002" s="2"/>
      <c r="L34002" s="2"/>
    </row>
    <row r="34003" spans="10:12">
      <c r="J34003" s="2"/>
      <c r="K34003" s="2"/>
      <c r="L34003" s="2"/>
    </row>
    <row r="34004" spans="10:12">
      <c r="J34004" s="2"/>
      <c r="K34004" s="2"/>
      <c r="L34004" s="2"/>
    </row>
    <row r="34005" spans="10:12">
      <c r="J34005" s="2"/>
      <c r="K34005" s="2"/>
      <c r="L34005" s="2"/>
    </row>
    <row r="34006" spans="10:12">
      <c r="J34006" s="2"/>
      <c r="K34006" s="2"/>
      <c r="L34006" s="2"/>
    </row>
    <row r="34007" spans="10:12">
      <c r="J34007" s="2"/>
      <c r="K34007" s="2"/>
      <c r="L34007" s="2"/>
    </row>
    <row r="34008" spans="10:12">
      <c r="J34008" s="2"/>
      <c r="K34008" s="2"/>
      <c r="L34008" s="2"/>
    </row>
    <row r="34009" spans="10:12">
      <c r="J34009" s="2"/>
      <c r="K34009" s="2"/>
      <c r="L34009" s="2"/>
    </row>
    <row r="34010" spans="10:12">
      <c r="J34010" s="2"/>
      <c r="K34010" s="2"/>
      <c r="L34010" s="2"/>
    </row>
    <row r="34011" spans="10:12">
      <c r="J34011" s="2"/>
      <c r="K34011" s="2"/>
      <c r="L34011" s="2"/>
    </row>
    <row r="34012" spans="10:12">
      <c r="J34012" s="2"/>
      <c r="K34012" s="2"/>
      <c r="L34012" s="2"/>
    </row>
    <row r="34013" spans="10:12">
      <c r="J34013" s="2"/>
      <c r="K34013" s="2"/>
      <c r="L34013" s="2"/>
    </row>
    <row r="34014" spans="10:12">
      <c r="J34014" s="2"/>
      <c r="K34014" s="2"/>
      <c r="L34014" s="2"/>
    </row>
    <row r="34015" spans="10:12">
      <c r="J34015" s="2"/>
      <c r="K34015" s="2"/>
      <c r="L34015" s="2"/>
    </row>
    <row r="34016" spans="10:12">
      <c r="J34016" s="2"/>
      <c r="K34016" s="2"/>
      <c r="L34016" s="2"/>
    </row>
    <row r="34017" spans="10:12">
      <c r="J34017" s="2"/>
      <c r="K34017" s="2"/>
      <c r="L34017" s="2"/>
    </row>
    <row r="34018" spans="10:12">
      <c r="J34018" s="2"/>
      <c r="K34018" s="2"/>
      <c r="L34018" s="2"/>
    </row>
    <row r="34019" spans="10:12">
      <c r="J34019" s="2"/>
      <c r="K34019" s="2"/>
      <c r="L34019" s="2"/>
    </row>
    <row r="34020" spans="10:12">
      <c r="J34020" s="2"/>
      <c r="K34020" s="2"/>
      <c r="L34020" s="2"/>
    </row>
    <row r="34021" spans="10:12">
      <c r="J34021" s="2"/>
      <c r="K34021" s="2"/>
      <c r="L34021" s="2"/>
    </row>
    <row r="34022" spans="10:12">
      <c r="J34022" s="2"/>
      <c r="K34022" s="2"/>
      <c r="L34022" s="2"/>
    </row>
    <row r="34023" spans="10:12">
      <c r="J34023" s="2"/>
      <c r="K34023" s="2"/>
      <c r="L34023" s="2"/>
    </row>
    <row r="34024" spans="10:12">
      <c r="J34024" s="2"/>
      <c r="K34024" s="2"/>
      <c r="L34024" s="2"/>
    </row>
    <row r="34025" spans="10:12">
      <c r="J34025" s="2"/>
      <c r="K34025" s="2"/>
      <c r="L34025" s="2"/>
    </row>
    <row r="34026" spans="10:12">
      <c r="J34026" s="2"/>
      <c r="K34026" s="2"/>
      <c r="L34026" s="2"/>
    </row>
    <row r="34027" spans="10:12">
      <c r="J34027" s="2"/>
      <c r="K34027" s="2"/>
      <c r="L34027" s="2"/>
    </row>
    <row r="34028" spans="10:12">
      <c r="J34028" s="2"/>
      <c r="K34028" s="2"/>
      <c r="L34028" s="2"/>
    </row>
    <row r="34029" spans="10:12">
      <c r="J34029" s="2"/>
      <c r="K34029" s="2"/>
      <c r="L34029" s="2"/>
    </row>
    <row r="34030" spans="10:12">
      <c r="J34030" s="2"/>
      <c r="K34030" s="2"/>
      <c r="L34030" s="2"/>
    </row>
    <row r="34031" spans="10:12">
      <c r="J34031" s="2"/>
      <c r="K34031" s="2"/>
      <c r="L34031" s="2"/>
    </row>
    <row r="34032" spans="10:12">
      <c r="J34032" s="2"/>
      <c r="K34032" s="2"/>
      <c r="L34032" s="2"/>
    </row>
    <row r="34033" spans="10:12">
      <c r="J34033" s="2"/>
      <c r="K34033" s="2"/>
      <c r="L34033" s="2"/>
    </row>
    <row r="34034" spans="10:12">
      <c r="J34034" s="2"/>
      <c r="K34034" s="2"/>
      <c r="L34034" s="2"/>
    </row>
    <row r="34035" spans="10:12">
      <c r="J34035" s="2"/>
      <c r="K34035" s="2"/>
      <c r="L34035" s="2"/>
    </row>
    <row r="34036" spans="10:12">
      <c r="J34036" s="2"/>
      <c r="K34036" s="2"/>
      <c r="L34036" s="2"/>
    </row>
    <row r="34037" spans="10:12">
      <c r="J34037" s="2"/>
      <c r="K34037" s="2"/>
      <c r="L34037" s="2"/>
    </row>
    <row r="34038" spans="10:12">
      <c r="J34038" s="2"/>
      <c r="K34038" s="2"/>
      <c r="L34038" s="2"/>
    </row>
    <row r="34039" spans="10:12">
      <c r="J34039" s="2"/>
      <c r="K34039" s="2"/>
      <c r="L34039" s="2"/>
    </row>
    <row r="34040" spans="10:12">
      <c r="J34040" s="2"/>
      <c r="K34040" s="2"/>
      <c r="L34040" s="2"/>
    </row>
    <row r="34041" spans="10:12">
      <c r="J34041" s="2"/>
      <c r="K34041" s="2"/>
      <c r="L34041" s="2"/>
    </row>
    <row r="34042" spans="10:12">
      <c r="J34042" s="2"/>
      <c r="K34042" s="2"/>
      <c r="L34042" s="2"/>
    </row>
    <row r="34043" spans="10:12">
      <c r="J34043" s="2"/>
      <c r="K34043" s="2"/>
      <c r="L34043" s="2"/>
    </row>
    <row r="34044" spans="10:12">
      <c r="J34044" s="2"/>
      <c r="K34044" s="2"/>
      <c r="L34044" s="2"/>
    </row>
    <row r="34045" spans="10:12">
      <c r="J34045" s="2"/>
      <c r="K34045" s="2"/>
      <c r="L34045" s="2"/>
    </row>
    <row r="34046" spans="10:12">
      <c r="J34046" s="2"/>
      <c r="K34046" s="2"/>
      <c r="L34046" s="2"/>
    </row>
    <row r="34047" spans="10:12">
      <c r="J34047" s="2"/>
      <c r="K34047" s="2"/>
      <c r="L34047" s="2"/>
    </row>
    <row r="34048" spans="10:12">
      <c r="J34048" s="2"/>
      <c r="K34048" s="2"/>
      <c r="L34048" s="2"/>
    </row>
    <row r="34049" spans="10:12">
      <c r="J34049" s="2"/>
      <c r="K34049" s="2"/>
      <c r="L34049" s="2"/>
    </row>
    <row r="34050" spans="10:12">
      <c r="J34050" s="2"/>
      <c r="K34050" s="2"/>
      <c r="L34050" s="2"/>
    </row>
    <row r="34051" spans="10:12">
      <c r="J34051" s="2"/>
      <c r="K34051" s="2"/>
      <c r="L34051" s="2"/>
    </row>
    <row r="34052" spans="10:12">
      <c r="J34052" s="2"/>
      <c r="K34052" s="2"/>
      <c r="L34052" s="2"/>
    </row>
    <row r="34053" spans="10:12">
      <c r="J34053" s="2"/>
      <c r="K34053" s="2"/>
      <c r="L34053" s="2"/>
    </row>
    <row r="34054" spans="10:12">
      <c r="J34054" s="2"/>
      <c r="K34054" s="2"/>
      <c r="L34054" s="2"/>
    </row>
    <row r="34055" spans="10:12">
      <c r="J34055" s="2"/>
      <c r="K34055" s="2"/>
      <c r="L34055" s="2"/>
    </row>
    <row r="34056" spans="10:12">
      <c r="J34056" s="2"/>
      <c r="K34056" s="2"/>
      <c r="L34056" s="2"/>
    </row>
    <row r="34057" spans="10:12">
      <c r="J34057" s="2"/>
      <c r="K34057" s="2"/>
      <c r="L34057" s="2"/>
    </row>
    <row r="34058" spans="10:12">
      <c r="J34058" s="2"/>
      <c r="K34058" s="2"/>
      <c r="L34058" s="2"/>
    </row>
    <row r="34059" spans="10:12">
      <c r="J34059" s="2"/>
      <c r="K34059" s="2"/>
      <c r="L34059" s="2"/>
    </row>
    <row r="34060" spans="10:12">
      <c r="J34060" s="2"/>
      <c r="K34060" s="2"/>
      <c r="L34060" s="2"/>
    </row>
    <row r="34061" spans="10:12">
      <c r="J34061" s="2"/>
      <c r="K34061" s="2"/>
      <c r="L34061" s="2"/>
    </row>
    <row r="34062" spans="10:12">
      <c r="J34062" s="2"/>
      <c r="K34062" s="2"/>
      <c r="L34062" s="2"/>
    </row>
    <row r="34063" spans="10:12">
      <c r="J34063" s="2"/>
      <c r="K34063" s="2"/>
      <c r="L34063" s="2"/>
    </row>
    <row r="34064" spans="10:12">
      <c r="J34064" s="2"/>
      <c r="K34064" s="2"/>
      <c r="L34064" s="2"/>
    </row>
    <row r="34065" spans="10:12">
      <c r="J34065" s="2"/>
      <c r="K34065" s="2"/>
      <c r="L34065" s="2"/>
    </row>
    <row r="34066" spans="10:12">
      <c r="J34066" s="2"/>
      <c r="K34066" s="2"/>
      <c r="L34066" s="2"/>
    </row>
    <row r="34067" spans="10:12">
      <c r="J34067" s="2"/>
      <c r="K34067" s="2"/>
      <c r="L34067" s="2"/>
    </row>
    <row r="34068" spans="10:12">
      <c r="J34068" s="2"/>
      <c r="K34068" s="2"/>
      <c r="L34068" s="2"/>
    </row>
    <row r="34069" spans="10:12">
      <c r="J34069" s="2"/>
      <c r="K34069" s="2"/>
      <c r="L34069" s="2"/>
    </row>
    <row r="34070" spans="10:12">
      <c r="J34070" s="2"/>
      <c r="K34070" s="2"/>
      <c r="L34070" s="2"/>
    </row>
    <row r="34071" spans="10:12">
      <c r="J34071" s="2"/>
      <c r="K34071" s="2"/>
      <c r="L34071" s="2"/>
    </row>
    <row r="34072" spans="10:12">
      <c r="J34072" s="2"/>
      <c r="K34072" s="2"/>
      <c r="L34072" s="2"/>
    </row>
    <row r="34073" spans="10:12">
      <c r="J34073" s="2"/>
      <c r="K34073" s="2"/>
      <c r="L34073" s="2"/>
    </row>
    <row r="34074" spans="10:12">
      <c r="J34074" s="2"/>
      <c r="K34074" s="2"/>
      <c r="L34074" s="2"/>
    </row>
    <row r="34075" spans="10:12">
      <c r="J34075" s="2"/>
      <c r="K34075" s="2"/>
      <c r="L34075" s="2"/>
    </row>
    <row r="34076" spans="10:12">
      <c r="J34076" s="2"/>
      <c r="K34076" s="2"/>
      <c r="L34076" s="2"/>
    </row>
    <row r="34077" spans="10:12">
      <c r="J34077" s="2"/>
      <c r="K34077" s="2"/>
      <c r="L34077" s="2"/>
    </row>
    <row r="34078" spans="10:12">
      <c r="J34078" s="2"/>
      <c r="K34078" s="2"/>
      <c r="L34078" s="2"/>
    </row>
    <row r="34079" spans="10:12">
      <c r="J34079" s="2"/>
      <c r="K34079" s="2"/>
      <c r="L34079" s="2"/>
    </row>
    <row r="34080" spans="10:12">
      <c r="J34080" s="2"/>
      <c r="K34080" s="2"/>
      <c r="L34080" s="2"/>
    </row>
    <row r="34081" spans="10:12">
      <c r="J34081" s="2"/>
      <c r="K34081" s="2"/>
      <c r="L34081" s="2"/>
    </row>
    <row r="34082" spans="10:12">
      <c r="J34082" s="2"/>
      <c r="K34082" s="2"/>
      <c r="L34082" s="2"/>
    </row>
    <row r="34083" spans="10:12">
      <c r="J34083" s="2"/>
      <c r="K34083" s="2"/>
      <c r="L34083" s="2"/>
    </row>
    <row r="34084" spans="10:12">
      <c r="J34084" s="2"/>
      <c r="K34084" s="2"/>
      <c r="L34084" s="2"/>
    </row>
    <row r="34085" spans="10:12">
      <c r="J34085" s="2"/>
      <c r="K34085" s="2"/>
      <c r="L34085" s="2"/>
    </row>
    <row r="34086" spans="10:12">
      <c r="J34086" s="2"/>
      <c r="K34086" s="2"/>
      <c r="L34086" s="2"/>
    </row>
    <row r="34087" spans="10:12">
      <c r="J34087" s="2"/>
      <c r="K34087" s="2"/>
      <c r="L34087" s="2"/>
    </row>
    <row r="34088" spans="10:12">
      <c r="J34088" s="2"/>
      <c r="K34088" s="2"/>
      <c r="L34088" s="2"/>
    </row>
    <row r="34089" spans="10:12">
      <c r="J34089" s="2"/>
      <c r="K34089" s="2"/>
      <c r="L34089" s="2"/>
    </row>
    <row r="34090" spans="10:12">
      <c r="J34090" s="2"/>
      <c r="K34090" s="2"/>
      <c r="L34090" s="2"/>
    </row>
    <row r="34091" spans="10:12">
      <c r="J34091" s="2"/>
      <c r="K34091" s="2"/>
      <c r="L34091" s="2"/>
    </row>
    <row r="34092" spans="10:12">
      <c r="J34092" s="2"/>
      <c r="K34092" s="2"/>
      <c r="L34092" s="2"/>
    </row>
    <row r="34093" spans="10:12">
      <c r="J34093" s="2"/>
      <c r="K34093" s="2"/>
      <c r="L34093" s="2"/>
    </row>
    <row r="34094" spans="10:12">
      <c r="J34094" s="2"/>
      <c r="K34094" s="2"/>
      <c r="L34094" s="2"/>
    </row>
    <row r="34095" spans="10:12">
      <c r="J34095" s="2"/>
      <c r="K34095" s="2"/>
      <c r="L34095" s="2"/>
    </row>
    <row r="34096" spans="10:12">
      <c r="J34096" s="2"/>
      <c r="K34096" s="2"/>
      <c r="L34096" s="2"/>
    </row>
    <row r="34097" spans="10:12">
      <c r="J34097" s="2"/>
      <c r="K34097" s="2"/>
      <c r="L34097" s="2"/>
    </row>
    <row r="34098" spans="10:12">
      <c r="J34098" s="2"/>
      <c r="K34098" s="2"/>
      <c r="L34098" s="2"/>
    </row>
    <row r="34099" spans="10:12">
      <c r="J34099" s="2"/>
      <c r="K34099" s="2"/>
      <c r="L34099" s="2"/>
    </row>
    <row r="34100" spans="10:12">
      <c r="J34100" s="2"/>
      <c r="K34100" s="2"/>
      <c r="L34100" s="2"/>
    </row>
    <row r="34101" spans="10:12">
      <c r="J34101" s="2"/>
      <c r="K34101" s="2"/>
      <c r="L34101" s="2"/>
    </row>
    <row r="34102" spans="10:12">
      <c r="J34102" s="2"/>
      <c r="K34102" s="2"/>
      <c r="L34102" s="2"/>
    </row>
    <row r="34103" spans="10:12">
      <c r="J34103" s="2"/>
      <c r="K34103" s="2"/>
      <c r="L34103" s="2"/>
    </row>
    <row r="34104" spans="10:12">
      <c r="J34104" s="2"/>
      <c r="K34104" s="2"/>
      <c r="L34104" s="2"/>
    </row>
    <row r="34105" spans="10:12">
      <c r="J34105" s="2"/>
      <c r="K34105" s="2"/>
      <c r="L34105" s="2"/>
    </row>
    <row r="34106" spans="10:12">
      <c r="J34106" s="2"/>
      <c r="K34106" s="2"/>
      <c r="L34106" s="2"/>
    </row>
    <row r="34107" spans="10:12">
      <c r="J34107" s="2"/>
      <c r="K34107" s="2"/>
      <c r="L34107" s="2"/>
    </row>
    <row r="34108" spans="10:12">
      <c r="J34108" s="2"/>
      <c r="K34108" s="2"/>
      <c r="L34108" s="2"/>
    </row>
    <row r="34109" spans="10:12">
      <c r="J34109" s="2"/>
      <c r="K34109" s="2"/>
      <c r="L34109" s="2"/>
    </row>
    <row r="34110" spans="10:12">
      <c r="J34110" s="2"/>
      <c r="K34110" s="2"/>
      <c r="L34110" s="2"/>
    </row>
    <row r="34111" spans="10:12">
      <c r="J34111" s="2"/>
      <c r="K34111" s="2"/>
      <c r="L34111" s="2"/>
    </row>
    <row r="34112" spans="10:12">
      <c r="J34112" s="2"/>
      <c r="K34112" s="2"/>
      <c r="L34112" s="2"/>
    </row>
    <row r="34113" spans="10:12">
      <c r="J34113" s="2"/>
      <c r="K34113" s="2"/>
      <c r="L34113" s="2"/>
    </row>
    <row r="34114" spans="10:12">
      <c r="J34114" s="2"/>
      <c r="K34114" s="2"/>
      <c r="L34114" s="2"/>
    </row>
    <row r="34115" spans="10:12">
      <c r="J34115" s="2"/>
      <c r="K34115" s="2"/>
      <c r="L34115" s="2"/>
    </row>
    <row r="34116" spans="10:12">
      <c r="J34116" s="2"/>
      <c r="K34116" s="2"/>
      <c r="L34116" s="2"/>
    </row>
    <row r="34117" spans="10:12">
      <c r="J34117" s="2"/>
      <c r="K34117" s="2"/>
      <c r="L34117" s="2"/>
    </row>
    <row r="34118" spans="10:12">
      <c r="J34118" s="2"/>
      <c r="K34118" s="2"/>
      <c r="L34118" s="2"/>
    </row>
    <row r="34119" spans="10:12">
      <c r="J34119" s="2"/>
      <c r="K34119" s="2"/>
      <c r="L34119" s="2"/>
    </row>
    <row r="34120" spans="10:12">
      <c r="J34120" s="2"/>
      <c r="K34120" s="2"/>
      <c r="L34120" s="2"/>
    </row>
    <row r="34121" spans="10:12">
      <c r="J34121" s="2"/>
      <c r="K34121" s="2"/>
      <c r="L34121" s="2"/>
    </row>
    <row r="34122" spans="10:12">
      <c r="J34122" s="2"/>
      <c r="K34122" s="2"/>
      <c r="L34122" s="2"/>
    </row>
    <row r="34123" spans="10:12">
      <c r="J34123" s="2"/>
      <c r="K34123" s="2"/>
      <c r="L34123" s="2"/>
    </row>
    <row r="34124" spans="10:12">
      <c r="J34124" s="2"/>
      <c r="K34124" s="2"/>
      <c r="L34124" s="2"/>
    </row>
    <row r="34125" spans="10:12">
      <c r="J34125" s="2"/>
      <c r="K34125" s="2"/>
      <c r="L34125" s="2"/>
    </row>
    <row r="34126" spans="10:12">
      <c r="J34126" s="2"/>
      <c r="K34126" s="2"/>
      <c r="L34126" s="2"/>
    </row>
    <row r="34127" spans="10:12">
      <c r="J34127" s="2"/>
      <c r="K34127" s="2"/>
      <c r="L34127" s="2"/>
    </row>
    <row r="34128" spans="10:12">
      <c r="J34128" s="2"/>
      <c r="K34128" s="2"/>
      <c r="L34128" s="2"/>
    </row>
    <row r="34129" spans="10:12">
      <c r="J34129" s="2"/>
      <c r="K34129" s="2"/>
      <c r="L34129" s="2"/>
    </row>
    <row r="34130" spans="10:12">
      <c r="J34130" s="2"/>
      <c r="K34130" s="2"/>
      <c r="L34130" s="2"/>
    </row>
    <row r="34131" spans="10:12">
      <c r="J34131" s="2"/>
      <c r="K34131" s="2"/>
      <c r="L34131" s="2"/>
    </row>
    <row r="34132" spans="10:12">
      <c r="J34132" s="2"/>
      <c r="K34132" s="2"/>
      <c r="L34132" s="2"/>
    </row>
    <row r="34133" spans="10:12">
      <c r="J34133" s="2"/>
      <c r="K34133" s="2"/>
      <c r="L34133" s="2"/>
    </row>
    <row r="34134" spans="10:12">
      <c r="J34134" s="2"/>
      <c r="K34134" s="2"/>
      <c r="L34134" s="2"/>
    </row>
    <row r="34135" spans="10:12">
      <c r="J34135" s="2"/>
      <c r="K34135" s="2"/>
      <c r="L34135" s="2"/>
    </row>
    <row r="34136" spans="10:12">
      <c r="J34136" s="2"/>
      <c r="K34136" s="2"/>
      <c r="L34136" s="2"/>
    </row>
    <row r="34137" spans="10:12">
      <c r="J34137" s="2"/>
      <c r="K34137" s="2"/>
      <c r="L34137" s="2"/>
    </row>
    <row r="34138" spans="10:12">
      <c r="J34138" s="2"/>
      <c r="K34138" s="2"/>
      <c r="L34138" s="2"/>
    </row>
    <row r="34139" spans="10:12">
      <c r="J34139" s="2"/>
      <c r="K34139" s="2"/>
      <c r="L34139" s="2"/>
    </row>
    <row r="34140" spans="10:12">
      <c r="J34140" s="2"/>
      <c r="K34140" s="2"/>
      <c r="L34140" s="2"/>
    </row>
    <row r="34141" spans="10:12">
      <c r="J34141" s="2"/>
      <c r="K34141" s="2"/>
      <c r="L34141" s="2"/>
    </row>
    <row r="34142" spans="10:12">
      <c r="J34142" s="2"/>
      <c r="K34142" s="2"/>
      <c r="L34142" s="2"/>
    </row>
    <row r="34143" spans="10:12">
      <c r="J34143" s="2"/>
      <c r="K34143" s="2"/>
      <c r="L34143" s="2"/>
    </row>
    <row r="34144" spans="10:12">
      <c r="J34144" s="2"/>
      <c r="K34144" s="2"/>
      <c r="L34144" s="2"/>
    </row>
    <row r="34145" spans="10:12">
      <c r="J34145" s="2"/>
      <c r="K34145" s="2"/>
      <c r="L34145" s="2"/>
    </row>
    <row r="34146" spans="10:12">
      <c r="J34146" s="2"/>
      <c r="K34146" s="2"/>
      <c r="L34146" s="2"/>
    </row>
    <row r="34147" spans="10:12">
      <c r="J34147" s="2"/>
      <c r="K34147" s="2"/>
      <c r="L34147" s="2"/>
    </row>
    <row r="34148" spans="10:12">
      <c r="J34148" s="2"/>
      <c r="K34148" s="2"/>
      <c r="L34148" s="2"/>
    </row>
    <row r="34149" spans="10:12">
      <c r="J34149" s="2"/>
      <c r="K34149" s="2"/>
      <c r="L34149" s="2"/>
    </row>
    <row r="34150" spans="10:12">
      <c r="J34150" s="2"/>
      <c r="K34150" s="2"/>
      <c r="L34150" s="2"/>
    </row>
    <row r="34151" spans="10:12">
      <c r="J34151" s="2"/>
      <c r="K34151" s="2"/>
      <c r="L34151" s="2"/>
    </row>
    <row r="34152" spans="10:12">
      <c r="J34152" s="2"/>
      <c r="K34152" s="2"/>
      <c r="L34152" s="2"/>
    </row>
    <row r="34153" spans="10:12">
      <c r="J34153" s="2"/>
      <c r="K34153" s="2"/>
      <c r="L34153" s="2"/>
    </row>
    <row r="34154" spans="10:12">
      <c r="J34154" s="2"/>
      <c r="K34154" s="2"/>
      <c r="L34154" s="2"/>
    </row>
    <row r="34155" spans="10:12">
      <c r="J34155" s="2"/>
      <c r="K34155" s="2"/>
      <c r="L34155" s="2"/>
    </row>
    <row r="34156" spans="10:12">
      <c r="J34156" s="2"/>
      <c r="K34156" s="2"/>
      <c r="L34156" s="2"/>
    </row>
    <row r="34157" spans="10:12">
      <c r="J34157" s="2"/>
      <c r="K34157" s="2"/>
      <c r="L34157" s="2"/>
    </row>
    <row r="34158" spans="10:12">
      <c r="J34158" s="2"/>
      <c r="K34158" s="2"/>
      <c r="L34158" s="2"/>
    </row>
    <row r="34159" spans="10:12">
      <c r="J34159" s="2"/>
      <c r="K34159" s="2"/>
      <c r="L34159" s="2"/>
    </row>
    <row r="34160" spans="10:12">
      <c r="J34160" s="2"/>
      <c r="K34160" s="2"/>
      <c r="L34160" s="2"/>
    </row>
    <row r="34161" spans="10:12">
      <c r="J34161" s="2"/>
      <c r="K34161" s="2"/>
      <c r="L34161" s="2"/>
    </row>
    <row r="34162" spans="10:12">
      <c r="J34162" s="2"/>
      <c r="K34162" s="2"/>
      <c r="L34162" s="2"/>
    </row>
    <row r="34163" spans="10:12">
      <c r="J34163" s="2"/>
      <c r="K34163" s="2"/>
      <c r="L34163" s="2"/>
    </row>
    <row r="34164" spans="10:12">
      <c r="J34164" s="2"/>
      <c r="K34164" s="2"/>
      <c r="L34164" s="2"/>
    </row>
    <row r="34165" spans="10:12">
      <c r="J34165" s="2"/>
      <c r="K34165" s="2"/>
      <c r="L34165" s="2"/>
    </row>
    <row r="34166" spans="10:12">
      <c r="J34166" s="2"/>
      <c r="K34166" s="2"/>
      <c r="L34166" s="2"/>
    </row>
    <row r="34167" spans="10:12">
      <c r="J34167" s="2"/>
      <c r="K34167" s="2"/>
      <c r="L34167" s="2"/>
    </row>
    <row r="34168" spans="10:12">
      <c r="J34168" s="2"/>
      <c r="K34168" s="2"/>
      <c r="L34168" s="2"/>
    </row>
    <row r="34169" spans="10:12">
      <c r="J34169" s="2"/>
      <c r="K34169" s="2"/>
      <c r="L34169" s="2"/>
    </row>
    <row r="34170" spans="10:12">
      <c r="J34170" s="2"/>
      <c r="K34170" s="2"/>
      <c r="L34170" s="2"/>
    </row>
    <row r="34171" spans="10:12">
      <c r="J34171" s="2"/>
      <c r="K34171" s="2"/>
      <c r="L34171" s="2"/>
    </row>
    <row r="34172" spans="10:12">
      <c r="J34172" s="2"/>
      <c r="K34172" s="2"/>
      <c r="L34172" s="2"/>
    </row>
    <row r="34173" spans="10:12">
      <c r="J34173" s="2"/>
      <c r="K34173" s="2"/>
      <c r="L34173" s="2"/>
    </row>
    <row r="34174" spans="10:12">
      <c r="J34174" s="2"/>
      <c r="K34174" s="2"/>
      <c r="L34174" s="2"/>
    </row>
    <row r="34175" spans="10:12">
      <c r="J34175" s="2"/>
      <c r="K34175" s="2"/>
      <c r="L34175" s="2"/>
    </row>
    <row r="34176" spans="10:12">
      <c r="J34176" s="2"/>
      <c r="K34176" s="2"/>
      <c r="L34176" s="2"/>
    </row>
    <row r="34177" spans="10:12">
      <c r="J34177" s="2"/>
      <c r="K34177" s="2"/>
      <c r="L34177" s="2"/>
    </row>
    <row r="34178" spans="10:12">
      <c r="J34178" s="2"/>
      <c r="K34178" s="2"/>
      <c r="L34178" s="2"/>
    </row>
    <row r="34179" spans="10:12">
      <c r="J34179" s="2"/>
      <c r="K34179" s="2"/>
      <c r="L34179" s="2"/>
    </row>
    <row r="34180" spans="10:12">
      <c r="J34180" s="2"/>
      <c r="K34180" s="2"/>
      <c r="L34180" s="2"/>
    </row>
    <row r="34181" spans="10:12">
      <c r="J34181" s="2"/>
      <c r="K34181" s="2"/>
      <c r="L34181" s="2"/>
    </row>
    <row r="34182" spans="10:12">
      <c r="J34182" s="2"/>
      <c r="K34182" s="2"/>
      <c r="L34182" s="2"/>
    </row>
    <row r="34183" spans="10:12">
      <c r="J34183" s="2"/>
      <c r="K34183" s="2"/>
      <c r="L34183" s="2"/>
    </row>
    <row r="34184" spans="10:12">
      <c r="J34184" s="2"/>
      <c r="K34184" s="2"/>
      <c r="L34184" s="2"/>
    </row>
    <row r="34185" spans="10:12">
      <c r="J34185" s="2"/>
      <c r="K34185" s="2"/>
      <c r="L34185" s="2"/>
    </row>
    <row r="34186" spans="10:12">
      <c r="J34186" s="2"/>
      <c r="K34186" s="2"/>
      <c r="L34186" s="2"/>
    </row>
    <row r="34187" spans="10:12">
      <c r="J34187" s="2"/>
      <c r="K34187" s="2"/>
      <c r="L34187" s="2"/>
    </row>
    <row r="34188" spans="10:12">
      <c r="J34188" s="2"/>
      <c r="K34188" s="2"/>
      <c r="L34188" s="2"/>
    </row>
    <row r="34189" spans="10:12">
      <c r="J34189" s="2"/>
      <c r="K34189" s="2"/>
      <c r="L34189" s="2"/>
    </row>
    <row r="34190" spans="10:12">
      <c r="J34190" s="2"/>
      <c r="K34190" s="2"/>
      <c r="L34190" s="2"/>
    </row>
    <row r="34191" spans="10:12">
      <c r="J34191" s="2"/>
      <c r="K34191" s="2"/>
      <c r="L34191" s="2"/>
    </row>
    <row r="34192" spans="10:12">
      <c r="J34192" s="2"/>
      <c r="K34192" s="2"/>
      <c r="L34192" s="2"/>
    </row>
    <row r="34193" spans="10:12">
      <c r="J34193" s="2"/>
      <c r="K34193" s="2"/>
      <c r="L34193" s="2"/>
    </row>
    <row r="34194" spans="10:12">
      <c r="J34194" s="2"/>
      <c r="K34194" s="2"/>
      <c r="L34194" s="2"/>
    </row>
    <row r="34195" spans="10:12">
      <c r="J34195" s="2"/>
      <c r="K34195" s="2"/>
      <c r="L34195" s="2"/>
    </row>
    <row r="34196" spans="10:12">
      <c r="J34196" s="2"/>
      <c r="K34196" s="2"/>
      <c r="L34196" s="2"/>
    </row>
    <row r="34197" spans="10:12">
      <c r="J34197" s="2"/>
      <c r="K34197" s="2"/>
      <c r="L34197" s="2"/>
    </row>
    <row r="34198" spans="10:12">
      <c r="J34198" s="2"/>
      <c r="K34198" s="2"/>
      <c r="L34198" s="2"/>
    </row>
    <row r="34199" spans="10:12">
      <c r="J34199" s="2"/>
      <c r="K34199" s="2"/>
      <c r="L34199" s="2"/>
    </row>
    <row r="34200" spans="10:12">
      <c r="J34200" s="2"/>
      <c r="K34200" s="2"/>
      <c r="L34200" s="2"/>
    </row>
    <row r="34201" spans="10:12">
      <c r="J34201" s="2"/>
      <c r="K34201" s="2"/>
      <c r="L34201" s="2"/>
    </row>
    <row r="34202" spans="10:12">
      <c r="J34202" s="2"/>
      <c r="K34202" s="2"/>
      <c r="L34202" s="2"/>
    </row>
    <row r="34203" spans="10:12">
      <c r="J34203" s="2"/>
      <c r="K34203" s="2"/>
      <c r="L34203" s="2"/>
    </row>
    <row r="34204" spans="10:12">
      <c r="J34204" s="2"/>
      <c r="K34204" s="2"/>
      <c r="L34204" s="2"/>
    </row>
    <row r="34205" spans="10:12">
      <c r="J34205" s="2"/>
      <c r="K34205" s="2"/>
      <c r="L34205" s="2"/>
    </row>
    <row r="34206" spans="10:12">
      <c r="J34206" s="2"/>
      <c r="K34206" s="2"/>
      <c r="L34206" s="2"/>
    </row>
    <row r="34207" spans="10:12">
      <c r="J34207" s="2"/>
      <c r="K34207" s="2"/>
      <c r="L34207" s="2"/>
    </row>
    <row r="34208" spans="10:12">
      <c r="J34208" s="2"/>
      <c r="K34208" s="2"/>
      <c r="L34208" s="2"/>
    </row>
    <row r="34209" spans="10:12">
      <c r="J34209" s="2"/>
      <c r="K34209" s="2"/>
      <c r="L34209" s="2"/>
    </row>
    <row r="34210" spans="10:12">
      <c r="J34210" s="2"/>
      <c r="K34210" s="2"/>
      <c r="L34210" s="2"/>
    </row>
    <row r="34211" spans="10:12">
      <c r="J34211" s="2"/>
      <c r="K34211" s="2"/>
      <c r="L34211" s="2"/>
    </row>
    <row r="34212" spans="10:12">
      <c r="J34212" s="2"/>
      <c r="K34212" s="2"/>
      <c r="L34212" s="2"/>
    </row>
    <row r="34213" spans="10:12">
      <c r="J34213" s="2"/>
      <c r="K34213" s="2"/>
      <c r="L34213" s="2"/>
    </row>
    <row r="34214" spans="10:12">
      <c r="J34214" s="2"/>
      <c r="K34214" s="2"/>
      <c r="L34214" s="2"/>
    </row>
    <row r="34215" spans="10:12">
      <c r="J34215" s="2"/>
      <c r="K34215" s="2"/>
      <c r="L34215" s="2"/>
    </row>
    <row r="34216" spans="10:12">
      <c r="J34216" s="2"/>
      <c r="K34216" s="2"/>
      <c r="L34216" s="2"/>
    </row>
    <row r="34217" spans="10:12">
      <c r="J34217" s="2"/>
      <c r="K34217" s="2"/>
      <c r="L34217" s="2"/>
    </row>
    <row r="34218" spans="10:12">
      <c r="J34218" s="2"/>
      <c r="K34218" s="2"/>
      <c r="L34218" s="2"/>
    </row>
    <row r="34219" spans="10:12">
      <c r="J34219" s="2"/>
      <c r="K34219" s="2"/>
      <c r="L34219" s="2"/>
    </row>
    <row r="34220" spans="10:12">
      <c r="J34220" s="2"/>
      <c r="K34220" s="2"/>
      <c r="L34220" s="2"/>
    </row>
    <row r="34221" spans="10:12">
      <c r="J34221" s="2"/>
      <c r="K34221" s="2"/>
      <c r="L34221" s="2"/>
    </row>
    <row r="34222" spans="10:12">
      <c r="J34222" s="2"/>
      <c r="K34222" s="2"/>
      <c r="L34222" s="2"/>
    </row>
    <row r="34223" spans="10:12">
      <c r="J34223" s="2"/>
      <c r="K34223" s="2"/>
      <c r="L34223" s="2"/>
    </row>
    <row r="34224" spans="10:12">
      <c r="J34224" s="2"/>
      <c r="K34224" s="2"/>
      <c r="L34224" s="2"/>
    </row>
    <row r="34225" spans="10:12">
      <c r="J34225" s="2"/>
      <c r="K34225" s="2"/>
      <c r="L34225" s="2"/>
    </row>
    <row r="34226" spans="10:12">
      <c r="J34226" s="2"/>
      <c r="K34226" s="2"/>
      <c r="L34226" s="2"/>
    </row>
    <row r="34227" spans="10:12">
      <c r="J34227" s="2"/>
      <c r="K34227" s="2"/>
      <c r="L34227" s="2"/>
    </row>
    <row r="34228" spans="10:12">
      <c r="J34228" s="2"/>
      <c r="K34228" s="2"/>
      <c r="L34228" s="2"/>
    </row>
    <row r="34229" spans="10:12">
      <c r="J34229" s="2"/>
      <c r="K34229" s="2"/>
      <c r="L34229" s="2"/>
    </row>
    <row r="34230" spans="10:12">
      <c r="J34230" s="2"/>
      <c r="K34230" s="2"/>
      <c r="L34230" s="2"/>
    </row>
    <row r="34231" spans="10:12">
      <c r="J34231" s="2"/>
      <c r="K34231" s="2"/>
      <c r="L34231" s="2"/>
    </row>
    <row r="34232" spans="10:12">
      <c r="J34232" s="2"/>
      <c r="K34232" s="2"/>
      <c r="L34232" s="2"/>
    </row>
    <row r="34233" spans="10:12">
      <c r="J34233" s="2"/>
      <c r="K34233" s="2"/>
      <c r="L34233" s="2"/>
    </row>
    <row r="34234" spans="10:12">
      <c r="J34234" s="2"/>
      <c r="K34234" s="2"/>
      <c r="L34234" s="2"/>
    </row>
    <row r="34235" spans="10:12">
      <c r="J34235" s="2"/>
      <c r="K34235" s="2"/>
      <c r="L34235" s="2"/>
    </row>
    <row r="34236" spans="10:12">
      <c r="J34236" s="2"/>
      <c r="K34236" s="2"/>
      <c r="L34236" s="2"/>
    </row>
    <row r="34237" spans="10:12">
      <c r="J34237" s="2"/>
      <c r="K34237" s="2"/>
      <c r="L34237" s="2"/>
    </row>
    <row r="34238" spans="10:12">
      <c r="J34238" s="2"/>
      <c r="K34238" s="2"/>
      <c r="L34238" s="2"/>
    </row>
    <row r="34239" spans="10:12">
      <c r="J34239" s="2"/>
      <c r="K34239" s="2"/>
      <c r="L34239" s="2"/>
    </row>
    <row r="34240" spans="10:12">
      <c r="J34240" s="2"/>
      <c r="K34240" s="2"/>
      <c r="L34240" s="2"/>
    </row>
    <row r="34241" spans="10:12">
      <c r="J34241" s="2"/>
      <c r="K34241" s="2"/>
      <c r="L34241" s="2"/>
    </row>
    <row r="34242" spans="10:12">
      <c r="J34242" s="2"/>
      <c r="K34242" s="2"/>
      <c r="L34242" s="2"/>
    </row>
    <row r="34243" spans="10:12">
      <c r="J34243" s="2"/>
      <c r="K34243" s="2"/>
      <c r="L34243" s="2"/>
    </row>
    <row r="34244" spans="10:12">
      <c r="J34244" s="2"/>
      <c r="K34244" s="2"/>
      <c r="L34244" s="2"/>
    </row>
    <row r="34245" spans="10:12">
      <c r="J34245" s="2"/>
      <c r="K34245" s="2"/>
      <c r="L34245" s="2"/>
    </row>
    <row r="34246" spans="10:12">
      <c r="J34246" s="2"/>
      <c r="K34246" s="2"/>
      <c r="L34246" s="2"/>
    </row>
    <row r="34247" spans="10:12">
      <c r="J34247" s="2"/>
      <c r="K34247" s="2"/>
      <c r="L34247" s="2"/>
    </row>
    <row r="34248" spans="10:12">
      <c r="J34248" s="2"/>
      <c r="K34248" s="2"/>
      <c r="L34248" s="2"/>
    </row>
    <row r="34249" spans="10:12">
      <c r="J34249" s="2"/>
      <c r="K34249" s="2"/>
      <c r="L34249" s="2"/>
    </row>
    <row r="34250" spans="10:12">
      <c r="J34250" s="2"/>
      <c r="K34250" s="2"/>
      <c r="L34250" s="2"/>
    </row>
    <row r="34251" spans="10:12">
      <c r="J34251" s="2"/>
      <c r="K34251" s="2"/>
      <c r="L34251" s="2"/>
    </row>
    <row r="34252" spans="10:12">
      <c r="J34252" s="2"/>
      <c r="K34252" s="2"/>
      <c r="L34252" s="2"/>
    </row>
    <row r="34253" spans="10:12">
      <c r="J34253" s="2"/>
      <c r="K34253" s="2"/>
      <c r="L34253" s="2"/>
    </row>
    <row r="34254" spans="10:12">
      <c r="J34254" s="2"/>
      <c r="K34254" s="2"/>
      <c r="L34254" s="2"/>
    </row>
    <row r="34255" spans="10:12">
      <c r="J34255" s="2"/>
      <c r="K34255" s="2"/>
      <c r="L34255" s="2"/>
    </row>
    <row r="34256" spans="10:12">
      <c r="J34256" s="2"/>
      <c r="K34256" s="2"/>
      <c r="L34256" s="2"/>
    </row>
    <row r="34257" spans="10:12">
      <c r="J34257" s="2"/>
      <c r="K34257" s="2"/>
      <c r="L34257" s="2"/>
    </row>
    <row r="34258" spans="10:12">
      <c r="J34258" s="2"/>
      <c r="K34258" s="2"/>
      <c r="L34258" s="2"/>
    </row>
    <row r="34259" spans="10:12">
      <c r="J34259" s="2"/>
      <c r="K34259" s="2"/>
      <c r="L34259" s="2"/>
    </row>
    <row r="34260" spans="10:12">
      <c r="J34260" s="2"/>
      <c r="K34260" s="2"/>
      <c r="L34260" s="2"/>
    </row>
    <row r="34261" spans="10:12">
      <c r="J34261" s="2"/>
      <c r="K34261" s="2"/>
      <c r="L34261" s="2"/>
    </row>
    <row r="34262" spans="10:12">
      <c r="J34262" s="2"/>
      <c r="K34262" s="2"/>
      <c r="L34262" s="2"/>
    </row>
    <row r="34263" spans="10:12">
      <c r="J34263" s="2"/>
      <c r="K34263" s="2"/>
      <c r="L34263" s="2"/>
    </row>
    <row r="34264" spans="10:12">
      <c r="J34264" s="2"/>
      <c r="K34264" s="2"/>
      <c r="L34264" s="2"/>
    </row>
    <row r="34265" spans="10:12">
      <c r="J34265" s="2"/>
      <c r="K34265" s="2"/>
      <c r="L34265" s="2"/>
    </row>
    <row r="34266" spans="10:12">
      <c r="J34266" s="2"/>
      <c r="K34266" s="2"/>
      <c r="L34266" s="2"/>
    </row>
    <row r="34267" spans="10:12">
      <c r="J34267" s="2"/>
      <c r="K34267" s="2"/>
      <c r="L34267" s="2"/>
    </row>
    <row r="34268" spans="10:12">
      <c r="J34268" s="2"/>
      <c r="K34268" s="2"/>
      <c r="L34268" s="2"/>
    </row>
    <row r="34269" spans="10:12">
      <c r="J34269" s="2"/>
      <c r="K34269" s="2"/>
      <c r="L34269" s="2"/>
    </row>
    <row r="34270" spans="10:12">
      <c r="J34270" s="2"/>
      <c r="K34270" s="2"/>
      <c r="L34270" s="2"/>
    </row>
    <row r="34271" spans="10:12">
      <c r="J34271" s="2"/>
      <c r="K34271" s="2"/>
      <c r="L34271" s="2"/>
    </row>
    <row r="34272" spans="10:12">
      <c r="J34272" s="2"/>
      <c r="K34272" s="2"/>
      <c r="L34272" s="2"/>
    </row>
    <row r="34273" spans="10:12">
      <c r="J34273" s="2"/>
      <c r="K34273" s="2"/>
      <c r="L34273" s="2"/>
    </row>
    <row r="34274" spans="10:12">
      <c r="J34274" s="2"/>
      <c r="K34274" s="2"/>
      <c r="L34274" s="2"/>
    </row>
    <row r="34275" spans="10:12">
      <c r="J34275" s="2"/>
      <c r="K34275" s="2"/>
      <c r="L34275" s="2"/>
    </row>
    <row r="34276" spans="10:12">
      <c r="J34276" s="2"/>
      <c r="K34276" s="2"/>
      <c r="L34276" s="2"/>
    </row>
    <row r="34277" spans="10:12">
      <c r="J34277" s="2"/>
      <c r="K34277" s="2"/>
      <c r="L34277" s="2"/>
    </row>
    <row r="34278" spans="10:12">
      <c r="J34278" s="2"/>
      <c r="K34278" s="2"/>
      <c r="L34278" s="2"/>
    </row>
    <row r="34279" spans="10:12">
      <c r="J34279" s="2"/>
      <c r="K34279" s="2"/>
      <c r="L34279" s="2"/>
    </row>
    <row r="34280" spans="10:12">
      <c r="J34280" s="2"/>
      <c r="K34280" s="2"/>
      <c r="L34280" s="2"/>
    </row>
    <row r="34281" spans="10:12">
      <c r="J34281" s="2"/>
      <c r="K34281" s="2"/>
      <c r="L34281" s="2"/>
    </row>
    <row r="34282" spans="10:12">
      <c r="J34282" s="2"/>
      <c r="K34282" s="2"/>
      <c r="L34282" s="2"/>
    </row>
    <row r="34283" spans="10:12">
      <c r="J34283" s="2"/>
      <c r="K34283" s="2"/>
      <c r="L34283" s="2"/>
    </row>
    <row r="34284" spans="10:12">
      <c r="J34284" s="2"/>
      <c r="K34284" s="2"/>
      <c r="L34284" s="2"/>
    </row>
    <row r="34285" spans="10:12">
      <c r="J34285" s="2"/>
      <c r="K34285" s="2"/>
      <c r="L34285" s="2"/>
    </row>
    <row r="34286" spans="10:12">
      <c r="J34286" s="2"/>
      <c r="K34286" s="2"/>
      <c r="L34286" s="2"/>
    </row>
    <row r="34287" spans="10:12">
      <c r="J34287" s="2"/>
      <c r="K34287" s="2"/>
      <c r="L34287" s="2"/>
    </row>
    <row r="34288" spans="10:12">
      <c r="J34288" s="2"/>
      <c r="K34288" s="2"/>
      <c r="L34288" s="2"/>
    </row>
    <row r="34289" spans="10:12">
      <c r="J34289" s="2"/>
      <c r="K34289" s="2"/>
      <c r="L34289" s="2"/>
    </row>
    <row r="34290" spans="10:12">
      <c r="J34290" s="2"/>
      <c r="K34290" s="2"/>
      <c r="L34290" s="2"/>
    </row>
    <row r="34291" spans="10:12">
      <c r="J34291" s="2"/>
      <c r="K34291" s="2"/>
      <c r="L34291" s="2"/>
    </row>
    <row r="34292" spans="10:12">
      <c r="J34292" s="2"/>
      <c r="K34292" s="2"/>
      <c r="L34292" s="2"/>
    </row>
    <row r="34293" spans="10:12">
      <c r="J34293" s="2"/>
      <c r="K34293" s="2"/>
      <c r="L34293" s="2"/>
    </row>
    <row r="34294" spans="10:12">
      <c r="J34294" s="2"/>
      <c r="K34294" s="2"/>
      <c r="L34294" s="2"/>
    </row>
    <row r="34295" spans="10:12">
      <c r="J34295" s="2"/>
      <c r="K34295" s="2"/>
      <c r="L34295" s="2"/>
    </row>
    <row r="34296" spans="10:12">
      <c r="J34296" s="2"/>
      <c r="K34296" s="2"/>
      <c r="L34296" s="2"/>
    </row>
    <row r="34297" spans="10:12">
      <c r="J34297" s="2"/>
      <c r="K34297" s="2"/>
      <c r="L34297" s="2"/>
    </row>
    <row r="34298" spans="10:12">
      <c r="J34298" s="2"/>
      <c r="K34298" s="2"/>
      <c r="L34298" s="2"/>
    </row>
    <row r="34299" spans="10:12">
      <c r="J34299" s="2"/>
      <c r="K34299" s="2"/>
      <c r="L34299" s="2"/>
    </row>
    <row r="34300" spans="10:12">
      <c r="J34300" s="2"/>
      <c r="K34300" s="2"/>
      <c r="L34300" s="2"/>
    </row>
    <row r="34301" spans="10:12">
      <c r="J34301" s="2"/>
      <c r="K34301" s="2"/>
      <c r="L34301" s="2"/>
    </row>
    <row r="34302" spans="10:12">
      <c r="J34302" s="2"/>
      <c r="K34302" s="2"/>
      <c r="L34302" s="2"/>
    </row>
    <row r="34303" spans="10:12">
      <c r="J34303" s="2"/>
      <c r="K34303" s="2"/>
      <c r="L34303" s="2"/>
    </row>
    <row r="34304" spans="10:12">
      <c r="J34304" s="2"/>
      <c r="K34304" s="2"/>
      <c r="L34304" s="2"/>
    </row>
    <row r="34305" spans="10:12">
      <c r="J34305" s="2"/>
      <c r="K34305" s="2"/>
      <c r="L34305" s="2"/>
    </row>
    <row r="34306" spans="10:12">
      <c r="J34306" s="2"/>
      <c r="K34306" s="2"/>
      <c r="L34306" s="2"/>
    </row>
    <row r="34307" spans="10:12">
      <c r="J34307" s="2"/>
      <c r="K34307" s="2"/>
      <c r="L34307" s="2"/>
    </row>
    <row r="34308" spans="10:12">
      <c r="J34308" s="2"/>
      <c r="K34308" s="2"/>
      <c r="L34308" s="2"/>
    </row>
    <row r="34309" spans="10:12">
      <c r="J34309" s="2"/>
      <c r="K34309" s="2"/>
      <c r="L34309" s="2"/>
    </row>
    <row r="34310" spans="10:12">
      <c r="J34310" s="2"/>
      <c r="K34310" s="2"/>
      <c r="L34310" s="2"/>
    </row>
    <row r="34311" spans="10:12">
      <c r="J34311" s="2"/>
      <c r="K34311" s="2"/>
      <c r="L34311" s="2"/>
    </row>
    <row r="34312" spans="10:12">
      <c r="J34312" s="2"/>
      <c r="K34312" s="2"/>
      <c r="L34312" s="2"/>
    </row>
    <row r="34313" spans="10:12">
      <c r="J34313" s="2"/>
      <c r="K34313" s="2"/>
      <c r="L34313" s="2"/>
    </row>
    <row r="34314" spans="10:12">
      <c r="J34314" s="2"/>
      <c r="K34314" s="2"/>
      <c r="L34314" s="2"/>
    </row>
    <row r="34315" spans="10:12">
      <c r="J34315" s="2"/>
      <c r="K34315" s="2"/>
      <c r="L34315" s="2"/>
    </row>
    <row r="34316" spans="10:12">
      <c r="J34316" s="2"/>
      <c r="K34316" s="2"/>
      <c r="L34316" s="2"/>
    </row>
    <row r="34317" spans="10:12">
      <c r="J34317" s="2"/>
      <c r="K34317" s="2"/>
      <c r="L34317" s="2"/>
    </row>
    <row r="34318" spans="10:12">
      <c r="J34318" s="2"/>
      <c r="K34318" s="2"/>
      <c r="L34318" s="2"/>
    </row>
    <row r="34319" spans="10:12">
      <c r="J34319" s="2"/>
      <c r="K34319" s="2"/>
      <c r="L34319" s="2"/>
    </row>
    <row r="34320" spans="10:12">
      <c r="J34320" s="2"/>
      <c r="K34320" s="2"/>
      <c r="L34320" s="2"/>
    </row>
    <row r="34321" spans="10:12">
      <c r="J34321" s="2"/>
      <c r="K34321" s="2"/>
      <c r="L34321" s="2"/>
    </row>
    <row r="34322" spans="10:12">
      <c r="J34322" s="2"/>
      <c r="K34322" s="2"/>
      <c r="L34322" s="2"/>
    </row>
    <row r="34323" spans="10:12">
      <c r="J34323" s="2"/>
      <c r="K34323" s="2"/>
      <c r="L34323" s="2"/>
    </row>
    <row r="34324" spans="10:12">
      <c r="J34324" s="2"/>
      <c r="K34324" s="2"/>
      <c r="L34324" s="2"/>
    </row>
    <row r="34325" spans="10:12">
      <c r="J34325" s="2"/>
      <c r="K34325" s="2"/>
      <c r="L34325" s="2"/>
    </row>
    <row r="34326" spans="10:12">
      <c r="J34326" s="2"/>
      <c r="K34326" s="2"/>
      <c r="L34326" s="2"/>
    </row>
    <row r="34327" spans="10:12">
      <c r="J34327" s="2"/>
      <c r="K34327" s="2"/>
      <c r="L34327" s="2"/>
    </row>
    <row r="34328" spans="10:12">
      <c r="J34328" s="2"/>
      <c r="K34328" s="2"/>
      <c r="L34328" s="2"/>
    </row>
    <row r="34329" spans="10:12">
      <c r="J34329" s="2"/>
      <c r="K34329" s="2"/>
      <c r="L34329" s="2"/>
    </row>
    <row r="34330" spans="10:12">
      <c r="J34330" s="2"/>
      <c r="K34330" s="2"/>
      <c r="L34330" s="2"/>
    </row>
    <row r="34331" spans="10:12">
      <c r="J34331" s="2"/>
      <c r="K34331" s="2"/>
      <c r="L34331" s="2"/>
    </row>
    <row r="34332" spans="10:12">
      <c r="J34332" s="2"/>
      <c r="K34332" s="2"/>
      <c r="L34332" s="2"/>
    </row>
    <row r="34333" spans="10:12">
      <c r="J34333" s="2"/>
      <c r="K34333" s="2"/>
      <c r="L34333" s="2"/>
    </row>
    <row r="34334" spans="10:12">
      <c r="J34334" s="2"/>
      <c r="K34334" s="2"/>
      <c r="L34334" s="2"/>
    </row>
    <row r="34335" spans="10:12">
      <c r="J34335" s="2"/>
      <c r="K34335" s="2"/>
      <c r="L34335" s="2"/>
    </row>
    <row r="34336" spans="10:12">
      <c r="J34336" s="2"/>
      <c r="K34336" s="2"/>
      <c r="L34336" s="2"/>
    </row>
    <row r="34337" spans="10:12">
      <c r="J34337" s="2"/>
      <c r="K34337" s="2"/>
      <c r="L34337" s="2"/>
    </row>
    <row r="34338" spans="10:12">
      <c r="J34338" s="2"/>
      <c r="K34338" s="2"/>
      <c r="L34338" s="2"/>
    </row>
    <row r="34339" spans="10:12">
      <c r="J34339" s="2"/>
      <c r="K34339" s="2"/>
      <c r="L34339" s="2"/>
    </row>
    <row r="34340" spans="10:12">
      <c r="J34340" s="2"/>
      <c r="K34340" s="2"/>
      <c r="L34340" s="2"/>
    </row>
    <row r="34341" spans="10:12">
      <c r="J34341" s="2"/>
      <c r="K34341" s="2"/>
      <c r="L34341" s="2"/>
    </row>
    <row r="34342" spans="10:12">
      <c r="J34342" s="2"/>
      <c r="K34342" s="2"/>
      <c r="L34342" s="2"/>
    </row>
    <row r="34343" spans="10:12">
      <c r="J34343" s="2"/>
      <c r="K34343" s="2"/>
      <c r="L34343" s="2"/>
    </row>
    <row r="34344" spans="10:12">
      <c r="J34344" s="2"/>
      <c r="K34344" s="2"/>
      <c r="L34344" s="2"/>
    </row>
    <row r="34345" spans="10:12">
      <c r="J34345" s="2"/>
      <c r="K34345" s="2"/>
      <c r="L34345" s="2"/>
    </row>
    <row r="34346" spans="10:12">
      <c r="J34346" s="2"/>
      <c r="K34346" s="2"/>
      <c r="L34346" s="2"/>
    </row>
    <row r="34347" spans="10:12">
      <c r="J34347" s="2"/>
      <c r="K34347" s="2"/>
      <c r="L34347" s="2"/>
    </row>
    <row r="34348" spans="10:12">
      <c r="J34348" s="2"/>
      <c r="K34348" s="2"/>
      <c r="L34348" s="2"/>
    </row>
    <row r="34349" spans="10:12">
      <c r="J34349" s="2"/>
      <c r="K34349" s="2"/>
      <c r="L34349" s="2"/>
    </row>
    <row r="34350" spans="10:12">
      <c r="J34350" s="2"/>
      <c r="K34350" s="2"/>
      <c r="L34350" s="2"/>
    </row>
    <row r="34351" spans="10:12">
      <c r="J34351" s="2"/>
      <c r="K34351" s="2"/>
      <c r="L34351" s="2"/>
    </row>
    <row r="34352" spans="10:12">
      <c r="J34352" s="2"/>
      <c r="K34352" s="2"/>
      <c r="L34352" s="2"/>
    </row>
    <row r="34353" spans="10:12">
      <c r="J34353" s="2"/>
      <c r="K34353" s="2"/>
      <c r="L34353" s="2"/>
    </row>
    <row r="34354" spans="10:12">
      <c r="J34354" s="2"/>
      <c r="K34354" s="2"/>
      <c r="L34354" s="2"/>
    </row>
    <row r="34355" spans="10:12">
      <c r="J34355" s="2"/>
      <c r="K34355" s="2"/>
      <c r="L34355" s="2"/>
    </row>
    <row r="34356" spans="10:12">
      <c r="J34356" s="2"/>
      <c r="K34356" s="2"/>
      <c r="L34356" s="2"/>
    </row>
    <row r="34357" spans="10:12">
      <c r="J34357" s="2"/>
      <c r="K34357" s="2"/>
      <c r="L34357" s="2"/>
    </row>
    <row r="34358" spans="10:12">
      <c r="J34358" s="2"/>
      <c r="K34358" s="2"/>
      <c r="L34358" s="2"/>
    </row>
    <row r="34359" spans="10:12">
      <c r="J34359" s="2"/>
      <c r="K34359" s="2"/>
      <c r="L34359" s="2"/>
    </row>
    <row r="34360" spans="10:12">
      <c r="J34360" s="2"/>
      <c r="K34360" s="2"/>
      <c r="L34360" s="2"/>
    </row>
    <row r="34361" spans="10:12">
      <c r="J34361" s="2"/>
      <c r="K34361" s="2"/>
      <c r="L34361" s="2"/>
    </row>
    <row r="34362" spans="10:12">
      <c r="J34362" s="2"/>
      <c r="K34362" s="2"/>
      <c r="L34362" s="2"/>
    </row>
    <row r="34363" spans="10:12">
      <c r="J34363" s="2"/>
      <c r="K34363" s="2"/>
      <c r="L34363" s="2"/>
    </row>
    <row r="34364" spans="10:12">
      <c r="J34364" s="2"/>
      <c r="K34364" s="2"/>
      <c r="L34364" s="2"/>
    </row>
    <row r="34365" spans="10:12">
      <c r="J34365" s="2"/>
      <c r="K34365" s="2"/>
      <c r="L34365" s="2"/>
    </row>
    <row r="34366" spans="10:12">
      <c r="J34366" s="2"/>
      <c r="K34366" s="2"/>
      <c r="L34366" s="2"/>
    </row>
    <row r="34367" spans="10:12">
      <c r="J34367" s="2"/>
      <c r="K34367" s="2"/>
      <c r="L34367" s="2"/>
    </row>
    <row r="34368" spans="10:12">
      <c r="J34368" s="2"/>
      <c r="K34368" s="2"/>
      <c r="L34368" s="2"/>
    </row>
    <row r="34369" spans="10:12">
      <c r="J34369" s="2"/>
      <c r="K34369" s="2"/>
      <c r="L34369" s="2"/>
    </row>
    <row r="34370" spans="10:12">
      <c r="J34370" s="2"/>
      <c r="K34370" s="2"/>
      <c r="L34370" s="2"/>
    </row>
    <row r="34371" spans="10:12">
      <c r="J34371" s="2"/>
      <c r="K34371" s="2"/>
      <c r="L34371" s="2"/>
    </row>
    <row r="34372" spans="10:12">
      <c r="J34372" s="2"/>
      <c r="K34372" s="2"/>
      <c r="L34372" s="2"/>
    </row>
    <row r="34373" spans="10:12">
      <c r="J34373" s="2"/>
      <c r="K34373" s="2"/>
      <c r="L34373" s="2"/>
    </row>
    <row r="34374" spans="10:12">
      <c r="J34374" s="2"/>
      <c r="K34374" s="2"/>
      <c r="L34374" s="2"/>
    </row>
    <row r="34375" spans="10:12">
      <c r="J34375" s="2"/>
      <c r="K34375" s="2"/>
      <c r="L34375" s="2"/>
    </row>
    <row r="34376" spans="10:12">
      <c r="J34376" s="2"/>
      <c r="K34376" s="2"/>
      <c r="L34376" s="2"/>
    </row>
    <row r="34377" spans="10:12">
      <c r="J34377" s="2"/>
      <c r="K34377" s="2"/>
      <c r="L34377" s="2"/>
    </row>
    <row r="34378" spans="10:12">
      <c r="J34378" s="2"/>
      <c r="K34378" s="2"/>
      <c r="L34378" s="2"/>
    </row>
    <row r="34379" spans="10:12">
      <c r="J34379" s="2"/>
      <c r="K34379" s="2"/>
      <c r="L34379" s="2"/>
    </row>
    <row r="34380" spans="10:12">
      <c r="J34380" s="2"/>
      <c r="K34380" s="2"/>
      <c r="L34380" s="2"/>
    </row>
    <row r="34381" spans="10:12">
      <c r="J34381" s="2"/>
      <c r="K34381" s="2"/>
      <c r="L34381" s="2"/>
    </row>
    <row r="34382" spans="10:12">
      <c r="J34382" s="2"/>
      <c r="K34382" s="2"/>
      <c r="L34382" s="2"/>
    </row>
    <row r="34383" spans="10:12">
      <c r="J34383" s="2"/>
      <c r="K34383" s="2"/>
      <c r="L34383" s="2"/>
    </row>
    <row r="34384" spans="10:12">
      <c r="J34384" s="2"/>
      <c r="K34384" s="2"/>
      <c r="L34384" s="2"/>
    </row>
    <row r="34385" spans="10:12">
      <c r="J34385" s="2"/>
      <c r="K34385" s="2"/>
      <c r="L34385" s="2"/>
    </row>
    <row r="34386" spans="10:12">
      <c r="J34386" s="2"/>
      <c r="K34386" s="2"/>
      <c r="L34386" s="2"/>
    </row>
    <row r="34387" spans="10:12">
      <c r="J34387" s="2"/>
      <c r="K34387" s="2"/>
      <c r="L34387" s="2"/>
    </row>
    <row r="34388" spans="10:12">
      <c r="J34388" s="2"/>
      <c r="K34388" s="2"/>
      <c r="L34388" s="2"/>
    </row>
    <row r="34389" spans="10:12">
      <c r="J34389" s="2"/>
      <c r="K34389" s="2"/>
      <c r="L34389" s="2"/>
    </row>
    <row r="34390" spans="10:12">
      <c r="J34390" s="2"/>
      <c r="K34390" s="2"/>
      <c r="L34390" s="2"/>
    </row>
    <row r="34391" spans="10:12">
      <c r="J34391" s="2"/>
      <c r="K34391" s="2"/>
      <c r="L34391" s="2"/>
    </row>
    <row r="34392" spans="10:12">
      <c r="J34392" s="2"/>
      <c r="K34392" s="2"/>
      <c r="L34392" s="2"/>
    </row>
    <row r="34393" spans="10:12">
      <c r="J34393" s="2"/>
      <c r="K34393" s="2"/>
      <c r="L34393" s="2"/>
    </row>
    <row r="34394" spans="10:12">
      <c r="J34394" s="2"/>
      <c r="K34394" s="2"/>
      <c r="L34394" s="2"/>
    </row>
    <row r="34395" spans="10:12">
      <c r="J34395" s="2"/>
      <c r="K34395" s="2"/>
      <c r="L34395" s="2"/>
    </row>
    <row r="34396" spans="10:12">
      <c r="J34396" s="2"/>
      <c r="K34396" s="2"/>
      <c r="L34396" s="2"/>
    </row>
    <row r="34397" spans="10:12">
      <c r="J34397" s="2"/>
      <c r="K34397" s="2"/>
      <c r="L34397" s="2"/>
    </row>
    <row r="34398" spans="10:12">
      <c r="J34398" s="2"/>
      <c r="K34398" s="2"/>
      <c r="L34398" s="2"/>
    </row>
    <row r="34399" spans="10:12">
      <c r="J34399" s="2"/>
      <c r="K34399" s="2"/>
      <c r="L34399" s="2"/>
    </row>
    <row r="34400" spans="10:12">
      <c r="J34400" s="2"/>
      <c r="K34400" s="2"/>
      <c r="L34400" s="2"/>
    </row>
    <row r="34401" spans="10:12">
      <c r="J34401" s="2"/>
      <c r="K34401" s="2"/>
      <c r="L34401" s="2"/>
    </row>
    <row r="34402" spans="10:12">
      <c r="J34402" s="2"/>
      <c r="K34402" s="2"/>
      <c r="L34402" s="2"/>
    </row>
    <row r="34403" spans="10:12">
      <c r="J34403" s="2"/>
      <c r="K34403" s="2"/>
      <c r="L34403" s="2"/>
    </row>
    <row r="34404" spans="10:12">
      <c r="J34404" s="2"/>
      <c r="K34404" s="2"/>
      <c r="L34404" s="2"/>
    </row>
    <row r="34405" spans="10:12">
      <c r="J34405" s="2"/>
      <c r="K34405" s="2"/>
      <c r="L34405" s="2"/>
    </row>
    <row r="34406" spans="10:12">
      <c r="J34406" s="2"/>
      <c r="K34406" s="2"/>
      <c r="L34406" s="2"/>
    </row>
    <row r="34407" spans="10:12">
      <c r="J34407" s="2"/>
      <c r="K34407" s="2"/>
      <c r="L34407" s="2"/>
    </row>
    <row r="34408" spans="10:12">
      <c r="J34408" s="2"/>
      <c r="K34408" s="2"/>
      <c r="L34408" s="2"/>
    </row>
    <row r="34409" spans="10:12">
      <c r="J34409" s="2"/>
      <c r="K34409" s="2"/>
      <c r="L34409" s="2"/>
    </row>
    <row r="34410" spans="10:12">
      <c r="J34410" s="2"/>
      <c r="K34410" s="2"/>
      <c r="L34410" s="2"/>
    </row>
    <row r="34411" spans="10:12">
      <c r="J34411" s="2"/>
      <c r="K34411" s="2"/>
      <c r="L34411" s="2"/>
    </row>
    <row r="34412" spans="10:12">
      <c r="J34412" s="2"/>
      <c r="K34412" s="2"/>
      <c r="L34412" s="2"/>
    </row>
    <row r="34413" spans="10:12">
      <c r="J34413" s="2"/>
      <c r="K34413" s="2"/>
      <c r="L34413" s="2"/>
    </row>
    <row r="34414" spans="10:12">
      <c r="J34414" s="2"/>
      <c r="K34414" s="2"/>
      <c r="L34414" s="2"/>
    </row>
    <row r="34415" spans="10:12">
      <c r="J34415" s="2"/>
      <c r="K34415" s="2"/>
      <c r="L34415" s="2"/>
    </row>
    <row r="34416" spans="10:12">
      <c r="J34416" s="2"/>
      <c r="K34416" s="2"/>
      <c r="L34416" s="2"/>
    </row>
    <row r="34417" spans="10:12">
      <c r="J34417" s="2"/>
      <c r="K34417" s="2"/>
      <c r="L34417" s="2"/>
    </row>
    <row r="34418" spans="10:12">
      <c r="J34418" s="2"/>
      <c r="K34418" s="2"/>
      <c r="L34418" s="2"/>
    </row>
    <row r="34419" spans="10:12">
      <c r="J34419" s="2"/>
      <c r="K34419" s="2"/>
      <c r="L34419" s="2"/>
    </row>
    <row r="34420" spans="10:12">
      <c r="J34420" s="2"/>
      <c r="K34420" s="2"/>
      <c r="L34420" s="2"/>
    </row>
    <row r="34421" spans="10:12">
      <c r="J34421" s="2"/>
      <c r="K34421" s="2"/>
      <c r="L34421" s="2"/>
    </row>
    <row r="34422" spans="10:12">
      <c r="J34422" s="2"/>
      <c r="K34422" s="2"/>
      <c r="L34422" s="2"/>
    </row>
    <row r="34423" spans="10:12">
      <c r="J34423" s="2"/>
      <c r="K34423" s="2"/>
      <c r="L34423" s="2"/>
    </row>
    <row r="34424" spans="10:12">
      <c r="J34424" s="2"/>
      <c r="K34424" s="2"/>
      <c r="L34424" s="2"/>
    </row>
    <row r="34425" spans="10:12">
      <c r="J34425" s="2"/>
      <c r="K34425" s="2"/>
      <c r="L34425" s="2"/>
    </row>
    <row r="34426" spans="10:12">
      <c r="J34426" s="2"/>
      <c r="K34426" s="2"/>
      <c r="L34426" s="2"/>
    </row>
    <row r="34427" spans="10:12">
      <c r="J34427" s="2"/>
      <c r="K34427" s="2"/>
      <c r="L34427" s="2"/>
    </row>
    <row r="34428" spans="10:12">
      <c r="J34428" s="2"/>
      <c r="K34428" s="2"/>
      <c r="L34428" s="2"/>
    </row>
    <row r="34429" spans="10:12">
      <c r="J34429" s="2"/>
      <c r="K34429" s="2"/>
      <c r="L34429" s="2"/>
    </row>
    <row r="34430" spans="10:12">
      <c r="J34430" s="2"/>
      <c r="K34430" s="2"/>
      <c r="L34430" s="2"/>
    </row>
    <row r="34431" spans="10:12">
      <c r="J34431" s="2"/>
      <c r="K34431" s="2"/>
      <c r="L34431" s="2"/>
    </row>
    <row r="34432" spans="10:12">
      <c r="J34432" s="2"/>
      <c r="K34432" s="2"/>
      <c r="L34432" s="2"/>
    </row>
    <row r="34433" spans="10:12">
      <c r="J34433" s="2"/>
      <c r="K34433" s="2"/>
      <c r="L34433" s="2"/>
    </row>
    <row r="34434" spans="10:12">
      <c r="J34434" s="2"/>
      <c r="K34434" s="2"/>
      <c r="L34434" s="2"/>
    </row>
    <row r="34435" spans="10:12">
      <c r="J34435" s="2"/>
      <c r="K34435" s="2"/>
      <c r="L34435" s="2"/>
    </row>
    <row r="34436" spans="10:12">
      <c r="J34436" s="2"/>
      <c r="K34436" s="2"/>
      <c r="L34436" s="2"/>
    </row>
    <row r="34437" spans="10:12">
      <c r="J34437" s="2"/>
      <c r="K34437" s="2"/>
      <c r="L34437" s="2"/>
    </row>
    <row r="34438" spans="10:12">
      <c r="J34438" s="2"/>
      <c r="K34438" s="2"/>
      <c r="L34438" s="2"/>
    </row>
    <row r="34439" spans="10:12">
      <c r="J34439" s="2"/>
      <c r="K34439" s="2"/>
      <c r="L34439" s="2"/>
    </row>
    <row r="34440" spans="10:12">
      <c r="J34440" s="2"/>
      <c r="K34440" s="2"/>
      <c r="L34440" s="2"/>
    </row>
    <row r="34441" spans="10:12">
      <c r="J34441" s="2"/>
      <c r="K34441" s="2"/>
      <c r="L34441" s="2"/>
    </row>
    <row r="34442" spans="10:12">
      <c r="J34442" s="2"/>
      <c r="K34442" s="2"/>
      <c r="L34442" s="2"/>
    </row>
    <row r="34443" spans="10:12">
      <c r="J34443" s="2"/>
      <c r="K34443" s="2"/>
      <c r="L34443" s="2"/>
    </row>
    <row r="34444" spans="10:12">
      <c r="J34444" s="2"/>
      <c r="K34444" s="2"/>
      <c r="L34444" s="2"/>
    </row>
    <row r="34445" spans="10:12">
      <c r="J34445" s="2"/>
      <c r="K34445" s="2"/>
      <c r="L34445" s="2"/>
    </row>
    <row r="34446" spans="10:12">
      <c r="J34446" s="2"/>
      <c r="K34446" s="2"/>
      <c r="L34446" s="2"/>
    </row>
    <row r="34447" spans="10:12">
      <c r="J34447" s="2"/>
      <c r="K34447" s="2"/>
      <c r="L34447" s="2"/>
    </row>
    <row r="34448" spans="10:12">
      <c r="J34448" s="2"/>
      <c r="K34448" s="2"/>
      <c r="L34448" s="2"/>
    </row>
    <row r="34449" spans="10:12">
      <c r="J34449" s="2"/>
      <c r="K34449" s="2"/>
      <c r="L34449" s="2"/>
    </row>
    <row r="34450" spans="10:12">
      <c r="J34450" s="2"/>
      <c r="K34450" s="2"/>
      <c r="L34450" s="2"/>
    </row>
    <row r="34451" spans="10:12">
      <c r="J34451" s="2"/>
      <c r="K34451" s="2"/>
      <c r="L34451" s="2"/>
    </row>
    <row r="34452" spans="10:12">
      <c r="J34452" s="2"/>
      <c r="K34452" s="2"/>
      <c r="L34452" s="2"/>
    </row>
    <row r="34453" spans="10:12">
      <c r="J34453" s="2"/>
      <c r="K34453" s="2"/>
      <c r="L34453" s="2"/>
    </row>
    <row r="34454" spans="10:12">
      <c r="J34454" s="2"/>
      <c r="K34454" s="2"/>
      <c r="L34454" s="2"/>
    </row>
    <row r="34455" spans="10:12">
      <c r="J34455" s="2"/>
      <c r="K34455" s="2"/>
      <c r="L34455" s="2"/>
    </row>
    <row r="34456" spans="10:12">
      <c r="J34456" s="2"/>
      <c r="K34456" s="2"/>
      <c r="L34456" s="2"/>
    </row>
    <row r="34457" spans="10:12">
      <c r="J34457" s="2"/>
      <c r="K34457" s="2"/>
      <c r="L34457" s="2"/>
    </row>
    <row r="34458" spans="10:12">
      <c r="J34458" s="2"/>
      <c r="K34458" s="2"/>
      <c r="L34458" s="2"/>
    </row>
    <row r="34459" spans="10:12">
      <c r="J34459" s="2"/>
      <c r="K34459" s="2"/>
      <c r="L34459" s="2"/>
    </row>
    <row r="34460" spans="10:12">
      <c r="J34460" s="2"/>
      <c r="K34460" s="2"/>
      <c r="L34460" s="2"/>
    </row>
    <row r="34461" spans="10:12">
      <c r="J34461" s="2"/>
      <c r="K34461" s="2"/>
      <c r="L34461" s="2"/>
    </row>
    <row r="34462" spans="10:12">
      <c r="J34462" s="2"/>
      <c r="K34462" s="2"/>
      <c r="L34462" s="2"/>
    </row>
    <row r="34463" spans="10:12">
      <c r="J34463" s="2"/>
      <c r="K34463" s="2"/>
      <c r="L34463" s="2"/>
    </row>
    <row r="34464" spans="10:12">
      <c r="J34464" s="2"/>
      <c r="K34464" s="2"/>
      <c r="L34464" s="2"/>
    </row>
    <row r="34465" spans="10:12">
      <c r="J34465" s="2"/>
      <c r="K34465" s="2"/>
      <c r="L34465" s="2"/>
    </row>
    <row r="34466" spans="10:12">
      <c r="J34466" s="2"/>
      <c r="K34466" s="2"/>
      <c r="L34466" s="2"/>
    </row>
    <row r="34467" spans="10:12">
      <c r="J34467" s="2"/>
      <c r="K34467" s="2"/>
      <c r="L34467" s="2"/>
    </row>
    <row r="34468" spans="10:12">
      <c r="J34468" s="2"/>
      <c r="K34468" s="2"/>
      <c r="L34468" s="2"/>
    </row>
    <row r="34469" spans="10:12">
      <c r="J34469" s="2"/>
      <c r="K34469" s="2"/>
      <c r="L34469" s="2"/>
    </row>
    <row r="34470" spans="10:12">
      <c r="J34470" s="2"/>
      <c r="K34470" s="2"/>
      <c r="L34470" s="2"/>
    </row>
    <row r="34471" spans="10:12">
      <c r="J34471" s="2"/>
      <c r="K34471" s="2"/>
      <c r="L34471" s="2"/>
    </row>
    <row r="34472" spans="10:12">
      <c r="J34472" s="2"/>
      <c r="K34472" s="2"/>
      <c r="L34472" s="2"/>
    </row>
    <row r="34473" spans="10:12">
      <c r="J34473" s="2"/>
      <c r="K34473" s="2"/>
      <c r="L34473" s="2"/>
    </row>
    <row r="34474" spans="10:12">
      <c r="J34474" s="2"/>
      <c r="K34474" s="2"/>
      <c r="L34474" s="2"/>
    </row>
    <row r="34475" spans="10:12">
      <c r="J34475" s="2"/>
      <c r="K34475" s="2"/>
      <c r="L34475" s="2"/>
    </row>
    <row r="34476" spans="10:12">
      <c r="J34476" s="2"/>
      <c r="K34476" s="2"/>
      <c r="L34476" s="2"/>
    </row>
    <row r="34477" spans="10:12">
      <c r="J34477" s="2"/>
      <c r="K34477" s="2"/>
      <c r="L34477" s="2"/>
    </row>
    <row r="34478" spans="10:12">
      <c r="J34478" s="2"/>
      <c r="K34478" s="2"/>
      <c r="L34478" s="2"/>
    </row>
    <row r="34479" spans="10:12">
      <c r="J34479" s="2"/>
      <c r="K34479" s="2"/>
      <c r="L34479" s="2"/>
    </row>
    <row r="34480" spans="10:12">
      <c r="J34480" s="2"/>
      <c r="K34480" s="2"/>
      <c r="L34480" s="2"/>
    </row>
    <row r="34481" spans="10:12">
      <c r="J34481" s="2"/>
      <c r="K34481" s="2"/>
      <c r="L34481" s="2"/>
    </row>
    <row r="34482" spans="10:12">
      <c r="J34482" s="2"/>
      <c r="K34482" s="2"/>
      <c r="L34482" s="2"/>
    </row>
    <row r="34483" spans="10:12">
      <c r="J34483" s="2"/>
      <c r="K34483" s="2"/>
      <c r="L34483" s="2"/>
    </row>
    <row r="34484" spans="10:12">
      <c r="J34484" s="2"/>
      <c r="K34484" s="2"/>
      <c r="L34484" s="2"/>
    </row>
    <row r="34485" spans="10:12">
      <c r="J34485" s="2"/>
      <c r="K34485" s="2"/>
      <c r="L34485" s="2"/>
    </row>
    <row r="34486" spans="10:12">
      <c r="J34486" s="2"/>
      <c r="K34486" s="2"/>
      <c r="L34486" s="2"/>
    </row>
    <row r="34487" spans="10:12">
      <c r="J34487" s="2"/>
      <c r="K34487" s="2"/>
      <c r="L34487" s="2"/>
    </row>
    <row r="34488" spans="10:12">
      <c r="J34488" s="2"/>
      <c r="K34488" s="2"/>
      <c r="L34488" s="2"/>
    </row>
    <row r="34489" spans="10:12">
      <c r="J34489" s="2"/>
      <c r="K34489" s="2"/>
      <c r="L34489" s="2"/>
    </row>
    <row r="34490" spans="10:12">
      <c r="J34490" s="2"/>
      <c r="K34490" s="2"/>
      <c r="L34490" s="2"/>
    </row>
    <row r="34491" spans="10:12">
      <c r="J34491" s="2"/>
      <c r="K34491" s="2"/>
      <c r="L34491" s="2"/>
    </row>
    <row r="34492" spans="10:12">
      <c r="J34492" s="2"/>
      <c r="K34492" s="2"/>
      <c r="L34492" s="2"/>
    </row>
    <row r="34493" spans="10:12">
      <c r="J34493" s="2"/>
      <c r="K34493" s="2"/>
      <c r="L34493" s="2"/>
    </row>
    <row r="34494" spans="10:12">
      <c r="J34494" s="2"/>
      <c r="K34494" s="2"/>
      <c r="L34494" s="2"/>
    </row>
    <row r="34495" spans="10:12">
      <c r="J34495" s="2"/>
      <c r="K34495" s="2"/>
      <c r="L34495" s="2"/>
    </row>
    <row r="34496" spans="10:12">
      <c r="J34496" s="2"/>
      <c r="K34496" s="2"/>
      <c r="L34496" s="2"/>
    </row>
    <row r="34497" spans="10:12">
      <c r="J34497" s="2"/>
      <c r="K34497" s="2"/>
      <c r="L34497" s="2"/>
    </row>
    <row r="34498" spans="10:12">
      <c r="J34498" s="2"/>
      <c r="K34498" s="2"/>
      <c r="L34498" s="2"/>
    </row>
    <row r="34499" spans="10:12">
      <c r="J34499" s="2"/>
      <c r="K34499" s="2"/>
      <c r="L34499" s="2"/>
    </row>
    <row r="34500" spans="10:12">
      <c r="J34500" s="2"/>
      <c r="K34500" s="2"/>
      <c r="L34500" s="2"/>
    </row>
    <row r="34501" spans="10:12">
      <c r="J34501" s="2"/>
      <c r="K34501" s="2"/>
      <c r="L34501" s="2"/>
    </row>
    <row r="34502" spans="10:12">
      <c r="J34502" s="2"/>
      <c r="K34502" s="2"/>
      <c r="L34502" s="2"/>
    </row>
    <row r="34503" spans="10:12">
      <c r="J34503" s="2"/>
      <c r="K34503" s="2"/>
      <c r="L34503" s="2"/>
    </row>
    <row r="34504" spans="10:12">
      <c r="J34504" s="2"/>
      <c r="K34504" s="2"/>
      <c r="L34504" s="2"/>
    </row>
    <row r="34505" spans="10:12">
      <c r="J34505" s="2"/>
      <c r="K34505" s="2"/>
      <c r="L34505" s="2"/>
    </row>
    <row r="34506" spans="10:12">
      <c r="J34506" s="2"/>
      <c r="K34506" s="2"/>
      <c r="L34506" s="2"/>
    </row>
    <row r="34507" spans="10:12">
      <c r="J34507" s="2"/>
      <c r="K34507" s="2"/>
      <c r="L34507" s="2"/>
    </row>
    <row r="34508" spans="10:12">
      <c r="J34508" s="2"/>
      <c r="K34508" s="2"/>
      <c r="L34508" s="2"/>
    </row>
    <row r="34509" spans="10:12">
      <c r="J34509" s="2"/>
      <c r="K34509" s="2"/>
      <c r="L34509" s="2"/>
    </row>
    <row r="34510" spans="10:12">
      <c r="J34510" s="2"/>
      <c r="K34510" s="2"/>
      <c r="L34510" s="2"/>
    </row>
    <row r="34511" spans="10:12">
      <c r="J34511" s="2"/>
      <c r="K34511" s="2"/>
      <c r="L34511" s="2"/>
    </row>
    <row r="34512" spans="10:12">
      <c r="J34512" s="2"/>
      <c r="K34512" s="2"/>
      <c r="L34512" s="2"/>
    </row>
    <row r="34513" spans="10:12">
      <c r="J34513" s="2"/>
      <c r="K34513" s="2"/>
      <c r="L34513" s="2"/>
    </row>
    <row r="34514" spans="10:12">
      <c r="J34514" s="2"/>
      <c r="K34514" s="2"/>
      <c r="L34514" s="2"/>
    </row>
    <row r="34515" spans="10:12">
      <c r="J34515" s="2"/>
      <c r="K34515" s="2"/>
      <c r="L34515" s="2"/>
    </row>
    <row r="34516" spans="10:12">
      <c r="J34516" s="2"/>
      <c r="K34516" s="2"/>
      <c r="L34516" s="2"/>
    </row>
    <row r="34517" spans="10:12">
      <c r="J34517" s="2"/>
      <c r="K34517" s="2"/>
      <c r="L34517" s="2"/>
    </row>
    <row r="34518" spans="10:12">
      <c r="J34518" s="2"/>
      <c r="K34518" s="2"/>
      <c r="L34518" s="2"/>
    </row>
    <row r="34519" spans="10:12">
      <c r="J34519" s="2"/>
      <c r="K34519" s="2"/>
      <c r="L34519" s="2"/>
    </row>
    <row r="34520" spans="10:12">
      <c r="J34520" s="2"/>
      <c r="K34520" s="2"/>
      <c r="L34520" s="2"/>
    </row>
    <row r="34521" spans="10:12">
      <c r="J34521" s="2"/>
      <c r="K34521" s="2"/>
      <c r="L34521" s="2"/>
    </row>
    <row r="34522" spans="10:12">
      <c r="J34522" s="2"/>
      <c r="K34522" s="2"/>
      <c r="L34522" s="2"/>
    </row>
    <row r="34523" spans="10:12">
      <c r="J34523" s="2"/>
      <c r="K34523" s="2"/>
      <c r="L34523" s="2"/>
    </row>
    <row r="34524" spans="10:12">
      <c r="J34524" s="2"/>
      <c r="K34524" s="2"/>
      <c r="L34524" s="2"/>
    </row>
    <row r="34525" spans="10:12">
      <c r="J34525" s="2"/>
      <c r="K34525" s="2"/>
      <c r="L34525" s="2"/>
    </row>
    <row r="34526" spans="10:12">
      <c r="J34526" s="2"/>
      <c r="K34526" s="2"/>
      <c r="L34526" s="2"/>
    </row>
    <row r="34527" spans="10:12">
      <c r="J34527" s="2"/>
      <c r="K34527" s="2"/>
      <c r="L34527" s="2"/>
    </row>
    <row r="34528" spans="10:12">
      <c r="J34528" s="2"/>
      <c r="K34528" s="2"/>
      <c r="L34528" s="2"/>
    </row>
    <row r="34529" spans="10:12">
      <c r="J34529" s="2"/>
      <c r="K34529" s="2"/>
      <c r="L34529" s="2"/>
    </row>
    <row r="34530" spans="10:12">
      <c r="J34530" s="2"/>
      <c r="K34530" s="2"/>
      <c r="L34530" s="2"/>
    </row>
    <row r="34531" spans="10:12">
      <c r="J34531" s="2"/>
      <c r="K34531" s="2"/>
      <c r="L34531" s="2"/>
    </row>
    <row r="34532" spans="10:12">
      <c r="J34532" s="2"/>
      <c r="K34532" s="2"/>
      <c r="L34532" s="2"/>
    </row>
    <row r="34533" spans="10:12">
      <c r="J34533" s="2"/>
      <c r="K34533" s="2"/>
      <c r="L34533" s="2"/>
    </row>
    <row r="34534" spans="10:12">
      <c r="J34534" s="2"/>
      <c r="K34534" s="2"/>
      <c r="L34534" s="2"/>
    </row>
    <row r="34535" spans="10:12">
      <c r="J34535" s="2"/>
      <c r="K34535" s="2"/>
      <c r="L34535" s="2"/>
    </row>
    <row r="34536" spans="10:12">
      <c r="J34536" s="2"/>
      <c r="K34536" s="2"/>
      <c r="L34536" s="2"/>
    </row>
    <row r="34537" spans="10:12">
      <c r="J34537" s="2"/>
      <c r="K34537" s="2"/>
      <c r="L34537" s="2"/>
    </row>
    <row r="34538" spans="10:12">
      <c r="J34538" s="2"/>
      <c r="K34538" s="2"/>
      <c r="L34538" s="2"/>
    </row>
    <row r="34539" spans="10:12">
      <c r="J34539" s="2"/>
      <c r="K34539" s="2"/>
      <c r="L34539" s="2"/>
    </row>
    <row r="34540" spans="10:12">
      <c r="J34540" s="2"/>
      <c r="K34540" s="2"/>
      <c r="L34540" s="2"/>
    </row>
    <row r="34541" spans="10:12">
      <c r="J34541" s="2"/>
      <c r="K34541" s="2"/>
      <c r="L34541" s="2"/>
    </row>
    <row r="34542" spans="10:12">
      <c r="J34542" s="2"/>
      <c r="K34542" s="2"/>
      <c r="L34542" s="2"/>
    </row>
    <row r="34543" spans="10:12">
      <c r="J34543" s="2"/>
      <c r="K34543" s="2"/>
      <c r="L34543" s="2"/>
    </row>
    <row r="34544" spans="10:12">
      <c r="J34544" s="2"/>
      <c r="K34544" s="2"/>
      <c r="L34544" s="2"/>
    </row>
    <row r="34545" spans="10:12">
      <c r="J34545" s="2"/>
      <c r="K34545" s="2"/>
      <c r="L34545" s="2"/>
    </row>
    <row r="34546" spans="10:12">
      <c r="J34546" s="2"/>
      <c r="K34546" s="2"/>
      <c r="L34546" s="2"/>
    </row>
    <row r="34547" spans="10:12">
      <c r="J34547" s="2"/>
      <c r="K34547" s="2"/>
      <c r="L34547" s="2"/>
    </row>
    <row r="34548" spans="10:12">
      <c r="J34548" s="2"/>
      <c r="K34548" s="2"/>
      <c r="L34548" s="2"/>
    </row>
    <row r="34549" spans="10:12">
      <c r="J34549" s="2"/>
      <c r="K34549" s="2"/>
      <c r="L34549" s="2"/>
    </row>
    <row r="34550" spans="10:12">
      <c r="J34550" s="2"/>
      <c r="K34550" s="2"/>
      <c r="L34550" s="2"/>
    </row>
    <row r="34551" spans="10:12">
      <c r="J34551" s="2"/>
      <c r="K34551" s="2"/>
      <c r="L34551" s="2"/>
    </row>
    <row r="34552" spans="10:12">
      <c r="J34552" s="2"/>
      <c r="K34552" s="2"/>
      <c r="L34552" s="2"/>
    </row>
    <row r="34553" spans="10:12">
      <c r="J34553" s="2"/>
      <c r="K34553" s="2"/>
      <c r="L34553" s="2"/>
    </row>
    <row r="34554" spans="10:12">
      <c r="J34554" s="2"/>
      <c r="K34554" s="2"/>
      <c r="L34554" s="2"/>
    </row>
    <row r="34555" spans="10:12">
      <c r="J34555" s="2"/>
      <c r="K34555" s="2"/>
      <c r="L34555" s="2"/>
    </row>
    <row r="34556" spans="10:12">
      <c r="J34556" s="2"/>
      <c r="K34556" s="2"/>
      <c r="L34556" s="2"/>
    </row>
    <row r="34557" spans="10:12">
      <c r="J34557" s="2"/>
      <c r="K34557" s="2"/>
      <c r="L34557" s="2"/>
    </row>
    <row r="34558" spans="10:12">
      <c r="J34558" s="2"/>
      <c r="K34558" s="2"/>
      <c r="L34558" s="2"/>
    </row>
    <row r="34559" spans="10:12">
      <c r="J34559" s="2"/>
      <c r="K34559" s="2"/>
      <c r="L34559" s="2"/>
    </row>
    <row r="34560" spans="10:12">
      <c r="J34560" s="2"/>
      <c r="K34560" s="2"/>
      <c r="L34560" s="2"/>
    </row>
    <row r="34561" spans="10:12">
      <c r="J34561" s="2"/>
      <c r="K34561" s="2"/>
      <c r="L34561" s="2"/>
    </row>
    <row r="34562" spans="10:12">
      <c r="J34562" s="2"/>
      <c r="K34562" s="2"/>
      <c r="L34562" s="2"/>
    </row>
    <row r="34563" spans="10:12">
      <c r="J34563" s="2"/>
      <c r="K34563" s="2"/>
      <c r="L34563" s="2"/>
    </row>
    <row r="34564" spans="10:12">
      <c r="J34564" s="2"/>
      <c r="K34564" s="2"/>
      <c r="L34564" s="2"/>
    </row>
    <row r="34565" spans="10:12">
      <c r="J34565" s="2"/>
      <c r="K34565" s="2"/>
      <c r="L34565" s="2"/>
    </row>
    <row r="34566" spans="10:12">
      <c r="J34566" s="2"/>
      <c r="K34566" s="2"/>
      <c r="L34566" s="2"/>
    </row>
    <row r="34567" spans="10:12">
      <c r="J34567" s="2"/>
      <c r="K34567" s="2"/>
      <c r="L34567" s="2"/>
    </row>
    <row r="34568" spans="10:12">
      <c r="J34568" s="2"/>
      <c r="K34568" s="2"/>
      <c r="L34568" s="2"/>
    </row>
    <row r="34569" spans="10:12">
      <c r="J34569" s="2"/>
      <c r="K34569" s="2"/>
      <c r="L34569" s="2"/>
    </row>
    <row r="34570" spans="10:12">
      <c r="J34570" s="2"/>
      <c r="K34570" s="2"/>
      <c r="L34570" s="2"/>
    </row>
    <row r="34571" spans="10:12">
      <c r="J34571" s="2"/>
      <c r="K34571" s="2"/>
      <c r="L34571" s="2"/>
    </row>
    <row r="34572" spans="10:12">
      <c r="J34572" s="2"/>
      <c r="K34572" s="2"/>
      <c r="L34572" s="2"/>
    </row>
    <row r="34573" spans="10:12">
      <c r="J34573" s="2"/>
      <c r="K34573" s="2"/>
      <c r="L34573" s="2"/>
    </row>
    <row r="34574" spans="10:12">
      <c r="J34574" s="2"/>
      <c r="K34574" s="2"/>
      <c r="L34574" s="2"/>
    </row>
    <row r="34575" spans="10:12">
      <c r="J34575" s="2"/>
      <c r="K34575" s="2"/>
      <c r="L34575" s="2"/>
    </row>
    <row r="34576" spans="10:12">
      <c r="J34576" s="2"/>
      <c r="K34576" s="2"/>
      <c r="L34576" s="2"/>
    </row>
    <row r="34577" spans="10:12">
      <c r="J34577" s="2"/>
      <c r="K34577" s="2"/>
      <c r="L34577" s="2"/>
    </row>
    <row r="34578" spans="10:12">
      <c r="J34578" s="2"/>
      <c r="K34578" s="2"/>
      <c r="L34578" s="2"/>
    </row>
    <row r="34579" spans="10:12">
      <c r="J34579" s="2"/>
      <c r="K34579" s="2"/>
      <c r="L34579" s="2"/>
    </row>
    <row r="34580" spans="10:12">
      <c r="J34580" s="2"/>
      <c r="K34580" s="2"/>
      <c r="L34580" s="2"/>
    </row>
    <row r="34581" spans="10:12">
      <c r="J34581" s="2"/>
      <c r="K34581" s="2"/>
      <c r="L34581" s="2"/>
    </row>
    <row r="34582" spans="10:12">
      <c r="J34582" s="2"/>
      <c r="K34582" s="2"/>
      <c r="L34582" s="2"/>
    </row>
    <row r="34583" spans="10:12">
      <c r="J34583" s="2"/>
      <c r="K34583" s="2"/>
      <c r="L34583" s="2"/>
    </row>
    <row r="34584" spans="10:12">
      <c r="J34584" s="2"/>
      <c r="K34584" s="2"/>
      <c r="L34584" s="2"/>
    </row>
    <row r="34585" spans="10:12">
      <c r="J34585" s="2"/>
      <c r="K34585" s="2"/>
      <c r="L34585" s="2"/>
    </row>
    <row r="34586" spans="10:12">
      <c r="J34586" s="2"/>
      <c r="K34586" s="2"/>
      <c r="L34586" s="2"/>
    </row>
    <row r="34587" spans="10:12">
      <c r="J34587" s="2"/>
      <c r="K34587" s="2"/>
      <c r="L34587" s="2"/>
    </row>
    <row r="34588" spans="10:12">
      <c r="J34588" s="2"/>
      <c r="K34588" s="2"/>
      <c r="L34588" s="2"/>
    </row>
    <row r="34589" spans="10:12">
      <c r="J34589" s="2"/>
      <c r="K34589" s="2"/>
      <c r="L34589" s="2"/>
    </row>
    <row r="34590" spans="10:12">
      <c r="J34590" s="2"/>
      <c r="K34590" s="2"/>
      <c r="L34590" s="2"/>
    </row>
    <row r="34591" spans="10:12">
      <c r="J34591" s="2"/>
      <c r="K34591" s="2"/>
      <c r="L34591" s="2"/>
    </row>
    <row r="34592" spans="10:12">
      <c r="J34592" s="2"/>
      <c r="K34592" s="2"/>
      <c r="L34592" s="2"/>
    </row>
    <row r="34593" spans="10:12">
      <c r="J34593" s="2"/>
      <c r="K34593" s="2"/>
      <c r="L34593" s="2"/>
    </row>
    <row r="34594" spans="10:12">
      <c r="J34594" s="2"/>
      <c r="K34594" s="2"/>
      <c r="L34594" s="2"/>
    </row>
    <row r="34595" spans="10:12">
      <c r="J34595" s="2"/>
      <c r="K34595" s="2"/>
      <c r="L34595" s="2"/>
    </row>
    <row r="34596" spans="10:12">
      <c r="J34596" s="2"/>
      <c r="K34596" s="2"/>
      <c r="L34596" s="2"/>
    </row>
    <row r="34597" spans="10:12">
      <c r="J34597" s="2"/>
      <c r="K34597" s="2"/>
      <c r="L34597" s="2"/>
    </row>
    <row r="34598" spans="10:12">
      <c r="J34598" s="2"/>
      <c r="K34598" s="2"/>
      <c r="L34598" s="2"/>
    </row>
    <row r="34599" spans="10:12">
      <c r="J34599" s="2"/>
      <c r="K34599" s="2"/>
      <c r="L34599" s="2"/>
    </row>
    <row r="34600" spans="10:12">
      <c r="J34600" s="2"/>
      <c r="K34600" s="2"/>
      <c r="L34600" s="2"/>
    </row>
    <row r="34601" spans="10:12">
      <c r="J34601" s="2"/>
      <c r="K34601" s="2"/>
      <c r="L34601" s="2"/>
    </row>
    <row r="34602" spans="10:12">
      <c r="J34602" s="2"/>
      <c r="K34602" s="2"/>
      <c r="L34602" s="2"/>
    </row>
    <row r="34603" spans="10:12">
      <c r="J34603" s="2"/>
      <c r="K34603" s="2"/>
      <c r="L34603" s="2"/>
    </row>
    <row r="34604" spans="10:12">
      <c r="J34604" s="2"/>
      <c r="K34604" s="2"/>
      <c r="L34604" s="2"/>
    </row>
    <row r="34605" spans="10:12">
      <c r="J34605" s="2"/>
      <c r="K34605" s="2"/>
      <c r="L34605" s="2"/>
    </row>
    <row r="34606" spans="10:12">
      <c r="J34606" s="2"/>
      <c r="K34606" s="2"/>
      <c r="L34606" s="2"/>
    </row>
    <row r="34607" spans="10:12">
      <c r="J34607" s="2"/>
      <c r="K34607" s="2"/>
      <c r="L34607" s="2"/>
    </row>
    <row r="34608" spans="10:12">
      <c r="J34608" s="2"/>
      <c r="K34608" s="2"/>
      <c r="L34608" s="2"/>
    </row>
    <row r="34609" spans="10:12">
      <c r="J34609" s="2"/>
      <c r="K34609" s="2"/>
      <c r="L34609" s="2"/>
    </row>
    <row r="34610" spans="10:12">
      <c r="J34610" s="2"/>
      <c r="K34610" s="2"/>
      <c r="L34610" s="2"/>
    </row>
    <row r="34611" spans="10:12">
      <c r="J34611" s="2"/>
      <c r="K34611" s="2"/>
      <c r="L34611" s="2"/>
    </row>
    <row r="34612" spans="10:12">
      <c r="J34612" s="2"/>
      <c r="K34612" s="2"/>
      <c r="L34612" s="2"/>
    </row>
    <row r="34613" spans="10:12">
      <c r="J34613" s="2"/>
      <c r="K34613" s="2"/>
      <c r="L34613" s="2"/>
    </row>
    <row r="34614" spans="10:12">
      <c r="J34614" s="2"/>
      <c r="K34614" s="2"/>
      <c r="L34614" s="2"/>
    </row>
    <row r="34615" spans="10:12">
      <c r="J34615" s="2"/>
      <c r="K34615" s="2"/>
      <c r="L34615" s="2"/>
    </row>
    <row r="34616" spans="10:12">
      <c r="J34616" s="2"/>
      <c r="K34616" s="2"/>
      <c r="L34616" s="2"/>
    </row>
    <row r="34617" spans="10:12">
      <c r="J34617" s="2"/>
      <c r="K34617" s="2"/>
      <c r="L34617" s="2"/>
    </row>
    <row r="34618" spans="10:12">
      <c r="J34618" s="2"/>
      <c r="K34618" s="2"/>
      <c r="L34618" s="2"/>
    </row>
    <row r="34619" spans="10:12">
      <c r="J34619" s="2"/>
      <c r="K34619" s="2"/>
      <c r="L34619" s="2"/>
    </row>
    <row r="34620" spans="10:12">
      <c r="J34620" s="2"/>
      <c r="K34620" s="2"/>
      <c r="L34620" s="2"/>
    </row>
    <row r="34621" spans="10:12">
      <c r="J34621" s="2"/>
      <c r="K34621" s="2"/>
      <c r="L34621" s="2"/>
    </row>
    <row r="34622" spans="10:12">
      <c r="J34622" s="2"/>
      <c r="K34622" s="2"/>
      <c r="L34622" s="2"/>
    </row>
    <row r="34623" spans="10:12">
      <c r="J34623" s="2"/>
      <c r="K34623" s="2"/>
      <c r="L34623" s="2"/>
    </row>
    <row r="34624" spans="10:12">
      <c r="J34624" s="2"/>
      <c r="K34624" s="2"/>
      <c r="L34624" s="2"/>
    </row>
    <row r="34625" spans="10:12">
      <c r="J34625" s="2"/>
      <c r="K34625" s="2"/>
      <c r="L34625" s="2"/>
    </row>
    <row r="34626" spans="10:12">
      <c r="J34626" s="2"/>
      <c r="K34626" s="2"/>
      <c r="L34626" s="2"/>
    </row>
    <row r="34627" spans="10:12">
      <c r="J34627" s="2"/>
      <c r="K34627" s="2"/>
      <c r="L34627" s="2"/>
    </row>
    <row r="34628" spans="10:12">
      <c r="J34628" s="2"/>
      <c r="K34628" s="2"/>
      <c r="L34628" s="2"/>
    </row>
    <row r="34629" spans="10:12">
      <c r="J34629" s="2"/>
      <c r="K34629" s="2"/>
      <c r="L34629" s="2"/>
    </row>
    <row r="34630" spans="10:12">
      <c r="J34630" s="2"/>
      <c r="K34630" s="2"/>
      <c r="L34630" s="2"/>
    </row>
    <row r="34631" spans="10:12">
      <c r="J34631" s="2"/>
      <c r="K34631" s="2"/>
      <c r="L34631" s="2"/>
    </row>
    <row r="34632" spans="10:12">
      <c r="J34632" s="2"/>
      <c r="K34632" s="2"/>
      <c r="L34632" s="2"/>
    </row>
    <row r="34633" spans="10:12">
      <c r="J34633" s="2"/>
      <c r="K34633" s="2"/>
      <c r="L34633" s="2"/>
    </row>
    <row r="34634" spans="10:12">
      <c r="J34634" s="2"/>
      <c r="K34634" s="2"/>
      <c r="L34634" s="2"/>
    </row>
    <row r="34635" spans="10:12">
      <c r="J34635" s="2"/>
      <c r="K34635" s="2"/>
      <c r="L34635" s="2"/>
    </row>
    <row r="34636" spans="10:12">
      <c r="J34636" s="2"/>
      <c r="K34636" s="2"/>
      <c r="L34636" s="2"/>
    </row>
    <row r="34637" spans="10:12">
      <c r="J34637" s="2"/>
      <c r="K34637" s="2"/>
      <c r="L34637" s="2"/>
    </row>
    <row r="34638" spans="10:12">
      <c r="J34638" s="2"/>
      <c r="K34638" s="2"/>
      <c r="L34638" s="2"/>
    </row>
    <row r="34639" spans="10:12">
      <c r="J34639" s="2"/>
      <c r="K34639" s="2"/>
      <c r="L34639" s="2"/>
    </row>
    <row r="34640" spans="10:12">
      <c r="J34640" s="2"/>
      <c r="K34640" s="2"/>
      <c r="L34640" s="2"/>
    </row>
    <row r="34641" spans="10:12">
      <c r="J34641" s="2"/>
      <c r="K34641" s="2"/>
      <c r="L34641" s="2"/>
    </row>
    <row r="34642" spans="10:12">
      <c r="J34642" s="2"/>
      <c r="K34642" s="2"/>
      <c r="L34642" s="2"/>
    </row>
    <row r="34643" spans="10:12">
      <c r="J34643" s="2"/>
      <c r="K34643" s="2"/>
      <c r="L34643" s="2"/>
    </row>
    <row r="34644" spans="10:12">
      <c r="J34644" s="2"/>
      <c r="K34644" s="2"/>
      <c r="L34644" s="2"/>
    </row>
    <row r="34645" spans="10:12">
      <c r="J34645" s="2"/>
      <c r="K34645" s="2"/>
      <c r="L34645" s="2"/>
    </row>
    <row r="34646" spans="10:12">
      <c r="J34646" s="2"/>
      <c r="K34646" s="2"/>
      <c r="L34646" s="2"/>
    </row>
    <row r="34647" spans="10:12">
      <c r="J34647" s="2"/>
      <c r="K34647" s="2"/>
      <c r="L34647" s="2"/>
    </row>
    <row r="34648" spans="10:12">
      <c r="J34648" s="2"/>
      <c r="K34648" s="2"/>
      <c r="L34648" s="2"/>
    </row>
    <row r="34649" spans="10:12">
      <c r="J34649" s="2"/>
      <c r="K34649" s="2"/>
      <c r="L34649" s="2"/>
    </row>
    <row r="34650" spans="10:12">
      <c r="J34650" s="2"/>
      <c r="K34650" s="2"/>
      <c r="L34650" s="2"/>
    </row>
    <row r="34651" spans="10:12">
      <c r="J34651" s="2"/>
      <c r="K34651" s="2"/>
      <c r="L34651" s="2"/>
    </row>
    <row r="34652" spans="10:12">
      <c r="J34652" s="2"/>
      <c r="K34652" s="2"/>
      <c r="L34652" s="2"/>
    </row>
    <row r="34653" spans="10:12">
      <c r="J34653" s="2"/>
      <c r="K34653" s="2"/>
      <c r="L34653" s="2"/>
    </row>
    <row r="34654" spans="10:12">
      <c r="J34654" s="2"/>
      <c r="K34654" s="2"/>
      <c r="L34654" s="2"/>
    </row>
    <row r="34655" spans="10:12">
      <c r="J34655" s="2"/>
      <c r="K34655" s="2"/>
      <c r="L34655" s="2"/>
    </row>
    <row r="34656" spans="10:12">
      <c r="J34656" s="2"/>
      <c r="K34656" s="2"/>
      <c r="L34656" s="2"/>
    </row>
    <row r="34657" spans="10:12">
      <c r="J34657" s="2"/>
      <c r="K34657" s="2"/>
      <c r="L34657" s="2"/>
    </row>
    <row r="34658" spans="10:12">
      <c r="J34658" s="2"/>
      <c r="K34658" s="2"/>
      <c r="L34658" s="2"/>
    </row>
    <row r="34659" spans="10:12">
      <c r="J34659" s="2"/>
      <c r="K34659" s="2"/>
      <c r="L34659" s="2"/>
    </row>
    <row r="34660" spans="10:12">
      <c r="J34660" s="2"/>
      <c r="K34660" s="2"/>
      <c r="L34660" s="2"/>
    </row>
    <row r="34661" spans="10:12">
      <c r="J34661" s="2"/>
      <c r="K34661" s="2"/>
      <c r="L34661" s="2"/>
    </row>
    <row r="34662" spans="10:12">
      <c r="J34662" s="2"/>
      <c r="K34662" s="2"/>
      <c r="L34662" s="2"/>
    </row>
    <row r="34663" spans="10:12">
      <c r="J34663" s="2"/>
      <c r="K34663" s="2"/>
      <c r="L34663" s="2"/>
    </row>
    <row r="34664" spans="10:12">
      <c r="J34664" s="2"/>
      <c r="K34664" s="2"/>
      <c r="L34664" s="2"/>
    </row>
    <row r="34665" spans="10:12">
      <c r="J34665" s="2"/>
      <c r="K34665" s="2"/>
      <c r="L34665" s="2"/>
    </row>
    <row r="34666" spans="10:12">
      <c r="J34666" s="2"/>
      <c r="K34666" s="2"/>
      <c r="L34666" s="2"/>
    </row>
    <row r="34667" spans="10:12">
      <c r="J34667" s="2"/>
      <c r="K34667" s="2"/>
      <c r="L34667" s="2"/>
    </row>
    <row r="34668" spans="10:12">
      <c r="J34668" s="2"/>
      <c r="K34668" s="2"/>
      <c r="L34668" s="2"/>
    </row>
    <row r="34669" spans="10:12">
      <c r="J34669" s="2"/>
      <c r="K34669" s="2"/>
      <c r="L34669" s="2"/>
    </row>
    <row r="34670" spans="10:12">
      <c r="J34670" s="2"/>
      <c r="K34670" s="2"/>
      <c r="L34670" s="2"/>
    </row>
    <row r="34671" spans="10:12">
      <c r="J34671" s="2"/>
      <c r="K34671" s="2"/>
      <c r="L34671" s="2"/>
    </row>
    <row r="34672" spans="10:12">
      <c r="J34672" s="2"/>
      <c r="K34672" s="2"/>
      <c r="L34672" s="2"/>
    </row>
    <row r="34673" spans="10:12">
      <c r="J34673" s="2"/>
      <c r="K34673" s="2"/>
      <c r="L34673" s="2"/>
    </row>
    <row r="34674" spans="10:12">
      <c r="J34674" s="2"/>
      <c r="K34674" s="2"/>
      <c r="L34674" s="2"/>
    </row>
    <row r="34675" spans="10:12">
      <c r="J34675" s="2"/>
      <c r="K34675" s="2"/>
      <c r="L34675" s="2"/>
    </row>
    <row r="34676" spans="10:12">
      <c r="J34676" s="2"/>
      <c r="K34676" s="2"/>
      <c r="L34676" s="2"/>
    </row>
    <row r="34677" spans="10:12">
      <c r="J34677" s="2"/>
      <c r="K34677" s="2"/>
      <c r="L34677" s="2"/>
    </row>
    <row r="34678" spans="10:12">
      <c r="J34678" s="2"/>
      <c r="K34678" s="2"/>
      <c r="L34678" s="2"/>
    </row>
    <row r="34679" spans="10:12">
      <c r="J34679" s="2"/>
      <c r="K34679" s="2"/>
      <c r="L34679" s="2"/>
    </row>
    <row r="34680" spans="10:12">
      <c r="J34680" s="2"/>
      <c r="K34680" s="2"/>
      <c r="L34680" s="2"/>
    </row>
    <row r="34681" spans="10:12">
      <c r="J34681" s="2"/>
      <c r="K34681" s="2"/>
      <c r="L34681" s="2"/>
    </row>
    <row r="34682" spans="10:12">
      <c r="J34682" s="2"/>
      <c r="K34682" s="2"/>
      <c r="L34682" s="2"/>
    </row>
    <row r="34683" spans="10:12">
      <c r="J34683" s="2"/>
      <c r="K34683" s="2"/>
      <c r="L34683" s="2"/>
    </row>
    <row r="34684" spans="10:12">
      <c r="J34684" s="2"/>
      <c r="K34684" s="2"/>
      <c r="L34684" s="2"/>
    </row>
    <row r="34685" spans="10:12">
      <c r="J34685" s="2"/>
      <c r="K34685" s="2"/>
      <c r="L34685" s="2"/>
    </row>
    <row r="34686" spans="10:12">
      <c r="J34686" s="2"/>
      <c r="K34686" s="2"/>
      <c r="L34686" s="2"/>
    </row>
    <row r="34687" spans="10:12">
      <c r="J34687" s="2"/>
      <c r="K34687" s="2"/>
      <c r="L34687" s="2"/>
    </row>
    <row r="34688" spans="10:12">
      <c r="J34688" s="2"/>
      <c r="K34688" s="2"/>
      <c r="L34688" s="2"/>
    </row>
    <row r="34689" spans="10:12">
      <c r="J34689" s="2"/>
      <c r="K34689" s="2"/>
      <c r="L34689" s="2"/>
    </row>
    <row r="34690" spans="10:12">
      <c r="J34690" s="2"/>
      <c r="K34690" s="2"/>
      <c r="L34690" s="2"/>
    </row>
    <row r="34691" spans="10:12">
      <c r="J34691" s="2"/>
      <c r="K34691" s="2"/>
      <c r="L34691" s="2"/>
    </row>
    <row r="34692" spans="10:12">
      <c r="J34692" s="2"/>
      <c r="K34692" s="2"/>
      <c r="L34692" s="2"/>
    </row>
    <row r="34693" spans="10:12">
      <c r="J34693" s="2"/>
      <c r="K34693" s="2"/>
      <c r="L34693" s="2"/>
    </row>
    <row r="34694" spans="10:12">
      <c r="J34694" s="2"/>
      <c r="K34694" s="2"/>
      <c r="L34694" s="2"/>
    </row>
    <row r="34695" spans="10:12">
      <c r="J34695" s="2"/>
      <c r="K34695" s="2"/>
      <c r="L34695" s="2"/>
    </row>
    <row r="34696" spans="10:12">
      <c r="J34696" s="2"/>
      <c r="K34696" s="2"/>
      <c r="L34696" s="2"/>
    </row>
    <row r="34697" spans="10:12">
      <c r="J34697" s="2"/>
      <c r="K34697" s="2"/>
      <c r="L34697" s="2"/>
    </row>
    <row r="34698" spans="10:12">
      <c r="J34698" s="2"/>
      <c r="K34698" s="2"/>
      <c r="L34698" s="2"/>
    </row>
    <row r="34699" spans="10:12">
      <c r="J34699" s="2"/>
      <c r="K34699" s="2"/>
      <c r="L34699" s="2"/>
    </row>
    <row r="34700" spans="10:12">
      <c r="J34700" s="2"/>
      <c r="K34700" s="2"/>
      <c r="L34700" s="2"/>
    </row>
    <row r="34701" spans="10:12">
      <c r="J34701" s="2"/>
      <c r="K34701" s="2"/>
      <c r="L34701" s="2"/>
    </row>
    <row r="34702" spans="10:12">
      <c r="J34702" s="2"/>
      <c r="K34702" s="2"/>
      <c r="L34702" s="2"/>
    </row>
    <row r="34703" spans="10:12">
      <c r="J34703" s="2"/>
      <c r="K34703" s="2"/>
      <c r="L34703" s="2"/>
    </row>
    <row r="34704" spans="10:12">
      <c r="J34704" s="2"/>
      <c r="K34704" s="2"/>
      <c r="L34704" s="2"/>
    </row>
    <row r="34705" spans="10:12">
      <c r="J34705" s="2"/>
      <c r="K34705" s="2"/>
      <c r="L34705" s="2"/>
    </row>
    <row r="34706" spans="10:12">
      <c r="J34706" s="2"/>
      <c r="K34706" s="2"/>
      <c r="L34706" s="2"/>
    </row>
    <row r="34707" spans="10:12">
      <c r="J34707" s="2"/>
      <c r="K34707" s="2"/>
      <c r="L34707" s="2"/>
    </row>
    <row r="34708" spans="10:12">
      <c r="J34708" s="2"/>
      <c r="K34708" s="2"/>
      <c r="L34708" s="2"/>
    </row>
    <row r="34709" spans="10:12">
      <c r="J34709" s="2"/>
      <c r="K34709" s="2"/>
      <c r="L34709" s="2"/>
    </row>
    <row r="34710" spans="10:12">
      <c r="J34710" s="2"/>
      <c r="K34710" s="2"/>
      <c r="L34710" s="2"/>
    </row>
    <row r="34711" spans="10:12">
      <c r="J34711" s="2"/>
      <c r="K34711" s="2"/>
      <c r="L34711" s="2"/>
    </row>
    <row r="34712" spans="10:12">
      <c r="J34712" s="2"/>
      <c r="K34712" s="2"/>
      <c r="L34712" s="2"/>
    </row>
    <row r="34713" spans="10:12">
      <c r="J34713" s="2"/>
      <c r="K34713" s="2"/>
      <c r="L34713" s="2"/>
    </row>
    <row r="34714" spans="10:12">
      <c r="J34714" s="2"/>
      <c r="K34714" s="2"/>
      <c r="L34714" s="2"/>
    </row>
    <row r="34715" spans="10:12">
      <c r="J34715" s="2"/>
      <c r="K34715" s="2"/>
      <c r="L34715" s="2"/>
    </row>
    <row r="34716" spans="10:12">
      <c r="J34716" s="2"/>
      <c r="K34716" s="2"/>
      <c r="L34716" s="2"/>
    </row>
    <row r="34717" spans="10:12">
      <c r="J34717" s="2"/>
      <c r="K34717" s="2"/>
      <c r="L34717" s="2"/>
    </row>
    <row r="34718" spans="10:12">
      <c r="J34718" s="2"/>
      <c r="K34718" s="2"/>
      <c r="L34718" s="2"/>
    </row>
    <row r="34719" spans="10:12">
      <c r="J34719" s="2"/>
      <c r="K34719" s="2"/>
      <c r="L34719" s="2"/>
    </row>
    <row r="34720" spans="10:12">
      <c r="J34720" s="2"/>
      <c r="K34720" s="2"/>
      <c r="L34720" s="2"/>
    </row>
    <row r="34721" spans="10:12">
      <c r="J34721" s="2"/>
      <c r="K34721" s="2"/>
      <c r="L34721" s="2"/>
    </row>
    <row r="34722" spans="10:12">
      <c r="J34722" s="2"/>
      <c r="K34722" s="2"/>
      <c r="L34722" s="2"/>
    </row>
    <row r="34723" spans="10:12">
      <c r="J34723" s="2"/>
      <c r="K34723" s="2"/>
      <c r="L34723" s="2"/>
    </row>
    <row r="34724" spans="10:12">
      <c r="J34724" s="2"/>
      <c r="K34724" s="2"/>
      <c r="L34724" s="2"/>
    </row>
    <row r="34725" spans="10:12">
      <c r="J34725" s="2"/>
      <c r="K34725" s="2"/>
      <c r="L34725" s="2"/>
    </row>
    <row r="34726" spans="10:12">
      <c r="J34726" s="2"/>
      <c r="K34726" s="2"/>
      <c r="L34726" s="2"/>
    </row>
    <row r="34727" spans="10:12">
      <c r="J34727" s="2"/>
      <c r="K34727" s="2"/>
      <c r="L34727" s="2"/>
    </row>
    <row r="34728" spans="10:12">
      <c r="J34728" s="2"/>
      <c r="K34728" s="2"/>
      <c r="L34728" s="2"/>
    </row>
    <row r="34729" spans="10:12">
      <c r="J34729" s="2"/>
      <c r="K34729" s="2"/>
      <c r="L34729" s="2"/>
    </row>
    <row r="34730" spans="10:12">
      <c r="J34730" s="2"/>
      <c r="K34730" s="2"/>
      <c r="L34730" s="2"/>
    </row>
    <row r="34731" spans="10:12">
      <c r="J34731" s="2"/>
      <c r="K34731" s="2"/>
      <c r="L34731" s="2"/>
    </row>
    <row r="34732" spans="10:12">
      <c r="J34732" s="2"/>
      <c r="K34732" s="2"/>
      <c r="L34732" s="2"/>
    </row>
    <row r="34733" spans="10:12">
      <c r="J34733" s="2"/>
      <c r="K34733" s="2"/>
      <c r="L34733" s="2"/>
    </row>
    <row r="34734" spans="10:12">
      <c r="J34734" s="2"/>
      <c r="K34734" s="2"/>
      <c r="L34734" s="2"/>
    </row>
    <row r="34735" spans="10:12">
      <c r="J34735" s="2"/>
      <c r="K34735" s="2"/>
      <c r="L34735" s="2"/>
    </row>
    <row r="34736" spans="10:12">
      <c r="J34736" s="2"/>
      <c r="K34736" s="2"/>
      <c r="L34736" s="2"/>
    </row>
    <row r="34737" spans="10:12">
      <c r="J34737" s="2"/>
      <c r="K34737" s="2"/>
      <c r="L34737" s="2"/>
    </row>
    <row r="34738" spans="10:12">
      <c r="J34738" s="2"/>
      <c r="K34738" s="2"/>
      <c r="L34738" s="2"/>
    </row>
    <row r="34739" spans="10:12">
      <c r="J34739" s="2"/>
      <c r="K34739" s="2"/>
      <c r="L34739" s="2"/>
    </row>
    <row r="34740" spans="10:12">
      <c r="J34740" s="2"/>
      <c r="K34740" s="2"/>
      <c r="L34740" s="2"/>
    </row>
    <row r="34741" spans="10:12">
      <c r="J34741" s="2"/>
      <c r="K34741" s="2"/>
      <c r="L34741" s="2"/>
    </row>
    <row r="34742" spans="10:12">
      <c r="J34742" s="2"/>
      <c r="K34742" s="2"/>
      <c r="L34742" s="2"/>
    </row>
    <row r="34743" spans="10:12">
      <c r="J34743" s="2"/>
      <c r="K34743" s="2"/>
      <c r="L34743" s="2"/>
    </row>
    <row r="34744" spans="10:12">
      <c r="J34744" s="2"/>
      <c r="K34744" s="2"/>
      <c r="L34744" s="2"/>
    </row>
    <row r="34745" spans="10:12">
      <c r="J34745" s="2"/>
      <c r="K34745" s="2"/>
      <c r="L34745" s="2"/>
    </row>
    <row r="34746" spans="10:12">
      <c r="J34746" s="2"/>
      <c r="K34746" s="2"/>
      <c r="L34746" s="2"/>
    </row>
    <row r="34747" spans="10:12">
      <c r="J34747" s="2"/>
      <c r="K34747" s="2"/>
      <c r="L34747" s="2"/>
    </row>
    <row r="34748" spans="10:12">
      <c r="J34748" s="2"/>
      <c r="K34748" s="2"/>
      <c r="L34748" s="2"/>
    </row>
    <row r="34749" spans="10:12">
      <c r="J34749" s="2"/>
      <c r="K34749" s="2"/>
      <c r="L34749" s="2"/>
    </row>
    <row r="34750" spans="10:12">
      <c r="J34750" s="2"/>
      <c r="K34750" s="2"/>
      <c r="L34750" s="2"/>
    </row>
    <row r="34751" spans="10:12">
      <c r="J34751" s="2"/>
      <c r="K34751" s="2"/>
      <c r="L34751" s="2"/>
    </row>
    <row r="34752" spans="10:12">
      <c r="J34752" s="2"/>
      <c r="K34752" s="2"/>
      <c r="L34752" s="2"/>
    </row>
    <row r="34753" spans="10:12">
      <c r="J34753" s="2"/>
      <c r="K34753" s="2"/>
      <c r="L34753" s="2"/>
    </row>
    <row r="34754" spans="10:12">
      <c r="J34754" s="2"/>
      <c r="K34754" s="2"/>
      <c r="L34754" s="2"/>
    </row>
    <row r="34755" spans="10:12">
      <c r="J34755" s="2"/>
      <c r="K34755" s="2"/>
      <c r="L34755" s="2"/>
    </row>
    <row r="34756" spans="10:12">
      <c r="J34756" s="2"/>
      <c r="K34756" s="2"/>
      <c r="L34756" s="2"/>
    </row>
    <row r="34757" spans="10:12">
      <c r="J34757" s="2"/>
      <c r="K34757" s="2"/>
      <c r="L34757" s="2"/>
    </row>
    <row r="34758" spans="10:12">
      <c r="J34758" s="2"/>
      <c r="K34758" s="2"/>
      <c r="L34758" s="2"/>
    </row>
    <row r="34759" spans="10:12">
      <c r="J34759" s="2"/>
      <c r="K34759" s="2"/>
      <c r="L34759" s="2"/>
    </row>
    <row r="34760" spans="10:12">
      <c r="J34760" s="2"/>
      <c r="K34760" s="2"/>
      <c r="L34760" s="2"/>
    </row>
    <row r="34761" spans="10:12">
      <c r="J34761" s="2"/>
      <c r="K34761" s="2"/>
      <c r="L34761" s="2"/>
    </row>
    <row r="34762" spans="10:12">
      <c r="J34762" s="2"/>
      <c r="K34762" s="2"/>
      <c r="L34762" s="2"/>
    </row>
    <row r="34763" spans="10:12">
      <c r="J34763" s="2"/>
      <c r="K34763" s="2"/>
      <c r="L34763" s="2"/>
    </row>
    <row r="34764" spans="10:12">
      <c r="J34764" s="2"/>
      <c r="K34764" s="2"/>
      <c r="L34764" s="2"/>
    </row>
    <row r="34765" spans="10:12">
      <c r="J34765" s="2"/>
      <c r="K34765" s="2"/>
      <c r="L34765" s="2"/>
    </row>
    <row r="34766" spans="10:12">
      <c r="J34766" s="2"/>
      <c r="K34766" s="2"/>
      <c r="L34766" s="2"/>
    </row>
    <row r="34767" spans="10:12">
      <c r="J34767" s="2"/>
      <c r="K34767" s="2"/>
      <c r="L34767" s="2"/>
    </row>
    <row r="34768" spans="10:12">
      <c r="J34768" s="2"/>
      <c r="K34768" s="2"/>
      <c r="L34768" s="2"/>
    </row>
    <row r="34769" spans="10:12">
      <c r="J34769" s="2"/>
      <c r="K34769" s="2"/>
      <c r="L34769" s="2"/>
    </row>
    <row r="34770" spans="10:12">
      <c r="J34770" s="2"/>
      <c r="K34770" s="2"/>
      <c r="L34770" s="2"/>
    </row>
    <row r="34771" spans="10:12">
      <c r="J34771" s="2"/>
      <c r="K34771" s="2"/>
      <c r="L34771" s="2"/>
    </row>
    <row r="34772" spans="10:12">
      <c r="J34772" s="2"/>
      <c r="K34772" s="2"/>
      <c r="L34772" s="2"/>
    </row>
    <row r="34773" spans="10:12">
      <c r="J34773" s="2"/>
      <c r="K34773" s="2"/>
      <c r="L34773" s="2"/>
    </row>
    <row r="34774" spans="10:12">
      <c r="J34774" s="2"/>
      <c r="K34774" s="2"/>
      <c r="L34774" s="2"/>
    </row>
    <row r="34775" spans="10:12">
      <c r="J34775" s="2"/>
      <c r="K34775" s="2"/>
      <c r="L34775" s="2"/>
    </row>
    <row r="34776" spans="10:12">
      <c r="J34776" s="2"/>
      <c r="K34776" s="2"/>
      <c r="L34776" s="2"/>
    </row>
    <row r="34777" spans="10:12">
      <c r="J34777" s="2"/>
      <c r="K34777" s="2"/>
      <c r="L34777" s="2"/>
    </row>
    <row r="34778" spans="10:12">
      <c r="J34778" s="2"/>
      <c r="K34778" s="2"/>
      <c r="L34778" s="2"/>
    </row>
    <row r="34779" spans="10:12">
      <c r="J34779" s="2"/>
      <c r="K34779" s="2"/>
      <c r="L34779" s="2"/>
    </row>
    <row r="34780" spans="10:12">
      <c r="J34780" s="2"/>
      <c r="K34780" s="2"/>
      <c r="L34780" s="2"/>
    </row>
    <row r="34781" spans="10:12">
      <c r="J34781" s="2"/>
      <c r="K34781" s="2"/>
      <c r="L34781" s="2"/>
    </row>
    <row r="34782" spans="10:12">
      <c r="J34782" s="2"/>
      <c r="K34782" s="2"/>
      <c r="L34782" s="2"/>
    </row>
    <row r="34783" spans="10:12">
      <c r="J34783" s="2"/>
      <c r="K34783" s="2"/>
      <c r="L34783" s="2"/>
    </row>
    <row r="34784" spans="10:12">
      <c r="J34784" s="2"/>
      <c r="K34784" s="2"/>
      <c r="L34784" s="2"/>
    </row>
    <row r="34785" spans="10:12">
      <c r="J34785" s="2"/>
      <c r="K34785" s="2"/>
      <c r="L34785" s="2"/>
    </row>
    <row r="34786" spans="10:12">
      <c r="J34786" s="2"/>
      <c r="K34786" s="2"/>
      <c r="L34786" s="2"/>
    </row>
    <row r="34787" spans="10:12">
      <c r="J34787" s="2"/>
      <c r="K34787" s="2"/>
      <c r="L34787" s="2"/>
    </row>
    <row r="34788" spans="10:12">
      <c r="J34788" s="2"/>
      <c r="K34788" s="2"/>
      <c r="L34788" s="2"/>
    </row>
    <row r="34789" spans="10:12">
      <c r="J34789" s="2"/>
      <c r="K34789" s="2"/>
      <c r="L34789" s="2"/>
    </row>
    <row r="34790" spans="10:12">
      <c r="J34790" s="2"/>
      <c r="K34790" s="2"/>
      <c r="L34790" s="2"/>
    </row>
    <row r="34791" spans="10:12">
      <c r="J34791" s="2"/>
      <c r="K34791" s="2"/>
      <c r="L34791" s="2"/>
    </row>
    <row r="34792" spans="10:12">
      <c r="J34792" s="2"/>
      <c r="K34792" s="2"/>
      <c r="L34792" s="2"/>
    </row>
    <row r="34793" spans="10:12">
      <c r="J34793" s="2"/>
      <c r="K34793" s="2"/>
      <c r="L34793" s="2"/>
    </row>
    <row r="34794" spans="10:12">
      <c r="J34794" s="2"/>
      <c r="K34794" s="2"/>
      <c r="L34794" s="2"/>
    </row>
    <row r="34795" spans="10:12">
      <c r="J34795" s="2"/>
      <c r="K34795" s="2"/>
      <c r="L34795" s="2"/>
    </row>
    <row r="34796" spans="10:12">
      <c r="J34796" s="2"/>
      <c r="K34796" s="2"/>
      <c r="L34796" s="2"/>
    </row>
    <row r="34797" spans="10:12">
      <c r="J34797" s="2"/>
      <c r="K34797" s="2"/>
      <c r="L34797" s="2"/>
    </row>
    <row r="34798" spans="10:12">
      <c r="J34798" s="2"/>
      <c r="K34798" s="2"/>
      <c r="L34798" s="2"/>
    </row>
    <row r="34799" spans="10:12">
      <c r="J34799" s="2"/>
      <c r="K34799" s="2"/>
      <c r="L34799" s="2"/>
    </row>
    <row r="34800" spans="10:12">
      <c r="J34800" s="2"/>
      <c r="K34800" s="2"/>
      <c r="L34800" s="2"/>
    </row>
    <row r="34801" spans="10:12">
      <c r="J34801" s="2"/>
      <c r="K34801" s="2"/>
      <c r="L34801" s="2"/>
    </row>
    <row r="34802" spans="10:12">
      <c r="J34802" s="2"/>
      <c r="K34802" s="2"/>
      <c r="L34802" s="2"/>
    </row>
    <row r="34803" spans="10:12">
      <c r="J34803" s="2"/>
      <c r="K34803" s="2"/>
      <c r="L34803" s="2"/>
    </row>
    <row r="34804" spans="10:12">
      <c r="J34804" s="2"/>
      <c r="K34804" s="2"/>
      <c r="L34804" s="2"/>
    </row>
    <row r="34805" spans="10:12">
      <c r="J34805" s="2"/>
      <c r="K34805" s="2"/>
      <c r="L34805" s="2"/>
    </row>
    <row r="34806" spans="10:12">
      <c r="J34806" s="2"/>
      <c r="K34806" s="2"/>
      <c r="L34806" s="2"/>
    </row>
    <row r="34807" spans="10:12">
      <c r="J34807" s="2"/>
      <c r="K34807" s="2"/>
      <c r="L34807" s="2"/>
    </row>
    <row r="34808" spans="10:12">
      <c r="J34808" s="2"/>
      <c r="K34808" s="2"/>
      <c r="L34808" s="2"/>
    </row>
    <row r="34809" spans="10:12">
      <c r="J34809" s="2"/>
      <c r="K34809" s="2"/>
      <c r="L34809" s="2"/>
    </row>
    <row r="34810" spans="10:12">
      <c r="J34810" s="2"/>
      <c r="K34810" s="2"/>
      <c r="L34810" s="2"/>
    </row>
    <row r="34811" spans="10:12">
      <c r="J34811" s="2"/>
      <c r="K34811" s="2"/>
      <c r="L34811" s="2"/>
    </row>
    <row r="34812" spans="10:12">
      <c r="J34812" s="2"/>
      <c r="K34812" s="2"/>
      <c r="L34812" s="2"/>
    </row>
    <row r="34813" spans="10:12">
      <c r="J34813" s="2"/>
      <c r="K34813" s="2"/>
      <c r="L34813" s="2"/>
    </row>
    <row r="34814" spans="10:12">
      <c r="J34814" s="2"/>
      <c r="K34814" s="2"/>
      <c r="L34814" s="2"/>
    </row>
    <row r="34815" spans="10:12">
      <c r="J34815" s="2"/>
      <c r="K34815" s="2"/>
      <c r="L34815" s="2"/>
    </row>
    <row r="34816" spans="10:12">
      <c r="J34816" s="2"/>
      <c r="K34816" s="2"/>
      <c r="L34816" s="2"/>
    </row>
    <row r="34817" spans="10:12">
      <c r="J34817" s="2"/>
      <c r="K34817" s="2"/>
      <c r="L34817" s="2"/>
    </row>
    <row r="34818" spans="10:12">
      <c r="J34818" s="2"/>
      <c r="K34818" s="2"/>
      <c r="L34818" s="2"/>
    </row>
    <row r="34819" spans="10:12">
      <c r="J34819" s="2"/>
      <c r="K34819" s="2"/>
      <c r="L34819" s="2"/>
    </row>
    <row r="34820" spans="10:12">
      <c r="J34820" s="2"/>
      <c r="K34820" s="2"/>
      <c r="L34820" s="2"/>
    </row>
    <row r="34821" spans="10:12">
      <c r="J34821" s="2"/>
      <c r="K34821" s="2"/>
      <c r="L34821" s="2"/>
    </row>
    <row r="34822" spans="10:12">
      <c r="J34822" s="2"/>
      <c r="K34822" s="2"/>
      <c r="L34822" s="2"/>
    </row>
    <row r="34823" spans="10:12">
      <c r="J34823" s="2"/>
      <c r="K34823" s="2"/>
      <c r="L34823" s="2"/>
    </row>
    <row r="34824" spans="10:12">
      <c r="J34824" s="2"/>
      <c r="K34824" s="2"/>
      <c r="L34824" s="2"/>
    </row>
    <row r="34825" spans="10:12">
      <c r="J34825" s="2"/>
      <c r="K34825" s="2"/>
      <c r="L34825" s="2"/>
    </row>
    <row r="34826" spans="10:12">
      <c r="J34826" s="2"/>
      <c r="K34826" s="2"/>
      <c r="L34826" s="2"/>
    </row>
    <row r="34827" spans="10:12">
      <c r="J34827" s="2"/>
      <c r="K34827" s="2"/>
      <c r="L34827" s="2"/>
    </row>
    <row r="34828" spans="10:12">
      <c r="J34828" s="2"/>
      <c r="K34828" s="2"/>
      <c r="L34828" s="2"/>
    </row>
    <row r="34829" spans="10:12">
      <c r="J34829" s="2"/>
      <c r="K34829" s="2"/>
      <c r="L34829" s="2"/>
    </row>
    <row r="34830" spans="10:12">
      <c r="J34830" s="2"/>
      <c r="K34830" s="2"/>
      <c r="L34830" s="2"/>
    </row>
    <row r="34831" spans="10:12">
      <c r="J34831" s="2"/>
      <c r="K34831" s="2"/>
      <c r="L34831" s="2"/>
    </row>
    <row r="34832" spans="10:12">
      <c r="J34832" s="2"/>
      <c r="K34832" s="2"/>
      <c r="L34832" s="2"/>
    </row>
    <row r="34833" spans="10:12">
      <c r="J34833" s="2"/>
      <c r="K34833" s="2"/>
      <c r="L34833" s="2"/>
    </row>
    <row r="34834" spans="10:12">
      <c r="J34834" s="2"/>
      <c r="K34834" s="2"/>
      <c r="L34834" s="2"/>
    </row>
    <row r="34835" spans="10:12">
      <c r="J34835" s="2"/>
      <c r="K34835" s="2"/>
      <c r="L34835" s="2"/>
    </row>
    <row r="34836" spans="10:12">
      <c r="J34836" s="2"/>
      <c r="K34836" s="2"/>
      <c r="L34836" s="2"/>
    </row>
    <row r="34837" spans="10:12">
      <c r="J34837" s="2"/>
      <c r="K34837" s="2"/>
      <c r="L34837" s="2"/>
    </row>
    <row r="34838" spans="10:12">
      <c r="J34838" s="2"/>
      <c r="K34838" s="2"/>
      <c r="L34838" s="2"/>
    </row>
    <row r="34839" spans="10:12">
      <c r="J34839" s="2"/>
      <c r="K34839" s="2"/>
      <c r="L34839" s="2"/>
    </row>
    <row r="34840" spans="10:12">
      <c r="J34840" s="2"/>
      <c r="K34840" s="2"/>
      <c r="L34840" s="2"/>
    </row>
    <row r="34841" spans="10:12">
      <c r="J34841" s="2"/>
      <c r="K34841" s="2"/>
      <c r="L34841" s="2"/>
    </row>
    <row r="34842" spans="10:12">
      <c r="J34842" s="2"/>
      <c r="K34842" s="2"/>
      <c r="L34842" s="2"/>
    </row>
    <row r="34843" spans="10:12">
      <c r="J34843" s="2"/>
      <c r="K34843" s="2"/>
      <c r="L34843" s="2"/>
    </row>
    <row r="34844" spans="10:12">
      <c r="J34844" s="2"/>
      <c r="K34844" s="2"/>
      <c r="L34844" s="2"/>
    </row>
    <row r="34845" spans="10:12">
      <c r="J34845" s="2"/>
      <c r="K34845" s="2"/>
      <c r="L34845" s="2"/>
    </row>
    <row r="34846" spans="10:12">
      <c r="J34846" s="2"/>
      <c r="K34846" s="2"/>
      <c r="L34846" s="2"/>
    </row>
    <row r="34847" spans="10:12">
      <c r="J34847" s="2"/>
      <c r="K34847" s="2"/>
      <c r="L34847" s="2"/>
    </row>
    <row r="34848" spans="10:12">
      <c r="J34848" s="2"/>
      <c r="K34848" s="2"/>
      <c r="L34848" s="2"/>
    </row>
    <row r="34849" spans="10:12">
      <c r="J34849" s="2"/>
      <c r="K34849" s="2"/>
      <c r="L34849" s="2"/>
    </row>
    <row r="34850" spans="10:12">
      <c r="J34850" s="2"/>
      <c r="K34850" s="2"/>
      <c r="L34850" s="2"/>
    </row>
    <row r="34851" spans="10:12">
      <c r="J34851" s="2"/>
      <c r="K34851" s="2"/>
      <c r="L34851" s="2"/>
    </row>
    <row r="34852" spans="10:12">
      <c r="J34852" s="2"/>
      <c r="K34852" s="2"/>
      <c r="L34852" s="2"/>
    </row>
    <row r="34853" spans="10:12">
      <c r="J34853" s="2"/>
      <c r="K34853" s="2"/>
      <c r="L34853" s="2"/>
    </row>
    <row r="34854" spans="10:12">
      <c r="J34854" s="2"/>
      <c r="K34854" s="2"/>
      <c r="L34854" s="2"/>
    </row>
    <row r="34855" spans="10:12">
      <c r="J34855" s="2"/>
      <c r="K34855" s="2"/>
      <c r="L34855" s="2"/>
    </row>
    <row r="34856" spans="10:12">
      <c r="J34856" s="2"/>
      <c r="K34856" s="2"/>
      <c r="L34856" s="2"/>
    </row>
    <row r="34857" spans="10:12">
      <c r="J34857" s="2"/>
      <c r="K34857" s="2"/>
      <c r="L34857" s="2"/>
    </row>
    <row r="34858" spans="10:12">
      <c r="J34858" s="2"/>
      <c r="K34858" s="2"/>
      <c r="L34858" s="2"/>
    </row>
    <row r="34859" spans="10:12">
      <c r="J34859" s="2"/>
      <c r="K34859" s="2"/>
      <c r="L34859" s="2"/>
    </row>
    <row r="34860" spans="10:12">
      <c r="J34860" s="2"/>
      <c r="K34860" s="2"/>
      <c r="L34860" s="2"/>
    </row>
    <row r="34861" spans="10:12">
      <c r="J34861" s="2"/>
      <c r="K34861" s="2"/>
      <c r="L34861" s="2"/>
    </row>
    <row r="34862" spans="10:12">
      <c r="J34862" s="2"/>
      <c r="K34862" s="2"/>
      <c r="L34862" s="2"/>
    </row>
    <row r="34863" spans="10:12">
      <c r="J34863" s="2"/>
      <c r="K34863" s="2"/>
      <c r="L34863" s="2"/>
    </row>
    <row r="34864" spans="10:12">
      <c r="J34864" s="2"/>
      <c r="K34864" s="2"/>
      <c r="L34864" s="2"/>
    </row>
    <row r="34865" spans="10:12">
      <c r="J34865" s="2"/>
      <c r="K34865" s="2"/>
      <c r="L34865" s="2"/>
    </row>
    <row r="34866" spans="10:12">
      <c r="J34866" s="2"/>
      <c r="K34866" s="2"/>
      <c r="L34866" s="2"/>
    </row>
    <row r="34867" spans="10:12">
      <c r="J34867" s="2"/>
      <c r="K34867" s="2"/>
      <c r="L34867" s="2"/>
    </row>
    <row r="34868" spans="10:12">
      <c r="J34868" s="2"/>
      <c r="K34868" s="2"/>
      <c r="L34868" s="2"/>
    </row>
    <row r="34869" spans="10:12">
      <c r="J34869" s="2"/>
      <c r="K34869" s="2"/>
      <c r="L34869" s="2"/>
    </row>
    <row r="34870" spans="10:12">
      <c r="J34870" s="2"/>
      <c r="K34870" s="2"/>
      <c r="L34870" s="2"/>
    </row>
    <row r="34871" spans="10:12">
      <c r="J34871" s="2"/>
      <c r="K34871" s="2"/>
      <c r="L34871" s="2"/>
    </row>
    <row r="34872" spans="10:12">
      <c r="J34872" s="2"/>
      <c r="K34872" s="2"/>
      <c r="L34872" s="2"/>
    </row>
    <row r="34873" spans="10:12">
      <c r="J34873" s="2"/>
      <c r="K34873" s="2"/>
      <c r="L34873" s="2"/>
    </row>
    <row r="34874" spans="10:12">
      <c r="J34874" s="2"/>
      <c r="K34874" s="2"/>
      <c r="L34874" s="2"/>
    </row>
    <row r="34875" spans="10:12">
      <c r="J34875" s="2"/>
      <c r="K34875" s="2"/>
      <c r="L34875" s="2"/>
    </row>
    <row r="34876" spans="10:12">
      <c r="J34876" s="2"/>
      <c r="K34876" s="2"/>
      <c r="L34876" s="2"/>
    </row>
    <row r="34877" spans="10:12">
      <c r="J34877" s="2"/>
      <c r="K34877" s="2"/>
      <c r="L34877" s="2"/>
    </row>
    <row r="34878" spans="10:12">
      <c r="J34878" s="2"/>
      <c r="K34878" s="2"/>
      <c r="L34878" s="2"/>
    </row>
    <row r="34879" spans="10:12">
      <c r="J34879" s="2"/>
      <c r="K34879" s="2"/>
      <c r="L34879" s="2"/>
    </row>
    <row r="34880" spans="10:12">
      <c r="J34880" s="2"/>
      <c r="K34880" s="2"/>
      <c r="L34880" s="2"/>
    </row>
    <row r="34881" spans="10:12">
      <c r="J34881" s="2"/>
      <c r="K34881" s="2"/>
      <c r="L34881" s="2"/>
    </row>
    <row r="34882" spans="10:12">
      <c r="J34882" s="2"/>
      <c r="K34882" s="2"/>
      <c r="L34882" s="2"/>
    </row>
    <row r="34883" spans="10:12">
      <c r="J34883" s="2"/>
      <c r="K34883" s="2"/>
      <c r="L34883" s="2"/>
    </row>
    <row r="34884" spans="10:12">
      <c r="J34884" s="2"/>
      <c r="K34884" s="2"/>
      <c r="L34884" s="2"/>
    </row>
    <row r="34885" spans="10:12">
      <c r="J34885" s="2"/>
      <c r="K34885" s="2"/>
      <c r="L34885" s="2"/>
    </row>
    <row r="34886" spans="10:12">
      <c r="J34886" s="2"/>
      <c r="K34886" s="2"/>
      <c r="L34886" s="2"/>
    </row>
    <row r="34887" spans="10:12">
      <c r="J34887" s="2"/>
      <c r="K34887" s="2"/>
      <c r="L34887" s="2"/>
    </row>
    <row r="34888" spans="10:12">
      <c r="J34888" s="2"/>
      <c r="K34888" s="2"/>
      <c r="L34888" s="2"/>
    </row>
    <row r="34889" spans="10:12">
      <c r="J34889" s="2"/>
      <c r="K34889" s="2"/>
      <c r="L34889" s="2"/>
    </row>
    <row r="34890" spans="10:12">
      <c r="J34890" s="2"/>
      <c r="K34890" s="2"/>
      <c r="L34890" s="2"/>
    </row>
    <row r="34891" spans="10:12">
      <c r="J34891" s="2"/>
      <c r="K34891" s="2"/>
      <c r="L34891" s="2"/>
    </row>
    <row r="34892" spans="10:12">
      <c r="J34892" s="2"/>
      <c r="K34892" s="2"/>
      <c r="L34892" s="2"/>
    </row>
    <row r="34893" spans="10:12">
      <c r="J34893" s="2"/>
      <c r="K34893" s="2"/>
      <c r="L34893" s="2"/>
    </row>
    <row r="34894" spans="10:12">
      <c r="J34894" s="2"/>
      <c r="K34894" s="2"/>
      <c r="L34894" s="2"/>
    </row>
    <row r="34895" spans="10:12">
      <c r="J34895" s="2"/>
      <c r="K34895" s="2"/>
      <c r="L34895" s="2"/>
    </row>
    <row r="34896" spans="10:12">
      <c r="J34896" s="2"/>
      <c r="K34896" s="2"/>
      <c r="L34896" s="2"/>
    </row>
    <row r="34897" spans="10:12">
      <c r="J34897" s="2"/>
      <c r="K34897" s="2"/>
      <c r="L34897" s="2"/>
    </row>
    <row r="34898" spans="10:12">
      <c r="J34898" s="2"/>
      <c r="K34898" s="2"/>
      <c r="L34898" s="2"/>
    </row>
    <row r="34899" spans="10:12">
      <c r="J34899" s="2"/>
      <c r="K34899" s="2"/>
      <c r="L34899" s="2"/>
    </row>
    <row r="34900" spans="10:12">
      <c r="J34900" s="2"/>
      <c r="K34900" s="2"/>
      <c r="L34900" s="2"/>
    </row>
    <row r="34901" spans="10:12">
      <c r="J34901" s="2"/>
      <c r="K34901" s="2"/>
      <c r="L34901" s="2"/>
    </row>
    <row r="34902" spans="10:12">
      <c r="J34902" s="2"/>
      <c r="K34902" s="2"/>
      <c r="L34902" s="2"/>
    </row>
    <row r="34903" spans="10:12">
      <c r="J34903" s="2"/>
      <c r="K34903" s="2"/>
      <c r="L34903" s="2"/>
    </row>
    <row r="34904" spans="10:12">
      <c r="J34904" s="2"/>
      <c r="K34904" s="2"/>
      <c r="L34904" s="2"/>
    </row>
    <row r="34905" spans="10:12">
      <c r="J34905" s="2"/>
      <c r="K34905" s="2"/>
      <c r="L34905" s="2"/>
    </row>
    <row r="34906" spans="10:12">
      <c r="J34906" s="2"/>
      <c r="K34906" s="2"/>
      <c r="L34906" s="2"/>
    </row>
    <row r="34907" spans="10:12">
      <c r="J34907" s="2"/>
      <c r="K34907" s="2"/>
      <c r="L34907" s="2"/>
    </row>
    <row r="34908" spans="10:12">
      <c r="J34908" s="2"/>
      <c r="K34908" s="2"/>
      <c r="L34908" s="2"/>
    </row>
    <row r="34909" spans="10:12">
      <c r="J34909" s="2"/>
      <c r="K34909" s="2"/>
      <c r="L34909" s="2"/>
    </row>
    <row r="34910" spans="10:12">
      <c r="J34910" s="2"/>
      <c r="K34910" s="2"/>
      <c r="L34910" s="2"/>
    </row>
    <row r="34911" spans="10:12">
      <c r="J34911" s="2"/>
      <c r="K34911" s="2"/>
      <c r="L34911" s="2"/>
    </row>
    <row r="34912" spans="10:12">
      <c r="J34912" s="2"/>
      <c r="K34912" s="2"/>
      <c r="L34912" s="2"/>
    </row>
    <row r="34913" spans="10:12">
      <c r="J34913" s="2"/>
      <c r="K34913" s="2"/>
      <c r="L34913" s="2"/>
    </row>
    <row r="34914" spans="10:12">
      <c r="J34914" s="2"/>
      <c r="K34914" s="2"/>
      <c r="L34914" s="2"/>
    </row>
    <row r="34915" spans="10:12">
      <c r="J34915" s="2"/>
      <c r="K34915" s="2"/>
      <c r="L34915" s="2"/>
    </row>
    <row r="34916" spans="10:12">
      <c r="J34916" s="2"/>
      <c r="K34916" s="2"/>
      <c r="L34916" s="2"/>
    </row>
    <row r="34917" spans="10:12">
      <c r="J34917" s="2"/>
      <c r="K34917" s="2"/>
      <c r="L34917" s="2"/>
    </row>
    <row r="34918" spans="10:12">
      <c r="J34918" s="2"/>
      <c r="K34918" s="2"/>
      <c r="L34918" s="2"/>
    </row>
    <row r="34919" spans="10:12">
      <c r="J34919" s="2"/>
      <c r="K34919" s="2"/>
      <c r="L34919" s="2"/>
    </row>
    <row r="34920" spans="10:12">
      <c r="J34920" s="2"/>
      <c r="K34920" s="2"/>
      <c r="L34920" s="2"/>
    </row>
    <row r="34921" spans="10:12">
      <c r="J34921" s="2"/>
      <c r="K34921" s="2"/>
      <c r="L34921" s="2"/>
    </row>
    <row r="34922" spans="10:12">
      <c r="J34922" s="2"/>
      <c r="K34922" s="2"/>
      <c r="L34922" s="2"/>
    </row>
    <row r="34923" spans="10:12">
      <c r="J34923" s="2"/>
      <c r="K34923" s="2"/>
      <c r="L34923" s="2"/>
    </row>
    <row r="34924" spans="10:12">
      <c r="J34924" s="2"/>
      <c r="K34924" s="2"/>
      <c r="L34924" s="2"/>
    </row>
    <row r="34925" spans="10:12">
      <c r="J34925" s="2"/>
      <c r="K34925" s="2"/>
      <c r="L34925" s="2"/>
    </row>
    <row r="34926" spans="10:12">
      <c r="J34926" s="2"/>
      <c r="K34926" s="2"/>
      <c r="L34926" s="2"/>
    </row>
    <row r="34927" spans="10:12">
      <c r="J34927" s="2"/>
      <c r="K34927" s="2"/>
      <c r="L34927" s="2"/>
    </row>
    <row r="34928" spans="10:12">
      <c r="J34928" s="2"/>
      <c r="K34928" s="2"/>
      <c r="L34928" s="2"/>
    </row>
    <row r="34929" spans="10:12">
      <c r="J34929" s="2"/>
      <c r="K34929" s="2"/>
      <c r="L34929" s="2"/>
    </row>
    <row r="34930" spans="10:12">
      <c r="J34930" s="2"/>
      <c r="K34930" s="2"/>
      <c r="L34930" s="2"/>
    </row>
    <row r="34931" spans="10:12">
      <c r="J34931" s="2"/>
      <c r="K34931" s="2"/>
      <c r="L34931" s="2"/>
    </row>
    <row r="34932" spans="10:12">
      <c r="J34932" s="2"/>
      <c r="K34932" s="2"/>
      <c r="L34932" s="2"/>
    </row>
    <row r="34933" spans="10:12">
      <c r="J34933" s="2"/>
      <c r="K34933" s="2"/>
      <c r="L34933" s="2"/>
    </row>
    <row r="34934" spans="10:12">
      <c r="J34934" s="2"/>
      <c r="K34934" s="2"/>
      <c r="L34934" s="2"/>
    </row>
    <row r="34935" spans="10:12">
      <c r="J34935" s="2"/>
      <c r="K34935" s="2"/>
      <c r="L34935" s="2"/>
    </row>
    <row r="34936" spans="10:12">
      <c r="J34936" s="2"/>
      <c r="K34936" s="2"/>
      <c r="L34936" s="2"/>
    </row>
    <row r="34937" spans="10:12">
      <c r="J34937" s="2"/>
      <c r="K34937" s="2"/>
      <c r="L34937" s="2"/>
    </row>
    <row r="34938" spans="10:12">
      <c r="J34938" s="2"/>
      <c r="K34938" s="2"/>
      <c r="L34938" s="2"/>
    </row>
    <row r="34939" spans="10:12">
      <c r="J34939" s="2"/>
      <c r="K34939" s="2"/>
      <c r="L34939" s="2"/>
    </row>
    <row r="34940" spans="10:12">
      <c r="J34940" s="2"/>
      <c r="K34940" s="2"/>
      <c r="L34940" s="2"/>
    </row>
    <row r="34941" spans="10:12">
      <c r="J34941" s="2"/>
      <c r="K34941" s="2"/>
      <c r="L34941" s="2"/>
    </row>
    <row r="34942" spans="10:12">
      <c r="J34942" s="2"/>
      <c r="K34942" s="2"/>
      <c r="L34942" s="2"/>
    </row>
    <row r="34943" spans="10:12">
      <c r="J34943" s="2"/>
      <c r="K34943" s="2"/>
      <c r="L34943" s="2"/>
    </row>
    <row r="34944" spans="10:12">
      <c r="J34944" s="2"/>
      <c r="K34944" s="2"/>
      <c r="L34944" s="2"/>
    </row>
    <row r="34945" spans="10:12">
      <c r="J34945" s="2"/>
      <c r="K34945" s="2"/>
      <c r="L34945" s="2"/>
    </row>
    <row r="34946" spans="10:12">
      <c r="J34946" s="2"/>
      <c r="K34946" s="2"/>
      <c r="L34946" s="2"/>
    </row>
    <row r="34947" spans="10:12">
      <c r="J34947" s="2"/>
      <c r="K34947" s="2"/>
      <c r="L34947" s="2"/>
    </row>
    <row r="34948" spans="10:12">
      <c r="J34948" s="2"/>
      <c r="K34948" s="2"/>
      <c r="L34948" s="2"/>
    </row>
    <row r="34949" spans="10:12">
      <c r="J34949" s="2"/>
      <c r="K34949" s="2"/>
      <c r="L34949" s="2"/>
    </row>
    <row r="34950" spans="10:12">
      <c r="J34950" s="2"/>
      <c r="K34950" s="2"/>
      <c r="L34950" s="2"/>
    </row>
    <row r="34951" spans="10:12">
      <c r="J34951" s="2"/>
      <c r="K34951" s="2"/>
      <c r="L34951" s="2"/>
    </row>
    <row r="34952" spans="10:12">
      <c r="J34952" s="2"/>
      <c r="K34952" s="2"/>
      <c r="L34952" s="2"/>
    </row>
    <row r="34953" spans="10:12">
      <c r="J34953" s="2"/>
      <c r="K34953" s="2"/>
      <c r="L34953" s="2"/>
    </row>
    <row r="34954" spans="10:12">
      <c r="J34954" s="2"/>
      <c r="K34954" s="2"/>
      <c r="L34954" s="2"/>
    </row>
    <row r="34955" spans="10:12">
      <c r="J34955" s="2"/>
      <c r="K34955" s="2"/>
      <c r="L34955" s="2"/>
    </row>
    <row r="34956" spans="10:12">
      <c r="J34956" s="2"/>
      <c r="K34956" s="2"/>
      <c r="L34956" s="2"/>
    </row>
    <row r="34957" spans="10:12">
      <c r="J34957" s="2"/>
      <c r="K34957" s="2"/>
      <c r="L34957" s="2"/>
    </row>
    <row r="34958" spans="10:12">
      <c r="J34958" s="2"/>
      <c r="K34958" s="2"/>
      <c r="L34958" s="2"/>
    </row>
    <row r="34959" spans="10:12">
      <c r="J34959" s="2"/>
      <c r="K34959" s="2"/>
      <c r="L34959" s="2"/>
    </row>
    <row r="34960" spans="10:12">
      <c r="J34960" s="2"/>
      <c r="K34960" s="2"/>
      <c r="L34960" s="2"/>
    </row>
    <row r="34961" spans="10:12">
      <c r="J34961" s="2"/>
      <c r="K34961" s="2"/>
      <c r="L34961" s="2"/>
    </row>
    <row r="34962" spans="10:12">
      <c r="J34962" s="2"/>
      <c r="K34962" s="2"/>
      <c r="L34962" s="2"/>
    </row>
    <row r="34963" spans="10:12">
      <c r="J34963" s="2"/>
      <c r="K34963" s="2"/>
      <c r="L34963" s="2"/>
    </row>
    <row r="34964" spans="10:12">
      <c r="J34964" s="2"/>
      <c r="K34964" s="2"/>
      <c r="L34964" s="2"/>
    </row>
    <row r="34965" spans="10:12">
      <c r="J34965" s="2"/>
      <c r="K34965" s="2"/>
      <c r="L34965" s="2"/>
    </row>
    <row r="34966" spans="10:12">
      <c r="J34966" s="2"/>
      <c r="K34966" s="2"/>
      <c r="L34966" s="2"/>
    </row>
    <row r="34967" spans="10:12">
      <c r="J34967" s="2"/>
      <c r="K34967" s="2"/>
      <c r="L34967" s="2"/>
    </row>
    <row r="34968" spans="10:12">
      <c r="J34968" s="2"/>
      <c r="K34968" s="2"/>
      <c r="L34968" s="2"/>
    </row>
    <row r="34969" spans="10:12">
      <c r="J34969" s="2"/>
      <c r="K34969" s="2"/>
      <c r="L34969" s="2"/>
    </row>
    <row r="34970" spans="10:12">
      <c r="J34970" s="2"/>
      <c r="K34970" s="2"/>
      <c r="L34970" s="2"/>
    </row>
    <row r="34971" spans="10:12">
      <c r="J34971" s="2"/>
      <c r="K34971" s="2"/>
      <c r="L34971" s="2"/>
    </row>
    <row r="34972" spans="10:12">
      <c r="J34972" s="2"/>
      <c r="K34972" s="2"/>
      <c r="L34972" s="2"/>
    </row>
    <row r="34973" spans="10:12">
      <c r="J34973" s="2"/>
      <c r="K34973" s="2"/>
      <c r="L34973" s="2"/>
    </row>
    <row r="34974" spans="10:12">
      <c r="J34974" s="2"/>
      <c r="K34974" s="2"/>
      <c r="L34974" s="2"/>
    </row>
    <row r="34975" spans="10:12">
      <c r="J34975" s="2"/>
      <c r="K34975" s="2"/>
      <c r="L34975" s="2"/>
    </row>
    <row r="34976" spans="10:12">
      <c r="J34976" s="2"/>
      <c r="K34976" s="2"/>
      <c r="L34976" s="2"/>
    </row>
    <row r="34977" spans="10:12">
      <c r="J34977" s="2"/>
      <c r="K34977" s="2"/>
      <c r="L34977" s="2"/>
    </row>
    <row r="34978" spans="10:12">
      <c r="J34978" s="2"/>
      <c r="K34978" s="2"/>
      <c r="L34978" s="2"/>
    </row>
    <row r="34979" spans="10:12">
      <c r="J34979" s="2"/>
      <c r="K34979" s="2"/>
      <c r="L34979" s="2"/>
    </row>
    <row r="34980" spans="10:12">
      <c r="J34980" s="2"/>
      <c r="K34980" s="2"/>
      <c r="L34980" s="2"/>
    </row>
    <row r="34981" spans="10:12">
      <c r="J34981" s="2"/>
      <c r="K34981" s="2"/>
      <c r="L34981" s="2"/>
    </row>
    <row r="34982" spans="10:12">
      <c r="J34982" s="2"/>
      <c r="K34982" s="2"/>
      <c r="L34982" s="2"/>
    </row>
    <row r="34983" spans="10:12">
      <c r="J34983" s="2"/>
      <c r="K34983" s="2"/>
      <c r="L34983" s="2"/>
    </row>
    <row r="34984" spans="10:12">
      <c r="J34984" s="2"/>
      <c r="K34984" s="2"/>
      <c r="L34984" s="2"/>
    </row>
    <row r="34985" spans="10:12">
      <c r="J34985" s="2"/>
      <c r="K34985" s="2"/>
      <c r="L34985" s="2"/>
    </row>
    <row r="34986" spans="10:12">
      <c r="J34986" s="2"/>
      <c r="K34986" s="2"/>
      <c r="L34986" s="2"/>
    </row>
    <row r="34987" spans="10:12">
      <c r="J34987" s="2"/>
      <c r="K34987" s="2"/>
      <c r="L34987" s="2"/>
    </row>
    <row r="34988" spans="10:12">
      <c r="J34988" s="2"/>
      <c r="K34988" s="2"/>
      <c r="L34988" s="2"/>
    </row>
    <row r="34989" spans="10:12">
      <c r="J34989" s="2"/>
      <c r="K34989" s="2"/>
      <c r="L34989" s="2"/>
    </row>
    <row r="34990" spans="10:12">
      <c r="J34990" s="2"/>
      <c r="K34990" s="2"/>
      <c r="L34990" s="2"/>
    </row>
    <row r="34991" spans="10:12">
      <c r="J34991" s="2"/>
      <c r="K34991" s="2"/>
      <c r="L34991" s="2"/>
    </row>
    <row r="34992" spans="10:12">
      <c r="J34992" s="2"/>
      <c r="K34992" s="2"/>
      <c r="L34992" s="2"/>
    </row>
    <row r="34993" spans="10:12">
      <c r="J34993" s="2"/>
      <c r="K34993" s="2"/>
      <c r="L34993" s="2"/>
    </row>
    <row r="34994" spans="10:12">
      <c r="J34994" s="2"/>
      <c r="K34994" s="2"/>
      <c r="L34994" s="2"/>
    </row>
    <row r="34995" spans="10:12">
      <c r="J34995" s="2"/>
      <c r="K34995" s="2"/>
      <c r="L34995" s="2"/>
    </row>
    <row r="34996" spans="10:12">
      <c r="J34996" s="2"/>
      <c r="K34996" s="2"/>
      <c r="L34996" s="2"/>
    </row>
    <row r="34997" spans="10:12">
      <c r="J34997" s="2"/>
      <c r="K34997" s="2"/>
      <c r="L34997" s="2"/>
    </row>
    <row r="34998" spans="10:12">
      <c r="J34998" s="2"/>
      <c r="K34998" s="2"/>
      <c r="L34998" s="2"/>
    </row>
    <row r="34999" spans="10:12">
      <c r="J34999" s="2"/>
      <c r="K34999" s="2"/>
      <c r="L34999" s="2"/>
    </row>
    <row r="35000" spans="10:12">
      <c r="J35000" s="2"/>
      <c r="K35000" s="2"/>
      <c r="L35000" s="2"/>
    </row>
    <row r="35001" spans="10:12">
      <c r="J35001" s="2"/>
      <c r="K35001" s="2"/>
      <c r="L35001" s="2"/>
    </row>
    <row r="35002" spans="10:12">
      <c r="J35002" s="2"/>
      <c r="K35002" s="2"/>
      <c r="L35002" s="2"/>
    </row>
    <row r="35003" spans="10:12">
      <c r="J35003" s="2"/>
      <c r="K35003" s="2"/>
      <c r="L35003" s="2"/>
    </row>
    <row r="35004" spans="10:12">
      <c r="J35004" s="2"/>
      <c r="K35004" s="2"/>
      <c r="L35004" s="2"/>
    </row>
    <row r="35005" spans="10:12">
      <c r="J35005" s="2"/>
      <c r="K35005" s="2"/>
      <c r="L35005" s="2"/>
    </row>
    <row r="35006" spans="10:12">
      <c r="J35006" s="2"/>
      <c r="K35006" s="2"/>
      <c r="L35006" s="2"/>
    </row>
    <row r="35007" spans="10:12">
      <c r="J35007" s="2"/>
      <c r="K35007" s="2"/>
      <c r="L35007" s="2"/>
    </row>
    <row r="35008" spans="10:12">
      <c r="J35008" s="2"/>
      <c r="K35008" s="2"/>
      <c r="L35008" s="2"/>
    </row>
    <row r="35009" spans="10:12">
      <c r="J35009" s="2"/>
      <c r="K35009" s="2"/>
      <c r="L35009" s="2"/>
    </row>
    <row r="35010" spans="10:12">
      <c r="J35010" s="2"/>
      <c r="K35010" s="2"/>
      <c r="L35010" s="2"/>
    </row>
    <row r="35011" spans="10:12">
      <c r="J35011" s="2"/>
      <c r="K35011" s="2"/>
      <c r="L35011" s="2"/>
    </row>
    <row r="35012" spans="10:12">
      <c r="J35012" s="2"/>
      <c r="K35012" s="2"/>
      <c r="L35012" s="2"/>
    </row>
    <row r="35013" spans="10:12">
      <c r="J35013" s="2"/>
      <c r="K35013" s="2"/>
      <c r="L35013" s="2"/>
    </row>
    <row r="35014" spans="10:12">
      <c r="J35014" s="2"/>
      <c r="K35014" s="2"/>
      <c r="L35014" s="2"/>
    </row>
    <row r="35015" spans="10:12">
      <c r="J35015" s="2"/>
      <c r="K35015" s="2"/>
      <c r="L35015" s="2"/>
    </row>
    <row r="35016" spans="10:12">
      <c r="J35016" s="2"/>
      <c r="K35016" s="2"/>
      <c r="L35016" s="2"/>
    </row>
    <row r="35017" spans="10:12">
      <c r="J35017" s="2"/>
      <c r="K35017" s="2"/>
      <c r="L35017" s="2"/>
    </row>
    <row r="35018" spans="10:12">
      <c r="J35018" s="2"/>
      <c r="K35018" s="2"/>
      <c r="L35018" s="2"/>
    </row>
    <row r="35019" spans="10:12">
      <c r="J35019" s="2"/>
      <c r="K35019" s="2"/>
      <c r="L35019" s="2"/>
    </row>
    <row r="35020" spans="10:12">
      <c r="J35020" s="2"/>
      <c r="K35020" s="2"/>
      <c r="L35020" s="2"/>
    </row>
    <row r="35021" spans="10:12">
      <c r="J35021" s="2"/>
      <c r="K35021" s="2"/>
      <c r="L35021" s="2"/>
    </row>
    <row r="35022" spans="10:12">
      <c r="J35022" s="2"/>
      <c r="K35022" s="2"/>
      <c r="L35022" s="2"/>
    </row>
    <row r="35023" spans="10:12">
      <c r="J35023" s="2"/>
      <c r="K35023" s="2"/>
      <c r="L35023" s="2"/>
    </row>
    <row r="35024" spans="10:12">
      <c r="J35024" s="2"/>
      <c r="K35024" s="2"/>
      <c r="L35024" s="2"/>
    </row>
    <row r="35025" spans="10:12">
      <c r="J35025" s="2"/>
      <c r="K35025" s="2"/>
      <c r="L35025" s="2"/>
    </row>
    <row r="35026" spans="10:12">
      <c r="J35026" s="2"/>
      <c r="K35026" s="2"/>
      <c r="L35026" s="2"/>
    </row>
    <row r="35027" spans="10:12">
      <c r="J35027" s="2"/>
      <c r="K35027" s="2"/>
      <c r="L35027" s="2"/>
    </row>
    <row r="35028" spans="10:12">
      <c r="J35028" s="2"/>
      <c r="K35028" s="2"/>
      <c r="L35028" s="2"/>
    </row>
    <row r="35029" spans="10:12">
      <c r="J35029" s="2"/>
      <c r="K35029" s="2"/>
      <c r="L35029" s="2"/>
    </row>
    <row r="35030" spans="10:12">
      <c r="J35030" s="2"/>
      <c r="K35030" s="2"/>
      <c r="L35030" s="2"/>
    </row>
    <row r="35031" spans="10:12">
      <c r="J35031" s="2"/>
      <c r="K35031" s="2"/>
      <c r="L35031" s="2"/>
    </row>
    <row r="35032" spans="10:12">
      <c r="J35032" s="2"/>
      <c r="K35032" s="2"/>
      <c r="L35032" s="2"/>
    </row>
    <row r="35033" spans="10:12">
      <c r="J35033" s="2"/>
      <c r="K35033" s="2"/>
      <c r="L35033" s="2"/>
    </row>
    <row r="35034" spans="10:12">
      <c r="J35034" s="2"/>
      <c r="K35034" s="2"/>
      <c r="L35034" s="2"/>
    </row>
    <row r="35035" spans="10:12">
      <c r="J35035" s="2"/>
      <c r="K35035" s="2"/>
      <c r="L35035" s="2"/>
    </row>
    <row r="35036" spans="10:12">
      <c r="J35036" s="2"/>
      <c r="K35036" s="2"/>
      <c r="L35036" s="2"/>
    </row>
    <row r="35037" spans="10:12">
      <c r="J35037" s="2"/>
      <c r="K35037" s="2"/>
      <c r="L35037" s="2"/>
    </row>
    <row r="35038" spans="10:12">
      <c r="J35038" s="2"/>
      <c r="K35038" s="2"/>
      <c r="L35038" s="2"/>
    </row>
    <row r="35039" spans="10:12">
      <c r="J35039" s="2"/>
      <c r="K35039" s="2"/>
      <c r="L35039" s="2"/>
    </row>
    <row r="35040" spans="10:12">
      <c r="J35040" s="2"/>
      <c r="K35040" s="2"/>
      <c r="L35040" s="2"/>
    </row>
    <row r="35041" spans="10:12">
      <c r="J35041" s="2"/>
      <c r="K35041" s="2"/>
      <c r="L35041" s="2"/>
    </row>
    <row r="35042" spans="10:12">
      <c r="J35042" s="2"/>
      <c r="K35042" s="2"/>
      <c r="L35042" s="2"/>
    </row>
    <row r="35043" spans="10:12">
      <c r="J35043" s="2"/>
      <c r="K35043" s="2"/>
      <c r="L35043" s="2"/>
    </row>
    <row r="35044" spans="10:12">
      <c r="J35044" s="2"/>
      <c r="K35044" s="2"/>
      <c r="L35044" s="2"/>
    </row>
    <row r="35045" spans="10:12">
      <c r="J35045" s="2"/>
      <c r="K35045" s="2"/>
      <c r="L35045" s="2"/>
    </row>
    <row r="35046" spans="10:12">
      <c r="J35046" s="2"/>
      <c r="K35046" s="2"/>
      <c r="L35046" s="2"/>
    </row>
    <row r="35047" spans="10:12">
      <c r="J35047" s="2"/>
      <c r="K35047" s="2"/>
      <c r="L35047" s="2"/>
    </row>
    <row r="35048" spans="10:12">
      <c r="J35048" s="2"/>
      <c r="K35048" s="2"/>
      <c r="L35048" s="2"/>
    </row>
    <row r="35049" spans="10:12">
      <c r="J35049" s="2"/>
      <c r="K35049" s="2"/>
      <c r="L35049" s="2"/>
    </row>
    <row r="35050" spans="10:12">
      <c r="J35050" s="2"/>
      <c r="K35050" s="2"/>
      <c r="L35050" s="2"/>
    </row>
    <row r="35051" spans="10:12">
      <c r="J35051" s="2"/>
      <c r="K35051" s="2"/>
      <c r="L35051" s="2"/>
    </row>
    <row r="35052" spans="10:12">
      <c r="J35052" s="2"/>
      <c r="K35052" s="2"/>
      <c r="L35052" s="2"/>
    </row>
    <row r="35053" spans="10:12">
      <c r="J35053" s="2"/>
      <c r="K35053" s="2"/>
      <c r="L35053" s="2"/>
    </row>
    <row r="35054" spans="10:12">
      <c r="J35054" s="2"/>
      <c r="K35054" s="2"/>
      <c r="L35054" s="2"/>
    </row>
    <row r="35055" spans="10:12">
      <c r="J35055" s="2"/>
      <c r="K35055" s="2"/>
      <c r="L35055" s="2"/>
    </row>
    <row r="35056" spans="10:12">
      <c r="J35056" s="2"/>
      <c r="K35056" s="2"/>
      <c r="L35056" s="2"/>
    </row>
    <row r="35057" spans="10:12">
      <c r="J35057" s="2"/>
      <c r="K35057" s="2"/>
      <c r="L35057" s="2"/>
    </row>
    <row r="35058" spans="10:12">
      <c r="J35058" s="2"/>
      <c r="K35058" s="2"/>
      <c r="L35058" s="2"/>
    </row>
    <row r="35059" spans="10:12">
      <c r="J35059" s="2"/>
      <c r="K35059" s="2"/>
      <c r="L35059" s="2"/>
    </row>
    <row r="35060" spans="10:12">
      <c r="J35060" s="2"/>
      <c r="K35060" s="2"/>
      <c r="L35060" s="2"/>
    </row>
    <row r="35061" spans="10:12">
      <c r="J35061" s="2"/>
      <c r="K35061" s="2"/>
      <c r="L35061" s="2"/>
    </row>
    <row r="35062" spans="10:12">
      <c r="J35062" s="2"/>
      <c r="K35062" s="2"/>
      <c r="L35062" s="2"/>
    </row>
    <row r="35063" spans="10:12">
      <c r="J35063" s="2"/>
      <c r="K35063" s="2"/>
      <c r="L35063" s="2"/>
    </row>
    <row r="35064" spans="10:12">
      <c r="J35064" s="2"/>
      <c r="K35064" s="2"/>
      <c r="L35064" s="2"/>
    </row>
    <row r="35065" spans="10:12">
      <c r="J35065" s="2"/>
      <c r="K35065" s="2"/>
      <c r="L35065" s="2"/>
    </row>
    <row r="35066" spans="10:12">
      <c r="J35066" s="2"/>
      <c r="K35066" s="2"/>
      <c r="L35066" s="2"/>
    </row>
    <row r="35067" spans="10:12">
      <c r="J35067" s="2"/>
      <c r="K35067" s="2"/>
      <c r="L35067" s="2"/>
    </row>
    <row r="35068" spans="10:12">
      <c r="J35068" s="2"/>
      <c r="K35068" s="2"/>
      <c r="L35068" s="2"/>
    </row>
    <row r="35069" spans="10:12">
      <c r="J35069" s="2"/>
      <c r="K35069" s="2"/>
      <c r="L35069" s="2"/>
    </row>
    <row r="35070" spans="10:12">
      <c r="J35070" s="2"/>
      <c r="K35070" s="2"/>
      <c r="L35070" s="2"/>
    </row>
    <row r="35071" spans="10:12">
      <c r="J35071" s="2"/>
      <c r="K35071" s="2"/>
      <c r="L35071" s="2"/>
    </row>
    <row r="35072" spans="10:12">
      <c r="J35072" s="2"/>
      <c r="K35072" s="2"/>
      <c r="L35072" s="2"/>
    </row>
    <row r="35073" spans="10:12">
      <c r="J35073" s="2"/>
      <c r="K35073" s="2"/>
      <c r="L35073" s="2"/>
    </row>
    <row r="35074" spans="10:12">
      <c r="J35074" s="2"/>
      <c r="K35074" s="2"/>
      <c r="L35074" s="2"/>
    </row>
    <row r="35075" spans="10:12">
      <c r="J35075" s="2"/>
      <c r="K35075" s="2"/>
      <c r="L35075" s="2"/>
    </row>
    <row r="35076" spans="10:12">
      <c r="J35076" s="2"/>
      <c r="K35076" s="2"/>
      <c r="L35076" s="2"/>
    </row>
    <row r="35077" spans="10:12">
      <c r="J35077" s="2"/>
      <c r="K35077" s="2"/>
      <c r="L35077" s="2"/>
    </row>
    <row r="35078" spans="10:12">
      <c r="J35078" s="2"/>
      <c r="K35078" s="2"/>
      <c r="L35078" s="2"/>
    </row>
    <row r="35079" spans="10:12">
      <c r="J35079" s="2"/>
      <c r="K35079" s="2"/>
      <c r="L35079" s="2"/>
    </row>
    <row r="35080" spans="10:12">
      <c r="J35080" s="2"/>
      <c r="K35080" s="2"/>
      <c r="L35080" s="2"/>
    </row>
    <row r="35081" spans="10:12">
      <c r="J35081" s="2"/>
      <c r="K35081" s="2"/>
      <c r="L35081" s="2"/>
    </row>
    <row r="35082" spans="10:12">
      <c r="J35082" s="2"/>
      <c r="K35082" s="2"/>
      <c r="L35082" s="2"/>
    </row>
    <row r="35083" spans="10:12">
      <c r="J35083" s="2"/>
      <c r="K35083" s="2"/>
      <c r="L35083" s="2"/>
    </row>
    <row r="35084" spans="10:12">
      <c r="J35084" s="2"/>
      <c r="K35084" s="2"/>
      <c r="L35084" s="2"/>
    </row>
    <row r="35085" spans="10:12">
      <c r="J35085" s="2"/>
      <c r="K35085" s="2"/>
      <c r="L35085" s="2"/>
    </row>
    <row r="35086" spans="10:12">
      <c r="J35086" s="2"/>
      <c r="K35086" s="2"/>
      <c r="L35086" s="2"/>
    </row>
    <row r="35087" spans="10:12">
      <c r="J35087" s="2"/>
      <c r="K35087" s="2"/>
      <c r="L35087" s="2"/>
    </row>
    <row r="35088" spans="10:12">
      <c r="J35088" s="2"/>
      <c r="K35088" s="2"/>
      <c r="L35088" s="2"/>
    </row>
    <row r="35089" spans="10:12">
      <c r="J35089" s="2"/>
      <c r="K35089" s="2"/>
      <c r="L35089" s="2"/>
    </row>
    <row r="35090" spans="10:12">
      <c r="J35090" s="2"/>
      <c r="K35090" s="2"/>
      <c r="L35090" s="2"/>
    </row>
    <row r="35091" spans="10:12">
      <c r="J35091" s="2"/>
      <c r="K35091" s="2"/>
      <c r="L35091" s="2"/>
    </row>
    <row r="35092" spans="10:12">
      <c r="J35092" s="2"/>
      <c r="K35092" s="2"/>
      <c r="L35092" s="2"/>
    </row>
    <row r="35093" spans="10:12">
      <c r="J35093" s="2"/>
      <c r="K35093" s="2"/>
      <c r="L35093" s="2"/>
    </row>
    <row r="35094" spans="10:12">
      <c r="J35094" s="2"/>
      <c r="K35094" s="2"/>
      <c r="L35094" s="2"/>
    </row>
    <row r="35095" spans="10:12">
      <c r="J35095" s="2"/>
      <c r="K35095" s="2"/>
      <c r="L35095" s="2"/>
    </row>
    <row r="35096" spans="10:12">
      <c r="J35096" s="2"/>
      <c r="K35096" s="2"/>
      <c r="L35096" s="2"/>
    </row>
    <row r="35097" spans="10:12">
      <c r="J35097" s="2"/>
      <c r="K35097" s="2"/>
      <c r="L35097" s="2"/>
    </row>
    <row r="35098" spans="10:12">
      <c r="J35098" s="2"/>
      <c r="K35098" s="2"/>
      <c r="L35098" s="2"/>
    </row>
    <row r="35099" spans="10:12">
      <c r="J35099" s="2"/>
      <c r="K35099" s="2"/>
      <c r="L35099" s="2"/>
    </row>
    <row r="35100" spans="10:12">
      <c r="J35100" s="2"/>
      <c r="K35100" s="2"/>
      <c r="L35100" s="2"/>
    </row>
    <row r="35101" spans="10:12">
      <c r="J35101" s="2"/>
      <c r="K35101" s="2"/>
      <c r="L35101" s="2"/>
    </row>
    <row r="35102" spans="10:12">
      <c r="J35102" s="2"/>
      <c r="K35102" s="2"/>
      <c r="L35102" s="2"/>
    </row>
    <row r="35103" spans="10:12">
      <c r="J35103" s="2"/>
      <c r="K35103" s="2"/>
      <c r="L35103" s="2"/>
    </row>
    <row r="35104" spans="10:12">
      <c r="J35104" s="2"/>
      <c r="K35104" s="2"/>
      <c r="L35104" s="2"/>
    </row>
    <row r="35105" spans="10:12">
      <c r="J35105" s="2"/>
      <c r="K35105" s="2"/>
      <c r="L35105" s="2"/>
    </row>
    <row r="35106" spans="10:12">
      <c r="J35106" s="2"/>
      <c r="K35106" s="2"/>
      <c r="L35106" s="2"/>
    </row>
    <row r="35107" spans="10:12">
      <c r="J35107" s="2"/>
      <c r="K35107" s="2"/>
      <c r="L35107" s="2"/>
    </row>
    <row r="35108" spans="10:12">
      <c r="J35108" s="2"/>
      <c r="K35108" s="2"/>
      <c r="L35108" s="2"/>
    </row>
    <row r="35109" spans="10:12">
      <c r="J35109" s="2"/>
      <c r="K35109" s="2"/>
      <c r="L35109" s="2"/>
    </row>
    <row r="35110" spans="10:12">
      <c r="J35110" s="2"/>
      <c r="K35110" s="2"/>
      <c r="L35110" s="2"/>
    </row>
    <row r="35111" spans="10:12">
      <c r="J35111" s="2"/>
      <c r="K35111" s="2"/>
      <c r="L35111" s="2"/>
    </row>
    <row r="35112" spans="10:12">
      <c r="J35112" s="2"/>
      <c r="K35112" s="2"/>
      <c r="L35112" s="2"/>
    </row>
    <row r="35113" spans="10:12">
      <c r="J35113" s="2"/>
      <c r="K35113" s="2"/>
      <c r="L35113" s="2"/>
    </row>
    <row r="35114" spans="10:12">
      <c r="J35114" s="2"/>
      <c r="K35114" s="2"/>
      <c r="L35114" s="2"/>
    </row>
    <row r="35115" spans="10:12">
      <c r="J35115" s="2"/>
      <c r="K35115" s="2"/>
      <c r="L35115" s="2"/>
    </row>
    <row r="35116" spans="10:12">
      <c r="J35116" s="2"/>
      <c r="K35116" s="2"/>
      <c r="L35116" s="2"/>
    </row>
    <row r="35117" spans="10:12">
      <c r="J35117" s="2"/>
      <c r="K35117" s="2"/>
      <c r="L35117" s="2"/>
    </row>
    <row r="35118" spans="10:12">
      <c r="J35118" s="2"/>
      <c r="K35118" s="2"/>
      <c r="L35118" s="2"/>
    </row>
    <row r="35119" spans="10:12">
      <c r="J35119" s="2"/>
      <c r="K35119" s="2"/>
      <c r="L35119" s="2"/>
    </row>
    <row r="35120" spans="10:12">
      <c r="J35120" s="2"/>
      <c r="K35120" s="2"/>
      <c r="L35120" s="2"/>
    </row>
    <row r="35121" spans="10:12">
      <c r="J35121" s="2"/>
      <c r="K35121" s="2"/>
      <c r="L35121" s="2"/>
    </row>
    <row r="35122" spans="10:12">
      <c r="J35122" s="2"/>
      <c r="K35122" s="2"/>
      <c r="L35122" s="2"/>
    </row>
    <row r="35123" spans="10:12">
      <c r="J35123" s="2"/>
      <c r="K35123" s="2"/>
      <c r="L35123" s="2"/>
    </row>
    <row r="35124" spans="10:12">
      <c r="J35124" s="2"/>
      <c r="K35124" s="2"/>
      <c r="L35124" s="2"/>
    </row>
    <row r="35125" spans="10:12">
      <c r="J35125" s="2"/>
      <c r="K35125" s="2"/>
      <c r="L35125" s="2"/>
    </row>
    <row r="35126" spans="10:12">
      <c r="J35126" s="2"/>
      <c r="K35126" s="2"/>
      <c r="L35126" s="2"/>
    </row>
    <row r="35127" spans="10:12">
      <c r="J35127" s="2"/>
      <c r="K35127" s="2"/>
      <c r="L35127" s="2"/>
    </row>
    <row r="35128" spans="10:12">
      <c r="J35128" s="2"/>
      <c r="K35128" s="2"/>
      <c r="L35128" s="2"/>
    </row>
    <row r="35129" spans="10:12">
      <c r="J35129" s="2"/>
      <c r="K35129" s="2"/>
      <c r="L35129" s="2"/>
    </row>
    <row r="35130" spans="10:12">
      <c r="J35130" s="2"/>
      <c r="K35130" s="2"/>
      <c r="L35130" s="2"/>
    </row>
    <row r="35131" spans="10:12">
      <c r="J35131" s="2"/>
      <c r="K35131" s="2"/>
      <c r="L35131" s="2"/>
    </row>
    <row r="35132" spans="10:12">
      <c r="J35132" s="2"/>
      <c r="K35132" s="2"/>
      <c r="L35132" s="2"/>
    </row>
    <row r="35133" spans="10:12">
      <c r="J35133" s="2"/>
      <c r="K35133" s="2"/>
      <c r="L35133" s="2"/>
    </row>
    <row r="35134" spans="10:12">
      <c r="J35134" s="2"/>
      <c r="K35134" s="2"/>
      <c r="L35134" s="2"/>
    </row>
    <row r="35135" spans="10:12">
      <c r="J35135" s="2"/>
      <c r="K35135" s="2"/>
      <c r="L35135" s="2"/>
    </row>
    <row r="35136" spans="10:12">
      <c r="J35136" s="2"/>
      <c r="K35136" s="2"/>
      <c r="L35136" s="2"/>
    </row>
    <row r="35137" spans="10:12">
      <c r="J35137" s="2"/>
      <c r="K35137" s="2"/>
      <c r="L35137" s="2"/>
    </row>
    <row r="35138" spans="10:12">
      <c r="J35138" s="2"/>
      <c r="K35138" s="2"/>
      <c r="L35138" s="2"/>
    </row>
    <row r="35139" spans="10:12">
      <c r="J35139" s="2"/>
      <c r="K35139" s="2"/>
      <c r="L35139" s="2"/>
    </row>
    <row r="35140" spans="10:12">
      <c r="J35140" s="2"/>
      <c r="K35140" s="2"/>
      <c r="L35140" s="2"/>
    </row>
    <row r="35141" spans="10:12">
      <c r="J35141" s="2"/>
      <c r="K35141" s="2"/>
      <c r="L35141" s="2"/>
    </row>
    <row r="35142" spans="10:12">
      <c r="J35142" s="2"/>
      <c r="K35142" s="2"/>
      <c r="L35142" s="2"/>
    </row>
    <row r="35143" spans="10:12">
      <c r="J35143" s="2"/>
      <c r="K35143" s="2"/>
      <c r="L35143" s="2"/>
    </row>
    <row r="35144" spans="10:12">
      <c r="J35144" s="2"/>
      <c r="K35144" s="2"/>
      <c r="L35144" s="2"/>
    </row>
    <row r="35145" spans="10:12">
      <c r="J35145" s="2"/>
      <c r="K35145" s="2"/>
      <c r="L35145" s="2"/>
    </row>
    <row r="35146" spans="10:12">
      <c r="J35146" s="2"/>
      <c r="K35146" s="2"/>
      <c r="L35146" s="2"/>
    </row>
    <row r="35147" spans="10:12">
      <c r="J35147" s="2"/>
      <c r="K35147" s="2"/>
      <c r="L35147" s="2"/>
    </row>
    <row r="35148" spans="10:12">
      <c r="J35148" s="2"/>
      <c r="K35148" s="2"/>
      <c r="L35148" s="2"/>
    </row>
    <row r="35149" spans="10:12">
      <c r="J35149" s="2"/>
      <c r="K35149" s="2"/>
      <c r="L35149" s="2"/>
    </row>
    <row r="35150" spans="10:12">
      <c r="J35150" s="2"/>
      <c r="K35150" s="2"/>
      <c r="L35150" s="2"/>
    </row>
    <row r="35151" spans="10:12">
      <c r="J35151" s="2"/>
      <c r="K35151" s="2"/>
      <c r="L35151" s="2"/>
    </row>
    <row r="35152" spans="10:12">
      <c r="J35152" s="2"/>
      <c r="K35152" s="2"/>
      <c r="L35152" s="2"/>
    </row>
    <row r="35153" spans="10:12">
      <c r="J35153" s="2"/>
      <c r="K35153" s="2"/>
      <c r="L35153" s="2"/>
    </row>
    <row r="35154" spans="10:12">
      <c r="J35154" s="2"/>
      <c r="K35154" s="2"/>
      <c r="L35154" s="2"/>
    </row>
    <row r="35155" spans="10:12">
      <c r="J35155" s="2"/>
      <c r="K35155" s="2"/>
      <c r="L35155" s="2"/>
    </row>
    <row r="35156" spans="10:12">
      <c r="J35156" s="2"/>
      <c r="K35156" s="2"/>
      <c r="L35156" s="2"/>
    </row>
    <row r="35157" spans="10:12">
      <c r="J35157" s="2"/>
      <c r="K35157" s="2"/>
      <c r="L35157" s="2"/>
    </row>
    <row r="35158" spans="10:12">
      <c r="J35158" s="2"/>
      <c r="K35158" s="2"/>
      <c r="L35158" s="2"/>
    </row>
    <row r="35159" spans="10:12">
      <c r="J35159" s="2"/>
      <c r="K35159" s="2"/>
      <c r="L35159" s="2"/>
    </row>
    <row r="35160" spans="10:12">
      <c r="J35160" s="2"/>
      <c r="K35160" s="2"/>
      <c r="L35160" s="2"/>
    </row>
    <row r="35161" spans="10:12">
      <c r="J35161" s="2"/>
      <c r="K35161" s="2"/>
      <c r="L35161" s="2"/>
    </row>
    <row r="35162" spans="10:12">
      <c r="J35162" s="2"/>
      <c r="K35162" s="2"/>
      <c r="L35162" s="2"/>
    </row>
    <row r="35163" spans="10:12">
      <c r="J35163" s="2"/>
      <c r="K35163" s="2"/>
      <c r="L35163" s="2"/>
    </row>
    <row r="35164" spans="10:12">
      <c r="J35164" s="2"/>
      <c r="K35164" s="2"/>
      <c r="L35164" s="2"/>
    </row>
    <row r="35165" spans="10:12">
      <c r="J35165" s="2"/>
      <c r="K35165" s="2"/>
      <c r="L35165" s="2"/>
    </row>
    <row r="35166" spans="10:12">
      <c r="J35166" s="2"/>
      <c r="K35166" s="2"/>
      <c r="L35166" s="2"/>
    </row>
    <row r="35167" spans="10:12">
      <c r="J35167" s="2"/>
      <c r="K35167" s="2"/>
      <c r="L35167" s="2"/>
    </row>
    <row r="35168" spans="10:12">
      <c r="J35168" s="2"/>
      <c r="K35168" s="2"/>
      <c r="L35168" s="2"/>
    </row>
    <row r="35169" spans="10:12">
      <c r="J35169" s="2"/>
      <c r="K35169" s="2"/>
      <c r="L35169" s="2"/>
    </row>
    <row r="35170" spans="10:12">
      <c r="J35170" s="2"/>
      <c r="K35170" s="2"/>
      <c r="L35170" s="2"/>
    </row>
    <row r="35171" spans="10:12">
      <c r="J35171" s="2"/>
      <c r="K35171" s="2"/>
      <c r="L35171" s="2"/>
    </row>
    <row r="35172" spans="10:12">
      <c r="J35172" s="2"/>
      <c r="K35172" s="2"/>
      <c r="L35172" s="2"/>
    </row>
    <row r="35173" spans="10:12">
      <c r="J35173" s="2"/>
      <c r="K35173" s="2"/>
      <c r="L35173" s="2"/>
    </row>
    <row r="35174" spans="10:12">
      <c r="J35174" s="2"/>
      <c r="K35174" s="2"/>
      <c r="L35174" s="2"/>
    </row>
    <row r="35175" spans="10:12">
      <c r="J35175" s="2"/>
      <c r="K35175" s="2"/>
      <c r="L35175" s="2"/>
    </row>
    <row r="35176" spans="10:12">
      <c r="J35176" s="2"/>
      <c r="K35176" s="2"/>
      <c r="L35176" s="2"/>
    </row>
    <row r="35177" spans="10:12">
      <c r="J35177" s="2"/>
      <c r="K35177" s="2"/>
      <c r="L35177" s="2"/>
    </row>
    <row r="35178" spans="10:12">
      <c r="J35178" s="2"/>
      <c r="K35178" s="2"/>
      <c r="L35178" s="2"/>
    </row>
    <row r="35179" spans="10:12">
      <c r="J35179" s="2"/>
      <c r="K35179" s="2"/>
      <c r="L35179" s="2"/>
    </row>
    <row r="35180" spans="10:12">
      <c r="J35180" s="2"/>
      <c r="K35180" s="2"/>
      <c r="L35180" s="2"/>
    </row>
    <row r="35181" spans="10:12">
      <c r="J35181" s="2"/>
      <c r="K35181" s="2"/>
      <c r="L35181" s="2"/>
    </row>
    <row r="35182" spans="10:12">
      <c r="J35182" s="2"/>
      <c r="K35182" s="2"/>
      <c r="L35182" s="2"/>
    </row>
    <row r="35183" spans="10:12">
      <c r="J35183" s="2"/>
      <c r="K35183" s="2"/>
      <c r="L35183" s="2"/>
    </row>
    <row r="35184" spans="10:12">
      <c r="J35184" s="2"/>
      <c r="K35184" s="2"/>
      <c r="L35184" s="2"/>
    </row>
    <row r="35185" spans="10:12">
      <c r="J35185" s="2"/>
      <c r="K35185" s="2"/>
      <c r="L35185" s="2"/>
    </row>
    <row r="35186" spans="10:12">
      <c r="J35186" s="2"/>
      <c r="K35186" s="2"/>
      <c r="L35186" s="2"/>
    </row>
    <row r="35187" spans="10:12">
      <c r="J35187" s="2"/>
      <c r="K35187" s="2"/>
      <c r="L35187" s="2"/>
    </row>
    <row r="35188" spans="10:12">
      <c r="J35188" s="2"/>
      <c r="K35188" s="2"/>
      <c r="L35188" s="2"/>
    </row>
    <row r="35189" spans="10:12">
      <c r="J35189" s="2"/>
      <c r="K35189" s="2"/>
      <c r="L35189" s="2"/>
    </row>
    <row r="35190" spans="10:12">
      <c r="J35190" s="2"/>
      <c r="K35190" s="2"/>
      <c r="L35190" s="2"/>
    </row>
    <row r="35191" spans="10:12">
      <c r="J35191" s="2"/>
      <c r="K35191" s="2"/>
      <c r="L35191" s="2"/>
    </row>
    <row r="35192" spans="10:12">
      <c r="J35192" s="2"/>
      <c r="K35192" s="2"/>
      <c r="L35192" s="2"/>
    </row>
    <row r="35193" spans="10:12">
      <c r="J35193" s="2"/>
      <c r="K35193" s="2"/>
      <c r="L35193" s="2"/>
    </row>
    <row r="35194" spans="10:12">
      <c r="J35194" s="2"/>
      <c r="K35194" s="2"/>
      <c r="L35194" s="2"/>
    </row>
    <row r="35195" spans="10:12">
      <c r="J35195" s="2"/>
      <c r="K35195" s="2"/>
      <c r="L35195" s="2"/>
    </row>
    <row r="35196" spans="10:12">
      <c r="J35196" s="2"/>
      <c r="K35196" s="2"/>
      <c r="L35196" s="2"/>
    </row>
    <row r="35197" spans="10:12">
      <c r="J35197" s="2"/>
      <c r="K35197" s="2"/>
      <c r="L35197" s="2"/>
    </row>
    <row r="35198" spans="10:12">
      <c r="J35198" s="2"/>
      <c r="K35198" s="2"/>
      <c r="L35198" s="2"/>
    </row>
    <row r="35199" spans="10:12">
      <c r="J35199" s="2"/>
      <c r="K35199" s="2"/>
      <c r="L35199" s="2"/>
    </row>
    <row r="35200" spans="10:12">
      <c r="J35200" s="2"/>
      <c r="K35200" s="2"/>
      <c r="L35200" s="2"/>
    </row>
    <row r="35201" spans="10:12">
      <c r="J35201" s="2"/>
      <c r="K35201" s="2"/>
      <c r="L35201" s="2"/>
    </row>
    <row r="35202" spans="10:12">
      <c r="J35202" s="2"/>
      <c r="K35202" s="2"/>
      <c r="L35202" s="2"/>
    </row>
    <row r="35203" spans="10:12">
      <c r="J35203" s="2"/>
      <c r="K35203" s="2"/>
      <c r="L35203" s="2"/>
    </row>
    <row r="35204" spans="10:12">
      <c r="J35204" s="2"/>
      <c r="K35204" s="2"/>
      <c r="L35204" s="2"/>
    </row>
    <row r="35205" spans="10:12">
      <c r="J35205" s="2"/>
      <c r="K35205" s="2"/>
      <c r="L35205" s="2"/>
    </row>
    <row r="35206" spans="10:12">
      <c r="J35206" s="2"/>
      <c r="K35206" s="2"/>
      <c r="L35206" s="2"/>
    </row>
    <row r="35207" spans="10:12">
      <c r="J35207" s="2"/>
      <c r="K35207" s="2"/>
      <c r="L35207" s="2"/>
    </row>
    <row r="35208" spans="10:12">
      <c r="J35208" s="2"/>
      <c r="K35208" s="2"/>
      <c r="L35208" s="2"/>
    </row>
    <row r="35209" spans="10:12">
      <c r="J35209" s="2"/>
      <c r="K35209" s="2"/>
      <c r="L35209" s="2"/>
    </row>
    <row r="35210" spans="10:12">
      <c r="J35210" s="2"/>
      <c r="K35210" s="2"/>
      <c r="L35210" s="2"/>
    </row>
    <row r="35211" spans="10:12">
      <c r="J35211" s="2"/>
      <c r="K35211" s="2"/>
      <c r="L35211" s="2"/>
    </row>
    <row r="35212" spans="10:12">
      <c r="J35212" s="2"/>
      <c r="K35212" s="2"/>
      <c r="L35212" s="2"/>
    </row>
    <row r="35213" spans="10:12">
      <c r="J35213" s="2"/>
      <c r="K35213" s="2"/>
      <c r="L35213" s="2"/>
    </row>
    <row r="35214" spans="10:12">
      <c r="J35214" s="2"/>
      <c r="K35214" s="2"/>
      <c r="L35214" s="2"/>
    </row>
    <row r="35215" spans="10:12">
      <c r="J35215" s="2"/>
      <c r="K35215" s="2"/>
      <c r="L35215" s="2"/>
    </row>
    <row r="35216" spans="10:12">
      <c r="J35216" s="2"/>
      <c r="K35216" s="2"/>
      <c r="L35216" s="2"/>
    </row>
    <row r="35217" spans="10:12">
      <c r="J35217" s="2"/>
      <c r="K35217" s="2"/>
      <c r="L35217" s="2"/>
    </row>
    <row r="35218" spans="10:12">
      <c r="J35218" s="2"/>
      <c r="K35218" s="2"/>
      <c r="L35218" s="2"/>
    </row>
    <row r="35219" spans="10:12">
      <c r="J35219" s="2"/>
      <c r="K35219" s="2"/>
      <c r="L35219" s="2"/>
    </row>
    <row r="35220" spans="10:12">
      <c r="J35220" s="2"/>
      <c r="K35220" s="2"/>
      <c r="L35220" s="2"/>
    </row>
    <row r="35221" spans="10:12">
      <c r="J35221" s="2"/>
      <c r="K35221" s="2"/>
      <c r="L35221" s="2"/>
    </row>
    <row r="35222" spans="10:12">
      <c r="J35222" s="2"/>
      <c r="K35222" s="2"/>
      <c r="L35222" s="2"/>
    </row>
    <row r="35223" spans="10:12">
      <c r="J35223" s="2"/>
      <c r="K35223" s="2"/>
      <c r="L35223" s="2"/>
    </row>
    <row r="35224" spans="10:12">
      <c r="J35224" s="2"/>
      <c r="K35224" s="2"/>
      <c r="L35224" s="2"/>
    </row>
    <row r="35225" spans="10:12">
      <c r="J35225" s="2"/>
      <c r="K35225" s="2"/>
      <c r="L35225" s="2"/>
    </row>
    <row r="35226" spans="10:12">
      <c r="J35226" s="2"/>
      <c r="K35226" s="2"/>
      <c r="L35226" s="2"/>
    </row>
    <row r="35227" spans="10:12">
      <c r="J35227" s="2"/>
      <c r="K35227" s="2"/>
      <c r="L35227" s="2"/>
    </row>
    <row r="35228" spans="10:12">
      <c r="J35228" s="2"/>
      <c r="K35228" s="2"/>
      <c r="L35228" s="2"/>
    </row>
    <row r="35229" spans="10:12">
      <c r="J35229" s="2"/>
      <c r="K35229" s="2"/>
      <c r="L35229" s="2"/>
    </row>
    <row r="35230" spans="10:12">
      <c r="J35230" s="2"/>
      <c r="K35230" s="2"/>
      <c r="L35230" s="2"/>
    </row>
    <row r="35231" spans="10:12">
      <c r="J35231" s="2"/>
      <c r="K35231" s="2"/>
      <c r="L35231" s="2"/>
    </row>
    <row r="35232" spans="10:12">
      <c r="J35232" s="2"/>
      <c r="K35232" s="2"/>
      <c r="L35232" s="2"/>
    </row>
    <row r="35233" spans="10:12">
      <c r="J35233" s="2"/>
      <c r="K35233" s="2"/>
      <c r="L35233" s="2"/>
    </row>
    <row r="35234" spans="10:12">
      <c r="J35234" s="2"/>
      <c r="K35234" s="2"/>
      <c r="L35234" s="2"/>
    </row>
    <row r="35235" spans="10:12">
      <c r="J35235" s="2"/>
      <c r="K35235" s="2"/>
      <c r="L35235" s="2"/>
    </row>
    <row r="35236" spans="10:12">
      <c r="J35236" s="2"/>
      <c r="K35236" s="2"/>
      <c r="L35236" s="2"/>
    </row>
    <row r="35237" spans="10:12">
      <c r="J35237" s="2"/>
      <c r="K35237" s="2"/>
      <c r="L35237" s="2"/>
    </row>
    <row r="35238" spans="10:12">
      <c r="J35238" s="2"/>
      <c r="K35238" s="2"/>
      <c r="L35238" s="2"/>
    </row>
    <row r="35239" spans="10:12">
      <c r="J35239" s="2"/>
      <c r="K35239" s="2"/>
      <c r="L35239" s="2"/>
    </row>
    <row r="35240" spans="10:12">
      <c r="J35240" s="2"/>
      <c r="K35240" s="2"/>
      <c r="L35240" s="2"/>
    </row>
    <row r="35241" spans="10:12">
      <c r="J35241" s="2"/>
      <c r="K35241" s="2"/>
      <c r="L35241" s="2"/>
    </row>
    <row r="35242" spans="10:12">
      <c r="J35242" s="2"/>
      <c r="K35242" s="2"/>
      <c r="L35242" s="2"/>
    </row>
    <row r="35243" spans="10:12">
      <c r="J35243" s="2"/>
      <c r="K35243" s="2"/>
      <c r="L35243" s="2"/>
    </row>
    <row r="35244" spans="10:12">
      <c r="J35244" s="2"/>
      <c r="K35244" s="2"/>
      <c r="L35244" s="2"/>
    </row>
    <row r="35245" spans="10:12">
      <c r="J35245" s="2"/>
      <c r="K35245" s="2"/>
      <c r="L35245" s="2"/>
    </row>
    <row r="35246" spans="10:12">
      <c r="J35246" s="2"/>
      <c r="K35246" s="2"/>
      <c r="L35246" s="2"/>
    </row>
    <row r="35247" spans="10:12">
      <c r="J35247" s="2"/>
      <c r="K35247" s="2"/>
      <c r="L35247" s="2"/>
    </row>
    <row r="35248" spans="10:12">
      <c r="J35248" s="2"/>
      <c r="K35248" s="2"/>
      <c r="L35248" s="2"/>
    </row>
    <row r="35249" spans="10:12">
      <c r="J35249" s="2"/>
      <c r="K35249" s="2"/>
      <c r="L35249" s="2"/>
    </row>
    <row r="35250" spans="10:12">
      <c r="J35250" s="2"/>
      <c r="K35250" s="2"/>
      <c r="L35250" s="2"/>
    </row>
    <row r="35251" spans="10:12">
      <c r="J35251" s="2"/>
      <c r="K35251" s="2"/>
      <c r="L35251" s="2"/>
    </row>
    <row r="35252" spans="10:12">
      <c r="J35252" s="2"/>
      <c r="K35252" s="2"/>
      <c r="L35252" s="2"/>
    </row>
    <row r="35253" spans="10:12">
      <c r="J35253" s="2"/>
      <c r="K35253" s="2"/>
      <c r="L35253" s="2"/>
    </row>
    <row r="35254" spans="10:12">
      <c r="J35254" s="2"/>
      <c r="K35254" s="2"/>
      <c r="L35254" s="2"/>
    </row>
    <row r="35255" spans="10:12">
      <c r="J35255" s="2"/>
      <c r="K35255" s="2"/>
      <c r="L35255" s="2"/>
    </row>
    <row r="35256" spans="10:12">
      <c r="J35256" s="2"/>
      <c r="K35256" s="2"/>
      <c r="L35256" s="2"/>
    </row>
    <row r="35257" spans="10:12">
      <c r="J35257" s="2"/>
      <c r="K35257" s="2"/>
      <c r="L35257" s="2"/>
    </row>
    <row r="35258" spans="10:12">
      <c r="J35258" s="2"/>
      <c r="K35258" s="2"/>
      <c r="L35258" s="2"/>
    </row>
    <row r="35259" spans="10:12">
      <c r="J35259" s="2"/>
      <c r="K35259" s="2"/>
      <c r="L35259" s="2"/>
    </row>
    <row r="35260" spans="10:12">
      <c r="J35260" s="2"/>
      <c r="K35260" s="2"/>
      <c r="L35260" s="2"/>
    </row>
    <row r="35261" spans="10:12">
      <c r="J35261" s="2"/>
      <c r="K35261" s="2"/>
      <c r="L35261" s="2"/>
    </row>
    <row r="35262" spans="10:12">
      <c r="J35262" s="2"/>
      <c r="K35262" s="2"/>
      <c r="L35262" s="2"/>
    </row>
    <row r="35263" spans="10:12">
      <c r="J35263" s="2"/>
      <c r="K35263" s="2"/>
      <c r="L35263" s="2"/>
    </row>
    <row r="35264" spans="10:12">
      <c r="J35264" s="2"/>
      <c r="K35264" s="2"/>
      <c r="L35264" s="2"/>
    </row>
    <row r="35265" spans="10:12">
      <c r="J35265" s="2"/>
      <c r="K35265" s="2"/>
      <c r="L35265" s="2"/>
    </row>
    <row r="35266" spans="10:12">
      <c r="J35266" s="2"/>
      <c r="K35266" s="2"/>
      <c r="L35266" s="2"/>
    </row>
    <row r="35267" spans="10:12">
      <c r="J35267" s="2"/>
      <c r="K35267" s="2"/>
      <c r="L35267" s="2"/>
    </row>
    <row r="35268" spans="10:12">
      <c r="J35268" s="2"/>
      <c r="K35268" s="2"/>
      <c r="L35268" s="2"/>
    </row>
    <row r="35269" spans="10:12">
      <c r="J35269" s="2"/>
      <c r="K35269" s="2"/>
      <c r="L35269" s="2"/>
    </row>
    <row r="35270" spans="10:12">
      <c r="J35270" s="2"/>
      <c r="K35270" s="2"/>
      <c r="L35270" s="2"/>
    </row>
    <row r="35271" spans="10:12">
      <c r="J35271" s="2"/>
      <c r="K35271" s="2"/>
      <c r="L35271" s="2"/>
    </row>
    <row r="35272" spans="10:12">
      <c r="J35272" s="2"/>
      <c r="K35272" s="2"/>
      <c r="L35272" s="2"/>
    </row>
    <row r="35273" spans="10:12">
      <c r="J35273" s="2"/>
      <c r="K35273" s="2"/>
      <c r="L35273" s="2"/>
    </row>
    <row r="35274" spans="10:12">
      <c r="J35274" s="2"/>
      <c r="K35274" s="2"/>
      <c r="L35274" s="2"/>
    </row>
    <row r="35275" spans="10:12">
      <c r="J35275" s="2"/>
      <c r="K35275" s="2"/>
      <c r="L35275" s="2"/>
    </row>
    <row r="35276" spans="10:12">
      <c r="J35276" s="2"/>
      <c r="K35276" s="2"/>
      <c r="L35276" s="2"/>
    </row>
    <row r="35277" spans="10:12">
      <c r="J35277" s="2"/>
      <c r="K35277" s="2"/>
      <c r="L35277" s="2"/>
    </row>
    <row r="35278" spans="10:12">
      <c r="J35278" s="2"/>
      <c r="K35278" s="2"/>
      <c r="L35278" s="2"/>
    </row>
    <row r="35279" spans="10:12">
      <c r="J35279" s="2"/>
      <c r="K35279" s="2"/>
      <c r="L35279" s="2"/>
    </row>
    <row r="35280" spans="10:12">
      <c r="J35280" s="2"/>
      <c r="K35280" s="2"/>
      <c r="L35280" s="2"/>
    </row>
    <row r="35281" spans="10:12">
      <c r="J35281" s="2"/>
      <c r="K35281" s="2"/>
      <c r="L35281" s="2"/>
    </row>
    <row r="35282" spans="10:12">
      <c r="J35282" s="2"/>
      <c r="K35282" s="2"/>
      <c r="L35282" s="2"/>
    </row>
    <row r="35283" spans="10:12">
      <c r="J35283" s="2"/>
      <c r="K35283" s="2"/>
      <c r="L35283" s="2"/>
    </row>
    <row r="35284" spans="10:12">
      <c r="J35284" s="2"/>
      <c r="K35284" s="2"/>
      <c r="L35284" s="2"/>
    </row>
    <row r="35285" spans="10:12">
      <c r="J35285" s="2"/>
      <c r="K35285" s="2"/>
      <c r="L35285" s="2"/>
    </row>
    <row r="35286" spans="10:12">
      <c r="J35286" s="2"/>
      <c r="K35286" s="2"/>
      <c r="L35286" s="2"/>
    </row>
    <row r="35287" spans="10:12">
      <c r="J35287" s="2"/>
      <c r="K35287" s="2"/>
      <c r="L35287" s="2"/>
    </row>
    <row r="35288" spans="10:12">
      <c r="J35288" s="2"/>
      <c r="K35288" s="2"/>
      <c r="L35288" s="2"/>
    </row>
    <row r="35289" spans="10:12">
      <c r="J35289" s="2"/>
      <c r="K35289" s="2"/>
      <c r="L35289" s="2"/>
    </row>
    <row r="35290" spans="10:12">
      <c r="J35290" s="2"/>
      <c r="K35290" s="2"/>
      <c r="L35290" s="2"/>
    </row>
    <row r="35291" spans="10:12">
      <c r="J35291" s="2"/>
      <c r="K35291" s="2"/>
      <c r="L35291" s="2"/>
    </row>
    <row r="35292" spans="10:12">
      <c r="J35292" s="2"/>
      <c r="K35292" s="2"/>
      <c r="L35292" s="2"/>
    </row>
    <row r="35293" spans="10:12">
      <c r="J35293" s="2"/>
      <c r="K35293" s="2"/>
      <c r="L35293" s="2"/>
    </row>
    <row r="35294" spans="10:12">
      <c r="J35294" s="2"/>
      <c r="K35294" s="2"/>
      <c r="L35294" s="2"/>
    </row>
    <row r="35295" spans="10:12">
      <c r="J35295" s="2"/>
      <c r="K35295" s="2"/>
      <c r="L35295" s="2"/>
    </row>
    <row r="35296" spans="10:12">
      <c r="J35296" s="2"/>
      <c r="K35296" s="2"/>
      <c r="L35296" s="2"/>
    </row>
    <row r="35297" spans="10:12">
      <c r="J35297" s="2"/>
      <c r="K35297" s="2"/>
      <c r="L35297" s="2"/>
    </row>
    <row r="35298" spans="10:12">
      <c r="J35298" s="2"/>
      <c r="K35298" s="2"/>
      <c r="L35298" s="2"/>
    </row>
    <row r="35299" spans="10:12">
      <c r="J35299" s="2"/>
      <c r="K35299" s="2"/>
      <c r="L35299" s="2"/>
    </row>
    <row r="35300" spans="10:12">
      <c r="J35300" s="2"/>
      <c r="K35300" s="2"/>
      <c r="L35300" s="2"/>
    </row>
    <row r="35301" spans="10:12">
      <c r="J35301" s="2"/>
      <c r="K35301" s="2"/>
      <c r="L35301" s="2"/>
    </row>
    <row r="35302" spans="10:12">
      <c r="J35302" s="2"/>
      <c r="K35302" s="2"/>
      <c r="L35302" s="2"/>
    </row>
    <row r="35303" spans="10:12">
      <c r="J35303" s="2"/>
      <c r="K35303" s="2"/>
      <c r="L35303" s="2"/>
    </row>
    <row r="35304" spans="10:12">
      <c r="J35304" s="2"/>
      <c r="K35304" s="2"/>
      <c r="L35304" s="2"/>
    </row>
    <row r="35305" spans="10:12">
      <c r="J35305" s="2"/>
      <c r="K35305" s="2"/>
      <c r="L35305" s="2"/>
    </row>
    <row r="35306" spans="10:12">
      <c r="J35306" s="2"/>
      <c r="K35306" s="2"/>
      <c r="L35306" s="2"/>
    </row>
    <row r="35307" spans="10:12">
      <c r="J35307" s="2"/>
      <c r="K35307" s="2"/>
      <c r="L35307" s="2"/>
    </row>
    <row r="35308" spans="10:12">
      <c r="J35308" s="2"/>
      <c r="K35308" s="2"/>
      <c r="L35308" s="2"/>
    </row>
    <row r="35309" spans="10:12">
      <c r="J35309" s="2"/>
      <c r="K35309" s="2"/>
      <c r="L35309" s="2"/>
    </row>
    <row r="35310" spans="10:12">
      <c r="J35310" s="2"/>
      <c r="K35310" s="2"/>
      <c r="L35310" s="2"/>
    </row>
    <row r="35311" spans="10:12">
      <c r="J35311" s="2"/>
      <c r="K35311" s="2"/>
      <c r="L35311" s="2"/>
    </row>
    <row r="35312" spans="10:12">
      <c r="J35312" s="2"/>
      <c r="K35312" s="2"/>
      <c r="L35312" s="2"/>
    </row>
    <row r="35313" spans="10:12">
      <c r="J35313" s="2"/>
      <c r="K35313" s="2"/>
      <c r="L35313" s="2"/>
    </row>
    <row r="35314" spans="10:12">
      <c r="J35314" s="2"/>
      <c r="K35314" s="2"/>
      <c r="L35314" s="2"/>
    </row>
    <row r="35315" spans="10:12">
      <c r="J35315" s="2"/>
      <c r="K35315" s="2"/>
      <c r="L35315" s="2"/>
    </row>
    <row r="35316" spans="10:12">
      <c r="J35316" s="2"/>
      <c r="K35316" s="2"/>
      <c r="L35316" s="2"/>
    </row>
    <row r="35317" spans="10:12">
      <c r="J35317" s="2"/>
      <c r="K35317" s="2"/>
      <c r="L35317" s="2"/>
    </row>
    <row r="35318" spans="10:12">
      <c r="J35318" s="2"/>
      <c r="K35318" s="2"/>
      <c r="L35318" s="2"/>
    </row>
    <row r="35319" spans="10:12">
      <c r="J35319" s="2"/>
      <c r="K35319" s="2"/>
      <c r="L35319" s="2"/>
    </row>
    <row r="35320" spans="10:12">
      <c r="J35320" s="2"/>
      <c r="K35320" s="2"/>
      <c r="L35320" s="2"/>
    </row>
    <row r="35321" spans="10:12">
      <c r="J35321" s="2"/>
      <c r="K35321" s="2"/>
      <c r="L35321" s="2"/>
    </row>
    <row r="35322" spans="10:12">
      <c r="J35322" s="2"/>
      <c r="K35322" s="2"/>
      <c r="L35322" s="2"/>
    </row>
    <row r="35323" spans="10:12">
      <c r="J35323" s="2"/>
      <c r="K35323" s="2"/>
      <c r="L35323" s="2"/>
    </row>
    <row r="35324" spans="10:12">
      <c r="J35324" s="2"/>
      <c r="K35324" s="2"/>
      <c r="L35324" s="2"/>
    </row>
    <row r="35325" spans="10:12">
      <c r="J35325" s="2"/>
      <c r="K35325" s="2"/>
      <c r="L35325" s="2"/>
    </row>
    <row r="35326" spans="10:12">
      <c r="J35326" s="2"/>
      <c r="K35326" s="2"/>
      <c r="L35326" s="2"/>
    </row>
    <row r="35327" spans="10:12">
      <c r="J35327" s="2"/>
      <c r="K35327" s="2"/>
      <c r="L35327" s="2"/>
    </row>
    <row r="35328" spans="10:12">
      <c r="J35328" s="2"/>
      <c r="K35328" s="2"/>
      <c r="L35328" s="2"/>
    </row>
    <row r="35329" spans="10:12">
      <c r="J35329" s="2"/>
      <c r="K35329" s="2"/>
      <c r="L35329" s="2"/>
    </row>
    <row r="35330" spans="10:12">
      <c r="J35330" s="2"/>
      <c r="K35330" s="2"/>
      <c r="L35330" s="2"/>
    </row>
    <row r="35331" spans="10:12">
      <c r="J35331" s="2"/>
      <c r="K35331" s="2"/>
      <c r="L35331" s="2"/>
    </row>
    <row r="35332" spans="10:12">
      <c r="J35332" s="2"/>
      <c r="K35332" s="2"/>
      <c r="L35332" s="2"/>
    </row>
    <row r="35333" spans="10:12">
      <c r="J35333" s="2"/>
      <c r="K35333" s="2"/>
      <c r="L35333" s="2"/>
    </row>
    <row r="35334" spans="10:12">
      <c r="J35334" s="2"/>
      <c r="K35334" s="2"/>
      <c r="L35334" s="2"/>
    </row>
    <row r="35335" spans="10:12">
      <c r="J35335" s="2"/>
      <c r="K35335" s="2"/>
      <c r="L35335" s="2"/>
    </row>
    <row r="35336" spans="10:12">
      <c r="J35336" s="2"/>
      <c r="K35336" s="2"/>
      <c r="L35336" s="2"/>
    </row>
    <row r="35337" spans="10:12">
      <c r="J35337" s="2"/>
      <c r="K35337" s="2"/>
      <c r="L35337" s="2"/>
    </row>
    <row r="35338" spans="10:12">
      <c r="J35338" s="2"/>
      <c r="K35338" s="2"/>
      <c r="L35338" s="2"/>
    </row>
    <row r="35339" spans="10:12">
      <c r="J35339" s="2"/>
      <c r="K35339" s="2"/>
      <c r="L35339" s="2"/>
    </row>
    <row r="35340" spans="10:12">
      <c r="J35340" s="2"/>
      <c r="K35340" s="2"/>
      <c r="L35340" s="2"/>
    </row>
    <row r="35341" spans="10:12">
      <c r="J35341" s="2"/>
      <c r="K35341" s="2"/>
      <c r="L35341" s="2"/>
    </row>
    <row r="35342" spans="10:12">
      <c r="J35342" s="2"/>
      <c r="K35342" s="2"/>
      <c r="L35342" s="2"/>
    </row>
    <row r="35343" spans="10:12">
      <c r="J35343" s="2"/>
      <c r="K35343" s="2"/>
      <c r="L35343" s="2"/>
    </row>
    <row r="35344" spans="10:12">
      <c r="J35344" s="2"/>
      <c r="K35344" s="2"/>
      <c r="L35344" s="2"/>
    </row>
    <row r="35345" spans="10:12">
      <c r="J35345" s="2"/>
      <c r="K35345" s="2"/>
      <c r="L35345" s="2"/>
    </row>
    <row r="35346" spans="10:12">
      <c r="J35346" s="2"/>
      <c r="K35346" s="2"/>
      <c r="L35346" s="2"/>
    </row>
    <row r="35347" spans="10:12">
      <c r="J35347" s="2"/>
      <c r="K35347" s="2"/>
      <c r="L35347" s="2"/>
    </row>
    <row r="35348" spans="10:12">
      <c r="J35348" s="2"/>
      <c r="K35348" s="2"/>
      <c r="L35348" s="2"/>
    </row>
    <row r="35349" spans="10:12">
      <c r="J35349" s="2"/>
      <c r="K35349" s="2"/>
      <c r="L35349" s="2"/>
    </row>
    <row r="35350" spans="10:12">
      <c r="J35350" s="2"/>
      <c r="K35350" s="2"/>
      <c r="L35350" s="2"/>
    </row>
    <row r="35351" spans="10:12">
      <c r="J35351" s="2"/>
      <c r="K35351" s="2"/>
      <c r="L35351" s="2"/>
    </row>
    <row r="35352" spans="10:12">
      <c r="J35352" s="2"/>
      <c r="K35352" s="2"/>
      <c r="L35352" s="2"/>
    </row>
    <row r="35353" spans="10:12">
      <c r="J35353" s="2"/>
      <c r="K35353" s="2"/>
      <c r="L35353" s="2"/>
    </row>
    <row r="35354" spans="10:12">
      <c r="J35354" s="2"/>
      <c r="K35354" s="2"/>
      <c r="L35354" s="2"/>
    </row>
    <row r="35355" spans="10:12">
      <c r="J35355" s="2"/>
      <c r="K35355" s="2"/>
      <c r="L35355" s="2"/>
    </row>
    <row r="35356" spans="10:12">
      <c r="J35356" s="2"/>
      <c r="K35356" s="2"/>
      <c r="L35356" s="2"/>
    </row>
    <row r="35357" spans="10:12">
      <c r="J35357" s="2"/>
      <c r="K35357" s="2"/>
      <c r="L35357" s="2"/>
    </row>
    <row r="35358" spans="10:12">
      <c r="J35358" s="2"/>
      <c r="K35358" s="2"/>
      <c r="L35358" s="2"/>
    </row>
    <row r="35359" spans="10:12">
      <c r="J35359" s="2"/>
      <c r="K35359" s="2"/>
      <c r="L35359" s="2"/>
    </row>
    <row r="35360" spans="10:12">
      <c r="J35360" s="2"/>
      <c r="K35360" s="2"/>
      <c r="L35360" s="2"/>
    </row>
    <row r="35361" spans="10:12">
      <c r="J35361" s="2"/>
      <c r="K35361" s="2"/>
      <c r="L35361" s="2"/>
    </row>
    <row r="35362" spans="10:12">
      <c r="J35362" s="2"/>
      <c r="K35362" s="2"/>
      <c r="L35362" s="2"/>
    </row>
    <row r="35363" spans="10:12">
      <c r="J35363" s="2"/>
      <c r="K35363" s="2"/>
      <c r="L35363" s="2"/>
    </row>
    <row r="35364" spans="10:12">
      <c r="J35364" s="2"/>
      <c r="K35364" s="2"/>
      <c r="L35364" s="2"/>
    </row>
    <row r="35365" spans="10:12">
      <c r="J35365" s="2"/>
      <c r="K35365" s="2"/>
      <c r="L35365" s="2"/>
    </row>
    <row r="35366" spans="10:12">
      <c r="J35366" s="2"/>
      <c r="K35366" s="2"/>
      <c r="L35366" s="2"/>
    </row>
    <row r="35367" spans="10:12">
      <c r="J35367" s="2"/>
      <c r="K35367" s="2"/>
      <c r="L35367" s="2"/>
    </row>
    <row r="35368" spans="10:12">
      <c r="J35368" s="2"/>
      <c r="K35368" s="2"/>
      <c r="L35368" s="2"/>
    </row>
    <row r="35369" spans="10:12">
      <c r="J35369" s="2"/>
      <c r="K35369" s="2"/>
      <c r="L35369" s="2"/>
    </row>
    <row r="35370" spans="10:12">
      <c r="J35370" s="2"/>
      <c r="K35370" s="2"/>
      <c r="L35370" s="2"/>
    </row>
    <row r="35371" spans="10:12">
      <c r="J35371" s="2"/>
      <c r="K35371" s="2"/>
      <c r="L35371" s="2"/>
    </row>
    <row r="35372" spans="10:12">
      <c r="J35372" s="2"/>
      <c r="K35372" s="2"/>
      <c r="L35372" s="2"/>
    </row>
    <row r="35373" spans="10:12">
      <c r="J35373" s="2"/>
      <c r="K35373" s="2"/>
      <c r="L35373" s="2"/>
    </row>
    <row r="35374" spans="10:12">
      <c r="J35374" s="2"/>
      <c r="K35374" s="2"/>
      <c r="L35374" s="2"/>
    </row>
    <row r="35375" spans="10:12">
      <c r="J35375" s="2"/>
      <c r="K35375" s="2"/>
      <c r="L35375" s="2"/>
    </row>
    <row r="35376" spans="10:12">
      <c r="J35376" s="2"/>
      <c r="K35376" s="2"/>
      <c r="L35376" s="2"/>
    </row>
    <row r="35377" spans="10:12">
      <c r="J35377" s="2"/>
      <c r="K35377" s="2"/>
      <c r="L35377" s="2"/>
    </row>
    <row r="35378" spans="10:12">
      <c r="J35378" s="2"/>
      <c r="K35378" s="2"/>
      <c r="L35378" s="2"/>
    </row>
    <row r="35379" spans="10:12">
      <c r="J35379" s="2"/>
      <c r="K35379" s="2"/>
      <c r="L35379" s="2"/>
    </row>
    <row r="35380" spans="10:12">
      <c r="J35380" s="2"/>
      <c r="K35380" s="2"/>
      <c r="L35380" s="2"/>
    </row>
    <row r="35381" spans="10:12">
      <c r="J35381" s="2"/>
      <c r="K35381" s="2"/>
      <c r="L35381" s="2"/>
    </row>
    <row r="35382" spans="10:12">
      <c r="J35382" s="2"/>
      <c r="K35382" s="2"/>
      <c r="L35382" s="2"/>
    </row>
    <row r="35383" spans="10:12">
      <c r="J35383" s="2"/>
      <c r="K35383" s="2"/>
      <c r="L35383" s="2"/>
    </row>
    <row r="35384" spans="10:12">
      <c r="J35384" s="2"/>
      <c r="K35384" s="2"/>
      <c r="L35384" s="2"/>
    </row>
    <row r="35385" spans="10:12">
      <c r="J35385" s="2"/>
      <c r="K35385" s="2"/>
      <c r="L35385" s="2"/>
    </row>
    <row r="35386" spans="10:12">
      <c r="J35386" s="2"/>
      <c r="K35386" s="2"/>
      <c r="L35386" s="2"/>
    </row>
    <row r="35387" spans="10:12">
      <c r="J35387" s="2"/>
      <c r="K35387" s="2"/>
      <c r="L35387" s="2"/>
    </row>
    <row r="35388" spans="10:12">
      <c r="J35388" s="2"/>
      <c r="K35388" s="2"/>
      <c r="L35388" s="2"/>
    </row>
    <row r="35389" spans="10:12">
      <c r="J35389" s="2"/>
      <c r="K35389" s="2"/>
      <c r="L35389" s="2"/>
    </row>
    <row r="35390" spans="10:12">
      <c r="J35390" s="2"/>
      <c r="K35390" s="2"/>
      <c r="L35390" s="2"/>
    </row>
    <row r="35391" spans="10:12">
      <c r="J35391" s="2"/>
      <c r="K35391" s="2"/>
      <c r="L35391" s="2"/>
    </row>
    <row r="35392" spans="10:12">
      <c r="J35392" s="2"/>
      <c r="K35392" s="2"/>
      <c r="L35392" s="2"/>
    </row>
    <row r="35393" spans="10:12">
      <c r="J35393" s="2"/>
      <c r="K35393" s="2"/>
      <c r="L35393" s="2"/>
    </row>
    <row r="35394" spans="10:12">
      <c r="J35394" s="2"/>
      <c r="K35394" s="2"/>
      <c r="L35394" s="2"/>
    </row>
    <row r="35395" spans="10:12">
      <c r="J35395" s="2"/>
      <c r="K35395" s="2"/>
      <c r="L35395" s="2"/>
    </row>
    <row r="35396" spans="10:12">
      <c r="J35396" s="2"/>
      <c r="K35396" s="2"/>
      <c r="L35396" s="2"/>
    </row>
    <row r="35397" spans="10:12">
      <c r="J35397" s="2"/>
      <c r="K35397" s="2"/>
      <c r="L35397" s="2"/>
    </row>
    <row r="35398" spans="10:12">
      <c r="J35398" s="2"/>
      <c r="K35398" s="2"/>
      <c r="L35398" s="2"/>
    </row>
    <row r="35399" spans="10:12">
      <c r="J35399" s="2"/>
      <c r="K35399" s="2"/>
      <c r="L35399" s="2"/>
    </row>
    <row r="35400" spans="10:12">
      <c r="J35400" s="2"/>
      <c r="K35400" s="2"/>
      <c r="L35400" s="2"/>
    </row>
    <row r="35401" spans="10:12">
      <c r="J35401" s="2"/>
      <c r="K35401" s="2"/>
      <c r="L35401" s="2"/>
    </row>
    <row r="35402" spans="10:12">
      <c r="J35402" s="2"/>
      <c r="K35402" s="2"/>
      <c r="L35402" s="2"/>
    </row>
    <row r="35403" spans="10:12">
      <c r="J35403" s="2"/>
      <c r="K35403" s="2"/>
      <c r="L35403" s="2"/>
    </row>
    <row r="35404" spans="10:12">
      <c r="J35404" s="2"/>
      <c r="K35404" s="2"/>
      <c r="L35404" s="2"/>
    </row>
    <row r="35405" spans="10:12">
      <c r="J35405" s="2"/>
      <c r="K35405" s="2"/>
      <c r="L35405" s="2"/>
    </row>
    <row r="35406" spans="10:12">
      <c r="J35406" s="2"/>
      <c r="K35406" s="2"/>
      <c r="L35406" s="2"/>
    </row>
    <row r="35407" spans="10:12">
      <c r="J35407" s="2"/>
      <c r="K35407" s="2"/>
      <c r="L35407" s="2"/>
    </row>
    <row r="35408" spans="10:12">
      <c r="J35408" s="2"/>
      <c r="K35408" s="2"/>
      <c r="L35408" s="2"/>
    </row>
    <row r="35409" spans="10:12">
      <c r="J35409" s="2"/>
      <c r="K35409" s="2"/>
      <c r="L35409" s="2"/>
    </row>
    <row r="35410" spans="10:12">
      <c r="J35410" s="2"/>
      <c r="K35410" s="2"/>
      <c r="L35410" s="2"/>
    </row>
    <row r="35411" spans="10:12">
      <c r="J35411" s="2"/>
      <c r="K35411" s="2"/>
      <c r="L35411" s="2"/>
    </row>
    <row r="35412" spans="10:12">
      <c r="J35412" s="2"/>
      <c r="K35412" s="2"/>
      <c r="L35412" s="2"/>
    </row>
    <row r="35413" spans="10:12">
      <c r="J35413" s="2"/>
      <c r="K35413" s="2"/>
      <c r="L35413" s="2"/>
    </row>
    <row r="35414" spans="10:12">
      <c r="J35414" s="2"/>
      <c r="K35414" s="2"/>
      <c r="L35414" s="2"/>
    </row>
    <row r="35415" spans="10:12">
      <c r="J35415" s="2"/>
      <c r="K35415" s="2"/>
      <c r="L35415" s="2"/>
    </row>
    <row r="35416" spans="10:12">
      <c r="J35416" s="2"/>
      <c r="K35416" s="2"/>
      <c r="L35416" s="2"/>
    </row>
    <row r="35417" spans="10:12">
      <c r="J35417" s="2"/>
      <c r="K35417" s="2"/>
      <c r="L35417" s="2"/>
    </row>
    <row r="35418" spans="10:12">
      <c r="J35418" s="2"/>
      <c r="K35418" s="2"/>
      <c r="L35418" s="2"/>
    </row>
    <row r="35419" spans="10:12">
      <c r="J35419" s="2"/>
      <c r="K35419" s="2"/>
      <c r="L35419" s="2"/>
    </row>
    <row r="35420" spans="10:12">
      <c r="J35420" s="2"/>
      <c r="K35420" s="2"/>
      <c r="L35420" s="2"/>
    </row>
    <row r="35421" spans="10:12">
      <c r="J35421" s="2"/>
      <c r="K35421" s="2"/>
      <c r="L35421" s="2"/>
    </row>
    <row r="35422" spans="10:12">
      <c r="J35422" s="2"/>
      <c r="K35422" s="2"/>
      <c r="L35422" s="2"/>
    </row>
    <row r="35423" spans="10:12">
      <c r="J35423" s="2"/>
      <c r="K35423" s="2"/>
      <c r="L35423" s="2"/>
    </row>
    <row r="35424" spans="10:12">
      <c r="J35424" s="2"/>
      <c r="K35424" s="2"/>
      <c r="L35424" s="2"/>
    </row>
    <row r="35425" spans="10:12">
      <c r="J35425" s="2"/>
      <c r="K35425" s="2"/>
      <c r="L35425" s="2"/>
    </row>
    <row r="35426" spans="10:12">
      <c r="J35426" s="2"/>
      <c r="K35426" s="2"/>
      <c r="L35426" s="2"/>
    </row>
    <row r="35427" spans="10:12">
      <c r="J35427" s="2"/>
      <c r="K35427" s="2"/>
      <c r="L35427" s="2"/>
    </row>
    <row r="35428" spans="10:12">
      <c r="J35428" s="2"/>
      <c r="K35428" s="2"/>
      <c r="L35428" s="2"/>
    </row>
    <row r="35429" spans="10:12">
      <c r="J35429" s="2"/>
      <c r="K35429" s="2"/>
      <c r="L35429" s="2"/>
    </row>
    <row r="35430" spans="10:12">
      <c r="J35430" s="2"/>
      <c r="K35430" s="2"/>
      <c r="L35430" s="2"/>
    </row>
    <row r="35431" spans="10:12">
      <c r="J35431" s="2"/>
      <c r="K35431" s="2"/>
      <c r="L35431" s="2"/>
    </row>
    <row r="35432" spans="10:12">
      <c r="J35432" s="2"/>
      <c r="K35432" s="2"/>
      <c r="L35432" s="2"/>
    </row>
    <row r="35433" spans="10:12">
      <c r="J35433" s="2"/>
      <c r="K35433" s="2"/>
      <c r="L35433" s="2"/>
    </row>
    <row r="35434" spans="10:12">
      <c r="J35434" s="2"/>
      <c r="K35434" s="2"/>
      <c r="L35434" s="2"/>
    </row>
    <row r="35435" spans="10:12">
      <c r="J35435" s="2"/>
      <c r="K35435" s="2"/>
      <c r="L35435" s="2"/>
    </row>
    <row r="35436" spans="10:12">
      <c r="J35436" s="2"/>
      <c r="K35436" s="2"/>
      <c r="L35436" s="2"/>
    </row>
    <row r="35437" spans="10:12">
      <c r="J35437" s="2"/>
      <c r="K35437" s="2"/>
      <c r="L35437" s="2"/>
    </row>
    <row r="35438" spans="10:12">
      <c r="J35438" s="2"/>
      <c r="K35438" s="2"/>
      <c r="L35438" s="2"/>
    </row>
    <row r="35439" spans="10:12">
      <c r="J35439" s="2"/>
      <c r="K35439" s="2"/>
      <c r="L35439" s="2"/>
    </row>
    <row r="35440" spans="10:12">
      <c r="J35440" s="2"/>
      <c r="K35440" s="2"/>
      <c r="L35440" s="2"/>
    </row>
    <row r="35441" spans="10:12">
      <c r="J35441" s="2"/>
      <c r="K35441" s="2"/>
      <c r="L35441" s="2"/>
    </row>
    <row r="35442" spans="10:12">
      <c r="J35442" s="2"/>
      <c r="K35442" s="2"/>
      <c r="L35442" s="2"/>
    </row>
    <row r="35443" spans="10:12">
      <c r="J35443" s="2"/>
      <c r="K35443" s="2"/>
      <c r="L35443" s="2"/>
    </row>
    <row r="35444" spans="10:12">
      <c r="J35444" s="2"/>
      <c r="K35444" s="2"/>
      <c r="L35444" s="2"/>
    </row>
    <row r="35445" spans="10:12">
      <c r="J35445" s="2"/>
      <c r="K35445" s="2"/>
      <c r="L35445" s="2"/>
    </row>
    <row r="35446" spans="10:12">
      <c r="J35446" s="2"/>
      <c r="K35446" s="2"/>
      <c r="L35446" s="2"/>
    </row>
    <row r="35447" spans="10:12">
      <c r="J35447" s="2"/>
      <c r="K35447" s="2"/>
      <c r="L35447" s="2"/>
    </row>
    <row r="35448" spans="10:12">
      <c r="J35448" s="2"/>
      <c r="K35448" s="2"/>
      <c r="L35448" s="2"/>
    </row>
    <row r="35449" spans="10:12">
      <c r="J35449" s="2"/>
      <c r="K35449" s="2"/>
      <c r="L35449" s="2"/>
    </row>
    <row r="35450" spans="10:12">
      <c r="J35450" s="2"/>
      <c r="K35450" s="2"/>
      <c r="L35450" s="2"/>
    </row>
    <row r="35451" spans="10:12">
      <c r="J35451" s="2"/>
      <c r="K35451" s="2"/>
      <c r="L35451" s="2"/>
    </row>
    <row r="35452" spans="10:12">
      <c r="J35452" s="2"/>
      <c r="K35452" s="2"/>
      <c r="L35452" s="2"/>
    </row>
    <row r="35453" spans="10:12">
      <c r="J35453" s="2"/>
      <c r="K35453" s="2"/>
      <c r="L35453" s="2"/>
    </row>
    <row r="35454" spans="10:12">
      <c r="J35454" s="2"/>
      <c r="K35454" s="2"/>
      <c r="L35454" s="2"/>
    </row>
    <row r="35455" spans="10:12">
      <c r="J35455" s="2"/>
      <c r="K35455" s="2"/>
      <c r="L35455" s="2"/>
    </row>
    <row r="35456" spans="10:12">
      <c r="J35456" s="2"/>
      <c r="K35456" s="2"/>
      <c r="L35456" s="2"/>
    </row>
    <row r="35457" spans="10:12">
      <c r="J35457" s="2"/>
      <c r="K35457" s="2"/>
      <c r="L35457" s="2"/>
    </row>
    <row r="35458" spans="10:12">
      <c r="J35458" s="2"/>
      <c r="K35458" s="2"/>
      <c r="L35458" s="2"/>
    </row>
    <row r="35459" spans="10:12">
      <c r="J35459" s="2"/>
      <c r="K35459" s="2"/>
      <c r="L35459" s="2"/>
    </row>
    <row r="35460" spans="10:12">
      <c r="J35460" s="2"/>
      <c r="K35460" s="2"/>
      <c r="L35460" s="2"/>
    </row>
    <row r="35461" spans="10:12">
      <c r="J35461" s="2"/>
      <c r="K35461" s="2"/>
      <c r="L35461" s="2"/>
    </row>
    <row r="35462" spans="10:12">
      <c r="J35462" s="2"/>
      <c r="K35462" s="2"/>
      <c r="L35462" s="2"/>
    </row>
    <row r="35463" spans="10:12">
      <c r="J35463" s="2"/>
      <c r="K35463" s="2"/>
      <c r="L35463" s="2"/>
    </row>
    <row r="35464" spans="10:12">
      <c r="J35464" s="2"/>
      <c r="K35464" s="2"/>
      <c r="L35464" s="2"/>
    </row>
    <row r="35465" spans="10:12">
      <c r="J35465" s="2"/>
      <c r="K35465" s="2"/>
      <c r="L35465" s="2"/>
    </row>
    <row r="35466" spans="10:12">
      <c r="J35466" s="2"/>
      <c r="K35466" s="2"/>
      <c r="L35466" s="2"/>
    </row>
    <row r="35467" spans="10:12">
      <c r="J35467" s="2"/>
      <c r="K35467" s="2"/>
      <c r="L35467" s="2"/>
    </row>
    <row r="35468" spans="10:12">
      <c r="J35468" s="2"/>
      <c r="K35468" s="2"/>
      <c r="L35468" s="2"/>
    </row>
    <row r="35469" spans="10:12">
      <c r="J35469" s="2"/>
      <c r="K35469" s="2"/>
      <c r="L35469" s="2"/>
    </row>
    <row r="35470" spans="10:12">
      <c r="J35470" s="2"/>
      <c r="K35470" s="2"/>
      <c r="L35470" s="2"/>
    </row>
    <row r="35471" spans="10:12">
      <c r="J35471" s="2"/>
      <c r="K35471" s="2"/>
      <c r="L35471" s="2"/>
    </row>
    <row r="35472" spans="10:12">
      <c r="J35472" s="2"/>
      <c r="K35472" s="2"/>
      <c r="L35472" s="2"/>
    </row>
    <row r="35473" spans="10:12">
      <c r="J35473" s="2"/>
      <c r="K35473" s="2"/>
      <c r="L35473" s="2"/>
    </row>
    <row r="35474" spans="10:12">
      <c r="J35474" s="2"/>
      <c r="K35474" s="2"/>
      <c r="L35474" s="2"/>
    </row>
    <row r="35475" spans="10:12">
      <c r="J35475" s="2"/>
      <c r="K35475" s="2"/>
      <c r="L35475" s="2"/>
    </row>
    <row r="35476" spans="10:12">
      <c r="J35476" s="2"/>
      <c r="K35476" s="2"/>
      <c r="L35476" s="2"/>
    </row>
    <row r="35477" spans="10:12">
      <c r="J35477" s="2"/>
      <c r="K35477" s="2"/>
      <c r="L35477" s="2"/>
    </row>
    <row r="35478" spans="10:12">
      <c r="J35478" s="2"/>
      <c r="K35478" s="2"/>
      <c r="L35478" s="2"/>
    </row>
    <row r="35479" spans="10:12">
      <c r="J35479" s="2"/>
      <c r="K35479" s="2"/>
      <c r="L35479" s="2"/>
    </row>
    <row r="35480" spans="10:12">
      <c r="J35480" s="2"/>
      <c r="K35480" s="2"/>
      <c r="L35480" s="2"/>
    </row>
    <row r="35481" spans="10:12">
      <c r="J35481" s="2"/>
      <c r="K35481" s="2"/>
      <c r="L35481" s="2"/>
    </row>
    <row r="35482" spans="10:12">
      <c r="J35482" s="2"/>
      <c r="K35482" s="2"/>
      <c r="L35482" s="2"/>
    </row>
    <row r="35483" spans="10:12">
      <c r="J35483" s="2"/>
      <c r="K35483" s="2"/>
      <c r="L35483" s="2"/>
    </row>
    <row r="35484" spans="10:12">
      <c r="J35484" s="2"/>
      <c r="K35484" s="2"/>
      <c r="L35484" s="2"/>
    </row>
    <row r="35485" spans="10:12">
      <c r="J35485" s="2"/>
      <c r="K35485" s="2"/>
      <c r="L35485" s="2"/>
    </row>
    <row r="35486" spans="10:12">
      <c r="J35486" s="2"/>
      <c r="K35486" s="2"/>
      <c r="L35486" s="2"/>
    </row>
    <row r="35487" spans="10:12">
      <c r="J35487" s="2"/>
      <c r="K35487" s="2"/>
      <c r="L35487" s="2"/>
    </row>
    <row r="35488" spans="10:12">
      <c r="J35488" s="2"/>
      <c r="K35488" s="2"/>
      <c r="L35488" s="2"/>
    </row>
    <row r="35489" spans="10:12">
      <c r="J35489" s="2"/>
      <c r="K35489" s="2"/>
      <c r="L35489" s="2"/>
    </row>
    <row r="35490" spans="10:12">
      <c r="J35490" s="2"/>
      <c r="K35490" s="2"/>
      <c r="L35490" s="2"/>
    </row>
    <row r="35491" spans="10:12">
      <c r="J35491" s="2"/>
      <c r="K35491" s="2"/>
      <c r="L35491" s="2"/>
    </row>
    <row r="35492" spans="10:12">
      <c r="J35492" s="2"/>
      <c r="K35492" s="2"/>
      <c r="L35492" s="2"/>
    </row>
    <row r="35493" spans="10:12">
      <c r="J35493" s="2"/>
      <c r="K35493" s="2"/>
      <c r="L35493" s="2"/>
    </row>
    <row r="35494" spans="10:12">
      <c r="J35494" s="2"/>
      <c r="K35494" s="2"/>
      <c r="L35494" s="2"/>
    </row>
    <row r="35495" spans="10:12">
      <c r="J35495" s="2"/>
      <c r="K35495" s="2"/>
      <c r="L35495" s="2"/>
    </row>
    <row r="35496" spans="10:12">
      <c r="J35496" s="2"/>
      <c r="K35496" s="2"/>
      <c r="L35496" s="2"/>
    </row>
    <row r="35497" spans="10:12">
      <c r="J35497" s="2"/>
      <c r="K35497" s="2"/>
      <c r="L35497" s="2"/>
    </row>
    <row r="35498" spans="10:12">
      <c r="J35498" s="2"/>
      <c r="K35498" s="2"/>
      <c r="L35498" s="2"/>
    </row>
    <row r="35499" spans="10:12">
      <c r="J35499" s="2"/>
      <c r="K35499" s="2"/>
      <c r="L35499" s="2"/>
    </row>
    <row r="35500" spans="10:12">
      <c r="J35500" s="2"/>
      <c r="K35500" s="2"/>
      <c r="L35500" s="2"/>
    </row>
    <row r="35501" spans="10:12">
      <c r="J35501" s="2"/>
      <c r="K35501" s="2"/>
      <c r="L35501" s="2"/>
    </row>
    <row r="35502" spans="10:12">
      <c r="J35502" s="2"/>
      <c r="K35502" s="2"/>
      <c r="L35502" s="2"/>
    </row>
    <row r="35503" spans="10:12">
      <c r="J35503" s="2"/>
      <c r="K35503" s="2"/>
      <c r="L35503" s="2"/>
    </row>
    <row r="35504" spans="10:12">
      <c r="J35504" s="2"/>
      <c r="K35504" s="2"/>
      <c r="L35504" s="2"/>
    </row>
    <row r="35505" spans="10:12">
      <c r="J35505" s="2"/>
      <c r="K35505" s="2"/>
      <c r="L35505" s="2"/>
    </row>
    <row r="35506" spans="10:12">
      <c r="J35506" s="2"/>
      <c r="K35506" s="2"/>
      <c r="L35506" s="2"/>
    </row>
    <row r="35507" spans="10:12">
      <c r="J35507" s="2"/>
      <c r="K35507" s="2"/>
      <c r="L35507" s="2"/>
    </row>
    <row r="35508" spans="10:12">
      <c r="J35508" s="2"/>
      <c r="K35508" s="2"/>
      <c r="L35508" s="2"/>
    </row>
    <row r="35509" spans="10:12">
      <c r="J35509" s="2"/>
      <c r="K35509" s="2"/>
      <c r="L35509" s="2"/>
    </row>
    <row r="35510" spans="10:12">
      <c r="J35510" s="2"/>
      <c r="K35510" s="2"/>
      <c r="L35510" s="2"/>
    </row>
    <row r="35511" spans="10:12">
      <c r="J35511" s="2"/>
      <c r="K35511" s="2"/>
      <c r="L35511" s="2"/>
    </row>
    <row r="35512" spans="10:12">
      <c r="J35512" s="2"/>
      <c r="K35512" s="2"/>
      <c r="L35512" s="2"/>
    </row>
    <row r="35513" spans="10:12">
      <c r="J35513" s="2"/>
      <c r="K35513" s="2"/>
      <c r="L35513" s="2"/>
    </row>
    <row r="35514" spans="10:12">
      <c r="J35514" s="2"/>
      <c r="K35514" s="2"/>
      <c r="L35514" s="2"/>
    </row>
    <row r="35515" spans="10:12">
      <c r="J35515" s="2"/>
      <c r="K35515" s="2"/>
      <c r="L35515" s="2"/>
    </row>
    <row r="35516" spans="10:12">
      <c r="J35516" s="2"/>
      <c r="K35516" s="2"/>
      <c r="L35516" s="2"/>
    </row>
    <row r="35517" spans="10:12">
      <c r="J35517" s="2"/>
      <c r="K35517" s="2"/>
      <c r="L35517" s="2"/>
    </row>
    <row r="35518" spans="10:12">
      <c r="J35518" s="2"/>
      <c r="K35518" s="2"/>
      <c r="L35518" s="2"/>
    </row>
    <row r="35519" spans="10:12">
      <c r="J35519" s="2"/>
      <c r="K35519" s="2"/>
      <c r="L35519" s="2"/>
    </row>
    <row r="35520" spans="10:12">
      <c r="J35520" s="2"/>
      <c r="K35520" s="2"/>
      <c r="L35520" s="2"/>
    </row>
    <row r="35521" spans="10:12">
      <c r="J35521" s="2"/>
      <c r="K35521" s="2"/>
      <c r="L35521" s="2"/>
    </row>
    <row r="35522" spans="10:12">
      <c r="J35522" s="2"/>
      <c r="K35522" s="2"/>
      <c r="L35522" s="2"/>
    </row>
    <row r="35523" spans="10:12">
      <c r="J35523" s="2"/>
      <c r="K35523" s="2"/>
      <c r="L35523" s="2"/>
    </row>
    <row r="35524" spans="10:12">
      <c r="J35524" s="2"/>
      <c r="K35524" s="2"/>
      <c r="L35524" s="2"/>
    </row>
    <row r="35525" spans="10:12">
      <c r="J35525" s="2"/>
      <c r="K35525" s="2"/>
      <c r="L35525" s="2"/>
    </row>
    <row r="35526" spans="10:12">
      <c r="J35526" s="2"/>
      <c r="K35526" s="2"/>
      <c r="L35526" s="2"/>
    </row>
    <row r="35527" spans="10:12">
      <c r="J35527" s="2"/>
      <c r="K35527" s="2"/>
      <c r="L35527" s="2"/>
    </row>
    <row r="35528" spans="10:12">
      <c r="J35528" s="2"/>
      <c r="K35528" s="2"/>
      <c r="L35528" s="2"/>
    </row>
    <row r="35529" spans="10:12">
      <c r="J35529" s="2"/>
      <c r="K35529" s="2"/>
      <c r="L35529" s="2"/>
    </row>
    <row r="35530" spans="10:12">
      <c r="J35530" s="2"/>
      <c r="K35530" s="2"/>
      <c r="L35530" s="2"/>
    </row>
    <row r="35531" spans="10:12">
      <c r="J35531" s="2"/>
      <c r="K35531" s="2"/>
      <c r="L35531" s="2"/>
    </row>
    <row r="35532" spans="10:12">
      <c r="J35532" s="2"/>
      <c r="K35532" s="2"/>
      <c r="L35532" s="2"/>
    </row>
    <row r="35533" spans="10:12">
      <c r="J35533" s="2"/>
      <c r="K35533" s="2"/>
      <c r="L35533" s="2"/>
    </row>
    <row r="35534" spans="10:12">
      <c r="J35534" s="2"/>
      <c r="K35534" s="2"/>
      <c r="L35534" s="2"/>
    </row>
    <row r="35535" spans="10:12">
      <c r="J35535" s="2"/>
      <c r="K35535" s="2"/>
      <c r="L35535" s="2"/>
    </row>
    <row r="35536" spans="10:12">
      <c r="J35536" s="2"/>
      <c r="K35536" s="2"/>
      <c r="L35536" s="2"/>
    </row>
    <row r="35537" spans="10:12">
      <c r="J35537" s="2"/>
      <c r="K35537" s="2"/>
      <c r="L35537" s="2"/>
    </row>
    <row r="35538" spans="10:12">
      <c r="J35538" s="2"/>
      <c r="K35538" s="2"/>
      <c r="L35538" s="2"/>
    </row>
    <row r="35539" spans="10:12">
      <c r="J35539" s="2"/>
      <c r="K35539" s="2"/>
      <c r="L35539" s="2"/>
    </row>
    <row r="35540" spans="10:12">
      <c r="J35540" s="2"/>
      <c r="K35540" s="2"/>
      <c r="L35540" s="2"/>
    </row>
    <row r="35541" spans="10:12">
      <c r="J35541" s="2"/>
      <c r="K35541" s="2"/>
      <c r="L35541" s="2"/>
    </row>
    <row r="35542" spans="10:12">
      <c r="J35542" s="2"/>
      <c r="K35542" s="2"/>
      <c r="L35542" s="2"/>
    </row>
    <row r="35543" spans="10:12">
      <c r="J35543" s="2"/>
      <c r="K35543" s="2"/>
      <c r="L35543" s="2"/>
    </row>
    <row r="35544" spans="10:12">
      <c r="J35544" s="2"/>
      <c r="K35544" s="2"/>
      <c r="L35544" s="2"/>
    </row>
    <row r="35545" spans="10:12">
      <c r="J35545" s="2"/>
      <c r="K35545" s="2"/>
      <c r="L35545" s="2"/>
    </row>
    <row r="35546" spans="10:12">
      <c r="J35546" s="2"/>
      <c r="K35546" s="2"/>
      <c r="L35546" s="2"/>
    </row>
    <row r="35547" spans="10:12">
      <c r="J35547" s="2"/>
      <c r="K35547" s="2"/>
      <c r="L35547" s="2"/>
    </row>
    <row r="35548" spans="10:12">
      <c r="J35548" s="2"/>
      <c r="K35548" s="2"/>
      <c r="L35548" s="2"/>
    </row>
    <row r="35549" spans="10:12">
      <c r="J35549" s="2"/>
      <c r="K35549" s="2"/>
      <c r="L35549" s="2"/>
    </row>
    <row r="35550" spans="10:12">
      <c r="J35550" s="2"/>
      <c r="K35550" s="2"/>
      <c r="L35550" s="2"/>
    </row>
    <row r="35551" spans="10:12">
      <c r="J35551" s="2"/>
      <c r="K35551" s="2"/>
      <c r="L35551" s="2"/>
    </row>
    <row r="35552" spans="10:12">
      <c r="J35552" s="2"/>
      <c r="K35552" s="2"/>
      <c r="L35552" s="2"/>
    </row>
    <row r="35553" spans="10:12">
      <c r="J35553" s="2"/>
      <c r="K35553" s="2"/>
      <c r="L35553" s="2"/>
    </row>
    <row r="35554" spans="10:12">
      <c r="J35554" s="2"/>
      <c r="K35554" s="2"/>
      <c r="L35554" s="2"/>
    </row>
    <row r="35555" spans="10:12">
      <c r="J35555" s="2"/>
      <c r="K35555" s="2"/>
      <c r="L35555" s="2"/>
    </row>
    <row r="35556" spans="10:12">
      <c r="J35556" s="2"/>
      <c r="K35556" s="2"/>
      <c r="L35556" s="2"/>
    </row>
    <row r="35557" spans="10:12">
      <c r="J35557" s="2"/>
      <c r="K35557" s="2"/>
      <c r="L35557" s="2"/>
    </row>
    <row r="35558" spans="10:12">
      <c r="J35558" s="2"/>
      <c r="K35558" s="2"/>
      <c r="L35558" s="2"/>
    </row>
    <row r="35559" spans="10:12">
      <c r="J35559" s="2"/>
      <c r="K35559" s="2"/>
      <c r="L35559" s="2"/>
    </row>
    <row r="35560" spans="10:12">
      <c r="J35560" s="2"/>
      <c r="K35560" s="2"/>
      <c r="L35560" s="2"/>
    </row>
    <row r="35561" spans="10:12">
      <c r="J35561" s="2"/>
      <c r="K35561" s="2"/>
      <c r="L35561" s="2"/>
    </row>
    <row r="35562" spans="10:12">
      <c r="J35562" s="2"/>
      <c r="K35562" s="2"/>
      <c r="L35562" s="2"/>
    </row>
    <row r="35563" spans="10:12">
      <c r="J35563" s="2"/>
      <c r="K35563" s="2"/>
      <c r="L35563" s="2"/>
    </row>
    <row r="35564" spans="10:12">
      <c r="J35564" s="2"/>
      <c r="K35564" s="2"/>
      <c r="L35564" s="2"/>
    </row>
    <row r="35565" spans="10:12">
      <c r="J35565" s="2"/>
      <c r="K35565" s="2"/>
      <c r="L35565" s="2"/>
    </row>
    <row r="35566" spans="10:12">
      <c r="J35566" s="2"/>
      <c r="K35566" s="2"/>
      <c r="L35566" s="2"/>
    </row>
    <row r="35567" spans="10:12">
      <c r="J35567" s="2"/>
      <c r="K35567" s="2"/>
      <c r="L35567" s="2"/>
    </row>
    <row r="35568" spans="10:12">
      <c r="J35568" s="2"/>
      <c r="K35568" s="2"/>
      <c r="L35568" s="2"/>
    </row>
    <row r="35569" spans="10:12">
      <c r="J35569" s="2"/>
      <c r="K35569" s="2"/>
      <c r="L35569" s="2"/>
    </row>
    <row r="35570" spans="10:12">
      <c r="J35570" s="2"/>
      <c r="K35570" s="2"/>
      <c r="L35570" s="2"/>
    </row>
    <row r="35571" spans="10:12">
      <c r="J35571" s="2"/>
      <c r="K35571" s="2"/>
      <c r="L35571" s="2"/>
    </row>
    <row r="35572" spans="10:12">
      <c r="J35572" s="2"/>
      <c r="K35572" s="2"/>
      <c r="L35572" s="2"/>
    </row>
    <row r="35573" spans="10:12">
      <c r="J35573" s="2"/>
      <c r="K35573" s="2"/>
      <c r="L35573" s="2"/>
    </row>
    <row r="35574" spans="10:12">
      <c r="J35574" s="2"/>
      <c r="K35574" s="2"/>
      <c r="L35574" s="2"/>
    </row>
    <row r="35575" spans="10:12">
      <c r="J35575" s="2"/>
      <c r="K35575" s="2"/>
      <c r="L35575" s="2"/>
    </row>
    <row r="35576" spans="10:12">
      <c r="J35576" s="2"/>
      <c r="K35576" s="2"/>
      <c r="L35576" s="2"/>
    </row>
    <row r="35577" spans="10:12">
      <c r="J35577" s="2"/>
      <c r="K35577" s="2"/>
      <c r="L35577" s="2"/>
    </row>
    <row r="35578" spans="10:12">
      <c r="J35578" s="2"/>
      <c r="K35578" s="2"/>
      <c r="L35578" s="2"/>
    </row>
    <row r="35579" spans="10:12">
      <c r="J35579" s="2"/>
      <c r="K35579" s="2"/>
      <c r="L35579" s="2"/>
    </row>
    <row r="35580" spans="10:12">
      <c r="J35580" s="2"/>
      <c r="K35580" s="2"/>
      <c r="L35580" s="2"/>
    </row>
    <row r="35581" spans="10:12">
      <c r="J35581" s="2"/>
      <c r="K35581" s="2"/>
      <c r="L35581" s="2"/>
    </row>
    <row r="35582" spans="10:12">
      <c r="J35582" s="2"/>
      <c r="K35582" s="2"/>
      <c r="L35582" s="2"/>
    </row>
    <row r="35583" spans="10:12">
      <c r="J35583" s="2"/>
      <c r="K35583" s="2"/>
      <c r="L35583" s="2"/>
    </row>
    <row r="35584" spans="10:12">
      <c r="J35584" s="2"/>
      <c r="K35584" s="2"/>
      <c r="L35584" s="2"/>
    </row>
    <row r="35585" spans="10:12">
      <c r="J35585" s="2"/>
      <c r="K35585" s="2"/>
      <c r="L35585" s="2"/>
    </row>
    <row r="35586" spans="10:12">
      <c r="J35586" s="2"/>
      <c r="K35586" s="2"/>
      <c r="L35586" s="2"/>
    </row>
    <row r="35587" spans="10:12">
      <c r="J35587" s="2"/>
      <c r="K35587" s="2"/>
      <c r="L35587" s="2"/>
    </row>
    <row r="35588" spans="10:12">
      <c r="J35588" s="2"/>
      <c r="K35588" s="2"/>
      <c r="L35588" s="2"/>
    </row>
    <row r="35589" spans="10:12">
      <c r="J35589" s="2"/>
      <c r="K35589" s="2"/>
      <c r="L35589" s="2"/>
    </row>
    <row r="35590" spans="10:12">
      <c r="J35590" s="2"/>
      <c r="K35590" s="2"/>
      <c r="L35590" s="2"/>
    </row>
    <row r="35591" spans="10:12">
      <c r="J35591" s="2"/>
      <c r="K35591" s="2"/>
      <c r="L35591" s="2"/>
    </row>
    <row r="35592" spans="10:12">
      <c r="J35592" s="2"/>
      <c r="K35592" s="2"/>
      <c r="L35592" s="2"/>
    </row>
    <row r="35593" spans="10:12">
      <c r="J35593" s="2"/>
      <c r="K35593" s="2"/>
      <c r="L35593" s="2"/>
    </row>
    <row r="35594" spans="10:12">
      <c r="J35594" s="2"/>
      <c r="K35594" s="2"/>
      <c r="L35594" s="2"/>
    </row>
    <row r="35595" spans="10:12">
      <c r="J35595" s="2"/>
      <c r="K35595" s="2"/>
      <c r="L35595" s="2"/>
    </row>
    <row r="35596" spans="10:12">
      <c r="J35596" s="2"/>
      <c r="K35596" s="2"/>
      <c r="L35596" s="2"/>
    </row>
    <row r="35597" spans="10:12">
      <c r="J35597" s="2"/>
      <c r="K35597" s="2"/>
      <c r="L35597" s="2"/>
    </row>
    <row r="35598" spans="10:12">
      <c r="J35598" s="2"/>
      <c r="K35598" s="2"/>
      <c r="L35598" s="2"/>
    </row>
    <row r="35599" spans="10:12">
      <c r="J35599" s="2"/>
      <c r="K35599" s="2"/>
      <c r="L35599" s="2"/>
    </row>
    <row r="35600" spans="10:12">
      <c r="J35600" s="2"/>
      <c r="K35600" s="2"/>
      <c r="L35600" s="2"/>
    </row>
    <row r="35601" spans="10:12">
      <c r="J35601" s="2"/>
      <c r="K35601" s="2"/>
      <c r="L35601" s="2"/>
    </row>
    <row r="35602" spans="10:12">
      <c r="J35602" s="2"/>
      <c r="K35602" s="2"/>
      <c r="L35602" s="2"/>
    </row>
    <row r="35603" spans="10:12">
      <c r="J35603" s="2"/>
      <c r="K35603" s="2"/>
      <c r="L35603" s="2"/>
    </row>
    <row r="35604" spans="10:12">
      <c r="J35604" s="2"/>
      <c r="K35604" s="2"/>
      <c r="L35604" s="2"/>
    </row>
    <row r="35605" spans="10:12">
      <c r="J35605" s="2"/>
      <c r="K35605" s="2"/>
      <c r="L35605" s="2"/>
    </row>
    <row r="35606" spans="10:12">
      <c r="J35606" s="2"/>
      <c r="K35606" s="2"/>
      <c r="L35606" s="2"/>
    </row>
    <row r="35607" spans="10:12">
      <c r="J35607" s="2"/>
      <c r="K35607" s="2"/>
      <c r="L35607" s="2"/>
    </row>
    <row r="35608" spans="10:12">
      <c r="J35608" s="2"/>
      <c r="K35608" s="2"/>
      <c r="L35608" s="2"/>
    </row>
    <row r="35609" spans="10:12">
      <c r="J35609" s="2"/>
      <c r="K35609" s="2"/>
      <c r="L35609" s="2"/>
    </row>
    <row r="35610" spans="10:12">
      <c r="J35610" s="2"/>
      <c r="K35610" s="2"/>
      <c r="L35610" s="2"/>
    </row>
    <row r="35611" spans="10:12">
      <c r="J35611" s="2"/>
      <c r="K35611" s="2"/>
      <c r="L35611" s="2"/>
    </row>
    <row r="35612" spans="10:12">
      <c r="J35612" s="2"/>
      <c r="K35612" s="2"/>
      <c r="L35612" s="2"/>
    </row>
    <row r="35613" spans="10:12">
      <c r="J35613" s="2"/>
      <c r="K35613" s="2"/>
      <c r="L35613" s="2"/>
    </row>
    <row r="35614" spans="10:12">
      <c r="J35614" s="2"/>
      <c r="K35614" s="2"/>
      <c r="L35614" s="2"/>
    </row>
    <row r="35615" spans="10:12">
      <c r="J35615" s="2"/>
      <c r="K35615" s="2"/>
      <c r="L35615" s="2"/>
    </row>
    <row r="35616" spans="10:12">
      <c r="J35616" s="2"/>
      <c r="K35616" s="2"/>
      <c r="L35616" s="2"/>
    </row>
    <row r="35617" spans="10:12">
      <c r="J35617" s="2"/>
      <c r="K35617" s="2"/>
      <c r="L35617" s="2"/>
    </row>
    <row r="35618" spans="10:12">
      <c r="J35618" s="2"/>
      <c r="K35618" s="2"/>
      <c r="L35618" s="2"/>
    </row>
    <row r="35619" spans="10:12">
      <c r="J35619" s="2"/>
      <c r="K35619" s="2"/>
      <c r="L35619" s="2"/>
    </row>
    <row r="35620" spans="10:12">
      <c r="J35620" s="2"/>
      <c r="K35620" s="2"/>
      <c r="L35620" s="2"/>
    </row>
    <row r="35621" spans="10:12">
      <c r="J35621" s="2"/>
      <c r="K35621" s="2"/>
      <c r="L35621" s="2"/>
    </row>
    <row r="35622" spans="10:12">
      <c r="J35622" s="2"/>
      <c r="K35622" s="2"/>
      <c r="L35622" s="2"/>
    </row>
    <row r="35623" spans="10:12">
      <c r="J35623" s="2"/>
      <c r="K35623" s="2"/>
      <c r="L35623" s="2"/>
    </row>
    <row r="35624" spans="10:12">
      <c r="J35624" s="2"/>
      <c r="K35624" s="2"/>
      <c r="L35624" s="2"/>
    </row>
    <row r="35625" spans="10:12">
      <c r="J35625" s="2"/>
      <c r="K35625" s="2"/>
      <c r="L35625" s="2"/>
    </row>
    <row r="35626" spans="10:12">
      <c r="J35626" s="2"/>
      <c r="K35626" s="2"/>
      <c r="L35626" s="2"/>
    </row>
    <row r="35627" spans="10:12">
      <c r="J35627" s="2"/>
      <c r="K35627" s="2"/>
      <c r="L35627" s="2"/>
    </row>
    <row r="35628" spans="10:12">
      <c r="J35628" s="2"/>
      <c r="K35628" s="2"/>
      <c r="L35628" s="2"/>
    </row>
    <row r="35629" spans="10:12">
      <c r="J35629" s="2"/>
      <c r="K35629" s="2"/>
      <c r="L35629" s="2"/>
    </row>
    <row r="35630" spans="10:12">
      <c r="J35630" s="2"/>
      <c r="K35630" s="2"/>
      <c r="L35630" s="2"/>
    </row>
    <row r="35631" spans="10:12">
      <c r="J35631" s="2"/>
      <c r="K35631" s="2"/>
      <c r="L35631" s="2"/>
    </row>
    <row r="35632" spans="10:12">
      <c r="J35632" s="2"/>
      <c r="K35632" s="2"/>
      <c r="L35632" s="2"/>
    </row>
    <row r="35633" spans="10:12">
      <c r="J35633" s="2"/>
      <c r="K35633" s="2"/>
      <c r="L35633" s="2"/>
    </row>
    <row r="35634" spans="10:12">
      <c r="J35634" s="2"/>
      <c r="K35634" s="2"/>
      <c r="L35634" s="2"/>
    </row>
    <row r="35635" spans="10:12">
      <c r="J35635" s="2"/>
      <c r="K35635" s="2"/>
      <c r="L35635" s="2"/>
    </row>
    <row r="35636" spans="10:12">
      <c r="J35636" s="2"/>
      <c r="K35636" s="2"/>
      <c r="L35636" s="2"/>
    </row>
    <row r="35637" spans="10:12">
      <c r="J35637" s="2"/>
      <c r="K35637" s="2"/>
      <c r="L35637" s="2"/>
    </row>
    <row r="35638" spans="10:12">
      <c r="J35638" s="2"/>
      <c r="K35638" s="2"/>
      <c r="L35638" s="2"/>
    </row>
    <row r="35639" spans="10:12">
      <c r="J35639" s="2"/>
      <c r="K35639" s="2"/>
      <c r="L35639" s="2"/>
    </row>
    <row r="35640" spans="10:12">
      <c r="J35640" s="2"/>
      <c r="K35640" s="2"/>
      <c r="L35640" s="2"/>
    </row>
    <row r="35641" spans="10:12">
      <c r="J35641" s="2"/>
      <c r="K35641" s="2"/>
      <c r="L35641" s="2"/>
    </row>
    <row r="35642" spans="10:12">
      <c r="J35642" s="2"/>
      <c r="K35642" s="2"/>
      <c r="L35642" s="2"/>
    </row>
    <row r="35643" spans="10:12">
      <c r="J35643" s="2"/>
      <c r="K35643" s="2"/>
      <c r="L35643" s="2"/>
    </row>
    <row r="35644" spans="10:12">
      <c r="J35644" s="2"/>
      <c r="K35644" s="2"/>
      <c r="L35644" s="2"/>
    </row>
    <row r="35645" spans="10:12">
      <c r="J35645" s="2"/>
      <c r="K35645" s="2"/>
      <c r="L35645" s="2"/>
    </row>
    <row r="35646" spans="10:12">
      <c r="J35646" s="2"/>
      <c r="K35646" s="2"/>
      <c r="L35646" s="2"/>
    </row>
    <row r="35647" spans="10:12">
      <c r="J35647" s="2"/>
      <c r="K35647" s="2"/>
      <c r="L35647" s="2"/>
    </row>
    <row r="35648" spans="10:12">
      <c r="J35648" s="2"/>
      <c r="K35648" s="2"/>
      <c r="L35648" s="2"/>
    </row>
    <row r="35649" spans="10:12">
      <c r="J35649" s="2"/>
      <c r="K35649" s="2"/>
      <c r="L35649" s="2"/>
    </row>
    <row r="35650" spans="10:12">
      <c r="J35650" s="2"/>
      <c r="K35650" s="2"/>
      <c r="L35650" s="2"/>
    </row>
    <row r="35651" spans="10:12">
      <c r="J35651" s="2"/>
      <c r="K35651" s="2"/>
      <c r="L35651" s="2"/>
    </row>
    <row r="35652" spans="10:12">
      <c r="J35652" s="2"/>
      <c r="K35652" s="2"/>
      <c r="L35652" s="2"/>
    </row>
    <row r="35653" spans="10:12">
      <c r="J35653" s="2"/>
      <c r="K35653" s="2"/>
      <c r="L35653" s="2"/>
    </row>
    <row r="35654" spans="10:12">
      <c r="J35654" s="2"/>
      <c r="K35654" s="2"/>
      <c r="L35654" s="2"/>
    </row>
    <row r="35655" spans="10:12">
      <c r="J35655" s="2"/>
      <c r="K35655" s="2"/>
      <c r="L35655" s="2"/>
    </row>
    <row r="35656" spans="10:12">
      <c r="J35656" s="2"/>
      <c r="K35656" s="2"/>
      <c r="L35656" s="2"/>
    </row>
    <row r="35657" spans="10:12">
      <c r="J35657" s="2"/>
      <c r="K35657" s="2"/>
      <c r="L35657" s="2"/>
    </row>
    <row r="35658" spans="10:12">
      <c r="J35658" s="2"/>
      <c r="K35658" s="2"/>
      <c r="L35658" s="2"/>
    </row>
    <row r="35659" spans="10:12">
      <c r="J35659" s="2"/>
      <c r="K35659" s="2"/>
      <c r="L35659" s="2"/>
    </row>
    <row r="35660" spans="10:12">
      <c r="J35660" s="2"/>
      <c r="K35660" s="2"/>
      <c r="L35660" s="2"/>
    </row>
    <row r="35661" spans="10:12">
      <c r="J35661" s="2"/>
      <c r="K35661" s="2"/>
      <c r="L35661" s="2"/>
    </row>
    <row r="35662" spans="10:12">
      <c r="J35662" s="2"/>
      <c r="K35662" s="2"/>
      <c r="L35662" s="2"/>
    </row>
    <row r="35663" spans="10:12">
      <c r="J35663" s="2"/>
      <c r="K35663" s="2"/>
      <c r="L35663" s="2"/>
    </row>
    <row r="35664" spans="10:12">
      <c r="J35664" s="2"/>
      <c r="K35664" s="2"/>
      <c r="L35664" s="2"/>
    </row>
    <row r="35665" spans="10:12">
      <c r="J35665" s="2"/>
      <c r="K35665" s="2"/>
      <c r="L35665" s="2"/>
    </row>
    <row r="35666" spans="10:12">
      <c r="J35666" s="2"/>
      <c r="K35666" s="2"/>
      <c r="L35666" s="2"/>
    </row>
    <row r="35667" spans="10:12">
      <c r="J35667" s="2"/>
      <c r="K35667" s="2"/>
      <c r="L35667" s="2"/>
    </row>
    <row r="35668" spans="10:12">
      <c r="J35668" s="2"/>
      <c r="K35668" s="2"/>
      <c r="L35668" s="2"/>
    </row>
    <row r="35669" spans="10:12">
      <c r="J35669" s="2"/>
      <c r="K35669" s="2"/>
      <c r="L35669" s="2"/>
    </row>
    <row r="35670" spans="10:12">
      <c r="J35670" s="2"/>
      <c r="K35670" s="2"/>
      <c r="L35670" s="2"/>
    </row>
    <row r="35671" spans="10:12">
      <c r="J35671" s="2"/>
      <c r="K35671" s="2"/>
      <c r="L35671" s="2"/>
    </row>
    <row r="35672" spans="10:12">
      <c r="J35672" s="2"/>
      <c r="K35672" s="2"/>
      <c r="L35672" s="2"/>
    </row>
    <row r="35673" spans="10:12">
      <c r="J35673" s="2"/>
      <c r="K35673" s="2"/>
      <c r="L35673" s="2"/>
    </row>
    <row r="35674" spans="10:12">
      <c r="J35674" s="2"/>
      <c r="K35674" s="2"/>
      <c r="L35674" s="2"/>
    </row>
    <row r="35675" spans="10:12">
      <c r="J35675" s="2"/>
      <c r="K35675" s="2"/>
      <c r="L35675" s="2"/>
    </row>
    <row r="35676" spans="10:12">
      <c r="J35676" s="2"/>
      <c r="K35676" s="2"/>
      <c r="L35676" s="2"/>
    </row>
    <row r="35677" spans="10:12">
      <c r="J35677" s="2"/>
      <c r="K35677" s="2"/>
      <c r="L35677" s="2"/>
    </row>
    <row r="35678" spans="10:12">
      <c r="J35678" s="2"/>
      <c r="K35678" s="2"/>
      <c r="L35678" s="2"/>
    </row>
    <row r="35679" spans="10:12">
      <c r="J35679" s="2"/>
      <c r="K35679" s="2"/>
      <c r="L35679" s="2"/>
    </row>
    <row r="35680" spans="10:12">
      <c r="J35680" s="2"/>
      <c r="K35680" s="2"/>
      <c r="L35680" s="2"/>
    </row>
    <row r="35681" spans="10:12">
      <c r="J35681" s="2"/>
      <c r="K35681" s="2"/>
      <c r="L35681" s="2"/>
    </row>
    <row r="35682" spans="10:12">
      <c r="J35682" s="2"/>
      <c r="K35682" s="2"/>
      <c r="L35682" s="2"/>
    </row>
    <row r="35683" spans="10:12">
      <c r="J35683" s="2"/>
      <c r="K35683" s="2"/>
      <c r="L35683" s="2"/>
    </row>
    <row r="35684" spans="10:12">
      <c r="J35684" s="2"/>
      <c r="K35684" s="2"/>
      <c r="L35684" s="2"/>
    </row>
    <row r="35685" spans="10:12">
      <c r="J35685" s="2"/>
      <c r="K35685" s="2"/>
      <c r="L35685" s="2"/>
    </row>
    <row r="35686" spans="10:12">
      <c r="J35686" s="2"/>
      <c r="K35686" s="2"/>
      <c r="L35686" s="2"/>
    </row>
    <row r="35687" spans="10:12">
      <c r="J35687" s="2"/>
      <c r="K35687" s="2"/>
      <c r="L35687" s="2"/>
    </row>
    <row r="35688" spans="10:12">
      <c r="J35688" s="2"/>
      <c r="K35688" s="2"/>
      <c r="L35688" s="2"/>
    </row>
    <row r="35689" spans="10:12">
      <c r="J35689" s="2"/>
      <c r="K35689" s="2"/>
      <c r="L35689" s="2"/>
    </row>
    <row r="35690" spans="10:12">
      <c r="J35690" s="2"/>
      <c r="K35690" s="2"/>
      <c r="L35690" s="2"/>
    </row>
    <row r="35691" spans="10:12">
      <c r="J35691" s="2"/>
      <c r="K35691" s="2"/>
      <c r="L35691" s="2"/>
    </row>
    <row r="35692" spans="10:12">
      <c r="J35692" s="2"/>
      <c r="K35692" s="2"/>
      <c r="L35692" s="2"/>
    </row>
    <row r="35693" spans="10:12">
      <c r="J35693" s="2"/>
      <c r="K35693" s="2"/>
      <c r="L35693" s="2"/>
    </row>
    <row r="35694" spans="10:12">
      <c r="J35694" s="2"/>
      <c r="K35694" s="2"/>
      <c r="L35694" s="2"/>
    </row>
    <row r="35695" spans="10:12">
      <c r="J35695" s="2"/>
      <c r="K35695" s="2"/>
      <c r="L35695" s="2"/>
    </row>
    <row r="35696" spans="10:12">
      <c r="J35696" s="2"/>
      <c r="K35696" s="2"/>
      <c r="L35696" s="2"/>
    </row>
    <row r="35697" spans="10:12">
      <c r="J35697" s="2"/>
      <c r="K35697" s="2"/>
      <c r="L35697" s="2"/>
    </row>
    <row r="35698" spans="10:12">
      <c r="J35698" s="2"/>
      <c r="K35698" s="2"/>
      <c r="L35698" s="2"/>
    </row>
    <row r="35699" spans="10:12">
      <c r="J35699" s="2"/>
      <c r="K35699" s="2"/>
      <c r="L35699" s="2"/>
    </row>
    <row r="35700" spans="10:12">
      <c r="J35700" s="2"/>
      <c r="K35700" s="2"/>
      <c r="L35700" s="2"/>
    </row>
    <row r="35701" spans="10:12">
      <c r="J35701" s="2"/>
      <c r="K35701" s="2"/>
      <c r="L35701" s="2"/>
    </row>
    <row r="35702" spans="10:12">
      <c r="J35702" s="2"/>
      <c r="K35702" s="2"/>
      <c r="L35702" s="2"/>
    </row>
    <row r="35703" spans="10:12">
      <c r="J35703" s="2"/>
      <c r="K35703" s="2"/>
      <c r="L35703" s="2"/>
    </row>
    <row r="35704" spans="10:12">
      <c r="J35704" s="2"/>
      <c r="K35704" s="2"/>
      <c r="L35704" s="2"/>
    </row>
    <row r="35705" spans="10:12">
      <c r="J35705" s="2"/>
      <c r="K35705" s="2"/>
      <c r="L35705" s="2"/>
    </row>
    <row r="35706" spans="10:12">
      <c r="J35706" s="2"/>
      <c r="K35706" s="2"/>
      <c r="L35706" s="2"/>
    </row>
    <row r="35707" spans="10:12">
      <c r="J35707" s="2"/>
      <c r="K35707" s="2"/>
      <c r="L35707" s="2"/>
    </row>
    <row r="35708" spans="10:12">
      <c r="J35708" s="2"/>
      <c r="K35708" s="2"/>
      <c r="L35708" s="2"/>
    </row>
    <row r="35709" spans="10:12">
      <c r="J35709" s="2"/>
      <c r="K35709" s="2"/>
      <c r="L35709" s="2"/>
    </row>
    <row r="35710" spans="10:12">
      <c r="J35710" s="2"/>
      <c r="K35710" s="2"/>
      <c r="L35710" s="2"/>
    </row>
    <row r="35711" spans="10:12">
      <c r="J35711" s="2"/>
      <c r="K35711" s="2"/>
      <c r="L35711" s="2"/>
    </row>
    <row r="35712" spans="10:12">
      <c r="J35712" s="2"/>
      <c r="K35712" s="2"/>
      <c r="L35712" s="2"/>
    </row>
    <row r="35713" spans="10:12">
      <c r="J35713" s="2"/>
      <c r="K35713" s="2"/>
      <c r="L35713" s="2"/>
    </row>
    <row r="35714" spans="10:12">
      <c r="J35714" s="2"/>
      <c r="K35714" s="2"/>
      <c r="L35714" s="2"/>
    </row>
    <row r="35715" spans="10:12">
      <c r="J35715" s="2"/>
      <c r="K35715" s="2"/>
      <c r="L35715" s="2"/>
    </row>
    <row r="35716" spans="10:12">
      <c r="J35716" s="2"/>
      <c r="K35716" s="2"/>
      <c r="L35716" s="2"/>
    </row>
    <row r="35717" spans="10:12">
      <c r="J35717" s="2"/>
      <c r="K35717" s="2"/>
      <c r="L35717" s="2"/>
    </row>
    <row r="35718" spans="10:12">
      <c r="J35718" s="2"/>
      <c r="K35718" s="2"/>
      <c r="L35718" s="2"/>
    </row>
    <row r="35719" spans="10:12">
      <c r="J35719" s="2"/>
      <c r="K35719" s="2"/>
      <c r="L35719" s="2"/>
    </row>
    <row r="35720" spans="10:12">
      <c r="J35720" s="2"/>
      <c r="K35720" s="2"/>
      <c r="L35720" s="2"/>
    </row>
    <row r="35721" spans="10:12">
      <c r="J35721" s="2"/>
      <c r="K35721" s="2"/>
      <c r="L35721" s="2"/>
    </row>
    <row r="35722" spans="10:12">
      <c r="J35722" s="2"/>
      <c r="K35722" s="2"/>
      <c r="L35722" s="2"/>
    </row>
    <row r="35723" spans="10:12">
      <c r="J35723" s="2"/>
      <c r="K35723" s="2"/>
      <c r="L35723" s="2"/>
    </row>
    <row r="35724" spans="10:12">
      <c r="J35724" s="2"/>
      <c r="K35724" s="2"/>
      <c r="L35724" s="2"/>
    </row>
    <row r="35725" spans="10:12">
      <c r="J35725" s="2"/>
      <c r="K35725" s="2"/>
      <c r="L35725" s="2"/>
    </row>
    <row r="35726" spans="10:12">
      <c r="J35726" s="2"/>
      <c r="K35726" s="2"/>
      <c r="L35726" s="2"/>
    </row>
    <row r="35727" spans="10:12">
      <c r="J35727" s="2"/>
      <c r="K35727" s="2"/>
      <c r="L35727" s="2"/>
    </row>
    <row r="35728" spans="10:12">
      <c r="J35728" s="2"/>
      <c r="K35728" s="2"/>
      <c r="L35728" s="2"/>
    </row>
    <row r="35729" spans="10:12">
      <c r="J35729" s="2"/>
      <c r="K35729" s="2"/>
      <c r="L35729" s="2"/>
    </row>
    <row r="35730" spans="10:12">
      <c r="J35730" s="2"/>
      <c r="K35730" s="2"/>
      <c r="L35730" s="2"/>
    </row>
    <row r="35731" spans="10:12">
      <c r="J35731" s="2"/>
      <c r="K35731" s="2"/>
      <c r="L35731" s="2"/>
    </row>
    <row r="35732" spans="10:12">
      <c r="J35732" s="2"/>
      <c r="K35732" s="2"/>
      <c r="L35732" s="2"/>
    </row>
    <row r="35733" spans="10:12">
      <c r="J35733" s="2"/>
      <c r="K35733" s="2"/>
      <c r="L35733" s="2"/>
    </row>
    <row r="35734" spans="10:12">
      <c r="J35734" s="2"/>
      <c r="K35734" s="2"/>
      <c r="L35734" s="2"/>
    </row>
    <row r="35735" spans="10:12">
      <c r="J35735" s="2"/>
      <c r="K35735" s="2"/>
      <c r="L35735" s="2"/>
    </row>
    <row r="35736" spans="10:12">
      <c r="J35736" s="2"/>
      <c r="K35736" s="2"/>
      <c r="L35736" s="2"/>
    </row>
    <row r="35737" spans="10:12">
      <c r="J35737" s="2"/>
      <c r="K35737" s="2"/>
      <c r="L35737" s="2"/>
    </row>
    <row r="35738" spans="10:12">
      <c r="J35738" s="2"/>
      <c r="K35738" s="2"/>
      <c r="L35738" s="2"/>
    </row>
    <row r="35739" spans="10:12">
      <c r="J35739" s="2"/>
      <c r="K35739" s="2"/>
      <c r="L35739" s="2"/>
    </row>
    <row r="35740" spans="10:12">
      <c r="J35740" s="2"/>
      <c r="K35740" s="2"/>
      <c r="L35740" s="2"/>
    </row>
    <row r="35741" spans="10:12">
      <c r="J35741" s="2"/>
      <c r="K35741" s="2"/>
      <c r="L35741" s="2"/>
    </row>
    <row r="35742" spans="10:12">
      <c r="J35742" s="2"/>
      <c r="K35742" s="2"/>
      <c r="L35742" s="2"/>
    </row>
    <row r="35743" spans="10:12">
      <c r="J35743" s="2"/>
      <c r="K35743" s="2"/>
      <c r="L35743" s="2"/>
    </row>
    <row r="35744" spans="10:12">
      <c r="J35744" s="2"/>
      <c r="K35744" s="2"/>
      <c r="L35744" s="2"/>
    </row>
    <row r="35745" spans="10:12">
      <c r="J35745" s="2"/>
      <c r="K35745" s="2"/>
      <c r="L35745" s="2"/>
    </row>
    <row r="35746" spans="10:12">
      <c r="J35746" s="2"/>
      <c r="K35746" s="2"/>
      <c r="L35746" s="2"/>
    </row>
    <row r="35747" spans="10:12">
      <c r="J35747" s="2"/>
      <c r="K35747" s="2"/>
      <c r="L35747" s="2"/>
    </row>
    <row r="35748" spans="10:12">
      <c r="J35748" s="2"/>
      <c r="K35748" s="2"/>
      <c r="L35748" s="2"/>
    </row>
    <row r="35749" spans="10:12">
      <c r="J35749" s="2"/>
      <c r="K35749" s="2"/>
      <c r="L35749" s="2"/>
    </row>
    <row r="35750" spans="10:12">
      <c r="J35750" s="2"/>
      <c r="K35750" s="2"/>
      <c r="L35750" s="2"/>
    </row>
    <row r="35751" spans="10:12">
      <c r="J35751" s="2"/>
      <c r="K35751" s="2"/>
      <c r="L35751" s="2"/>
    </row>
    <row r="35752" spans="10:12">
      <c r="J35752" s="2"/>
      <c r="K35752" s="2"/>
      <c r="L35752" s="2"/>
    </row>
    <row r="35753" spans="10:12">
      <c r="J35753" s="2"/>
      <c r="K35753" s="2"/>
      <c r="L35753" s="2"/>
    </row>
    <row r="35754" spans="10:12">
      <c r="J35754" s="2"/>
      <c r="K35754" s="2"/>
      <c r="L35754" s="2"/>
    </row>
    <row r="35755" spans="10:12">
      <c r="J35755" s="2"/>
      <c r="K35755" s="2"/>
      <c r="L35755" s="2"/>
    </row>
    <row r="35756" spans="10:12">
      <c r="J35756" s="2"/>
      <c r="K35756" s="2"/>
      <c r="L35756" s="2"/>
    </row>
    <row r="35757" spans="10:12">
      <c r="J35757" s="2"/>
      <c r="K35757" s="2"/>
      <c r="L35757" s="2"/>
    </row>
    <row r="35758" spans="10:12">
      <c r="J35758" s="2"/>
      <c r="K35758" s="2"/>
      <c r="L35758" s="2"/>
    </row>
    <row r="35759" spans="10:12">
      <c r="J35759" s="2"/>
      <c r="K35759" s="2"/>
      <c r="L35759" s="2"/>
    </row>
    <row r="35760" spans="10:12">
      <c r="J35760" s="2"/>
      <c r="K35760" s="2"/>
      <c r="L35760" s="2"/>
    </row>
    <row r="35761" spans="10:12">
      <c r="J35761" s="2"/>
      <c r="K35761" s="2"/>
      <c r="L35761" s="2"/>
    </row>
    <row r="35762" spans="10:12">
      <c r="J35762" s="2"/>
      <c r="K35762" s="2"/>
      <c r="L35762" s="2"/>
    </row>
    <row r="35763" spans="10:12">
      <c r="J35763" s="2"/>
      <c r="K35763" s="2"/>
      <c r="L35763" s="2"/>
    </row>
    <row r="35764" spans="10:12">
      <c r="J35764" s="2"/>
      <c r="K35764" s="2"/>
      <c r="L35764" s="2"/>
    </row>
    <row r="35765" spans="10:12">
      <c r="J35765" s="2"/>
      <c r="K35765" s="2"/>
      <c r="L35765" s="2"/>
    </row>
    <row r="35766" spans="10:12">
      <c r="J35766" s="2"/>
      <c r="K35766" s="2"/>
      <c r="L35766" s="2"/>
    </row>
    <row r="35767" spans="10:12">
      <c r="J35767" s="2"/>
      <c r="K35767" s="2"/>
      <c r="L35767" s="2"/>
    </row>
    <row r="35768" spans="10:12">
      <c r="J35768" s="2"/>
      <c r="K35768" s="2"/>
      <c r="L35768" s="2"/>
    </row>
    <row r="35769" spans="10:12">
      <c r="J35769" s="2"/>
      <c r="K35769" s="2"/>
      <c r="L35769" s="2"/>
    </row>
    <row r="35770" spans="10:12">
      <c r="J35770" s="2"/>
      <c r="K35770" s="2"/>
      <c r="L35770" s="2"/>
    </row>
    <row r="35771" spans="10:12">
      <c r="J35771" s="2"/>
      <c r="K35771" s="2"/>
      <c r="L35771" s="2"/>
    </row>
    <row r="35772" spans="10:12">
      <c r="J35772" s="2"/>
      <c r="K35772" s="2"/>
      <c r="L35772" s="2"/>
    </row>
    <row r="35773" spans="10:12">
      <c r="J35773" s="2"/>
      <c r="K35773" s="2"/>
      <c r="L35773" s="2"/>
    </row>
    <row r="35774" spans="10:12">
      <c r="J35774" s="2"/>
      <c r="K35774" s="2"/>
      <c r="L35774" s="2"/>
    </row>
    <row r="35775" spans="10:12">
      <c r="J35775" s="2"/>
      <c r="K35775" s="2"/>
      <c r="L35775" s="2"/>
    </row>
    <row r="35776" spans="10:12">
      <c r="J35776" s="2"/>
      <c r="K35776" s="2"/>
      <c r="L35776" s="2"/>
    </row>
    <row r="35777" spans="10:12">
      <c r="J35777" s="2"/>
      <c r="K35777" s="2"/>
      <c r="L35777" s="2"/>
    </row>
    <row r="35778" spans="10:12">
      <c r="J35778" s="2"/>
      <c r="K35778" s="2"/>
      <c r="L35778" s="2"/>
    </row>
    <row r="35779" spans="10:12">
      <c r="J35779" s="2"/>
      <c r="K35779" s="2"/>
      <c r="L35779" s="2"/>
    </row>
    <row r="35780" spans="10:12">
      <c r="J35780" s="2"/>
      <c r="K35780" s="2"/>
      <c r="L35780" s="2"/>
    </row>
    <row r="35781" spans="10:12">
      <c r="J35781" s="2"/>
      <c r="K35781" s="2"/>
      <c r="L35781" s="2"/>
    </row>
    <row r="35782" spans="10:12">
      <c r="J35782" s="2"/>
      <c r="K35782" s="2"/>
      <c r="L35782" s="2"/>
    </row>
    <row r="35783" spans="10:12">
      <c r="J35783" s="2"/>
      <c r="K35783" s="2"/>
      <c r="L35783" s="2"/>
    </row>
    <row r="35784" spans="10:12">
      <c r="J35784" s="2"/>
      <c r="K35784" s="2"/>
      <c r="L35784" s="2"/>
    </row>
    <row r="35785" spans="10:12">
      <c r="J35785" s="2"/>
      <c r="K35785" s="2"/>
      <c r="L35785" s="2"/>
    </row>
    <row r="35786" spans="10:12">
      <c r="J35786" s="2"/>
      <c r="K35786" s="2"/>
      <c r="L35786" s="2"/>
    </row>
    <row r="35787" spans="10:12">
      <c r="J35787" s="2"/>
      <c r="K35787" s="2"/>
      <c r="L35787" s="2"/>
    </row>
    <row r="35788" spans="10:12">
      <c r="J35788" s="2"/>
      <c r="K35788" s="2"/>
      <c r="L35788" s="2"/>
    </row>
    <row r="35789" spans="10:12">
      <c r="J35789" s="2"/>
      <c r="K35789" s="2"/>
      <c r="L35789" s="2"/>
    </row>
    <row r="35790" spans="10:12">
      <c r="J35790" s="2"/>
      <c r="K35790" s="2"/>
      <c r="L35790" s="2"/>
    </row>
    <row r="35791" spans="10:12">
      <c r="J35791" s="2"/>
      <c r="K35791" s="2"/>
      <c r="L35791" s="2"/>
    </row>
    <row r="35792" spans="10:12">
      <c r="J35792" s="2"/>
      <c r="K35792" s="2"/>
      <c r="L35792" s="2"/>
    </row>
    <row r="35793" spans="10:12">
      <c r="J35793" s="2"/>
      <c r="K35793" s="2"/>
      <c r="L35793" s="2"/>
    </row>
    <row r="35794" spans="10:12">
      <c r="J35794" s="2"/>
      <c r="K35794" s="2"/>
      <c r="L35794" s="2"/>
    </row>
    <row r="35795" spans="10:12">
      <c r="J35795" s="2"/>
      <c r="K35795" s="2"/>
      <c r="L35795" s="2"/>
    </row>
    <row r="35796" spans="10:12">
      <c r="J35796" s="2"/>
      <c r="K35796" s="2"/>
      <c r="L35796" s="2"/>
    </row>
    <row r="35797" spans="10:12">
      <c r="J35797" s="2"/>
      <c r="K35797" s="2"/>
      <c r="L35797" s="2"/>
    </row>
    <row r="35798" spans="10:12">
      <c r="J35798" s="2"/>
      <c r="K35798" s="2"/>
      <c r="L35798" s="2"/>
    </row>
    <row r="35799" spans="10:12">
      <c r="J35799" s="2"/>
      <c r="K35799" s="2"/>
      <c r="L35799" s="2"/>
    </row>
    <row r="35800" spans="10:12">
      <c r="J35800" s="2"/>
      <c r="K35800" s="2"/>
      <c r="L35800" s="2"/>
    </row>
    <row r="35801" spans="10:12">
      <c r="J35801" s="2"/>
      <c r="K35801" s="2"/>
      <c r="L35801" s="2"/>
    </row>
    <row r="35802" spans="10:12">
      <c r="J35802" s="2"/>
      <c r="K35802" s="2"/>
      <c r="L35802" s="2"/>
    </row>
    <row r="35803" spans="10:12">
      <c r="J35803" s="2"/>
      <c r="K35803" s="2"/>
      <c r="L35803" s="2"/>
    </row>
    <row r="35804" spans="10:12">
      <c r="J35804" s="2"/>
      <c r="K35804" s="2"/>
      <c r="L35804" s="2"/>
    </row>
    <row r="35805" spans="10:12">
      <c r="J35805" s="2"/>
      <c r="K35805" s="2"/>
      <c r="L35805" s="2"/>
    </row>
    <row r="35806" spans="10:12">
      <c r="J35806" s="2"/>
      <c r="K35806" s="2"/>
      <c r="L35806" s="2"/>
    </row>
    <row r="35807" spans="10:12">
      <c r="J35807" s="2"/>
      <c r="K35807" s="2"/>
      <c r="L35807" s="2"/>
    </row>
    <row r="35808" spans="10:12">
      <c r="J35808" s="2"/>
      <c r="K35808" s="2"/>
      <c r="L35808" s="2"/>
    </row>
    <row r="35809" spans="10:12">
      <c r="J35809" s="2"/>
      <c r="K35809" s="2"/>
      <c r="L35809" s="2"/>
    </row>
    <row r="35810" spans="10:12">
      <c r="J35810" s="2"/>
      <c r="K35810" s="2"/>
      <c r="L35810" s="2"/>
    </row>
    <row r="35811" spans="10:12">
      <c r="J35811" s="2"/>
      <c r="K35811" s="2"/>
      <c r="L35811" s="2"/>
    </row>
    <row r="35812" spans="10:12">
      <c r="J35812" s="2"/>
      <c r="K35812" s="2"/>
      <c r="L35812" s="2"/>
    </row>
    <row r="35813" spans="10:12">
      <c r="J35813" s="2"/>
      <c r="K35813" s="2"/>
      <c r="L35813" s="2"/>
    </row>
    <row r="35814" spans="10:12">
      <c r="J35814" s="2"/>
      <c r="K35814" s="2"/>
      <c r="L35814" s="2"/>
    </row>
    <row r="35815" spans="10:12">
      <c r="J35815" s="2"/>
      <c r="K35815" s="2"/>
      <c r="L35815" s="2"/>
    </row>
    <row r="35816" spans="10:12">
      <c r="J35816" s="2"/>
      <c r="K35816" s="2"/>
      <c r="L35816" s="2"/>
    </row>
    <row r="35817" spans="10:12">
      <c r="J35817" s="2"/>
      <c r="K35817" s="2"/>
      <c r="L35817" s="2"/>
    </row>
    <row r="35818" spans="10:12">
      <c r="J35818" s="2"/>
      <c r="K35818" s="2"/>
      <c r="L35818" s="2"/>
    </row>
    <row r="35819" spans="10:12">
      <c r="J35819" s="2"/>
      <c r="K35819" s="2"/>
      <c r="L35819" s="2"/>
    </row>
    <row r="35820" spans="10:12">
      <c r="J35820" s="2"/>
      <c r="K35820" s="2"/>
      <c r="L35820" s="2"/>
    </row>
    <row r="35821" spans="10:12">
      <c r="J35821" s="2"/>
      <c r="K35821" s="2"/>
      <c r="L35821" s="2"/>
    </row>
    <row r="35822" spans="10:12">
      <c r="J35822" s="2"/>
      <c r="K35822" s="2"/>
      <c r="L35822" s="2"/>
    </row>
    <row r="35823" spans="10:12">
      <c r="J35823" s="2"/>
      <c r="K35823" s="2"/>
      <c r="L35823" s="2"/>
    </row>
    <row r="35824" spans="10:12">
      <c r="J35824" s="2"/>
      <c r="K35824" s="2"/>
      <c r="L35824" s="2"/>
    </row>
    <row r="35825" spans="10:12">
      <c r="J35825" s="2"/>
      <c r="K35825" s="2"/>
      <c r="L35825" s="2"/>
    </row>
    <row r="35826" spans="10:12">
      <c r="J35826" s="2"/>
      <c r="K35826" s="2"/>
      <c r="L35826" s="2"/>
    </row>
    <row r="35827" spans="10:12">
      <c r="J35827" s="2"/>
      <c r="K35827" s="2"/>
      <c r="L35827" s="2"/>
    </row>
    <row r="35828" spans="10:12">
      <c r="J35828" s="2"/>
      <c r="K35828" s="2"/>
      <c r="L35828" s="2"/>
    </row>
    <row r="35829" spans="10:12">
      <c r="J35829" s="2"/>
      <c r="K35829" s="2"/>
      <c r="L35829" s="2"/>
    </row>
    <row r="35830" spans="10:12">
      <c r="J35830" s="2"/>
      <c r="K35830" s="2"/>
      <c r="L35830" s="2"/>
    </row>
    <row r="35831" spans="10:12">
      <c r="J35831" s="2"/>
      <c r="K35831" s="2"/>
      <c r="L35831" s="2"/>
    </row>
    <row r="35832" spans="10:12">
      <c r="J35832" s="2"/>
      <c r="K35832" s="2"/>
      <c r="L35832" s="2"/>
    </row>
    <row r="35833" spans="10:12">
      <c r="J35833" s="2"/>
      <c r="K35833" s="2"/>
      <c r="L35833" s="2"/>
    </row>
    <row r="35834" spans="10:12">
      <c r="J35834" s="2"/>
      <c r="K35834" s="2"/>
      <c r="L35834" s="2"/>
    </row>
    <row r="35835" spans="10:12">
      <c r="J35835" s="2"/>
      <c r="K35835" s="2"/>
      <c r="L35835" s="2"/>
    </row>
    <row r="35836" spans="10:12">
      <c r="J35836" s="2"/>
      <c r="K35836" s="2"/>
      <c r="L35836" s="2"/>
    </row>
    <row r="35837" spans="10:12">
      <c r="J35837" s="2"/>
      <c r="K35837" s="2"/>
      <c r="L35837" s="2"/>
    </row>
    <row r="35838" spans="10:12">
      <c r="J35838" s="2"/>
      <c r="K35838" s="2"/>
      <c r="L35838" s="2"/>
    </row>
    <row r="35839" spans="10:12">
      <c r="J35839" s="2"/>
      <c r="K35839" s="2"/>
      <c r="L35839" s="2"/>
    </row>
    <row r="35840" spans="10:12">
      <c r="J35840" s="2"/>
      <c r="K35840" s="2"/>
      <c r="L35840" s="2"/>
    </row>
    <row r="35841" spans="10:12">
      <c r="J35841" s="2"/>
      <c r="K35841" s="2"/>
      <c r="L35841" s="2"/>
    </row>
    <row r="35842" spans="10:12">
      <c r="J35842" s="2"/>
      <c r="K35842" s="2"/>
      <c r="L35842" s="2"/>
    </row>
    <row r="35843" spans="10:12">
      <c r="J35843" s="2"/>
      <c r="K35843" s="2"/>
      <c r="L35843" s="2"/>
    </row>
    <row r="35844" spans="10:12">
      <c r="J35844" s="2"/>
      <c r="K35844" s="2"/>
      <c r="L35844" s="2"/>
    </row>
    <row r="35845" spans="10:12">
      <c r="J35845" s="2"/>
      <c r="K35845" s="2"/>
      <c r="L35845" s="2"/>
    </row>
    <row r="35846" spans="10:12">
      <c r="J35846" s="2"/>
      <c r="K35846" s="2"/>
      <c r="L35846" s="2"/>
    </row>
    <row r="35847" spans="10:12">
      <c r="J35847" s="2"/>
      <c r="K35847" s="2"/>
      <c r="L35847" s="2"/>
    </row>
    <row r="35848" spans="10:12">
      <c r="J35848" s="2"/>
      <c r="K35848" s="2"/>
      <c r="L35848" s="2"/>
    </row>
    <row r="35849" spans="10:12">
      <c r="J35849" s="2"/>
      <c r="K35849" s="2"/>
      <c r="L35849" s="2"/>
    </row>
    <row r="35850" spans="10:12">
      <c r="J35850" s="2"/>
      <c r="K35850" s="2"/>
      <c r="L35850" s="2"/>
    </row>
    <row r="35851" spans="10:12">
      <c r="J35851" s="2"/>
      <c r="K35851" s="2"/>
      <c r="L35851" s="2"/>
    </row>
    <row r="35852" spans="10:12">
      <c r="J35852" s="2"/>
      <c r="K35852" s="2"/>
      <c r="L35852" s="2"/>
    </row>
    <row r="35853" spans="10:12">
      <c r="J35853" s="2"/>
      <c r="K35853" s="2"/>
      <c r="L35853" s="2"/>
    </row>
    <row r="35854" spans="10:12">
      <c r="J35854" s="2"/>
      <c r="K35854" s="2"/>
      <c r="L35854" s="2"/>
    </row>
    <row r="35855" spans="10:12">
      <c r="J35855" s="2"/>
      <c r="K35855" s="2"/>
      <c r="L35855" s="2"/>
    </row>
    <row r="35856" spans="10:12">
      <c r="J35856" s="2"/>
      <c r="K35856" s="2"/>
      <c r="L35856" s="2"/>
    </row>
    <row r="35857" spans="10:12">
      <c r="J35857" s="2"/>
      <c r="K35857" s="2"/>
      <c r="L35857" s="2"/>
    </row>
    <row r="35858" spans="10:12">
      <c r="J35858" s="2"/>
      <c r="K35858" s="2"/>
      <c r="L35858" s="2"/>
    </row>
    <row r="35859" spans="10:12">
      <c r="J35859" s="2"/>
      <c r="K35859" s="2"/>
      <c r="L35859" s="2"/>
    </row>
    <row r="35860" spans="10:12">
      <c r="J35860" s="2"/>
      <c r="K35860" s="2"/>
      <c r="L35860" s="2"/>
    </row>
    <row r="35861" spans="10:12">
      <c r="J35861" s="2"/>
      <c r="K35861" s="2"/>
      <c r="L35861" s="2"/>
    </row>
    <row r="35862" spans="10:12">
      <c r="J35862" s="2"/>
      <c r="K35862" s="2"/>
      <c r="L35862" s="2"/>
    </row>
    <row r="35863" spans="10:12">
      <c r="J35863" s="2"/>
      <c r="K35863" s="2"/>
      <c r="L35863" s="2"/>
    </row>
    <row r="35864" spans="10:12">
      <c r="J35864" s="2"/>
      <c r="K35864" s="2"/>
      <c r="L35864" s="2"/>
    </row>
    <row r="35865" spans="10:12">
      <c r="J35865" s="2"/>
      <c r="K35865" s="2"/>
      <c r="L35865" s="2"/>
    </row>
    <row r="35866" spans="10:12">
      <c r="J35866" s="2"/>
      <c r="K35866" s="2"/>
      <c r="L35866" s="2"/>
    </row>
    <row r="35867" spans="10:12">
      <c r="J35867" s="2"/>
      <c r="K35867" s="2"/>
      <c r="L35867" s="2"/>
    </row>
    <row r="35868" spans="10:12">
      <c r="J35868" s="2"/>
      <c r="K35868" s="2"/>
      <c r="L35868" s="2"/>
    </row>
    <row r="35869" spans="10:12">
      <c r="J35869" s="2"/>
      <c r="K35869" s="2"/>
      <c r="L35869" s="2"/>
    </row>
    <row r="35870" spans="10:12">
      <c r="J35870" s="2"/>
      <c r="K35870" s="2"/>
      <c r="L35870" s="2"/>
    </row>
    <row r="35871" spans="10:12">
      <c r="J35871" s="2"/>
      <c r="K35871" s="2"/>
      <c r="L35871" s="2"/>
    </row>
    <row r="35872" spans="10:12">
      <c r="J35872" s="2"/>
      <c r="K35872" s="2"/>
      <c r="L35872" s="2"/>
    </row>
    <row r="35873" spans="10:12">
      <c r="J35873" s="2"/>
      <c r="K35873" s="2"/>
      <c r="L35873" s="2"/>
    </row>
    <row r="35874" spans="10:12">
      <c r="J35874" s="2"/>
      <c r="K35874" s="2"/>
      <c r="L35874" s="2"/>
    </row>
    <row r="35875" spans="10:12">
      <c r="J35875" s="2"/>
      <c r="K35875" s="2"/>
      <c r="L35875" s="2"/>
    </row>
    <row r="35876" spans="10:12">
      <c r="J35876" s="2"/>
      <c r="K35876" s="2"/>
      <c r="L35876" s="2"/>
    </row>
    <row r="35877" spans="10:12">
      <c r="J35877" s="2"/>
      <c r="K35877" s="2"/>
      <c r="L35877" s="2"/>
    </row>
    <row r="35878" spans="10:12">
      <c r="J35878" s="2"/>
      <c r="K35878" s="2"/>
      <c r="L35878" s="2"/>
    </row>
    <row r="35879" spans="10:12">
      <c r="J35879" s="2"/>
      <c r="K35879" s="2"/>
      <c r="L35879" s="2"/>
    </row>
    <row r="35880" spans="10:12">
      <c r="J35880" s="2"/>
      <c r="K35880" s="2"/>
      <c r="L35880" s="2"/>
    </row>
    <row r="35881" spans="10:12">
      <c r="J35881" s="2"/>
      <c r="K35881" s="2"/>
      <c r="L35881" s="2"/>
    </row>
    <row r="35882" spans="10:12">
      <c r="J35882" s="2"/>
      <c r="K35882" s="2"/>
      <c r="L35882" s="2"/>
    </row>
    <row r="35883" spans="10:12">
      <c r="J35883" s="2"/>
      <c r="K35883" s="2"/>
      <c r="L35883" s="2"/>
    </row>
    <row r="35884" spans="10:12">
      <c r="J35884" s="2"/>
      <c r="K35884" s="2"/>
      <c r="L35884" s="2"/>
    </row>
    <row r="35885" spans="10:12">
      <c r="J35885" s="2"/>
      <c r="K35885" s="2"/>
      <c r="L35885" s="2"/>
    </row>
    <row r="35886" spans="10:12">
      <c r="J35886" s="2"/>
      <c r="K35886" s="2"/>
      <c r="L35886" s="2"/>
    </row>
    <row r="35887" spans="10:12">
      <c r="J35887" s="2"/>
      <c r="K35887" s="2"/>
      <c r="L35887" s="2"/>
    </row>
    <row r="35888" spans="10:12">
      <c r="J35888" s="2"/>
      <c r="K35888" s="2"/>
      <c r="L35888" s="2"/>
    </row>
    <row r="35889" spans="10:12">
      <c r="J35889" s="2"/>
      <c r="K35889" s="2"/>
      <c r="L35889" s="2"/>
    </row>
    <row r="35890" spans="10:12">
      <c r="J35890" s="2"/>
      <c r="K35890" s="2"/>
      <c r="L35890" s="2"/>
    </row>
    <row r="35891" spans="10:12">
      <c r="J35891" s="2"/>
      <c r="K35891" s="2"/>
      <c r="L35891" s="2"/>
    </row>
    <row r="35892" spans="10:12">
      <c r="J35892" s="2"/>
      <c r="K35892" s="2"/>
      <c r="L35892" s="2"/>
    </row>
    <row r="35893" spans="10:12">
      <c r="J35893" s="2"/>
      <c r="K35893" s="2"/>
      <c r="L35893" s="2"/>
    </row>
    <row r="35894" spans="10:12">
      <c r="J35894" s="2"/>
      <c r="K35894" s="2"/>
      <c r="L35894" s="2"/>
    </row>
    <row r="35895" spans="10:12">
      <c r="J35895" s="2"/>
      <c r="K35895" s="2"/>
      <c r="L35895" s="2"/>
    </row>
    <row r="35896" spans="10:12">
      <c r="J35896" s="2"/>
      <c r="K35896" s="2"/>
      <c r="L35896" s="2"/>
    </row>
    <row r="35897" spans="10:12">
      <c r="J35897" s="2"/>
      <c r="K35897" s="2"/>
      <c r="L35897" s="2"/>
    </row>
    <row r="35898" spans="10:12">
      <c r="J35898" s="2"/>
      <c r="K35898" s="2"/>
      <c r="L35898" s="2"/>
    </row>
    <row r="35899" spans="10:12">
      <c r="J35899" s="2"/>
      <c r="K35899" s="2"/>
      <c r="L35899" s="2"/>
    </row>
    <row r="35900" spans="10:12">
      <c r="J35900" s="2"/>
      <c r="K35900" s="2"/>
      <c r="L35900" s="2"/>
    </row>
    <row r="35901" spans="10:12">
      <c r="J35901" s="2"/>
      <c r="K35901" s="2"/>
      <c r="L35901" s="2"/>
    </row>
    <row r="35902" spans="10:12">
      <c r="J35902" s="2"/>
      <c r="K35902" s="2"/>
      <c r="L35902" s="2"/>
    </row>
    <row r="35903" spans="10:12">
      <c r="J35903" s="2"/>
      <c r="K35903" s="2"/>
      <c r="L35903" s="2"/>
    </row>
    <row r="35904" spans="10:12">
      <c r="J35904" s="2"/>
      <c r="K35904" s="2"/>
      <c r="L35904" s="2"/>
    </row>
    <row r="35905" spans="10:12">
      <c r="J35905" s="2"/>
      <c r="K35905" s="2"/>
      <c r="L35905" s="2"/>
    </row>
    <row r="35906" spans="10:12">
      <c r="J35906" s="2"/>
      <c r="K35906" s="2"/>
      <c r="L35906" s="2"/>
    </row>
    <row r="35907" spans="10:12">
      <c r="J35907" s="2"/>
      <c r="K35907" s="2"/>
      <c r="L35907" s="2"/>
    </row>
    <row r="35908" spans="10:12">
      <c r="J35908" s="2"/>
      <c r="K35908" s="2"/>
      <c r="L35908" s="2"/>
    </row>
    <row r="35909" spans="10:12">
      <c r="J35909" s="2"/>
      <c r="K35909" s="2"/>
      <c r="L35909" s="2"/>
    </row>
    <row r="35910" spans="10:12">
      <c r="J35910" s="2"/>
      <c r="K35910" s="2"/>
      <c r="L35910" s="2"/>
    </row>
    <row r="35911" spans="10:12">
      <c r="J35911" s="2"/>
      <c r="K35911" s="2"/>
      <c r="L35911" s="2"/>
    </row>
    <row r="35912" spans="10:12">
      <c r="J35912" s="2"/>
      <c r="K35912" s="2"/>
      <c r="L35912" s="2"/>
    </row>
    <row r="35913" spans="10:12">
      <c r="J35913" s="2"/>
      <c r="K35913" s="2"/>
      <c r="L35913" s="2"/>
    </row>
    <row r="35914" spans="10:12">
      <c r="J35914" s="2"/>
      <c r="K35914" s="2"/>
      <c r="L35914" s="2"/>
    </row>
    <row r="35915" spans="10:12">
      <c r="J35915" s="2"/>
      <c r="K35915" s="2"/>
      <c r="L35915" s="2"/>
    </row>
    <row r="35916" spans="10:12">
      <c r="J35916" s="2"/>
      <c r="K35916" s="2"/>
      <c r="L35916" s="2"/>
    </row>
    <row r="35917" spans="10:12">
      <c r="J35917" s="2"/>
      <c r="K35917" s="2"/>
      <c r="L35917" s="2"/>
    </row>
    <row r="35918" spans="10:12">
      <c r="J35918" s="2"/>
      <c r="K35918" s="2"/>
      <c r="L35918" s="2"/>
    </row>
    <row r="35919" spans="10:12">
      <c r="J35919" s="2"/>
      <c r="K35919" s="2"/>
      <c r="L35919" s="2"/>
    </row>
    <row r="35920" spans="10:12">
      <c r="J35920" s="2"/>
      <c r="K35920" s="2"/>
      <c r="L35920" s="2"/>
    </row>
    <row r="35921" spans="10:12">
      <c r="J35921" s="2"/>
      <c r="K35921" s="2"/>
      <c r="L35921" s="2"/>
    </row>
    <row r="35922" spans="10:12">
      <c r="J35922" s="2"/>
      <c r="K35922" s="2"/>
      <c r="L35922" s="2"/>
    </row>
    <row r="35923" spans="10:12">
      <c r="J35923" s="2"/>
      <c r="K35923" s="2"/>
      <c r="L35923" s="2"/>
    </row>
    <row r="35924" spans="10:12">
      <c r="J35924" s="2"/>
      <c r="K35924" s="2"/>
      <c r="L35924" s="2"/>
    </row>
    <row r="35925" spans="10:12">
      <c r="J35925" s="2"/>
      <c r="K35925" s="2"/>
      <c r="L35925" s="2"/>
    </row>
    <row r="35926" spans="10:12">
      <c r="J35926" s="2"/>
      <c r="K35926" s="2"/>
      <c r="L35926" s="2"/>
    </row>
    <row r="35927" spans="10:12">
      <c r="J35927" s="2"/>
      <c r="K35927" s="2"/>
      <c r="L35927" s="2"/>
    </row>
    <row r="35928" spans="10:12">
      <c r="J35928" s="2"/>
      <c r="K35928" s="2"/>
      <c r="L35928" s="2"/>
    </row>
    <row r="35929" spans="10:12">
      <c r="J35929" s="2"/>
      <c r="K35929" s="2"/>
      <c r="L35929" s="2"/>
    </row>
    <row r="35930" spans="10:12">
      <c r="J35930" s="2"/>
      <c r="K35930" s="2"/>
      <c r="L35930" s="2"/>
    </row>
    <row r="35931" spans="10:12">
      <c r="J35931" s="2"/>
      <c r="K35931" s="2"/>
      <c r="L35931" s="2"/>
    </row>
    <row r="35932" spans="10:12">
      <c r="J35932" s="2"/>
      <c r="K35932" s="2"/>
      <c r="L35932" s="2"/>
    </row>
    <row r="35933" spans="10:12">
      <c r="J35933" s="2"/>
      <c r="K35933" s="2"/>
      <c r="L35933" s="2"/>
    </row>
    <row r="35934" spans="10:12">
      <c r="J35934" s="2"/>
      <c r="K35934" s="2"/>
      <c r="L35934" s="2"/>
    </row>
    <row r="35935" spans="10:12">
      <c r="J35935" s="2"/>
      <c r="K35935" s="2"/>
      <c r="L35935" s="2"/>
    </row>
    <row r="35936" spans="10:12">
      <c r="J35936" s="2"/>
      <c r="K35936" s="2"/>
      <c r="L35936" s="2"/>
    </row>
    <row r="35937" spans="10:12">
      <c r="J35937" s="2"/>
      <c r="K35937" s="2"/>
      <c r="L35937" s="2"/>
    </row>
    <row r="35938" spans="10:12">
      <c r="J35938" s="2"/>
      <c r="K35938" s="2"/>
      <c r="L35938" s="2"/>
    </row>
    <row r="35939" spans="10:12">
      <c r="J35939" s="2"/>
      <c r="K35939" s="2"/>
      <c r="L35939" s="2"/>
    </row>
    <row r="35940" spans="10:12">
      <c r="J35940" s="2"/>
      <c r="K35940" s="2"/>
      <c r="L35940" s="2"/>
    </row>
    <row r="35941" spans="10:12">
      <c r="J35941" s="2"/>
      <c r="K35941" s="2"/>
      <c r="L35941" s="2"/>
    </row>
    <row r="35942" spans="10:12">
      <c r="J35942" s="2"/>
      <c r="K35942" s="2"/>
      <c r="L35942" s="2"/>
    </row>
    <row r="35943" spans="10:12">
      <c r="J35943" s="2"/>
      <c r="K35943" s="2"/>
      <c r="L35943" s="2"/>
    </row>
    <row r="35944" spans="10:12">
      <c r="J35944" s="2"/>
      <c r="K35944" s="2"/>
      <c r="L35944" s="2"/>
    </row>
    <row r="35945" spans="10:12">
      <c r="J35945" s="2"/>
      <c r="K35945" s="2"/>
      <c r="L35945" s="2"/>
    </row>
    <row r="35946" spans="10:12">
      <c r="J35946" s="2"/>
      <c r="K35946" s="2"/>
      <c r="L35946" s="2"/>
    </row>
    <row r="35947" spans="10:12">
      <c r="J35947" s="2"/>
      <c r="K35947" s="2"/>
      <c r="L35947" s="2"/>
    </row>
    <row r="35948" spans="10:12">
      <c r="J35948" s="2"/>
      <c r="K35948" s="2"/>
      <c r="L35948" s="2"/>
    </row>
    <row r="35949" spans="10:12">
      <c r="J35949" s="2"/>
      <c r="K35949" s="2"/>
      <c r="L35949" s="2"/>
    </row>
    <row r="35950" spans="10:12">
      <c r="J35950" s="2"/>
      <c r="K35950" s="2"/>
      <c r="L35950" s="2"/>
    </row>
    <row r="35951" spans="10:12">
      <c r="J35951" s="2"/>
      <c r="K35951" s="2"/>
      <c r="L35951" s="2"/>
    </row>
    <row r="35952" spans="10:12">
      <c r="J35952" s="2"/>
      <c r="K35952" s="2"/>
      <c r="L35952" s="2"/>
    </row>
    <row r="35953" spans="10:12">
      <c r="J35953" s="2"/>
      <c r="K35953" s="2"/>
      <c r="L35953" s="2"/>
    </row>
    <row r="35954" spans="10:12">
      <c r="J35954" s="2"/>
      <c r="K35954" s="2"/>
      <c r="L35954" s="2"/>
    </row>
    <row r="35955" spans="10:12">
      <c r="J35955" s="2"/>
      <c r="K35955" s="2"/>
      <c r="L35955" s="2"/>
    </row>
    <row r="35956" spans="10:12">
      <c r="J35956" s="2"/>
      <c r="K35956" s="2"/>
      <c r="L35956" s="2"/>
    </row>
    <row r="35957" spans="10:12">
      <c r="J35957" s="2"/>
      <c r="K35957" s="2"/>
      <c r="L35957" s="2"/>
    </row>
    <row r="35958" spans="10:12">
      <c r="J35958" s="2"/>
      <c r="K35958" s="2"/>
      <c r="L35958" s="2"/>
    </row>
    <row r="35959" spans="10:12">
      <c r="J35959" s="2"/>
      <c r="K35959" s="2"/>
      <c r="L35959" s="2"/>
    </row>
    <row r="35960" spans="10:12">
      <c r="J35960" s="2"/>
      <c r="K35960" s="2"/>
      <c r="L35960" s="2"/>
    </row>
    <row r="35961" spans="10:12">
      <c r="J35961" s="2"/>
      <c r="K35961" s="2"/>
      <c r="L35961" s="2"/>
    </row>
    <row r="35962" spans="10:12">
      <c r="J35962" s="2"/>
      <c r="K35962" s="2"/>
      <c r="L35962" s="2"/>
    </row>
    <row r="35963" spans="10:12">
      <c r="J35963" s="2"/>
      <c r="K35963" s="2"/>
      <c r="L35963" s="2"/>
    </row>
    <row r="35964" spans="10:12">
      <c r="J35964" s="2"/>
      <c r="K35964" s="2"/>
      <c r="L35964" s="2"/>
    </row>
    <row r="35965" spans="10:12">
      <c r="J35965" s="2"/>
      <c r="K35965" s="2"/>
      <c r="L35965" s="2"/>
    </row>
    <row r="35966" spans="10:12">
      <c r="J35966" s="2"/>
      <c r="K35966" s="2"/>
      <c r="L35966" s="2"/>
    </row>
    <row r="35967" spans="10:12">
      <c r="J35967" s="2"/>
      <c r="K35967" s="2"/>
      <c r="L35967" s="2"/>
    </row>
    <row r="35968" spans="10:12">
      <c r="J35968" s="2"/>
      <c r="K35968" s="2"/>
      <c r="L35968" s="2"/>
    </row>
    <row r="35969" spans="10:12">
      <c r="J35969" s="2"/>
      <c r="K35969" s="2"/>
      <c r="L35969" s="2"/>
    </row>
    <row r="35970" spans="10:12">
      <c r="J35970" s="2"/>
      <c r="K35970" s="2"/>
      <c r="L35970" s="2"/>
    </row>
    <row r="35971" spans="10:12">
      <c r="J35971" s="2"/>
      <c r="K35971" s="2"/>
      <c r="L35971" s="2"/>
    </row>
    <row r="35972" spans="10:12">
      <c r="J35972" s="2"/>
      <c r="K35972" s="2"/>
      <c r="L35972" s="2"/>
    </row>
    <row r="35973" spans="10:12">
      <c r="J35973" s="2"/>
      <c r="K35973" s="2"/>
      <c r="L35973" s="2"/>
    </row>
    <row r="35974" spans="10:12">
      <c r="J35974" s="2"/>
      <c r="K35974" s="2"/>
      <c r="L35974" s="2"/>
    </row>
    <row r="35975" spans="10:12">
      <c r="J35975" s="2"/>
      <c r="K35975" s="2"/>
      <c r="L35975" s="2"/>
    </row>
    <row r="35976" spans="10:12">
      <c r="J35976" s="2"/>
      <c r="K35976" s="2"/>
      <c r="L35976" s="2"/>
    </row>
    <row r="35977" spans="10:12">
      <c r="J35977" s="2"/>
      <c r="K35977" s="2"/>
      <c r="L35977" s="2"/>
    </row>
    <row r="35978" spans="10:12">
      <c r="J35978" s="2"/>
      <c r="K35978" s="2"/>
      <c r="L35978" s="2"/>
    </row>
    <row r="35979" spans="10:12">
      <c r="J35979" s="2"/>
      <c r="K35979" s="2"/>
      <c r="L35979" s="2"/>
    </row>
    <row r="35980" spans="10:12">
      <c r="J35980" s="2"/>
      <c r="K35980" s="2"/>
      <c r="L35980" s="2"/>
    </row>
    <row r="35981" spans="10:12">
      <c r="J35981" s="2"/>
      <c r="K35981" s="2"/>
      <c r="L35981" s="2"/>
    </row>
    <row r="35982" spans="10:12">
      <c r="J35982" s="2"/>
      <c r="K35982" s="2"/>
      <c r="L35982" s="2"/>
    </row>
    <row r="35983" spans="10:12">
      <c r="J35983" s="2"/>
      <c r="K35983" s="2"/>
      <c r="L35983" s="2"/>
    </row>
    <row r="35984" spans="10:12">
      <c r="J35984" s="2"/>
      <c r="K35984" s="2"/>
      <c r="L35984" s="2"/>
    </row>
    <row r="35985" spans="10:12">
      <c r="J35985" s="2"/>
      <c r="K35985" s="2"/>
      <c r="L35985" s="2"/>
    </row>
    <row r="35986" spans="10:12">
      <c r="J35986" s="2"/>
      <c r="K35986" s="2"/>
      <c r="L35986" s="2"/>
    </row>
    <row r="35987" spans="10:12">
      <c r="J35987" s="2"/>
      <c r="K35987" s="2"/>
      <c r="L35987" s="2"/>
    </row>
    <row r="35988" spans="10:12">
      <c r="J35988" s="2"/>
      <c r="K35988" s="2"/>
      <c r="L35988" s="2"/>
    </row>
    <row r="35989" spans="10:12">
      <c r="J35989" s="2"/>
      <c r="K35989" s="2"/>
      <c r="L35989" s="2"/>
    </row>
    <row r="35990" spans="10:12">
      <c r="J35990" s="2"/>
      <c r="K35990" s="2"/>
      <c r="L35990" s="2"/>
    </row>
    <row r="35991" spans="10:12">
      <c r="J35991" s="2"/>
      <c r="K35991" s="2"/>
      <c r="L35991" s="2"/>
    </row>
    <row r="35992" spans="10:12">
      <c r="J35992" s="2"/>
      <c r="K35992" s="2"/>
      <c r="L35992" s="2"/>
    </row>
    <row r="35993" spans="10:12">
      <c r="J35993" s="2"/>
      <c r="K35993" s="2"/>
      <c r="L35993" s="2"/>
    </row>
    <row r="35994" spans="10:12">
      <c r="J35994" s="2"/>
      <c r="K35994" s="2"/>
      <c r="L35994" s="2"/>
    </row>
    <row r="35995" spans="10:12">
      <c r="J35995" s="2"/>
      <c r="K35995" s="2"/>
      <c r="L35995" s="2"/>
    </row>
    <row r="35996" spans="10:12">
      <c r="J35996" s="2"/>
      <c r="K35996" s="2"/>
      <c r="L35996" s="2"/>
    </row>
    <row r="35997" spans="10:12">
      <c r="J35997" s="2"/>
      <c r="K35997" s="2"/>
      <c r="L35997" s="2"/>
    </row>
    <row r="35998" spans="10:12">
      <c r="J35998" s="2"/>
      <c r="K35998" s="2"/>
      <c r="L35998" s="2"/>
    </row>
    <row r="35999" spans="10:12">
      <c r="J35999" s="2"/>
      <c r="K35999" s="2"/>
      <c r="L35999" s="2"/>
    </row>
    <row r="36000" spans="10:12">
      <c r="J36000" s="2"/>
      <c r="K36000" s="2"/>
      <c r="L36000" s="2"/>
    </row>
    <row r="36001" spans="10:12">
      <c r="J36001" s="2"/>
      <c r="K36001" s="2"/>
      <c r="L36001" s="2"/>
    </row>
    <row r="36002" spans="10:12">
      <c r="J36002" s="2"/>
      <c r="K36002" s="2"/>
      <c r="L36002" s="2"/>
    </row>
    <row r="36003" spans="10:12">
      <c r="J36003" s="2"/>
      <c r="K36003" s="2"/>
      <c r="L36003" s="2"/>
    </row>
    <row r="36004" spans="10:12">
      <c r="J36004" s="2"/>
      <c r="K36004" s="2"/>
      <c r="L36004" s="2"/>
    </row>
    <row r="36005" spans="10:12">
      <c r="J36005" s="2"/>
      <c r="K36005" s="2"/>
      <c r="L36005" s="2"/>
    </row>
    <row r="36006" spans="10:12">
      <c r="J36006" s="2"/>
      <c r="K36006" s="2"/>
      <c r="L36006" s="2"/>
    </row>
    <row r="36007" spans="10:12">
      <c r="J36007" s="2"/>
      <c r="K36007" s="2"/>
      <c r="L36007" s="2"/>
    </row>
    <row r="36008" spans="10:12">
      <c r="J36008" s="2"/>
      <c r="K36008" s="2"/>
      <c r="L36008" s="2"/>
    </row>
    <row r="36009" spans="10:12">
      <c r="J36009" s="2"/>
      <c r="K36009" s="2"/>
      <c r="L36009" s="2"/>
    </row>
    <row r="36010" spans="10:12">
      <c r="J36010" s="2"/>
      <c r="K36010" s="2"/>
      <c r="L36010" s="2"/>
    </row>
    <row r="36011" spans="10:12">
      <c r="J36011" s="2"/>
      <c r="K36011" s="2"/>
      <c r="L36011" s="2"/>
    </row>
    <row r="36012" spans="10:12">
      <c r="J36012" s="2"/>
      <c r="K36012" s="2"/>
      <c r="L36012" s="2"/>
    </row>
    <row r="36013" spans="10:12">
      <c r="J36013" s="2"/>
      <c r="K36013" s="2"/>
      <c r="L36013" s="2"/>
    </row>
    <row r="36014" spans="10:12">
      <c r="J36014" s="2"/>
      <c r="K36014" s="2"/>
      <c r="L36014" s="2"/>
    </row>
    <row r="36015" spans="10:12">
      <c r="J36015" s="2"/>
      <c r="K36015" s="2"/>
      <c r="L36015" s="2"/>
    </row>
    <row r="36016" spans="10:12">
      <c r="J36016" s="2"/>
      <c r="K36016" s="2"/>
      <c r="L36016" s="2"/>
    </row>
    <row r="36017" spans="10:12">
      <c r="J36017" s="2"/>
      <c r="K36017" s="2"/>
      <c r="L36017" s="2"/>
    </row>
    <row r="36018" spans="10:12">
      <c r="J36018" s="2"/>
      <c r="K36018" s="2"/>
      <c r="L36018" s="2"/>
    </row>
    <row r="36019" spans="10:12">
      <c r="J36019" s="2"/>
      <c r="K36019" s="2"/>
      <c r="L36019" s="2"/>
    </row>
    <row r="36020" spans="10:12">
      <c r="J36020" s="2"/>
      <c r="K36020" s="2"/>
      <c r="L36020" s="2"/>
    </row>
    <row r="36021" spans="10:12">
      <c r="J36021" s="2"/>
      <c r="K36021" s="2"/>
      <c r="L36021" s="2"/>
    </row>
    <row r="36022" spans="10:12">
      <c r="J36022" s="2"/>
      <c r="K36022" s="2"/>
      <c r="L36022" s="2"/>
    </row>
    <row r="36023" spans="10:12">
      <c r="J36023" s="2"/>
      <c r="K36023" s="2"/>
      <c r="L36023" s="2"/>
    </row>
    <row r="36024" spans="10:12">
      <c r="J36024" s="2"/>
      <c r="K36024" s="2"/>
      <c r="L36024" s="2"/>
    </row>
    <row r="36025" spans="10:12">
      <c r="J36025" s="2"/>
      <c r="K36025" s="2"/>
      <c r="L36025" s="2"/>
    </row>
    <row r="36026" spans="10:12">
      <c r="J36026" s="2"/>
      <c r="K36026" s="2"/>
      <c r="L36026" s="2"/>
    </row>
    <row r="36027" spans="10:12">
      <c r="J36027" s="2"/>
      <c r="K36027" s="2"/>
      <c r="L36027" s="2"/>
    </row>
    <row r="36028" spans="10:12">
      <c r="J36028" s="2"/>
      <c r="K36028" s="2"/>
      <c r="L36028" s="2"/>
    </row>
    <row r="36029" spans="10:12">
      <c r="J36029" s="2"/>
      <c r="K36029" s="2"/>
      <c r="L36029" s="2"/>
    </row>
    <row r="36030" spans="10:12">
      <c r="J36030" s="2"/>
      <c r="K36030" s="2"/>
      <c r="L36030" s="2"/>
    </row>
    <row r="36031" spans="10:12">
      <c r="J36031" s="2"/>
      <c r="K36031" s="2"/>
      <c r="L36031" s="2"/>
    </row>
    <row r="36032" spans="10:12">
      <c r="J36032" s="2"/>
      <c r="K36032" s="2"/>
      <c r="L36032" s="2"/>
    </row>
    <row r="36033" spans="10:12">
      <c r="J36033" s="2"/>
      <c r="K36033" s="2"/>
      <c r="L36033" s="2"/>
    </row>
    <row r="36034" spans="10:12">
      <c r="J36034" s="2"/>
      <c r="K36034" s="2"/>
      <c r="L36034" s="2"/>
    </row>
    <row r="36035" spans="10:12">
      <c r="J36035" s="2"/>
      <c r="K36035" s="2"/>
      <c r="L36035" s="2"/>
    </row>
    <row r="36036" spans="10:12">
      <c r="J36036" s="2"/>
      <c r="K36036" s="2"/>
      <c r="L36036" s="2"/>
    </row>
    <row r="36037" spans="10:12">
      <c r="J36037" s="2"/>
      <c r="K36037" s="2"/>
      <c r="L36037" s="2"/>
    </row>
    <row r="36038" spans="10:12">
      <c r="J36038" s="2"/>
      <c r="K36038" s="2"/>
      <c r="L36038" s="2"/>
    </row>
    <row r="36039" spans="10:12">
      <c r="J36039" s="2"/>
      <c r="K36039" s="2"/>
      <c r="L36039" s="2"/>
    </row>
    <row r="36040" spans="10:12">
      <c r="J36040" s="2"/>
      <c r="K36040" s="2"/>
      <c r="L36040" s="2"/>
    </row>
    <row r="36041" spans="10:12">
      <c r="J36041" s="2"/>
      <c r="K36041" s="2"/>
      <c r="L36041" s="2"/>
    </row>
    <row r="36042" spans="10:12">
      <c r="J36042" s="2"/>
      <c r="K36042" s="2"/>
      <c r="L36042" s="2"/>
    </row>
    <row r="36043" spans="10:12">
      <c r="J36043" s="2"/>
      <c r="K36043" s="2"/>
      <c r="L36043" s="2"/>
    </row>
    <row r="36044" spans="10:12">
      <c r="J36044" s="2"/>
      <c r="K36044" s="2"/>
      <c r="L36044" s="2"/>
    </row>
    <row r="36045" spans="10:12">
      <c r="J36045" s="2"/>
      <c r="K36045" s="2"/>
      <c r="L36045" s="2"/>
    </row>
    <row r="36046" spans="10:12">
      <c r="J36046" s="2"/>
      <c r="K36046" s="2"/>
      <c r="L36046" s="2"/>
    </row>
    <row r="36047" spans="10:12">
      <c r="J36047" s="2"/>
      <c r="K36047" s="2"/>
      <c r="L36047" s="2"/>
    </row>
    <row r="36048" spans="10:12">
      <c r="J36048" s="2"/>
      <c r="K36048" s="2"/>
      <c r="L36048" s="2"/>
    </row>
    <row r="36049" spans="10:12">
      <c r="J36049" s="2"/>
      <c r="K36049" s="2"/>
      <c r="L36049" s="2"/>
    </row>
    <row r="36050" spans="10:12">
      <c r="J36050" s="2"/>
      <c r="K36050" s="2"/>
      <c r="L36050" s="2"/>
    </row>
    <row r="36051" spans="10:12">
      <c r="J36051" s="2"/>
      <c r="K36051" s="2"/>
      <c r="L36051" s="2"/>
    </row>
    <row r="36052" spans="10:12">
      <c r="J36052" s="2"/>
      <c r="K36052" s="2"/>
      <c r="L36052" s="2"/>
    </row>
    <row r="36053" spans="10:12">
      <c r="J36053" s="2"/>
      <c r="K36053" s="2"/>
      <c r="L36053" s="2"/>
    </row>
    <row r="36054" spans="10:12">
      <c r="J36054" s="2"/>
      <c r="K36054" s="2"/>
      <c r="L36054" s="2"/>
    </row>
    <row r="36055" spans="10:12">
      <c r="J36055" s="2"/>
      <c r="K36055" s="2"/>
      <c r="L36055" s="2"/>
    </row>
    <row r="36056" spans="10:12">
      <c r="J36056" s="2"/>
      <c r="K36056" s="2"/>
      <c r="L36056" s="2"/>
    </row>
    <row r="36057" spans="10:12">
      <c r="J36057" s="2"/>
      <c r="K36057" s="2"/>
      <c r="L36057" s="2"/>
    </row>
    <row r="36058" spans="10:12">
      <c r="J36058" s="2"/>
      <c r="K36058" s="2"/>
      <c r="L36058" s="2"/>
    </row>
    <row r="36059" spans="10:12">
      <c r="J36059" s="2"/>
      <c r="K36059" s="2"/>
      <c r="L36059" s="2"/>
    </row>
    <row r="36060" spans="10:12">
      <c r="J36060" s="2"/>
      <c r="K36060" s="2"/>
      <c r="L36060" s="2"/>
    </row>
    <row r="36061" spans="10:12">
      <c r="J36061" s="2"/>
      <c r="K36061" s="2"/>
      <c r="L36061" s="2"/>
    </row>
    <row r="36062" spans="10:12">
      <c r="J36062" s="2"/>
      <c r="K36062" s="2"/>
      <c r="L36062" s="2"/>
    </row>
    <row r="36063" spans="10:12">
      <c r="J36063" s="2"/>
      <c r="K36063" s="2"/>
      <c r="L36063" s="2"/>
    </row>
    <row r="36064" spans="10:12">
      <c r="J36064" s="2"/>
      <c r="K36064" s="2"/>
      <c r="L36064" s="2"/>
    </row>
    <row r="36065" spans="10:12">
      <c r="J36065" s="2"/>
      <c r="K36065" s="2"/>
      <c r="L36065" s="2"/>
    </row>
    <row r="36066" spans="10:12">
      <c r="J36066" s="2"/>
      <c r="K36066" s="2"/>
      <c r="L36066" s="2"/>
    </row>
    <row r="36067" spans="10:12">
      <c r="J36067" s="2"/>
      <c r="K36067" s="2"/>
      <c r="L36067" s="2"/>
    </row>
    <row r="36068" spans="10:12">
      <c r="J36068" s="2"/>
      <c r="K36068" s="2"/>
      <c r="L36068" s="2"/>
    </row>
    <row r="36069" spans="10:12">
      <c r="J36069" s="2"/>
      <c r="K36069" s="2"/>
      <c r="L36069" s="2"/>
    </row>
    <row r="36070" spans="10:12">
      <c r="J36070" s="2"/>
      <c r="K36070" s="2"/>
      <c r="L36070" s="2"/>
    </row>
    <row r="36071" spans="10:12">
      <c r="J36071" s="2"/>
      <c r="K36071" s="2"/>
      <c r="L36071" s="2"/>
    </row>
    <row r="36072" spans="10:12">
      <c r="J36072" s="2"/>
      <c r="K36072" s="2"/>
      <c r="L36072" s="2"/>
    </row>
    <row r="36073" spans="10:12">
      <c r="J36073" s="2"/>
      <c r="K36073" s="2"/>
      <c r="L36073" s="2"/>
    </row>
    <row r="36074" spans="10:12">
      <c r="J36074" s="2"/>
      <c r="K36074" s="2"/>
      <c r="L36074" s="2"/>
    </row>
    <row r="36075" spans="10:12">
      <c r="J36075" s="2"/>
      <c r="K36075" s="2"/>
      <c r="L36075" s="2"/>
    </row>
    <row r="36076" spans="10:12">
      <c r="J36076" s="2"/>
      <c r="K36076" s="2"/>
      <c r="L36076" s="2"/>
    </row>
    <row r="36077" spans="10:12">
      <c r="J36077" s="2"/>
      <c r="K36077" s="2"/>
      <c r="L36077" s="2"/>
    </row>
    <row r="36078" spans="10:12">
      <c r="J36078" s="2"/>
      <c r="K36078" s="2"/>
      <c r="L36078" s="2"/>
    </row>
    <row r="36079" spans="10:12">
      <c r="J36079" s="2"/>
      <c r="K36079" s="2"/>
      <c r="L36079" s="2"/>
    </row>
    <row r="36080" spans="10:12">
      <c r="J36080" s="2"/>
      <c r="K36080" s="2"/>
      <c r="L36080" s="2"/>
    </row>
    <row r="36081" spans="10:12">
      <c r="J36081" s="2"/>
      <c r="K36081" s="2"/>
      <c r="L36081" s="2"/>
    </row>
    <row r="36082" spans="10:12">
      <c r="J36082" s="2"/>
      <c r="K36082" s="2"/>
      <c r="L36082" s="2"/>
    </row>
    <row r="36083" spans="10:12">
      <c r="J36083" s="2"/>
      <c r="K36083" s="2"/>
      <c r="L36083" s="2"/>
    </row>
    <row r="36084" spans="10:12">
      <c r="J36084" s="2"/>
      <c r="K36084" s="2"/>
      <c r="L36084" s="2"/>
    </row>
    <row r="36085" spans="10:12">
      <c r="J36085" s="2"/>
      <c r="K36085" s="2"/>
      <c r="L36085" s="2"/>
    </row>
    <row r="36086" spans="10:12">
      <c r="J36086" s="2"/>
      <c r="K36086" s="2"/>
      <c r="L36086" s="2"/>
    </row>
    <row r="36087" spans="10:12">
      <c r="J36087" s="2"/>
      <c r="K36087" s="2"/>
      <c r="L36087" s="2"/>
    </row>
    <row r="36088" spans="10:12">
      <c r="J36088" s="2"/>
      <c r="K36088" s="2"/>
      <c r="L36088" s="2"/>
    </row>
    <row r="36089" spans="10:12">
      <c r="J36089" s="2"/>
      <c r="K36089" s="2"/>
      <c r="L36089" s="2"/>
    </row>
    <row r="36090" spans="10:12">
      <c r="J36090" s="2"/>
      <c r="K36090" s="2"/>
      <c r="L36090" s="2"/>
    </row>
    <row r="36091" spans="10:12">
      <c r="J36091" s="2"/>
      <c r="K36091" s="2"/>
      <c r="L36091" s="2"/>
    </row>
    <row r="36092" spans="10:12">
      <c r="J36092" s="2"/>
      <c r="K36092" s="2"/>
      <c r="L36092" s="2"/>
    </row>
    <row r="36093" spans="10:12">
      <c r="J36093" s="2"/>
      <c r="K36093" s="2"/>
      <c r="L36093" s="2"/>
    </row>
    <row r="36094" spans="10:12">
      <c r="J36094" s="2"/>
      <c r="K36094" s="2"/>
      <c r="L36094" s="2"/>
    </row>
    <row r="36095" spans="10:12">
      <c r="J36095" s="2"/>
      <c r="K36095" s="2"/>
      <c r="L36095" s="2"/>
    </row>
    <row r="36096" spans="10:12">
      <c r="J36096" s="2"/>
      <c r="K36096" s="2"/>
      <c r="L36096" s="2"/>
    </row>
    <row r="36097" spans="10:12">
      <c r="J36097" s="2"/>
      <c r="K36097" s="2"/>
      <c r="L36097" s="2"/>
    </row>
    <row r="36098" spans="10:12">
      <c r="J36098" s="2"/>
      <c r="K36098" s="2"/>
      <c r="L36098" s="2"/>
    </row>
    <row r="36099" spans="10:12">
      <c r="J36099" s="2"/>
      <c r="K36099" s="2"/>
      <c r="L36099" s="2"/>
    </row>
    <row r="36100" spans="10:12">
      <c r="J36100" s="2"/>
      <c r="K36100" s="2"/>
      <c r="L36100" s="2"/>
    </row>
    <row r="36101" spans="10:12">
      <c r="J36101" s="2"/>
      <c r="K36101" s="2"/>
      <c r="L36101" s="2"/>
    </row>
    <row r="36102" spans="10:12">
      <c r="J36102" s="2"/>
      <c r="K36102" s="2"/>
      <c r="L36102" s="2"/>
    </row>
    <row r="36103" spans="10:12">
      <c r="J36103" s="2"/>
      <c r="K36103" s="2"/>
      <c r="L36103" s="2"/>
    </row>
    <row r="36104" spans="10:12">
      <c r="J36104" s="2"/>
      <c r="K36104" s="2"/>
      <c r="L36104" s="2"/>
    </row>
    <row r="36105" spans="10:12">
      <c r="J36105" s="2"/>
      <c r="K36105" s="2"/>
      <c r="L36105" s="2"/>
    </row>
    <row r="36106" spans="10:12">
      <c r="J36106" s="2"/>
      <c r="K36106" s="2"/>
      <c r="L36106" s="2"/>
    </row>
    <row r="36107" spans="10:12">
      <c r="J36107" s="2"/>
      <c r="K36107" s="2"/>
      <c r="L36107" s="2"/>
    </row>
    <row r="36108" spans="10:12">
      <c r="J36108" s="2"/>
      <c r="K36108" s="2"/>
      <c r="L36108" s="2"/>
    </row>
    <row r="36109" spans="10:12">
      <c r="J36109" s="2"/>
      <c r="K36109" s="2"/>
      <c r="L36109" s="2"/>
    </row>
    <row r="36110" spans="10:12">
      <c r="J36110" s="2"/>
      <c r="K36110" s="2"/>
      <c r="L36110" s="2"/>
    </row>
    <row r="36111" spans="10:12">
      <c r="J36111" s="2"/>
      <c r="K36111" s="2"/>
      <c r="L36111" s="2"/>
    </row>
    <row r="36112" spans="10:12">
      <c r="J36112" s="2"/>
      <c r="K36112" s="2"/>
      <c r="L36112" s="2"/>
    </row>
    <row r="36113" spans="10:12">
      <c r="J36113" s="2"/>
      <c r="K36113" s="2"/>
      <c r="L36113" s="2"/>
    </row>
    <row r="36114" spans="10:12">
      <c r="J36114" s="2"/>
      <c r="K36114" s="2"/>
      <c r="L36114" s="2"/>
    </row>
    <row r="36115" spans="10:12">
      <c r="J36115" s="2"/>
      <c r="K36115" s="2"/>
      <c r="L36115" s="2"/>
    </row>
    <row r="36116" spans="10:12">
      <c r="J36116" s="2"/>
      <c r="K36116" s="2"/>
      <c r="L36116" s="2"/>
    </row>
    <row r="36117" spans="10:12">
      <c r="J36117" s="2"/>
      <c r="K36117" s="2"/>
      <c r="L36117" s="2"/>
    </row>
    <row r="36118" spans="10:12">
      <c r="J36118" s="2"/>
      <c r="K36118" s="2"/>
      <c r="L36118" s="2"/>
    </row>
    <row r="36119" spans="10:12">
      <c r="J36119" s="2"/>
      <c r="K36119" s="2"/>
      <c r="L36119" s="2"/>
    </row>
    <row r="36120" spans="10:12">
      <c r="J36120" s="2"/>
      <c r="K36120" s="2"/>
      <c r="L36120" s="2"/>
    </row>
    <row r="36121" spans="10:12">
      <c r="J36121" s="2"/>
      <c r="K36121" s="2"/>
      <c r="L36121" s="2"/>
    </row>
    <row r="36122" spans="10:12">
      <c r="J36122" s="2"/>
      <c r="K36122" s="2"/>
      <c r="L36122" s="2"/>
    </row>
    <row r="36123" spans="10:12">
      <c r="J36123" s="2"/>
      <c r="K36123" s="2"/>
      <c r="L36123" s="2"/>
    </row>
    <row r="36124" spans="10:12">
      <c r="J36124" s="2"/>
      <c r="K36124" s="2"/>
      <c r="L36124" s="2"/>
    </row>
    <row r="36125" spans="10:12">
      <c r="J36125" s="2"/>
      <c r="K36125" s="2"/>
      <c r="L36125" s="2"/>
    </row>
    <row r="36126" spans="10:12">
      <c r="J36126" s="2"/>
      <c r="K36126" s="2"/>
      <c r="L36126" s="2"/>
    </row>
    <row r="36127" spans="10:12">
      <c r="J36127" s="2"/>
      <c r="K36127" s="2"/>
      <c r="L36127" s="2"/>
    </row>
    <row r="36128" spans="10:12">
      <c r="J36128" s="2"/>
      <c r="K36128" s="2"/>
      <c r="L36128" s="2"/>
    </row>
    <row r="36129" spans="10:12">
      <c r="J36129" s="2"/>
      <c r="K36129" s="2"/>
      <c r="L36129" s="2"/>
    </row>
    <row r="36130" spans="10:12">
      <c r="J36130" s="2"/>
      <c r="K36130" s="2"/>
      <c r="L36130" s="2"/>
    </row>
    <row r="36131" spans="10:12">
      <c r="J36131" s="2"/>
      <c r="K36131" s="2"/>
      <c r="L36131" s="2"/>
    </row>
    <row r="36132" spans="10:12">
      <c r="J36132" s="2"/>
      <c r="K36132" s="2"/>
      <c r="L36132" s="2"/>
    </row>
    <row r="36133" spans="10:12">
      <c r="J36133" s="2"/>
      <c r="K36133" s="2"/>
      <c r="L36133" s="2"/>
    </row>
    <row r="36134" spans="10:12">
      <c r="J36134" s="2"/>
      <c r="K36134" s="2"/>
      <c r="L36134" s="2"/>
    </row>
    <row r="36135" spans="10:12">
      <c r="J36135" s="2"/>
      <c r="K36135" s="2"/>
      <c r="L36135" s="2"/>
    </row>
    <row r="36136" spans="10:12">
      <c r="J36136" s="2"/>
      <c r="K36136" s="2"/>
      <c r="L36136" s="2"/>
    </row>
    <row r="36137" spans="10:12">
      <c r="J36137" s="2"/>
      <c r="K36137" s="2"/>
      <c r="L36137" s="2"/>
    </row>
    <row r="36138" spans="10:12">
      <c r="J36138" s="2"/>
      <c r="K36138" s="2"/>
      <c r="L36138" s="2"/>
    </row>
    <row r="36139" spans="10:12">
      <c r="J36139" s="2"/>
      <c r="K36139" s="2"/>
      <c r="L36139" s="2"/>
    </row>
    <row r="36140" spans="10:12">
      <c r="J36140" s="2"/>
      <c r="K36140" s="2"/>
      <c r="L36140" s="2"/>
    </row>
    <row r="36141" spans="10:12">
      <c r="J36141" s="2"/>
      <c r="K36141" s="2"/>
      <c r="L36141" s="2"/>
    </row>
    <row r="36142" spans="10:12">
      <c r="J36142" s="2"/>
      <c r="K36142" s="2"/>
      <c r="L36142" s="2"/>
    </row>
    <row r="36143" spans="10:12">
      <c r="J36143" s="2"/>
      <c r="K36143" s="2"/>
      <c r="L36143" s="2"/>
    </row>
    <row r="36144" spans="10:12">
      <c r="J36144" s="2"/>
      <c r="K36144" s="2"/>
      <c r="L36144" s="2"/>
    </row>
    <row r="36145" spans="10:12">
      <c r="J36145" s="2"/>
      <c r="K36145" s="2"/>
      <c r="L36145" s="2"/>
    </row>
    <row r="36146" spans="10:12">
      <c r="J36146" s="2"/>
      <c r="K36146" s="2"/>
      <c r="L36146" s="2"/>
    </row>
    <row r="36147" spans="10:12">
      <c r="J36147" s="2"/>
      <c r="K36147" s="2"/>
      <c r="L36147" s="2"/>
    </row>
    <row r="36148" spans="10:12">
      <c r="J36148" s="2"/>
      <c r="K36148" s="2"/>
      <c r="L36148" s="2"/>
    </row>
    <row r="36149" spans="10:12">
      <c r="J36149" s="2"/>
      <c r="K36149" s="2"/>
      <c r="L36149" s="2"/>
    </row>
    <row r="36150" spans="10:12">
      <c r="J36150" s="2"/>
      <c r="K36150" s="2"/>
      <c r="L36150" s="2"/>
    </row>
    <row r="36151" spans="10:12">
      <c r="J36151" s="2"/>
      <c r="K36151" s="2"/>
      <c r="L36151" s="2"/>
    </row>
    <row r="36152" spans="10:12">
      <c r="J36152" s="2"/>
      <c r="K36152" s="2"/>
      <c r="L36152" s="2"/>
    </row>
    <row r="36153" spans="10:12">
      <c r="J36153" s="2"/>
      <c r="K36153" s="2"/>
      <c r="L36153" s="2"/>
    </row>
    <row r="36154" spans="10:12">
      <c r="J36154" s="2"/>
      <c r="K36154" s="2"/>
      <c r="L36154" s="2"/>
    </row>
    <row r="36155" spans="10:12">
      <c r="J36155" s="2"/>
      <c r="K36155" s="2"/>
      <c r="L36155" s="2"/>
    </row>
    <row r="36156" spans="10:12">
      <c r="J36156" s="2"/>
      <c r="K36156" s="2"/>
      <c r="L36156" s="2"/>
    </row>
    <row r="36157" spans="10:12">
      <c r="J36157" s="2"/>
      <c r="K36157" s="2"/>
      <c r="L36157" s="2"/>
    </row>
    <row r="36158" spans="10:12">
      <c r="J36158" s="2"/>
      <c r="K36158" s="2"/>
      <c r="L36158" s="2"/>
    </row>
    <row r="36159" spans="10:12">
      <c r="J36159" s="2"/>
      <c r="K36159" s="2"/>
      <c r="L36159" s="2"/>
    </row>
    <row r="36160" spans="10:12">
      <c r="J36160" s="2"/>
      <c r="K36160" s="2"/>
      <c r="L36160" s="2"/>
    </row>
    <row r="36161" spans="10:12">
      <c r="J36161" s="2"/>
      <c r="K36161" s="2"/>
      <c r="L36161" s="2"/>
    </row>
    <row r="36162" spans="10:12">
      <c r="J36162" s="2"/>
      <c r="K36162" s="2"/>
      <c r="L36162" s="2"/>
    </row>
    <row r="36163" spans="10:12">
      <c r="J36163" s="2"/>
      <c r="K36163" s="2"/>
      <c r="L36163" s="2"/>
    </row>
    <row r="36164" spans="10:12">
      <c r="J36164" s="2"/>
      <c r="K36164" s="2"/>
      <c r="L36164" s="2"/>
    </row>
    <row r="36165" spans="10:12">
      <c r="J36165" s="2"/>
      <c r="K36165" s="2"/>
      <c r="L36165" s="2"/>
    </row>
    <row r="36166" spans="10:12">
      <c r="J36166" s="2"/>
      <c r="K36166" s="2"/>
      <c r="L36166" s="2"/>
    </row>
    <row r="36167" spans="10:12">
      <c r="J36167" s="2"/>
      <c r="K36167" s="2"/>
      <c r="L36167" s="2"/>
    </row>
    <row r="36168" spans="10:12">
      <c r="J36168" s="2"/>
      <c r="K36168" s="2"/>
      <c r="L36168" s="2"/>
    </row>
    <row r="36169" spans="10:12">
      <c r="J36169" s="2"/>
      <c r="K36169" s="2"/>
      <c r="L36169" s="2"/>
    </row>
    <row r="36170" spans="10:12">
      <c r="J36170" s="2"/>
      <c r="K36170" s="2"/>
      <c r="L36170" s="2"/>
    </row>
    <row r="36171" spans="10:12">
      <c r="J36171" s="2"/>
      <c r="K36171" s="2"/>
      <c r="L36171" s="2"/>
    </row>
    <row r="36172" spans="10:12">
      <c r="J36172" s="2"/>
      <c r="K36172" s="2"/>
      <c r="L36172" s="2"/>
    </row>
    <row r="36173" spans="10:12">
      <c r="J36173" s="2"/>
      <c r="K36173" s="2"/>
      <c r="L36173" s="2"/>
    </row>
    <row r="36174" spans="10:12">
      <c r="J36174" s="2"/>
      <c r="K36174" s="2"/>
      <c r="L36174" s="2"/>
    </row>
    <row r="36175" spans="10:12">
      <c r="J36175" s="2"/>
      <c r="K36175" s="2"/>
      <c r="L36175" s="2"/>
    </row>
    <row r="36176" spans="10:12">
      <c r="J36176" s="2"/>
      <c r="K36176" s="2"/>
      <c r="L36176" s="2"/>
    </row>
    <row r="36177" spans="10:12">
      <c r="J36177" s="2"/>
      <c r="K36177" s="2"/>
      <c r="L36177" s="2"/>
    </row>
    <row r="36178" spans="10:12">
      <c r="J36178" s="2"/>
      <c r="K36178" s="2"/>
      <c r="L36178" s="2"/>
    </row>
    <row r="36179" spans="10:12">
      <c r="J36179" s="2"/>
      <c r="K36179" s="2"/>
      <c r="L36179" s="2"/>
    </row>
    <row r="36180" spans="10:12">
      <c r="J36180" s="2"/>
      <c r="K36180" s="2"/>
      <c r="L36180" s="2"/>
    </row>
    <row r="36181" spans="10:12">
      <c r="J36181" s="2"/>
      <c r="K36181" s="2"/>
      <c r="L36181" s="2"/>
    </row>
    <row r="36182" spans="10:12">
      <c r="J36182" s="2"/>
      <c r="K36182" s="2"/>
      <c r="L36182" s="2"/>
    </row>
    <row r="36183" spans="10:12">
      <c r="J36183" s="2"/>
      <c r="K36183" s="2"/>
      <c r="L36183" s="2"/>
    </row>
    <row r="36184" spans="10:12">
      <c r="J36184" s="2"/>
      <c r="K36184" s="2"/>
      <c r="L36184" s="2"/>
    </row>
    <row r="36185" spans="10:12">
      <c r="J36185" s="2"/>
      <c r="K36185" s="2"/>
      <c r="L36185" s="2"/>
    </row>
    <row r="36186" spans="10:12">
      <c r="J36186" s="2"/>
      <c r="K36186" s="2"/>
      <c r="L36186" s="2"/>
    </row>
    <row r="36187" spans="10:12">
      <c r="J36187" s="2"/>
      <c r="K36187" s="2"/>
      <c r="L36187" s="2"/>
    </row>
    <row r="36188" spans="10:12">
      <c r="J36188" s="2"/>
      <c r="K36188" s="2"/>
      <c r="L36188" s="2"/>
    </row>
    <row r="36189" spans="10:12">
      <c r="J36189" s="2"/>
      <c r="K36189" s="2"/>
      <c r="L36189" s="2"/>
    </row>
    <row r="36190" spans="10:12">
      <c r="J36190" s="2"/>
      <c r="K36190" s="2"/>
      <c r="L36190" s="2"/>
    </row>
    <row r="36191" spans="10:12">
      <c r="J36191" s="2"/>
      <c r="K36191" s="2"/>
      <c r="L36191" s="2"/>
    </row>
    <row r="36192" spans="10:12">
      <c r="J36192" s="2"/>
      <c r="K36192" s="2"/>
      <c r="L36192" s="2"/>
    </row>
    <row r="36193" spans="10:12">
      <c r="J36193" s="2"/>
      <c r="K36193" s="2"/>
      <c r="L36193" s="2"/>
    </row>
    <row r="36194" spans="10:12">
      <c r="J36194" s="2"/>
      <c r="K36194" s="2"/>
      <c r="L36194" s="2"/>
    </row>
    <row r="36195" spans="10:12">
      <c r="J36195" s="2"/>
      <c r="K36195" s="2"/>
      <c r="L36195" s="2"/>
    </row>
    <row r="36196" spans="10:12">
      <c r="J36196" s="2"/>
      <c r="K36196" s="2"/>
      <c r="L36196" s="2"/>
    </row>
    <row r="36197" spans="10:12">
      <c r="J36197" s="2"/>
      <c r="K36197" s="2"/>
      <c r="L36197" s="2"/>
    </row>
    <row r="36198" spans="10:12">
      <c r="J36198" s="2"/>
      <c r="K36198" s="2"/>
      <c r="L36198" s="2"/>
    </row>
    <row r="36199" spans="10:12">
      <c r="J36199" s="2"/>
      <c r="K36199" s="2"/>
      <c r="L36199" s="2"/>
    </row>
    <row r="36200" spans="10:12">
      <c r="J36200" s="2"/>
      <c r="K36200" s="2"/>
      <c r="L36200" s="2"/>
    </row>
    <row r="36201" spans="10:12">
      <c r="J36201" s="2"/>
      <c r="K36201" s="2"/>
      <c r="L36201" s="2"/>
    </row>
    <row r="36202" spans="10:12">
      <c r="J36202" s="2"/>
      <c r="K36202" s="2"/>
      <c r="L36202" s="2"/>
    </row>
    <row r="36203" spans="10:12">
      <c r="J36203" s="2"/>
      <c r="K36203" s="2"/>
      <c r="L36203" s="2"/>
    </row>
    <row r="36204" spans="10:12">
      <c r="J36204" s="2"/>
      <c r="K36204" s="2"/>
      <c r="L36204" s="2"/>
    </row>
    <row r="36205" spans="10:12">
      <c r="J36205" s="2"/>
      <c r="K36205" s="2"/>
      <c r="L36205" s="2"/>
    </row>
    <row r="36206" spans="10:12">
      <c r="J36206" s="2"/>
      <c r="K36206" s="2"/>
      <c r="L36206" s="2"/>
    </row>
    <row r="36207" spans="10:12">
      <c r="J36207" s="2"/>
      <c r="K36207" s="2"/>
      <c r="L36207" s="2"/>
    </row>
    <row r="36208" spans="10:12">
      <c r="J36208" s="2"/>
      <c r="K36208" s="2"/>
      <c r="L36208" s="2"/>
    </row>
    <row r="36209" spans="10:12">
      <c r="J36209" s="2"/>
      <c r="K36209" s="2"/>
      <c r="L36209" s="2"/>
    </row>
    <row r="36210" spans="10:12">
      <c r="J36210" s="2"/>
      <c r="K36210" s="2"/>
      <c r="L36210" s="2"/>
    </row>
    <row r="36211" spans="10:12">
      <c r="J36211" s="2"/>
      <c r="K36211" s="2"/>
      <c r="L36211" s="2"/>
    </row>
    <row r="36212" spans="10:12">
      <c r="J36212" s="2"/>
      <c r="K36212" s="2"/>
      <c r="L36212" s="2"/>
    </row>
    <row r="36213" spans="10:12">
      <c r="J36213" s="2"/>
      <c r="K36213" s="2"/>
      <c r="L36213" s="2"/>
    </row>
    <row r="36214" spans="10:12">
      <c r="J36214" s="2"/>
      <c r="K36214" s="2"/>
      <c r="L36214" s="2"/>
    </row>
    <row r="36215" spans="10:12">
      <c r="J36215" s="2"/>
      <c r="K36215" s="2"/>
      <c r="L36215" s="2"/>
    </row>
    <row r="36216" spans="10:12">
      <c r="J36216" s="2"/>
      <c r="K36216" s="2"/>
      <c r="L36216" s="2"/>
    </row>
    <row r="36217" spans="10:12">
      <c r="J36217" s="2"/>
      <c r="K36217" s="2"/>
      <c r="L36217" s="2"/>
    </row>
    <row r="36218" spans="10:12">
      <c r="J36218" s="2"/>
      <c r="K36218" s="2"/>
      <c r="L36218" s="2"/>
    </row>
    <row r="36219" spans="10:12">
      <c r="J36219" s="2"/>
      <c r="K36219" s="2"/>
      <c r="L36219" s="2"/>
    </row>
    <row r="36220" spans="10:12">
      <c r="J36220" s="2"/>
      <c r="K36220" s="2"/>
      <c r="L36220" s="2"/>
    </row>
    <row r="36221" spans="10:12">
      <c r="J36221" s="2"/>
      <c r="K36221" s="2"/>
      <c r="L36221" s="2"/>
    </row>
    <row r="36222" spans="10:12">
      <c r="J36222" s="2"/>
      <c r="K36222" s="2"/>
      <c r="L36222" s="2"/>
    </row>
    <row r="36223" spans="10:12">
      <c r="J36223" s="2"/>
      <c r="K36223" s="2"/>
      <c r="L36223" s="2"/>
    </row>
    <row r="36224" spans="10:12">
      <c r="J36224" s="2"/>
      <c r="K36224" s="2"/>
      <c r="L36224" s="2"/>
    </row>
    <row r="36225" spans="10:12">
      <c r="J36225" s="2"/>
      <c r="K36225" s="2"/>
      <c r="L36225" s="2"/>
    </row>
    <row r="36226" spans="10:12">
      <c r="J36226" s="2"/>
      <c r="K36226" s="2"/>
      <c r="L36226" s="2"/>
    </row>
    <row r="36227" spans="10:12">
      <c r="J36227" s="2"/>
      <c r="K36227" s="2"/>
      <c r="L36227" s="2"/>
    </row>
    <row r="36228" spans="10:12">
      <c r="J36228" s="2"/>
      <c r="K36228" s="2"/>
      <c r="L36228" s="2"/>
    </row>
    <row r="36229" spans="10:12">
      <c r="J36229" s="2"/>
      <c r="K36229" s="2"/>
      <c r="L36229" s="2"/>
    </row>
    <row r="36230" spans="10:12">
      <c r="J36230" s="2"/>
      <c r="K36230" s="2"/>
      <c r="L36230" s="2"/>
    </row>
    <row r="36231" spans="10:12">
      <c r="J36231" s="2"/>
      <c r="K36231" s="2"/>
      <c r="L36231" s="2"/>
    </row>
    <row r="36232" spans="10:12">
      <c r="J36232" s="2"/>
      <c r="K36232" s="2"/>
      <c r="L36232" s="2"/>
    </row>
    <row r="36233" spans="10:12">
      <c r="J36233" s="2"/>
      <c r="K36233" s="2"/>
      <c r="L36233" s="2"/>
    </row>
    <row r="36234" spans="10:12">
      <c r="J36234" s="2"/>
      <c r="K36234" s="2"/>
      <c r="L36234" s="2"/>
    </row>
    <row r="36235" spans="10:12">
      <c r="J36235" s="2"/>
      <c r="K36235" s="2"/>
      <c r="L36235" s="2"/>
    </row>
    <row r="36236" spans="10:12">
      <c r="J36236" s="2"/>
      <c r="K36236" s="2"/>
      <c r="L36236" s="2"/>
    </row>
    <row r="36237" spans="10:12">
      <c r="J36237" s="2"/>
      <c r="K36237" s="2"/>
      <c r="L36237" s="2"/>
    </row>
    <row r="36238" spans="10:12">
      <c r="J36238" s="2"/>
      <c r="K36238" s="2"/>
      <c r="L36238" s="2"/>
    </row>
    <row r="36239" spans="10:12">
      <c r="J36239" s="2"/>
      <c r="K36239" s="2"/>
      <c r="L36239" s="2"/>
    </row>
    <row r="36240" spans="10:12">
      <c r="J36240" s="2"/>
      <c r="K36240" s="2"/>
      <c r="L36240" s="2"/>
    </row>
    <row r="36241" spans="10:12">
      <c r="J36241" s="2"/>
      <c r="K36241" s="2"/>
      <c r="L36241" s="2"/>
    </row>
    <row r="36242" spans="10:12">
      <c r="J36242" s="2"/>
      <c r="K36242" s="2"/>
      <c r="L36242" s="2"/>
    </row>
    <row r="36243" spans="10:12">
      <c r="J36243" s="2"/>
      <c r="K36243" s="2"/>
      <c r="L36243" s="2"/>
    </row>
    <row r="36244" spans="10:12">
      <c r="J36244" s="2"/>
      <c r="K36244" s="2"/>
      <c r="L36244" s="2"/>
    </row>
    <row r="36245" spans="10:12">
      <c r="J36245" s="2"/>
      <c r="K36245" s="2"/>
      <c r="L36245" s="2"/>
    </row>
    <row r="36246" spans="10:12">
      <c r="J36246" s="2"/>
      <c r="K36246" s="2"/>
      <c r="L36246" s="2"/>
    </row>
    <row r="36247" spans="10:12">
      <c r="J36247" s="2"/>
      <c r="K36247" s="2"/>
      <c r="L36247" s="2"/>
    </row>
    <row r="36248" spans="10:12">
      <c r="J36248" s="2"/>
      <c r="K36248" s="2"/>
      <c r="L36248" s="2"/>
    </row>
    <row r="36249" spans="10:12">
      <c r="J36249" s="2"/>
      <c r="K36249" s="2"/>
      <c r="L36249" s="2"/>
    </row>
    <row r="36250" spans="10:12">
      <c r="J36250" s="2"/>
      <c r="K36250" s="2"/>
      <c r="L36250" s="2"/>
    </row>
    <row r="36251" spans="10:12">
      <c r="J36251" s="2"/>
      <c r="K36251" s="2"/>
      <c r="L36251" s="2"/>
    </row>
    <row r="36252" spans="10:12">
      <c r="J36252" s="2"/>
      <c r="K36252" s="2"/>
      <c r="L36252" s="2"/>
    </row>
    <row r="36253" spans="10:12">
      <c r="J36253" s="2"/>
      <c r="K36253" s="2"/>
      <c r="L36253" s="2"/>
    </row>
    <row r="36254" spans="10:12">
      <c r="J36254" s="2"/>
      <c r="K36254" s="2"/>
      <c r="L36254" s="2"/>
    </row>
    <row r="36255" spans="10:12">
      <c r="J36255" s="2"/>
      <c r="K36255" s="2"/>
      <c r="L36255" s="2"/>
    </row>
    <row r="36256" spans="10:12">
      <c r="J36256" s="2"/>
      <c r="K36256" s="2"/>
      <c r="L36256" s="2"/>
    </row>
    <row r="36257" spans="10:12">
      <c r="J36257" s="2"/>
      <c r="K36257" s="2"/>
      <c r="L36257" s="2"/>
    </row>
    <row r="36258" spans="10:12">
      <c r="J36258" s="2"/>
      <c r="K36258" s="2"/>
      <c r="L36258" s="2"/>
    </row>
    <row r="36259" spans="10:12">
      <c r="J36259" s="2"/>
      <c r="K36259" s="2"/>
      <c r="L36259" s="2"/>
    </row>
    <row r="36260" spans="10:12">
      <c r="J36260" s="2"/>
      <c r="K36260" s="2"/>
      <c r="L36260" s="2"/>
    </row>
    <row r="36261" spans="10:12">
      <c r="J36261" s="2"/>
      <c r="K36261" s="2"/>
      <c r="L36261" s="2"/>
    </row>
    <row r="36262" spans="10:12">
      <c r="J36262" s="2"/>
      <c r="K36262" s="2"/>
      <c r="L36262" s="2"/>
    </row>
    <row r="36263" spans="10:12">
      <c r="J36263" s="2"/>
      <c r="K36263" s="2"/>
      <c r="L36263" s="2"/>
    </row>
    <row r="36264" spans="10:12">
      <c r="J36264" s="2"/>
      <c r="K36264" s="2"/>
      <c r="L36264" s="2"/>
    </row>
    <row r="36265" spans="10:12">
      <c r="J36265" s="2"/>
      <c r="K36265" s="2"/>
      <c r="L36265" s="2"/>
    </row>
    <row r="36266" spans="10:12">
      <c r="J36266" s="2"/>
      <c r="K36266" s="2"/>
      <c r="L36266" s="2"/>
    </row>
    <row r="36267" spans="10:12">
      <c r="J36267" s="2"/>
      <c r="K36267" s="2"/>
      <c r="L36267" s="2"/>
    </row>
    <row r="36268" spans="10:12">
      <c r="J36268" s="2"/>
      <c r="K36268" s="2"/>
      <c r="L36268" s="2"/>
    </row>
    <row r="36269" spans="10:12">
      <c r="J36269" s="2"/>
      <c r="K36269" s="2"/>
      <c r="L36269" s="2"/>
    </row>
    <row r="36270" spans="10:12">
      <c r="J36270" s="2"/>
      <c r="K36270" s="2"/>
      <c r="L36270" s="2"/>
    </row>
    <row r="36271" spans="10:12">
      <c r="J36271" s="2"/>
      <c r="K36271" s="2"/>
      <c r="L36271" s="2"/>
    </row>
    <row r="36272" spans="10:12">
      <c r="J36272" s="2"/>
      <c r="K36272" s="2"/>
      <c r="L36272" s="2"/>
    </row>
    <row r="36273" spans="10:12">
      <c r="J36273" s="2"/>
      <c r="K36273" s="2"/>
      <c r="L36273" s="2"/>
    </row>
    <row r="36274" spans="10:12">
      <c r="J36274" s="2"/>
      <c r="K36274" s="2"/>
      <c r="L36274" s="2"/>
    </row>
    <row r="36275" spans="10:12">
      <c r="J36275" s="2"/>
      <c r="K36275" s="2"/>
      <c r="L36275" s="2"/>
    </row>
    <row r="36276" spans="10:12">
      <c r="J36276" s="2"/>
      <c r="K36276" s="2"/>
      <c r="L36276" s="2"/>
    </row>
    <row r="36277" spans="10:12">
      <c r="J36277" s="2"/>
      <c r="K36277" s="2"/>
      <c r="L36277" s="2"/>
    </row>
    <row r="36278" spans="10:12">
      <c r="J36278" s="2"/>
      <c r="K36278" s="2"/>
      <c r="L36278" s="2"/>
    </row>
    <row r="36279" spans="10:12">
      <c r="J36279" s="2"/>
      <c r="K36279" s="2"/>
      <c r="L36279" s="2"/>
    </row>
    <row r="36280" spans="10:12">
      <c r="J36280" s="2"/>
      <c r="K36280" s="2"/>
      <c r="L36280" s="2"/>
    </row>
    <row r="36281" spans="10:12">
      <c r="J36281" s="2"/>
      <c r="K36281" s="2"/>
      <c r="L36281" s="2"/>
    </row>
    <row r="36282" spans="10:12">
      <c r="J36282" s="2"/>
      <c r="K36282" s="2"/>
      <c r="L36282" s="2"/>
    </row>
    <row r="36283" spans="10:12">
      <c r="J36283" s="2"/>
      <c r="K36283" s="2"/>
      <c r="L36283" s="2"/>
    </row>
    <row r="36284" spans="10:12">
      <c r="J36284" s="2"/>
      <c r="K36284" s="2"/>
      <c r="L36284" s="2"/>
    </row>
    <row r="36285" spans="10:12">
      <c r="J36285" s="2"/>
      <c r="K36285" s="2"/>
      <c r="L36285" s="2"/>
    </row>
    <row r="36286" spans="10:12">
      <c r="J36286" s="2"/>
      <c r="K36286" s="2"/>
      <c r="L36286" s="2"/>
    </row>
    <row r="36287" spans="10:12">
      <c r="J36287" s="2"/>
      <c r="K36287" s="2"/>
      <c r="L36287" s="2"/>
    </row>
    <row r="36288" spans="10:12">
      <c r="J36288" s="2"/>
      <c r="K36288" s="2"/>
      <c r="L36288" s="2"/>
    </row>
    <row r="36289" spans="10:12">
      <c r="J36289" s="2"/>
      <c r="K36289" s="2"/>
      <c r="L36289" s="2"/>
    </row>
    <row r="36290" spans="10:12">
      <c r="J36290" s="2"/>
      <c r="K36290" s="2"/>
      <c r="L36290" s="2"/>
    </row>
    <row r="36291" spans="10:12">
      <c r="J36291" s="2"/>
      <c r="K36291" s="2"/>
      <c r="L36291" s="2"/>
    </row>
    <row r="36292" spans="10:12">
      <c r="J36292" s="2"/>
      <c r="K36292" s="2"/>
      <c r="L36292" s="2"/>
    </row>
    <row r="36293" spans="10:12">
      <c r="J36293" s="2"/>
      <c r="K36293" s="2"/>
      <c r="L36293" s="2"/>
    </row>
    <row r="36294" spans="10:12">
      <c r="J36294" s="2"/>
      <c r="K36294" s="2"/>
      <c r="L36294" s="2"/>
    </row>
    <row r="36295" spans="10:12">
      <c r="J36295" s="2"/>
      <c r="K36295" s="2"/>
      <c r="L36295" s="2"/>
    </row>
    <row r="36296" spans="10:12">
      <c r="J36296" s="2"/>
      <c r="K36296" s="2"/>
      <c r="L36296" s="2"/>
    </row>
    <row r="36297" spans="10:12">
      <c r="J36297" s="2"/>
      <c r="K36297" s="2"/>
      <c r="L36297" s="2"/>
    </row>
    <row r="36298" spans="10:12">
      <c r="J36298" s="2"/>
      <c r="K36298" s="2"/>
      <c r="L36298" s="2"/>
    </row>
    <row r="36299" spans="10:12">
      <c r="J36299" s="2"/>
      <c r="K36299" s="2"/>
      <c r="L36299" s="2"/>
    </row>
    <row r="36300" spans="10:12">
      <c r="J36300" s="2"/>
      <c r="K36300" s="2"/>
      <c r="L36300" s="2"/>
    </row>
    <row r="36301" spans="10:12">
      <c r="J36301" s="2"/>
      <c r="K36301" s="2"/>
      <c r="L36301" s="2"/>
    </row>
    <row r="36302" spans="10:12">
      <c r="J36302" s="2"/>
      <c r="K36302" s="2"/>
      <c r="L36302" s="2"/>
    </row>
    <row r="36303" spans="10:12">
      <c r="J36303" s="2"/>
      <c r="K36303" s="2"/>
      <c r="L36303" s="2"/>
    </row>
    <row r="36304" spans="10:12">
      <c r="J36304" s="2"/>
      <c r="K36304" s="2"/>
      <c r="L36304" s="2"/>
    </row>
    <row r="36305" spans="10:12">
      <c r="J36305" s="2"/>
      <c r="K36305" s="2"/>
      <c r="L36305" s="2"/>
    </row>
    <row r="36306" spans="10:12">
      <c r="J36306" s="2"/>
      <c r="K36306" s="2"/>
      <c r="L36306" s="2"/>
    </row>
    <row r="36307" spans="10:12">
      <c r="J36307" s="2"/>
      <c r="K36307" s="2"/>
      <c r="L36307" s="2"/>
    </row>
    <row r="36308" spans="10:12">
      <c r="J36308" s="2"/>
      <c r="K36308" s="2"/>
      <c r="L36308" s="2"/>
    </row>
    <row r="36309" spans="10:12">
      <c r="J36309" s="2"/>
      <c r="K36309" s="2"/>
      <c r="L36309" s="2"/>
    </row>
    <row r="36310" spans="10:12">
      <c r="J36310" s="2"/>
      <c r="K36310" s="2"/>
      <c r="L36310" s="2"/>
    </row>
    <row r="36311" spans="10:12">
      <c r="J36311" s="2"/>
      <c r="K36311" s="2"/>
      <c r="L36311" s="2"/>
    </row>
    <row r="36312" spans="10:12">
      <c r="J36312" s="2"/>
      <c r="K36312" s="2"/>
      <c r="L36312" s="2"/>
    </row>
    <row r="36313" spans="10:12">
      <c r="J36313" s="2"/>
      <c r="K36313" s="2"/>
      <c r="L36313" s="2"/>
    </row>
    <row r="36314" spans="10:12">
      <c r="J36314" s="2"/>
      <c r="K36314" s="2"/>
      <c r="L36314" s="2"/>
    </row>
    <row r="36315" spans="10:12">
      <c r="J36315" s="2"/>
      <c r="K36315" s="2"/>
      <c r="L36315" s="2"/>
    </row>
    <row r="36316" spans="10:12">
      <c r="J36316" s="2"/>
      <c r="K36316" s="2"/>
      <c r="L36316" s="2"/>
    </row>
    <row r="36317" spans="10:12">
      <c r="J36317" s="2"/>
      <c r="K36317" s="2"/>
      <c r="L36317" s="2"/>
    </row>
    <row r="36318" spans="10:12">
      <c r="J36318" s="2"/>
      <c r="K36318" s="2"/>
      <c r="L36318" s="2"/>
    </row>
    <row r="36319" spans="10:12">
      <c r="J36319" s="2"/>
      <c r="K36319" s="2"/>
      <c r="L36319" s="2"/>
    </row>
    <row r="36320" spans="10:12">
      <c r="J36320" s="2"/>
      <c r="K36320" s="2"/>
      <c r="L36320" s="2"/>
    </row>
    <row r="36321" spans="10:12">
      <c r="J36321" s="2"/>
      <c r="K36321" s="2"/>
      <c r="L36321" s="2"/>
    </row>
    <row r="36322" spans="10:12">
      <c r="J36322" s="2"/>
      <c r="K36322" s="2"/>
      <c r="L36322" s="2"/>
    </row>
    <row r="36323" spans="10:12">
      <c r="J36323" s="2"/>
      <c r="K36323" s="2"/>
      <c r="L36323" s="2"/>
    </row>
    <row r="36324" spans="10:12">
      <c r="J36324" s="2"/>
      <c r="K36324" s="2"/>
      <c r="L36324" s="2"/>
    </row>
    <row r="36325" spans="10:12">
      <c r="J36325" s="2"/>
      <c r="K36325" s="2"/>
      <c r="L36325" s="2"/>
    </row>
    <row r="36326" spans="10:12">
      <c r="J36326" s="2"/>
      <c r="K36326" s="2"/>
      <c r="L36326" s="2"/>
    </row>
    <row r="36327" spans="10:12">
      <c r="J36327" s="2"/>
      <c r="K36327" s="2"/>
      <c r="L36327" s="2"/>
    </row>
    <row r="36328" spans="10:12">
      <c r="J36328" s="2"/>
      <c r="K36328" s="2"/>
      <c r="L36328" s="2"/>
    </row>
    <row r="36329" spans="10:12">
      <c r="J36329" s="2"/>
      <c r="K36329" s="2"/>
      <c r="L36329" s="2"/>
    </row>
    <row r="36330" spans="10:12">
      <c r="J36330" s="2"/>
      <c r="K36330" s="2"/>
      <c r="L36330" s="2"/>
    </row>
    <row r="36331" spans="10:12">
      <c r="J36331" s="2"/>
      <c r="K36331" s="2"/>
      <c r="L36331" s="2"/>
    </row>
    <row r="36332" spans="10:12">
      <c r="J36332" s="2"/>
      <c r="K36332" s="2"/>
      <c r="L36332" s="2"/>
    </row>
    <row r="36333" spans="10:12">
      <c r="J36333" s="2"/>
      <c r="K36333" s="2"/>
      <c r="L36333" s="2"/>
    </row>
    <row r="36334" spans="10:12">
      <c r="J36334" s="2"/>
      <c r="K36334" s="2"/>
      <c r="L36334" s="2"/>
    </row>
    <row r="36335" spans="10:12">
      <c r="J36335" s="2"/>
      <c r="K36335" s="2"/>
      <c r="L36335" s="2"/>
    </row>
    <row r="36336" spans="10:12">
      <c r="J36336" s="2"/>
      <c r="K36336" s="2"/>
      <c r="L36336" s="2"/>
    </row>
    <row r="36337" spans="10:12">
      <c r="J36337" s="2"/>
      <c r="K36337" s="2"/>
      <c r="L36337" s="2"/>
    </row>
    <row r="36338" spans="10:12">
      <c r="J36338" s="2"/>
      <c r="K36338" s="2"/>
      <c r="L36338" s="2"/>
    </row>
    <row r="36339" spans="10:12">
      <c r="J36339" s="2"/>
      <c r="K36339" s="2"/>
      <c r="L36339" s="2"/>
    </row>
    <row r="36340" spans="10:12">
      <c r="J36340" s="2"/>
      <c r="K36340" s="2"/>
      <c r="L36340" s="2"/>
    </row>
    <row r="36341" spans="10:12">
      <c r="J36341" s="2"/>
      <c r="K36341" s="2"/>
      <c r="L36341" s="2"/>
    </row>
    <row r="36342" spans="10:12">
      <c r="J36342" s="2"/>
      <c r="K36342" s="2"/>
      <c r="L36342" s="2"/>
    </row>
    <row r="36343" spans="10:12">
      <c r="J36343" s="2"/>
      <c r="K36343" s="2"/>
      <c r="L36343" s="2"/>
    </row>
    <row r="36344" spans="10:12">
      <c r="J36344" s="2"/>
      <c r="K36344" s="2"/>
      <c r="L36344" s="2"/>
    </row>
    <row r="36345" spans="10:12">
      <c r="J36345" s="2"/>
      <c r="K36345" s="2"/>
      <c r="L36345" s="2"/>
    </row>
    <row r="36346" spans="10:12">
      <c r="J36346" s="2"/>
      <c r="K36346" s="2"/>
      <c r="L36346" s="2"/>
    </row>
    <row r="36347" spans="10:12">
      <c r="J36347" s="2"/>
      <c r="K36347" s="2"/>
      <c r="L36347" s="2"/>
    </row>
    <row r="36348" spans="10:12">
      <c r="J36348" s="2"/>
      <c r="K36348" s="2"/>
      <c r="L36348" s="2"/>
    </row>
    <row r="36349" spans="10:12">
      <c r="J36349" s="2"/>
      <c r="K36349" s="2"/>
      <c r="L36349" s="2"/>
    </row>
    <row r="36350" spans="10:12">
      <c r="J36350" s="2"/>
      <c r="K36350" s="2"/>
      <c r="L36350" s="2"/>
    </row>
    <row r="36351" spans="10:12">
      <c r="J36351" s="2"/>
      <c r="K36351" s="2"/>
      <c r="L36351" s="2"/>
    </row>
    <row r="36352" spans="10:12">
      <c r="J36352" s="2"/>
      <c r="K36352" s="2"/>
      <c r="L36352" s="2"/>
    </row>
    <row r="36353" spans="10:12">
      <c r="J36353" s="2"/>
      <c r="K36353" s="2"/>
      <c r="L36353" s="2"/>
    </row>
    <row r="36354" spans="10:12">
      <c r="J36354" s="2"/>
      <c r="K36354" s="2"/>
      <c r="L36354" s="2"/>
    </row>
    <row r="36355" spans="10:12">
      <c r="J36355" s="2"/>
      <c r="K36355" s="2"/>
      <c r="L36355" s="2"/>
    </row>
    <row r="36356" spans="10:12">
      <c r="J36356" s="2"/>
      <c r="K36356" s="2"/>
      <c r="L36356" s="2"/>
    </row>
    <row r="36357" spans="10:12">
      <c r="J36357" s="2"/>
      <c r="K36357" s="2"/>
      <c r="L36357" s="2"/>
    </row>
    <row r="36358" spans="10:12">
      <c r="J36358" s="2"/>
      <c r="K36358" s="2"/>
      <c r="L36358" s="2"/>
    </row>
    <row r="36359" spans="10:12">
      <c r="J36359" s="2"/>
      <c r="K36359" s="2"/>
      <c r="L36359" s="2"/>
    </row>
    <row r="36360" spans="10:12">
      <c r="J36360" s="2"/>
      <c r="K36360" s="2"/>
      <c r="L36360" s="2"/>
    </row>
    <row r="36361" spans="10:12">
      <c r="J36361" s="2"/>
      <c r="K36361" s="2"/>
      <c r="L36361" s="2"/>
    </row>
    <row r="36362" spans="10:12">
      <c r="J36362" s="2"/>
      <c r="K36362" s="2"/>
      <c r="L36362" s="2"/>
    </row>
    <row r="36363" spans="10:12">
      <c r="J36363" s="2"/>
      <c r="K36363" s="2"/>
      <c r="L36363" s="2"/>
    </row>
    <row r="36364" spans="10:12">
      <c r="J36364" s="2"/>
      <c r="K36364" s="2"/>
      <c r="L36364" s="2"/>
    </row>
    <row r="36365" spans="10:12">
      <c r="J36365" s="2"/>
      <c r="K36365" s="2"/>
      <c r="L36365" s="2"/>
    </row>
    <row r="36366" spans="10:12">
      <c r="J36366" s="2"/>
      <c r="K36366" s="2"/>
      <c r="L36366" s="2"/>
    </row>
    <row r="36367" spans="10:12">
      <c r="J36367" s="2"/>
      <c r="K36367" s="2"/>
      <c r="L36367" s="2"/>
    </row>
    <row r="36368" spans="10:12">
      <c r="J36368" s="2"/>
      <c r="K36368" s="2"/>
      <c r="L36368" s="2"/>
    </row>
    <row r="36369" spans="10:12">
      <c r="J36369" s="2"/>
      <c r="K36369" s="2"/>
      <c r="L36369" s="2"/>
    </row>
    <row r="36370" spans="10:12">
      <c r="J36370" s="2"/>
      <c r="K36370" s="2"/>
      <c r="L36370" s="2"/>
    </row>
    <row r="36371" spans="10:12">
      <c r="J36371" s="2"/>
      <c r="K36371" s="2"/>
      <c r="L36371" s="2"/>
    </row>
    <row r="36372" spans="10:12">
      <c r="J36372" s="2"/>
      <c r="K36372" s="2"/>
      <c r="L36372" s="2"/>
    </row>
    <row r="36373" spans="10:12">
      <c r="J36373" s="2"/>
      <c r="K36373" s="2"/>
      <c r="L36373" s="2"/>
    </row>
    <row r="36374" spans="10:12">
      <c r="J36374" s="2"/>
      <c r="K36374" s="2"/>
      <c r="L36374" s="2"/>
    </row>
    <row r="36375" spans="10:12">
      <c r="J36375" s="2"/>
      <c r="K36375" s="2"/>
      <c r="L36375" s="2"/>
    </row>
    <row r="36376" spans="10:12">
      <c r="J36376" s="2"/>
      <c r="K36376" s="2"/>
      <c r="L36376" s="2"/>
    </row>
    <row r="36377" spans="10:12">
      <c r="J36377" s="2"/>
      <c r="K36377" s="2"/>
      <c r="L36377" s="2"/>
    </row>
    <row r="36378" spans="10:12">
      <c r="J36378" s="2"/>
      <c r="K36378" s="2"/>
      <c r="L36378" s="2"/>
    </row>
    <row r="36379" spans="10:12">
      <c r="J36379" s="2"/>
      <c r="K36379" s="2"/>
      <c r="L36379" s="2"/>
    </row>
    <row r="36380" spans="10:12">
      <c r="J36380" s="2"/>
      <c r="K36380" s="2"/>
      <c r="L36380" s="2"/>
    </row>
    <row r="36381" spans="10:12">
      <c r="J36381" s="2"/>
      <c r="K36381" s="2"/>
      <c r="L36381" s="2"/>
    </row>
    <row r="36382" spans="10:12">
      <c r="J36382" s="2"/>
      <c r="K36382" s="2"/>
      <c r="L36382" s="2"/>
    </row>
    <row r="36383" spans="10:12">
      <c r="J36383" s="2"/>
      <c r="K36383" s="2"/>
      <c r="L36383" s="2"/>
    </row>
    <row r="36384" spans="10:12">
      <c r="J36384" s="2"/>
      <c r="K36384" s="2"/>
      <c r="L36384" s="2"/>
    </row>
    <row r="36385" spans="10:12">
      <c r="J36385" s="2"/>
      <c r="K36385" s="2"/>
      <c r="L36385" s="2"/>
    </row>
    <row r="36386" spans="10:12">
      <c r="J36386" s="2"/>
      <c r="K36386" s="2"/>
      <c r="L36386" s="2"/>
    </row>
    <row r="36387" spans="10:12">
      <c r="J36387" s="2"/>
      <c r="K36387" s="2"/>
      <c r="L36387" s="2"/>
    </row>
    <row r="36388" spans="10:12">
      <c r="J36388" s="2"/>
      <c r="K36388" s="2"/>
      <c r="L36388" s="2"/>
    </row>
    <row r="36389" spans="10:12">
      <c r="J36389" s="2"/>
      <c r="K36389" s="2"/>
      <c r="L36389" s="2"/>
    </row>
    <row r="36390" spans="10:12">
      <c r="J36390" s="2"/>
      <c r="K36390" s="2"/>
      <c r="L36390" s="2"/>
    </row>
    <row r="36391" spans="10:12">
      <c r="J36391" s="2"/>
      <c r="K36391" s="2"/>
      <c r="L36391" s="2"/>
    </row>
    <row r="36392" spans="10:12">
      <c r="J36392" s="2"/>
      <c r="K36392" s="2"/>
      <c r="L36392" s="2"/>
    </row>
    <row r="36393" spans="10:12">
      <c r="J36393" s="2"/>
      <c r="K36393" s="2"/>
      <c r="L36393" s="2"/>
    </row>
    <row r="36394" spans="10:12">
      <c r="J36394" s="2"/>
      <c r="K36394" s="2"/>
      <c r="L36394" s="2"/>
    </row>
    <row r="36395" spans="10:12">
      <c r="J36395" s="2"/>
      <c r="K36395" s="2"/>
      <c r="L36395" s="2"/>
    </row>
    <row r="36396" spans="10:12">
      <c r="J36396" s="2"/>
      <c r="K36396" s="2"/>
      <c r="L36396" s="2"/>
    </row>
    <row r="36397" spans="10:12">
      <c r="J36397" s="2"/>
      <c r="K36397" s="2"/>
      <c r="L36397" s="2"/>
    </row>
    <row r="36398" spans="10:12">
      <c r="J36398" s="2"/>
      <c r="K36398" s="2"/>
      <c r="L36398" s="2"/>
    </row>
    <row r="36399" spans="10:12">
      <c r="J36399" s="2"/>
      <c r="K36399" s="2"/>
      <c r="L36399" s="2"/>
    </row>
    <row r="36400" spans="10:12">
      <c r="J36400" s="2"/>
      <c r="K36400" s="2"/>
      <c r="L36400" s="2"/>
    </row>
    <row r="36401" spans="10:12">
      <c r="J36401" s="2"/>
      <c r="K36401" s="2"/>
      <c r="L36401" s="2"/>
    </row>
    <row r="36402" spans="10:12">
      <c r="J36402" s="2"/>
      <c r="K36402" s="2"/>
      <c r="L36402" s="2"/>
    </row>
    <row r="36403" spans="10:12">
      <c r="J36403" s="2"/>
      <c r="K36403" s="2"/>
      <c r="L36403" s="2"/>
    </row>
    <row r="36404" spans="10:12">
      <c r="J36404" s="2"/>
      <c r="K36404" s="2"/>
      <c r="L36404" s="2"/>
    </row>
    <row r="36405" spans="10:12">
      <c r="J36405" s="2"/>
      <c r="K36405" s="2"/>
      <c r="L36405" s="2"/>
    </row>
    <row r="36406" spans="10:12">
      <c r="J36406" s="2"/>
      <c r="K36406" s="2"/>
      <c r="L36406" s="2"/>
    </row>
    <row r="36407" spans="10:12">
      <c r="J36407" s="2"/>
      <c r="K36407" s="2"/>
      <c r="L36407" s="2"/>
    </row>
    <row r="36408" spans="10:12">
      <c r="J36408" s="2"/>
      <c r="K36408" s="2"/>
      <c r="L36408" s="2"/>
    </row>
    <row r="36409" spans="10:12">
      <c r="J36409" s="2"/>
      <c r="K36409" s="2"/>
      <c r="L36409" s="2"/>
    </row>
    <row r="36410" spans="10:12">
      <c r="J36410" s="2"/>
      <c r="K36410" s="2"/>
      <c r="L36410" s="2"/>
    </row>
    <row r="36411" spans="10:12">
      <c r="J36411" s="2"/>
      <c r="K36411" s="2"/>
      <c r="L36411" s="2"/>
    </row>
    <row r="36412" spans="10:12">
      <c r="J36412" s="2"/>
      <c r="K36412" s="2"/>
      <c r="L36412" s="2"/>
    </row>
    <row r="36413" spans="10:12">
      <c r="J36413" s="2"/>
      <c r="K36413" s="2"/>
      <c r="L36413" s="2"/>
    </row>
    <row r="36414" spans="10:12">
      <c r="J36414" s="2"/>
      <c r="K36414" s="2"/>
      <c r="L36414" s="2"/>
    </row>
    <row r="36415" spans="10:12">
      <c r="J36415" s="2"/>
      <c r="K36415" s="2"/>
      <c r="L36415" s="2"/>
    </row>
    <row r="36416" spans="10:12">
      <c r="J36416" s="2"/>
      <c r="K36416" s="2"/>
      <c r="L36416" s="2"/>
    </row>
    <row r="36417" spans="10:12">
      <c r="J36417" s="2"/>
      <c r="K36417" s="2"/>
      <c r="L36417" s="2"/>
    </row>
    <row r="36418" spans="10:12">
      <c r="J36418" s="2"/>
      <c r="K36418" s="2"/>
      <c r="L36418" s="2"/>
    </row>
    <row r="36419" spans="10:12">
      <c r="J36419" s="2"/>
      <c r="K36419" s="2"/>
      <c r="L36419" s="2"/>
    </row>
    <row r="36420" spans="10:12">
      <c r="J36420" s="2"/>
      <c r="K36420" s="2"/>
      <c r="L36420" s="2"/>
    </row>
    <row r="36421" spans="10:12">
      <c r="J36421" s="2"/>
      <c r="K36421" s="2"/>
      <c r="L36421" s="2"/>
    </row>
    <row r="36422" spans="10:12">
      <c r="J36422" s="2"/>
      <c r="K36422" s="2"/>
      <c r="L36422" s="2"/>
    </row>
    <row r="36423" spans="10:12">
      <c r="J36423" s="2"/>
      <c r="K36423" s="2"/>
      <c r="L36423" s="2"/>
    </row>
    <row r="36424" spans="10:12">
      <c r="J36424" s="2"/>
      <c r="K36424" s="2"/>
      <c r="L36424" s="2"/>
    </row>
    <row r="36425" spans="10:12">
      <c r="J36425" s="2"/>
      <c r="K36425" s="2"/>
      <c r="L36425" s="2"/>
    </row>
    <row r="36426" spans="10:12">
      <c r="J36426" s="2"/>
      <c r="K36426" s="2"/>
      <c r="L36426" s="2"/>
    </row>
    <row r="36427" spans="10:12">
      <c r="J36427" s="2"/>
      <c r="K36427" s="2"/>
      <c r="L36427" s="2"/>
    </row>
    <row r="36428" spans="10:12">
      <c r="J36428" s="2"/>
      <c r="K36428" s="2"/>
      <c r="L36428" s="2"/>
    </row>
    <row r="36429" spans="10:12">
      <c r="J36429" s="2"/>
      <c r="K36429" s="2"/>
      <c r="L36429" s="2"/>
    </row>
    <row r="36430" spans="10:12">
      <c r="J36430" s="2"/>
      <c r="K36430" s="2"/>
      <c r="L36430" s="2"/>
    </row>
    <row r="36431" spans="10:12">
      <c r="J36431" s="2"/>
      <c r="K36431" s="2"/>
      <c r="L36431" s="2"/>
    </row>
    <row r="36432" spans="10:12">
      <c r="J36432" s="2"/>
      <c r="K36432" s="2"/>
      <c r="L36432" s="2"/>
    </row>
    <row r="36433" spans="10:12">
      <c r="J36433" s="2"/>
      <c r="K36433" s="2"/>
      <c r="L36433" s="2"/>
    </row>
    <row r="36434" spans="10:12">
      <c r="J36434" s="2"/>
      <c r="K36434" s="2"/>
      <c r="L36434" s="2"/>
    </row>
    <row r="36435" spans="10:12">
      <c r="J36435" s="2"/>
      <c r="K36435" s="2"/>
      <c r="L36435" s="2"/>
    </row>
    <row r="36436" spans="10:12">
      <c r="J36436" s="2"/>
      <c r="K36436" s="2"/>
      <c r="L36436" s="2"/>
    </row>
    <row r="36437" spans="10:12">
      <c r="J36437" s="2"/>
      <c r="K36437" s="2"/>
      <c r="L36437" s="2"/>
    </row>
    <row r="36438" spans="10:12">
      <c r="J36438" s="2"/>
      <c r="K36438" s="2"/>
      <c r="L36438" s="2"/>
    </row>
    <row r="36439" spans="10:12">
      <c r="J36439" s="2"/>
      <c r="K36439" s="2"/>
      <c r="L36439" s="2"/>
    </row>
    <row r="36440" spans="10:12">
      <c r="J36440" s="2"/>
      <c r="K36440" s="2"/>
      <c r="L36440" s="2"/>
    </row>
    <row r="36441" spans="10:12">
      <c r="J36441" s="2"/>
      <c r="K36441" s="2"/>
      <c r="L36441" s="2"/>
    </row>
    <row r="36442" spans="10:12">
      <c r="J36442" s="2"/>
      <c r="K36442" s="2"/>
      <c r="L36442" s="2"/>
    </row>
    <row r="36443" spans="10:12">
      <c r="J36443" s="2"/>
      <c r="K36443" s="2"/>
      <c r="L36443" s="2"/>
    </row>
    <row r="36444" spans="10:12">
      <c r="J36444" s="2"/>
      <c r="K36444" s="2"/>
      <c r="L36444" s="2"/>
    </row>
    <row r="36445" spans="10:12">
      <c r="J36445" s="2"/>
      <c r="K36445" s="2"/>
      <c r="L36445" s="2"/>
    </row>
    <row r="36446" spans="10:12">
      <c r="J36446" s="2"/>
      <c r="K36446" s="2"/>
      <c r="L36446" s="2"/>
    </row>
    <row r="36447" spans="10:12">
      <c r="J36447" s="2"/>
      <c r="K36447" s="2"/>
      <c r="L36447" s="2"/>
    </row>
    <row r="36448" spans="10:12">
      <c r="J36448" s="2"/>
      <c r="K36448" s="2"/>
      <c r="L36448" s="2"/>
    </row>
    <row r="36449" spans="10:12">
      <c r="J36449" s="2"/>
      <c r="K36449" s="2"/>
      <c r="L36449" s="2"/>
    </row>
    <row r="36450" spans="10:12">
      <c r="J36450" s="2"/>
      <c r="K36450" s="2"/>
      <c r="L36450" s="2"/>
    </row>
    <row r="36451" spans="10:12">
      <c r="J36451" s="2"/>
      <c r="K36451" s="2"/>
      <c r="L36451" s="2"/>
    </row>
    <row r="36452" spans="10:12">
      <c r="J36452" s="2"/>
      <c r="K36452" s="2"/>
      <c r="L36452" s="2"/>
    </row>
    <row r="36453" spans="10:12">
      <c r="J36453" s="2"/>
      <c r="K36453" s="2"/>
      <c r="L36453" s="2"/>
    </row>
    <row r="36454" spans="10:12">
      <c r="J36454" s="2"/>
      <c r="K36454" s="2"/>
      <c r="L36454" s="2"/>
    </row>
    <row r="36455" spans="10:12">
      <c r="J36455" s="2"/>
      <c r="K36455" s="2"/>
      <c r="L36455" s="2"/>
    </row>
    <row r="36456" spans="10:12">
      <c r="J36456" s="2"/>
      <c r="K36456" s="2"/>
      <c r="L36456" s="2"/>
    </row>
    <row r="36457" spans="10:12">
      <c r="J36457" s="2"/>
      <c r="K36457" s="2"/>
      <c r="L36457" s="2"/>
    </row>
    <row r="36458" spans="10:12">
      <c r="J36458" s="2"/>
      <c r="K36458" s="2"/>
      <c r="L36458" s="2"/>
    </row>
    <row r="36459" spans="10:12">
      <c r="J36459" s="2"/>
      <c r="K36459" s="2"/>
      <c r="L36459" s="2"/>
    </row>
    <row r="36460" spans="10:12">
      <c r="J36460" s="2"/>
      <c r="K36460" s="2"/>
      <c r="L36460" s="2"/>
    </row>
    <row r="36461" spans="10:12">
      <c r="J36461" s="2"/>
      <c r="K36461" s="2"/>
      <c r="L36461" s="2"/>
    </row>
    <row r="36462" spans="10:12">
      <c r="J36462" s="2"/>
      <c r="K36462" s="2"/>
      <c r="L36462" s="2"/>
    </row>
    <row r="36463" spans="10:12">
      <c r="J36463" s="2"/>
      <c r="K36463" s="2"/>
      <c r="L36463" s="2"/>
    </row>
    <row r="36464" spans="10:12">
      <c r="J36464" s="2"/>
      <c r="K36464" s="2"/>
      <c r="L36464" s="2"/>
    </row>
    <row r="36465" spans="10:12">
      <c r="J36465" s="2"/>
      <c r="K36465" s="2"/>
      <c r="L36465" s="2"/>
    </row>
    <row r="36466" spans="10:12">
      <c r="J36466" s="2"/>
      <c r="K36466" s="2"/>
      <c r="L36466" s="2"/>
    </row>
    <row r="36467" spans="10:12">
      <c r="J36467" s="2"/>
      <c r="K36467" s="2"/>
      <c r="L36467" s="2"/>
    </row>
    <row r="36468" spans="10:12">
      <c r="J36468" s="2"/>
      <c r="K36468" s="2"/>
      <c r="L36468" s="2"/>
    </row>
    <row r="36469" spans="10:12">
      <c r="J36469" s="2"/>
      <c r="K36469" s="2"/>
      <c r="L36469" s="2"/>
    </row>
    <row r="36470" spans="10:12">
      <c r="J36470" s="2"/>
      <c r="K36470" s="2"/>
      <c r="L36470" s="2"/>
    </row>
    <row r="36471" spans="10:12">
      <c r="J36471" s="2"/>
      <c r="K36471" s="2"/>
      <c r="L36471" s="2"/>
    </row>
    <row r="36472" spans="10:12">
      <c r="J36472" s="2"/>
      <c r="K36472" s="2"/>
      <c r="L36472" s="2"/>
    </row>
    <row r="36473" spans="10:12">
      <c r="J36473" s="2"/>
      <c r="K36473" s="2"/>
      <c r="L36473" s="2"/>
    </row>
    <row r="36474" spans="10:12">
      <c r="J36474" s="2"/>
      <c r="K36474" s="2"/>
      <c r="L36474" s="2"/>
    </row>
    <row r="36475" spans="10:12">
      <c r="J36475" s="2"/>
      <c r="K36475" s="2"/>
      <c r="L36475" s="2"/>
    </row>
    <row r="36476" spans="10:12">
      <c r="J36476" s="2"/>
      <c r="K36476" s="2"/>
      <c r="L36476" s="2"/>
    </row>
    <row r="36477" spans="10:12">
      <c r="J36477" s="2"/>
      <c r="K36477" s="2"/>
      <c r="L36477" s="2"/>
    </row>
    <row r="36478" spans="10:12">
      <c r="J36478" s="2"/>
      <c r="K36478" s="2"/>
      <c r="L36478" s="2"/>
    </row>
    <row r="36479" spans="10:12">
      <c r="J36479" s="2"/>
      <c r="K36479" s="2"/>
      <c r="L36479" s="2"/>
    </row>
    <row r="36480" spans="10:12">
      <c r="J36480" s="2"/>
      <c r="K36480" s="2"/>
      <c r="L36480" s="2"/>
    </row>
    <row r="36481" spans="10:12">
      <c r="J36481" s="2"/>
      <c r="K36481" s="2"/>
      <c r="L36481" s="2"/>
    </row>
    <row r="36482" spans="10:12">
      <c r="J36482" s="2"/>
      <c r="K36482" s="2"/>
      <c r="L36482" s="2"/>
    </row>
    <row r="36483" spans="10:12">
      <c r="J36483" s="2"/>
      <c r="K36483" s="2"/>
      <c r="L36483" s="2"/>
    </row>
    <row r="36484" spans="10:12">
      <c r="J36484" s="2"/>
      <c r="K36484" s="2"/>
      <c r="L36484" s="2"/>
    </row>
    <row r="36485" spans="10:12">
      <c r="J36485" s="2"/>
      <c r="K36485" s="2"/>
      <c r="L36485" s="2"/>
    </row>
    <row r="36486" spans="10:12">
      <c r="J36486" s="2"/>
      <c r="K36486" s="2"/>
      <c r="L36486" s="2"/>
    </row>
    <row r="36487" spans="10:12">
      <c r="J36487" s="2"/>
      <c r="K36487" s="2"/>
      <c r="L36487" s="2"/>
    </row>
    <row r="36488" spans="10:12">
      <c r="J36488" s="2"/>
      <c r="K36488" s="2"/>
      <c r="L36488" s="2"/>
    </row>
    <row r="36489" spans="10:12">
      <c r="J36489" s="2"/>
      <c r="K36489" s="2"/>
      <c r="L36489" s="2"/>
    </row>
    <row r="36490" spans="10:12">
      <c r="J36490" s="2"/>
      <c r="K36490" s="2"/>
      <c r="L36490" s="2"/>
    </row>
    <row r="36491" spans="10:12">
      <c r="J36491" s="2"/>
      <c r="K36491" s="2"/>
      <c r="L36491" s="2"/>
    </row>
    <row r="36492" spans="10:12">
      <c r="J36492" s="2"/>
      <c r="K36492" s="2"/>
      <c r="L36492" s="2"/>
    </row>
    <row r="36493" spans="10:12">
      <c r="J36493" s="2"/>
      <c r="K36493" s="2"/>
      <c r="L36493" s="2"/>
    </row>
    <row r="36494" spans="10:12">
      <c r="J36494" s="2"/>
      <c r="K36494" s="2"/>
      <c r="L36494" s="2"/>
    </row>
    <row r="36495" spans="10:12">
      <c r="J36495" s="2"/>
      <c r="K36495" s="2"/>
      <c r="L36495" s="2"/>
    </row>
    <row r="36496" spans="10:12">
      <c r="J36496" s="2"/>
      <c r="K36496" s="2"/>
      <c r="L36496" s="2"/>
    </row>
    <row r="36497" spans="10:12">
      <c r="J36497" s="2"/>
      <c r="K36497" s="2"/>
      <c r="L36497" s="2"/>
    </row>
    <row r="36498" spans="10:12">
      <c r="J36498" s="2"/>
      <c r="K36498" s="2"/>
      <c r="L36498" s="2"/>
    </row>
    <row r="36499" spans="10:12">
      <c r="J36499" s="2"/>
      <c r="K36499" s="2"/>
      <c r="L36499" s="2"/>
    </row>
    <row r="36500" spans="10:12">
      <c r="J36500" s="2"/>
      <c r="K36500" s="2"/>
      <c r="L36500" s="2"/>
    </row>
    <row r="36501" spans="10:12">
      <c r="J36501" s="2"/>
      <c r="K36501" s="2"/>
      <c r="L36501" s="2"/>
    </row>
    <row r="36502" spans="10:12">
      <c r="J36502" s="2"/>
      <c r="K36502" s="2"/>
      <c r="L36502" s="2"/>
    </row>
    <row r="36503" spans="10:12">
      <c r="J36503" s="2"/>
      <c r="K36503" s="2"/>
      <c r="L36503" s="2"/>
    </row>
    <row r="36504" spans="10:12">
      <c r="J36504" s="2"/>
      <c r="K36504" s="2"/>
      <c r="L36504" s="2"/>
    </row>
    <row r="36505" spans="10:12">
      <c r="J36505" s="2"/>
      <c r="K36505" s="2"/>
      <c r="L36505" s="2"/>
    </row>
    <row r="36506" spans="10:12">
      <c r="J36506" s="2"/>
      <c r="K36506" s="2"/>
      <c r="L36506" s="2"/>
    </row>
    <row r="36507" spans="10:12">
      <c r="J36507" s="2"/>
      <c r="K36507" s="2"/>
      <c r="L36507" s="2"/>
    </row>
    <row r="36508" spans="10:12">
      <c r="J36508" s="2"/>
      <c r="K36508" s="2"/>
      <c r="L36508" s="2"/>
    </row>
    <row r="36509" spans="10:12">
      <c r="J36509" s="2"/>
      <c r="K36509" s="2"/>
      <c r="L36509" s="2"/>
    </row>
    <row r="36510" spans="10:12">
      <c r="J36510" s="2"/>
      <c r="K36510" s="2"/>
      <c r="L36510" s="2"/>
    </row>
    <row r="36511" spans="10:12">
      <c r="J36511" s="2"/>
      <c r="K36511" s="2"/>
      <c r="L36511" s="2"/>
    </row>
    <row r="36512" spans="10:12">
      <c r="J36512" s="2"/>
      <c r="K36512" s="2"/>
      <c r="L36512" s="2"/>
    </row>
    <row r="36513" spans="10:12">
      <c r="J36513" s="2"/>
      <c r="K36513" s="2"/>
      <c r="L36513" s="2"/>
    </row>
    <row r="36514" spans="10:12">
      <c r="J36514" s="2"/>
      <c r="K36514" s="2"/>
      <c r="L36514" s="2"/>
    </row>
    <row r="36515" spans="10:12">
      <c r="J36515" s="2"/>
      <c r="K36515" s="2"/>
      <c r="L36515" s="2"/>
    </row>
    <row r="36516" spans="10:12">
      <c r="J36516" s="2"/>
      <c r="K36516" s="2"/>
      <c r="L36516" s="2"/>
    </row>
    <row r="36517" spans="10:12">
      <c r="J36517" s="2"/>
      <c r="K36517" s="2"/>
      <c r="L36517" s="2"/>
    </row>
    <row r="36518" spans="10:12">
      <c r="J36518" s="2"/>
      <c r="K36518" s="2"/>
      <c r="L36518" s="2"/>
    </row>
    <row r="36519" spans="10:12">
      <c r="J36519" s="2"/>
      <c r="K36519" s="2"/>
      <c r="L36519" s="2"/>
    </row>
    <row r="36520" spans="10:12">
      <c r="J36520" s="2"/>
      <c r="K36520" s="2"/>
      <c r="L36520" s="2"/>
    </row>
    <row r="36521" spans="10:12">
      <c r="J36521" s="2"/>
      <c r="K36521" s="2"/>
      <c r="L36521" s="2"/>
    </row>
    <row r="36522" spans="10:12">
      <c r="J36522" s="2"/>
      <c r="K36522" s="2"/>
      <c r="L36522" s="2"/>
    </row>
    <row r="36523" spans="10:12">
      <c r="J36523" s="2"/>
      <c r="K36523" s="2"/>
      <c r="L36523" s="2"/>
    </row>
    <row r="36524" spans="10:12">
      <c r="J36524" s="2"/>
      <c r="K36524" s="2"/>
      <c r="L36524" s="2"/>
    </row>
    <row r="36525" spans="10:12">
      <c r="J36525" s="2"/>
      <c r="K36525" s="2"/>
      <c r="L36525" s="2"/>
    </row>
    <row r="36526" spans="10:12">
      <c r="J36526" s="2"/>
      <c r="K36526" s="2"/>
      <c r="L36526" s="2"/>
    </row>
    <row r="36527" spans="10:12">
      <c r="J36527" s="2"/>
      <c r="K36527" s="2"/>
      <c r="L36527" s="2"/>
    </row>
    <row r="36528" spans="10:12">
      <c r="J36528" s="2"/>
      <c r="K36528" s="2"/>
      <c r="L36528" s="2"/>
    </row>
    <row r="36529" spans="10:12">
      <c r="J36529" s="2"/>
      <c r="K36529" s="2"/>
      <c r="L36529" s="2"/>
    </row>
    <row r="36530" spans="10:12">
      <c r="J36530" s="2"/>
      <c r="K36530" s="2"/>
      <c r="L36530" s="2"/>
    </row>
    <row r="36531" spans="10:12">
      <c r="J36531" s="2"/>
      <c r="K36531" s="2"/>
      <c r="L36531" s="2"/>
    </row>
    <row r="36532" spans="10:12">
      <c r="J36532" s="2"/>
      <c r="K36532" s="2"/>
      <c r="L36532" s="2"/>
    </row>
    <row r="36533" spans="10:12">
      <c r="J36533" s="2"/>
      <c r="K36533" s="2"/>
      <c r="L36533" s="2"/>
    </row>
    <row r="36534" spans="10:12">
      <c r="J36534" s="2"/>
      <c r="K36534" s="2"/>
      <c r="L36534" s="2"/>
    </row>
    <row r="36535" spans="10:12">
      <c r="J36535" s="2"/>
      <c r="K36535" s="2"/>
      <c r="L36535" s="2"/>
    </row>
    <row r="36536" spans="10:12">
      <c r="J36536" s="2"/>
      <c r="K36536" s="2"/>
      <c r="L36536" s="2"/>
    </row>
    <row r="36537" spans="10:12">
      <c r="J36537" s="2"/>
      <c r="K36537" s="2"/>
      <c r="L36537" s="2"/>
    </row>
    <row r="36538" spans="10:12">
      <c r="J36538" s="2"/>
      <c r="K36538" s="2"/>
      <c r="L36538" s="2"/>
    </row>
    <row r="36539" spans="10:12">
      <c r="J36539" s="2"/>
      <c r="K36539" s="2"/>
      <c r="L36539" s="2"/>
    </row>
    <row r="36540" spans="10:12">
      <c r="J36540" s="2"/>
      <c r="K36540" s="2"/>
      <c r="L36540" s="2"/>
    </row>
    <row r="36541" spans="10:12">
      <c r="J36541" s="2"/>
      <c r="K36541" s="2"/>
      <c r="L36541" s="2"/>
    </row>
    <row r="36542" spans="10:12">
      <c r="J36542" s="2"/>
      <c r="K36542" s="2"/>
      <c r="L36542" s="2"/>
    </row>
    <row r="36543" spans="10:12">
      <c r="J36543" s="2"/>
      <c r="K36543" s="2"/>
      <c r="L36543" s="2"/>
    </row>
    <row r="36544" spans="10:12">
      <c r="J36544" s="2"/>
      <c r="K36544" s="2"/>
      <c r="L36544" s="2"/>
    </row>
    <row r="36545" spans="10:12">
      <c r="J36545" s="2"/>
      <c r="K36545" s="2"/>
      <c r="L36545" s="2"/>
    </row>
    <row r="36546" spans="10:12">
      <c r="J36546" s="2"/>
      <c r="K36546" s="2"/>
      <c r="L36546" s="2"/>
    </row>
    <row r="36547" spans="10:12">
      <c r="J36547" s="2"/>
      <c r="K36547" s="2"/>
      <c r="L36547" s="2"/>
    </row>
    <row r="36548" spans="10:12">
      <c r="J36548" s="2"/>
      <c r="K36548" s="2"/>
      <c r="L36548" s="2"/>
    </row>
    <row r="36549" spans="10:12">
      <c r="J36549" s="2"/>
      <c r="K36549" s="2"/>
      <c r="L36549" s="2"/>
    </row>
    <row r="36550" spans="10:12">
      <c r="J36550" s="2"/>
      <c r="K36550" s="2"/>
      <c r="L36550" s="2"/>
    </row>
    <row r="36551" spans="10:12">
      <c r="J36551" s="2"/>
      <c r="K36551" s="2"/>
      <c r="L36551" s="2"/>
    </row>
    <row r="36552" spans="10:12">
      <c r="J36552" s="2"/>
      <c r="K36552" s="2"/>
      <c r="L36552" s="2"/>
    </row>
    <row r="36553" spans="10:12">
      <c r="J36553" s="2"/>
      <c r="K36553" s="2"/>
      <c r="L36553" s="2"/>
    </row>
    <row r="36554" spans="10:12">
      <c r="J36554" s="2"/>
      <c r="K36554" s="2"/>
      <c r="L36554" s="2"/>
    </row>
    <row r="36555" spans="10:12">
      <c r="J36555" s="2"/>
      <c r="K36555" s="2"/>
      <c r="L36555" s="2"/>
    </row>
    <row r="36556" spans="10:12">
      <c r="J36556" s="2"/>
      <c r="K36556" s="2"/>
      <c r="L36556" s="2"/>
    </row>
    <row r="36557" spans="10:12">
      <c r="J36557" s="2"/>
      <c r="K36557" s="2"/>
      <c r="L36557" s="2"/>
    </row>
    <row r="36558" spans="10:12">
      <c r="J36558" s="2"/>
      <c r="K36558" s="2"/>
      <c r="L36558" s="2"/>
    </row>
    <row r="36559" spans="10:12">
      <c r="J36559" s="2"/>
      <c r="K36559" s="2"/>
      <c r="L36559" s="2"/>
    </row>
    <row r="36560" spans="10:12">
      <c r="J36560" s="2"/>
      <c r="K36560" s="2"/>
      <c r="L36560" s="2"/>
    </row>
    <row r="36561" spans="10:12">
      <c r="J36561" s="2"/>
      <c r="K36561" s="2"/>
      <c r="L36561" s="2"/>
    </row>
    <row r="36562" spans="10:12">
      <c r="J36562" s="2"/>
      <c r="K36562" s="2"/>
      <c r="L36562" s="2"/>
    </row>
    <row r="36563" spans="10:12">
      <c r="J36563" s="2"/>
      <c r="K36563" s="2"/>
      <c r="L36563" s="2"/>
    </row>
    <row r="36564" spans="10:12">
      <c r="J36564" s="2"/>
      <c r="K36564" s="2"/>
      <c r="L36564" s="2"/>
    </row>
    <row r="36565" spans="10:12">
      <c r="J36565" s="2"/>
      <c r="K36565" s="2"/>
      <c r="L36565" s="2"/>
    </row>
    <row r="36566" spans="10:12">
      <c r="J36566" s="2"/>
      <c r="K36566" s="2"/>
      <c r="L36566" s="2"/>
    </row>
    <row r="36567" spans="10:12">
      <c r="J36567" s="2"/>
      <c r="K36567" s="2"/>
      <c r="L36567" s="2"/>
    </row>
    <row r="36568" spans="10:12">
      <c r="J36568" s="2"/>
      <c r="K36568" s="2"/>
      <c r="L36568" s="2"/>
    </row>
    <row r="36569" spans="10:12">
      <c r="J36569" s="2"/>
      <c r="K36569" s="2"/>
      <c r="L36569" s="2"/>
    </row>
    <row r="36570" spans="10:12">
      <c r="J36570" s="2"/>
      <c r="K36570" s="2"/>
      <c r="L36570" s="2"/>
    </row>
    <row r="36571" spans="10:12">
      <c r="J36571" s="2"/>
      <c r="K36571" s="2"/>
      <c r="L36571" s="2"/>
    </row>
    <row r="36572" spans="10:12">
      <c r="J36572" s="2"/>
      <c r="K36572" s="2"/>
      <c r="L36572" s="2"/>
    </row>
    <row r="36573" spans="10:12">
      <c r="J36573" s="2"/>
      <c r="K36573" s="2"/>
      <c r="L36573" s="2"/>
    </row>
    <row r="36574" spans="10:12">
      <c r="J36574" s="2"/>
      <c r="K36574" s="2"/>
      <c r="L36574" s="2"/>
    </row>
    <row r="36575" spans="10:12">
      <c r="J36575" s="2"/>
      <c r="K36575" s="2"/>
      <c r="L36575" s="2"/>
    </row>
    <row r="36576" spans="10:12">
      <c r="J36576" s="2"/>
      <c r="K36576" s="2"/>
      <c r="L36576" s="2"/>
    </row>
    <row r="36577" spans="10:12">
      <c r="J36577" s="2"/>
      <c r="K36577" s="2"/>
      <c r="L36577" s="2"/>
    </row>
    <row r="36578" spans="10:12">
      <c r="J36578" s="2"/>
      <c r="K36578" s="2"/>
      <c r="L36578" s="2"/>
    </row>
    <row r="36579" spans="10:12">
      <c r="J36579" s="2"/>
      <c r="K36579" s="2"/>
      <c r="L36579" s="2"/>
    </row>
    <row r="36580" spans="10:12">
      <c r="J36580" s="2"/>
      <c r="K36580" s="2"/>
      <c r="L36580" s="2"/>
    </row>
    <row r="36581" spans="10:12">
      <c r="J36581" s="2"/>
      <c r="K36581" s="2"/>
      <c r="L36581" s="2"/>
    </row>
    <row r="36582" spans="10:12">
      <c r="J36582" s="2"/>
      <c r="K36582" s="2"/>
      <c r="L36582" s="2"/>
    </row>
    <row r="36583" spans="10:12">
      <c r="J36583" s="2"/>
      <c r="K36583" s="2"/>
      <c r="L36583" s="2"/>
    </row>
    <row r="36584" spans="10:12">
      <c r="J36584" s="2"/>
      <c r="K36584" s="2"/>
      <c r="L36584" s="2"/>
    </row>
    <row r="36585" spans="10:12">
      <c r="J36585" s="2"/>
      <c r="K36585" s="2"/>
      <c r="L36585" s="2"/>
    </row>
    <row r="36586" spans="10:12">
      <c r="J36586" s="2"/>
      <c r="K36586" s="2"/>
      <c r="L36586" s="2"/>
    </row>
    <row r="36587" spans="10:12">
      <c r="J36587" s="2"/>
      <c r="K36587" s="2"/>
      <c r="L36587" s="2"/>
    </row>
    <row r="36588" spans="10:12">
      <c r="J36588" s="2"/>
      <c r="K36588" s="2"/>
      <c r="L36588" s="2"/>
    </row>
    <row r="36589" spans="10:12">
      <c r="J36589" s="2"/>
      <c r="K36589" s="2"/>
      <c r="L36589" s="2"/>
    </row>
    <row r="36590" spans="10:12">
      <c r="J36590" s="2"/>
      <c r="K36590" s="2"/>
      <c r="L36590" s="2"/>
    </row>
    <row r="36591" spans="10:12">
      <c r="J36591" s="2"/>
      <c r="K36591" s="2"/>
      <c r="L36591" s="2"/>
    </row>
    <row r="36592" spans="10:12">
      <c r="J36592" s="2"/>
      <c r="K36592" s="2"/>
      <c r="L36592" s="2"/>
    </row>
    <row r="36593" spans="10:12">
      <c r="J36593" s="2"/>
      <c r="K36593" s="2"/>
      <c r="L36593" s="2"/>
    </row>
    <row r="36594" spans="10:12">
      <c r="J36594" s="2"/>
      <c r="K36594" s="2"/>
      <c r="L36594" s="2"/>
    </row>
    <row r="36595" spans="10:12">
      <c r="J36595" s="2"/>
      <c r="K36595" s="2"/>
      <c r="L36595" s="2"/>
    </row>
    <row r="36596" spans="10:12">
      <c r="J36596" s="2"/>
      <c r="K36596" s="2"/>
      <c r="L36596" s="2"/>
    </row>
    <row r="36597" spans="10:12">
      <c r="J36597" s="2"/>
      <c r="K36597" s="2"/>
      <c r="L36597" s="2"/>
    </row>
    <row r="36598" spans="10:12">
      <c r="J36598" s="2"/>
      <c r="K36598" s="2"/>
      <c r="L36598" s="2"/>
    </row>
    <row r="36599" spans="10:12">
      <c r="J36599" s="2"/>
      <c r="K36599" s="2"/>
      <c r="L36599" s="2"/>
    </row>
    <row r="36600" spans="10:12">
      <c r="J36600" s="2"/>
      <c r="K36600" s="2"/>
      <c r="L36600" s="2"/>
    </row>
    <row r="36601" spans="10:12">
      <c r="J36601" s="2"/>
      <c r="K36601" s="2"/>
      <c r="L36601" s="2"/>
    </row>
    <row r="36602" spans="10:12">
      <c r="J36602" s="2"/>
      <c r="K36602" s="2"/>
      <c r="L36602" s="2"/>
    </row>
    <row r="36603" spans="10:12">
      <c r="J36603" s="2"/>
      <c r="K36603" s="2"/>
      <c r="L36603" s="2"/>
    </row>
    <row r="36604" spans="10:12">
      <c r="J36604" s="2"/>
      <c r="K36604" s="2"/>
      <c r="L36604" s="2"/>
    </row>
    <row r="36605" spans="10:12">
      <c r="J36605" s="2"/>
      <c r="K36605" s="2"/>
      <c r="L36605" s="2"/>
    </row>
    <row r="36606" spans="10:12">
      <c r="J36606" s="2"/>
      <c r="K36606" s="2"/>
      <c r="L36606" s="2"/>
    </row>
    <row r="36607" spans="10:12">
      <c r="J36607" s="2"/>
      <c r="K36607" s="2"/>
      <c r="L36607" s="2"/>
    </row>
    <row r="36608" spans="10:12">
      <c r="J36608" s="2"/>
      <c r="K36608" s="2"/>
      <c r="L36608" s="2"/>
    </row>
    <row r="36609" spans="10:12">
      <c r="J36609" s="2"/>
      <c r="K36609" s="2"/>
      <c r="L36609" s="2"/>
    </row>
    <row r="36610" spans="10:12">
      <c r="J36610" s="2"/>
      <c r="K36610" s="2"/>
      <c r="L36610" s="2"/>
    </row>
    <row r="36611" spans="10:12">
      <c r="J36611" s="2"/>
      <c r="K36611" s="2"/>
      <c r="L36611" s="2"/>
    </row>
    <row r="36612" spans="10:12">
      <c r="J36612" s="2"/>
      <c r="K36612" s="2"/>
      <c r="L36612" s="2"/>
    </row>
    <row r="36613" spans="10:12">
      <c r="J36613" s="2"/>
      <c r="K36613" s="2"/>
      <c r="L36613" s="2"/>
    </row>
    <row r="36614" spans="10:12">
      <c r="J36614" s="2"/>
      <c r="K36614" s="2"/>
      <c r="L36614" s="2"/>
    </row>
    <row r="36615" spans="10:12">
      <c r="J36615" s="2"/>
      <c r="K36615" s="2"/>
      <c r="L36615" s="2"/>
    </row>
    <row r="36616" spans="10:12">
      <c r="J36616" s="2"/>
      <c r="K36616" s="2"/>
      <c r="L36616" s="2"/>
    </row>
    <row r="36617" spans="10:12">
      <c r="J36617" s="2"/>
      <c r="K36617" s="2"/>
      <c r="L36617" s="2"/>
    </row>
    <row r="36618" spans="10:12">
      <c r="J36618" s="2"/>
      <c r="K36618" s="2"/>
      <c r="L36618" s="2"/>
    </row>
    <row r="36619" spans="10:12">
      <c r="J36619" s="2"/>
      <c r="K36619" s="2"/>
      <c r="L36619" s="2"/>
    </row>
    <row r="36620" spans="10:12">
      <c r="J36620" s="2"/>
      <c r="K36620" s="2"/>
      <c r="L36620" s="2"/>
    </row>
    <row r="36621" spans="10:12">
      <c r="J36621" s="2"/>
      <c r="K36621" s="2"/>
      <c r="L36621" s="2"/>
    </row>
    <row r="36622" spans="10:12">
      <c r="J36622" s="2"/>
      <c r="K36622" s="2"/>
      <c r="L36622" s="2"/>
    </row>
    <row r="36623" spans="10:12">
      <c r="J36623" s="2"/>
      <c r="K36623" s="2"/>
      <c r="L36623" s="2"/>
    </row>
    <row r="36624" spans="10:12">
      <c r="J36624" s="2"/>
      <c r="K36624" s="2"/>
      <c r="L36624" s="2"/>
    </row>
    <row r="36625" spans="10:12">
      <c r="J36625" s="2"/>
      <c r="K36625" s="2"/>
      <c r="L36625" s="2"/>
    </row>
    <row r="36626" spans="10:12">
      <c r="J36626" s="2"/>
      <c r="K36626" s="2"/>
      <c r="L36626" s="2"/>
    </row>
    <row r="36627" spans="10:12">
      <c r="J36627" s="2"/>
      <c r="K36627" s="2"/>
      <c r="L36627" s="2"/>
    </row>
    <row r="36628" spans="10:12">
      <c r="J36628" s="2"/>
      <c r="K36628" s="2"/>
      <c r="L36628" s="2"/>
    </row>
    <row r="36629" spans="10:12">
      <c r="J36629" s="2"/>
      <c r="K36629" s="2"/>
      <c r="L36629" s="2"/>
    </row>
    <row r="36630" spans="10:12">
      <c r="J36630" s="2"/>
      <c r="K36630" s="2"/>
      <c r="L36630" s="2"/>
    </row>
    <row r="36631" spans="10:12">
      <c r="J36631" s="2"/>
      <c r="K36631" s="2"/>
      <c r="L36631" s="2"/>
    </row>
    <row r="36632" spans="10:12">
      <c r="J36632" s="2"/>
      <c r="K36632" s="2"/>
      <c r="L36632" s="2"/>
    </row>
    <row r="36633" spans="10:12">
      <c r="J36633" s="2"/>
      <c r="K36633" s="2"/>
      <c r="L36633" s="2"/>
    </row>
    <row r="36634" spans="10:12">
      <c r="J36634" s="2"/>
      <c r="K36634" s="2"/>
      <c r="L36634" s="2"/>
    </row>
    <row r="36635" spans="10:12">
      <c r="J36635" s="2"/>
      <c r="K36635" s="2"/>
      <c r="L36635" s="2"/>
    </row>
    <row r="36636" spans="10:12">
      <c r="J36636" s="2"/>
      <c r="K36636" s="2"/>
      <c r="L36636" s="2"/>
    </row>
    <row r="36637" spans="10:12">
      <c r="J36637" s="2"/>
      <c r="K36637" s="2"/>
      <c r="L36637" s="2"/>
    </row>
    <row r="36638" spans="10:12">
      <c r="J36638" s="2"/>
      <c r="K36638" s="2"/>
      <c r="L36638" s="2"/>
    </row>
    <row r="36639" spans="10:12">
      <c r="J36639" s="2"/>
      <c r="K36639" s="2"/>
      <c r="L36639" s="2"/>
    </row>
    <row r="36640" spans="10:12">
      <c r="J36640" s="2"/>
      <c r="K36640" s="2"/>
      <c r="L36640" s="2"/>
    </row>
    <row r="36641" spans="10:12">
      <c r="J36641" s="2"/>
      <c r="K36641" s="2"/>
      <c r="L36641" s="2"/>
    </row>
    <row r="36642" spans="10:12">
      <c r="J36642" s="2"/>
      <c r="K36642" s="2"/>
      <c r="L36642" s="2"/>
    </row>
    <row r="36643" spans="10:12">
      <c r="J36643" s="2"/>
      <c r="K36643" s="2"/>
      <c r="L36643" s="2"/>
    </row>
    <row r="36644" spans="10:12">
      <c r="J36644" s="2"/>
      <c r="K36644" s="2"/>
      <c r="L36644" s="2"/>
    </row>
    <row r="36645" spans="10:12">
      <c r="J36645" s="2"/>
      <c r="K36645" s="2"/>
      <c r="L36645" s="2"/>
    </row>
    <row r="36646" spans="10:12">
      <c r="J36646" s="2"/>
      <c r="K36646" s="2"/>
      <c r="L36646" s="2"/>
    </row>
    <row r="36647" spans="10:12">
      <c r="J36647" s="2"/>
      <c r="K36647" s="2"/>
      <c r="L36647" s="2"/>
    </row>
    <row r="36648" spans="10:12">
      <c r="J36648" s="2"/>
      <c r="K36648" s="2"/>
      <c r="L36648" s="2"/>
    </row>
    <row r="36649" spans="10:12">
      <c r="J36649" s="2"/>
      <c r="K36649" s="2"/>
      <c r="L36649" s="2"/>
    </row>
    <row r="36650" spans="10:12">
      <c r="J36650" s="2"/>
      <c r="K36650" s="2"/>
      <c r="L36650" s="2"/>
    </row>
    <row r="36651" spans="10:12">
      <c r="J36651" s="2"/>
      <c r="K36651" s="2"/>
      <c r="L36651" s="2"/>
    </row>
    <row r="36652" spans="10:12">
      <c r="J36652" s="2"/>
      <c r="K36652" s="2"/>
      <c r="L36652" s="2"/>
    </row>
    <row r="36653" spans="10:12">
      <c r="J36653" s="2"/>
      <c r="K36653" s="2"/>
      <c r="L36653" s="2"/>
    </row>
    <row r="36654" spans="10:12">
      <c r="J36654" s="2"/>
      <c r="K36654" s="2"/>
      <c r="L36654" s="2"/>
    </row>
    <row r="36655" spans="10:12">
      <c r="J36655" s="2"/>
      <c r="K36655" s="2"/>
      <c r="L36655" s="2"/>
    </row>
    <row r="36656" spans="10:12">
      <c r="J36656" s="2"/>
      <c r="K36656" s="2"/>
      <c r="L36656" s="2"/>
    </row>
    <row r="36657" spans="10:12">
      <c r="J36657" s="2"/>
      <c r="K36657" s="2"/>
      <c r="L36657" s="2"/>
    </row>
    <row r="36658" spans="10:12">
      <c r="J36658" s="2"/>
      <c r="K36658" s="2"/>
      <c r="L36658" s="2"/>
    </row>
    <row r="36659" spans="10:12">
      <c r="J36659" s="2"/>
      <c r="K36659" s="2"/>
      <c r="L36659" s="2"/>
    </row>
    <row r="36660" spans="10:12">
      <c r="J36660" s="2"/>
      <c r="K36660" s="2"/>
      <c r="L36660" s="2"/>
    </row>
    <row r="36661" spans="10:12">
      <c r="J36661" s="2"/>
      <c r="K36661" s="2"/>
      <c r="L36661" s="2"/>
    </row>
    <row r="36662" spans="10:12">
      <c r="J36662" s="2"/>
      <c r="K36662" s="2"/>
      <c r="L36662" s="2"/>
    </row>
    <row r="36663" spans="10:12">
      <c r="J36663" s="2"/>
      <c r="K36663" s="2"/>
      <c r="L36663" s="2"/>
    </row>
    <row r="36664" spans="10:12">
      <c r="J36664" s="2"/>
      <c r="K36664" s="2"/>
      <c r="L36664" s="2"/>
    </row>
    <row r="36665" spans="10:12">
      <c r="J36665" s="2"/>
      <c r="K36665" s="2"/>
      <c r="L36665" s="2"/>
    </row>
    <row r="36666" spans="10:12">
      <c r="J36666" s="2"/>
      <c r="K36666" s="2"/>
      <c r="L36666" s="2"/>
    </row>
    <row r="36667" spans="10:12">
      <c r="J36667" s="2"/>
      <c r="K36667" s="2"/>
      <c r="L36667" s="2"/>
    </row>
    <row r="36668" spans="10:12">
      <c r="J36668" s="2"/>
      <c r="K36668" s="2"/>
      <c r="L36668" s="2"/>
    </row>
    <row r="36669" spans="10:12">
      <c r="J36669" s="2"/>
      <c r="K36669" s="2"/>
      <c r="L36669" s="2"/>
    </row>
    <row r="36670" spans="10:12">
      <c r="J36670" s="2"/>
      <c r="K36670" s="2"/>
      <c r="L36670" s="2"/>
    </row>
    <row r="36671" spans="10:12">
      <c r="J36671" s="2"/>
      <c r="K36671" s="2"/>
      <c r="L36671" s="2"/>
    </row>
    <row r="36672" spans="10:12">
      <c r="J36672" s="2"/>
      <c r="K36672" s="2"/>
      <c r="L36672" s="2"/>
    </row>
    <row r="36673" spans="10:12">
      <c r="J36673" s="2"/>
      <c r="K36673" s="2"/>
      <c r="L36673" s="2"/>
    </row>
    <row r="36674" spans="10:12">
      <c r="J36674" s="2"/>
      <c r="K36674" s="2"/>
      <c r="L36674" s="2"/>
    </row>
    <row r="36675" spans="10:12">
      <c r="J36675" s="2"/>
      <c r="K36675" s="2"/>
      <c r="L36675" s="2"/>
    </row>
    <row r="36676" spans="10:12">
      <c r="J36676" s="2"/>
      <c r="K36676" s="2"/>
      <c r="L36676" s="2"/>
    </row>
    <row r="36677" spans="10:12">
      <c r="J36677" s="2"/>
      <c r="K36677" s="2"/>
      <c r="L36677" s="2"/>
    </row>
    <row r="36678" spans="10:12">
      <c r="J36678" s="2"/>
      <c r="K36678" s="2"/>
      <c r="L36678" s="2"/>
    </row>
    <row r="36679" spans="10:12">
      <c r="J36679" s="2"/>
      <c r="K36679" s="2"/>
      <c r="L36679" s="2"/>
    </row>
    <row r="36680" spans="10:12">
      <c r="J36680" s="2"/>
      <c r="K36680" s="2"/>
      <c r="L36680" s="2"/>
    </row>
    <row r="36681" spans="10:12">
      <c r="J36681" s="2"/>
      <c r="K36681" s="2"/>
      <c r="L36681" s="2"/>
    </row>
    <row r="36682" spans="10:12">
      <c r="J36682" s="2"/>
      <c r="K36682" s="2"/>
      <c r="L36682" s="2"/>
    </row>
    <row r="36683" spans="10:12">
      <c r="J36683" s="2"/>
      <c r="K36683" s="2"/>
      <c r="L36683" s="2"/>
    </row>
    <row r="36684" spans="10:12">
      <c r="J36684" s="2"/>
      <c r="K36684" s="2"/>
      <c r="L36684" s="2"/>
    </row>
    <row r="36685" spans="10:12">
      <c r="J36685" s="2"/>
      <c r="K36685" s="2"/>
      <c r="L36685" s="2"/>
    </row>
    <row r="36686" spans="10:12">
      <c r="J36686" s="2"/>
      <c r="K36686" s="2"/>
      <c r="L36686" s="2"/>
    </row>
    <row r="36687" spans="10:12">
      <c r="J36687" s="2"/>
      <c r="K36687" s="2"/>
      <c r="L36687" s="2"/>
    </row>
    <row r="36688" spans="10:12">
      <c r="J36688" s="2"/>
      <c r="K36688" s="2"/>
      <c r="L36688" s="2"/>
    </row>
    <row r="36689" spans="10:12">
      <c r="J36689" s="2"/>
      <c r="K36689" s="2"/>
      <c r="L36689" s="2"/>
    </row>
    <row r="36690" spans="10:12">
      <c r="J36690" s="2"/>
      <c r="K36690" s="2"/>
      <c r="L36690" s="2"/>
    </row>
    <row r="36691" spans="10:12">
      <c r="J36691" s="2"/>
      <c r="K36691" s="2"/>
      <c r="L36691" s="2"/>
    </row>
    <row r="36692" spans="10:12">
      <c r="J36692" s="2"/>
      <c r="K36692" s="2"/>
      <c r="L36692" s="2"/>
    </row>
    <row r="36693" spans="10:12">
      <c r="J36693" s="2"/>
      <c r="K36693" s="2"/>
      <c r="L36693" s="2"/>
    </row>
    <row r="36694" spans="10:12">
      <c r="J36694" s="2"/>
      <c r="K36694" s="2"/>
      <c r="L36694" s="2"/>
    </row>
    <row r="36695" spans="10:12">
      <c r="J36695" s="2"/>
      <c r="K36695" s="2"/>
      <c r="L36695" s="2"/>
    </row>
    <row r="36696" spans="10:12">
      <c r="J36696" s="2"/>
      <c r="K36696" s="2"/>
      <c r="L36696" s="2"/>
    </row>
    <row r="36697" spans="10:12">
      <c r="J36697" s="2"/>
      <c r="K36697" s="2"/>
      <c r="L36697" s="2"/>
    </row>
    <row r="36698" spans="10:12">
      <c r="J36698" s="2"/>
      <c r="K36698" s="2"/>
      <c r="L36698" s="2"/>
    </row>
    <row r="36699" spans="10:12">
      <c r="J36699" s="2"/>
      <c r="K36699" s="2"/>
      <c r="L36699" s="2"/>
    </row>
    <row r="36700" spans="10:12">
      <c r="J36700" s="2"/>
      <c r="K36700" s="2"/>
      <c r="L36700" s="2"/>
    </row>
    <row r="36701" spans="10:12">
      <c r="J36701" s="2"/>
      <c r="K36701" s="2"/>
      <c r="L36701" s="2"/>
    </row>
    <row r="36702" spans="10:12">
      <c r="J36702" s="2"/>
      <c r="K36702" s="2"/>
      <c r="L36702" s="2"/>
    </row>
    <row r="36703" spans="10:12">
      <c r="J36703" s="2"/>
      <c r="K36703" s="2"/>
      <c r="L36703" s="2"/>
    </row>
    <row r="36704" spans="10:12">
      <c r="J36704" s="2"/>
      <c r="K36704" s="2"/>
      <c r="L36704" s="2"/>
    </row>
    <row r="36705" spans="10:12">
      <c r="J36705" s="2"/>
      <c r="K36705" s="2"/>
      <c r="L36705" s="2"/>
    </row>
    <row r="36706" spans="10:12">
      <c r="J36706" s="2"/>
      <c r="K36706" s="2"/>
      <c r="L36706" s="2"/>
    </row>
    <row r="36707" spans="10:12">
      <c r="J36707" s="2"/>
      <c r="K36707" s="2"/>
      <c r="L36707" s="2"/>
    </row>
    <row r="36708" spans="10:12">
      <c r="J36708" s="2"/>
      <c r="K36708" s="2"/>
      <c r="L36708" s="2"/>
    </row>
    <row r="36709" spans="10:12">
      <c r="J36709" s="2"/>
      <c r="K36709" s="2"/>
      <c r="L36709" s="2"/>
    </row>
    <row r="36710" spans="10:12">
      <c r="J36710" s="2"/>
      <c r="K36710" s="2"/>
      <c r="L36710" s="2"/>
    </row>
    <row r="36711" spans="10:12">
      <c r="J36711" s="2"/>
      <c r="K36711" s="2"/>
      <c r="L36711" s="2"/>
    </row>
    <row r="36712" spans="10:12">
      <c r="J36712" s="2"/>
      <c r="K36712" s="2"/>
      <c r="L36712" s="2"/>
    </row>
    <row r="36713" spans="10:12">
      <c r="J36713" s="2"/>
      <c r="K36713" s="2"/>
      <c r="L36713" s="2"/>
    </row>
    <row r="36714" spans="10:12">
      <c r="J36714" s="2"/>
      <c r="K36714" s="2"/>
      <c r="L36714" s="2"/>
    </row>
    <row r="36715" spans="10:12">
      <c r="J36715" s="2"/>
      <c r="K36715" s="2"/>
      <c r="L36715" s="2"/>
    </row>
    <row r="36716" spans="10:12">
      <c r="J36716" s="2"/>
      <c r="K36716" s="2"/>
      <c r="L36716" s="2"/>
    </row>
    <row r="36717" spans="10:12">
      <c r="J36717" s="2"/>
      <c r="K36717" s="2"/>
      <c r="L36717" s="2"/>
    </row>
    <row r="36718" spans="10:12">
      <c r="J36718" s="2"/>
      <c r="K36718" s="2"/>
      <c r="L36718" s="2"/>
    </row>
    <row r="36719" spans="10:12">
      <c r="J36719" s="2"/>
      <c r="K36719" s="2"/>
      <c r="L36719" s="2"/>
    </row>
    <row r="36720" spans="10:12">
      <c r="J36720" s="2"/>
      <c r="K36720" s="2"/>
      <c r="L36720" s="2"/>
    </row>
    <row r="36721" spans="10:12">
      <c r="J36721" s="2"/>
      <c r="K36721" s="2"/>
      <c r="L36721" s="2"/>
    </row>
    <row r="36722" spans="10:12">
      <c r="J36722" s="2"/>
      <c r="K36722" s="2"/>
      <c r="L36722" s="2"/>
    </row>
    <row r="36723" spans="10:12">
      <c r="J36723" s="2"/>
      <c r="K36723" s="2"/>
      <c r="L36723" s="2"/>
    </row>
    <row r="36724" spans="10:12">
      <c r="J36724" s="2"/>
      <c r="K36724" s="2"/>
      <c r="L36724" s="2"/>
    </row>
    <row r="36725" spans="10:12">
      <c r="J36725" s="2"/>
      <c r="K36725" s="2"/>
      <c r="L36725" s="2"/>
    </row>
    <row r="36726" spans="10:12">
      <c r="J36726" s="2"/>
      <c r="K36726" s="2"/>
      <c r="L36726" s="2"/>
    </row>
    <row r="36727" spans="10:12">
      <c r="J36727" s="2"/>
      <c r="K36727" s="2"/>
      <c r="L36727" s="2"/>
    </row>
    <row r="36728" spans="10:12">
      <c r="J36728" s="2"/>
      <c r="K36728" s="2"/>
      <c r="L36728" s="2"/>
    </row>
    <row r="36729" spans="10:12">
      <c r="J36729" s="2"/>
      <c r="K36729" s="2"/>
      <c r="L36729" s="2"/>
    </row>
    <row r="36730" spans="10:12">
      <c r="J36730" s="2"/>
      <c r="K36730" s="2"/>
      <c r="L36730" s="2"/>
    </row>
    <row r="36731" spans="10:12">
      <c r="J36731" s="2"/>
      <c r="K36731" s="2"/>
      <c r="L36731" s="2"/>
    </row>
    <row r="36732" spans="10:12">
      <c r="J36732" s="2"/>
      <c r="K36732" s="2"/>
      <c r="L36732" s="2"/>
    </row>
    <row r="36733" spans="10:12">
      <c r="J36733" s="2"/>
      <c r="K36733" s="2"/>
      <c r="L36733" s="2"/>
    </row>
    <row r="36734" spans="10:12">
      <c r="J36734" s="2"/>
      <c r="K36734" s="2"/>
      <c r="L36734" s="2"/>
    </row>
    <row r="36735" spans="10:12">
      <c r="J36735" s="2"/>
      <c r="K36735" s="2"/>
      <c r="L36735" s="2"/>
    </row>
    <row r="36736" spans="10:12">
      <c r="J36736" s="2"/>
      <c r="K36736" s="2"/>
      <c r="L36736" s="2"/>
    </row>
    <row r="36737" spans="10:12">
      <c r="J36737" s="2"/>
      <c r="K36737" s="2"/>
      <c r="L36737" s="2"/>
    </row>
    <row r="36738" spans="10:12">
      <c r="J36738" s="2"/>
      <c r="K36738" s="2"/>
      <c r="L36738" s="2"/>
    </row>
    <row r="36739" spans="10:12">
      <c r="J36739" s="2"/>
      <c r="K36739" s="2"/>
      <c r="L36739" s="2"/>
    </row>
    <row r="36740" spans="10:12">
      <c r="J36740" s="2"/>
      <c r="K36740" s="2"/>
      <c r="L36740" s="2"/>
    </row>
    <row r="36741" spans="10:12">
      <c r="J36741" s="2"/>
      <c r="K36741" s="2"/>
      <c r="L36741" s="2"/>
    </row>
    <row r="36742" spans="10:12">
      <c r="J36742" s="2"/>
      <c r="K36742" s="2"/>
      <c r="L36742" s="2"/>
    </row>
    <row r="36743" spans="10:12">
      <c r="J36743" s="2"/>
      <c r="K36743" s="2"/>
      <c r="L36743" s="2"/>
    </row>
    <row r="36744" spans="10:12">
      <c r="J36744" s="2"/>
      <c r="K36744" s="2"/>
      <c r="L36744" s="2"/>
    </row>
    <row r="36745" spans="10:12">
      <c r="J36745" s="2"/>
      <c r="K36745" s="2"/>
      <c r="L36745" s="2"/>
    </row>
    <row r="36746" spans="10:12">
      <c r="J36746" s="2"/>
      <c r="K36746" s="2"/>
      <c r="L36746" s="2"/>
    </row>
    <row r="36747" spans="10:12">
      <c r="J36747" s="2"/>
      <c r="K36747" s="2"/>
      <c r="L36747" s="2"/>
    </row>
    <row r="36748" spans="10:12">
      <c r="J36748" s="2"/>
      <c r="K36748" s="2"/>
      <c r="L36748" s="2"/>
    </row>
    <row r="36749" spans="10:12">
      <c r="J36749" s="2"/>
      <c r="K36749" s="2"/>
      <c r="L36749" s="2"/>
    </row>
    <row r="36750" spans="10:12">
      <c r="J36750" s="2"/>
      <c r="K36750" s="2"/>
      <c r="L36750" s="2"/>
    </row>
    <row r="36751" spans="10:12">
      <c r="J36751" s="2"/>
      <c r="K36751" s="2"/>
      <c r="L36751" s="2"/>
    </row>
    <row r="36752" spans="10:12">
      <c r="J36752" s="2"/>
      <c r="K36752" s="2"/>
      <c r="L36752" s="2"/>
    </row>
    <row r="36753" spans="10:12">
      <c r="J36753" s="2"/>
      <c r="K36753" s="2"/>
      <c r="L36753" s="2"/>
    </row>
    <row r="36754" spans="10:12">
      <c r="J36754" s="2"/>
      <c r="K36754" s="2"/>
      <c r="L36754" s="2"/>
    </row>
    <row r="36755" spans="10:12">
      <c r="J36755" s="2"/>
      <c r="K36755" s="2"/>
      <c r="L36755" s="2"/>
    </row>
    <row r="36756" spans="10:12">
      <c r="J36756" s="2"/>
      <c r="K36756" s="2"/>
      <c r="L36756" s="2"/>
    </row>
    <row r="36757" spans="10:12">
      <c r="J36757" s="2"/>
      <c r="K36757" s="2"/>
      <c r="L36757" s="2"/>
    </row>
    <row r="36758" spans="10:12">
      <c r="J36758" s="2"/>
      <c r="K36758" s="2"/>
      <c r="L36758" s="2"/>
    </row>
    <row r="36759" spans="10:12">
      <c r="J36759" s="2"/>
      <c r="K36759" s="2"/>
      <c r="L36759" s="2"/>
    </row>
    <row r="36760" spans="10:12">
      <c r="J36760" s="2"/>
      <c r="K36760" s="2"/>
      <c r="L36760" s="2"/>
    </row>
    <row r="36761" spans="10:12">
      <c r="J36761" s="2"/>
      <c r="K36761" s="2"/>
      <c r="L36761" s="2"/>
    </row>
    <row r="36762" spans="10:12">
      <c r="J36762" s="2"/>
      <c r="K36762" s="2"/>
      <c r="L36762" s="2"/>
    </row>
    <row r="36763" spans="10:12">
      <c r="J36763" s="2"/>
      <c r="K36763" s="2"/>
      <c r="L36763" s="2"/>
    </row>
    <row r="36764" spans="10:12">
      <c r="J36764" s="2"/>
      <c r="K36764" s="2"/>
      <c r="L36764" s="2"/>
    </row>
    <row r="36765" spans="10:12">
      <c r="J36765" s="2"/>
      <c r="K36765" s="2"/>
      <c r="L36765" s="2"/>
    </row>
    <row r="36766" spans="10:12">
      <c r="J36766" s="2"/>
      <c r="K36766" s="2"/>
      <c r="L36766" s="2"/>
    </row>
    <row r="36767" spans="10:12">
      <c r="J36767" s="2"/>
      <c r="K36767" s="2"/>
      <c r="L36767" s="2"/>
    </row>
    <row r="36768" spans="10:12">
      <c r="J36768" s="2"/>
      <c r="K36768" s="2"/>
      <c r="L36768" s="2"/>
    </row>
    <row r="36769" spans="10:12">
      <c r="J36769" s="2"/>
      <c r="K36769" s="2"/>
      <c r="L36769" s="2"/>
    </row>
    <row r="36770" spans="10:12">
      <c r="J36770" s="2"/>
      <c r="K36770" s="2"/>
      <c r="L36770" s="2"/>
    </row>
    <row r="36771" spans="10:12">
      <c r="J36771" s="2"/>
      <c r="K36771" s="2"/>
      <c r="L36771" s="2"/>
    </row>
    <row r="36772" spans="10:12">
      <c r="J36772" s="2"/>
      <c r="K36772" s="2"/>
      <c r="L36772" s="2"/>
    </row>
    <row r="36773" spans="10:12">
      <c r="J36773" s="2"/>
      <c r="K36773" s="2"/>
      <c r="L36773" s="2"/>
    </row>
    <row r="36774" spans="10:12">
      <c r="J36774" s="2"/>
      <c r="K36774" s="2"/>
      <c r="L36774" s="2"/>
    </row>
    <row r="36775" spans="10:12">
      <c r="J36775" s="2"/>
      <c r="K36775" s="2"/>
      <c r="L36775" s="2"/>
    </row>
    <row r="36776" spans="10:12">
      <c r="J36776" s="2"/>
      <c r="K36776" s="2"/>
      <c r="L36776" s="2"/>
    </row>
    <row r="36777" spans="10:12">
      <c r="J36777" s="2"/>
      <c r="K36777" s="2"/>
      <c r="L36777" s="2"/>
    </row>
    <row r="36778" spans="10:12">
      <c r="J36778" s="2"/>
      <c r="K36778" s="2"/>
      <c r="L36778" s="2"/>
    </row>
    <row r="36779" spans="10:12">
      <c r="J36779" s="2"/>
      <c r="K36779" s="2"/>
      <c r="L36779" s="2"/>
    </row>
    <row r="36780" spans="10:12">
      <c r="J36780" s="2"/>
      <c r="K36780" s="2"/>
      <c r="L36780" s="2"/>
    </row>
    <row r="36781" spans="10:12">
      <c r="J36781" s="2"/>
      <c r="K36781" s="2"/>
      <c r="L36781" s="2"/>
    </row>
    <row r="36782" spans="10:12">
      <c r="J36782" s="2"/>
      <c r="K36782" s="2"/>
      <c r="L36782" s="2"/>
    </row>
    <row r="36783" spans="10:12">
      <c r="J36783" s="2"/>
      <c r="K36783" s="2"/>
      <c r="L36783" s="2"/>
    </row>
    <row r="36784" spans="10:12">
      <c r="J36784" s="2"/>
      <c r="K36784" s="2"/>
      <c r="L36784" s="2"/>
    </row>
    <row r="36785" spans="10:12">
      <c r="J36785" s="2"/>
      <c r="K36785" s="2"/>
      <c r="L36785" s="2"/>
    </row>
    <row r="36786" spans="10:12">
      <c r="J36786" s="2"/>
      <c r="K36786" s="2"/>
      <c r="L36786" s="2"/>
    </row>
    <row r="36787" spans="10:12">
      <c r="J36787" s="2"/>
      <c r="K36787" s="2"/>
      <c r="L36787" s="2"/>
    </row>
    <row r="36788" spans="10:12">
      <c r="J36788" s="2"/>
      <c r="K36788" s="2"/>
      <c r="L36788" s="2"/>
    </row>
    <row r="36789" spans="10:12">
      <c r="J36789" s="2"/>
      <c r="K36789" s="2"/>
      <c r="L36789" s="2"/>
    </row>
    <row r="36790" spans="10:12">
      <c r="J36790" s="2"/>
      <c r="K36790" s="2"/>
      <c r="L36790" s="2"/>
    </row>
    <row r="36791" spans="10:12">
      <c r="J36791" s="2"/>
      <c r="K36791" s="2"/>
      <c r="L36791" s="2"/>
    </row>
    <row r="36792" spans="10:12">
      <c r="J36792" s="2"/>
      <c r="K36792" s="2"/>
      <c r="L36792" s="2"/>
    </row>
    <row r="36793" spans="10:12">
      <c r="J36793" s="2"/>
      <c r="K36793" s="2"/>
      <c r="L36793" s="2"/>
    </row>
    <row r="36794" spans="10:12">
      <c r="J36794" s="2"/>
      <c r="K36794" s="2"/>
      <c r="L36794" s="2"/>
    </row>
    <row r="36795" spans="10:12">
      <c r="J36795" s="2"/>
      <c r="K36795" s="2"/>
      <c r="L36795" s="2"/>
    </row>
    <row r="36796" spans="10:12">
      <c r="J36796" s="2"/>
      <c r="K36796" s="2"/>
      <c r="L36796" s="2"/>
    </row>
    <row r="36797" spans="10:12">
      <c r="J36797" s="2"/>
      <c r="K36797" s="2"/>
      <c r="L36797" s="2"/>
    </row>
    <row r="36798" spans="10:12">
      <c r="J36798" s="2"/>
      <c r="K36798" s="2"/>
      <c r="L36798" s="2"/>
    </row>
    <row r="36799" spans="10:12">
      <c r="J36799" s="2"/>
      <c r="K36799" s="2"/>
      <c r="L36799" s="2"/>
    </row>
    <row r="36800" spans="10:12">
      <c r="J36800" s="2"/>
      <c r="K36800" s="2"/>
      <c r="L36800" s="2"/>
    </row>
    <row r="36801" spans="10:12">
      <c r="J36801" s="2"/>
      <c r="K36801" s="2"/>
      <c r="L36801" s="2"/>
    </row>
    <row r="36802" spans="10:12">
      <c r="J36802" s="2"/>
      <c r="K36802" s="2"/>
      <c r="L36802" s="2"/>
    </row>
    <row r="36803" spans="10:12">
      <c r="J36803" s="2"/>
      <c r="K36803" s="2"/>
      <c r="L36803" s="2"/>
    </row>
    <row r="36804" spans="10:12">
      <c r="J36804" s="2"/>
      <c r="K36804" s="2"/>
      <c r="L36804" s="2"/>
    </row>
    <row r="36805" spans="10:12">
      <c r="J36805" s="2"/>
      <c r="K36805" s="2"/>
      <c r="L36805" s="2"/>
    </row>
    <row r="36806" spans="10:12">
      <c r="J36806" s="2"/>
      <c r="K36806" s="2"/>
      <c r="L36806" s="2"/>
    </row>
    <row r="36807" spans="10:12">
      <c r="J36807" s="2"/>
      <c r="K36807" s="2"/>
      <c r="L36807" s="2"/>
    </row>
    <row r="36808" spans="10:12">
      <c r="J36808" s="2"/>
      <c r="K36808" s="2"/>
      <c r="L36808" s="2"/>
    </row>
    <row r="36809" spans="10:12">
      <c r="J36809" s="2"/>
      <c r="K36809" s="2"/>
      <c r="L36809" s="2"/>
    </row>
    <row r="36810" spans="10:12">
      <c r="J36810" s="2"/>
      <c r="K36810" s="2"/>
      <c r="L36810" s="2"/>
    </row>
    <row r="36811" spans="10:12">
      <c r="J36811" s="2"/>
      <c r="K36811" s="2"/>
      <c r="L36811" s="2"/>
    </row>
    <row r="36812" spans="10:12">
      <c r="J36812" s="2"/>
      <c r="K36812" s="2"/>
      <c r="L36812" s="2"/>
    </row>
    <row r="36813" spans="10:12">
      <c r="J36813" s="2"/>
      <c r="K36813" s="2"/>
      <c r="L36813" s="2"/>
    </row>
    <row r="36814" spans="10:12">
      <c r="J36814" s="2"/>
      <c r="K36814" s="2"/>
      <c r="L36814" s="2"/>
    </row>
    <row r="36815" spans="10:12">
      <c r="J36815" s="2"/>
      <c r="K36815" s="2"/>
      <c r="L36815" s="2"/>
    </row>
    <row r="36816" spans="10:12">
      <c r="J36816" s="2"/>
      <c r="K36816" s="2"/>
      <c r="L36816" s="2"/>
    </row>
    <row r="36817" spans="10:12">
      <c r="J36817" s="2"/>
      <c r="K36817" s="2"/>
      <c r="L36817" s="2"/>
    </row>
    <row r="36818" spans="10:12">
      <c r="J36818" s="2"/>
      <c r="K36818" s="2"/>
      <c r="L36818" s="2"/>
    </row>
    <row r="36819" spans="10:12">
      <c r="J36819" s="2"/>
      <c r="K36819" s="2"/>
      <c r="L36819" s="2"/>
    </row>
    <row r="36820" spans="10:12">
      <c r="J36820" s="2"/>
      <c r="K36820" s="2"/>
      <c r="L36820" s="2"/>
    </row>
    <row r="36821" spans="10:12">
      <c r="J36821" s="2"/>
      <c r="K36821" s="2"/>
      <c r="L36821" s="2"/>
    </row>
    <row r="36822" spans="10:12">
      <c r="J36822" s="2"/>
      <c r="K36822" s="2"/>
      <c r="L36822" s="2"/>
    </row>
    <row r="36823" spans="10:12">
      <c r="J36823" s="2"/>
      <c r="K36823" s="2"/>
      <c r="L36823" s="2"/>
    </row>
    <row r="36824" spans="10:12">
      <c r="J36824" s="2"/>
      <c r="K36824" s="2"/>
      <c r="L36824" s="2"/>
    </row>
    <row r="36825" spans="10:12">
      <c r="J36825" s="2"/>
      <c r="K36825" s="2"/>
      <c r="L36825" s="2"/>
    </row>
    <row r="36826" spans="10:12">
      <c r="J36826" s="2"/>
      <c r="K36826" s="2"/>
      <c r="L36826" s="2"/>
    </row>
    <row r="36827" spans="10:12">
      <c r="J36827" s="2"/>
      <c r="K36827" s="2"/>
      <c r="L36827" s="2"/>
    </row>
    <row r="36828" spans="10:12">
      <c r="J36828" s="2"/>
      <c r="K36828" s="2"/>
      <c r="L36828" s="2"/>
    </row>
    <row r="36829" spans="10:12">
      <c r="J36829" s="2"/>
      <c r="K36829" s="2"/>
      <c r="L36829" s="2"/>
    </row>
    <row r="36830" spans="10:12">
      <c r="J36830" s="2"/>
      <c r="K36830" s="2"/>
      <c r="L36830" s="2"/>
    </row>
    <row r="36831" spans="10:12">
      <c r="J36831" s="2"/>
      <c r="K36831" s="2"/>
      <c r="L36831" s="2"/>
    </row>
    <row r="36832" spans="10:12">
      <c r="J36832" s="2"/>
      <c r="K36832" s="2"/>
      <c r="L36832" s="2"/>
    </row>
    <row r="36833" spans="10:12">
      <c r="J36833" s="2"/>
      <c r="K36833" s="2"/>
      <c r="L36833" s="2"/>
    </row>
    <row r="36834" spans="10:12">
      <c r="J36834" s="2"/>
      <c r="K36834" s="2"/>
      <c r="L36834" s="2"/>
    </row>
    <row r="36835" spans="10:12">
      <c r="J36835" s="2"/>
      <c r="K36835" s="2"/>
      <c r="L36835" s="2"/>
    </row>
    <row r="36836" spans="10:12">
      <c r="J36836" s="2"/>
      <c r="K36836" s="2"/>
      <c r="L36836" s="2"/>
    </row>
    <row r="36837" spans="10:12">
      <c r="J36837" s="2"/>
      <c r="K36837" s="2"/>
      <c r="L36837" s="2"/>
    </row>
    <row r="36838" spans="10:12">
      <c r="J36838" s="2"/>
      <c r="K36838" s="2"/>
      <c r="L36838" s="2"/>
    </row>
    <row r="36839" spans="10:12">
      <c r="J36839" s="2"/>
      <c r="K36839" s="2"/>
      <c r="L36839" s="2"/>
    </row>
    <row r="36840" spans="10:12">
      <c r="J36840" s="2"/>
      <c r="K36840" s="2"/>
      <c r="L36840" s="2"/>
    </row>
    <row r="36841" spans="10:12">
      <c r="J36841" s="2"/>
      <c r="K36841" s="2"/>
      <c r="L36841" s="2"/>
    </row>
    <row r="36842" spans="10:12">
      <c r="J36842" s="2"/>
      <c r="K36842" s="2"/>
      <c r="L36842" s="2"/>
    </row>
    <row r="36843" spans="10:12">
      <c r="J36843" s="2"/>
      <c r="K36843" s="2"/>
      <c r="L36843" s="2"/>
    </row>
    <row r="36844" spans="10:12">
      <c r="J36844" s="2"/>
      <c r="K36844" s="2"/>
      <c r="L36844" s="2"/>
    </row>
    <row r="36845" spans="10:12">
      <c r="J36845" s="2"/>
      <c r="K36845" s="2"/>
      <c r="L36845" s="2"/>
    </row>
    <row r="36846" spans="10:12">
      <c r="J36846" s="2"/>
      <c r="K36846" s="2"/>
      <c r="L36846" s="2"/>
    </row>
    <row r="36847" spans="10:12">
      <c r="J36847" s="2"/>
      <c r="K36847" s="2"/>
      <c r="L36847" s="2"/>
    </row>
    <row r="36848" spans="10:12">
      <c r="J36848" s="2"/>
      <c r="K36848" s="2"/>
      <c r="L36848" s="2"/>
    </row>
    <row r="36849" spans="10:12">
      <c r="J36849" s="2"/>
      <c r="K36849" s="2"/>
      <c r="L36849" s="2"/>
    </row>
    <row r="36850" spans="10:12">
      <c r="J36850" s="2"/>
      <c r="K36850" s="2"/>
      <c r="L36850" s="2"/>
    </row>
    <row r="36851" spans="10:12">
      <c r="J36851" s="2"/>
      <c r="K36851" s="2"/>
      <c r="L36851" s="2"/>
    </row>
    <row r="36852" spans="10:12">
      <c r="J36852" s="2"/>
      <c r="K36852" s="2"/>
      <c r="L36852" s="2"/>
    </row>
    <row r="36853" spans="10:12">
      <c r="J36853" s="2"/>
      <c r="K36853" s="2"/>
      <c r="L36853" s="2"/>
    </row>
    <row r="36854" spans="10:12">
      <c r="J36854" s="2"/>
      <c r="K36854" s="2"/>
      <c r="L36854" s="2"/>
    </row>
    <row r="36855" spans="10:12">
      <c r="J36855" s="2"/>
      <c r="K36855" s="2"/>
      <c r="L36855" s="2"/>
    </row>
    <row r="36856" spans="10:12">
      <c r="J36856" s="2"/>
      <c r="K36856" s="2"/>
      <c r="L36856" s="2"/>
    </row>
    <row r="36857" spans="10:12">
      <c r="J36857" s="2"/>
      <c r="K36857" s="2"/>
      <c r="L36857" s="2"/>
    </row>
    <row r="36858" spans="10:12">
      <c r="J36858" s="2"/>
      <c r="K36858" s="2"/>
      <c r="L36858" s="2"/>
    </row>
    <row r="36859" spans="10:12">
      <c r="J36859" s="2"/>
      <c r="K36859" s="2"/>
      <c r="L36859" s="2"/>
    </row>
    <row r="36860" spans="10:12">
      <c r="J36860" s="2"/>
      <c r="K36860" s="2"/>
      <c r="L36860" s="2"/>
    </row>
    <row r="36861" spans="10:12">
      <c r="J36861" s="2"/>
      <c r="K36861" s="2"/>
      <c r="L36861" s="2"/>
    </row>
    <row r="36862" spans="10:12">
      <c r="J36862" s="2"/>
      <c r="K36862" s="2"/>
      <c r="L36862" s="2"/>
    </row>
    <row r="36863" spans="10:12">
      <c r="J36863" s="2"/>
      <c r="K36863" s="2"/>
      <c r="L36863" s="2"/>
    </row>
    <row r="36864" spans="10:12">
      <c r="J36864" s="2"/>
      <c r="K36864" s="2"/>
      <c r="L36864" s="2"/>
    </row>
    <row r="36865" spans="10:12">
      <c r="J36865" s="2"/>
      <c r="K36865" s="2"/>
      <c r="L36865" s="2"/>
    </row>
    <row r="36866" spans="10:12">
      <c r="J36866" s="2"/>
      <c r="K36866" s="2"/>
      <c r="L36866" s="2"/>
    </row>
    <row r="36867" spans="10:12">
      <c r="J36867" s="2"/>
      <c r="K36867" s="2"/>
      <c r="L36867" s="2"/>
    </row>
    <row r="36868" spans="10:12">
      <c r="J36868" s="2"/>
      <c r="K36868" s="2"/>
      <c r="L36868" s="2"/>
    </row>
    <row r="36869" spans="10:12">
      <c r="J36869" s="2"/>
      <c r="K36869" s="2"/>
      <c r="L36869" s="2"/>
    </row>
    <row r="36870" spans="10:12">
      <c r="J36870" s="2"/>
      <c r="K36870" s="2"/>
      <c r="L36870" s="2"/>
    </row>
    <row r="36871" spans="10:12">
      <c r="J36871" s="2"/>
      <c r="K36871" s="2"/>
      <c r="L36871" s="2"/>
    </row>
    <row r="36872" spans="10:12">
      <c r="J36872" s="2"/>
      <c r="K36872" s="2"/>
      <c r="L36872" s="2"/>
    </row>
    <row r="36873" spans="10:12">
      <c r="J36873" s="2"/>
      <c r="K36873" s="2"/>
      <c r="L36873" s="2"/>
    </row>
    <row r="36874" spans="10:12">
      <c r="J36874" s="2"/>
      <c r="K36874" s="2"/>
      <c r="L36874" s="2"/>
    </row>
    <row r="36875" spans="10:12">
      <c r="J36875" s="2"/>
      <c r="K36875" s="2"/>
      <c r="L36875" s="2"/>
    </row>
    <row r="36876" spans="10:12">
      <c r="J36876" s="2"/>
      <c r="K36876" s="2"/>
      <c r="L36876" s="2"/>
    </row>
    <row r="36877" spans="10:12">
      <c r="J36877" s="2"/>
      <c r="K36877" s="2"/>
      <c r="L36877" s="2"/>
    </row>
    <row r="36878" spans="10:12">
      <c r="J36878" s="2"/>
      <c r="K36878" s="2"/>
      <c r="L36878" s="2"/>
    </row>
    <row r="36879" spans="10:12">
      <c r="J36879" s="2"/>
      <c r="K36879" s="2"/>
      <c r="L36879" s="2"/>
    </row>
    <row r="36880" spans="10:12">
      <c r="J36880" s="2"/>
      <c r="K36880" s="2"/>
      <c r="L36880" s="2"/>
    </row>
    <row r="36881" spans="10:12">
      <c r="J36881" s="2"/>
      <c r="K36881" s="2"/>
      <c r="L36881" s="2"/>
    </row>
    <row r="36882" spans="10:12">
      <c r="J36882" s="2"/>
      <c r="K36882" s="2"/>
      <c r="L36882" s="2"/>
    </row>
    <row r="36883" spans="10:12">
      <c r="J36883" s="2"/>
      <c r="K36883" s="2"/>
      <c r="L36883" s="2"/>
    </row>
    <row r="36884" spans="10:12">
      <c r="J36884" s="2"/>
      <c r="K36884" s="2"/>
      <c r="L36884" s="2"/>
    </row>
    <row r="36885" spans="10:12">
      <c r="J36885" s="2"/>
      <c r="K36885" s="2"/>
      <c r="L36885" s="2"/>
    </row>
    <row r="36886" spans="10:12">
      <c r="J36886" s="2"/>
      <c r="K36886" s="2"/>
      <c r="L36886" s="2"/>
    </row>
    <row r="36887" spans="10:12">
      <c r="J36887" s="2"/>
      <c r="K36887" s="2"/>
      <c r="L36887" s="2"/>
    </row>
    <row r="36888" spans="10:12">
      <c r="J36888" s="2"/>
      <c r="K36888" s="2"/>
      <c r="L36888" s="2"/>
    </row>
    <row r="36889" spans="10:12">
      <c r="J36889" s="2"/>
      <c r="K36889" s="2"/>
      <c r="L36889" s="2"/>
    </row>
    <row r="36890" spans="10:12">
      <c r="J36890" s="2"/>
      <c r="K36890" s="2"/>
      <c r="L36890" s="2"/>
    </row>
    <row r="36891" spans="10:12">
      <c r="J36891" s="2"/>
      <c r="K36891" s="2"/>
      <c r="L36891" s="2"/>
    </row>
    <row r="36892" spans="10:12">
      <c r="J36892" s="2"/>
      <c r="K36892" s="2"/>
      <c r="L36892" s="2"/>
    </row>
    <row r="36893" spans="10:12">
      <c r="J36893" s="2"/>
      <c r="K36893" s="2"/>
      <c r="L36893" s="2"/>
    </row>
    <row r="36894" spans="10:12">
      <c r="J36894" s="2"/>
      <c r="K36894" s="2"/>
      <c r="L36894" s="2"/>
    </row>
    <row r="36895" spans="10:12">
      <c r="J36895" s="2"/>
      <c r="K36895" s="2"/>
      <c r="L36895" s="2"/>
    </row>
    <row r="36896" spans="10:12">
      <c r="J36896" s="2"/>
      <c r="K36896" s="2"/>
      <c r="L36896" s="2"/>
    </row>
    <row r="36897" spans="10:12">
      <c r="J36897" s="2"/>
      <c r="K36897" s="2"/>
      <c r="L36897" s="2"/>
    </row>
    <row r="36898" spans="10:12">
      <c r="J36898" s="2"/>
      <c r="K36898" s="2"/>
      <c r="L36898" s="2"/>
    </row>
    <row r="36899" spans="10:12">
      <c r="J36899" s="2"/>
      <c r="K36899" s="2"/>
      <c r="L36899" s="2"/>
    </row>
    <row r="36900" spans="10:12">
      <c r="J36900" s="2"/>
      <c r="K36900" s="2"/>
      <c r="L36900" s="2"/>
    </row>
    <row r="36901" spans="10:12">
      <c r="J36901" s="2"/>
      <c r="K36901" s="2"/>
      <c r="L36901" s="2"/>
    </row>
    <row r="36902" spans="10:12">
      <c r="J36902" s="2"/>
      <c r="K36902" s="2"/>
      <c r="L36902" s="2"/>
    </row>
    <row r="36903" spans="10:12">
      <c r="J36903" s="2"/>
      <c r="K36903" s="2"/>
      <c r="L36903" s="2"/>
    </row>
    <row r="36904" spans="10:12">
      <c r="J36904" s="2"/>
      <c r="K36904" s="2"/>
      <c r="L36904" s="2"/>
    </row>
    <row r="36905" spans="10:12">
      <c r="J36905" s="2"/>
      <c r="K36905" s="2"/>
      <c r="L36905" s="2"/>
    </row>
    <row r="36906" spans="10:12">
      <c r="J36906" s="2"/>
      <c r="K36906" s="2"/>
      <c r="L36906" s="2"/>
    </row>
    <row r="36907" spans="10:12">
      <c r="J36907" s="2"/>
      <c r="K36907" s="2"/>
      <c r="L36907" s="2"/>
    </row>
    <row r="36908" spans="10:12">
      <c r="J36908" s="2"/>
      <c r="K36908" s="2"/>
      <c r="L36908" s="2"/>
    </row>
    <row r="36909" spans="10:12">
      <c r="J36909" s="2"/>
      <c r="K36909" s="2"/>
      <c r="L36909" s="2"/>
    </row>
    <row r="36910" spans="10:12">
      <c r="J36910" s="2"/>
      <c r="K36910" s="2"/>
      <c r="L36910" s="2"/>
    </row>
    <row r="36911" spans="10:12">
      <c r="J36911" s="2"/>
      <c r="K36911" s="2"/>
      <c r="L36911" s="2"/>
    </row>
    <row r="36912" spans="10:12">
      <c r="J36912" s="2"/>
      <c r="K36912" s="2"/>
      <c r="L36912" s="2"/>
    </row>
    <row r="36913" spans="10:12">
      <c r="J36913" s="2"/>
      <c r="K36913" s="2"/>
      <c r="L36913" s="2"/>
    </row>
    <row r="36914" spans="10:12">
      <c r="J36914" s="2"/>
      <c r="K36914" s="2"/>
      <c r="L36914" s="2"/>
    </row>
    <row r="36915" spans="10:12">
      <c r="J36915" s="2"/>
      <c r="K36915" s="2"/>
      <c r="L36915" s="2"/>
    </row>
    <row r="36916" spans="10:12">
      <c r="J36916" s="2"/>
      <c r="K36916" s="2"/>
      <c r="L36916" s="2"/>
    </row>
    <row r="36917" spans="10:12">
      <c r="J36917" s="2"/>
      <c r="K36917" s="2"/>
      <c r="L36917" s="2"/>
    </row>
    <row r="36918" spans="10:12">
      <c r="J36918" s="2"/>
      <c r="K36918" s="2"/>
      <c r="L36918" s="2"/>
    </row>
    <row r="36919" spans="10:12">
      <c r="J36919" s="2"/>
      <c r="K36919" s="2"/>
      <c r="L36919" s="2"/>
    </row>
    <row r="36920" spans="10:12">
      <c r="J36920" s="2"/>
      <c r="K36920" s="2"/>
      <c r="L36920" s="2"/>
    </row>
    <row r="36921" spans="10:12">
      <c r="J36921" s="2"/>
      <c r="K36921" s="2"/>
      <c r="L36921" s="2"/>
    </row>
    <row r="36922" spans="10:12">
      <c r="J36922" s="2"/>
      <c r="K36922" s="2"/>
      <c r="L36922" s="2"/>
    </row>
    <row r="36923" spans="10:12">
      <c r="J36923" s="2"/>
      <c r="K36923" s="2"/>
      <c r="L36923" s="2"/>
    </row>
    <row r="36924" spans="10:12">
      <c r="J36924" s="2"/>
      <c r="K36924" s="2"/>
      <c r="L36924" s="2"/>
    </row>
    <row r="36925" spans="10:12">
      <c r="J36925" s="2"/>
      <c r="K36925" s="2"/>
      <c r="L36925" s="2"/>
    </row>
    <row r="36926" spans="10:12">
      <c r="J36926" s="2"/>
      <c r="K36926" s="2"/>
      <c r="L36926" s="2"/>
    </row>
    <row r="36927" spans="10:12">
      <c r="J36927" s="2"/>
      <c r="K36927" s="2"/>
      <c r="L36927" s="2"/>
    </row>
    <row r="36928" spans="10:12">
      <c r="J36928" s="2"/>
      <c r="K36928" s="2"/>
      <c r="L36928" s="2"/>
    </row>
    <row r="36929" spans="10:12">
      <c r="J36929" s="2"/>
      <c r="K36929" s="2"/>
      <c r="L36929" s="2"/>
    </row>
    <row r="36930" spans="10:12">
      <c r="J36930" s="2"/>
      <c r="K36930" s="2"/>
      <c r="L36930" s="2"/>
    </row>
    <row r="36931" spans="10:12">
      <c r="J36931" s="2"/>
      <c r="K36931" s="2"/>
      <c r="L36931" s="2"/>
    </row>
    <row r="36932" spans="10:12">
      <c r="J36932" s="2"/>
      <c r="K36932" s="2"/>
      <c r="L36932" s="2"/>
    </row>
    <row r="36933" spans="10:12">
      <c r="J36933" s="2"/>
      <c r="K36933" s="2"/>
      <c r="L36933" s="2"/>
    </row>
    <row r="36934" spans="10:12">
      <c r="J36934" s="2"/>
      <c r="K36934" s="2"/>
      <c r="L36934" s="2"/>
    </row>
    <row r="36935" spans="10:12">
      <c r="J36935" s="2"/>
      <c r="K36935" s="2"/>
      <c r="L36935" s="2"/>
    </row>
    <row r="36936" spans="10:12">
      <c r="J36936" s="2"/>
      <c r="K36936" s="2"/>
      <c r="L36936" s="2"/>
    </row>
    <row r="36937" spans="10:12">
      <c r="J36937" s="2"/>
      <c r="K36937" s="2"/>
      <c r="L36937" s="2"/>
    </row>
    <row r="36938" spans="10:12">
      <c r="J36938" s="2"/>
      <c r="K36938" s="2"/>
      <c r="L36938" s="2"/>
    </row>
    <row r="36939" spans="10:12">
      <c r="J36939" s="2"/>
      <c r="K36939" s="2"/>
      <c r="L36939" s="2"/>
    </row>
    <row r="36940" spans="10:12">
      <c r="J36940" s="2"/>
      <c r="K36940" s="2"/>
      <c r="L36940" s="2"/>
    </row>
    <row r="36941" spans="10:12">
      <c r="J36941" s="2"/>
      <c r="K36941" s="2"/>
      <c r="L36941" s="2"/>
    </row>
    <row r="36942" spans="10:12">
      <c r="J36942" s="2"/>
      <c r="K36942" s="2"/>
      <c r="L36942" s="2"/>
    </row>
    <row r="36943" spans="10:12">
      <c r="J36943" s="2"/>
      <c r="K36943" s="2"/>
      <c r="L36943" s="2"/>
    </row>
    <row r="36944" spans="10:12">
      <c r="J36944" s="2"/>
      <c r="K36944" s="2"/>
      <c r="L36944" s="2"/>
    </row>
    <row r="36945" spans="10:12">
      <c r="J36945" s="2"/>
      <c r="K36945" s="2"/>
      <c r="L36945" s="2"/>
    </row>
    <row r="36946" spans="10:12">
      <c r="J36946" s="2"/>
      <c r="K36946" s="2"/>
      <c r="L36946" s="2"/>
    </row>
    <row r="36947" spans="10:12">
      <c r="J36947" s="2"/>
      <c r="K36947" s="2"/>
      <c r="L36947" s="2"/>
    </row>
    <row r="36948" spans="10:12">
      <c r="J36948" s="2"/>
      <c r="K36948" s="2"/>
      <c r="L36948" s="2"/>
    </row>
    <row r="36949" spans="10:12">
      <c r="J36949" s="2"/>
      <c r="K36949" s="2"/>
      <c r="L36949" s="2"/>
    </row>
    <row r="36950" spans="10:12">
      <c r="J36950" s="2"/>
      <c r="K36950" s="2"/>
      <c r="L36950" s="2"/>
    </row>
    <row r="36951" spans="10:12">
      <c r="J36951" s="2"/>
      <c r="K36951" s="2"/>
      <c r="L36951" s="2"/>
    </row>
    <row r="36952" spans="10:12">
      <c r="J36952" s="2"/>
      <c r="K36952" s="2"/>
      <c r="L36952" s="2"/>
    </row>
    <row r="36953" spans="10:12">
      <c r="J36953" s="2"/>
      <c r="K36953" s="2"/>
      <c r="L36953" s="2"/>
    </row>
    <row r="36954" spans="10:12">
      <c r="J36954" s="2"/>
      <c r="K36954" s="2"/>
      <c r="L36954" s="2"/>
    </row>
    <row r="36955" spans="10:12">
      <c r="J36955" s="2"/>
      <c r="K36955" s="2"/>
      <c r="L36955" s="2"/>
    </row>
    <row r="36956" spans="10:12">
      <c r="J36956" s="2"/>
      <c r="K36956" s="2"/>
      <c r="L36956" s="2"/>
    </row>
    <row r="36957" spans="10:12">
      <c r="J36957" s="2"/>
      <c r="K36957" s="2"/>
      <c r="L36957" s="2"/>
    </row>
    <row r="36958" spans="10:12">
      <c r="J36958" s="2"/>
      <c r="K36958" s="2"/>
      <c r="L36958" s="2"/>
    </row>
    <row r="36959" spans="10:12">
      <c r="J36959" s="2"/>
      <c r="K36959" s="2"/>
      <c r="L36959" s="2"/>
    </row>
    <row r="36960" spans="10:12">
      <c r="J36960" s="2"/>
      <c r="K36960" s="2"/>
      <c r="L36960" s="2"/>
    </row>
    <row r="36961" spans="10:12">
      <c r="J36961" s="2"/>
      <c r="K36961" s="2"/>
      <c r="L36961" s="2"/>
    </row>
    <row r="36962" spans="10:12">
      <c r="J36962" s="2"/>
      <c r="K36962" s="2"/>
      <c r="L36962" s="2"/>
    </row>
    <row r="36963" spans="10:12">
      <c r="J36963" s="2"/>
      <c r="K36963" s="2"/>
      <c r="L36963" s="2"/>
    </row>
    <row r="36964" spans="10:12">
      <c r="J36964" s="2"/>
      <c r="K36964" s="2"/>
      <c r="L36964" s="2"/>
    </row>
    <row r="36965" spans="10:12">
      <c r="J36965" s="2"/>
      <c r="K36965" s="2"/>
      <c r="L36965" s="2"/>
    </row>
    <row r="36966" spans="10:12">
      <c r="J36966" s="2"/>
      <c r="K36966" s="2"/>
      <c r="L36966" s="2"/>
    </row>
    <row r="36967" spans="10:12">
      <c r="J36967" s="2"/>
      <c r="K36967" s="2"/>
      <c r="L36967" s="2"/>
    </row>
    <row r="36968" spans="10:12">
      <c r="J36968" s="2"/>
      <c r="K36968" s="2"/>
      <c r="L36968" s="2"/>
    </row>
    <row r="36969" spans="10:12">
      <c r="J36969" s="2"/>
      <c r="K36969" s="2"/>
      <c r="L36969" s="2"/>
    </row>
    <row r="36970" spans="10:12">
      <c r="J36970" s="2"/>
      <c r="K36970" s="2"/>
      <c r="L36970" s="2"/>
    </row>
    <row r="36971" spans="10:12">
      <c r="J36971" s="2"/>
      <c r="K36971" s="2"/>
      <c r="L36971" s="2"/>
    </row>
    <row r="36972" spans="10:12">
      <c r="J36972" s="2"/>
      <c r="K36972" s="2"/>
      <c r="L36972" s="2"/>
    </row>
    <row r="36973" spans="10:12">
      <c r="J36973" s="2"/>
      <c r="K36973" s="2"/>
      <c r="L36973" s="2"/>
    </row>
    <row r="36974" spans="10:12">
      <c r="J36974" s="2"/>
      <c r="K36974" s="2"/>
      <c r="L36974" s="2"/>
    </row>
    <row r="36975" spans="10:12">
      <c r="J36975" s="2"/>
      <c r="K36975" s="2"/>
      <c r="L36975" s="2"/>
    </row>
    <row r="36976" spans="10:12">
      <c r="J36976" s="2"/>
      <c r="K36976" s="2"/>
      <c r="L36976" s="2"/>
    </row>
    <row r="36977" spans="10:12">
      <c r="J36977" s="2"/>
      <c r="K36977" s="2"/>
      <c r="L36977" s="2"/>
    </row>
    <row r="36978" spans="10:12">
      <c r="J36978" s="2"/>
      <c r="K36978" s="2"/>
      <c r="L36978" s="2"/>
    </row>
    <row r="36979" spans="10:12">
      <c r="J36979" s="2"/>
      <c r="K36979" s="2"/>
      <c r="L36979" s="2"/>
    </row>
    <row r="36980" spans="10:12">
      <c r="J36980" s="2"/>
      <c r="K36980" s="2"/>
      <c r="L36980" s="2"/>
    </row>
    <row r="36981" spans="10:12">
      <c r="J36981" s="2"/>
      <c r="K36981" s="2"/>
      <c r="L36981" s="2"/>
    </row>
    <row r="36982" spans="10:12">
      <c r="J36982" s="2"/>
      <c r="K36982" s="2"/>
      <c r="L36982" s="2"/>
    </row>
    <row r="36983" spans="10:12">
      <c r="J36983" s="2"/>
      <c r="K36983" s="2"/>
      <c r="L36983" s="2"/>
    </row>
    <row r="36984" spans="10:12">
      <c r="J36984" s="2"/>
      <c r="K36984" s="2"/>
      <c r="L36984" s="2"/>
    </row>
    <row r="36985" spans="10:12">
      <c r="J36985" s="2"/>
      <c r="K36985" s="2"/>
      <c r="L36985" s="2"/>
    </row>
    <row r="36986" spans="10:12">
      <c r="J36986" s="2"/>
      <c r="K36986" s="2"/>
      <c r="L36986" s="2"/>
    </row>
    <row r="36987" spans="10:12">
      <c r="J36987" s="2"/>
      <c r="K36987" s="2"/>
      <c r="L36987" s="2"/>
    </row>
    <row r="36988" spans="10:12">
      <c r="J36988" s="2"/>
      <c r="K36988" s="2"/>
      <c r="L36988" s="2"/>
    </row>
    <row r="36989" spans="10:12">
      <c r="J36989" s="2"/>
      <c r="K36989" s="2"/>
      <c r="L36989" s="2"/>
    </row>
    <row r="36990" spans="10:12">
      <c r="J36990" s="2"/>
      <c r="K36990" s="2"/>
      <c r="L36990" s="2"/>
    </row>
    <row r="36991" spans="10:12">
      <c r="J36991" s="2"/>
      <c r="K36991" s="2"/>
      <c r="L36991" s="2"/>
    </row>
    <row r="36992" spans="10:12">
      <c r="J36992" s="2"/>
      <c r="K36992" s="2"/>
      <c r="L36992" s="2"/>
    </row>
    <row r="36993" spans="10:12">
      <c r="J36993" s="2"/>
      <c r="K36993" s="2"/>
      <c r="L36993" s="2"/>
    </row>
    <row r="36994" spans="10:12">
      <c r="J36994" s="2"/>
      <c r="K36994" s="2"/>
      <c r="L36994" s="2"/>
    </row>
    <row r="36995" spans="10:12">
      <c r="J36995" s="2"/>
      <c r="K36995" s="2"/>
      <c r="L36995" s="2"/>
    </row>
    <row r="36996" spans="10:12">
      <c r="J36996" s="2"/>
      <c r="K36996" s="2"/>
      <c r="L36996" s="2"/>
    </row>
    <row r="36997" spans="10:12">
      <c r="J36997" s="2"/>
      <c r="K36997" s="2"/>
      <c r="L36997" s="2"/>
    </row>
    <row r="36998" spans="10:12">
      <c r="J36998" s="2"/>
      <c r="K36998" s="2"/>
      <c r="L36998" s="2"/>
    </row>
    <row r="36999" spans="10:12">
      <c r="J36999" s="2"/>
      <c r="K36999" s="2"/>
      <c r="L36999" s="2"/>
    </row>
    <row r="37000" spans="10:12">
      <c r="J37000" s="2"/>
      <c r="K37000" s="2"/>
      <c r="L37000" s="2"/>
    </row>
    <row r="37001" spans="10:12">
      <c r="J37001" s="2"/>
      <c r="K37001" s="2"/>
      <c r="L37001" s="2"/>
    </row>
    <row r="37002" spans="10:12">
      <c r="J37002" s="2"/>
      <c r="K37002" s="2"/>
      <c r="L37002" s="2"/>
    </row>
    <row r="37003" spans="10:12">
      <c r="J37003" s="2"/>
      <c r="K37003" s="2"/>
      <c r="L37003" s="2"/>
    </row>
    <row r="37004" spans="10:12">
      <c r="J37004" s="2"/>
      <c r="K37004" s="2"/>
      <c r="L37004" s="2"/>
    </row>
    <row r="37005" spans="10:12">
      <c r="J37005" s="2"/>
      <c r="K37005" s="2"/>
      <c r="L37005" s="2"/>
    </row>
    <row r="37006" spans="10:12">
      <c r="J37006" s="2"/>
      <c r="K37006" s="2"/>
      <c r="L37006" s="2"/>
    </row>
    <row r="37007" spans="10:12">
      <c r="J37007" s="2"/>
      <c r="K37007" s="2"/>
      <c r="L37007" s="2"/>
    </row>
    <row r="37008" spans="10:12">
      <c r="J37008" s="2"/>
      <c r="K37008" s="2"/>
      <c r="L37008" s="2"/>
    </row>
    <row r="37009" spans="10:12">
      <c r="J37009" s="2"/>
      <c r="K37009" s="2"/>
      <c r="L37009" s="2"/>
    </row>
    <row r="37010" spans="10:12">
      <c r="J37010" s="2"/>
      <c r="K37010" s="2"/>
      <c r="L37010" s="2"/>
    </row>
    <row r="37011" spans="10:12">
      <c r="J37011" s="2"/>
      <c r="K37011" s="2"/>
      <c r="L37011" s="2"/>
    </row>
    <row r="37012" spans="10:12">
      <c r="J37012" s="2"/>
      <c r="K37012" s="2"/>
      <c r="L37012" s="2"/>
    </row>
    <row r="37013" spans="10:12">
      <c r="J37013" s="2"/>
      <c r="K37013" s="2"/>
      <c r="L37013" s="2"/>
    </row>
    <row r="37014" spans="10:12">
      <c r="J37014" s="2"/>
      <c r="K37014" s="2"/>
      <c r="L37014" s="2"/>
    </row>
    <row r="37015" spans="10:12">
      <c r="J37015" s="2"/>
      <c r="K37015" s="2"/>
      <c r="L37015" s="2"/>
    </row>
    <row r="37016" spans="10:12">
      <c r="J37016" s="2"/>
      <c r="K37016" s="2"/>
      <c r="L37016" s="2"/>
    </row>
    <row r="37017" spans="10:12">
      <c r="J37017" s="2"/>
      <c r="K37017" s="2"/>
      <c r="L37017" s="2"/>
    </row>
    <row r="37018" spans="10:12">
      <c r="J37018" s="2"/>
      <c r="K37018" s="2"/>
      <c r="L37018" s="2"/>
    </row>
    <row r="37019" spans="10:12">
      <c r="J37019" s="2"/>
      <c r="K37019" s="2"/>
      <c r="L37019" s="2"/>
    </row>
    <row r="37020" spans="10:12">
      <c r="J37020" s="2"/>
      <c r="K37020" s="2"/>
      <c r="L37020" s="2"/>
    </row>
    <row r="37021" spans="10:12">
      <c r="J37021" s="2"/>
      <c r="K37021" s="2"/>
      <c r="L37021" s="2"/>
    </row>
    <row r="37022" spans="10:12">
      <c r="J37022" s="2"/>
      <c r="K37022" s="2"/>
      <c r="L37022" s="2"/>
    </row>
    <row r="37023" spans="10:12">
      <c r="J37023" s="2"/>
      <c r="K37023" s="2"/>
      <c r="L37023" s="2"/>
    </row>
    <row r="37024" spans="10:12">
      <c r="J37024" s="2"/>
      <c r="K37024" s="2"/>
      <c r="L37024" s="2"/>
    </row>
    <row r="37025" spans="10:12">
      <c r="J37025" s="2"/>
      <c r="K37025" s="2"/>
      <c r="L37025" s="2"/>
    </row>
    <row r="37026" spans="10:12">
      <c r="J37026" s="2"/>
      <c r="K37026" s="2"/>
      <c r="L37026" s="2"/>
    </row>
    <row r="37027" spans="10:12">
      <c r="J37027" s="2"/>
      <c r="K37027" s="2"/>
      <c r="L37027" s="2"/>
    </row>
    <row r="37028" spans="10:12">
      <c r="J37028" s="2"/>
      <c r="K37028" s="2"/>
      <c r="L37028" s="2"/>
    </row>
    <row r="37029" spans="10:12">
      <c r="J37029" s="2"/>
      <c r="K37029" s="2"/>
      <c r="L37029" s="2"/>
    </row>
    <row r="37030" spans="10:12">
      <c r="J37030" s="2"/>
      <c r="K37030" s="2"/>
      <c r="L37030" s="2"/>
    </row>
    <row r="37031" spans="10:12">
      <c r="J37031" s="2"/>
      <c r="K37031" s="2"/>
      <c r="L37031" s="2"/>
    </row>
    <row r="37032" spans="10:12">
      <c r="J37032" s="2"/>
      <c r="K37032" s="2"/>
      <c r="L37032" s="2"/>
    </row>
    <row r="37033" spans="10:12">
      <c r="J37033" s="2"/>
      <c r="K37033" s="2"/>
      <c r="L37033" s="2"/>
    </row>
    <row r="37034" spans="10:12">
      <c r="J37034" s="2"/>
      <c r="K37034" s="2"/>
      <c r="L37034" s="2"/>
    </row>
    <row r="37035" spans="10:12">
      <c r="J37035" s="2"/>
      <c r="K37035" s="2"/>
      <c r="L37035" s="2"/>
    </row>
    <row r="37036" spans="10:12">
      <c r="J37036" s="2"/>
      <c r="K37036" s="2"/>
      <c r="L37036" s="2"/>
    </row>
    <row r="37037" spans="10:12">
      <c r="J37037" s="2"/>
      <c r="K37037" s="2"/>
      <c r="L37037" s="2"/>
    </row>
    <row r="37038" spans="10:12">
      <c r="J37038" s="2"/>
      <c r="K37038" s="2"/>
      <c r="L37038" s="2"/>
    </row>
    <row r="37039" spans="10:12">
      <c r="J37039" s="2"/>
      <c r="K37039" s="2"/>
      <c r="L37039" s="2"/>
    </row>
    <row r="37040" spans="10:12">
      <c r="J37040" s="2"/>
      <c r="K37040" s="2"/>
      <c r="L37040" s="2"/>
    </row>
    <row r="37041" spans="10:12">
      <c r="J37041" s="2"/>
      <c r="K37041" s="2"/>
      <c r="L37041" s="2"/>
    </row>
    <row r="37042" spans="10:12">
      <c r="J37042" s="2"/>
      <c r="K37042" s="2"/>
      <c r="L37042" s="2"/>
    </row>
    <row r="37043" spans="10:12">
      <c r="J37043" s="2"/>
      <c r="K37043" s="2"/>
      <c r="L37043" s="2"/>
    </row>
    <row r="37044" spans="10:12">
      <c r="J37044" s="2"/>
      <c r="K37044" s="2"/>
      <c r="L37044" s="2"/>
    </row>
    <row r="37045" spans="10:12">
      <c r="J37045" s="2"/>
      <c r="K37045" s="2"/>
      <c r="L37045" s="2"/>
    </row>
    <row r="37046" spans="10:12">
      <c r="J37046" s="2"/>
      <c r="K37046" s="2"/>
      <c r="L37046" s="2"/>
    </row>
    <row r="37047" spans="10:12">
      <c r="J37047" s="2"/>
      <c r="K37047" s="2"/>
      <c r="L37047" s="2"/>
    </row>
    <row r="37048" spans="10:12">
      <c r="J37048" s="2"/>
      <c r="K37048" s="2"/>
      <c r="L37048" s="2"/>
    </row>
    <row r="37049" spans="10:12">
      <c r="J37049" s="2"/>
      <c r="K37049" s="2"/>
      <c r="L37049" s="2"/>
    </row>
    <row r="37050" spans="10:12">
      <c r="J37050" s="2"/>
      <c r="K37050" s="2"/>
      <c r="L37050" s="2"/>
    </row>
    <row r="37051" spans="10:12">
      <c r="J37051" s="2"/>
      <c r="K37051" s="2"/>
      <c r="L37051" s="2"/>
    </row>
    <row r="37052" spans="10:12">
      <c r="J37052" s="2"/>
      <c r="K37052" s="2"/>
      <c r="L37052" s="2"/>
    </row>
    <row r="37053" spans="10:12">
      <c r="J37053" s="2"/>
      <c r="K37053" s="2"/>
      <c r="L37053" s="2"/>
    </row>
    <row r="37054" spans="10:12">
      <c r="J37054" s="2"/>
      <c r="K37054" s="2"/>
      <c r="L37054" s="2"/>
    </row>
    <row r="37055" spans="10:12">
      <c r="J37055" s="2"/>
      <c r="K37055" s="2"/>
      <c r="L37055" s="2"/>
    </row>
    <row r="37056" spans="10:12">
      <c r="J37056" s="2"/>
      <c r="K37056" s="2"/>
      <c r="L37056" s="2"/>
    </row>
    <row r="37057" spans="10:12">
      <c r="J37057" s="2"/>
      <c r="K37057" s="2"/>
      <c r="L37057" s="2"/>
    </row>
    <row r="37058" spans="10:12">
      <c r="J37058" s="2"/>
      <c r="K37058" s="2"/>
      <c r="L37058" s="2"/>
    </row>
    <row r="37059" spans="10:12">
      <c r="J37059" s="2"/>
      <c r="K37059" s="2"/>
      <c r="L37059" s="2"/>
    </row>
    <row r="37060" spans="10:12">
      <c r="J37060" s="2"/>
      <c r="K37060" s="2"/>
      <c r="L37060" s="2"/>
    </row>
    <row r="37061" spans="10:12">
      <c r="J37061" s="2"/>
      <c r="K37061" s="2"/>
      <c r="L37061" s="2"/>
    </row>
    <row r="37062" spans="10:12">
      <c r="J37062" s="2"/>
      <c r="K37062" s="2"/>
      <c r="L37062" s="2"/>
    </row>
    <row r="37063" spans="10:12">
      <c r="J37063" s="2"/>
      <c r="K37063" s="2"/>
      <c r="L37063" s="2"/>
    </row>
    <row r="37064" spans="10:12">
      <c r="J37064" s="2"/>
      <c r="K37064" s="2"/>
      <c r="L37064" s="2"/>
    </row>
    <row r="37065" spans="10:12">
      <c r="J37065" s="2"/>
      <c r="K37065" s="2"/>
      <c r="L37065" s="2"/>
    </row>
    <row r="37066" spans="10:12">
      <c r="J37066" s="2"/>
      <c r="K37066" s="2"/>
      <c r="L37066" s="2"/>
    </row>
    <row r="37067" spans="10:12">
      <c r="J37067" s="2"/>
      <c r="K37067" s="2"/>
      <c r="L37067" s="2"/>
    </row>
    <row r="37068" spans="10:12">
      <c r="J37068" s="2"/>
      <c r="K37068" s="2"/>
      <c r="L37068" s="2"/>
    </row>
    <row r="37069" spans="10:12">
      <c r="J37069" s="2"/>
      <c r="K37069" s="2"/>
      <c r="L37069" s="2"/>
    </row>
    <row r="37070" spans="10:12">
      <c r="J37070" s="2"/>
      <c r="K37070" s="2"/>
      <c r="L37070" s="2"/>
    </row>
    <row r="37071" spans="10:12">
      <c r="J37071" s="2"/>
      <c r="K37071" s="2"/>
      <c r="L37071" s="2"/>
    </row>
    <row r="37072" spans="10:12">
      <c r="J37072" s="2"/>
      <c r="K37072" s="2"/>
      <c r="L37072" s="2"/>
    </row>
    <row r="37073" spans="10:12">
      <c r="J37073" s="2"/>
      <c r="K37073" s="2"/>
      <c r="L37073" s="2"/>
    </row>
    <row r="37074" spans="10:12">
      <c r="J37074" s="2"/>
      <c r="K37074" s="2"/>
      <c r="L37074" s="2"/>
    </row>
    <row r="37075" spans="10:12">
      <c r="J37075" s="2"/>
      <c r="K37075" s="2"/>
      <c r="L37075" s="2"/>
    </row>
    <row r="37076" spans="10:12">
      <c r="J37076" s="2"/>
      <c r="K37076" s="2"/>
      <c r="L37076" s="2"/>
    </row>
    <row r="37077" spans="10:12">
      <c r="J37077" s="2"/>
      <c r="K37077" s="2"/>
      <c r="L37077" s="2"/>
    </row>
    <row r="37078" spans="10:12">
      <c r="J37078" s="2"/>
      <c r="K37078" s="2"/>
      <c r="L37078" s="2"/>
    </row>
    <row r="37079" spans="10:12">
      <c r="J37079" s="2"/>
      <c r="K37079" s="2"/>
      <c r="L37079" s="2"/>
    </row>
    <row r="37080" spans="10:12">
      <c r="J37080" s="2"/>
      <c r="K37080" s="2"/>
      <c r="L37080" s="2"/>
    </row>
    <row r="37081" spans="10:12">
      <c r="J37081" s="2"/>
      <c r="K37081" s="2"/>
      <c r="L37081" s="2"/>
    </row>
    <row r="37082" spans="10:12">
      <c r="J37082" s="2"/>
      <c r="K37082" s="2"/>
      <c r="L37082" s="2"/>
    </row>
    <row r="37083" spans="10:12">
      <c r="J37083" s="2"/>
      <c r="K37083" s="2"/>
      <c r="L37083" s="2"/>
    </row>
    <row r="37084" spans="10:12">
      <c r="J37084" s="2"/>
      <c r="K37084" s="2"/>
      <c r="L37084" s="2"/>
    </row>
    <row r="37085" spans="10:12">
      <c r="J37085" s="2"/>
      <c r="K37085" s="2"/>
      <c r="L37085" s="2"/>
    </row>
    <row r="37086" spans="10:12">
      <c r="J37086" s="2"/>
      <c r="K37086" s="2"/>
      <c r="L37086" s="2"/>
    </row>
    <row r="37087" spans="10:12">
      <c r="J37087" s="2"/>
      <c r="K37087" s="2"/>
      <c r="L37087" s="2"/>
    </row>
    <row r="37088" spans="10:12">
      <c r="J37088" s="2"/>
      <c r="K37088" s="2"/>
      <c r="L37088" s="2"/>
    </row>
    <row r="37089" spans="10:12">
      <c r="J37089" s="2"/>
      <c r="K37089" s="2"/>
      <c r="L37089" s="2"/>
    </row>
    <row r="37090" spans="10:12">
      <c r="J37090" s="2"/>
      <c r="K37090" s="2"/>
      <c r="L37090" s="2"/>
    </row>
    <row r="37091" spans="10:12">
      <c r="J37091" s="2"/>
      <c r="K37091" s="2"/>
      <c r="L37091" s="2"/>
    </row>
    <row r="37092" spans="10:12">
      <c r="J37092" s="2"/>
      <c r="K37092" s="2"/>
      <c r="L37092" s="2"/>
    </row>
    <row r="37093" spans="10:12">
      <c r="J37093" s="2"/>
      <c r="K37093" s="2"/>
      <c r="L37093" s="2"/>
    </row>
    <row r="37094" spans="10:12">
      <c r="J37094" s="2"/>
      <c r="K37094" s="2"/>
      <c r="L37094" s="2"/>
    </row>
    <row r="37095" spans="10:12">
      <c r="J37095" s="2"/>
      <c r="K37095" s="2"/>
      <c r="L37095" s="2"/>
    </row>
    <row r="37096" spans="10:12">
      <c r="J37096" s="2"/>
      <c r="K37096" s="2"/>
      <c r="L37096" s="2"/>
    </row>
    <row r="37097" spans="10:12">
      <c r="J37097" s="2"/>
      <c r="K37097" s="2"/>
      <c r="L37097" s="2"/>
    </row>
    <row r="37098" spans="10:12">
      <c r="J37098" s="2"/>
      <c r="K37098" s="2"/>
      <c r="L37098" s="2"/>
    </row>
    <row r="37099" spans="10:12">
      <c r="J37099" s="2"/>
      <c r="K37099" s="2"/>
      <c r="L37099" s="2"/>
    </row>
    <row r="37100" spans="10:12">
      <c r="J37100" s="2"/>
      <c r="K37100" s="2"/>
      <c r="L37100" s="2"/>
    </row>
    <row r="37101" spans="10:12">
      <c r="J37101" s="2"/>
      <c r="K37101" s="2"/>
      <c r="L37101" s="2"/>
    </row>
    <row r="37102" spans="10:12">
      <c r="J37102" s="2"/>
      <c r="K37102" s="2"/>
      <c r="L37102" s="2"/>
    </row>
    <row r="37103" spans="10:12">
      <c r="J37103" s="2"/>
      <c r="K37103" s="2"/>
      <c r="L37103" s="2"/>
    </row>
    <row r="37104" spans="10:12">
      <c r="J37104" s="2"/>
      <c r="K37104" s="2"/>
      <c r="L37104" s="2"/>
    </row>
    <row r="37105" spans="10:12">
      <c r="J37105" s="2"/>
      <c r="K37105" s="2"/>
      <c r="L37105" s="2"/>
    </row>
    <row r="37106" spans="10:12">
      <c r="J37106" s="2"/>
      <c r="K37106" s="2"/>
      <c r="L37106" s="2"/>
    </row>
    <row r="37107" spans="10:12">
      <c r="J37107" s="2"/>
      <c r="K37107" s="2"/>
      <c r="L37107" s="2"/>
    </row>
    <row r="37108" spans="10:12">
      <c r="J37108" s="2"/>
      <c r="K37108" s="2"/>
      <c r="L37108" s="2"/>
    </row>
    <row r="37109" spans="10:12">
      <c r="J37109" s="2"/>
      <c r="K37109" s="2"/>
      <c r="L37109" s="2"/>
    </row>
    <row r="37110" spans="10:12">
      <c r="J37110" s="2"/>
      <c r="K37110" s="2"/>
      <c r="L37110" s="2"/>
    </row>
    <row r="37111" spans="10:12">
      <c r="J37111" s="2"/>
      <c r="K37111" s="2"/>
      <c r="L37111" s="2"/>
    </row>
    <row r="37112" spans="10:12">
      <c r="J37112" s="2"/>
      <c r="K37112" s="2"/>
      <c r="L37112" s="2"/>
    </row>
    <row r="37113" spans="10:12">
      <c r="J37113" s="2"/>
      <c r="K37113" s="2"/>
      <c r="L37113" s="2"/>
    </row>
    <row r="37114" spans="10:12">
      <c r="J37114" s="2"/>
      <c r="K37114" s="2"/>
      <c r="L37114" s="2"/>
    </row>
    <row r="37115" spans="10:12">
      <c r="J37115" s="2"/>
      <c r="K37115" s="2"/>
      <c r="L37115" s="2"/>
    </row>
    <row r="37116" spans="10:12">
      <c r="J37116" s="2"/>
      <c r="K37116" s="2"/>
      <c r="L37116" s="2"/>
    </row>
    <row r="37117" spans="10:12">
      <c r="J37117" s="2"/>
      <c r="K37117" s="2"/>
      <c r="L37117" s="2"/>
    </row>
    <row r="37118" spans="10:12">
      <c r="J37118" s="2"/>
      <c r="K37118" s="2"/>
      <c r="L37118" s="2"/>
    </row>
    <row r="37119" spans="10:12">
      <c r="J37119" s="2"/>
      <c r="K37119" s="2"/>
      <c r="L37119" s="2"/>
    </row>
    <row r="37120" spans="10:12">
      <c r="J37120" s="2"/>
      <c r="K37120" s="2"/>
      <c r="L37120" s="2"/>
    </row>
    <row r="37121" spans="10:12">
      <c r="J37121" s="2"/>
      <c r="K37121" s="2"/>
      <c r="L37121" s="2"/>
    </row>
    <row r="37122" spans="10:12">
      <c r="J37122" s="2"/>
      <c r="K37122" s="2"/>
      <c r="L37122" s="2"/>
    </row>
    <row r="37123" spans="10:12">
      <c r="J37123" s="2"/>
      <c r="K37123" s="2"/>
      <c r="L37123" s="2"/>
    </row>
    <row r="37124" spans="10:12">
      <c r="J37124" s="2"/>
      <c r="K37124" s="2"/>
      <c r="L37124" s="2"/>
    </row>
    <row r="37125" spans="10:12">
      <c r="J37125" s="2"/>
      <c r="K37125" s="2"/>
      <c r="L37125" s="2"/>
    </row>
    <row r="37126" spans="10:12">
      <c r="J37126" s="2"/>
      <c r="K37126" s="2"/>
      <c r="L37126" s="2"/>
    </row>
    <row r="37127" spans="10:12">
      <c r="J37127" s="2"/>
      <c r="K37127" s="2"/>
      <c r="L37127" s="2"/>
    </row>
    <row r="37128" spans="10:12">
      <c r="J37128" s="2"/>
      <c r="K37128" s="2"/>
      <c r="L37128" s="2"/>
    </row>
    <row r="37129" spans="10:12">
      <c r="J37129" s="2"/>
      <c r="K37129" s="2"/>
      <c r="L37129" s="2"/>
    </row>
    <row r="37130" spans="10:12">
      <c r="J37130" s="2"/>
      <c r="K37130" s="2"/>
      <c r="L37130" s="2"/>
    </row>
    <row r="37131" spans="10:12">
      <c r="J37131" s="2"/>
      <c r="K37131" s="2"/>
      <c r="L37131" s="2"/>
    </row>
    <row r="37132" spans="10:12">
      <c r="J37132" s="2"/>
      <c r="K37132" s="2"/>
      <c r="L37132" s="2"/>
    </row>
    <row r="37133" spans="10:12">
      <c r="J37133" s="2"/>
      <c r="K37133" s="2"/>
      <c r="L37133" s="2"/>
    </row>
    <row r="37134" spans="10:12">
      <c r="J37134" s="2"/>
      <c r="K37134" s="2"/>
      <c r="L37134" s="2"/>
    </row>
    <row r="37135" spans="10:12">
      <c r="J37135" s="2"/>
      <c r="K37135" s="2"/>
      <c r="L37135" s="2"/>
    </row>
    <row r="37136" spans="10:12">
      <c r="J37136" s="2"/>
      <c r="K37136" s="2"/>
      <c r="L37136" s="2"/>
    </row>
    <row r="37137" spans="10:12">
      <c r="J37137" s="2"/>
      <c r="K37137" s="2"/>
      <c r="L37137" s="2"/>
    </row>
    <row r="37138" spans="10:12">
      <c r="J37138" s="2"/>
      <c r="K37138" s="2"/>
      <c r="L37138" s="2"/>
    </row>
    <row r="37139" spans="10:12">
      <c r="J37139" s="2"/>
      <c r="K37139" s="2"/>
      <c r="L37139" s="2"/>
    </row>
    <row r="37140" spans="10:12">
      <c r="J37140" s="2"/>
      <c r="K37140" s="2"/>
      <c r="L37140" s="2"/>
    </row>
    <row r="37141" spans="10:12">
      <c r="J37141" s="2"/>
      <c r="K37141" s="2"/>
      <c r="L37141" s="2"/>
    </row>
    <row r="37142" spans="10:12">
      <c r="J37142" s="2"/>
      <c r="K37142" s="2"/>
      <c r="L37142" s="2"/>
    </row>
    <row r="37143" spans="10:12">
      <c r="J37143" s="2"/>
      <c r="K37143" s="2"/>
      <c r="L37143" s="2"/>
    </row>
    <row r="37144" spans="10:12">
      <c r="J37144" s="2"/>
      <c r="K37144" s="2"/>
      <c r="L37144" s="2"/>
    </row>
    <row r="37145" spans="10:12">
      <c r="J37145" s="2"/>
      <c r="K37145" s="2"/>
      <c r="L37145" s="2"/>
    </row>
    <row r="37146" spans="10:12">
      <c r="J37146" s="2"/>
      <c r="K37146" s="2"/>
      <c r="L37146" s="2"/>
    </row>
    <row r="37147" spans="10:12">
      <c r="J37147" s="2"/>
      <c r="K37147" s="2"/>
      <c r="L37147" s="2"/>
    </row>
    <row r="37148" spans="10:12">
      <c r="J37148" s="2"/>
      <c r="K37148" s="2"/>
      <c r="L37148" s="2"/>
    </row>
    <row r="37149" spans="10:12">
      <c r="J37149" s="2"/>
      <c r="K37149" s="2"/>
      <c r="L37149" s="2"/>
    </row>
    <row r="37150" spans="10:12">
      <c r="J37150" s="2"/>
      <c r="K37150" s="2"/>
      <c r="L37150" s="2"/>
    </row>
    <row r="37151" spans="10:12">
      <c r="J37151" s="2"/>
      <c r="K37151" s="2"/>
      <c r="L37151" s="2"/>
    </row>
    <row r="37152" spans="10:12">
      <c r="J37152" s="2"/>
      <c r="K37152" s="2"/>
      <c r="L37152" s="2"/>
    </row>
    <row r="37153" spans="10:12">
      <c r="J37153" s="2"/>
      <c r="K37153" s="2"/>
      <c r="L37153" s="2"/>
    </row>
    <row r="37154" spans="10:12">
      <c r="J37154" s="2"/>
      <c r="K37154" s="2"/>
      <c r="L37154" s="2"/>
    </row>
    <row r="37155" spans="10:12">
      <c r="J37155" s="2"/>
      <c r="K37155" s="2"/>
      <c r="L37155" s="2"/>
    </row>
    <row r="37156" spans="10:12">
      <c r="J37156" s="2"/>
      <c r="K37156" s="2"/>
      <c r="L37156" s="2"/>
    </row>
    <row r="37157" spans="10:12">
      <c r="J37157" s="2"/>
      <c r="K37157" s="2"/>
      <c r="L37157" s="2"/>
    </row>
    <row r="37158" spans="10:12">
      <c r="J37158" s="2"/>
      <c r="K37158" s="2"/>
      <c r="L37158" s="2"/>
    </row>
    <row r="37159" spans="10:12">
      <c r="J37159" s="2"/>
      <c r="K37159" s="2"/>
      <c r="L37159" s="2"/>
    </row>
    <row r="37160" spans="10:12">
      <c r="J37160" s="2"/>
      <c r="K37160" s="2"/>
      <c r="L37160" s="2"/>
    </row>
    <row r="37161" spans="10:12">
      <c r="J37161" s="2"/>
      <c r="K37161" s="2"/>
      <c r="L37161" s="2"/>
    </row>
    <row r="37162" spans="10:12">
      <c r="J37162" s="2"/>
      <c r="K37162" s="2"/>
      <c r="L37162" s="2"/>
    </row>
    <row r="37163" spans="10:12">
      <c r="J37163" s="2"/>
      <c r="K37163" s="2"/>
      <c r="L37163" s="2"/>
    </row>
    <row r="37164" spans="10:12">
      <c r="J37164" s="2"/>
      <c r="K37164" s="2"/>
      <c r="L37164" s="2"/>
    </row>
    <row r="37165" spans="10:12">
      <c r="J37165" s="2"/>
      <c r="K37165" s="2"/>
      <c r="L37165" s="2"/>
    </row>
    <row r="37166" spans="10:12">
      <c r="J37166" s="2"/>
      <c r="K37166" s="2"/>
      <c r="L37166" s="2"/>
    </row>
    <row r="37167" spans="10:12">
      <c r="J37167" s="2"/>
      <c r="K37167" s="2"/>
      <c r="L37167" s="2"/>
    </row>
    <row r="37168" spans="10:12">
      <c r="J37168" s="2"/>
      <c r="K37168" s="2"/>
      <c r="L37168" s="2"/>
    </row>
    <row r="37169" spans="10:12">
      <c r="J37169" s="2"/>
      <c r="K37169" s="2"/>
      <c r="L37169" s="2"/>
    </row>
    <row r="37170" spans="10:12">
      <c r="J37170" s="2"/>
      <c r="K37170" s="2"/>
      <c r="L37170" s="2"/>
    </row>
    <row r="37171" spans="10:12">
      <c r="J37171" s="2"/>
      <c r="K37171" s="2"/>
      <c r="L37171" s="2"/>
    </row>
    <row r="37172" spans="10:12">
      <c r="J37172" s="2"/>
      <c r="K37172" s="2"/>
      <c r="L37172" s="2"/>
    </row>
    <row r="37173" spans="10:12">
      <c r="J37173" s="2"/>
      <c r="K37173" s="2"/>
      <c r="L37173" s="2"/>
    </row>
    <row r="37174" spans="10:12">
      <c r="J37174" s="2"/>
      <c r="K37174" s="2"/>
      <c r="L37174" s="2"/>
    </row>
    <row r="37175" spans="10:12">
      <c r="J37175" s="2"/>
      <c r="K37175" s="2"/>
      <c r="L37175" s="2"/>
    </row>
    <row r="37176" spans="10:12">
      <c r="J37176" s="2"/>
      <c r="K37176" s="2"/>
      <c r="L37176" s="2"/>
    </row>
    <row r="37177" spans="10:12">
      <c r="J37177" s="2"/>
      <c r="K37177" s="2"/>
      <c r="L37177" s="2"/>
    </row>
    <row r="37178" spans="10:12">
      <c r="J37178" s="2"/>
      <c r="K37178" s="2"/>
      <c r="L37178" s="2"/>
    </row>
    <row r="37179" spans="10:12">
      <c r="J37179" s="2"/>
      <c r="K37179" s="2"/>
      <c r="L37179" s="2"/>
    </row>
    <row r="37180" spans="10:12">
      <c r="J37180" s="2"/>
      <c r="K37180" s="2"/>
      <c r="L37180" s="2"/>
    </row>
    <row r="37181" spans="10:12">
      <c r="J37181" s="2"/>
      <c r="K37181" s="2"/>
      <c r="L37181" s="2"/>
    </row>
    <row r="37182" spans="10:12">
      <c r="J37182" s="2"/>
      <c r="K37182" s="2"/>
      <c r="L37182" s="2"/>
    </row>
    <row r="37183" spans="10:12">
      <c r="J37183" s="2"/>
      <c r="K37183" s="2"/>
      <c r="L37183" s="2"/>
    </row>
    <row r="37184" spans="10:12">
      <c r="J37184" s="2"/>
      <c r="K37184" s="2"/>
      <c r="L37184" s="2"/>
    </row>
    <row r="37185" spans="10:12">
      <c r="J37185" s="2"/>
      <c r="K37185" s="2"/>
      <c r="L37185" s="2"/>
    </row>
    <row r="37186" spans="10:12">
      <c r="J37186" s="2"/>
      <c r="K37186" s="2"/>
      <c r="L37186" s="2"/>
    </row>
    <row r="37187" spans="10:12">
      <c r="J37187" s="2"/>
      <c r="K37187" s="2"/>
      <c r="L37187" s="2"/>
    </row>
    <row r="37188" spans="10:12">
      <c r="J37188" s="2"/>
      <c r="K37188" s="2"/>
      <c r="L37188" s="2"/>
    </row>
    <row r="37189" spans="10:12">
      <c r="J37189" s="2"/>
      <c r="K37189" s="2"/>
      <c r="L37189" s="2"/>
    </row>
    <row r="37190" spans="10:12">
      <c r="J37190" s="2"/>
      <c r="K37190" s="2"/>
      <c r="L37190" s="2"/>
    </row>
    <row r="37191" spans="10:12">
      <c r="J37191" s="2"/>
      <c r="K37191" s="2"/>
      <c r="L37191" s="2"/>
    </row>
    <row r="37192" spans="10:12">
      <c r="J37192" s="2"/>
      <c r="K37192" s="2"/>
      <c r="L37192" s="2"/>
    </row>
    <row r="37193" spans="10:12">
      <c r="J37193" s="2"/>
      <c r="K37193" s="2"/>
      <c r="L37193" s="2"/>
    </row>
    <row r="37194" spans="10:12">
      <c r="J37194" s="2"/>
      <c r="K37194" s="2"/>
      <c r="L37194" s="2"/>
    </row>
    <row r="37195" spans="10:12">
      <c r="J37195" s="2"/>
      <c r="K37195" s="2"/>
      <c r="L37195" s="2"/>
    </row>
    <row r="37196" spans="10:12">
      <c r="J37196" s="2"/>
      <c r="K37196" s="2"/>
      <c r="L37196" s="2"/>
    </row>
    <row r="37197" spans="10:12">
      <c r="J37197" s="2"/>
      <c r="K37197" s="2"/>
      <c r="L37197" s="2"/>
    </row>
    <row r="37198" spans="10:12">
      <c r="J37198" s="2"/>
      <c r="K37198" s="2"/>
      <c r="L37198" s="2"/>
    </row>
    <row r="37199" spans="10:12">
      <c r="J37199" s="2"/>
      <c r="K37199" s="2"/>
      <c r="L37199" s="2"/>
    </row>
    <row r="37200" spans="10:12">
      <c r="J37200" s="2"/>
      <c r="K37200" s="2"/>
      <c r="L37200" s="2"/>
    </row>
    <row r="37201" spans="10:12">
      <c r="J37201" s="2"/>
      <c r="K37201" s="2"/>
      <c r="L37201" s="2"/>
    </row>
    <row r="37202" spans="10:12">
      <c r="J37202" s="2"/>
      <c r="K37202" s="2"/>
      <c r="L37202" s="2"/>
    </row>
    <row r="37203" spans="10:12">
      <c r="J37203" s="2"/>
      <c r="K37203" s="2"/>
      <c r="L37203" s="2"/>
    </row>
    <row r="37204" spans="10:12">
      <c r="J37204" s="2"/>
      <c r="K37204" s="2"/>
      <c r="L37204" s="2"/>
    </row>
    <row r="37205" spans="10:12">
      <c r="J37205" s="2"/>
      <c r="K37205" s="2"/>
      <c r="L37205" s="2"/>
    </row>
    <row r="37206" spans="10:12">
      <c r="J37206" s="2"/>
      <c r="K37206" s="2"/>
      <c r="L37206" s="2"/>
    </row>
    <row r="37207" spans="10:12">
      <c r="J37207" s="2"/>
      <c r="K37207" s="2"/>
      <c r="L37207" s="2"/>
    </row>
    <row r="37208" spans="10:12">
      <c r="J37208" s="2"/>
      <c r="K37208" s="2"/>
      <c r="L37208" s="2"/>
    </row>
    <row r="37209" spans="10:12">
      <c r="J37209" s="2"/>
      <c r="K37209" s="2"/>
      <c r="L37209" s="2"/>
    </row>
    <row r="37210" spans="10:12">
      <c r="J37210" s="2"/>
      <c r="K37210" s="2"/>
      <c r="L37210" s="2"/>
    </row>
    <row r="37211" spans="10:12">
      <c r="J37211" s="2"/>
      <c r="K37211" s="2"/>
      <c r="L37211" s="2"/>
    </row>
    <row r="37212" spans="10:12">
      <c r="J37212" s="2"/>
      <c r="K37212" s="2"/>
      <c r="L37212" s="2"/>
    </row>
    <row r="37213" spans="10:12">
      <c r="J37213" s="2"/>
      <c r="K37213" s="2"/>
      <c r="L37213" s="2"/>
    </row>
    <row r="37214" spans="10:12">
      <c r="J37214" s="2"/>
      <c r="K37214" s="2"/>
      <c r="L37214" s="2"/>
    </row>
    <row r="37215" spans="10:12">
      <c r="J37215" s="2"/>
      <c r="K37215" s="2"/>
      <c r="L37215" s="2"/>
    </row>
    <row r="37216" spans="10:12">
      <c r="J37216" s="2"/>
      <c r="K37216" s="2"/>
      <c r="L37216" s="2"/>
    </row>
    <row r="37217" spans="10:12">
      <c r="J37217" s="2"/>
      <c r="K37217" s="2"/>
      <c r="L37217" s="2"/>
    </row>
    <row r="37218" spans="10:12">
      <c r="J37218" s="2"/>
      <c r="K37218" s="2"/>
      <c r="L37218" s="2"/>
    </row>
    <row r="37219" spans="10:12">
      <c r="J37219" s="2"/>
      <c r="K37219" s="2"/>
      <c r="L37219" s="2"/>
    </row>
    <row r="37220" spans="10:12">
      <c r="J37220" s="2"/>
      <c r="K37220" s="2"/>
      <c r="L37220" s="2"/>
    </row>
    <row r="37221" spans="10:12">
      <c r="J37221" s="2"/>
      <c r="K37221" s="2"/>
      <c r="L37221" s="2"/>
    </row>
    <row r="37222" spans="10:12">
      <c r="J37222" s="2"/>
      <c r="K37222" s="2"/>
      <c r="L37222" s="2"/>
    </row>
    <row r="37223" spans="10:12">
      <c r="J37223" s="2"/>
      <c r="K37223" s="2"/>
      <c r="L37223" s="2"/>
    </row>
    <row r="37224" spans="10:12">
      <c r="J37224" s="2"/>
      <c r="K37224" s="2"/>
      <c r="L37224" s="2"/>
    </row>
    <row r="37225" spans="10:12">
      <c r="J37225" s="2"/>
      <c r="K37225" s="2"/>
      <c r="L37225" s="2"/>
    </row>
    <row r="37226" spans="10:12">
      <c r="J37226" s="2"/>
      <c r="K37226" s="2"/>
      <c r="L37226" s="2"/>
    </row>
    <row r="37227" spans="10:12">
      <c r="J37227" s="2"/>
      <c r="K37227" s="2"/>
      <c r="L37227" s="2"/>
    </row>
    <row r="37228" spans="10:12">
      <c r="J37228" s="2"/>
      <c r="K37228" s="2"/>
      <c r="L37228" s="2"/>
    </row>
    <row r="37229" spans="10:12">
      <c r="J37229" s="2"/>
      <c r="K37229" s="2"/>
      <c r="L37229" s="2"/>
    </row>
    <row r="37230" spans="10:12">
      <c r="J37230" s="2"/>
      <c r="K37230" s="2"/>
      <c r="L37230" s="2"/>
    </row>
    <row r="37231" spans="10:12">
      <c r="J37231" s="2"/>
      <c r="K37231" s="2"/>
      <c r="L37231" s="2"/>
    </row>
    <row r="37232" spans="10:12">
      <c r="J37232" s="2"/>
      <c r="K37232" s="2"/>
      <c r="L37232" s="2"/>
    </row>
    <row r="37233" spans="10:12">
      <c r="J37233" s="2"/>
      <c r="K37233" s="2"/>
      <c r="L37233" s="2"/>
    </row>
    <row r="37234" spans="10:12">
      <c r="J37234" s="2"/>
      <c r="K37234" s="2"/>
      <c r="L37234" s="2"/>
    </row>
    <row r="37235" spans="10:12">
      <c r="J37235" s="2"/>
      <c r="K37235" s="2"/>
      <c r="L37235" s="2"/>
    </row>
    <row r="37236" spans="10:12">
      <c r="J37236" s="2"/>
      <c r="K37236" s="2"/>
      <c r="L37236" s="2"/>
    </row>
    <row r="37237" spans="10:12">
      <c r="J37237" s="2"/>
      <c r="K37237" s="2"/>
      <c r="L37237" s="2"/>
    </row>
    <row r="37238" spans="10:12">
      <c r="J37238" s="2"/>
      <c r="K37238" s="2"/>
      <c r="L37238" s="2"/>
    </row>
    <row r="37239" spans="10:12">
      <c r="J37239" s="2"/>
      <c r="K37239" s="2"/>
      <c r="L37239" s="2"/>
    </row>
    <row r="37240" spans="10:12">
      <c r="J37240" s="2"/>
      <c r="K37240" s="2"/>
      <c r="L37240" s="2"/>
    </row>
    <row r="37241" spans="10:12">
      <c r="J37241" s="2"/>
      <c r="K37241" s="2"/>
      <c r="L37241" s="2"/>
    </row>
    <row r="37242" spans="10:12">
      <c r="J37242" s="2"/>
      <c r="K37242" s="2"/>
      <c r="L37242" s="2"/>
    </row>
    <row r="37243" spans="10:12">
      <c r="J37243" s="2"/>
      <c r="K37243" s="2"/>
      <c r="L37243" s="2"/>
    </row>
    <row r="37244" spans="10:12">
      <c r="J37244" s="2"/>
      <c r="K37244" s="2"/>
      <c r="L37244" s="2"/>
    </row>
    <row r="37245" spans="10:12">
      <c r="J37245" s="2"/>
      <c r="K37245" s="2"/>
      <c r="L37245" s="2"/>
    </row>
    <row r="37246" spans="10:12">
      <c r="J37246" s="2"/>
      <c r="K37246" s="2"/>
      <c r="L37246" s="2"/>
    </row>
    <row r="37247" spans="10:12">
      <c r="J37247" s="2"/>
      <c r="K37247" s="2"/>
      <c r="L37247" s="2"/>
    </row>
    <row r="37248" spans="10:12">
      <c r="J37248" s="2"/>
      <c r="K37248" s="2"/>
      <c r="L37248" s="2"/>
    </row>
    <row r="37249" spans="10:12">
      <c r="J37249" s="2"/>
      <c r="K37249" s="2"/>
      <c r="L37249" s="2"/>
    </row>
    <row r="37250" spans="10:12">
      <c r="J37250" s="2"/>
      <c r="K37250" s="2"/>
      <c r="L37250" s="2"/>
    </row>
    <row r="37251" spans="10:12">
      <c r="J37251" s="2"/>
      <c r="K37251" s="2"/>
      <c r="L37251" s="2"/>
    </row>
    <row r="37252" spans="10:12">
      <c r="J37252" s="2"/>
      <c r="K37252" s="2"/>
      <c r="L37252" s="2"/>
    </row>
    <row r="37253" spans="10:12">
      <c r="J37253" s="2"/>
      <c r="K37253" s="2"/>
      <c r="L37253" s="2"/>
    </row>
    <row r="37254" spans="10:12">
      <c r="J37254" s="2"/>
      <c r="K37254" s="2"/>
      <c r="L37254" s="2"/>
    </row>
    <row r="37255" spans="10:12">
      <c r="J37255" s="2"/>
      <c r="K37255" s="2"/>
      <c r="L37255" s="2"/>
    </row>
    <row r="37256" spans="10:12">
      <c r="J37256" s="2"/>
      <c r="K37256" s="2"/>
      <c r="L37256" s="2"/>
    </row>
    <row r="37257" spans="10:12">
      <c r="J37257" s="2"/>
      <c r="K37257" s="2"/>
      <c r="L37257" s="2"/>
    </row>
    <row r="37258" spans="10:12">
      <c r="J37258" s="2"/>
      <c r="K37258" s="2"/>
      <c r="L37258" s="2"/>
    </row>
    <row r="37259" spans="10:12">
      <c r="J37259" s="2"/>
      <c r="K37259" s="2"/>
      <c r="L37259" s="2"/>
    </row>
    <row r="37260" spans="10:12">
      <c r="J37260" s="2"/>
      <c r="K37260" s="2"/>
      <c r="L37260" s="2"/>
    </row>
    <row r="37261" spans="10:12">
      <c r="J37261" s="2"/>
      <c r="K37261" s="2"/>
      <c r="L37261" s="2"/>
    </row>
    <row r="37262" spans="10:12">
      <c r="J37262" s="2"/>
      <c r="K37262" s="2"/>
      <c r="L37262" s="2"/>
    </row>
    <row r="37263" spans="10:12">
      <c r="J37263" s="2"/>
      <c r="K37263" s="2"/>
      <c r="L37263" s="2"/>
    </row>
    <row r="37264" spans="10:12">
      <c r="J37264" s="2"/>
      <c r="K37264" s="2"/>
      <c r="L37264" s="2"/>
    </row>
    <row r="37265" spans="10:12">
      <c r="J37265" s="2"/>
      <c r="K37265" s="2"/>
      <c r="L37265" s="2"/>
    </row>
    <row r="37266" spans="10:12">
      <c r="J37266" s="2"/>
      <c r="K37266" s="2"/>
      <c r="L37266" s="2"/>
    </row>
    <row r="37267" spans="10:12">
      <c r="J37267" s="2"/>
      <c r="K37267" s="2"/>
      <c r="L37267" s="2"/>
    </row>
    <row r="37268" spans="10:12">
      <c r="J37268" s="2"/>
      <c r="K37268" s="2"/>
      <c r="L37268" s="2"/>
    </row>
    <row r="37269" spans="10:12">
      <c r="J37269" s="2"/>
      <c r="K37269" s="2"/>
      <c r="L37269" s="2"/>
    </row>
    <row r="37270" spans="10:12">
      <c r="J37270" s="2"/>
      <c r="K37270" s="2"/>
      <c r="L37270" s="2"/>
    </row>
    <row r="37271" spans="10:12">
      <c r="J37271" s="2"/>
      <c r="K37271" s="2"/>
      <c r="L37271" s="2"/>
    </row>
    <row r="37272" spans="10:12">
      <c r="J37272" s="2"/>
      <c r="K37272" s="2"/>
      <c r="L37272" s="2"/>
    </row>
    <row r="37273" spans="10:12">
      <c r="J37273" s="2"/>
      <c r="K37273" s="2"/>
      <c r="L37273" s="2"/>
    </row>
    <row r="37274" spans="10:12">
      <c r="J37274" s="2"/>
      <c r="K37274" s="2"/>
      <c r="L37274" s="2"/>
    </row>
    <row r="37275" spans="10:12">
      <c r="J37275" s="2"/>
      <c r="K37275" s="2"/>
      <c r="L37275" s="2"/>
    </row>
    <row r="37276" spans="10:12">
      <c r="J37276" s="2"/>
      <c r="K37276" s="2"/>
      <c r="L37276" s="2"/>
    </row>
    <row r="37277" spans="10:12">
      <c r="J37277" s="2"/>
      <c r="K37277" s="2"/>
      <c r="L37277" s="2"/>
    </row>
    <row r="37278" spans="10:12">
      <c r="J37278" s="2"/>
      <c r="K37278" s="2"/>
      <c r="L37278" s="2"/>
    </row>
    <row r="37279" spans="10:12">
      <c r="J37279" s="2"/>
      <c r="K37279" s="2"/>
      <c r="L37279" s="2"/>
    </row>
    <row r="37280" spans="10:12">
      <c r="J37280" s="2"/>
      <c r="K37280" s="2"/>
      <c r="L37280" s="2"/>
    </row>
    <row r="37281" spans="10:12">
      <c r="J37281" s="2"/>
      <c r="K37281" s="2"/>
      <c r="L37281" s="2"/>
    </row>
    <row r="37282" spans="10:12">
      <c r="J37282" s="2"/>
      <c r="K37282" s="2"/>
      <c r="L37282" s="2"/>
    </row>
    <row r="37283" spans="10:12">
      <c r="J37283" s="2"/>
      <c r="K37283" s="2"/>
      <c r="L37283" s="2"/>
    </row>
    <row r="37284" spans="10:12">
      <c r="J37284" s="2"/>
      <c r="K37284" s="2"/>
      <c r="L37284" s="2"/>
    </row>
    <row r="37285" spans="10:12">
      <c r="J37285" s="2"/>
      <c r="K37285" s="2"/>
      <c r="L37285" s="2"/>
    </row>
    <row r="37286" spans="10:12">
      <c r="J37286" s="2"/>
      <c r="K37286" s="2"/>
      <c r="L37286" s="2"/>
    </row>
    <row r="37287" spans="10:12">
      <c r="J37287" s="2"/>
      <c r="K37287" s="2"/>
      <c r="L37287" s="2"/>
    </row>
    <row r="37288" spans="10:12">
      <c r="J37288" s="2"/>
      <c r="K37288" s="2"/>
      <c r="L37288" s="2"/>
    </row>
    <row r="37289" spans="10:12">
      <c r="J37289" s="2"/>
      <c r="K37289" s="2"/>
      <c r="L37289" s="2"/>
    </row>
    <row r="37290" spans="10:12">
      <c r="J37290" s="2"/>
      <c r="K37290" s="2"/>
      <c r="L37290" s="2"/>
    </row>
    <row r="37291" spans="10:12">
      <c r="J37291" s="2"/>
      <c r="K37291" s="2"/>
      <c r="L37291" s="2"/>
    </row>
    <row r="37292" spans="10:12">
      <c r="J37292" s="2"/>
      <c r="K37292" s="2"/>
      <c r="L37292" s="2"/>
    </row>
    <row r="37293" spans="10:12">
      <c r="J37293" s="2"/>
      <c r="K37293" s="2"/>
      <c r="L37293" s="2"/>
    </row>
    <row r="37294" spans="10:12">
      <c r="J37294" s="2"/>
      <c r="K37294" s="2"/>
      <c r="L37294" s="2"/>
    </row>
    <row r="37295" spans="10:12">
      <c r="J37295" s="2"/>
      <c r="K37295" s="2"/>
      <c r="L37295" s="2"/>
    </row>
    <row r="37296" spans="10:12">
      <c r="J37296" s="2"/>
      <c r="K37296" s="2"/>
      <c r="L37296" s="2"/>
    </row>
    <row r="37297" spans="10:12">
      <c r="J37297" s="2"/>
      <c r="K37297" s="2"/>
      <c r="L37297" s="2"/>
    </row>
    <row r="37298" spans="10:12">
      <c r="J37298" s="2"/>
      <c r="K37298" s="2"/>
      <c r="L37298" s="2"/>
    </row>
    <row r="37299" spans="10:12">
      <c r="J37299" s="2"/>
      <c r="K37299" s="2"/>
      <c r="L37299" s="2"/>
    </row>
    <row r="37300" spans="10:12">
      <c r="J37300" s="2"/>
      <c r="K37300" s="2"/>
      <c r="L37300" s="2"/>
    </row>
    <row r="37301" spans="10:12">
      <c r="J37301" s="2"/>
      <c r="K37301" s="2"/>
      <c r="L37301" s="2"/>
    </row>
    <row r="37302" spans="10:12">
      <c r="J37302" s="2"/>
      <c r="K37302" s="2"/>
      <c r="L37302" s="2"/>
    </row>
    <row r="37303" spans="10:12">
      <c r="J37303" s="2"/>
      <c r="K37303" s="2"/>
      <c r="L37303" s="2"/>
    </row>
    <row r="37304" spans="10:12">
      <c r="J37304" s="2"/>
      <c r="K37304" s="2"/>
      <c r="L37304" s="2"/>
    </row>
    <row r="37305" spans="10:12">
      <c r="J37305" s="2"/>
      <c r="K37305" s="2"/>
      <c r="L37305" s="2"/>
    </row>
    <row r="37306" spans="10:12">
      <c r="J37306" s="2"/>
      <c r="K37306" s="2"/>
      <c r="L37306" s="2"/>
    </row>
    <row r="37307" spans="10:12">
      <c r="J37307" s="2"/>
      <c r="K37307" s="2"/>
      <c r="L37307" s="2"/>
    </row>
    <row r="37308" spans="10:12">
      <c r="J37308" s="2"/>
      <c r="K37308" s="2"/>
      <c r="L37308" s="2"/>
    </row>
    <row r="37309" spans="10:12">
      <c r="J37309" s="2"/>
      <c r="K37309" s="2"/>
      <c r="L37309" s="2"/>
    </row>
    <row r="37310" spans="10:12">
      <c r="J37310" s="2"/>
      <c r="K37310" s="2"/>
      <c r="L37310" s="2"/>
    </row>
    <row r="37311" spans="10:12">
      <c r="J37311" s="2"/>
      <c r="K37311" s="2"/>
      <c r="L37311" s="2"/>
    </row>
    <row r="37312" spans="10:12">
      <c r="J37312" s="2"/>
      <c r="K37312" s="2"/>
      <c r="L37312" s="2"/>
    </row>
    <row r="37313" spans="10:12">
      <c r="J37313" s="2"/>
      <c r="K37313" s="2"/>
      <c r="L37313" s="2"/>
    </row>
    <row r="37314" spans="10:12">
      <c r="J37314" s="2"/>
      <c r="K37314" s="2"/>
      <c r="L37314" s="2"/>
    </row>
    <row r="37315" spans="10:12">
      <c r="J37315" s="2"/>
      <c r="K37315" s="2"/>
      <c r="L37315" s="2"/>
    </row>
    <row r="37316" spans="10:12">
      <c r="J37316" s="2"/>
      <c r="K37316" s="2"/>
      <c r="L37316" s="2"/>
    </row>
    <row r="37317" spans="10:12">
      <c r="J37317" s="2"/>
      <c r="K37317" s="2"/>
      <c r="L37317" s="2"/>
    </row>
    <row r="37318" spans="10:12">
      <c r="J37318" s="2"/>
      <c r="K37318" s="2"/>
      <c r="L37318" s="2"/>
    </row>
    <row r="37319" spans="10:12">
      <c r="J37319" s="2"/>
      <c r="K37319" s="2"/>
      <c r="L37319" s="2"/>
    </row>
    <row r="37320" spans="10:12">
      <c r="J37320" s="2"/>
      <c r="K37320" s="2"/>
      <c r="L37320" s="2"/>
    </row>
    <row r="37321" spans="10:12">
      <c r="J37321" s="2"/>
      <c r="K37321" s="2"/>
      <c r="L37321" s="2"/>
    </row>
    <row r="37322" spans="10:12">
      <c r="J37322" s="2"/>
      <c r="K37322" s="2"/>
      <c r="L37322" s="2"/>
    </row>
    <row r="37323" spans="10:12">
      <c r="J37323" s="2"/>
      <c r="K37323" s="2"/>
      <c r="L37323" s="2"/>
    </row>
    <row r="37324" spans="10:12">
      <c r="J37324" s="2"/>
      <c r="K37324" s="2"/>
      <c r="L37324" s="2"/>
    </row>
    <row r="37325" spans="10:12">
      <c r="J37325" s="2"/>
      <c r="K37325" s="2"/>
      <c r="L37325" s="2"/>
    </row>
    <row r="37326" spans="10:12">
      <c r="J37326" s="2"/>
      <c r="K37326" s="2"/>
      <c r="L37326" s="2"/>
    </row>
    <row r="37327" spans="10:12">
      <c r="J37327" s="2"/>
      <c r="K37327" s="2"/>
      <c r="L37327" s="2"/>
    </row>
    <row r="37328" spans="10:12">
      <c r="J37328" s="2"/>
      <c r="K37328" s="2"/>
      <c r="L37328" s="2"/>
    </row>
    <row r="37329" spans="10:12">
      <c r="J37329" s="2"/>
      <c r="K37329" s="2"/>
      <c r="L37329" s="2"/>
    </row>
    <row r="37330" spans="10:12">
      <c r="J37330" s="2"/>
      <c r="K37330" s="2"/>
      <c r="L37330" s="2"/>
    </row>
    <row r="37331" spans="10:12">
      <c r="J37331" s="2"/>
      <c r="K37331" s="2"/>
      <c r="L37331" s="2"/>
    </row>
    <row r="37332" spans="10:12">
      <c r="J37332" s="2"/>
      <c r="K37332" s="2"/>
      <c r="L37332" s="2"/>
    </row>
    <row r="37333" spans="10:12">
      <c r="J37333" s="2"/>
      <c r="K37333" s="2"/>
      <c r="L37333" s="2"/>
    </row>
    <row r="37334" spans="10:12">
      <c r="J37334" s="2"/>
      <c r="K37334" s="2"/>
      <c r="L37334" s="2"/>
    </row>
    <row r="37335" spans="10:12">
      <c r="J37335" s="2"/>
      <c r="K37335" s="2"/>
      <c r="L37335" s="2"/>
    </row>
    <row r="37336" spans="10:12">
      <c r="J37336" s="2"/>
      <c r="K37336" s="2"/>
      <c r="L37336" s="2"/>
    </row>
    <row r="37337" spans="10:12">
      <c r="J37337" s="2"/>
      <c r="K37337" s="2"/>
      <c r="L37337" s="2"/>
    </row>
    <row r="37338" spans="10:12">
      <c r="J37338" s="2"/>
      <c r="K37338" s="2"/>
      <c r="L37338" s="2"/>
    </row>
    <row r="37339" spans="10:12">
      <c r="J37339" s="2"/>
      <c r="K37339" s="2"/>
      <c r="L37339" s="2"/>
    </row>
    <row r="37340" spans="10:12">
      <c r="J37340" s="2"/>
      <c r="K37340" s="2"/>
      <c r="L37340" s="2"/>
    </row>
    <row r="37341" spans="10:12">
      <c r="J37341" s="2"/>
      <c r="K37341" s="2"/>
      <c r="L37341" s="2"/>
    </row>
    <row r="37342" spans="10:12">
      <c r="J37342" s="2"/>
      <c r="K37342" s="2"/>
      <c r="L37342" s="2"/>
    </row>
    <row r="37343" spans="10:12">
      <c r="J37343" s="2"/>
      <c r="K37343" s="2"/>
      <c r="L37343" s="2"/>
    </row>
    <row r="37344" spans="10:12">
      <c r="J37344" s="2"/>
      <c r="K37344" s="2"/>
      <c r="L37344" s="2"/>
    </row>
    <row r="37345" spans="10:12">
      <c r="J37345" s="2"/>
      <c r="K37345" s="2"/>
      <c r="L37345" s="2"/>
    </row>
    <row r="37346" spans="10:12">
      <c r="J37346" s="2"/>
      <c r="K37346" s="2"/>
      <c r="L37346" s="2"/>
    </row>
    <row r="37347" spans="10:12">
      <c r="J37347" s="2"/>
      <c r="K37347" s="2"/>
      <c r="L37347" s="2"/>
    </row>
    <row r="37348" spans="10:12">
      <c r="J37348" s="2"/>
      <c r="K37348" s="2"/>
      <c r="L37348" s="2"/>
    </row>
    <row r="37349" spans="10:12">
      <c r="J37349" s="2"/>
      <c r="K37349" s="2"/>
      <c r="L37349" s="2"/>
    </row>
    <row r="37350" spans="10:12">
      <c r="J37350" s="2"/>
      <c r="K37350" s="2"/>
      <c r="L37350" s="2"/>
    </row>
    <row r="37351" spans="10:12">
      <c r="J37351" s="2"/>
      <c r="K37351" s="2"/>
      <c r="L37351" s="2"/>
    </row>
    <row r="37352" spans="10:12">
      <c r="J37352" s="2"/>
      <c r="K37352" s="2"/>
      <c r="L37352" s="2"/>
    </row>
    <row r="37353" spans="10:12">
      <c r="J37353" s="2"/>
      <c r="K37353" s="2"/>
      <c r="L37353" s="2"/>
    </row>
    <row r="37354" spans="10:12">
      <c r="J37354" s="2"/>
      <c r="K37354" s="2"/>
      <c r="L37354" s="2"/>
    </row>
    <row r="37355" spans="10:12">
      <c r="J37355" s="2"/>
      <c r="K37355" s="2"/>
      <c r="L37355" s="2"/>
    </row>
    <row r="37356" spans="10:12">
      <c r="J37356" s="2"/>
      <c r="K37356" s="2"/>
      <c r="L37356" s="2"/>
    </row>
    <row r="37357" spans="10:12">
      <c r="J37357" s="2"/>
      <c r="K37357" s="2"/>
      <c r="L37357" s="2"/>
    </row>
    <row r="37358" spans="10:12">
      <c r="J37358" s="2"/>
      <c r="K37358" s="2"/>
      <c r="L37358" s="2"/>
    </row>
    <row r="37359" spans="10:12">
      <c r="J37359" s="2"/>
      <c r="K37359" s="2"/>
      <c r="L37359" s="2"/>
    </row>
    <row r="37360" spans="10:12">
      <c r="J37360" s="2"/>
      <c r="K37360" s="2"/>
      <c r="L37360" s="2"/>
    </row>
    <row r="37361" spans="10:12">
      <c r="J37361" s="2"/>
      <c r="K37361" s="2"/>
      <c r="L37361" s="2"/>
    </row>
    <row r="37362" spans="10:12">
      <c r="J37362" s="2"/>
      <c r="K37362" s="2"/>
      <c r="L37362" s="2"/>
    </row>
    <row r="37363" spans="10:12">
      <c r="J37363" s="2"/>
      <c r="K37363" s="2"/>
      <c r="L37363" s="2"/>
    </row>
    <row r="37364" spans="10:12">
      <c r="J37364" s="2"/>
      <c r="K37364" s="2"/>
      <c r="L37364" s="2"/>
    </row>
    <row r="37365" spans="10:12">
      <c r="J37365" s="2"/>
      <c r="K37365" s="2"/>
      <c r="L37365" s="2"/>
    </row>
    <row r="37366" spans="10:12">
      <c r="J37366" s="2"/>
      <c r="K37366" s="2"/>
      <c r="L37366" s="2"/>
    </row>
    <row r="37367" spans="10:12">
      <c r="J37367" s="2"/>
      <c r="K37367" s="2"/>
      <c r="L37367" s="2"/>
    </row>
    <row r="37368" spans="10:12">
      <c r="J37368" s="2"/>
      <c r="K37368" s="2"/>
      <c r="L37368" s="2"/>
    </row>
    <row r="37369" spans="10:12">
      <c r="J37369" s="2"/>
      <c r="K37369" s="2"/>
      <c r="L37369" s="2"/>
    </row>
    <row r="37370" spans="10:12">
      <c r="J37370" s="2"/>
      <c r="K37370" s="2"/>
      <c r="L37370" s="2"/>
    </row>
    <row r="37371" spans="10:12">
      <c r="J37371" s="2"/>
      <c r="K37371" s="2"/>
      <c r="L37371" s="2"/>
    </row>
    <row r="37372" spans="10:12">
      <c r="J37372" s="2"/>
      <c r="K37372" s="2"/>
      <c r="L37372" s="2"/>
    </row>
    <row r="37373" spans="10:12">
      <c r="J37373" s="2"/>
      <c r="K37373" s="2"/>
      <c r="L37373" s="2"/>
    </row>
    <row r="37374" spans="10:12">
      <c r="J37374" s="2"/>
      <c r="K37374" s="2"/>
      <c r="L37374" s="2"/>
    </row>
    <row r="37375" spans="10:12">
      <c r="J37375" s="2"/>
      <c r="K37375" s="2"/>
      <c r="L37375" s="2"/>
    </row>
    <row r="37376" spans="10:12">
      <c r="J37376" s="2"/>
      <c r="K37376" s="2"/>
      <c r="L37376" s="2"/>
    </row>
    <row r="37377" spans="10:12">
      <c r="J37377" s="2"/>
      <c r="K37377" s="2"/>
      <c r="L37377" s="2"/>
    </row>
    <row r="37378" spans="10:12">
      <c r="J37378" s="2"/>
      <c r="K37378" s="2"/>
      <c r="L37378" s="2"/>
    </row>
    <row r="37379" spans="10:12">
      <c r="J37379" s="2"/>
      <c r="K37379" s="2"/>
      <c r="L37379" s="2"/>
    </row>
    <row r="37380" spans="10:12">
      <c r="J37380" s="2"/>
      <c r="K37380" s="2"/>
      <c r="L37380" s="2"/>
    </row>
    <row r="37381" spans="10:12">
      <c r="J37381" s="2"/>
      <c r="K37381" s="2"/>
      <c r="L37381" s="2"/>
    </row>
    <row r="37382" spans="10:12">
      <c r="J37382" s="2"/>
      <c r="K37382" s="2"/>
      <c r="L37382" s="2"/>
    </row>
    <row r="37383" spans="10:12">
      <c r="J37383" s="2"/>
      <c r="K37383" s="2"/>
      <c r="L37383" s="2"/>
    </row>
    <row r="37384" spans="10:12">
      <c r="J37384" s="2"/>
      <c r="K37384" s="2"/>
      <c r="L37384" s="2"/>
    </row>
    <row r="37385" spans="10:12">
      <c r="J37385" s="2"/>
      <c r="K37385" s="2"/>
      <c r="L37385" s="2"/>
    </row>
    <row r="37386" spans="10:12">
      <c r="J37386" s="2"/>
      <c r="K37386" s="2"/>
      <c r="L37386" s="2"/>
    </row>
    <row r="37387" spans="10:12">
      <c r="J37387" s="2"/>
      <c r="K37387" s="2"/>
      <c r="L37387" s="2"/>
    </row>
    <row r="37388" spans="10:12">
      <c r="J37388" s="2"/>
      <c r="K37388" s="2"/>
      <c r="L37388" s="2"/>
    </row>
    <row r="37389" spans="10:12">
      <c r="J37389" s="2"/>
      <c r="K37389" s="2"/>
      <c r="L37389" s="2"/>
    </row>
    <row r="37390" spans="10:12">
      <c r="J37390" s="2"/>
      <c r="K37390" s="2"/>
      <c r="L37390" s="2"/>
    </row>
    <row r="37391" spans="10:12">
      <c r="J37391" s="2"/>
      <c r="K37391" s="2"/>
      <c r="L37391" s="2"/>
    </row>
    <row r="37392" spans="10:12">
      <c r="J37392" s="2"/>
      <c r="K37392" s="2"/>
      <c r="L37392" s="2"/>
    </row>
    <row r="37393" spans="10:12">
      <c r="J37393" s="2"/>
      <c r="K37393" s="2"/>
      <c r="L37393" s="2"/>
    </row>
    <row r="37394" spans="10:12">
      <c r="J37394" s="2"/>
      <c r="K37394" s="2"/>
      <c r="L37394" s="2"/>
    </row>
    <row r="37395" spans="10:12">
      <c r="J37395" s="2"/>
      <c r="K37395" s="2"/>
      <c r="L37395" s="2"/>
    </row>
    <row r="37396" spans="10:12">
      <c r="J37396" s="2"/>
      <c r="K37396" s="2"/>
      <c r="L37396" s="2"/>
    </row>
    <row r="37397" spans="10:12">
      <c r="J37397" s="2"/>
      <c r="K37397" s="2"/>
      <c r="L37397" s="2"/>
    </row>
    <row r="37398" spans="10:12">
      <c r="J37398" s="2"/>
      <c r="K37398" s="2"/>
      <c r="L37398" s="2"/>
    </row>
    <row r="37399" spans="10:12">
      <c r="J37399" s="2"/>
      <c r="K37399" s="2"/>
      <c r="L37399" s="2"/>
    </row>
    <row r="37400" spans="10:12">
      <c r="J37400" s="2"/>
      <c r="K37400" s="2"/>
      <c r="L37400" s="2"/>
    </row>
    <row r="37401" spans="10:12">
      <c r="J37401" s="2"/>
      <c r="K37401" s="2"/>
      <c r="L37401" s="2"/>
    </row>
    <row r="37402" spans="10:12">
      <c r="J37402" s="2"/>
      <c r="K37402" s="2"/>
      <c r="L37402" s="2"/>
    </row>
    <row r="37403" spans="10:12">
      <c r="J37403" s="2"/>
      <c r="K37403" s="2"/>
      <c r="L37403" s="2"/>
    </row>
    <row r="37404" spans="10:12">
      <c r="J37404" s="2"/>
      <c r="K37404" s="2"/>
      <c r="L37404" s="2"/>
    </row>
    <row r="37405" spans="10:12">
      <c r="J37405" s="2"/>
      <c r="K37405" s="2"/>
      <c r="L37405" s="2"/>
    </row>
    <row r="37406" spans="10:12">
      <c r="J37406" s="2"/>
      <c r="K37406" s="2"/>
      <c r="L37406" s="2"/>
    </row>
    <row r="37407" spans="10:12">
      <c r="J37407" s="2"/>
      <c r="K37407" s="2"/>
      <c r="L37407" s="2"/>
    </row>
    <row r="37408" spans="10:12">
      <c r="J37408" s="2"/>
      <c r="K37408" s="2"/>
      <c r="L37408" s="2"/>
    </row>
    <row r="37409" spans="10:12">
      <c r="J37409" s="2"/>
      <c r="K37409" s="2"/>
      <c r="L37409" s="2"/>
    </row>
    <row r="37410" spans="10:12">
      <c r="J37410" s="2"/>
      <c r="K37410" s="2"/>
      <c r="L37410" s="2"/>
    </row>
    <row r="37411" spans="10:12">
      <c r="J37411" s="2"/>
      <c r="K37411" s="2"/>
      <c r="L37411" s="2"/>
    </row>
    <row r="37412" spans="10:12">
      <c r="J37412" s="2"/>
      <c r="K37412" s="2"/>
      <c r="L37412" s="2"/>
    </row>
    <row r="37413" spans="10:12">
      <c r="J37413" s="2"/>
      <c r="K37413" s="2"/>
      <c r="L37413" s="2"/>
    </row>
    <row r="37414" spans="10:12">
      <c r="J37414" s="2"/>
      <c r="K37414" s="2"/>
      <c r="L37414" s="2"/>
    </row>
    <row r="37415" spans="10:12">
      <c r="J37415" s="2"/>
      <c r="K37415" s="2"/>
      <c r="L37415" s="2"/>
    </row>
    <row r="37416" spans="10:12">
      <c r="J37416" s="2"/>
      <c r="K37416" s="2"/>
      <c r="L37416" s="2"/>
    </row>
    <row r="37417" spans="10:12">
      <c r="J37417" s="2"/>
      <c r="K37417" s="2"/>
      <c r="L37417" s="2"/>
    </row>
    <row r="37418" spans="10:12">
      <c r="J37418" s="2"/>
      <c r="K37418" s="2"/>
      <c r="L37418" s="2"/>
    </row>
    <row r="37419" spans="10:12">
      <c r="J37419" s="2"/>
      <c r="K37419" s="2"/>
      <c r="L37419" s="2"/>
    </row>
    <row r="37420" spans="10:12">
      <c r="J37420" s="2"/>
      <c r="K37420" s="2"/>
      <c r="L37420" s="2"/>
    </row>
    <row r="37421" spans="10:12">
      <c r="J37421" s="2"/>
      <c r="K37421" s="2"/>
      <c r="L37421" s="2"/>
    </row>
    <row r="37422" spans="10:12">
      <c r="J37422" s="2"/>
      <c r="K37422" s="2"/>
      <c r="L37422" s="2"/>
    </row>
    <row r="37423" spans="10:12">
      <c r="J37423" s="2"/>
      <c r="K37423" s="2"/>
      <c r="L37423" s="2"/>
    </row>
    <row r="37424" spans="10:12">
      <c r="J37424" s="2"/>
      <c r="K37424" s="2"/>
      <c r="L37424" s="2"/>
    </row>
    <row r="37425" spans="10:12">
      <c r="J37425" s="2"/>
      <c r="K37425" s="2"/>
      <c r="L37425" s="2"/>
    </row>
    <row r="37426" spans="10:12">
      <c r="J37426" s="2"/>
      <c r="K37426" s="2"/>
      <c r="L37426" s="2"/>
    </row>
    <row r="37427" spans="10:12">
      <c r="J37427" s="2"/>
      <c r="K37427" s="2"/>
      <c r="L37427" s="2"/>
    </row>
    <row r="37428" spans="10:12">
      <c r="J37428" s="2"/>
      <c r="K37428" s="2"/>
      <c r="L37428" s="2"/>
    </row>
    <row r="37429" spans="10:12">
      <c r="J37429" s="2"/>
      <c r="K37429" s="2"/>
      <c r="L37429" s="2"/>
    </row>
    <row r="37430" spans="10:12">
      <c r="J37430" s="2"/>
      <c r="K37430" s="2"/>
      <c r="L37430" s="2"/>
    </row>
    <row r="37431" spans="10:12">
      <c r="J37431" s="2"/>
      <c r="K37431" s="2"/>
      <c r="L37431" s="2"/>
    </row>
    <row r="37432" spans="10:12">
      <c r="J37432" s="2"/>
      <c r="K37432" s="2"/>
      <c r="L37432" s="2"/>
    </row>
    <row r="37433" spans="10:12">
      <c r="J37433" s="2"/>
      <c r="K37433" s="2"/>
      <c r="L37433" s="2"/>
    </row>
    <row r="37434" spans="10:12">
      <c r="J37434" s="2"/>
      <c r="K37434" s="2"/>
      <c r="L37434" s="2"/>
    </row>
    <row r="37435" spans="10:12">
      <c r="J37435" s="2"/>
      <c r="K37435" s="2"/>
      <c r="L37435" s="2"/>
    </row>
    <row r="37436" spans="10:12">
      <c r="J37436" s="2"/>
      <c r="K37436" s="2"/>
      <c r="L37436" s="2"/>
    </row>
    <row r="37437" spans="10:12">
      <c r="J37437" s="2"/>
      <c r="K37437" s="2"/>
      <c r="L37437" s="2"/>
    </row>
    <row r="37438" spans="10:12">
      <c r="J37438" s="2"/>
      <c r="K37438" s="2"/>
      <c r="L37438" s="2"/>
    </row>
    <row r="37439" spans="10:12">
      <c r="J37439" s="2"/>
      <c r="K37439" s="2"/>
      <c r="L37439" s="2"/>
    </row>
    <row r="37440" spans="10:12">
      <c r="J37440" s="2"/>
      <c r="K37440" s="2"/>
      <c r="L37440" s="2"/>
    </row>
    <row r="37441" spans="10:12">
      <c r="J37441" s="2"/>
      <c r="K37441" s="2"/>
      <c r="L37441" s="2"/>
    </row>
    <row r="37442" spans="10:12">
      <c r="J37442" s="2"/>
      <c r="K37442" s="2"/>
      <c r="L37442" s="2"/>
    </row>
    <row r="37443" spans="10:12">
      <c r="J37443" s="2"/>
      <c r="K37443" s="2"/>
      <c r="L37443" s="2"/>
    </row>
    <row r="37444" spans="10:12">
      <c r="J37444" s="2"/>
      <c r="K37444" s="2"/>
      <c r="L37444" s="2"/>
    </row>
    <row r="37445" spans="10:12">
      <c r="J37445" s="2"/>
      <c r="K37445" s="2"/>
      <c r="L37445" s="2"/>
    </row>
    <row r="37446" spans="10:12">
      <c r="J37446" s="2"/>
      <c r="K37446" s="2"/>
      <c r="L37446" s="2"/>
    </row>
    <row r="37447" spans="10:12">
      <c r="J37447" s="2"/>
      <c r="K37447" s="2"/>
      <c r="L37447" s="2"/>
    </row>
    <row r="37448" spans="10:12">
      <c r="J37448" s="2"/>
      <c r="K37448" s="2"/>
      <c r="L37448" s="2"/>
    </row>
    <row r="37449" spans="10:12">
      <c r="J37449" s="2"/>
      <c r="K37449" s="2"/>
      <c r="L37449" s="2"/>
    </row>
    <row r="37450" spans="10:12">
      <c r="J37450" s="2"/>
      <c r="K37450" s="2"/>
      <c r="L37450" s="2"/>
    </row>
    <row r="37451" spans="10:12">
      <c r="J37451" s="2"/>
      <c r="K37451" s="2"/>
      <c r="L37451" s="2"/>
    </row>
    <row r="37452" spans="10:12">
      <c r="J37452" s="2"/>
      <c r="K37452" s="2"/>
      <c r="L37452" s="2"/>
    </row>
    <row r="37453" spans="10:12">
      <c r="J37453" s="2"/>
      <c r="K37453" s="2"/>
      <c r="L37453" s="2"/>
    </row>
    <row r="37454" spans="10:12">
      <c r="J37454" s="2"/>
      <c r="K37454" s="2"/>
      <c r="L37454" s="2"/>
    </row>
    <row r="37455" spans="10:12">
      <c r="J37455" s="2"/>
      <c r="K37455" s="2"/>
      <c r="L37455" s="2"/>
    </row>
    <row r="37456" spans="10:12">
      <c r="J37456" s="2"/>
      <c r="K37456" s="2"/>
      <c r="L37456" s="2"/>
    </row>
    <row r="37457" spans="10:12">
      <c r="J37457" s="2"/>
      <c r="K37457" s="2"/>
      <c r="L37457" s="2"/>
    </row>
    <row r="37458" spans="10:12">
      <c r="J37458" s="2"/>
      <c r="K37458" s="2"/>
      <c r="L37458" s="2"/>
    </row>
    <row r="37459" spans="10:12">
      <c r="J37459" s="2"/>
      <c r="K37459" s="2"/>
      <c r="L37459" s="2"/>
    </row>
    <row r="37460" spans="10:12">
      <c r="J37460" s="2"/>
      <c r="K37460" s="2"/>
      <c r="L37460" s="2"/>
    </row>
    <row r="37461" spans="10:12">
      <c r="J37461" s="2"/>
      <c r="K37461" s="2"/>
      <c r="L37461" s="2"/>
    </row>
    <row r="37462" spans="10:12">
      <c r="J37462" s="2"/>
      <c r="K37462" s="2"/>
      <c r="L37462" s="2"/>
    </row>
    <row r="37463" spans="10:12">
      <c r="J37463" s="2"/>
      <c r="K37463" s="2"/>
      <c r="L37463" s="2"/>
    </row>
    <row r="37464" spans="10:12">
      <c r="J37464" s="2"/>
      <c r="K37464" s="2"/>
      <c r="L37464" s="2"/>
    </row>
    <row r="37465" spans="10:12">
      <c r="J37465" s="2"/>
      <c r="K37465" s="2"/>
      <c r="L37465" s="2"/>
    </row>
    <row r="37466" spans="10:12">
      <c r="J37466" s="2"/>
      <c r="K37466" s="2"/>
      <c r="L37466" s="2"/>
    </row>
    <row r="37467" spans="10:12">
      <c r="J37467" s="2"/>
      <c r="K37467" s="2"/>
      <c r="L37467" s="2"/>
    </row>
    <row r="37468" spans="10:12">
      <c r="J37468" s="2"/>
      <c r="K37468" s="2"/>
      <c r="L37468" s="2"/>
    </row>
    <row r="37469" spans="10:12">
      <c r="J37469" s="2"/>
      <c r="K37469" s="2"/>
      <c r="L37469" s="2"/>
    </row>
    <row r="37470" spans="10:12">
      <c r="J37470" s="2"/>
      <c r="K37470" s="2"/>
      <c r="L37470" s="2"/>
    </row>
    <row r="37471" spans="10:12">
      <c r="J37471" s="2"/>
      <c r="K37471" s="2"/>
      <c r="L37471" s="2"/>
    </row>
    <row r="37472" spans="10:12">
      <c r="J37472" s="2"/>
      <c r="K37472" s="2"/>
      <c r="L37472" s="2"/>
    </row>
    <row r="37473" spans="10:12">
      <c r="J37473" s="2"/>
      <c r="K37473" s="2"/>
      <c r="L37473" s="2"/>
    </row>
    <row r="37474" spans="10:12">
      <c r="J37474" s="2"/>
      <c r="K37474" s="2"/>
      <c r="L37474" s="2"/>
    </row>
    <row r="37475" spans="10:12">
      <c r="J37475" s="2"/>
      <c r="K37475" s="2"/>
      <c r="L37475" s="2"/>
    </row>
    <row r="37476" spans="10:12">
      <c r="J37476" s="2"/>
      <c r="K37476" s="2"/>
      <c r="L37476" s="2"/>
    </row>
    <row r="37477" spans="10:12">
      <c r="J37477" s="2"/>
      <c r="K37477" s="2"/>
      <c r="L37477" s="2"/>
    </row>
    <row r="37478" spans="10:12">
      <c r="J37478" s="2"/>
      <c r="K37478" s="2"/>
      <c r="L37478" s="2"/>
    </row>
    <row r="37479" spans="10:12">
      <c r="J37479" s="2"/>
      <c r="K37479" s="2"/>
      <c r="L37479" s="2"/>
    </row>
    <row r="37480" spans="10:12">
      <c r="J37480" s="2"/>
      <c r="K37480" s="2"/>
      <c r="L37480" s="2"/>
    </row>
    <row r="37481" spans="10:12">
      <c r="J37481" s="2"/>
      <c r="K37481" s="2"/>
      <c r="L37481" s="2"/>
    </row>
    <row r="37482" spans="10:12">
      <c r="J37482" s="2"/>
      <c r="K37482" s="2"/>
      <c r="L37482" s="2"/>
    </row>
    <row r="37483" spans="10:12">
      <c r="J37483" s="2"/>
      <c r="K37483" s="2"/>
      <c r="L37483" s="2"/>
    </row>
    <row r="37484" spans="10:12">
      <c r="J37484" s="2"/>
      <c r="K37484" s="2"/>
      <c r="L37484" s="2"/>
    </row>
    <row r="37485" spans="10:12">
      <c r="J37485" s="2"/>
      <c r="K37485" s="2"/>
      <c r="L37485" s="2"/>
    </row>
    <row r="37486" spans="10:12">
      <c r="J37486" s="2"/>
      <c r="K37486" s="2"/>
      <c r="L37486" s="2"/>
    </row>
    <row r="37487" spans="10:12">
      <c r="J37487" s="2"/>
      <c r="K37487" s="2"/>
      <c r="L37487" s="2"/>
    </row>
    <row r="37488" spans="10:12">
      <c r="J37488" s="2"/>
      <c r="K37488" s="2"/>
      <c r="L37488" s="2"/>
    </row>
    <row r="37489" spans="10:12">
      <c r="J37489" s="2"/>
      <c r="K37489" s="2"/>
      <c r="L37489" s="2"/>
    </row>
    <row r="37490" spans="10:12">
      <c r="J37490" s="2"/>
      <c r="K37490" s="2"/>
      <c r="L37490" s="2"/>
    </row>
    <row r="37491" spans="10:12">
      <c r="J37491" s="2"/>
      <c r="K37491" s="2"/>
      <c r="L37491" s="2"/>
    </row>
    <row r="37492" spans="10:12">
      <c r="J37492" s="2"/>
      <c r="K37492" s="2"/>
      <c r="L37492" s="2"/>
    </row>
    <row r="37493" spans="10:12">
      <c r="J37493" s="2"/>
      <c r="K37493" s="2"/>
      <c r="L37493" s="2"/>
    </row>
    <row r="37494" spans="10:12">
      <c r="J37494" s="2"/>
      <c r="K37494" s="2"/>
      <c r="L37494" s="2"/>
    </row>
    <row r="37495" spans="10:12">
      <c r="J37495" s="2"/>
      <c r="K37495" s="2"/>
      <c r="L37495" s="2"/>
    </row>
    <row r="37496" spans="10:12">
      <c r="J37496" s="2"/>
      <c r="K37496" s="2"/>
      <c r="L37496" s="2"/>
    </row>
    <row r="37497" spans="10:12">
      <c r="J37497" s="2"/>
      <c r="K37497" s="2"/>
      <c r="L37497" s="2"/>
    </row>
    <row r="37498" spans="10:12">
      <c r="J37498" s="2"/>
      <c r="K37498" s="2"/>
      <c r="L37498" s="2"/>
    </row>
    <row r="37499" spans="10:12">
      <c r="J37499" s="2"/>
      <c r="K37499" s="2"/>
      <c r="L37499" s="2"/>
    </row>
    <row r="37500" spans="10:12">
      <c r="J37500" s="2"/>
      <c r="K37500" s="2"/>
      <c r="L37500" s="2"/>
    </row>
    <row r="37501" spans="10:12">
      <c r="J37501" s="2"/>
      <c r="K37501" s="2"/>
      <c r="L37501" s="2"/>
    </row>
    <row r="37502" spans="10:12">
      <c r="J37502" s="2"/>
      <c r="K37502" s="2"/>
      <c r="L37502" s="2"/>
    </row>
    <row r="37503" spans="10:12">
      <c r="J37503" s="2"/>
      <c r="K37503" s="2"/>
      <c r="L37503" s="2"/>
    </row>
    <row r="37504" spans="10:12">
      <c r="J37504" s="2"/>
      <c r="K37504" s="2"/>
      <c r="L37504" s="2"/>
    </row>
    <row r="37505" spans="10:12">
      <c r="J37505" s="2"/>
      <c r="K37505" s="2"/>
      <c r="L37505" s="2"/>
    </row>
    <row r="37506" spans="10:12">
      <c r="J37506" s="2"/>
      <c r="K37506" s="2"/>
      <c r="L37506" s="2"/>
    </row>
    <row r="37507" spans="10:12">
      <c r="J37507" s="2"/>
      <c r="K37507" s="2"/>
      <c r="L37507" s="2"/>
    </row>
    <row r="37508" spans="10:12">
      <c r="J37508" s="2"/>
      <c r="K37508" s="2"/>
      <c r="L37508" s="2"/>
    </row>
    <row r="37509" spans="10:12">
      <c r="J37509" s="2"/>
      <c r="K37509" s="2"/>
      <c r="L37509" s="2"/>
    </row>
    <row r="37510" spans="10:12">
      <c r="J37510" s="2"/>
      <c r="K37510" s="2"/>
      <c r="L37510" s="2"/>
    </row>
    <row r="37511" spans="10:12">
      <c r="J37511" s="2"/>
      <c r="K37511" s="2"/>
      <c r="L37511" s="2"/>
    </row>
    <row r="37512" spans="10:12">
      <c r="J37512" s="2"/>
      <c r="K37512" s="2"/>
      <c r="L37512" s="2"/>
    </row>
    <row r="37513" spans="10:12">
      <c r="J37513" s="2"/>
      <c r="K37513" s="2"/>
      <c r="L37513" s="2"/>
    </row>
    <row r="37514" spans="10:12">
      <c r="J37514" s="2"/>
      <c r="K37514" s="2"/>
      <c r="L37514" s="2"/>
    </row>
    <row r="37515" spans="10:12">
      <c r="J37515" s="2"/>
      <c r="K37515" s="2"/>
      <c r="L37515" s="2"/>
    </row>
    <row r="37516" spans="10:12">
      <c r="J37516" s="2"/>
      <c r="K37516" s="2"/>
      <c r="L37516" s="2"/>
    </row>
    <row r="37517" spans="10:12">
      <c r="J37517" s="2"/>
      <c r="K37517" s="2"/>
      <c r="L37517" s="2"/>
    </row>
    <row r="37518" spans="10:12">
      <c r="J37518" s="2"/>
      <c r="K37518" s="2"/>
      <c r="L37518" s="2"/>
    </row>
    <row r="37519" spans="10:12">
      <c r="J37519" s="2"/>
      <c r="K37519" s="2"/>
      <c r="L37519" s="2"/>
    </row>
    <row r="37520" spans="10:12">
      <c r="J37520" s="2"/>
      <c r="K37520" s="2"/>
      <c r="L37520" s="2"/>
    </row>
    <row r="37521" spans="10:12">
      <c r="J37521" s="2"/>
      <c r="K37521" s="2"/>
      <c r="L37521" s="2"/>
    </row>
    <row r="37522" spans="10:12">
      <c r="J37522" s="2"/>
      <c r="K37522" s="2"/>
      <c r="L37522" s="2"/>
    </row>
    <row r="37523" spans="10:12">
      <c r="J37523" s="2"/>
      <c r="K37523" s="2"/>
      <c r="L37523" s="2"/>
    </row>
    <row r="37524" spans="10:12">
      <c r="J37524" s="2"/>
      <c r="K37524" s="2"/>
      <c r="L37524" s="2"/>
    </row>
    <row r="37525" spans="10:12">
      <c r="J37525" s="2"/>
      <c r="K37525" s="2"/>
      <c r="L37525" s="2"/>
    </row>
    <row r="37526" spans="10:12">
      <c r="J37526" s="2"/>
      <c r="K37526" s="2"/>
      <c r="L37526" s="2"/>
    </row>
    <row r="37527" spans="10:12">
      <c r="J37527" s="2"/>
      <c r="K37527" s="2"/>
      <c r="L37527" s="2"/>
    </row>
    <row r="37528" spans="10:12">
      <c r="J37528" s="2"/>
      <c r="K37528" s="2"/>
      <c r="L37528" s="2"/>
    </row>
    <row r="37529" spans="10:12">
      <c r="J37529" s="2"/>
      <c r="K37529" s="2"/>
      <c r="L37529" s="2"/>
    </row>
    <row r="37530" spans="10:12">
      <c r="J37530" s="2"/>
      <c r="K37530" s="2"/>
      <c r="L37530" s="2"/>
    </row>
    <row r="37531" spans="10:12">
      <c r="J37531" s="2"/>
      <c r="K37531" s="2"/>
      <c r="L37531" s="2"/>
    </row>
    <row r="37532" spans="10:12">
      <c r="J37532" s="2"/>
      <c r="K37532" s="2"/>
      <c r="L37532" s="2"/>
    </row>
    <row r="37533" spans="10:12">
      <c r="J37533" s="2"/>
      <c r="K37533" s="2"/>
      <c r="L37533" s="2"/>
    </row>
    <row r="37534" spans="10:12">
      <c r="J37534" s="2"/>
      <c r="K37534" s="2"/>
      <c r="L37534" s="2"/>
    </row>
    <row r="37535" spans="10:12">
      <c r="J37535" s="2"/>
      <c r="K37535" s="2"/>
      <c r="L37535" s="2"/>
    </row>
    <row r="37536" spans="10:12">
      <c r="J37536" s="2"/>
      <c r="K37536" s="2"/>
      <c r="L37536" s="2"/>
    </row>
    <row r="37537" spans="10:12">
      <c r="J37537" s="2"/>
      <c r="K37537" s="2"/>
      <c r="L37537" s="2"/>
    </row>
    <row r="37538" spans="10:12">
      <c r="J37538" s="2"/>
      <c r="K37538" s="2"/>
      <c r="L37538" s="2"/>
    </row>
    <row r="37539" spans="10:12">
      <c r="J37539" s="2"/>
      <c r="K37539" s="2"/>
      <c r="L37539" s="2"/>
    </row>
    <row r="37540" spans="10:12">
      <c r="J37540" s="2"/>
      <c r="K37540" s="2"/>
      <c r="L37540" s="2"/>
    </row>
    <row r="37541" spans="10:12">
      <c r="J37541" s="2"/>
      <c r="K37541" s="2"/>
      <c r="L37541" s="2"/>
    </row>
    <row r="37542" spans="10:12">
      <c r="J37542" s="2"/>
      <c r="K37542" s="2"/>
      <c r="L37542" s="2"/>
    </row>
    <row r="37543" spans="10:12">
      <c r="J37543" s="2"/>
      <c r="K37543" s="2"/>
      <c r="L37543" s="2"/>
    </row>
    <row r="37544" spans="10:12">
      <c r="J37544" s="2"/>
      <c r="K37544" s="2"/>
      <c r="L37544" s="2"/>
    </row>
    <row r="37545" spans="10:12">
      <c r="J37545" s="2"/>
      <c r="K37545" s="2"/>
      <c r="L37545" s="2"/>
    </row>
    <row r="37546" spans="10:12">
      <c r="J37546" s="2"/>
      <c r="K37546" s="2"/>
      <c r="L37546" s="2"/>
    </row>
    <row r="37547" spans="10:12">
      <c r="J37547" s="2"/>
      <c r="K37547" s="2"/>
      <c r="L37547" s="2"/>
    </row>
    <row r="37548" spans="10:12">
      <c r="J37548" s="2"/>
      <c r="K37548" s="2"/>
      <c r="L37548" s="2"/>
    </row>
    <row r="37549" spans="10:12">
      <c r="J37549" s="2"/>
      <c r="K37549" s="2"/>
      <c r="L37549" s="2"/>
    </row>
    <row r="37550" spans="10:12">
      <c r="J37550" s="2"/>
      <c r="K37550" s="2"/>
      <c r="L37550" s="2"/>
    </row>
    <row r="37551" spans="10:12">
      <c r="J37551" s="2"/>
      <c r="K37551" s="2"/>
      <c r="L37551" s="2"/>
    </row>
    <row r="37552" spans="10:12">
      <c r="J37552" s="2"/>
      <c r="K37552" s="2"/>
      <c r="L37552" s="2"/>
    </row>
    <row r="37553" spans="10:12">
      <c r="J37553" s="2"/>
      <c r="K37553" s="2"/>
      <c r="L37553" s="2"/>
    </row>
    <row r="37554" spans="10:12">
      <c r="J37554" s="2"/>
      <c r="K37554" s="2"/>
      <c r="L37554" s="2"/>
    </row>
    <row r="37555" spans="10:12">
      <c r="J37555" s="2"/>
      <c r="K37555" s="2"/>
      <c r="L37555" s="2"/>
    </row>
    <row r="37556" spans="10:12">
      <c r="J37556" s="2"/>
      <c r="K37556" s="2"/>
      <c r="L37556" s="2"/>
    </row>
    <row r="37557" spans="10:12">
      <c r="J37557" s="2"/>
      <c r="K37557" s="2"/>
      <c r="L37557" s="2"/>
    </row>
    <row r="37558" spans="10:12">
      <c r="J37558" s="2"/>
      <c r="K37558" s="2"/>
      <c r="L37558" s="2"/>
    </row>
    <row r="37559" spans="10:12">
      <c r="J37559" s="2"/>
      <c r="K37559" s="2"/>
      <c r="L37559" s="2"/>
    </row>
    <row r="37560" spans="10:12">
      <c r="J37560" s="2"/>
      <c r="K37560" s="2"/>
      <c r="L37560" s="2"/>
    </row>
    <row r="37561" spans="10:12">
      <c r="J37561" s="2"/>
      <c r="K37561" s="2"/>
      <c r="L37561" s="2"/>
    </row>
    <row r="37562" spans="10:12">
      <c r="J37562" s="2"/>
      <c r="K37562" s="2"/>
      <c r="L37562" s="2"/>
    </row>
    <row r="37563" spans="10:12">
      <c r="J37563" s="2"/>
      <c r="K37563" s="2"/>
      <c r="L37563" s="2"/>
    </row>
    <row r="37564" spans="10:12">
      <c r="J37564" s="2"/>
      <c r="K37564" s="2"/>
      <c r="L37564" s="2"/>
    </row>
    <row r="37565" spans="10:12">
      <c r="J37565" s="2"/>
      <c r="K37565" s="2"/>
      <c r="L37565" s="2"/>
    </row>
    <row r="37566" spans="10:12">
      <c r="J37566" s="2"/>
      <c r="K37566" s="2"/>
      <c r="L37566" s="2"/>
    </row>
    <row r="37567" spans="10:12">
      <c r="J37567" s="2"/>
      <c r="K37567" s="2"/>
      <c r="L37567" s="2"/>
    </row>
    <row r="37568" spans="10:12">
      <c r="J37568" s="2"/>
      <c r="K37568" s="2"/>
      <c r="L37568" s="2"/>
    </row>
    <row r="37569" spans="10:12">
      <c r="J37569" s="2"/>
      <c r="K37569" s="2"/>
      <c r="L37569" s="2"/>
    </row>
    <row r="37570" spans="10:12">
      <c r="J37570" s="2"/>
      <c r="K37570" s="2"/>
      <c r="L37570" s="2"/>
    </row>
    <row r="37571" spans="10:12">
      <c r="J37571" s="2"/>
      <c r="K37571" s="2"/>
      <c r="L37571" s="2"/>
    </row>
    <row r="37572" spans="10:12">
      <c r="J37572" s="2"/>
      <c r="K37572" s="2"/>
      <c r="L37572" s="2"/>
    </row>
    <row r="37573" spans="10:12">
      <c r="J37573" s="2"/>
      <c r="K37573" s="2"/>
      <c r="L37573" s="2"/>
    </row>
    <row r="37574" spans="10:12">
      <c r="J37574" s="2"/>
      <c r="K37574" s="2"/>
      <c r="L37574" s="2"/>
    </row>
    <row r="37575" spans="10:12">
      <c r="J37575" s="2"/>
      <c r="K37575" s="2"/>
      <c r="L37575" s="2"/>
    </row>
    <row r="37576" spans="10:12">
      <c r="J37576" s="2"/>
      <c r="K37576" s="2"/>
      <c r="L37576" s="2"/>
    </row>
    <row r="37577" spans="10:12">
      <c r="J37577" s="2"/>
      <c r="K37577" s="2"/>
      <c r="L37577" s="2"/>
    </row>
    <row r="37578" spans="10:12">
      <c r="J37578" s="2"/>
      <c r="K37578" s="2"/>
      <c r="L37578" s="2"/>
    </row>
    <row r="37579" spans="10:12">
      <c r="J37579" s="2"/>
      <c r="K37579" s="2"/>
      <c r="L37579" s="2"/>
    </row>
    <row r="37580" spans="10:12">
      <c r="J37580" s="2"/>
      <c r="K37580" s="2"/>
      <c r="L37580" s="2"/>
    </row>
    <row r="37581" spans="10:12">
      <c r="J37581" s="2"/>
      <c r="K37581" s="2"/>
      <c r="L37581" s="2"/>
    </row>
    <row r="37582" spans="10:12">
      <c r="J37582" s="2"/>
      <c r="K37582" s="2"/>
      <c r="L37582" s="2"/>
    </row>
    <row r="37583" spans="10:12">
      <c r="J37583" s="2"/>
      <c r="K37583" s="2"/>
      <c r="L37583" s="2"/>
    </row>
    <row r="37584" spans="10:12">
      <c r="J37584" s="2"/>
      <c r="K37584" s="2"/>
      <c r="L37584" s="2"/>
    </row>
    <row r="37585" spans="10:12">
      <c r="J37585" s="2"/>
      <c r="K37585" s="2"/>
      <c r="L37585" s="2"/>
    </row>
    <row r="37586" spans="10:12">
      <c r="J37586" s="2"/>
      <c r="K37586" s="2"/>
      <c r="L37586" s="2"/>
    </row>
    <row r="37587" spans="10:12">
      <c r="J37587" s="2"/>
      <c r="K37587" s="2"/>
      <c r="L37587" s="2"/>
    </row>
    <row r="37588" spans="10:12">
      <c r="J37588" s="2"/>
      <c r="K37588" s="2"/>
      <c r="L37588" s="2"/>
    </row>
    <row r="37589" spans="10:12">
      <c r="J37589" s="2"/>
      <c r="K37589" s="2"/>
      <c r="L37589" s="2"/>
    </row>
    <row r="37590" spans="10:12">
      <c r="J37590" s="2"/>
      <c r="K37590" s="2"/>
      <c r="L37590" s="2"/>
    </row>
    <row r="37591" spans="10:12">
      <c r="J37591" s="2"/>
      <c r="K37591" s="2"/>
      <c r="L37591" s="2"/>
    </row>
    <row r="37592" spans="10:12">
      <c r="J37592" s="2"/>
      <c r="K37592" s="2"/>
      <c r="L37592" s="2"/>
    </row>
    <row r="37593" spans="10:12">
      <c r="J37593" s="2"/>
      <c r="K37593" s="2"/>
      <c r="L37593" s="2"/>
    </row>
    <row r="37594" spans="10:12">
      <c r="J37594" s="2"/>
      <c r="K37594" s="2"/>
      <c r="L37594" s="2"/>
    </row>
    <row r="37595" spans="10:12">
      <c r="J37595" s="2"/>
      <c r="K37595" s="2"/>
      <c r="L37595" s="2"/>
    </row>
    <row r="37596" spans="10:12">
      <c r="J37596" s="2"/>
      <c r="K37596" s="2"/>
      <c r="L37596" s="2"/>
    </row>
    <row r="37597" spans="10:12">
      <c r="J37597" s="2"/>
      <c r="K37597" s="2"/>
      <c r="L37597" s="2"/>
    </row>
    <row r="37598" spans="10:12">
      <c r="J37598" s="2"/>
      <c r="K37598" s="2"/>
      <c r="L37598" s="2"/>
    </row>
    <row r="37599" spans="10:12">
      <c r="J37599" s="2"/>
      <c r="K37599" s="2"/>
      <c r="L37599" s="2"/>
    </row>
    <row r="37600" spans="10:12">
      <c r="J37600" s="2"/>
      <c r="K37600" s="2"/>
      <c r="L37600" s="2"/>
    </row>
    <row r="37601" spans="10:12">
      <c r="J37601" s="2"/>
      <c r="K37601" s="2"/>
      <c r="L37601" s="2"/>
    </row>
    <row r="37602" spans="10:12">
      <c r="J37602" s="2"/>
      <c r="K37602" s="2"/>
      <c r="L37602" s="2"/>
    </row>
    <row r="37603" spans="10:12">
      <c r="J37603" s="2"/>
      <c r="K37603" s="2"/>
      <c r="L37603" s="2"/>
    </row>
    <row r="37604" spans="10:12">
      <c r="J37604" s="2"/>
      <c r="K37604" s="2"/>
      <c r="L37604" s="2"/>
    </row>
    <row r="37605" spans="10:12">
      <c r="J37605" s="2"/>
      <c r="K37605" s="2"/>
      <c r="L37605" s="2"/>
    </row>
    <row r="37606" spans="10:12">
      <c r="J37606" s="2"/>
      <c r="K37606" s="2"/>
      <c r="L37606" s="2"/>
    </row>
    <row r="37607" spans="10:12">
      <c r="J37607" s="2"/>
      <c r="K37607" s="2"/>
      <c r="L37607" s="2"/>
    </row>
    <row r="37608" spans="10:12">
      <c r="J37608" s="2"/>
      <c r="K37608" s="2"/>
      <c r="L37608" s="2"/>
    </row>
    <row r="37609" spans="10:12">
      <c r="J37609" s="2"/>
      <c r="K37609" s="2"/>
      <c r="L37609" s="2"/>
    </row>
    <row r="37610" spans="10:12">
      <c r="J37610" s="2"/>
      <c r="K37610" s="2"/>
      <c r="L37610" s="2"/>
    </row>
    <row r="37611" spans="10:12">
      <c r="J37611" s="2"/>
      <c r="K37611" s="2"/>
      <c r="L37611" s="2"/>
    </row>
    <row r="37612" spans="10:12">
      <c r="J37612" s="2"/>
      <c r="K37612" s="2"/>
      <c r="L37612" s="2"/>
    </row>
    <row r="37613" spans="10:12">
      <c r="J37613" s="2"/>
      <c r="K37613" s="2"/>
      <c r="L37613" s="2"/>
    </row>
    <row r="37614" spans="10:12">
      <c r="J37614" s="2"/>
      <c r="K37614" s="2"/>
      <c r="L37614" s="2"/>
    </row>
    <row r="37615" spans="10:12">
      <c r="J37615" s="2"/>
      <c r="K37615" s="2"/>
      <c r="L37615" s="2"/>
    </row>
    <row r="37616" spans="10:12">
      <c r="J37616" s="2"/>
      <c r="K37616" s="2"/>
      <c r="L37616" s="2"/>
    </row>
    <row r="37617" spans="10:12">
      <c r="J37617" s="2"/>
      <c r="K37617" s="2"/>
      <c r="L37617" s="2"/>
    </row>
    <row r="37618" spans="10:12">
      <c r="J37618" s="2"/>
      <c r="K37618" s="2"/>
      <c r="L37618" s="2"/>
    </row>
    <row r="37619" spans="10:12">
      <c r="J37619" s="2"/>
      <c r="K37619" s="2"/>
      <c r="L37619" s="2"/>
    </row>
    <row r="37620" spans="10:12">
      <c r="J37620" s="2"/>
      <c r="K37620" s="2"/>
      <c r="L37620" s="2"/>
    </row>
    <row r="37621" spans="10:12">
      <c r="J37621" s="2"/>
      <c r="K37621" s="2"/>
      <c r="L37621" s="2"/>
    </row>
    <row r="37622" spans="10:12">
      <c r="J37622" s="2"/>
      <c r="K37622" s="2"/>
      <c r="L37622" s="2"/>
    </row>
    <row r="37623" spans="10:12">
      <c r="J37623" s="2"/>
      <c r="K37623" s="2"/>
      <c r="L37623" s="2"/>
    </row>
    <row r="37624" spans="10:12">
      <c r="J37624" s="2"/>
      <c r="K37624" s="2"/>
      <c r="L37624" s="2"/>
    </row>
    <row r="37625" spans="10:12">
      <c r="J37625" s="2"/>
      <c r="K37625" s="2"/>
      <c r="L37625" s="2"/>
    </row>
    <row r="37626" spans="10:12">
      <c r="J37626" s="2"/>
      <c r="K37626" s="2"/>
      <c r="L37626" s="2"/>
    </row>
    <row r="37627" spans="10:12">
      <c r="J37627" s="2"/>
      <c r="K37627" s="2"/>
      <c r="L37627" s="2"/>
    </row>
    <row r="37628" spans="10:12">
      <c r="J37628" s="2"/>
      <c r="K37628" s="2"/>
      <c r="L37628" s="2"/>
    </row>
    <row r="37629" spans="10:12">
      <c r="J37629" s="2"/>
      <c r="K37629" s="2"/>
      <c r="L37629" s="2"/>
    </row>
    <row r="37630" spans="10:12">
      <c r="J37630" s="2"/>
      <c r="K37630" s="2"/>
      <c r="L37630" s="2"/>
    </row>
    <row r="37631" spans="10:12">
      <c r="J37631" s="2"/>
      <c r="K37631" s="2"/>
      <c r="L37631" s="2"/>
    </row>
    <row r="37632" spans="10:12">
      <c r="J37632" s="2"/>
      <c r="K37632" s="2"/>
      <c r="L37632" s="2"/>
    </row>
    <row r="37633" spans="10:12">
      <c r="J37633" s="2"/>
      <c r="K37633" s="2"/>
      <c r="L37633" s="2"/>
    </row>
    <row r="37634" spans="10:12">
      <c r="J37634" s="2"/>
      <c r="K37634" s="2"/>
      <c r="L37634" s="2"/>
    </row>
    <row r="37635" spans="10:12">
      <c r="J37635" s="2"/>
      <c r="K37635" s="2"/>
      <c r="L37635" s="2"/>
    </row>
    <row r="37636" spans="10:12">
      <c r="J37636" s="2"/>
      <c r="K37636" s="2"/>
      <c r="L37636" s="2"/>
    </row>
    <row r="37637" spans="10:12">
      <c r="J37637" s="2"/>
      <c r="K37637" s="2"/>
      <c r="L37637" s="2"/>
    </row>
    <row r="37638" spans="10:12">
      <c r="J37638" s="2"/>
      <c r="K37638" s="2"/>
      <c r="L37638" s="2"/>
    </row>
    <row r="37639" spans="10:12">
      <c r="J37639" s="2"/>
      <c r="K37639" s="2"/>
      <c r="L37639" s="2"/>
    </row>
    <row r="37640" spans="10:12">
      <c r="J37640" s="2"/>
      <c r="K37640" s="2"/>
      <c r="L37640" s="2"/>
    </row>
    <row r="37641" spans="10:12">
      <c r="J37641" s="2"/>
      <c r="K37641" s="2"/>
      <c r="L37641" s="2"/>
    </row>
    <row r="37642" spans="10:12">
      <c r="J37642" s="2"/>
      <c r="K37642" s="2"/>
      <c r="L37642" s="2"/>
    </row>
    <row r="37643" spans="10:12">
      <c r="J37643" s="2"/>
      <c r="K37643" s="2"/>
      <c r="L37643" s="2"/>
    </row>
    <row r="37644" spans="10:12">
      <c r="J37644" s="2"/>
      <c r="K37644" s="2"/>
      <c r="L37644" s="2"/>
    </row>
    <row r="37645" spans="10:12">
      <c r="J37645" s="2"/>
      <c r="K37645" s="2"/>
      <c r="L37645" s="2"/>
    </row>
    <row r="37646" spans="10:12">
      <c r="J37646" s="2"/>
      <c r="K37646" s="2"/>
      <c r="L37646" s="2"/>
    </row>
    <row r="37647" spans="10:12">
      <c r="J37647" s="2"/>
      <c r="K37647" s="2"/>
      <c r="L37647" s="2"/>
    </row>
    <row r="37648" spans="10:12">
      <c r="J37648" s="2"/>
      <c r="K37648" s="2"/>
      <c r="L37648" s="2"/>
    </row>
    <row r="37649" spans="10:12">
      <c r="J37649" s="2"/>
      <c r="K37649" s="2"/>
      <c r="L37649" s="2"/>
    </row>
    <row r="37650" spans="10:12">
      <c r="J37650" s="2"/>
      <c r="K37650" s="2"/>
      <c r="L37650" s="2"/>
    </row>
    <row r="37651" spans="10:12">
      <c r="J37651" s="2"/>
      <c r="K37651" s="2"/>
      <c r="L37651" s="2"/>
    </row>
    <row r="37652" spans="10:12">
      <c r="J37652" s="2"/>
      <c r="K37652" s="2"/>
      <c r="L37652" s="2"/>
    </row>
    <row r="37653" spans="10:12">
      <c r="J37653" s="2"/>
      <c r="K37653" s="2"/>
      <c r="L37653" s="2"/>
    </row>
    <row r="37654" spans="10:12">
      <c r="J37654" s="2"/>
      <c r="K37654" s="2"/>
      <c r="L37654" s="2"/>
    </row>
    <row r="37655" spans="10:12">
      <c r="J37655" s="2"/>
      <c r="K37655" s="2"/>
      <c r="L37655" s="2"/>
    </row>
    <row r="37656" spans="10:12">
      <c r="J37656" s="2"/>
      <c r="K37656" s="2"/>
      <c r="L37656" s="2"/>
    </row>
    <row r="37657" spans="10:12">
      <c r="J37657" s="2"/>
      <c r="K37657" s="2"/>
      <c r="L37657" s="2"/>
    </row>
    <row r="37658" spans="10:12">
      <c r="J37658" s="2"/>
      <c r="K37658" s="2"/>
      <c r="L37658" s="2"/>
    </row>
    <row r="37659" spans="10:12">
      <c r="J37659" s="2"/>
      <c r="K37659" s="2"/>
      <c r="L37659" s="2"/>
    </row>
    <row r="37660" spans="10:12">
      <c r="J37660" s="2"/>
      <c r="K37660" s="2"/>
      <c r="L37660" s="2"/>
    </row>
    <row r="37661" spans="10:12">
      <c r="J37661" s="2"/>
      <c r="K37661" s="2"/>
      <c r="L37661" s="2"/>
    </row>
    <row r="37662" spans="10:12">
      <c r="J37662" s="2"/>
      <c r="K37662" s="2"/>
      <c r="L37662" s="2"/>
    </row>
    <row r="37663" spans="10:12">
      <c r="J37663" s="2"/>
      <c r="K37663" s="2"/>
      <c r="L37663" s="2"/>
    </row>
    <row r="37664" spans="10:12">
      <c r="J37664" s="2"/>
      <c r="K37664" s="2"/>
      <c r="L37664" s="2"/>
    </row>
    <row r="37665" spans="10:12">
      <c r="J37665" s="2"/>
      <c r="K37665" s="2"/>
      <c r="L37665" s="2"/>
    </row>
    <row r="37666" spans="10:12">
      <c r="J37666" s="2"/>
      <c r="K37666" s="2"/>
      <c r="L37666" s="2"/>
    </row>
    <row r="37667" spans="10:12">
      <c r="J37667" s="2"/>
      <c r="K37667" s="2"/>
      <c r="L37667" s="2"/>
    </row>
    <row r="37668" spans="10:12">
      <c r="J37668" s="2"/>
      <c r="K37668" s="2"/>
      <c r="L37668" s="2"/>
    </row>
    <row r="37669" spans="10:12">
      <c r="J37669" s="2"/>
      <c r="K37669" s="2"/>
      <c r="L37669" s="2"/>
    </row>
    <row r="37670" spans="10:12">
      <c r="J37670" s="2"/>
      <c r="K37670" s="2"/>
      <c r="L37670" s="2"/>
    </row>
    <row r="37671" spans="10:12">
      <c r="J37671" s="2"/>
      <c r="K37671" s="2"/>
      <c r="L37671" s="2"/>
    </row>
    <row r="37672" spans="10:12">
      <c r="J37672" s="2"/>
      <c r="K37672" s="2"/>
      <c r="L37672" s="2"/>
    </row>
    <row r="37673" spans="10:12">
      <c r="J37673" s="2"/>
      <c r="K37673" s="2"/>
      <c r="L37673" s="2"/>
    </row>
    <row r="37674" spans="10:12">
      <c r="J37674" s="2"/>
      <c r="K37674" s="2"/>
      <c r="L37674" s="2"/>
    </row>
    <row r="37675" spans="10:12">
      <c r="J37675" s="2"/>
      <c r="K37675" s="2"/>
      <c r="L37675" s="2"/>
    </row>
    <row r="37676" spans="10:12">
      <c r="J37676" s="2"/>
      <c r="K37676" s="2"/>
      <c r="L37676" s="2"/>
    </row>
    <row r="37677" spans="10:12">
      <c r="J37677" s="2"/>
      <c r="K37677" s="2"/>
      <c r="L37677" s="2"/>
    </row>
    <row r="37678" spans="10:12">
      <c r="J37678" s="2"/>
      <c r="K37678" s="2"/>
      <c r="L37678" s="2"/>
    </row>
    <row r="37679" spans="10:12">
      <c r="J37679" s="2"/>
      <c r="K37679" s="2"/>
      <c r="L37679" s="2"/>
    </row>
    <row r="37680" spans="10:12">
      <c r="J37680" s="2"/>
      <c r="K37680" s="2"/>
      <c r="L37680" s="2"/>
    </row>
    <row r="37681" spans="10:12">
      <c r="J37681" s="2"/>
      <c r="K37681" s="2"/>
      <c r="L37681" s="2"/>
    </row>
    <row r="37682" spans="10:12">
      <c r="J37682" s="2"/>
      <c r="K37682" s="2"/>
      <c r="L37682" s="2"/>
    </row>
    <row r="37683" spans="10:12">
      <c r="J37683" s="2"/>
      <c r="K37683" s="2"/>
      <c r="L37683" s="2"/>
    </row>
    <row r="37684" spans="10:12">
      <c r="J37684" s="2"/>
      <c r="K37684" s="2"/>
      <c r="L37684" s="2"/>
    </row>
    <row r="37685" spans="10:12">
      <c r="J37685" s="2"/>
      <c r="K37685" s="2"/>
      <c r="L37685" s="2"/>
    </row>
    <row r="37686" spans="10:12">
      <c r="J37686" s="2"/>
      <c r="K37686" s="2"/>
      <c r="L37686" s="2"/>
    </row>
    <row r="37687" spans="10:12">
      <c r="J37687" s="2"/>
      <c r="K37687" s="2"/>
      <c r="L37687" s="2"/>
    </row>
    <row r="37688" spans="10:12">
      <c r="J37688" s="2"/>
      <c r="K37688" s="2"/>
      <c r="L37688" s="2"/>
    </row>
    <row r="37689" spans="10:12">
      <c r="J37689" s="2"/>
      <c r="K37689" s="2"/>
      <c r="L37689" s="2"/>
    </row>
    <row r="37690" spans="10:12">
      <c r="J37690" s="2"/>
      <c r="K37690" s="2"/>
      <c r="L37690" s="2"/>
    </row>
    <row r="37691" spans="10:12">
      <c r="J37691" s="2"/>
      <c r="K37691" s="2"/>
      <c r="L37691" s="2"/>
    </row>
    <row r="37692" spans="10:12">
      <c r="J37692" s="2"/>
      <c r="K37692" s="2"/>
      <c r="L37692" s="2"/>
    </row>
    <row r="37693" spans="10:12">
      <c r="J37693" s="2"/>
      <c r="K37693" s="2"/>
      <c r="L37693" s="2"/>
    </row>
    <row r="37694" spans="10:12">
      <c r="J37694" s="2"/>
      <c r="K37694" s="2"/>
      <c r="L37694" s="2"/>
    </row>
    <row r="37695" spans="10:12">
      <c r="J37695" s="2"/>
      <c r="K37695" s="2"/>
      <c r="L37695" s="2"/>
    </row>
    <row r="37696" spans="10:12">
      <c r="J37696" s="2"/>
      <c r="K37696" s="2"/>
      <c r="L37696" s="2"/>
    </row>
    <row r="37697" spans="10:12">
      <c r="J37697" s="2"/>
      <c r="K37697" s="2"/>
      <c r="L37697" s="2"/>
    </row>
    <row r="37698" spans="10:12">
      <c r="J37698" s="2"/>
      <c r="K37698" s="2"/>
      <c r="L37698" s="2"/>
    </row>
    <row r="37699" spans="10:12">
      <c r="J37699" s="2"/>
      <c r="K37699" s="2"/>
      <c r="L37699" s="2"/>
    </row>
    <row r="37700" spans="10:12">
      <c r="J37700" s="2"/>
      <c r="K37700" s="2"/>
      <c r="L37700" s="2"/>
    </row>
    <row r="37701" spans="10:12">
      <c r="J37701" s="2"/>
      <c r="K37701" s="2"/>
      <c r="L37701" s="2"/>
    </row>
    <row r="37702" spans="10:12">
      <c r="J37702" s="2"/>
      <c r="K37702" s="2"/>
      <c r="L37702" s="2"/>
    </row>
    <row r="37703" spans="10:12">
      <c r="J37703" s="2"/>
      <c r="K37703" s="2"/>
      <c r="L37703" s="2"/>
    </row>
    <row r="37704" spans="10:12">
      <c r="J37704" s="2"/>
      <c r="K37704" s="2"/>
      <c r="L37704" s="2"/>
    </row>
    <row r="37705" spans="10:12">
      <c r="J37705" s="2"/>
      <c r="K37705" s="2"/>
      <c r="L37705" s="2"/>
    </row>
    <row r="37706" spans="10:12">
      <c r="J37706" s="2"/>
      <c r="K37706" s="2"/>
      <c r="L37706" s="2"/>
    </row>
    <row r="37707" spans="10:12">
      <c r="J37707" s="2"/>
      <c r="K37707" s="2"/>
      <c r="L37707" s="2"/>
    </row>
    <row r="37708" spans="10:12">
      <c r="J37708" s="2"/>
      <c r="K37708" s="2"/>
      <c r="L37708" s="2"/>
    </row>
    <row r="37709" spans="10:12">
      <c r="J37709" s="2"/>
      <c r="K37709" s="2"/>
      <c r="L37709" s="2"/>
    </row>
    <row r="37710" spans="10:12">
      <c r="J37710" s="2"/>
      <c r="K37710" s="2"/>
      <c r="L37710" s="2"/>
    </row>
    <row r="37711" spans="10:12">
      <c r="J37711" s="2"/>
      <c r="K37711" s="2"/>
      <c r="L37711" s="2"/>
    </row>
    <row r="37712" spans="10:12">
      <c r="J37712" s="2"/>
      <c r="K37712" s="2"/>
      <c r="L37712" s="2"/>
    </row>
    <row r="37713" spans="10:12">
      <c r="J37713" s="2"/>
      <c r="K37713" s="2"/>
      <c r="L37713" s="2"/>
    </row>
    <row r="37714" spans="10:12">
      <c r="J37714" s="2"/>
      <c r="K37714" s="2"/>
      <c r="L37714" s="2"/>
    </row>
    <row r="37715" spans="10:12">
      <c r="J37715" s="2"/>
      <c r="K37715" s="2"/>
      <c r="L37715" s="2"/>
    </row>
    <row r="37716" spans="10:12">
      <c r="J37716" s="2"/>
      <c r="K37716" s="2"/>
      <c r="L37716" s="2"/>
    </row>
    <row r="37717" spans="10:12">
      <c r="J37717" s="2"/>
      <c r="K37717" s="2"/>
      <c r="L37717" s="2"/>
    </row>
    <row r="37718" spans="10:12">
      <c r="J37718" s="2"/>
      <c r="K37718" s="2"/>
      <c r="L37718" s="2"/>
    </row>
    <row r="37719" spans="10:12">
      <c r="J37719" s="2"/>
      <c r="K37719" s="2"/>
      <c r="L37719" s="2"/>
    </row>
    <row r="37720" spans="10:12">
      <c r="J37720" s="2"/>
      <c r="K37720" s="2"/>
      <c r="L37720" s="2"/>
    </row>
    <row r="37721" spans="10:12">
      <c r="J37721" s="2"/>
      <c r="K37721" s="2"/>
      <c r="L37721" s="2"/>
    </row>
    <row r="37722" spans="10:12">
      <c r="J37722" s="2"/>
      <c r="K37722" s="2"/>
      <c r="L37722" s="2"/>
    </row>
    <row r="37723" spans="10:12">
      <c r="J37723" s="2"/>
      <c r="K37723" s="2"/>
      <c r="L37723" s="2"/>
    </row>
    <row r="37724" spans="10:12">
      <c r="J37724" s="2"/>
      <c r="K37724" s="2"/>
      <c r="L37724" s="2"/>
    </row>
    <row r="37725" spans="10:12">
      <c r="J37725" s="2"/>
      <c r="K37725" s="2"/>
      <c r="L37725" s="2"/>
    </row>
    <row r="37726" spans="10:12">
      <c r="J37726" s="2"/>
      <c r="K37726" s="2"/>
      <c r="L37726" s="2"/>
    </row>
    <row r="37727" spans="10:12">
      <c r="J37727" s="2"/>
      <c r="K37727" s="2"/>
      <c r="L37727" s="2"/>
    </row>
    <row r="37728" spans="10:12">
      <c r="J37728" s="2"/>
      <c r="K37728" s="2"/>
      <c r="L37728" s="2"/>
    </row>
    <row r="37729" spans="10:12">
      <c r="J37729" s="2"/>
      <c r="K37729" s="2"/>
      <c r="L37729" s="2"/>
    </row>
    <row r="37730" spans="10:12">
      <c r="J37730" s="2"/>
      <c r="K37730" s="2"/>
      <c r="L37730" s="2"/>
    </row>
    <row r="37731" spans="10:12">
      <c r="J37731" s="2"/>
      <c r="K37731" s="2"/>
      <c r="L37731" s="2"/>
    </row>
    <row r="37732" spans="10:12">
      <c r="J37732" s="2"/>
      <c r="K37732" s="2"/>
      <c r="L37732" s="2"/>
    </row>
    <row r="37733" spans="10:12">
      <c r="J37733" s="2"/>
      <c r="K37733" s="2"/>
      <c r="L37733" s="2"/>
    </row>
    <row r="37734" spans="10:12">
      <c r="J37734" s="2"/>
      <c r="K37734" s="2"/>
      <c r="L37734" s="2"/>
    </row>
    <row r="37735" spans="10:12">
      <c r="J37735" s="2"/>
      <c r="K37735" s="2"/>
      <c r="L37735" s="2"/>
    </row>
    <row r="37736" spans="10:12">
      <c r="J37736" s="2"/>
      <c r="K37736" s="2"/>
      <c r="L37736" s="2"/>
    </row>
    <row r="37737" spans="10:12">
      <c r="J37737" s="2"/>
      <c r="K37737" s="2"/>
      <c r="L37737" s="2"/>
    </row>
    <row r="37738" spans="10:12">
      <c r="J37738" s="2"/>
      <c r="K37738" s="2"/>
      <c r="L37738" s="2"/>
    </row>
    <row r="37739" spans="10:12">
      <c r="J37739" s="2"/>
      <c r="K37739" s="2"/>
      <c r="L37739" s="2"/>
    </row>
    <row r="37740" spans="10:12">
      <c r="J37740" s="2"/>
      <c r="K37740" s="2"/>
      <c r="L37740" s="2"/>
    </row>
    <row r="37741" spans="10:12">
      <c r="J37741" s="2"/>
      <c r="K37741" s="2"/>
      <c r="L37741" s="2"/>
    </row>
    <row r="37742" spans="10:12">
      <c r="J37742" s="2"/>
      <c r="K37742" s="2"/>
      <c r="L37742" s="2"/>
    </row>
    <row r="37743" spans="10:12">
      <c r="J37743" s="2"/>
      <c r="K37743" s="2"/>
      <c r="L37743" s="2"/>
    </row>
    <row r="37744" spans="10:12">
      <c r="J37744" s="2"/>
      <c r="K37744" s="2"/>
      <c r="L37744" s="2"/>
    </row>
    <row r="37745" spans="10:12">
      <c r="J37745" s="2"/>
      <c r="K37745" s="2"/>
      <c r="L37745" s="2"/>
    </row>
    <row r="37746" spans="10:12">
      <c r="J37746" s="2"/>
      <c r="K37746" s="2"/>
      <c r="L37746" s="2"/>
    </row>
    <row r="37747" spans="10:12">
      <c r="J37747" s="2"/>
      <c r="K37747" s="2"/>
      <c r="L37747" s="2"/>
    </row>
    <row r="37748" spans="10:12">
      <c r="J37748" s="2"/>
      <c r="K37748" s="2"/>
      <c r="L37748" s="2"/>
    </row>
    <row r="37749" spans="10:12">
      <c r="J37749" s="2"/>
      <c r="K37749" s="2"/>
      <c r="L37749" s="2"/>
    </row>
    <row r="37750" spans="10:12">
      <c r="J37750" s="2"/>
      <c r="K37750" s="2"/>
      <c r="L37750" s="2"/>
    </row>
    <row r="37751" spans="10:12">
      <c r="J37751" s="2"/>
      <c r="K37751" s="2"/>
      <c r="L37751" s="2"/>
    </row>
    <row r="37752" spans="10:12">
      <c r="J37752" s="2"/>
      <c r="K37752" s="2"/>
      <c r="L37752" s="2"/>
    </row>
    <row r="37753" spans="10:12">
      <c r="J37753" s="2"/>
      <c r="K37753" s="2"/>
      <c r="L37753" s="2"/>
    </row>
    <row r="37754" spans="10:12">
      <c r="J37754" s="2"/>
      <c r="K37754" s="2"/>
      <c r="L37754" s="2"/>
    </row>
    <row r="37755" spans="10:12">
      <c r="J37755" s="2"/>
      <c r="K37755" s="2"/>
      <c r="L37755" s="2"/>
    </row>
    <row r="37756" spans="10:12">
      <c r="J37756" s="2"/>
      <c r="K37756" s="2"/>
      <c r="L37756" s="2"/>
    </row>
    <row r="37757" spans="10:12">
      <c r="J37757" s="2"/>
      <c r="K37757" s="2"/>
      <c r="L37757" s="2"/>
    </row>
    <row r="37758" spans="10:12">
      <c r="J37758" s="2"/>
      <c r="K37758" s="2"/>
      <c r="L37758" s="2"/>
    </row>
    <row r="37759" spans="10:12">
      <c r="J37759" s="2"/>
      <c r="K37759" s="2"/>
      <c r="L37759" s="2"/>
    </row>
    <row r="37760" spans="10:12">
      <c r="J37760" s="2"/>
      <c r="K37760" s="2"/>
      <c r="L37760" s="2"/>
    </row>
    <row r="37761" spans="10:12">
      <c r="J37761" s="2"/>
      <c r="K37761" s="2"/>
      <c r="L37761" s="2"/>
    </row>
    <row r="37762" spans="10:12">
      <c r="J37762" s="2"/>
      <c r="K37762" s="2"/>
      <c r="L37762" s="2"/>
    </row>
    <row r="37763" spans="10:12">
      <c r="J37763" s="2"/>
      <c r="K37763" s="2"/>
      <c r="L37763" s="2"/>
    </row>
    <row r="37764" spans="10:12">
      <c r="J37764" s="2"/>
      <c r="K37764" s="2"/>
      <c r="L37764" s="2"/>
    </row>
    <row r="37765" spans="10:12">
      <c r="J37765" s="2"/>
      <c r="K37765" s="2"/>
      <c r="L37765" s="2"/>
    </row>
    <row r="37766" spans="10:12">
      <c r="J37766" s="2"/>
      <c r="K37766" s="2"/>
      <c r="L37766" s="2"/>
    </row>
    <row r="37767" spans="10:12">
      <c r="J37767" s="2"/>
      <c r="K37767" s="2"/>
      <c r="L37767" s="2"/>
    </row>
    <row r="37768" spans="10:12">
      <c r="J37768" s="2"/>
      <c r="K37768" s="2"/>
      <c r="L37768" s="2"/>
    </row>
    <row r="37769" spans="10:12">
      <c r="J37769" s="2"/>
      <c r="K37769" s="2"/>
      <c r="L37769" s="2"/>
    </row>
    <row r="37770" spans="10:12">
      <c r="J37770" s="2"/>
      <c r="K37770" s="2"/>
      <c r="L37770" s="2"/>
    </row>
    <row r="37771" spans="10:12">
      <c r="J37771" s="2"/>
      <c r="K37771" s="2"/>
      <c r="L37771" s="2"/>
    </row>
    <row r="37772" spans="10:12">
      <c r="J37772" s="2"/>
      <c r="K37772" s="2"/>
      <c r="L37772" s="2"/>
    </row>
    <row r="37773" spans="10:12">
      <c r="J37773" s="2"/>
      <c r="K37773" s="2"/>
      <c r="L37773" s="2"/>
    </row>
    <row r="37774" spans="10:12">
      <c r="J37774" s="2"/>
      <c r="K37774" s="2"/>
      <c r="L37774" s="2"/>
    </row>
    <row r="37775" spans="10:12">
      <c r="J37775" s="2"/>
      <c r="K37775" s="2"/>
      <c r="L37775" s="2"/>
    </row>
    <row r="37776" spans="10:12">
      <c r="J37776" s="2"/>
      <c r="K37776" s="2"/>
      <c r="L37776" s="2"/>
    </row>
    <row r="37777" spans="10:12">
      <c r="J37777" s="2"/>
      <c r="K37777" s="2"/>
      <c r="L37777" s="2"/>
    </row>
    <row r="37778" spans="10:12">
      <c r="J37778" s="2"/>
      <c r="K37778" s="2"/>
      <c r="L37778" s="2"/>
    </row>
    <row r="37779" spans="10:12">
      <c r="J37779" s="2"/>
      <c r="K37779" s="2"/>
      <c r="L37779" s="2"/>
    </row>
    <row r="37780" spans="10:12">
      <c r="J37780" s="2"/>
      <c r="K37780" s="2"/>
      <c r="L37780" s="2"/>
    </row>
    <row r="37781" spans="10:12">
      <c r="J37781" s="2"/>
      <c r="K37781" s="2"/>
      <c r="L37781" s="2"/>
    </row>
    <row r="37782" spans="10:12">
      <c r="J37782" s="2"/>
      <c r="K37782" s="2"/>
      <c r="L37782" s="2"/>
    </row>
    <row r="37783" spans="10:12">
      <c r="J37783" s="2"/>
      <c r="K37783" s="2"/>
      <c r="L37783" s="2"/>
    </row>
    <row r="37784" spans="10:12">
      <c r="J37784" s="2"/>
      <c r="K37784" s="2"/>
      <c r="L37784" s="2"/>
    </row>
    <row r="37785" spans="10:12">
      <c r="J37785" s="2"/>
      <c r="K37785" s="2"/>
      <c r="L37785" s="2"/>
    </row>
    <row r="37786" spans="10:12">
      <c r="J37786" s="2"/>
      <c r="K37786" s="2"/>
      <c r="L37786" s="2"/>
    </row>
    <row r="37787" spans="10:12">
      <c r="J37787" s="2"/>
      <c r="K37787" s="2"/>
      <c r="L37787" s="2"/>
    </row>
    <row r="37788" spans="10:12">
      <c r="J37788" s="2"/>
      <c r="K37788" s="2"/>
      <c r="L37788" s="2"/>
    </row>
    <row r="37789" spans="10:12">
      <c r="J37789" s="2"/>
      <c r="K37789" s="2"/>
      <c r="L37789" s="2"/>
    </row>
    <row r="37790" spans="10:12">
      <c r="J37790" s="2"/>
      <c r="K37790" s="2"/>
      <c r="L37790" s="2"/>
    </row>
    <row r="37791" spans="10:12">
      <c r="J37791" s="2"/>
      <c r="K37791" s="2"/>
      <c r="L37791" s="2"/>
    </row>
    <row r="37792" spans="10:12">
      <c r="J37792" s="2"/>
      <c r="K37792" s="2"/>
      <c r="L37792" s="2"/>
    </row>
    <row r="37793" spans="10:12">
      <c r="J37793" s="2"/>
      <c r="K37793" s="2"/>
      <c r="L37793" s="2"/>
    </row>
    <row r="37794" spans="10:12">
      <c r="J37794" s="2"/>
      <c r="K37794" s="2"/>
      <c r="L37794" s="2"/>
    </row>
    <row r="37795" spans="10:12">
      <c r="J37795" s="2"/>
      <c r="K37795" s="2"/>
      <c r="L37795" s="2"/>
    </row>
    <row r="37796" spans="10:12">
      <c r="J37796" s="2"/>
      <c r="K37796" s="2"/>
      <c r="L37796" s="2"/>
    </row>
    <row r="37797" spans="10:12">
      <c r="J37797" s="2"/>
      <c r="K37797" s="2"/>
      <c r="L37797" s="2"/>
    </row>
    <row r="37798" spans="10:12">
      <c r="J37798" s="2"/>
      <c r="K37798" s="2"/>
      <c r="L37798" s="2"/>
    </row>
    <row r="37799" spans="10:12">
      <c r="J37799" s="2"/>
      <c r="K37799" s="2"/>
      <c r="L37799" s="2"/>
    </row>
    <row r="37800" spans="10:12">
      <c r="J37800" s="2"/>
      <c r="K37800" s="2"/>
      <c r="L37800" s="2"/>
    </row>
    <row r="37801" spans="10:12">
      <c r="J37801" s="2"/>
      <c r="K37801" s="2"/>
      <c r="L37801" s="2"/>
    </row>
    <row r="37802" spans="10:12">
      <c r="J37802" s="2"/>
      <c r="K37802" s="2"/>
      <c r="L37802" s="2"/>
    </row>
    <row r="37803" spans="10:12">
      <c r="J37803" s="2"/>
      <c r="K37803" s="2"/>
      <c r="L37803" s="2"/>
    </row>
    <row r="37804" spans="10:12">
      <c r="J37804" s="2"/>
      <c r="K37804" s="2"/>
      <c r="L37804" s="2"/>
    </row>
    <row r="37805" spans="10:12">
      <c r="J37805" s="2"/>
      <c r="K37805" s="2"/>
      <c r="L37805" s="2"/>
    </row>
    <row r="37806" spans="10:12">
      <c r="J37806" s="2"/>
      <c r="K37806" s="2"/>
      <c r="L37806" s="2"/>
    </row>
    <row r="37807" spans="10:12">
      <c r="J37807" s="2"/>
      <c r="K37807" s="2"/>
      <c r="L37807" s="2"/>
    </row>
    <row r="37808" spans="10:12">
      <c r="J37808" s="2"/>
      <c r="K37808" s="2"/>
      <c r="L37808" s="2"/>
    </row>
    <row r="37809" spans="10:12">
      <c r="J37809" s="2"/>
      <c r="K37809" s="2"/>
      <c r="L37809" s="2"/>
    </row>
    <row r="37810" spans="10:12">
      <c r="J37810" s="2"/>
      <c r="K37810" s="2"/>
      <c r="L37810" s="2"/>
    </row>
    <row r="37811" spans="10:12">
      <c r="J37811" s="2"/>
      <c r="K37811" s="2"/>
      <c r="L37811" s="2"/>
    </row>
    <row r="37812" spans="10:12">
      <c r="J37812" s="2"/>
      <c r="K37812" s="2"/>
      <c r="L37812" s="2"/>
    </row>
    <row r="37813" spans="10:12">
      <c r="J37813" s="2"/>
      <c r="K37813" s="2"/>
      <c r="L37813" s="2"/>
    </row>
    <row r="37814" spans="10:12">
      <c r="J37814" s="2"/>
      <c r="K37814" s="2"/>
      <c r="L37814" s="2"/>
    </row>
    <row r="37815" spans="10:12">
      <c r="J37815" s="2"/>
      <c r="K37815" s="2"/>
      <c r="L37815" s="2"/>
    </row>
    <row r="37816" spans="10:12">
      <c r="J37816" s="2"/>
      <c r="K37816" s="2"/>
      <c r="L37816" s="2"/>
    </row>
    <row r="37817" spans="10:12">
      <c r="J37817" s="2"/>
      <c r="K37817" s="2"/>
      <c r="L37817" s="2"/>
    </row>
    <row r="37818" spans="10:12">
      <c r="J37818" s="2"/>
      <c r="K37818" s="2"/>
      <c r="L37818" s="2"/>
    </row>
    <row r="37819" spans="10:12">
      <c r="J37819" s="2"/>
      <c r="K37819" s="2"/>
      <c r="L37819" s="2"/>
    </row>
    <row r="37820" spans="10:12">
      <c r="J37820" s="2"/>
      <c r="K37820" s="2"/>
      <c r="L37820" s="2"/>
    </row>
    <row r="37821" spans="10:12">
      <c r="J37821" s="2"/>
      <c r="K37821" s="2"/>
      <c r="L37821" s="2"/>
    </row>
    <row r="37822" spans="10:12">
      <c r="J37822" s="2"/>
      <c r="K37822" s="2"/>
      <c r="L37822" s="2"/>
    </row>
    <row r="37823" spans="10:12">
      <c r="J37823" s="2"/>
      <c r="K37823" s="2"/>
      <c r="L37823" s="2"/>
    </row>
    <row r="37824" spans="10:12">
      <c r="J37824" s="2"/>
      <c r="K37824" s="2"/>
      <c r="L37824" s="2"/>
    </row>
    <row r="37825" spans="10:12">
      <c r="J37825" s="2"/>
      <c r="K37825" s="2"/>
      <c r="L37825" s="2"/>
    </row>
    <row r="37826" spans="10:12">
      <c r="J37826" s="2"/>
      <c r="K37826" s="2"/>
      <c r="L37826" s="2"/>
    </row>
    <row r="37827" spans="10:12">
      <c r="J37827" s="2"/>
      <c r="K37827" s="2"/>
      <c r="L37827" s="2"/>
    </row>
    <row r="37828" spans="10:12">
      <c r="J37828" s="2"/>
      <c r="K37828" s="2"/>
      <c r="L37828" s="2"/>
    </row>
    <row r="37829" spans="10:12">
      <c r="J37829" s="2"/>
      <c r="K37829" s="2"/>
      <c r="L37829" s="2"/>
    </row>
    <row r="37830" spans="10:12">
      <c r="J37830" s="2"/>
      <c r="K37830" s="2"/>
      <c r="L37830" s="2"/>
    </row>
    <row r="37831" spans="10:12">
      <c r="J37831" s="2"/>
      <c r="K37831" s="2"/>
      <c r="L37831" s="2"/>
    </row>
    <row r="37832" spans="10:12">
      <c r="J37832" s="2"/>
      <c r="K37832" s="2"/>
      <c r="L37832" s="2"/>
    </row>
    <row r="37833" spans="10:12">
      <c r="J37833" s="2"/>
      <c r="K37833" s="2"/>
      <c r="L37833" s="2"/>
    </row>
    <row r="37834" spans="10:12">
      <c r="J37834" s="2"/>
      <c r="K37834" s="2"/>
      <c r="L37834" s="2"/>
    </row>
    <row r="37835" spans="10:12">
      <c r="J37835" s="2"/>
      <c r="K37835" s="2"/>
      <c r="L37835" s="2"/>
    </row>
    <row r="37836" spans="10:12">
      <c r="J37836" s="2"/>
      <c r="K37836" s="2"/>
      <c r="L37836" s="2"/>
    </row>
    <row r="37837" spans="10:12">
      <c r="J37837" s="2"/>
      <c r="K37837" s="2"/>
      <c r="L37837" s="2"/>
    </row>
    <row r="37838" spans="10:12">
      <c r="J37838" s="2"/>
      <c r="K37838" s="2"/>
      <c r="L37838" s="2"/>
    </row>
    <row r="37839" spans="10:12">
      <c r="J37839" s="2"/>
      <c r="K37839" s="2"/>
      <c r="L37839" s="2"/>
    </row>
    <row r="37840" spans="10:12">
      <c r="J37840" s="2"/>
      <c r="K37840" s="2"/>
      <c r="L37840" s="2"/>
    </row>
    <row r="37841" spans="10:12">
      <c r="J37841" s="2"/>
      <c r="K37841" s="2"/>
      <c r="L37841" s="2"/>
    </row>
    <row r="37842" spans="10:12">
      <c r="J37842" s="2"/>
      <c r="K37842" s="2"/>
      <c r="L37842" s="2"/>
    </row>
    <row r="37843" spans="10:12">
      <c r="J37843" s="2"/>
      <c r="K37843" s="2"/>
      <c r="L37843" s="2"/>
    </row>
    <row r="37844" spans="10:12">
      <c r="J37844" s="2"/>
      <c r="K37844" s="2"/>
      <c r="L37844" s="2"/>
    </row>
    <row r="37845" spans="10:12">
      <c r="J37845" s="2"/>
      <c r="K37845" s="2"/>
      <c r="L37845" s="2"/>
    </row>
    <row r="37846" spans="10:12">
      <c r="J37846" s="2"/>
      <c r="K37846" s="2"/>
      <c r="L37846" s="2"/>
    </row>
    <row r="37847" spans="10:12">
      <c r="J37847" s="2"/>
      <c r="K37847" s="2"/>
      <c r="L37847" s="2"/>
    </row>
    <row r="37848" spans="10:12">
      <c r="J37848" s="2"/>
      <c r="K37848" s="2"/>
      <c r="L37848" s="2"/>
    </row>
    <row r="37849" spans="10:12">
      <c r="J37849" s="2"/>
      <c r="K37849" s="2"/>
      <c r="L37849" s="2"/>
    </row>
    <row r="37850" spans="10:12">
      <c r="J37850" s="2"/>
      <c r="K37850" s="2"/>
      <c r="L37850" s="2"/>
    </row>
    <row r="37851" spans="10:12">
      <c r="J37851" s="2"/>
      <c r="K37851" s="2"/>
      <c r="L37851" s="2"/>
    </row>
    <row r="37852" spans="10:12">
      <c r="J37852" s="2"/>
      <c r="K37852" s="2"/>
      <c r="L37852" s="2"/>
    </row>
    <row r="37853" spans="10:12">
      <c r="J37853" s="2"/>
      <c r="K37853" s="2"/>
      <c r="L37853" s="2"/>
    </row>
    <row r="37854" spans="10:12">
      <c r="J37854" s="2"/>
      <c r="K37854" s="2"/>
      <c r="L37854" s="2"/>
    </row>
    <row r="37855" spans="10:12">
      <c r="J37855" s="2"/>
      <c r="K37855" s="2"/>
      <c r="L37855" s="2"/>
    </row>
    <row r="37856" spans="10:12">
      <c r="J37856" s="2"/>
      <c r="K37856" s="2"/>
      <c r="L37856" s="2"/>
    </row>
    <row r="37857" spans="10:12">
      <c r="J37857" s="2"/>
      <c r="K37857" s="2"/>
      <c r="L37857" s="2"/>
    </row>
    <row r="37858" spans="10:12">
      <c r="J37858" s="2"/>
      <c r="K37858" s="2"/>
      <c r="L37858" s="2"/>
    </row>
    <row r="37859" spans="10:12">
      <c r="J37859" s="2"/>
      <c r="K37859" s="2"/>
      <c r="L37859" s="2"/>
    </row>
    <row r="37860" spans="10:12">
      <c r="J37860" s="2"/>
      <c r="K37860" s="2"/>
      <c r="L37860" s="2"/>
    </row>
    <row r="37861" spans="10:12">
      <c r="J37861" s="2"/>
      <c r="K37861" s="2"/>
      <c r="L37861" s="2"/>
    </row>
    <row r="37862" spans="10:12">
      <c r="J37862" s="2"/>
      <c r="K37862" s="2"/>
      <c r="L37862" s="2"/>
    </row>
    <row r="37863" spans="10:12">
      <c r="J37863" s="2"/>
      <c r="K37863" s="2"/>
      <c r="L37863" s="2"/>
    </row>
    <row r="37864" spans="10:12">
      <c r="J37864" s="2"/>
      <c r="K37864" s="2"/>
      <c r="L37864" s="2"/>
    </row>
    <row r="37865" spans="10:12">
      <c r="J37865" s="2"/>
      <c r="K37865" s="2"/>
      <c r="L37865" s="2"/>
    </row>
    <row r="37866" spans="10:12">
      <c r="J37866" s="2"/>
      <c r="K37866" s="2"/>
      <c r="L37866" s="2"/>
    </row>
    <row r="37867" spans="10:12">
      <c r="J37867" s="2"/>
      <c r="K37867" s="2"/>
      <c r="L37867" s="2"/>
    </row>
    <row r="37868" spans="10:12">
      <c r="J37868" s="2"/>
      <c r="K37868" s="2"/>
      <c r="L37868" s="2"/>
    </row>
    <row r="37869" spans="10:12">
      <c r="J37869" s="2"/>
      <c r="K37869" s="2"/>
      <c r="L37869" s="2"/>
    </row>
    <row r="37870" spans="10:12">
      <c r="J37870" s="2"/>
      <c r="K37870" s="2"/>
      <c r="L37870" s="2"/>
    </row>
    <row r="37871" spans="10:12">
      <c r="J37871" s="2"/>
      <c r="K37871" s="2"/>
      <c r="L37871" s="2"/>
    </row>
    <row r="37872" spans="10:12">
      <c r="J37872" s="2"/>
      <c r="K37872" s="2"/>
      <c r="L37872" s="2"/>
    </row>
    <row r="37873" spans="10:12">
      <c r="J37873" s="2"/>
      <c r="K37873" s="2"/>
      <c r="L37873" s="2"/>
    </row>
    <row r="37874" spans="10:12">
      <c r="J37874" s="2"/>
      <c r="K37874" s="2"/>
      <c r="L37874" s="2"/>
    </row>
    <row r="37875" spans="10:12">
      <c r="J37875" s="2"/>
      <c r="K37875" s="2"/>
      <c r="L37875" s="2"/>
    </row>
    <row r="37876" spans="10:12">
      <c r="J37876" s="2"/>
      <c r="K37876" s="2"/>
      <c r="L37876" s="2"/>
    </row>
    <row r="37877" spans="10:12">
      <c r="J37877" s="2"/>
      <c r="K37877" s="2"/>
      <c r="L37877" s="2"/>
    </row>
    <row r="37878" spans="10:12">
      <c r="J37878" s="2"/>
      <c r="K37878" s="2"/>
      <c r="L37878" s="2"/>
    </row>
    <row r="37879" spans="10:12">
      <c r="J37879" s="2"/>
      <c r="K37879" s="2"/>
      <c r="L37879" s="2"/>
    </row>
    <row r="37880" spans="10:12">
      <c r="J37880" s="2"/>
      <c r="K37880" s="2"/>
      <c r="L37880" s="2"/>
    </row>
    <row r="37881" spans="10:12">
      <c r="J37881" s="2"/>
      <c r="K37881" s="2"/>
      <c r="L37881" s="2"/>
    </row>
    <row r="37882" spans="10:12">
      <c r="J37882" s="2"/>
      <c r="K37882" s="2"/>
      <c r="L37882" s="2"/>
    </row>
    <row r="37883" spans="10:12">
      <c r="J37883" s="2"/>
      <c r="K37883" s="2"/>
      <c r="L37883" s="2"/>
    </row>
    <row r="37884" spans="10:12">
      <c r="J37884" s="2"/>
      <c r="K37884" s="2"/>
      <c r="L37884" s="2"/>
    </row>
    <row r="37885" spans="10:12">
      <c r="J37885" s="2"/>
      <c r="K37885" s="2"/>
      <c r="L37885" s="2"/>
    </row>
    <row r="37886" spans="10:12">
      <c r="J37886" s="2"/>
      <c r="K37886" s="2"/>
      <c r="L37886" s="2"/>
    </row>
    <row r="37887" spans="10:12">
      <c r="J37887" s="2"/>
      <c r="K37887" s="2"/>
      <c r="L37887" s="2"/>
    </row>
    <row r="37888" spans="10:12">
      <c r="J37888" s="2"/>
      <c r="K37888" s="2"/>
      <c r="L37888" s="2"/>
    </row>
    <row r="37889" spans="10:12">
      <c r="J37889" s="2"/>
      <c r="K37889" s="2"/>
      <c r="L37889" s="2"/>
    </row>
    <row r="37890" spans="10:12">
      <c r="J37890" s="2"/>
      <c r="K37890" s="2"/>
      <c r="L37890" s="2"/>
    </row>
    <row r="37891" spans="10:12">
      <c r="J37891" s="2"/>
      <c r="K37891" s="2"/>
      <c r="L37891" s="2"/>
    </row>
    <row r="37892" spans="10:12">
      <c r="J37892" s="2"/>
      <c r="K37892" s="2"/>
      <c r="L37892" s="2"/>
    </row>
    <row r="37893" spans="10:12">
      <c r="J37893" s="2"/>
      <c r="K37893" s="2"/>
      <c r="L37893" s="2"/>
    </row>
    <row r="37894" spans="10:12">
      <c r="J37894" s="2"/>
      <c r="K37894" s="2"/>
      <c r="L37894" s="2"/>
    </row>
    <row r="37895" spans="10:12">
      <c r="J37895" s="2"/>
      <c r="K37895" s="2"/>
      <c r="L37895" s="2"/>
    </row>
    <row r="37896" spans="10:12">
      <c r="J37896" s="2"/>
      <c r="K37896" s="2"/>
      <c r="L37896" s="2"/>
    </row>
    <row r="37897" spans="10:12">
      <c r="J37897" s="2"/>
      <c r="K37897" s="2"/>
      <c r="L37897" s="2"/>
    </row>
    <row r="37898" spans="10:12">
      <c r="J37898" s="2"/>
      <c r="K37898" s="2"/>
      <c r="L37898" s="2"/>
    </row>
    <row r="37899" spans="10:12">
      <c r="J37899" s="2"/>
      <c r="K37899" s="2"/>
      <c r="L37899" s="2"/>
    </row>
    <row r="37900" spans="10:12">
      <c r="J37900" s="2"/>
      <c r="K37900" s="2"/>
      <c r="L37900" s="2"/>
    </row>
    <row r="37901" spans="10:12">
      <c r="J37901" s="2"/>
      <c r="K37901" s="2"/>
      <c r="L37901" s="2"/>
    </row>
    <row r="37902" spans="10:12">
      <c r="J37902" s="2"/>
      <c r="K37902" s="2"/>
      <c r="L37902" s="2"/>
    </row>
    <row r="37903" spans="10:12">
      <c r="J37903" s="2"/>
      <c r="K37903" s="2"/>
      <c r="L37903" s="2"/>
    </row>
    <row r="37904" spans="10:12">
      <c r="J37904" s="2"/>
      <c r="K37904" s="2"/>
      <c r="L37904" s="2"/>
    </row>
    <row r="37905" spans="10:12">
      <c r="J37905" s="2"/>
      <c r="K37905" s="2"/>
      <c r="L37905" s="2"/>
    </row>
    <row r="37906" spans="10:12">
      <c r="J37906" s="2"/>
      <c r="K37906" s="2"/>
      <c r="L37906" s="2"/>
    </row>
    <row r="37907" spans="10:12">
      <c r="J37907" s="2"/>
      <c r="K37907" s="2"/>
      <c r="L37907" s="2"/>
    </row>
    <row r="37908" spans="10:12">
      <c r="J37908" s="2"/>
      <c r="K37908" s="2"/>
      <c r="L37908" s="2"/>
    </row>
    <row r="37909" spans="10:12">
      <c r="J37909" s="2"/>
      <c r="K37909" s="2"/>
      <c r="L37909" s="2"/>
    </row>
    <row r="37910" spans="10:12">
      <c r="J37910" s="2"/>
      <c r="K37910" s="2"/>
      <c r="L37910" s="2"/>
    </row>
    <row r="37911" spans="10:12">
      <c r="J37911" s="2"/>
      <c r="K37911" s="2"/>
      <c r="L37911" s="2"/>
    </row>
    <row r="37912" spans="10:12">
      <c r="J37912" s="2"/>
      <c r="K37912" s="2"/>
      <c r="L37912" s="2"/>
    </row>
    <row r="37913" spans="10:12">
      <c r="J37913" s="2"/>
      <c r="K37913" s="2"/>
      <c r="L37913" s="2"/>
    </row>
    <row r="37914" spans="10:12">
      <c r="J37914" s="2"/>
      <c r="K37914" s="2"/>
      <c r="L37914" s="2"/>
    </row>
    <row r="37915" spans="10:12">
      <c r="J37915" s="2"/>
      <c r="K37915" s="2"/>
      <c r="L37915" s="2"/>
    </row>
    <row r="37916" spans="10:12">
      <c r="J37916" s="2"/>
      <c r="K37916" s="2"/>
      <c r="L37916" s="2"/>
    </row>
    <row r="37917" spans="10:12">
      <c r="J37917" s="2"/>
      <c r="K37917" s="2"/>
      <c r="L37917" s="2"/>
    </row>
    <row r="37918" spans="10:12">
      <c r="J37918" s="2"/>
      <c r="K37918" s="2"/>
      <c r="L37918" s="2"/>
    </row>
    <row r="37919" spans="10:12">
      <c r="J37919" s="2"/>
      <c r="K37919" s="2"/>
      <c r="L37919" s="2"/>
    </row>
    <row r="37920" spans="10:12">
      <c r="J37920" s="2"/>
      <c r="K37920" s="2"/>
      <c r="L37920" s="2"/>
    </row>
    <row r="37921" spans="10:12">
      <c r="J37921" s="2"/>
      <c r="K37921" s="2"/>
      <c r="L37921" s="2"/>
    </row>
    <row r="37922" spans="10:12">
      <c r="J37922" s="2"/>
      <c r="K37922" s="2"/>
      <c r="L37922" s="2"/>
    </row>
    <row r="37923" spans="10:12">
      <c r="J37923" s="2"/>
      <c r="K37923" s="2"/>
      <c r="L37923" s="2"/>
    </row>
    <row r="37924" spans="10:12">
      <c r="J37924" s="2"/>
      <c r="K37924" s="2"/>
      <c r="L37924" s="2"/>
    </row>
    <row r="37925" spans="10:12">
      <c r="J37925" s="2"/>
      <c r="K37925" s="2"/>
      <c r="L37925" s="2"/>
    </row>
    <row r="37926" spans="10:12">
      <c r="J37926" s="2"/>
      <c r="K37926" s="2"/>
      <c r="L37926" s="2"/>
    </row>
    <row r="37927" spans="10:12">
      <c r="J37927" s="2"/>
      <c r="K37927" s="2"/>
      <c r="L37927" s="2"/>
    </row>
    <row r="37928" spans="10:12">
      <c r="J37928" s="2"/>
      <c r="K37928" s="2"/>
      <c r="L37928" s="2"/>
    </row>
    <row r="37929" spans="10:12">
      <c r="J37929" s="2"/>
      <c r="K37929" s="2"/>
      <c r="L37929" s="2"/>
    </row>
    <row r="37930" spans="10:12">
      <c r="J37930" s="2"/>
      <c r="K37930" s="2"/>
      <c r="L37930" s="2"/>
    </row>
    <row r="37931" spans="10:12">
      <c r="J37931" s="2"/>
      <c r="K37931" s="2"/>
      <c r="L37931" s="2"/>
    </row>
    <row r="37932" spans="10:12">
      <c r="J37932" s="2"/>
      <c r="K37932" s="2"/>
      <c r="L37932" s="2"/>
    </row>
    <row r="37933" spans="10:12">
      <c r="J37933" s="2"/>
      <c r="K37933" s="2"/>
      <c r="L37933" s="2"/>
    </row>
    <row r="37934" spans="10:12">
      <c r="J37934" s="2"/>
      <c r="K37934" s="2"/>
      <c r="L37934" s="2"/>
    </row>
    <row r="37935" spans="10:12">
      <c r="J37935" s="2"/>
      <c r="K37935" s="2"/>
      <c r="L37935" s="2"/>
    </row>
    <row r="37936" spans="10:12">
      <c r="J37936" s="2"/>
      <c r="K37936" s="2"/>
      <c r="L37936" s="2"/>
    </row>
    <row r="37937" spans="10:12">
      <c r="J37937" s="2"/>
      <c r="K37937" s="2"/>
      <c r="L37937" s="2"/>
    </row>
    <row r="37938" spans="10:12">
      <c r="J37938" s="2"/>
      <c r="K37938" s="2"/>
      <c r="L37938" s="2"/>
    </row>
    <row r="37939" spans="10:12">
      <c r="J37939" s="2"/>
      <c r="K37939" s="2"/>
      <c r="L37939" s="2"/>
    </row>
    <row r="37940" spans="10:12">
      <c r="J37940" s="2"/>
      <c r="K37940" s="2"/>
      <c r="L37940" s="2"/>
    </row>
    <row r="37941" spans="10:12">
      <c r="J37941" s="2"/>
      <c r="K37941" s="2"/>
      <c r="L37941" s="2"/>
    </row>
    <row r="37942" spans="10:12">
      <c r="J37942" s="2"/>
      <c r="K37942" s="2"/>
      <c r="L37942" s="2"/>
    </row>
    <row r="37943" spans="10:12">
      <c r="J37943" s="2"/>
      <c r="K37943" s="2"/>
      <c r="L37943" s="2"/>
    </row>
    <row r="37944" spans="10:12">
      <c r="J37944" s="2"/>
      <c r="K37944" s="2"/>
      <c r="L37944" s="2"/>
    </row>
    <row r="37945" spans="10:12">
      <c r="J37945" s="2"/>
      <c r="K37945" s="2"/>
      <c r="L37945" s="2"/>
    </row>
    <row r="37946" spans="10:12">
      <c r="J37946" s="2"/>
      <c r="K37946" s="2"/>
      <c r="L37946" s="2"/>
    </row>
    <row r="37947" spans="10:12">
      <c r="J37947" s="2"/>
      <c r="K37947" s="2"/>
      <c r="L37947" s="2"/>
    </row>
    <row r="37948" spans="10:12">
      <c r="J37948" s="2"/>
      <c r="K37948" s="2"/>
      <c r="L37948" s="2"/>
    </row>
    <row r="37949" spans="10:12">
      <c r="J37949" s="2"/>
      <c r="K37949" s="2"/>
      <c r="L37949" s="2"/>
    </row>
    <row r="37950" spans="10:12">
      <c r="J37950" s="2"/>
      <c r="K37950" s="2"/>
      <c r="L37950" s="2"/>
    </row>
    <row r="37951" spans="10:12">
      <c r="J37951" s="2"/>
      <c r="K37951" s="2"/>
      <c r="L37951" s="2"/>
    </row>
    <row r="37952" spans="10:12">
      <c r="J37952" s="2"/>
      <c r="K37952" s="2"/>
      <c r="L37952" s="2"/>
    </row>
    <row r="37953" spans="10:12">
      <c r="J37953" s="2"/>
      <c r="K37953" s="2"/>
      <c r="L37953" s="2"/>
    </row>
    <row r="37954" spans="10:12">
      <c r="J37954" s="2"/>
      <c r="K37954" s="2"/>
      <c r="L37954" s="2"/>
    </row>
    <row r="37955" spans="10:12">
      <c r="J37955" s="2"/>
      <c r="K37955" s="2"/>
      <c r="L37955" s="2"/>
    </row>
    <row r="37956" spans="10:12">
      <c r="J37956" s="2"/>
      <c r="K37956" s="2"/>
      <c r="L37956" s="2"/>
    </row>
    <row r="37957" spans="10:12">
      <c r="J37957" s="2"/>
      <c r="K37957" s="2"/>
      <c r="L37957" s="2"/>
    </row>
    <row r="37958" spans="10:12">
      <c r="J37958" s="2"/>
      <c r="K37958" s="2"/>
      <c r="L37958" s="2"/>
    </row>
    <row r="37959" spans="10:12">
      <c r="J37959" s="2"/>
      <c r="K37959" s="2"/>
      <c r="L37959" s="2"/>
    </row>
    <row r="37960" spans="10:12">
      <c r="J37960" s="2"/>
      <c r="K37960" s="2"/>
      <c r="L37960" s="2"/>
    </row>
    <row r="37961" spans="10:12">
      <c r="J37961" s="2"/>
      <c r="K37961" s="2"/>
      <c r="L37961" s="2"/>
    </row>
    <row r="37962" spans="10:12">
      <c r="J37962" s="2"/>
      <c r="K37962" s="2"/>
      <c r="L37962" s="2"/>
    </row>
    <row r="37963" spans="10:12">
      <c r="J37963" s="2"/>
      <c r="K37963" s="2"/>
      <c r="L37963" s="2"/>
    </row>
    <row r="37964" spans="10:12">
      <c r="J37964" s="2"/>
      <c r="K37964" s="2"/>
      <c r="L37964" s="2"/>
    </row>
    <row r="37965" spans="10:12">
      <c r="J37965" s="2"/>
      <c r="K37965" s="2"/>
      <c r="L37965" s="2"/>
    </row>
    <row r="37966" spans="10:12">
      <c r="J37966" s="2"/>
      <c r="K37966" s="2"/>
      <c r="L37966" s="2"/>
    </row>
    <row r="37967" spans="10:12">
      <c r="J37967" s="2"/>
      <c r="K37967" s="2"/>
      <c r="L37967" s="2"/>
    </row>
    <row r="37968" spans="10:12">
      <c r="J37968" s="2"/>
      <c r="K37968" s="2"/>
      <c r="L37968" s="2"/>
    </row>
    <row r="37969" spans="10:12">
      <c r="J37969" s="2"/>
      <c r="K37969" s="2"/>
      <c r="L37969" s="2"/>
    </row>
    <row r="37970" spans="10:12">
      <c r="J37970" s="2"/>
      <c r="K37970" s="2"/>
      <c r="L37970" s="2"/>
    </row>
    <row r="37971" spans="10:12">
      <c r="J37971" s="2"/>
      <c r="K37971" s="2"/>
      <c r="L37971" s="2"/>
    </row>
    <row r="37972" spans="10:12">
      <c r="J37972" s="2"/>
      <c r="K37972" s="2"/>
      <c r="L37972" s="2"/>
    </row>
    <row r="37973" spans="10:12">
      <c r="J37973" s="2"/>
      <c r="K37973" s="2"/>
      <c r="L37973" s="2"/>
    </row>
    <row r="37974" spans="10:12">
      <c r="J37974" s="2"/>
      <c r="K37974" s="2"/>
      <c r="L37974" s="2"/>
    </row>
    <row r="37975" spans="10:12">
      <c r="J37975" s="2"/>
      <c r="K37975" s="2"/>
      <c r="L37975" s="2"/>
    </row>
    <row r="37976" spans="10:12">
      <c r="J37976" s="2"/>
      <c r="K37976" s="2"/>
      <c r="L37976" s="2"/>
    </row>
    <row r="37977" spans="10:12">
      <c r="J37977" s="2"/>
      <c r="K37977" s="2"/>
      <c r="L37977" s="2"/>
    </row>
    <row r="37978" spans="10:12">
      <c r="J37978" s="2"/>
      <c r="K37978" s="2"/>
      <c r="L37978" s="2"/>
    </row>
    <row r="37979" spans="10:12">
      <c r="J37979" s="2"/>
      <c r="K37979" s="2"/>
      <c r="L37979" s="2"/>
    </row>
    <row r="37980" spans="10:12">
      <c r="J37980" s="2"/>
      <c r="K37980" s="2"/>
      <c r="L37980" s="2"/>
    </row>
    <row r="37981" spans="10:12">
      <c r="J37981" s="2"/>
      <c r="K37981" s="2"/>
      <c r="L37981" s="2"/>
    </row>
    <row r="37982" spans="10:12">
      <c r="J37982" s="2"/>
      <c r="K37982" s="2"/>
      <c r="L37982" s="2"/>
    </row>
    <row r="37983" spans="10:12">
      <c r="J37983" s="2"/>
      <c r="K37983" s="2"/>
      <c r="L37983" s="2"/>
    </row>
    <row r="37984" spans="10:12">
      <c r="J37984" s="2"/>
      <c r="K37984" s="2"/>
      <c r="L37984" s="2"/>
    </row>
    <row r="37985" spans="10:12">
      <c r="J37985" s="2"/>
      <c r="K37985" s="2"/>
      <c r="L37985" s="2"/>
    </row>
    <row r="37986" spans="10:12">
      <c r="J37986" s="2"/>
      <c r="K37986" s="2"/>
      <c r="L37986" s="2"/>
    </row>
    <row r="37987" spans="10:12">
      <c r="J37987" s="2"/>
      <c r="K37987" s="2"/>
      <c r="L37987" s="2"/>
    </row>
    <row r="37988" spans="10:12">
      <c r="J37988" s="2"/>
      <c r="K37988" s="2"/>
      <c r="L37988" s="2"/>
    </row>
    <row r="37989" spans="10:12">
      <c r="J37989" s="2"/>
      <c r="K37989" s="2"/>
      <c r="L37989" s="2"/>
    </row>
    <row r="37990" spans="10:12">
      <c r="J37990" s="2"/>
      <c r="K37990" s="2"/>
      <c r="L37990" s="2"/>
    </row>
    <row r="37991" spans="10:12">
      <c r="J37991" s="2"/>
      <c r="K37991" s="2"/>
      <c r="L37991" s="2"/>
    </row>
    <row r="37992" spans="10:12">
      <c r="J37992" s="2"/>
      <c r="K37992" s="2"/>
      <c r="L37992" s="2"/>
    </row>
    <row r="37993" spans="10:12">
      <c r="J37993" s="2"/>
      <c r="K37993" s="2"/>
      <c r="L37993" s="2"/>
    </row>
    <row r="37994" spans="10:12">
      <c r="J37994" s="2"/>
      <c r="K37994" s="2"/>
      <c r="L37994" s="2"/>
    </row>
    <row r="37995" spans="10:12">
      <c r="J37995" s="2"/>
      <c r="K37995" s="2"/>
      <c r="L37995" s="2"/>
    </row>
    <row r="37996" spans="10:12">
      <c r="J37996" s="2"/>
      <c r="K37996" s="2"/>
      <c r="L37996" s="2"/>
    </row>
    <row r="37997" spans="10:12">
      <c r="J37997" s="2"/>
      <c r="K37997" s="2"/>
      <c r="L37997" s="2"/>
    </row>
    <row r="37998" spans="10:12">
      <c r="J37998" s="2"/>
      <c r="K37998" s="2"/>
      <c r="L37998" s="2"/>
    </row>
    <row r="37999" spans="10:12">
      <c r="J37999" s="2"/>
      <c r="K37999" s="2"/>
      <c r="L37999" s="2"/>
    </row>
    <row r="38000" spans="10:12">
      <c r="J38000" s="2"/>
      <c r="K38000" s="2"/>
      <c r="L38000" s="2"/>
    </row>
    <row r="38001" spans="10:12">
      <c r="J38001" s="2"/>
      <c r="K38001" s="2"/>
      <c r="L38001" s="2"/>
    </row>
    <row r="38002" spans="10:12">
      <c r="J38002" s="2"/>
      <c r="K38002" s="2"/>
      <c r="L38002" s="2"/>
    </row>
    <row r="38003" spans="10:12">
      <c r="J38003" s="2"/>
      <c r="K38003" s="2"/>
      <c r="L38003" s="2"/>
    </row>
    <row r="38004" spans="10:12">
      <c r="J38004" s="2"/>
      <c r="K38004" s="2"/>
      <c r="L38004" s="2"/>
    </row>
    <row r="38005" spans="10:12">
      <c r="J38005" s="2"/>
      <c r="K38005" s="2"/>
      <c r="L38005" s="2"/>
    </row>
    <row r="38006" spans="10:12">
      <c r="J38006" s="2"/>
      <c r="K38006" s="2"/>
      <c r="L38006" s="2"/>
    </row>
    <row r="38007" spans="10:12">
      <c r="J38007" s="2"/>
      <c r="K38007" s="2"/>
      <c r="L38007" s="2"/>
    </row>
    <row r="38008" spans="10:12">
      <c r="J38008" s="2"/>
      <c r="K38008" s="2"/>
      <c r="L38008" s="2"/>
    </row>
    <row r="38009" spans="10:12">
      <c r="J38009" s="2"/>
      <c r="K38009" s="2"/>
      <c r="L38009" s="2"/>
    </row>
    <row r="38010" spans="10:12">
      <c r="J38010" s="2"/>
      <c r="K38010" s="2"/>
      <c r="L38010" s="2"/>
    </row>
    <row r="38011" spans="10:12">
      <c r="J38011" s="2"/>
      <c r="K38011" s="2"/>
      <c r="L38011" s="2"/>
    </row>
    <row r="38012" spans="10:12">
      <c r="J38012" s="2"/>
      <c r="K38012" s="2"/>
      <c r="L38012" s="2"/>
    </row>
    <row r="38013" spans="10:12">
      <c r="J38013" s="2"/>
      <c r="K38013" s="2"/>
      <c r="L38013" s="2"/>
    </row>
    <row r="38014" spans="10:12">
      <c r="J38014" s="2"/>
      <c r="K38014" s="2"/>
      <c r="L38014" s="2"/>
    </row>
    <row r="38015" spans="10:12">
      <c r="J38015" s="2"/>
      <c r="K38015" s="2"/>
      <c r="L38015" s="2"/>
    </row>
    <row r="38016" spans="10:12">
      <c r="J38016" s="2"/>
      <c r="K38016" s="2"/>
      <c r="L38016" s="2"/>
    </row>
    <row r="38017" spans="10:12">
      <c r="J38017" s="2"/>
      <c r="K38017" s="2"/>
      <c r="L38017" s="2"/>
    </row>
    <row r="38018" spans="10:12">
      <c r="J38018" s="2"/>
      <c r="K38018" s="2"/>
      <c r="L38018" s="2"/>
    </row>
    <row r="38019" spans="10:12">
      <c r="J38019" s="2"/>
      <c r="K38019" s="2"/>
      <c r="L38019" s="2"/>
    </row>
    <row r="38020" spans="10:12">
      <c r="J38020" s="2"/>
      <c r="K38020" s="2"/>
      <c r="L38020" s="2"/>
    </row>
    <row r="38021" spans="10:12">
      <c r="J38021" s="2"/>
      <c r="K38021" s="2"/>
      <c r="L38021" s="2"/>
    </row>
    <row r="38022" spans="10:12">
      <c r="J38022" s="2"/>
      <c r="K38022" s="2"/>
      <c r="L38022" s="2"/>
    </row>
    <row r="38023" spans="10:12">
      <c r="J38023" s="2"/>
      <c r="K38023" s="2"/>
      <c r="L38023" s="2"/>
    </row>
    <row r="38024" spans="10:12">
      <c r="J38024" s="2"/>
      <c r="K38024" s="2"/>
      <c r="L38024" s="2"/>
    </row>
    <row r="38025" spans="10:12">
      <c r="J38025" s="2"/>
      <c r="K38025" s="2"/>
      <c r="L38025" s="2"/>
    </row>
    <row r="38026" spans="10:12">
      <c r="J38026" s="2"/>
      <c r="K38026" s="2"/>
      <c r="L38026" s="2"/>
    </row>
    <row r="38027" spans="10:12">
      <c r="J38027" s="2"/>
      <c r="K38027" s="2"/>
      <c r="L38027" s="2"/>
    </row>
    <row r="38028" spans="10:12">
      <c r="J38028" s="2"/>
      <c r="K38028" s="2"/>
      <c r="L38028" s="2"/>
    </row>
    <row r="38029" spans="10:12">
      <c r="J38029" s="2"/>
      <c r="K38029" s="2"/>
      <c r="L38029" s="2"/>
    </row>
    <row r="38030" spans="10:12">
      <c r="J38030" s="2"/>
      <c r="K38030" s="2"/>
      <c r="L38030" s="2"/>
    </row>
    <row r="38031" spans="10:12">
      <c r="J38031" s="2"/>
      <c r="K38031" s="2"/>
      <c r="L38031" s="2"/>
    </row>
    <row r="38032" spans="10:12">
      <c r="J38032" s="2"/>
      <c r="K38032" s="2"/>
      <c r="L38032" s="2"/>
    </row>
    <row r="38033" spans="10:12">
      <c r="J38033" s="2"/>
      <c r="K38033" s="2"/>
      <c r="L38033" s="2"/>
    </row>
    <row r="38034" spans="10:12">
      <c r="J38034" s="2"/>
      <c r="K38034" s="2"/>
      <c r="L38034" s="2"/>
    </row>
    <row r="38035" spans="10:12">
      <c r="J38035" s="2"/>
      <c r="K38035" s="2"/>
      <c r="L38035" s="2"/>
    </row>
    <row r="38036" spans="10:12">
      <c r="J38036" s="2"/>
      <c r="K38036" s="2"/>
      <c r="L38036" s="2"/>
    </row>
    <row r="38037" spans="10:12">
      <c r="J38037" s="2"/>
      <c r="K38037" s="2"/>
      <c r="L38037" s="2"/>
    </row>
    <row r="38038" spans="10:12">
      <c r="J38038" s="2"/>
      <c r="K38038" s="2"/>
      <c r="L38038" s="2"/>
    </row>
    <row r="38039" spans="10:12">
      <c r="J38039" s="2"/>
      <c r="K38039" s="2"/>
      <c r="L38039" s="2"/>
    </row>
    <row r="38040" spans="10:12">
      <c r="J38040" s="2"/>
      <c r="K38040" s="2"/>
      <c r="L38040" s="2"/>
    </row>
    <row r="38041" spans="10:12">
      <c r="J38041" s="2"/>
      <c r="K38041" s="2"/>
      <c r="L38041" s="2"/>
    </row>
    <row r="38042" spans="10:12">
      <c r="J38042" s="2"/>
      <c r="K38042" s="2"/>
      <c r="L38042" s="2"/>
    </row>
    <row r="38043" spans="10:12">
      <c r="J38043" s="2"/>
      <c r="K38043" s="2"/>
      <c r="L38043" s="2"/>
    </row>
    <row r="38044" spans="10:12">
      <c r="J38044" s="2"/>
      <c r="K38044" s="2"/>
      <c r="L38044" s="2"/>
    </row>
    <row r="38045" spans="10:12">
      <c r="J38045" s="2"/>
      <c r="K38045" s="2"/>
      <c r="L38045" s="2"/>
    </row>
    <row r="38046" spans="10:12">
      <c r="J38046" s="2"/>
      <c r="K38046" s="2"/>
      <c r="L38046" s="2"/>
    </row>
    <row r="38047" spans="10:12">
      <c r="J38047" s="2"/>
      <c r="K38047" s="2"/>
      <c r="L38047" s="2"/>
    </row>
    <row r="38048" spans="10:12">
      <c r="J38048" s="2"/>
      <c r="K38048" s="2"/>
      <c r="L38048" s="2"/>
    </row>
    <row r="38049" spans="10:12">
      <c r="J38049" s="2"/>
      <c r="K38049" s="2"/>
      <c r="L38049" s="2"/>
    </row>
    <row r="38050" spans="10:12">
      <c r="J38050" s="2"/>
      <c r="K38050" s="2"/>
      <c r="L38050" s="2"/>
    </row>
    <row r="38051" spans="10:12">
      <c r="J38051" s="2"/>
      <c r="K38051" s="2"/>
      <c r="L38051" s="2"/>
    </row>
    <row r="38052" spans="10:12">
      <c r="J38052" s="2"/>
      <c r="K38052" s="2"/>
      <c r="L38052" s="2"/>
    </row>
    <row r="38053" spans="10:12">
      <c r="J38053" s="2"/>
      <c r="K38053" s="2"/>
      <c r="L38053" s="2"/>
    </row>
    <row r="38054" spans="10:12">
      <c r="J38054" s="2"/>
      <c r="K38054" s="2"/>
      <c r="L38054" s="2"/>
    </row>
    <row r="38055" spans="10:12">
      <c r="J38055" s="2"/>
      <c r="K38055" s="2"/>
      <c r="L38055" s="2"/>
    </row>
    <row r="38056" spans="10:12">
      <c r="J38056" s="2"/>
      <c r="K38056" s="2"/>
      <c r="L38056" s="2"/>
    </row>
    <row r="38057" spans="10:12">
      <c r="J38057" s="2"/>
      <c r="K38057" s="2"/>
      <c r="L38057" s="2"/>
    </row>
    <row r="38058" spans="10:12">
      <c r="J38058" s="2"/>
      <c r="K38058" s="2"/>
      <c r="L38058" s="2"/>
    </row>
    <row r="38059" spans="10:12">
      <c r="J38059" s="2"/>
      <c r="K38059" s="2"/>
      <c r="L38059" s="2"/>
    </row>
    <row r="38060" spans="10:12">
      <c r="J38060" s="2"/>
      <c r="K38060" s="2"/>
      <c r="L38060" s="2"/>
    </row>
    <row r="38061" spans="10:12">
      <c r="J38061" s="2"/>
      <c r="K38061" s="2"/>
      <c r="L38061" s="2"/>
    </row>
    <row r="38062" spans="10:12">
      <c r="J38062" s="2"/>
      <c r="K38062" s="2"/>
      <c r="L38062" s="2"/>
    </row>
    <row r="38063" spans="10:12">
      <c r="J38063" s="2"/>
      <c r="K38063" s="2"/>
      <c r="L38063" s="2"/>
    </row>
    <row r="38064" spans="10:12">
      <c r="J38064" s="2"/>
      <c r="K38064" s="2"/>
      <c r="L38064" s="2"/>
    </row>
    <row r="38065" spans="10:12">
      <c r="J38065" s="2"/>
      <c r="K38065" s="2"/>
      <c r="L38065" s="2"/>
    </row>
    <row r="38066" spans="10:12">
      <c r="J38066" s="2"/>
      <c r="K38066" s="2"/>
      <c r="L38066" s="2"/>
    </row>
    <row r="38067" spans="10:12">
      <c r="J38067" s="2"/>
      <c r="K38067" s="2"/>
      <c r="L38067" s="2"/>
    </row>
    <row r="38068" spans="10:12">
      <c r="J38068" s="2"/>
      <c r="K38068" s="2"/>
      <c r="L38068" s="2"/>
    </row>
    <row r="38069" spans="10:12">
      <c r="J38069" s="2"/>
      <c r="K38069" s="2"/>
      <c r="L38069" s="2"/>
    </row>
    <row r="38070" spans="10:12">
      <c r="J38070" s="2"/>
      <c r="K38070" s="2"/>
      <c r="L38070" s="2"/>
    </row>
    <row r="38071" spans="10:12">
      <c r="J38071" s="2"/>
      <c r="K38071" s="2"/>
      <c r="L38071" s="2"/>
    </row>
    <row r="38072" spans="10:12">
      <c r="J38072" s="2"/>
      <c r="K38072" s="2"/>
      <c r="L38072" s="2"/>
    </row>
    <row r="38073" spans="10:12">
      <c r="J38073" s="2"/>
      <c r="K38073" s="2"/>
      <c r="L38073" s="2"/>
    </row>
    <row r="38074" spans="10:12">
      <c r="J38074" s="2"/>
      <c r="K38074" s="2"/>
      <c r="L38074" s="2"/>
    </row>
    <row r="38075" spans="10:12">
      <c r="J38075" s="2"/>
      <c r="K38075" s="2"/>
      <c r="L38075" s="2"/>
    </row>
    <row r="38076" spans="10:12">
      <c r="J38076" s="2"/>
      <c r="K38076" s="2"/>
      <c r="L38076" s="2"/>
    </row>
    <row r="38077" spans="10:12">
      <c r="J38077" s="2"/>
      <c r="K38077" s="2"/>
      <c r="L38077" s="2"/>
    </row>
    <row r="38078" spans="10:12">
      <c r="J38078" s="2"/>
      <c r="K38078" s="2"/>
      <c r="L38078" s="2"/>
    </row>
    <row r="38079" spans="10:12">
      <c r="J38079" s="2"/>
      <c r="K38079" s="2"/>
      <c r="L38079" s="2"/>
    </row>
    <row r="38080" spans="10:12">
      <c r="J38080" s="2"/>
      <c r="K38080" s="2"/>
      <c r="L38080" s="2"/>
    </row>
    <row r="38081" spans="10:12">
      <c r="J38081" s="2"/>
      <c r="K38081" s="2"/>
      <c r="L38081" s="2"/>
    </row>
    <row r="38082" spans="10:12">
      <c r="J38082" s="2"/>
      <c r="K38082" s="2"/>
      <c r="L38082" s="2"/>
    </row>
    <row r="38083" spans="10:12">
      <c r="J38083" s="2"/>
      <c r="K38083" s="2"/>
      <c r="L38083" s="2"/>
    </row>
    <row r="38084" spans="10:12">
      <c r="J38084" s="2"/>
      <c r="K38084" s="2"/>
      <c r="L38084" s="2"/>
    </row>
    <row r="38085" spans="10:12">
      <c r="J38085" s="2"/>
      <c r="K38085" s="2"/>
      <c r="L38085" s="2"/>
    </row>
    <row r="38086" spans="10:12">
      <c r="J38086" s="2"/>
      <c r="K38086" s="2"/>
      <c r="L38086" s="2"/>
    </row>
    <row r="38087" spans="10:12">
      <c r="J38087" s="2"/>
      <c r="K38087" s="2"/>
      <c r="L38087" s="2"/>
    </row>
    <row r="38088" spans="10:12">
      <c r="J38088" s="2"/>
      <c r="K38088" s="2"/>
      <c r="L38088" s="2"/>
    </row>
    <row r="38089" spans="10:12">
      <c r="J38089" s="2"/>
      <c r="K38089" s="2"/>
      <c r="L38089" s="2"/>
    </row>
    <row r="38090" spans="10:12">
      <c r="J38090" s="2"/>
      <c r="K38090" s="2"/>
      <c r="L38090" s="2"/>
    </row>
    <row r="38091" spans="10:12">
      <c r="J38091" s="2"/>
      <c r="K38091" s="2"/>
      <c r="L38091" s="2"/>
    </row>
    <row r="38092" spans="10:12">
      <c r="J38092" s="2"/>
      <c r="K38092" s="2"/>
      <c r="L38092" s="2"/>
    </row>
    <row r="38093" spans="10:12">
      <c r="J38093" s="2"/>
      <c r="K38093" s="2"/>
      <c r="L38093" s="2"/>
    </row>
    <row r="38094" spans="10:12">
      <c r="J38094" s="2"/>
      <c r="K38094" s="2"/>
      <c r="L38094" s="2"/>
    </row>
    <row r="38095" spans="10:12">
      <c r="J38095" s="2"/>
      <c r="K38095" s="2"/>
      <c r="L38095" s="2"/>
    </row>
    <row r="38096" spans="10:12">
      <c r="J38096" s="2"/>
      <c r="K38096" s="2"/>
      <c r="L38096" s="2"/>
    </row>
    <row r="38097" spans="10:12">
      <c r="J38097" s="2"/>
      <c r="K38097" s="2"/>
      <c r="L38097" s="2"/>
    </row>
    <row r="38098" spans="10:12">
      <c r="J38098" s="2"/>
      <c r="K38098" s="2"/>
      <c r="L38098" s="2"/>
    </row>
    <row r="38099" spans="10:12">
      <c r="J38099" s="2"/>
      <c r="K38099" s="2"/>
      <c r="L38099" s="2"/>
    </row>
    <row r="38100" spans="10:12">
      <c r="J38100" s="2"/>
      <c r="K38100" s="2"/>
      <c r="L38100" s="2"/>
    </row>
    <row r="38101" spans="10:12">
      <c r="J38101" s="2"/>
      <c r="K38101" s="2"/>
      <c r="L38101" s="2"/>
    </row>
    <row r="38102" spans="10:12">
      <c r="J38102" s="2"/>
      <c r="K38102" s="2"/>
      <c r="L38102" s="2"/>
    </row>
    <row r="38103" spans="10:12">
      <c r="J38103" s="2"/>
      <c r="K38103" s="2"/>
      <c r="L38103" s="2"/>
    </row>
    <row r="38104" spans="10:12">
      <c r="J38104" s="2"/>
      <c r="K38104" s="2"/>
      <c r="L38104" s="2"/>
    </row>
    <row r="38105" spans="10:12">
      <c r="J38105" s="2"/>
      <c r="K38105" s="2"/>
      <c r="L38105" s="2"/>
    </row>
    <row r="38106" spans="10:12">
      <c r="J38106" s="2"/>
      <c r="K38106" s="2"/>
      <c r="L38106" s="2"/>
    </row>
    <row r="38107" spans="10:12">
      <c r="J38107" s="2"/>
      <c r="K38107" s="2"/>
      <c r="L38107" s="2"/>
    </row>
    <row r="38108" spans="10:12">
      <c r="J38108" s="2"/>
      <c r="K38108" s="2"/>
      <c r="L38108" s="2"/>
    </row>
    <row r="38109" spans="10:12">
      <c r="J38109" s="2"/>
      <c r="K38109" s="2"/>
      <c r="L38109" s="2"/>
    </row>
    <row r="38110" spans="10:12">
      <c r="J38110" s="2"/>
      <c r="K38110" s="2"/>
      <c r="L38110" s="2"/>
    </row>
    <row r="38111" spans="10:12">
      <c r="J38111" s="2"/>
      <c r="K38111" s="2"/>
      <c r="L38111" s="2"/>
    </row>
    <row r="38112" spans="10:12">
      <c r="J38112" s="2"/>
      <c r="K38112" s="2"/>
      <c r="L38112" s="2"/>
    </row>
    <row r="38113" spans="10:12">
      <c r="J38113" s="2"/>
      <c r="K38113" s="2"/>
      <c r="L38113" s="2"/>
    </row>
    <row r="38114" spans="10:12">
      <c r="J38114" s="2"/>
      <c r="K38114" s="2"/>
      <c r="L38114" s="2"/>
    </row>
    <row r="38115" spans="10:12">
      <c r="J38115" s="2"/>
      <c r="K38115" s="2"/>
      <c r="L38115" s="2"/>
    </row>
    <row r="38116" spans="10:12">
      <c r="J38116" s="2"/>
      <c r="K38116" s="2"/>
      <c r="L38116" s="2"/>
    </row>
    <row r="38117" spans="10:12">
      <c r="J38117" s="2"/>
      <c r="K38117" s="2"/>
      <c r="L38117" s="2"/>
    </row>
    <row r="38118" spans="10:12">
      <c r="J38118" s="2"/>
      <c r="K38118" s="2"/>
      <c r="L38118" s="2"/>
    </row>
    <row r="38119" spans="10:12">
      <c r="J38119" s="2"/>
      <c r="K38119" s="2"/>
      <c r="L38119" s="2"/>
    </row>
    <row r="38120" spans="10:12">
      <c r="J38120" s="2"/>
      <c r="K38120" s="2"/>
      <c r="L38120" s="2"/>
    </row>
    <row r="38121" spans="10:12">
      <c r="J38121" s="2"/>
      <c r="K38121" s="2"/>
      <c r="L38121" s="2"/>
    </row>
    <row r="38122" spans="10:12">
      <c r="J38122" s="2"/>
      <c r="K38122" s="2"/>
      <c r="L38122" s="2"/>
    </row>
    <row r="38123" spans="10:12">
      <c r="J38123" s="2"/>
      <c r="K38123" s="2"/>
      <c r="L38123" s="2"/>
    </row>
    <row r="38124" spans="10:12">
      <c r="J38124" s="2"/>
      <c r="K38124" s="2"/>
      <c r="L38124" s="2"/>
    </row>
    <row r="38125" spans="10:12">
      <c r="J38125" s="2"/>
      <c r="K38125" s="2"/>
      <c r="L38125" s="2"/>
    </row>
    <row r="38126" spans="10:12">
      <c r="J38126" s="2"/>
      <c r="K38126" s="2"/>
      <c r="L38126" s="2"/>
    </row>
    <row r="38127" spans="10:12">
      <c r="J38127" s="2"/>
      <c r="K38127" s="2"/>
      <c r="L38127" s="2"/>
    </row>
    <row r="38128" spans="10:12">
      <c r="J38128" s="2"/>
      <c r="K38128" s="2"/>
      <c r="L38128" s="2"/>
    </row>
    <row r="38129" spans="10:12">
      <c r="J38129" s="2"/>
      <c r="K38129" s="2"/>
      <c r="L38129" s="2"/>
    </row>
    <row r="38130" spans="10:12">
      <c r="J38130" s="2"/>
      <c r="K38130" s="2"/>
      <c r="L38130" s="2"/>
    </row>
    <row r="38131" spans="10:12">
      <c r="J38131" s="2"/>
      <c r="K38131" s="2"/>
      <c r="L38131" s="2"/>
    </row>
    <row r="38132" spans="10:12">
      <c r="J38132" s="2"/>
      <c r="K38132" s="2"/>
      <c r="L38132" s="2"/>
    </row>
    <row r="38133" spans="10:12">
      <c r="J38133" s="2"/>
      <c r="K38133" s="2"/>
      <c r="L38133" s="2"/>
    </row>
    <row r="38134" spans="10:12">
      <c r="J38134" s="2"/>
      <c r="K38134" s="2"/>
      <c r="L38134" s="2"/>
    </row>
    <row r="38135" spans="10:12">
      <c r="J38135" s="2"/>
      <c r="K38135" s="2"/>
      <c r="L38135" s="2"/>
    </row>
    <row r="38136" spans="10:12">
      <c r="J38136" s="2"/>
      <c r="K38136" s="2"/>
      <c r="L38136" s="2"/>
    </row>
    <row r="38137" spans="10:12">
      <c r="J38137" s="2"/>
      <c r="K38137" s="2"/>
      <c r="L38137" s="2"/>
    </row>
    <row r="38138" spans="10:12">
      <c r="J38138" s="2"/>
      <c r="K38138" s="2"/>
      <c r="L38138" s="2"/>
    </row>
    <row r="38139" spans="10:12">
      <c r="J38139" s="2"/>
      <c r="K38139" s="2"/>
      <c r="L38139" s="2"/>
    </row>
    <row r="38140" spans="10:12">
      <c r="J38140" s="2"/>
      <c r="K38140" s="2"/>
      <c r="L38140" s="2"/>
    </row>
    <row r="38141" spans="10:12">
      <c r="J38141" s="2"/>
      <c r="K38141" s="2"/>
      <c r="L38141" s="2"/>
    </row>
    <row r="38142" spans="10:12">
      <c r="J38142" s="2"/>
      <c r="K38142" s="2"/>
      <c r="L38142" s="2"/>
    </row>
    <row r="38143" spans="10:12">
      <c r="J38143" s="2"/>
      <c r="K38143" s="2"/>
      <c r="L38143" s="2"/>
    </row>
    <row r="38144" spans="10:12">
      <c r="J38144" s="2"/>
      <c r="K38144" s="2"/>
      <c r="L38144" s="2"/>
    </row>
    <row r="38145" spans="10:12">
      <c r="J38145" s="2"/>
      <c r="K38145" s="2"/>
      <c r="L38145" s="2"/>
    </row>
    <row r="38146" spans="10:12">
      <c r="J38146" s="2"/>
      <c r="K38146" s="2"/>
      <c r="L38146" s="2"/>
    </row>
    <row r="38147" spans="10:12">
      <c r="J38147" s="2"/>
      <c r="K38147" s="2"/>
      <c r="L38147" s="2"/>
    </row>
    <row r="38148" spans="10:12">
      <c r="J38148" s="2"/>
      <c r="K38148" s="2"/>
      <c r="L38148" s="2"/>
    </row>
    <row r="38149" spans="10:12">
      <c r="J38149" s="2"/>
      <c r="K38149" s="2"/>
      <c r="L38149" s="2"/>
    </row>
    <row r="38150" spans="10:12">
      <c r="J38150" s="2"/>
      <c r="K38150" s="2"/>
      <c r="L38150" s="2"/>
    </row>
    <row r="38151" spans="10:12">
      <c r="J38151" s="2"/>
      <c r="K38151" s="2"/>
      <c r="L38151" s="2"/>
    </row>
    <row r="38152" spans="10:12">
      <c r="J38152" s="2"/>
      <c r="K38152" s="2"/>
      <c r="L38152" s="2"/>
    </row>
    <row r="38153" spans="10:12">
      <c r="J38153" s="2"/>
      <c r="K38153" s="2"/>
      <c r="L38153" s="2"/>
    </row>
    <row r="38154" spans="10:12">
      <c r="J38154" s="2"/>
      <c r="K38154" s="2"/>
      <c r="L38154" s="2"/>
    </row>
    <row r="38155" spans="10:12">
      <c r="J38155" s="2"/>
      <c r="K38155" s="2"/>
      <c r="L38155" s="2"/>
    </row>
    <row r="38156" spans="10:12">
      <c r="J38156" s="2"/>
      <c r="K38156" s="2"/>
      <c r="L38156" s="2"/>
    </row>
    <row r="38157" spans="10:12">
      <c r="J38157" s="2"/>
      <c r="K38157" s="2"/>
      <c r="L38157" s="2"/>
    </row>
    <row r="38158" spans="10:12">
      <c r="J38158" s="2"/>
      <c r="K38158" s="2"/>
      <c r="L38158" s="2"/>
    </row>
    <row r="38159" spans="10:12">
      <c r="J38159" s="2"/>
      <c r="K38159" s="2"/>
      <c r="L38159" s="2"/>
    </row>
    <row r="38160" spans="10:12">
      <c r="J38160" s="2"/>
      <c r="K38160" s="2"/>
      <c r="L38160" s="2"/>
    </row>
    <row r="38161" spans="10:12">
      <c r="J38161" s="2"/>
      <c r="K38161" s="2"/>
      <c r="L38161" s="2"/>
    </row>
    <row r="38162" spans="10:12">
      <c r="J38162" s="2"/>
      <c r="K38162" s="2"/>
      <c r="L38162" s="2"/>
    </row>
    <row r="38163" spans="10:12">
      <c r="J38163" s="2"/>
      <c r="K38163" s="2"/>
      <c r="L38163" s="2"/>
    </row>
    <row r="38164" spans="10:12">
      <c r="J38164" s="2"/>
      <c r="K38164" s="2"/>
      <c r="L38164" s="2"/>
    </row>
    <row r="38165" spans="10:12">
      <c r="J38165" s="2"/>
      <c r="K38165" s="2"/>
      <c r="L38165" s="2"/>
    </row>
    <row r="38166" spans="10:12">
      <c r="J38166" s="2"/>
      <c r="K38166" s="2"/>
      <c r="L38166" s="2"/>
    </row>
    <row r="38167" spans="10:12">
      <c r="J38167" s="2"/>
      <c r="K38167" s="2"/>
      <c r="L38167" s="2"/>
    </row>
    <row r="38168" spans="10:12">
      <c r="J38168" s="2"/>
      <c r="K38168" s="2"/>
      <c r="L38168" s="2"/>
    </row>
    <row r="38169" spans="10:12">
      <c r="J38169" s="2"/>
      <c r="K38169" s="2"/>
      <c r="L38169" s="2"/>
    </row>
    <row r="38170" spans="10:12">
      <c r="J38170" s="2"/>
      <c r="K38170" s="2"/>
      <c r="L38170" s="2"/>
    </row>
    <row r="38171" spans="10:12">
      <c r="J38171" s="2"/>
      <c r="K38171" s="2"/>
      <c r="L38171" s="2"/>
    </row>
    <row r="38172" spans="10:12">
      <c r="J38172" s="2"/>
      <c r="K38172" s="2"/>
      <c r="L38172" s="2"/>
    </row>
    <row r="38173" spans="10:12">
      <c r="J38173" s="2"/>
      <c r="K38173" s="2"/>
      <c r="L38173" s="2"/>
    </row>
    <row r="38174" spans="10:12">
      <c r="J38174" s="2"/>
      <c r="K38174" s="2"/>
      <c r="L38174" s="2"/>
    </row>
    <row r="38175" spans="10:12">
      <c r="J38175" s="2"/>
      <c r="K38175" s="2"/>
      <c r="L38175" s="2"/>
    </row>
    <row r="38176" spans="10:12">
      <c r="J38176" s="2"/>
      <c r="K38176" s="2"/>
      <c r="L38176" s="2"/>
    </row>
    <row r="38177" spans="10:12">
      <c r="J38177" s="2"/>
      <c r="K38177" s="2"/>
      <c r="L38177" s="2"/>
    </row>
    <row r="38178" spans="10:12">
      <c r="J38178" s="2"/>
      <c r="K38178" s="2"/>
      <c r="L38178" s="2"/>
    </row>
    <row r="38179" spans="10:12">
      <c r="J38179" s="2"/>
      <c r="K38179" s="2"/>
      <c r="L38179" s="2"/>
    </row>
    <row r="38180" spans="10:12">
      <c r="J38180" s="2"/>
      <c r="K38180" s="2"/>
      <c r="L38180" s="2"/>
    </row>
    <row r="38181" spans="10:12">
      <c r="J38181" s="2"/>
      <c r="K38181" s="2"/>
      <c r="L38181" s="2"/>
    </row>
    <row r="38182" spans="10:12">
      <c r="J38182" s="2"/>
      <c r="K38182" s="2"/>
      <c r="L38182" s="2"/>
    </row>
    <row r="38183" spans="10:12">
      <c r="J38183" s="2"/>
      <c r="K38183" s="2"/>
      <c r="L38183" s="2"/>
    </row>
    <row r="38184" spans="10:12">
      <c r="J38184" s="2"/>
      <c r="K38184" s="2"/>
      <c r="L38184" s="2"/>
    </row>
    <row r="38185" spans="10:12">
      <c r="J38185" s="2"/>
      <c r="K38185" s="2"/>
      <c r="L38185" s="2"/>
    </row>
    <row r="38186" spans="10:12">
      <c r="J38186" s="2"/>
      <c r="K38186" s="2"/>
      <c r="L38186" s="2"/>
    </row>
    <row r="38187" spans="10:12">
      <c r="J38187" s="2"/>
      <c r="K38187" s="2"/>
      <c r="L38187" s="2"/>
    </row>
    <row r="38188" spans="10:12">
      <c r="J38188" s="2"/>
      <c r="K38188" s="2"/>
      <c r="L38188" s="2"/>
    </row>
    <row r="38189" spans="10:12">
      <c r="J38189" s="2"/>
      <c r="K38189" s="2"/>
      <c r="L38189" s="2"/>
    </row>
    <row r="38190" spans="10:12">
      <c r="J38190" s="2"/>
      <c r="K38190" s="2"/>
      <c r="L38190" s="2"/>
    </row>
    <row r="38191" spans="10:12">
      <c r="J38191" s="2"/>
      <c r="K38191" s="2"/>
      <c r="L38191" s="2"/>
    </row>
    <row r="38192" spans="10:12">
      <c r="J38192" s="2"/>
      <c r="K38192" s="2"/>
      <c r="L38192" s="2"/>
    </row>
    <row r="38193" spans="10:12">
      <c r="J38193" s="2"/>
      <c r="K38193" s="2"/>
      <c r="L38193" s="2"/>
    </row>
    <row r="38194" spans="10:12">
      <c r="J38194" s="2"/>
      <c r="K38194" s="2"/>
      <c r="L38194" s="2"/>
    </row>
    <row r="38195" spans="10:12">
      <c r="J38195" s="2"/>
      <c r="K38195" s="2"/>
      <c r="L38195" s="2"/>
    </row>
    <row r="38196" spans="10:12">
      <c r="J38196" s="2"/>
      <c r="K38196" s="2"/>
      <c r="L38196" s="2"/>
    </row>
    <row r="38197" spans="10:12">
      <c r="J38197" s="2"/>
      <c r="K38197" s="2"/>
      <c r="L38197" s="2"/>
    </row>
    <row r="38198" spans="10:12">
      <c r="J38198" s="2"/>
      <c r="K38198" s="2"/>
      <c r="L38198" s="2"/>
    </row>
    <row r="38199" spans="10:12">
      <c r="J38199" s="2"/>
      <c r="K38199" s="2"/>
      <c r="L38199" s="2"/>
    </row>
    <row r="38200" spans="10:12">
      <c r="J38200" s="2"/>
      <c r="K38200" s="2"/>
      <c r="L38200" s="2"/>
    </row>
    <row r="38201" spans="10:12">
      <c r="J38201" s="2"/>
      <c r="K38201" s="2"/>
      <c r="L38201" s="2"/>
    </row>
    <row r="38202" spans="10:12">
      <c r="J38202" s="2"/>
      <c r="K38202" s="2"/>
      <c r="L38202" s="2"/>
    </row>
    <row r="38203" spans="10:12">
      <c r="J38203" s="2"/>
      <c r="K38203" s="2"/>
      <c r="L38203" s="2"/>
    </row>
    <row r="38204" spans="10:12">
      <c r="J38204" s="2"/>
      <c r="K38204" s="2"/>
      <c r="L38204" s="2"/>
    </row>
    <row r="38205" spans="10:12">
      <c r="J38205" s="2"/>
      <c r="K38205" s="2"/>
      <c r="L38205" s="2"/>
    </row>
    <row r="38206" spans="10:12">
      <c r="J38206" s="2"/>
      <c r="K38206" s="2"/>
      <c r="L38206" s="2"/>
    </row>
    <row r="38207" spans="10:12">
      <c r="J38207" s="2"/>
      <c r="K38207" s="2"/>
      <c r="L38207" s="2"/>
    </row>
    <row r="38208" spans="10:12">
      <c r="J38208" s="2"/>
      <c r="K38208" s="2"/>
      <c r="L38208" s="2"/>
    </row>
    <row r="38209" spans="10:12">
      <c r="J38209" s="2"/>
      <c r="K38209" s="2"/>
      <c r="L38209" s="2"/>
    </row>
    <row r="38210" spans="10:12">
      <c r="J38210" s="2"/>
      <c r="K38210" s="2"/>
      <c r="L38210" s="2"/>
    </row>
    <row r="38211" spans="10:12">
      <c r="J38211" s="2"/>
      <c r="K38211" s="2"/>
      <c r="L38211" s="2"/>
    </row>
    <row r="38212" spans="10:12">
      <c r="J38212" s="2"/>
      <c r="K38212" s="2"/>
      <c r="L38212" s="2"/>
    </row>
    <row r="38213" spans="10:12">
      <c r="J38213" s="2"/>
      <c r="K38213" s="2"/>
      <c r="L38213" s="2"/>
    </row>
    <row r="38214" spans="10:12">
      <c r="J38214" s="2"/>
      <c r="K38214" s="2"/>
      <c r="L38214" s="2"/>
    </row>
    <row r="38215" spans="10:12">
      <c r="J38215" s="2"/>
      <c r="K38215" s="2"/>
      <c r="L38215" s="2"/>
    </row>
    <row r="38216" spans="10:12">
      <c r="J38216" s="2"/>
      <c r="K38216" s="2"/>
      <c r="L38216" s="2"/>
    </row>
    <row r="38217" spans="10:12">
      <c r="J38217" s="2"/>
      <c r="K38217" s="2"/>
      <c r="L38217" s="2"/>
    </row>
    <row r="38218" spans="10:12">
      <c r="J38218" s="2"/>
      <c r="K38218" s="2"/>
      <c r="L38218" s="2"/>
    </row>
    <row r="38219" spans="10:12">
      <c r="J38219" s="2"/>
      <c r="K38219" s="2"/>
      <c r="L38219" s="2"/>
    </row>
    <row r="38220" spans="10:12">
      <c r="J38220" s="2"/>
      <c r="K38220" s="2"/>
      <c r="L38220" s="2"/>
    </row>
    <row r="38221" spans="10:12">
      <c r="J38221" s="2"/>
      <c r="K38221" s="2"/>
      <c r="L38221" s="2"/>
    </row>
    <row r="38222" spans="10:12">
      <c r="J38222" s="2"/>
      <c r="K38222" s="2"/>
      <c r="L38222" s="2"/>
    </row>
    <row r="38223" spans="10:12">
      <c r="J38223" s="2"/>
      <c r="K38223" s="2"/>
      <c r="L38223" s="2"/>
    </row>
    <row r="38224" spans="10:12">
      <c r="J38224" s="2"/>
      <c r="K38224" s="2"/>
      <c r="L38224" s="2"/>
    </row>
    <row r="38225" spans="10:12">
      <c r="J38225" s="2"/>
      <c r="K38225" s="2"/>
      <c r="L38225" s="2"/>
    </row>
    <row r="38226" spans="10:12">
      <c r="J38226" s="2"/>
      <c r="K38226" s="2"/>
      <c r="L38226" s="2"/>
    </row>
    <row r="38227" spans="10:12">
      <c r="J38227" s="2"/>
      <c r="K38227" s="2"/>
      <c r="L38227" s="2"/>
    </row>
    <row r="38228" spans="10:12">
      <c r="J38228" s="2"/>
      <c r="K38228" s="2"/>
      <c r="L38228" s="2"/>
    </row>
    <row r="38229" spans="10:12">
      <c r="J38229" s="2"/>
      <c r="K38229" s="2"/>
      <c r="L38229" s="2"/>
    </row>
    <row r="38230" spans="10:12">
      <c r="J38230" s="2"/>
      <c r="K38230" s="2"/>
      <c r="L38230" s="2"/>
    </row>
    <row r="38231" spans="10:12">
      <c r="J38231" s="2"/>
      <c r="K38231" s="2"/>
      <c r="L38231" s="2"/>
    </row>
    <row r="38232" spans="10:12">
      <c r="J38232" s="2"/>
      <c r="K38232" s="2"/>
      <c r="L38232" s="2"/>
    </row>
    <row r="38233" spans="10:12">
      <c r="J38233" s="2"/>
      <c r="K38233" s="2"/>
      <c r="L38233" s="2"/>
    </row>
    <row r="38234" spans="10:12">
      <c r="J38234" s="2"/>
      <c r="K38234" s="2"/>
      <c r="L38234" s="2"/>
    </row>
    <row r="38235" spans="10:12">
      <c r="J38235" s="2"/>
      <c r="K38235" s="2"/>
      <c r="L38235" s="2"/>
    </row>
    <row r="38236" spans="10:12">
      <c r="J38236" s="2"/>
      <c r="K38236" s="2"/>
      <c r="L38236" s="2"/>
    </row>
    <row r="38237" spans="10:12">
      <c r="J38237" s="2"/>
      <c r="K38237" s="2"/>
      <c r="L38237" s="2"/>
    </row>
    <row r="38238" spans="10:12">
      <c r="J38238" s="2"/>
      <c r="K38238" s="2"/>
      <c r="L38238" s="2"/>
    </row>
    <row r="38239" spans="10:12">
      <c r="J38239" s="2"/>
      <c r="K38239" s="2"/>
      <c r="L38239" s="2"/>
    </row>
    <row r="38240" spans="10:12">
      <c r="J38240" s="2"/>
      <c r="K38240" s="2"/>
      <c r="L38240" s="2"/>
    </row>
    <row r="38241" spans="10:12">
      <c r="J38241" s="2"/>
      <c r="K38241" s="2"/>
      <c r="L38241" s="2"/>
    </row>
    <row r="38242" spans="10:12">
      <c r="J38242" s="2"/>
      <c r="K38242" s="2"/>
      <c r="L38242" s="2"/>
    </row>
    <row r="38243" spans="10:12">
      <c r="J38243" s="2"/>
      <c r="K38243" s="2"/>
      <c r="L38243" s="2"/>
    </row>
    <row r="38244" spans="10:12">
      <c r="J38244" s="2"/>
      <c r="K38244" s="2"/>
      <c r="L38244" s="2"/>
    </row>
    <row r="38245" spans="10:12">
      <c r="J38245" s="2"/>
      <c r="K38245" s="2"/>
      <c r="L38245" s="2"/>
    </row>
    <row r="38246" spans="10:12">
      <c r="J38246" s="2"/>
      <c r="K38246" s="2"/>
      <c r="L38246" s="2"/>
    </row>
    <row r="38247" spans="10:12">
      <c r="J38247" s="2"/>
      <c r="K38247" s="2"/>
      <c r="L38247" s="2"/>
    </row>
    <row r="38248" spans="10:12">
      <c r="J38248" s="2"/>
      <c r="K38248" s="2"/>
      <c r="L38248" s="2"/>
    </row>
    <row r="38249" spans="10:12">
      <c r="J38249" s="2"/>
      <c r="K38249" s="2"/>
      <c r="L38249" s="2"/>
    </row>
    <row r="38250" spans="10:12">
      <c r="J38250" s="2"/>
      <c r="K38250" s="2"/>
      <c r="L38250" s="2"/>
    </row>
    <row r="38251" spans="10:12">
      <c r="J38251" s="2"/>
      <c r="K38251" s="2"/>
      <c r="L38251" s="2"/>
    </row>
    <row r="38252" spans="10:12">
      <c r="J38252" s="2"/>
      <c r="K38252" s="2"/>
      <c r="L38252" s="2"/>
    </row>
    <row r="38253" spans="10:12">
      <c r="J38253" s="2"/>
      <c r="K38253" s="2"/>
      <c r="L38253" s="2"/>
    </row>
    <row r="38254" spans="10:12">
      <c r="J38254" s="2"/>
      <c r="K38254" s="2"/>
      <c r="L38254" s="2"/>
    </row>
    <row r="38255" spans="10:12">
      <c r="J38255" s="2"/>
      <c r="K38255" s="2"/>
      <c r="L38255" s="2"/>
    </row>
    <row r="38256" spans="10:12">
      <c r="J38256" s="2"/>
      <c r="K38256" s="2"/>
      <c r="L38256" s="2"/>
    </row>
    <row r="38257" spans="10:12">
      <c r="J38257" s="2"/>
      <c r="K38257" s="2"/>
      <c r="L38257" s="2"/>
    </row>
    <row r="38258" spans="10:12">
      <c r="J38258" s="2"/>
      <c r="K38258" s="2"/>
      <c r="L38258" s="2"/>
    </row>
    <row r="38259" spans="10:12">
      <c r="J38259" s="2"/>
      <c r="K38259" s="2"/>
      <c r="L38259" s="2"/>
    </row>
    <row r="38260" spans="10:12">
      <c r="J38260" s="2"/>
      <c r="K38260" s="2"/>
      <c r="L38260" s="2"/>
    </row>
    <row r="38261" spans="10:12">
      <c r="J38261" s="2"/>
      <c r="K38261" s="2"/>
      <c r="L38261" s="2"/>
    </row>
    <row r="38262" spans="10:12">
      <c r="J38262" s="2"/>
      <c r="K38262" s="2"/>
      <c r="L38262" s="2"/>
    </row>
    <row r="38263" spans="10:12">
      <c r="J38263" s="2"/>
      <c r="K38263" s="2"/>
      <c r="L38263" s="2"/>
    </row>
    <row r="38264" spans="10:12">
      <c r="J38264" s="2"/>
      <c r="K38264" s="2"/>
      <c r="L38264" s="2"/>
    </row>
    <row r="38265" spans="10:12">
      <c r="J38265" s="2"/>
      <c r="K38265" s="2"/>
      <c r="L38265" s="2"/>
    </row>
    <row r="38266" spans="10:12">
      <c r="J38266" s="2"/>
      <c r="K38266" s="2"/>
      <c r="L38266" s="2"/>
    </row>
    <row r="38267" spans="10:12">
      <c r="J38267" s="2"/>
      <c r="K38267" s="2"/>
      <c r="L38267" s="2"/>
    </row>
    <row r="38268" spans="10:12">
      <c r="J38268" s="2"/>
      <c r="K38268" s="2"/>
      <c r="L38268" s="2"/>
    </row>
    <row r="38269" spans="10:12">
      <c r="J38269" s="2"/>
      <c r="K38269" s="2"/>
      <c r="L38269" s="2"/>
    </row>
    <row r="38270" spans="10:12">
      <c r="J38270" s="2"/>
      <c r="K38270" s="2"/>
      <c r="L38270" s="2"/>
    </row>
    <row r="38271" spans="10:12">
      <c r="J38271" s="2"/>
      <c r="K38271" s="2"/>
      <c r="L38271" s="2"/>
    </row>
    <row r="38272" spans="10:12">
      <c r="J38272" s="2"/>
      <c r="K38272" s="2"/>
      <c r="L38272" s="2"/>
    </row>
    <row r="38273" spans="10:12">
      <c r="J38273" s="2"/>
      <c r="K38273" s="2"/>
      <c r="L38273" s="2"/>
    </row>
    <row r="38274" spans="10:12">
      <c r="J38274" s="2"/>
      <c r="K38274" s="2"/>
      <c r="L38274" s="2"/>
    </row>
    <row r="38275" spans="10:12">
      <c r="J38275" s="2"/>
      <c r="K38275" s="2"/>
      <c r="L38275" s="2"/>
    </row>
    <row r="38276" spans="10:12">
      <c r="J38276" s="2"/>
      <c r="K38276" s="2"/>
      <c r="L38276" s="2"/>
    </row>
    <row r="38277" spans="10:12">
      <c r="J38277" s="2"/>
      <c r="K38277" s="2"/>
      <c r="L38277" s="2"/>
    </row>
    <row r="38278" spans="10:12">
      <c r="J38278" s="2"/>
      <c r="K38278" s="2"/>
      <c r="L38278" s="2"/>
    </row>
    <row r="38279" spans="10:12">
      <c r="J38279" s="2"/>
      <c r="K38279" s="2"/>
      <c r="L38279" s="2"/>
    </row>
    <row r="38280" spans="10:12">
      <c r="J38280" s="2"/>
      <c r="K38280" s="2"/>
      <c r="L38280" s="2"/>
    </row>
    <row r="38281" spans="10:12">
      <c r="J38281" s="2"/>
      <c r="K38281" s="2"/>
      <c r="L38281" s="2"/>
    </row>
    <row r="38282" spans="10:12">
      <c r="J38282" s="2"/>
      <c r="K38282" s="2"/>
      <c r="L38282" s="2"/>
    </row>
    <row r="38283" spans="10:12">
      <c r="J38283" s="2"/>
      <c r="K38283" s="2"/>
      <c r="L38283" s="2"/>
    </row>
    <row r="38284" spans="10:12">
      <c r="J38284" s="2"/>
      <c r="K38284" s="2"/>
      <c r="L38284" s="2"/>
    </row>
    <row r="38285" spans="10:12">
      <c r="J38285" s="2"/>
      <c r="K38285" s="2"/>
      <c r="L38285" s="2"/>
    </row>
    <row r="38286" spans="10:12">
      <c r="J38286" s="2"/>
      <c r="K38286" s="2"/>
      <c r="L38286" s="2"/>
    </row>
    <row r="38287" spans="10:12">
      <c r="J38287" s="2"/>
      <c r="K38287" s="2"/>
      <c r="L38287" s="2"/>
    </row>
    <row r="38288" spans="10:12">
      <c r="J38288" s="2"/>
      <c r="K38288" s="2"/>
      <c r="L38288" s="2"/>
    </row>
    <row r="38289" spans="10:12">
      <c r="J38289" s="2"/>
      <c r="K38289" s="2"/>
      <c r="L38289" s="2"/>
    </row>
    <row r="38290" spans="10:12">
      <c r="J38290" s="2"/>
      <c r="K38290" s="2"/>
      <c r="L38290" s="2"/>
    </row>
    <row r="38291" spans="10:12">
      <c r="J38291" s="2"/>
      <c r="K38291" s="2"/>
      <c r="L38291" s="2"/>
    </row>
    <row r="38292" spans="10:12">
      <c r="J38292" s="2"/>
      <c r="K38292" s="2"/>
      <c r="L38292" s="2"/>
    </row>
    <row r="38293" spans="10:12">
      <c r="J38293" s="2"/>
      <c r="K38293" s="2"/>
      <c r="L38293" s="2"/>
    </row>
    <row r="38294" spans="10:12">
      <c r="J38294" s="2"/>
      <c r="K38294" s="2"/>
      <c r="L38294" s="2"/>
    </row>
    <row r="38295" spans="10:12">
      <c r="J38295" s="2"/>
      <c r="K38295" s="2"/>
      <c r="L38295" s="2"/>
    </row>
    <row r="38296" spans="10:12">
      <c r="J38296" s="2"/>
      <c r="K38296" s="2"/>
      <c r="L38296" s="2"/>
    </row>
    <row r="38297" spans="10:12">
      <c r="J38297" s="2"/>
      <c r="K38297" s="2"/>
      <c r="L38297" s="2"/>
    </row>
    <row r="38298" spans="10:12">
      <c r="J38298" s="2"/>
      <c r="K38298" s="2"/>
      <c r="L38298" s="2"/>
    </row>
    <row r="38299" spans="10:12">
      <c r="J38299" s="2"/>
      <c r="K38299" s="2"/>
      <c r="L38299" s="2"/>
    </row>
    <row r="38300" spans="10:12">
      <c r="J38300" s="2"/>
      <c r="K38300" s="2"/>
      <c r="L38300" s="2"/>
    </row>
    <row r="38301" spans="10:12">
      <c r="J38301" s="2"/>
      <c r="K38301" s="2"/>
      <c r="L38301" s="2"/>
    </row>
    <row r="38302" spans="10:12">
      <c r="J38302" s="2"/>
      <c r="K38302" s="2"/>
      <c r="L38302" s="2"/>
    </row>
    <row r="38303" spans="10:12">
      <c r="J38303" s="2"/>
      <c r="K38303" s="2"/>
      <c r="L38303" s="2"/>
    </row>
    <row r="38304" spans="10:12">
      <c r="J38304" s="2"/>
      <c r="K38304" s="2"/>
      <c r="L38304" s="2"/>
    </row>
    <row r="38305" spans="10:12">
      <c r="J38305" s="2"/>
      <c r="K38305" s="2"/>
      <c r="L38305" s="2"/>
    </row>
    <row r="38306" spans="10:12">
      <c r="J38306" s="2"/>
      <c r="K38306" s="2"/>
      <c r="L38306" s="2"/>
    </row>
    <row r="38307" spans="10:12">
      <c r="J38307" s="2"/>
      <c r="K38307" s="2"/>
      <c r="L38307" s="2"/>
    </row>
    <row r="38308" spans="10:12">
      <c r="J38308" s="2"/>
      <c r="K38308" s="2"/>
      <c r="L38308" s="2"/>
    </row>
    <row r="38309" spans="10:12">
      <c r="J38309" s="2"/>
      <c r="K38309" s="2"/>
      <c r="L38309" s="2"/>
    </row>
    <row r="38310" spans="10:12">
      <c r="J38310" s="2"/>
      <c r="K38310" s="2"/>
      <c r="L38310" s="2"/>
    </row>
    <row r="38311" spans="10:12">
      <c r="J38311" s="2"/>
      <c r="K38311" s="2"/>
      <c r="L38311" s="2"/>
    </row>
    <row r="38312" spans="10:12">
      <c r="J38312" s="2"/>
      <c r="K38312" s="2"/>
      <c r="L38312" s="2"/>
    </row>
    <row r="38313" spans="10:12">
      <c r="J38313" s="2"/>
      <c r="K38313" s="2"/>
      <c r="L38313" s="2"/>
    </row>
    <row r="38314" spans="10:12">
      <c r="J38314" s="2"/>
      <c r="K38314" s="2"/>
      <c r="L38314" s="2"/>
    </row>
    <row r="38315" spans="10:12">
      <c r="J38315" s="2"/>
      <c r="K38315" s="2"/>
      <c r="L38315" s="2"/>
    </row>
    <row r="38316" spans="10:12">
      <c r="J38316" s="2"/>
      <c r="K38316" s="2"/>
      <c r="L38316" s="2"/>
    </row>
    <row r="38317" spans="10:12">
      <c r="J38317" s="2"/>
      <c r="K38317" s="2"/>
      <c r="L38317" s="2"/>
    </row>
    <row r="38318" spans="10:12">
      <c r="J38318" s="2"/>
      <c r="K38318" s="2"/>
      <c r="L38318" s="2"/>
    </row>
    <row r="38319" spans="10:12">
      <c r="J38319" s="2"/>
      <c r="K38319" s="2"/>
      <c r="L38319" s="2"/>
    </row>
    <row r="38320" spans="10:12">
      <c r="J38320" s="2"/>
      <c r="K38320" s="2"/>
      <c r="L38320" s="2"/>
    </row>
    <row r="38321" spans="10:12">
      <c r="J38321" s="2"/>
      <c r="K38321" s="2"/>
      <c r="L38321" s="2"/>
    </row>
    <row r="38322" spans="10:12">
      <c r="J38322" s="2"/>
      <c r="K38322" s="2"/>
      <c r="L38322" s="2"/>
    </row>
    <row r="38323" spans="10:12">
      <c r="J38323" s="2"/>
      <c r="K38323" s="2"/>
      <c r="L38323" s="2"/>
    </row>
    <row r="38324" spans="10:12">
      <c r="J38324" s="2"/>
      <c r="K38324" s="2"/>
      <c r="L38324" s="2"/>
    </row>
    <row r="38325" spans="10:12">
      <c r="J38325" s="2"/>
      <c r="K38325" s="2"/>
      <c r="L38325" s="2"/>
    </row>
    <row r="38326" spans="10:12">
      <c r="J38326" s="2"/>
      <c r="K38326" s="2"/>
      <c r="L38326" s="2"/>
    </row>
    <row r="38327" spans="10:12">
      <c r="J38327" s="2"/>
      <c r="K38327" s="2"/>
      <c r="L38327" s="2"/>
    </row>
    <row r="38328" spans="10:12">
      <c r="J38328" s="2"/>
      <c r="K38328" s="2"/>
      <c r="L38328" s="2"/>
    </row>
    <row r="38329" spans="10:12">
      <c r="J38329" s="2"/>
      <c r="K38329" s="2"/>
      <c r="L38329" s="2"/>
    </row>
    <row r="38330" spans="10:12">
      <c r="J38330" s="2"/>
      <c r="K38330" s="2"/>
      <c r="L38330" s="2"/>
    </row>
    <row r="38331" spans="10:12">
      <c r="J38331" s="2"/>
      <c r="K38331" s="2"/>
      <c r="L38331" s="2"/>
    </row>
    <row r="38332" spans="10:12">
      <c r="J38332" s="2"/>
      <c r="K38332" s="2"/>
      <c r="L38332" s="2"/>
    </row>
    <row r="38333" spans="10:12">
      <c r="J38333" s="2"/>
      <c r="K38333" s="2"/>
      <c r="L38333" s="2"/>
    </row>
    <row r="38334" spans="10:12">
      <c r="J38334" s="2"/>
      <c r="K38334" s="2"/>
      <c r="L38334" s="2"/>
    </row>
    <row r="38335" spans="10:12">
      <c r="J38335" s="2"/>
      <c r="K38335" s="2"/>
      <c r="L38335" s="2"/>
    </row>
    <row r="38336" spans="10:12">
      <c r="J38336" s="2"/>
      <c r="K38336" s="2"/>
      <c r="L38336" s="2"/>
    </row>
    <row r="38337" spans="10:12">
      <c r="J38337" s="2"/>
      <c r="K38337" s="2"/>
      <c r="L38337" s="2"/>
    </row>
    <row r="38338" spans="10:12">
      <c r="J38338" s="2"/>
      <c r="K38338" s="2"/>
      <c r="L38338" s="2"/>
    </row>
    <row r="38339" spans="10:12">
      <c r="J38339" s="2"/>
      <c r="K38339" s="2"/>
      <c r="L38339" s="2"/>
    </row>
    <row r="38340" spans="10:12">
      <c r="J38340" s="2"/>
      <c r="K38340" s="2"/>
      <c r="L38340" s="2"/>
    </row>
    <row r="38341" spans="10:12">
      <c r="J38341" s="2"/>
      <c r="K38341" s="2"/>
      <c r="L38341" s="2"/>
    </row>
    <row r="38342" spans="10:12">
      <c r="J38342" s="2"/>
      <c r="K38342" s="2"/>
      <c r="L38342" s="2"/>
    </row>
    <row r="38343" spans="10:12">
      <c r="J38343" s="2"/>
      <c r="K38343" s="2"/>
      <c r="L38343" s="2"/>
    </row>
    <row r="38344" spans="10:12">
      <c r="J38344" s="2"/>
      <c r="K38344" s="2"/>
      <c r="L38344" s="2"/>
    </row>
    <row r="38345" spans="10:12">
      <c r="J38345" s="2"/>
      <c r="K38345" s="2"/>
      <c r="L38345" s="2"/>
    </row>
    <row r="38346" spans="10:12">
      <c r="J38346" s="2"/>
      <c r="K38346" s="2"/>
      <c r="L38346" s="2"/>
    </row>
    <row r="38347" spans="10:12">
      <c r="J38347" s="2"/>
      <c r="K38347" s="2"/>
      <c r="L38347" s="2"/>
    </row>
    <row r="38348" spans="10:12">
      <c r="J38348" s="2"/>
      <c r="K38348" s="2"/>
      <c r="L38348" s="2"/>
    </row>
    <row r="38349" spans="10:12">
      <c r="J38349" s="2"/>
      <c r="K38349" s="2"/>
      <c r="L38349" s="2"/>
    </row>
    <row r="38350" spans="10:12">
      <c r="J38350" s="2"/>
      <c r="K38350" s="2"/>
      <c r="L38350" s="2"/>
    </row>
    <row r="38351" spans="10:12">
      <c r="J38351" s="2"/>
      <c r="K38351" s="2"/>
      <c r="L38351" s="2"/>
    </row>
    <row r="38352" spans="10:12">
      <c r="J38352" s="2"/>
      <c r="K38352" s="2"/>
      <c r="L38352" s="2"/>
    </row>
    <row r="38353" spans="10:12">
      <c r="J38353" s="2"/>
      <c r="K38353" s="2"/>
      <c r="L38353" s="2"/>
    </row>
    <row r="38354" spans="10:12">
      <c r="J38354" s="2"/>
      <c r="K38354" s="2"/>
      <c r="L38354" s="2"/>
    </row>
    <row r="38355" spans="10:12">
      <c r="J38355" s="2"/>
      <c r="K38355" s="2"/>
      <c r="L38355" s="2"/>
    </row>
    <row r="38356" spans="10:12">
      <c r="J38356" s="2"/>
      <c r="K38356" s="2"/>
      <c r="L38356" s="2"/>
    </row>
    <row r="38357" spans="10:12">
      <c r="J38357" s="2"/>
      <c r="K38357" s="2"/>
      <c r="L38357" s="2"/>
    </row>
    <row r="38358" spans="10:12">
      <c r="J38358" s="2"/>
      <c r="K38358" s="2"/>
      <c r="L38358" s="2"/>
    </row>
    <row r="38359" spans="10:12">
      <c r="J38359" s="2"/>
      <c r="K38359" s="2"/>
      <c r="L38359" s="2"/>
    </row>
    <row r="38360" spans="10:12">
      <c r="J38360" s="2"/>
      <c r="K38360" s="2"/>
      <c r="L38360" s="2"/>
    </row>
    <row r="38361" spans="10:12">
      <c r="J38361" s="2"/>
      <c r="K38361" s="2"/>
      <c r="L38361" s="2"/>
    </row>
    <row r="38362" spans="10:12">
      <c r="J38362" s="2"/>
      <c r="K38362" s="2"/>
      <c r="L38362" s="2"/>
    </row>
    <row r="38363" spans="10:12">
      <c r="J38363" s="2"/>
      <c r="K38363" s="2"/>
      <c r="L38363" s="2"/>
    </row>
    <row r="38364" spans="10:12">
      <c r="J38364" s="2"/>
      <c r="K38364" s="2"/>
      <c r="L38364" s="2"/>
    </row>
    <row r="38365" spans="10:12">
      <c r="J38365" s="2"/>
      <c r="K38365" s="2"/>
      <c r="L38365" s="2"/>
    </row>
    <row r="38366" spans="10:12">
      <c r="J38366" s="2"/>
      <c r="K38366" s="2"/>
      <c r="L38366" s="2"/>
    </row>
    <row r="38367" spans="10:12">
      <c r="J38367" s="2"/>
      <c r="K38367" s="2"/>
      <c r="L38367" s="2"/>
    </row>
    <row r="38368" spans="10:12">
      <c r="J38368" s="2"/>
      <c r="K38368" s="2"/>
      <c r="L38368" s="2"/>
    </row>
    <row r="38369" spans="10:12">
      <c r="J38369" s="2"/>
      <c r="K38369" s="2"/>
      <c r="L38369" s="2"/>
    </row>
    <row r="38370" spans="10:12">
      <c r="J38370" s="2"/>
      <c r="K38370" s="2"/>
      <c r="L38370" s="2"/>
    </row>
    <row r="38371" spans="10:12">
      <c r="J38371" s="2"/>
      <c r="K38371" s="2"/>
      <c r="L38371" s="2"/>
    </row>
    <row r="38372" spans="10:12">
      <c r="J38372" s="2"/>
      <c r="K38372" s="2"/>
      <c r="L38372" s="2"/>
    </row>
    <row r="38373" spans="10:12">
      <c r="J38373" s="2"/>
      <c r="K38373" s="2"/>
      <c r="L38373" s="2"/>
    </row>
    <row r="38374" spans="10:12">
      <c r="J38374" s="2"/>
      <c r="K38374" s="2"/>
      <c r="L38374" s="2"/>
    </row>
    <row r="38375" spans="10:12">
      <c r="J38375" s="2"/>
      <c r="K38375" s="2"/>
      <c r="L38375" s="2"/>
    </row>
    <row r="38376" spans="10:12">
      <c r="J38376" s="2"/>
      <c r="K38376" s="2"/>
      <c r="L38376" s="2"/>
    </row>
    <row r="38377" spans="10:12">
      <c r="J38377" s="2"/>
      <c r="K38377" s="2"/>
      <c r="L38377" s="2"/>
    </row>
    <row r="38378" spans="10:12">
      <c r="J38378" s="2"/>
      <c r="K38378" s="2"/>
      <c r="L38378" s="2"/>
    </row>
    <row r="38379" spans="10:12">
      <c r="J38379" s="2"/>
      <c r="K38379" s="2"/>
      <c r="L38379" s="2"/>
    </row>
    <row r="38380" spans="10:12">
      <c r="J38380" s="2"/>
      <c r="K38380" s="2"/>
      <c r="L38380" s="2"/>
    </row>
    <row r="38381" spans="10:12">
      <c r="J38381" s="2"/>
      <c r="K38381" s="2"/>
      <c r="L38381" s="2"/>
    </row>
    <row r="38382" spans="10:12">
      <c r="J38382" s="2"/>
      <c r="K38382" s="2"/>
      <c r="L38382" s="2"/>
    </row>
    <row r="38383" spans="10:12">
      <c r="J38383" s="2"/>
      <c r="K38383" s="2"/>
      <c r="L38383" s="2"/>
    </row>
    <row r="38384" spans="10:12">
      <c r="J38384" s="2"/>
      <c r="K38384" s="2"/>
      <c r="L38384" s="2"/>
    </row>
    <row r="38385" spans="10:12">
      <c r="J38385" s="2"/>
      <c r="K38385" s="2"/>
      <c r="L38385" s="2"/>
    </row>
    <row r="38386" spans="10:12">
      <c r="J38386" s="2"/>
      <c r="K38386" s="2"/>
      <c r="L38386" s="2"/>
    </row>
    <row r="38387" spans="10:12">
      <c r="J38387" s="2"/>
      <c r="K38387" s="2"/>
      <c r="L38387" s="2"/>
    </row>
    <row r="38388" spans="10:12">
      <c r="J38388" s="2"/>
      <c r="K38388" s="2"/>
      <c r="L38388" s="2"/>
    </row>
    <row r="38389" spans="10:12">
      <c r="J38389" s="2"/>
      <c r="K38389" s="2"/>
      <c r="L38389" s="2"/>
    </row>
    <row r="38390" spans="10:12">
      <c r="J38390" s="2"/>
      <c r="K38390" s="2"/>
      <c r="L38390" s="2"/>
    </row>
    <row r="38391" spans="10:12">
      <c r="J38391" s="2"/>
      <c r="K38391" s="2"/>
      <c r="L38391" s="2"/>
    </row>
    <row r="38392" spans="10:12">
      <c r="J38392" s="2"/>
      <c r="K38392" s="2"/>
      <c r="L38392" s="2"/>
    </row>
    <row r="38393" spans="10:12">
      <c r="J38393" s="2"/>
      <c r="K38393" s="2"/>
      <c r="L38393" s="2"/>
    </row>
    <row r="38394" spans="10:12">
      <c r="J38394" s="2"/>
      <c r="K38394" s="2"/>
      <c r="L38394" s="2"/>
    </row>
    <row r="38395" spans="10:12">
      <c r="J38395" s="2"/>
      <c r="K38395" s="2"/>
      <c r="L38395" s="2"/>
    </row>
    <row r="38396" spans="10:12">
      <c r="J38396" s="2"/>
      <c r="K38396" s="2"/>
      <c r="L38396" s="2"/>
    </row>
    <row r="38397" spans="10:12">
      <c r="J38397" s="2"/>
      <c r="K38397" s="2"/>
      <c r="L38397" s="2"/>
    </row>
    <row r="38398" spans="10:12">
      <c r="J38398" s="2"/>
      <c r="K38398" s="2"/>
      <c r="L38398" s="2"/>
    </row>
    <row r="38399" spans="10:12">
      <c r="J38399" s="2"/>
      <c r="K38399" s="2"/>
      <c r="L38399" s="2"/>
    </row>
    <row r="38400" spans="10:12">
      <c r="J38400" s="2"/>
      <c r="K38400" s="2"/>
      <c r="L38400" s="2"/>
    </row>
    <row r="38401" spans="10:12">
      <c r="J38401" s="2"/>
      <c r="K38401" s="2"/>
      <c r="L38401" s="2"/>
    </row>
    <row r="38402" spans="10:12">
      <c r="J38402" s="2"/>
      <c r="K38402" s="2"/>
      <c r="L38402" s="2"/>
    </row>
    <row r="38403" spans="10:12">
      <c r="J38403" s="2"/>
      <c r="K38403" s="2"/>
      <c r="L38403" s="2"/>
    </row>
    <row r="38404" spans="10:12">
      <c r="J38404" s="2"/>
      <c r="K38404" s="2"/>
      <c r="L38404" s="2"/>
    </row>
    <row r="38405" spans="10:12">
      <c r="J38405" s="2"/>
      <c r="K38405" s="2"/>
      <c r="L38405" s="2"/>
    </row>
    <row r="38406" spans="10:12">
      <c r="J38406" s="2"/>
      <c r="K38406" s="2"/>
      <c r="L38406" s="2"/>
    </row>
    <row r="38407" spans="10:12">
      <c r="J38407" s="2"/>
      <c r="K38407" s="2"/>
      <c r="L38407" s="2"/>
    </row>
    <row r="38408" spans="10:12">
      <c r="J38408" s="2"/>
      <c r="K38408" s="2"/>
      <c r="L38408" s="2"/>
    </row>
    <row r="38409" spans="10:12">
      <c r="J38409" s="2"/>
      <c r="K38409" s="2"/>
      <c r="L38409" s="2"/>
    </row>
    <row r="38410" spans="10:12">
      <c r="J38410" s="2"/>
      <c r="K38410" s="2"/>
      <c r="L38410" s="2"/>
    </row>
    <row r="38411" spans="10:12">
      <c r="J38411" s="2"/>
      <c r="K38411" s="2"/>
      <c r="L38411" s="2"/>
    </row>
    <row r="38412" spans="10:12">
      <c r="J38412" s="2"/>
      <c r="K38412" s="2"/>
      <c r="L38412" s="2"/>
    </row>
    <row r="38413" spans="10:12">
      <c r="J38413" s="2"/>
      <c r="K38413" s="2"/>
      <c r="L38413" s="2"/>
    </row>
    <row r="38414" spans="10:12">
      <c r="J38414" s="2"/>
      <c r="K38414" s="2"/>
      <c r="L38414" s="2"/>
    </row>
    <row r="38415" spans="10:12">
      <c r="J38415" s="2"/>
      <c r="K38415" s="2"/>
      <c r="L38415" s="2"/>
    </row>
    <row r="38416" spans="10:12">
      <c r="J38416" s="2"/>
      <c r="K38416" s="2"/>
      <c r="L38416" s="2"/>
    </row>
    <row r="38417" spans="10:12">
      <c r="J38417" s="2"/>
      <c r="K38417" s="2"/>
      <c r="L38417" s="2"/>
    </row>
    <row r="38418" spans="10:12">
      <c r="J38418" s="2"/>
      <c r="K38418" s="2"/>
      <c r="L38418" s="2"/>
    </row>
    <row r="38419" spans="10:12">
      <c r="J38419" s="2"/>
      <c r="K38419" s="2"/>
      <c r="L38419" s="2"/>
    </row>
    <row r="38420" spans="10:12">
      <c r="J38420" s="2"/>
      <c r="K38420" s="2"/>
      <c r="L38420" s="2"/>
    </row>
    <row r="38421" spans="10:12">
      <c r="J38421" s="2"/>
      <c r="K38421" s="2"/>
      <c r="L38421" s="2"/>
    </row>
    <row r="38422" spans="10:12">
      <c r="J38422" s="2"/>
      <c r="K38422" s="2"/>
      <c r="L38422" s="2"/>
    </row>
    <row r="38423" spans="10:12">
      <c r="J38423" s="2"/>
      <c r="K38423" s="2"/>
      <c r="L38423" s="2"/>
    </row>
    <row r="38424" spans="10:12">
      <c r="J38424" s="2"/>
      <c r="K38424" s="2"/>
      <c r="L38424" s="2"/>
    </row>
    <row r="38425" spans="10:12">
      <c r="J38425" s="2"/>
      <c r="K38425" s="2"/>
      <c r="L38425" s="2"/>
    </row>
    <row r="38426" spans="10:12">
      <c r="J38426" s="2"/>
      <c r="K38426" s="2"/>
      <c r="L38426" s="2"/>
    </row>
    <row r="38427" spans="10:12">
      <c r="J38427" s="2"/>
      <c r="K38427" s="2"/>
      <c r="L38427" s="2"/>
    </row>
    <row r="38428" spans="10:12">
      <c r="J38428" s="2"/>
      <c r="K38428" s="2"/>
      <c r="L38428" s="2"/>
    </row>
    <row r="38429" spans="10:12">
      <c r="J38429" s="2"/>
      <c r="K38429" s="2"/>
      <c r="L38429" s="2"/>
    </row>
    <row r="38430" spans="10:12">
      <c r="J38430" s="2"/>
      <c r="K38430" s="2"/>
      <c r="L38430" s="2"/>
    </row>
    <row r="38431" spans="10:12">
      <c r="J38431" s="2"/>
      <c r="K38431" s="2"/>
      <c r="L38431" s="2"/>
    </row>
    <row r="38432" spans="10:12">
      <c r="J38432" s="2"/>
      <c r="K38432" s="2"/>
      <c r="L38432" s="2"/>
    </row>
    <row r="38433" spans="10:12">
      <c r="J38433" s="2"/>
      <c r="K38433" s="2"/>
      <c r="L38433" s="2"/>
    </row>
    <row r="38434" spans="10:12">
      <c r="J38434" s="2"/>
      <c r="K38434" s="2"/>
      <c r="L38434" s="2"/>
    </row>
    <row r="38435" spans="10:12">
      <c r="J38435" s="2"/>
      <c r="K38435" s="2"/>
      <c r="L38435" s="2"/>
    </row>
    <row r="38436" spans="10:12">
      <c r="J38436" s="2"/>
      <c r="K38436" s="2"/>
      <c r="L38436" s="2"/>
    </row>
    <row r="38437" spans="10:12">
      <c r="J38437" s="2"/>
      <c r="K38437" s="2"/>
      <c r="L38437" s="2"/>
    </row>
    <row r="38438" spans="10:12">
      <c r="J38438" s="2"/>
      <c r="K38438" s="2"/>
      <c r="L38438" s="2"/>
    </row>
    <row r="38439" spans="10:12">
      <c r="J38439" s="2"/>
      <c r="K38439" s="2"/>
      <c r="L38439" s="2"/>
    </row>
    <row r="38440" spans="10:12">
      <c r="J38440" s="2"/>
      <c r="K38440" s="2"/>
      <c r="L38440" s="2"/>
    </row>
    <row r="38441" spans="10:12">
      <c r="J38441" s="2"/>
      <c r="K38441" s="2"/>
      <c r="L38441" s="2"/>
    </row>
    <row r="38442" spans="10:12">
      <c r="J38442" s="2"/>
      <c r="K38442" s="2"/>
      <c r="L38442" s="2"/>
    </row>
    <row r="38443" spans="10:12">
      <c r="J38443" s="2"/>
      <c r="K38443" s="2"/>
      <c r="L38443" s="2"/>
    </row>
    <row r="38444" spans="10:12">
      <c r="J38444" s="2"/>
      <c r="K38444" s="2"/>
      <c r="L38444" s="2"/>
    </row>
    <row r="38445" spans="10:12">
      <c r="J38445" s="2"/>
      <c r="K38445" s="2"/>
      <c r="L38445" s="2"/>
    </row>
    <row r="38446" spans="10:12">
      <c r="J38446" s="2"/>
      <c r="K38446" s="2"/>
      <c r="L38446" s="2"/>
    </row>
    <row r="38447" spans="10:12">
      <c r="J38447" s="2"/>
      <c r="K38447" s="2"/>
      <c r="L38447" s="2"/>
    </row>
    <row r="38448" spans="10:12">
      <c r="J38448" s="2"/>
      <c r="K38448" s="2"/>
      <c r="L38448" s="2"/>
    </row>
    <row r="38449" spans="10:12">
      <c r="J38449" s="2"/>
      <c r="K38449" s="2"/>
      <c r="L38449" s="2"/>
    </row>
    <row r="38450" spans="10:12">
      <c r="J38450" s="2"/>
      <c r="K38450" s="2"/>
      <c r="L38450" s="2"/>
    </row>
    <row r="38451" spans="10:12">
      <c r="J38451" s="2"/>
      <c r="K38451" s="2"/>
      <c r="L38451" s="2"/>
    </row>
    <row r="38452" spans="10:12">
      <c r="J38452" s="2"/>
      <c r="K38452" s="2"/>
      <c r="L38452" s="2"/>
    </row>
    <row r="38453" spans="10:12">
      <c r="J38453" s="2"/>
      <c r="K38453" s="2"/>
      <c r="L38453" s="2"/>
    </row>
    <row r="38454" spans="10:12">
      <c r="J38454" s="2"/>
      <c r="K38454" s="2"/>
      <c r="L38454" s="2"/>
    </row>
    <row r="38455" spans="10:12">
      <c r="J38455" s="2"/>
      <c r="K38455" s="2"/>
      <c r="L38455" s="2"/>
    </row>
    <row r="38456" spans="10:12">
      <c r="J38456" s="2"/>
      <c r="K38456" s="2"/>
      <c r="L38456" s="2"/>
    </row>
    <row r="38457" spans="10:12">
      <c r="J38457" s="2"/>
      <c r="K38457" s="2"/>
      <c r="L38457" s="2"/>
    </row>
    <row r="38458" spans="10:12">
      <c r="J38458" s="2"/>
      <c r="K38458" s="2"/>
      <c r="L38458" s="2"/>
    </row>
    <row r="38459" spans="10:12">
      <c r="J38459" s="2"/>
      <c r="K38459" s="2"/>
      <c r="L38459" s="2"/>
    </row>
    <row r="38460" spans="10:12">
      <c r="J38460" s="2"/>
      <c r="K38460" s="2"/>
      <c r="L38460" s="2"/>
    </row>
    <row r="38461" spans="10:12">
      <c r="J38461" s="2"/>
      <c r="K38461" s="2"/>
      <c r="L38461" s="2"/>
    </row>
    <row r="38462" spans="10:12">
      <c r="J38462" s="2"/>
      <c r="K38462" s="2"/>
      <c r="L38462" s="2"/>
    </row>
    <row r="38463" spans="10:12">
      <c r="J38463" s="2"/>
      <c r="K38463" s="2"/>
      <c r="L38463" s="2"/>
    </row>
    <row r="38464" spans="10:12">
      <c r="J38464" s="2"/>
      <c r="K38464" s="2"/>
      <c r="L38464" s="2"/>
    </row>
    <row r="38465" spans="10:12">
      <c r="J38465" s="2"/>
      <c r="K38465" s="2"/>
      <c r="L38465" s="2"/>
    </row>
    <row r="38466" spans="10:12">
      <c r="J38466" s="2"/>
      <c r="K38466" s="2"/>
      <c r="L38466" s="2"/>
    </row>
    <row r="38467" spans="10:12">
      <c r="J38467" s="2"/>
      <c r="K38467" s="2"/>
      <c r="L38467" s="2"/>
    </row>
    <row r="38468" spans="10:12">
      <c r="J38468" s="2"/>
      <c r="K38468" s="2"/>
      <c r="L38468" s="2"/>
    </row>
    <row r="38469" spans="10:12">
      <c r="J38469" s="2"/>
      <c r="K38469" s="2"/>
      <c r="L38469" s="2"/>
    </row>
    <row r="38470" spans="10:12">
      <c r="J38470" s="2"/>
      <c r="K38470" s="2"/>
      <c r="L38470" s="2"/>
    </row>
    <row r="38471" spans="10:12">
      <c r="J38471" s="2"/>
      <c r="K38471" s="2"/>
      <c r="L38471" s="2"/>
    </row>
    <row r="38472" spans="10:12">
      <c r="J38472" s="2"/>
      <c r="K38472" s="2"/>
      <c r="L38472" s="2"/>
    </row>
    <row r="38473" spans="10:12">
      <c r="J38473" s="2"/>
      <c r="K38473" s="2"/>
      <c r="L38473" s="2"/>
    </row>
    <row r="38474" spans="10:12">
      <c r="J38474" s="2"/>
      <c r="K38474" s="2"/>
      <c r="L38474" s="2"/>
    </row>
    <row r="38475" spans="10:12">
      <c r="J38475" s="2"/>
      <c r="K38475" s="2"/>
      <c r="L38475" s="2"/>
    </row>
    <row r="38476" spans="10:12">
      <c r="J38476" s="2"/>
      <c r="K38476" s="2"/>
      <c r="L38476" s="2"/>
    </row>
    <row r="38477" spans="10:12">
      <c r="J38477" s="2"/>
      <c r="K38477" s="2"/>
      <c r="L38477" s="2"/>
    </row>
    <row r="38478" spans="10:12">
      <c r="J38478" s="2"/>
      <c r="K38478" s="2"/>
      <c r="L38478" s="2"/>
    </row>
    <row r="38479" spans="10:12">
      <c r="J38479" s="2"/>
      <c r="K38479" s="2"/>
      <c r="L38479" s="2"/>
    </row>
    <row r="38480" spans="10:12">
      <c r="J38480" s="2"/>
      <c r="K38480" s="2"/>
      <c r="L38480" s="2"/>
    </row>
    <row r="38481" spans="10:12">
      <c r="J38481" s="2"/>
      <c r="K38481" s="2"/>
      <c r="L38481" s="2"/>
    </row>
    <row r="38482" spans="10:12">
      <c r="J38482" s="2"/>
      <c r="K38482" s="2"/>
      <c r="L38482" s="2"/>
    </row>
    <row r="38483" spans="10:12">
      <c r="J38483" s="2"/>
      <c r="K38483" s="2"/>
      <c r="L38483" s="2"/>
    </row>
    <row r="38484" spans="10:12">
      <c r="J38484" s="2"/>
      <c r="K38484" s="2"/>
      <c r="L38484" s="2"/>
    </row>
    <row r="38485" spans="10:12">
      <c r="J38485" s="2"/>
      <c r="K38485" s="2"/>
      <c r="L38485" s="2"/>
    </row>
    <row r="38486" spans="10:12">
      <c r="J38486" s="2"/>
      <c r="K38486" s="2"/>
      <c r="L38486" s="2"/>
    </row>
    <row r="38487" spans="10:12">
      <c r="J38487" s="2"/>
      <c r="K38487" s="2"/>
      <c r="L38487" s="2"/>
    </row>
    <row r="38488" spans="10:12">
      <c r="J38488" s="2"/>
      <c r="K38488" s="2"/>
      <c r="L38488" s="2"/>
    </row>
    <row r="38489" spans="10:12">
      <c r="J38489" s="2"/>
      <c r="K38489" s="2"/>
      <c r="L38489" s="2"/>
    </row>
    <row r="38490" spans="10:12">
      <c r="J38490" s="2"/>
      <c r="K38490" s="2"/>
      <c r="L38490" s="2"/>
    </row>
    <row r="38491" spans="10:12">
      <c r="J38491" s="2"/>
      <c r="K38491" s="2"/>
      <c r="L38491" s="2"/>
    </row>
    <row r="38492" spans="10:12">
      <c r="J38492" s="2"/>
      <c r="K38492" s="2"/>
      <c r="L38492" s="2"/>
    </row>
    <row r="38493" spans="10:12">
      <c r="J38493" s="2"/>
      <c r="K38493" s="2"/>
      <c r="L38493" s="2"/>
    </row>
    <row r="38494" spans="10:12">
      <c r="J38494" s="2"/>
      <c r="K38494" s="2"/>
      <c r="L38494" s="2"/>
    </row>
    <row r="38495" spans="10:12">
      <c r="J38495" s="2"/>
      <c r="K38495" s="2"/>
      <c r="L38495" s="2"/>
    </row>
    <row r="38496" spans="10:12">
      <c r="J38496" s="2"/>
      <c r="K38496" s="2"/>
      <c r="L38496" s="2"/>
    </row>
    <row r="38497" spans="10:12">
      <c r="J38497" s="2"/>
      <c r="K38497" s="2"/>
      <c r="L38497" s="2"/>
    </row>
    <row r="38498" spans="10:12">
      <c r="J38498" s="2"/>
      <c r="K38498" s="2"/>
      <c r="L38498" s="2"/>
    </row>
    <row r="38499" spans="10:12">
      <c r="J38499" s="2"/>
      <c r="K38499" s="2"/>
      <c r="L38499" s="2"/>
    </row>
    <row r="38500" spans="10:12">
      <c r="J38500" s="2"/>
      <c r="K38500" s="2"/>
      <c r="L38500" s="2"/>
    </row>
    <row r="38501" spans="10:12">
      <c r="J38501" s="2"/>
      <c r="K38501" s="2"/>
      <c r="L38501" s="2"/>
    </row>
    <row r="38502" spans="10:12">
      <c r="J38502" s="2"/>
      <c r="K38502" s="2"/>
      <c r="L38502" s="2"/>
    </row>
    <row r="38503" spans="10:12">
      <c r="J38503" s="2"/>
      <c r="K38503" s="2"/>
      <c r="L38503" s="2"/>
    </row>
    <row r="38504" spans="10:12">
      <c r="J38504" s="2"/>
      <c r="K38504" s="2"/>
      <c r="L38504" s="2"/>
    </row>
    <row r="38505" spans="10:12">
      <c r="J38505" s="2"/>
      <c r="K38505" s="2"/>
      <c r="L38505" s="2"/>
    </row>
    <row r="38506" spans="10:12">
      <c r="J38506" s="2"/>
      <c r="K38506" s="2"/>
      <c r="L38506" s="2"/>
    </row>
    <row r="38507" spans="10:12">
      <c r="J38507" s="2"/>
      <c r="K38507" s="2"/>
      <c r="L38507" s="2"/>
    </row>
    <row r="38508" spans="10:12">
      <c r="J38508" s="2"/>
      <c r="K38508" s="2"/>
      <c r="L38508" s="2"/>
    </row>
    <row r="38509" spans="10:12">
      <c r="J38509" s="2"/>
      <c r="K38509" s="2"/>
      <c r="L38509" s="2"/>
    </row>
    <row r="38510" spans="10:12">
      <c r="J38510" s="2"/>
      <c r="K38510" s="2"/>
      <c r="L38510" s="2"/>
    </row>
    <row r="38511" spans="10:12">
      <c r="J38511" s="2"/>
      <c r="K38511" s="2"/>
      <c r="L38511" s="2"/>
    </row>
    <row r="38512" spans="10:12">
      <c r="J38512" s="2"/>
      <c r="K38512" s="2"/>
      <c r="L38512" s="2"/>
    </row>
    <row r="38513" spans="10:12">
      <c r="J38513" s="2"/>
      <c r="K38513" s="2"/>
      <c r="L38513" s="2"/>
    </row>
    <row r="38514" spans="10:12">
      <c r="J38514" s="2"/>
      <c r="K38514" s="2"/>
      <c r="L38514" s="2"/>
    </row>
    <row r="38515" spans="10:12">
      <c r="J38515" s="2"/>
      <c r="K38515" s="2"/>
      <c r="L38515" s="2"/>
    </row>
    <row r="38516" spans="10:12">
      <c r="J38516" s="2"/>
      <c r="K38516" s="2"/>
      <c r="L38516" s="2"/>
    </row>
    <row r="38517" spans="10:12">
      <c r="J38517" s="2"/>
      <c r="K38517" s="2"/>
      <c r="L38517" s="2"/>
    </row>
    <row r="38518" spans="10:12">
      <c r="J38518" s="2"/>
      <c r="K38518" s="2"/>
      <c r="L38518" s="2"/>
    </row>
    <row r="38519" spans="10:12">
      <c r="J38519" s="2"/>
      <c r="K38519" s="2"/>
      <c r="L38519" s="2"/>
    </row>
    <row r="38520" spans="10:12">
      <c r="J38520" s="2"/>
      <c r="K38520" s="2"/>
      <c r="L38520" s="2"/>
    </row>
    <row r="38521" spans="10:12">
      <c r="J38521" s="2"/>
      <c r="K38521" s="2"/>
      <c r="L38521" s="2"/>
    </row>
    <row r="38522" spans="10:12">
      <c r="J38522" s="2"/>
      <c r="K38522" s="2"/>
      <c r="L38522" s="2"/>
    </row>
    <row r="38523" spans="10:12">
      <c r="J38523" s="2"/>
      <c r="K38523" s="2"/>
      <c r="L38523" s="2"/>
    </row>
    <row r="38524" spans="10:12">
      <c r="J38524" s="2"/>
      <c r="K38524" s="2"/>
      <c r="L38524" s="2"/>
    </row>
    <row r="38525" spans="10:12">
      <c r="J38525" s="2"/>
      <c r="K38525" s="2"/>
      <c r="L38525" s="2"/>
    </row>
    <row r="38526" spans="10:12">
      <c r="J38526" s="2"/>
      <c r="K38526" s="2"/>
      <c r="L38526" s="2"/>
    </row>
    <row r="38527" spans="10:12">
      <c r="J38527" s="2"/>
      <c r="K38527" s="2"/>
      <c r="L38527" s="2"/>
    </row>
    <row r="38528" spans="10:12">
      <c r="J38528" s="2"/>
      <c r="K38528" s="2"/>
      <c r="L38528" s="2"/>
    </row>
    <row r="38529" spans="10:12">
      <c r="J38529" s="2"/>
      <c r="K38529" s="2"/>
      <c r="L38529" s="2"/>
    </row>
    <row r="38530" spans="10:12">
      <c r="J38530" s="2"/>
      <c r="K38530" s="2"/>
      <c r="L38530" s="2"/>
    </row>
    <row r="38531" spans="10:12">
      <c r="J38531" s="2"/>
      <c r="K38531" s="2"/>
      <c r="L38531" s="2"/>
    </row>
    <row r="38532" spans="10:12">
      <c r="J38532" s="2"/>
      <c r="K38532" s="2"/>
      <c r="L38532" s="2"/>
    </row>
    <row r="38533" spans="10:12">
      <c r="J38533" s="2"/>
      <c r="K38533" s="2"/>
      <c r="L38533" s="2"/>
    </row>
    <row r="38534" spans="10:12">
      <c r="J38534" s="2"/>
      <c r="K38534" s="2"/>
      <c r="L38534" s="2"/>
    </row>
    <row r="38535" spans="10:12">
      <c r="J38535" s="2"/>
      <c r="K38535" s="2"/>
      <c r="L38535" s="2"/>
    </row>
    <row r="38536" spans="10:12">
      <c r="J38536" s="2"/>
      <c r="K38536" s="2"/>
      <c r="L38536" s="2"/>
    </row>
    <row r="38537" spans="10:12">
      <c r="J38537" s="2"/>
      <c r="K38537" s="2"/>
      <c r="L38537" s="2"/>
    </row>
    <row r="38538" spans="10:12">
      <c r="J38538" s="2"/>
      <c r="K38538" s="2"/>
      <c r="L38538" s="2"/>
    </row>
    <row r="38539" spans="10:12">
      <c r="J38539" s="2"/>
      <c r="K38539" s="2"/>
      <c r="L38539" s="2"/>
    </row>
    <row r="38540" spans="10:12">
      <c r="J38540" s="2"/>
      <c r="K38540" s="2"/>
      <c r="L38540" s="2"/>
    </row>
    <row r="38541" spans="10:12">
      <c r="J38541" s="2"/>
      <c r="K38541" s="2"/>
      <c r="L38541" s="2"/>
    </row>
    <row r="38542" spans="10:12">
      <c r="J38542" s="2"/>
      <c r="K38542" s="2"/>
      <c r="L38542" s="2"/>
    </row>
    <row r="38543" spans="10:12">
      <c r="J38543" s="2"/>
      <c r="K38543" s="2"/>
      <c r="L38543" s="2"/>
    </row>
    <row r="38544" spans="10:12">
      <c r="J38544" s="2"/>
      <c r="K38544" s="2"/>
      <c r="L38544" s="2"/>
    </row>
    <row r="38545" spans="10:12">
      <c r="J38545" s="2"/>
      <c r="K38545" s="2"/>
      <c r="L38545" s="2"/>
    </row>
    <row r="38546" spans="10:12">
      <c r="J38546" s="2"/>
      <c r="K38546" s="2"/>
      <c r="L38546" s="2"/>
    </row>
    <row r="38547" spans="10:12">
      <c r="J38547" s="2"/>
      <c r="K38547" s="2"/>
      <c r="L38547" s="2"/>
    </row>
    <row r="38548" spans="10:12">
      <c r="J38548" s="2"/>
      <c r="K38548" s="2"/>
      <c r="L38548" s="2"/>
    </row>
    <row r="38549" spans="10:12">
      <c r="J38549" s="2"/>
      <c r="K38549" s="2"/>
      <c r="L38549" s="2"/>
    </row>
    <row r="38550" spans="10:12">
      <c r="J38550" s="2"/>
      <c r="K38550" s="2"/>
      <c r="L38550" s="2"/>
    </row>
    <row r="38551" spans="10:12">
      <c r="J38551" s="2"/>
      <c r="K38551" s="2"/>
      <c r="L38551" s="2"/>
    </row>
    <row r="38552" spans="10:12">
      <c r="J38552" s="2"/>
      <c r="K38552" s="2"/>
      <c r="L38552" s="2"/>
    </row>
    <row r="38553" spans="10:12">
      <c r="J38553" s="2"/>
      <c r="K38553" s="2"/>
      <c r="L38553" s="2"/>
    </row>
    <row r="38554" spans="10:12">
      <c r="J38554" s="2"/>
      <c r="K38554" s="2"/>
      <c r="L38554" s="2"/>
    </row>
    <row r="38555" spans="10:12">
      <c r="J38555" s="2"/>
      <c r="K38555" s="2"/>
      <c r="L38555" s="2"/>
    </row>
    <row r="38556" spans="10:12">
      <c r="J38556" s="2"/>
      <c r="K38556" s="2"/>
      <c r="L38556" s="2"/>
    </row>
    <row r="38557" spans="10:12">
      <c r="J38557" s="2"/>
      <c r="K38557" s="2"/>
      <c r="L38557" s="2"/>
    </row>
    <row r="38558" spans="10:12">
      <c r="J38558" s="2"/>
      <c r="K38558" s="2"/>
      <c r="L38558" s="2"/>
    </row>
    <row r="38559" spans="10:12">
      <c r="J38559" s="2"/>
      <c r="K38559" s="2"/>
      <c r="L38559" s="2"/>
    </row>
    <row r="38560" spans="10:12">
      <c r="J38560" s="2"/>
      <c r="K38560" s="2"/>
      <c r="L38560" s="2"/>
    </row>
    <row r="38561" spans="10:12">
      <c r="J38561" s="2"/>
      <c r="K38561" s="2"/>
      <c r="L38561" s="2"/>
    </row>
    <row r="38562" spans="10:12">
      <c r="J38562" s="2"/>
      <c r="K38562" s="2"/>
      <c r="L38562" s="2"/>
    </row>
    <row r="38563" spans="10:12">
      <c r="J38563" s="2"/>
      <c r="K38563" s="2"/>
      <c r="L38563" s="2"/>
    </row>
    <row r="38564" spans="10:12">
      <c r="J38564" s="2"/>
      <c r="K38564" s="2"/>
      <c r="L38564" s="2"/>
    </row>
    <row r="38565" spans="10:12">
      <c r="J38565" s="2"/>
      <c r="K38565" s="2"/>
      <c r="L38565" s="2"/>
    </row>
    <row r="38566" spans="10:12">
      <c r="J38566" s="2"/>
      <c r="K38566" s="2"/>
      <c r="L38566" s="2"/>
    </row>
    <row r="38567" spans="10:12">
      <c r="J38567" s="2"/>
      <c r="K38567" s="2"/>
      <c r="L38567" s="2"/>
    </row>
    <row r="38568" spans="10:12">
      <c r="J38568" s="2"/>
      <c r="K38568" s="2"/>
      <c r="L38568" s="2"/>
    </row>
    <row r="38569" spans="10:12">
      <c r="J38569" s="2"/>
      <c r="K38569" s="2"/>
      <c r="L38569" s="2"/>
    </row>
    <row r="38570" spans="10:12">
      <c r="J38570" s="2"/>
      <c r="K38570" s="2"/>
      <c r="L38570" s="2"/>
    </row>
    <row r="38571" spans="10:12">
      <c r="J38571" s="2"/>
      <c r="K38571" s="2"/>
      <c r="L38571" s="2"/>
    </row>
    <row r="38572" spans="10:12">
      <c r="J38572" s="2"/>
      <c r="K38572" s="2"/>
      <c r="L38572" s="2"/>
    </row>
    <row r="38573" spans="10:12">
      <c r="J38573" s="2"/>
      <c r="K38573" s="2"/>
      <c r="L38573" s="2"/>
    </row>
    <row r="38574" spans="10:12">
      <c r="J38574" s="2"/>
      <c r="K38574" s="2"/>
      <c r="L38574" s="2"/>
    </row>
    <row r="38575" spans="10:12">
      <c r="J38575" s="2"/>
      <c r="K38575" s="2"/>
      <c r="L38575" s="2"/>
    </row>
    <row r="38576" spans="10:12">
      <c r="J38576" s="2"/>
      <c r="K38576" s="2"/>
      <c r="L38576" s="2"/>
    </row>
    <row r="38577" spans="10:12">
      <c r="J38577" s="2"/>
      <c r="K38577" s="2"/>
      <c r="L38577" s="2"/>
    </row>
    <row r="38578" spans="10:12">
      <c r="J38578" s="2"/>
      <c r="K38578" s="2"/>
      <c r="L38578" s="2"/>
    </row>
    <row r="38579" spans="10:12">
      <c r="J38579" s="2"/>
      <c r="K38579" s="2"/>
      <c r="L38579" s="2"/>
    </row>
    <row r="38580" spans="10:12">
      <c r="J38580" s="2"/>
      <c r="K38580" s="2"/>
      <c r="L38580" s="2"/>
    </row>
    <row r="38581" spans="10:12">
      <c r="J38581" s="2"/>
      <c r="K38581" s="2"/>
      <c r="L38581" s="2"/>
    </row>
    <row r="38582" spans="10:12">
      <c r="J38582" s="2"/>
      <c r="K38582" s="2"/>
      <c r="L38582" s="2"/>
    </row>
    <row r="38583" spans="10:12">
      <c r="J38583" s="2"/>
      <c r="K38583" s="2"/>
      <c r="L38583" s="2"/>
    </row>
    <row r="38584" spans="10:12">
      <c r="J38584" s="2"/>
      <c r="K38584" s="2"/>
      <c r="L38584" s="2"/>
    </row>
    <row r="38585" spans="10:12">
      <c r="J38585" s="2"/>
      <c r="K38585" s="2"/>
      <c r="L38585" s="2"/>
    </row>
    <row r="38586" spans="10:12">
      <c r="J38586" s="2"/>
      <c r="K38586" s="2"/>
      <c r="L38586" s="2"/>
    </row>
    <row r="38587" spans="10:12">
      <c r="J38587" s="2"/>
      <c r="K38587" s="2"/>
      <c r="L38587" s="2"/>
    </row>
    <row r="38588" spans="10:12">
      <c r="J38588" s="2"/>
      <c r="K38588" s="2"/>
      <c r="L38588" s="2"/>
    </row>
    <row r="38589" spans="10:12">
      <c r="J38589" s="2"/>
      <c r="K38589" s="2"/>
      <c r="L38589" s="2"/>
    </row>
    <row r="38590" spans="10:12">
      <c r="J38590" s="2"/>
      <c r="K38590" s="2"/>
      <c r="L38590" s="2"/>
    </row>
    <row r="38591" spans="10:12">
      <c r="J38591" s="2"/>
      <c r="K38591" s="2"/>
      <c r="L38591" s="2"/>
    </row>
    <row r="38592" spans="10:12">
      <c r="J38592" s="2"/>
      <c r="K38592" s="2"/>
      <c r="L38592" s="2"/>
    </row>
    <row r="38593" spans="10:12">
      <c r="J38593" s="2"/>
      <c r="K38593" s="2"/>
      <c r="L38593" s="2"/>
    </row>
    <row r="38594" spans="10:12">
      <c r="J38594" s="2"/>
      <c r="K38594" s="2"/>
      <c r="L38594" s="2"/>
    </row>
    <row r="38595" spans="10:12">
      <c r="J38595" s="2"/>
      <c r="K38595" s="2"/>
      <c r="L38595" s="2"/>
    </row>
    <row r="38596" spans="10:12">
      <c r="J38596" s="2"/>
      <c r="K38596" s="2"/>
      <c r="L38596" s="2"/>
    </row>
    <row r="38597" spans="10:12">
      <c r="J38597" s="2"/>
      <c r="K38597" s="2"/>
      <c r="L38597" s="2"/>
    </row>
    <row r="38598" spans="10:12">
      <c r="J38598" s="2"/>
      <c r="K38598" s="2"/>
      <c r="L38598" s="2"/>
    </row>
    <row r="38599" spans="10:12">
      <c r="J38599" s="2"/>
      <c r="K38599" s="2"/>
      <c r="L38599" s="2"/>
    </row>
    <row r="38600" spans="10:12">
      <c r="J38600" s="2"/>
      <c r="K38600" s="2"/>
      <c r="L38600" s="2"/>
    </row>
    <row r="38601" spans="10:12">
      <c r="J38601" s="2"/>
      <c r="K38601" s="2"/>
      <c r="L38601" s="2"/>
    </row>
    <row r="38602" spans="10:12">
      <c r="J38602" s="2"/>
      <c r="K38602" s="2"/>
      <c r="L38602" s="2"/>
    </row>
    <row r="38603" spans="10:12">
      <c r="J38603" s="2"/>
      <c r="K38603" s="2"/>
      <c r="L38603" s="2"/>
    </row>
    <row r="38604" spans="10:12">
      <c r="J38604" s="2"/>
      <c r="K38604" s="2"/>
      <c r="L38604" s="2"/>
    </row>
    <row r="38605" spans="10:12">
      <c r="J38605" s="2"/>
      <c r="K38605" s="2"/>
      <c r="L38605" s="2"/>
    </row>
    <row r="38606" spans="10:12">
      <c r="J38606" s="2"/>
      <c r="K38606" s="2"/>
      <c r="L38606" s="2"/>
    </row>
    <row r="38607" spans="10:12">
      <c r="J38607" s="2"/>
      <c r="K38607" s="2"/>
      <c r="L38607" s="2"/>
    </row>
    <row r="38608" spans="10:12">
      <c r="J38608" s="2"/>
      <c r="K38608" s="2"/>
      <c r="L38608" s="2"/>
    </row>
    <row r="38609" spans="10:12">
      <c r="J38609" s="2"/>
      <c r="K38609" s="2"/>
      <c r="L38609" s="2"/>
    </row>
    <row r="38610" spans="10:12">
      <c r="J38610" s="2"/>
      <c r="K38610" s="2"/>
      <c r="L38610" s="2"/>
    </row>
    <row r="38611" spans="10:12">
      <c r="J38611" s="2"/>
      <c r="K38611" s="2"/>
      <c r="L38611" s="2"/>
    </row>
    <row r="38612" spans="10:12">
      <c r="J38612" s="2"/>
      <c r="K38612" s="2"/>
      <c r="L38612" s="2"/>
    </row>
    <row r="38613" spans="10:12">
      <c r="J38613" s="2"/>
      <c r="K38613" s="2"/>
      <c r="L38613" s="2"/>
    </row>
    <row r="38614" spans="10:12">
      <c r="J38614" s="2"/>
      <c r="K38614" s="2"/>
      <c r="L38614" s="2"/>
    </row>
    <row r="38615" spans="10:12">
      <c r="J38615" s="2"/>
      <c r="K38615" s="2"/>
      <c r="L38615" s="2"/>
    </row>
    <row r="38616" spans="10:12">
      <c r="J38616" s="2"/>
      <c r="K38616" s="2"/>
      <c r="L38616" s="2"/>
    </row>
    <row r="38617" spans="10:12">
      <c r="J38617" s="2"/>
      <c r="K38617" s="2"/>
      <c r="L38617" s="2"/>
    </row>
    <row r="38618" spans="10:12">
      <c r="J38618" s="2"/>
      <c r="K38618" s="2"/>
      <c r="L38618" s="2"/>
    </row>
    <row r="38619" spans="10:12">
      <c r="J38619" s="2"/>
      <c r="K38619" s="2"/>
      <c r="L38619" s="2"/>
    </row>
    <row r="38620" spans="10:12">
      <c r="J38620" s="2"/>
      <c r="K38620" s="2"/>
      <c r="L38620" s="2"/>
    </row>
    <row r="38621" spans="10:12">
      <c r="J38621" s="2"/>
      <c r="K38621" s="2"/>
      <c r="L38621" s="2"/>
    </row>
    <row r="38622" spans="10:12">
      <c r="J38622" s="2"/>
      <c r="K38622" s="2"/>
      <c r="L38622" s="2"/>
    </row>
    <row r="38623" spans="10:12">
      <c r="J38623" s="2"/>
      <c r="K38623" s="2"/>
      <c r="L38623" s="2"/>
    </row>
    <row r="38624" spans="10:12">
      <c r="J38624" s="2"/>
      <c r="K38624" s="2"/>
      <c r="L38624" s="2"/>
    </row>
    <row r="38625" spans="10:12">
      <c r="J38625" s="2"/>
      <c r="K38625" s="2"/>
      <c r="L38625" s="2"/>
    </row>
    <row r="38626" spans="10:12">
      <c r="J38626" s="2"/>
      <c r="K38626" s="2"/>
      <c r="L38626" s="2"/>
    </row>
    <row r="38627" spans="10:12">
      <c r="J38627" s="2"/>
      <c r="K38627" s="2"/>
      <c r="L38627" s="2"/>
    </row>
    <row r="38628" spans="10:12">
      <c r="J38628" s="2"/>
      <c r="K38628" s="2"/>
      <c r="L38628" s="2"/>
    </row>
    <row r="38629" spans="10:12">
      <c r="J38629" s="2"/>
      <c r="K38629" s="2"/>
      <c r="L38629" s="2"/>
    </row>
    <row r="38630" spans="10:12">
      <c r="J38630" s="2"/>
      <c r="K38630" s="2"/>
      <c r="L38630" s="2"/>
    </row>
    <row r="38631" spans="10:12">
      <c r="J38631" s="2"/>
      <c r="K38631" s="2"/>
      <c r="L38631" s="2"/>
    </row>
    <row r="38632" spans="10:12">
      <c r="J38632" s="2"/>
      <c r="K38632" s="2"/>
      <c r="L38632" s="2"/>
    </row>
    <row r="38633" spans="10:12">
      <c r="J38633" s="2"/>
      <c r="K38633" s="2"/>
      <c r="L38633" s="2"/>
    </row>
    <row r="38634" spans="10:12">
      <c r="J38634" s="2"/>
      <c r="K38634" s="2"/>
      <c r="L38634" s="2"/>
    </row>
    <row r="38635" spans="10:12">
      <c r="J38635" s="2"/>
      <c r="K38635" s="2"/>
      <c r="L38635" s="2"/>
    </row>
    <row r="38636" spans="10:12">
      <c r="J38636" s="2"/>
      <c r="K38636" s="2"/>
      <c r="L38636" s="2"/>
    </row>
    <row r="38637" spans="10:12">
      <c r="J38637" s="2"/>
      <c r="K38637" s="2"/>
      <c r="L38637" s="2"/>
    </row>
    <row r="38638" spans="10:12">
      <c r="J38638" s="2"/>
      <c r="K38638" s="2"/>
      <c r="L38638" s="2"/>
    </row>
    <row r="38639" spans="10:12">
      <c r="J38639" s="2"/>
      <c r="K38639" s="2"/>
      <c r="L38639" s="2"/>
    </row>
    <row r="38640" spans="10:12">
      <c r="J38640" s="2"/>
      <c r="K38640" s="2"/>
      <c r="L38640" s="2"/>
    </row>
    <row r="38641" spans="10:12">
      <c r="J38641" s="2"/>
      <c r="K38641" s="2"/>
      <c r="L38641" s="2"/>
    </row>
    <row r="38642" spans="10:12">
      <c r="J38642" s="2"/>
      <c r="K38642" s="2"/>
      <c r="L38642" s="2"/>
    </row>
    <row r="38643" spans="10:12">
      <c r="J38643" s="2"/>
      <c r="K38643" s="2"/>
      <c r="L38643" s="2"/>
    </row>
    <row r="38644" spans="10:12">
      <c r="J38644" s="2"/>
      <c r="K38644" s="2"/>
      <c r="L38644" s="2"/>
    </row>
    <row r="38645" spans="10:12">
      <c r="J38645" s="2"/>
      <c r="K38645" s="2"/>
      <c r="L38645" s="2"/>
    </row>
    <row r="38646" spans="10:12">
      <c r="J38646" s="2"/>
      <c r="K38646" s="2"/>
      <c r="L38646" s="2"/>
    </row>
    <row r="38647" spans="10:12">
      <c r="J38647" s="2"/>
      <c r="K38647" s="2"/>
      <c r="L38647" s="2"/>
    </row>
    <row r="38648" spans="10:12">
      <c r="J38648" s="2"/>
      <c r="K38648" s="2"/>
      <c r="L38648" s="2"/>
    </row>
    <row r="38649" spans="10:12">
      <c r="J38649" s="2"/>
      <c r="K38649" s="2"/>
      <c r="L38649" s="2"/>
    </row>
    <row r="38650" spans="10:12">
      <c r="J38650" s="2"/>
      <c r="K38650" s="2"/>
      <c r="L38650" s="2"/>
    </row>
    <row r="38651" spans="10:12">
      <c r="J38651" s="2"/>
      <c r="K38651" s="2"/>
      <c r="L38651" s="2"/>
    </row>
    <row r="38652" spans="10:12">
      <c r="J38652" s="2"/>
      <c r="K38652" s="2"/>
      <c r="L38652" s="2"/>
    </row>
    <row r="38653" spans="10:12">
      <c r="J38653" s="2"/>
      <c r="K38653" s="2"/>
      <c r="L38653" s="2"/>
    </row>
    <row r="38654" spans="10:12">
      <c r="J38654" s="2"/>
      <c r="K38654" s="2"/>
      <c r="L38654" s="2"/>
    </row>
    <row r="38655" spans="10:12">
      <c r="J38655" s="2"/>
      <c r="K38655" s="2"/>
      <c r="L38655" s="2"/>
    </row>
    <row r="38656" spans="10:12">
      <c r="J38656" s="2"/>
      <c r="K38656" s="2"/>
      <c r="L38656" s="2"/>
    </row>
    <row r="38657" spans="10:12">
      <c r="J38657" s="2"/>
      <c r="K38657" s="2"/>
      <c r="L38657" s="2"/>
    </row>
    <row r="38658" spans="10:12">
      <c r="J38658" s="2"/>
      <c r="K38658" s="2"/>
      <c r="L38658" s="2"/>
    </row>
    <row r="38659" spans="10:12">
      <c r="J38659" s="2"/>
      <c r="K38659" s="2"/>
      <c r="L38659" s="2"/>
    </row>
    <row r="38660" spans="10:12">
      <c r="J38660" s="2"/>
      <c r="K38660" s="2"/>
      <c r="L38660" s="2"/>
    </row>
    <row r="38661" spans="10:12">
      <c r="J38661" s="2"/>
      <c r="K38661" s="2"/>
      <c r="L38661" s="2"/>
    </row>
    <row r="38662" spans="10:12">
      <c r="J38662" s="2"/>
      <c r="K38662" s="2"/>
      <c r="L38662" s="2"/>
    </row>
    <row r="38663" spans="10:12">
      <c r="J38663" s="2"/>
      <c r="K38663" s="2"/>
      <c r="L38663" s="2"/>
    </row>
    <row r="38664" spans="10:12">
      <c r="J38664" s="2"/>
      <c r="K38664" s="2"/>
      <c r="L38664" s="2"/>
    </row>
    <row r="38665" spans="10:12">
      <c r="J38665" s="2"/>
      <c r="K38665" s="2"/>
      <c r="L38665" s="2"/>
    </row>
    <row r="38666" spans="10:12">
      <c r="J38666" s="2"/>
      <c r="K38666" s="2"/>
      <c r="L38666" s="2"/>
    </row>
    <row r="38667" spans="10:12">
      <c r="J38667" s="2"/>
      <c r="K38667" s="2"/>
      <c r="L38667" s="2"/>
    </row>
    <row r="38668" spans="10:12">
      <c r="J38668" s="2"/>
      <c r="K38668" s="2"/>
      <c r="L38668" s="2"/>
    </row>
    <row r="38669" spans="10:12">
      <c r="J38669" s="2"/>
      <c r="K38669" s="2"/>
      <c r="L38669" s="2"/>
    </row>
    <row r="38670" spans="10:12">
      <c r="J38670" s="2"/>
      <c r="K38670" s="2"/>
      <c r="L38670" s="2"/>
    </row>
    <row r="38671" spans="10:12">
      <c r="J38671" s="2"/>
      <c r="K38671" s="2"/>
      <c r="L38671" s="2"/>
    </row>
    <row r="38672" spans="10:12">
      <c r="J38672" s="2"/>
      <c r="K38672" s="2"/>
      <c r="L38672" s="2"/>
    </row>
    <row r="38673" spans="10:12">
      <c r="J38673" s="2"/>
      <c r="K38673" s="2"/>
      <c r="L38673" s="2"/>
    </row>
    <row r="38674" spans="10:12">
      <c r="J38674" s="2"/>
      <c r="K38674" s="2"/>
      <c r="L38674" s="2"/>
    </row>
    <row r="38675" spans="10:12">
      <c r="J38675" s="2"/>
      <c r="K38675" s="2"/>
      <c r="L38675" s="2"/>
    </row>
    <row r="38676" spans="10:12">
      <c r="J38676" s="2"/>
      <c r="K38676" s="2"/>
      <c r="L38676" s="2"/>
    </row>
    <row r="38677" spans="10:12">
      <c r="J38677" s="2"/>
      <c r="K38677" s="2"/>
      <c r="L38677" s="2"/>
    </row>
    <row r="38678" spans="10:12">
      <c r="J38678" s="2"/>
      <c r="K38678" s="2"/>
      <c r="L38678" s="2"/>
    </row>
    <row r="38679" spans="10:12">
      <c r="J38679" s="2"/>
      <c r="K38679" s="2"/>
      <c r="L38679" s="2"/>
    </row>
    <row r="38680" spans="10:12">
      <c r="J38680" s="2"/>
      <c r="K38680" s="2"/>
      <c r="L38680" s="2"/>
    </row>
    <row r="38681" spans="10:12">
      <c r="J38681" s="2"/>
      <c r="K38681" s="2"/>
      <c r="L38681" s="2"/>
    </row>
    <row r="38682" spans="10:12">
      <c r="J38682" s="2"/>
      <c r="K38682" s="2"/>
      <c r="L38682" s="2"/>
    </row>
    <row r="38683" spans="10:12">
      <c r="J38683" s="2"/>
      <c r="K38683" s="2"/>
      <c r="L38683" s="2"/>
    </row>
    <row r="38684" spans="10:12">
      <c r="J38684" s="2"/>
      <c r="K38684" s="2"/>
      <c r="L38684" s="2"/>
    </row>
    <row r="38685" spans="10:12">
      <c r="J38685" s="2"/>
      <c r="K38685" s="2"/>
      <c r="L38685" s="2"/>
    </row>
    <row r="38686" spans="10:12">
      <c r="J38686" s="2"/>
      <c r="K38686" s="2"/>
      <c r="L38686" s="2"/>
    </row>
    <row r="38687" spans="10:12">
      <c r="J38687" s="2"/>
      <c r="K38687" s="2"/>
      <c r="L38687" s="2"/>
    </row>
    <row r="38688" spans="10:12">
      <c r="J38688" s="2"/>
      <c r="K38688" s="2"/>
      <c r="L38688" s="2"/>
    </row>
    <row r="38689" spans="10:12">
      <c r="J38689" s="2"/>
      <c r="K38689" s="2"/>
      <c r="L38689" s="2"/>
    </row>
    <row r="38690" spans="10:12">
      <c r="J38690" s="2"/>
      <c r="K38690" s="2"/>
      <c r="L38690" s="2"/>
    </row>
    <row r="38691" spans="10:12">
      <c r="J38691" s="2"/>
      <c r="K38691" s="2"/>
      <c r="L38691" s="2"/>
    </row>
    <row r="38692" spans="10:12">
      <c r="J38692" s="2"/>
      <c r="K38692" s="2"/>
      <c r="L38692" s="2"/>
    </row>
    <row r="38693" spans="10:12">
      <c r="J38693" s="2"/>
      <c r="K38693" s="2"/>
      <c r="L38693" s="2"/>
    </row>
    <row r="38694" spans="10:12">
      <c r="J38694" s="2"/>
      <c r="K38694" s="2"/>
      <c r="L38694" s="2"/>
    </row>
    <row r="38695" spans="10:12">
      <c r="J38695" s="2"/>
      <c r="K38695" s="2"/>
      <c r="L38695" s="2"/>
    </row>
    <row r="38696" spans="10:12">
      <c r="J38696" s="2"/>
      <c r="K38696" s="2"/>
      <c r="L38696" s="2"/>
    </row>
    <row r="38697" spans="10:12">
      <c r="J38697" s="2"/>
      <c r="K38697" s="2"/>
      <c r="L38697" s="2"/>
    </row>
    <row r="38698" spans="10:12">
      <c r="J38698" s="2"/>
      <c r="K38698" s="2"/>
      <c r="L38698" s="2"/>
    </row>
    <row r="38699" spans="10:12">
      <c r="J38699" s="2"/>
      <c r="K38699" s="2"/>
      <c r="L38699" s="2"/>
    </row>
    <row r="38700" spans="10:12">
      <c r="J38700" s="2"/>
      <c r="K38700" s="2"/>
      <c r="L38700" s="2"/>
    </row>
    <row r="38701" spans="10:12">
      <c r="J38701" s="2"/>
      <c r="K38701" s="2"/>
      <c r="L38701" s="2"/>
    </row>
    <row r="38702" spans="10:12">
      <c r="J38702" s="2"/>
      <c r="K38702" s="2"/>
      <c r="L38702" s="2"/>
    </row>
    <row r="38703" spans="10:12">
      <c r="J38703" s="2"/>
      <c r="K38703" s="2"/>
      <c r="L38703" s="2"/>
    </row>
    <row r="38704" spans="10:12">
      <c r="J38704" s="2"/>
      <c r="K38704" s="2"/>
      <c r="L38704" s="2"/>
    </row>
    <row r="38705" spans="10:12">
      <c r="J38705" s="2"/>
      <c r="K38705" s="2"/>
      <c r="L38705" s="2"/>
    </row>
    <row r="38706" spans="10:12">
      <c r="J38706" s="2"/>
      <c r="K38706" s="2"/>
      <c r="L38706" s="2"/>
    </row>
    <row r="38707" spans="10:12">
      <c r="J38707" s="2"/>
      <c r="K38707" s="2"/>
      <c r="L38707" s="2"/>
    </row>
    <row r="38708" spans="10:12">
      <c r="J38708" s="2"/>
      <c r="K38708" s="2"/>
      <c r="L38708" s="2"/>
    </row>
    <row r="38709" spans="10:12">
      <c r="J38709" s="2"/>
      <c r="K38709" s="2"/>
      <c r="L38709" s="2"/>
    </row>
    <row r="38710" spans="10:12">
      <c r="J38710" s="2"/>
      <c r="K38710" s="2"/>
      <c r="L38710" s="2"/>
    </row>
    <row r="38711" spans="10:12">
      <c r="J38711" s="2"/>
      <c r="K38711" s="2"/>
      <c r="L38711" s="2"/>
    </row>
    <row r="38712" spans="10:12">
      <c r="J38712" s="2"/>
      <c r="K38712" s="2"/>
      <c r="L38712" s="2"/>
    </row>
    <row r="38713" spans="10:12">
      <c r="J38713" s="2"/>
      <c r="K38713" s="2"/>
      <c r="L38713" s="2"/>
    </row>
    <row r="38714" spans="10:12">
      <c r="J38714" s="2"/>
      <c r="K38714" s="2"/>
      <c r="L38714" s="2"/>
    </row>
    <row r="38715" spans="10:12">
      <c r="J38715" s="2"/>
      <c r="K38715" s="2"/>
      <c r="L38715" s="2"/>
    </row>
    <row r="38716" spans="10:12">
      <c r="J38716" s="2"/>
      <c r="K38716" s="2"/>
      <c r="L38716" s="2"/>
    </row>
    <row r="38717" spans="10:12">
      <c r="J38717" s="2"/>
      <c r="K38717" s="2"/>
      <c r="L38717" s="2"/>
    </row>
    <row r="38718" spans="10:12">
      <c r="J38718" s="2"/>
      <c r="K38718" s="2"/>
      <c r="L38718" s="2"/>
    </row>
    <row r="38719" spans="10:12">
      <c r="J38719" s="2"/>
      <c r="K38719" s="2"/>
      <c r="L38719" s="2"/>
    </row>
    <row r="38720" spans="10:12">
      <c r="J38720" s="2"/>
      <c r="K38720" s="2"/>
      <c r="L38720" s="2"/>
    </row>
    <row r="38721" spans="10:12">
      <c r="J38721" s="2"/>
      <c r="K38721" s="2"/>
      <c r="L38721" s="2"/>
    </row>
    <row r="38722" spans="10:12">
      <c r="J38722" s="2"/>
      <c r="K38722" s="2"/>
      <c r="L38722" s="2"/>
    </row>
    <row r="38723" spans="10:12">
      <c r="J38723" s="2"/>
      <c r="K38723" s="2"/>
      <c r="L38723" s="2"/>
    </row>
    <row r="38724" spans="10:12">
      <c r="J38724" s="2"/>
      <c r="K38724" s="2"/>
      <c r="L38724" s="2"/>
    </row>
    <row r="38725" spans="10:12">
      <c r="J38725" s="2"/>
      <c r="K38725" s="2"/>
      <c r="L38725" s="2"/>
    </row>
    <row r="38726" spans="10:12">
      <c r="J38726" s="2"/>
      <c r="K38726" s="2"/>
      <c r="L38726" s="2"/>
    </row>
    <row r="38727" spans="10:12">
      <c r="J38727" s="2"/>
      <c r="K38727" s="2"/>
      <c r="L38727" s="2"/>
    </row>
    <row r="38728" spans="10:12">
      <c r="J38728" s="2"/>
      <c r="K38728" s="2"/>
      <c r="L38728" s="2"/>
    </row>
    <row r="38729" spans="10:12">
      <c r="J38729" s="2"/>
      <c r="K38729" s="2"/>
      <c r="L38729" s="2"/>
    </row>
    <row r="38730" spans="10:12">
      <c r="J38730" s="2"/>
      <c r="K38730" s="2"/>
      <c r="L38730" s="2"/>
    </row>
    <row r="38731" spans="10:12">
      <c r="J38731" s="2"/>
      <c r="K38731" s="2"/>
      <c r="L38731" s="2"/>
    </row>
    <row r="38732" spans="10:12">
      <c r="J38732" s="2"/>
      <c r="K38732" s="2"/>
      <c r="L38732" s="2"/>
    </row>
    <row r="38733" spans="10:12">
      <c r="J38733" s="2"/>
      <c r="K38733" s="2"/>
      <c r="L38733" s="2"/>
    </row>
    <row r="38734" spans="10:12">
      <c r="J38734" s="2"/>
      <c r="K38734" s="2"/>
      <c r="L38734" s="2"/>
    </row>
    <row r="38735" spans="10:12">
      <c r="J38735" s="2"/>
      <c r="K38735" s="2"/>
      <c r="L38735" s="2"/>
    </row>
    <row r="38736" spans="10:12">
      <c r="J38736" s="2"/>
      <c r="K38736" s="2"/>
      <c r="L38736" s="2"/>
    </row>
    <row r="38737" spans="10:12">
      <c r="J38737" s="2"/>
      <c r="K38737" s="2"/>
      <c r="L38737" s="2"/>
    </row>
    <row r="38738" spans="10:12">
      <c r="J38738" s="2"/>
      <c r="K38738" s="2"/>
      <c r="L38738" s="2"/>
    </row>
    <row r="38739" spans="10:12">
      <c r="J38739" s="2"/>
      <c r="K38739" s="2"/>
      <c r="L38739" s="2"/>
    </row>
    <row r="38740" spans="10:12">
      <c r="J38740" s="2"/>
      <c r="K38740" s="2"/>
      <c r="L38740" s="2"/>
    </row>
    <row r="38741" spans="10:12">
      <c r="J38741" s="2"/>
      <c r="K38741" s="2"/>
      <c r="L38741" s="2"/>
    </row>
    <row r="38742" spans="10:12">
      <c r="J38742" s="2"/>
      <c r="K38742" s="2"/>
      <c r="L38742" s="2"/>
    </row>
    <row r="38743" spans="10:12">
      <c r="J38743" s="2"/>
      <c r="K38743" s="2"/>
      <c r="L38743" s="2"/>
    </row>
    <row r="38744" spans="10:12">
      <c r="J38744" s="2"/>
      <c r="K38744" s="2"/>
      <c r="L38744" s="2"/>
    </row>
    <row r="38745" spans="10:12">
      <c r="J38745" s="2"/>
      <c r="K38745" s="2"/>
      <c r="L38745" s="2"/>
    </row>
    <row r="38746" spans="10:12">
      <c r="J38746" s="2"/>
      <c r="K38746" s="2"/>
      <c r="L38746" s="2"/>
    </row>
    <row r="38747" spans="10:12">
      <c r="J38747" s="2"/>
      <c r="K38747" s="2"/>
      <c r="L38747" s="2"/>
    </row>
    <row r="38748" spans="10:12">
      <c r="J38748" s="2"/>
      <c r="K38748" s="2"/>
      <c r="L38748" s="2"/>
    </row>
    <row r="38749" spans="10:12">
      <c r="J38749" s="2"/>
      <c r="K38749" s="2"/>
      <c r="L38749" s="2"/>
    </row>
    <row r="38750" spans="10:12">
      <c r="J38750" s="2"/>
      <c r="K38750" s="2"/>
      <c r="L38750" s="2"/>
    </row>
    <row r="38751" spans="10:12">
      <c r="J38751" s="2"/>
      <c r="K38751" s="2"/>
      <c r="L38751" s="2"/>
    </row>
    <row r="38752" spans="10:12">
      <c r="J38752" s="2"/>
      <c r="K38752" s="2"/>
      <c r="L38752" s="2"/>
    </row>
    <row r="38753" spans="10:12">
      <c r="J38753" s="2"/>
      <c r="K38753" s="2"/>
      <c r="L38753" s="2"/>
    </row>
    <row r="38754" spans="10:12">
      <c r="J38754" s="2"/>
      <c r="K38754" s="2"/>
      <c r="L38754" s="2"/>
    </row>
    <row r="38755" spans="10:12">
      <c r="J38755" s="2"/>
      <c r="K38755" s="2"/>
      <c r="L38755" s="2"/>
    </row>
    <row r="38756" spans="10:12">
      <c r="J38756" s="2"/>
      <c r="K38756" s="2"/>
      <c r="L38756" s="2"/>
    </row>
    <row r="38757" spans="10:12">
      <c r="J38757" s="2"/>
      <c r="K38757" s="2"/>
      <c r="L38757" s="2"/>
    </row>
    <row r="38758" spans="10:12">
      <c r="J38758" s="2"/>
      <c r="K38758" s="2"/>
      <c r="L38758" s="2"/>
    </row>
    <row r="38759" spans="10:12">
      <c r="J38759" s="2"/>
      <c r="K38759" s="2"/>
      <c r="L38759" s="2"/>
    </row>
    <row r="38760" spans="10:12">
      <c r="J38760" s="2"/>
      <c r="K38760" s="2"/>
      <c r="L38760" s="2"/>
    </row>
    <row r="38761" spans="10:12">
      <c r="J38761" s="2"/>
      <c r="K38761" s="2"/>
      <c r="L38761" s="2"/>
    </row>
    <row r="38762" spans="10:12">
      <c r="J38762" s="2"/>
      <c r="K38762" s="2"/>
      <c r="L38762" s="2"/>
    </row>
    <row r="38763" spans="10:12">
      <c r="J38763" s="2"/>
      <c r="K38763" s="2"/>
      <c r="L38763" s="2"/>
    </row>
    <row r="38764" spans="10:12">
      <c r="J38764" s="2"/>
      <c r="K38764" s="2"/>
      <c r="L38764" s="2"/>
    </row>
    <row r="38765" spans="10:12">
      <c r="J38765" s="2"/>
      <c r="K38765" s="2"/>
      <c r="L38765" s="2"/>
    </row>
    <row r="38766" spans="10:12">
      <c r="J38766" s="2"/>
      <c r="K38766" s="2"/>
      <c r="L38766" s="2"/>
    </row>
    <row r="38767" spans="10:12">
      <c r="J38767" s="2"/>
      <c r="K38767" s="2"/>
      <c r="L38767" s="2"/>
    </row>
    <row r="38768" spans="10:12">
      <c r="J38768" s="2"/>
      <c r="K38768" s="2"/>
      <c r="L38768" s="2"/>
    </row>
    <row r="38769" spans="10:12">
      <c r="J38769" s="2"/>
      <c r="K38769" s="2"/>
      <c r="L38769" s="2"/>
    </row>
    <row r="38770" spans="10:12">
      <c r="J38770" s="2"/>
      <c r="K38770" s="2"/>
      <c r="L38770" s="2"/>
    </row>
    <row r="38771" spans="10:12">
      <c r="J38771" s="2"/>
      <c r="K38771" s="2"/>
      <c r="L38771" s="2"/>
    </row>
    <row r="38772" spans="10:12">
      <c r="J38772" s="2"/>
      <c r="K38772" s="2"/>
      <c r="L38772" s="2"/>
    </row>
    <row r="38773" spans="10:12">
      <c r="J38773" s="2"/>
      <c r="K38773" s="2"/>
      <c r="L38773" s="2"/>
    </row>
    <row r="38774" spans="10:12">
      <c r="J38774" s="2"/>
      <c r="K38774" s="2"/>
      <c r="L38774" s="2"/>
    </row>
    <row r="38775" spans="10:12">
      <c r="J38775" s="2"/>
      <c r="K38775" s="2"/>
      <c r="L38775" s="2"/>
    </row>
    <row r="38776" spans="10:12">
      <c r="J38776" s="2"/>
      <c r="K38776" s="2"/>
      <c r="L38776" s="2"/>
    </row>
    <row r="38777" spans="10:12">
      <c r="J38777" s="2"/>
      <c r="K38777" s="2"/>
      <c r="L38777" s="2"/>
    </row>
    <row r="38778" spans="10:12">
      <c r="J38778" s="2"/>
      <c r="K38778" s="2"/>
      <c r="L38778" s="2"/>
    </row>
    <row r="38779" spans="10:12">
      <c r="J38779" s="2"/>
      <c r="K38779" s="2"/>
      <c r="L38779" s="2"/>
    </row>
    <row r="38780" spans="10:12">
      <c r="J38780" s="2"/>
      <c r="K38780" s="2"/>
      <c r="L38780" s="2"/>
    </row>
    <row r="38781" spans="10:12">
      <c r="J38781" s="2"/>
      <c r="K38781" s="2"/>
      <c r="L38781" s="2"/>
    </row>
    <row r="38782" spans="10:12">
      <c r="J38782" s="2"/>
      <c r="K38782" s="2"/>
      <c r="L38782" s="2"/>
    </row>
    <row r="38783" spans="10:12">
      <c r="J38783" s="2"/>
      <c r="K38783" s="2"/>
      <c r="L38783" s="2"/>
    </row>
    <row r="38784" spans="10:12">
      <c r="J38784" s="2"/>
      <c r="K38784" s="2"/>
      <c r="L38784" s="2"/>
    </row>
    <row r="38785" spans="10:12">
      <c r="J38785" s="2"/>
      <c r="K38785" s="2"/>
      <c r="L38785" s="2"/>
    </row>
    <row r="38786" spans="10:12">
      <c r="J38786" s="2"/>
      <c r="K38786" s="2"/>
      <c r="L38786" s="2"/>
    </row>
    <row r="38787" spans="10:12">
      <c r="J38787" s="2"/>
      <c r="K38787" s="2"/>
      <c r="L38787" s="2"/>
    </row>
    <row r="38788" spans="10:12">
      <c r="J38788" s="2"/>
      <c r="K38788" s="2"/>
      <c r="L38788" s="2"/>
    </row>
    <row r="38789" spans="10:12">
      <c r="J38789" s="2"/>
      <c r="K38789" s="2"/>
      <c r="L38789" s="2"/>
    </row>
    <row r="38790" spans="10:12">
      <c r="J38790" s="2"/>
      <c r="K38790" s="2"/>
      <c r="L38790" s="2"/>
    </row>
    <row r="38791" spans="10:12">
      <c r="J38791" s="2"/>
      <c r="K38791" s="2"/>
      <c r="L38791" s="2"/>
    </row>
    <row r="38792" spans="10:12">
      <c r="J38792" s="2"/>
      <c r="K38792" s="2"/>
      <c r="L38792" s="2"/>
    </row>
    <row r="38793" spans="10:12">
      <c r="J38793" s="2"/>
      <c r="K38793" s="2"/>
      <c r="L38793" s="2"/>
    </row>
    <row r="38794" spans="10:12">
      <c r="J38794" s="2"/>
      <c r="K38794" s="2"/>
      <c r="L38794" s="2"/>
    </row>
    <row r="38795" spans="10:12">
      <c r="J38795" s="2"/>
      <c r="K38795" s="2"/>
      <c r="L38795" s="2"/>
    </row>
    <row r="38796" spans="10:12">
      <c r="J38796" s="2"/>
      <c r="K38796" s="2"/>
      <c r="L38796" s="2"/>
    </row>
    <row r="38797" spans="10:12">
      <c r="J38797" s="2"/>
      <c r="K38797" s="2"/>
      <c r="L38797" s="2"/>
    </row>
    <row r="38798" spans="10:12">
      <c r="J38798" s="2"/>
      <c r="K38798" s="2"/>
      <c r="L38798" s="2"/>
    </row>
    <row r="38799" spans="10:12">
      <c r="J38799" s="2"/>
      <c r="K38799" s="2"/>
      <c r="L38799" s="2"/>
    </row>
    <row r="38800" spans="10:12">
      <c r="J38800" s="2"/>
      <c r="K38800" s="2"/>
      <c r="L38800" s="2"/>
    </row>
    <row r="38801" spans="10:12">
      <c r="J38801" s="2"/>
      <c r="K38801" s="2"/>
      <c r="L38801" s="2"/>
    </row>
    <row r="38802" spans="10:12">
      <c r="J38802" s="2"/>
      <c r="K38802" s="2"/>
      <c r="L38802" s="2"/>
    </row>
    <row r="38803" spans="10:12">
      <c r="J38803" s="2"/>
      <c r="K38803" s="2"/>
      <c r="L38803" s="2"/>
    </row>
    <row r="38804" spans="10:12">
      <c r="J38804" s="2"/>
      <c r="K38804" s="2"/>
      <c r="L38804" s="2"/>
    </row>
    <row r="38805" spans="10:12">
      <c r="J38805" s="2"/>
      <c r="K38805" s="2"/>
      <c r="L38805" s="2"/>
    </row>
    <row r="38806" spans="10:12">
      <c r="J38806" s="2"/>
      <c r="K38806" s="2"/>
      <c r="L38806" s="2"/>
    </row>
    <row r="38807" spans="10:12">
      <c r="J38807" s="2"/>
      <c r="K38807" s="2"/>
      <c r="L38807" s="2"/>
    </row>
    <row r="38808" spans="10:12">
      <c r="J38808" s="2"/>
      <c r="K38808" s="2"/>
      <c r="L38808" s="2"/>
    </row>
    <row r="38809" spans="10:12">
      <c r="J38809" s="2"/>
      <c r="K38809" s="2"/>
      <c r="L38809" s="2"/>
    </row>
    <row r="38810" spans="10:12">
      <c r="J38810" s="2"/>
      <c r="K38810" s="2"/>
      <c r="L38810" s="2"/>
    </row>
    <row r="38811" spans="10:12">
      <c r="J38811" s="2"/>
      <c r="K38811" s="2"/>
      <c r="L38811" s="2"/>
    </row>
    <row r="38812" spans="10:12">
      <c r="J38812" s="2"/>
      <c r="K38812" s="2"/>
      <c r="L38812" s="2"/>
    </row>
    <row r="38813" spans="10:12">
      <c r="J38813" s="2"/>
      <c r="K38813" s="2"/>
      <c r="L38813" s="2"/>
    </row>
    <row r="38814" spans="10:12">
      <c r="J38814" s="2"/>
      <c r="K38814" s="2"/>
      <c r="L38814" s="2"/>
    </row>
    <row r="38815" spans="10:12">
      <c r="J38815" s="2"/>
      <c r="K38815" s="2"/>
      <c r="L38815" s="2"/>
    </row>
    <row r="38816" spans="10:12">
      <c r="J38816" s="2"/>
      <c r="K38816" s="2"/>
      <c r="L38816" s="2"/>
    </row>
    <row r="38817" spans="10:12">
      <c r="J38817" s="2"/>
      <c r="K38817" s="2"/>
      <c r="L38817" s="2"/>
    </row>
    <row r="38818" spans="10:12">
      <c r="J38818" s="2"/>
      <c r="K38818" s="2"/>
      <c r="L38818" s="2"/>
    </row>
    <row r="38819" spans="10:12">
      <c r="J38819" s="2"/>
      <c r="K38819" s="2"/>
      <c r="L38819" s="2"/>
    </row>
    <row r="38820" spans="10:12">
      <c r="J38820" s="2"/>
      <c r="K38820" s="2"/>
      <c r="L38820" s="2"/>
    </row>
    <row r="38821" spans="10:12">
      <c r="J38821" s="2"/>
      <c r="K38821" s="2"/>
      <c r="L38821" s="2"/>
    </row>
    <row r="38822" spans="10:12">
      <c r="J38822" s="2"/>
      <c r="K38822" s="2"/>
      <c r="L38822" s="2"/>
    </row>
    <row r="38823" spans="10:12">
      <c r="J38823" s="2"/>
      <c r="K38823" s="2"/>
      <c r="L38823" s="2"/>
    </row>
    <row r="38824" spans="10:12">
      <c r="J38824" s="2"/>
      <c r="K38824" s="2"/>
      <c r="L38824" s="2"/>
    </row>
    <row r="38825" spans="10:12">
      <c r="J38825" s="2"/>
      <c r="K38825" s="2"/>
      <c r="L38825" s="2"/>
    </row>
    <row r="38826" spans="10:12">
      <c r="J38826" s="2"/>
      <c r="K38826" s="2"/>
      <c r="L38826" s="2"/>
    </row>
    <row r="38827" spans="10:12">
      <c r="J38827" s="2"/>
      <c r="K38827" s="2"/>
      <c r="L38827" s="2"/>
    </row>
    <row r="38828" spans="10:12">
      <c r="J38828" s="2"/>
      <c r="K38828" s="2"/>
      <c r="L38828" s="2"/>
    </row>
    <row r="38829" spans="10:12">
      <c r="J38829" s="2"/>
      <c r="K38829" s="2"/>
      <c r="L38829" s="2"/>
    </row>
    <row r="38830" spans="10:12">
      <c r="J38830" s="2"/>
      <c r="K38830" s="2"/>
      <c r="L38830" s="2"/>
    </row>
    <row r="38831" spans="10:12">
      <c r="J38831" s="2"/>
      <c r="K38831" s="2"/>
      <c r="L38831" s="2"/>
    </row>
    <row r="38832" spans="10:12">
      <c r="J38832" s="2"/>
      <c r="K38832" s="2"/>
      <c r="L38832" s="2"/>
    </row>
    <row r="38833" spans="10:12">
      <c r="J38833" s="2"/>
      <c r="K38833" s="2"/>
      <c r="L38833" s="2"/>
    </row>
    <row r="38834" spans="10:12">
      <c r="J38834" s="2"/>
      <c r="K38834" s="2"/>
      <c r="L38834" s="2"/>
    </row>
    <row r="38835" spans="10:12">
      <c r="J38835" s="2"/>
      <c r="K38835" s="2"/>
      <c r="L38835" s="2"/>
    </row>
    <row r="38836" spans="10:12">
      <c r="J38836" s="2"/>
      <c r="K38836" s="2"/>
      <c r="L38836" s="2"/>
    </row>
    <row r="38837" spans="10:12">
      <c r="J38837" s="2"/>
      <c r="K38837" s="2"/>
      <c r="L38837" s="2"/>
    </row>
    <row r="38838" spans="10:12">
      <c r="J38838" s="2"/>
      <c r="K38838" s="2"/>
      <c r="L38838" s="2"/>
    </row>
    <row r="38839" spans="10:12">
      <c r="J38839" s="2"/>
      <c r="K38839" s="2"/>
      <c r="L38839" s="2"/>
    </row>
    <row r="38840" spans="10:12">
      <c r="J38840" s="2"/>
      <c r="K38840" s="2"/>
      <c r="L38840" s="2"/>
    </row>
    <row r="38841" spans="10:12">
      <c r="J38841" s="2"/>
      <c r="K38841" s="2"/>
      <c r="L38841" s="2"/>
    </row>
    <row r="38842" spans="10:12">
      <c r="J38842" s="2"/>
      <c r="K38842" s="2"/>
      <c r="L38842" s="2"/>
    </row>
    <row r="38843" spans="10:12">
      <c r="J38843" s="2"/>
      <c r="K38843" s="2"/>
      <c r="L38843" s="2"/>
    </row>
    <row r="38844" spans="10:12">
      <c r="J38844" s="2"/>
      <c r="K38844" s="2"/>
      <c r="L38844" s="2"/>
    </row>
    <row r="38845" spans="10:12">
      <c r="J38845" s="2"/>
      <c r="K38845" s="2"/>
      <c r="L38845" s="2"/>
    </row>
    <row r="38846" spans="10:12">
      <c r="J38846" s="2"/>
      <c r="K38846" s="2"/>
      <c r="L38846" s="2"/>
    </row>
    <row r="38847" spans="10:12">
      <c r="J38847" s="2"/>
      <c r="K38847" s="2"/>
      <c r="L38847" s="2"/>
    </row>
    <row r="38848" spans="10:12">
      <c r="J38848" s="2"/>
      <c r="K38848" s="2"/>
      <c r="L38848" s="2"/>
    </row>
    <row r="38849" spans="10:12">
      <c r="J38849" s="2"/>
      <c r="K38849" s="2"/>
      <c r="L38849" s="2"/>
    </row>
    <row r="38850" spans="10:12">
      <c r="J38850" s="2"/>
      <c r="K38850" s="2"/>
      <c r="L38850" s="2"/>
    </row>
    <row r="38851" spans="10:12">
      <c r="J38851" s="2"/>
      <c r="K38851" s="2"/>
      <c r="L38851" s="2"/>
    </row>
    <row r="38852" spans="10:12">
      <c r="J38852" s="2"/>
      <c r="K38852" s="2"/>
      <c r="L38852" s="2"/>
    </row>
    <row r="38853" spans="10:12">
      <c r="J38853" s="2"/>
      <c r="K38853" s="2"/>
      <c r="L38853" s="2"/>
    </row>
    <row r="38854" spans="10:12">
      <c r="J38854" s="2"/>
      <c r="K38854" s="2"/>
      <c r="L38854" s="2"/>
    </row>
    <row r="38855" spans="10:12">
      <c r="J38855" s="2"/>
      <c r="K38855" s="2"/>
      <c r="L38855" s="2"/>
    </row>
    <row r="38856" spans="10:12">
      <c r="J38856" s="2"/>
      <c r="K38856" s="2"/>
      <c r="L38856" s="2"/>
    </row>
    <row r="38857" spans="10:12">
      <c r="J38857" s="2"/>
      <c r="K38857" s="2"/>
      <c r="L38857" s="2"/>
    </row>
    <row r="38858" spans="10:12">
      <c r="J38858" s="2"/>
      <c r="K38858" s="2"/>
      <c r="L38858" s="2"/>
    </row>
    <row r="38859" spans="10:12">
      <c r="J38859" s="2"/>
      <c r="K38859" s="2"/>
      <c r="L38859" s="2"/>
    </row>
    <row r="38860" spans="10:12">
      <c r="J38860" s="2"/>
      <c r="K38860" s="2"/>
      <c r="L38860" s="2"/>
    </row>
    <row r="38861" spans="10:12">
      <c r="J38861" s="2"/>
      <c r="K38861" s="2"/>
      <c r="L38861" s="2"/>
    </row>
    <row r="38862" spans="10:12">
      <c r="J38862" s="2"/>
      <c r="K38862" s="2"/>
      <c r="L38862" s="2"/>
    </row>
    <row r="38863" spans="10:12">
      <c r="J38863" s="2"/>
      <c r="K38863" s="2"/>
      <c r="L38863" s="2"/>
    </row>
    <row r="38864" spans="10:12">
      <c r="J38864" s="2"/>
      <c r="K38864" s="2"/>
      <c r="L38864" s="2"/>
    </row>
    <row r="38865" spans="10:12">
      <c r="J38865" s="2"/>
      <c r="K38865" s="2"/>
      <c r="L38865" s="2"/>
    </row>
    <row r="38866" spans="10:12">
      <c r="J38866" s="2"/>
      <c r="K38866" s="2"/>
      <c r="L38866" s="2"/>
    </row>
    <row r="38867" spans="10:12">
      <c r="J38867" s="2"/>
      <c r="K38867" s="2"/>
      <c r="L38867" s="2"/>
    </row>
    <row r="38868" spans="10:12">
      <c r="J38868" s="2"/>
      <c r="K38868" s="2"/>
      <c r="L38868" s="2"/>
    </row>
    <row r="38869" spans="10:12">
      <c r="J38869" s="2"/>
      <c r="K38869" s="2"/>
      <c r="L38869" s="2"/>
    </row>
    <row r="38870" spans="10:12">
      <c r="J38870" s="2"/>
      <c r="K38870" s="2"/>
      <c r="L38870" s="2"/>
    </row>
    <row r="38871" spans="10:12">
      <c r="J38871" s="2"/>
      <c r="K38871" s="2"/>
      <c r="L38871" s="2"/>
    </row>
    <row r="38872" spans="10:12">
      <c r="J38872" s="2"/>
      <c r="K38872" s="2"/>
      <c r="L38872" s="2"/>
    </row>
    <row r="38873" spans="10:12">
      <c r="J38873" s="2"/>
      <c r="K38873" s="2"/>
      <c r="L38873" s="2"/>
    </row>
    <row r="38874" spans="10:12">
      <c r="J38874" s="2"/>
      <c r="K38874" s="2"/>
      <c r="L38874" s="2"/>
    </row>
    <row r="38875" spans="10:12">
      <c r="J38875" s="2"/>
      <c r="K38875" s="2"/>
      <c r="L38875" s="2"/>
    </row>
    <row r="38876" spans="10:12">
      <c r="J38876" s="2"/>
      <c r="K38876" s="2"/>
      <c r="L38876" s="2"/>
    </row>
    <row r="38877" spans="10:12">
      <c r="J38877" s="2"/>
      <c r="K38877" s="2"/>
      <c r="L38877" s="2"/>
    </row>
    <row r="38878" spans="10:12">
      <c r="J38878" s="2"/>
      <c r="K38878" s="2"/>
      <c r="L38878" s="2"/>
    </row>
    <row r="38879" spans="10:12">
      <c r="J38879" s="2"/>
      <c r="K38879" s="2"/>
      <c r="L38879" s="2"/>
    </row>
    <row r="38880" spans="10:12">
      <c r="J38880" s="2"/>
      <c r="K38880" s="2"/>
      <c r="L38880" s="2"/>
    </row>
    <row r="38881" spans="10:12">
      <c r="J38881" s="2"/>
      <c r="K38881" s="2"/>
      <c r="L38881" s="2"/>
    </row>
    <row r="38882" spans="10:12">
      <c r="J38882" s="2"/>
      <c r="K38882" s="2"/>
      <c r="L38882" s="2"/>
    </row>
    <row r="38883" spans="10:12">
      <c r="J38883" s="2"/>
      <c r="K38883" s="2"/>
      <c r="L38883" s="2"/>
    </row>
    <row r="38884" spans="10:12">
      <c r="J38884" s="2"/>
      <c r="K38884" s="2"/>
      <c r="L38884" s="2"/>
    </row>
    <row r="38885" spans="10:12">
      <c r="J38885" s="2"/>
      <c r="K38885" s="2"/>
      <c r="L38885" s="2"/>
    </row>
    <row r="38886" spans="10:12">
      <c r="J38886" s="2"/>
      <c r="K38886" s="2"/>
      <c r="L38886" s="2"/>
    </row>
    <row r="38887" spans="10:12">
      <c r="J38887" s="2"/>
      <c r="K38887" s="2"/>
      <c r="L38887" s="2"/>
    </row>
    <row r="38888" spans="10:12">
      <c r="J38888" s="2"/>
      <c r="K38888" s="2"/>
      <c r="L38888" s="2"/>
    </row>
    <row r="38889" spans="10:12">
      <c r="J38889" s="2"/>
      <c r="K38889" s="2"/>
      <c r="L38889" s="2"/>
    </row>
    <row r="38890" spans="10:12">
      <c r="J38890" s="2"/>
      <c r="K38890" s="2"/>
      <c r="L38890" s="2"/>
    </row>
    <row r="38891" spans="10:12">
      <c r="J38891" s="2"/>
      <c r="K38891" s="2"/>
      <c r="L38891" s="2"/>
    </row>
    <row r="38892" spans="10:12">
      <c r="J38892" s="2"/>
      <c r="K38892" s="2"/>
      <c r="L38892" s="2"/>
    </row>
    <row r="38893" spans="10:12">
      <c r="J38893" s="2"/>
      <c r="K38893" s="2"/>
      <c r="L38893" s="2"/>
    </row>
    <row r="38894" spans="10:12">
      <c r="J38894" s="2"/>
      <c r="K38894" s="2"/>
      <c r="L38894" s="2"/>
    </row>
    <row r="38895" spans="10:12">
      <c r="J38895" s="2"/>
      <c r="K38895" s="2"/>
      <c r="L38895" s="2"/>
    </row>
    <row r="38896" spans="10:12">
      <c r="J38896" s="2"/>
      <c r="K38896" s="2"/>
      <c r="L38896" s="2"/>
    </row>
    <row r="38897" spans="10:12">
      <c r="J38897" s="2"/>
      <c r="K38897" s="2"/>
      <c r="L38897" s="2"/>
    </row>
    <row r="38898" spans="10:12">
      <c r="J38898" s="2"/>
      <c r="K38898" s="2"/>
      <c r="L38898" s="2"/>
    </row>
    <row r="38899" spans="10:12">
      <c r="J38899" s="2"/>
      <c r="K38899" s="2"/>
      <c r="L38899" s="2"/>
    </row>
    <row r="38900" spans="10:12">
      <c r="J38900" s="2"/>
      <c r="K38900" s="2"/>
      <c r="L38900" s="2"/>
    </row>
    <row r="38901" spans="10:12">
      <c r="J38901" s="2"/>
      <c r="K38901" s="2"/>
      <c r="L38901" s="2"/>
    </row>
    <row r="38902" spans="10:12">
      <c r="J38902" s="2"/>
      <c r="K38902" s="2"/>
      <c r="L38902" s="2"/>
    </row>
    <row r="38903" spans="10:12">
      <c r="J38903" s="2"/>
      <c r="K38903" s="2"/>
      <c r="L38903" s="2"/>
    </row>
    <row r="38904" spans="10:12">
      <c r="J38904" s="2"/>
      <c r="K38904" s="2"/>
      <c r="L38904" s="2"/>
    </row>
    <row r="38905" spans="10:12">
      <c r="J38905" s="2"/>
      <c r="K38905" s="2"/>
      <c r="L38905" s="2"/>
    </row>
    <row r="38906" spans="10:12">
      <c r="J38906" s="2"/>
      <c r="K38906" s="2"/>
      <c r="L38906" s="2"/>
    </row>
    <row r="38907" spans="10:12">
      <c r="J38907" s="2"/>
      <c r="K38907" s="2"/>
      <c r="L38907" s="2"/>
    </row>
    <row r="38908" spans="10:12">
      <c r="J38908" s="2"/>
      <c r="K38908" s="2"/>
      <c r="L38908" s="2"/>
    </row>
    <row r="38909" spans="10:12">
      <c r="J38909" s="2"/>
      <c r="K38909" s="2"/>
      <c r="L38909" s="2"/>
    </row>
    <row r="38910" spans="10:12">
      <c r="J38910" s="2"/>
      <c r="K38910" s="2"/>
      <c r="L38910" s="2"/>
    </row>
    <row r="38911" spans="10:12">
      <c r="J38911" s="2"/>
      <c r="K38911" s="2"/>
      <c r="L38911" s="2"/>
    </row>
    <row r="38912" spans="10:12">
      <c r="J38912" s="2"/>
      <c r="K38912" s="2"/>
      <c r="L38912" s="2"/>
    </row>
    <row r="38913" spans="10:12">
      <c r="J38913" s="2"/>
      <c r="K38913" s="2"/>
      <c r="L38913" s="2"/>
    </row>
    <row r="38914" spans="10:12">
      <c r="J38914" s="2"/>
      <c r="K38914" s="2"/>
      <c r="L38914" s="2"/>
    </row>
    <row r="38915" spans="10:12">
      <c r="J38915" s="2"/>
      <c r="K38915" s="2"/>
      <c r="L38915" s="2"/>
    </row>
    <row r="38916" spans="10:12">
      <c r="J38916" s="2"/>
      <c r="K38916" s="2"/>
      <c r="L38916" s="2"/>
    </row>
    <row r="38917" spans="10:12">
      <c r="J38917" s="2"/>
      <c r="K38917" s="2"/>
      <c r="L38917" s="2"/>
    </row>
    <row r="38918" spans="10:12">
      <c r="J38918" s="2"/>
      <c r="K38918" s="2"/>
      <c r="L38918" s="2"/>
    </row>
    <row r="38919" spans="10:12">
      <c r="J38919" s="2"/>
      <c r="K38919" s="2"/>
      <c r="L38919" s="2"/>
    </row>
    <row r="38920" spans="10:12">
      <c r="J38920" s="2"/>
      <c r="K38920" s="2"/>
      <c r="L38920" s="2"/>
    </row>
    <row r="38921" spans="10:12">
      <c r="J38921" s="2"/>
      <c r="K38921" s="2"/>
      <c r="L38921" s="2"/>
    </row>
    <row r="38922" spans="10:12">
      <c r="J38922" s="2"/>
      <c r="K38922" s="2"/>
      <c r="L38922" s="2"/>
    </row>
    <row r="38923" spans="10:12">
      <c r="J38923" s="2"/>
      <c r="K38923" s="2"/>
      <c r="L38923" s="2"/>
    </row>
    <row r="38924" spans="10:12">
      <c r="J38924" s="2"/>
      <c r="K38924" s="2"/>
      <c r="L38924" s="2"/>
    </row>
    <row r="38925" spans="10:12">
      <c r="J38925" s="2"/>
      <c r="K38925" s="2"/>
      <c r="L38925" s="2"/>
    </row>
    <row r="38926" spans="10:12">
      <c r="J38926" s="2"/>
      <c r="K38926" s="2"/>
      <c r="L38926" s="2"/>
    </row>
    <row r="38927" spans="10:12">
      <c r="J38927" s="2"/>
      <c r="K38927" s="2"/>
      <c r="L38927" s="2"/>
    </row>
    <row r="38928" spans="10:12">
      <c r="J38928" s="2"/>
      <c r="K38928" s="2"/>
      <c r="L38928" s="2"/>
    </row>
    <row r="38929" spans="10:12">
      <c r="J38929" s="2"/>
      <c r="K38929" s="2"/>
      <c r="L38929" s="2"/>
    </row>
    <row r="38930" spans="10:12">
      <c r="J38930" s="2"/>
      <c r="K38930" s="2"/>
      <c r="L38930" s="2"/>
    </row>
    <row r="38931" spans="10:12">
      <c r="J38931" s="2"/>
      <c r="K38931" s="2"/>
      <c r="L38931" s="2"/>
    </row>
    <row r="38932" spans="10:12">
      <c r="J38932" s="2"/>
      <c r="K38932" s="2"/>
      <c r="L38932" s="2"/>
    </row>
    <row r="38933" spans="10:12">
      <c r="J38933" s="2"/>
      <c r="K38933" s="2"/>
      <c r="L38933" s="2"/>
    </row>
    <row r="38934" spans="10:12">
      <c r="J38934" s="2"/>
      <c r="K38934" s="2"/>
      <c r="L38934" s="2"/>
    </row>
    <row r="38935" spans="10:12">
      <c r="J38935" s="2"/>
      <c r="K38935" s="2"/>
      <c r="L38935" s="2"/>
    </row>
    <row r="38936" spans="10:12">
      <c r="J38936" s="2"/>
      <c r="K38936" s="2"/>
      <c r="L38936" s="2"/>
    </row>
    <row r="38937" spans="10:12">
      <c r="J38937" s="2"/>
      <c r="K38937" s="2"/>
      <c r="L38937" s="2"/>
    </row>
    <row r="38938" spans="10:12">
      <c r="J38938" s="2"/>
      <c r="K38938" s="2"/>
      <c r="L38938" s="2"/>
    </row>
    <row r="38939" spans="10:12">
      <c r="J38939" s="2"/>
      <c r="K38939" s="2"/>
      <c r="L38939" s="2"/>
    </row>
    <row r="38940" spans="10:12">
      <c r="J38940" s="2"/>
      <c r="K38940" s="2"/>
      <c r="L38940" s="2"/>
    </row>
    <row r="38941" spans="10:12">
      <c r="J38941" s="2"/>
      <c r="K38941" s="2"/>
      <c r="L38941" s="2"/>
    </row>
    <row r="38942" spans="10:12">
      <c r="J38942" s="2"/>
      <c r="K38942" s="2"/>
      <c r="L38942" s="2"/>
    </row>
    <row r="38943" spans="10:12">
      <c r="J38943" s="2"/>
      <c r="K38943" s="2"/>
      <c r="L38943" s="2"/>
    </row>
    <row r="38944" spans="10:12">
      <c r="J38944" s="2"/>
      <c r="K38944" s="2"/>
      <c r="L38944" s="2"/>
    </row>
    <row r="38945" spans="10:12">
      <c r="J38945" s="2"/>
      <c r="K38945" s="2"/>
      <c r="L38945" s="2"/>
    </row>
    <row r="38946" spans="10:12">
      <c r="J38946" s="2"/>
      <c r="K38946" s="2"/>
      <c r="L38946" s="2"/>
    </row>
    <row r="38947" spans="10:12">
      <c r="J38947" s="2"/>
      <c r="K38947" s="2"/>
      <c r="L38947" s="2"/>
    </row>
    <row r="38948" spans="10:12">
      <c r="J38948" s="2"/>
      <c r="K38948" s="2"/>
      <c r="L38948" s="2"/>
    </row>
    <row r="38949" spans="10:12">
      <c r="J38949" s="2"/>
      <c r="K38949" s="2"/>
      <c r="L38949" s="2"/>
    </row>
    <row r="38950" spans="10:12">
      <c r="J38950" s="2"/>
      <c r="K38950" s="2"/>
      <c r="L38950" s="2"/>
    </row>
    <row r="38951" spans="10:12">
      <c r="J38951" s="2"/>
      <c r="K38951" s="2"/>
      <c r="L38951" s="2"/>
    </row>
    <row r="38952" spans="10:12">
      <c r="J38952" s="2"/>
      <c r="K38952" s="2"/>
      <c r="L38952" s="2"/>
    </row>
    <row r="38953" spans="10:12">
      <c r="J38953" s="2"/>
      <c r="K38953" s="2"/>
      <c r="L38953" s="2"/>
    </row>
    <row r="38954" spans="10:12">
      <c r="J38954" s="2"/>
      <c r="K38954" s="2"/>
      <c r="L38954" s="2"/>
    </row>
    <row r="38955" spans="10:12">
      <c r="J38955" s="2"/>
      <c r="K38955" s="2"/>
      <c r="L38955" s="2"/>
    </row>
    <row r="38956" spans="10:12">
      <c r="J38956" s="2"/>
      <c r="K38956" s="2"/>
      <c r="L38956" s="2"/>
    </row>
    <row r="38957" spans="10:12">
      <c r="J38957" s="2"/>
      <c r="K38957" s="2"/>
      <c r="L38957" s="2"/>
    </row>
    <row r="38958" spans="10:12">
      <c r="J38958" s="2"/>
      <c r="K38958" s="2"/>
      <c r="L38958" s="2"/>
    </row>
    <row r="38959" spans="10:12">
      <c r="J38959" s="2"/>
      <c r="K38959" s="2"/>
      <c r="L38959" s="2"/>
    </row>
    <row r="38960" spans="10:12">
      <c r="J38960" s="2"/>
      <c r="K38960" s="2"/>
      <c r="L38960" s="2"/>
    </row>
    <row r="38961" spans="10:12">
      <c r="J38961" s="2"/>
      <c r="K38961" s="2"/>
      <c r="L38961" s="2"/>
    </row>
    <row r="38962" spans="10:12">
      <c r="J38962" s="2"/>
      <c r="K38962" s="2"/>
      <c r="L38962" s="2"/>
    </row>
    <row r="38963" spans="10:12">
      <c r="J38963" s="2"/>
      <c r="K38963" s="2"/>
      <c r="L38963" s="2"/>
    </row>
    <row r="38964" spans="10:12">
      <c r="J38964" s="2"/>
      <c r="K38964" s="2"/>
      <c r="L38964" s="2"/>
    </row>
    <row r="38965" spans="10:12">
      <c r="J38965" s="2"/>
      <c r="K38965" s="2"/>
      <c r="L38965" s="2"/>
    </row>
    <row r="38966" spans="10:12">
      <c r="J38966" s="2"/>
      <c r="K38966" s="2"/>
      <c r="L38966" s="2"/>
    </row>
    <row r="38967" spans="10:12">
      <c r="J38967" s="2"/>
      <c r="K38967" s="2"/>
      <c r="L38967" s="2"/>
    </row>
    <row r="38968" spans="10:12">
      <c r="J38968" s="2"/>
      <c r="K38968" s="2"/>
      <c r="L38968" s="2"/>
    </row>
    <row r="38969" spans="10:12">
      <c r="J38969" s="2"/>
      <c r="K38969" s="2"/>
      <c r="L38969" s="2"/>
    </row>
    <row r="38970" spans="10:12">
      <c r="J38970" s="2"/>
      <c r="K38970" s="2"/>
      <c r="L38970" s="2"/>
    </row>
    <row r="38971" spans="10:12">
      <c r="J38971" s="2"/>
      <c r="K38971" s="2"/>
      <c r="L38971" s="2"/>
    </row>
    <row r="38972" spans="10:12">
      <c r="J38972" s="2"/>
      <c r="K38972" s="2"/>
      <c r="L38972" s="2"/>
    </row>
    <row r="38973" spans="10:12">
      <c r="J38973" s="2"/>
      <c r="K38973" s="2"/>
      <c r="L38973" s="2"/>
    </row>
    <row r="38974" spans="10:12">
      <c r="J38974" s="2"/>
      <c r="K38974" s="2"/>
      <c r="L38974" s="2"/>
    </row>
    <row r="38975" spans="10:12">
      <c r="J38975" s="2"/>
      <c r="K38975" s="2"/>
      <c r="L38975" s="2"/>
    </row>
    <row r="38976" spans="10:12">
      <c r="J38976" s="2"/>
      <c r="K38976" s="2"/>
      <c r="L38976" s="2"/>
    </row>
    <row r="38977" spans="10:12">
      <c r="J38977" s="2"/>
      <c r="K38977" s="2"/>
      <c r="L38977" s="2"/>
    </row>
    <row r="38978" spans="10:12">
      <c r="J38978" s="2"/>
      <c r="K38978" s="2"/>
      <c r="L38978" s="2"/>
    </row>
    <row r="38979" spans="10:12">
      <c r="J38979" s="2"/>
      <c r="K38979" s="2"/>
      <c r="L38979" s="2"/>
    </row>
    <row r="38980" spans="10:12">
      <c r="J38980" s="2"/>
      <c r="K38980" s="2"/>
      <c r="L38980" s="2"/>
    </row>
    <row r="38981" spans="10:12">
      <c r="J38981" s="2"/>
      <c r="K38981" s="2"/>
      <c r="L38981" s="2"/>
    </row>
    <row r="38982" spans="10:12">
      <c r="J38982" s="2"/>
      <c r="K38982" s="2"/>
      <c r="L38982" s="2"/>
    </row>
    <row r="38983" spans="10:12">
      <c r="J38983" s="2"/>
      <c r="K38983" s="2"/>
      <c r="L38983" s="2"/>
    </row>
    <row r="38984" spans="10:12">
      <c r="J38984" s="2"/>
      <c r="K38984" s="2"/>
      <c r="L38984" s="2"/>
    </row>
    <row r="38985" spans="10:12">
      <c r="J38985" s="2"/>
      <c r="K38985" s="2"/>
      <c r="L38985" s="2"/>
    </row>
    <row r="38986" spans="10:12">
      <c r="J38986" s="2"/>
      <c r="K38986" s="2"/>
      <c r="L38986" s="2"/>
    </row>
    <row r="38987" spans="10:12">
      <c r="J38987" s="2"/>
      <c r="K38987" s="2"/>
      <c r="L38987" s="2"/>
    </row>
    <row r="38988" spans="10:12">
      <c r="J38988" s="2"/>
      <c r="K38988" s="2"/>
      <c r="L38988" s="2"/>
    </row>
    <row r="38989" spans="10:12">
      <c r="J38989" s="2"/>
      <c r="K38989" s="2"/>
      <c r="L38989" s="2"/>
    </row>
    <row r="38990" spans="10:12">
      <c r="J38990" s="2"/>
      <c r="K38990" s="2"/>
      <c r="L38990" s="2"/>
    </row>
    <row r="38991" spans="10:12">
      <c r="J38991" s="2"/>
      <c r="K38991" s="2"/>
      <c r="L38991" s="2"/>
    </row>
    <row r="38992" spans="10:12">
      <c r="J38992" s="2"/>
      <c r="K38992" s="2"/>
      <c r="L38992" s="2"/>
    </row>
    <row r="38993" spans="10:12">
      <c r="J38993" s="2"/>
      <c r="K38993" s="2"/>
      <c r="L38993" s="2"/>
    </row>
    <row r="38994" spans="10:12">
      <c r="J38994" s="2"/>
      <c r="K38994" s="2"/>
      <c r="L38994" s="2"/>
    </row>
    <row r="38995" spans="10:12">
      <c r="J38995" s="2"/>
      <c r="K38995" s="2"/>
      <c r="L38995" s="2"/>
    </row>
    <row r="38996" spans="10:12">
      <c r="J38996" s="2"/>
      <c r="K38996" s="2"/>
      <c r="L38996" s="2"/>
    </row>
    <row r="38997" spans="10:12">
      <c r="J38997" s="2"/>
      <c r="K38997" s="2"/>
      <c r="L38997" s="2"/>
    </row>
    <row r="38998" spans="10:12">
      <c r="J38998" s="2"/>
      <c r="K38998" s="2"/>
      <c r="L38998" s="2"/>
    </row>
    <row r="38999" spans="10:12">
      <c r="J38999" s="2"/>
      <c r="K38999" s="2"/>
      <c r="L38999" s="2"/>
    </row>
    <row r="39000" spans="10:12">
      <c r="J39000" s="2"/>
      <c r="K39000" s="2"/>
      <c r="L39000" s="2"/>
    </row>
    <row r="39001" spans="10:12">
      <c r="J39001" s="2"/>
      <c r="K39001" s="2"/>
      <c r="L39001" s="2"/>
    </row>
    <row r="39002" spans="10:12">
      <c r="J39002" s="2"/>
      <c r="K39002" s="2"/>
      <c r="L39002" s="2"/>
    </row>
    <row r="39003" spans="10:12">
      <c r="J39003" s="2"/>
      <c r="K39003" s="2"/>
      <c r="L39003" s="2"/>
    </row>
    <row r="39004" spans="10:12">
      <c r="J39004" s="2"/>
      <c r="K39004" s="2"/>
      <c r="L39004" s="2"/>
    </row>
    <row r="39005" spans="10:12">
      <c r="J39005" s="2"/>
      <c r="K39005" s="2"/>
      <c r="L39005" s="2"/>
    </row>
    <row r="39006" spans="10:12">
      <c r="J39006" s="2"/>
      <c r="K39006" s="2"/>
      <c r="L39006" s="2"/>
    </row>
    <row r="39007" spans="10:12">
      <c r="J39007" s="2"/>
      <c r="K39007" s="2"/>
      <c r="L39007" s="2"/>
    </row>
    <row r="39008" spans="10:12">
      <c r="J39008" s="2"/>
      <c r="K39008" s="2"/>
      <c r="L39008" s="2"/>
    </row>
    <row r="39009" spans="10:12">
      <c r="J39009" s="2"/>
      <c r="K39009" s="2"/>
      <c r="L39009" s="2"/>
    </row>
    <row r="39010" spans="10:12">
      <c r="J39010" s="2"/>
      <c r="K39010" s="2"/>
      <c r="L39010" s="2"/>
    </row>
    <row r="39011" spans="10:12">
      <c r="J39011" s="2"/>
      <c r="K39011" s="2"/>
      <c r="L39011" s="2"/>
    </row>
    <row r="39012" spans="10:12">
      <c r="J39012" s="2"/>
      <c r="K39012" s="2"/>
      <c r="L39012" s="2"/>
    </row>
    <row r="39013" spans="10:12">
      <c r="J39013" s="2"/>
      <c r="K39013" s="2"/>
      <c r="L39013" s="2"/>
    </row>
    <row r="39014" spans="10:12">
      <c r="J39014" s="2"/>
      <c r="K39014" s="2"/>
      <c r="L39014" s="2"/>
    </row>
    <row r="39015" spans="10:12">
      <c r="J39015" s="2"/>
      <c r="K39015" s="2"/>
      <c r="L39015" s="2"/>
    </row>
    <row r="39016" spans="10:12">
      <c r="J39016" s="2"/>
      <c r="K39016" s="2"/>
      <c r="L39016" s="2"/>
    </row>
    <row r="39017" spans="10:12">
      <c r="J39017" s="2"/>
      <c r="K39017" s="2"/>
      <c r="L39017" s="2"/>
    </row>
    <row r="39018" spans="10:12">
      <c r="J39018" s="2"/>
      <c r="K39018" s="2"/>
      <c r="L39018" s="2"/>
    </row>
    <row r="39019" spans="10:12">
      <c r="J39019" s="2"/>
      <c r="K39019" s="2"/>
      <c r="L39019" s="2"/>
    </row>
    <row r="39020" spans="10:12">
      <c r="J39020" s="2"/>
      <c r="K39020" s="2"/>
      <c r="L39020" s="2"/>
    </row>
    <row r="39021" spans="10:12">
      <c r="J39021" s="2"/>
      <c r="K39021" s="2"/>
      <c r="L39021" s="2"/>
    </row>
    <row r="39022" spans="10:12">
      <c r="J39022" s="2"/>
      <c r="K39022" s="2"/>
      <c r="L39022" s="2"/>
    </row>
    <row r="39023" spans="10:12">
      <c r="J39023" s="2"/>
      <c r="K39023" s="2"/>
      <c r="L39023" s="2"/>
    </row>
    <row r="39024" spans="10:12">
      <c r="J39024" s="2"/>
      <c r="K39024" s="2"/>
      <c r="L39024" s="2"/>
    </row>
    <row r="39025" spans="10:12">
      <c r="J39025" s="2"/>
      <c r="K39025" s="2"/>
      <c r="L39025" s="2"/>
    </row>
    <row r="39026" spans="10:12">
      <c r="J39026" s="2"/>
      <c r="K39026" s="2"/>
      <c r="L39026" s="2"/>
    </row>
    <row r="39027" spans="10:12">
      <c r="J39027" s="2"/>
      <c r="K39027" s="2"/>
      <c r="L39027" s="2"/>
    </row>
    <row r="39028" spans="10:12">
      <c r="J39028" s="2"/>
      <c r="K39028" s="2"/>
      <c r="L39028" s="2"/>
    </row>
    <row r="39029" spans="10:12">
      <c r="J39029" s="2"/>
      <c r="K39029" s="2"/>
      <c r="L39029" s="2"/>
    </row>
    <row r="39030" spans="10:12">
      <c r="J39030" s="2"/>
      <c r="K39030" s="2"/>
      <c r="L39030" s="2"/>
    </row>
    <row r="39031" spans="10:12">
      <c r="J39031" s="2"/>
      <c r="K39031" s="2"/>
      <c r="L39031" s="2"/>
    </row>
    <row r="39032" spans="10:12">
      <c r="J39032" s="2"/>
      <c r="K39032" s="2"/>
      <c r="L39032" s="2"/>
    </row>
    <row r="39033" spans="10:12">
      <c r="J39033" s="2"/>
      <c r="K39033" s="2"/>
      <c r="L39033" s="2"/>
    </row>
    <row r="39034" spans="10:12">
      <c r="J39034" s="2"/>
      <c r="K39034" s="2"/>
      <c r="L39034" s="2"/>
    </row>
    <row r="39035" spans="10:12">
      <c r="J39035" s="2"/>
      <c r="K39035" s="2"/>
      <c r="L39035" s="2"/>
    </row>
    <row r="39036" spans="10:12">
      <c r="J39036" s="2"/>
      <c r="K39036" s="2"/>
      <c r="L39036" s="2"/>
    </row>
    <row r="39037" spans="10:12">
      <c r="J39037" s="2"/>
      <c r="K39037" s="2"/>
      <c r="L39037" s="2"/>
    </row>
    <row r="39038" spans="10:12">
      <c r="J39038" s="2"/>
      <c r="K39038" s="2"/>
      <c r="L39038" s="2"/>
    </row>
    <row r="39039" spans="10:12">
      <c r="J39039" s="2"/>
      <c r="K39039" s="2"/>
      <c r="L39039" s="2"/>
    </row>
    <row r="39040" spans="10:12">
      <c r="J39040" s="2"/>
      <c r="K39040" s="2"/>
      <c r="L39040" s="2"/>
    </row>
    <row r="39041" spans="10:12">
      <c r="J39041" s="2"/>
      <c r="K39041" s="2"/>
      <c r="L39041" s="2"/>
    </row>
    <row r="39042" spans="10:12">
      <c r="J39042" s="2"/>
      <c r="K39042" s="2"/>
      <c r="L39042" s="2"/>
    </row>
    <row r="39043" spans="10:12">
      <c r="J39043" s="2"/>
      <c r="K39043" s="2"/>
      <c r="L39043" s="2"/>
    </row>
    <row r="39044" spans="10:12">
      <c r="J39044" s="2"/>
      <c r="K39044" s="2"/>
      <c r="L39044" s="2"/>
    </row>
    <row r="39045" spans="10:12">
      <c r="J39045" s="2"/>
      <c r="K39045" s="2"/>
      <c r="L39045" s="2"/>
    </row>
    <row r="39046" spans="10:12">
      <c r="J39046" s="2"/>
      <c r="K39046" s="2"/>
      <c r="L39046" s="2"/>
    </row>
    <row r="39047" spans="10:12">
      <c r="J39047" s="2"/>
      <c r="K39047" s="2"/>
      <c r="L39047" s="2"/>
    </row>
    <row r="39048" spans="10:12">
      <c r="J39048" s="2"/>
      <c r="K39048" s="2"/>
      <c r="L39048" s="2"/>
    </row>
    <row r="39049" spans="10:12">
      <c r="J39049" s="2"/>
      <c r="K39049" s="2"/>
      <c r="L39049" s="2"/>
    </row>
    <row r="39050" spans="10:12">
      <c r="J39050" s="2"/>
      <c r="K39050" s="2"/>
      <c r="L39050" s="2"/>
    </row>
    <row r="39051" spans="10:12">
      <c r="J39051" s="2"/>
      <c r="K39051" s="2"/>
      <c r="L39051" s="2"/>
    </row>
    <row r="39052" spans="10:12">
      <c r="J39052" s="2"/>
      <c r="K39052" s="2"/>
      <c r="L39052" s="2"/>
    </row>
    <row r="39053" spans="10:12">
      <c r="J39053" s="2"/>
      <c r="K39053" s="2"/>
      <c r="L39053" s="2"/>
    </row>
    <row r="39054" spans="10:12">
      <c r="J39054" s="2"/>
      <c r="K39054" s="2"/>
      <c r="L39054" s="2"/>
    </row>
    <row r="39055" spans="10:12">
      <c r="J39055" s="2"/>
      <c r="K39055" s="2"/>
      <c r="L39055" s="2"/>
    </row>
    <row r="39056" spans="10:12">
      <c r="J39056" s="2"/>
      <c r="K39056" s="2"/>
      <c r="L39056" s="2"/>
    </row>
    <row r="39057" spans="10:12">
      <c r="J39057" s="2"/>
      <c r="K39057" s="2"/>
      <c r="L39057" s="2"/>
    </row>
    <row r="39058" spans="10:12">
      <c r="J39058" s="2"/>
      <c r="K39058" s="2"/>
      <c r="L39058" s="2"/>
    </row>
    <row r="39059" spans="10:12">
      <c r="J39059" s="2"/>
      <c r="K39059" s="2"/>
      <c r="L39059" s="2"/>
    </row>
    <row r="39060" spans="10:12">
      <c r="J39060" s="2"/>
      <c r="K39060" s="2"/>
      <c r="L39060" s="2"/>
    </row>
    <row r="39061" spans="10:12">
      <c r="J39061" s="2"/>
      <c r="K39061" s="2"/>
      <c r="L39061" s="2"/>
    </row>
    <row r="39062" spans="10:12">
      <c r="J39062" s="2"/>
      <c r="K39062" s="2"/>
      <c r="L39062" s="2"/>
    </row>
    <row r="39063" spans="10:12">
      <c r="J39063" s="2"/>
      <c r="K39063" s="2"/>
      <c r="L39063" s="2"/>
    </row>
    <row r="39064" spans="10:12">
      <c r="J39064" s="2"/>
      <c r="K39064" s="2"/>
      <c r="L39064" s="2"/>
    </row>
    <row r="39065" spans="10:12">
      <c r="J39065" s="2"/>
      <c r="K39065" s="2"/>
      <c r="L39065" s="2"/>
    </row>
    <row r="39066" spans="10:12">
      <c r="J39066" s="2"/>
      <c r="K39066" s="2"/>
      <c r="L39066" s="2"/>
    </row>
    <row r="39067" spans="10:12">
      <c r="J39067" s="2"/>
      <c r="K39067" s="2"/>
      <c r="L39067" s="2"/>
    </row>
    <row r="39068" spans="10:12">
      <c r="J39068" s="2"/>
      <c r="K39068" s="2"/>
      <c r="L39068" s="2"/>
    </row>
    <row r="39069" spans="10:12">
      <c r="J39069" s="2"/>
      <c r="K39069" s="2"/>
      <c r="L39069" s="2"/>
    </row>
    <row r="39070" spans="10:12">
      <c r="J39070" s="2"/>
      <c r="K39070" s="2"/>
      <c r="L39070" s="2"/>
    </row>
    <row r="39071" spans="10:12">
      <c r="J39071" s="2"/>
      <c r="K39071" s="2"/>
      <c r="L39071" s="2"/>
    </row>
    <row r="39072" spans="10:12">
      <c r="J39072" s="2"/>
      <c r="K39072" s="2"/>
      <c r="L39072" s="2"/>
    </row>
    <row r="39073" spans="10:12">
      <c r="J39073" s="2"/>
      <c r="K39073" s="2"/>
      <c r="L39073" s="2"/>
    </row>
    <row r="39074" spans="10:12">
      <c r="J39074" s="2"/>
      <c r="K39074" s="2"/>
      <c r="L39074" s="2"/>
    </row>
    <row r="39075" spans="10:12">
      <c r="J39075" s="2"/>
      <c r="K39075" s="2"/>
      <c r="L39075" s="2"/>
    </row>
    <row r="39076" spans="10:12">
      <c r="J39076" s="2"/>
      <c r="K39076" s="2"/>
      <c r="L39076" s="2"/>
    </row>
    <row r="39077" spans="10:12">
      <c r="J39077" s="2"/>
      <c r="K39077" s="2"/>
      <c r="L39077" s="2"/>
    </row>
    <row r="39078" spans="10:12">
      <c r="J39078" s="2"/>
      <c r="K39078" s="2"/>
      <c r="L39078" s="2"/>
    </row>
    <row r="39079" spans="10:12">
      <c r="J39079" s="2"/>
      <c r="K39079" s="2"/>
      <c r="L39079" s="2"/>
    </row>
    <row r="39080" spans="10:12">
      <c r="J39080" s="2"/>
      <c r="K39080" s="2"/>
      <c r="L39080" s="2"/>
    </row>
    <row r="39081" spans="10:12">
      <c r="J39081" s="2"/>
      <c r="K39081" s="2"/>
      <c r="L39081" s="2"/>
    </row>
    <row r="39082" spans="10:12">
      <c r="J39082" s="2"/>
      <c r="K39082" s="2"/>
      <c r="L39082" s="2"/>
    </row>
    <row r="39083" spans="10:12">
      <c r="J39083" s="2"/>
      <c r="K39083" s="2"/>
      <c r="L39083" s="2"/>
    </row>
    <row r="39084" spans="10:12">
      <c r="J39084" s="2"/>
      <c r="K39084" s="2"/>
      <c r="L39084" s="2"/>
    </row>
    <row r="39085" spans="10:12">
      <c r="J39085" s="2"/>
      <c r="K39085" s="2"/>
      <c r="L39085" s="2"/>
    </row>
    <row r="39086" spans="10:12">
      <c r="J39086" s="2"/>
      <c r="K39086" s="2"/>
      <c r="L39086" s="2"/>
    </row>
    <row r="39087" spans="10:12">
      <c r="J39087" s="2"/>
      <c r="K39087" s="2"/>
      <c r="L39087" s="2"/>
    </row>
    <row r="39088" spans="10:12">
      <c r="J39088" s="2"/>
      <c r="K39088" s="2"/>
      <c r="L39088" s="2"/>
    </row>
    <row r="39089" spans="10:12">
      <c r="J39089" s="2"/>
      <c r="K39089" s="2"/>
      <c r="L39089" s="2"/>
    </row>
    <row r="39090" spans="10:12">
      <c r="J39090" s="2"/>
      <c r="K39090" s="2"/>
      <c r="L39090" s="2"/>
    </row>
    <row r="39091" spans="10:12">
      <c r="J39091" s="2"/>
      <c r="K39091" s="2"/>
      <c r="L39091" s="2"/>
    </row>
    <row r="39092" spans="10:12">
      <c r="J39092" s="2"/>
      <c r="K39092" s="2"/>
      <c r="L39092" s="2"/>
    </row>
    <row r="39093" spans="10:12">
      <c r="J39093" s="2"/>
      <c r="K39093" s="2"/>
      <c r="L39093" s="2"/>
    </row>
    <row r="39094" spans="10:12">
      <c r="J39094" s="2"/>
      <c r="K39094" s="2"/>
      <c r="L39094" s="2"/>
    </row>
    <row r="39095" spans="10:12">
      <c r="J39095" s="2"/>
      <c r="K39095" s="2"/>
      <c r="L39095" s="2"/>
    </row>
    <row r="39096" spans="10:12">
      <c r="J39096" s="2"/>
      <c r="K39096" s="2"/>
      <c r="L39096" s="2"/>
    </row>
    <row r="39097" spans="10:12">
      <c r="J39097" s="2"/>
      <c r="K39097" s="2"/>
      <c r="L39097" s="2"/>
    </row>
    <row r="39098" spans="10:12">
      <c r="J39098" s="2"/>
      <c r="K39098" s="2"/>
      <c r="L39098" s="2"/>
    </row>
    <row r="39099" spans="10:12">
      <c r="J39099" s="2"/>
      <c r="K39099" s="2"/>
      <c r="L39099" s="2"/>
    </row>
    <row r="39100" spans="10:12">
      <c r="J39100" s="2"/>
      <c r="K39100" s="2"/>
      <c r="L39100" s="2"/>
    </row>
    <row r="39101" spans="10:12">
      <c r="J39101" s="2"/>
      <c r="K39101" s="2"/>
      <c r="L39101" s="2"/>
    </row>
    <row r="39102" spans="10:12">
      <c r="J39102" s="2"/>
      <c r="K39102" s="2"/>
      <c r="L39102" s="2"/>
    </row>
    <row r="39103" spans="10:12">
      <c r="J39103" s="2"/>
      <c r="K39103" s="2"/>
      <c r="L39103" s="2"/>
    </row>
    <row r="39104" spans="10:12">
      <c r="J39104" s="2"/>
      <c r="K39104" s="2"/>
      <c r="L39104" s="2"/>
    </row>
    <row r="39105" spans="10:12">
      <c r="J39105" s="2"/>
      <c r="K39105" s="2"/>
      <c r="L39105" s="2"/>
    </row>
    <row r="39106" spans="10:12">
      <c r="J39106" s="2"/>
      <c r="K39106" s="2"/>
      <c r="L39106" s="2"/>
    </row>
    <row r="39107" spans="10:12">
      <c r="J39107" s="2"/>
      <c r="K39107" s="2"/>
      <c r="L39107" s="2"/>
    </row>
    <row r="39108" spans="10:12">
      <c r="J39108" s="2"/>
      <c r="K39108" s="2"/>
      <c r="L39108" s="2"/>
    </row>
    <row r="39109" spans="10:12">
      <c r="J39109" s="2"/>
      <c r="K39109" s="2"/>
      <c r="L39109" s="2"/>
    </row>
    <row r="39110" spans="10:12">
      <c r="J39110" s="2"/>
      <c r="K39110" s="2"/>
      <c r="L39110" s="2"/>
    </row>
    <row r="39111" spans="10:12">
      <c r="J39111" s="2"/>
      <c r="K39111" s="2"/>
      <c r="L39111" s="2"/>
    </row>
    <row r="39112" spans="10:12">
      <c r="J39112" s="2"/>
      <c r="K39112" s="2"/>
      <c r="L39112" s="2"/>
    </row>
    <row r="39113" spans="10:12">
      <c r="J39113" s="2"/>
      <c r="K39113" s="2"/>
      <c r="L39113" s="2"/>
    </row>
    <row r="39114" spans="10:12">
      <c r="J39114" s="2"/>
      <c r="K39114" s="2"/>
      <c r="L39114" s="2"/>
    </row>
    <row r="39115" spans="10:12">
      <c r="J39115" s="2"/>
      <c r="K39115" s="2"/>
      <c r="L39115" s="2"/>
    </row>
    <row r="39116" spans="10:12">
      <c r="J39116" s="2"/>
      <c r="K39116" s="2"/>
      <c r="L39116" s="2"/>
    </row>
    <row r="39117" spans="10:12">
      <c r="J39117" s="2"/>
      <c r="K39117" s="2"/>
      <c r="L39117" s="2"/>
    </row>
    <row r="39118" spans="10:12">
      <c r="J39118" s="2"/>
      <c r="K39118" s="2"/>
      <c r="L39118" s="2"/>
    </row>
    <row r="39119" spans="10:12">
      <c r="J39119" s="2"/>
      <c r="K39119" s="2"/>
      <c r="L39119" s="2"/>
    </row>
    <row r="39120" spans="10:12">
      <c r="J39120" s="2"/>
      <c r="K39120" s="2"/>
      <c r="L39120" s="2"/>
    </row>
    <row r="39121" spans="10:12">
      <c r="J39121" s="2"/>
      <c r="K39121" s="2"/>
      <c r="L39121" s="2"/>
    </row>
    <row r="39122" spans="10:12">
      <c r="J39122" s="2"/>
      <c r="K39122" s="2"/>
      <c r="L39122" s="2"/>
    </row>
    <row r="39123" spans="10:12">
      <c r="J39123" s="2"/>
      <c r="K39123" s="2"/>
      <c r="L39123" s="2"/>
    </row>
    <row r="39124" spans="10:12">
      <c r="J39124" s="2"/>
      <c r="K39124" s="2"/>
      <c r="L39124" s="2"/>
    </row>
    <row r="39125" spans="10:12">
      <c r="J39125" s="2"/>
      <c r="K39125" s="2"/>
      <c r="L39125" s="2"/>
    </row>
    <row r="39126" spans="10:12">
      <c r="J39126" s="2"/>
      <c r="K39126" s="2"/>
      <c r="L39126" s="2"/>
    </row>
    <row r="39127" spans="10:12">
      <c r="J39127" s="2"/>
      <c r="K39127" s="2"/>
      <c r="L39127" s="2"/>
    </row>
    <row r="39128" spans="10:12">
      <c r="J39128" s="2"/>
      <c r="K39128" s="2"/>
      <c r="L39128" s="2"/>
    </row>
    <row r="39129" spans="10:12">
      <c r="J39129" s="2"/>
      <c r="K39129" s="2"/>
      <c r="L39129" s="2"/>
    </row>
    <row r="39130" spans="10:12">
      <c r="J39130" s="2"/>
      <c r="K39130" s="2"/>
      <c r="L39130" s="2"/>
    </row>
    <row r="39131" spans="10:12">
      <c r="J39131" s="2"/>
      <c r="K39131" s="2"/>
      <c r="L39131" s="2"/>
    </row>
    <row r="39132" spans="10:12">
      <c r="J39132" s="2"/>
      <c r="K39132" s="2"/>
      <c r="L39132" s="2"/>
    </row>
    <row r="39133" spans="10:12">
      <c r="J39133" s="2"/>
      <c r="K39133" s="2"/>
      <c r="L39133" s="2"/>
    </row>
    <row r="39134" spans="10:12">
      <c r="J39134" s="2"/>
      <c r="K39134" s="2"/>
      <c r="L39134" s="2"/>
    </row>
    <row r="39135" spans="10:12">
      <c r="J39135" s="2"/>
      <c r="K39135" s="2"/>
      <c r="L39135" s="2"/>
    </row>
    <row r="39136" spans="10:12">
      <c r="J39136" s="2"/>
      <c r="K39136" s="2"/>
      <c r="L39136" s="2"/>
    </row>
    <row r="39137" spans="10:12">
      <c r="J39137" s="2"/>
      <c r="K39137" s="2"/>
      <c r="L39137" s="2"/>
    </row>
    <row r="39138" spans="10:12">
      <c r="J39138" s="2"/>
      <c r="K39138" s="2"/>
      <c r="L39138" s="2"/>
    </row>
    <row r="39139" spans="10:12">
      <c r="J39139" s="2"/>
      <c r="K39139" s="2"/>
      <c r="L39139" s="2"/>
    </row>
    <row r="39140" spans="10:12">
      <c r="J39140" s="2"/>
      <c r="K39140" s="2"/>
      <c r="L39140" s="2"/>
    </row>
    <row r="39141" spans="10:12">
      <c r="J39141" s="2"/>
      <c r="K39141" s="2"/>
      <c r="L39141" s="2"/>
    </row>
    <row r="39142" spans="10:12">
      <c r="J39142" s="2"/>
      <c r="K39142" s="2"/>
      <c r="L39142" s="2"/>
    </row>
    <row r="39143" spans="10:12">
      <c r="J39143" s="2"/>
      <c r="K39143" s="2"/>
      <c r="L39143" s="2"/>
    </row>
    <row r="39144" spans="10:12">
      <c r="J39144" s="2"/>
      <c r="K39144" s="2"/>
      <c r="L39144" s="2"/>
    </row>
    <row r="39145" spans="10:12">
      <c r="J39145" s="2"/>
      <c r="K39145" s="2"/>
      <c r="L39145" s="2"/>
    </row>
    <row r="39146" spans="10:12">
      <c r="J39146" s="2"/>
      <c r="K39146" s="2"/>
      <c r="L39146" s="2"/>
    </row>
    <row r="39147" spans="10:12">
      <c r="J39147" s="2"/>
      <c r="K39147" s="2"/>
      <c r="L39147" s="2"/>
    </row>
    <row r="39148" spans="10:12">
      <c r="J39148" s="2"/>
      <c r="K39148" s="2"/>
      <c r="L39148" s="2"/>
    </row>
    <row r="39149" spans="10:12">
      <c r="J39149" s="2"/>
      <c r="K39149" s="2"/>
      <c r="L39149" s="2"/>
    </row>
    <row r="39150" spans="10:12">
      <c r="J39150" s="2"/>
      <c r="K39150" s="2"/>
      <c r="L39150" s="2"/>
    </row>
    <row r="39151" spans="10:12">
      <c r="J39151" s="2"/>
      <c r="K39151" s="2"/>
      <c r="L39151" s="2"/>
    </row>
    <row r="39152" spans="10:12">
      <c r="J39152" s="2"/>
      <c r="K39152" s="2"/>
      <c r="L39152" s="2"/>
    </row>
    <row r="39153" spans="10:12">
      <c r="J39153" s="2"/>
      <c r="K39153" s="2"/>
      <c r="L39153" s="2"/>
    </row>
    <row r="39154" spans="10:12">
      <c r="J39154" s="2"/>
      <c r="K39154" s="2"/>
      <c r="L39154" s="2"/>
    </row>
    <row r="39155" spans="10:12">
      <c r="J39155" s="2"/>
      <c r="K39155" s="2"/>
      <c r="L39155" s="2"/>
    </row>
    <row r="39156" spans="10:12">
      <c r="J39156" s="2"/>
      <c r="K39156" s="2"/>
      <c r="L39156" s="2"/>
    </row>
    <row r="39157" spans="10:12">
      <c r="J39157" s="2"/>
      <c r="K39157" s="2"/>
      <c r="L39157" s="2"/>
    </row>
    <row r="39158" spans="10:12">
      <c r="J39158" s="2"/>
      <c r="K39158" s="2"/>
      <c r="L39158" s="2"/>
    </row>
    <row r="39159" spans="10:12">
      <c r="J39159" s="2"/>
      <c r="K39159" s="2"/>
      <c r="L39159" s="2"/>
    </row>
    <row r="39160" spans="10:12">
      <c r="J39160" s="2"/>
      <c r="K39160" s="2"/>
      <c r="L39160" s="2"/>
    </row>
    <row r="39161" spans="10:12">
      <c r="J39161" s="2"/>
      <c r="K39161" s="2"/>
      <c r="L39161" s="2"/>
    </row>
    <row r="39162" spans="10:12">
      <c r="J39162" s="2"/>
      <c r="K39162" s="2"/>
      <c r="L39162" s="2"/>
    </row>
    <row r="39163" spans="10:12">
      <c r="J39163" s="2"/>
      <c r="K39163" s="2"/>
      <c r="L39163" s="2"/>
    </row>
    <row r="39164" spans="10:12">
      <c r="J39164" s="2"/>
      <c r="K39164" s="2"/>
      <c r="L39164" s="2"/>
    </row>
    <row r="39165" spans="10:12">
      <c r="J39165" s="2"/>
      <c r="K39165" s="2"/>
      <c r="L39165" s="2"/>
    </row>
    <row r="39166" spans="10:12">
      <c r="J39166" s="2"/>
      <c r="K39166" s="2"/>
      <c r="L39166" s="2"/>
    </row>
    <row r="39167" spans="10:12">
      <c r="J39167" s="2"/>
      <c r="K39167" s="2"/>
      <c r="L39167" s="2"/>
    </row>
    <row r="39168" spans="10:12">
      <c r="J39168" s="2"/>
      <c r="K39168" s="2"/>
      <c r="L39168" s="2"/>
    </row>
    <row r="39169" spans="10:12">
      <c r="J39169" s="2"/>
      <c r="K39169" s="2"/>
      <c r="L39169" s="2"/>
    </row>
    <row r="39170" spans="10:12">
      <c r="J39170" s="2"/>
      <c r="K39170" s="2"/>
      <c r="L39170" s="2"/>
    </row>
    <row r="39171" spans="10:12">
      <c r="J39171" s="2"/>
      <c r="K39171" s="2"/>
      <c r="L39171" s="2"/>
    </row>
    <row r="39172" spans="10:12">
      <c r="J39172" s="2"/>
      <c r="K39172" s="2"/>
      <c r="L39172" s="2"/>
    </row>
    <row r="39173" spans="10:12">
      <c r="J39173" s="2"/>
      <c r="K39173" s="2"/>
      <c r="L39173" s="2"/>
    </row>
    <row r="39174" spans="10:12">
      <c r="J39174" s="2"/>
      <c r="K39174" s="2"/>
      <c r="L39174" s="2"/>
    </row>
    <row r="39175" spans="10:12">
      <c r="J39175" s="2"/>
      <c r="K39175" s="2"/>
      <c r="L39175" s="2"/>
    </row>
    <row r="39176" spans="10:12">
      <c r="J39176" s="2"/>
      <c r="K39176" s="2"/>
      <c r="L39176" s="2"/>
    </row>
    <row r="39177" spans="10:12">
      <c r="J39177" s="2"/>
      <c r="K39177" s="2"/>
      <c r="L39177" s="2"/>
    </row>
    <row r="39178" spans="10:12">
      <c r="J39178" s="2"/>
      <c r="K39178" s="2"/>
      <c r="L39178" s="2"/>
    </row>
    <row r="39179" spans="10:12">
      <c r="J39179" s="2"/>
      <c r="K39179" s="2"/>
      <c r="L39179" s="2"/>
    </row>
    <row r="39180" spans="10:12">
      <c r="J39180" s="2"/>
      <c r="K39180" s="2"/>
      <c r="L39180" s="2"/>
    </row>
    <row r="39181" spans="10:12">
      <c r="J39181" s="2"/>
      <c r="K39181" s="2"/>
      <c r="L39181" s="2"/>
    </row>
    <row r="39182" spans="10:12">
      <c r="J39182" s="2"/>
      <c r="K39182" s="2"/>
      <c r="L39182" s="2"/>
    </row>
    <row r="39183" spans="10:12">
      <c r="J39183" s="2"/>
      <c r="K39183" s="2"/>
      <c r="L39183" s="2"/>
    </row>
    <row r="39184" spans="10:12">
      <c r="J39184" s="2"/>
      <c r="K39184" s="2"/>
      <c r="L39184" s="2"/>
    </row>
    <row r="39185" spans="10:12">
      <c r="J39185" s="2"/>
      <c r="K39185" s="2"/>
      <c r="L39185" s="2"/>
    </row>
    <row r="39186" spans="10:12">
      <c r="J39186" s="2"/>
      <c r="K39186" s="2"/>
      <c r="L39186" s="2"/>
    </row>
    <row r="39187" spans="10:12">
      <c r="J39187" s="2"/>
      <c r="K39187" s="2"/>
      <c r="L39187" s="2"/>
    </row>
    <row r="39188" spans="10:12">
      <c r="J39188" s="2"/>
      <c r="K39188" s="2"/>
      <c r="L39188" s="2"/>
    </row>
    <row r="39189" spans="10:12">
      <c r="J39189" s="2"/>
      <c r="K39189" s="2"/>
      <c r="L39189" s="2"/>
    </row>
    <row r="39190" spans="10:12">
      <c r="J39190" s="2"/>
      <c r="K39190" s="2"/>
      <c r="L39190" s="2"/>
    </row>
    <row r="39191" spans="10:12">
      <c r="J39191" s="2"/>
      <c r="K39191" s="2"/>
      <c r="L39191" s="2"/>
    </row>
    <row r="39192" spans="10:12">
      <c r="J39192" s="2"/>
      <c r="K39192" s="2"/>
      <c r="L39192" s="2"/>
    </row>
    <row r="39193" spans="10:12">
      <c r="J39193" s="2"/>
      <c r="K39193" s="2"/>
      <c r="L39193" s="2"/>
    </row>
    <row r="39194" spans="10:12">
      <c r="J39194" s="2"/>
      <c r="K39194" s="2"/>
      <c r="L39194" s="2"/>
    </row>
    <row r="39195" spans="10:12">
      <c r="J39195" s="2"/>
      <c r="K39195" s="2"/>
      <c r="L39195" s="2"/>
    </row>
    <row r="39196" spans="10:12">
      <c r="J39196" s="2"/>
      <c r="K39196" s="2"/>
      <c r="L39196" s="2"/>
    </row>
    <row r="39197" spans="10:12">
      <c r="J39197" s="2"/>
      <c r="K39197" s="2"/>
      <c r="L39197" s="2"/>
    </row>
    <row r="39198" spans="10:12">
      <c r="J39198" s="2"/>
      <c r="K39198" s="2"/>
      <c r="L39198" s="2"/>
    </row>
    <row r="39199" spans="10:12">
      <c r="J39199" s="2"/>
      <c r="K39199" s="2"/>
      <c r="L39199" s="2"/>
    </row>
    <row r="39200" spans="10:12">
      <c r="J39200" s="2"/>
      <c r="K39200" s="2"/>
      <c r="L39200" s="2"/>
    </row>
    <row r="39201" spans="10:12">
      <c r="J39201" s="2"/>
      <c r="K39201" s="2"/>
      <c r="L39201" s="2"/>
    </row>
    <row r="39202" spans="10:12">
      <c r="J39202" s="2"/>
      <c r="K39202" s="2"/>
      <c r="L39202" s="2"/>
    </row>
    <row r="39203" spans="10:12">
      <c r="J39203" s="2"/>
      <c r="K39203" s="2"/>
      <c r="L39203" s="2"/>
    </row>
    <row r="39204" spans="10:12">
      <c r="J39204" s="2"/>
      <c r="K39204" s="2"/>
      <c r="L39204" s="2"/>
    </row>
    <row r="39205" spans="10:12">
      <c r="J39205" s="2"/>
      <c r="K39205" s="2"/>
      <c r="L39205" s="2"/>
    </row>
    <row r="39206" spans="10:12">
      <c r="J39206" s="2"/>
      <c r="K39206" s="2"/>
      <c r="L39206" s="2"/>
    </row>
    <row r="39207" spans="10:12">
      <c r="J39207" s="2"/>
      <c r="K39207" s="2"/>
      <c r="L39207" s="2"/>
    </row>
    <row r="39208" spans="10:12">
      <c r="J39208" s="2"/>
      <c r="K39208" s="2"/>
      <c r="L39208" s="2"/>
    </row>
    <row r="39209" spans="10:12">
      <c r="J39209" s="2"/>
      <c r="K39209" s="2"/>
      <c r="L39209" s="2"/>
    </row>
    <row r="39210" spans="10:12">
      <c r="J39210" s="2"/>
      <c r="K39210" s="2"/>
      <c r="L39210" s="2"/>
    </row>
    <row r="39211" spans="10:12">
      <c r="J39211" s="2"/>
      <c r="K39211" s="2"/>
      <c r="L39211" s="2"/>
    </row>
    <row r="39212" spans="10:12">
      <c r="J39212" s="2"/>
      <c r="K39212" s="2"/>
      <c r="L39212" s="2"/>
    </row>
    <row r="39213" spans="10:12">
      <c r="J39213" s="2"/>
      <c r="K39213" s="2"/>
      <c r="L39213" s="2"/>
    </row>
    <row r="39214" spans="10:12">
      <c r="J39214" s="2"/>
      <c r="K39214" s="2"/>
      <c r="L39214" s="2"/>
    </row>
    <row r="39215" spans="10:12">
      <c r="J39215" s="2"/>
      <c r="K39215" s="2"/>
      <c r="L39215" s="2"/>
    </row>
    <row r="39216" spans="10:12">
      <c r="J39216" s="2"/>
      <c r="K39216" s="2"/>
      <c r="L39216" s="2"/>
    </row>
    <row r="39217" spans="10:12">
      <c r="J39217" s="2"/>
      <c r="K39217" s="2"/>
      <c r="L39217" s="2"/>
    </row>
    <row r="39218" spans="10:12">
      <c r="J39218" s="2"/>
      <c r="K39218" s="2"/>
      <c r="L39218" s="2"/>
    </row>
    <row r="39219" spans="10:12">
      <c r="J39219" s="2"/>
      <c r="K39219" s="2"/>
      <c r="L39219" s="2"/>
    </row>
    <row r="39220" spans="10:12">
      <c r="J39220" s="2"/>
      <c r="K39220" s="2"/>
      <c r="L39220" s="2"/>
    </row>
    <row r="39221" spans="10:12">
      <c r="J39221" s="2"/>
      <c r="K39221" s="2"/>
      <c r="L39221" s="2"/>
    </row>
    <row r="39222" spans="10:12">
      <c r="J39222" s="2"/>
      <c r="K39222" s="2"/>
      <c r="L39222" s="2"/>
    </row>
    <row r="39223" spans="10:12">
      <c r="J39223" s="2"/>
      <c r="K39223" s="2"/>
      <c r="L39223" s="2"/>
    </row>
    <row r="39224" spans="10:12">
      <c r="J39224" s="2"/>
      <c r="K39224" s="2"/>
      <c r="L39224" s="2"/>
    </row>
    <row r="39225" spans="10:12">
      <c r="J39225" s="2"/>
      <c r="K39225" s="2"/>
      <c r="L39225" s="2"/>
    </row>
    <row r="39226" spans="10:12">
      <c r="J39226" s="2"/>
      <c r="K39226" s="2"/>
      <c r="L39226" s="2"/>
    </row>
    <row r="39227" spans="10:12">
      <c r="J39227" s="2"/>
      <c r="K39227" s="2"/>
      <c r="L39227" s="2"/>
    </row>
    <row r="39228" spans="10:12">
      <c r="J39228" s="2"/>
      <c r="K39228" s="2"/>
      <c r="L39228" s="2"/>
    </row>
    <row r="39229" spans="10:12">
      <c r="J39229" s="2"/>
      <c r="K39229" s="2"/>
      <c r="L39229" s="2"/>
    </row>
    <row r="39230" spans="10:12">
      <c r="J39230" s="2"/>
      <c r="K39230" s="2"/>
      <c r="L39230" s="2"/>
    </row>
    <row r="39231" spans="10:12">
      <c r="J39231" s="2"/>
      <c r="K39231" s="2"/>
      <c r="L39231" s="2"/>
    </row>
    <row r="39232" spans="10:12">
      <c r="J39232" s="2"/>
      <c r="K39232" s="2"/>
      <c r="L39232" s="2"/>
    </row>
    <row r="39233" spans="10:12">
      <c r="J39233" s="2"/>
      <c r="K39233" s="2"/>
      <c r="L39233" s="2"/>
    </row>
    <row r="39234" spans="10:12">
      <c r="J39234" s="2"/>
      <c r="K39234" s="2"/>
      <c r="L39234" s="2"/>
    </row>
    <row r="39235" spans="10:12">
      <c r="J39235" s="2"/>
      <c r="K39235" s="2"/>
      <c r="L39235" s="2"/>
    </row>
    <row r="39236" spans="10:12">
      <c r="J39236" s="2"/>
      <c r="K39236" s="2"/>
      <c r="L39236" s="2"/>
    </row>
    <row r="39237" spans="10:12">
      <c r="J39237" s="2"/>
      <c r="K39237" s="2"/>
      <c r="L39237" s="2"/>
    </row>
    <row r="39238" spans="10:12">
      <c r="J39238" s="2"/>
      <c r="K39238" s="2"/>
      <c r="L39238" s="2"/>
    </row>
    <row r="39239" spans="10:12">
      <c r="J39239" s="2"/>
      <c r="K39239" s="2"/>
      <c r="L39239" s="2"/>
    </row>
    <row r="39240" spans="10:12">
      <c r="J39240" s="2"/>
      <c r="K39240" s="2"/>
      <c r="L39240" s="2"/>
    </row>
    <row r="39241" spans="10:12">
      <c r="J39241" s="2"/>
      <c r="K39241" s="2"/>
      <c r="L39241" s="2"/>
    </row>
    <row r="39242" spans="10:12">
      <c r="J39242" s="2"/>
      <c r="K39242" s="2"/>
      <c r="L39242" s="2"/>
    </row>
    <row r="39243" spans="10:12">
      <c r="J39243" s="2"/>
      <c r="K39243" s="2"/>
      <c r="L39243" s="2"/>
    </row>
    <row r="39244" spans="10:12">
      <c r="J39244" s="2"/>
      <c r="K39244" s="2"/>
      <c r="L39244" s="2"/>
    </row>
    <row r="39245" spans="10:12">
      <c r="J39245" s="2"/>
      <c r="K39245" s="2"/>
      <c r="L39245" s="2"/>
    </row>
    <row r="39246" spans="10:12">
      <c r="J39246" s="2"/>
      <c r="K39246" s="2"/>
      <c r="L39246" s="2"/>
    </row>
    <row r="39247" spans="10:12">
      <c r="J39247" s="2"/>
      <c r="K39247" s="2"/>
      <c r="L39247" s="2"/>
    </row>
    <row r="39248" spans="10:12">
      <c r="J39248" s="2"/>
      <c r="K39248" s="2"/>
      <c r="L39248" s="2"/>
    </row>
    <row r="39249" spans="10:12">
      <c r="J39249" s="2"/>
      <c r="K39249" s="2"/>
      <c r="L39249" s="2"/>
    </row>
    <row r="39250" spans="10:12">
      <c r="J39250" s="2"/>
      <c r="K39250" s="2"/>
      <c r="L39250" s="2"/>
    </row>
    <row r="39251" spans="10:12">
      <c r="J39251" s="2"/>
      <c r="K39251" s="2"/>
      <c r="L39251" s="2"/>
    </row>
    <row r="39252" spans="10:12">
      <c r="J39252" s="2"/>
      <c r="K39252" s="2"/>
      <c r="L39252" s="2"/>
    </row>
    <row r="39253" spans="10:12">
      <c r="J39253" s="2"/>
      <c r="K39253" s="2"/>
      <c r="L39253" s="2"/>
    </row>
    <row r="39254" spans="10:12">
      <c r="J39254" s="2"/>
      <c r="K39254" s="2"/>
      <c r="L39254" s="2"/>
    </row>
    <row r="39255" spans="10:12">
      <c r="J39255" s="2"/>
      <c r="K39255" s="2"/>
      <c r="L39255" s="2"/>
    </row>
    <row r="39256" spans="10:12">
      <c r="J39256" s="2"/>
      <c r="K39256" s="2"/>
      <c r="L39256" s="2"/>
    </row>
    <row r="39257" spans="10:12">
      <c r="J39257" s="2"/>
      <c r="K39257" s="2"/>
      <c r="L39257" s="2"/>
    </row>
    <row r="39258" spans="10:12">
      <c r="J39258" s="2"/>
      <c r="K39258" s="2"/>
      <c r="L39258" s="2"/>
    </row>
    <row r="39259" spans="10:12">
      <c r="J39259" s="2"/>
      <c r="K39259" s="2"/>
      <c r="L39259" s="2"/>
    </row>
    <row r="39260" spans="10:12">
      <c r="J39260" s="2"/>
      <c r="K39260" s="2"/>
      <c r="L39260" s="2"/>
    </row>
    <row r="39261" spans="10:12">
      <c r="J39261" s="2"/>
      <c r="K39261" s="2"/>
      <c r="L39261" s="2"/>
    </row>
    <row r="39262" spans="10:12">
      <c r="J39262" s="2"/>
      <c r="K39262" s="2"/>
      <c r="L39262" s="2"/>
    </row>
    <row r="39263" spans="10:12">
      <c r="J39263" s="2"/>
      <c r="K39263" s="2"/>
      <c r="L39263" s="2"/>
    </row>
    <row r="39264" spans="10:12">
      <c r="J39264" s="2"/>
      <c r="K39264" s="2"/>
      <c r="L39264" s="2"/>
    </row>
    <row r="39265" spans="10:12">
      <c r="J39265" s="2"/>
      <c r="K39265" s="2"/>
      <c r="L39265" s="2"/>
    </row>
    <row r="39266" spans="10:12">
      <c r="J39266" s="2"/>
      <c r="K39266" s="2"/>
      <c r="L39266" s="2"/>
    </row>
    <row r="39267" spans="10:12">
      <c r="J39267" s="2"/>
      <c r="K39267" s="2"/>
      <c r="L39267" s="2"/>
    </row>
    <row r="39268" spans="10:12">
      <c r="J39268" s="2"/>
      <c r="K39268" s="2"/>
      <c r="L39268" s="2"/>
    </row>
    <row r="39269" spans="10:12">
      <c r="J39269" s="2"/>
      <c r="K39269" s="2"/>
      <c r="L39269" s="2"/>
    </row>
    <row r="39270" spans="10:12">
      <c r="J39270" s="2"/>
      <c r="K39270" s="2"/>
      <c r="L39270" s="2"/>
    </row>
    <row r="39271" spans="10:12">
      <c r="J39271" s="2"/>
      <c r="K39271" s="2"/>
      <c r="L39271" s="2"/>
    </row>
    <row r="39272" spans="10:12">
      <c r="J39272" s="2"/>
      <c r="K39272" s="2"/>
      <c r="L39272" s="2"/>
    </row>
    <row r="39273" spans="10:12">
      <c r="J39273" s="2"/>
      <c r="K39273" s="2"/>
      <c r="L39273" s="2"/>
    </row>
    <row r="39274" spans="10:12">
      <c r="J39274" s="2"/>
      <c r="K39274" s="2"/>
      <c r="L39274" s="2"/>
    </row>
    <row r="39275" spans="10:12">
      <c r="J39275" s="2"/>
      <c r="K39275" s="2"/>
      <c r="L39275" s="2"/>
    </row>
    <row r="39276" spans="10:12">
      <c r="J39276" s="2"/>
      <c r="K39276" s="2"/>
      <c r="L39276" s="2"/>
    </row>
    <row r="39277" spans="10:12">
      <c r="J39277" s="2"/>
      <c r="K39277" s="2"/>
      <c r="L39277" s="2"/>
    </row>
    <row r="39278" spans="10:12">
      <c r="J39278" s="2"/>
      <c r="K39278" s="2"/>
      <c r="L39278" s="2"/>
    </row>
    <row r="39279" spans="10:12">
      <c r="J39279" s="2"/>
      <c r="K39279" s="2"/>
      <c r="L39279" s="2"/>
    </row>
    <row r="39280" spans="10:12">
      <c r="J39280" s="2"/>
      <c r="K39280" s="2"/>
      <c r="L39280" s="2"/>
    </row>
    <row r="39281" spans="10:12">
      <c r="J39281" s="2"/>
      <c r="K39281" s="2"/>
      <c r="L39281" s="2"/>
    </row>
    <row r="39282" spans="10:12">
      <c r="J39282" s="2"/>
      <c r="K39282" s="2"/>
      <c r="L39282" s="2"/>
    </row>
    <row r="39283" spans="10:12">
      <c r="J39283" s="2"/>
      <c r="K39283" s="2"/>
      <c r="L39283" s="2"/>
    </row>
    <row r="39284" spans="10:12">
      <c r="J39284" s="2"/>
      <c r="K39284" s="2"/>
      <c r="L39284" s="2"/>
    </row>
    <row r="39285" spans="10:12">
      <c r="J39285" s="2"/>
      <c r="K39285" s="2"/>
      <c r="L39285" s="2"/>
    </row>
    <row r="39286" spans="10:12">
      <c r="J39286" s="2"/>
      <c r="K39286" s="2"/>
      <c r="L39286" s="2"/>
    </row>
    <row r="39287" spans="10:12">
      <c r="J39287" s="2"/>
      <c r="K39287" s="2"/>
      <c r="L39287" s="2"/>
    </row>
    <row r="39288" spans="10:12">
      <c r="J39288" s="2"/>
      <c r="K39288" s="2"/>
      <c r="L39288" s="2"/>
    </row>
    <row r="39289" spans="10:12">
      <c r="J39289" s="2"/>
      <c r="K39289" s="2"/>
      <c r="L39289" s="2"/>
    </row>
    <row r="39290" spans="10:12">
      <c r="J39290" s="2"/>
      <c r="K39290" s="2"/>
      <c r="L39290" s="2"/>
    </row>
    <row r="39291" spans="10:12">
      <c r="J39291" s="2"/>
      <c r="K39291" s="2"/>
      <c r="L39291" s="2"/>
    </row>
    <row r="39292" spans="10:12">
      <c r="J39292" s="2"/>
      <c r="K39292" s="2"/>
      <c r="L39292" s="2"/>
    </row>
    <row r="39293" spans="10:12">
      <c r="J39293" s="2"/>
      <c r="K39293" s="2"/>
      <c r="L39293" s="2"/>
    </row>
    <row r="39294" spans="10:12">
      <c r="J39294" s="2"/>
      <c r="K39294" s="2"/>
      <c r="L39294" s="2"/>
    </row>
    <row r="39295" spans="10:12">
      <c r="J39295" s="2"/>
      <c r="K39295" s="2"/>
      <c r="L39295" s="2"/>
    </row>
    <row r="39296" spans="10:12">
      <c r="J39296" s="2"/>
      <c r="K39296" s="2"/>
      <c r="L39296" s="2"/>
    </row>
    <row r="39297" spans="10:12">
      <c r="J39297" s="2"/>
      <c r="K39297" s="2"/>
      <c r="L39297" s="2"/>
    </row>
    <row r="39298" spans="10:12">
      <c r="J39298" s="2"/>
      <c r="K39298" s="2"/>
      <c r="L39298" s="2"/>
    </row>
    <row r="39299" spans="10:12">
      <c r="J39299" s="2"/>
      <c r="K39299" s="2"/>
      <c r="L39299" s="2"/>
    </row>
    <row r="39300" spans="10:12">
      <c r="J39300" s="2"/>
      <c r="K39300" s="2"/>
      <c r="L39300" s="2"/>
    </row>
    <row r="39301" spans="10:12">
      <c r="J39301" s="2"/>
      <c r="K39301" s="2"/>
      <c r="L39301" s="2"/>
    </row>
    <row r="39302" spans="10:12">
      <c r="J39302" s="2"/>
      <c r="K39302" s="2"/>
      <c r="L39302" s="2"/>
    </row>
    <row r="39303" spans="10:12">
      <c r="J39303" s="2"/>
      <c r="K39303" s="2"/>
      <c r="L39303" s="2"/>
    </row>
    <row r="39304" spans="10:12">
      <c r="J39304" s="2"/>
      <c r="K39304" s="2"/>
      <c r="L39304" s="2"/>
    </row>
    <row r="39305" spans="10:12">
      <c r="J39305" s="2"/>
      <c r="K39305" s="2"/>
      <c r="L39305" s="2"/>
    </row>
    <row r="39306" spans="10:12">
      <c r="J39306" s="2"/>
      <c r="K39306" s="2"/>
      <c r="L39306" s="2"/>
    </row>
    <row r="39307" spans="10:12">
      <c r="J39307" s="2"/>
      <c r="K39307" s="2"/>
      <c r="L39307" s="2"/>
    </row>
    <row r="39308" spans="10:12">
      <c r="J39308" s="2"/>
      <c r="K39308" s="2"/>
      <c r="L39308" s="2"/>
    </row>
    <row r="39309" spans="10:12">
      <c r="J39309" s="2"/>
      <c r="K39309" s="2"/>
      <c r="L39309" s="2"/>
    </row>
    <row r="39310" spans="10:12">
      <c r="J39310" s="2"/>
      <c r="K39310" s="2"/>
      <c r="L39310" s="2"/>
    </row>
    <row r="39311" spans="10:12">
      <c r="J39311" s="2"/>
      <c r="K39311" s="2"/>
      <c r="L39311" s="2"/>
    </row>
    <row r="39312" spans="10:12">
      <c r="J39312" s="2"/>
      <c r="K39312" s="2"/>
      <c r="L39312" s="2"/>
    </row>
    <row r="39313" spans="10:12">
      <c r="J39313" s="2"/>
      <c r="K39313" s="2"/>
      <c r="L39313" s="2"/>
    </row>
    <row r="39314" spans="10:12">
      <c r="J39314" s="2"/>
      <c r="K39314" s="2"/>
      <c r="L39314" s="2"/>
    </row>
    <row r="39315" spans="10:12">
      <c r="J39315" s="2"/>
      <c r="K39315" s="2"/>
      <c r="L39315" s="2"/>
    </row>
    <row r="39316" spans="10:12">
      <c r="J39316" s="2"/>
      <c r="K39316" s="2"/>
      <c r="L39316" s="2"/>
    </row>
    <row r="39317" spans="10:12">
      <c r="J39317" s="2"/>
      <c r="K39317" s="2"/>
      <c r="L39317" s="2"/>
    </row>
    <row r="39318" spans="10:12">
      <c r="J39318" s="2"/>
      <c r="K39318" s="2"/>
      <c r="L39318" s="2"/>
    </row>
    <row r="39319" spans="10:12">
      <c r="J39319" s="2"/>
      <c r="K39319" s="2"/>
      <c r="L39319" s="2"/>
    </row>
    <row r="39320" spans="10:12">
      <c r="J39320" s="2"/>
      <c r="K39320" s="2"/>
      <c r="L39320" s="2"/>
    </row>
    <row r="39321" spans="10:12">
      <c r="J39321" s="2"/>
      <c r="K39321" s="2"/>
      <c r="L39321" s="2"/>
    </row>
    <row r="39322" spans="10:12">
      <c r="J39322" s="2"/>
      <c r="K39322" s="2"/>
      <c r="L39322" s="2"/>
    </row>
    <row r="39323" spans="10:12">
      <c r="J39323" s="2"/>
      <c r="K39323" s="2"/>
      <c r="L39323" s="2"/>
    </row>
    <row r="39324" spans="10:12">
      <c r="J39324" s="2"/>
      <c r="K39324" s="2"/>
      <c r="L39324" s="2"/>
    </row>
    <row r="39325" spans="10:12">
      <c r="J39325" s="2"/>
      <c r="K39325" s="2"/>
      <c r="L39325" s="2"/>
    </row>
    <row r="39326" spans="10:12">
      <c r="J39326" s="2"/>
      <c r="K39326" s="2"/>
      <c r="L39326" s="2"/>
    </row>
    <row r="39327" spans="10:12">
      <c r="J39327" s="2"/>
      <c r="K39327" s="2"/>
      <c r="L39327" s="2"/>
    </row>
    <row r="39328" spans="10:12">
      <c r="J39328" s="2"/>
      <c r="K39328" s="2"/>
      <c r="L39328" s="2"/>
    </row>
    <row r="39329" spans="10:12">
      <c r="J39329" s="2"/>
      <c r="K39329" s="2"/>
      <c r="L39329" s="2"/>
    </row>
    <row r="39330" spans="10:12">
      <c r="J39330" s="2"/>
      <c r="K39330" s="2"/>
      <c r="L39330" s="2"/>
    </row>
    <row r="39331" spans="10:12">
      <c r="J39331" s="2"/>
      <c r="K39331" s="2"/>
      <c r="L39331" s="2"/>
    </row>
    <row r="39332" spans="10:12">
      <c r="J39332" s="2"/>
      <c r="K39332" s="2"/>
      <c r="L39332" s="2"/>
    </row>
    <row r="39333" spans="10:12">
      <c r="J39333" s="2"/>
      <c r="K39333" s="2"/>
      <c r="L39333" s="2"/>
    </row>
    <row r="39334" spans="10:12">
      <c r="J39334" s="2"/>
      <c r="K39334" s="2"/>
      <c r="L39334" s="2"/>
    </row>
    <row r="39335" spans="10:12">
      <c r="J39335" s="2"/>
      <c r="K39335" s="2"/>
      <c r="L39335" s="2"/>
    </row>
    <row r="39336" spans="10:12">
      <c r="J39336" s="2"/>
      <c r="K39336" s="2"/>
      <c r="L39336" s="2"/>
    </row>
    <row r="39337" spans="10:12">
      <c r="J39337" s="2"/>
      <c r="K39337" s="2"/>
      <c r="L39337" s="2"/>
    </row>
    <row r="39338" spans="10:12">
      <c r="J39338" s="2"/>
      <c r="K39338" s="2"/>
      <c r="L39338" s="2"/>
    </row>
    <row r="39339" spans="10:12">
      <c r="J39339" s="2"/>
      <c r="K39339" s="2"/>
      <c r="L39339" s="2"/>
    </row>
    <row r="39340" spans="10:12">
      <c r="J39340" s="2"/>
      <c r="K39340" s="2"/>
      <c r="L39340" s="2"/>
    </row>
    <row r="39341" spans="10:12">
      <c r="J39341" s="2"/>
      <c r="K39341" s="2"/>
      <c r="L39341" s="2"/>
    </row>
    <row r="39342" spans="10:12">
      <c r="J39342" s="2"/>
      <c r="K39342" s="2"/>
      <c r="L39342" s="2"/>
    </row>
    <row r="39343" spans="10:12">
      <c r="J39343" s="2"/>
      <c r="K39343" s="2"/>
      <c r="L39343" s="2"/>
    </row>
    <row r="39344" spans="10:12">
      <c r="J39344" s="2"/>
      <c r="K39344" s="2"/>
      <c r="L39344" s="2"/>
    </row>
    <row r="39345" spans="10:12">
      <c r="J39345" s="2"/>
      <c r="K39345" s="2"/>
      <c r="L39345" s="2"/>
    </row>
    <row r="39346" spans="10:12">
      <c r="J39346" s="2"/>
      <c r="K39346" s="2"/>
      <c r="L39346" s="2"/>
    </row>
    <row r="39347" spans="10:12">
      <c r="J39347" s="2"/>
      <c r="K39347" s="2"/>
      <c r="L39347" s="2"/>
    </row>
    <row r="39348" spans="10:12">
      <c r="J39348" s="2"/>
      <c r="K39348" s="2"/>
      <c r="L39348" s="2"/>
    </row>
    <row r="39349" spans="10:12">
      <c r="J39349" s="2"/>
      <c r="K39349" s="2"/>
      <c r="L39349" s="2"/>
    </row>
    <row r="39350" spans="10:12">
      <c r="J39350" s="2"/>
      <c r="K39350" s="2"/>
      <c r="L39350" s="2"/>
    </row>
    <row r="39351" spans="10:12">
      <c r="J39351" s="2"/>
      <c r="K39351" s="2"/>
      <c r="L39351" s="2"/>
    </row>
    <row r="39352" spans="10:12">
      <c r="J39352" s="2"/>
      <c r="K39352" s="2"/>
      <c r="L39352" s="2"/>
    </row>
    <row r="39353" spans="10:12">
      <c r="J39353" s="2"/>
      <c r="K39353" s="2"/>
      <c r="L39353" s="2"/>
    </row>
    <row r="39354" spans="10:12">
      <c r="J39354" s="2"/>
      <c r="K39354" s="2"/>
      <c r="L39354" s="2"/>
    </row>
    <row r="39355" spans="10:12">
      <c r="J39355" s="2"/>
      <c r="K39355" s="2"/>
      <c r="L39355" s="2"/>
    </row>
    <row r="39356" spans="10:12">
      <c r="J39356" s="2"/>
      <c r="K39356" s="2"/>
      <c r="L39356" s="2"/>
    </row>
    <row r="39357" spans="10:12">
      <c r="J39357" s="2"/>
      <c r="K39357" s="2"/>
      <c r="L39357" s="2"/>
    </row>
    <row r="39358" spans="10:12">
      <c r="J39358" s="2"/>
      <c r="K39358" s="2"/>
      <c r="L39358" s="2"/>
    </row>
    <row r="39359" spans="10:12">
      <c r="J39359" s="2"/>
      <c r="K39359" s="2"/>
      <c r="L39359" s="2"/>
    </row>
    <row r="39360" spans="10:12">
      <c r="J39360" s="2"/>
      <c r="K39360" s="2"/>
      <c r="L39360" s="2"/>
    </row>
    <row r="39361" spans="10:12">
      <c r="J39361" s="2"/>
      <c r="K39361" s="2"/>
      <c r="L39361" s="2"/>
    </row>
    <row r="39362" spans="10:12">
      <c r="J39362" s="2"/>
      <c r="K39362" s="2"/>
      <c r="L39362" s="2"/>
    </row>
    <row r="39363" spans="10:12">
      <c r="J39363" s="2"/>
      <c r="K39363" s="2"/>
      <c r="L39363" s="2"/>
    </row>
    <row r="39364" spans="10:12">
      <c r="J39364" s="2"/>
      <c r="K39364" s="2"/>
      <c r="L39364" s="2"/>
    </row>
    <row r="39365" spans="10:12">
      <c r="J39365" s="2"/>
      <c r="K39365" s="2"/>
      <c r="L39365" s="2"/>
    </row>
    <row r="39366" spans="10:12">
      <c r="J39366" s="2"/>
      <c r="K39366" s="2"/>
      <c r="L39366" s="2"/>
    </row>
    <row r="39367" spans="10:12">
      <c r="J39367" s="2"/>
      <c r="K39367" s="2"/>
      <c r="L39367" s="2"/>
    </row>
    <row r="39368" spans="10:12">
      <c r="J39368" s="2"/>
      <c r="K39368" s="2"/>
      <c r="L39368" s="2"/>
    </row>
    <row r="39369" spans="10:12">
      <c r="J39369" s="2"/>
      <c r="K39369" s="2"/>
      <c r="L39369" s="2"/>
    </row>
    <row r="39370" spans="10:12">
      <c r="J39370" s="2"/>
      <c r="K39370" s="2"/>
      <c r="L39370" s="2"/>
    </row>
    <row r="39371" spans="10:12">
      <c r="J39371" s="2"/>
      <c r="K39371" s="2"/>
      <c r="L39371" s="2"/>
    </row>
    <row r="39372" spans="10:12">
      <c r="J39372" s="2"/>
      <c r="K39372" s="2"/>
      <c r="L39372" s="2"/>
    </row>
    <row r="39373" spans="10:12">
      <c r="J39373" s="2"/>
      <c r="K39373" s="2"/>
      <c r="L39373" s="2"/>
    </row>
    <row r="39374" spans="10:12">
      <c r="J39374" s="2"/>
      <c r="K39374" s="2"/>
      <c r="L39374" s="2"/>
    </row>
    <row r="39375" spans="10:12">
      <c r="J39375" s="2"/>
      <c r="K39375" s="2"/>
      <c r="L39375" s="2"/>
    </row>
    <row r="39376" spans="10:12">
      <c r="J39376" s="2"/>
      <c r="K39376" s="2"/>
      <c r="L39376" s="2"/>
    </row>
    <row r="39377" spans="10:12">
      <c r="J39377" s="2"/>
      <c r="K39377" s="2"/>
      <c r="L39377" s="2"/>
    </row>
    <row r="39378" spans="10:12">
      <c r="J39378" s="2"/>
      <c r="K39378" s="2"/>
      <c r="L39378" s="2"/>
    </row>
    <row r="39379" spans="10:12">
      <c r="J39379" s="2"/>
      <c r="K39379" s="2"/>
      <c r="L39379" s="2"/>
    </row>
    <row r="39380" spans="10:12">
      <c r="J39380" s="2"/>
      <c r="K39380" s="2"/>
      <c r="L39380" s="2"/>
    </row>
    <row r="39381" spans="10:12">
      <c r="J39381" s="2"/>
      <c r="K39381" s="2"/>
      <c r="L39381" s="2"/>
    </row>
    <row r="39382" spans="10:12">
      <c r="J39382" s="2"/>
      <c r="K39382" s="2"/>
      <c r="L39382" s="2"/>
    </row>
    <row r="39383" spans="10:12">
      <c r="J39383" s="2"/>
      <c r="K39383" s="2"/>
      <c r="L39383" s="2"/>
    </row>
    <row r="39384" spans="10:12">
      <c r="J39384" s="2"/>
      <c r="K39384" s="2"/>
      <c r="L39384" s="2"/>
    </row>
    <row r="39385" spans="10:12">
      <c r="J39385" s="2"/>
      <c r="K39385" s="2"/>
      <c r="L39385" s="2"/>
    </row>
    <row r="39386" spans="10:12">
      <c r="J39386" s="2"/>
      <c r="K39386" s="2"/>
      <c r="L39386" s="2"/>
    </row>
    <row r="39387" spans="10:12">
      <c r="J39387" s="2"/>
      <c r="K39387" s="2"/>
      <c r="L39387" s="2"/>
    </row>
    <row r="39388" spans="10:12">
      <c r="J39388" s="2"/>
      <c r="K39388" s="2"/>
      <c r="L39388" s="2"/>
    </row>
    <row r="39389" spans="10:12">
      <c r="J39389" s="2"/>
      <c r="K39389" s="2"/>
      <c r="L39389" s="2"/>
    </row>
    <row r="39390" spans="10:12">
      <c r="J39390" s="2"/>
      <c r="K39390" s="2"/>
      <c r="L39390" s="2"/>
    </row>
    <row r="39391" spans="10:12">
      <c r="J39391" s="2"/>
      <c r="K39391" s="2"/>
      <c r="L39391" s="2"/>
    </row>
    <row r="39392" spans="10:12">
      <c r="J39392" s="2"/>
      <c r="K39392" s="2"/>
      <c r="L39392" s="2"/>
    </row>
    <row r="39393" spans="10:12">
      <c r="J39393" s="2"/>
      <c r="K39393" s="2"/>
      <c r="L39393" s="2"/>
    </row>
    <row r="39394" spans="10:12">
      <c r="J39394" s="2"/>
      <c r="K39394" s="2"/>
      <c r="L39394" s="2"/>
    </row>
    <row r="39395" spans="10:12">
      <c r="J39395" s="2"/>
      <c r="K39395" s="2"/>
      <c r="L39395" s="2"/>
    </row>
    <row r="39396" spans="10:12">
      <c r="J39396" s="2"/>
      <c r="K39396" s="2"/>
      <c r="L39396" s="2"/>
    </row>
    <row r="39397" spans="10:12">
      <c r="J39397" s="2"/>
      <c r="K39397" s="2"/>
      <c r="L39397" s="2"/>
    </row>
    <row r="39398" spans="10:12">
      <c r="J39398" s="2"/>
      <c r="K39398" s="2"/>
      <c r="L39398" s="2"/>
    </row>
    <row r="39399" spans="10:12">
      <c r="J39399" s="2"/>
      <c r="K39399" s="2"/>
      <c r="L39399" s="2"/>
    </row>
    <row r="39400" spans="10:12">
      <c r="J39400" s="2"/>
      <c r="K39400" s="2"/>
      <c r="L39400" s="2"/>
    </row>
    <row r="39401" spans="10:12">
      <c r="J39401" s="2"/>
      <c r="K39401" s="2"/>
      <c r="L39401" s="2"/>
    </row>
    <row r="39402" spans="10:12">
      <c r="J39402" s="2"/>
      <c r="K39402" s="2"/>
      <c r="L39402" s="2"/>
    </row>
    <row r="39403" spans="10:12">
      <c r="J39403" s="2"/>
      <c r="K39403" s="2"/>
      <c r="L39403" s="2"/>
    </row>
    <row r="39404" spans="10:12">
      <c r="J39404" s="2"/>
      <c r="K39404" s="2"/>
      <c r="L39404" s="2"/>
    </row>
    <row r="39405" spans="10:12">
      <c r="J39405" s="2"/>
      <c r="K39405" s="2"/>
      <c r="L39405" s="2"/>
    </row>
    <row r="39406" spans="10:12">
      <c r="J39406" s="2"/>
      <c r="K39406" s="2"/>
      <c r="L39406" s="2"/>
    </row>
    <row r="39407" spans="10:12">
      <c r="J39407" s="2"/>
      <c r="K39407" s="2"/>
      <c r="L39407" s="2"/>
    </row>
    <row r="39408" spans="10:12">
      <c r="J39408" s="2"/>
      <c r="K39408" s="2"/>
      <c r="L39408" s="2"/>
    </row>
    <row r="39409" spans="10:12">
      <c r="J39409" s="2"/>
      <c r="K39409" s="2"/>
      <c r="L39409" s="2"/>
    </row>
    <row r="39410" spans="10:12">
      <c r="J39410" s="2"/>
      <c r="K39410" s="2"/>
      <c r="L39410" s="2"/>
    </row>
    <row r="39411" spans="10:12">
      <c r="J39411" s="2"/>
      <c r="K39411" s="2"/>
      <c r="L39411" s="2"/>
    </row>
    <row r="39412" spans="10:12">
      <c r="J39412" s="2"/>
      <c r="K39412" s="2"/>
      <c r="L39412" s="2"/>
    </row>
    <row r="39413" spans="10:12">
      <c r="J39413" s="2"/>
      <c r="K39413" s="2"/>
      <c r="L39413" s="2"/>
    </row>
    <row r="39414" spans="10:12">
      <c r="J39414" s="2"/>
      <c r="K39414" s="2"/>
      <c r="L39414" s="2"/>
    </row>
    <row r="39415" spans="10:12">
      <c r="J39415" s="2"/>
      <c r="K39415" s="2"/>
      <c r="L39415" s="2"/>
    </row>
    <row r="39416" spans="10:12">
      <c r="J39416" s="2"/>
      <c r="K39416" s="2"/>
      <c r="L39416" s="2"/>
    </row>
    <row r="39417" spans="10:12">
      <c r="J39417" s="2"/>
      <c r="K39417" s="2"/>
      <c r="L39417" s="2"/>
    </row>
    <row r="39418" spans="10:12">
      <c r="J39418" s="2"/>
      <c r="K39418" s="2"/>
      <c r="L39418" s="2"/>
    </row>
    <row r="39419" spans="10:12">
      <c r="J39419" s="2"/>
      <c r="K39419" s="2"/>
      <c r="L39419" s="2"/>
    </row>
    <row r="39420" spans="10:12">
      <c r="J39420" s="2"/>
      <c r="K39420" s="2"/>
      <c r="L39420" s="2"/>
    </row>
    <row r="39421" spans="10:12">
      <c r="J39421" s="2"/>
      <c r="K39421" s="2"/>
      <c r="L39421" s="2"/>
    </row>
    <row r="39422" spans="10:12">
      <c r="J39422" s="2"/>
      <c r="K39422" s="2"/>
      <c r="L39422" s="2"/>
    </row>
    <row r="39423" spans="10:12">
      <c r="J39423" s="2"/>
      <c r="K39423" s="2"/>
      <c r="L39423" s="2"/>
    </row>
    <row r="39424" spans="10:12">
      <c r="J39424" s="2"/>
      <c r="K39424" s="2"/>
      <c r="L39424" s="2"/>
    </row>
    <row r="39425" spans="10:12">
      <c r="J39425" s="2"/>
      <c r="K39425" s="2"/>
      <c r="L39425" s="2"/>
    </row>
    <row r="39426" spans="10:12">
      <c r="J39426" s="2"/>
      <c r="K39426" s="2"/>
      <c r="L39426" s="2"/>
    </row>
    <row r="39427" spans="10:12">
      <c r="J39427" s="2"/>
      <c r="K39427" s="2"/>
      <c r="L39427" s="2"/>
    </row>
    <row r="39428" spans="10:12">
      <c r="J39428" s="2"/>
      <c r="K39428" s="2"/>
      <c r="L39428" s="2"/>
    </row>
    <row r="39429" spans="10:12">
      <c r="J39429" s="2"/>
      <c r="K39429" s="2"/>
      <c r="L39429" s="2"/>
    </row>
    <row r="39430" spans="10:12">
      <c r="J39430" s="2"/>
      <c r="K39430" s="2"/>
      <c r="L39430" s="2"/>
    </row>
    <row r="39431" spans="10:12">
      <c r="J39431" s="2"/>
      <c r="K39431" s="2"/>
      <c r="L39431" s="2"/>
    </row>
    <row r="39432" spans="10:12">
      <c r="J39432" s="2"/>
      <c r="K39432" s="2"/>
      <c r="L39432" s="2"/>
    </row>
    <row r="39433" spans="10:12">
      <c r="J39433" s="2"/>
      <c r="K39433" s="2"/>
      <c r="L39433" s="2"/>
    </row>
    <row r="39434" spans="10:12">
      <c r="J39434" s="2"/>
      <c r="K39434" s="2"/>
      <c r="L39434" s="2"/>
    </row>
    <row r="39435" spans="10:12">
      <c r="J39435" s="2"/>
      <c r="K39435" s="2"/>
      <c r="L39435" s="2"/>
    </row>
    <row r="39436" spans="10:12">
      <c r="J39436" s="2"/>
      <c r="K39436" s="2"/>
      <c r="L39436" s="2"/>
    </row>
    <row r="39437" spans="10:12">
      <c r="J39437" s="2"/>
      <c r="K39437" s="2"/>
      <c r="L39437" s="2"/>
    </row>
    <row r="39438" spans="10:12">
      <c r="J39438" s="2"/>
      <c r="K39438" s="2"/>
      <c r="L39438" s="2"/>
    </row>
    <row r="39439" spans="10:12">
      <c r="J39439" s="2"/>
      <c r="K39439" s="2"/>
      <c r="L39439" s="2"/>
    </row>
    <row r="39440" spans="10:12">
      <c r="J39440" s="2"/>
      <c r="K39440" s="2"/>
      <c r="L39440" s="2"/>
    </row>
    <row r="39441" spans="10:12">
      <c r="J39441" s="2"/>
      <c r="K39441" s="2"/>
      <c r="L39441" s="2"/>
    </row>
    <row r="39442" spans="10:12">
      <c r="J39442" s="2"/>
      <c r="K39442" s="2"/>
      <c r="L39442" s="2"/>
    </row>
    <row r="39443" spans="10:12">
      <c r="J39443" s="2"/>
      <c r="K39443" s="2"/>
      <c r="L39443" s="2"/>
    </row>
    <row r="39444" spans="10:12">
      <c r="J39444" s="2"/>
      <c r="K39444" s="2"/>
      <c r="L39444" s="2"/>
    </row>
    <row r="39445" spans="10:12">
      <c r="J39445" s="2"/>
      <c r="K39445" s="2"/>
      <c r="L39445" s="2"/>
    </row>
    <row r="39446" spans="10:12">
      <c r="J39446" s="2"/>
      <c r="K39446" s="2"/>
      <c r="L39446" s="2"/>
    </row>
    <row r="39447" spans="10:12">
      <c r="J39447" s="2"/>
      <c r="K39447" s="2"/>
      <c r="L39447" s="2"/>
    </row>
    <row r="39448" spans="10:12">
      <c r="J39448" s="2"/>
      <c r="K39448" s="2"/>
      <c r="L39448" s="2"/>
    </row>
    <row r="39449" spans="10:12">
      <c r="J39449" s="2"/>
      <c r="K39449" s="2"/>
      <c r="L39449" s="2"/>
    </row>
    <row r="39450" spans="10:12">
      <c r="J39450" s="2"/>
      <c r="K39450" s="2"/>
      <c r="L39450" s="2"/>
    </row>
    <row r="39451" spans="10:12">
      <c r="J39451" s="2"/>
      <c r="K39451" s="2"/>
      <c r="L39451" s="2"/>
    </row>
    <row r="39452" spans="10:12">
      <c r="J39452" s="2"/>
      <c r="K39452" s="2"/>
      <c r="L39452" s="2"/>
    </row>
    <row r="39453" spans="10:12">
      <c r="J39453" s="2"/>
      <c r="K39453" s="2"/>
      <c r="L39453" s="2"/>
    </row>
    <row r="39454" spans="10:12">
      <c r="J39454" s="2"/>
      <c r="K39454" s="2"/>
      <c r="L39454" s="2"/>
    </row>
    <row r="39455" spans="10:12">
      <c r="J39455" s="2"/>
      <c r="K39455" s="2"/>
      <c r="L39455" s="2"/>
    </row>
    <row r="39456" spans="10:12">
      <c r="J39456" s="2"/>
      <c r="K39456" s="2"/>
      <c r="L39456" s="2"/>
    </row>
    <row r="39457" spans="10:12">
      <c r="J39457" s="2"/>
      <c r="K39457" s="2"/>
      <c r="L39457" s="2"/>
    </row>
    <row r="39458" spans="10:12">
      <c r="J39458" s="2"/>
      <c r="K39458" s="2"/>
      <c r="L39458" s="2"/>
    </row>
    <row r="39459" spans="10:12">
      <c r="J39459" s="2"/>
      <c r="K39459" s="2"/>
      <c r="L39459" s="2"/>
    </row>
    <row r="39460" spans="10:12">
      <c r="J39460" s="2"/>
      <c r="K39460" s="2"/>
      <c r="L39460" s="2"/>
    </row>
    <row r="39461" spans="10:12">
      <c r="J39461" s="2"/>
      <c r="K39461" s="2"/>
      <c r="L39461" s="2"/>
    </row>
    <row r="39462" spans="10:12">
      <c r="J39462" s="2"/>
      <c r="K39462" s="2"/>
      <c r="L39462" s="2"/>
    </row>
    <row r="39463" spans="10:12">
      <c r="J39463" s="2"/>
      <c r="K39463" s="2"/>
      <c r="L39463" s="2"/>
    </row>
    <row r="39464" spans="10:12">
      <c r="J39464" s="2"/>
      <c r="K39464" s="2"/>
      <c r="L39464" s="2"/>
    </row>
    <row r="39465" spans="10:12">
      <c r="J39465" s="2"/>
      <c r="K39465" s="2"/>
      <c r="L39465" s="2"/>
    </row>
    <row r="39466" spans="10:12">
      <c r="J39466" s="2"/>
      <c r="K39466" s="2"/>
      <c r="L39466" s="2"/>
    </row>
    <row r="39467" spans="10:12">
      <c r="J39467" s="2"/>
      <c r="K39467" s="2"/>
      <c r="L39467" s="2"/>
    </row>
    <row r="39468" spans="10:12">
      <c r="J39468" s="2"/>
      <c r="K39468" s="2"/>
      <c r="L39468" s="2"/>
    </row>
    <row r="39469" spans="10:12">
      <c r="J39469" s="2"/>
      <c r="K39469" s="2"/>
      <c r="L39469" s="2"/>
    </row>
    <row r="39470" spans="10:12">
      <c r="J39470" s="2"/>
      <c r="K39470" s="2"/>
      <c r="L39470" s="2"/>
    </row>
    <row r="39471" spans="10:12">
      <c r="J39471" s="2"/>
      <c r="K39471" s="2"/>
      <c r="L39471" s="2"/>
    </row>
    <row r="39472" spans="10:12">
      <c r="J39472" s="2"/>
      <c r="K39472" s="2"/>
      <c r="L39472" s="2"/>
    </row>
    <row r="39473" spans="10:12">
      <c r="J39473" s="2"/>
      <c r="K39473" s="2"/>
      <c r="L39473" s="2"/>
    </row>
    <row r="39474" spans="10:12">
      <c r="J39474" s="2"/>
      <c r="K39474" s="2"/>
      <c r="L39474" s="2"/>
    </row>
    <row r="39475" spans="10:12">
      <c r="J39475" s="2"/>
      <c r="K39475" s="2"/>
      <c r="L39475" s="2"/>
    </row>
    <row r="39476" spans="10:12">
      <c r="J39476" s="2"/>
      <c r="K39476" s="2"/>
      <c r="L39476" s="2"/>
    </row>
    <row r="39477" spans="10:12">
      <c r="J39477" s="2"/>
      <c r="K39477" s="2"/>
      <c r="L39477" s="2"/>
    </row>
    <row r="39478" spans="10:12">
      <c r="J39478" s="2"/>
      <c r="K39478" s="2"/>
      <c r="L39478" s="2"/>
    </row>
    <row r="39479" spans="10:12">
      <c r="J39479" s="2"/>
      <c r="K39479" s="2"/>
      <c r="L39479" s="2"/>
    </row>
    <row r="39480" spans="10:12">
      <c r="J39480" s="2"/>
      <c r="K39480" s="2"/>
      <c r="L39480" s="2"/>
    </row>
    <row r="39481" spans="10:12">
      <c r="J39481" s="2"/>
      <c r="K39481" s="2"/>
      <c r="L39481" s="2"/>
    </row>
    <row r="39482" spans="10:12">
      <c r="J39482" s="2"/>
      <c r="K39482" s="2"/>
      <c r="L39482" s="2"/>
    </row>
    <row r="39483" spans="10:12">
      <c r="J39483" s="2"/>
      <c r="K39483" s="2"/>
      <c r="L39483" s="2"/>
    </row>
    <row r="39484" spans="10:12">
      <c r="J39484" s="2"/>
      <c r="K39484" s="2"/>
      <c r="L39484" s="2"/>
    </row>
    <row r="39485" spans="10:12">
      <c r="J39485" s="2"/>
      <c r="K39485" s="2"/>
      <c r="L39485" s="2"/>
    </row>
    <row r="39486" spans="10:12">
      <c r="J39486" s="2"/>
      <c r="K39486" s="2"/>
      <c r="L39486" s="2"/>
    </row>
    <row r="39487" spans="10:12">
      <c r="J39487" s="2"/>
      <c r="K39487" s="2"/>
      <c r="L39487" s="2"/>
    </row>
    <row r="39488" spans="10:12">
      <c r="J39488" s="2"/>
      <c r="K39488" s="2"/>
      <c r="L39488" s="2"/>
    </row>
    <row r="39489" spans="10:12">
      <c r="J39489" s="2"/>
      <c r="K39489" s="2"/>
      <c r="L39489" s="2"/>
    </row>
    <row r="39490" spans="10:12">
      <c r="J39490" s="2"/>
      <c r="K39490" s="2"/>
      <c r="L39490" s="2"/>
    </row>
    <row r="39491" spans="10:12">
      <c r="J39491" s="2"/>
      <c r="K39491" s="2"/>
      <c r="L39491" s="2"/>
    </row>
    <row r="39492" spans="10:12">
      <c r="J39492" s="2"/>
      <c r="K39492" s="2"/>
      <c r="L39492" s="2"/>
    </row>
    <row r="39493" spans="10:12">
      <c r="J39493" s="2"/>
      <c r="K39493" s="2"/>
      <c r="L39493" s="2"/>
    </row>
    <row r="39494" spans="10:12">
      <c r="J39494" s="2"/>
      <c r="K39494" s="2"/>
      <c r="L39494" s="2"/>
    </row>
    <row r="39495" spans="10:12">
      <c r="J39495" s="2"/>
      <c r="K39495" s="2"/>
      <c r="L39495" s="2"/>
    </row>
    <row r="39496" spans="10:12">
      <c r="J39496" s="2"/>
      <c r="K39496" s="2"/>
      <c r="L39496" s="2"/>
    </row>
    <row r="39497" spans="10:12">
      <c r="J39497" s="2"/>
      <c r="K39497" s="2"/>
      <c r="L39497" s="2"/>
    </row>
    <row r="39498" spans="10:12">
      <c r="J39498" s="2"/>
      <c r="K39498" s="2"/>
      <c r="L39498" s="2"/>
    </row>
    <row r="39499" spans="10:12">
      <c r="J39499" s="2"/>
      <c r="K39499" s="2"/>
      <c r="L39499" s="2"/>
    </row>
    <row r="39500" spans="10:12">
      <c r="J39500" s="2"/>
      <c r="K39500" s="2"/>
      <c r="L39500" s="2"/>
    </row>
    <row r="39501" spans="10:12">
      <c r="J39501" s="2"/>
      <c r="K39501" s="2"/>
      <c r="L39501" s="2"/>
    </row>
    <row r="39502" spans="10:12">
      <c r="J39502" s="2"/>
      <c r="K39502" s="2"/>
      <c r="L39502" s="2"/>
    </row>
    <row r="39503" spans="10:12">
      <c r="J39503" s="2"/>
      <c r="K39503" s="2"/>
      <c r="L39503" s="2"/>
    </row>
    <row r="39504" spans="10:12">
      <c r="J39504" s="2"/>
      <c r="K39504" s="2"/>
      <c r="L39504" s="2"/>
    </row>
    <row r="39505" spans="10:12">
      <c r="J39505" s="2"/>
      <c r="K39505" s="2"/>
      <c r="L39505" s="2"/>
    </row>
    <row r="39506" spans="10:12">
      <c r="J39506" s="2"/>
      <c r="K39506" s="2"/>
      <c r="L39506" s="2"/>
    </row>
    <row r="39507" spans="10:12">
      <c r="J39507" s="2"/>
      <c r="K39507" s="2"/>
      <c r="L39507" s="2"/>
    </row>
    <row r="39508" spans="10:12">
      <c r="J39508" s="2"/>
      <c r="K39508" s="2"/>
      <c r="L39508" s="2"/>
    </row>
    <row r="39509" spans="10:12">
      <c r="J39509" s="2"/>
      <c r="K39509" s="2"/>
      <c r="L39509" s="2"/>
    </row>
    <row r="39510" spans="10:12">
      <c r="J39510" s="2"/>
      <c r="K39510" s="2"/>
      <c r="L39510" s="2"/>
    </row>
    <row r="39511" spans="10:12">
      <c r="J39511" s="2"/>
      <c r="K39511" s="2"/>
      <c r="L39511" s="2"/>
    </row>
    <row r="39512" spans="10:12">
      <c r="J39512" s="2"/>
      <c r="K39512" s="2"/>
      <c r="L39512" s="2"/>
    </row>
    <row r="39513" spans="10:12">
      <c r="J39513" s="2"/>
      <c r="K39513" s="2"/>
      <c r="L39513" s="2"/>
    </row>
    <row r="39514" spans="10:12">
      <c r="J39514" s="2"/>
      <c r="K39514" s="2"/>
      <c r="L39514" s="2"/>
    </row>
    <row r="39515" spans="10:12">
      <c r="J39515" s="2"/>
      <c r="K39515" s="2"/>
      <c r="L39515" s="2"/>
    </row>
    <row r="39516" spans="10:12">
      <c r="J39516" s="2"/>
      <c r="K39516" s="2"/>
      <c r="L39516" s="2"/>
    </row>
    <row r="39517" spans="10:12">
      <c r="J39517" s="2"/>
      <c r="K39517" s="2"/>
      <c r="L39517" s="2"/>
    </row>
    <row r="39518" spans="10:12">
      <c r="J39518" s="2"/>
      <c r="K39518" s="2"/>
      <c r="L39518" s="2"/>
    </row>
    <row r="39519" spans="10:12">
      <c r="J39519" s="2"/>
      <c r="K39519" s="2"/>
      <c r="L39519" s="2"/>
    </row>
    <row r="39520" spans="10:12">
      <c r="J39520" s="2"/>
      <c r="K39520" s="2"/>
      <c r="L39520" s="2"/>
    </row>
    <row r="39521" spans="10:12">
      <c r="J39521" s="2"/>
      <c r="K39521" s="2"/>
      <c r="L39521" s="2"/>
    </row>
    <row r="39522" spans="10:12">
      <c r="J39522" s="2"/>
      <c r="K39522" s="2"/>
      <c r="L39522" s="2"/>
    </row>
    <row r="39523" spans="10:12">
      <c r="J39523" s="2"/>
      <c r="K39523" s="2"/>
      <c r="L39523" s="2"/>
    </row>
    <row r="39524" spans="10:12">
      <c r="J39524" s="2"/>
      <c r="K39524" s="2"/>
      <c r="L39524" s="2"/>
    </row>
    <row r="39525" spans="10:12">
      <c r="J39525" s="2"/>
      <c r="K39525" s="2"/>
      <c r="L39525" s="2"/>
    </row>
    <row r="39526" spans="10:12">
      <c r="J39526" s="2"/>
      <c r="K39526" s="2"/>
      <c r="L39526" s="2"/>
    </row>
    <row r="39527" spans="10:12">
      <c r="J39527" s="2"/>
      <c r="K39527" s="2"/>
      <c r="L39527" s="2"/>
    </row>
    <row r="39528" spans="10:12">
      <c r="J39528" s="2"/>
      <c r="K39528" s="2"/>
      <c r="L39528" s="2"/>
    </row>
    <row r="39529" spans="10:12">
      <c r="J39529" s="2"/>
      <c r="K39529" s="2"/>
      <c r="L39529" s="2"/>
    </row>
    <row r="39530" spans="10:12">
      <c r="J39530" s="2"/>
      <c r="K39530" s="2"/>
      <c r="L39530" s="2"/>
    </row>
    <row r="39531" spans="10:12">
      <c r="J39531" s="2"/>
      <c r="K39531" s="2"/>
      <c r="L39531" s="2"/>
    </row>
    <row r="39532" spans="10:12">
      <c r="J39532" s="2"/>
      <c r="K39532" s="2"/>
      <c r="L39532" s="2"/>
    </row>
    <row r="39533" spans="10:12">
      <c r="J39533" s="2"/>
      <c r="K39533" s="2"/>
      <c r="L39533" s="2"/>
    </row>
    <row r="39534" spans="10:12">
      <c r="J39534" s="2"/>
      <c r="K39534" s="2"/>
      <c r="L39534" s="2"/>
    </row>
    <row r="39535" spans="10:12">
      <c r="J39535" s="2"/>
      <c r="K39535" s="2"/>
      <c r="L39535" s="2"/>
    </row>
    <row r="39536" spans="10:12">
      <c r="J39536" s="2"/>
      <c r="K39536" s="2"/>
      <c r="L39536" s="2"/>
    </row>
    <row r="39537" spans="10:12">
      <c r="J39537" s="2"/>
      <c r="K39537" s="2"/>
      <c r="L39537" s="2"/>
    </row>
    <row r="39538" spans="10:12">
      <c r="J39538" s="2"/>
      <c r="K39538" s="2"/>
      <c r="L39538" s="2"/>
    </row>
    <row r="39539" spans="10:12">
      <c r="J39539" s="2"/>
      <c r="K39539" s="2"/>
      <c r="L39539" s="2"/>
    </row>
    <row r="39540" spans="10:12">
      <c r="J39540" s="2"/>
      <c r="K39540" s="2"/>
      <c r="L39540" s="2"/>
    </row>
    <row r="39541" spans="10:12">
      <c r="J39541" s="2"/>
      <c r="K39541" s="2"/>
      <c r="L39541" s="2"/>
    </row>
    <row r="39542" spans="10:12">
      <c r="J39542" s="2"/>
      <c r="K39542" s="2"/>
      <c r="L39542" s="2"/>
    </row>
    <row r="39543" spans="10:12">
      <c r="J39543" s="2"/>
      <c r="K39543" s="2"/>
      <c r="L39543" s="2"/>
    </row>
    <row r="39544" spans="10:12">
      <c r="J39544" s="2"/>
      <c r="K39544" s="2"/>
      <c r="L39544" s="2"/>
    </row>
    <row r="39545" spans="10:12">
      <c r="J39545" s="2"/>
      <c r="K39545" s="2"/>
      <c r="L39545" s="2"/>
    </row>
    <row r="39546" spans="10:12">
      <c r="J39546" s="2"/>
      <c r="K39546" s="2"/>
      <c r="L39546" s="2"/>
    </row>
    <row r="39547" spans="10:12">
      <c r="J39547" s="2"/>
      <c r="K39547" s="2"/>
      <c r="L39547" s="2"/>
    </row>
    <row r="39548" spans="10:12">
      <c r="J39548" s="2"/>
      <c r="K39548" s="2"/>
      <c r="L39548" s="2"/>
    </row>
    <row r="39549" spans="10:12">
      <c r="J39549" s="2"/>
      <c r="K39549" s="2"/>
      <c r="L39549" s="2"/>
    </row>
    <row r="39550" spans="10:12">
      <c r="J39550" s="2"/>
      <c r="K39550" s="2"/>
      <c r="L39550" s="2"/>
    </row>
    <row r="39551" spans="10:12">
      <c r="J39551" s="2"/>
      <c r="K39551" s="2"/>
      <c r="L39551" s="2"/>
    </row>
    <row r="39552" spans="10:12">
      <c r="J39552" s="2"/>
      <c r="K39552" s="2"/>
      <c r="L39552" s="2"/>
    </row>
    <row r="39553" spans="10:12">
      <c r="J39553" s="2"/>
      <c r="K39553" s="2"/>
      <c r="L39553" s="2"/>
    </row>
    <row r="39554" spans="10:12">
      <c r="J39554" s="2"/>
      <c r="K39554" s="2"/>
      <c r="L39554" s="2"/>
    </row>
    <row r="39555" spans="10:12">
      <c r="J39555" s="2"/>
      <c r="K39555" s="2"/>
      <c r="L39555" s="2"/>
    </row>
    <row r="39556" spans="10:12">
      <c r="J39556" s="2"/>
      <c r="K39556" s="2"/>
      <c r="L39556" s="2"/>
    </row>
    <row r="39557" spans="10:12">
      <c r="J39557" s="2"/>
      <c r="K39557" s="2"/>
      <c r="L39557" s="2"/>
    </row>
    <row r="39558" spans="10:12">
      <c r="J39558" s="2"/>
      <c r="K39558" s="2"/>
      <c r="L39558" s="2"/>
    </row>
    <row r="39559" spans="10:12">
      <c r="J39559" s="2"/>
      <c r="K39559" s="2"/>
      <c r="L39559" s="2"/>
    </row>
    <row r="39560" spans="10:12">
      <c r="J39560" s="2"/>
      <c r="K39560" s="2"/>
      <c r="L39560" s="2"/>
    </row>
    <row r="39561" spans="10:12">
      <c r="J39561" s="2"/>
      <c r="K39561" s="2"/>
      <c r="L39561" s="2"/>
    </row>
    <row r="39562" spans="10:12">
      <c r="J39562" s="2"/>
      <c r="K39562" s="2"/>
      <c r="L39562" s="2"/>
    </row>
    <row r="39563" spans="10:12">
      <c r="J39563" s="2"/>
      <c r="K39563" s="2"/>
      <c r="L39563" s="2"/>
    </row>
    <row r="39564" spans="10:12">
      <c r="J39564" s="2"/>
      <c r="K39564" s="2"/>
      <c r="L39564" s="2"/>
    </row>
    <row r="39565" spans="10:12">
      <c r="J39565" s="2"/>
      <c r="K39565" s="2"/>
      <c r="L39565" s="2"/>
    </row>
    <row r="39566" spans="10:12">
      <c r="J39566" s="2"/>
      <c r="K39566" s="2"/>
      <c r="L39566" s="2"/>
    </row>
    <row r="39567" spans="10:12">
      <c r="J39567" s="2"/>
      <c r="K39567" s="2"/>
      <c r="L39567" s="2"/>
    </row>
    <row r="39568" spans="10:12">
      <c r="J39568" s="2"/>
      <c r="K39568" s="2"/>
      <c r="L39568" s="2"/>
    </row>
    <row r="39569" spans="10:12">
      <c r="J39569" s="2"/>
      <c r="K39569" s="2"/>
      <c r="L39569" s="2"/>
    </row>
    <row r="39570" spans="10:12">
      <c r="J39570" s="2"/>
      <c r="K39570" s="2"/>
      <c r="L39570" s="2"/>
    </row>
    <row r="39571" spans="10:12">
      <c r="J39571" s="2"/>
      <c r="K39571" s="2"/>
      <c r="L39571" s="2"/>
    </row>
    <row r="39572" spans="10:12">
      <c r="J39572" s="2"/>
      <c r="K39572" s="2"/>
      <c r="L39572" s="2"/>
    </row>
    <row r="39573" spans="10:12">
      <c r="J39573" s="2"/>
      <c r="K39573" s="2"/>
      <c r="L39573" s="2"/>
    </row>
    <row r="39574" spans="10:12">
      <c r="J39574" s="2"/>
      <c r="K39574" s="2"/>
      <c r="L39574" s="2"/>
    </row>
    <row r="39575" spans="10:12">
      <c r="J39575" s="2"/>
      <c r="K39575" s="2"/>
      <c r="L39575" s="2"/>
    </row>
    <row r="39576" spans="10:12">
      <c r="J39576" s="2"/>
      <c r="K39576" s="2"/>
      <c r="L39576" s="2"/>
    </row>
    <row r="39577" spans="10:12">
      <c r="J39577" s="2"/>
      <c r="K39577" s="2"/>
      <c r="L39577" s="2"/>
    </row>
    <row r="39578" spans="10:12">
      <c r="J39578" s="2"/>
      <c r="K39578" s="2"/>
      <c r="L39578" s="2"/>
    </row>
    <row r="39579" spans="10:12">
      <c r="J39579" s="2"/>
      <c r="K39579" s="2"/>
      <c r="L39579" s="2"/>
    </row>
    <row r="39580" spans="10:12">
      <c r="J39580" s="2"/>
      <c r="K39580" s="2"/>
      <c r="L39580" s="2"/>
    </row>
    <row r="39581" spans="10:12">
      <c r="J39581" s="2"/>
      <c r="K39581" s="2"/>
      <c r="L39581" s="2"/>
    </row>
    <row r="39582" spans="10:12">
      <c r="J39582" s="2"/>
      <c r="K39582" s="2"/>
      <c r="L39582" s="2"/>
    </row>
    <row r="39583" spans="10:12">
      <c r="J39583" s="2"/>
      <c r="K39583" s="2"/>
      <c r="L39583" s="2"/>
    </row>
    <row r="39584" spans="10:12">
      <c r="J39584" s="2"/>
      <c r="K39584" s="2"/>
      <c r="L39584" s="2"/>
    </row>
    <row r="39585" spans="10:12">
      <c r="J39585" s="2"/>
      <c r="K39585" s="2"/>
      <c r="L39585" s="2"/>
    </row>
    <row r="39586" spans="10:12">
      <c r="J39586" s="2"/>
      <c r="K39586" s="2"/>
      <c r="L39586" s="2"/>
    </row>
    <row r="39587" spans="10:12">
      <c r="J39587" s="2"/>
      <c r="K39587" s="2"/>
      <c r="L39587" s="2"/>
    </row>
    <row r="39588" spans="10:12">
      <c r="J39588" s="2"/>
      <c r="K39588" s="2"/>
      <c r="L39588" s="2"/>
    </row>
    <row r="39589" spans="10:12">
      <c r="J39589" s="2"/>
      <c r="K39589" s="2"/>
      <c r="L39589" s="2"/>
    </row>
    <row r="39590" spans="10:12">
      <c r="J39590" s="2"/>
      <c r="K39590" s="2"/>
      <c r="L39590" s="2"/>
    </row>
    <row r="39591" spans="10:12">
      <c r="J39591" s="2"/>
      <c r="K39591" s="2"/>
      <c r="L39591" s="2"/>
    </row>
    <row r="39592" spans="10:12">
      <c r="J39592" s="2"/>
      <c r="K39592" s="2"/>
      <c r="L39592" s="2"/>
    </row>
    <row r="39593" spans="10:12">
      <c r="J39593" s="2"/>
      <c r="K39593" s="2"/>
      <c r="L39593" s="2"/>
    </row>
    <row r="39594" spans="10:12">
      <c r="J39594" s="2"/>
      <c r="K39594" s="2"/>
      <c r="L39594" s="2"/>
    </row>
    <row r="39595" spans="10:12">
      <c r="J39595" s="2"/>
      <c r="K39595" s="2"/>
      <c r="L39595" s="2"/>
    </row>
    <row r="39596" spans="10:12">
      <c r="J39596" s="2"/>
      <c r="K39596" s="2"/>
      <c r="L39596" s="2"/>
    </row>
    <row r="39597" spans="10:12">
      <c r="J39597" s="2"/>
      <c r="K39597" s="2"/>
      <c r="L39597" s="2"/>
    </row>
    <row r="39598" spans="10:12">
      <c r="J39598" s="2"/>
      <c r="K39598" s="2"/>
      <c r="L39598" s="2"/>
    </row>
    <row r="39599" spans="10:12">
      <c r="J39599" s="2"/>
      <c r="K39599" s="2"/>
      <c r="L39599" s="2"/>
    </row>
    <row r="39600" spans="10:12">
      <c r="J39600" s="2"/>
      <c r="K39600" s="2"/>
      <c r="L39600" s="2"/>
    </row>
    <row r="39601" spans="10:12">
      <c r="J39601" s="2"/>
      <c r="K39601" s="2"/>
      <c r="L39601" s="2"/>
    </row>
    <row r="39602" spans="10:12">
      <c r="J39602" s="2"/>
      <c r="K39602" s="2"/>
      <c r="L39602" s="2"/>
    </row>
    <row r="39603" spans="10:12">
      <c r="J39603" s="2"/>
      <c r="K39603" s="2"/>
      <c r="L39603" s="2"/>
    </row>
    <row r="39604" spans="10:12">
      <c r="J39604" s="2"/>
      <c r="K39604" s="2"/>
      <c r="L39604" s="2"/>
    </row>
    <row r="39605" spans="10:12">
      <c r="J39605" s="2"/>
      <c r="K39605" s="2"/>
      <c r="L39605" s="2"/>
    </row>
    <row r="39606" spans="10:12">
      <c r="J39606" s="2"/>
      <c r="K39606" s="2"/>
      <c r="L39606" s="2"/>
    </row>
    <row r="39607" spans="10:12">
      <c r="J39607" s="2"/>
      <c r="K39607" s="2"/>
      <c r="L39607" s="2"/>
    </row>
    <row r="39608" spans="10:12">
      <c r="J39608" s="2"/>
      <c r="K39608" s="2"/>
      <c r="L39608" s="2"/>
    </row>
    <row r="39609" spans="10:12">
      <c r="J39609" s="2"/>
      <c r="K39609" s="2"/>
      <c r="L39609" s="2"/>
    </row>
    <row r="39610" spans="10:12">
      <c r="J39610" s="2"/>
      <c r="K39610" s="2"/>
      <c r="L39610" s="2"/>
    </row>
    <row r="39611" spans="10:12">
      <c r="J39611" s="2"/>
      <c r="K39611" s="2"/>
      <c r="L39611" s="2"/>
    </row>
    <row r="39612" spans="10:12">
      <c r="J39612" s="2"/>
      <c r="K39612" s="2"/>
      <c r="L39612" s="2"/>
    </row>
    <row r="39613" spans="10:12">
      <c r="J39613" s="2"/>
      <c r="K39613" s="2"/>
      <c r="L39613" s="2"/>
    </row>
    <row r="39614" spans="10:12">
      <c r="J39614" s="2"/>
      <c r="K39614" s="2"/>
      <c r="L39614" s="2"/>
    </row>
    <row r="39615" spans="10:12">
      <c r="J39615" s="2"/>
      <c r="K39615" s="2"/>
      <c r="L39615" s="2"/>
    </row>
    <row r="39616" spans="10:12">
      <c r="J39616" s="2"/>
      <c r="K39616" s="2"/>
      <c r="L39616" s="2"/>
    </row>
    <row r="39617" spans="10:12">
      <c r="J39617" s="2"/>
      <c r="K39617" s="2"/>
      <c r="L39617" s="2"/>
    </row>
    <row r="39618" spans="10:12">
      <c r="J39618" s="2"/>
      <c r="K39618" s="2"/>
      <c r="L39618" s="2"/>
    </row>
    <row r="39619" spans="10:12">
      <c r="J39619" s="2"/>
      <c r="K39619" s="2"/>
      <c r="L39619" s="2"/>
    </row>
    <row r="39620" spans="10:12">
      <c r="J39620" s="2"/>
      <c r="K39620" s="2"/>
      <c r="L39620" s="2"/>
    </row>
    <row r="39621" spans="10:12">
      <c r="J39621" s="2"/>
      <c r="K39621" s="2"/>
      <c r="L39621" s="2"/>
    </row>
    <row r="39622" spans="10:12">
      <c r="J39622" s="2"/>
      <c r="K39622" s="2"/>
      <c r="L39622" s="2"/>
    </row>
    <row r="39623" spans="10:12">
      <c r="J39623" s="2"/>
      <c r="K39623" s="2"/>
      <c r="L39623" s="2"/>
    </row>
    <row r="39624" spans="10:12">
      <c r="J39624" s="2"/>
      <c r="K39624" s="2"/>
      <c r="L39624" s="2"/>
    </row>
    <row r="39625" spans="10:12">
      <c r="J39625" s="2"/>
      <c r="K39625" s="2"/>
      <c r="L39625" s="2"/>
    </row>
    <row r="39626" spans="10:12">
      <c r="J39626" s="2"/>
      <c r="K39626" s="2"/>
      <c r="L39626" s="2"/>
    </row>
    <row r="39627" spans="10:12">
      <c r="J39627" s="2"/>
      <c r="K39627" s="2"/>
      <c r="L39627" s="2"/>
    </row>
    <row r="39628" spans="10:12">
      <c r="J39628" s="2"/>
      <c r="K39628" s="2"/>
      <c r="L39628" s="2"/>
    </row>
    <row r="39629" spans="10:12">
      <c r="J39629" s="2"/>
      <c r="K39629" s="2"/>
      <c r="L39629" s="2"/>
    </row>
    <row r="39630" spans="10:12">
      <c r="J39630" s="2"/>
      <c r="K39630" s="2"/>
      <c r="L39630" s="2"/>
    </row>
    <row r="39631" spans="10:12">
      <c r="J39631" s="2"/>
      <c r="K39631" s="2"/>
      <c r="L39631" s="2"/>
    </row>
    <row r="39632" spans="10:12">
      <c r="J39632" s="2"/>
      <c r="K39632" s="2"/>
      <c r="L39632" s="2"/>
    </row>
    <row r="39633" spans="10:12">
      <c r="J39633" s="2"/>
      <c r="K39633" s="2"/>
      <c r="L39633" s="2"/>
    </row>
    <row r="39634" spans="10:12">
      <c r="J39634" s="2"/>
      <c r="K39634" s="2"/>
      <c r="L39634" s="2"/>
    </row>
    <row r="39635" spans="10:12">
      <c r="J39635" s="2"/>
      <c r="K39635" s="2"/>
      <c r="L39635" s="2"/>
    </row>
    <row r="39636" spans="10:12">
      <c r="J39636" s="2"/>
      <c r="K39636" s="2"/>
      <c r="L39636" s="2"/>
    </row>
    <row r="39637" spans="10:12">
      <c r="J39637" s="2"/>
      <c r="K39637" s="2"/>
      <c r="L39637" s="2"/>
    </row>
    <row r="39638" spans="10:12">
      <c r="J39638" s="2"/>
      <c r="K39638" s="2"/>
      <c r="L39638" s="2"/>
    </row>
    <row r="39639" spans="10:12">
      <c r="J39639" s="2"/>
      <c r="K39639" s="2"/>
      <c r="L39639" s="2"/>
    </row>
    <row r="39640" spans="10:12">
      <c r="J39640" s="2"/>
      <c r="K39640" s="2"/>
      <c r="L39640" s="2"/>
    </row>
    <row r="39641" spans="10:12">
      <c r="J39641" s="2"/>
      <c r="K39641" s="2"/>
      <c r="L39641" s="2"/>
    </row>
    <row r="39642" spans="10:12">
      <c r="J39642" s="2"/>
      <c r="K39642" s="2"/>
      <c r="L39642" s="2"/>
    </row>
    <row r="39643" spans="10:12">
      <c r="J39643" s="2"/>
      <c r="K39643" s="2"/>
      <c r="L39643" s="2"/>
    </row>
    <row r="39644" spans="10:12">
      <c r="J39644" s="2"/>
      <c r="K39644" s="2"/>
      <c r="L39644" s="2"/>
    </row>
    <row r="39645" spans="10:12">
      <c r="J39645" s="2"/>
      <c r="K39645" s="2"/>
      <c r="L39645" s="2"/>
    </row>
    <row r="39646" spans="10:12">
      <c r="J39646" s="2"/>
      <c r="K39646" s="2"/>
      <c r="L39646" s="2"/>
    </row>
    <row r="39647" spans="10:12">
      <c r="J39647" s="2"/>
      <c r="K39647" s="2"/>
      <c r="L39647" s="2"/>
    </row>
    <row r="39648" spans="10:12">
      <c r="J39648" s="2"/>
      <c r="K39648" s="2"/>
      <c r="L39648" s="2"/>
    </row>
    <row r="39649" spans="10:12">
      <c r="J39649" s="2"/>
      <c r="K39649" s="2"/>
      <c r="L39649" s="2"/>
    </row>
    <row r="39650" spans="10:12">
      <c r="J39650" s="2"/>
      <c r="K39650" s="2"/>
      <c r="L39650" s="2"/>
    </row>
    <row r="39651" spans="10:12">
      <c r="J39651" s="2"/>
      <c r="K39651" s="2"/>
      <c r="L39651" s="2"/>
    </row>
    <row r="39652" spans="10:12">
      <c r="J39652" s="2"/>
      <c r="K39652" s="2"/>
      <c r="L39652" s="2"/>
    </row>
    <row r="39653" spans="10:12">
      <c r="J39653" s="2"/>
      <c r="K39653" s="2"/>
      <c r="L39653" s="2"/>
    </row>
    <row r="39654" spans="10:12">
      <c r="J39654" s="2"/>
      <c r="K39654" s="2"/>
      <c r="L39654" s="2"/>
    </row>
    <row r="39655" spans="10:12">
      <c r="J39655" s="2"/>
      <c r="K39655" s="2"/>
      <c r="L39655" s="2"/>
    </row>
    <row r="39656" spans="10:12">
      <c r="J39656" s="2"/>
      <c r="K39656" s="2"/>
      <c r="L39656" s="2"/>
    </row>
    <row r="39657" spans="10:12">
      <c r="J39657" s="2"/>
      <c r="K39657" s="2"/>
      <c r="L39657" s="2"/>
    </row>
    <row r="39658" spans="10:12">
      <c r="J39658" s="2"/>
      <c r="K39658" s="2"/>
      <c r="L39658" s="2"/>
    </row>
    <row r="39659" spans="10:12">
      <c r="J39659" s="2"/>
      <c r="K39659" s="2"/>
      <c r="L39659" s="2"/>
    </row>
    <row r="39660" spans="10:12">
      <c r="J39660" s="2"/>
      <c r="K39660" s="2"/>
      <c r="L39660" s="2"/>
    </row>
    <row r="39661" spans="10:12">
      <c r="J39661" s="2"/>
      <c r="K39661" s="2"/>
      <c r="L39661" s="2"/>
    </row>
    <row r="39662" spans="10:12">
      <c r="J39662" s="2"/>
      <c r="K39662" s="2"/>
      <c r="L39662" s="2"/>
    </row>
    <row r="39663" spans="10:12">
      <c r="J39663" s="2"/>
      <c r="K39663" s="2"/>
      <c r="L39663" s="2"/>
    </row>
    <row r="39664" spans="10:12">
      <c r="J39664" s="2"/>
      <c r="K39664" s="2"/>
      <c r="L39664" s="2"/>
    </row>
    <row r="39665" spans="10:12">
      <c r="J39665" s="2"/>
      <c r="K39665" s="2"/>
      <c r="L39665" s="2"/>
    </row>
    <row r="39666" spans="10:12">
      <c r="J39666" s="2"/>
      <c r="K39666" s="2"/>
      <c r="L39666" s="2"/>
    </row>
    <row r="39667" spans="10:12">
      <c r="J39667" s="2"/>
      <c r="K39667" s="2"/>
      <c r="L39667" s="2"/>
    </row>
    <row r="39668" spans="10:12">
      <c r="J39668" s="2"/>
      <c r="K39668" s="2"/>
      <c r="L39668" s="2"/>
    </row>
    <row r="39669" spans="10:12">
      <c r="J39669" s="2"/>
      <c r="K39669" s="2"/>
      <c r="L39669" s="2"/>
    </row>
    <row r="39670" spans="10:12">
      <c r="J39670" s="2"/>
      <c r="K39670" s="2"/>
      <c r="L39670" s="2"/>
    </row>
    <row r="39671" spans="10:12">
      <c r="J39671" s="2"/>
      <c r="K39671" s="2"/>
      <c r="L39671" s="2"/>
    </row>
    <row r="39672" spans="10:12">
      <c r="J39672" s="2"/>
      <c r="K39672" s="2"/>
      <c r="L39672" s="2"/>
    </row>
    <row r="39673" spans="10:12">
      <c r="J39673" s="2"/>
      <c r="K39673" s="2"/>
      <c r="L39673" s="2"/>
    </row>
    <row r="39674" spans="10:12">
      <c r="J39674" s="2"/>
      <c r="K39674" s="2"/>
      <c r="L39674" s="2"/>
    </row>
    <row r="39675" spans="10:12">
      <c r="J39675" s="2"/>
      <c r="K39675" s="2"/>
      <c r="L39675" s="2"/>
    </row>
    <row r="39676" spans="10:12">
      <c r="J39676" s="2"/>
      <c r="K39676" s="2"/>
      <c r="L39676" s="2"/>
    </row>
    <row r="39677" spans="10:12">
      <c r="J39677" s="2"/>
      <c r="K39677" s="2"/>
      <c r="L39677" s="2"/>
    </row>
    <row r="39678" spans="10:12">
      <c r="J39678" s="2"/>
      <c r="K39678" s="2"/>
      <c r="L39678" s="2"/>
    </row>
    <row r="39679" spans="10:12">
      <c r="J39679" s="2"/>
      <c r="K39679" s="2"/>
      <c r="L39679" s="2"/>
    </row>
    <row r="39680" spans="10:12">
      <c r="J39680" s="2"/>
      <c r="K39680" s="2"/>
      <c r="L39680" s="2"/>
    </row>
    <row r="39681" spans="10:12">
      <c r="J39681" s="2"/>
      <c r="K39681" s="2"/>
      <c r="L39681" s="2"/>
    </row>
    <row r="39682" spans="10:12">
      <c r="J39682" s="2"/>
      <c r="K39682" s="2"/>
      <c r="L39682" s="2"/>
    </row>
    <row r="39683" spans="10:12">
      <c r="J39683" s="2"/>
      <c r="K39683" s="2"/>
      <c r="L39683" s="2"/>
    </row>
    <row r="39684" spans="10:12">
      <c r="J39684" s="2"/>
      <c r="K39684" s="2"/>
      <c r="L39684" s="2"/>
    </row>
    <row r="39685" spans="10:12">
      <c r="J39685" s="2"/>
      <c r="K39685" s="2"/>
      <c r="L39685" s="2"/>
    </row>
    <row r="39686" spans="10:12">
      <c r="J39686" s="2"/>
      <c r="K39686" s="2"/>
      <c r="L39686" s="2"/>
    </row>
    <row r="39687" spans="10:12">
      <c r="J39687" s="2"/>
      <c r="K39687" s="2"/>
      <c r="L39687" s="2"/>
    </row>
    <row r="39688" spans="10:12">
      <c r="J39688" s="2"/>
      <c r="K39688" s="2"/>
      <c r="L39688" s="2"/>
    </row>
    <row r="39689" spans="10:12">
      <c r="J39689" s="2"/>
      <c r="K39689" s="2"/>
      <c r="L39689" s="2"/>
    </row>
    <row r="39690" spans="10:12">
      <c r="J39690" s="2"/>
      <c r="K39690" s="2"/>
      <c r="L39690" s="2"/>
    </row>
    <row r="39691" spans="10:12">
      <c r="J39691" s="2"/>
      <c r="K39691" s="2"/>
      <c r="L39691" s="2"/>
    </row>
    <row r="39692" spans="10:12">
      <c r="J39692" s="2"/>
      <c r="K39692" s="2"/>
      <c r="L39692" s="2"/>
    </row>
    <row r="39693" spans="10:12">
      <c r="J39693" s="2"/>
      <c r="K39693" s="2"/>
      <c r="L39693" s="2"/>
    </row>
    <row r="39694" spans="10:12">
      <c r="J39694" s="2"/>
      <c r="K39694" s="2"/>
      <c r="L39694" s="2"/>
    </row>
    <row r="39695" spans="10:12">
      <c r="J39695" s="2"/>
      <c r="K39695" s="2"/>
      <c r="L39695" s="2"/>
    </row>
    <row r="39696" spans="10:12">
      <c r="J39696" s="2"/>
      <c r="K39696" s="2"/>
      <c r="L39696" s="2"/>
    </row>
    <row r="39697" spans="10:12">
      <c r="J39697" s="2"/>
      <c r="K39697" s="2"/>
      <c r="L39697" s="2"/>
    </row>
    <row r="39698" spans="10:12">
      <c r="J39698" s="2"/>
      <c r="K39698" s="2"/>
      <c r="L39698" s="2"/>
    </row>
    <row r="39699" spans="10:12">
      <c r="J39699" s="2"/>
      <c r="K39699" s="2"/>
      <c r="L39699" s="2"/>
    </row>
    <row r="39700" spans="10:12">
      <c r="J39700" s="2"/>
      <c r="K39700" s="2"/>
      <c r="L39700" s="2"/>
    </row>
    <row r="39701" spans="10:12">
      <c r="J39701" s="2"/>
      <c r="K39701" s="2"/>
      <c r="L39701" s="2"/>
    </row>
    <row r="39702" spans="10:12">
      <c r="J39702" s="2"/>
      <c r="K39702" s="2"/>
      <c r="L39702" s="2"/>
    </row>
    <row r="39703" spans="10:12">
      <c r="J39703" s="2"/>
      <c r="K39703" s="2"/>
      <c r="L39703" s="2"/>
    </row>
    <row r="39704" spans="10:12">
      <c r="J39704" s="2"/>
      <c r="K39704" s="2"/>
      <c r="L39704" s="2"/>
    </row>
    <row r="39705" spans="10:12">
      <c r="J39705" s="2"/>
      <c r="K39705" s="2"/>
      <c r="L39705" s="2"/>
    </row>
    <row r="39706" spans="10:12">
      <c r="J39706" s="2"/>
      <c r="K39706" s="2"/>
      <c r="L39706" s="2"/>
    </row>
    <row r="39707" spans="10:12">
      <c r="J39707" s="2"/>
      <c r="K39707" s="2"/>
      <c r="L39707" s="2"/>
    </row>
    <row r="39708" spans="10:12">
      <c r="J39708" s="2"/>
      <c r="K39708" s="2"/>
      <c r="L39708" s="2"/>
    </row>
    <row r="39709" spans="10:12">
      <c r="J39709" s="2"/>
      <c r="K39709" s="2"/>
      <c r="L39709" s="2"/>
    </row>
    <row r="39710" spans="10:12">
      <c r="J39710" s="2"/>
      <c r="K39710" s="2"/>
      <c r="L39710" s="2"/>
    </row>
    <row r="39711" spans="10:12">
      <c r="J39711" s="2"/>
      <c r="K39711" s="2"/>
      <c r="L39711" s="2"/>
    </row>
    <row r="39712" spans="10:12">
      <c r="J39712" s="2"/>
      <c r="K39712" s="2"/>
      <c r="L39712" s="2"/>
    </row>
    <row r="39713" spans="10:12">
      <c r="J39713" s="2"/>
      <c r="K39713" s="2"/>
      <c r="L39713" s="2"/>
    </row>
    <row r="39714" spans="10:12">
      <c r="J39714" s="2"/>
      <c r="K39714" s="2"/>
      <c r="L39714" s="2"/>
    </row>
    <row r="39715" spans="10:12">
      <c r="J39715" s="2"/>
      <c r="K39715" s="2"/>
      <c r="L39715" s="2"/>
    </row>
    <row r="39716" spans="10:12">
      <c r="J39716" s="2"/>
      <c r="K39716" s="2"/>
      <c r="L39716" s="2"/>
    </row>
    <row r="39717" spans="10:12">
      <c r="J39717" s="2"/>
      <c r="K39717" s="2"/>
      <c r="L39717" s="2"/>
    </row>
    <row r="39718" spans="10:12">
      <c r="J39718" s="2"/>
      <c r="K39718" s="2"/>
      <c r="L39718" s="2"/>
    </row>
    <row r="39719" spans="10:12">
      <c r="J39719" s="2"/>
      <c r="K39719" s="2"/>
      <c r="L39719" s="2"/>
    </row>
    <row r="39720" spans="10:12">
      <c r="J39720" s="2"/>
      <c r="K39720" s="2"/>
      <c r="L39720" s="2"/>
    </row>
    <row r="39721" spans="10:12">
      <c r="J39721" s="2"/>
      <c r="K39721" s="2"/>
      <c r="L39721" s="2"/>
    </row>
    <row r="39722" spans="10:12">
      <c r="J39722" s="2"/>
      <c r="K39722" s="2"/>
      <c r="L39722" s="2"/>
    </row>
    <row r="39723" spans="10:12">
      <c r="J39723" s="2"/>
      <c r="K39723" s="2"/>
      <c r="L39723" s="2"/>
    </row>
    <row r="39724" spans="10:12">
      <c r="J39724" s="2"/>
      <c r="K39724" s="2"/>
      <c r="L39724" s="2"/>
    </row>
    <row r="39725" spans="10:12">
      <c r="J39725" s="2"/>
      <c r="K39725" s="2"/>
      <c r="L39725" s="2"/>
    </row>
    <row r="39726" spans="10:12">
      <c r="J39726" s="2"/>
      <c r="K39726" s="2"/>
      <c r="L39726" s="2"/>
    </row>
    <row r="39727" spans="10:12">
      <c r="J39727" s="2"/>
      <c r="K39727" s="2"/>
      <c r="L39727" s="2"/>
    </row>
    <row r="39728" spans="10:12">
      <c r="J39728" s="2"/>
      <c r="K39728" s="2"/>
      <c r="L39728" s="2"/>
    </row>
    <row r="39729" spans="10:12">
      <c r="J39729" s="2"/>
      <c r="K39729" s="2"/>
      <c r="L39729" s="2"/>
    </row>
    <row r="39730" spans="10:12">
      <c r="J39730" s="2"/>
      <c r="K39730" s="2"/>
      <c r="L39730" s="2"/>
    </row>
    <row r="39731" spans="10:12">
      <c r="J39731" s="2"/>
      <c r="K39731" s="2"/>
      <c r="L39731" s="2"/>
    </row>
    <row r="39732" spans="10:12">
      <c r="J39732" s="2"/>
      <c r="K39732" s="2"/>
      <c r="L39732" s="2"/>
    </row>
    <row r="39733" spans="10:12">
      <c r="J39733" s="2"/>
      <c r="K39733" s="2"/>
      <c r="L39733" s="2"/>
    </row>
    <row r="39734" spans="10:12">
      <c r="J39734" s="2"/>
      <c r="K39734" s="2"/>
      <c r="L39734" s="2"/>
    </row>
    <row r="39735" spans="10:12">
      <c r="J39735" s="2"/>
      <c r="K39735" s="2"/>
      <c r="L39735" s="2"/>
    </row>
    <row r="39736" spans="10:12">
      <c r="J39736" s="2"/>
      <c r="K39736" s="2"/>
      <c r="L39736" s="2"/>
    </row>
    <row r="39737" spans="10:12">
      <c r="J39737" s="2"/>
      <c r="K39737" s="2"/>
      <c r="L39737" s="2"/>
    </row>
    <row r="39738" spans="10:12">
      <c r="J39738" s="2"/>
      <c r="K39738" s="2"/>
      <c r="L39738" s="2"/>
    </row>
    <row r="39739" spans="10:12">
      <c r="J39739" s="2"/>
      <c r="K39739" s="2"/>
      <c r="L39739" s="2"/>
    </row>
    <row r="39740" spans="10:12">
      <c r="J39740" s="2"/>
      <c r="K39740" s="2"/>
      <c r="L39740" s="2"/>
    </row>
    <row r="39741" spans="10:12">
      <c r="J39741" s="2"/>
      <c r="K39741" s="2"/>
      <c r="L39741" s="2"/>
    </row>
    <row r="39742" spans="10:12">
      <c r="J39742" s="2"/>
      <c r="K39742" s="2"/>
      <c r="L39742" s="2"/>
    </row>
    <row r="39743" spans="10:12">
      <c r="J39743" s="2"/>
      <c r="K39743" s="2"/>
      <c r="L39743" s="2"/>
    </row>
    <row r="39744" spans="10:12">
      <c r="J39744" s="2"/>
      <c r="K39744" s="2"/>
      <c r="L39744" s="2"/>
    </row>
    <row r="39745" spans="10:12">
      <c r="J39745" s="2"/>
      <c r="K39745" s="2"/>
      <c r="L39745" s="2"/>
    </row>
    <row r="39746" spans="10:12">
      <c r="J39746" s="2"/>
      <c r="K39746" s="2"/>
      <c r="L39746" s="2"/>
    </row>
    <row r="39747" spans="10:12">
      <c r="J39747" s="2"/>
      <c r="K39747" s="2"/>
      <c r="L39747" s="2"/>
    </row>
    <row r="39748" spans="10:12">
      <c r="J39748" s="2"/>
      <c r="K39748" s="2"/>
      <c r="L39748" s="2"/>
    </row>
    <row r="39749" spans="10:12">
      <c r="J39749" s="2"/>
      <c r="K39749" s="2"/>
      <c r="L39749" s="2"/>
    </row>
    <row r="39750" spans="10:12">
      <c r="J39750" s="2"/>
      <c r="K39750" s="2"/>
      <c r="L39750" s="2"/>
    </row>
    <row r="39751" spans="10:12">
      <c r="J39751" s="2"/>
      <c r="K39751" s="2"/>
      <c r="L39751" s="2"/>
    </row>
    <row r="39752" spans="10:12">
      <c r="J39752" s="2"/>
      <c r="K39752" s="2"/>
      <c r="L39752" s="2"/>
    </row>
    <row r="39753" spans="10:12">
      <c r="J39753" s="2"/>
      <c r="K39753" s="2"/>
      <c r="L39753" s="2"/>
    </row>
    <row r="39754" spans="10:12">
      <c r="J39754" s="2"/>
      <c r="K39754" s="2"/>
      <c r="L39754" s="2"/>
    </row>
    <row r="39755" spans="10:12">
      <c r="J39755" s="2"/>
      <c r="K39755" s="2"/>
      <c r="L39755" s="2"/>
    </row>
    <row r="39756" spans="10:12">
      <c r="J39756" s="2"/>
      <c r="K39756" s="2"/>
      <c r="L39756" s="2"/>
    </row>
    <row r="39757" spans="10:12">
      <c r="J39757" s="2"/>
      <c r="K39757" s="2"/>
      <c r="L39757" s="2"/>
    </row>
    <row r="39758" spans="10:12">
      <c r="J39758" s="2"/>
      <c r="K39758" s="2"/>
      <c r="L39758" s="2"/>
    </row>
    <row r="39759" spans="10:12">
      <c r="J39759" s="2"/>
      <c r="K39759" s="2"/>
      <c r="L39759" s="2"/>
    </row>
    <row r="39760" spans="10:12">
      <c r="J39760" s="2"/>
      <c r="K39760" s="2"/>
      <c r="L39760" s="2"/>
    </row>
    <row r="39761" spans="10:12">
      <c r="J39761" s="2"/>
      <c r="K39761" s="2"/>
      <c r="L39761" s="2"/>
    </row>
    <row r="39762" spans="10:12">
      <c r="J39762" s="2"/>
      <c r="K39762" s="2"/>
      <c r="L39762" s="2"/>
    </row>
    <row r="39763" spans="10:12">
      <c r="J39763" s="2"/>
      <c r="K39763" s="2"/>
      <c r="L39763" s="2"/>
    </row>
    <row r="39764" spans="10:12">
      <c r="J39764" s="2"/>
      <c r="K39764" s="2"/>
      <c r="L39764" s="2"/>
    </row>
    <row r="39765" spans="10:12">
      <c r="J39765" s="2"/>
      <c r="K39765" s="2"/>
      <c r="L39765" s="2"/>
    </row>
    <row r="39766" spans="10:12">
      <c r="J39766" s="2"/>
      <c r="K39766" s="2"/>
      <c r="L39766" s="2"/>
    </row>
    <row r="39767" spans="10:12">
      <c r="J39767" s="2"/>
      <c r="K39767" s="2"/>
      <c r="L39767" s="2"/>
    </row>
    <row r="39768" spans="10:12">
      <c r="J39768" s="2"/>
      <c r="K39768" s="2"/>
      <c r="L39768" s="2"/>
    </row>
    <row r="39769" spans="10:12">
      <c r="J39769" s="2"/>
      <c r="K39769" s="2"/>
      <c r="L39769" s="2"/>
    </row>
    <row r="39770" spans="10:12">
      <c r="J39770" s="2"/>
      <c r="K39770" s="2"/>
      <c r="L39770" s="2"/>
    </row>
    <row r="39771" spans="10:12">
      <c r="J39771" s="2"/>
      <c r="K39771" s="2"/>
      <c r="L39771" s="2"/>
    </row>
    <row r="39772" spans="10:12">
      <c r="J39772" s="2"/>
      <c r="K39772" s="2"/>
      <c r="L39772" s="2"/>
    </row>
    <row r="39773" spans="10:12">
      <c r="J39773" s="2"/>
      <c r="K39773" s="2"/>
      <c r="L39773" s="2"/>
    </row>
    <row r="39774" spans="10:12">
      <c r="J39774" s="2"/>
      <c r="K39774" s="2"/>
      <c r="L39774" s="2"/>
    </row>
    <row r="39775" spans="10:12">
      <c r="J39775" s="2"/>
      <c r="K39775" s="2"/>
      <c r="L39775" s="2"/>
    </row>
    <row r="39776" spans="10:12">
      <c r="J39776" s="2"/>
      <c r="K39776" s="2"/>
      <c r="L39776" s="2"/>
    </row>
    <row r="39777" spans="10:12">
      <c r="J39777" s="2"/>
      <c r="K39777" s="2"/>
      <c r="L39777" s="2"/>
    </row>
    <row r="39778" spans="10:12">
      <c r="J39778" s="2"/>
      <c r="K39778" s="2"/>
      <c r="L39778" s="2"/>
    </row>
    <row r="39779" spans="10:12">
      <c r="J39779" s="2"/>
      <c r="K39779" s="2"/>
      <c r="L39779" s="2"/>
    </row>
    <row r="39780" spans="10:12">
      <c r="J39780" s="2"/>
      <c r="K39780" s="2"/>
      <c r="L39780" s="2"/>
    </row>
    <row r="39781" spans="10:12">
      <c r="J39781" s="2"/>
      <c r="K39781" s="2"/>
      <c r="L39781" s="2"/>
    </row>
    <row r="39782" spans="10:12">
      <c r="J39782" s="2"/>
      <c r="K39782" s="2"/>
      <c r="L39782" s="2"/>
    </row>
    <row r="39783" spans="10:12">
      <c r="J39783" s="2"/>
      <c r="K39783" s="2"/>
      <c r="L39783" s="2"/>
    </row>
    <row r="39784" spans="10:12">
      <c r="J39784" s="2"/>
      <c r="K39784" s="2"/>
      <c r="L39784" s="2"/>
    </row>
    <row r="39785" spans="10:12">
      <c r="J39785" s="2"/>
      <c r="K39785" s="2"/>
      <c r="L39785" s="2"/>
    </row>
    <row r="39786" spans="10:12">
      <c r="J39786" s="2"/>
      <c r="K39786" s="2"/>
      <c r="L39786" s="2"/>
    </row>
    <row r="39787" spans="10:12">
      <c r="J39787" s="2"/>
      <c r="K39787" s="2"/>
      <c r="L39787" s="2"/>
    </row>
    <row r="39788" spans="10:12">
      <c r="J39788" s="2"/>
      <c r="K39788" s="2"/>
      <c r="L39788" s="2"/>
    </row>
    <row r="39789" spans="10:12">
      <c r="J39789" s="2"/>
      <c r="K39789" s="2"/>
      <c r="L39789" s="2"/>
    </row>
    <row r="39790" spans="10:12">
      <c r="J39790" s="2"/>
      <c r="K39790" s="2"/>
      <c r="L39790" s="2"/>
    </row>
    <row r="39791" spans="10:12">
      <c r="J39791" s="2"/>
      <c r="K39791" s="2"/>
      <c r="L39791" s="2"/>
    </row>
    <row r="39792" spans="10:12">
      <c r="J39792" s="2"/>
      <c r="K39792" s="2"/>
      <c r="L39792" s="2"/>
    </row>
    <row r="39793" spans="10:12">
      <c r="J39793" s="2"/>
      <c r="K39793" s="2"/>
      <c r="L39793" s="2"/>
    </row>
    <row r="39794" spans="10:12">
      <c r="J39794" s="2"/>
      <c r="K39794" s="2"/>
      <c r="L39794" s="2"/>
    </row>
    <row r="39795" spans="10:12">
      <c r="J39795" s="2"/>
      <c r="K39795" s="2"/>
      <c r="L39795" s="2"/>
    </row>
    <row r="39796" spans="10:12">
      <c r="J39796" s="2"/>
      <c r="K39796" s="2"/>
      <c r="L39796" s="2"/>
    </row>
    <row r="39797" spans="10:12">
      <c r="J39797" s="2"/>
      <c r="K39797" s="2"/>
      <c r="L39797" s="2"/>
    </row>
    <row r="39798" spans="10:12">
      <c r="J39798" s="2"/>
      <c r="K39798" s="2"/>
      <c r="L39798" s="2"/>
    </row>
    <row r="39799" spans="10:12">
      <c r="J39799" s="2"/>
      <c r="K39799" s="2"/>
      <c r="L39799" s="2"/>
    </row>
    <row r="39800" spans="10:12">
      <c r="J39800" s="2"/>
      <c r="K39800" s="2"/>
      <c r="L39800" s="2"/>
    </row>
    <row r="39801" spans="10:12">
      <c r="J39801" s="2"/>
      <c r="K39801" s="2"/>
      <c r="L39801" s="2"/>
    </row>
    <row r="39802" spans="10:12">
      <c r="J39802" s="2"/>
      <c r="K39802" s="2"/>
      <c r="L39802" s="2"/>
    </row>
    <row r="39803" spans="10:12">
      <c r="J39803" s="2"/>
      <c r="K39803" s="2"/>
      <c r="L39803" s="2"/>
    </row>
    <row r="39804" spans="10:12">
      <c r="J39804" s="2"/>
      <c r="K39804" s="2"/>
      <c r="L39804" s="2"/>
    </row>
    <row r="39805" spans="10:12">
      <c r="J39805" s="2"/>
      <c r="K39805" s="2"/>
      <c r="L39805" s="2"/>
    </row>
    <row r="39806" spans="10:12">
      <c r="J39806" s="2"/>
      <c r="K39806" s="2"/>
      <c r="L39806" s="2"/>
    </row>
    <row r="39807" spans="10:12">
      <c r="J39807" s="2"/>
      <c r="K39807" s="2"/>
      <c r="L39807" s="2"/>
    </row>
    <row r="39808" spans="10:12">
      <c r="J39808" s="2"/>
      <c r="K39808" s="2"/>
      <c r="L39808" s="2"/>
    </row>
    <row r="39809" spans="10:12">
      <c r="J39809" s="2"/>
      <c r="K39809" s="2"/>
      <c r="L39809" s="2"/>
    </row>
    <row r="39810" spans="10:12">
      <c r="J39810" s="2"/>
      <c r="K39810" s="2"/>
      <c r="L39810" s="2"/>
    </row>
    <row r="39811" spans="10:12">
      <c r="J39811" s="2"/>
      <c r="K39811" s="2"/>
      <c r="L39811" s="2"/>
    </row>
    <row r="39812" spans="10:12">
      <c r="J39812" s="2"/>
      <c r="K39812" s="2"/>
      <c r="L39812" s="2"/>
    </row>
    <row r="39813" spans="10:12">
      <c r="J39813" s="2"/>
      <c r="K39813" s="2"/>
      <c r="L39813" s="2"/>
    </row>
    <row r="39814" spans="10:12">
      <c r="J39814" s="2"/>
      <c r="K39814" s="2"/>
      <c r="L39814" s="2"/>
    </row>
    <row r="39815" spans="10:12">
      <c r="J39815" s="2"/>
      <c r="K39815" s="2"/>
      <c r="L39815" s="2"/>
    </row>
    <row r="39816" spans="10:12">
      <c r="J39816" s="2"/>
      <c r="K39816" s="2"/>
      <c r="L39816" s="2"/>
    </row>
    <row r="39817" spans="10:12">
      <c r="J39817" s="2"/>
      <c r="K39817" s="2"/>
      <c r="L39817" s="2"/>
    </row>
    <row r="39818" spans="10:12">
      <c r="J39818" s="2"/>
      <c r="K39818" s="2"/>
      <c r="L39818" s="2"/>
    </row>
    <row r="39819" spans="10:12">
      <c r="J39819" s="2"/>
      <c r="K39819" s="2"/>
      <c r="L39819" s="2"/>
    </row>
    <row r="39820" spans="10:12">
      <c r="J39820" s="2"/>
      <c r="K39820" s="2"/>
      <c r="L39820" s="2"/>
    </row>
    <row r="39821" spans="10:12">
      <c r="J39821" s="2"/>
      <c r="K39821" s="2"/>
      <c r="L39821" s="2"/>
    </row>
    <row r="39822" spans="10:12">
      <c r="J39822" s="2"/>
      <c r="K39822" s="2"/>
      <c r="L39822" s="2"/>
    </row>
    <row r="39823" spans="10:12">
      <c r="J39823" s="2"/>
      <c r="K39823" s="2"/>
      <c r="L39823" s="2"/>
    </row>
    <row r="39824" spans="10:12">
      <c r="J39824" s="2"/>
      <c r="K39824" s="2"/>
      <c r="L39824" s="2"/>
    </row>
    <row r="39825" spans="10:12">
      <c r="J39825" s="2"/>
      <c r="K39825" s="2"/>
      <c r="L39825" s="2"/>
    </row>
    <row r="39826" spans="10:12">
      <c r="J39826" s="2"/>
      <c r="K39826" s="2"/>
      <c r="L39826" s="2"/>
    </row>
    <row r="39827" spans="10:12">
      <c r="J39827" s="2"/>
      <c r="K39827" s="2"/>
      <c r="L39827" s="2"/>
    </row>
    <row r="39828" spans="10:12">
      <c r="J39828" s="2"/>
      <c r="K39828" s="2"/>
      <c r="L39828" s="2"/>
    </row>
    <row r="39829" spans="10:12">
      <c r="J39829" s="2"/>
      <c r="K39829" s="2"/>
      <c r="L39829" s="2"/>
    </row>
    <row r="39830" spans="10:12">
      <c r="J39830" s="2"/>
      <c r="K39830" s="2"/>
      <c r="L39830" s="2"/>
    </row>
    <row r="39831" spans="10:12">
      <c r="J39831" s="2"/>
      <c r="K39831" s="2"/>
      <c r="L39831" s="2"/>
    </row>
    <row r="39832" spans="10:12">
      <c r="J39832" s="2"/>
      <c r="K39832" s="2"/>
      <c r="L39832" s="2"/>
    </row>
    <row r="39833" spans="10:12">
      <c r="J39833" s="2"/>
      <c r="K39833" s="2"/>
      <c r="L39833" s="2"/>
    </row>
    <row r="39834" spans="10:12">
      <c r="J39834" s="2"/>
      <c r="K39834" s="2"/>
      <c r="L39834" s="2"/>
    </row>
    <row r="39835" spans="10:12">
      <c r="J39835" s="2"/>
      <c r="K39835" s="2"/>
      <c r="L39835" s="2"/>
    </row>
    <row r="39836" spans="10:12">
      <c r="J39836" s="2"/>
      <c r="K39836" s="2"/>
      <c r="L39836" s="2"/>
    </row>
    <row r="39837" spans="10:12">
      <c r="J39837" s="2"/>
      <c r="K39837" s="2"/>
      <c r="L39837" s="2"/>
    </row>
    <row r="39838" spans="10:12">
      <c r="J39838" s="2"/>
      <c r="K39838" s="2"/>
      <c r="L39838" s="2"/>
    </row>
    <row r="39839" spans="10:12">
      <c r="J39839" s="2"/>
      <c r="K39839" s="2"/>
      <c r="L39839" s="2"/>
    </row>
    <row r="39840" spans="10:12">
      <c r="J39840" s="2"/>
      <c r="K39840" s="2"/>
      <c r="L39840" s="2"/>
    </row>
    <row r="39841" spans="10:12">
      <c r="J39841" s="2"/>
      <c r="K39841" s="2"/>
      <c r="L39841" s="2"/>
    </row>
    <row r="39842" spans="10:12">
      <c r="J39842" s="2"/>
      <c r="K39842" s="2"/>
      <c r="L39842" s="2"/>
    </row>
    <row r="39843" spans="10:12">
      <c r="J39843" s="2"/>
      <c r="K39843" s="2"/>
      <c r="L39843" s="2"/>
    </row>
    <row r="39844" spans="10:12">
      <c r="J39844" s="2"/>
      <c r="K39844" s="2"/>
      <c r="L39844" s="2"/>
    </row>
    <row r="39845" spans="10:12">
      <c r="J39845" s="2"/>
      <c r="K39845" s="2"/>
      <c r="L39845" s="2"/>
    </row>
    <row r="39846" spans="10:12">
      <c r="J39846" s="2"/>
      <c r="K39846" s="2"/>
      <c r="L39846" s="2"/>
    </row>
    <row r="39847" spans="10:12">
      <c r="J39847" s="2"/>
      <c r="K39847" s="2"/>
      <c r="L39847" s="2"/>
    </row>
    <row r="39848" spans="10:12">
      <c r="J39848" s="2"/>
      <c r="K39848" s="2"/>
      <c r="L39848" s="2"/>
    </row>
    <row r="39849" spans="10:12">
      <c r="J39849" s="2"/>
      <c r="K39849" s="2"/>
      <c r="L39849" s="2"/>
    </row>
    <row r="39850" spans="10:12">
      <c r="J39850" s="2"/>
      <c r="K39850" s="2"/>
      <c r="L39850" s="2"/>
    </row>
    <row r="39851" spans="10:12">
      <c r="J39851" s="2"/>
      <c r="K39851" s="2"/>
      <c r="L39851" s="2"/>
    </row>
    <row r="39852" spans="10:12">
      <c r="J39852" s="2"/>
      <c r="K39852" s="2"/>
      <c r="L39852" s="2"/>
    </row>
    <row r="39853" spans="10:12">
      <c r="J39853" s="2"/>
      <c r="K39853" s="2"/>
      <c r="L39853" s="2"/>
    </row>
    <row r="39854" spans="10:12">
      <c r="J39854" s="2"/>
      <c r="K39854" s="2"/>
      <c r="L39854" s="2"/>
    </row>
    <row r="39855" spans="10:12">
      <c r="J39855" s="2"/>
      <c r="K39855" s="2"/>
      <c r="L39855" s="2"/>
    </row>
    <row r="39856" spans="10:12">
      <c r="J39856" s="2"/>
      <c r="K39856" s="2"/>
      <c r="L39856" s="2"/>
    </row>
    <row r="39857" spans="10:12">
      <c r="J39857" s="2"/>
      <c r="K39857" s="2"/>
      <c r="L39857" s="2"/>
    </row>
    <row r="39858" spans="10:12">
      <c r="J39858" s="2"/>
      <c r="K39858" s="2"/>
      <c r="L39858" s="2"/>
    </row>
    <row r="39859" spans="10:12">
      <c r="J39859" s="2"/>
      <c r="K39859" s="2"/>
      <c r="L39859" s="2"/>
    </row>
    <row r="39860" spans="10:12">
      <c r="J39860" s="2"/>
      <c r="K39860" s="2"/>
      <c r="L39860" s="2"/>
    </row>
    <row r="39861" spans="10:12">
      <c r="J39861" s="2"/>
      <c r="K39861" s="2"/>
      <c r="L39861" s="2"/>
    </row>
    <row r="39862" spans="10:12">
      <c r="J39862" s="2"/>
      <c r="K39862" s="2"/>
      <c r="L39862" s="2"/>
    </row>
    <row r="39863" spans="10:12">
      <c r="J39863" s="2"/>
      <c r="K39863" s="2"/>
      <c r="L39863" s="2"/>
    </row>
    <row r="39864" spans="10:12">
      <c r="J39864" s="2"/>
      <c r="K39864" s="2"/>
      <c r="L39864" s="2"/>
    </row>
    <row r="39865" spans="10:12">
      <c r="J39865" s="2"/>
      <c r="K39865" s="2"/>
      <c r="L39865" s="2"/>
    </row>
    <row r="39866" spans="10:12">
      <c r="J39866" s="2"/>
      <c r="K39866" s="2"/>
      <c r="L39866" s="2"/>
    </row>
    <row r="39867" spans="10:12">
      <c r="J39867" s="2"/>
      <c r="K39867" s="2"/>
      <c r="L39867" s="2"/>
    </row>
    <row r="39868" spans="10:12">
      <c r="J39868" s="2"/>
      <c r="K39868" s="2"/>
      <c r="L39868" s="2"/>
    </row>
    <row r="39869" spans="10:12">
      <c r="J39869" s="2"/>
      <c r="K39869" s="2"/>
      <c r="L39869" s="2"/>
    </row>
    <row r="39870" spans="10:12">
      <c r="J39870" s="2"/>
      <c r="K39870" s="2"/>
      <c r="L39870" s="2"/>
    </row>
    <row r="39871" spans="10:12">
      <c r="J39871" s="2"/>
      <c r="K39871" s="2"/>
      <c r="L39871" s="2"/>
    </row>
    <row r="39872" spans="10:12">
      <c r="J39872" s="2"/>
      <c r="K39872" s="2"/>
      <c r="L39872" s="2"/>
    </row>
    <row r="39873" spans="10:12">
      <c r="J39873" s="2"/>
      <c r="K39873" s="2"/>
      <c r="L39873" s="2"/>
    </row>
    <row r="39874" spans="10:12">
      <c r="J39874" s="2"/>
      <c r="K39874" s="2"/>
      <c r="L39874" s="2"/>
    </row>
    <row r="39875" spans="10:12">
      <c r="J39875" s="2"/>
      <c r="K39875" s="2"/>
      <c r="L39875" s="2"/>
    </row>
    <row r="39876" spans="10:12">
      <c r="J39876" s="2"/>
      <c r="K39876" s="2"/>
      <c r="L39876" s="2"/>
    </row>
    <row r="39877" spans="10:12">
      <c r="J39877" s="2"/>
      <c r="K39877" s="2"/>
      <c r="L39877" s="2"/>
    </row>
    <row r="39878" spans="10:12">
      <c r="J39878" s="2"/>
      <c r="K39878" s="2"/>
      <c r="L39878" s="2"/>
    </row>
    <row r="39879" spans="10:12">
      <c r="J39879" s="2"/>
      <c r="K39879" s="2"/>
      <c r="L39879" s="2"/>
    </row>
    <row r="39880" spans="10:12">
      <c r="J39880" s="2"/>
      <c r="K39880" s="2"/>
      <c r="L39880" s="2"/>
    </row>
    <row r="39881" spans="10:12">
      <c r="J39881" s="2"/>
      <c r="K39881" s="2"/>
      <c r="L39881" s="2"/>
    </row>
    <row r="39882" spans="10:12">
      <c r="J39882" s="2"/>
      <c r="K39882" s="2"/>
      <c r="L39882" s="2"/>
    </row>
    <row r="39883" spans="10:12">
      <c r="J39883" s="2"/>
      <c r="K39883" s="2"/>
      <c r="L39883" s="2"/>
    </row>
    <row r="39884" spans="10:12">
      <c r="J39884" s="2"/>
      <c r="K39884" s="2"/>
      <c r="L39884" s="2"/>
    </row>
    <row r="39885" spans="10:12">
      <c r="J39885" s="2"/>
      <c r="K39885" s="2"/>
      <c r="L39885" s="2"/>
    </row>
    <row r="39886" spans="10:12">
      <c r="J39886" s="2"/>
      <c r="K39886" s="2"/>
      <c r="L39886" s="2"/>
    </row>
    <row r="39887" spans="10:12">
      <c r="J39887" s="2"/>
      <c r="K39887" s="2"/>
      <c r="L39887" s="2"/>
    </row>
    <row r="39888" spans="10:12">
      <c r="J39888" s="2"/>
      <c r="K39888" s="2"/>
      <c r="L39888" s="2"/>
    </row>
    <row r="39889" spans="10:12">
      <c r="J39889" s="2"/>
      <c r="K39889" s="2"/>
      <c r="L39889" s="2"/>
    </row>
    <row r="39890" spans="10:12">
      <c r="J39890" s="2"/>
      <c r="K39890" s="2"/>
      <c r="L39890" s="2"/>
    </row>
    <row r="39891" spans="10:12">
      <c r="J39891" s="2"/>
      <c r="K39891" s="2"/>
      <c r="L39891" s="2"/>
    </row>
    <row r="39892" spans="10:12">
      <c r="J39892" s="2"/>
      <c r="K39892" s="2"/>
      <c r="L39892" s="2"/>
    </row>
    <row r="39893" spans="10:12">
      <c r="J39893" s="2"/>
      <c r="K39893" s="2"/>
      <c r="L39893" s="2"/>
    </row>
    <row r="39894" spans="10:12">
      <c r="J39894" s="2"/>
      <c r="K39894" s="2"/>
      <c r="L39894" s="2"/>
    </row>
    <row r="39895" spans="10:12">
      <c r="J39895" s="2"/>
      <c r="K39895" s="2"/>
      <c r="L39895" s="2"/>
    </row>
    <row r="39896" spans="10:12">
      <c r="J39896" s="2"/>
      <c r="K39896" s="2"/>
      <c r="L39896" s="2"/>
    </row>
    <row r="39897" spans="10:12">
      <c r="J39897" s="2"/>
      <c r="K39897" s="2"/>
      <c r="L39897" s="2"/>
    </row>
    <row r="39898" spans="10:12">
      <c r="J39898" s="2"/>
      <c r="K39898" s="2"/>
      <c r="L39898" s="2"/>
    </row>
    <row r="39899" spans="10:12">
      <c r="J39899" s="2"/>
      <c r="K39899" s="2"/>
      <c r="L39899" s="2"/>
    </row>
    <row r="39900" spans="10:12">
      <c r="J39900" s="2"/>
      <c r="K39900" s="2"/>
      <c r="L39900" s="2"/>
    </row>
    <row r="39901" spans="10:12">
      <c r="J39901" s="2"/>
      <c r="K39901" s="2"/>
      <c r="L39901" s="2"/>
    </row>
    <row r="39902" spans="10:12">
      <c r="J39902" s="2"/>
      <c r="K39902" s="2"/>
      <c r="L39902" s="2"/>
    </row>
    <row r="39903" spans="10:12">
      <c r="J39903" s="2"/>
      <c r="K39903" s="2"/>
      <c r="L39903" s="2"/>
    </row>
    <row r="39904" spans="10:12">
      <c r="J39904" s="2"/>
      <c r="K39904" s="2"/>
      <c r="L39904" s="2"/>
    </row>
    <row r="39905" spans="10:12">
      <c r="J39905" s="2"/>
      <c r="K39905" s="2"/>
      <c r="L39905" s="2"/>
    </row>
    <row r="39906" spans="10:12">
      <c r="J39906" s="2"/>
      <c r="K39906" s="2"/>
      <c r="L39906" s="2"/>
    </row>
    <row r="39907" spans="10:12">
      <c r="J39907" s="2"/>
      <c r="K39907" s="2"/>
      <c r="L39907" s="2"/>
    </row>
    <row r="39908" spans="10:12">
      <c r="J39908" s="2"/>
      <c r="K39908" s="2"/>
      <c r="L39908" s="2"/>
    </row>
    <row r="39909" spans="10:12">
      <c r="J39909" s="2"/>
      <c r="K39909" s="2"/>
      <c r="L39909" s="2"/>
    </row>
    <row r="39910" spans="10:12">
      <c r="J39910" s="2"/>
      <c r="K39910" s="2"/>
      <c r="L39910" s="2"/>
    </row>
    <row r="39911" spans="10:12">
      <c r="J39911" s="2"/>
      <c r="K39911" s="2"/>
      <c r="L39911" s="2"/>
    </row>
    <row r="39912" spans="10:12">
      <c r="J39912" s="2"/>
      <c r="K39912" s="2"/>
      <c r="L39912" s="2"/>
    </row>
    <row r="39913" spans="10:12">
      <c r="J39913" s="2"/>
      <c r="K39913" s="2"/>
      <c r="L39913" s="2"/>
    </row>
    <row r="39914" spans="10:12">
      <c r="J39914" s="2"/>
      <c r="K39914" s="2"/>
      <c r="L39914" s="2"/>
    </row>
    <row r="39915" spans="10:12">
      <c r="J39915" s="2"/>
      <c r="K39915" s="2"/>
      <c r="L39915" s="2"/>
    </row>
    <row r="39916" spans="10:12">
      <c r="J39916" s="2"/>
      <c r="K39916" s="2"/>
      <c r="L39916" s="2"/>
    </row>
    <row r="39917" spans="10:12">
      <c r="J39917" s="2"/>
      <c r="K39917" s="2"/>
      <c r="L39917" s="2"/>
    </row>
    <row r="39918" spans="10:12">
      <c r="J39918" s="2"/>
      <c r="K39918" s="2"/>
      <c r="L39918" s="2"/>
    </row>
    <row r="39919" spans="10:12">
      <c r="J39919" s="2"/>
      <c r="K39919" s="2"/>
      <c r="L39919" s="2"/>
    </row>
    <row r="39920" spans="10:12">
      <c r="J39920" s="2"/>
      <c r="K39920" s="2"/>
      <c r="L39920" s="2"/>
    </row>
    <row r="39921" spans="10:12">
      <c r="J39921" s="2"/>
      <c r="K39921" s="2"/>
      <c r="L39921" s="2"/>
    </row>
    <row r="39922" spans="10:12">
      <c r="J39922" s="2"/>
      <c r="K39922" s="2"/>
      <c r="L39922" s="2"/>
    </row>
    <row r="39923" spans="10:12">
      <c r="J39923" s="2"/>
      <c r="K39923" s="2"/>
      <c r="L39923" s="2"/>
    </row>
    <row r="39924" spans="10:12">
      <c r="J39924" s="2"/>
      <c r="K39924" s="2"/>
      <c r="L39924" s="2"/>
    </row>
    <row r="39925" spans="10:12">
      <c r="J39925" s="2"/>
      <c r="K39925" s="2"/>
      <c r="L39925" s="2"/>
    </row>
    <row r="39926" spans="10:12">
      <c r="J39926" s="2"/>
      <c r="K39926" s="2"/>
      <c r="L39926" s="2"/>
    </row>
    <row r="39927" spans="10:12">
      <c r="J39927" s="2"/>
      <c r="K39927" s="2"/>
      <c r="L39927" s="2"/>
    </row>
    <row r="39928" spans="10:12">
      <c r="J39928" s="2"/>
      <c r="K39928" s="2"/>
      <c r="L39928" s="2"/>
    </row>
    <row r="39929" spans="10:12">
      <c r="J39929" s="2"/>
      <c r="K39929" s="2"/>
      <c r="L39929" s="2"/>
    </row>
    <row r="39930" spans="10:12">
      <c r="J39930" s="2"/>
      <c r="K39930" s="2"/>
      <c r="L39930" s="2"/>
    </row>
    <row r="39931" spans="10:12">
      <c r="J39931" s="2"/>
      <c r="K39931" s="2"/>
      <c r="L39931" s="2"/>
    </row>
    <row r="39932" spans="10:12">
      <c r="J39932" s="2"/>
      <c r="K39932" s="2"/>
      <c r="L39932" s="2"/>
    </row>
    <row r="39933" spans="10:12">
      <c r="J39933" s="2"/>
      <c r="K39933" s="2"/>
      <c r="L39933" s="2"/>
    </row>
    <row r="39934" spans="10:12">
      <c r="J39934" s="2"/>
      <c r="K39934" s="2"/>
      <c r="L39934" s="2"/>
    </row>
    <row r="39935" spans="10:12">
      <c r="J39935" s="2"/>
      <c r="K39935" s="2"/>
      <c r="L39935" s="2"/>
    </row>
    <row r="39936" spans="10:12">
      <c r="J39936" s="2"/>
      <c r="K39936" s="2"/>
      <c r="L39936" s="2"/>
    </row>
    <row r="39937" spans="10:12">
      <c r="J39937" s="2"/>
      <c r="K39937" s="2"/>
      <c r="L39937" s="2"/>
    </row>
    <row r="39938" spans="10:12">
      <c r="J39938" s="2"/>
      <c r="K39938" s="2"/>
      <c r="L39938" s="2"/>
    </row>
    <row r="39939" spans="10:12">
      <c r="J39939" s="2"/>
      <c r="K39939" s="2"/>
      <c r="L39939" s="2"/>
    </row>
    <row r="39940" spans="10:12">
      <c r="J39940" s="2"/>
      <c r="K39940" s="2"/>
      <c r="L39940" s="2"/>
    </row>
    <row r="39941" spans="10:12">
      <c r="J39941" s="2"/>
      <c r="K39941" s="2"/>
      <c r="L39941" s="2"/>
    </row>
    <row r="39942" spans="10:12">
      <c r="J39942" s="2"/>
      <c r="K39942" s="2"/>
      <c r="L39942" s="2"/>
    </row>
    <row r="39943" spans="10:12">
      <c r="J39943" s="2"/>
      <c r="K39943" s="2"/>
      <c r="L39943" s="2"/>
    </row>
    <row r="39944" spans="10:12">
      <c r="J39944" s="2"/>
      <c r="K39944" s="2"/>
      <c r="L39944" s="2"/>
    </row>
    <row r="39945" spans="10:12">
      <c r="J39945" s="2"/>
      <c r="K39945" s="2"/>
      <c r="L39945" s="2"/>
    </row>
    <row r="39946" spans="10:12">
      <c r="J39946" s="2"/>
      <c r="K39946" s="2"/>
      <c r="L39946" s="2"/>
    </row>
    <row r="39947" spans="10:12">
      <c r="J39947" s="2"/>
      <c r="K39947" s="2"/>
      <c r="L39947" s="2"/>
    </row>
    <row r="39948" spans="10:12">
      <c r="J39948" s="2"/>
      <c r="K39948" s="2"/>
      <c r="L39948" s="2"/>
    </row>
    <row r="39949" spans="10:12">
      <c r="J39949" s="2"/>
      <c r="K39949" s="2"/>
      <c r="L39949" s="2"/>
    </row>
    <row r="39950" spans="10:12">
      <c r="J39950" s="2"/>
      <c r="K39950" s="2"/>
      <c r="L39950" s="2"/>
    </row>
    <row r="39951" spans="10:12">
      <c r="J39951" s="2"/>
      <c r="K39951" s="2"/>
      <c r="L39951" s="2"/>
    </row>
    <row r="39952" spans="10:12">
      <c r="J39952" s="2"/>
      <c r="K39952" s="2"/>
      <c r="L39952" s="2"/>
    </row>
    <row r="39953" spans="10:12">
      <c r="J39953" s="2"/>
      <c r="K39953" s="2"/>
      <c r="L39953" s="2"/>
    </row>
    <row r="39954" spans="10:12">
      <c r="J39954" s="2"/>
      <c r="K39954" s="2"/>
      <c r="L39954" s="2"/>
    </row>
    <row r="39955" spans="10:12">
      <c r="J39955" s="2"/>
      <c r="K39955" s="2"/>
      <c r="L39955" s="2"/>
    </row>
    <row r="39956" spans="10:12">
      <c r="J39956" s="2"/>
      <c r="K39956" s="2"/>
      <c r="L39956" s="2"/>
    </row>
    <row r="39957" spans="10:12">
      <c r="J39957" s="2"/>
      <c r="K39957" s="2"/>
      <c r="L39957" s="2"/>
    </row>
    <row r="39958" spans="10:12">
      <c r="J39958" s="2"/>
      <c r="K39958" s="2"/>
      <c r="L39958" s="2"/>
    </row>
    <row r="39959" spans="10:12">
      <c r="J39959" s="2"/>
      <c r="K39959" s="2"/>
      <c r="L39959" s="2"/>
    </row>
    <row r="39960" spans="10:12">
      <c r="J39960" s="2"/>
      <c r="K39960" s="2"/>
      <c r="L39960" s="2"/>
    </row>
    <row r="39961" spans="10:12">
      <c r="J39961" s="2"/>
      <c r="K39961" s="2"/>
      <c r="L39961" s="2"/>
    </row>
    <row r="39962" spans="10:12">
      <c r="J39962" s="2"/>
      <c r="K39962" s="2"/>
      <c r="L39962" s="2"/>
    </row>
    <row r="39963" spans="10:12">
      <c r="J39963" s="2"/>
      <c r="K39963" s="2"/>
      <c r="L39963" s="2"/>
    </row>
    <row r="39964" spans="10:12">
      <c r="J39964" s="2"/>
      <c r="K39964" s="2"/>
      <c r="L39964" s="2"/>
    </row>
    <row r="39965" spans="10:12">
      <c r="J39965" s="2"/>
      <c r="K39965" s="2"/>
      <c r="L39965" s="2"/>
    </row>
    <row r="39966" spans="10:12">
      <c r="J39966" s="2"/>
      <c r="K39966" s="2"/>
      <c r="L39966" s="2"/>
    </row>
    <row r="39967" spans="10:12">
      <c r="J39967" s="2"/>
      <c r="K39967" s="2"/>
      <c r="L39967" s="2"/>
    </row>
    <row r="39968" spans="10:12">
      <c r="J39968" s="2"/>
      <c r="K39968" s="2"/>
      <c r="L39968" s="2"/>
    </row>
    <row r="39969" spans="10:12">
      <c r="J39969" s="2"/>
      <c r="K39969" s="2"/>
      <c r="L39969" s="2"/>
    </row>
    <row r="39970" spans="10:12">
      <c r="J39970" s="2"/>
      <c r="K39970" s="2"/>
      <c r="L39970" s="2"/>
    </row>
    <row r="39971" spans="10:12">
      <c r="J39971" s="2"/>
      <c r="K39971" s="2"/>
      <c r="L39971" s="2"/>
    </row>
    <row r="39972" spans="10:12">
      <c r="J39972" s="2"/>
      <c r="K39972" s="2"/>
      <c r="L39972" s="2"/>
    </row>
    <row r="39973" spans="10:12">
      <c r="J39973" s="2"/>
      <c r="K39973" s="2"/>
      <c r="L39973" s="2"/>
    </row>
    <row r="39974" spans="10:12">
      <c r="J39974" s="2"/>
      <c r="K39974" s="2"/>
      <c r="L39974" s="2"/>
    </row>
    <row r="39975" spans="10:12">
      <c r="J39975" s="2"/>
      <c r="K39975" s="2"/>
      <c r="L39975" s="2"/>
    </row>
    <row r="39976" spans="10:12">
      <c r="J39976" s="2"/>
      <c r="K39976" s="2"/>
      <c r="L39976" s="2"/>
    </row>
    <row r="39977" spans="10:12">
      <c r="J39977" s="2"/>
      <c r="K39977" s="2"/>
      <c r="L39977" s="2"/>
    </row>
    <row r="39978" spans="10:12">
      <c r="J39978" s="2"/>
      <c r="K39978" s="2"/>
      <c r="L39978" s="2"/>
    </row>
    <row r="39979" spans="10:12">
      <c r="J39979" s="2"/>
      <c r="K39979" s="2"/>
      <c r="L39979" s="2"/>
    </row>
    <row r="39980" spans="10:12">
      <c r="J39980" s="2"/>
      <c r="K39980" s="2"/>
      <c r="L39980" s="2"/>
    </row>
    <row r="39981" spans="10:12">
      <c r="J39981" s="2"/>
      <c r="K39981" s="2"/>
      <c r="L39981" s="2"/>
    </row>
    <row r="39982" spans="10:12">
      <c r="J39982" s="2"/>
      <c r="K39982" s="2"/>
      <c r="L39982" s="2"/>
    </row>
    <row r="39983" spans="10:12">
      <c r="J39983" s="2"/>
      <c r="K39983" s="2"/>
      <c r="L39983" s="2"/>
    </row>
    <row r="39984" spans="10:12">
      <c r="J39984" s="2"/>
      <c r="K39984" s="2"/>
      <c r="L39984" s="2"/>
    </row>
    <row r="39985" spans="10:12">
      <c r="J39985" s="2"/>
      <c r="K39985" s="2"/>
      <c r="L39985" s="2"/>
    </row>
    <row r="39986" spans="10:12">
      <c r="J39986" s="2"/>
      <c r="K39986" s="2"/>
      <c r="L39986" s="2"/>
    </row>
    <row r="39987" spans="10:12">
      <c r="J39987" s="2"/>
      <c r="K39987" s="2"/>
      <c r="L39987" s="2"/>
    </row>
    <row r="39988" spans="10:12">
      <c r="J39988" s="2"/>
      <c r="K39988" s="2"/>
      <c r="L39988" s="2"/>
    </row>
    <row r="39989" spans="10:12">
      <c r="J39989" s="2"/>
      <c r="K39989" s="2"/>
      <c r="L39989" s="2"/>
    </row>
    <row r="39990" spans="10:12">
      <c r="J39990" s="2"/>
      <c r="K39990" s="2"/>
      <c r="L39990" s="2"/>
    </row>
    <row r="39991" spans="10:12">
      <c r="J39991" s="2"/>
      <c r="K39991" s="2"/>
      <c r="L39991" s="2"/>
    </row>
    <row r="39992" spans="10:12">
      <c r="J39992" s="2"/>
      <c r="K39992" s="2"/>
      <c r="L39992" s="2"/>
    </row>
    <row r="39993" spans="10:12">
      <c r="J39993" s="2"/>
      <c r="K39993" s="2"/>
      <c r="L39993" s="2"/>
    </row>
    <row r="39994" spans="10:12">
      <c r="J39994" s="2"/>
      <c r="K39994" s="2"/>
      <c r="L39994" s="2"/>
    </row>
    <row r="39995" spans="10:12">
      <c r="J39995" s="2"/>
      <c r="K39995" s="2"/>
      <c r="L39995" s="2"/>
    </row>
    <row r="39996" spans="10:12">
      <c r="J39996" s="2"/>
      <c r="K39996" s="2"/>
      <c r="L39996" s="2"/>
    </row>
    <row r="39997" spans="10:12">
      <c r="J39997" s="2"/>
      <c r="K39997" s="2"/>
      <c r="L39997" s="2"/>
    </row>
    <row r="39998" spans="10:12">
      <c r="J39998" s="2"/>
      <c r="K39998" s="2"/>
      <c r="L39998" s="2"/>
    </row>
    <row r="39999" spans="10:12">
      <c r="J39999" s="2"/>
      <c r="K39999" s="2"/>
      <c r="L39999" s="2"/>
    </row>
    <row r="40000" spans="10:12">
      <c r="J40000" s="2"/>
      <c r="K40000" s="2"/>
      <c r="L40000" s="2"/>
    </row>
    <row r="40001" spans="10:12">
      <c r="J40001" s="2"/>
      <c r="K40001" s="2"/>
      <c r="L40001" s="2"/>
    </row>
    <row r="40002" spans="10:12">
      <c r="J40002" s="2"/>
      <c r="K40002" s="2"/>
      <c r="L40002" s="2"/>
    </row>
    <row r="40003" spans="10:12">
      <c r="J40003" s="2"/>
      <c r="K40003" s="2"/>
      <c r="L40003" s="2"/>
    </row>
    <row r="40004" spans="10:12">
      <c r="J40004" s="2"/>
      <c r="K40004" s="2"/>
      <c r="L40004" s="2"/>
    </row>
    <row r="40005" spans="10:12">
      <c r="J40005" s="2"/>
      <c r="K40005" s="2"/>
      <c r="L40005" s="2"/>
    </row>
    <row r="40006" spans="10:12">
      <c r="J40006" s="2"/>
      <c r="K40006" s="2"/>
      <c r="L40006" s="2"/>
    </row>
    <row r="40007" spans="10:12">
      <c r="J40007" s="2"/>
      <c r="K40007" s="2"/>
      <c r="L40007" s="2"/>
    </row>
    <row r="40008" spans="10:12">
      <c r="J40008" s="2"/>
      <c r="K40008" s="2"/>
      <c r="L40008" s="2"/>
    </row>
    <row r="40009" spans="10:12">
      <c r="J40009" s="2"/>
      <c r="K40009" s="2"/>
      <c r="L40009" s="2"/>
    </row>
    <row r="40010" spans="10:12">
      <c r="J40010" s="2"/>
      <c r="K40010" s="2"/>
      <c r="L40010" s="2"/>
    </row>
    <row r="40011" spans="10:12">
      <c r="J40011" s="2"/>
      <c r="K40011" s="2"/>
      <c r="L40011" s="2"/>
    </row>
    <row r="40012" spans="10:12">
      <c r="J40012" s="2"/>
      <c r="K40012" s="2"/>
      <c r="L40012" s="2"/>
    </row>
    <row r="40013" spans="10:12">
      <c r="J40013" s="2"/>
      <c r="K40013" s="2"/>
      <c r="L40013" s="2"/>
    </row>
    <row r="40014" spans="10:12">
      <c r="J40014" s="2"/>
      <c r="K40014" s="2"/>
      <c r="L40014" s="2"/>
    </row>
    <row r="40015" spans="10:12">
      <c r="J40015" s="2"/>
      <c r="K40015" s="2"/>
      <c r="L40015" s="2"/>
    </row>
    <row r="40016" spans="10:12">
      <c r="J40016" s="2"/>
      <c r="K40016" s="2"/>
      <c r="L40016" s="2"/>
    </row>
    <row r="40017" spans="10:12">
      <c r="J40017" s="2"/>
      <c r="K40017" s="2"/>
      <c r="L40017" s="2"/>
    </row>
    <row r="40018" spans="10:12">
      <c r="J40018" s="2"/>
      <c r="K40018" s="2"/>
      <c r="L40018" s="2"/>
    </row>
    <row r="40019" spans="10:12">
      <c r="J40019" s="2"/>
      <c r="K40019" s="2"/>
      <c r="L40019" s="2"/>
    </row>
    <row r="40020" spans="10:12">
      <c r="J40020" s="2"/>
      <c r="K40020" s="2"/>
      <c r="L40020" s="2"/>
    </row>
    <row r="40021" spans="10:12">
      <c r="J40021" s="2"/>
      <c r="K40021" s="2"/>
      <c r="L40021" s="2"/>
    </row>
    <row r="40022" spans="10:12">
      <c r="J40022" s="2"/>
      <c r="K40022" s="2"/>
      <c r="L40022" s="2"/>
    </row>
    <row r="40023" spans="10:12">
      <c r="J40023" s="2"/>
      <c r="K40023" s="2"/>
      <c r="L40023" s="2"/>
    </row>
    <row r="40024" spans="10:12">
      <c r="J40024" s="2"/>
      <c r="K40024" s="2"/>
      <c r="L40024" s="2"/>
    </row>
    <row r="40025" spans="10:12">
      <c r="J40025" s="2"/>
      <c r="K40025" s="2"/>
      <c r="L40025" s="2"/>
    </row>
    <row r="40026" spans="10:12">
      <c r="J40026" s="2"/>
      <c r="K40026" s="2"/>
      <c r="L40026" s="2"/>
    </row>
    <row r="40027" spans="10:12">
      <c r="J40027" s="2"/>
      <c r="K40027" s="2"/>
      <c r="L40027" s="2"/>
    </row>
    <row r="40028" spans="10:12">
      <c r="J40028" s="2"/>
      <c r="K40028" s="2"/>
      <c r="L40028" s="2"/>
    </row>
    <row r="40029" spans="10:12">
      <c r="J40029" s="2"/>
      <c r="K40029" s="2"/>
      <c r="L40029" s="2"/>
    </row>
    <row r="40030" spans="10:12">
      <c r="J40030" s="2"/>
      <c r="K40030" s="2"/>
      <c r="L40030" s="2"/>
    </row>
    <row r="40031" spans="10:12">
      <c r="J40031" s="2"/>
      <c r="K40031" s="2"/>
      <c r="L40031" s="2"/>
    </row>
    <row r="40032" spans="10:12">
      <c r="J40032" s="2"/>
      <c r="K40032" s="2"/>
      <c r="L40032" s="2"/>
    </row>
    <row r="40033" spans="10:12">
      <c r="J40033" s="2"/>
      <c r="K40033" s="2"/>
      <c r="L40033" s="2"/>
    </row>
    <row r="40034" spans="10:12">
      <c r="J40034" s="2"/>
      <c r="K40034" s="2"/>
      <c r="L40034" s="2"/>
    </row>
    <row r="40035" spans="10:12">
      <c r="J40035" s="2"/>
      <c r="K40035" s="2"/>
      <c r="L40035" s="2"/>
    </row>
    <row r="40036" spans="10:12">
      <c r="J40036" s="2"/>
      <c r="K40036" s="2"/>
      <c r="L40036" s="2"/>
    </row>
    <row r="40037" spans="10:12">
      <c r="J40037" s="2"/>
      <c r="K40037" s="2"/>
      <c r="L40037" s="2"/>
    </row>
    <row r="40038" spans="10:12">
      <c r="J40038" s="2"/>
      <c r="K40038" s="2"/>
      <c r="L40038" s="2"/>
    </row>
    <row r="40039" spans="10:12">
      <c r="J40039" s="2"/>
      <c r="K40039" s="2"/>
      <c r="L40039" s="2"/>
    </row>
    <row r="40040" spans="10:12">
      <c r="J40040" s="2"/>
      <c r="K40040" s="2"/>
      <c r="L40040" s="2"/>
    </row>
    <row r="40041" spans="10:12">
      <c r="J40041" s="2"/>
      <c r="K40041" s="2"/>
      <c r="L40041" s="2"/>
    </row>
    <row r="40042" spans="10:12">
      <c r="J40042" s="2"/>
      <c r="K40042" s="2"/>
      <c r="L40042" s="2"/>
    </row>
    <row r="40043" spans="10:12">
      <c r="J40043" s="2"/>
      <c r="K40043" s="2"/>
      <c r="L40043" s="2"/>
    </row>
    <row r="40044" spans="10:12">
      <c r="J40044" s="2"/>
      <c r="K40044" s="2"/>
      <c r="L40044" s="2"/>
    </row>
    <row r="40045" spans="10:12">
      <c r="J40045" s="2"/>
      <c r="K40045" s="2"/>
      <c r="L40045" s="2"/>
    </row>
    <row r="40046" spans="10:12">
      <c r="J40046" s="2"/>
      <c r="K40046" s="2"/>
      <c r="L40046" s="2"/>
    </row>
    <row r="40047" spans="10:12">
      <c r="J40047" s="2"/>
      <c r="K40047" s="2"/>
      <c r="L40047" s="2"/>
    </row>
    <row r="40048" spans="10:12">
      <c r="J40048" s="2"/>
      <c r="K40048" s="2"/>
      <c r="L40048" s="2"/>
    </row>
    <row r="40049" spans="10:12">
      <c r="J40049" s="2"/>
      <c r="K40049" s="2"/>
      <c r="L40049" s="2"/>
    </row>
    <row r="40050" spans="10:12">
      <c r="J40050" s="2"/>
      <c r="K40050" s="2"/>
      <c r="L40050" s="2"/>
    </row>
    <row r="40051" spans="10:12">
      <c r="J40051" s="2"/>
      <c r="K40051" s="2"/>
      <c r="L40051" s="2"/>
    </row>
    <row r="40052" spans="10:12">
      <c r="J40052" s="2"/>
      <c r="K40052" s="2"/>
      <c r="L40052" s="2"/>
    </row>
    <row r="40053" spans="10:12">
      <c r="J40053" s="2"/>
      <c r="K40053" s="2"/>
      <c r="L40053" s="2"/>
    </row>
    <row r="40054" spans="10:12">
      <c r="J40054" s="2"/>
      <c r="K40054" s="2"/>
      <c r="L40054" s="2"/>
    </row>
    <row r="40055" spans="10:12">
      <c r="J40055" s="2"/>
      <c r="K40055" s="2"/>
      <c r="L40055" s="2"/>
    </row>
    <row r="40056" spans="10:12">
      <c r="J40056" s="2"/>
      <c r="K40056" s="2"/>
      <c r="L40056" s="2"/>
    </row>
    <row r="40057" spans="10:12">
      <c r="J40057" s="2"/>
      <c r="K40057" s="2"/>
      <c r="L40057" s="2"/>
    </row>
    <row r="40058" spans="10:12">
      <c r="J40058" s="2"/>
      <c r="K40058" s="2"/>
      <c r="L40058" s="2"/>
    </row>
    <row r="40059" spans="10:12">
      <c r="J40059" s="2"/>
      <c r="K40059" s="2"/>
      <c r="L40059" s="2"/>
    </row>
    <row r="40060" spans="10:12">
      <c r="J40060" s="2"/>
      <c r="K40060" s="2"/>
      <c r="L40060" s="2"/>
    </row>
    <row r="40061" spans="10:12">
      <c r="J40061" s="2"/>
      <c r="K40061" s="2"/>
      <c r="L40061" s="2"/>
    </row>
    <row r="40062" spans="10:12">
      <c r="J40062" s="2"/>
      <c r="K40062" s="2"/>
      <c r="L40062" s="2"/>
    </row>
    <row r="40063" spans="10:12">
      <c r="J40063" s="2"/>
      <c r="K40063" s="2"/>
      <c r="L40063" s="2"/>
    </row>
    <row r="40064" spans="10:12">
      <c r="J40064" s="2"/>
      <c r="K40064" s="2"/>
      <c r="L40064" s="2"/>
    </row>
    <row r="40065" spans="10:12">
      <c r="J40065" s="2"/>
      <c r="K40065" s="2"/>
      <c r="L40065" s="2"/>
    </row>
    <row r="40066" spans="10:12">
      <c r="J40066" s="2"/>
      <c r="K40066" s="2"/>
      <c r="L40066" s="2"/>
    </row>
    <row r="40067" spans="10:12">
      <c r="J40067" s="2"/>
      <c r="K40067" s="2"/>
      <c r="L40067" s="2"/>
    </row>
    <row r="40068" spans="10:12">
      <c r="J40068" s="2"/>
      <c r="K40068" s="2"/>
      <c r="L40068" s="2"/>
    </row>
    <row r="40069" spans="10:12">
      <c r="J40069" s="2"/>
      <c r="K40069" s="2"/>
      <c r="L40069" s="2"/>
    </row>
    <row r="40070" spans="10:12">
      <c r="J40070" s="2"/>
      <c r="K40070" s="2"/>
      <c r="L40070" s="2"/>
    </row>
    <row r="40071" spans="10:12">
      <c r="J40071" s="2"/>
      <c r="K40071" s="2"/>
      <c r="L40071" s="2"/>
    </row>
    <row r="40072" spans="10:12">
      <c r="J40072" s="2"/>
      <c r="K40072" s="2"/>
      <c r="L40072" s="2"/>
    </row>
    <row r="40073" spans="10:12">
      <c r="J40073" s="2"/>
      <c r="K40073" s="2"/>
      <c r="L40073" s="2"/>
    </row>
    <row r="40074" spans="10:12">
      <c r="J40074" s="2"/>
      <c r="K40074" s="2"/>
      <c r="L40074" s="2"/>
    </row>
    <row r="40075" spans="10:12">
      <c r="J40075" s="2"/>
      <c r="K40075" s="2"/>
      <c r="L40075" s="2"/>
    </row>
    <row r="40076" spans="10:12">
      <c r="J40076" s="2"/>
      <c r="K40076" s="2"/>
      <c r="L40076" s="2"/>
    </row>
    <row r="40077" spans="10:12">
      <c r="J40077" s="2"/>
      <c r="K40077" s="2"/>
      <c r="L40077" s="2"/>
    </row>
    <row r="40078" spans="10:12">
      <c r="J40078" s="2"/>
      <c r="K40078" s="2"/>
      <c r="L40078" s="2"/>
    </row>
    <row r="40079" spans="10:12">
      <c r="J40079" s="2"/>
      <c r="K40079" s="2"/>
      <c r="L40079" s="2"/>
    </row>
    <row r="40080" spans="10:12">
      <c r="J40080" s="2"/>
      <c r="K40080" s="2"/>
      <c r="L40080" s="2"/>
    </row>
    <row r="40081" spans="10:12">
      <c r="J40081" s="2"/>
      <c r="K40081" s="2"/>
      <c r="L40081" s="2"/>
    </row>
    <row r="40082" spans="10:12">
      <c r="J40082" s="2"/>
      <c r="K40082" s="2"/>
      <c r="L40082" s="2"/>
    </row>
    <row r="40083" spans="10:12">
      <c r="J40083" s="2"/>
      <c r="K40083" s="2"/>
      <c r="L40083" s="2"/>
    </row>
    <row r="40084" spans="10:12">
      <c r="J40084" s="2"/>
      <c r="K40084" s="2"/>
      <c r="L40084" s="2"/>
    </row>
    <row r="40085" spans="10:12">
      <c r="J40085" s="2"/>
      <c r="K40085" s="2"/>
      <c r="L40085" s="2"/>
    </row>
    <row r="40086" spans="10:12">
      <c r="J40086" s="2"/>
      <c r="K40086" s="2"/>
      <c r="L40086" s="2"/>
    </row>
    <row r="40087" spans="10:12">
      <c r="J40087" s="2"/>
      <c r="K40087" s="2"/>
      <c r="L40087" s="2"/>
    </row>
    <row r="40088" spans="10:12">
      <c r="J40088" s="2"/>
      <c r="K40088" s="2"/>
      <c r="L40088" s="2"/>
    </row>
    <row r="40089" spans="10:12">
      <c r="J40089" s="2"/>
      <c r="K40089" s="2"/>
      <c r="L40089" s="2"/>
    </row>
    <row r="40090" spans="10:12">
      <c r="J40090" s="2"/>
      <c r="K40090" s="2"/>
      <c r="L40090" s="2"/>
    </row>
    <row r="40091" spans="10:12">
      <c r="J40091" s="2"/>
      <c r="K40091" s="2"/>
      <c r="L40091" s="2"/>
    </row>
    <row r="40092" spans="10:12">
      <c r="J40092" s="2"/>
      <c r="K40092" s="2"/>
      <c r="L40092" s="2"/>
    </row>
    <row r="40093" spans="10:12">
      <c r="J40093" s="2"/>
      <c r="K40093" s="2"/>
      <c r="L40093" s="2"/>
    </row>
    <row r="40094" spans="10:12">
      <c r="J40094" s="2"/>
      <c r="K40094" s="2"/>
      <c r="L40094" s="2"/>
    </row>
    <row r="40095" spans="10:12">
      <c r="J40095" s="2"/>
      <c r="K40095" s="2"/>
      <c r="L40095" s="2"/>
    </row>
    <row r="40096" spans="10:12">
      <c r="J40096" s="2"/>
      <c r="K40096" s="2"/>
      <c r="L40096" s="2"/>
    </row>
    <row r="40097" spans="10:12">
      <c r="J40097" s="2"/>
      <c r="K40097" s="2"/>
      <c r="L40097" s="2"/>
    </row>
    <row r="40098" spans="10:12">
      <c r="J40098" s="2"/>
      <c r="K40098" s="2"/>
      <c r="L40098" s="2"/>
    </row>
    <row r="40099" spans="10:12">
      <c r="J40099" s="2"/>
      <c r="K40099" s="2"/>
      <c r="L40099" s="2"/>
    </row>
    <row r="40100" spans="10:12">
      <c r="J40100" s="2"/>
      <c r="K40100" s="2"/>
      <c r="L40100" s="2"/>
    </row>
    <row r="40101" spans="10:12">
      <c r="J40101" s="2"/>
      <c r="K40101" s="2"/>
      <c r="L40101" s="2"/>
    </row>
    <row r="40102" spans="10:12">
      <c r="J40102" s="2"/>
      <c r="K40102" s="2"/>
      <c r="L40102" s="2"/>
    </row>
    <row r="40103" spans="10:12">
      <c r="J40103" s="2"/>
      <c r="K40103" s="2"/>
      <c r="L40103" s="2"/>
    </row>
    <row r="40104" spans="10:12">
      <c r="J40104" s="2"/>
      <c r="K40104" s="2"/>
      <c r="L40104" s="2"/>
    </row>
    <row r="40105" spans="10:12">
      <c r="J40105" s="2"/>
      <c r="K40105" s="2"/>
      <c r="L40105" s="2"/>
    </row>
    <row r="40106" spans="10:12">
      <c r="J40106" s="2"/>
      <c r="K40106" s="2"/>
      <c r="L40106" s="2"/>
    </row>
    <row r="40107" spans="10:12">
      <c r="J40107" s="2"/>
      <c r="K40107" s="2"/>
      <c r="L40107" s="2"/>
    </row>
    <row r="40108" spans="10:12">
      <c r="J40108" s="2"/>
      <c r="K40108" s="2"/>
      <c r="L40108" s="2"/>
    </row>
    <row r="40109" spans="10:12">
      <c r="J40109" s="2"/>
      <c r="K40109" s="2"/>
      <c r="L40109" s="2"/>
    </row>
    <row r="40110" spans="10:12">
      <c r="J40110" s="2"/>
      <c r="K40110" s="2"/>
      <c r="L40110" s="2"/>
    </row>
    <row r="40111" spans="10:12">
      <c r="J40111" s="2"/>
      <c r="K40111" s="2"/>
      <c r="L40111" s="2"/>
    </row>
    <row r="40112" spans="10:12">
      <c r="J40112" s="2"/>
      <c r="K40112" s="2"/>
      <c r="L40112" s="2"/>
    </row>
    <row r="40113" spans="10:12">
      <c r="J40113" s="2"/>
      <c r="K40113" s="2"/>
      <c r="L40113" s="2"/>
    </row>
    <row r="40114" spans="10:12">
      <c r="J40114" s="2"/>
      <c r="K40114" s="2"/>
      <c r="L40114" s="2"/>
    </row>
    <row r="40115" spans="10:12">
      <c r="J40115" s="2"/>
      <c r="K40115" s="2"/>
      <c r="L40115" s="2"/>
    </row>
    <row r="40116" spans="10:12">
      <c r="J40116" s="2"/>
      <c r="K40116" s="2"/>
      <c r="L40116" s="2"/>
    </row>
    <row r="40117" spans="10:12">
      <c r="J40117" s="2"/>
      <c r="K40117" s="2"/>
      <c r="L40117" s="2"/>
    </row>
    <row r="40118" spans="10:12">
      <c r="J40118" s="2"/>
      <c r="K40118" s="2"/>
      <c r="L40118" s="2"/>
    </row>
    <row r="40119" spans="10:12">
      <c r="J40119" s="2"/>
      <c r="K40119" s="2"/>
      <c r="L40119" s="2"/>
    </row>
    <row r="40120" spans="10:12">
      <c r="J40120" s="2"/>
      <c r="K40120" s="2"/>
      <c r="L40120" s="2"/>
    </row>
    <row r="40121" spans="10:12">
      <c r="J40121" s="2"/>
      <c r="K40121" s="2"/>
      <c r="L40121" s="2"/>
    </row>
    <row r="40122" spans="10:12">
      <c r="J40122" s="2"/>
      <c r="K40122" s="2"/>
      <c r="L40122" s="2"/>
    </row>
    <row r="40123" spans="10:12">
      <c r="J40123" s="2"/>
      <c r="K40123" s="2"/>
      <c r="L40123" s="2"/>
    </row>
    <row r="40124" spans="10:12">
      <c r="J40124" s="2"/>
      <c r="K40124" s="2"/>
      <c r="L40124" s="2"/>
    </row>
    <row r="40125" spans="10:12">
      <c r="J40125" s="2"/>
      <c r="K40125" s="2"/>
      <c r="L40125" s="2"/>
    </row>
    <row r="40126" spans="10:12">
      <c r="J40126" s="2"/>
      <c r="K40126" s="2"/>
      <c r="L40126" s="2"/>
    </row>
    <row r="40127" spans="10:12">
      <c r="J40127" s="2"/>
      <c r="K40127" s="2"/>
      <c r="L40127" s="2"/>
    </row>
    <row r="40128" spans="10:12">
      <c r="J40128" s="2"/>
      <c r="K40128" s="2"/>
      <c r="L40128" s="2"/>
    </row>
    <row r="40129" spans="10:12">
      <c r="J40129" s="2"/>
      <c r="K40129" s="2"/>
      <c r="L40129" s="2"/>
    </row>
    <row r="40130" spans="10:12">
      <c r="J40130" s="2"/>
      <c r="K40130" s="2"/>
      <c r="L40130" s="2"/>
    </row>
    <row r="40131" spans="10:12">
      <c r="J40131" s="2"/>
      <c r="K40131" s="2"/>
      <c r="L40131" s="2"/>
    </row>
    <row r="40132" spans="10:12">
      <c r="J40132" s="2"/>
      <c r="K40132" s="2"/>
      <c r="L40132" s="2"/>
    </row>
    <row r="40133" spans="10:12">
      <c r="J40133" s="2"/>
      <c r="K40133" s="2"/>
      <c r="L40133" s="2"/>
    </row>
    <row r="40134" spans="10:12">
      <c r="J40134" s="2"/>
      <c r="K40134" s="2"/>
      <c r="L40134" s="2"/>
    </row>
    <row r="40135" spans="10:12">
      <c r="J40135" s="2"/>
      <c r="K40135" s="2"/>
      <c r="L40135" s="2"/>
    </row>
    <row r="40136" spans="10:12">
      <c r="J40136" s="2"/>
      <c r="K40136" s="2"/>
      <c r="L40136" s="2"/>
    </row>
    <row r="40137" spans="10:12">
      <c r="J40137" s="2"/>
      <c r="K40137" s="2"/>
      <c r="L40137" s="2"/>
    </row>
    <row r="40138" spans="10:12">
      <c r="J40138" s="2"/>
      <c r="K40138" s="2"/>
      <c r="L40138" s="2"/>
    </row>
    <row r="40139" spans="10:12">
      <c r="J40139" s="2"/>
      <c r="K40139" s="2"/>
      <c r="L40139" s="2"/>
    </row>
    <row r="40140" spans="10:12">
      <c r="J40140" s="2"/>
      <c r="K40140" s="2"/>
      <c r="L40140" s="2"/>
    </row>
    <row r="40141" spans="10:12">
      <c r="J40141" s="2"/>
      <c r="K40141" s="2"/>
      <c r="L40141" s="2"/>
    </row>
    <row r="40142" spans="10:12">
      <c r="J40142" s="2"/>
      <c r="K40142" s="2"/>
      <c r="L40142" s="2"/>
    </row>
    <row r="40143" spans="10:12">
      <c r="J40143" s="2"/>
      <c r="K40143" s="2"/>
      <c r="L40143" s="2"/>
    </row>
    <row r="40144" spans="10:12">
      <c r="J40144" s="2"/>
      <c r="K40144" s="2"/>
      <c r="L40144" s="2"/>
    </row>
    <row r="40145" spans="10:12">
      <c r="J40145" s="2"/>
      <c r="K40145" s="2"/>
      <c r="L40145" s="2"/>
    </row>
    <row r="40146" spans="10:12">
      <c r="J40146" s="2"/>
      <c r="K40146" s="2"/>
      <c r="L40146" s="2"/>
    </row>
    <row r="40147" spans="10:12">
      <c r="J40147" s="2"/>
      <c r="K40147" s="2"/>
      <c r="L40147" s="2"/>
    </row>
    <row r="40148" spans="10:12">
      <c r="J40148" s="2"/>
      <c r="K40148" s="2"/>
      <c r="L40148" s="2"/>
    </row>
    <row r="40149" spans="10:12">
      <c r="J40149" s="2"/>
      <c r="K40149" s="2"/>
      <c r="L40149" s="2"/>
    </row>
    <row r="40150" spans="10:12">
      <c r="J40150" s="2"/>
      <c r="K40150" s="2"/>
      <c r="L40150" s="2"/>
    </row>
    <row r="40151" spans="10:12">
      <c r="J40151" s="2"/>
      <c r="K40151" s="2"/>
      <c r="L40151" s="2"/>
    </row>
    <row r="40152" spans="10:12">
      <c r="J40152" s="2"/>
      <c r="K40152" s="2"/>
      <c r="L40152" s="2"/>
    </row>
    <row r="40153" spans="10:12">
      <c r="J40153" s="2"/>
      <c r="K40153" s="2"/>
      <c r="L40153" s="2"/>
    </row>
    <row r="40154" spans="10:12">
      <c r="J40154" s="2"/>
      <c r="K40154" s="2"/>
      <c r="L40154" s="2"/>
    </row>
    <row r="40155" spans="10:12">
      <c r="J40155" s="2"/>
      <c r="K40155" s="2"/>
      <c r="L40155" s="2"/>
    </row>
    <row r="40156" spans="10:12">
      <c r="J40156" s="2"/>
      <c r="K40156" s="2"/>
      <c r="L40156" s="2"/>
    </row>
    <row r="40157" spans="10:12">
      <c r="J40157" s="2"/>
      <c r="K40157" s="2"/>
      <c r="L40157" s="2"/>
    </row>
    <row r="40158" spans="10:12">
      <c r="J40158" s="2"/>
      <c r="K40158" s="2"/>
      <c r="L40158" s="2"/>
    </row>
    <row r="40159" spans="10:12">
      <c r="J40159" s="2"/>
      <c r="K40159" s="2"/>
      <c r="L40159" s="2"/>
    </row>
    <row r="40160" spans="10:12">
      <c r="J40160" s="2"/>
      <c r="K40160" s="2"/>
      <c r="L40160" s="2"/>
    </row>
    <row r="40161" spans="10:12">
      <c r="J40161" s="2"/>
      <c r="K40161" s="2"/>
      <c r="L40161" s="2"/>
    </row>
    <row r="40162" spans="10:12">
      <c r="J40162" s="2"/>
      <c r="K40162" s="2"/>
      <c r="L40162" s="2"/>
    </row>
    <row r="40163" spans="10:12">
      <c r="J40163" s="2"/>
      <c r="K40163" s="2"/>
      <c r="L40163" s="2"/>
    </row>
    <row r="40164" spans="10:12">
      <c r="J40164" s="2"/>
      <c r="K40164" s="2"/>
      <c r="L40164" s="2"/>
    </row>
    <row r="40165" spans="10:12">
      <c r="J40165" s="2"/>
      <c r="K40165" s="2"/>
      <c r="L40165" s="2"/>
    </row>
    <row r="40166" spans="10:12">
      <c r="J40166" s="2"/>
      <c r="K40166" s="2"/>
      <c r="L40166" s="2"/>
    </row>
    <row r="40167" spans="10:12">
      <c r="J40167" s="2"/>
      <c r="K40167" s="2"/>
      <c r="L40167" s="2"/>
    </row>
    <row r="40168" spans="10:12">
      <c r="J40168" s="2"/>
      <c r="K40168" s="2"/>
      <c r="L40168" s="2"/>
    </row>
    <row r="40169" spans="10:12">
      <c r="J40169" s="2"/>
      <c r="K40169" s="2"/>
      <c r="L40169" s="2"/>
    </row>
    <row r="40170" spans="10:12">
      <c r="J40170" s="2"/>
      <c r="K40170" s="2"/>
      <c r="L40170" s="2"/>
    </row>
    <row r="40171" spans="10:12">
      <c r="J40171" s="2"/>
      <c r="K40171" s="2"/>
      <c r="L40171" s="2"/>
    </row>
    <row r="40172" spans="10:12">
      <c r="J40172" s="2"/>
      <c r="K40172" s="2"/>
      <c r="L40172" s="2"/>
    </row>
    <row r="40173" spans="10:12">
      <c r="J40173" s="2"/>
      <c r="K40173" s="2"/>
      <c r="L40173" s="2"/>
    </row>
    <row r="40174" spans="10:12">
      <c r="J40174" s="2"/>
      <c r="K40174" s="2"/>
      <c r="L40174" s="2"/>
    </row>
    <row r="40175" spans="10:12">
      <c r="J40175" s="2"/>
      <c r="K40175" s="2"/>
      <c r="L40175" s="2"/>
    </row>
    <row r="40176" spans="10:12">
      <c r="J40176" s="2"/>
      <c r="K40176" s="2"/>
      <c r="L40176" s="2"/>
    </row>
    <row r="40177" spans="10:12">
      <c r="J40177" s="2"/>
      <c r="K40177" s="2"/>
      <c r="L40177" s="2"/>
    </row>
    <row r="40178" spans="10:12">
      <c r="J40178" s="2"/>
      <c r="K40178" s="2"/>
      <c r="L40178" s="2"/>
    </row>
    <row r="40179" spans="10:12">
      <c r="J40179" s="2"/>
      <c r="K40179" s="2"/>
      <c r="L40179" s="2"/>
    </row>
    <row r="40180" spans="10:12">
      <c r="J40180" s="2"/>
      <c r="K40180" s="2"/>
      <c r="L40180" s="2"/>
    </row>
    <row r="40181" spans="10:12">
      <c r="J40181" s="2"/>
      <c r="K40181" s="2"/>
      <c r="L40181" s="2"/>
    </row>
    <row r="40182" spans="10:12">
      <c r="J40182" s="2"/>
      <c r="K40182" s="2"/>
      <c r="L40182" s="2"/>
    </row>
    <row r="40183" spans="10:12">
      <c r="J40183" s="2"/>
      <c r="K40183" s="2"/>
      <c r="L40183" s="2"/>
    </row>
    <row r="40184" spans="10:12">
      <c r="J40184" s="2"/>
      <c r="K40184" s="2"/>
      <c r="L40184" s="2"/>
    </row>
    <row r="40185" spans="10:12">
      <c r="J40185" s="2"/>
      <c r="K40185" s="2"/>
      <c r="L40185" s="2"/>
    </row>
    <row r="40186" spans="10:12">
      <c r="J40186" s="2"/>
      <c r="K40186" s="2"/>
      <c r="L40186" s="2"/>
    </row>
    <row r="40187" spans="10:12">
      <c r="J40187" s="2"/>
      <c r="K40187" s="2"/>
      <c r="L40187" s="2"/>
    </row>
    <row r="40188" spans="10:12">
      <c r="J40188" s="2"/>
      <c r="K40188" s="2"/>
      <c r="L40188" s="2"/>
    </row>
    <row r="40189" spans="10:12">
      <c r="J40189" s="2"/>
      <c r="K40189" s="2"/>
      <c r="L40189" s="2"/>
    </row>
    <row r="40190" spans="10:12">
      <c r="J40190" s="2"/>
      <c r="K40190" s="2"/>
      <c r="L40190" s="2"/>
    </row>
    <row r="40191" spans="10:12">
      <c r="J40191" s="2"/>
      <c r="K40191" s="2"/>
      <c r="L40191" s="2"/>
    </row>
    <row r="40192" spans="10:12">
      <c r="J40192" s="2"/>
      <c r="K40192" s="2"/>
      <c r="L40192" s="2"/>
    </row>
    <row r="40193" spans="10:12">
      <c r="J40193" s="2"/>
      <c r="K40193" s="2"/>
      <c r="L40193" s="2"/>
    </row>
    <row r="40194" spans="10:12">
      <c r="J40194" s="2"/>
      <c r="K40194" s="2"/>
      <c r="L40194" s="2"/>
    </row>
    <row r="40195" spans="10:12">
      <c r="J40195" s="2"/>
      <c r="K40195" s="2"/>
      <c r="L40195" s="2"/>
    </row>
    <row r="40196" spans="10:12">
      <c r="J40196" s="2"/>
      <c r="K40196" s="2"/>
      <c r="L40196" s="2"/>
    </row>
    <row r="40197" spans="10:12">
      <c r="J40197" s="2"/>
      <c r="K40197" s="2"/>
      <c r="L40197" s="2"/>
    </row>
    <row r="40198" spans="10:12">
      <c r="J40198" s="2"/>
      <c r="K40198" s="2"/>
      <c r="L40198" s="2"/>
    </row>
    <row r="40199" spans="10:12">
      <c r="J40199" s="2"/>
      <c r="K40199" s="2"/>
      <c r="L40199" s="2"/>
    </row>
    <row r="40200" spans="10:12">
      <c r="J40200" s="2"/>
      <c r="K40200" s="2"/>
      <c r="L40200" s="2"/>
    </row>
    <row r="40201" spans="10:12">
      <c r="J40201" s="2"/>
      <c r="K40201" s="2"/>
      <c r="L40201" s="2"/>
    </row>
    <row r="40202" spans="10:12">
      <c r="J40202" s="2"/>
      <c r="K40202" s="2"/>
      <c r="L40202" s="2"/>
    </row>
    <row r="40203" spans="10:12">
      <c r="J40203" s="2"/>
      <c r="K40203" s="2"/>
      <c r="L40203" s="2"/>
    </row>
    <row r="40204" spans="10:12">
      <c r="J40204" s="2"/>
      <c r="K40204" s="2"/>
      <c r="L40204" s="2"/>
    </row>
    <row r="40205" spans="10:12">
      <c r="J40205" s="2"/>
      <c r="K40205" s="2"/>
      <c r="L40205" s="2"/>
    </row>
    <row r="40206" spans="10:12">
      <c r="J40206" s="2"/>
      <c r="K40206" s="2"/>
      <c r="L40206" s="2"/>
    </row>
    <row r="40207" spans="10:12">
      <c r="J40207" s="2"/>
      <c r="K40207" s="2"/>
      <c r="L40207" s="2"/>
    </row>
    <row r="40208" spans="10:12">
      <c r="J40208" s="2"/>
      <c r="K40208" s="2"/>
      <c r="L40208" s="2"/>
    </row>
    <row r="40209" spans="10:12">
      <c r="J40209" s="2"/>
      <c r="K40209" s="2"/>
      <c r="L40209" s="2"/>
    </row>
    <row r="40210" spans="10:12">
      <c r="J40210" s="2"/>
      <c r="K40210" s="2"/>
      <c r="L40210" s="2"/>
    </row>
    <row r="40211" spans="10:12">
      <c r="J40211" s="2"/>
      <c r="K40211" s="2"/>
      <c r="L40211" s="2"/>
    </row>
    <row r="40212" spans="10:12">
      <c r="J40212" s="2"/>
      <c r="K40212" s="2"/>
      <c r="L40212" s="2"/>
    </row>
    <row r="40213" spans="10:12">
      <c r="J40213" s="2"/>
      <c r="K40213" s="2"/>
      <c r="L40213" s="2"/>
    </row>
    <row r="40214" spans="10:12">
      <c r="J40214" s="2"/>
      <c r="K40214" s="2"/>
      <c r="L40214" s="2"/>
    </row>
    <row r="40215" spans="10:12">
      <c r="J40215" s="2"/>
      <c r="K40215" s="2"/>
      <c r="L40215" s="2"/>
    </row>
    <row r="40216" spans="10:12">
      <c r="J40216" s="2"/>
      <c r="K40216" s="2"/>
      <c r="L40216" s="2"/>
    </row>
    <row r="40217" spans="10:12">
      <c r="J40217" s="2"/>
      <c r="K40217" s="2"/>
      <c r="L40217" s="2"/>
    </row>
    <row r="40218" spans="10:12">
      <c r="J40218" s="2"/>
      <c r="K40218" s="2"/>
      <c r="L40218" s="2"/>
    </row>
    <row r="40219" spans="10:12">
      <c r="J40219" s="2"/>
      <c r="K40219" s="2"/>
      <c r="L40219" s="2"/>
    </row>
    <row r="40220" spans="10:12">
      <c r="J40220" s="2"/>
      <c r="K40220" s="2"/>
      <c r="L40220" s="2"/>
    </row>
    <row r="40221" spans="10:12">
      <c r="J40221" s="2"/>
      <c r="K40221" s="2"/>
      <c r="L40221" s="2"/>
    </row>
    <row r="40222" spans="10:12">
      <c r="J40222" s="2"/>
      <c r="K40222" s="2"/>
      <c r="L40222" s="2"/>
    </row>
    <row r="40223" spans="10:12">
      <c r="J40223" s="2"/>
      <c r="K40223" s="2"/>
      <c r="L40223" s="2"/>
    </row>
    <row r="40224" spans="10:12">
      <c r="J40224" s="2"/>
      <c r="K40224" s="2"/>
      <c r="L40224" s="2"/>
    </row>
    <row r="40225" spans="10:12">
      <c r="J40225" s="2"/>
      <c r="K40225" s="2"/>
      <c r="L40225" s="2"/>
    </row>
    <row r="40226" spans="10:12">
      <c r="J40226" s="2"/>
      <c r="K40226" s="2"/>
      <c r="L40226" s="2"/>
    </row>
    <row r="40227" spans="10:12">
      <c r="J40227" s="2"/>
      <c r="K40227" s="2"/>
      <c r="L40227" s="2"/>
    </row>
    <row r="40228" spans="10:12">
      <c r="J40228" s="2"/>
      <c r="K40228" s="2"/>
      <c r="L40228" s="2"/>
    </row>
    <row r="40229" spans="10:12">
      <c r="J40229" s="2"/>
      <c r="K40229" s="2"/>
      <c r="L40229" s="2"/>
    </row>
    <row r="40230" spans="10:12">
      <c r="J40230" s="2"/>
      <c r="K40230" s="2"/>
      <c r="L40230" s="2"/>
    </row>
    <row r="40231" spans="10:12">
      <c r="J40231" s="2"/>
      <c r="K40231" s="2"/>
      <c r="L40231" s="2"/>
    </row>
    <row r="40232" spans="10:12">
      <c r="J40232" s="2"/>
      <c r="K40232" s="2"/>
      <c r="L40232" s="2"/>
    </row>
    <row r="40233" spans="10:12">
      <c r="J40233" s="2"/>
      <c r="K40233" s="2"/>
      <c r="L40233" s="2"/>
    </row>
    <row r="40234" spans="10:12">
      <c r="J40234" s="2"/>
      <c r="K40234" s="2"/>
      <c r="L40234" s="2"/>
    </row>
    <row r="40235" spans="10:12">
      <c r="J40235" s="2"/>
      <c r="K40235" s="2"/>
      <c r="L40235" s="2"/>
    </row>
    <row r="40236" spans="10:12">
      <c r="J40236" s="2"/>
      <c r="K40236" s="2"/>
      <c r="L40236" s="2"/>
    </row>
    <row r="40237" spans="10:12">
      <c r="J40237" s="2"/>
      <c r="K40237" s="2"/>
      <c r="L40237" s="2"/>
    </row>
    <row r="40238" spans="10:12">
      <c r="J40238" s="2"/>
      <c r="K40238" s="2"/>
      <c r="L40238" s="2"/>
    </row>
    <row r="40239" spans="10:12">
      <c r="J40239" s="2"/>
      <c r="K40239" s="2"/>
      <c r="L40239" s="2"/>
    </row>
    <row r="40240" spans="10:12">
      <c r="J40240" s="2"/>
      <c r="K40240" s="2"/>
      <c r="L40240" s="2"/>
    </row>
    <row r="40241" spans="10:12">
      <c r="J40241" s="2"/>
      <c r="K40241" s="2"/>
      <c r="L40241" s="2"/>
    </row>
    <row r="40242" spans="10:12">
      <c r="J40242" s="2"/>
      <c r="K40242" s="2"/>
      <c r="L40242" s="2"/>
    </row>
    <row r="40243" spans="10:12">
      <c r="J40243" s="2"/>
      <c r="K40243" s="2"/>
      <c r="L40243" s="2"/>
    </row>
    <row r="40244" spans="10:12">
      <c r="J40244" s="2"/>
      <c r="K40244" s="2"/>
      <c r="L40244" s="2"/>
    </row>
    <row r="40245" spans="10:12">
      <c r="J40245" s="2"/>
      <c r="K40245" s="2"/>
      <c r="L40245" s="2"/>
    </row>
    <row r="40246" spans="10:12">
      <c r="J40246" s="2"/>
      <c r="K40246" s="2"/>
      <c r="L40246" s="2"/>
    </row>
    <row r="40247" spans="10:12">
      <c r="J40247" s="2"/>
      <c r="K40247" s="2"/>
      <c r="L40247" s="2"/>
    </row>
    <row r="40248" spans="10:12">
      <c r="J40248" s="2"/>
      <c r="K40248" s="2"/>
      <c r="L40248" s="2"/>
    </row>
    <row r="40249" spans="10:12">
      <c r="J40249" s="2"/>
      <c r="K40249" s="2"/>
      <c r="L40249" s="2"/>
    </row>
    <row r="40250" spans="10:12">
      <c r="J40250" s="2"/>
      <c r="K40250" s="2"/>
      <c r="L40250" s="2"/>
    </row>
    <row r="40251" spans="10:12">
      <c r="J40251" s="2"/>
      <c r="K40251" s="2"/>
      <c r="L40251" s="2"/>
    </row>
    <row r="40252" spans="10:12">
      <c r="J40252" s="2"/>
      <c r="K40252" s="2"/>
      <c r="L40252" s="2"/>
    </row>
    <row r="40253" spans="10:12">
      <c r="J40253" s="2"/>
      <c r="K40253" s="2"/>
      <c r="L40253" s="2"/>
    </row>
    <row r="40254" spans="10:12">
      <c r="J40254" s="2"/>
      <c r="K40254" s="2"/>
      <c r="L40254" s="2"/>
    </row>
    <row r="40255" spans="10:12">
      <c r="J40255" s="2"/>
      <c r="K40255" s="2"/>
      <c r="L40255" s="2"/>
    </row>
    <row r="40256" spans="10:12">
      <c r="J40256" s="2"/>
      <c r="K40256" s="2"/>
      <c r="L40256" s="2"/>
    </row>
    <row r="40257" spans="10:12">
      <c r="J40257" s="2"/>
      <c r="K40257" s="2"/>
      <c r="L40257" s="2"/>
    </row>
    <row r="40258" spans="10:12">
      <c r="J40258" s="2"/>
      <c r="K40258" s="2"/>
      <c r="L40258" s="2"/>
    </row>
    <row r="40259" spans="10:12">
      <c r="J40259" s="2"/>
      <c r="K40259" s="2"/>
      <c r="L40259" s="2"/>
    </row>
    <row r="40260" spans="10:12">
      <c r="J40260" s="2"/>
      <c r="K40260" s="2"/>
      <c r="L40260" s="2"/>
    </row>
    <row r="40261" spans="10:12">
      <c r="J40261" s="2"/>
      <c r="K40261" s="2"/>
      <c r="L40261" s="2"/>
    </row>
    <row r="40262" spans="10:12">
      <c r="J40262" s="2"/>
      <c r="K40262" s="2"/>
      <c r="L40262" s="2"/>
    </row>
    <row r="40263" spans="10:12">
      <c r="J40263" s="2"/>
      <c r="K40263" s="2"/>
      <c r="L40263" s="2"/>
    </row>
    <row r="40264" spans="10:12">
      <c r="J40264" s="2"/>
      <c r="K40264" s="2"/>
      <c r="L40264" s="2"/>
    </row>
    <row r="40265" spans="10:12">
      <c r="J40265" s="2"/>
      <c r="K40265" s="2"/>
      <c r="L40265" s="2"/>
    </row>
    <row r="40266" spans="10:12">
      <c r="J40266" s="2"/>
      <c r="K40266" s="2"/>
      <c r="L40266" s="2"/>
    </row>
    <row r="40267" spans="10:12">
      <c r="J40267" s="2"/>
      <c r="K40267" s="2"/>
      <c r="L40267" s="2"/>
    </row>
    <row r="40268" spans="10:12">
      <c r="J40268" s="2"/>
      <c r="K40268" s="2"/>
      <c r="L40268" s="2"/>
    </row>
    <row r="40269" spans="10:12">
      <c r="J40269" s="2"/>
      <c r="K40269" s="2"/>
      <c r="L40269" s="2"/>
    </row>
    <row r="40270" spans="10:12">
      <c r="J40270" s="2"/>
      <c r="K40270" s="2"/>
      <c r="L40270" s="2"/>
    </row>
    <row r="40271" spans="10:12">
      <c r="J40271" s="2"/>
      <c r="K40271" s="2"/>
      <c r="L40271" s="2"/>
    </row>
    <row r="40272" spans="10:12">
      <c r="J40272" s="2"/>
      <c r="K40272" s="2"/>
      <c r="L40272" s="2"/>
    </row>
    <row r="40273" spans="10:12">
      <c r="J40273" s="2"/>
      <c r="K40273" s="2"/>
      <c r="L40273" s="2"/>
    </row>
    <row r="40274" spans="10:12">
      <c r="J40274" s="2"/>
      <c r="K40274" s="2"/>
      <c r="L40274" s="2"/>
    </row>
    <row r="40275" spans="10:12">
      <c r="J40275" s="2"/>
      <c r="K40275" s="2"/>
      <c r="L40275" s="2"/>
    </row>
    <row r="40276" spans="10:12">
      <c r="J40276" s="2"/>
      <c r="K40276" s="2"/>
      <c r="L40276" s="2"/>
    </row>
    <row r="40277" spans="10:12">
      <c r="J40277" s="2"/>
      <c r="K40277" s="2"/>
      <c r="L40277" s="2"/>
    </row>
    <row r="40278" spans="10:12">
      <c r="J40278" s="2"/>
      <c r="K40278" s="2"/>
      <c r="L40278" s="2"/>
    </row>
    <row r="40279" spans="10:12">
      <c r="J40279" s="2"/>
      <c r="K40279" s="2"/>
      <c r="L40279" s="2"/>
    </row>
    <row r="40280" spans="10:12">
      <c r="J40280" s="2"/>
      <c r="K40280" s="2"/>
      <c r="L40280" s="2"/>
    </row>
    <row r="40281" spans="10:12">
      <c r="J40281" s="2"/>
      <c r="K40281" s="2"/>
      <c r="L40281" s="2"/>
    </row>
    <row r="40282" spans="10:12">
      <c r="J40282" s="2"/>
      <c r="K40282" s="2"/>
      <c r="L40282" s="2"/>
    </row>
    <row r="40283" spans="10:12">
      <c r="J40283" s="2"/>
      <c r="K40283" s="2"/>
      <c r="L40283" s="2"/>
    </row>
    <row r="40284" spans="10:12">
      <c r="J40284" s="2"/>
      <c r="K40284" s="2"/>
      <c r="L40284" s="2"/>
    </row>
    <row r="40285" spans="10:12">
      <c r="J40285" s="2"/>
      <c r="K40285" s="2"/>
      <c r="L40285" s="2"/>
    </row>
    <row r="40286" spans="10:12">
      <c r="J40286" s="2"/>
      <c r="K40286" s="2"/>
      <c r="L40286" s="2"/>
    </row>
    <row r="40287" spans="10:12">
      <c r="J40287" s="2"/>
      <c r="K40287" s="2"/>
      <c r="L40287" s="2"/>
    </row>
    <row r="40288" spans="10:12">
      <c r="J40288" s="2"/>
      <c r="K40288" s="2"/>
      <c r="L40288" s="2"/>
    </row>
    <row r="40289" spans="10:12">
      <c r="J40289" s="2"/>
      <c r="K40289" s="2"/>
      <c r="L40289" s="2"/>
    </row>
    <row r="40290" spans="10:12">
      <c r="J40290" s="2"/>
      <c r="K40290" s="2"/>
      <c r="L40290" s="2"/>
    </row>
    <row r="40291" spans="10:12">
      <c r="J40291" s="2"/>
      <c r="K40291" s="2"/>
      <c r="L40291" s="2"/>
    </row>
    <row r="40292" spans="10:12">
      <c r="J40292" s="2"/>
      <c r="K40292" s="2"/>
      <c r="L40292" s="2"/>
    </row>
    <row r="40293" spans="10:12">
      <c r="J40293" s="2"/>
      <c r="K40293" s="2"/>
      <c r="L40293" s="2"/>
    </row>
    <row r="40294" spans="10:12">
      <c r="J40294" s="2"/>
      <c r="K40294" s="2"/>
      <c r="L40294" s="2"/>
    </row>
    <row r="40295" spans="10:12">
      <c r="J40295" s="2"/>
      <c r="K40295" s="2"/>
      <c r="L40295" s="2"/>
    </row>
    <row r="40296" spans="10:12">
      <c r="J40296" s="2"/>
      <c r="K40296" s="2"/>
      <c r="L40296" s="2"/>
    </row>
    <row r="40297" spans="10:12">
      <c r="J40297" s="2"/>
      <c r="K40297" s="2"/>
      <c r="L40297" s="2"/>
    </row>
    <row r="40298" spans="10:12">
      <c r="J40298" s="2"/>
      <c r="K40298" s="2"/>
      <c r="L40298" s="2"/>
    </row>
    <row r="40299" spans="10:12">
      <c r="J40299" s="2"/>
      <c r="K40299" s="2"/>
      <c r="L40299" s="2"/>
    </row>
    <row r="40300" spans="10:12">
      <c r="J40300" s="2"/>
      <c r="K40300" s="2"/>
      <c r="L40300" s="2"/>
    </row>
    <row r="40301" spans="10:12">
      <c r="J40301" s="2"/>
      <c r="K40301" s="2"/>
      <c r="L40301" s="2"/>
    </row>
    <row r="40302" spans="10:12">
      <c r="J40302" s="2"/>
      <c r="K40302" s="2"/>
      <c r="L40302" s="2"/>
    </row>
    <row r="40303" spans="10:12">
      <c r="J40303" s="2"/>
      <c r="K40303" s="2"/>
      <c r="L40303" s="2"/>
    </row>
    <row r="40304" spans="10:12">
      <c r="J40304" s="2"/>
      <c r="K40304" s="2"/>
      <c r="L40304" s="2"/>
    </row>
    <row r="40305" spans="10:12">
      <c r="J40305" s="2"/>
      <c r="K40305" s="2"/>
      <c r="L40305" s="2"/>
    </row>
    <row r="40306" spans="10:12">
      <c r="J40306" s="2"/>
      <c r="K40306" s="2"/>
      <c r="L40306" s="2"/>
    </row>
    <row r="40307" spans="10:12">
      <c r="J40307" s="2"/>
      <c r="K40307" s="2"/>
      <c r="L40307" s="2"/>
    </row>
    <row r="40308" spans="10:12">
      <c r="J40308" s="2"/>
      <c r="K40308" s="2"/>
      <c r="L40308" s="2"/>
    </row>
    <row r="40309" spans="10:12">
      <c r="J40309" s="2"/>
      <c r="K40309" s="2"/>
      <c r="L40309" s="2"/>
    </row>
    <row r="40310" spans="10:12">
      <c r="J40310" s="2"/>
      <c r="K40310" s="2"/>
      <c r="L40310" s="2"/>
    </row>
    <row r="40311" spans="10:12">
      <c r="J40311" s="2"/>
      <c r="K40311" s="2"/>
      <c r="L40311" s="2"/>
    </row>
    <row r="40312" spans="10:12">
      <c r="J40312" s="2"/>
      <c r="K40312" s="2"/>
      <c r="L40312" s="2"/>
    </row>
    <row r="40313" spans="10:12">
      <c r="J40313" s="2"/>
      <c r="K40313" s="2"/>
      <c r="L40313" s="2"/>
    </row>
    <row r="40314" spans="10:12">
      <c r="J40314" s="2"/>
      <c r="K40314" s="2"/>
      <c r="L40314" s="2"/>
    </row>
    <row r="40315" spans="10:12">
      <c r="J40315" s="2"/>
      <c r="K40315" s="2"/>
      <c r="L40315" s="2"/>
    </row>
    <row r="40316" spans="10:12">
      <c r="J40316" s="2"/>
      <c r="K40316" s="2"/>
      <c r="L40316" s="2"/>
    </row>
    <row r="40317" spans="10:12">
      <c r="J40317" s="2"/>
      <c r="K40317" s="2"/>
      <c r="L40317" s="2"/>
    </row>
    <row r="40318" spans="10:12">
      <c r="J40318" s="2"/>
      <c r="K40318" s="2"/>
      <c r="L40318" s="2"/>
    </row>
    <row r="40319" spans="10:12">
      <c r="J40319" s="2"/>
      <c r="K40319" s="2"/>
      <c r="L40319" s="2"/>
    </row>
    <row r="40320" spans="10:12">
      <c r="J40320" s="2"/>
      <c r="K40320" s="2"/>
      <c r="L40320" s="2"/>
    </row>
    <row r="40321" spans="10:12">
      <c r="J40321" s="2"/>
      <c r="K40321" s="2"/>
      <c r="L40321" s="2"/>
    </row>
    <row r="40322" spans="10:12">
      <c r="J40322" s="2"/>
      <c r="K40322" s="2"/>
      <c r="L40322" s="2"/>
    </row>
    <row r="40323" spans="10:12">
      <c r="J40323" s="2"/>
      <c r="K40323" s="2"/>
      <c r="L40323" s="2"/>
    </row>
    <row r="40324" spans="10:12">
      <c r="J40324" s="2"/>
      <c r="K40324" s="2"/>
      <c r="L40324" s="2"/>
    </row>
    <row r="40325" spans="10:12">
      <c r="J40325" s="2"/>
      <c r="K40325" s="2"/>
      <c r="L40325" s="2"/>
    </row>
    <row r="40326" spans="10:12">
      <c r="J40326" s="2"/>
      <c r="K40326" s="2"/>
      <c r="L40326" s="2"/>
    </row>
    <row r="40327" spans="10:12">
      <c r="J40327" s="2"/>
      <c r="K40327" s="2"/>
      <c r="L40327" s="2"/>
    </row>
    <row r="40328" spans="10:12">
      <c r="J40328" s="2"/>
      <c r="K40328" s="2"/>
      <c r="L40328" s="2"/>
    </row>
    <row r="40329" spans="10:12">
      <c r="J40329" s="2"/>
      <c r="K40329" s="2"/>
      <c r="L40329" s="2"/>
    </row>
    <row r="40330" spans="10:12">
      <c r="J40330" s="2"/>
      <c r="K40330" s="2"/>
      <c r="L40330" s="2"/>
    </row>
    <row r="40331" spans="10:12">
      <c r="J40331" s="2"/>
      <c r="K40331" s="2"/>
      <c r="L40331" s="2"/>
    </row>
    <row r="40332" spans="10:12">
      <c r="J40332" s="2"/>
      <c r="K40332" s="2"/>
      <c r="L40332" s="2"/>
    </row>
    <row r="40333" spans="10:12">
      <c r="J40333" s="2"/>
      <c r="K40333" s="2"/>
      <c r="L40333" s="2"/>
    </row>
    <row r="40334" spans="10:12">
      <c r="J40334" s="2"/>
      <c r="K40334" s="2"/>
      <c r="L40334" s="2"/>
    </row>
    <row r="40335" spans="10:12">
      <c r="J40335" s="2"/>
      <c r="K40335" s="2"/>
      <c r="L40335" s="2"/>
    </row>
    <row r="40336" spans="10:12">
      <c r="J40336" s="2"/>
      <c r="K40336" s="2"/>
      <c r="L40336" s="2"/>
    </row>
    <row r="40337" spans="10:12">
      <c r="J40337" s="2"/>
      <c r="K40337" s="2"/>
      <c r="L40337" s="2"/>
    </row>
    <row r="40338" spans="10:12">
      <c r="J40338" s="2"/>
      <c r="K40338" s="2"/>
      <c r="L40338" s="2"/>
    </row>
    <row r="40339" spans="10:12">
      <c r="J40339" s="2"/>
      <c r="K40339" s="2"/>
      <c r="L40339" s="2"/>
    </row>
    <row r="40340" spans="10:12">
      <c r="J40340" s="2"/>
      <c r="K40340" s="2"/>
      <c r="L40340" s="2"/>
    </row>
    <row r="40341" spans="10:12">
      <c r="J40341" s="2"/>
      <c r="K40341" s="2"/>
      <c r="L40341" s="2"/>
    </row>
    <row r="40342" spans="10:12">
      <c r="J40342" s="2"/>
      <c r="K40342" s="2"/>
      <c r="L40342" s="2"/>
    </row>
    <row r="40343" spans="10:12">
      <c r="J40343" s="2"/>
      <c r="K40343" s="2"/>
      <c r="L40343" s="2"/>
    </row>
    <row r="40344" spans="10:12">
      <c r="J40344" s="2"/>
      <c r="K40344" s="2"/>
      <c r="L40344" s="2"/>
    </row>
    <row r="40345" spans="10:12">
      <c r="J40345" s="2"/>
      <c r="K40345" s="2"/>
      <c r="L40345" s="2"/>
    </row>
    <row r="40346" spans="10:12">
      <c r="J40346" s="2"/>
      <c r="K40346" s="2"/>
      <c r="L40346" s="2"/>
    </row>
    <row r="40347" spans="10:12">
      <c r="J40347" s="2"/>
      <c r="K40347" s="2"/>
      <c r="L40347" s="2"/>
    </row>
    <row r="40348" spans="10:12">
      <c r="J40348" s="2"/>
      <c r="K40348" s="2"/>
      <c r="L40348" s="2"/>
    </row>
    <row r="40349" spans="10:12">
      <c r="J40349" s="2"/>
      <c r="K40349" s="2"/>
      <c r="L40349" s="2"/>
    </row>
    <row r="40350" spans="10:12">
      <c r="J40350" s="2"/>
      <c r="K40350" s="2"/>
      <c r="L40350" s="2"/>
    </row>
    <row r="40351" spans="10:12">
      <c r="J40351" s="2"/>
      <c r="K40351" s="2"/>
      <c r="L40351" s="2"/>
    </row>
    <row r="40352" spans="10:12">
      <c r="J40352" s="2"/>
      <c r="K40352" s="2"/>
      <c r="L40352" s="2"/>
    </row>
    <row r="40353" spans="10:12">
      <c r="J40353" s="2"/>
      <c r="K40353" s="2"/>
      <c r="L40353" s="2"/>
    </row>
    <row r="40354" spans="10:12">
      <c r="J40354" s="2"/>
      <c r="K40354" s="2"/>
      <c r="L40354" s="2"/>
    </row>
    <row r="40355" spans="10:12">
      <c r="J40355" s="2"/>
      <c r="K40355" s="2"/>
      <c r="L40355" s="2"/>
    </row>
    <row r="40356" spans="10:12">
      <c r="J40356" s="2"/>
      <c r="K40356" s="2"/>
      <c r="L40356" s="2"/>
    </row>
    <row r="40357" spans="10:12">
      <c r="J40357" s="2"/>
      <c r="K40357" s="2"/>
      <c r="L40357" s="2"/>
    </row>
    <row r="40358" spans="10:12">
      <c r="J40358" s="2"/>
      <c r="K40358" s="2"/>
      <c r="L40358" s="2"/>
    </row>
    <row r="40359" spans="10:12">
      <c r="J40359" s="2"/>
      <c r="K40359" s="2"/>
      <c r="L40359" s="2"/>
    </row>
    <row r="40360" spans="10:12">
      <c r="J40360" s="2"/>
      <c r="K40360" s="2"/>
      <c r="L40360" s="2"/>
    </row>
    <row r="40361" spans="10:12">
      <c r="J40361" s="2"/>
      <c r="K40361" s="2"/>
      <c r="L40361" s="2"/>
    </row>
    <row r="40362" spans="10:12">
      <c r="J40362" s="2"/>
      <c r="K40362" s="2"/>
      <c r="L40362" s="2"/>
    </row>
    <row r="40363" spans="10:12">
      <c r="J40363" s="2"/>
      <c r="K40363" s="2"/>
      <c r="L40363" s="2"/>
    </row>
    <row r="40364" spans="10:12">
      <c r="J40364" s="2"/>
      <c r="K40364" s="2"/>
      <c r="L40364" s="2"/>
    </row>
    <row r="40365" spans="10:12">
      <c r="J40365" s="2"/>
      <c r="K40365" s="2"/>
      <c r="L40365" s="2"/>
    </row>
    <row r="40366" spans="10:12">
      <c r="J40366" s="2"/>
      <c r="K40366" s="2"/>
      <c r="L40366" s="2"/>
    </row>
    <row r="40367" spans="10:12">
      <c r="J40367" s="2"/>
      <c r="K40367" s="2"/>
      <c r="L40367" s="2"/>
    </row>
    <row r="40368" spans="10:12">
      <c r="J40368" s="2"/>
      <c r="K40368" s="2"/>
      <c r="L40368" s="2"/>
    </row>
    <row r="40369" spans="10:12">
      <c r="J40369" s="2"/>
      <c r="K40369" s="2"/>
      <c r="L40369" s="2"/>
    </row>
    <row r="40370" spans="10:12">
      <c r="J40370" s="2"/>
      <c r="K40370" s="2"/>
      <c r="L40370" s="2"/>
    </row>
    <row r="40371" spans="10:12">
      <c r="J40371" s="2"/>
      <c r="K40371" s="2"/>
      <c r="L40371" s="2"/>
    </row>
    <row r="40372" spans="10:12">
      <c r="J40372" s="2"/>
      <c r="K40372" s="2"/>
      <c r="L40372" s="2"/>
    </row>
    <row r="40373" spans="10:12">
      <c r="J40373" s="2"/>
      <c r="K40373" s="2"/>
      <c r="L40373" s="2"/>
    </row>
    <row r="40374" spans="10:12">
      <c r="J40374" s="2"/>
      <c r="K40374" s="2"/>
      <c r="L40374" s="2"/>
    </row>
    <row r="40375" spans="10:12">
      <c r="J40375" s="2"/>
      <c r="K40375" s="2"/>
      <c r="L40375" s="2"/>
    </row>
    <row r="40376" spans="10:12">
      <c r="J40376" s="2"/>
      <c r="K40376" s="2"/>
      <c r="L40376" s="2"/>
    </row>
    <row r="40377" spans="10:12">
      <c r="J40377" s="2"/>
      <c r="K40377" s="2"/>
      <c r="L40377" s="2"/>
    </row>
    <row r="40378" spans="10:12">
      <c r="J40378" s="2"/>
      <c r="K40378" s="2"/>
      <c r="L40378" s="2"/>
    </row>
    <row r="40379" spans="10:12">
      <c r="J40379" s="2"/>
      <c r="K40379" s="2"/>
      <c r="L40379" s="2"/>
    </row>
    <row r="40380" spans="10:12">
      <c r="J40380" s="2"/>
      <c r="K40380" s="2"/>
      <c r="L40380" s="2"/>
    </row>
    <row r="40381" spans="10:12">
      <c r="J40381" s="2"/>
      <c r="K40381" s="2"/>
      <c r="L40381" s="2"/>
    </row>
    <row r="40382" spans="10:12">
      <c r="J40382" s="2"/>
      <c r="K40382" s="2"/>
      <c r="L40382" s="2"/>
    </row>
    <row r="40383" spans="10:12">
      <c r="J40383" s="2"/>
      <c r="K40383" s="2"/>
      <c r="L40383" s="2"/>
    </row>
    <row r="40384" spans="10:12">
      <c r="J40384" s="2"/>
      <c r="K40384" s="2"/>
      <c r="L40384" s="2"/>
    </row>
    <row r="40385" spans="10:12">
      <c r="J40385" s="2"/>
      <c r="K40385" s="2"/>
      <c r="L40385" s="2"/>
    </row>
    <row r="40386" spans="10:12">
      <c r="J40386" s="2"/>
      <c r="K40386" s="2"/>
      <c r="L40386" s="2"/>
    </row>
    <row r="40387" spans="10:12">
      <c r="J40387" s="2"/>
      <c r="K40387" s="2"/>
      <c r="L40387" s="2"/>
    </row>
    <row r="40388" spans="10:12">
      <c r="J40388" s="2"/>
      <c r="K40388" s="2"/>
      <c r="L40388" s="2"/>
    </row>
    <row r="40389" spans="10:12">
      <c r="J40389" s="2"/>
      <c r="K40389" s="2"/>
      <c r="L40389" s="2"/>
    </row>
    <row r="40390" spans="10:12">
      <c r="J40390" s="2"/>
      <c r="K40390" s="2"/>
      <c r="L40390" s="2"/>
    </row>
    <row r="40391" spans="10:12">
      <c r="J40391" s="2"/>
      <c r="K40391" s="2"/>
      <c r="L40391" s="2"/>
    </row>
    <row r="40392" spans="10:12">
      <c r="J40392" s="2"/>
      <c r="K40392" s="2"/>
      <c r="L40392" s="2"/>
    </row>
    <row r="40393" spans="10:12">
      <c r="J40393" s="2"/>
      <c r="K40393" s="2"/>
      <c r="L40393" s="2"/>
    </row>
    <row r="40394" spans="10:12">
      <c r="J40394" s="2"/>
      <c r="K40394" s="2"/>
      <c r="L40394" s="2"/>
    </row>
    <row r="40395" spans="10:12">
      <c r="J40395" s="2"/>
      <c r="K40395" s="2"/>
      <c r="L40395" s="2"/>
    </row>
    <row r="40396" spans="10:12">
      <c r="J40396" s="2"/>
      <c r="K40396" s="2"/>
      <c r="L40396" s="2"/>
    </row>
    <row r="40397" spans="10:12">
      <c r="J40397" s="2"/>
      <c r="K40397" s="2"/>
      <c r="L40397" s="2"/>
    </row>
    <row r="40398" spans="10:12">
      <c r="J40398" s="2"/>
      <c r="K40398" s="2"/>
      <c r="L40398" s="2"/>
    </row>
    <row r="40399" spans="10:12">
      <c r="J40399" s="2"/>
      <c r="K40399" s="2"/>
      <c r="L40399" s="2"/>
    </row>
    <row r="40400" spans="10:12">
      <c r="J40400" s="2"/>
      <c r="K40400" s="2"/>
      <c r="L40400" s="2"/>
    </row>
    <row r="40401" spans="10:12">
      <c r="J40401" s="2"/>
      <c r="K40401" s="2"/>
      <c r="L40401" s="2"/>
    </row>
    <row r="40402" spans="10:12">
      <c r="J40402" s="2"/>
      <c r="K40402" s="2"/>
      <c r="L40402" s="2"/>
    </row>
    <row r="40403" spans="10:12">
      <c r="J40403" s="2"/>
      <c r="K40403" s="2"/>
      <c r="L40403" s="2"/>
    </row>
    <row r="40404" spans="10:12">
      <c r="J40404" s="2"/>
      <c r="K40404" s="2"/>
      <c r="L40404" s="2"/>
    </row>
    <row r="40405" spans="10:12">
      <c r="J40405" s="2"/>
      <c r="K40405" s="2"/>
      <c r="L40405" s="2"/>
    </row>
    <row r="40406" spans="10:12">
      <c r="J40406" s="2"/>
      <c r="K40406" s="2"/>
      <c r="L40406" s="2"/>
    </row>
    <row r="40407" spans="10:12">
      <c r="J40407" s="2"/>
      <c r="K40407" s="2"/>
      <c r="L40407" s="2"/>
    </row>
    <row r="40408" spans="10:12">
      <c r="J40408" s="2"/>
      <c r="K40408" s="2"/>
      <c r="L40408" s="2"/>
    </row>
    <row r="40409" spans="10:12">
      <c r="J40409" s="2"/>
      <c r="K40409" s="2"/>
      <c r="L40409" s="2"/>
    </row>
    <row r="40410" spans="10:12">
      <c r="J40410" s="2"/>
      <c r="K40410" s="2"/>
      <c r="L40410" s="2"/>
    </row>
    <row r="40411" spans="10:12">
      <c r="J40411" s="2"/>
      <c r="K40411" s="2"/>
      <c r="L40411" s="2"/>
    </row>
    <row r="40412" spans="10:12">
      <c r="J40412" s="2"/>
      <c r="K40412" s="2"/>
      <c r="L40412" s="2"/>
    </row>
    <row r="40413" spans="10:12">
      <c r="J40413" s="2"/>
      <c r="K40413" s="2"/>
      <c r="L40413" s="2"/>
    </row>
    <row r="40414" spans="10:12">
      <c r="J40414" s="2"/>
      <c r="K40414" s="2"/>
      <c r="L40414" s="2"/>
    </row>
    <row r="40415" spans="10:12">
      <c r="J40415" s="2"/>
      <c r="K40415" s="2"/>
      <c r="L40415" s="2"/>
    </row>
    <row r="40416" spans="10:12">
      <c r="J40416" s="2"/>
      <c r="K40416" s="2"/>
      <c r="L40416" s="2"/>
    </row>
    <row r="40417" spans="10:12">
      <c r="J40417" s="2"/>
      <c r="K40417" s="2"/>
      <c r="L40417" s="2"/>
    </row>
    <row r="40418" spans="10:12">
      <c r="J40418" s="2"/>
      <c r="K40418" s="2"/>
      <c r="L40418" s="2"/>
    </row>
    <row r="40419" spans="10:12">
      <c r="J40419" s="2"/>
      <c r="K40419" s="2"/>
      <c r="L40419" s="2"/>
    </row>
    <row r="40420" spans="10:12">
      <c r="J40420" s="2"/>
      <c r="K40420" s="2"/>
      <c r="L40420" s="2"/>
    </row>
    <row r="40421" spans="10:12">
      <c r="J40421" s="2"/>
      <c r="K40421" s="2"/>
      <c r="L40421" s="2"/>
    </row>
    <row r="40422" spans="10:12">
      <c r="J40422" s="2"/>
      <c r="K40422" s="2"/>
      <c r="L40422" s="2"/>
    </row>
    <row r="40423" spans="10:12">
      <c r="J40423" s="2"/>
      <c r="K40423" s="2"/>
      <c r="L40423" s="2"/>
    </row>
    <row r="40424" spans="10:12">
      <c r="J40424" s="2"/>
      <c r="K40424" s="2"/>
      <c r="L40424" s="2"/>
    </row>
    <row r="40425" spans="10:12">
      <c r="J40425" s="2"/>
      <c r="K40425" s="2"/>
      <c r="L40425" s="2"/>
    </row>
    <row r="40426" spans="10:12">
      <c r="J40426" s="2"/>
      <c r="K40426" s="2"/>
      <c r="L40426" s="2"/>
    </row>
    <row r="40427" spans="10:12">
      <c r="J40427" s="2"/>
      <c r="K40427" s="2"/>
      <c r="L40427" s="2"/>
    </row>
    <row r="40428" spans="10:12">
      <c r="J40428" s="2"/>
      <c r="K40428" s="2"/>
      <c r="L40428" s="2"/>
    </row>
    <row r="40429" spans="10:12">
      <c r="J40429" s="2"/>
      <c r="K40429" s="2"/>
      <c r="L40429" s="2"/>
    </row>
    <row r="40430" spans="10:12">
      <c r="J40430" s="2"/>
      <c r="K40430" s="2"/>
      <c r="L40430" s="2"/>
    </row>
    <row r="40431" spans="10:12">
      <c r="J40431" s="2"/>
      <c r="K40431" s="2"/>
      <c r="L40431" s="2"/>
    </row>
    <row r="40432" spans="10:12">
      <c r="J40432" s="2"/>
      <c r="K40432" s="2"/>
      <c r="L40432" s="2"/>
    </row>
    <row r="40433" spans="10:12">
      <c r="J40433" s="2"/>
      <c r="K40433" s="2"/>
      <c r="L40433" s="2"/>
    </row>
    <row r="40434" spans="10:12">
      <c r="J40434" s="2"/>
      <c r="K40434" s="2"/>
      <c r="L40434" s="2"/>
    </row>
    <row r="40435" spans="10:12">
      <c r="J40435" s="2"/>
      <c r="K40435" s="2"/>
      <c r="L40435" s="2"/>
    </row>
    <row r="40436" spans="10:12">
      <c r="J40436" s="2"/>
      <c r="K40436" s="2"/>
      <c r="L40436" s="2"/>
    </row>
    <row r="40437" spans="10:12">
      <c r="J40437" s="2"/>
      <c r="K40437" s="2"/>
      <c r="L40437" s="2"/>
    </row>
    <row r="40438" spans="10:12">
      <c r="J40438" s="2"/>
      <c r="K40438" s="2"/>
      <c r="L40438" s="2"/>
    </row>
    <row r="40439" spans="10:12">
      <c r="J40439" s="2"/>
      <c r="K40439" s="2"/>
      <c r="L40439" s="2"/>
    </row>
    <row r="40440" spans="10:12">
      <c r="J40440" s="2"/>
      <c r="K40440" s="2"/>
      <c r="L40440" s="2"/>
    </row>
    <row r="40441" spans="10:12">
      <c r="J40441" s="2"/>
      <c r="K40441" s="2"/>
      <c r="L40441" s="2"/>
    </row>
    <row r="40442" spans="10:12">
      <c r="J40442" s="2"/>
      <c r="K40442" s="2"/>
      <c r="L40442" s="2"/>
    </row>
    <row r="40443" spans="10:12">
      <c r="J40443" s="2"/>
      <c r="K40443" s="2"/>
      <c r="L40443" s="2"/>
    </row>
    <row r="40444" spans="10:12">
      <c r="J40444" s="2"/>
      <c r="K40444" s="2"/>
      <c r="L40444" s="2"/>
    </row>
    <row r="40445" spans="10:12">
      <c r="J40445" s="2"/>
      <c r="K40445" s="2"/>
      <c r="L40445" s="2"/>
    </row>
    <row r="40446" spans="10:12">
      <c r="J40446" s="2"/>
      <c r="K40446" s="2"/>
      <c r="L40446" s="2"/>
    </row>
    <row r="40447" spans="10:12">
      <c r="J40447" s="2"/>
      <c r="K40447" s="2"/>
      <c r="L40447" s="2"/>
    </row>
    <row r="40448" spans="10:12">
      <c r="J40448" s="2"/>
      <c r="K40448" s="2"/>
      <c r="L40448" s="2"/>
    </row>
    <row r="40449" spans="10:12">
      <c r="J40449" s="2"/>
      <c r="K40449" s="2"/>
      <c r="L40449" s="2"/>
    </row>
    <row r="40450" spans="10:12">
      <c r="J40450" s="2"/>
      <c r="K40450" s="2"/>
      <c r="L40450" s="2"/>
    </row>
    <row r="40451" spans="10:12">
      <c r="J40451" s="2"/>
      <c r="K40451" s="2"/>
      <c r="L40451" s="2"/>
    </row>
    <row r="40452" spans="10:12">
      <c r="J40452" s="2"/>
      <c r="K40452" s="2"/>
      <c r="L40452" s="2"/>
    </row>
    <row r="40453" spans="10:12">
      <c r="J40453" s="2"/>
      <c r="K40453" s="2"/>
      <c r="L40453" s="2"/>
    </row>
    <row r="40454" spans="10:12">
      <c r="J40454" s="2"/>
      <c r="K40454" s="2"/>
      <c r="L40454" s="2"/>
    </row>
    <row r="40455" spans="10:12">
      <c r="J40455" s="2"/>
      <c r="K40455" s="2"/>
      <c r="L40455" s="2"/>
    </row>
    <row r="40456" spans="10:12">
      <c r="J40456" s="2"/>
      <c r="K40456" s="2"/>
      <c r="L40456" s="2"/>
    </row>
    <row r="40457" spans="10:12">
      <c r="J40457" s="2"/>
      <c r="K40457" s="2"/>
      <c r="L40457" s="2"/>
    </row>
    <row r="40458" spans="10:12">
      <c r="J40458" s="2"/>
      <c r="K40458" s="2"/>
      <c r="L40458" s="2"/>
    </row>
    <row r="40459" spans="10:12">
      <c r="J40459" s="2"/>
      <c r="K40459" s="2"/>
      <c r="L40459" s="2"/>
    </row>
    <row r="40460" spans="10:12">
      <c r="J40460" s="2"/>
      <c r="K40460" s="2"/>
      <c r="L40460" s="2"/>
    </row>
    <row r="40461" spans="10:12">
      <c r="J40461" s="2"/>
      <c r="K40461" s="2"/>
      <c r="L40461" s="2"/>
    </row>
    <row r="40462" spans="10:12">
      <c r="J40462" s="2"/>
      <c r="K40462" s="2"/>
      <c r="L40462" s="2"/>
    </row>
    <row r="40463" spans="10:12">
      <c r="J40463" s="2"/>
      <c r="K40463" s="2"/>
      <c r="L40463" s="2"/>
    </row>
    <row r="40464" spans="10:12">
      <c r="J40464" s="2"/>
      <c r="K40464" s="2"/>
      <c r="L40464" s="2"/>
    </row>
    <row r="40465" spans="10:12">
      <c r="J40465" s="2"/>
      <c r="K40465" s="2"/>
      <c r="L40465" s="2"/>
    </row>
    <row r="40466" spans="10:12">
      <c r="J40466" s="2"/>
      <c r="K40466" s="2"/>
      <c r="L40466" s="2"/>
    </row>
    <row r="40467" spans="10:12">
      <c r="J40467" s="2"/>
      <c r="K40467" s="2"/>
      <c r="L40467" s="2"/>
    </row>
    <row r="40468" spans="10:12">
      <c r="J40468" s="2"/>
      <c r="K40468" s="2"/>
      <c r="L40468" s="2"/>
    </row>
    <row r="40469" spans="10:12">
      <c r="J40469" s="2"/>
      <c r="K40469" s="2"/>
      <c r="L40469" s="2"/>
    </row>
    <row r="40470" spans="10:12">
      <c r="J40470" s="2"/>
      <c r="K40470" s="2"/>
      <c r="L40470" s="2"/>
    </row>
    <row r="40471" spans="10:12">
      <c r="J40471" s="2"/>
      <c r="K40471" s="2"/>
      <c r="L40471" s="2"/>
    </row>
    <row r="40472" spans="10:12">
      <c r="J40472" s="2"/>
      <c r="K40472" s="2"/>
      <c r="L40472" s="2"/>
    </row>
    <row r="40473" spans="10:12">
      <c r="J40473" s="2"/>
      <c r="K40473" s="2"/>
      <c r="L40473" s="2"/>
    </row>
    <row r="40474" spans="10:12">
      <c r="J40474" s="2"/>
      <c r="K40474" s="2"/>
      <c r="L40474" s="2"/>
    </row>
    <row r="40475" spans="10:12">
      <c r="J40475" s="2"/>
      <c r="K40475" s="2"/>
      <c r="L40475" s="2"/>
    </row>
    <row r="40476" spans="10:12">
      <c r="J40476" s="2"/>
      <c r="K40476" s="2"/>
      <c r="L40476" s="2"/>
    </row>
    <row r="40477" spans="10:12">
      <c r="J40477" s="2"/>
      <c r="K40477" s="2"/>
      <c r="L40477" s="2"/>
    </row>
    <row r="40478" spans="10:12">
      <c r="J40478" s="2"/>
      <c r="K40478" s="2"/>
      <c r="L40478" s="2"/>
    </row>
    <row r="40479" spans="10:12">
      <c r="J40479" s="2"/>
      <c r="K40479" s="2"/>
      <c r="L40479" s="2"/>
    </row>
    <row r="40480" spans="10:12">
      <c r="J40480" s="2"/>
      <c r="K40480" s="2"/>
      <c r="L40480" s="2"/>
    </row>
    <row r="40481" spans="10:12">
      <c r="J40481" s="2"/>
      <c r="K40481" s="2"/>
      <c r="L40481" s="2"/>
    </row>
    <row r="40482" spans="10:12">
      <c r="J40482" s="2"/>
      <c r="K40482" s="2"/>
      <c r="L40482" s="2"/>
    </row>
    <row r="40483" spans="10:12">
      <c r="J40483" s="2"/>
      <c r="K40483" s="2"/>
      <c r="L40483" s="2"/>
    </row>
    <row r="40484" spans="10:12">
      <c r="J40484" s="2"/>
      <c r="K40484" s="2"/>
      <c r="L40484" s="2"/>
    </row>
    <row r="40485" spans="10:12">
      <c r="J40485" s="2"/>
      <c r="K40485" s="2"/>
      <c r="L40485" s="2"/>
    </row>
    <row r="40486" spans="10:12">
      <c r="J40486" s="2"/>
      <c r="K40486" s="2"/>
      <c r="L40486" s="2"/>
    </row>
    <row r="40487" spans="10:12">
      <c r="J40487" s="2"/>
      <c r="K40487" s="2"/>
      <c r="L40487" s="2"/>
    </row>
    <row r="40488" spans="10:12">
      <c r="J40488" s="2"/>
      <c r="K40488" s="2"/>
      <c r="L40488" s="2"/>
    </row>
    <row r="40489" spans="10:12">
      <c r="J40489" s="2"/>
      <c r="K40489" s="2"/>
      <c r="L40489" s="2"/>
    </row>
    <row r="40490" spans="10:12">
      <c r="J40490" s="2"/>
      <c r="K40490" s="2"/>
      <c r="L40490" s="2"/>
    </row>
    <row r="40491" spans="10:12">
      <c r="J40491" s="2"/>
      <c r="K40491" s="2"/>
      <c r="L40491" s="2"/>
    </row>
    <row r="40492" spans="10:12">
      <c r="J40492" s="2"/>
      <c r="K40492" s="2"/>
      <c r="L40492" s="2"/>
    </row>
    <row r="40493" spans="10:12">
      <c r="J40493" s="2"/>
      <c r="K40493" s="2"/>
      <c r="L40493" s="2"/>
    </row>
    <row r="40494" spans="10:12">
      <c r="J40494" s="2"/>
      <c r="K40494" s="2"/>
      <c r="L40494" s="2"/>
    </row>
    <row r="40495" spans="10:12">
      <c r="J40495" s="2"/>
      <c r="K40495" s="2"/>
      <c r="L40495" s="2"/>
    </row>
    <row r="40496" spans="10:12">
      <c r="J40496" s="2"/>
      <c r="K40496" s="2"/>
      <c r="L40496" s="2"/>
    </row>
    <row r="40497" spans="10:12">
      <c r="J40497" s="2"/>
      <c r="K40497" s="2"/>
      <c r="L40497" s="2"/>
    </row>
    <row r="40498" spans="10:12">
      <c r="J40498" s="2"/>
      <c r="K40498" s="2"/>
      <c r="L40498" s="2"/>
    </row>
    <row r="40499" spans="10:12">
      <c r="J40499" s="2"/>
      <c r="K40499" s="2"/>
      <c r="L40499" s="2"/>
    </row>
    <row r="40500" spans="10:12">
      <c r="J40500" s="2"/>
      <c r="K40500" s="2"/>
      <c r="L40500" s="2"/>
    </row>
    <row r="40501" spans="10:12">
      <c r="J40501" s="2"/>
      <c r="K40501" s="2"/>
      <c r="L40501" s="2"/>
    </row>
    <row r="40502" spans="10:12">
      <c r="J40502" s="2"/>
      <c r="K40502" s="2"/>
      <c r="L40502" s="2"/>
    </row>
    <row r="40503" spans="10:12">
      <c r="J40503" s="2"/>
      <c r="K40503" s="2"/>
      <c r="L40503" s="2"/>
    </row>
    <row r="40504" spans="10:12">
      <c r="J40504" s="2"/>
      <c r="K40504" s="2"/>
      <c r="L40504" s="2"/>
    </row>
    <row r="40505" spans="10:12">
      <c r="J40505" s="2"/>
      <c r="K40505" s="2"/>
      <c r="L40505" s="2"/>
    </row>
    <row r="40506" spans="10:12">
      <c r="J40506" s="2"/>
      <c r="K40506" s="2"/>
      <c r="L40506" s="2"/>
    </row>
    <row r="40507" spans="10:12">
      <c r="J40507" s="2"/>
      <c r="K40507" s="2"/>
      <c r="L40507" s="2"/>
    </row>
    <row r="40508" spans="10:12">
      <c r="J40508" s="2"/>
      <c r="K40508" s="2"/>
      <c r="L40508" s="2"/>
    </row>
    <row r="40509" spans="10:12">
      <c r="J40509" s="2"/>
      <c r="K40509" s="2"/>
      <c r="L40509" s="2"/>
    </row>
    <row r="40510" spans="10:12">
      <c r="J40510" s="2"/>
      <c r="K40510" s="2"/>
      <c r="L40510" s="2"/>
    </row>
    <row r="40511" spans="10:12">
      <c r="J40511" s="2"/>
      <c r="K40511" s="2"/>
      <c r="L40511" s="2"/>
    </row>
    <row r="40512" spans="10:12">
      <c r="J40512" s="2"/>
      <c r="K40512" s="2"/>
      <c r="L40512" s="2"/>
    </row>
    <row r="40513" spans="10:12">
      <c r="J40513" s="2"/>
      <c r="K40513" s="2"/>
      <c r="L40513" s="2"/>
    </row>
    <row r="40514" spans="10:12">
      <c r="J40514" s="2"/>
      <c r="K40514" s="2"/>
      <c r="L40514" s="2"/>
    </row>
    <row r="40515" spans="10:12">
      <c r="J40515" s="2"/>
      <c r="K40515" s="2"/>
      <c r="L40515" s="2"/>
    </row>
    <row r="40516" spans="10:12">
      <c r="J40516" s="2"/>
      <c r="K40516" s="2"/>
      <c r="L40516" s="2"/>
    </row>
    <row r="40517" spans="10:12">
      <c r="J40517" s="2"/>
      <c r="K40517" s="2"/>
      <c r="L40517" s="2"/>
    </row>
    <row r="40518" spans="10:12">
      <c r="J40518" s="2"/>
      <c r="K40518" s="2"/>
      <c r="L40518" s="2"/>
    </row>
    <row r="40519" spans="10:12">
      <c r="J40519" s="2"/>
      <c r="K40519" s="2"/>
      <c r="L40519" s="2"/>
    </row>
    <row r="40520" spans="10:12">
      <c r="J40520" s="2"/>
      <c r="K40520" s="2"/>
      <c r="L40520" s="2"/>
    </row>
    <row r="40521" spans="10:12">
      <c r="J40521" s="2"/>
      <c r="K40521" s="2"/>
      <c r="L40521" s="2"/>
    </row>
    <row r="40522" spans="10:12">
      <c r="J40522" s="2"/>
      <c r="K40522" s="2"/>
      <c r="L40522" s="2"/>
    </row>
    <row r="40523" spans="10:12">
      <c r="J40523" s="2"/>
      <c r="K40523" s="2"/>
      <c r="L40523" s="2"/>
    </row>
    <row r="40524" spans="10:12">
      <c r="J40524" s="2"/>
      <c r="K40524" s="2"/>
      <c r="L40524" s="2"/>
    </row>
    <row r="40525" spans="10:12">
      <c r="J40525" s="2"/>
      <c r="K40525" s="2"/>
      <c r="L40525" s="2"/>
    </row>
    <row r="40526" spans="10:12">
      <c r="J40526" s="2"/>
      <c r="K40526" s="2"/>
      <c r="L40526" s="2"/>
    </row>
    <row r="40527" spans="10:12">
      <c r="J40527" s="2"/>
      <c r="K40527" s="2"/>
      <c r="L40527" s="2"/>
    </row>
    <row r="40528" spans="10:12">
      <c r="J40528" s="2"/>
      <c r="K40528" s="2"/>
      <c r="L40528" s="2"/>
    </row>
    <row r="40529" spans="10:12">
      <c r="J40529" s="2"/>
      <c r="K40529" s="2"/>
      <c r="L40529" s="2"/>
    </row>
    <row r="40530" spans="10:12">
      <c r="J40530" s="2"/>
      <c r="K40530" s="2"/>
      <c r="L40530" s="2"/>
    </row>
    <row r="40531" spans="10:12">
      <c r="J40531" s="2"/>
      <c r="K40531" s="2"/>
      <c r="L40531" s="2"/>
    </row>
    <row r="40532" spans="10:12">
      <c r="J40532" s="2"/>
      <c r="K40532" s="2"/>
      <c r="L40532" s="2"/>
    </row>
    <row r="40533" spans="10:12">
      <c r="J40533" s="2"/>
      <c r="K40533" s="2"/>
      <c r="L40533" s="2"/>
    </row>
    <row r="40534" spans="10:12">
      <c r="J40534" s="2"/>
      <c r="K40534" s="2"/>
      <c r="L40534" s="2"/>
    </row>
    <row r="40535" spans="10:12">
      <c r="J40535" s="2"/>
      <c r="K40535" s="2"/>
      <c r="L40535" s="2"/>
    </row>
    <row r="40536" spans="10:12">
      <c r="J40536" s="2"/>
      <c r="K40536" s="2"/>
      <c r="L40536" s="2"/>
    </row>
    <row r="40537" spans="10:12">
      <c r="J40537" s="2"/>
      <c r="K40537" s="2"/>
      <c r="L40537" s="2"/>
    </row>
    <row r="40538" spans="10:12">
      <c r="J40538" s="2"/>
      <c r="K40538" s="2"/>
      <c r="L40538" s="2"/>
    </row>
    <row r="40539" spans="10:12">
      <c r="J40539" s="2"/>
      <c r="K40539" s="2"/>
      <c r="L40539" s="2"/>
    </row>
    <row r="40540" spans="10:12">
      <c r="J40540" s="2"/>
      <c r="K40540" s="2"/>
      <c r="L40540" s="2"/>
    </row>
    <row r="40541" spans="10:12">
      <c r="J40541" s="2"/>
      <c r="K40541" s="2"/>
      <c r="L40541" s="2"/>
    </row>
    <row r="40542" spans="10:12">
      <c r="J40542" s="2"/>
      <c r="K40542" s="2"/>
      <c r="L40542" s="2"/>
    </row>
    <row r="40543" spans="10:12">
      <c r="J40543" s="2"/>
      <c r="K40543" s="2"/>
      <c r="L40543" s="2"/>
    </row>
    <row r="40544" spans="10:12">
      <c r="J40544" s="2"/>
      <c r="K40544" s="2"/>
      <c r="L40544" s="2"/>
    </row>
    <row r="40545" spans="10:12">
      <c r="J40545" s="2"/>
      <c r="K40545" s="2"/>
      <c r="L40545" s="2"/>
    </row>
    <row r="40546" spans="10:12">
      <c r="J40546" s="2"/>
      <c r="K40546" s="2"/>
      <c r="L40546" s="2"/>
    </row>
    <row r="40547" spans="10:12">
      <c r="J40547" s="2"/>
      <c r="K40547" s="2"/>
      <c r="L40547" s="2"/>
    </row>
    <row r="40548" spans="10:12">
      <c r="J40548" s="2"/>
      <c r="K40548" s="2"/>
      <c r="L40548" s="2"/>
    </row>
    <row r="40549" spans="10:12">
      <c r="J40549" s="2"/>
      <c r="K40549" s="2"/>
      <c r="L40549" s="2"/>
    </row>
    <row r="40550" spans="10:12">
      <c r="J40550" s="2"/>
      <c r="K40550" s="2"/>
      <c r="L40550" s="2"/>
    </row>
    <row r="40551" spans="10:12">
      <c r="J40551" s="2"/>
      <c r="K40551" s="2"/>
      <c r="L40551" s="2"/>
    </row>
    <row r="40552" spans="10:12">
      <c r="J40552" s="2"/>
      <c r="K40552" s="2"/>
      <c r="L40552" s="2"/>
    </row>
    <row r="40553" spans="10:12">
      <c r="J40553" s="2"/>
      <c r="K40553" s="2"/>
      <c r="L40553" s="2"/>
    </row>
    <row r="40554" spans="10:12">
      <c r="J40554" s="2"/>
      <c r="K40554" s="2"/>
      <c r="L40554" s="2"/>
    </row>
    <row r="40555" spans="10:12">
      <c r="J40555" s="2"/>
      <c r="K40555" s="2"/>
      <c r="L40555" s="2"/>
    </row>
    <row r="40556" spans="10:12">
      <c r="J40556" s="2"/>
      <c r="K40556" s="2"/>
      <c r="L40556" s="2"/>
    </row>
    <row r="40557" spans="10:12">
      <c r="J40557" s="2"/>
      <c r="K40557" s="2"/>
      <c r="L40557" s="2"/>
    </row>
    <row r="40558" spans="10:12">
      <c r="J40558" s="2"/>
      <c r="K40558" s="2"/>
      <c r="L40558" s="2"/>
    </row>
    <row r="40559" spans="10:12">
      <c r="J40559" s="2"/>
      <c r="K40559" s="2"/>
      <c r="L40559" s="2"/>
    </row>
    <row r="40560" spans="10:12">
      <c r="J40560" s="2"/>
      <c r="K40560" s="2"/>
      <c r="L40560" s="2"/>
    </row>
    <row r="40561" spans="10:12">
      <c r="J40561" s="2"/>
      <c r="K40561" s="2"/>
      <c r="L40561" s="2"/>
    </row>
    <row r="40562" spans="10:12">
      <c r="J40562" s="2"/>
      <c r="K40562" s="2"/>
      <c r="L40562" s="2"/>
    </row>
    <row r="40563" spans="10:12">
      <c r="J40563" s="2"/>
      <c r="K40563" s="2"/>
      <c r="L40563" s="2"/>
    </row>
    <row r="40564" spans="10:12">
      <c r="J40564" s="2"/>
      <c r="K40564" s="2"/>
      <c r="L40564" s="2"/>
    </row>
    <row r="40565" spans="10:12">
      <c r="J40565" s="2"/>
      <c r="K40565" s="2"/>
      <c r="L40565" s="2"/>
    </row>
    <row r="40566" spans="10:12">
      <c r="J40566" s="2"/>
      <c r="K40566" s="2"/>
      <c r="L40566" s="2"/>
    </row>
    <row r="40567" spans="10:12">
      <c r="J40567" s="2"/>
      <c r="K40567" s="2"/>
      <c r="L40567" s="2"/>
    </row>
    <row r="40568" spans="10:12">
      <c r="J40568" s="2"/>
      <c r="K40568" s="2"/>
      <c r="L40568" s="2"/>
    </row>
    <row r="40569" spans="10:12">
      <c r="J40569" s="2"/>
      <c r="K40569" s="2"/>
      <c r="L40569" s="2"/>
    </row>
    <row r="40570" spans="10:12">
      <c r="J40570" s="2"/>
      <c r="K40570" s="2"/>
      <c r="L40570" s="2"/>
    </row>
    <row r="40571" spans="10:12">
      <c r="J40571" s="2"/>
      <c r="K40571" s="2"/>
      <c r="L40571" s="2"/>
    </row>
    <row r="40572" spans="10:12">
      <c r="J40572" s="2"/>
      <c r="K40572" s="2"/>
      <c r="L40572" s="2"/>
    </row>
    <row r="40573" spans="10:12">
      <c r="J40573" s="2"/>
      <c r="K40573" s="2"/>
      <c r="L40573" s="2"/>
    </row>
    <row r="40574" spans="10:12">
      <c r="J40574" s="2"/>
      <c r="K40574" s="2"/>
      <c r="L40574" s="2"/>
    </row>
    <row r="40575" spans="10:12">
      <c r="J40575" s="2"/>
      <c r="K40575" s="2"/>
      <c r="L40575" s="2"/>
    </row>
    <row r="40576" spans="10:12">
      <c r="J40576" s="2"/>
      <c r="K40576" s="2"/>
      <c r="L40576" s="2"/>
    </row>
    <row r="40577" spans="10:12">
      <c r="J40577" s="2"/>
      <c r="K40577" s="2"/>
      <c r="L40577" s="2"/>
    </row>
    <row r="40578" spans="10:12">
      <c r="J40578" s="2"/>
      <c r="K40578" s="2"/>
      <c r="L40578" s="2"/>
    </row>
    <row r="40579" spans="10:12">
      <c r="J40579" s="2"/>
      <c r="K40579" s="2"/>
      <c r="L40579" s="2"/>
    </row>
    <row r="40580" spans="10:12">
      <c r="J40580" s="2"/>
      <c r="K40580" s="2"/>
      <c r="L40580" s="2"/>
    </row>
    <row r="40581" spans="10:12">
      <c r="J40581" s="2"/>
      <c r="K40581" s="2"/>
      <c r="L40581" s="2"/>
    </row>
    <row r="40582" spans="10:12">
      <c r="J40582" s="2"/>
      <c r="K40582" s="2"/>
      <c r="L40582" s="2"/>
    </row>
    <row r="40583" spans="10:12">
      <c r="J40583" s="2"/>
      <c r="K40583" s="2"/>
      <c r="L40583" s="2"/>
    </row>
    <row r="40584" spans="10:12">
      <c r="J40584" s="2"/>
      <c r="K40584" s="2"/>
      <c r="L40584" s="2"/>
    </row>
    <row r="40585" spans="10:12">
      <c r="J40585" s="2"/>
      <c r="K40585" s="2"/>
      <c r="L40585" s="2"/>
    </row>
    <row r="40586" spans="10:12">
      <c r="J40586" s="2"/>
      <c r="K40586" s="2"/>
      <c r="L40586" s="2"/>
    </row>
    <row r="40587" spans="10:12">
      <c r="J40587" s="2"/>
      <c r="K40587" s="2"/>
      <c r="L40587" s="2"/>
    </row>
    <row r="40588" spans="10:12">
      <c r="J40588" s="2"/>
      <c r="K40588" s="2"/>
      <c r="L40588" s="2"/>
    </row>
    <row r="40589" spans="10:12">
      <c r="J40589" s="2"/>
      <c r="K40589" s="2"/>
      <c r="L40589" s="2"/>
    </row>
    <row r="40590" spans="10:12">
      <c r="J40590" s="2"/>
      <c r="K40590" s="2"/>
      <c r="L40590" s="2"/>
    </row>
    <row r="40591" spans="10:12">
      <c r="J40591" s="2"/>
      <c r="K40591" s="2"/>
      <c r="L40591" s="2"/>
    </row>
    <row r="40592" spans="10:12">
      <c r="J40592" s="2"/>
      <c r="K40592" s="2"/>
      <c r="L40592" s="2"/>
    </row>
    <row r="40593" spans="10:12">
      <c r="J40593" s="2"/>
      <c r="K40593" s="2"/>
      <c r="L40593" s="2"/>
    </row>
    <row r="40594" spans="10:12">
      <c r="J40594" s="2"/>
      <c r="K40594" s="2"/>
      <c r="L40594" s="2"/>
    </row>
    <row r="40595" spans="10:12">
      <c r="J40595" s="2"/>
      <c r="K40595" s="2"/>
      <c r="L40595" s="2"/>
    </row>
    <row r="40596" spans="10:12">
      <c r="J40596" s="2"/>
      <c r="K40596" s="2"/>
      <c r="L40596" s="2"/>
    </row>
    <row r="40597" spans="10:12">
      <c r="J40597" s="2"/>
      <c r="K40597" s="2"/>
      <c r="L40597" s="2"/>
    </row>
    <row r="40598" spans="10:12">
      <c r="J40598" s="2"/>
      <c r="K40598" s="2"/>
      <c r="L40598" s="2"/>
    </row>
    <row r="40599" spans="10:12">
      <c r="J40599" s="2"/>
      <c r="K40599" s="2"/>
      <c r="L40599" s="2"/>
    </row>
    <row r="40600" spans="10:12">
      <c r="J40600" s="2"/>
      <c r="K40600" s="2"/>
      <c r="L40600" s="2"/>
    </row>
    <row r="40601" spans="10:12">
      <c r="J40601" s="2"/>
      <c r="K40601" s="2"/>
      <c r="L40601" s="2"/>
    </row>
    <row r="40602" spans="10:12">
      <c r="J40602" s="2"/>
      <c r="K40602" s="2"/>
      <c r="L40602" s="2"/>
    </row>
    <row r="40603" spans="10:12">
      <c r="J40603" s="2"/>
      <c r="K40603" s="2"/>
      <c r="L40603" s="2"/>
    </row>
    <row r="40604" spans="10:12">
      <c r="J40604" s="2"/>
      <c r="K40604" s="2"/>
      <c r="L40604" s="2"/>
    </row>
    <row r="40605" spans="10:12">
      <c r="J40605" s="2"/>
      <c r="K40605" s="2"/>
      <c r="L40605" s="2"/>
    </row>
    <row r="40606" spans="10:12">
      <c r="J40606" s="2"/>
      <c r="K40606" s="2"/>
      <c r="L40606" s="2"/>
    </row>
    <row r="40607" spans="10:12">
      <c r="J40607" s="2"/>
      <c r="K40607" s="2"/>
      <c r="L40607" s="2"/>
    </row>
    <row r="40608" spans="10:12">
      <c r="J40608" s="2"/>
      <c r="K40608" s="2"/>
      <c r="L40608" s="2"/>
    </row>
    <row r="40609" spans="10:12">
      <c r="J40609" s="2"/>
      <c r="K40609" s="2"/>
      <c r="L40609" s="2"/>
    </row>
    <row r="40610" spans="10:12">
      <c r="J40610" s="2"/>
      <c r="K40610" s="2"/>
      <c r="L40610" s="2"/>
    </row>
    <row r="40611" spans="10:12">
      <c r="J40611" s="2"/>
      <c r="K40611" s="2"/>
      <c r="L40611" s="2"/>
    </row>
    <row r="40612" spans="10:12">
      <c r="J40612" s="2"/>
      <c r="K40612" s="2"/>
      <c r="L40612" s="2"/>
    </row>
    <row r="40613" spans="10:12">
      <c r="J40613" s="2"/>
      <c r="K40613" s="2"/>
      <c r="L40613" s="2"/>
    </row>
    <row r="40614" spans="10:12">
      <c r="J40614" s="2"/>
      <c r="K40614" s="2"/>
      <c r="L40614" s="2"/>
    </row>
    <row r="40615" spans="10:12">
      <c r="J40615" s="2"/>
      <c r="K40615" s="2"/>
      <c r="L40615" s="2"/>
    </row>
    <row r="40616" spans="10:12">
      <c r="J40616" s="2"/>
      <c r="K40616" s="2"/>
      <c r="L40616" s="2"/>
    </row>
    <row r="40617" spans="10:12">
      <c r="J40617" s="2"/>
      <c r="K40617" s="2"/>
      <c r="L40617" s="2"/>
    </row>
    <row r="40618" spans="10:12">
      <c r="J40618" s="2"/>
      <c r="K40618" s="2"/>
      <c r="L40618" s="2"/>
    </row>
    <row r="40619" spans="10:12">
      <c r="J40619" s="2"/>
      <c r="K40619" s="2"/>
      <c r="L40619" s="2"/>
    </row>
    <row r="40620" spans="10:12">
      <c r="J40620" s="2"/>
      <c r="K40620" s="2"/>
      <c r="L40620" s="2"/>
    </row>
    <row r="40621" spans="10:12">
      <c r="J40621" s="2"/>
      <c r="K40621" s="2"/>
      <c r="L40621" s="2"/>
    </row>
    <row r="40622" spans="10:12">
      <c r="J40622" s="2"/>
      <c r="K40622" s="2"/>
      <c r="L40622" s="2"/>
    </row>
    <row r="40623" spans="10:12">
      <c r="J40623" s="2"/>
      <c r="K40623" s="2"/>
      <c r="L40623" s="2"/>
    </row>
    <row r="40624" spans="10:12">
      <c r="J40624" s="2"/>
      <c r="K40624" s="2"/>
      <c r="L40624" s="2"/>
    </row>
    <row r="40625" spans="10:12">
      <c r="J40625" s="2"/>
      <c r="K40625" s="2"/>
      <c r="L40625" s="2"/>
    </row>
    <row r="40626" spans="10:12">
      <c r="J40626" s="2"/>
      <c r="K40626" s="2"/>
      <c r="L40626" s="2"/>
    </row>
    <row r="40627" spans="10:12">
      <c r="J40627" s="2"/>
      <c r="K40627" s="2"/>
      <c r="L40627" s="2"/>
    </row>
    <row r="40628" spans="10:12">
      <c r="J40628" s="2"/>
      <c r="K40628" s="2"/>
      <c r="L40628" s="2"/>
    </row>
    <row r="40629" spans="10:12">
      <c r="J40629" s="2"/>
      <c r="K40629" s="2"/>
      <c r="L40629" s="2"/>
    </row>
    <row r="40630" spans="10:12">
      <c r="J40630" s="2"/>
      <c r="K40630" s="2"/>
      <c r="L40630" s="2"/>
    </row>
    <row r="40631" spans="10:12">
      <c r="J40631" s="2"/>
      <c r="K40631" s="2"/>
      <c r="L40631" s="2"/>
    </row>
    <row r="40632" spans="10:12">
      <c r="J40632" s="2"/>
      <c r="K40632" s="2"/>
      <c r="L40632" s="2"/>
    </row>
    <row r="40633" spans="10:12">
      <c r="J40633" s="2"/>
      <c r="K40633" s="2"/>
      <c r="L40633" s="2"/>
    </row>
    <row r="40634" spans="10:12">
      <c r="J40634" s="2"/>
      <c r="K40634" s="2"/>
      <c r="L40634" s="2"/>
    </row>
    <row r="40635" spans="10:12">
      <c r="J40635" s="2"/>
      <c r="K40635" s="2"/>
      <c r="L40635" s="2"/>
    </row>
    <row r="40636" spans="10:12">
      <c r="J40636" s="2"/>
      <c r="K40636" s="2"/>
      <c r="L40636" s="2"/>
    </row>
    <row r="40637" spans="10:12">
      <c r="J40637" s="2"/>
      <c r="K40637" s="2"/>
      <c r="L40637" s="2"/>
    </row>
    <row r="40638" spans="10:12">
      <c r="J40638" s="2"/>
      <c r="K40638" s="2"/>
      <c r="L40638" s="2"/>
    </row>
    <row r="40639" spans="10:12">
      <c r="J40639" s="2"/>
      <c r="K40639" s="2"/>
      <c r="L40639" s="2"/>
    </row>
    <row r="40640" spans="10:12">
      <c r="J40640" s="2"/>
      <c r="K40640" s="2"/>
      <c r="L40640" s="2"/>
    </row>
    <row r="40641" spans="10:12">
      <c r="J40641" s="2"/>
      <c r="K40641" s="2"/>
      <c r="L40641" s="2"/>
    </row>
    <row r="40642" spans="10:12">
      <c r="J40642" s="2"/>
      <c r="K40642" s="2"/>
      <c r="L40642" s="2"/>
    </row>
    <row r="40643" spans="10:12">
      <c r="J40643" s="2"/>
      <c r="K40643" s="2"/>
      <c r="L40643" s="2"/>
    </row>
    <row r="40644" spans="10:12">
      <c r="J40644" s="2"/>
      <c r="K40644" s="2"/>
      <c r="L40644" s="2"/>
    </row>
    <row r="40645" spans="10:12">
      <c r="J40645" s="2"/>
      <c r="K40645" s="2"/>
      <c r="L40645" s="2"/>
    </row>
    <row r="40646" spans="10:12">
      <c r="J40646" s="2"/>
      <c r="K40646" s="2"/>
      <c r="L40646" s="2"/>
    </row>
    <row r="40647" spans="10:12">
      <c r="J40647" s="2"/>
      <c r="K40647" s="2"/>
      <c r="L40647" s="2"/>
    </row>
    <row r="40648" spans="10:12">
      <c r="J40648" s="2"/>
      <c r="K40648" s="2"/>
      <c r="L40648" s="2"/>
    </row>
    <row r="40649" spans="10:12">
      <c r="J40649" s="2"/>
      <c r="K40649" s="2"/>
      <c r="L40649" s="2"/>
    </row>
    <row r="40650" spans="10:12">
      <c r="J40650" s="2"/>
      <c r="K40650" s="2"/>
      <c r="L40650" s="2"/>
    </row>
    <row r="40651" spans="10:12">
      <c r="J40651" s="2"/>
      <c r="K40651" s="2"/>
      <c r="L40651" s="2"/>
    </row>
    <row r="40652" spans="10:12">
      <c r="J40652" s="2"/>
      <c r="K40652" s="2"/>
      <c r="L40652" s="2"/>
    </row>
    <row r="40653" spans="10:12">
      <c r="J40653" s="2"/>
      <c r="K40653" s="2"/>
      <c r="L40653" s="2"/>
    </row>
    <row r="40654" spans="10:12">
      <c r="J40654" s="2"/>
      <c r="K40654" s="2"/>
      <c r="L40654" s="2"/>
    </row>
    <row r="40655" spans="10:12">
      <c r="J40655" s="2"/>
      <c r="K40655" s="2"/>
      <c r="L40655" s="2"/>
    </row>
    <row r="40656" spans="10:12">
      <c r="J40656" s="2"/>
      <c r="K40656" s="2"/>
      <c r="L40656" s="2"/>
    </row>
    <row r="40657" spans="10:12">
      <c r="J40657" s="2"/>
      <c r="K40657" s="2"/>
      <c r="L40657" s="2"/>
    </row>
    <row r="40658" spans="10:12">
      <c r="J40658" s="2"/>
      <c r="K40658" s="2"/>
      <c r="L40658" s="2"/>
    </row>
    <row r="40659" spans="10:12">
      <c r="J40659" s="2"/>
      <c r="K40659" s="2"/>
      <c r="L40659" s="2"/>
    </row>
    <row r="40660" spans="10:12">
      <c r="J40660" s="2"/>
      <c r="K40660" s="2"/>
      <c r="L40660" s="2"/>
    </row>
    <row r="40661" spans="10:12">
      <c r="J40661" s="2"/>
      <c r="K40661" s="2"/>
      <c r="L40661" s="2"/>
    </row>
    <row r="40662" spans="10:12">
      <c r="J40662" s="2"/>
      <c r="K40662" s="2"/>
      <c r="L40662" s="2"/>
    </row>
    <row r="40663" spans="10:12">
      <c r="J40663" s="2"/>
      <c r="K40663" s="2"/>
      <c r="L40663" s="2"/>
    </row>
    <row r="40664" spans="10:12">
      <c r="J40664" s="2"/>
      <c r="K40664" s="2"/>
      <c r="L40664" s="2"/>
    </row>
    <row r="40665" spans="10:12">
      <c r="J40665" s="2"/>
      <c r="K40665" s="2"/>
      <c r="L40665" s="2"/>
    </row>
    <row r="40666" spans="10:12">
      <c r="J40666" s="2"/>
      <c r="K40666" s="2"/>
      <c r="L40666" s="2"/>
    </row>
    <row r="40667" spans="10:12">
      <c r="J40667" s="2"/>
      <c r="K40667" s="2"/>
      <c r="L40667" s="2"/>
    </row>
    <row r="40668" spans="10:12">
      <c r="J40668" s="2"/>
      <c r="K40668" s="2"/>
      <c r="L40668" s="2"/>
    </row>
    <row r="40669" spans="10:12">
      <c r="J40669" s="2"/>
      <c r="K40669" s="2"/>
      <c r="L40669" s="2"/>
    </row>
    <row r="40670" spans="10:12">
      <c r="J40670" s="2"/>
      <c r="K40670" s="2"/>
      <c r="L40670" s="2"/>
    </row>
    <row r="40671" spans="10:12">
      <c r="J40671" s="2"/>
      <c r="K40671" s="2"/>
      <c r="L40671" s="2"/>
    </row>
    <row r="40672" spans="10:12">
      <c r="J40672" s="2"/>
      <c r="K40672" s="2"/>
      <c r="L40672" s="2"/>
    </row>
    <row r="40673" spans="10:12">
      <c r="J40673" s="2"/>
      <c r="K40673" s="2"/>
      <c r="L40673" s="2"/>
    </row>
    <row r="40674" spans="10:12">
      <c r="J40674" s="2"/>
      <c r="K40674" s="2"/>
      <c r="L40674" s="2"/>
    </row>
    <row r="40675" spans="10:12">
      <c r="J40675" s="2"/>
      <c r="K40675" s="2"/>
      <c r="L40675" s="2"/>
    </row>
    <row r="40676" spans="10:12">
      <c r="J40676" s="2"/>
      <c r="K40676" s="2"/>
      <c r="L40676" s="2"/>
    </row>
    <row r="40677" spans="10:12">
      <c r="J40677" s="2"/>
      <c r="K40677" s="2"/>
      <c r="L40677" s="2"/>
    </row>
    <row r="40678" spans="10:12">
      <c r="J40678" s="2"/>
      <c r="K40678" s="2"/>
      <c r="L40678" s="2"/>
    </row>
    <row r="40679" spans="10:12">
      <c r="J40679" s="2"/>
      <c r="K40679" s="2"/>
      <c r="L40679" s="2"/>
    </row>
    <row r="40680" spans="10:12">
      <c r="J40680" s="2"/>
      <c r="K40680" s="2"/>
      <c r="L40680" s="2"/>
    </row>
    <row r="40681" spans="10:12">
      <c r="J40681" s="2"/>
      <c r="K40681" s="2"/>
      <c r="L40681" s="2"/>
    </row>
    <row r="40682" spans="10:12">
      <c r="J40682" s="2"/>
      <c r="K40682" s="2"/>
      <c r="L40682" s="2"/>
    </row>
    <row r="40683" spans="10:12">
      <c r="J40683" s="2"/>
      <c r="K40683" s="2"/>
      <c r="L40683" s="2"/>
    </row>
    <row r="40684" spans="10:12">
      <c r="J40684" s="2"/>
      <c r="K40684" s="2"/>
      <c r="L40684" s="2"/>
    </row>
    <row r="40685" spans="10:12">
      <c r="J40685" s="2"/>
      <c r="K40685" s="2"/>
      <c r="L40685" s="2"/>
    </row>
    <row r="40686" spans="10:12">
      <c r="J40686" s="2"/>
      <c r="K40686" s="2"/>
      <c r="L40686" s="2"/>
    </row>
    <row r="40687" spans="10:12">
      <c r="J40687" s="2"/>
      <c r="K40687" s="2"/>
      <c r="L40687" s="2"/>
    </row>
    <row r="40688" spans="10:12">
      <c r="J40688" s="2"/>
      <c r="K40688" s="2"/>
      <c r="L40688" s="2"/>
    </row>
    <row r="40689" spans="10:12">
      <c r="J40689" s="2"/>
      <c r="K40689" s="2"/>
      <c r="L40689" s="2"/>
    </row>
    <row r="40690" spans="10:12">
      <c r="J40690" s="2"/>
      <c r="K40690" s="2"/>
      <c r="L40690" s="2"/>
    </row>
    <row r="40691" spans="10:12">
      <c r="J40691" s="2"/>
      <c r="K40691" s="2"/>
      <c r="L40691" s="2"/>
    </row>
    <row r="40692" spans="10:12">
      <c r="J40692" s="2"/>
      <c r="K40692" s="2"/>
      <c r="L40692" s="2"/>
    </row>
    <row r="40693" spans="10:12">
      <c r="J40693" s="2"/>
      <c r="K40693" s="2"/>
      <c r="L40693" s="2"/>
    </row>
    <row r="40694" spans="10:12">
      <c r="J40694" s="2"/>
      <c r="K40694" s="2"/>
      <c r="L40694" s="2"/>
    </row>
    <row r="40695" spans="10:12">
      <c r="J40695" s="2"/>
      <c r="K40695" s="2"/>
      <c r="L40695" s="2"/>
    </row>
    <row r="40696" spans="10:12">
      <c r="J40696" s="2"/>
      <c r="K40696" s="2"/>
      <c r="L40696" s="2"/>
    </row>
    <row r="40697" spans="10:12">
      <c r="J40697" s="2"/>
      <c r="K40697" s="2"/>
      <c r="L40697" s="2"/>
    </row>
    <row r="40698" spans="10:12">
      <c r="J40698" s="2"/>
      <c r="K40698" s="2"/>
      <c r="L40698" s="2"/>
    </row>
    <row r="40699" spans="10:12">
      <c r="J40699" s="2"/>
      <c r="K40699" s="2"/>
      <c r="L40699" s="2"/>
    </row>
    <row r="40700" spans="10:12">
      <c r="J40700" s="2"/>
      <c r="K40700" s="2"/>
      <c r="L40700" s="2"/>
    </row>
    <row r="40701" spans="10:12">
      <c r="J40701" s="2"/>
      <c r="K40701" s="2"/>
      <c r="L40701" s="2"/>
    </row>
    <row r="40702" spans="10:12">
      <c r="J40702" s="2"/>
      <c r="K40702" s="2"/>
      <c r="L40702" s="2"/>
    </row>
    <row r="40703" spans="10:12">
      <c r="J40703" s="2"/>
      <c r="K40703" s="2"/>
      <c r="L40703" s="2"/>
    </row>
    <row r="40704" spans="10:12">
      <c r="J40704" s="2"/>
      <c r="K40704" s="2"/>
      <c r="L40704" s="2"/>
    </row>
    <row r="40705" spans="10:12">
      <c r="J40705" s="2"/>
      <c r="K40705" s="2"/>
      <c r="L40705" s="2"/>
    </row>
    <row r="40706" spans="10:12">
      <c r="J40706" s="2"/>
      <c r="K40706" s="2"/>
      <c r="L40706" s="2"/>
    </row>
    <row r="40707" spans="10:12">
      <c r="J40707" s="2"/>
      <c r="K40707" s="2"/>
      <c r="L40707" s="2"/>
    </row>
    <row r="40708" spans="10:12">
      <c r="J40708" s="2"/>
      <c r="K40708" s="2"/>
      <c r="L40708" s="2"/>
    </row>
    <row r="40709" spans="10:12">
      <c r="J40709" s="2"/>
      <c r="K40709" s="2"/>
      <c r="L40709" s="2"/>
    </row>
    <row r="40710" spans="10:12">
      <c r="J40710" s="2"/>
      <c r="K40710" s="2"/>
      <c r="L40710" s="2"/>
    </row>
    <row r="40711" spans="10:12">
      <c r="J40711" s="2"/>
      <c r="K40711" s="2"/>
      <c r="L40711" s="2"/>
    </row>
    <row r="40712" spans="10:12">
      <c r="J40712" s="2"/>
      <c r="K40712" s="2"/>
      <c r="L40712" s="2"/>
    </row>
    <row r="40713" spans="10:12">
      <c r="J40713" s="2"/>
      <c r="K40713" s="2"/>
      <c r="L40713" s="2"/>
    </row>
    <row r="40714" spans="10:12">
      <c r="J40714" s="2"/>
      <c r="K40714" s="2"/>
      <c r="L40714" s="2"/>
    </row>
    <row r="40715" spans="10:12">
      <c r="J40715" s="2"/>
      <c r="K40715" s="2"/>
      <c r="L40715" s="2"/>
    </row>
    <row r="40716" spans="10:12">
      <c r="J40716" s="2"/>
      <c r="K40716" s="2"/>
      <c r="L40716" s="2"/>
    </row>
    <row r="40717" spans="10:12">
      <c r="J40717" s="2"/>
      <c r="K40717" s="2"/>
      <c r="L40717" s="2"/>
    </row>
    <row r="40718" spans="10:12">
      <c r="J40718" s="2"/>
      <c r="K40718" s="2"/>
      <c r="L40718" s="2"/>
    </row>
    <row r="40719" spans="10:12">
      <c r="J40719" s="2"/>
      <c r="K40719" s="2"/>
      <c r="L40719" s="2"/>
    </row>
    <row r="40720" spans="10:12">
      <c r="J40720" s="2"/>
      <c r="K40720" s="2"/>
      <c r="L40720" s="2"/>
    </row>
    <row r="40721" spans="10:12">
      <c r="J40721" s="2"/>
      <c r="K40721" s="2"/>
      <c r="L40721" s="2"/>
    </row>
    <row r="40722" spans="10:12">
      <c r="J40722" s="2"/>
      <c r="K40722" s="2"/>
      <c r="L40722" s="2"/>
    </row>
    <row r="40723" spans="10:12">
      <c r="J40723" s="2"/>
      <c r="K40723" s="2"/>
      <c r="L40723" s="2"/>
    </row>
    <row r="40724" spans="10:12">
      <c r="J40724" s="2"/>
      <c r="K40724" s="2"/>
      <c r="L40724" s="2"/>
    </row>
    <row r="40725" spans="10:12">
      <c r="J40725" s="2"/>
      <c r="K40725" s="2"/>
      <c r="L40725" s="2"/>
    </row>
    <row r="40726" spans="10:12">
      <c r="J40726" s="2"/>
      <c r="K40726" s="2"/>
      <c r="L40726" s="2"/>
    </row>
    <row r="40727" spans="10:12">
      <c r="J40727" s="2"/>
      <c r="K40727" s="2"/>
      <c r="L40727" s="2"/>
    </row>
    <row r="40728" spans="10:12">
      <c r="J40728" s="2"/>
      <c r="K40728" s="2"/>
      <c r="L40728" s="2"/>
    </row>
    <row r="40729" spans="10:12">
      <c r="J40729" s="2"/>
      <c r="K40729" s="2"/>
      <c r="L40729" s="2"/>
    </row>
    <row r="40730" spans="10:12">
      <c r="J40730" s="2"/>
      <c r="K40730" s="2"/>
      <c r="L40730" s="2"/>
    </row>
    <row r="40731" spans="10:12">
      <c r="J40731" s="2"/>
      <c r="K40731" s="2"/>
      <c r="L40731" s="2"/>
    </row>
    <row r="40732" spans="10:12">
      <c r="J40732" s="2"/>
      <c r="K40732" s="2"/>
      <c r="L40732" s="2"/>
    </row>
    <row r="40733" spans="10:12">
      <c r="J40733" s="2"/>
      <c r="K40733" s="2"/>
      <c r="L40733" s="2"/>
    </row>
    <row r="40734" spans="10:12">
      <c r="J40734" s="2"/>
      <c r="K40734" s="2"/>
      <c r="L40734" s="2"/>
    </row>
    <row r="40735" spans="10:12">
      <c r="J40735" s="2"/>
      <c r="K40735" s="2"/>
      <c r="L40735" s="2"/>
    </row>
    <row r="40736" spans="10:12">
      <c r="J40736" s="2"/>
      <c r="K40736" s="2"/>
      <c r="L40736" s="2"/>
    </row>
    <row r="40737" spans="10:12">
      <c r="J40737" s="2"/>
      <c r="K40737" s="2"/>
      <c r="L40737" s="2"/>
    </row>
    <row r="40738" spans="10:12">
      <c r="J40738" s="2"/>
      <c r="K40738" s="2"/>
      <c r="L40738" s="2"/>
    </row>
    <row r="40739" spans="10:12">
      <c r="J40739" s="2"/>
      <c r="K40739" s="2"/>
      <c r="L40739" s="2"/>
    </row>
    <row r="40740" spans="10:12">
      <c r="J40740" s="2"/>
      <c r="K40740" s="2"/>
      <c r="L40740" s="2"/>
    </row>
    <row r="40741" spans="10:12">
      <c r="J40741" s="2"/>
      <c r="K40741" s="2"/>
      <c r="L40741" s="2"/>
    </row>
    <row r="40742" spans="10:12">
      <c r="J40742" s="2"/>
      <c r="K40742" s="2"/>
      <c r="L40742" s="2"/>
    </row>
    <row r="40743" spans="10:12">
      <c r="J40743" s="2"/>
      <c r="K40743" s="2"/>
      <c r="L40743" s="2"/>
    </row>
    <row r="40744" spans="10:12">
      <c r="J40744" s="2"/>
      <c r="K40744" s="2"/>
      <c r="L40744" s="2"/>
    </row>
    <row r="40745" spans="10:12">
      <c r="J40745" s="2"/>
      <c r="K40745" s="2"/>
      <c r="L40745" s="2"/>
    </row>
    <row r="40746" spans="10:12">
      <c r="J40746" s="2"/>
      <c r="K40746" s="2"/>
      <c r="L40746" s="2"/>
    </row>
    <row r="40747" spans="10:12">
      <c r="J40747" s="2"/>
      <c r="K40747" s="2"/>
      <c r="L40747" s="2"/>
    </row>
    <row r="40748" spans="10:12">
      <c r="J40748" s="2"/>
      <c r="K40748" s="2"/>
      <c r="L40748" s="2"/>
    </row>
    <row r="40749" spans="10:12">
      <c r="J40749" s="2"/>
      <c r="K40749" s="2"/>
      <c r="L40749" s="2"/>
    </row>
    <row r="40750" spans="10:12">
      <c r="J40750" s="2"/>
      <c r="K40750" s="2"/>
      <c r="L40750" s="2"/>
    </row>
    <row r="40751" spans="10:12">
      <c r="J40751" s="2"/>
      <c r="K40751" s="2"/>
      <c r="L40751" s="2"/>
    </row>
    <row r="40752" spans="10:12">
      <c r="J40752" s="2"/>
      <c r="K40752" s="2"/>
      <c r="L40752" s="2"/>
    </row>
    <row r="40753" spans="10:12">
      <c r="J40753" s="2"/>
      <c r="K40753" s="2"/>
      <c r="L40753" s="2"/>
    </row>
    <row r="40754" spans="10:12">
      <c r="J40754" s="2"/>
      <c r="K40754" s="2"/>
      <c r="L40754" s="2"/>
    </row>
    <row r="40755" spans="10:12">
      <c r="J40755" s="2"/>
      <c r="K40755" s="2"/>
      <c r="L40755" s="2"/>
    </row>
    <row r="40756" spans="10:12">
      <c r="J40756" s="2"/>
      <c r="K40756" s="2"/>
      <c r="L40756" s="2"/>
    </row>
    <row r="40757" spans="10:12">
      <c r="J40757" s="2"/>
      <c r="K40757" s="2"/>
      <c r="L40757" s="2"/>
    </row>
    <row r="40758" spans="10:12">
      <c r="J40758" s="2"/>
      <c r="K40758" s="2"/>
      <c r="L40758" s="2"/>
    </row>
    <row r="40759" spans="10:12">
      <c r="J40759" s="2"/>
      <c r="K40759" s="2"/>
      <c r="L40759" s="2"/>
    </row>
    <row r="40760" spans="10:12">
      <c r="J40760" s="2"/>
      <c r="K40760" s="2"/>
      <c r="L40760" s="2"/>
    </row>
    <row r="40761" spans="10:12">
      <c r="J40761" s="2"/>
      <c r="K40761" s="2"/>
      <c r="L40761" s="2"/>
    </row>
    <row r="40762" spans="10:12">
      <c r="J40762" s="2"/>
      <c r="K40762" s="2"/>
      <c r="L40762" s="2"/>
    </row>
    <row r="40763" spans="10:12">
      <c r="J40763" s="2"/>
      <c r="K40763" s="2"/>
      <c r="L40763" s="2"/>
    </row>
    <row r="40764" spans="10:12">
      <c r="J40764" s="2"/>
      <c r="K40764" s="2"/>
      <c r="L40764" s="2"/>
    </row>
    <row r="40765" spans="10:12">
      <c r="J40765" s="2"/>
      <c r="K40765" s="2"/>
      <c r="L40765" s="2"/>
    </row>
    <row r="40766" spans="10:12">
      <c r="J40766" s="2"/>
      <c r="K40766" s="2"/>
      <c r="L40766" s="2"/>
    </row>
    <row r="40767" spans="10:12">
      <c r="J40767" s="2"/>
      <c r="K40767" s="2"/>
      <c r="L40767" s="2"/>
    </row>
    <row r="40768" spans="10:12">
      <c r="J40768" s="2"/>
      <c r="K40768" s="2"/>
      <c r="L40768" s="2"/>
    </row>
    <row r="40769" spans="10:12">
      <c r="J40769" s="2"/>
      <c r="K40769" s="2"/>
      <c r="L40769" s="2"/>
    </row>
    <row r="40770" spans="10:12">
      <c r="J40770" s="2"/>
      <c r="K40770" s="2"/>
      <c r="L40770" s="2"/>
    </row>
    <row r="40771" spans="10:12">
      <c r="J40771" s="2"/>
      <c r="K40771" s="2"/>
      <c r="L40771" s="2"/>
    </row>
    <row r="40772" spans="10:12">
      <c r="J40772" s="2"/>
      <c r="K40772" s="2"/>
      <c r="L40772" s="2"/>
    </row>
    <row r="40773" spans="10:12">
      <c r="J40773" s="2"/>
      <c r="K40773" s="2"/>
      <c r="L40773" s="2"/>
    </row>
    <row r="40774" spans="10:12">
      <c r="J40774" s="2"/>
      <c r="K40774" s="2"/>
      <c r="L40774" s="2"/>
    </row>
    <row r="40775" spans="10:12">
      <c r="J40775" s="2"/>
      <c r="K40775" s="2"/>
      <c r="L40775" s="2"/>
    </row>
    <row r="40776" spans="10:12">
      <c r="J40776" s="2"/>
      <c r="K40776" s="2"/>
      <c r="L40776" s="2"/>
    </row>
    <row r="40777" spans="10:12">
      <c r="J40777" s="2"/>
      <c r="K40777" s="2"/>
      <c r="L40777" s="2"/>
    </row>
    <row r="40778" spans="10:12">
      <c r="J40778" s="2"/>
      <c r="K40778" s="2"/>
      <c r="L40778" s="2"/>
    </row>
    <row r="40779" spans="10:12">
      <c r="J40779" s="2"/>
      <c r="K40779" s="2"/>
      <c r="L40779" s="2"/>
    </row>
    <row r="40780" spans="10:12">
      <c r="J40780" s="2"/>
      <c r="K40780" s="2"/>
      <c r="L40780" s="2"/>
    </row>
    <row r="40781" spans="10:12">
      <c r="J40781" s="2"/>
      <c r="K40781" s="2"/>
      <c r="L40781" s="2"/>
    </row>
    <row r="40782" spans="10:12">
      <c r="J40782" s="2"/>
      <c r="K40782" s="2"/>
      <c r="L40782" s="2"/>
    </row>
    <row r="40783" spans="10:12">
      <c r="J40783" s="2"/>
      <c r="K40783" s="2"/>
      <c r="L40783" s="2"/>
    </row>
    <row r="40784" spans="10:12">
      <c r="J40784" s="2"/>
      <c r="K40784" s="2"/>
      <c r="L40784" s="2"/>
    </row>
    <row r="40785" spans="10:12">
      <c r="J40785" s="2"/>
      <c r="K40785" s="2"/>
      <c r="L40785" s="2"/>
    </row>
    <row r="40786" spans="10:12">
      <c r="J40786" s="2"/>
      <c r="K40786" s="2"/>
      <c r="L40786" s="2"/>
    </row>
    <row r="40787" spans="10:12">
      <c r="J40787" s="2"/>
      <c r="K40787" s="2"/>
      <c r="L40787" s="2"/>
    </row>
    <row r="40788" spans="10:12">
      <c r="J40788" s="2"/>
      <c r="K40788" s="2"/>
      <c r="L40788" s="2"/>
    </row>
    <row r="40789" spans="10:12">
      <c r="J40789" s="2"/>
      <c r="K40789" s="2"/>
      <c r="L40789" s="2"/>
    </row>
    <row r="40790" spans="10:12">
      <c r="J40790" s="2"/>
      <c r="K40790" s="2"/>
      <c r="L40790" s="2"/>
    </row>
    <row r="40791" spans="10:12">
      <c r="J40791" s="2"/>
      <c r="K40791" s="2"/>
      <c r="L40791" s="2"/>
    </row>
    <row r="40792" spans="10:12">
      <c r="J40792" s="2"/>
      <c r="K40792" s="2"/>
      <c r="L40792" s="2"/>
    </row>
    <row r="40793" spans="10:12">
      <c r="J40793" s="2"/>
      <c r="K40793" s="2"/>
      <c r="L40793" s="2"/>
    </row>
    <row r="40794" spans="10:12">
      <c r="J40794" s="2"/>
      <c r="K40794" s="2"/>
      <c r="L40794" s="2"/>
    </row>
    <row r="40795" spans="10:12">
      <c r="J40795" s="2"/>
      <c r="K40795" s="2"/>
      <c r="L40795" s="2"/>
    </row>
    <row r="40796" spans="10:12">
      <c r="J40796" s="2"/>
      <c r="K40796" s="2"/>
      <c r="L40796" s="2"/>
    </row>
    <row r="40797" spans="10:12">
      <c r="J40797" s="2"/>
      <c r="K40797" s="2"/>
      <c r="L40797" s="2"/>
    </row>
    <row r="40798" spans="10:12">
      <c r="J40798" s="2"/>
      <c r="K40798" s="2"/>
      <c r="L40798" s="2"/>
    </row>
    <row r="40799" spans="10:12">
      <c r="J40799" s="2"/>
      <c r="K40799" s="2"/>
      <c r="L40799" s="2"/>
    </row>
    <row r="40800" spans="10:12">
      <c r="J40800" s="2"/>
      <c r="K40800" s="2"/>
      <c r="L40800" s="2"/>
    </row>
    <row r="40801" spans="10:12">
      <c r="J40801" s="2"/>
      <c r="K40801" s="2"/>
      <c r="L40801" s="2"/>
    </row>
    <row r="40802" spans="10:12">
      <c r="J40802" s="2"/>
      <c r="K40802" s="2"/>
      <c r="L40802" s="2"/>
    </row>
    <row r="40803" spans="10:12">
      <c r="J40803" s="2"/>
      <c r="K40803" s="2"/>
      <c r="L40803" s="2"/>
    </row>
    <row r="40804" spans="10:12">
      <c r="J40804" s="2"/>
      <c r="K40804" s="2"/>
      <c r="L40804" s="2"/>
    </row>
    <row r="40805" spans="10:12">
      <c r="J40805" s="2"/>
      <c r="K40805" s="2"/>
      <c r="L40805" s="2"/>
    </row>
    <row r="40806" spans="10:12">
      <c r="J40806" s="2"/>
      <c r="K40806" s="2"/>
      <c r="L40806" s="2"/>
    </row>
    <row r="40807" spans="10:12">
      <c r="J40807" s="2"/>
      <c r="K40807" s="2"/>
      <c r="L40807" s="2"/>
    </row>
    <row r="40808" spans="10:12">
      <c r="J40808" s="2"/>
      <c r="K40808" s="2"/>
      <c r="L40808" s="2"/>
    </row>
    <row r="40809" spans="10:12">
      <c r="J40809" s="2"/>
      <c r="K40809" s="2"/>
      <c r="L40809" s="2"/>
    </row>
    <row r="40810" spans="10:12">
      <c r="J40810" s="2"/>
      <c r="K40810" s="2"/>
      <c r="L40810" s="2"/>
    </row>
    <row r="40811" spans="10:12">
      <c r="J40811" s="2"/>
      <c r="K40811" s="2"/>
      <c r="L40811" s="2"/>
    </row>
    <row r="40812" spans="10:12">
      <c r="J40812" s="2"/>
      <c r="K40812" s="2"/>
      <c r="L40812" s="2"/>
    </row>
    <row r="40813" spans="10:12">
      <c r="J40813" s="2"/>
      <c r="K40813" s="2"/>
      <c r="L40813" s="2"/>
    </row>
    <row r="40814" spans="10:12">
      <c r="J40814" s="2"/>
      <c r="K40814" s="2"/>
      <c r="L40814" s="2"/>
    </row>
    <row r="40815" spans="10:12">
      <c r="J40815" s="2"/>
      <c r="K40815" s="2"/>
      <c r="L40815" s="2"/>
    </row>
    <row r="40816" spans="10:12">
      <c r="J40816" s="2"/>
      <c r="K40816" s="2"/>
      <c r="L40816" s="2"/>
    </row>
    <row r="40817" spans="10:12">
      <c r="J40817" s="2"/>
      <c r="K40817" s="2"/>
      <c r="L40817" s="2"/>
    </row>
    <row r="40818" spans="10:12">
      <c r="J40818" s="2"/>
      <c r="K40818" s="2"/>
      <c r="L40818" s="2"/>
    </row>
    <row r="40819" spans="10:12">
      <c r="J40819" s="2"/>
      <c r="K40819" s="2"/>
      <c r="L40819" s="2"/>
    </row>
    <row r="40820" spans="10:12">
      <c r="J40820" s="2"/>
      <c r="K40820" s="2"/>
      <c r="L40820" s="2"/>
    </row>
    <row r="40821" spans="10:12">
      <c r="J40821" s="2"/>
      <c r="K40821" s="2"/>
      <c r="L40821" s="2"/>
    </row>
    <row r="40822" spans="10:12">
      <c r="J40822" s="2"/>
      <c r="K40822" s="2"/>
      <c r="L40822" s="2"/>
    </row>
    <row r="40823" spans="10:12">
      <c r="J40823" s="2"/>
      <c r="K40823" s="2"/>
      <c r="L40823" s="2"/>
    </row>
    <row r="40824" spans="10:12">
      <c r="J40824" s="2"/>
      <c r="K40824" s="2"/>
      <c r="L40824" s="2"/>
    </row>
    <row r="40825" spans="10:12">
      <c r="J40825" s="2"/>
      <c r="K40825" s="2"/>
      <c r="L40825" s="2"/>
    </row>
    <row r="40826" spans="10:12">
      <c r="J40826" s="2"/>
      <c r="K40826" s="2"/>
      <c r="L40826" s="2"/>
    </row>
    <row r="40827" spans="10:12">
      <c r="J40827" s="2"/>
      <c r="K40827" s="2"/>
      <c r="L40827" s="2"/>
    </row>
    <row r="40828" spans="10:12">
      <c r="J40828" s="2"/>
      <c r="K40828" s="2"/>
      <c r="L40828" s="2"/>
    </row>
    <row r="40829" spans="10:12">
      <c r="J40829" s="2"/>
      <c r="K40829" s="2"/>
      <c r="L40829" s="2"/>
    </row>
    <row r="40830" spans="10:12">
      <c r="J40830" s="2"/>
      <c r="K40830" s="2"/>
      <c r="L40830" s="2"/>
    </row>
    <row r="40831" spans="10:12">
      <c r="J40831" s="2"/>
      <c r="K40831" s="2"/>
      <c r="L40831" s="2"/>
    </row>
    <row r="40832" spans="10:12">
      <c r="J40832" s="2"/>
      <c r="K40832" s="2"/>
      <c r="L40832" s="2"/>
    </row>
    <row r="40833" spans="10:12">
      <c r="J40833" s="2"/>
      <c r="K40833" s="2"/>
      <c r="L40833" s="2"/>
    </row>
    <row r="40834" spans="10:12">
      <c r="J40834" s="2"/>
      <c r="K40834" s="2"/>
      <c r="L40834" s="2"/>
    </row>
    <row r="40835" spans="10:12">
      <c r="J40835" s="2"/>
      <c r="K40835" s="2"/>
      <c r="L40835" s="2"/>
    </row>
    <row r="40836" spans="10:12">
      <c r="J40836" s="2"/>
      <c r="K40836" s="2"/>
      <c r="L40836" s="2"/>
    </row>
    <row r="40837" spans="10:12">
      <c r="J40837" s="2"/>
      <c r="K40837" s="2"/>
      <c r="L40837" s="2"/>
    </row>
    <row r="40838" spans="10:12">
      <c r="J40838" s="2"/>
      <c r="K40838" s="2"/>
      <c r="L40838" s="2"/>
    </row>
    <row r="40839" spans="10:12">
      <c r="J40839" s="2"/>
      <c r="K40839" s="2"/>
      <c r="L40839" s="2"/>
    </row>
    <row r="40840" spans="10:12">
      <c r="J40840" s="2"/>
      <c r="K40840" s="2"/>
      <c r="L40840" s="2"/>
    </row>
    <row r="40841" spans="10:12">
      <c r="J40841" s="2"/>
      <c r="K40841" s="2"/>
      <c r="L40841" s="2"/>
    </row>
    <row r="40842" spans="10:12">
      <c r="J40842" s="2"/>
      <c r="K40842" s="2"/>
      <c r="L40842" s="2"/>
    </row>
    <row r="40843" spans="10:12">
      <c r="J40843" s="2"/>
      <c r="K40843" s="2"/>
      <c r="L40843" s="2"/>
    </row>
    <row r="40844" spans="10:12">
      <c r="J40844" s="2"/>
      <c r="K40844" s="2"/>
      <c r="L40844" s="2"/>
    </row>
    <row r="40845" spans="10:12">
      <c r="J40845" s="2"/>
      <c r="K40845" s="2"/>
      <c r="L40845" s="2"/>
    </row>
    <row r="40846" spans="10:12">
      <c r="J40846" s="2"/>
      <c r="K40846" s="2"/>
      <c r="L40846" s="2"/>
    </row>
    <row r="40847" spans="10:12">
      <c r="J40847" s="2"/>
      <c r="K40847" s="2"/>
      <c r="L40847" s="2"/>
    </row>
    <row r="40848" spans="10:12">
      <c r="J40848" s="2"/>
      <c r="K40848" s="2"/>
      <c r="L40848" s="2"/>
    </row>
    <row r="40849" spans="10:12">
      <c r="J40849" s="2"/>
      <c r="K40849" s="2"/>
      <c r="L40849" s="2"/>
    </row>
    <row r="40850" spans="10:12">
      <c r="J40850" s="2"/>
      <c r="K40850" s="2"/>
      <c r="L40850" s="2"/>
    </row>
    <row r="40851" spans="10:12">
      <c r="J40851" s="2"/>
      <c r="K40851" s="2"/>
      <c r="L40851" s="2"/>
    </row>
    <row r="40852" spans="10:12">
      <c r="J40852" s="2"/>
      <c r="K40852" s="2"/>
      <c r="L40852" s="2"/>
    </row>
    <row r="40853" spans="10:12">
      <c r="J40853" s="2"/>
      <c r="K40853" s="2"/>
      <c r="L40853" s="2"/>
    </row>
    <row r="40854" spans="10:12">
      <c r="J40854" s="2"/>
      <c r="K40854" s="2"/>
      <c r="L40854" s="2"/>
    </row>
    <row r="40855" spans="10:12">
      <c r="J40855" s="2"/>
      <c r="K40855" s="2"/>
      <c r="L40855" s="2"/>
    </row>
    <row r="40856" spans="10:12">
      <c r="J40856" s="2"/>
      <c r="K40856" s="2"/>
      <c r="L40856" s="2"/>
    </row>
    <row r="40857" spans="10:12">
      <c r="J40857" s="2"/>
      <c r="K40857" s="2"/>
      <c r="L40857" s="2"/>
    </row>
    <row r="40858" spans="10:12">
      <c r="J40858" s="2"/>
      <c r="K40858" s="2"/>
      <c r="L40858" s="2"/>
    </row>
    <row r="40859" spans="10:12">
      <c r="J40859" s="2"/>
      <c r="K40859" s="2"/>
      <c r="L40859" s="2"/>
    </row>
    <row r="40860" spans="10:12">
      <c r="J40860" s="2"/>
      <c r="K40860" s="2"/>
      <c r="L40860" s="2"/>
    </row>
    <row r="40861" spans="10:12">
      <c r="J40861" s="2"/>
      <c r="K40861" s="2"/>
      <c r="L40861" s="2"/>
    </row>
    <row r="40862" spans="10:12">
      <c r="J40862" s="2"/>
      <c r="K40862" s="2"/>
      <c r="L40862" s="2"/>
    </row>
    <row r="40863" spans="10:12">
      <c r="J40863" s="2"/>
      <c r="K40863" s="2"/>
      <c r="L40863" s="2"/>
    </row>
    <row r="40864" spans="10:12">
      <c r="J40864" s="2"/>
      <c r="K40864" s="2"/>
      <c r="L40864" s="2"/>
    </row>
    <row r="40865" spans="10:12">
      <c r="J40865" s="2"/>
      <c r="K40865" s="2"/>
      <c r="L40865" s="2"/>
    </row>
    <row r="40866" spans="10:12">
      <c r="J40866" s="2"/>
      <c r="K40866" s="2"/>
      <c r="L40866" s="2"/>
    </row>
    <row r="40867" spans="10:12">
      <c r="J40867" s="2"/>
      <c r="K40867" s="2"/>
      <c r="L40867" s="2"/>
    </row>
    <row r="40868" spans="10:12">
      <c r="J40868" s="2"/>
      <c r="K40868" s="2"/>
      <c r="L40868" s="2"/>
    </row>
    <row r="40869" spans="10:12">
      <c r="J40869" s="2"/>
      <c r="K40869" s="2"/>
      <c r="L40869" s="2"/>
    </row>
    <row r="40870" spans="10:12">
      <c r="J40870" s="2"/>
      <c r="K40870" s="2"/>
      <c r="L40870" s="2"/>
    </row>
    <row r="40871" spans="10:12">
      <c r="J40871" s="2"/>
      <c r="K40871" s="2"/>
      <c r="L40871" s="2"/>
    </row>
    <row r="40872" spans="10:12">
      <c r="J40872" s="2"/>
      <c r="K40872" s="2"/>
      <c r="L40872" s="2"/>
    </row>
    <row r="40873" spans="10:12">
      <c r="J40873" s="2"/>
      <c r="K40873" s="2"/>
      <c r="L40873" s="2"/>
    </row>
    <row r="40874" spans="10:12">
      <c r="J40874" s="2"/>
      <c r="K40874" s="2"/>
      <c r="L40874" s="2"/>
    </row>
    <row r="40875" spans="10:12">
      <c r="J40875" s="2"/>
      <c r="K40875" s="2"/>
      <c r="L40875" s="2"/>
    </row>
    <row r="40876" spans="10:12">
      <c r="J40876" s="2"/>
      <c r="K40876" s="2"/>
      <c r="L40876" s="2"/>
    </row>
    <row r="40877" spans="10:12">
      <c r="J40877" s="2"/>
      <c r="K40877" s="2"/>
      <c r="L40877" s="2"/>
    </row>
    <row r="40878" spans="10:12">
      <c r="J40878" s="2"/>
      <c r="K40878" s="2"/>
      <c r="L40878" s="2"/>
    </row>
    <row r="40879" spans="10:12">
      <c r="J40879" s="2"/>
      <c r="K40879" s="2"/>
      <c r="L40879" s="2"/>
    </row>
    <row r="40880" spans="10:12">
      <c r="J40880" s="2"/>
      <c r="K40880" s="2"/>
      <c r="L40880" s="2"/>
    </row>
    <row r="40881" spans="10:12">
      <c r="J40881" s="2"/>
      <c r="K40881" s="2"/>
      <c r="L40881" s="2"/>
    </row>
    <row r="40882" spans="10:12">
      <c r="J40882" s="2"/>
      <c r="K40882" s="2"/>
      <c r="L40882" s="2"/>
    </row>
    <row r="40883" spans="10:12">
      <c r="J40883" s="2"/>
      <c r="K40883" s="2"/>
      <c r="L40883" s="2"/>
    </row>
    <row r="40884" spans="10:12">
      <c r="J40884" s="2"/>
      <c r="K40884" s="2"/>
      <c r="L40884" s="2"/>
    </row>
    <row r="40885" spans="10:12">
      <c r="J40885" s="2"/>
      <c r="K40885" s="2"/>
      <c r="L40885" s="2"/>
    </row>
    <row r="40886" spans="10:12">
      <c r="J40886" s="2"/>
      <c r="K40886" s="2"/>
      <c r="L40886" s="2"/>
    </row>
    <row r="40887" spans="10:12">
      <c r="J40887" s="2"/>
      <c r="K40887" s="2"/>
      <c r="L40887" s="2"/>
    </row>
    <row r="40888" spans="10:12">
      <c r="J40888" s="2"/>
      <c r="K40888" s="2"/>
      <c r="L40888" s="2"/>
    </row>
    <row r="40889" spans="10:12">
      <c r="J40889" s="2"/>
      <c r="K40889" s="2"/>
      <c r="L40889" s="2"/>
    </row>
    <row r="40890" spans="10:12">
      <c r="J40890" s="2"/>
      <c r="K40890" s="2"/>
      <c r="L40890" s="2"/>
    </row>
    <row r="40891" spans="10:12">
      <c r="J40891" s="2"/>
      <c r="K40891" s="2"/>
      <c r="L40891" s="2"/>
    </row>
    <row r="40892" spans="10:12">
      <c r="J40892" s="2"/>
      <c r="K40892" s="2"/>
      <c r="L40892" s="2"/>
    </row>
    <row r="40893" spans="10:12">
      <c r="J40893" s="2"/>
      <c r="K40893" s="2"/>
      <c r="L40893" s="2"/>
    </row>
    <row r="40894" spans="10:12">
      <c r="J40894" s="2"/>
      <c r="K40894" s="2"/>
      <c r="L40894" s="2"/>
    </row>
    <row r="40895" spans="10:12">
      <c r="J40895" s="2"/>
      <c r="K40895" s="2"/>
      <c r="L40895" s="2"/>
    </row>
    <row r="40896" spans="10:12">
      <c r="J40896" s="2"/>
      <c r="K40896" s="2"/>
      <c r="L40896" s="2"/>
    </row>
    <row r="40897" spans="10:12">
      <c r="J40897" s="2"/>
      <c r="K40897" s="2"/>
      <c r="L40897" s="2"/>
    </row>
    <row r="40898" spans="10:12">
      <c r="J40898" s="2"/>
      <c r="K40898" s="2"/>
      <c r="L40898" s="2"/>
    </row>
    <row r="40899" spans="10:12">
      <c r="J40899" s="2"/>
      <c r="K40899" s="2"/>
      <c r="L40899" s="2"/>
    </row>
    <row r="40900" spans="10:12">
      <c r="J40900" s="2"/>
      <c r="K40900" s="2"/>
      <c r="L40900" s="2"/>
    </row>
    <row r="40901" spans="10:12">
      <c r="J40901" s="2"/>
      <c r="K40901" s="2"/>
      <c r="L40901" s="2"/>
    </row>
    <row r="40902" spans="10:12">
      <c r="J40902" s="2"/>
      <c r="K40902" s="2"/>
      <c r="L40902" s="2"/>
    </row>
    <row r="40903" spans="10:12">
      <c r="J40903" s="2"/>
      <c r="K40903" s="2"/>
      <c r="L40903" s="2"/>
    </row>
    <row r="40904" spans="10:12">
      <c r="J40904" s="2"/>
      <c r="K40904" s="2"/>
      <c r="L40904" s="2"/>
    </row>
    <row r="40905" spans="10:12">
      <c r="J40905" s="2"/>
      <c r="K40905" s="2"/>
      <c r="L40905" s="2"/>
    </row>
    <row r="40906" spans="10:12">
      <c r="J40906" s="2"/>
      <c r="K40906" s="2"/>
      <c r="L40906" s="2"/>
    </row>
    <row r="40907" spans="10:12">
      <c r="J40907" s="2"/>
      <c r="K40907" s="2"/>
      <c r="L40907" s="2"/>
    </row>
    <row r="40908" spans="10:12">
      <c r="J40908" s="2"/>
      <c r="K40908" s="2"/>
      <c r="L40908" s="2"/>
    </row>
    <row r="40909" spans="10:12">
      <c r="J40909" s="2"/>
      <c r="K40909" s="2"/>
      <c r="L40909" s="2"/>
    </row>
    <row r="40910" spans="10:12">
      <c r="J40910" s="2"/>
      <c r="K40910" s="2"/>
      <c r="L40910" s="2"/>
    </row>
    <row r="40911" spans="10:12">
      <c r="J40911" s="2"/>
      <c r="K40911" s="2"/>
      <c r="L40911" s="2"/>
    </row>
    <row r="40912" spans="10:12">
      <c r="J40912" s="2"/>
      <c r="K40912" s="2"/>
      <c r="L40912" s="2"/>
    </row>
    <row r="40913" spans="10:12">
      <c r="J40913" s="2"/>
      <c r="K40913" s="2"/>
      <c r="L40913" s="2"/>
    </row>
    <row r="40914" spans="10:12">
      <c r="J40914" s="2"/>
      <c r="K40914" s="2"/>
      <c r="L40914" s="2"/>
    </row>
    <row r="40915" spans="10:12">
      <c r="J40915" s="2"/>
      <c r="K40915" s="2"/>
      <c r="L40915" s="2"/>
    </row>
    <row r="40916" spans="10:12">
      <c r="J40916" s="2"/>
      <c r="K40916" s="2"/>
      <c r="L40916" s="2"/>
    </row>
    <row r="40917" spans="10:12">
      <c r="J40917" s="2"/>
      <c r="K40917" s="2"/>
      <c r="L40917" s="2"/>
    </row>
    <row r="40918" spans="10:12">
      <c r="J40918" s="2"/>
      <c r="K40918" s="2"/>
      <c r="L40918" s="2"/>
    </row>
    <row r="40919" spans="10:12">
      <c r="J40919" s="2"/>
      <c r="K40919" s="2"/>
      <c r="L40919" s="2"/>
    </row>
    <row r="40920" spans="10:12">
      <c r="J40920" s="2"/>
      <c r="K40920" s="2"/>
      <c r="L40920" s="2"/>
    </row>
    <row r="40921" spans="10:12">
      <c r="J40921" s="2"/>
      <c r="K40921" s="2"/>
      <c r="L40921" s="2"/>
    </row>
    <row r="40922" spans="10:12">
      <c r="J40922" s="2"/>
      <c r="K40922" s="2"/>
      <c r="L40922" s="2"/>
    </row>
    <row r="40923" spans="10:12">
      <c r="J40923" s="2"/>
      <c r="K40923" s="2"/>
      <c r="L40923" s="2"/>
    </row>
    <row r="40924" spans="10:12">
      <c r="J40924" s="2"/>
      <c r="K40924" s="2"/>
      <c r="L40924" s="2"/>
    </row>
    <row r="40925" spans="10:12">
      <c r="J40925" s="2"/>
      <c r="K40925" s="2"/>
      <c r="L40925" s="2"/>
    </row>
    <row r="40926" spans="10:12">
      <c r="J40926" s="2"/>
      <c r="K40926" s="2"/>
      <c r="L40926" s="2"/>
    </row>
    <row r="40927" spans="10:12">
      <c r="J40927" s="2"/>
      <c r="K40927" s="2"/>
      <c r="L40927" s="2"/>
    </row>
    <row r="40928" spans="10:12">
      <c r="J40928" s="2"/>
      <c r="K40928" s="2"/>
      <c r="L40928" s="2"/>
    </row>
    <row r="40929" spans="10:12">
      <c r="J40929" s="2"/>
      <c r="K40929" s="2"/>
      <c r="L40929" s="2"/>
    </row>
    <row r="40930" spans="10:12">
      <c r="J40930" s="2"/>
      <c r="K40930" s="2"/>
      <c r="L40930" s="2"/>
    </row>
    <row r="40931" spans="10:12">
      <c r="J40931" s="2"/>
      <c r="K40931" s="2"/>
      <c r="L40931" s="2"/>
    </row>
    <row r="40932" spans="10:12">
      <c r="J40932" s="2"/>
      <c r="K40932" s="2"/>
      <c r="L40932" s="2"/>
    </row>
    <row r="40933" spans="10:12">
      <c r="J40933" s="2"/>
      <c r="K40933" s="2"/>
      <c r="L40933" s="2"/>
    </row>
    <row r="40934" spans="10:12">
      <c r="J40934" s="2"/>
      <c r="K40934" s="2"/>
      <c r="L40934" s="2"/>
    </row>
    <row r="40935" spans="10:12">
      <c r="J40935" s="2"/>
      <c r="K40935" s="2"/>
      <c r="L40935" s="2"/>
    </row>
    <row r="40936" spans="10:12">
      <c r="J40936" s="2"/>
      <c r="K40936" s="2"/>
      <c r="L40936" s="2"/>
    </row>
    <row r="40937" spans="10:12">
      <c r="J40937" s="2"/>
      <c r="K40937" s="2"/>
      <c r="L40937" s="2"/>
    </row>
    <row r="40938" spans="10:12">
      <c r="J40938" s="2"/>
      <c r="K40938" s="2"/>
      <c r="L40938" s="2"/>
    </row>
    <row r="40939" spans="10:12">
      <c r="J40939" s="2"/>
      <c r="K40939" s="2"/>
      <c r="L40939" s="2"/>
    </row>
    <row r="40940" spans="10:12">
      <c r="J40940" s="2"/>
      <c r="K40940" s="2"/>
      <c r="L40940" s="2"/>
    </row>
    <row r="40941" spans="10:12">
      <c r="J40941" s="2"/>
      <c r="K40941" s="2"/>
      <c r="L40941" s="2"/>
    </row>
    <row r="40942" spans="10:12">
      <c r="J40942" s="2"/>
      <c r="K40942" s="2"/>
      <c r="L40942" s="2"/>
    </row>
    <row r="40943" spans="10:12">
      <c r="J40943" s="2"/>
      <c r="K40943" s="2"/>
      <c r="L40943" s="2"/>
    </row>
    <row r="40944" spans="10:12">
      <c r="J40944" s="2"/>
      <c r="K40944" s="2"/>
      <c r="L40944" s="2"/>
    </row>
    <row r="40945" spans="10:12">
      <c r="J40945" s="2"/>
      <c r="K40945" s="2"/>
      <c r="L40945" s="2"/>
    </row>
    <row r="40946" spans="10:12">
      <c r="J40946" s="2"/>
      <c r="K40946" s="2"/>
      <c r="L40946" s="2"/>
    </row>
    <row r="40947" spans="10:12">
      <c r="J40947" s="2"/>
      <c r="K40947" s="2"/>
      <c r="L40947" s="2"/>
    </row>
    <row r="40948" spans="10:12">
      <c r="J40948" s="2"/>
      <c r="K40948" s="2"/>
      <c r="L40948" s="2"/>
    </row>
    <row r="40949" spans="10:12">
      <c r="J40949" s="2"/>
      <c r="K40949" s="2"/>
      <c r="L40949" s="2"/>
    </row>
    <row r="40950" spans="10:12">
      <c r="J40950" s="2"/>
      <c r="K40950" s="2"/>
      <c r="L40950" s="2"/>
    </row>
    <row r="40951" spans="10:12">
      <c r="J40951" s="2"/>
      <c r="K40951" s="2"/>
      <c r="L40951" s="2"/>
    </row>
    <row r="40952" spans="10:12">
      <c r="J40952" s="2"/>
      <c r="K40952" s="2"/>
      <c r="L40952" s="2"/>
    </row>
    <row r="40953" spans="10:12">
      <c r="J40953" s="2"/>
      <c r="K40953" s="2"/>
      <c r="L40953" s="2"/>
    </row>
    <row r="40954" spans="10:12">
      <c r="J40954" s="2"/>
      <c r="K40954" s="2"/>
      <c r="L40954" s="2"/>
    </row>
    <row r="40955" spans="10:12">
      <c r="J40955" s="2"/>
      <c r="K40955" s="2"/>
      <c r="L40955" s="2"/>
    </row>
    <row r="40956" spans="10:12">
      <c r="J40956" s="2"/>
      <c r="K40956" s="2"/>
      <c r="L40956" s="2"/>
    </row>
    <row r="40957" spans="10:12">
      <c r="J40957" s="2"/>
      <c r="K40957" s="2"/>
      <c r="L40957" s="2"/>
    </row>
    <row r="40958" spans="10:12">
      <c r="J40958" s="2"/>
      <c r="K40958" s="2"/>
      <c r="L40958" s="2"/>
    </row>
    <row r="40959" spans="10:12">
      <c r="J40959" s="2"/>
      <c r="K40959" s="2"/>
      <c r="L40959" s="2"/>
    </row>
    <row r="40960" spans="10:12">
      <c r="J40960" s="2"/>
      <c r="K40960" s="2"/>
      <c r="L40960" s="2"/>
    </row>
    <row r="40961" spans="10:12">
      <c r="J40961" s="2"/>
      <c r="K40961" s="2"/>
      <c r="L40961" s="2"/>
    </row>
    <row r="40962" spans="10:12">
      <c r="J40962" s="2"/>
      <c r="K40962" s="2"/>
      <c r="L40962" s="2"/>
    </row>
    <row r="40963" spans="10:12">
      <c r="J40963" s="2"/>
      <c r="K40963" s="2"/>
      <c r="L40963" s="2"/>
    </row>
    <row r="40964" spans="10:12">
      <c r="J40964" s="2"/>
      <c r="K40964" s="2"/>
      <c r="L40964" s="2"/>
    </row>
    <row r="40965" spans="10:12">
      <c r="J40965" s="2"/>
      <c r="K40965" s="2"/>
      <c r="L40965" s="2"/>
    </row>
    <row r="40966" spans="10:12">
      <c r="J40966" s="2"/>
      <c r="K40966" s="2"/>
      <c r="L40966" s="2"/>
    </row>
    <row r="40967" spans="10:12">
      <c r="J40967" s="2"/>
      <c r="K40967" s="2"/>
      <c r="L40967" s="2"/>
    </row>
    <row r="40968" spans="10:12">
      <c r="J40968" s="2"/>
      <c r="K40968" s="2"/>
      <c r="L40968" s="2"/>
    </row>
    <row r="40969" spans="10:12">
      <c r="J40969" s="2"/>
      <c r="K40969" s="2"/>
      <c r="L40969" s="2"/>
    </row>
    <row r="40970" spans="10:12">
      <c r="J40970" s="2"/>
      <c r="K40970" s="2"/>
      <c r="L40970" s="2"/>
    </row>
    <row r="40971" spans="10:12">
      <c r="J40971" s="2"/>
      <c r="K40971" s="2"/>
      <c r="L40971" s="2"/>
    </row>
    <row r="40972" spans="10:12">
      <c r="J40972" s="2"/>
      <c r="K40972" s="2"/>
      <c r="L40972" s="2"/>
    </row>
    <row r="40973" spans="10:12">
      <c r="J40973" s="2"/>
      <c r="K40973" s="2"/>
      <c r="L40973" s="2"/>
    </row>
    <row r="40974" spans="10:12">
      <c r="J40974" s="2"/>
      <c r="K40974" s="2"/>
      <c r="L40974" s="2"/>
    </row>
    <row r="40975" spans="10:12">
      <c r="J40975" s="2"/>
      <c r="K40975" s="2"/>
      <c r="L40975" s="2"/>
    </row>
    <row r="40976" spans="10:12">
      <c r="J40976" s="2"/>
      <c r="K40976" s="2"/>
      <c r="L40976" s="2"/>
    </row>
    <row r="40977" spans="10:12">
      <c r="J40977" s="2"/>
      <c r="K40977" s="2"/>
      <c r="L40977" s="2"/>
    </row>
    <row r="40978" spans="10:12">
      <c r="J40978" s="2"/>
      <c r="K40978" s="2"/>
      <c r="L40978" s="2"/>
    </row>
    <row r="40979" spans="10:12">
      <c r="J40979" s="2"/>
      <c r="K40979" s="2"/>
      <c r="L40979" s="2"/>
    </row>
    <row r="40980" spans="10:12">
      <c r="J40980" s="2"/>
      <c r="K40980" s="2"/>
      <c r="L40980" s="2"/>
    </row>
    <row r="40981" spans="10:12">
      <c r="J40981" s="2"/>
      <c r="K40981" s="2"/>
      <c r="L40981" s="2"/>
    </row>
    <row r="40982" spans="10:12">
      <c r="J40982" s="2"/>
      <c r="K40982" s="2"/>
      <c r="L40982" s="2"/>
    </row>
    <row r="40983" spans="10:12">
      <c r="J40983" s="2"/>
      <c r="K40983" s="2"/>
      <c r="L40983" s="2"/>
    </row>
    <row r="40984" spans="10:12">
      <c r="J40984" s="2"/>
      <c r="K40984" s="2"/>
      <c r="L40984" s="2"/>
    </row>
    <row r="40985" spans="10:12">
      <c r="J40985" s="2"/>
      <c r="K40985" s="2"/>
      <c r="L40985" s="2"/>
    </row>
    <row r="40986" spans="10:12">
      <c r="J40986" s="2"/>
      <c r="K40986" s="2"/>
      <c r="L40986" s="2"/>
    </row>
    <row r="40987" spans="10:12">
      <c r="J40987" s="2"/>
      <c r="K40987" s="2"/>
      <c r="L40987" s="2"/>
    </row>
    <row r="40988" spans="10:12">
      <c r="J40988" s="2"/>
      <c r="K40988" s="2"/>
      <c r="L40988" s="2"/>
    </row>
    <row r="40989" spans="10:12">
      <c r="J40989" s="2"/>
      <c r="K40989" s="2"/>
      <c r="L40989" s="2"/>
    </row>
    <row r="40990" spans="10:12">
      <c r="J40990" s="2"/>
      <c r="K40990" s="2"/>
      <c r="L40990" s="2"/>
    </row>
    <row r="40991" spans="10:12">
      <c r="J40991" s="2"/>
      <c r="K40991" s="2"/>
      <c r="L40991" s="2"/>
    </row>
    <row r="40992" spans="10:12">
      <c r="J40992" s="2"/>
      <c r="K40992" s="2"/>
      <c r="L40992" s="2"/>
    </row>
    <row r="40993" spans="10:12">
      <c r="J40993" s="2"/>
      <c r="K40993" s="2"/>
      <c r="L40993" s="2"/>
    </row>
    <row r="40994" spans="10:12">
      <c r="J40994" s="2"/>
      <c r="K40994" s="2"/>
      <c r="L40994" s="2"/>
    </row>
    <row r="40995" spans="10:12">
      <c r="J40995" s="2"/>
      <c r="K40995" s="2"/>
      <c r="L40995" s="2"/>
    </row>
    <row r="40996" spans="10:12">
      <c r="J40996" s="2"/>
      <c r="K40996" s="2"/>
      <c r="L40996" s="2"/>
    </row>
    <row r="40997" spans="10:12">
      <c r="J40997" s="2"/>
      <c r="K40997" s="2"/>
      <c r="L40997" s="2"/>
    </row>
    <row r="40998" spans="10:12">
      <c r="J40998" s="2"/>
      <c r="K40998" s="2"/>
      <c r="L40998" s="2"/>
    </row>
    <row r="40999" spans="10:12">
      <c r="J40999" s="2"/>
      <c r="K40999" s="2"/>
      <c r="L40999" s="2"/>
    </row>
    <row r="41000" spans="10:12">
      <c r="J41000" s="2"/>
      <c r="K41000" s="2"/>
      <c r="L41000" s="2"/>
    </row>
    <row r="41001" spans="10:12">
      <c r="J41001" s="2"/>
      <c r="K41001" s="2"/>
      <c r="L41001" s="2"/>
    </row>
    <row r="41002" spans="10:12">
      <c r="J41002" s="2"/>
      <c r="K41002" s="2"/>
      <c r="L41002" s="2"/>
    </row>
    <row r="41003" spans="10:12">
      <c r="J41003" s="2"/>
      <c r="K41003" s="2"/>
      <c r="L41003" s="2"/>
    </row>
    <row r="41004" spans="10:12">
      <c r="J41004" s="2"/>
      <c r="K41004" s="2"/>
      <c r="L41004" s="2"/>
    </row>
    <row r="41005" spans="10:12">
      <c r="J41005" s="2"/>
      <c r="K41005" s="2"/>
      <c r="L41005" s="2"/>
    </row>
    <row r="41006" spans="10:12">
      <c r="J41006" s="2"/>
      <c r="K41006" s="2"/>
      <c r="L41006" s="2"/>
    </row>
    <row r="41007" spans="10:12">
      <c r="J41007" s="2"/>
      <c r="K41007" s="2"/>
      <c r="L41007" s="2"/>
    </row>
    <row r="41008" spans="10:12">
      <c r="J41008" s="2"/>
      <c r="K41008" s="2"/>
      <c r="L41008" s="2"/>
    </row>
    <row r="41009" spans="10:12">
      <c r="J41009" s="2"/>
      <c r="K41009" s="2"/>
      <c r="L41009" s="2"/>
    </row>
    <row r="41010" spans="10:12">
      <c r="J41010" s="2"/>
      <c r="K41010" s="2"/>
      <c r="L41010" s="2"/>
    </row>
    <row r="41011" spans="10:12">
      <c r="J41011" s="2"/>
      <c r="K41011" s="2"/>
      <c r="L41011" s="2"/>
    </row>
    <row r="41012" spans="10:12">
      <c r="J41012" s="2"/>
      <c r="K41012" s="2"/>
      <c r="L41012" s="2"/>
    </row>
    <row r="41013" spans="10:12">
      <c r="J41013" s="2"/>
      <c r="K41013" s="2"/>
      <c r="L41013" s="2"/>
    </row>
    <row r="41014" spans="10:12">
      <c r="J41014" s="2"/>
      <c r="K41014" s="2"/>
      <c r="L41014" s="2"/>
    </row>
    <row r="41015" spans="10:12">
      <c r="J41015" s="2"/>
      <c r="K41015" s="2"/>
      <c r="L41015" s="2"/>
    </row>
    <row r="41016" spans="10:12">
      <c r="J41016" s="2"/>
      <c r="K41016" s="2"/>
      <c r="L41016" s="2"/>
    </row>
    <row r="41017" spans="10:12">
      <c r="J41017" s="2"/>
      <c r="K41017" s="2"/>
      <c r="L41017" s="2"/>
    </row>
    <row r="41018" spans="10:12">
      <c r="J41018" s="2"/>
      <c r="K41018" s="2"/>
      <c r="L41018" s="2"/>
    </row>
    <row r="41019" spans="10:12">
      <c r="J41019" s="2"/>
      <c r="K41019" s="2"/>
      <c r="L41019" s="2"/>
    </row>
    <row r="41020" spans="10:12">
      <c r="J41020" s="2"/>
      <c r="K41020" s="2"/>
      <c r="L41020" s="2"/>
    </row>
    <row r="41021" spans="10:12">
      <c r="J41021" s="2"/>
      <c r="K41021" s="2"/>
      <c r="L41021" s="2"/>
    </row>
    <row r="41022" spans="10:12">
      <c r="J41022" s="2"/>
      <c r="K41022" s="2"/>
      <c r="L41022" s="2"/>
    </row>
    <row r="41023" spans="10:12">
      <c r="J41023" s="2"/>
      <c r="K41023" s="2"/>
      <c r="L41023" s="2"/>
    </row>
    <row r="41024" spans="10:12">
      <c r="J41024" s="2"/>
      <c r="K41024" s="2"/>
      <c r="L41024" s="2"/>
    </row>
    <row r="41025" spans="10:12">
      <c r="J41025" s="2"/>
      <c r="K41025" s="2"/>
      <c r="L41025" s="2"/>
    </row>
    <row r="41026" spans="10:12">
      <c r="J41026" s="2"/>
      <c r="K41026" s="2"/>
      <c r="L41026" s="2"/>
    </row>
    <row r="41027" spans="10:12">
      <c r="J41027" s="2"/>
      <c r="K41027" s="2"/>
      <c r="L41027" s="2"/>
    </row>
    <row r="41028" spans="10:12">
      <c r="J41028" s="2"/>
      <c r="K41028" s="2"/>
      <c r="L41028" s="2"/>
    </row>
    <row r="41029" spans="10:12">
      <c r="J41029" s="2"/>
      <c r="K41029" s="2"/>
      <c r="L41029" s="2"/>
    </row>
    <row r="41030" spans="10:12">
      <c r="J41030" s="2"/>
      <c r="K41030" s="2"/>
      <c r="L41030" s="2"/>
    </row>
    <row r="41031" spans="10:12">
      <c r="J41031" s="2"/>
      <c r="K41031" s="2"/>
      <c r="L41031" s="2"/>
    </row>
    <row r="41032" spans="10:12">
      <c r="J41032" s="2"/>
      <c r="K41032" s="2"/>
      <c r="L41032" s="2"/>
    </row>
    <row r="41033" spans="10:12">
      <c r="J41033" s="2"/>
      <c r="K41033" s="2"/>
      <c r="L41033" s="2"/>
    </row>
    <row r="41034" spans="10:12">
      <c r="J41034" s="2"/>
      <c r="K41034" s="2"/>
      <c r="L41034" s="2"/>
    </row>
    <row r="41035" spans="10:12">
      <c r="J41035" s="2"/>
      <c r="K41035" s="2"/>
      <c r="L41035" s="2"/>
    </row>
    <row r="41036" spans="10:12">
      <c r="J41036" s="2"/>
      <c r="K41036" s="2"/>
      <c r="L41036" s="2"/>
    </row>
    <row r="41037" spans="10:12">
      <c r="J41037" s="2"/>
      <c r="K41037" s="2"/>
      <c r="L41037" s="2"/>
    </row>
    <row r="41038" spans="10:12">
      <c r="J41038" s="2"/>
      <c r="K41038" s="2"/>
      <c r="L41038" s="2"/>
    </row>
    <row r="41039" spans="10:12">
      <c r="J41039" s="2"/>
      <c r="K41039" s="2"/>
      <c r="L41039" s="2"/>
    </row>
    <row r="41040" spans="10:12">
      <c r="J41040" s="2"/>
      <c r="K41040" s="2"/>
      <c r="L41040" s="2"/>
    </row>
    <row r="41041" spans="10:12">
      <c r="J41041" s="2"/>
      <c r="K41041" s="2"/>
      <c r="L41041" s="2"/>
    </row>
    <row r="41042" spans="10:12">
      <c r="J41042" s="2"/>
      <c r="K41042" s="2"/>
      <c r="L41042" s="2"/>
    </row>
    <row r="41043" spans="10:12">
      <c r="J41043" s="2"/>
      <c r="K41043" s="2"/>
      <c r="L41043" s="2"/>
    </row>
    <row r="41044" spans="10:12">
      <c r="J41044" s="2"/>
      <c r="K41044" s="2"/>
      <c r="L41044" s="2"/>
    </row>
    <row r="41045" spans="10:12">
      <c r="J41045" s="2"/>
      <c r="K41045" s="2"/>
      <c r="L41045" s="2"/>
    </row>
    <row r="41046" spans="10:12">
      <c r="J41046" s="2"/>
      <c r="K41046" s="2"/>
      <c r="L41046" s="2"/>
    </row>
    <row r="41047" spans="10:12">
      <c r="J41047" s="2"/>
      <c r="K41047" s="2"/>
      <c r="L41047" s="2"/>
    </row>
    <row r="41048" spans="10:12">
      <c r="J41048" s="2"/>
      <c r="K41048" s="2"/>
      <c r="L41048" s="2"/>
    </row>
    <row r="41049" spans="10:12">
      <c r="J41049" s="2"/>
      <c r="K41049" s="2"/>
      <c r="L41049" s="2"/>
    </row>
    <row r="41050" spans="10:12">
      <c r="J41050" s="2"/>
      <c r="K41050" s="2"/>
      <c r="L41050" s="2"/>
    </row>
    <row r="41051" spans="10:12">
      <c r="J41051" s="2"/>
      <c r="K41051" s="2"/>
      <c r="L41051" s="2"/>
    </row>
    <row r="41052" spans="10:12">
      <c r="J41052" s="2"/>
      <c r="K41052" s="2"/>
      <c r="L41052" s="2"/>
    </row>
    <row r="41053" spans="10:12">
      <c r="J41053" s="2"/>
      <c r="K41053" s="2"/>
      <c r="L41053" s="2"/>
    </row>
    <row r="41054" spans="10:12">
      <c r="J41054" s="2"/>
      <c r="K41054" s="2"/>
      <c r="L41054" s="2"/>
    </row>
    <row r="41055" spans="10:12">
      <c r="J41055" s="2"/>
      <c r="K41055" s="2"/>
      <c r="L41055" s="2"/>
    </row>
    <row r="41056" spans="10:12">
      <c r="J41056" s="2"/>
      <c r="K41056" s="2"/>
      <c r="L41056" s="2"/>
    </row>
    <row r="41057" spans="10:12">
      <c r="J41057" s="2"/>
      <c r="K41057" s="2"/>
      <c r="L41057" s="2"/>
    </row>
    <row r="41058" spans="10:12">
      <c r="J41058" s="2"/>
      <c r="K41058" s="2"/>
      <c r="L41058" s="2"/>
    </row>
    <row r="41059" spans="10:12">
      <c r="J41059" s="2"/>
      <c r="K41059" s="2"/>
      <c r="L41059" s="2"/>
    </row>
    <row r="41060" spans="10:12">
      <c r="J41060" s="2"/>
      <c r="K41060" s="2"/>
      <c r="L41060" s="2"/>
    </row>
    <row r="41061" spans="10:12">
      <c r="J41061" s="2"/>
      <c r="K41061" s="2"/>
      <c r="L41061" s="2"/>
    </row>
    <row r="41062" spans="10:12">
      <c r="J41062" s="2"/>
      <c r="K41062" s="2"/>
      <c r="L41062" s="2"/>
    </row>
    <row r="41063" spans="10:12">
      <c r="J41063" s="2"/>
      <c r="K41063" s="2"/>
      <c r="L41063" s="2"/>
    </row>
    <row r="41064" spans="10:12">
      <c r="J41064" s="2"/>
      <c r="K41064" s="2"/>
      <c r="L41064" s="2"/>
    </row>
    <row r="41065" spans="10:12">
      <c r="J41065" s="2"/>
      <c r="K41065" s="2"/>
      <c r="L41065" s="2"/>
    </row>
    <row r="41066" spans="10:12">
      <c r="J41066" s="2"/>
      <c r="K41066" s="2"/>
      <c r="L41066" s="2"/>
    </row>
    <row r="41067" spans="10:12">
      <c r="J41067" s="2"/>
      <c r="K41067" s="2"/>
      <c r="L41067" s="2"/>
    </row>
    <row r="41068" spans="10:12">
      <c r="J41068" s="2"/>
      <c r="K41068" s="2"/>
      <c r="L41068" s="2"/>
    </row>
    <row r="41069" spans="10:12">
      <c r="J41069" s="2"/>
      <c r="K41069" s="2"/>
      <c r="L41069" s="2"/>
    </row>
    <row r="41070" spans="10:12">
      <c r="J41070" s="2"/>
      <c r="K41070" s="2"/>
      <c r="L41070" s="2"/>
    </row>
    <row r="41071" spans="10:12">
      <c r="J41071" s="2"/>
      <c r="K41071" s="2"/>
      <c r="L41071" s="2"/>
    </row>
    <row r="41072" spans="10:12">
      <c r="J41072" s="2"/>
      <c r="K41072" s="2"/>
      <c r="L41072" s="2"/>
    </row>
    <row r="41073" spans="10:12">
      <c r="J41073" s="2"/>
      <c r="K41073" s="2"/>
      <c r="L41073" s="2"/>
    </row>
    <row r="41074" spans="10:12">
      <c r="J41074" s="2"/>
      <c r="K41074" s="2"/>
      <c r="L41074" s="2"/>
    </row>
    <row r="41075" spans="10:12">
      <c r="J41075" s="2"/>
      <c r="K41075" s="2"/>
      <c r="L41075" s="2"/>
    </row>
    <row r="41076" spans="10:12">
      <c r="J41076" s="2"/>
      <c r="K41076" s="2"/>
      <c r="L41076" s="2"/>
    </row>
    <row r="41077" spans="10:12">
      <c r="J41077" s="2"/>
      <c r="K41077" s="2"/>
      <c r="L41077" s="2"/>
    </row>
    <row r="41078" spans="10:12">
      <c r="J41078" s="2"/>
      <c r="K41078" s="2"/>
      <c r="L41078" s="2"/>
    </row>
    <row r="41079" spans="10:12">
      <c r="J41079" s="2"/>
      <c r="K41079" s="2"/>
      <c r="L41079" s="2"/>
    </row>
    <row r="41080" spans="10:12">
      <c r="J41080" s="2"/>
      <c r="K41080" s="2"/>
      <c r="L41080" s="2"/>
    </row>
    <row r="41081" spans="10:12">
      <c r="J41081" s="2"/>
      <c r="K41081" s="2"/>
      <c r="L41081" s="2"/>
    </row>
    <row r="41082" spans="10:12">
      <c r="J41082" s="2"/>
      <c r="K41082" s="2"/>
      <c r="L41082" s="2"/>
    </row>
    <row r="41083" spans="10:12">
      <c r="J41083" s="2"/>
      <c r="K41083" s="2"/>
      <c r="L41083" s="2"/>
    </row>
    <row r="41084" spans="10:12">
      <c r="J41084" s="2"/>
      <c r="K41084" s="2"/>
      <c r="L41084" s="2"/>
    </row>
    <row r="41085" spans="10:12">
      <c r="J41085" s="2"/>
      <c r="K41085" s="2"/>
      <c r="L41085" s="2"/>
    </row>
    <row r="41086" spans="10:12">
      <c r="J41086" s="2"/>
      <c r="K41086" s="2"/>
      <c r="L41086" s="2"/>
    </row>
    <row r="41087" spans="10:12">
      <c r="J41087" s="2"/>
      <c r="K41087" s="2"/>
      <c r="L41087" s="2"/>
    </row>
    <row r="41088" spans="10:12">
      <c r="J41088" s="2"/>
      <c r="K41088" s="2"/>
      <c r="L41088" s="2"/>
    </row>
    <row r="41089" spans="10:12">
      <c r="J41089" s="2"/>
      <c r="K41089" s="2"/>
      <c r="L41089" s="2"/>
    </row>
    <row r="41090" spans="10:12">
      <c r="J41090" s="2"/>
      <c r="K41090" s="2"/>
      <c r="L41090" s="2"/>
    </row>
    <row r="41091" spans="10:12">
      <c r="J41091" s="2"/>
      <c r="K41091" s="2"/>
      <c r="L41091" s="2"/>
    </row>
    <row r="41092" spans="10:12">
      <c r="J41092" s="2"/>
      <c r="K41092" s="2"/>
      <c r="L41092" s="2"/>
    </row>
    <row r="41093" spans="10:12">
      <c r="J41093" s="2"/>
      <c r="K41093" s="2"/>
      <c r="L41093" s="2"/>
    </row>
    <row r="41094" spans="10:12">
      <c r="J41094" s="2"/>
      <c r="K41094" s="2"/>
      <c r="L41094" s="2"/>
    </row>
    <row r="41095" spans="10:12">
      <c r="J41095" s="2"/>
      <c r="K41095" s="2"/>
      <c r="L41095" s="2"/>
    </row>
    <row r="41096" spans="10:12">
      <c r="J41096" s="2"/>
      <c r="K41096" s="2"/>
      <c r="L41096" s="2"/>
    </row>
    <row r="41097" spans="10:12">
      <c r="J41097" s="2"/>
      <c r="K41097" s="2"/>
      <c r="L41097" s="2"/>
    </row>
    <row r="41098" spans="10:12">
      <c r="J41098" s="2"/>
      <c r="K41098" s="2"/>
      <c r="L41098" s="2"/>
    </row>
    <row r="41099" spans="10:12">
      <c r="J41099" s="2"/>
      <c r="K41099" s="2"/>
      <c r="L41099" s="2"/>
    </row>
    <row r="41100" spans="10:12">
      <c r="J41100" s="2"/>
      <c r="K41100" s="2"/>
      <c r="L41100" s="2"/>
    </row>
    <row r="41101" spans="10:12">
      <c r="J41101" s="2"/>
      <c r="K41101" s="2"/>
      <c r="L41101" s="2"/>
    </row>
    <row r="41102" spans="10:12">
      <c r="J41102" s="2"/>
      <c r="K41102" s="2"/>
      <c r="L41102" s="2"/>
    </row>
    <row r="41103" spans="10:12">
      <c r="J41103" s="2"/>
      <c r="K41103" s="2"/>
      <c r="L41103" s="2"/>
    </row>
    <row r="41104" spans="10:12">
      <c r="J41104" s="2"/>
      <c r="K41104" s="2"/>
      <c r="L41104" s="2"/>
    </row>
    <row r="41105" spans="10:12">
      <c r="J41105" s="2"/>
      <c r="K41105" s="2"/>
      <c r="L41105" s="2"/>
    </row>
    <row r="41106" spans="10:12">
      <c r="J41106" s="2"/>
      <c r="K41106" s="2"/>
      <c r="L41106" s="2"/>
    </row>
    <row r="41107" spans="10:12">
      <c r="J41107" s="2"/>
      <c r="K41107" s="2"/>
      <c r="L41107" s="2"/>
    </row>
    <row r="41108" spans="10:12">
      <c r="J41108" s="2"/>
      <c r="K41108" s="2"/>
      <c r="L41108" s="2"/>
    </row>
    <row r="41109" spans="10:12">
      <c r="J41109" s="2"/>
      <c r="K41109" s="2"/>
      <c r="L41109" s="2"/>
    </row>
    <row r="41110" spans="10:12">
      <c r="J41110" s="2"/>
      <c r="K41110" s="2"/>
      <c r="L41110" s="2"/>
    </row>
    <row r="41111" spans="10:12">
      <c r="J41111" s="2"/>
      <c r="K41111" s="2"/>
      <c r="L41111" s="2"/>
    </row>
    <row r="41112" spans="10:12">
      <c r="J41112" s="2"/>
      <c r="K41112" s="2"/>
      <c r="L41112" s="2"/>
    </row>
    <row r="41113" spans="10:12">
      <c r="J41113" s="2"/>
      <c r="K41113" s="2"/>
      <c r="L41113" s="2"/>
    </row>
    <row r="41114" spans="10:12">
      <c r="J41114" s="2"/>
      <c r="K41114" s="2"/>
      <c r="L41114" s="2"/>
    </row>
    <row r="41115" spans="10:12">
      <c r="J41115" s="2"/>
      <c r="K41115" s="2"/>
      <c r="L41115" s="2"/>
    </row>
    <row r="41116" spans="10:12">
      <c r="J41116" s="2"/>
      <c r="K41116" s="2"/>
      <c r="L41116" s="2"/>
    </row>
    <row r="41117" spans="10:12">
      <c r="J41117" s="2"/>
      <c r="K41117" s="2"/>
      <c r="L41117" s="2"/>
    </row>
    <row r="41118" spans="10:12">
      <c r="J41118" s="2"/>
      <c r="K41118" s="2"/>
      <c r="L41118" s="2"/>
    </row>
    <row r="41119" spans="10:12">
      <c r="J41119" s="2"/>
      <c r="K41119" s="2"/>
      <c r="L41119" s="2"/>
    </row>
    <row r="41120" spans="10:12">
      <c r="J41120" s="2"/>
      <c r="K41120" s="2"/>
      <c r="L41120" s="2"/>
    </row>
    <row r="41121" spans="10:12">
      <c r="J41121" s="2"/>
      <c r="K41121" s="2"/>
      <c r="L41121" s="2"/>
    </row>
    <row r="41122" spans="10:12">
      <c r="J41122" s="2"/>
      <c r="K41122" s="2"/>
      <c r="L41122" s="2"/>
    </row>
    <row r="41123" spans="10:12">
      <c r="J41123" s="2"/>
      <c r="K41123" s="2"/>
      <c r="L41123" s="2"/>
    </row>
    <row r="41124" spans="10:12">
      <c r="J41124" s="2"/>
      <c r="K41124" s="2"/>
      <c r="L41124" s="2"/>
    </row>
    <row r="41125" spans="10:12">
      <c r="J41125" s="2"/>
      <c r="K41125" s="2"/>
      <c r="L41125" s="2"/>
    </row>
    <row r="41126" spans="10:12">
      <c r="J41126" s="2"/>
      <c r="K41126" s="2"/>
      <c r="L41126" s="2"/>
    </row>
    <row r="41127" spans="10:12">
      <c r="J41127" s="2"/>
      <c r="K41127" s="2"/>
      <c r="L41127" s="2"/>
    </row>
    <row r="41128" spans="10:12">
      <c r="J41128" s="2"/>
      <c r="K41128" s="2"/>
      <c r="L41128" s="2"/>
    </row>
    <row r="41129" spans="10:12">
      <c r="J41129" s="2"/>
      <c r="K41129" s="2"/>
      <c r="L41129" s="2"/>
    </row>
    <row r="41130" spans="10:12">
      <c r="J41130" s="2"/>
      <c r="K41130" s="2"/>
      <c r="L41130" s="2"/>
    </row>
    <row r="41131" spans="10:12">
      <c r="J41131" s="2"/>
      <c r="K41131" s="2"/>
      <c r="L41131" s="2"/>
    </row>
    <row r="41132" spans="10:12">
      <c r="J41132" s="2"/>
      <c r="K41132" s="2"/>
      <c r="L41132" s="2"/>
    </row>
    <row r="41133" spans="10:12">
      <c r="J41133" s="2"/>
      <c r="K41133" s="2"/>
      <c r="L41133" s="2"/>
    </row>
    <row r="41134" spans="10:12">
      <c r="J41134" s="2"/>
      <c r="K41134" s="2"/>
      <c r="L41134" s="2"/>
    </row>
    <row r="41135" spans="10:12">
      <c r="J41135" s="2"/>
      <c r="K41135" s="2"/>
      <c r="L41135" s="2"/>
    </row>
    <row r="41136" spans="10:12">
      <c r="J41136" s="2"/>
      <c r="K41136" s="2"/>
      <c r="L41136" s="2"/>
    </row>
    <row r="41137" spans="10:12">
      <c r="J41137" s="2"/>
      <c r="K41137" s="2"/>
      <c r="L41137" s="2"/>
    </row>
    <row r="41138" spans="10:12">
      <c r="J41138" s="2"/>
      <c r="K41138" s="2"/>
      <c r="L41138" s="2"/>
    </row>
    <row r="41139" spans="10:12">
      <c r="J41139" s="2"/>
      <c r="K41139" s="2"/>
      <c r="L41139" s="2"/>
    </row>
    <row r="41140" spans="10:12">
      <c r="J41140" s="2"/>
      <c r="K41140" s="2"/>
      <c r="L41140" s="2"/>
    </row>
    <row r="41141" spans="10:12">
      <c r="J41141" s="2"/>
      <c r="K41141" s="2"/>
      <c r="L41141" s="2"/>
    </row>
    <row r="41142" spans="10:12">
      <c r="J41142" s="2"/>
      <c r="K41142" s="2"/>
      <c r="L41142" s="2"/>
    </row>
    <row r="41143" spans="10:12">
      <c r="J41143" s="2"/>
      <c r="K41143" s="2"/>
      <c r="L41143" s="2"/>
    </row>
    <row r="41144" spans="10:12">
      <c r="J41144" s="2"/>
      <c r="K41144" s="2"/>
      <c r="L41144" s="2"/>
    </row>
    <row r="41145" spans="10:12">
      <c r="J41145" s="2"/>
      <c r="K41145" s="2"/>
      <c r="L41145" s="2"/>
    </row>
    <row r="41146" spans="10:12">
      <c r="J41146" s="2"/>
      <c r="K41146" s="2"/>
      <c r="L41146" s="2"/>
    </row>
    <row r="41147" spans="10:12">
      <c r="J41147" s="2"/>
      <c r="K41147" s="2"/>
      <c r="L41147" s="2"/>
    </row>
    <row r="41148" spans="10:12">
      <c r="J41148" s="2"/>
      <c r="K41148" s="2"/>
      <c r="L41148" s="2"/>
    </row>
    <row r="41149" spans="10:12">
      <c r="J41149" s="2"/>
      <c r="K41149" s="2"/>
      <c r="L41149" s="2"/>
    </row>
    <row r="41150" spans="10:12">
      <c r="J41150" s="2"/>
      <c r="K41150" s="2"/>
      <c r="L41150" s="2"/>
    </row>
    <row r="41151" spans="10:12">
      <c r="J41151" s="2"/>
      <c r="K41151" s="2"/>
      <c r="L41151" s="2"/>
    </row>
    <row r="41152" spans="10:12">
      <c r="J41152" s="2"/>
      <c r="K41152" s="2"/>
      <c r="L41152" s="2"/>
    </row>
    <row r="41153" spans="10:12">
      <c r="J41153" s="2"/>
      <c r="K41153" s="2"/>
      <c r="L41153" s="2"/>
    </row>
    <row r="41154" spans="10:12">
      <c r="J41154" s="2"/>
      <c r="K41154" s="2"/>
      <c r="L41154" s="2"/>
    </row>
    <row r="41155" spans="10:12">
      <c r="J41155" s="2"/>
      <c r="K41155" s="2"/>
      <c r="L41155" s="2"/>
    </row>
    <row r="41156" spans="10:12">
      <c r="J41156" s="2"/>
      <c r="K41156" s="2"/>
      <c r="L41156" s="2"/>
    </row>
    <row r="41157" spans="10:12">
      <c r="J41157" s="2"/>
      <c r="K41157" s="2"/>
      <c r="L41157" s="2"/>
    </row>
    <row r="41158" spans="10:12">
      <c r="J41158" s="2"/>
      <c r="K41158" s="2"/>
      <c r="L41158" s="2"/>
    </row>
    <row r="41159" spans="10:12">
      <c r="J41159" s="2"/>
      <c r="K41159" s="2"/>
      <c r="L41159" s="2"/>
    </row>
    <row r="41160" spans="10:12">
      <c r="J41160" s="2"/>
      <c r="K41160" s="2"/>
      <c r="L41160" s="2"/>
    </row>
    <row r="41161" spans="10:12">
      <c r="J41161" s="2"/>
      <c r="K41161" s="2"/>
      <c r="L41161" s="2"/>
    </row>
    <row r="41162" spans="10:12">
      <c r="J41162" s="2"/>
      <c r="K41162" s="2"/>
      <c r="L41162" s="2"/>
    </row>
    <row r="41163" spans="10:12">
      <c r="J41163" s="2"/>
      <c r="K41163" s="2"/>
      <c r="L41163" s="2"/>
    </row>
    <row r="41164" spans="10:12">
      <c r="J41164" s="2"/>
      <c r="K41164" s="2"/>
      <c r="L41164" s="2"/>
    </row>
    <row r="41165" spans="10:12">
      <c r="J41165" s="2"/>
      <c r="K41165" s="2"/>
      <c r="L41165" s="2"/>
    </row>
    <row r="41166" spans="10:12">
      <c r="J41166" s="2"/>
      <c r="K41166" s="2"/>
      <c r="L41166" s="2"/>
    </row>
    <row r="41167" spans="10:12">
      <c r="J41167" s="2"/>
      <c r="K41167" s="2"/>
      <c r="L41167" s="2"/>
    </row>
    <row r="41168" spans="10:12">
      <c r="J41168" s="2"/>
      <c r="K41168" s="2"/>
      <c r="L41168" s="2"/>
    </row>
    <row r="41169" spans="10:12">
      <c r="J41169" s="2"/>
      <c r="K41169" s="2"/>
      <c r="L41169" s="2"/>
    </row>
    <row r="41170" spans="10:12">
      <c r="J41170" s="2"/>
      <c r="K41170" s="2"/>
      <c r="L41170" s="2"/>
    </row>
    <row r="41171" spans="10:12">
      <c r="J41171" s="2"/>
      <c r="K41171" s="2"/>
      <c r="L41171" s="2"/>
    </row>
    <row r="41172" spans="10:12">
      <c r="J41172" s="2"/>
      <c r="K41172" s="2"/>
      <c r="L41172" s="2"/>
    </row>
    <row r="41173" spans="10:12">
      <c r="J41173" s="2"/>
      <c r="K41173" s="2"/>
      <c r="L41173" s="2"/>
    </row>
    <row r="41174" spans="10:12">
      <c r="J41174" s="2"/>
      <c r="K41174" s="2"/>
      <c r="L41174" s="2"/>
    </row>
    <row r="41175" spans="10:12">
      <c r="J41175" s="2"/>
      <c r="K41175" s="2"/>
      <c r="L41175" s="2"/>
    </row>
    <row r="41176" spans="10:12">
      <c r="J41176" s="2"/>
      <c r="K41176" s="2"/>
      <c r="L41176" s="2"/>
    </row>
    <row r="41177" spans="10:12">
      <c r="J41177" s="2"/>
      <c r="K41177" s="2"/>
      <c r="L41177" s="2"/>
    </row>
    <row r="41178" spans="10:12">
      <c r="J41178" s="2"/>
      <c r="K41178" s="2"/>
      <c r="L41178" s="2"/>
    </row>
    <row r="41179" spans="10:12">
      <c r="J41179" s="2"/>
      <c r="K41179" s="2"/>
      <c r="L41179" s="2"/>
    </row>
    <row r="41180" spans="10:12">
      <c r="J41180" s="2"/>
      <c r="K41180" s="2"/>
      <c r="L41180" s="2"/>
    </row>
    <row r="41181" spans="10:12">
      <c r="J41181" s="2"/>
      <c r="K41181" s="2"/>
      <c r="L41181" s="2"/>
    </row>
    <row r="41182" spans="10:12">
      <c r="J41182" s="2"/>
      <c r="K41182" s="2"/>
      <c r="L41182" s="2"/>
    </row>
    <row r="41183" spans="10:12">
      <c r="J41183" s="2"/>
      <c r="K41183" s="2"/>
      <c r="L41183" s="2"/>
    </row>
    <row r="41184" spans="10:12">
      <c r="J41184" s="2"/>
      <c r="K41184" s="2"/>
      <c r="L41184" s="2"/>
    </row>
    <row r="41185" spans="10:12">
      <c r="J41185" s="2"/>
      <c r="K41185" s="2"/>
      <c r="L41185" s="2"/>
    </row>
    <row r="41186" spans="10:12">
      <c r="J41186" s="2"/>
      <c r="K41186" s="2"/>
      <c r="L41186" s="2"/>
    </row>
    <row r="41187" spans="10:12">
      <c r="J41187" s="2"/>
      <c r="K41187" s="2"/>
      <c r="L41187" s="2"/>
    </row>
    <row r="41188" spans="10:12">
      <c r="J41188" s="2"/>
      <c r="K41188" s="2"/>
      <c r="L41188" s="2"/>
    </row>
    <row r="41189" spans="10:12">
      <c r="J41189" s="2"/>
      <c r="K41189" s="2"/>
      <c r="L41189" s="2"/>
    </row>
    <row r="41190" spans="10:12">
      <c r="J41190" s="2"/>
      <c r="K41190" s="2"/>
      <c r="L41190" s="2"/>
    </row>
    <row r="41191" spans="10:12">
      <c r="J41191" s="2"/>
      <c r="K41191" s="2"/>
      <c r="L41191" s="2"/>
    </row>
    <row r="41192" spans="10:12">
      <c r="J41192" s="2"/>
      <c r="K41192" s="2"/>
      <c r="L41192" s="2"/>
    </row>
    <row r="41193" spans="10:12">
      <c r="J41193" s="2"/>
      <c r="K41193" s="2"/>
      <c r="L41193" s="2"/>
    </row>
    <row r="41194" spans="10:12">
      <c r="J41194" s="2"/>
      <c r="K41194" s="2"/>
      <c r="L41194" s="2"/>
    </row>
    <row r="41195" spans="10:12">
      <c r="J41195" s="2"/>
      <c r="K41195" s="2"/>
      <c r="L41195" s="2"/>
    </row>
    <row r="41196" spans="10:12">
      <c r="J41196" s="2"/>
      <c r="K41196" s="2"/>
      <c r="L41196" s="2"/>
    </row>
    <row r="41197" spans="10:12">
      <c r="J41197" s="2"/>
      <c r="K41197" s="2"/>
      <c r="L41197" s="2"/>
    </row>
    <row r="41198" spans="10:12">
      <c r="J41198" s="2"/>
      <c r="K41198" s="2"/>
      <c r="L41198" s="2"/>
    </row>
    <row r="41199" spans="10:12">
      <c r="J41199" s="2"/>
      <c r="K41199" s="2"/>
      <c r="L41199" s="2"/>
    </row>
    <row r="41200" spans="10:12">
      <c r="J41200" s="2"/>
      <c r="K41200" s="2"/>
      <c r="L41200" s="2"/>
    </row>
    <row r="41201" spans="10:12">
      <c r="J41201" s="2"/>
      <c r="K41201" s="2"/>
      <c r="L41201" s="2"/>
    </row>
    <row r="41202" spans="10:12">
      <c r="J41202" s="2"/>
      <c r="K41202" s="2"/>
      <c r="L41202" s="2"/>
    </row>
    <row r="41203" spans="10:12">
      <c r="J41203" s="2"/>
      <c r="K41203" s="2"/>
      <c r="L41203" s="2"/>
    </row>
    <row r="41204" spans="10:12">
      <c r="J41204" s="2"/>
      <c r="K41204" s="2"/>
      <c r="L41204" s="2"/>
    </row>
    <row r="41205" spans="10:12">
      <c r="J41205" s="2"/>
      <c r="K41205" s="2"/>
      <c r="L41205" s="2"/>
    </row>
    <row r="41206" spans="10:12">
      <c r="J41206" s="2"/>
      <c r="K41206" s="2"/>
      <c r="L41206" s="2"/>
    </row>
    <row r="41207" spans="10:12">
      <c r="J41207" s="2"/>
      <c r="K41207" s="2"/>
      <c r="L41207" s="2"/>
    </row>
    <row r="41208" spans="10:12">
      <c r="J41208" s="2"/>
      <c r="K41208" s="2"/>
      <c r="L41208" s="2"/>
    </row>
    <row r="41209" spans="10:12">
      <c r="J41209" s="2"/>
      <c r="K41209" s="2"/>
      <c r="L41209" s="2"/>
    </row>
    <row r="41210" spans="10:12">
      <c r="J41210" s="2"/>
      <c r="K41210" s="2"/>
      <c r="L41210" s="2"/>
    </row>
    <row r="41211" spans="10:12">
      <c r="J41211" s="2"/>
      <c r="K41211" s="2"/>
      <c r="L41211" s="2"/>
    </row>
    <row r="41212" spans="10:12">
      <c r="J41212" s="2"/>
      <c r="K41212" s="2"/>
      <c r="L41212" s="2"/>
    </row>
    <row r="41213" spans="10:12">
      <c r="J41213" s="2"/>
      <c r="K41213" s="2"/>
      <c r="L41213" s="2"/>
    </row>
    <row r="41214" spans="10:12">
      <c r="J41214" s="2"/>
      <c r="K41214" s="2"/>
      <c r="L41214" s="2"/>
    </row>
    <row r="41215" spans="10:12">
      <c r="J41215" s="2"/>
      <c r="K41215" s="2"/>
      <c r="L41215" s="2"/>
    </row>
    <row r="41216" spans="10:12">
      <c r="J41216" s="2"/>
      <c r="K41216" s="2"/>
      <c r="L41216" s="2"/>
    </row>
    <row r="41217" spans="10:12">
      <c r="J41217" s="2"/>
      <c r="K41217" s="2"/>
      <c r="L41217" s="2"/>
    </row>
    <row r="41218" spans="10:12">
      <c r="J41218" s="2"/>
      <c r="K41218" s="2"/>
      <c r="L41218" s="2"/>
    </row>
    <row r="41219" spans="10:12">
      <c r="J41219" s="2"/>
      <c r="K41219" s="2"/>
      <c r="L41219" s="2"/>
    </row>
    <row r="41220" spans="10:12">
      <c r="J41220" s="2"/>
      <c r="K41220" s="2"/>
      <c r="L41220" s="2"/>
    </row>
    <row r="41221" spans="10:12">
      <c r="J41221" s="2"/>
      <c r="K41221" s="2"/>
      <c r="L41221" s="2"/>
    </row>
    <row r="41222" spans="10:12">
      <c r="J41222" s="2"/>
      <c r="K41222" s="2"/>
      <c r="L41222" s="2"/>
    </row>
    <row r="41223" spans="10:12">
      <c r="J41223" s="2"/>
      <c r="K41223" s="2"/>
      <c r="L41223" s="2"/>
    </row>
    <row r="41224" spans="10:12">
      <c r="J41224" s="2"/>
      <c r="K41224" s="2"/>
      <c r="L41224" s="2"/>
    </row>
    <row r="41225" spans="10:12">
      <c r="J41225" s="2"/>
      <c r="K41225" s="2"/>
      <c r="L41225" s="2"/>
    </row>
    <row r="41226" spans="10:12">
      <c r="J41226" s="2"/>
      <c r="K41226" s="2"/>
      <c r="L41226" s="2"/>
    </row>
    <row r="41227" spans="10:12">
      <c r="J41227" s="2"/>
      <c r="K41227" s="2"/>
      <c r="L41227" s="2"/>
    </row>
    <row r="41228" spans="10:12">
      <c r="J41228" s="2"/>
      <c r="K41228" s="2"/>
      <c r="L41228" s="2"/>
    </row>
    <row r="41229" spans="10:12">
      <c r="J41229" s="2"/>
      <c r="K41229" s="2"/>
      <c r="L41229" s="2"/>
    </row>
    <row r="41230" spans="10:12">
      <c r="J41230" s="2"/>
      <c r="K41230" s="2"/>
      <c r="L41230" s="2"/>
    </row>
    <row r="41231" spans="10:12">
      <c r="J41231" s="2"/>
      <c r="K41231" s="2"/>
      <c r="L41231" s="2"/>
    </row>
    <row r="41232" spans="10:12">
      <c r="J41232" s="2"/>
      <c r="K41232" s="2"/>
      <c r="L41232" s="2"/>
    </row>
    <row r="41233" spans="10:12">
      <c r="J41233" s="2"/>
      <c r="K41233" s="2"/>
      <c r="L41233" s="2"/>
    </row>
    <row r="41234" spans="10:12">
      <c r="J41234" s="2"/>
      <c r="K41234" s="2"/>
      <c r="L41234" s="2"/>
    </row>
    <row r="41235" spans="10:12">
      <c r="J41235" s="2"/>
      <c r="K41235" s="2"/>
      <c r="L41235" s="2"/>
    </row>
    <row r="41236" spans="10:12">
      <c r="J41236" s="2"/>
      <c r="K41236" s="2"/>
      <c r="L41236" s="2"/>
    </row>
    <row r="41237" spans="10:12">
      <c r="J41237" s="2"/>
      <c r="K41237" s="2"/>
      <c r="L41237" s="2"/>
    </row>
    <row r="41238" spans="10:12">
      <c r="J41238" s="2"/>
      <c r="K41238" s="2"/>
      <c r="L41238" s="2"/>
    </row>
    <row r="41239" spans="10:12">
      <c r="J41239" s="2"/>
      <c r="K41239" s="2"/>
      <c r="L41239" s="2"/>
    </row>
    <row r="41240" spans="10:12">
      <c r="J41240" s="2"/>
      <c r="K41240" s="2"/>
      <c r="L41240" s="2"/>
    </row>
    <row r="41241" spans="10:12">
      <c r="J41241" s="2"/>
      <c r="K41241" s="2"/>
      <c r="L41241" s="2"/>
    </row>
    <row r="41242" spans="10:12">
      <c r="J41242" s="2"/>
      <c r="K41242" s="2"/>
      <c r="L41242" s="2"/>
    </row>
    <row r="41243" spans="10:12">
      <c r="J41243" s="2"/>
      <c r="K41243" s="2"/>
      <c r="L41243" s="2"/>
    </row>
    <row r="41244" spans="10:12">
      <c r="J41244" s="2"/>
      <c r="K41244" s="2"/>
      <c r="L41244" s="2"/>
    </row>
    <row r="41245" spans="10:12">
      <c r="J41245" s="2"/>
      <c r="K41245" s="2"/>
      <c r="L41245" s="2"/>
    </row>
    <row r="41246" spans="10:12">
      <c r="J41246" s="2"/>
      <c r="K41246" s="2"/>
      <c r="L41246" s="2"/>
    </row>
    <row r="41247" spans="10:12">
      <c r="J41247" s="2"/>
      <c r="K41247" s="2"/>
      <c r="L41247" s="2"/>
    </row>
    <row r="41248" spans="10:12">
      <c r="J41248" s="2"/>
      <c r="K41248" s="2"/>
      <c r="L41248" s="2"/>
    </row>
    <row r="41249" spans="10:12">
      <c r="J41249" s="2"/>
      <c r="K41249" s="2"/>
      <c r="L41249" s="2"/>
    </row>
    <row r="41250" spans="10:12">
      <c r="J41250" s="2"/>
      <c r="K41250" s="2"/>
      <c r="L41250" s="2"/>
    </row>
    <row r="41251" spans="10:12">
      <c r="J41251" s="2"/>
      <c r="K41251" s="2"/>
      <c r="L41251" s="2"/>
    </row>
    <row r="41252" spans="10:12">
      <c r="J41252" s="2"/>
      <c r="K41252" s="2"/>
      <c r="L41252" s="2"/>
    </row>
    <row r="41253" spans="10:12">
      <c r="J41253" s="2"/>
      <c r="K41253" s="2"/>
      <c r="L41253" s="2"/>
    </row>
    <row r="41254" spans="10:12">
      <c r="J41254" s="2"/>
      <c r="K41254" s="2"/>
      <c r="L41254" s="2"/>
    </row>
    <row r="41255" spans="10:12">
      <c r="J41255" s="2"/>
      <c r="K41255" s="2"/>
      <c r="L41255" s="2"/>
    </row>
    <row r="41256" spans="10:12">
      <c r="J41256" s="2"/>
      <c r="K41256" s="2"/>
      <c r="L41256" s="2"/>
    </row>
    <row r="41257" spans="10:12">
      <c r="J41257" s="2"/>
      <c r="K41257" s="2"/>
      <c r="L41257" s="2"/>
    </row>
    <row r="41258" spans="10:12">
      <c r="J41258" s="2"/>
      <c r="K41258" s="2"/>
      <c r="L41258" s="2"/>
    </row>
    <row r="41259" spans="10:12">
      <c r="J41259" s="2"/>
      <c r="K41259" s="2"/>
      <c r="L41259" s="2"/>
    </row>
    <row r="41260" spans="10:12">
      <c r="J41260" s="2"/>
      <c r="K41260" s="2"/>
      <c r="L41260" s="2"/>
    </row>
    <row r="41261" spans="10:12">
      <c r="J41261" s="2"/>
      <c r="K41261" s="2"/>
      <c r="L41261" s="2"/>
    </row>
    <row r="41262" spans="10:12">
      <c r="J41262" s="2"/>
      <c r="K41262" s="2"/>
      <c r="L41262" s="2"/>
    </row>
    <row r="41263" spans="10:12">
      <c r="J41263" s="2"/>
      <c r="K41263" s="2"/>
      <c r="L41263" s="2"/>
    </row>
    <row r="41264" spans="10:12">
      <c r="J41264" s="2"/>
      <c r="K41264" s="2"/>
      <c r="L41264" s="2"/>
    </row>
    <row r="41265" spans="10:12">
      <c r="J41265" s="2"/>
      <c r="K41265" s="2"/>
      <c r="L41265" s="2"/>
    </row>
    <row r="41266" spans="10:12">
      <c r="J41266" s="2"/>
      <c r="K41266" s="2"/>
      <c r="L41266" s="2"/>
    </row>
    <row r="41267" spans="10:12">
      <c r="J41267" s="2"/>
      <c r="K41267" s="2"/>
      <c r="L41267" s="2"/>
    </row>
    <row r="41268" spans="10:12">
      <c r="J41268" s="2"/>
      <c r="K41268" s="2"/>
      <c r="L41268" s="2"/>
    </row>
    <row r="41269" spans="10:12">
      <c r="J41269" s="2"/>
      <c r="K41269" s="2"/>
      <c r="L41269" s="2"/>
    </row>
    <row r="41270" spans="10:12">
      <c r="J41270" s="2"/>
      <c r="K41270" s="2"/>
      <c r="L41270" s="2"/>
    </row>
    <row r="41271" spans="10:12">
      <c r="J41271" s="2"/>
      <c r="K41271" s="2"/>
      <c r="L41271" s="2"/>
    </row>
    <row r="41272" spans="10:12">
      <c r="J41272" s="2"/>
      <c r="K41272" s="2"/>
      <c r="L41272" s="2"/>
    </row>
    <row r="41273" spans="10:12">
      <c r="J41273" s="2"/>
      <c r="K41273" s="2"/>
      <c r="L41273" s="2"/>
    </row>
    <row r="41274" spans="10:12">
      <c r="J41274" s="2"/>
      <c r="K41274" s="2"/>
      <c r="L41274" s="2"/>
    </row>
    <row r="41275" spans="10:12">
      <c r="J41275" s="2"/>
      <c r="K41275" s="2"/>
      <c r="L41275" s="2"/>
    </row>
    <row r="41276" spans="10:12">
      <c r="J41276" s="2"/>
      <c r="K41276" s="2"/>
      <c r="L41276" s="2"/>
    </row>
    <row r="41277" spans="10:12">
      <c r="J41277" s="2"/>
      <c r="K41277" s="2"/>
      <c r="L41277" s="2"/>
    </row>
    <row r="41278" spans="10:12">
      <c r="J41278" s="2"/>
      <c r="K41278" s="2"/>
      <c r="L41278" s="2"/>
    </row>
    <row r="41279" spans="10:12">
      <c r="J41279" s="2"/>
      <c r="K41279" s="2"/>
      <c r="L41279" s="2"/>
    </row>
    <row r="41280" spans="10:12">
      <c r="J41280" s="2"/>
      <c r="K41280" s="2"/>
      <c r="L41280" s="2"/>
    </row>
    <row r="41281" spans="10:12">
      <c r="J41281" s="2"/>
      <c r="K41281" s="2"/>
      <c r="L41281" s="2"/>
    </row>
    <row r="41282" spans="10:12">
      <c r="J41282" s="2"/>
      <c r="K41282" s="2"/>
      <c r="L41282" s="2"/>
    </row>
    <row r="41283" spans="10:12">
      <c r="J41283" s="2"/>
      <c r="K41283" s="2"/>
      <c r="L41283" s="2"/>
    </row>
    <row r="41284" spans="10:12">
      <c r="J41284" s="2"/>
      <c r="K41284" s="2"/>
      <c r="L41284" s="2"/>
    </row>
    <row r="41285" spans="10:12">
      <c r="J41285" s="2"/>
      <c r="K41285" s="2"/>
      <c r="L41285" s="2"/>
    </row>
    <row r="41286" spans="10:12">
      <c r="J41286" s="2"/>
      <c r="K41286" s="2"/>
      <c r="L41286" s="2"/>
    </row>
    <row r="41287" spans="10:12">
      <c r="J41287" s="2"/>
      <c r="K41287" s="2"/>
      <c r="L41287" s="2"/>
    </row>
    <row r="41288" spans="10:12">
      <c r="J41288" s="2"/>
      <c r="K41288" s="2"/>
      <c r="L41288" s="2"/>
    </row>
    <row r="41289" spans="10:12">
      <c r="J41289" s="2"/>
      <c r="K41289" s="2"/>
      <c r="L41289" s="2"/>
    </row>
    <row r="41290" spans="10:12">
      <c r="J41290" s="2"/>
      <c r="K41290" s="2"/>
      <c r="L41290" s="2"/>
    </row>
    <row r="41291" spans="10:12">
      <c r="J41291" s="2"/>
      <c r="K41291" s="2"/>
      <c r="L41291" s="2"/>
    </row>
    <row r="41292" spans="10:12">
      <c r="J41292" s="2"/>
      <c r="K41292" s="2"/>
      <c r="L41292" s="2"/>
    </row>
    <row r="41293" spans="10:12">
      <c r="J41293" s="2"/>
      <c r="K41293" s="2"/>
      <c r="L41293" s="2"/>
    </row>
    <row r="41294" spans="10:12">
      <c r="J41294" s="2"/>
      <c r="K41294" s="2"/>
      <c r="L41294" s="2"/>
    </row>
    <row r="41295" spans="10:12">
      <c r="J41295" s="2"/>
      <c r="K41295" s="2"/>
      <c r="L41295" s="2"/>
    </row>
    <row r="41296" spans="10:12">
      <c r="J41296" s="2"/>
      <c r="K41296" s="2"/>
      <c r="L41296" s="2"/>
    </row>
    <row r="41297" spans="10:12">
      <c r="J41297" s="2"/>
      <c r="K41297" s="2"/>
      <c r="L41297" s="2"/>
    </row>
    <row r="41298" spans="10:12">
      <c r="J41298" s="2"/>
      <c r="K41298" s="2"/>
      <c r="L41298" s="2"/>
    </row>
    <row r="41299" spans="10:12">
      <c r="J41299" s="2"/>
      <c r="K41299" s="2"/>
      <c r="L41299" s="2"/>
    </row>
    <row r="41300" spans="10:12">
      <c r="J41300" s="2"/>
      <c r="K41300" s="2"/>
      <c r="L41300" s="2"/>
    </row>
    <row r="41301" spans="10:12">
      <c r="J41301" s="2"/>
      <c r="K41301" s="2"/>
      <c r="L41301" s="2"/>
    </row>
    <row r="41302" spans="10:12">
      <c r="J41302" s="2"/>
      <c r="K41302" s="2"/>
      <c r="L41302" s="2"/>
    </row>
    <row r="41303" spans="10:12">
      <c r="J41303" s="2"/>
      <c r="K41303" s="2"/>
      <c r="L41303" s="2"/>
    </row>
    <row r="41304" spans="10:12">
      <c r="J41304" s="2"/>
      <c r="K41304" s="2"/>
      <c r="L41304" s="2"/>
    </row>
    <row r="41305" spans="10:12">
      <c r="J41305" s="2"/>
      <c r="K41305" s="2"/>
      <c r="L41305" s="2"/>
    </row>
    <row r="41306" spans="10:12">
      <c r="J41306" s="2"/>
      <c r="K41306" s="2"/>
      <c r="L41306" s="2"/>
    </row>
    <row r="41307" spans="10:12">
      <c r="J41307" s="2"/>
      <c r="K41307" s="2"/>
      <c r="L41307" s="2"/>
    </row>
    <row r="41308" spans="10:12">
      <c r="J41308" s="2"/>
      <c r="K41308" s="2"/>
      <c r="L41308" s="2"/>
    </row>
    <row r="41309" spans="10:12">
      <c r="J41309" s="2"/>
      <c r="K41309" s="2"/>
      <c r="L41309" s="2"/>
    </row>
    <row r="41310" spans="10:12">
      <c r="J41310" s="2"/>
      <c r="K41310" s="2"/>
      <c r="L41310" s="2"/>
    </row>
    <row r="41311" spans="10:12">
      <c r="J41311" s="2"/>
      <c r="K41311" s="2"/>
      <c r="L41311" s="2"/>
    </row>
    <row r="41312" spans="10:12">
      <c r="J41312" s="2"/>
      <c r="K41312" s="2"/>
      <c r="L41312" s="2"/>
    </row>
    <row r="41313" spans="10:12">
      <c r="J41313" s="2"/>
      <c r="K41313" s="2"/>
      <c r="L41313" s="2"/>
    </row>
    <row r="41314" spans="10:12">
      <c r="J41314" s="2"/>
      <c r="K41314" s="2"/>
      <c r="L41314" s="2"/>
    </row>
    <row r="41315" spans="10:12">
      <c r="J41315" s="2"/>
      <c r="K41315" s="2"/>
      <c r="L41315" s="2"/>
    </row>
    <row r="41316" spans="10:12">
      <c r="J41316" s="2"/>
      <c r="K41316" s="2"/>
      <c r="L41316" s="2"/>
    </row>
    <row r="41317" spans="10:12">
      <c r="J41317" s="2"/>
      <c r="K41317" s="2"/>
      <c r="L41317" s="2"/>
    </row>
    <row r="41318" spans="10:12">
      <c r="J41318" s="2"/>
      <c r="K41318" s="2"/>
      <c r="L41318" s="2"/>
    </row>
    <row r="41319" spans="10:12">
      <c r="J41319" s="2"/>
      <c r="K41319" s="2"/>
      <c r="L41319" s="2"/>
    </row>
    <row r="41320" spans="10:12">
      <c r="J41320" s="2"/>
      <c r="K41320" s="2"/>
      <c r="L41320" s="2"/>
    </row>
    <row r="41321" spans="10:12">
      <c r="J41321" s="2"/>
      <c r="K41321" s="2"/>
      <c r="L41321" s="2"/>
    </row>
    <row r="41322" spans="10:12">
      <c r="J41322" s="2"/>
      <c r="K41322" s="2"/>
      <c r="L41322" s="2"/>
    </row>
    <row r="41323" spans="10:12">
      <c r="J41323" s="2"/>
      <c r="K41323" s="2"/>
      <c r="L41323" s="2"/>
    </row>
    <row r="41324" spans="10:12">
      <c r="J41324" s="2"/>
      <c r="K41324" s="2"/>
      <c r="L41324" s="2"/>
    </row>
    <row r="41325" spans="10:12">
      <c r="J41325" s="2"/>
      <c r="K41325" s="2"/>
      <c r="L41325" s="2"/>
    </row>
    <row r="41326" spans="10:12">
      <c r="J41326" s="2"/>
      <c r="K41326" s="2"/>
      <c r="L41326" s="2"/>
    </row>
    <row r="41327" spans="10:12">
      <c r="J41327" s="2"/>
      <c r="K41327" s="2"/>
      <c r="L41327" s="2"/>
    </row>
    <row r="41328" spans="10:12">
      <c r="J41328" s="2"/>
      <c r="K41328" s="2"/>
      <c r="L41328" s="2"/>
    </row>
    <row r="41329" spans="10:12">
      <c r="J41329" s="2"/>
      <c r="K41329" s="2"/>
      <c r="L41329" s="2"/>
    </row>
    <row r="41330" spans="10:12">
      <c r="J41330" s="2"/>
      <c r="K41330" s="2"/>
      <c r="L41330" s="2"/>
    </row>
    <row r="41331" spans="10:12">
      <c r="J41331" s="2"/>
      <c r="K41331" s="2"/>
      <c r="L41331" s="2"/>
    </row>
    <row r="41332" spans="10:12">
      <c r="J41332" s="2"/>
      <c r="K41332" s="2"/>
      <c r="L41332" s="2"/>
    </row>
    <row r="41333" spans="10:12">
      <c r="J41333" s="2"/>
      <c r="K41333" s="2"/>
      <c r="L41333" s="2"/>
    </row>
    <row r="41334" spans="10:12">
      <c r="J41334" s="2"/>
      <c r="K41334" s="2"/>
      <c r="L41334" s="2"/>
    </row>
    <row r="41335" spans="10:12">
      <c r="J41335" s="2"/>
      <c r="K41335" s="2"/>
      <c r="L41335" s="2"/>
    </row>
    <row r="41336" spans="10:12">
      <c r="J41336" s="2"/>
      <c r="K41336" s="2"/>
      <c r="L41336" s="2"/>
    </row>
    <row r="41337" spans="10:12">
      <c r="J41337" s="2"/>
      <c r="K41337" s="2"/>
      <c r="L41337" s="2"/>
    </row>
    <row r="41338" spans="10:12">
      <c r="J41338" s="2"/>
      <c r="K41338" s="2"/>
      <c r="L41338" s="2"/>
    </row>
    <row r="41339" spans="10:12">
      <c r="J41339" s="2"/>
      <c r="K41339" s="2"/>
      <c r="L41339" s="2"/>
    </row>
    <row r="41340" spans="10:12">
      <c r="J41340" s="2"/>
      <c r="K41340" s="2"/>
      <c r="L41340" s="2"/>
    </row>
    <row r="41341" spans="10:12">
      <c r="J41341" s="2"/>
      <c r="K41341" s="2"/>
      <c r="L41341" s="2"/>
    </row>
    <row r="41342" spans="10:12">
      <c r="J41342" s="2"/>
      <c r="K41342" s="2"/>
      <c r="L41342" s="2"/>
    </row>
    <row r="41343" spans="10:12">
      <c r="J41343" s="2"/>
      <c r="K41343" s="2"/>
      <c r="L41343" s="2"/>
    </row>
    <row r="41344" spans="10:12">
      <c r="J41344" s="2"/>
      <c r="K41344" s="2"/>
      <c r="L41344" s="2"/>
    </row>
    <row r="41345" spans="10:12">
      <c r="J41345" s="2"/>
      <c r="K41345" s="2"/>
      <c r="L41345" s="2"/>
    </row>
    <row r="41346" spans="10:12">
      <c r="J41346" s="2"/>
      <c r="K41346" s="2"/>
      <c r="L41346" s="2"/>
    </row>
    <row r="41347" spans="10:12">
      <c r="J41347" s="2"/>
      <c r="K41347" s="2"/>
      <c r="L41347" s="2"/>
    </row>
    <row r="41348" spans="10:12">
      <c r="J41348" s="2"/>
      <c r="K41348" s="2"/>
      <c r="L41348" s="2"/>
    </row>
    <row r="41349" spans="10:12">
      <c r="J41349" s="2"/>
      <c r="K41349" s="2"/>
      <c r="L41349" s="2"/>
    </row>
    <row r="41350" spans="10:12">
      <c r="J41350" s="2"/>
      <c r="K41350" s="2"/>
      <c r="L41350" s="2"/>
    </row>
    <row r="41351" spans="10:12">
      <c r="J41351" s="2"/>
      <c r="K41351" s="2"/>
      <c r="L41351" s="2"/>
    </row>
    <row r="41352" spans="10:12">
      <c r="J41352" s="2"/>
      <c r="K41352" s="2"/>
      <c r="L41352" s="2"/>
    </row>
    <row r="41353" spans="10:12">
      <c r="J41353" s="2"/>
      <c r="K41353" s="2"/>
      <c r="L41353" s="2"/>
    </row>
    <row r="41354" spans="10:12">
      <c r="J41354" s="2"/>
      <c r="K41354" s="2"/>
      <c r="L41354" s="2"/>
    </row>
    <row r="41355" spans="10:12">
      <c r="J41355" s="2"/>
      <c r="K41355" s="2"/>
      <c r="L41355" s="2"/>
    </row>
    <row r="41356" spans="10:12">
      <c r="J41356" s="2"/>
      <c r="K41356" s="2"/>
      <c r="L41356" s="2"/>
    </row>
    <row r="41357" spans="10:12">
      <c r="J41357" s="2"/>
      <c r="K41357" s="2"/>
      <c r="L41357" s="2"/>
    </row>
    <row r="41358" spans="10:12">
      <c r="J41358" s="2"/>
      <c r="K41358" s="2"/>
      <c r="L41358" s="2"/>
    </row>
    <row r="41359" spans="10:12">
      <c r="J41359" s="2"/>
      <c r="K41359" s="2"/>
      <c r="L41359" s="2"/>
    </row>
    <row r="41360" spans="10:12">
      <c r="J41360" s="2"/>
      <c r="K41360" s="2"/>
      <c r="L41360" s="2"/>
    </row>
    <row r="41361" spans="10:12">
      <c r="J41361" s="2"/>
      <c r="K41361" s="2"/>
      <c r="L41361" s="2"/>
    </row>
    <row r="41362" spans="10:12">
      <c r="J41362" s="2"/>
      <c r="K41362" s="2"/>
      <c r="L41362" s="2"/>
    </row>
    <row r="41363" spans="10:12">
      <c r="J41363" s="2"/>
      <c r="K41363" s="2"/>
      <c r="L41363" s="2"/>
    </row>
    <row r="41364" spans="10:12">
      <c r="J41364" s="2"/>
      <c r="K41364" s="2"/>
      <c r="L41364" s="2"/>
    </row>
    <row r="41365" spans="10:12">
      <c r="J41365" s="2"/>
      <c r="K41365" s="2"/>
      <c r="L41365" s="2"/>
    </row>
    <row r="41366" spans="10:12">
      <c r="J41366" s="2"/>
      <c r="K41366" s="2"/>
      <c r="L41366" s="2"/>
    </row>
    <row r="41367" spans="10:12">
      <c r="J41367" s="2"/>
      <c r="K41367" s="2"/>
      <c r="L41367" s="2"/>
    </row>
    <row r="41368" spans="10:12">
      <c r="J41368" s="2"/>
      <c r="K41368" s="2"/>
      <c r="L41368" s="2"/>
    </row>
    <row r="41369" spans="10:12">
      <c r="J41369" s="2"/>
      <c r="K41369" s="2"/>
      <c r="L41369" s="2"/>
    </row>
    <row r="41370" spans="10:12">
      <c r="J41370" s="2"/>
      <c r="K41370" s="2"/>
      <c r="L41370" s="2"/>
    </row>
    <row r="41371" spans="10:12">
      <c r="J41371" s="2"/>
      <c r="K41371" s="2"/>
      <c r="L41371" s="2"/>
    </row>
    <row r="41372" spans="10:12">
      <c r="J41372" s="2"/>
      <c r="K41372" s="2"/>
      <c r="L41372" s="2"/>
    </row>
    <row r="41373" spans="10:12">
      <c r="J41373" s="2"/>
      <c r="K41373" s="2"/>
      <c r="L41373" s="2"/>
    </row>
    <row r="41374" spans="10:12">
      <c r="J41374" s="2"/>
      <c r="K41374" s="2"/>
      <c r="L41374" s="2"/>
    </row>
    <row r="41375" spans="10:12">
      <c r="J41375" s="2"/>
      <c r="K41375" s="2"/>
      <c r="L41375" s="2"/>
    </row>
    <row r="41376" spans="10:12">
      <c r="J41376" s="2"/>
      <c r="K41376" s="2"/>
      <c r="L41376" s="2"/>
    </row>
    <row r="41377" spans="10:12">
      <c r="J41377" s="2"/>
      <c r="K41377" s="2"/>
      <c r="L41377" s="2"/>
    </row>
    <row r="41378" spans="10:12">
      <c r="J41378" s="2"/>
      <c r="K41378" s="2"/>
      <c r="L41378" s="2"/>
    </row>
    <row r="41379" spans="10:12">
      <c r="J41379" s="2"/>
      <c r="K41379" s="2"/>
      <c r="L41379" s="2"/>
    </row>
    <row r="41380" spans="10:12">
      <c r="J41380" s="2"/>
      <c r="K41380" s="2"/>
      <c r="L41380" s="2"/>
    </row>
    <row r="41381" spans="10:12">
      <c r="J41381" s="2"/>
      <c r="K41381" s="2"/>
      <c r="L41381" s="2"/>
    </row>
    <row r="41382" spans="10:12">
      <c r="J41382" s="2"/>
      <c r="K41382" s="2"/>
      <c r="L41382" s="2"/>
    </row>
    <row r="41383" spans="10:12">
      <c r="J41383" s="2"/>
      <c r="K41383" s="2"/>
      <c r="L41383" s="2"/>
    </row>
    <row r="41384" spans="10:12">
      <c r="J41384" s="2"/>
      <c r="K41384" s="2"/>
      <c r="L41384" s="2"/>
    </row>
    <row r="41385" spans="10:12">
      <c r="J41385" s="2"/>
      <c r="K41385" s="2"/>
      <c r="L41385" s="2"/>
    </row>
    <row r="41386" spans="10:12">
      <c r="J41386" s="2"/>
      <c r="K41386" s="2"/>
      <c r="L41386" s="2"/>
    </row>
    <row r="41387" spans="10:12">
      <c r="J41387" s="2"/>
      <c r="K41387" s="2"/>
      <c r="L41387" s="2"/>
    </row>
    <row r="41388" spans="10:12">
      <c r="J41388" s="2"/>
      <c r="K41388" s="2"/>
      <c r="L41388" s="2"/>
    </row>
    <row r="41389" spans="10:12">
      <c r="J41389" s="2"/>
      <c r="K41389" s="2"/>
      <c r="L41389" s="2"/>
    </row>
    <row r="41390" spans="10:12">
      <c r="J41390" s="2"/>
      <c r="K41390" s="2"/>
      <c r="L41390" s="2"/>
    </row>
    <row r="41391" spans="10:12">
      <c r="J41391" s="2"/>
      <c r="K41391" s="2"/>
      <c r="L41391" s="2"/>
    </row>
    <row r="41392" spans="10:12">
      <c r="J41392" s="2"/>
      <c r="K41392" s="2"/>
      <c r="L41392" s="2"/>
    </row>
    <row r="41393" spans="10:12">
      <c r="J41393" s="2"/>
      <c r="K41393" s="2"/>
      <c r="L41393" s="2"/>
    </row>
    <row r="41394" spans="10:12">
      <c r="J41394" s="2"/>
      <c r="K41394" s="2"/>
      <c r="L41394" s="2"/>
    </row>
    <row r="41395" spans="10:12">
      <c r="J41395" s="2"/>
      <c r="K41395" s="2"/>
      <c r="L41395" s="2"/>
    </row>
    <row r="41396" spans="10:12">
      <c r="J41396" s="2"/>
      <c r="K41396" s="2"/>
      <c r="L41396" s="2"/>
    </row>
    <row r="41397" spans="10:12">
      <c r="J41397" s="2"/>
      <c r="K41397" s="2"/>
      <c r="L41397" s="2"/>
    </row>
    <row r="41398" spans="10:12">
      <c r="J41398" s="2"/>
      <c r="K41398" s="2"/>
      <c r="L41398" s="2"/>
    </row>
    <row r="41399" spans="10:12">
      <c r="J41399" s="2"/>
      <c r="K41399" s="2"/>
      <c r="L41399" s="2"/>
    </row>
    <row r="41400" spans="10:12">
      <c r="J41400" s="2"/>
      <c r="K41400" s="2"/>
      <c r="L41400" s="2"/>
    </row>
    <row r="41401" spans="10:12">
      <c r="J41401" s="2"/>
      <c r="K41401" s="2"/>
      <c r="L41401" s="2"/>
    </row>
    <row r="41402" spans="10:12">
      <c r="J41402" s="2"/>
      <c r="K41402" s="2"/>
      <c r="L41402" s="2"/>
    </row>
    <row r="41403" spans="10:12">
      <c r="J41403" s="2"/>
      <c r="K41403" s="2"/>
      <c r="L41403" s="2"/>
    </row>
    <row r="41404" spans="10:12">
      <c r="J41404" s="2"/>
      <c r="K41404" s="2"/>
      <c r="L41404" s="2"/>
    </row>
    <row r="41405" spans="10:12">
      <c r="J41405" s="2"/>
      <c r="K41405" s="2"/>
      <c r="L41405" s="2"/>
    </row>
    <row r="41406" spans="10:12">
      <c r="J41406" s="2"/>
      <c r="K41406" s="2"/>
      <c r="L41406" s="2"/>
    </row>
    <row r="41407" spans="10:12">
      <c r="J41407" s="2"/>
      <c r="K41407" s="2"/>
      <c r="L41407" s="2"/>
    </row>
    <row r="41408" spans="10:12">
      <c r="J41408" s="2"/>
      <c r="K41408" s="2"/>
      <c r="L41408" s="2"/>
    </row>
    <row r="41409" spans="10:12">
      <c r="J41409" s="2"/>
      <c r="K41409" s="2"/>
      <c r="L41409" s="2"/>
    </row>
    <row r="41410" spans="10:12">
      <c r="J41410" s="2"/>
      <c r="K41410" s="2"/>
      <c r="L41410" s="2"/>
    </row>
    <row r="41411" spans="10:12">
      <c r="J41411" s="2"/>
      <c r="K41411" s="2"/>
      <c r="L41411" s="2"/>
    </row>
    <row r="41412" spans="10:12">
      <c r="J41412" s="2"/>
      <c r="K41412" s="2"/>
      <c r="L41412" s="2"/>
    </row>
    <row r="41413" spans="10:12">
      <c r="J41413" s="2"/>
      <c r="K41413" s="2"/>
      <c r="L41413" s="2"/>
    </row>
    <row r="41414" spans="10:12">
      <c r="J41414" s="2"/>
      <c r="K41414" s="2"/>
      <c r="L41414" s="2"/>
    </row>
    <row r="41415" spans="10:12">
      <c r="J41415" s="2"/>
      <c r="K41415" s="2"/>
      <c r="L41415" s="2"/>
    </row>
    <row r="41416" spans="10:12">
      <c r="J41416" s="2"/>
      <c r="K41416" s="2"/>
      <c r="L41416" s="2"/>
    </row>
    <row r="41417" spans="10:12">
      <c r="J41417" s="2"/>
      <c r="K41417" s="2"/>
      <c r="L41417" s="2"/>
    </row>
    <row r="41418" spans="10:12">
      <c r="J41418" s="2"/>
      <c r="K41418" s="2"/>
      <c r="L41418" s="2"/>
    </row>
    <row r="41419" spans="10:12">
      <c r="J41419" s="2"/>
      <c r="K41419" s="2"/>
      <c r="L41419" s="2"/>
    </row>
    <row r="41420" spans="10:12">
      <c r="J41420" s="2"/>
      <c r="K41420" s="2"/>
      <c r="L41420" s="2"/>
    </row>
    <row r="41421" spans="10:12">
      <c r="J41421" s="2"/>
      <c r="K41421" s="2"/>
      <c r="L41421" s="2"/>
    </row>
    <row r="41422" spans="10:12">
      <c r="J41422" s="2"/>
      <c r="K41422" s="2"/>
      <c r="L41422" s="2"/>
    </row>
    <row r="41423" spans="10:12">
      <c r="J41423" s="2"/>
      <c r="K41423" s="2"/>
      <c r="L41423" s="2"/>
    </row>
    <row r="41424" spans="10:12">
      <c r="J41424" s="2"/>
      <c r="K41424" s="2"/>
      <c r="L41424" s="2"/>
    </row>
    <row r="41425" spans="10:12">
      <c r="J41425" s="2"/>
      <c r="K41425" s="2"/>
      <c r="L41425" s="2"/>
    </row>
    <row r="41426" spans="10:12">
      <c r="J41426" s="2"/>
      <c r="K41426" s="2"/>
      <c r="L41426" s="2"/>
    </row>
    <row r="41427" spans="10:12">
      <c r="J41427" s="2"/>
      <c r="K41427" s="2"/>
      <c r="L41427" s="2"/>
    </row>
    <row r="41428" spans="10:12">
      <c r="J41428" s="2"/>
      <c r="K41428" s="2"/>
      <c r="L41428" s="2"/>
    </row>
    <row r="41429" spans="10:12">
      <c r="J41429" s="2"/>
      <c r="K41429" s="2"/>
      <c r="L41429" s="2"/>
    </row>
    <row r="41430" spans="10:12">
      <c r="J41430" s="2"/>
      <c r="K41430" s="2"/>
      <c r="L41430" s="2"/>
    </row>
    <row r="41431" spans="10:12">
      <c r="J41431" s="2"/>
      <c r="K41431" s="2"/>
      <c r="L41431" s="2"/>
    </row>
    <row r="41432" spans="10:12">
      <c r="J41432" s="2"/>
      <c r="K41432" s="2"/>
      <c r="L41432" s="2"/>
    </row>
    <row r="41433" spans="10:12">
      <c r="J41433" s="2"/>
      <c r="K41433" s="2"/>
      <c r="L41433" s="2"/>
    </row>
    <row r="41434" spans="10:12">
      <c r="J41434" s="2"/>
      <c r="K41434" s="2"/>
      <c r="L41434" s="2"/>
    </row>
    <row r="41435" spans="10:12">
      <c r="J41435" s="2"/>
      <c r="K41435" s="2"/>
      <c r="L41435" s="2"/>
    </row>
    <row r="41436" spans="10:12">
      <c r="J41436" s="2"/>
      <c r="K41436" s="2"/>
      <c r="L41436" s="2"/>
    </row>
    <row r="41437" spans="10:12">
      <c r="J41437" s="2"/>
      <c r="K41437" s="2"/>
      <c r="L41437" s="2"/>
    </row>
    <row r="41438" spans="10:12">
      <c r="J41438" s="2"/>
      <c r="K41438" s="2"/>
      <c r="L41438" s="2"/>
    </row>
    <row r="41439" spans="10:12">
      <c r="J41439" s="2"/>
      <c r="K41439" s="2"/>
      <c r="L41439" s="2"/>
    </row>
    <row r="41440" spans="10:12">
      <c r="J41440" s="2"/>
      <c r="K41440" s="2"/>
      <c r="L41440" s="2"/>
    </row>
    <row r="41441" spans="10:12">
      <c r="J41441" s="2"/>
      <c r="K41441" s="2"/>
      <c r="L41441" s="2"/>
    </row>
    <row r="41442" spans="10:12">
      <c r="J41442" s="2"/>
      <c r="K41442" s="2"/>
      <c r="L41442" s="2"/>
    </row>
    <row r="41443" spans="10:12">
      <c r="J41443" s="2"/>
      <c r="K41443" s="2"/>
      <c r="L41443" s="2"/>
    </row>
    <row r="41444" spans="10:12">
      <c r="J41444" s="2"/>
      <c r="K41444" s="2"/>
      <c r="L41444" s="2"/>
    </row>
    <row r="41445" spans="10:12">
      <c r="J41445" s="2"/>
      <c r="K41445" s="2"/>
      <c r="L41445" s="2"/>
    </row>
    <row r="41446" spans="10:12">
      <c r="J41446" s="2"/>
      <c r="K41446" s="2"/>
      <c r="L41446" s="2"/>
    </row>
    <row r="41447" spans="10:12">
      <c r="J41447" s="2"/>
      <c r="K41447" s="2"/>
      <c r="L41447" s="2"/>
    </row>
    <row r="41448" spans="10:12">
      <c r="J41448" s="2"/>
      <c r="K41448" s="2"/>
      <c r="L41448" s="2"/>
    </row>
    <row r="41449" spans="10:12">
      <c r="J41449" s="2"/>
      <c r="K41449" s="2"/>
      <c r="L41449" s="2"/>
    </row>
    <row r="41450" spans="10:12">
      <c r="J41450" s="2"/>
      <c r="K41450" s="2"/>
      <c r="L41450" s="2"/>
    </row>
    <row r="41451" spans="10:12">
      <c r="J41451" s="2"/>
      <c r="K41451" s="2"/>
      <c r="L41451" s="2"/>
    </row>
    <row r="41452" spans="10:12">
      <c r="J41452" s="2"/>
      <c r="K41452" s="2"/>
      <c r="L41452" s="2"/>
    </row>
    <row r="41453" spans="10:12">
      <c r="J41453" s="2"/>
      <c r="K41453" s="2"/>
      <c r="L41453" s="2"/>
    </row>
    <row r="41454" spans="10:12">
      <c r="J41454" s="2"/>
      <c r="K41454" s="2"/>
      <c r="L41454" s="2"/>
    </row>
    <row r="41455" spans="10:12">
      <c r="J41455" s="2"/>
      <c r="K41455" s="2"/>
      <c r="L41455" s="2"/>
    </row>
    <row r="41456" spans="10:12">
      <c r="J41456" s="2"/>
      <c r="K41456" s="2"/>
      <c r="L41456" s="2"/>
    </row>
    <row r="41457" spans="10:12">
      <c r="J41457" s="2"/>
      <c r="K41457" s="2"/>
      <c r="L41457" s="2"/>
    </row>
    <row r="41458" spans="10:12">
      <c r="J41458" s="2"/>
      <c r="K41458" s="2"/>
      <c r="L41458" s="2"/>
    </row>
    <row r="41459" spans="10:12">
      <c r="J41459" s="2"/>
      <c r="K41459" s="2"/>
      <c r="L41459" s="2"/>
    </row>
    <row r="41460" spans="10:12">
      <c r="J41460" s="2"/>
      <c r="K41460" s="2"/>
      <c r="L41460" s="2"/>
    </row>
    <row r="41461" spans="10:12">
      <c r="J41461" s="2"/>
      <c r="K41461" s="2"/>
      <c r="L41461" s="2"/>
    </row>
    <row r="41462" spans="10:12">
      <c r="J41462" s="2"/>
      <c r="K41462" s="2"/>
      <c r="L41462" s="2"/>
    </row>
    <row r="41463" spans="10:12">
      <c r="J41463" s="2"/>
      <c r="K41463" s="2"/>
      <c r="L41463" s="2"/>
    </row>
    <row r="41464" spans="10:12">
      <c r="J41464" s="2"/>
      <c r="K41464" s="2"/>
      <c r="L41464" s="2"/>
    </row>
    <row r="41465" spans="10:12">
      <c r="J41465" s="2"/>
      <c r="K41465" s="2"/>
      <c r="L41465" s="2"/>
    </row>
    <row r="41466" spans="10:12">
      <c r="J41466" s="2"/>
      <c r="K41466" s="2"/>
      <c r="L41466" s="2"/>
    </row>
    <row r="41467" spans="10:12">
      <c r="J41467" s="2"/>
      <c r="K41467" s="2"/>
      <c r="L41467" s="2"/>
    </row>
    <row r="41468" spans="10:12">
      <c r="J41468" s="2"/>
      <c r="K41468" s="2"/>
      <c r="L41468" s="2"/>
    </row>
    <row r="41469" spans="10:12">
      <c r="J41469" s="2"/>
      <c r="K41469" s="2"/>
      <c r="L41469" s="2"/>
    </row>
    <row r="41470" spans="10:12">
      <c r="J41470" s="2"/>
      <c r="K41470" s="2"/>
      <c r="L41470" s="2"/>
    </row>
    <row r="41471" spans="10:12">
      <c r="J41471" s="2"/>
      <c r="K41471" s="2"/>
      <c r="L41471" s="2"/>
    </row>
    <row r="41472" spans="10:12">
      <c r="J41472" s="2"/>
      <c r="K41472" s="2"/>
      <c r="L41472" s="2"/>
    </row>
    <row r="41473" spans="10:12">
      <c r="J41473" s="2"/>
      <c r="K41473" s="2"/>
      <c r="L41473" s="2"/>
    </row>
    <row r="41474" spans="10:12">
      <c r="J41474" s="2"/>
      <c r="K41474" s="2"/>
      <c r="L41474" s="2"/>
    </row>
    <row r="41475" spans="10:12">
      <c r="J41475" s="2"/>
      <c r="K41475" s="2"/>
      <c r="L41475" s="2"/>
    </row>
    <row r="41476" spans="10:12">
      <c r="J41476" s="2"/>
      <c r="K41476" s="2"/>
      <c r="L41476" s="2"/>
    </row>
    <row r="41477" spans="10:12">
      <c r="J41477" s="2"/>
      <c r="K41477" s="2"/>
      <c r="L41477" s="2"/>
    </row>
    <row r="41478" spans="10:12">
      <c r="J41478" s="2"/>
      <c r="K41478" s="2"/>
      <c r="L41478" s="2"/>
    </row>
    <row r="41479" spans="10:12">
      <c r="J41479" s="2"/>
      <c r="K41479" s="2"/>
      <c r="L41479" s="2"/>
    </row>
    <row r="41480" spans="10:12">
      <c r="J41480" s="2"/>
      <c r="K41480" s="2"/>
      <c r="L41480" s="2"/>
    </row>
    <row r="41481" spans="10:12">
      <c r="J41481" s="2"/>
      <c r="K41481" s="2"/>
      <c r="L41481" s="2"/>
    </row>
    <row r="41482" spans="10:12">
      <c r="J41482" s="2"/>
      <c r="K41482" s="2"/>
      <c r="L41482" s="2"/>
    </row>
    <row r="41483" spans="10:12">
      <c r="J41483" s="2"/>
      <c r="K41483" s="2"/>
      <c r="L41483" s="2"/>
    </row>
    <row r="41484" spans="10:12">
      <c r="J41484" s="2"/>
      <c r="K41484" s="2"/>
      <c r="L41484" s="2"/>
    </row>
    <row r="41485" spans="10:12">
      <c r="J41485" s="2"/>
      <c r="K41485" s="2"/>
      <c r="L41485" s="2"/>
    </row>
    <row r="41486" spans="10:12">
      <c r="J41486" s="2"/>
      <c r="K41486" s="2"/>
      <c r="L41486" s="2"/>
    </row>
    <row r="41487" spans="10:12">
      <c r="J41487" s="2"/>
      <c r="K41487" s="2"/>
      <c r="L41487" s="2"/>
    </row>
    <row r="41488" spans="10:12">
      <c r="J41488" s="2"/>
      <c r="K41488" s="2"/>
      <c r="L41488" s="2"/>
    </row>
    <row r="41489" spans="10:12">
      <c r="J41489" s="2"/>
      <c r="K41489" s="2"/>
      <c r="L41489" s="2"/>
    </row>
    <row r="41490" spans="10:12">
      <c r="J41490" s="2"/>
      <c r="K41490" s="2"/>
      <c r="L41490" s="2"/>
    </row>
    <row r="41491" spans="10:12">
      <c r="J41491" s="2"/>
      <c r="K41491" s="2"/>
      <c r="L41491" s="2"/>
    </row>
    <row r="41492" spans="10:12">
      <c r="J41492" s="2"/>
      <c r="K41492" s="2"/>
      <c r="L41492" s="2"/>
    </row>
    <row r="41493" spans="10:12">
      <c r="J41493" s="2"/>
      <c r="K41493" s="2"/>
      <c r="L41493" s="2"/>
    </row>
    <row r="41494" spans="10:12">
      <c r="J41494" s="2"/>
      <c r="K41494" s="2"/>
      <c r="L41494" s="2"/>
    </row>
    <row r="41495" spans="10:12">
      <c r="J41495" s="2"/>
      <c r="K41495" s="2"/>
      <c r="L41495" s="2"/>
    </row>
    <row r="41496" spans="10:12">
      <c r="J41496" s="2"/>
      <c r="K41496" s="2"/>
      <c r="L41496" s="2"/>
    </row>
    <row r="41497" spans="10:12">
      <c r="J41497" s="2"/>
      <c r="K41497" s="2"/>
      <c r="L41497" s="2"/>
    </row>
    <row r="41498" spans="10:12">
      <c r="J41498" s="2"/>
      <c r="K41498" s="2"/>
      <c r="L41498" s="2"/>
    </row>
    <row r="41499" spans="10:12">
      <c r="J41499" s="2"/>
      <c r="K41499" s="2"/>
      <c r="L41499" s="2"/>
    </row>
    <row r="41500" spans="10:12">
      <c r="J41500" s="2"/>
      <c r="K41500" s="2"/>
      <c r="L41500" s="2"/>
    </row>
    <row r="41501" spans="10:12">
      <c r="J41501" s="2"/>
      <c r="K41501" s="2"/>
      <c r="L41501" s="2"/>
    </row>
    <row r="41502" spans="10:12">
      <c r="J41502" s="2"/>
      <c r="K41502" s="2"/>
      <c r="L41502" s="2"/>
    </row>
    <row r="41503" spans="10:12">
      <c r="J41503" s="2"/>
      <c r="K41503" s="2"/>
      <c r="L41503" s="2"/>
    </row>
    <row r="41504" spans="10:12">
      <c r="J41504" s="2"/>
      <c r="K41504" s="2"/>
      <c r="L41504" s="2"/>
    </row>
    <row r="41505" spans="10:12">
      <c r="J41505" s="2"/>
      <c r="K41505" s="2"/>
      <c r="L41505" s="2"/>
    </row>
    <row r="41506" spans="10:12">
      <c r="J41506" s="2"/>
      <c r="K41506" s="2"/>
      <c r="L41506" s="2"/>
    </row>
    <row r="41507" spans="10:12">
      <c r="J41507" s="2"/>
      <c r="K41507" s="2"/>
      <c r="L41507" s="2"/>
    </row>
    <row r="41508" spans="10:12">
      <c r="J41508" s="2"/>
      <c r="K41508" s="2"/>
      <c r="L41508" s="2"/>
    </row>
    <row r="41509" spans="10:12">
      <c r="J41509" s="2"/>
      <c r="K41509" s="2"/>
      <c r="L41509" s="2"/>
    </row>
    <row r="41510" spans="10:12">
      <c r="J41510" s="2"/>
      <c r="K41510" s="2"/>
      <c r="L41510" s="2"/>
    </row>
    <row r="41511" spans="10:12">
      <c r="J41511" s="2"/>
      <c r="K41511" s="2"/>
      <c r="L41511" s="2"/>
    </row>
    <row r="41512" spans="10:12">
      <c r="J41512" s="2"/>
      <c r="K41512" s="2"/>
      <c r="L41512" s="2"/>
    </row>
    <row r="41513" spans="10:12">
      <c r="J41513" s="2"/>
      <c r="K41513" s="2"/>
      <c r="L41513" s="2"/>
    </row>
    <row r="41514" spans="10:12">
      <c r="J41514" s="2"/>
      <c r="K41514" s="2"/>
      <c r="L41514" s="2"/>
    </row>
    <row r="41515" spans="10:12">
      <c r="J41515" s="2"/>
      <c r="K41515" s="2"/>
      <c r="L41515" s="2"/>
    </row>
    <row r="41516" spans="10:12">
      <c r="J41516" s="2"/>
      <c r="K41516" s="2"/>
      <c r="L41516" s="2"/>
    </row>
    <row r="41517" spans="10:12">
      <c r="J41517" s="2"/>
      <c r="K41517" s="2"/>
      <c r="L41517" s="2"/>
    </row>
    <row r="41518" spans="10:12">
      <c r="J41518" s="2"/>
      <c r="K41518" s="2"/>
      <c r="L41518" s="2"/>
    </row>
    <row r="41519" spans="10:12">
      <c r="J41519" s="2"/>
      <c r="K41519" s="2"/>
      <c r="L41519" s="2"/>
    </row>
    <row r="41520" spans="10:12">
      <c r="J41520" s="2"/>
      <c r="K41520" s="2"/>
      <c r="L41520" s="2"/>
    </row>
    <row r="41521" spans="10:12">
      <c r="J41521" s="2"/>
      <c r="K41521" s="2"/>
      <c r="L41521" s="2"/>
    </row>
    <row r="41522" spans="10:12">
      <c r="J41522" s="2"/>
      <c r="K41522" s="2"/>
      <c r="L41522" s="2"/>
    </row>
    <row r="41523" spans="10:12">
      <c r="J41523" s="2"/>
      <c r="K41523" s="2"/>
      <c r="L41523" s="2"/>
    </row>
    <row r="41524" spans="10:12">
      <c r="J41524" s="2"/>
      <c r="K41524" s="2"/>
      <c r="L41524" s="2"/>
    </row>
    <row r="41525" spans="10:12">
      <c r="J41525" s="2"/>
      <c r="K41525" s="2"/>
      <c r="L41525" s="2"/>
    </row>
    <row r="41526" spans="10:12">
      <c r="J41526" s="2"/>
      <c r="K41526" s="2"/>
      <c r="L41526" s="2"/>
    </row>
    <row r="41527" spans="10:12">
      <c r="J41527" s="2"/>
      <c r="K41527" s="2"/>
      <c r="L41527" s="2"/>
    </row>
    <row r="41528" spans="10:12">
      <c r="J41528" s="2"/>
      <c r="K41528" s="2"/>
      <c r="L41528" s="2"/>
    </row>
    <row r="41529" spans="10:12">
      <c r="J41529" s="2"/>
      <c r="K41529" s="2"/>
      <c r="L41529" s="2"/>
    </row>
    <row r="41530" spans="10:12">
      <c r="J41530" s="2"/>
      <c r="K41530" s="2"/>
      <c r="L41530" s="2"/>
    </row>
    <row r="41531" spans="10:12">
      <c r="J41531" s="2"/>
      <c r="K41531" s="2"/>
      <c r="L41531" s="2"/>
    </row>
    <row r="41532" spans="10:12">
      <c r="J41532" s="2"/>
      <c r="K41532" s="2"/>
      <c r="L41532" s="2"/>
    </row>
    <row r="41533" spans="10:12">
      <c r="J41533" s="2"/>
      <c r="K41533" s="2"/>
      <c r="L41533" s="2"/>
    </row>
    <row r="41534" spans="10:12">
      <c r="J41534" s="2"/>
      <c r="K41534" s="2"/>
      <c r="L41534" s="2"/>
    </row>
    <row r="41535" spans="10:12">
      <c r="J41535" s="2"/>
      <c r="K41535" s="2"/>
      <c r="L41535" s="2"/>
    </row>
    <row r="41536" spans="10:12">
      <c r="J41536" s="2"/>
      <c r="K41536" s="2"/>
      <c r="L41536" s="2"/>
    </row>
    <row r="41537" spans="10:12">
      <c r="J41537" s="2"/>
      <c r="K41537" s="2"/>
      <c r="L41537" s="2"/>
    </row>
    <row r="41538" spans="10:12">
      <c r="J41538" s="2"/>
      <c r="K41538" s="2"/>
      <c r="L41538" s="2"/>
    </row>
    <row r="41539" spans="10:12">
      <c r="J41539" s="2"/>
      <c r="K41539" s="2"/>
      <c r="L41539" s="2"/>
    </row>
    <row r="41540" spans="10:12">
      <c r="J41540" s="2"/>
      <c r="K41540" s="2"/>
      <c r="L41540" s="2"/>
    </row>
    <row r="41541" spans="10:12">
      <c r="J41541" s="2"/>
      <c r="K41541" s="2"/>
      <c r="L41541" s="2"/>
    </row>
    <row r="41542" spans="10:12">
      <c r="J41542" s="2"/>
      <c r="K41542" s="2"/>
      <c r="L41542" s="2"/>
    </row>
    <row r="41543" spans="10:12">
      <c r="J41543" s="2"/>
      <c r="K41543" s="2"/>
      <c r="L41543" s="2"/>
    </row>
    <row r="41544" spans="10:12">
      <c r="J41544" s="2"/>
      <c r="K41544" s="2"/>
      <c r="L41544" s="2"/>
    </row>
    <row r="41545" spans="10:12">
      <c r="J41545" s="2"/>
      <c r="K41545" s="2"/>
      <c r="L41545" s="2"/>
    </row>
    <row r="41546" spans="10:12">
      <c r="J41546" s="2"/>
      <c r="K41546" s="2"/>
      <c r="L41546" s="2"/>
    </row>
    <row r="41547" spans="10:12">
      <c r="J41547" s="2"/>
      <c r="K41547" s="2"/>
      <c r="L41547" s="2"/>
    </row>
    <row r="41548" spans="10:12">
      <c r="J41548" s="2"/>
      <c r="K41548" s="2"/>
      <c r="L41548" s="2"/>
    </row>
    <row r="41549" spans="10:12">
      <c r="J41549" s="2"/>
      <c r="K41549" s="2"/>
      <c r="L41549" s="2"/>
    </row>
    <row r="41550" spans="10:12">
      <c r="J41550" s="2"/>
      <c r="K41550" s="2"/>
      <c r="L41550" s="2"/>
    </row>
    <row r="41551" spans="10:12">
      <c r="J41551" s="2"/>
      <c r="K41551" s="2"/>
      <c r="L41551" s="2"/>
    </row>
    <row r="41552" spans="10:12">
      <c r="J41552" s="2"/>
      <c r="K41552" s="2"/>
      <c r="L41552" s="2"/>
    </row>
    <row r="41553" spans="10:12">
      <c r="J41553" s="2"/>
      <c r="K41553" s="2"/>
      <c r="L41553" s="2"/>
    </row>
    <row r="41554" spans="10:12">
      <c r="J41554" s="2"/>
      <c r="K41554" s="2"/>
      <c r="L41554" s="2"/>
    </row>
    <row r="41555" spans="10:12">
      <c r="J41555" s="2"/>
      <c r="K41555" s="2"/>
      <c r="L41555" s="2"/>
    </row>
    <row r="41556" spans="10:12">
      <c r="J41556" s="2"/>
      <c r="K41556" s="2"/>
      <c r="L41556" s="2"/>
    </row>
    <row r="41557" spans="10:12">
      <c r="J41557" s="2"/>
      <c r="K41557" s="2"/>
      <c r="L41557" s="2"/>
    </row>
    <row r="41558" spans="10:12">
      <c r="J41558" s="2"/>
      <c r="K41558" s="2"/>
      <c r="L41558" s="2"/>
    </row>
    <row r="41559" spans="10:12">
      <c r="J41559" s="2"/>
      <c r="K41559" s="2"/>
      <c r="L41559" s="2"/>
    </row>
    <row r="41560" spans="10:12">
      <c r="J41560" s="2"/>
      <c r="K41560" s="2"/>
      <c r="L41560" s="2"/>
    </row>
    <row r="41561" spans="10:12">
      <c r="J41561" s="2"/>
      <c r="K41561" s="2"/>
      <c r="L41561" s="2"/>
    </row>
    <row r="41562" spans="10:12">
      <c r="J41562" s="2"/>
      <c r="K41562" s="2"/>
      <c r="L41562" s="2"/>
    </row>
    <row r="41563" spans="10:12">
      <c r="J41563" s="2"/>
      <c r="K41563" s="2"/>
      <c r="L41563" s="2"/>
    </row>
    <row r="41564" spans="10:12">
      <c r="J41564" s="2"/>
      <c r="K41564" s="2"/>
      <c r="L41564" s="2"/>
    </row>
    <row r="41565" spans="10:12">
      <c r="J41565" s="2"/>
      <c r="K41565" s="2"/>
      <c r="L41565" s="2"/>
    </row>
    <row r="41566" spans="10:12">
      <c r="J41566" s="2"/>
      <c r="K41566" s="2"/>
      <c r="L41566" s="2"/>
    </row>
    <row r="41567" spans="10:12">
      <c r="J41567" s="2"/>
      <c r="K41567" s="2"/>
      <c r="L41567" s="2"/>
    </row>
    <row r="41568" spans="10:12">
      <c r="J41568" s="2"/>
      <c r="K41568" s="2"/>
      <c r="L41568" s="2"/>
    </row>
    <row r="41569" spans="10:12">
      <c r="J41569" s="2"/>
      <c r="K41569" s="2"/>
      <c r="L41569" s="2"/>
    </row>
    <row r="41570" spans="10:12">
      <c r="J41570" s="2"/>
      <c r="K41570" s="2"/>
      <c r="L41570" s="2"/>
    </row>
    <row r="41571" spans="10:12">
      <c r="J41571" s="2"/>
      <c r="K41571" s="2"/>
      <c r="L41571" s="2"/>
    </row>
    <row r="41572" spans="10:12">
      <c r="J41572" s="2"/>
      <c r="K41572" s="2"/>
      <c r="L41572" s="2"/>
    </row>
    <row r="41573" spans="10:12">
      <c r="J41573" s="2"/>
      <c r="K41573" s="2"/>
      <c r="L41573" s="2"/>
    </row>
    <row r="41574" spans="10:12">
      <c r="J41574" s="2"/>
      <c r="K41574" s="2"/>
      <c r="L41574" s="2"/>
    </row>
    <row r="41575" spans="10:12">
      <c r="J41575" s="2"/>
      <c r="K41575" s="2"/>
      <c r="L41575" s="2"/>
    </row>
    <row r="41576" spans="10:12">
      <c r="J41576" s="2"/>
      <c r="K41576" s="2"/>
      <c r="L41576" s="2"/>
    </row>
    <row r="41577" spans="10:12">
      <c r="J41577" s="2"/>
      <c r="K41577" s="2"/>
      <c r="L41577" s="2"/>
    </row>
    <row r="41578" spans="10:12">
      <c r="J41578" s="2"/>
      <c r="K41578" s="2"/>
      <c r="L41578" s="2"/>
    </row>
    <row r="41579" spans="10:12">
      <c r="J41579" s="2"/>
      <c r="K41579" s="2"/>
      <c r="L41579" s="2"/>
    </row>
    <row r="41580" spans="10:12">
      <c r="J41580" s="2"/>
      <c r="K41580" s="2"/>
      <c r="L41580" s="2"/>
    </row>
    <row r="41581" spans="10:12">
      <c r="J41581" s="2"/>
      <c r="K41581" s="2"/>
      <c r="L41581" s="2"/>
    </row>
    <row r="41582" spans="10:12">
      <c r="J41582" s="2"/>
      <c r="K41582" s="2"/>
      <c r="L41582" s="2"/>
    </row>
    <row r="41583" spans="10:12">
      <c r="J41583" s="2"/>
      <c r="K41583" s="2"/>
      <c r="L41583" s="2"/>
    </row>
    <row r="41584" spans="10:12">
      <c r="J41584" s="2"/>
      <c r="K41584" s="2"/>
      <c r="L41584" s="2"/>
    </row>
    <row r="41585" spans="10:12">
      <c r="J41585" s="2"/>
      <c r="K41585" s="2"/>
      <c r="L41585" s="2"/>
    </row>
    <row r="41586" spans="10:12">
      <c r="J41586" s="2"/>
      <c r="K41586" s="2"/>
      <c r="L41586" s="2"/>
    </row>
    <row r="41587" spans="10:12">
      <c r="J41587" s="2"/>
      <c r="K41587" s="2"/>
      <c r="L41587" s="2"/>
    </row>
    <row r="41588" spans="10:12">
      <c r="J41588" s="2"/>
      <c r="K41588" s="2"/>
      <c r="L41588" s="2"/>
    </row>
    <row r="41589" spans="10:12">
      <c r="J41589" s="2"/>
      <c r="K41589" s="2"/>
      <c r="L41589" s="2"/>
    </row>
    <row r="41590" spans="10:12">
      <c r="J41590" s="2"/>
      <c r="K41590" s="2"/>
      <c r="L41590" s="2"/>
    </row>
    <row r="41591" spans="10:12">
      <c r="J41591" s="2"/>
      <c r="K41591" s="2"/>
      <c r="L41591" s="2"/>
    </row>
    <row r="41592" spans="10:12">
      <c r="J41592" s="2"/>
      <c r="K41592" s="2"/>
      <c r="L41592" s="2"/>
    </row>
    <row r="41593" spans="10:12">
      <c r="J41593" s="2"/>
      <c r="K41593" s="2"/>
      <c r="L41593" s="2"/>
    </row>
    <row r="41594" spans="10:12">
      <c r="J41594" s="2"/>
      <c r="K41594" s="2"/>
      <c r="L41594" s="2"/>
    </row>
    <row r="41595" spans="10:12">
      <c r="J41595" s="2"/>
      <c r="K41595" s="2"/>
      <c r="L41595" s="2"/>
    </row>
    <row r="41596" spans="10:12">
      <c r="J41596" s="2"/>
      <c r="K41596" s="2"/>
      <c r="L41596" s="2"/>
    </row>
    <row r="41597" spans="10:12">
      <c r="J41597" s="2"/>
      <c r="K41597" s="2"/>
      <c r="L41597" s="2"/>
    </row>
    <row r="41598" spans="10:12">
      <c r="J41598" s="2"/>
      <c r="K41598" s="2"/>
      <c r="L41598" s="2"/>
    </row>
    <row r="41599" spans="10:12">
      <c r="J41599" s="2"/>
      <c r="K41599" s="2"/>
      <c r="L41599" s="2"/>
    </row>
    <row r="41600" spans="10:12">
      <c r="J41600" s="2"/>
      <c r="K41600" s="2"/>
      <c r="L41600" s="2"/>
    </row>
    <row r="41601" spans="10:12">
      <c r="J41601" s="2"/>
      <c r="K41601" s="2"/>
      <c r="L41601" s="2"/>
    </row>
    <row r="41602" spans="10:12">
      <c r="J41602" s="2"/>
      <c r="K41602" s="2"/>
      <c r="L41602" s="2"/>
    </row>
    <row r="41603" spans="10:12">
      <c r="J41603" s="2"/>
      <c r="K41603" s="2"/>
      <c r="L41603" s="2"/>
    </row>
    <row r="41604" spans="10:12">
      <c r="J41604" s="2"/>
      <c r="K41604" s="2"/>
      <c r="L41604" s="2"/>
    </row>
    <row r="41605" spans="10:12">
      <c r="J41605" s="2"/>
      <c r="K41605" s="2"/>
      <c r="L41605" s="2"/>
    </row>
    <row r="41606" spans="10:12">
      <c r="J41606" s="2"/>
      <c r="K41606" s="2"/>
      <c r="L41606" s="2"/>
    </row>
    <row r="41607" spans="10:12">
      <c r="J41607" s="2"/>
      <c r="K41607" s="2"/>
      <c r="L41607" s="2"/>
    </row>
    <row r="41608" spans="10:12">
      <c r="J41608" s="2"/>
      <c r="K41608" s="2"/>
      <c r="L41608" s="2"/>
    </row>
    <row r="41609" spans="10:12">
      <c r="J41609" s="2"/>
      <c r="K41609" s="2"/>
      <c r="L41609" s="2"/>
    </row>
    <row r="41610" spans="10:12">
      <c r="J41610" s="2"/>
      <c r="K41610" s="2"/>
      <c r="L41610" s="2"/>
    </row>
    <row r="41611" spans="10:12">
      <c r="J41611" s="2"/>
      <c r="K41611" s="2"/>
      <c r="L41611" s="2"/>
    </row>
    <row r="41612" spans="10:12">
      <c r="J41612" s="2"/>
      <c r="K41612" s="2"/>
      <c r="L41612" s="2"/>
    </row>
    <row r="41613" spans="10:12">
      <c r="J41613" s="2"/>
      <c r="K41613" s="2"/>
      <c r="L41613" s="2"/>
    </row>
    <row r="41614" spans="10:12">
      <c r="J41614" s="2"/>
      <c r="K41614" s="2"/>
      <c r="L41614" s="2"/>
    </row>
    <row r="41615" spans="10:12">
      <c r="J41615" s="2"/>
      <c r="K41615" s="2"/>
      <c r="L41615" s="2"/>
    </row>
    <row r="41616" spans="10:12">
      <c r="J41616" s="2"/>
      <c r="K41616" s="2"/>
      <c r="L41616" s="2"/>
    </row>
    <row r="41617" spans="10:12">
      <c r="J41617" s="2"/>
      <c r="K41617" s="2"/>
      <c r="L41617" s="2"/>
    </row>
    <row r="41618" spans="10:12">
      <c r="J41618" s="2"/>
      <c r="K41618" s="2"/>
      <c r="L41618" s="2"/>
    </row>
    <row r="41619" spans="10:12">
      <c r="J41619" s="2"/>
      <c r="K41619" s="2"/>
      <c r="L41619" s="2"/>
    </row>
    <row r="41620" spans="10:12">
      <c r="J41620" s="2"/>
      <c r="K41620" s="2"/>
      <c r="L41620" s="2"/>
    </row>
    <row r="41621" spans="10:12">
      <c r="J41621" s="2"/>
      <c r="K41621" s="2"/>
      <c r="L41621" s="2"/>
    </row>
    <row r="41622" spans="10:12">
      <c r="J41622" s="2"/>
      <c r="K41622" s="2"/>
      <c r="L41622" s="2"/>
    </row>
    <row r="41623" spans="10:12">
      <c r="J41623" s="2"/>
      <c r="K41623" s="2"/>
      <c r="L41623" s="2"/>
    </row>
    <row r="41624" spans="10:12">
      <c r="J41624" s="2"/>
      <c r="K41624" s="2"/>
      <c r="L41624" s="2"/>
    </row>
    <row r="41625" spans="10:12">
      <c r="J41625" s="2"/>
      <c r="K41625" s="2"/>
      <c r="L41625" s="2"/>
    </row>
    <row r="41626" spans="10:12">
      <c r="J41626" s="2"/>
      <c r="K41626" s="2"/>
      <c r="L41626" s="2"/>
    </row>
    <row r="41627" spans="10:12">
      <c r="J41627" s="2"/>
      <c r="K41627" s="2"/>
      <c r="L41627" s="2"/>
    </row>
    <row r="41628" spans="10:12">
      <c r="J41628" s="2"/>
      <c r="K41628" s="2"/>
      <c r="L41628" s="2"/>
    </row>
    <row r="41629" spans="10:12">
      <c r="J41629" s="2"/>
      <c r="K41629" s="2"/>
      <c r="L41629" s="2"/>
    </row>
    <row r="41630" spans="10:12">
      <c r="J41630" s="2"/>
      <c r="K41630" s="2"/>
      <c r="L41630" s="2"/>
    </row>
    <row r="41631" spans="10:12">
      <c r="J41631" s="2"/>
      <c r="K41631" s="2"/>
      <c r="L41631" s="2"/>
    </row>
    <row r="41632" spans="10:12">
      <c r="J41632" s="2"/>
      <c r="K41632" s="2"/>
      <c r="L41632" s="2"/>
    </row>
    <row r="41633" spans="10:12">
      <c r="J41633" s="2"/>
      <c r="K41633" s="2"/>
      <c r="L41633" s="2"/>
    </row>
    <row r="41634" spans="10:12">
      <c r="J41634" s="2"/>
      <c r="K41634" s="2"/>
      <c r="L41634" s="2"/>
    </row>
    <row r="41635" spans="10:12">
      <c r="J41635" s="2"/>
      <c r="K41635" s="2"/>
      <c r="L41635" s="2"/>
    </row>
    <row r="41636" spans="10:12">
      <c r="J41636" s="2"/>
      <c r="K41636" s="2"/>
      <c r="L41636" s="2"/>
    </row>
    <row r="41637" spans="10:12">
      <c r="J41637" s="2"/>
      <c r="K41637" s="2"/>
      <c r="L41637" s="2"/>
    </row>
    <row r="41638" spans="10:12">
      <c r="J41638" s="2"/>
      <c r="K41638" s="2"/>
      <c r="L41638" s="2"/>
    </row>
    <row r="41639" spans="10:12">
      <c r="J41639" s="2"/>
      <c r="K41639" s="2"/>
      <c r="L41639" s="2"/>
    </row>
    <row r="41640" spans="10:12">
      <c r="J41640" s="2"/>
      <c r="K41640" s="2"/>
      <c r="L41640" s="2"/>
    </row>
    <row r="41641" spans="10:12">
      <c r="J41641" s="2"/>
      <c r="K41641" s="2"/>
      <c r="L41641" s="2"/>
    </row>
    <row r="41642" spans="10:12">
      <c r="J41642" s="2"/>
      <c r="K41642" s="2"/>
      <c r="L41642" s="2"/>
    </row>
    <row r="41643" spans="10:12">
      <c r="J41643" s="2"/>
      <c r="K41643" s="2"/>
      <c r="L41643" s="2"/>
    </row>
    <row r="41644" spans="10:12">
      <c r="J41644" s="2"/>
      <c r="K41644" s="2"/>
      <c r="L41644" s="2"/>
    </row>
    <row r="41645" spans="10:12">
      <c r="J41645" s="2"/>
      <c r="K41645" s="2"/>
      <c r="L41645" s="2"/>
    </row>
    <row r="41646" spans="10:12">
      <c r="J41646" s="2"/>
      <c r="K41646" s="2"/>
      <c r="L41646" s="2"/>
    </row>
    <row r="41647" spans="10:12">
      <c r="J41647" s="2"/>
      <c r="K41647" s="2"/>
      <c r="L41647" s="2"/>
    </row>
    <row r="41648" spans="10:12">
      <c r="J41648" s="2"/>
      <c r="K41648" s="2"/>
      <c r="L41648" s="2"/>
    </row>
    <row r="41649" spans="10:12">
      <c r="J41649" s="2"/>
      <c r="K41649" s="2"/>
      <c r="L41649" s="2"/>
    </row>
    <row r="41650" spans="10:12">
      <c r="J41650" s="2"/>
      <c r="K41650" s="2"/>
      <c r="L41650" s="2"/>
    </row>
    <row r="41651" spans="10:12">
      <c r="J41651" s="2"/>
      <c r="K41651" s="2"/>
      <c r="L41651" s="2"/>
    </row>
    <row r="41652" spans="10:12">
      <c r="J41652" s="2"/>
      <c r="K41652" s="2"/>
      <c r="L41652" s="2"/>
    </row>
    <row r="41653" spans="10:12">
      <c r="J41653" s="2"/>
      <c r="K41653" s="2"/>
      <c r="L41653" s="2"/>
    </row>
    <row r="41654" spans="10:12">
      <c r="J41654" s="2"/>
      <c r="K41654" s="2"/>
      <c r="L41654" s="2"/>
    </row>
    <row r="41655" spans="10:12">
      <c r="J41655" s="2"/>
      <c r="K41655" s="2"/>
      <c r="L41655" s="2"/>
    </row>
    <row r="41656" spans="10:12">
      <c r="J41656" s="2"/>
      <c r="K41656" s="2"/>
      <c r="L41656" s="2"/>
    </row>
    <row r="41657" spans="10:12">
      <c r="J41657" s="2"/>
      <c r="K41657" s="2"/>
      <c r="L41657" s="2"/>
    </row>
    <row r="41658" spans="10:12">
      <c r="J41658" s="2"/>
      <c r="K41658" s="2"/>
      <c r="L41658" s="2"/>
    </row>
    <row r="41659" spans="10:12">
      <c r="J41659" s="2"/>
      <c r="K41659" s="2"/>
      <c r="L41659" s="2"/>
    </row>
    <row r="41660" spans="10:12">
      <c r="J41660" s="2"/>
      <c r="K41660" s="2"/>
      <c r="L41660" s="2"/>
    </row>
    <row r="41661" spans="10:12">
      <c r="J41661" s="2"/>
      <c r="K41661" s="2"/>
      <c r="L41661" s="2"/>
    </row>
    <row r="41662" spans="10:12">
      <c r="J41662" s="2"/>
      <c r="K41662" s="2"/>
      <c r="L41662" s="2"/>
    </row>
    <row r="41663" spans="10:12">
      <c r="J41663" s="2"/>
      <c r="K41663" s="2"/>
      <c r="L41663" s="2"/>
    </row>
    <row r="41664" spans="10:12">
      <c r="J41664" s="2"/>
      <c r="K41664" s="2"/>
      <c r="L41664" s="2"/>
    </row>
    <row r="41665" spans="10:12">
      <c r="J41665" s="2"/>
      <c r="K41665" s="2"/>
      <c r="L41665" s="2"/>
    </row>
    <row r="41666" spans="10:12">
      <c r="J41666" s="2"/>
      <c r="K41666" s="2"/>
      <c r="L41666" s="2"/>
    </row>
    <row r="41667" spans="10:12">
      <c r="J41667" s="2"/>
      <c r="K41667" s="2"/>
      <c r="L41667" s="2"/>
    </row>
    <row r="41668" spans="10:12">
      <c r="J41668" s="2"/>
      <c r="K41668" s="2"/>
      <c r="L41668" s="2"/>
    </row>
    <row r="41669" spans="10:12">
      <c r="J41669" s="2"/>
      <c r="K41669" s="2"/>
      <c r="L41669" s="2"/>
    </row>
    <row r="41670" spans="10:12">
      <c r="J41670" s="2"/>
      <c r="K41670" s="2"/>
      <c r="L41670" s="2"/>
    </row>
    <row r="41671" spans="10:12">
      <c r="J41671" s="2"/>
      <c r="K41671" s="2"/>
      <c r="L41671" s="2"/>
    </row>
    <row r="41672" spans="10:12">
      <c r="J41672" s="2"/>
      <c r="K41672" s="2"/>
      <c r="L41672" s="2"/>
    </row>
    <row r="41673" spans="10:12">
      <c r="J41673" s="2"/>
      <c r="K41673" s="2"/>
      <c r="L41673" s="2"/>
    </row>
    <row r="41674" spans="10:12">
      <c r="J41674" s="2"/>
      <c r="K41674" s="2"/>
      <c r="L41674" s="2"/>
    </row>
    <row r="41675" spans="10:12">
      <c r="J41675" s="2"/>
      <c r="K41675" s="2"/>
      <c r="L41675" s="2"/>
    </row>
    <row r="41676" spans="10:12">
      <c r="J41676" s="2"/>
      <c r="K41676" s="2"/>
      <c r="L41676" s="2"/>
    </row>
    <row r="41677" spans="10:12">
      <c r="J41677" s="2"/>
      <c r="K41677" s="2"/>
      <c r="L41677" s="2"/>
    </row>
    <row r="41678" spans="10:12">
      <c r="J41678" s="2"/>
      <c r="K41678" s="2"/>
      <c r="L41678" s="2"/>
    </row>
    <row r="41679" spans="10:12">
      <c r="J41679" s="2"/>
      <c r="K41679" s="2"/>
      <c r="L41679" s="2"/>
    </row>
    <row r="41680" spans="10:12">
      <c r="J41680" s="2"/>
      <c r="K41680" s="2"/>
      <c r="L41680" s="2"/>
    </row>
    <row r="41681" spans="10:12">
      <c r="J41681" s="2"/>
      <c r="K41681" s="2"/>
      <c r="L41681" s="2"/>
    </row>
    <row r="41682" spans="10:12">
      <c r="J41682" s="2"/>
      <c r="K41682" s="2"/>
      <c r="L41682" s="2"/>
    </row>
    <row r="41683" spans="10:12">
      <c r="J41683" s="2"/>
      <c r="K41683" s="2"/>
      <c r="L41683" s="2"/>
    </row>
    <row r="41684" spans="10:12">
      <c r="J41684" s="2"/>
      <c r="K41684" s="2"/>
      <c r="L41684" s="2"/>
    </row>
    <row r="41685" spans="10:12">
      <c r="J41685" s="2"/>
      <c r="K41685" s="2"/>
      <c r="L41685" s="2"/>
    </row>
    <row r="41686" spans="10:12">
      <c r="J41686" s="2"/>
      <c r="K41686" s="2"/>
      <c r="L41686" s="2"/>
    </row>
    <row r="41687" spans="10:12">
      <c r="J41687" s="2"/>
      <c r="K41687" s="2"/>
      <c r="L41687" s="2"/>
    </row>
    <row r="41688" spans="10:12">
      <c r="J41688" s="2"/>
      <c r="K41688" s="2"/>
      <c r="L41688" s="2"/>
    </row>
    <row r="41689" spans="10:12">
      <c r="J41689" s="2"/>
      <c r="K41689" s="2"/>
      <c r="L41689" s="2"/>
    </row>
    <row r="41690" spans="10:12">
      <c r="J41690" s="2"/>
      <c r="K41690" s="2"/>
      <c r="L41690" s="2"/>
    </row>
    <row r="41691" spans="10:12">
      <c r="J41691" s="2"/>
      <c r="K41691" s="2"/>
      <c r="L41691" s="2"/>
    </row>
    <row r="41692" spans="10:12">
      <c r="J41692" s="2"/>
      <c r="K41692" s="2"/>
      <c r="L41692" s="2"/>
    </row>
    <row r="41693" spans="10:12">
      <c r="J41693" s="2"/>
      <c r="K41693" s="2"/>
      <c r="L41693" s="2"/>
    </row>
    <row r="41694" spans="10:12">
      <c r="J41694" s="2"/>
      <c r="K41694" s="2"/>
      <c r="L41694" s="2"/>
    </row>
    <row r="41695" spans="10:12">
      <c r="J41695" s="2"/>
      <c r="K41695" s="2"/>
      <c r="L41695" s="2"/>
    </row>
    <row r="41696" spans="10:12">
      <c r="J41696" s="2"/>
      <c r="K41696" s="2"/>
      <c r="L41696" s="2"/>
    </row>
    <row r="41697" spans="10:12">
      <c r="J41697" s="2"/>
      <c r="K41697" s="2"/>
      <c r="L41697" s="2"/>
    </row>
    <row r="41698" spans="10:12">
      <c r="J41698" s="2"/>
      <c r="K41698" s="2"/>
      <c r="L41698" s="2"/>
    </row>
    <row r="41699" spans="10:12">
      <c r="J41699" s="2"/>
      <c r="K41699" s="2"/>
      <c r="L41699" s="2"/>
    </row>
    <row r="41700" spans="10:12">
      <c r="J41700" s="2"/>
      <c r="K41700" s="2"/>
      <c r="L41700" s="2"/>
    </row>
    <row r="41701" spans="10:12">
      <c r="J41701" s="2"/>
      <c r="K41701" s="2"/>
      <c r="L41701" s="2"/>
    </row>
    <row r="41702" spans="10:12">
      <c r="J41702" s="2"/>
      <c r="K41702" s="2"/>
      <c r="L41702" s="2"/>
    </row>
    <row r="41703" spans="10:12">
      <c r="J41703" s="2"/>
      <c r="K41703" s="2"/>
      <c r="L41703" s="2"/>
    </row>
    <row r="41704" spans="10:12">
      <c r="J41704" s="2"/>
      <c r="K41704" s="2"/>
      <c r="L41704" s="2"/>
    </row>
    <row r="41705" spans="10:12">
      <c r="J41705" s="2"/>
      <c r="K41705" s="2"/>
      <c r="L41705" s="2"/>
    </row>
    <row r="41706" spans="10:12">
      <c r="J41706" s="2"/>
      <c r="K41706" s="2"/>
      <c r="L41706" s="2"/>
    </row>
    <row r="41707" spans="10:12">
      <c r="J41707" s="2"/>
      <c r="K41707" s="2"/>
      <c r="L41707" s="2"/>
    </row>
    <row r="41708" spans="10:12">
      <c r="J41708" s="2"/>
      <c r="K41708" s="2"/>
      <c r="L41708" s="2"/>
    </row>
    <row r="41709" spans="10:12">
      <c r="J41709" s="2"/>
      <c r="K41709" s="2"/>
      <c r="L41709" s="2"/>
    </row>
    <row r="41710" spans="10:12">
      <c r="J41710" s="2"/>
      <c r="K41710" s="2"/>
      <c r="L41710" s="2"/>
    </row>
    <row r="41711" spans="10:12">
      <c r="J41711" s="2"/>
      <c r="K41711" s="2"/>
      <c r="L41711" s="2"/>
    </row>
    <row r="41712" spans="10:12">
      <c r="J41712" s="2"/>
      <c r="K41712" s="2"/>
      <c r="L41712" s="2"/>
    </row>
    <row r="41713" spans="10:12">
      <c r="J41713" s="2"/>
      <c r="K41713" s="2"/>
      <c r="L41713" s="2"/>
    </row>
    <row r="41714" spans="10:12">
      <c r="J41714" s="2"/>
      <c r="K41714" s="2"/>
      <c r="L41714" s="2"/>
    </row>
    <row r="41715" spans="10:12">
      <c r="J41715" s="2"/>
      <c r="K41715" s="2"/>
      <c r="L41715" s="2"/>
    </row>
    <row r="41716" spans="10:12">
      <c r="J41716" s="2"/>
      <c r="K41716" s="2"/>
      <c r="L41716" s="2"/>
    </row>
    <row r="41717" spans="10:12">
      <c r="J41717" s="2"/>
      <c r="K41717" s="2"/>
      <c r="L41717" s="2"/>
    </row>
    <row r="41718" spans="10:12">
      <c r="J41718" s="2"/>
      <c r="K41718" s="2"/>
      <c r="L41718" s="2"/>
    </row>
    <row r="41719" spans="10:12">
      <c r="J41719" s="2"/>
      <c r="K41719" s="2"/>
      <c r="L41719" s="2"/>
    </row>
    <row r="41720" spans="10:12">
      <c r="J41720" s="2"/>
      <c r="K41720" s="2"/>
      <c r="L41720" s="2"/>
    </row>
    <row r="41721" spans="10:12">
      <c r="J41721" s="2"/>
      <c r="K41721" s="2"/>
      <c r="L41721" s="2"/>
    </row>
    <row r="41722" spans="10:12">
      <c r="J41722" s="2"/>
      <c r="K41722" s="2"/>
      <c r="L41722" s="2"/>
    </row>
    <row r="41723" spans="10:12">
      <c r="J41723" s="2"/>
      <c r="K41723" s="2"/>
      <c r="L41723" s="2"/>
    </row>
    <row r="41724" spans="10:12">
      <c r="J41724" s="2"/>
      <c r="K41724" s="2"/>
      <c r="L41724" s="2"/>
    </row>
    <row r="41725" spans="10:12">
      <c r="J41725" s="2"/>
      <c r="K41725" s="2"/>
      <c r="L41725" s="2"/>
    </row>
    <row r="41726" spans="10:12">
      <c r="J41726" s="2"/>
      <c r="K41726" s="2"/>
      <c r="L41726" s="2"/>
    </row>
    <row r="41727" spans="10:12">
      <c r="J41727" s="2"/>
      <c r="K41727" s="2"/>
      <c r="L41727" s="2"/>
    </row>
    <row r="41728" spans="10:12">
      <c r="J41728" s="2"/>
      <c r="K41728" s="2"/>
      <c r="L41728" s="2"/>
    </row>
    <row r="41729" spans="10:12">
      <c r="J41729" s="2"/>
      <c r="K41729" s="2"/>
      <c r="L41729" s="2"/>
    </row>
    <row r="41730" spans="10:12">
      <c r="J41730" s="2"/>
      <c r="K41730" s="2"/>
      <c r="L41730" s="2"/>
    </row>
    <row r="41731" spans="10:12">
      <c r="J41731" s="2"/>
      <c r="K41731" s="2"/>
      <c r="L41731" s="2"/>
    </row>
    <row r="41732" spans="10:12">
      <c r="J41732" s="2"/>
      <c r="K41732" s="2"/>
      <c r="L41732" s="2"/>
    </row>
    <row r="41733" spans="10:12">
      <c r="J41733" s="2"/>
      <c r="K41733" s="2"/>
      <c r="L41733" s="2"/>
    </row>
    <row r="41734" spans="10:12">
      <c r="J41734" s="2"/>
      <c r="K41734" s="2"/>
      <c r="L41734" s="2"/>
    </row>
    <row r="41735" spans="10:12">
      <c r="J41735" s="2"/>
      <c r="K41735" s="2"/>
      <c r="L41735" s="2"/>
    </row>
    <row r="41736" spans="10:12">
      <c r="J41736" s="2"/>
      <c r="K41736" s="2"/>
      <c r="L41736" s="2"/>
    </row>
    <row r="41737" spans="10:12">
      <c r="J41737" s="2"/>
      <c r="K41737" s="2"/>
      <c r="L41737" s="2"/>
    </row>
    <row r="41738" spans="10:12">
      <c r="J41738" s="2"/>
      <c r="K41738" s="2"/>
      <c r="L41738" s="2"/>
    </row>
    <row r="41739" spans="10:12">
      <c r="J41739" s="2"/>
      <c r="K41739" s="2"/>
      <c r="L41739" s="2"/>
    </row>
    <row r="41740" spans="10:12">
      <c r="J41740" s="2"/>
      <c r="K41740" s="2"/>
      <c r="L41740" s="2"/>
    </row>
    <row r="41741" spans="10:12">
      <c r="J41741" s="2"/>
      <c r="K41741" s="2"/>
      <c r="L41741" s="2"/>
    </row>
    <row r="41742" spans="10:12">
      <c r="J41742" s="2"/>
      <c r="K41742" s="2"/>
      <c r="L41742" s="2"/>
    </row>
    <row r="41743" spans="10:12">
      <c r="J41743" s="2"/>
      <c r="K41743" s="2"/>
      <c r="L41743" s="2"/>
    </row>
    <row r="41744" spans="10:12">
      <c r="J41744" s="2"/>
      <c r="K41744" s="2"/>
      <c r="L41744" s="2"/>
    </row>
    <row r="41745" spans="10:12">
      <c r="J41745" s="2"/>
      <c r="K41745" s="2"/>
      <c r="L41745" s="2"/>
    </row>
    <row r="41746" spans="10:12">
      <c r="J41746" s="2"/>
      <c r="K41746" s="2"/>
      <c r="L41746" s="2"/>
    </row>
    <row r="41747" spans="10:12">
      <c r="J41747" s="2"/>
      <c r="K41747" s="2"/>
      <c r="L41747" s="2"/>
    </row>
    <row r="41748" spans="10:12">
      <c r="J41748" s="2"/>
      <c r="K41748" s="2"/>
      <c r="L41748" s="2"/>
    </row>
    <row r="41749" spans="10:12">
      <c r="J41749" s="2"/>
      <c r="K41749" s="2"/>
      <c r="L41749" s="2"/>
    </row>
    <row r="41750" spans="10:12">
      <c r="J41750" s="2"/>
      <c r="K41750" s="2"/>
      <c r="L41750" s="2"/>
    </row>
    <row r="41751" spans="10:12">
      <c r="J41751" s="2"/>
      <c r="K41751" s="2"/>
      <c r="L41751" s="2"/>
    </row>
    <row r="41752" spans="10:12">
      <c r="J41752" s="2"/>
      <c r="K41752" s="2"/>
      <c r="L41752" s="2"/>
    </row>
    <row r="41753" spans="10:12">
      <c r="J41753" s="2"/>
      <c r="K41753" s="2"/>
      <c r="L41753" s="2"/>
    </row>
    <row r="41754" spans="10:12">
      <c r="J41754" s="2"/>
      <c r="K41754" s="2"/>
      <c r="L41754" s="2"/>
    </row>
    <row r="41755" spans="10:12">
      <c r="J41755" s="2"/>
      <c r="K41755" s="2"/>
      <c r="L41755" s="2"/>
    </row>
    <row r="41756" spans="10:12">
      <c r="J41756" s="2"/>
      <c r="K41756" s="2"/>
      <c r="L41756" s="2"/>
    </row>
    <row r="41757" spans="10:12">
      <c r="J41757" s="2"/>
      <c r="K41757" s="2"/>
      <c r="L41757" s="2"/>
    </row>
    <row r="41758" spans="10:12">
      <c r="J41758" s="2"/>
      <c r="K41758" s="2"/>
      <c r="L41758" s="2"/>
    </row>
    <row r="41759" spans="10:12">
      <c r="J41759" s="2"/>
      <c r="K41759" s="2"/>
      <c r="L41759" s="2"/>
    </row>
    <row r="41760" spans="10:12">
      <c r="J41760" s="2"/>
      <c r="K41760" s="2"/>
      <c r="L41760" s="2"/>
    </row>
    <row r="41761" spans="10:12">
      <c r="J41761" s="2"/>
      <c r="K41761" s="2"/>
      <c r="L41761" s="2"/>
    </row>
    <row r="41762" spans="10:12">
      <c r="J41762" s="2"/>
      <c r="K41762" s="2"/>
      <c r="L41762" s="2"/>
    </row>
    <row r="41763" spans="10:12">
      <c r="J41763" s="2"/>
      <c r="K41763" s="2"/>
      <c r="L41763" s="2"/>
    </row>
    <row r="41764" spans="10:12">
      <c r="J41764" s="2"/>
      <c r="K41764" s="2"/>
      <c r="L41764" s="2"/>
    </row>
    <row r="41765" spans="10:12">
      <c r="J41765" s="2"/>
      <c r="K41765" s="2"/>
      <c r="L41765" s="2"/>
    </row>
    <row r="41766" spans="10:12">
      <c r="J41766" s="2"/>
      <c r="K41766" s="2"/>
      <c r="L41766" s="2"/>
    </row>
    <row r="41767" spans="10:12">
      <c r="J41767" s="2"/>
      <c r="K41767" s="2"/>
      <c r="L41767" s="2"/>
    </row>
    <row r="41768" spans="10:12">
      <c r="J41768" s="2"/>
      <c r="K41768" s="2"/>
      <c r="L41768" s="2"/>
    </row>
    <row r="41769" spans="10:12">
      <c r="J41769" s="2"/>
      <c r="K41769" s="2"/>
      <c r="L41769" s="2"/>
    </row>
    <row r="41770" spans="10:12">
      <c r="J41770" s="2"/>
      <c r="K41770" s="2"/>
      <c r="L41770" s="2"/>
    </row>
    <row r="41771" spans="10:12">
      <c r="J41771" s="2"/>
      <c r="K41771" s="2"/>
      <c r="L41771" s="2"/>
    </row>
    <row r="41772" spans="10:12">
      <c r="J41772" s="2"/>
      <c r="K41772" s="2"/>
      <c r="L41772" s="2"/>
    </row>
    <row r="41773" spans="10:12">
      <c r="J41773" s="2"/>
      <c r="K41773" s="2"/>
      <c r="L41773" s="2"/>
    </row>
    <row r="41774" spans="10:12">
      <c r="J41774" s="2"/>
      <c r="K41774" s="2"/>
      <c r="L41774" s="2"/>
    </row>
    <row r="41775" spans="10:12">
      <c r="J41775" s="2"/>
      <c r="K41775" s="2"/>
      <c r="L41775" s="2"/>
    </row>
    <row r="41776" spans="10:12">
      <c r="J41776" s="2"/>
      <c r="K41776" s="2"/>
      <c r="L41776" s="2"/>
    </row>
    <row r="41777" spans="10:12">
      <c r="J41777" s="2"/>
      <c r="K41777" s="2"/>
      <c r="L41777" s="2"/>
    </row>
    <row r="41778" spans="10:12">
      <c r="J41778" s="2"/>
      <c r="K41778" s="2"/>
      <c r="L41778" s="2"/>
    </row>
    <row r="41779" spans="10:12">
      <c r="J41779" s="2"/>
      <c r="K41779" s="2"/>
      <c r="L41779" s="2"/>
    </row>
    <row r="41780" spans="10:12">
      <c r="J41780" s="2"/>
      <c r="K41780" s="2"/>
      <c r="L41780" s="2"/>
    </row>
    <row r="41781" spans="10:12">
      <c r="J41781" s="2"/>
      <c r="K41781" s="2"/>
      <c r="L41781" s="2"/>
    </row>
    <row r="41782" spans="10:12">
      <c r="J41782" s="2"/>
      <c r="K41782" s="2"/>
      <c r="L41782" s="2"/>
    </row>
    <row r="41783" spans="10:12">
      <c r="J41783" s="2"/>
      <c r="K41783" s="2"/>
      <c r="L41783" s="2"/>
    </row>
    <row r="41784" spans="10:12">
      <c r="J41784" s="2"/>
      <c r="K41784" s="2"/>
      <c r="L41784" s="2"/>
    </row>
    <row r="41785" spans="10:12">
      <c r="J41785" s="2"/>
      <c r="K41785" s="2"/>
      <c r="L41785" s="2"/>
    </row>
    <row r="41786" spans="10:12">
      <c r="J41786" s="2"/>
      <c r="K41786" s="2"/>
      <c r="L41786" s="2"/>
    </row>
    <row r="41787" spans="10:12">
      <c r="J41787" s="2"/>
      <c r="K41787" s="2"/>
      <c r="L41787" s="2"/>
    </row>
    <row r="41788" spans="10:12">
      <c r="J41788" s="2"/>
      <c r="K41788" s="2"/>
      <c r="L41788" s="2"/>
    </row>
    <row r="41789" spans="10:12">
      <c r="J41789" s="2"/>
      <c r="K41789" s="2"/>
      <c r="L41789" s="2"/>
    </row>
    <row r="41790" spans="10:12">
      <c r="J41790" s="2"/>
      <c r="K41790" s="2"/>
      <c r="L41790" s="2"/>
    </row>
    <row r="41791" spans="10:12">
      <c r="J41791" s="2"/>
      <c r="K41791" s="2"/>
      <c r="L41791" s="2"/>
    </row>
    <row r="41792" spans="10:12">
      <c r="J41792" s="2"/>
      <c r="K41792" s="2"/>
      <c r="L41792" s="2"/>
    </row>
    <row r="41793" spans="10:12">
      <c r="J41793" s="2"/>
      <c r="K41793" s="2"/>
      <c r="L41793" s="2"/>
    </row>
    <row r="41794" spans="10:12">
      <c r="J41794" s="2"/>
      <c r="K41794" s="2"/>
      <c r="L41794" s="2"/>
    </row>
    <row r="41795" spans="10:12">
      <c r="J41795" s="2"/>
      <c r="K41795" s="2"/>
      <c r="L41795" s="2"/>
    </row>
    <row r="41796" spans="10:12">
      <c r="J41796" s="2"/>
      <c r="K41796" s="2"/>
      <c r="L41796" s="2"/>
    </row>
    <row r="41797" spans="10:12">
      <c r="J41797" s="2"/>
      <c r="K41797" s="2"/>
      <c r="L41797" s="2"/>
    </row>
    <row r="41798" spans="10:12">
      <c r="J41798" s="2"/>
      <c r="K41798" s="2"/>
      <c r="L41798" s="2"/>
    </row>
    <row r="41799" spans="10:12">
      <c r="J41799" s="2"/>
      <c r="K41799" s="2"/>
      <c r="L41799" s="2"/>
    </row>
    <row r="41800" spans="10:12">
      <c r="J41800" s="2"/>
      <c r="K41800" s="2"/>
      <c r="L41800" s="2"/>
    </row>
    <row r="41801" spans="10:12">
      <c r="J41801" s="2"/>
      <c r="K41801" s="2"/>
      <c r="L41801" s="2"/>
    </row>
    <row r="41802" spans="10:12">
      <c r="J41802" s="2"/>
      <c r="K41802" s="2"/>
      <c r="L41802" s="2"/>
    </row>
    <row r="41803" spans="10:12">
      <c r="J41803" s="2"/>
      <c r="K41803" s="2"/>
      <c r="L41803" s="2"/>
    </row>
    <row r="41804" spans="10:12">
      <c r="J41804" s="2"/>
      <c r="K41804" s="2"/>
      <c r="L41804" s="2"/>
    </row>
    <row r="41805" spans="10:12">
      <c r="J41805" s="2"/>
      <c r="K41805" s="2"/>
      <c r="L41805" s="2"/>
    </row>
    <row r="41806" spans="10:12">
      <c r="J41806" s="2"/>
      <c r="K41806" s="2"/>
      <c r="L41806" s="2"/>
    </row>
    <row r="41807" spans="10:12">
      <c r="J41807" s="2"/>
      <c r="K41807" s="2"/>
      <c r="L41807" s="2"/>
    </row>
    <row r="41808" spans="10:12">
      <c r="J41808" s="2"/>
      <c r="K41808" s="2"/>
      <c r="L41808" s="2"/>
    </row>
    <row r="41809" spans="10:12">
      <c r="J41809" s="2"/>
      <c r="K41809" s="2"/>
      <c r="L41809" s="2"/>
    </row>
    <row r="41810" spans="10:12">
      <c r="J41810" s="2"/>
      <c r="K41810" s="2"/>
      <c r="L41810" s="2"/>
    </row>
    <row r="41811" spans="10:12">
      <c r="J41811" s="2"/>
      <c r="K41811" s="2"/>
      <c r="L41811" s="2"/>
    </row>
    <row r="41812" spans="10:12">
      <c r="J41812" s="2"/>
      <c r="K41812" s="2"/>
      <c r="L41812" s="2"/>
    </row>
    <row r="41813" spans="10:12">
      <c r="J41813" s="2"/>
      <c r="K41813" s="2"/>
      <c r="L41813" s="2"/>
    </row>
    <row r="41814" spans="10:12">
      <c r="J41814" s="2"/>
      <c r="K41814" s="2"/>
      <c r="L41814" s="2"/>
    </row>
    <row r="41815" spans="10:12">
      <c r="J41815" s="2"/>
      <c r="K41815" s="2"/>
      <c r="L41815" s="2"/>
    </row>
    <row r="41816" spans="10:12">
      <c r="J41816" s="2"/>
      <c r="K41816" s="2"/>
      <c r="L41816" s="2"/>
    </row>
    <row r="41817" spans="10:12">
      <c r="J41817" s="2"/>
      <c r="K41817" s="2"/>
      <c r="L41817" s="2"/>
    </row>
    <row r="41818" spans="10:12">
      <c r="J41818" s="2"/>
      <c r="K41818" s="2"/>
      <c r="L41818" s="2"/>
    </row>
    <row r="41819" spans="10:12">
      <c r="J41819" s="2"/>
      <c r="K41819" s="2"/>
      <c r="L41819" s="2"/>
    </row>
    <row r="41820" spans="10:12">
      <c r="J41820" s="2"/>
      <c r="K41820" s="2"/>
      <c r="L41820" s="2"/>
    </row>
    <row r="41821" spans="10:12">
      <c r="J41821" s="2"/>
      <c r="K41821" s="2"/>
      <c r="L41821" s="2"/>
    </row>
    <row r="41822" spans="10:12">
      <c r="J41822" s="2"/>
      <c r="K41822" s="2"/>
      <c r="L41822" s="2"/>
    </row>
    <row r="41823" spans="10:12">
      <c r="J41823" s="2"/>
      <c r="K41823" s="2"/>
      <c r="L41823" s="2"/>
    </row>
    <row r="41824" spans="10:12">
      <c r="J41824" s="2"/>
      <c r="K41824" s="2"/>
      <c r="L41824" s="2"/>
    </row>
    <row r="41825" spans="10:12">
      <c r="J41825" s="2"/>
      <c r="K41825" s="2"/>
      <c r="L41825" s="2"/>
    </row>
    <row r="41826" spans="10:12">
      <c r="J41826" s="2"/>
      <c r="K41826" s="2"/>
      <c r="L41826" s="2"/>
    </row>
    <row r="41827" spans="10:12">
      <c r="J41827" s="2"/>
      <c r="K41827" s="2"/>
      <c r="L41827" s="2"/>
    </row>
    <row r="41828" spans="10:12">
      <c r="J41828" s="2"/>
      <c r="K41828" s="2"/>
      <c r="L41828" s="2"/>
    </row>
    <row r="41829" spans="10:12">
      <c r="J41829" s="2"/>
      <c r="K41829" s="2"/>
      <c r="L41829" s="2"/>
    </row>
    <row r="41830" spans="10:12">
      <c r="J41830" s="2"/>
      <c r="K41830" s="2"/>
      <c r="L41830" s="2"/>
    </row>
    <row r="41831" spans="10:12">
      <c r="J41831" s="2"/>
      <c r="K41831" s="2"/>
      <c r="L41831" s="2"/>
    </row>
    <row r="41832" spans="10:12">
      <c r="J41832" s="2"/>
      <c r="K41832" s="2"/>
      <c r="L41832" s="2"/>
    </row>
    <row r="41833" spans="10:12">
      <c r="J41833" s="2"/>
      <c r="K41833" s="2"/>
      <c r="L41833" s="2"/>
    </row>
    <row r="41834" spans="10:12">
      <c r="J41834" s="2"/>
      <c r="K41834" s="2"/>
      <c r="L41834" s="2"/>
    </row>
    <row r="41835" spans="10:12">
      <c r="J41835" s="2"/>
      <c r="K41835" s="2"/>
      <c r="L41835" s="2"/>
    </row>
    <row r="41836" spans="10:12">
      <c r="J41836" s="2"/>
      <c r="K41836" s="2"/>
      <c r="L41836" s="2"/>
    </row>
    <row r="41837" spans="10:12">
      <c r="J41837" s="2"/>
      <c r="K41837" s="2"/>
      <c r="L41837" s="2"/>
    </row>
    <row r="41838" spans="10:12">
      <c r="J41838" s="2"/>
      <c r="K41838" s="2"/>
      <c r="L41838" s="2"/>
    </row>
    <row r="41839" spans="10:12">
      <c r="J41839" s="2"/>
      <c r="K41839" s="2"/>
      <c r="L41839" s="2"/>
    </row>
    <row r="41840" spans="10:12">
      <c r="J41840" s="2"/>
      <c r="K41840" s="2"/>
      <c r="L41840" s="2"/>
    </row>
    <row r="41841" spans="10:12">
      <c r="J41841" s="2"/>
      <c r="K41841" s="2"/>
      <c r="L41841" s="2"/>
    </row>
    <row r="41842" spans="10:12">
      <c r="J41842" s="2"/>
      <c r="K41842" s="2"/>
      <c r="L41842" s="2"/>
    </row>
    <row r="41843" spans="10:12">
      <c r="J41843" s="2"/>
      <c r="K41843" s="2"/>
      <c r="L41843" s="2"/>
    </row>
    <row r="41844" spans="10:12">
      <c r="J41844" s="2"/>
      <c r="K41844" s="2"/>
      <c r="L41844" s="2"/>
    </row>
    <row r="41845" spans="10:12">
      <c r="J41845" s="2"/>
      <c r="K41845" s="2"/>
      <c r="L41845" s="2"/>
    </row>
    <row r="41846" spans="10:12">
      <c r="J41846" s="2"/>
      <c r="K41846" s="2"/>
      <c r="L41846" s="2"/>
    </row>
    <row r="41847" spans="10:12">
      <c r="J41847" s="2"/>
      <c r="K41847" s="2"/>
      <c r="L41847" s="2"/>
    </row>
    <row r="41848" spans="10:12">
      <c r="J41848" s="2"/>
      <c r="K41848" s="2"/>
      <c r="L41848" s="2"/>
    </row>
    <row r="41849" spans="10:12">
      <c r="J41849" s="2"/>
      <c r="K41849" s="2"/>
      <c r="L41849" s="2"/>
    </row>
    <row r="41850" spans="10:12">
      <c r="J41850" s="2"/>
      <c r="K41850" s="2"/>
      <c r="L41850" s="2"/>
    </row>
    <row r="41851" spans="10:12">
      <c r="J41851" s="2"/>
      <c r="K41851" s="2"/>
      <c r="L41851" s="2"/>
    </row>
    <row r="41852" spans="10:12">
      <c r="J41852" s="2"/>
      <c r="K41852" s="2"/>
      <c r="L41852" s="2"/>
    </row>
    <row r="41853" spans="10:12">
      <c r="J41853" s="2"/>
      <c r="K41853" s="2"/>
      <c r="L41853" s="2"/>
    </row>
    <row r="41854" spans="10:12">
      <c r="J41854" s="2"/>
      <c r="K41854" s="2"/>
      <c r="L41854" s="2"/>
    </row>
    <row r="41855" spans="10:12">
      <c r="J41855" s="2"/>
      <c r="K41855" s="2"/>
      <c r="L41855" s="2"/>
    </row>
    <row r="41856" spans="10:12">
      <c r="J41856" s="2"/>
      <c r="K41856" s="2"/>
      <c r="L41856" s="2"/>
    </row>
    <row r="41857" spans="10:12">
      <c r="J41857" s="2"/>
      <c r="K41857" s="2"/>
      <c r="L41857" s="2"/>
    </row>
    <row r="41858" spans="10:12">
      <c r="J41858" s="2"/>
      <c r="K41858" s="2"/>
      <c r="L41858" s="2"/>
    </row>
    <row r="41859" spans="10:12">
      <c r="J41859" s="2"/>
      <c r="K41859" s="2"/>
      <c r="L41859" s="2"/>
    </row>
    <row r="41860" spans="10:12">
      <c r="J41860" s="2"/>
      <c r="K41860" s="2"/>
      <c r="L41860" s="2"/>
    </row>
    <row r="41861" spans="10:12">
      <c r="J41861" s="2"/>
      <c r="K41861" s="2"/>
      <c r="L41861" s="2"/>
    </row>
    <row r="41862" spans="10:12">
      <c r="J41862" s="2"/>
      <c r="K41862" s="2"/>
      <c r="L41862" s="2"/>
    </row>
    <row r="41863" spans="10:12">
      <c r="J41863" s="2"/>
      <c r="K41863" s="2"/>
      <c r="L41863" s="2"/>
    </row>
    <row r="41864" spans="10:12">
      <c r="J41864" s="2"/>
      <c r="K41864" s="2"/>
      <c r="L41864" s="2"/>
    </row>
    <row r="41865" spans="10:12">
      <c r="J41865" s="2"/>
      <c r="K41865" s="2"/>
      <c r="L41865" s="2"/>
    </row>
    <row r="41866" spans="10:12">
      <c r="J41866" s="2"/>
      <c r="K41866" s="2"/>
      <c r="L41866" s="2"/>
    </row>
    <row r="41867" spans="10:12">
      <c r="J41867" s="2"/>
      <c r="K41867" s="2"/>
      <c r="L41867" s="2"/>
    </row>
    <row r="41868" spans="10:12">
      <c r="J41868" s="2"/>
      <c r="K41868" s="2"/>
      <c r="L41868" s="2"/>
    </row>
    <row r="41869" spans="10:12">
      <c r="J41869" s="2"/>
      <c r="K41869" s="2"/>
      <c r="L41869" s="2"/>
    </row>
    <row r="41870" spans="10:12">
      <c r="J41870" s="2"/>
      <c r="K41870" s="2"/>
      <c r="L41870" s="2"/>
    </row>
    <row r="41871" spans="10:12">
      <c r="J41871" s="2"/>
      <c r="K41871" s="2"/>
      <c r="L41871" s="2"/>
    </row>
    <row r="41872" spans="10:12">
      <c r="J41872" s="2"/>
      <c r="K41872" s="2"/>
      <c r="L41872" s="2"/>
    </row>
    <row r="41873" spans="10:12">
      <c r="J41873" s="2"/>
      <c r="K41873" s="2"/>
      <c r="L41873" s="2"/>
    </row>
    <row r="41874" spans="10:12">
      <c r="J41874" s="2"/>
      <c r="K41874" s="2"/>
      <c r="L41874" s="2"/>
    </row>
    <row r="41875" spans="10:12">
      <c r="J41875" s="2"/>
      <c r="K41875" s="2"/>
      <c r="L41875" s="2"/>
    </row>
    <row r="41876" spans="10:12">
      <c r="J41876" s="2"/>
      <c r="K41876" s="2"/>
      <c r="L41876" s="2"/>
    </row>
    <row r="41877" spans="10:12">
      <c r="J41877" s="2"/>
      <c r="K41877" s="2"/>
      <c r="L41877" s="2"/>
    </row>
    <row r="41878" spans="10:12">
      <c r="J41878" s="2"/>
      <c r="K41878" s="2"/>
      <c r="L41878" s="2"/>
    </row>
    <row r="41879" spans="10:12">
      <c r="J41879" s="2"/>
      <c r="K41879" s="2"/>
      <c r="L41879" s="2"/>
    </row>
    <row r="41880" spans="10:12">
      <c r="J41880" s="2"/>
      <c r="K41880" s="2"/>
      <c r="L41880" s="2"/>
    </row>
    <row r="41881" spans="10:12">
      <c r="J41881" s="2"/>
      <c r="K41881" s="2"/>
      <c r="L41881" s="2"/>
    </row>
    <row r="41882" spans="10:12">
      <c r="J41882" s="2"/>
      <c r="K41882" s="2"/>
      <c r="L41882" s="2"/>
    </row>
    <row r="41883" spans="10:12">
      <c r="J41883" s="2"/>
      <c r="K41883" s="2"/>
      <c r="L41883" s="2"/>
    </row>
    <row r="41884" spans="10:12">
      <c r="J41884" s="2"/>
      <c r="K41884" s="2"/>
      <c r="L41884" s="2"/>
    </row>
    <row r="41885" spans="10:12">
      <c r="J41885" s="2"/>
      <c r="K41885" s="2"/>
      <c r="L41885" s="2"/>
    </row>
    <row r="41886" spans="10:12">
      <c r="J41886" s="2"/>
      <c r="K41886" s="2"/>
      <c r="L41886" s="2"/>
    </row>
    <row r="41887" spans="10:12">
      <c r="J41887" s="2"/>
      <c r="K41887" s="2"/>
      <c r="L41887" s="2"/>
    </row>
    <row r="41888" spans="10:12">
      <c r="J41888" s="2"/>
      <c r="K41888" s="2"/>
      <c r="L41888" s="2"/>
    </row>
    <row r="41889" spans="10:12">
      <c r="J41889" s="2"/>
      <c r="K41889" s="2"/>
      <c r="L41889" s="2"/>
    </row>
    <row r="41890" spans="10:12">
      <c r="J41890" s="2"/>
      <c r="K41890" s="2"/>
      <c r="L41890" s="2"/>
    </row>
    <row r="41891" spans="10:12">
      <c r="J41891" s="2"/>
      <c r="K41891" s="2"/>
      <c r="L41891" s="2"/>
    </row>
    <row r="41892" spans="10:12">
      <c r="J41892" s="2"/>
      <c r="K41892" s="2"/>
      <c r="L41892" s="2"/>
    </row>
    <row r="41893" spans="10:12">
      <c r="J41893" s="2"/>
      <c r="K41893" s="2"/>
      <c r="L41893" s="2"/>
    </row>
    <row r="41894" spans="10:12">
      <c r="J41894" s="2"/>
      <c r="K41894" s="2"/>
      <c r="L41894" s="2"/>
    </row>
    <row r="41895" spans="10:12">
      <c r="J41895" s="2"/>
      <c r="K41895" s="2"/>
      <c r="L41895" s="2"/>
    </row>
    <row r="41896" spans="10:12">
      <c r="J41896" s="2"/>
      <c r="K41896" s="2"/>
      <c r="L41896" s="2"/>
    </row>
    <row r="41897" spans="10:12">
      <c r="J41897" s="2"/>
      <c r="K41897" s="2"/>
      <c r="L41897" s="2"/>
    </row>
    <row r="41898" spans="10:12">
      <c r="J41898" s="2"/>
      <c r="K41898" s="2"/>
      <c r="L41898" s="2"/>
    </row>
    <row r="41899" spans="10:12">
      <c r="J41899" s="2"/>
      <c r="K41899" s="2"/>
      <c r="L41899" s="2"/>
    </row>
    <row r="41900" spans="10:12">
      <c r="J41900" s="2"/>
      <c r="K41900" s="2"/>
      <c r="L41900" s="2"/>
    </row>
    <row r="41901" spans="10:12">
      <c r="J41901" s="2"/>
      <c r="K41901" s="2"/>
      <c r="L41901" s="2"/>
    </row>
    <row r="41902" spans="10:12">
      <c r="J41902" s="2"/>
      <c r="K41902" s="2"/>
      <c r="L41902" s="2"/>
    </row>
    <row r="41903" spans="10:12">
      <c r="J41903" s="2"/>
      <c r="K41903" s="2"/>
      <c r="L41903" s="2"/>
    </row>
    <row r="41904" spans="10:12">
      <c r="J41904" s="2"/>
      <c r="K41904" s="2"/>
      <c r="L41904" s="2"/>
    </row>
    <row r="41905" spans="10:12">
      <c r="J41905" s="2"/>
      <c r="K41905" s="2"/>
      <c r="L41905" s="2"/>
    </row>
    <row r="41906" spans="10:12">
      <c r="J41906" s="2"/>
      <c r="K41906" s="2"/>
      <c r="L41906" s="2"/>
    </row>
    <row r="41907" spans="10:12">
      <c r="J41907" s="2"/>
      <c r="K41907" s="2"/>
      <c r="L41907" s="2"/>
    </row>
    <row r="41908" spans="10:12">
      <c r="J41908" s="2"/>
      <c r="K41908" s="2"/>
      <c r="L41908" s="2"/>
    </row>
    <row r="41909" spans="10:12">
      <c r="J41909" s="2"/>
      <c r="K41909" s="2"/>
      <c r="L41909" s="2"/>
    </row>
    <row r="41910" spans="10:12">
      <c r="J41910" s="2"/>
      <c r="K41910" s="2"/>
      <c r="L41910" s="2"/>
    </row>
    <row r="41911" spans="10:12">
      <c r="J41911" s="2"/>
      <c r="K41911" s="2"/>
      <c r="L41911" s="2"/>
    </row>
    <row r="41912" spans="10:12">
      <c r="J41912" s="2"/>
      <c r="K41912" s="2"/>
      <c r="L41912" s="2"/>
    </row>
    <row r="41913" spans="10:12">
      <c r="J41913" s="2"/>
      <c r="K41913" s="2"/>
      <c r="L41913" s="2"/>
    </row>
    <row r="41914" spans="10:12">
      <c r="J41914" s="2"/>
      <c r="K41914" s="2"/>
      <c r="L41914" s="2"/>
    </row>
    <row r="41915" spans="10:12">
      <c r="J41915" s="2"/>
      <c r="K41915" s="2"/>
      <c r="L41915" s="2"/>
    </row>
    <row r="41916" spans="10:12">
      <c r="J41916" s="2"/>
      <c r="K41916" s="2"/>
      <c r="L41916" s="2"/>
    </row>
    <row r="41917" spans="10:12">
      <c r="J41917" s="2"/>
      <c r="K41917" s="2"/>
      <c r="L41917" s="2"/>
    </row>
    <row r="41918" spans="10:12">
      <c r="J41918" s="2"/>
      <c r="K41918" s="2"/>
      <c r="L41918" s="2"/>
    </row>
    <row r="41919" spans="10:12">
      <c r="J41919" s="2"/>
      <c r="K41919" s="2"/>
      <c r="L41919" s="2"/>
    </row>
    <row r="41920" spans="10:12">
      <c r="J41920" s="2"/>
      <c r="K41920" s="2"/>
      <c r="L41920" s="2"/>
    </row>
    <row r="41921" spans="10:12">
      <c r="J41921" s="2"/>
      <c r="K41921" s="2"/>
      <c r="L41921" s="2"/>
    </row>
    <row r="41922" spans="10:12">
      <c r="J41922" s="2"/>
      <c r="K41922" s="2"/>
      <c r="L41922" s="2"/>
    </row>
    <row r="41923" spans="10:12">
      <c r="J41923" s="2"/>
      <c r="K41923" s="2"/>
      <c r="L41923" s="2"/>
    </row>
    <row r="41924" spans="10:12">
      <c r="J41924" s="2"/>
      <c r="K41924" s="2"/>
      <c r="L41924" s="2"/>
    </row>
    <row r="41925" spans="10:12">
      <c r="J41925" s="2"/>
      <c r="K41925" s="2"/>
      <c r="L41925" s="2"/>
    </row>
    <row r="41926" spans="10:12">
      <c r="J41926" s="2"/>
      <c r="K41926" s="2"/>
      <c r="L41926" s="2"/>
    </row>
    <row r="41927" spans="10:12">
      <c r="J41927" s="2"/>
      <c r="K41927" s="2"/>
      <c r="L41927" s="2"/>
    </row>
    <row r="41928" spans="10:12">
      <c r="J41928" s="2"/>
      <c r="K41928" s="2"/>
      <c r="L41928" s="2"/>
    </row>
    <row r="41929" spans="10:12">
      <c r="J41929" s="2"/>
      <c r="K41929" s="2"/>
      <c r="L41929" s="2"/>
    </row>
    <row r="41930" spans="10:12">
      <c r="J41930" s="2"/>
      <c r="K41930" s="2"/>
      <c r="L41930" s="2"/>
    </row>
    <row r="41931" spans="10:12">
      <c r="J41931" s="2"/>
      <c r="K41931" s="2"/>
      <c r="L41931" s="2"/>
    </row>
    <row r="41932" spans="10:12">
      <c r="J41932" s="2"/>
      <c r="K41932" s="2"/>
      <c r="L41932" s="2"/>
    </row>
    <row r="41933" spans="10:12">
      <c r="J41933" s="2"/>
      <c r="K41933" s="2"/>
      <c r="L41933" s="2"/>
    </row>
    <row r="41934" spans="10:12">
      <c r="J41934" s="2"/>
      <c r="K41934" s="2"/>
      <c r="L41934" s="2"/>
    </row>
    <row r="41935" spans="10:12">
      <c r="J41935" s="2"/>
      <c r="K41935" s="2"/>
      <c r="L41935" s="2"/>
    </row>
    <row r="41936" spans="10:12">
      <c r="J41936" s="2"/>
      <c r="K41936" s="2"/>
      <c r="L41936" s="2"/>
    </row>
    <row r="41937" spans="10:12">
      <c r="J41937" s="2"/>
      <c r="K41937" s="2"/>
      <c r="L41937" s="2"/>
    </row>
    <row r="41938" spans="10:12">
      <c r="J41938" s="2"/>
      <c r="K41938" s="2"/>
      <c r="L41938" s="2"/>
    </row>
    <row r="41939" spans="10:12">
      <c r="J41939" s="2"/>
      <c r="K41939" s="2"/>
      <c r="L41939" s="2"/>
    </row>
    <row r="41940" spans="10:12">
      <c r="J41940" s="2"/>
      <c r="K41940" s="2"/>
      <c r="L41940" s="2"/>
    </row>
    <row r="41941" spans="10:12">
      <c r="J41941" s="2"/>
      <c r="K41941" s="2"/>
      <c r="L41941" s="2"/>
    </row>
    <row r="41942" spans="10:12">
      <c r="J41942" s="2"/>
      <c r="K41942" s="2"/>
      <c r="L41942" s="2"/>
    </row>
    <row r="41943" spans="10:12">
      <c r="J41943" s="2"/>
      <c r="K41943" s="2"/>
      <c r="L41943" s="2"/>
    </row>
    <row r="41944" spans="10:12">
      <c r="J41944" s="2"/>
      <c r="K41944" s="2"/>
      <c r="L41944" s="2"/>
    </row>
    <row r="41945" spans="10:12">
      <c r="J41945" s="2"/>
      <c r="K41945" s="2"/>
      <c r="L41945" s="2"/>
    </row>
    <row r="41946" spans="10:12">
      <c r="J41946" s="2"/>
      <c r="K41946" s="2"/>
      <c r="L41946" s="2"/>
    </row>
    <row r="41947" spans="10:12">
      <c r="J41947" s="2"/>
      <c r="K41947" s="2"/>
      <c r="L41947" s="2"/>
    </row>
    <row r="41948" spans="10:12">
      <c r="J41948" s="2"/>
      <c r="K41948" s="2"/>
      <c r="L41948" s="2"/>
    </row>
    <row r="41949" spans="10:12">
      <c r="J41949" s="2"/>
      <c r="K41949" s="2"/>
      <c r="L41949" s="2"/>
    </row>
    <row r="41950" spans="10:12">
      <c r="J41950" s="2"/>
      <c r="K41950" s="2"/>
      <c r="L41950" s="2"/>
    </row>
    <row r="41951" spans="10:12">
      <c r="J41951" s="2"/>
      <c r="K41951" s="2"/>
      <c r="L41951" s="2"/>
    </row>
    <row r="41952" spans="10:12">
      <c r="J41952" s="2"/>
      <c r="K41952" s="2"/>
      <c r="L41952" s="2"/>
    </row>
    <row r="41953" spans="10:12">
      <c r="J41953" s="2"/>
      <c r="K41953" s="2"/>
      <c r="L41953" s="2"/>
    </row>
    <row r="41954" spans="10:12">
      <c r="J41954" s="2"/>
      <c r="K41954" s="2"/>
      <c r="L41954" s="2"/>
    </row>
    <row r="41955" spans="10:12">
      <c r="J41955" s="2"/>
      <c r="K41955" s="2"/>
      <c r="L41955" s="2"/>
    </row>
    <row r="41956" spans="10:12">
      <c r="J41956" s="2"/>
      <c r="K41956" s="2"/>
      <c r="L41956" s="2"/>
    </row>
    <row r="41957" spans="10:12">
      <c r="J41957" s="2"/>
      <c r="K41957" s="2"/>
      <c r="L41957" s="2"/>
    </row>
    <row r="41958" spans="10:12">
      <c r="J41958" s="2"/>
      <c r="K41958" s="2"/>
      <c r="L41958" s="2"/>
    </row>
    <row r="41959" spans="10:12">
      <c r="J41959" s="2"/>
      <c r="K41959" s="2"/>
      <c r="L41959" s="2"/>
    </row>
    <row r="41960" spans="10:12">
      <c r="J41960" s="2"/>
      <c r="K41960" s="2"/>
      <c r="L41960" s="2"/>
    </row>
    <row r="41961" spans="10:12">
      <c r="J41961" s="2"/>
      <c r="K41961" s="2"/>
      <c r="L41961" s="2"/>
    </row>
    <row r="41962" spans="10:12">
      <c r="J41962" s="2"/>
      <c r="K41962" s="2"/>
      <c r="L41962" s="2"/>
    </row>
    <row r="41963" spans="10:12">
      <c r="J41963" s="2"/>
      <c r="K41963" s="2"/>
      <c r="L41963" s="2"/>
    </row>
    <row r="41964" spans="10:12">
      <c r="J41964" s="2"/>
      <c r="K41964" s="2"/>
      <c r="L41964" s="2"/>
    </row>
    <row r="41965" spans="10:12">
      <c r="J41965" s="2"/>
      <c r="K41965" s="2"/>
      <c r="L41965" s="2"/>
    </row>
    <row r="41966" spans="10:12">
      <c r="J41966" s="2"/>
      <c r="K41966" s="2"/>
      <c r="L41966" s="2"/>
    </row>
    <row r="41967" spans="10:12">
      <c r="J41967" s="2"/>
      <c r="K41967" s="2"/>
      <c r="L41967" s="2"/>
    </row>
    <row r="41968" spans="10:12">
      <c r="J41968" s="2"/>
      <c r="K41968" s="2"/>
      <c r="L41968" s="2"/>
    </row>
    <row r="41969" spans="10:12">
      <c r="J41969" s="2"/>
      <c r="K41969" s="2"/>
      <c r="L41969" s="2"/>
    </row>
    <row r="41970" spans="10:12">
      <c r="J41970" s="2"/>
      <c r="K41970" s="2"/>
      <c r="L41970" s="2"/>
    </row>
    <row r="41971" spans="10:12">
      <c r="J41971" s="2"/>
      <c r="K41971" s="2"/>
      <c r="L41971" s="2"/>
    </row>
    <row r="41972" spans="10:12">
      <c r="J41972" s="2"/>
      <c r="K41972" s="2"/>
      <c r="L41972" s="2"/>
    </row>
    <row r="41973" spans="10:12">
      <c r="J41973" s="2"/>
      <c r="K41973" s="2"/>
      <c r="L41973" s="2"/>
    </row>
    <row r="41974" spans="10:12">
      <c r="J41974" s="2"/>
      <c r="K41974" s="2"/>
      <c r="L41974" s="2"/>
    </row>
    <row r="41975" spans="10:12">
      <c r="J41975" s="2"/>
      <c r="K41975" s="2"/>
      <c r="L41975" s="2"/>
    </row>
    <row r="41976" spans="10:12">
      <c r="J41976" s="2"/>
      <c r="K41976" s="2"/>
      <c r="L41976" s="2"/>
    </row>
    <row r="41977" spans="10:12">
      <c r="J41977" s="2"/>
      <c r="K41977" s="2"/>
      <c r="L41977" s="2"/>
    </row>
    <row r="41978" spans="10:12">
      <c r="J41978" s="2"/>
      <c r="K41978" s="2"/>
      <c r="L41978" s="2"/>
    </row>
    <row r="41979" spans="10:12">
      <c r="J41979" s="2"/>
      <c r="K41979" s="2"/>
      <c r="L41979" s="2"/>
    </row>
    <row r="41980" spans="10:12">
      <c r="J41980" s="2"/>
      <c r="K41980" s="2"/>
      <c r="L41980" s="2"/>
    </row>
    <row r="41981" spans="10:12">
      <c r="J41981" s="2"/>
      <c r="K41981" s="2"/>
      <c r="L41981" s="2"/>
    </row>
    <row r="41982" spans="10:12">
      <c r="J41982" s="2"/>
      <c r="K41982" s="2"/>
      <c r="L41982" s="2"/>
    </row>
    <row r="41983" spans="10:12">
      <c r="J41983" s="2"/>
      <c r="K41983" s="2"/>
      <c r="L41983" s="2"/>
    </row>
    <row r="41984" spans="10:12">
      <c r="J41984" s="2"/>
      <c r="K41984" s="2"/>
      <c r="L41984" s="2"/>
    </row>
    <row r="41985" spans="10:12">
      <c r="J41985" s="2"/>
      <c r="K41985" s="2"/>
      <c r="L41985" s="2"/>
    </row>
    <row r="41986" spans="10:12">
      <c r="J41986" s="2"/>
      <c r="K41986" s="2"/>
      <c r="L41986" s="2"/>
    </row>
    <row r="41987" spans="10:12">
      <c r="J41987" s="2"/>
      <c r="K41987" s="2"/>
      <c r="L41987" s="2"/>
    </row>
    <row r="41988" spans="10:12">
      <c r="J41988" s="2"/>
      <c r="K41988" s="2"/>
      <c r="L41988" s="2"/>
    </row>
    <row r="41989" spans="10:12">
      <c r="J41989" s="2"/>
      <c r="K41989" s="2"/>
      <c r="L41989" s="2"/>
    </row>
    <row r="41990" spans="10:12">
      <c r="J41990" s="2"/>
      <c r="K41990" s="2"/>
      <c r="L41990" s="2"/>
    </row>
    <row r="41991" spans="10:12">
      <c r="J41991" s="2"/>
      <c r="K41991" s="2"/>
      <c r="L41991" s="2"/>
    </row>
    <row r="41992" spans="10:12">
      <c r="J41992" s="2"/>
      <c r="K41992" s="2"/>
      <c r="L41992" s="2"/>
    </row>
    <row r="41993" spans="10:12">
      <c r="J41993" s="2"/>
      <c r="K41993" s="2"/>
      <c r="L41993" s="2"/>
    </row>
    <row r="41994" spans="10:12">
      <c r="J41994" s="2"/>
      <c r="K41994" s="2"/>
      <c r="L41994" s="2"/>
    </row>
    <row r="41995" spans="10:12">
      <c r="J41995" s="2"/>
      <c r="K41995" s="2"/>
      <c r="L41995" s="2"/>
    </row>
    <row r="41996" spans="10:12">
      <c r="J41996" s="2"/>
      <c r="K41996" s="2"/>
      <c r="L41996" s="2"/>
    </row>
    <row r="41997" spans="10:12">
      <c r="J41997" s="2"/>
      <c r="K41997" s="2"/>
      <c r="L41997" s="2"/>
    </row>
    <row r="41998" spans="10:12">
      <c r="J41998" s="2"/>
      <c r="K41998" s="2"/>
      <c r="L41998" s="2"/>
    </row>
    <row r="41999" spans="10:12">
      <c r="J41999" s="2"/>
      <c r="K41999" s="2"/>
      <c r="L41999" s="2"/>
    </row>
    <row r="42000" spans="10:12">
      <c r="J42000" s="2"/>
      <c r="K42000" s="2"/>
      <c r="L42000" s="2"/>
    </row>
    <row r="42001" spans="10:12">
      <c r="J42001" s="2"/>
      <c r="K42001" s="2"/>
      <c r="L42001" s="2"/>
    </row>
    <row r="42002" spans="10:12">
      <c r="J42002" s="2"/>
      <c r="K42002" s="2"/>
      <c r="L42002" s="2"/>
    </row>
    <row r="42003" spans="10:12">
      <c r="J42003" s="2"/>
      <c r="K42003" s="2"/>
      <c r="L42003" s="2"/>
    </row>
    <row r="42004" spans="10:12">
      <c r="J42004" s="2"/>
      <c r="K42004" s="2"/>
      <c r="L42004" s="2"/>
    </row>
    <row r="42005" spans="10:12">
      <c r="J42005" s="2"/>
      <c r="K42005" s="2"/>
      <c r="L42005" s="2"/>
    </row>
    <row r="42006" spans="10:12">
      <c r="J42006" s="2"/>
      <c r="K42006" s="2"/>
      <c r="L42006" s="2"/>
    </row>
    <row r="42007" spans="10:12">
      <c r="J42007" s="2"/>
      <c r="K42007" s="2"/>
      <c r="L42007" s="2"/>
    </row>
    <row r="42008" spans="10:12">
      <c r="J42008" s="2"/>
      <c r="K42008" s="2"/>
      <c r="L42008" s="2"/>
    </row>
    <row r="42009" spans="10:12">
      <c r="J42009" s="2"/>
      <c r="K42009" s="2"/>
      <c r="L42009" s="2"/>
    </row>
    <row r="42010" spans="10:12">
      <c r="J42010" s="2"/>
      <c r="K42010" s="2"/>
      <c r="L42010" s="2"/>
    </row>
    <row r="42011" spans="10:12">
      <c r="J42011" s="2"/>
      <c r="K42011" s="2"/>
      <c r="L42011" s="2"/>
    </row>
    <row r="42012" spans="10:12">
      <c r="J42012" s="2"/>
      <c r="K42012" s="2"/>
      <c r="L42012" s="2"/>
    </row>
    <row r="42013" spans="10:12">
      <c r="J42013" s="2"/>
      <c r="K42013" s="2"/>
      <c r="L42013" s="2"/>
    </row>
    <row r="42014" spans="10:12">
      <c r="J42014" s="2"/>
      <c r="K42014" s="2"/>
      <c r="L42014" s="2"/>
    </row>
    <row r="42015" spans="10:12">
      <c r="J42015" s="2"/>
      <c r="K42015" s="2"/>
      <c r="L42015" s="2"/>
    </row>
    <row r="42016" spans="10:12">
      <c r="J42016" s="2"/>
      <c r="K42016" s="2"/>
      <c r="L42016" s="2"/>
    </row>
    <row r="42017" spans="10:12">
      <c r="J42017" s="2"/>
      <c r="K42017" s="2"/>
      <c r="L42017" s="2"/>
    </row>
    <row r="42018" spans="10:12">
      <c r="J42018" s="2"/>
      <c r="K42018" s="2"/>
      <c r="L42018" s="2"/>
    </row>
    <row r="42019" spans="10:12">
      <c r="J42019" s="2"/>
      <c r="K42019" s="2"/>
      <c r="L42019" s="2"/>
    </row>
    <row r="42020" spans="10:12">
      <c r="J42020" s="2"/>
      <c r="K42020" s="2"/>
      <c r="L42020" s="2"/>
    </row>
    <row r="42021" spans="10:12">
      <c r="J42021" s="2"/>
      <c r="K42021" s="2"/>
      <c r="L42021" s="2"/>
    </row>
    <row r="42022" spans="10:12">
      <c r="J42022" s="2"/>
      <c r="K42022" s="2"/>
      <c r="L42022" s="2"/>
    </row>
    <row r="42023" spans="10:12">
      <c r="J42023" s="2"/>
      <c r="K42023" s="2"/>
      <c r="L42023" s="2"/>
    </row>
    <row r="42024" spans="10:12">
      <c r="J42024" s="2"/>
      <c r="K42024" s="2"/>
      <c r="L42024" s="2"/>
    </row>
    <row r="42025" spans="10:12">
      <c r="J42025" s="2"/>
      <c r="K42025" s="2"/>
      <c r="L42025" s="2"/>
    </row>
    <row r="42026" spans="10:12">
      <c r="J42026" s="2"/>
      <c r="K42026" s="2"/>
      <c r="L42026" s="2"/>
    </row>
    <row r="42027" spans="10:12">
      <c r="J42027" s="2"/>
      <c r="K42027" s="2"/>
      <c r="L42027" s="2"/>
    </row>
    <row r="42028" spans="10:12">
      <c r="J42028" s="2"/>
      <c r="K42028" s="2"/>
      <c r="L42028" s="2"/>
    </row>
    <row r="42029" spans="10:12">
      <c r="J42029" s="2"/>
      <c r="K42029" s="2"/>
      <c r="L42029" s="2"/>
    </row>
    <row r="42030" spans="10:12">
      <c r="J42030" s="2"/>
      <c r="K42030" s="2"/>
      <c r="L42030" s="2"/>
    </row>
    <row r="42031" spans="10:12">
      <c r="J42031" s="2"/>
      <c r="K42031" s="2"/>
      <c r="L42031" s="2"/>
    </row>
    <row r="42032" spans="10:12">
      <c r="J42032" s="2"/>
      <c r="K42032" s="2"/>
      <c r="L42032" s="2"/>
    </row>
    <row r="42033" spans="10:12">
      <c r="J42033" s="2"/>
      <c r="K42033" s="2"/>
      <c r="L42033" s="2"/>
    </row>
    <row r="42034" spans="10:12">
      <c r="J42034" s="2"/>
      <c r="K42034" s="2"/>
      <c r="L42034" s="2"/>
    </row>
    <row r="42035" spans="10:12">
      <c r="J42035" s="2"/>
      <c r="K42035" s="2"/>
      <c r="L42035" s="2"/>
    </row>
    <row r="42036" spans="10:12">
      <c r="J42036" s="2"/>
      <c r="K42036" s="2"/>
      <c r="L42036" s="2"/>
    </row>
    <row r="42037" spans="10:12">
      <c r="J42037" s="2"/>
      <c r="K42037" s="2"/>
      <c r="L42037" s="2"/>
    </row>
    <row r="42038" spans="10:12">
      <c r="J42038" s="2"/>
      <c r="K42038" s="2"/>
      <c r="L42038" s="2"/>
    </row>
    <row r="42039" spans="10:12">
      <c r="J42039" s="2"/>
      <c r="K42039" s="2"/>
      <c r="L42039" s="2"/>
    </row>
    <row r="42040" spans="10:12">
      <c r="J42040" s="2"/>
      <c r="K42040" s="2"/>
      <c r="L42040" s="2"/>
    </row>
    <row r="42041" spans="10:12">
      <c r="J42041" s="2"/>
      <c r="K42041" s="2"/>
      <c r="L42041" s="2"/>
    </row>
    <row r="42042" spans="10:12">
      <c r="J42042" s="2"/>
      <c r="K42042" s="2"/>
      <c r="L42042" s="2"/>
    </row>
    <row r="42043" spans="10:12">
      <c r="J42043" s="2"/>
      <c r="K42043" s="2"/>
      <c r="L42043" s="2"/>
    </row>
    <row r="42044" spans="10:12">
      <c r="J42044" s="2"/>
      <c r="K42044" s="2"/>
      <c r="L42044" s="2"/>
    </row>
    <row r="42045" spans="10:12">
      <c r="J42045" s="2"/>
      <c r="K42045" s="2"/>
      <c r="L42045" s="2"/>
    </row>
    <row r="42046" spans="10:12">
      <c r="J42046" s="2"/>
      <c r="K42046" s="2"/>
      <c r="L42046" s="2"/>
    </row>
    <row r="42047" spans="10:12">
      <c r="J42047" s="2"/>
      <c r="K42047" s="2"/>
      <c r="L42047" s="2"/>
    </row>
    <row r="42048" spans="10:12">
      <c r="J42048" s="2"/>
      <c r="K42048" s="2"/>
      <c r="L42048" s="2"/>
    </row>
    <row r="42049" spans="10:12">
      <c r="J42049" s="2"/>
      <c r="K42049" s="2"/>
      <c r="L42049" s="2"/>
    </row>
    <row r="42050" spans="10:12">
      <c r="J42050" s="2"/>
      <c r="K42050" s="2"/>
      <c r="L42050" s="2"/>
    </row>
    <row r="42051" spans="10:12">
      <c r="J42051" s="2"/>
      <c r="K42051" s="2"/>
      <c r="L42051" s="2"/>
    </row>
    <row r="42052" spans="10:12">
      <c r="J42052" s="2"/>
      <c r="K42052" s="2"/>
      <c r="L42052" s="2"/>
    </row>
    <row r="42053" spans="10:12">
      <c r="J42053" s="2"/>
      <c r="K42053" s="2"/>
      <c r="L42053" s="2"/>
    </row>
    <row r="42054" spans="10:12">
      <c r="J42054" s="2"/>
      <c r="K42054" s="2"/>
      <c r="L42054" s="2"/>
    </row>
    <row r="42055" spans="10:12">
      <c r="J42055" s="2"/>
      <c r="K42055" s="2"/>
      <c r="L42055" s="2"/>
    </row>
    <row r="42056" spans="10:12">
      <c r="J42056" s="2"/>
      <c r="K42056" s="2"/>
      <c r="L42056" s="2"/>
    </row>
    <row r="42057" spans="10:12">
      <c r="J42057" s="2"/>
      <c r="K42057" s="2"/>
      <c r="L42057" s="2"/>
    </row>
    <row r="42058" spans="10:12">
      <c r="J42058" s="2"/>
      <c r="K42058" s="2"/>
      <c r="L42058" s="2"/>
    </row>
    <row r="42059" spans="10:12">
      <c r="J42059" s="2"/>
      <c r="K42059" s="2"/>
      <c r="L42059" s="2"/>
    </row>
    <row r="42060" spans="10:12">
      <c r="J42060" s="2"/>
      <c r="K42060" s="2"/>
      <c r="L42060" s="2"/>
    </row>
    <row r="42061" spans="10:12">
      <c r="J42061" s="2"/>
      <c r="K42061" s="2"/>
      <c r="L42061" s="2"/>
    </row>
    <row r="42062" spans="10:12">
      <c r="J42062" s="2"/>
      <c r="K42062" s="2"/>
      <c r="L42062" s="2"/>
    </row>
    <row r="42063" spans="10:12">
      <c r="J42063" s="2"/>
      <c r="K42063" s="2"/>
      <c r="L42063" s="2"/>
    </row>
    <row r="42064" spans="10:12">
      <c r="J42064" s="2"/>
      <c r="K42064" s="2"/>
      <c r="L42064" s="2"/>
    </row>
    <row r="42065" spans="10:12">
      <c r="J42065" s="2"/>
      <c r="K42065" s="2"/>
      <c r="L42065" s="2"/>
    </row>
    <row r="42066" spans="10:12">
      <c r="J42066" s="2"/>
      <c r="K42066" s="2"/>
      <c r="L42066" s="2"/>
    </row>
    <row r="42067" spans="10:12">
      <c r="J42067" s="2"/>
      <c r="K42067" s="2"/>
      <c r="L42067" s="2"/>
    </row>
    <row r="42068" spans="10:12">
      <c r="J42068" s="2"/>
      <c r="K42068" s="2"/>
      <c r="L42068" s="2"/>
    </row>
    <row r="42069" spans="10:12">
      <c r="J42069" s="2"/>
      <c r="K42069" s="2"/>
      <c r="L42069" s="2"/>
    </row>
    <row r="42070" spans="10:12">
      <c r="J42070" s="2"/>
      <c r="K42070" s="2"/>
      <c r="L42070" s="2"/>
    </row>
    <row r="42071" spans="10:12">
      <c r="J42071" s="2"/>
      <c r="K42071" s="2"/>
      <c r="L42071" s="2"/>
    </row>
    <row r="42072" spans="10:12">
      <c r="J42072" s="2"/>
      <c r="K42072" s="2"/>
      <c r="L42072" s="2"/>
    </row>
    <row r="42073" spans="10:12">
      <c r="J42073" s="2"/>
      <c r="K42073" s="2"/>
      <c r="L42073" s="2"/>
    </row>
    <row r="42074" spans="10:12">
      <c r="J42074" s="2"/>
      <c r="K42074" s="2"/>
      <c r="L42074" s="2"/>
    </row>
    <row r="42075" spans="10:12">
      <c r="J42075" s="2"/>
      <c r="K42075" s="2"/>
      <c r="L42075" s="2"/>
    </row>
    <row r="42076" spans="10:12">
      <c r="J42076" s="2"/>
      <c r="K42076" s="2"/>
      <c r="L42076" s="2"/>
    </row>
    <row r="42077" spans="10:12">
      <c r="J42077" s="2"/>
      <c r="K42077" s="2"/>
      <c r="L42077" s="2"/>
    </row>
    <row r="42078" spans="10:12">
      <c r="J42078" s="2"/>
      <c r="K42078" s="2"/>
      <c r="L42078" s="2"/>
    </row>
    <row r="42079" spans="10:12">
      <c r="J42079" s="2"/>
      <c r="K42079" s="2"/>
      <c r="L42079" s="2"/>
    </row>
    <row r="42080" spans="10:12">
      <c r="J42080" s="2"/>
      <c r="K42080" s="2"/>
      <c r="L42080" s="2"/>
    </row>
    <row r="42081" spans="10:12">
      <c r="J42081" s="2"/>
      <c r="K42081" s="2"/>
      <c r="L42081" s="2"/>
    </row>
    <row r="42082" spans="10:12">
      <c r="J42082" s="2"/>
      <c r="K42082" s="2"/>
      <c r="L42082" s="2"/>
    </row>
    <row r="42083" spans="10:12">
      <c r="J42083" s="2"/>
      <c r="K42083" s="2"/>
      <c r="L42083" s="2"/>
    </row>
    <row r="42084" spans="10:12">
      <c r="J42084" s="2"/>
      <c r="K42084" s="2"/>
      <c r="L42084" s="2"/>
    </row>
    <row r="42085" spans="10:12">
      <c r="J42085" s="2"/>
      <c r="K42085" s="2"/>
      <c r="L42085" s="2"/>
    </row>
    <row r="42086" spans="10:12">
      <c r="J42086" s="2"/>
      <c r="K42086" s="2"/>
      <c r="L42086" s="2"/>
    </row>
    <row r="42087" spans="10:12">
      <c r="J42087" s="2"/>
      <c r="K42087" s="2"/>
      <c r="L42087" s="2"/>
    </row>
    <row r="42088" spans="10:12">
      <c r="J42088" s="2"/>
      <c r="K42088" s="2"/>
      <c r="L42088" s="2"/>
    </row>
    <row r="42089" spans="10:12">
      <c r="J42089" s="2"/>
      <c r="K42089" s="2"/>
      <c r="L42089" s="2"/>
    </row>
    <row r="42090" spans="10:12">
      <c r="J42090" s="2"/>
      <c r="K42090" s="2"/>
      <c r="L42090" s="2"/>
    </row>
    <row r="42091" spans="10:12">
      <c r="J42091" s="2"/>
      <c r="K42091" s="2"/>
      <c r="L42091" s="2"/>
    </row>
    <row r="42092" spans="10:12">
      <c r="J42092" s="2"/>
      <c r="K42092" s="2"/>
      <c r="L42092" s="2"/>
    </row>
    <row r="42093" spans="10:12">
      <c r="J42093" s="2"/>
      <c r="K42093" s="2"/>
      <c r="L42093" s="2"/>
    </row>
    <row r="42094" spans="10:12">
      <c r="J42094" s="2"/>
      <c r="K42094" s="2"/>
      <c r="L42094" s="2"/>
    </row>
    <row r="42095" spans="10:12">
      <c r="J42095" s="2"/>
      <c r="K42095" s="2"/>
      <c r="L42095" s="2"/>
    </row>
    <row r="42096" spans="10:12">
      <c r="J42096" s="2"/>
      <c r="K42096" s="2"/>
      <c r="L42096" s="2"/>
    </row>
    <row r="42097" spans="10:12">
      <c r="J42097" s="2"/>
      <c r="K42097" s="2"/>
      <c r="L42097" s="2"/>
    </row>
    <row r="42098" spans="10:12">
      <c r="J42098" s="2"/>
      <c r="K42098" s="2"/>
      <c r="L42098" s="2"/>
    </row>
    <row r="42099" spans="10:12">
      <c r="J42099" s="2"/>
      <c r="K42099" s="2"/>
      <c r="L42099" s="2"/>
    </row>
    <row r="42100" spans="10:12">
      <c r="J42100" s="2"/>
      <c r="K42100" s="2"/>
      <c r="L42100" s="2"/>
    </row>
    <row r="42101" spans="10:12">
      <c r="J42101" s="2"/>
      <c r="K42101" s="2"/>
      <c r="L42101" s="2"/>
    </row>
    <row r="42102" spans="10:12">
      <c r="J42102" s="2"/>
      <c r="K42102" s="2"/>
      <c r="L42102" s="2"/>
    </row>
    <row r="42103" spans="10:12">
      <c r="J42103" s="2"/>
      <c r="K42103" s="2"/>
      <c r="L42103" s="2"/>
    </row>
    <row r="42104" spans="10:12">
      <c r="J42104" s="2"/>
      <c r="K42104" s="2"/>
      <c r="L42104" s="2"/>
    </row>
    <row r="42105" spans="10:12">
      <c r="J42105" s="2"/>
      <c r="K42105" s="2"/>
      <c r="L42105" s="2"/>
    </row>
    <row r="42106" spans="10:12">
      <c r="J42106" s="2"/>
      <c r="K42106" s="2"/>
      <c r="L42106" s="2"/>
    </row>
    <row r="42107" spans="10:12">
      <c r="J42107" s="2"/>
      <c r="K42107" s="2"/>
      <c r="L42107" s="2"/>
    </row>
    <row r="42108" spans="10:12">
      <c r="J42108" s="2"/>
      <c r="K42108" s="2"/>
      <c r="L42108" s="2"/>
    </row>
    <row r="42109" spans="10:12">
      <c r="J42109" s="2"/>
      <c r="K42109" s="2"/>
      <c r="L42109" s="2"/>
    </row>
    <row r="42110" spans="10:12">
      <c r="J42110" s="2"/>
      <c r="K42110" s="2"/>
      <c r="L42110" s="2"/>
    </row>
    <row r="42111" spans="10:12">
      <c r="J42111" s="2"/>
      <c r="K42111" s="2"/>
      <c r="L42111" s="2"/>
    </row>
    <row r="42112" spans="10:12">
      <c r="J42112" s="2"/>
      <c r="K42112" s="2"/>
      <c r="L42112" s="2"/>
    </row>
    <row r="42113" spans="10:12">
      <c r="J42113" s="2"/>
      <c r="K42113" s="2"/>
      <c r="L42113" s="2"/>
    </row>
    <row r="42114" spans="10:12">
      <c r="J42114" s="2"/>
      <c r="K42114" s="2"/>
      <c r="L42114" s="2"/>
    </row>
    <row r="42115" spans="10:12">
      <c r="J42115" s="2"/>
      <c r="K42115" s="2"/>
      <c r="L42115" s="2"/>
    </row>
    <row r="42116" spans="10:12">
      <c r="J42116" s="2"/>
      <c r="K42116" s="2"/>
      <c r="L42116" s="2"/>
    </row>
    <row r="42117" spans="10:12">
      <c r="J42117" s="2"/>
      <c r="K42117" s="2"/>
      <c r="L42117" s="2"/>
    </row>
    <row r="42118" spans="10:12">
      <c r="J42118" s="2"/>
      <c r="K42118" s="2"/>
      <c r="L42118" s="2"/>
    </row>
    <row r="42119" spans="10:12">
      <c r="J42119" s="2"/>
      <c r="K42119" s="2"/>
      <c r="L42119" s="2"/>
    </row>
    <row r="42120" spans="10:12">
      <c r="J42120" s="2"/>
      <c r="K42120" s="2"/>
      <c r="L42120" s="2"/>
    </row>
    <row r="42121" spans="10:12">
      <c r="J42121" s="2"/>
      <c r="K42121" s="2"/>
      <c r="L42121" s="2"/>
    </row>
    <row r="42122" spans="10:12">
      <c r="J42122" s="2"/>
      <c r="K42122" s="2"/>
      <c r="L42122" s="2"/>
    </row>
    <row r="42123" spans="10:12">
      <c r="J42123" s="2"/>
      <c r="K42123" s="2"/>
      <c r="L42123" s="2"/>
    </row>
    <row r="42124" spans="10:12">
      <c r="J42124" s="2"/>
      <c r="K42124" s="2"/>
      <c r="L42124" s="2"/>
    </row>
    <row r="42125" spans="10:12">
      <c r="J42125" s="2"/>
      <c r="K42125" s="2"/>
      <c r="L42125" s="2"/>
    </row>
    <row r="42126" spans="10:12">
      <c r="J42126" s="2"/>
      <c r="K42126" s="2"/>
      <c r="L42126" s="2"/>
    </row>
    <row r="42127" spans="10:12">
      <c r="J42127" s="2"/>
      <c r="K42127" s="2"/>
      <c r="L42127" s="2"/>
    </row>
    <row r="42128" spans="10:12">
      <c r="J42128" s="2"/>
      <c r="K42128" s="2"/>
      <c r="L42128" s="2"/>
    </row>
    <row r="42129" spans="10:12">
      <c r="J42129" s="2"/>
      <c r="K42129" s="2"/>
      <c r="L42129" s="2"/>
    </row>
    <row r="42130" spans="10:12">
      <c r="J42130" s="2"/>
      <c r="K42130" s="2"/>
      <c r="L42130" s="2"/>
    </row>
    <row r="42131" spans="10:12">
      <c r="J42131" s="2"/>
      <c r="K42131" s="2"/>
      <c r="L42131" s="2"/>
    </row>
    <row r="42132" spans="10:12">
      <c r="J42132" s="2"/>
      <c r="K42132" s="2"/>
      <c r="L42132" s="2"/>
    </row>
    <row r="42133" spans="10:12">
      <c r="J42133" s="2"/>
      <c r="K42133" s="2"/>
      <c r="L42133" s="2"/>
    </row>
    <row r="42134" spans="10:12">
      <c r="J42134" s="2"/>
      <c r="K42134" s="2"/>
      <c r="L42134" s="2"/>
    </row>
    <row r="42135" spans="10:12">
      <c r="J42135" s="2"/>
      <c r="K42135" s="2"/>
      <c r="L42135" s="2"/>
    </row>
    <row r="42136" spans="10:12">
      <c r="J42136" s="2"/>
      <c r="K42136" s="2"/>
      <c r="L42136" s="2"/>
    </row>
    <row r="42137" spans="10:12">
      <c r="J42137" s="2"/>
      <c r="K42137" s="2"/>
      <c r="L42137" s="2"/>
    </row>
    <row r="42138" spans="10:12">
      <c r="J42138" s="2"/>
      <c r="K42138" s="2"/>
      <c r="L42138" s="2"/>
    </row>
    <row r="42139" spans="10:12">
      <c r="J42139" s="2"/>
      <c r="K42139" s="2"/>
      <c r="L42139" s="2"/>
    </row>
    <row r="42140" spans="10:12">
      <c r="J42140" s="2"/>
      <c r="K42140" s="2"/>
      <c r="L42140" s="2"/>
    </row>
    <row r="42141" spans="10:12">
      <c r="J42141" s="2"/>
      <c r="K42141" s="2"/>
      <c r="L42141" s="2"/>
    </row>
    <row r="42142" spans="10:12">
      <c r="J42142" s="2"/>
      <c r="K42142" s="2"/>
      <c r="L42142" s="2"/>
    </row>
    <row r="42143" spans="10:12">
      <c r="J42143" s="2"/>
      <c r="K42143" s="2"/>
      <c r="L42143" s="2"/>
    </row>
    <row r="42144" spans="10:12">
      <c r="J42144" s="2"/>
      <c r="K42144" s="2"/>
      <c r="L42144" s="2"/>
    </row>
    <row r="42145" spans="10:12">
      <c r="J42145" s="2"/>
      <c r="K42145" s="2"/>
      <c r="L42145" s="2"/>
    </row>
    <row r="42146" spans="10:12">
      <c r="J42146" s="2"/>
      <c r="K42146" s="2"/>
      <c r="L42146" s="2"/>
    </row>
    <row r="42147" spans="10:12">
      <c r="J42147" s="2"/>
      <c r="K42147" s="2"/>
      <c r="L42147" s="2"/>
    </row>
    <row r="42148" spans="10:12">
      <c r="J42148" s="2"/>
      <c r="K42148" s="2"/>
      <c r="L42148" s="2"/>
    </row>
    <row r="42149" spans="10:12">
      <c r="J42149" s="2"/>
      <c r="K42149" s="2"/>
      <c r="L42149" s="2"/>
    </row>
    <row r="42150" spans="10:12">
      <c r="J42150" s="2"/>
      <c r="K42150" s="2"/>
      <c r="L42150" s="2"/>
    </row>
    <row r="42151" spans="10:12">
      <c r="J42151" s="2"/>
      <c r="K42151" s="2"/>
      <c r="L42151" s="2"/>
    </row>
    <row r="42152" spans="10:12">
      <c r="J42152" s="2"/>
      <c r="K42152" s="2"/>
      <c r="L42152" s="2"/>
    </row>
    <row r="42153" spans="10:12">
      <c r="J42153" s="2"/>
      <c r="K42153" s="2"/>
      <c r="L42153" s="2"/>
    </row>
    <row r="42154" spans="10:12">
      <c r="J42154" s="2"/>
      <c r="K42154" s="2"/>
      <c r="L42154" s="2"/>
    </row>
    <row r="42155" spans="10:12">
      <c r="J42155" s="2"/>
      <c r="K42155" s="2"/>
      <c r="L42155" s="2"/>
    </row>
    <row r="42156" spans="10:12">
      <c r="J42156" s="2"/>
      <c r="K42156" s="2"/>
      <c r="L42156" s="2"/>
    </row>
    <row r="42157" spans="10:12">
      <c r="J42157" s="2"/>
      <c r="K42157" s="2"/>
      <c r="L42157" s="2"/>
    </row>
    <row r="42158" spans="10:12">
      <c r="J42158" s="2"/>
      <c r="K42158" s="2"/>
      <c r="L42158" s="2"/>
    </row>
    <row r="42159" spans="10:12">
      <c r="J42159" s="2"/>
      <c r="K42159" s="2"/>
      <c r="L42159" s="2"/>
    </row>
    <row r="42160" spans="10:12">
      <c r="J42160" s="2"/>
      <c r="K42160" s="2"/>
      <c r="L42160" s="2"/>
    </row>
    <row r="42161" spans="10:12">
      <c r="J42161" s="2"/>
      <c r="K42161" s="2"/>
      <c r="L42161" s="2"/>
    </row>
    <row r="42162" spans="10:12">
      <c r="J42162" s="2"/>
      <c r="K42162" s="2"/>
      <c r="L42162" s="2"/>
    </row>
    <row r="42163" spans="10:12">
      <c r="J42163" s="2"/>
      <c r="K42163" s="2"/>
      <c r="L42163" s="2"/>
    </row>
    <row r="42164" spans="10:12">
      <c r="J42164" s="2"/>
      <c r="K42164" s="2"/>
      <c r="L42164" s="2"/>
    </row>
    <row r="42165" spans="10:12">
      <c r="J42165" s="2"/>
      <c r="K42165" s="2"/>
      <c r="L42165" s="2"/>
    </row>
    <row r="42166" spans="10:12">
      <c r="J42166" s="2"/>
      <c r="K42166" s="2"/>
      <c r="L42166" s="2"/>
    </row>
    <row r="42167" spans="10:12">
      <c r="J42167" s="2"/>
      <c r="K42167" s="2"/>
      <c r="L42167" s="2"/>
    </row>
    <row r="42168" spans="10:12">
      <c r="J42168" s="2"/>
      <c r="K42168" s="2"/>
      <c r="L42168" s="2"/>
    </row>
    <row r="42169" spans="10:12">
      <c r="J42169" s="2"/>
      <c r="K42169" s="2"/>
      <c r="L42169" s="2"/>
    </row>
    <row r="42170" spans="10:12">
      <c r="J42170" s="2"/>
      <c r="K42170" s="2"/>
      <c r="L42170" s="2"/>
    </row>
    <row r="42171" spans="10:12">
      <c r="J42171" s="2"/>
      <c r="K42171" s="2"/>
      <c r="L42171" s="2"/>
    </row>
    <row r="42172" spans="10:12">
      <c r="J42172" s="2"/>
      <c r="K42172" s="2"/>
      <c r="L42172" s="2"/>
    </row>
    <row r="42173" spans="10:12">
      <c r="J42173" s="2"/>
      <c r="K42173" s="2"/>
      <c r="L42173" s="2"/>
    </row>
    <row r="42174" spans="10:12">
      <c r="J42174" s="2"/>
      <c r="K42174" s="2"/>
      <c r="L42174" s="2"/>
    </row>
    <row r="42175" spans="10:12">
      <c r="J42175" s="2"/>
      <c r="K42175" s="2"/>
      <c r="L42175" s="2"/>
    </row>
    <row r="42176" spans="10:12">
      <c r="J42176" s="2"/>
      <c r="K42176" s="2"/>
      <c r="L42176" s="2"/>
    </row>
    <row r="42177" spans="10:12">
      <c r="J42177" s="2"/>
      <c r="K42177" s="2"/>
      <c r="L42177" s="2"/>
    </row>
    <row r="42178" spans="10:12">
      <c r="J42178" s="2"/>
      <c r="K42178" s="2"/>
      <c r="L42178" s="2"/>
    </row>
    <row r="42179" spans="10:12">
      <c r="J42179" s="2"/>
      <c r="K42179" s="2"/>
      <c r="L42179" s="2"/>
    </row>
    <row r="42180" spans="10:12">
      <c r="J42180" s="2"/>
      <c r="K42180" s="2"/>
      <c r="L42180" s="2"/>
    </row>
    <row r="42181" spans="10:12">
      <c r="J42181" s="2"/>
      <c r="K42181" s="2"/>
      <c r="L42181" s="2"/>
    </row>
    <row r="42182" spans="10:12">
      <c r="J42182" s="2"/>
      <c r="K42182" s="2"/>
      <c r="L42182" s="2"/>
    </row>
    <row r="42183" spans="10:12">
      <c r="J42183" s="2"/>
      <c r="K42183" s="2"/>
      <c r="L42183" s="2"/>
    </row>
    <row r="42184" spans="10:12">
      <c r="J42184" s="2"/>
      <c r="K42184" s="2"/>
      <c r="L42184" s="2"/>
    </row>
    <row r="42185" spans="10:12">
      <c r="J42185" s="2"/>
      <c r="K42185" s="2"/>
      <c r="L42185" s="2"/>
    </row>
    <row r="42186" spans="10:12">
      <c r="J42186" s="2"/>
      <c r="K42186" s="2"/>
      <c r="L42186" s="2"/>
    </row>
    <row r="42187" spans="10:12">
      <c r="J42187" s="2"/>
      <c r="K42187" s="2"/>
      <c r="L42187" s="2"/>
    </row>
    <row r="42188" spans="10:12">
      <c r="J42188" s="2"/>
      <c r="K42188" s="2"/>
      <c r="L42188" s="2"/>
    </row>
    <row r="42189" spans="10:12">
      <c r="J42189" s="2"/>
      <c r="K42189" s="2"/>
      <c r="L42189" s="2"/>
    </row>
    <row r="42190" spans="10:12">
      <c r="J42190" s="2"/>
      <c r="K42190" s="2"/>
      <c r="L42190" s="2"/>
    </row>
    <row r="42191" spans="10:12">
      <c r="J42191" s="2"/>
      <c r="K42191" s="2"/>
      <c r="L42191" s="2"/>
    </row>
    <row r="42192" spans="10:12">
      <c r="J42192" s="2"/>
      <c r="K42192" s="2"/>
      <c r="L42192" s="2"/>
    </row>
    <row r="42193" spans="10:12">
      <c r="J42193" s="2"/>
      <c r="K42193" s="2"/>
      <c r="L42193" s="2"/>
    </row>
    <row r="42194" spans="10:12">
      <c r="J42194" s="2"/>
      <c r="K42194" s="2"/>
      <c r="L42194" s="2"/>
    </row>
    <row r="42195" spans="10:12">
      <c r="J42195" s="2"/>
      <c r="K42195" s="2"/>
      <c r="L42195" s="2"/>
    </row>
    <row r="42196" spans="10:12">
      <c r="J42196" s="2"/>
      <c r="K42196" s="2"/>
      <c r="L42196" s="2"/>
    </row>
    <row r="42197" spans="10:12">
      <c r="J42197" s="2"/>
      <c r="K42197" s="2"/>
      <c r="L42197" s="2"/>
    </row>
    <row r="42198" spans="10:12">
      <c r="J42198" s="2"/>
      <c r="K42198" s="2"/>
      <c r="L42198" s="2"/>
    </row>
    <row r="42199" spans="10:12">
      <c r="J42199" s="2"/>
      <c r="K42199" s="2"/>
      <c r="L42199" s="2"/>
    </row>
    <row r="42200" spans="10:12">
      <c r="J42200" s="2"/>
      <c r="K42200" s="2"/>
      <c r="L42200" s="2"/>
    </row>
    <row r="42201" spans="10:12">
      <c r="J42201" s="2"/>
      <c r="K42201" s="2"/>
      <c r="L42201" s="2"/>
    </row>
    <row r="42202" spans="10:12">
      <c r="J42202" s="2"/>
      <c r="K42202" s="2"/>
      <c r="L42202" s="2"/>
    </row>
    <row r="42203" spans="10:12">
      <c r="J42203" s="2"/>
      <c r="K42203" s="2"/>
      <c r="L42203" s="2"/>
    </row>
    <row r="42204" spans="10:12">
      <c r="J42204" s="2"/>
      <c r="K42204" s="2"/>
      <c r="L42204" s="2"/>
    </row>
    <row r="42205" spans="10:12">
      <c r="J42205" s="2"/>
      <c r="K42205" s="2"/>
      <c r="L42205" s="2"/>
    </row>
    <row r="42206" spans="10:12">
      <c r="J42206" s="2"/>
      <c r="K42206" s="2"/>
      <c r="L42206" s="2"/>
    </row>
    <row r="42207" spans="10:12">
      <c r="J42207" s="2"/>
      <c r="K42207" s="2"/>
      <c r="L42207" s="2"/>
    </row>
    <row r="42208" spans="10:12">
      <c r="J42208" s="2"/>
      <c r="K42208" s="2"/>
      <c r="L42208" s="2"/>
    </row>
    <row r="42209" spans="10:12">
      <c r="J42209" s="2"/>
      <c r="K42209" s="2"/>
      <c r="L42209" s="2"/>
    </row>
    <row r="42210" spans="10:12">
      <c r="J42210" s="2"/>
      <c r="K42210" s="2"/>
      <c r="L42210" s="2"/>
    </row>
    <row r="42211" spans="10:12">
      <c r="J42211" s="2"/>
      <c r="K42211" s="2"/>
      <c r="L42211" s="2"/>
    </row>
    <row r="42212" spans="10:12">
      <c r="J42212" s="2"/>
      <c r="K42212" s="2"/>
      <c r="L42212" s="2"/>
    </row>
    <row r="42213" spans="10:12">
      <c r="J42213" s="2"/>
      <c r="K42213" s="2"/>
      <c r="L42213" s="2"/>
    </row>
    <row r="42214" spans="10:12">
      <c r="J42214" s="2"/>
      <c r="K42214" s="2"/>
      <c r="L42214" s="2"/>
    </row>
    <row r="42215" spans="10:12">
      <c r="J42215" s="2"/>
      <c r="K42215" s="2"/>
      <c r="L42215" s="2"/>
    </row>
    <row r="42216" spans="10:12">
      <c r="J42216" s="2"/>
      <c r="K42216" s="2"/>
      <c r="L42216" s="2"/>
    </row>
    <row r="42217" spans="10:12">
      <c r="J42217" s="2"/>
      <c r="K42217" s="2"/>
      <c r="L42217" s="2"/>
    </row>
    <row r="42218" spans="10:12">
      <c r="J42218" s="2"/>
      <c r="K42218" s="2"/>
      <c r="L42218" s="2"/>
    </row>
    <row r="42219" spans="10:12">
      <c r="J42219" s="2"/>
      <c r="K42219" s="2"/>
      <c r="L42219" s="2"/>
    </row>
    <row r="42220" spans="10:12">
      <c r="J42220" s="2"/>
      <c r="K42220" s="2"/>
      <c r="L42220" s="2"/>
    </row>
    <row r="42221" spans="10:12">
      <c r="J42221" s="2"/>
      <c r="K42221" s="2"/>
      <c r="L42221" s="2"/>
    </row>
    <row r="42222" spans="10:12">
      <c r="J42222" s="2"/>
      <c r="K42222" s="2"/>
      <c r="L42222" s="2"/>
    </row>
    <row r="42223" spans="10:12">
      <c r="J42223" s="2"/>
      <c r="K42223" s="2"/>
      <c r="L42223" s="2"/>
    </row>
    <row r="42224" spans="10:12">
      <c r="J42224" s="2"/>
      <c r="K42224" s="2"/>
      <c r="L42224" s="2"/>
    </row>
    <row r="42225" spans="10:12">
      <c r="J42225" s="2"/>
      <c r="K42225" s="2"/>
      <c r="L42225" s="2"/>
    </row>
    <row r="42226" spans="10:12">
      <c r="J42226" s="2"/>
      <c r="K42226" s="2"/>
      <c r="L42226" s="2"/>
    </row>
    <row r="42227" spans="10:12">
      <c r="J42227" s="2"/>
      <c r="K42227" s="2"/>
      <c r="L42227" s="2"/>
    </row>
    <row r="42228" spans="10:12">
      <c r="J42228" s="2"/>
      <c r="K42228" s="2"/>
      <c r="L42228" s="2"/>
    </row>
    <row r="42229" spans="10:12">
      <c r="J42229" s="2"/>
      <c r="K42229" s="2"/>
      <c r="L42229" s="2"/>
    </row>
    <row r="42230" spans="10:12">
      <c r="J42230" s="2"/>
      <c r="K42230" s="2"/>
      <c r="L42230" s="2"/>
    </row>
    <row r="42231" spans="10:12">
      <c r="J42231" s="2"/>
      <c r="K42231" s="2"/>
      <c r="L42231" s="2"/>
    </row>
    <row r="42232" spans="10:12">
      <c r="J42232" s="2"/>
      <c r="K42232" s="2"/>
      <c r="L42232" s="2"/>
    </row>
    <row r="42233" spans="10:12">
      <c r="J42233" s="2"/>
      <c r="K42233" s="2"/>
      <c r="L42233" s="2"/>
    </row>
    <row r="42234" spans="10:12">
      <c r="J42234" s="2"/>
      <c r="K42234" s="2"/>
      <c r="L42234" s="2"/>
    </row>
    <row r="42235" spans="10:12">
      <c r="J42235" s="2"/>
      <c r="K42235" s="2"/>
      <c r="L42235" s="2"/>
    </row>
    <row r="42236" spans="10:12">
      <c r="J42236" s="2"/>
      <c r="K42236" s="2"/>
      <c r="L42236" s="2"/>
    </row>
    <row r="42237" spans="10:12">
      <c r="J42237" s="2"/>
      <c r="K42237" s="2"/>
      <c r="L42237" s="2"/>
    </row>
    <row r="42238" spans="10:12">
      <c r="J42238" s="2"/>
      <c r="K42238" s="2"/>
      <c r="L42238" s="2"/>
    </row>
    <row r="42239" spans="10:12">
      <c r="J42239" s="2"/>
      <c r="K42239" s="2"/>
      <c r="L42239" s="2"/>
    </row>
    <row r="42240" spans="10:12">
      <c r="J42240" s="2"/>
      <c r="K42240" s="2"/>
      <c r="L42240" s="2"/>
    </row>
    <row r="42241" spans="10:12">
      <c r="J42241" s="2"/>
      <c r="K42241" s="2"/>
      <c r="L42241" s="2"/>
    </row>
    <row r="42242" spans="10:12">
      <c r="J42242" s="2"/>
      <c r="K42242" s="2"/>
      <c r="L42242" s="2"/>
    </row>
    <row r="42243" spans="10:12">
      <c r="J42243" s="2"/>
      <c r="K42243" s="2"/>
      <c r="L42243" s="2"/>
    </row>
    <row r="42244" spans="10:12">
      <c r="J42244" s="2"/>
      <c r="K42244" s="2"/>
      <c r="L42244" s="2"/>
    </row>
    <row r="42245" spans="10:12">
      <c r="J42245" s="2"/>
      <c r="K42245" s="2"/>
      <c r="L42245" s="2"/>
    </row>
    <row r="42246" spans="10:12">
      <c r="J42246" s="2"/>
      <c r="K42246" s="2"/>
      <c r="L42246" s="2"/>
    </row>
    <row r="42247" spans="10:12">
      <c r="J42247" s="2"/>
      <c r="K42247" s="2"/>
      <c r="L42247" s="2"/>
    </row>
    <row r="42248" spans="10:12">
      <c r="J42248" s="2"/>
      <c r="K42248" s="2"/>
      <c r="L42248" s="2"/>
    </row>
    <row r="42249" spans="10:12">
      <c r="J42249" s="2"/>
      <c r="K42249" s="2"/>
      <c r="L42249" s="2"/>
    </row>
    <row r="42250" spans="10:12">
      <c r="J42250" s="2"/>
      <c r="K42250" s="2"/>
      <c r="L42250" s="2"/>
    </row>
    <row r="42251" spans="10:12">
      <c r="J42251" s="2"/>
      <c r="K42251" s="2"/>
      <c r="L42251" s="2"/>
    </row>
    <row r="42252" spans="10:12">
      <c r="J42252" s="2"/>
      <c r="K42252" s="2"/>
      <c r="L42252" s="2"/>
    </row>
    <row r="42253" spans="10:12">
      <c r="J42253" s="2"/>
      <c r="K42253" s="2"/>
      <c r="L42253" s="2"/>
    </row>
    <row r="42254" spans="10:12">
      <c r="J42254" s="2"/>
      <c r="K42254" s="2"/>
      <c r="L42254" s="2"/>
    </row>
    <row r="42255" spans="10:12">
      <c r="J42255" s="2"/>
      <c r="K42255" s="2"/>
      <c r="L42255" s="2"/>
    </row>
    <row r="42256" spans="10:12">
      <c r="J42256" s="2"/>
      <c r="K42256" s="2"/>
      <c r="L42256" s="2"/>
    </row>
    <row r="42257" spans="10:12">
      <c r="J42257" s="2"/>
      <c r="K42257" s="2"/>
      <c r="L42257" s="2"/>
    </row>
    <row r="42258" spans="10:12">
      <c r="J42258" s="2"/>
      <c r="K42258" s="2"/>
      <c r="L42258" s="2"/>
    </row>
    <row r="42259" spans="10:12">
      <c r="J42259" s="2"/>
      <c r="K42259" s="2"/>
      <c r="L42259" s="2"/>
    </row>
    <row r="42260" spans="10:12">
      <c r="J42260" s="2"/>
      <c r="K42260" s="2"/>
      <c r="L42260" s="2"/>
    </row>
    <row r="42261" spans="10:12">
      <c r="J42261" s="2"/>
      <c r="K42261" s="2"/>
      <c r="L42261" s="2"/>
    </row>
    <row r="42262" spans="10:12">
      <c r="J42262" s="2"/>
      <c r="K42262" s="2"/>
      <c r="L42262" s="2"/>
    </row>
    <row r="42263" spans="10:12">
      <c r="J42263" s="2"/>
      <c r="K42263" s="2"/>
      <c r="L42263" s="2"/>
    </row>
    <row r="42264" spans="10:12">
      <c r="J42264" s="2"/>
      <c r="K42264" s="2"/>
      <c r="L42264" s="2"/>
    </row>
    <row r="42265" spans="10:12">
      <c r="J42265" s="2"/>
      <c r="K42265" s="2"/>
      <c r="L42265" s="2"/>
    </row>
    <row r="42266" spans="10:12">
      <c r="J42266" s="2"/>
      <c r="K42266" s="2"/>
      <c r="L42266" s="2"/>
    </row>
    <row r="42267" spans="10:12">
      <c r="J42267" s="2"/>
      <c r="K42267" s="2"/>
      <c r="L42267" s="2"/>
    </row>
    <row r="42268" spans="10:12">
      <c r="J42268" s="2"/>
      <c r="K42268" s="2"/>
      <c r="L42268" s="2"/>
    </row>
    <row r="42269" spans="10:12">
      <c r="J42269" s="2"/>
      <c r="K42269" s="2"/>
      <c r="L42269" s="2"/>
    </row>
    <row r="42270" spans="10:12">
      <c r="J42270" s="2"/>
      <c r="K42270" s="2"/>
      <c r="L42270" s="2"/>
    </row>
    <row r="42271" spans="10:12">
      <c r="J42271" s="2"/>
      <c r="K42271" s="2"/>
      <c r="L42271" s="2"/>
    </row>
    <row r="42272" spans="10:12">
      <c r="J42272" s="2"/>
      <c r="K42272" s="2"/>
      <c r="L42272" s="2"/>
    </row>
    <row r="42273" spans="10:12">
      <c r="J42273" s="2"/>
      <c r="K42273" s="2"/>
      <c r="L42273" s="2"/>
    </row>
    <row r="42274" spans="10:12">
      <c r="J42274" s="2"/>
      <c r="K42274" s="2"/>
      <c r="L42274" s="2"/>
    </row>
    <row r="42275" spans="10:12">
      <c r="J42275" s="2"/>
      <c r="K42275" s="2"/>
      <c r="L42275" s="2"/>
    </row>
    <row r="42276" spans="10:12">
      <c r="J42276" s="2"/>
      <c r="K42276" s="2"/>
      <c r="L42276" s="2"/>
    </row>
    <row r="42277" spans="10:12">
      <c r="J42277" s="2"/>
      <c r="K42277" s="2"/>
      <c r="L42277" s="2"/>
    </row>
    <row r="42278" spans="10:12">
      <c r="J42278" s="2"/>
      <c r="K42278" s="2"/>
      <c r="L42278" s="2"/>
    </row>
    <row r="42279" spans="10:12">
      <c r="J42279" s="2"/>
      <c r="K42279" s="2"/>
      <c r="L42279" s="2"/>
    </row>
    <row r="42280" spans="10:12">
      <c r="J42280" s="2"/>
      <c r="K42280" s="2"/>
      <c r="L42280" s="2"/>
    </row>
    <row r="42281" spans="10:12">
      <c r="J42281" s="2"/>
      <c r="K42281" s="2"/>
      <c r="L42281" s="2"/>
    </row>
    <row r="42282" spans="10:12">
      <c r="J42282" s="2"/>
      <c r="K42282" s="2"/>
      <c r="L42282" s="2"/>
    </row>
    <row r="42283" spans="10:12">
      <c r="J42283" s="2"/>
      <c r="K42283" s="2"/>
      <c r="L42283" s="2"/>
    </row>
    <row r="42284" spans="10:12">
      <c r="J42284" s="2"/>
      <c r="K42284" s="2"/>
      <c r="L42284" s="2"/>
    </row>
    <row r="42285" spans="10:12">
      <c r="J42285" s="2"/>
      <c r="K42285" s="2"/>
      <c r="L42285" s="2"/>
    </row>
    <row r="42286" spans="10:12">
      <c r="J42286" s="2"/>
      <c r="K42286" s="2"/>
      <c r="L42286" s="2"/>
    </row>
    <row r="42287" spans="10:12">
      <c r="J42287" s="2"/>
      <c r="K42287" s="2"/>
      <c r="L42287" s="2"/>
    </row>
    <row r="42288" spans="10:12">
      <c r="J42288" s="2"/>
      <c r="K42288" s="2"/>
      <c r="L42288" s="2"/>
    </row>
    <row r="42289" spans="10:12">
      <c r="J42289" s="2"/>
      <c r="K42289" s="2"/>
      <c r="L42289" s="2"/>
    </row>
    <row r="42290" spans="10:12">
      <c r="J42290" s="2"/>
      <c r="K42290" s="2"/>
      <c r="L42290" s="2"/>
    </row>
    <row r="42291" spans="10:12">
      <c r="J42291" s="2"/>
      <c r="K42291" s="2"/>
      <c r="L42291" s="2"/>
    </row>
    <row r="42292" spans="10:12">
      <c r="J42292" s="2"/>
      <c r="K42292" s="2"/>
      <c r="L42292" s="2"/>
    </row>
    <row r="42293" spans="10:12">
      <c r="J42293" s="2"/>
      <c r="K42293" s="2"/>
      <c r="L42293" s="2"/>
    </row>
    <row r="42294" spans="10:12">
      <c r="J42294" s="2"/>
      <c r="K42294" s="2"/>
      <c r="L42294" s="2"/>
    </row>
    <row r="42295" spans="10:12">
      <c r="J42295" s="2"/>
      <c r="K42295" s="2"/>
      <c r="L42295" s="2"/>
    </row>
    <row r="42296" spans="10:12">
      <c r="J42296" s="2"/>
      <c r="K42296" s="2"/>
      <c r="L42296" s="2"/>
    </row>
    <row r="42297" spans="10:12">
      <c r="J42297" s="2"/>
      <c r="K42297" s="2"/>
      <c r="L42297" s="2"/>
    </row>
    <row r="42298" spans="10:12">
      <c r="J42298" s="2"/>
      <c r="K42298" s="2"/>
      <c r="L42298" s="2"/>
    </row>
    <row r="42299" spans="10:12">
      <c r="J42299" s="2"/>
      <c r="K42299" s="2"/>
      <c r="L42299" s="2"/>
    </row>
    <row r="42300" spans="10:12">
      <c r="J42300" s="2"/>
      <c r="K42300" s="2"/>
      <c r="L42300" s="2"/>
    </row>
    <row r="42301" spans="10:12">
      <c r="J42301" s="2"/>
      <c r="K42301" s="2"/>
      <c r="L42301" s="2"/>
    </row>
    <row r="42302" spans="10:12">
      <c r="J42302" s="2"/>
      <c r="K42302" s="2"/>
      <c r="L42302" s="2"/>
    </row>
    <row r="42303" spans="10:12">
      <c r="J42303" s="2"/>
      <c r="K42303" s="2"/>
      <c r="L42303" s="2"/>
    </row>
    <row r="42304" spans="10:12">
      <c r="J42304" s="2"/>
      <c r="K42304" s="2"/>
      <c r="L42304" s="2"/>
    </row>
    <row r="42305" spans="10:12">
      <c r="J42305" s="2"/>
      <c r="K42305" s="2"/>
      <c r="L42305" s="2"/>
    </row>
    <row r="42306" spans="10:12">
      <c r="J42306" s="2"/>
      <c r="K42306" s="2"/>
      <c r="L42306" s="2"/>
    </row>
    <row r="42307" spans="10:12">
      <c r="J42307" s="2"/>
      <c r="K42307" s="2"/>
      <c r="L42307" s="2"/>
    </row>
    <row r="42308" spans="10:12">
      <c r="J42308" s="2"/>
      <c r="K42308" s="2"/>
      <c r="L42308" s="2"/>
    </row>
    <row r="42309" spans="10:12">
      <c r="J42309" s="2"/>
      <c r="K42309" s="2"/>
      <c r="L42309" s="2"/>
    </row>
    <row r="42310" spans="10:12">
      <c r="J42310" s="2"/>
      <c r="K42310" s="2"/>
      <c r="L42310" s="2"/>
    </row>
    <row r="42311" spans="10:12">
      <c r="J42311" s="2"/>
      <c r="K42311" s="2"/>
      <c r="L42311" s="2"/>
    </row>
    <row r="42312" spans="10:12">
      <c r="J42312" s="2"/>
      <c r="K42312" s="2"/>
      <c r="L42312" s="2"/>
    </row>
    <row r="42313" spans="10:12">
      <c r="J42313" s="2"/>
      <c r="K42313" s="2"/>
      <c r="L42313" s="2"/>
    </row>
    <row r="42314" spans="10:12">
      <c r="J42314" s="2"/>
      <c r="K42314" s="2"/>
      <c r="L42314" s="2"/>
    </row>
    <row r="42315" spans="10:12">
      <c r="J42315" s="2"/>
      <c r="K42315" s="2"/>
      <c r="L42315" s="2"/>
    </row>
    <row r="42316" spans="10:12">
      <c r="J42316" s="2"/>
      <c r="K42316" s="2"/>
      <c r="L42316" s="2"/>
    </row>
    <row r="42317" spans="10:12">
      <c r="J42317" s="2"/>
      <c r="K42317" s="2"/>
      <c r="L42317" s="2"/>
    </row>
    <row r="42318" spans="10:12">
      <c r="J42318" s="2"/>
      <c r="K42318" s="2"/>
      <c r="L42318" s="2"/>
    </row>
    <row r="42319" spans="10:12">
      <c r="J42319" s="2"/>
      <c r="K42319" s="2"/>
      <c r="L42319" s="2"/>
    </row>
    <row r="42320" spans="10:12">
      <c r="J42320" s="2"/>
      <c r="K42320" s="2"/>
      <c r="L42320" s="2"/>
    </row>
    <row r="42321" spans="10:12">
      <c r="J42321" s="2"/>
      <c r="K42321" s="2"/>
      <c r="L42321" s="2"/>
    </row>
    <row r="42322" spans="10:12">
      <c r="J42322" s="2"/>
      <c r="K42322" s="2"/>
      <c r="L42322" s="2"/>
    </row>
    <row r="42323" spans="10:12">
      <c r="J42323" s="2"/>
      <c r="K42323" s="2"/>
      <c r="L42323" s="2"/>
    </row>
    <row r="42324" spans="10:12">
      <c r="J42324" s="2"/>
      <c r="K42324" s="2"/>
      <c r="L42324" s="2"/>
    </row>
    <row r="42325" spans="10:12">
      <c r="J42325" s="2"/>
      <c r="K42325" s="2"/>
      <c r="L42325" s="2"/>
    </row>
    <row r="42326" spans="10:12">
      <c r="J42326" s="2"/>
      <c r="K42326" s="2"/>
      <c r="L42326" s="2"/>
    </row>
    <row r="42327" spans="10:12">
      <c r="J42327" s="2"/>
      <c r="K42327" s="2"/>
      <c r="L42327" s="2"/>
    </row>
    <row r="42328" spans="10:12">
      <c r="J42328" s="2"/>
      <c r="K42328" s="2"/>
      <c r="L42328" s="2"/>
    </row>
    <row r="42329" spans="10:12">
      <c r="J42329" s="2"/>
      <c r="K42329" s="2"/>
      <c r="L42329" s="2"/>
    </row>
    <row r="42330" spans="10:12">
      <c r="J42330" s="2"/>
      <c r="K42330" s="2"/>
      <c r="L42330" s="2"/>
    </row>
    <row r="42331" spans="10:12">
      <c r="J42331" s="2"/>
      <c r="K42331" s="2"/>
      <c r="L42331" s="2"/>
    </row>
    <row r="42332" spans="10:12">
      <c r="J42332" s="2"/>
      <c r="K42332" s="2"/>
      <c r="L42332" s="2"/>
    </row>
    <row r="42333" spans="10:12">
      <c r="J42333" s="2"/>
      <c r="K42333" s="2"/>
      <c r="L42333" s="2"/>
    </row>
    <row r="42334" spans="10:12">
      <c r="J42334" s="2"/>
      <c r="K42334" s="2"/>
      <c r="L42334" s="2"/>
    </row>
    <row r="42335" spans="10:12">
      <c r="J42335" s="2"/>
      <c r="K42335" s="2"/>
      <c r="L42335" s="2"/>
    </row>
    <row r="42336" spans="10:12">
      <c r="J42336" s="2"/>
      <c r="K42336" s="2"/>
      <c r="L42336" s="2"/>
    </row>
    <row r="42337" spans="10:12">
      <c r="J42337" s="2"/>
      <c r="K42337" s="2"/>
      <c r="L42337" s="2"/>
    </row>
    <row r="42338" spans="10:12">
      <c r="J42338" s="2"/>
      <c r="K42338" s="2"/>
      <c r="L42338" s="2"/>
    </row>
    <row r="42339" spans="10:12">
      <c r="J42339" s="2"/>
      <c r="K42339" s="2"/>
      <c r="L42339" s="2"/>
    </row>
    <row r="42340" spans="10:12">
      <c r="J42340" s="2"/>
      <c r="K42340" s="2"/>
      <c r="L42340" s="2"/>
    </row>
    <row r="42341" spans="10:12">
      <c r="J42341" s="2"/>
      <c r="K42341" s="2"/>
      <c r="L42341" s="2"/>
    </row>
    <row r="42342" spans="10:12">
      <c r="J42342" s="2"/>
      <c r="K42342" s="2"/>
      <c r="L42342" s="2"/>
    </row>
    <row r="42343" spans="10:12">
      <c r="J42343" s="2"/>
      <c r="K42343" s="2"/>
      <c r="L42343" s="2"/>
    </row>
    <row r="42344" spans="10:12">
      <c r="J42344" s="2"/>
      <c r="K42344" s="2"/>
      <c r="L42344" s="2"/>
    </row>
    <row r="42345" spans="10:12">
      <c r="J42345" s="2"/>
      <c r="K42345" s="2"/>
      <c r="L42345" s="2"/>
    </row>
    <row r="42346" spans="10:12">
      <c r="J42346" s="2"/>
      <c r="K42346" s="2"/>
      <c r="L42346" s="2"/>
    </row>
    <row r="42347" spans="10:12">
      <c r="J42347" s="2"/>
      <c r="K42347" s="2"/>
      <c r="L42347" s="2"/>
    </row>
    <row r="42348" spans="10:12">
      <c r="J42348" s="2"/>
      <c r="K42348" s="2"/>
      <c r="L42348" s="2"/>
    </row>
    <row r="42349" spans="10:12">
      <c r="J42349" s="2"/>
      <c r="K42349" s="2"/>
      <c r="L42349" s="2"/>
    </row>
    <row r="42350" spans="10:12">
      <c r="J42350" s="2"/>
      <c r="K42350" s="2"/>
      <c r="L42350" s="2"/>
    </row>
    <row r="42351" spans="10:12">
      <c r="J42351" s="2"/>
      <c r="K42351" s="2"/>
      <c r="L42351" s="2"/>
    </row>
    <row r="42352" spans="10:12">
      <c r="J42352" s="2"/>
      <c r="K42352" s="2"/>
      <c r="L42352" s="2"/>
    </row>
    <row r="42353" spans="10:12">
      <c r="J42353" s="2"/>
      <c r="K42353" s="2"/>
      <c r="L42353" s="2"/>
    </row>
    <row r="42354" spans="10:12">
      <c r="J42354" s="2"/>
      <c r="K42354" s="2"/>
      <c r="L42354" s="2"/>
    </row>
    <row r="42355" spans="10:12">
      <c r="J42355" s="2"/>
      <c r="K42355" s="2"/>
      <c r="L42355" s="2"/>
    </row>
    <row r="42356" spans="10:12">
      <c r="J42356" s="2"/>
      <c r="K42356" s="2"/>
      <c r="L42356" s="2"/>
    </row>
    <row r="42357" spans="10:12">
      <c r="J42357" s="2"/>
      <c r="K42357" s="2"/>
      <c r="L42357" s="2"/>
    </row>
    <row r="42358" spans="10:12">
      <c r="J42358" s="2"/>
      <c r="K42358" s="2"/>
      <c r="L42358" s="2"/>
    </row>
    <row r="42359" spans="10:12">
      <c r="J42359" s="2"/>
      <c r="K42359" s="2"/>
      <c r="L42359" s="2"/>
    </row>
    <row r="42360" spans="10:12">
      <c r="J42360" s="2"/>
      <c r="K42360" s="2"/>
      <c r="L42360" s="2"/>
    </row>
    <row r="42361" spans="10:12">
      <c r="J42361" s="2"/>
      <c r="K42361" s="2"/>
      <c r="L42361" s="2"/>
    </row>
    <row r="42362" spans="10:12">
      <c r="J42362" s="2"/>
      <c r="K42362" s="2"/>
      <c r="L42362" s="2"/>
    </row>
    <row r="42363" spans="10:12">
      <c r="J42363" s="2"/>
      <c r="K42363" s="2"/>
      <c r="L42363" s="2"/>
    </row>
    <row r="42364" spans="10:12">
      <c r="J42364" s="2"/>
      <c r="K42364" s="2"/>
      <c r="L42364" s="2"/>
    </row>
    <row r="42365" spans="10:12">
      <c r="J42365" s="2"/>
      <c r="K42365" s="2"/>
      <c r="L42365" s="2"/>
    </row>
    <row r="42366" spans="10:12">
      <c r="J42366" s="2"/>
      <c r="K42366" s="2"/>
      <c r="L42366" s="2"/>
    </row>
    <row r="42367" spans="10:12">
      <c r="J42367" s="2"/>
      <c r="K42367" s="2"/>
      <c r="L42367" s="2"/>
    </row>
    <row r="42368" spans="10:12">
      <c r="J42368" s="2"/>
      <c r="K42368" s="2"/>
      <c r="L42368" s="2"/>
    </row>
    <row r="42369" spans="10:12">
      <c r="J42369" s="2"/>
      <c r="K42369" s="2"/>
      <c r="L42369" s="2"/>
    </row>
    <row r="42370" spans="10:12">
      <c r="J42370" s="2"/>
      <c r="K42370" s="2"/>
      <c r="L42370" s="2"/>
    </row>
    <row r="42371" spans="10:12">
      <c r="J42371" s="2"/>
      <c r="K42371" s="2"/>
      <c r="L42371" s="2"/>
    </row>
    <row r="42372" spans="10:12">
      <c r="J42372" s="2"/>
      <c r="K42372" s="2"/>
      <c r="L42372" s="2"/>
    </row>
    <row r="42373" spans="10:12">
      <c r="J42373" s="2"/>
      <c r="K42373" s="2"/>
      <c r="L42373" s="2"/>
    </row>
    <row r="42374" spans="10:12">
      <c r="J42374" s="2"/>
      <c r="K42374" s="2"/>
      <c r="L42374" s="2"/>
    </row>
    <row r="42375" spans="10:12">
      <c r="J42375" s="2"/>
      <c r="K42375" s="2"/>
      <c r="L42375" s="2"/>
    </row>
    <row r="42376" spans="10:12">
      <c r="J42376" s="2"/>
      <c r="K42376" s="2"/>
      <c r="L42376" s="2"/>
    </row>
    <row r="42377" spans="10:12">
      <c r="J42377" s="2"/>
      <c r="K42377" s="2"/>
      <c r="L42377" s="2"/>
    </row>
    <row r="42378" spans="10:12">
      <c r="J42378" s="2"/>
      <c r="K42378" s="2"/>
      <c r="L42378" s="2"/>
    </row>
    <row r="42379" spans="10:12">
      <c r="J42379" s="2"/>
      <c r="K42379" s="2"/>
      <c r="L42379" s="2"/>
    </row>
    <row r="42380" spans="10:12">
      <c r="J42380" s="2"/>
      <c r="K42380" s="2"/>
      <c r="L42380" s="2"/>
    </row>
    <row r="42381" spans="10:12">
      <c r="J42381" s="2"/>
      <c r="K42381" s="2"/>
      <c r="L42381" s="2"/>
    </row>
    <row r="42382" spans="10:12">
      <c r="J42382" s="2"/>
      <c r="K42382" s="2"/>
      <c r="L42382" s="2"/>
    </row>
    <row r="42383" spans="10:12">
      <c r="J42383" s="2"/>
      <c r="K42383" s="2"/>
      <c r="L42383" s="2"/>
    </row>
    <row r="42384" spans="10:12">
      <c r="J42384" s="2"/>
      <c r="K42384" s="2"/>
      <c r="L42384" s="2"/>
    </row>
    <row r="42385" spans="10:12">
      <c r="J42385" s="2"/>
      <c r="K42385" s="2"/>
      <c r="L42385" s="2"/>
    </row>
    <row r="42386" spans="10:12">
      <c r="J42386" s="2"/>
      <c r="K42386" s="2"/>
      <c r="L42386" s="2"/>
    </row>
    <row r="42387" spans="10:12">
      <c r="J42387" s="2"/>
      <c r="K42387" s="2"/>
      <c r="L42387" s="2"/>
    </row>
    <row r="42388" spans="10:12">
      <c r="J42388" s="2"/>
      <c r="K42388" s="2"/>
      <c r="L42388" s="2"/>
    </row>
    <row r="42389" spans="10:12">
      <c r="J42389" s="2"/>
      <c r="K42389" s="2"/>
      <c r="L42389" s="2"/>
    </row>
    <row r="42390" spans="10:12">
      <c r="J42390" s="2"/>
      <c r="K42390" s="2"/>
      <c r="L42390" s="2"/>
    </row>
    <row r="42391" spans="10:12">
      <c r="J42391" s="2"/>
      <c r="K42391" s="2"/>
      <c r="L42391" s="2"/>
    </row>
    <row r="42392" spans="10:12">
      <c r="J42392" s="2"/>
      <c r="K42392" s="2"/>
      <c r="L42392" s="2"/>
    </row>
    <row r="42393" spans="10:12">
      <c r="J42393" s="2"/>
      <c r="K42393" s="2"/>
      <c r="L42393" s="2"/>
    </row>
    <row r="42394" spans="10:12">
      <c r="J42394" s="2"/>
      <c r="K42394" s="2"/>
      <c r="L42394" s="2"/>
    </row>
    <row r="42395" spans="10:12">
      <c r="J42395" s="2"/>
      <c r="K42395" s="2"/>
      <c r="L42395" s="2"/>
    </row>
    <row r="42396" spans="10:12">
      <c r="J42396" s="2"/>
      <c r="K42396" s="2"/>
      <c r="L42396" s="2"/>
    </row>
    <row r="42397" spans="10:12">
      <c r="J42397" s="2"/>
      <c r="K42397" s="2"/>
      <c r="L42397" s="2"/>
    </row>
    <row r="42398" spans="10:12">
      <c r="J42398" s="2"/>
      <c r="K42398" s="2"/>
      <c r="L42398" s="2"/>
    </row>
    <row r="42399" spans="10:12">
      <c r="J42399" s="2"/>
      <c r="K42399" s="2"/>
      <c r="L42399" s="2"/>
    </row>
    <row r="42400" spans="10:12">
      <c r="J42400" s="2"/>
      <c r="K42400" s="2"/>
      <c r="L42400" s="2"/>
    </row>
    <row r="42401" spans="10:12">
      <c r="J42401" s="2"/>
      <c r="K42401" s="2"/>
      <c r="L42401" s="2"/>
    </row>
    <row r="42402" spans="10:12">
      <c r="J42402" s="2"/>
      <c r="K42402" s="2"/>
      <c r="L42402" s="2"/>
    </row>
    <row r="42403" spans="10:12">
      <c r="J42403" s="2"/>
      <c r="K42403" s="2"/>
      <c r="L42403" s="2"/>
    </row>
    <row r="42404" spans="10:12">
      <c r="J42404" s="2"/>
      <c r="K42404" s="2"/>
      <c r="L42404" s="2"/>
    </row>
    <row r="42405" spans="10:12">
      <c r="J42405" s="2"/>
      <c r="K42405" s="2"/>
      <c r="L42405" s="2"/>
    </row>
    <row r="42406" spans="10:12">
      <c r="J42406" s="2"/>
      <c r="K42406" s="2"/>
      <c r="L42406" s="2"/>
    </row>
    <row r="42407" spans="10:12">
      <c r="J42407" s="2"/>
      <c r="K42407" s="2"/>
      <c r="L42407" s="2"/>
    </row>
    <row r="42408" spans="10:12">
      <c r="J42408" s="2"/>
      <c r="K42408" s="2"/>
      <c r="L42408" s="2"/>
    </row>
    <row r="42409" spans="10:12">
      <c r="J42409" s="2"/>
      <c r="K42409" s="2"/>
      <c r="L42409" s="2"/>
    </row>
    <row r="42410" spans="10:12">
      <c r="J42410" s="2"/>
      <c r="K42410" s="2"/>
      <c r="L42410" s="2"/>
    </row>
    <row r="42411" spans="10:12">
      <c r="J42411" s="2"/>
      <c r="K42411" s="2"/>
      <c r="L42411" s="2"/>
    </row>
    <row r="42412" spans="10:12">
      <c r="J42412" s="2"/>
      <c r="K42412" s="2"/>
      <c r="L42412" s="2"/>
    </row>
    <row r="42413" spans="10:12">
      <c r="J42413" s="2"/>
      <c r="K42413" s="2"/>
      <c r="L42413" s="2"/>
    </row>
    <row r="42414" spans="10:12">
      <c r="J42414" s="2"/>
      <c r="K42414" s="2"/>
      <c r="L42414" s="2"/>
    </row>
    <row r="42415" spans="10:12">
      <c r="J42415" s="2"/>
      <c r="K42415" s="2"/>
      <c r="L42415" s="2"/>
    </row>
    <row r="42416" spans="10:12">
      <c r="J42416" s="2"/>
      <c r="K42416" s="2"/>
      <c r="L42416" s="2"/>
    </row>
    <row r="42417" spans="10:12">
      <c r="J42417" s="2"/>
      <c r="K42417" s="2"/>
      <c r="L42417" s="2"/>
    </row>
    <row r="42418" spans="10:12">
      <c r="J42418" s="2"/>
      <c r="K42418" s="2"/>
      <c r="L42418" s="2"/>
    </row>
    <row r="42419" spans="10:12">
      <c r="J42419" s="2"/>
      <c r="K42419" s="2"/>
      <c r="L42419" s="2"/>
    </row>
    <row r="42420" spans="10:12">
      <c r="J42420" s="2"/>
      <c r="K42420" s="2"/>
      <c r="L42420" s="2"/>
    </row>
    <row r="42421" spans="10:12">
      <c r="J42421" s="2"/>
      <c r="K42421" s="2"/>
      <c r="L42421" s="2"/>
    </row>
    <row r="42422" spans="10:12">
      <c r="J42422" s="2"/>
      <c r="K42422" s="2"/>
      <c r="L42422" s="2"/>
    </row>
    <row r="42423" spans="10:12">
      <c r="J42423" s="2"/>
      <c r="K42423" s="2"/>
      <c r="L42423" s="2"/>
    </row>
    <row r="42424" spans="10:12">
      <c r="J42424" s="2"/>
      <c r="K42424" s="2"/>
      <c r="L42424" s="2"/>
    </row>
    <row r="42425" spans="10:12">
      <c r="J42425" s="2"/>
      <c r="K42425" s="2"/>
      <c r="L42425" s="2"/>
    </row>
    <row r="42426" spans="10:12">
      <c r="J42426" s="2"/>
      <c r="K42426" s="2"/>
      <c r="L42426" s="2"/>
    </row>
    <row r="42427" spans="10:12">
      <c r="J42427" s="2"/>
      <c r="K42427" s="2"/>
      <c r="L42427" s="2"/>
    </row>
    <row r="42428" spans="10:12">
      <c r="J42428" s="2"/>
      <c r="K42428" s="2"/>
      <c r="L42428" s="2"/>
    </row>
    <row r="42429" spans="10:12">
      <c r="J42429" s="2"/>
      <c r="K42429" s="2"/>
      <c r="L42429" s="2"/>
    </row>
    <row r="42430" spans="10:12">
      <c r="J42430" s="2"/>
      <c r="K42430" s="2"/>
      <c r="L42430" s="2"/>
    </row>
    <row r="42431" spans="10:12">
      <c r="J42431" s="2"/>
      <c r="K42431" s="2"/>
      <c r="L42431" s="2"/>
    </row>
    <row r="42432" spans="10:12">
      <c r="J42432" s="2"/>
      <c r="K42432" s="2"/>
      <c r="L42432" s="2"/>
    </row>
    <row r="42433" spans="10:12">
      <c r="J42433" s="2"/>
      <c r="K42433" s="2"/>
      <c r="L42433" s="2"/>
    </row>
    <row r="42434" spans="10:12">
      <c r="J42434" s="2"/>
      <c r="K42434" s="2"/>
      <c r="L42434" s="2"/>
    </row>
    <row r="42435" spans="10:12">
      <c r="J42435" s="2"/>
      <c r="K42435" s="2"/>
      <c r="L42435" s="2"/>
    </row>
    <row r="42436" spans="10:12">
      <c r="J42436" s="2"/>
      <c r="K42436" s="2"/>
      <c r="L42436" s="2"/>
    </row>
    <row r="42437" spans="10:12">
      <c r="J42437" s="2"/>
      <c r="K42437" s="2"/>
      <c r="L42437" s="2"/>
    </row>
    <row r="42438" spans="10:12">
      <c r="J42438" s="2"/>
      <c r="K42438" s="2"/>
      <c r="L42438" s="2"/>
    </row>
    <row r="42439" spans="10:12">
      <c r="J42439" s="2"/>
      <c r="K42439" s="2"/>
      <c r="L42439" s="2"/>
    </row>
    <row r="42440" spans="10:12">
      <c r="J42440" s="2"/>
      <c r="K42440" s="2"/>
      <c r="L42440" s="2"/>
    </row>
    <row r="42441" spans="10:12">
      <c r="J42441" s="2"/>
      <c r="K42441" s="2"/>
      <c r="L42441" s="2"/>
    </row>
    <row r="42442" spans="10:12">
      <c r="J42442" s="2"/>
      <c r="K42442" s="2"/>
      <c r="L42442" s="2"/>
    </row>
    <row r="42443" spans="10:12">
      <c r="J42443" s="2"/>
      <c r="K42443" s="2"/>
      <c r="L42443" s="2"/>
    </row>
    <row r="42444" spans="10:12">
      <c r="J42444" s="2"/>
      <c r="K42444" s="2"/>
      <c r="L42444" s="2"/>
    </row>
    <row r="42445" spans="10:12">
      <c r="J42445" s="2"/>
      <c r="K42445" s="2"/>
      <c r="L42445" s="2"/>
    </row>
    <row r="42446" spans="10:12">
      <c r="J42446" s="2"/>
      <c r="K42446" s="2"/>
      <c r="L42446" s="2"/>
    </row>
    <row r="42447" spans="10:12">
      <c r="J42447" s="2"/>
      <c r="K42447" s="2"/>
      <c r="L42447" s="2"/>
    </row>
    <row r="42448" spans="10:12">
      <c r="J42448" s="2"/>
      <c r="K42448" s="2"/>
      <c r="L42448" s="2"/>
    </row>
    <row r="42449" spans="10:12">
      <c r="J42449" s="2"/>
      <c r="K42449" s="2"/>
      <c r="L42449" s="2"/>
    </row>
    <row r="42450" spans="10:12">
      <c r="J42450" s="2"/>
      <c r="K42450" s="2"/>
      <c r="L42450" s="2"/>
    </row>
    <row r="42451" spans="10:12">
      <c r="J42451" s="2"/>
      <c r="K42451" s="2"/>
      <c r="L42451" s="2"/>
    </row>
    <row r="42452" spans="10:12">
      <c r="J42452" s="2"/>
      <c r="K42452" s="2"/>
      <c r="L42452" s="2"/>
    </row>
    <row r="42453" spans="10:12">
      <c r="J42453" s="2"/>
      <c r="K42453" s="2"/>
      <c r="L42453" s="2"/>
    </row>
    <row r="42454" spans="10:12">
      <c r="J42454" s="2"/>
      <c r="K42454" s="2"/>
      <c r="L42454" s="2"/>
    </row>
    <row r="42455" spans="10:12">
      <c r="J42455" s="2"/>
      <c r="K42455" s="2"/>
      <c r="L42455" s="2"/>
    </row>
    <row r="42456" spans="10:12">
      <c r="J42456" s="2"/>
      <c r="K42456" s="2"/>
      <c r="L42456" s="2"/>
    </row>
    <row r="42457" spans="10:12">
      <c r="J42457" s="2"/>
      <c r="K42457" s="2"/>
      <c r="L42457" s="2"/>
    </row>
    <row r="42458" spans="10:12">
      <c r="J42458" s="2"/>
      <c r="K42458" s="2"/>
      <c r="L42458" s="2"/>
    </row>
    <row r="42459" spans="10:12">
      <c r="J42459" s="2"/>
      <c r="K42459" s="2"/>
      <c r="L42459" s="2"/>
    </row>
    <row r="42460" spans="10:12">
      <c r="J42460" s="2"/>
      <c r="K42460" s="2"/>
      <c r="L42460" s="2"/>
    </row>
    <row r="42461" spans="10:12">
      <c r="J42461" s="2"/>
      <c r="K42461" s="2"/>
      <c r="L42461" s="2"/>
    </row>
    <row r="42462" spans="10:12">
      <c r="J42462" s="2"/>
      <c r="K42462" s="2"/>
      <c r="L42462" s="2"/>
    </row>
    <row r="42463" spans="10:12">
      <c r="J42463" s="2"/>
      <c r="K42463" s="2"/>
      <c r="L42463" s="2"/>
    </row>
    <row r="42464" spans="10:12">
      <c r="J42464" s="2"/>
      <c r="K42464" s="2"/>
      <c r="L42464" s="2"/>
    </row>
    <row r="42465" spans="10:12">
      <c r="J42465" s="2"/>
      <c r="K42465" s="2"/>
      <c r="L42465" s="2"/>
    </row>
    <row r="42466" spans="10:12">
      <c r="J42466" s="2"/>
      <c r="K42466" s="2"/>
      <c r="L42466" s="2"/>
    </row>
    <row r="42467" spans="10:12">
      <c r="J42467" s="2"/>
      <c r="K42467" s="2"/>
      <c r="L42467" s="2"/>
    </row>
    <row r="42468" spans="10:12">
      <c r="J42468" s="2"/>
      <c r="K42468" s="2"/>
      <c r="L42468" s="2"/>
    </row>
    <row r="42469" spans="10:12">
      <c r="J42469" s="2"/>
      <c r="K42469" s="2"/>
      <c r="L42469" s="2"/>
    </row>
    <row r="42470" spans="10:12">
      <c r="J42470" s="2"/>
      <c r="K42470" s="2"/>
      <c r="L42470" s="2"/>
    </row>
    <row r="42471" spans="10:12">
      <c r="J42471" s="2"/>
      <c r="K42471" s="2"/>
      <c r="L42471" s="2"/>
    </row>
    <row r="42472" spans="10:12">
      <c r="J42472" s="2"/>
      <c r="K42472" s="2"/>
      <c r="L42472" s="2"/>
    </row>
    <row r="42473" spans="10:12">
      <c r="J42473" s="2"/>
      <c r="K42473" s="2"/>
      <c r="L42473" s="2"/>
    </row>
    <row r="42474" spans="10:12">
      <c r="J42474" s="2"/>
      <c r="K42474" s="2"/>
      <c r="L42474" s="2"/>
    </row>
    <row r="42475" spans="10:12">
      <c r="J42475" s="2"/>
      <c r="K42475" s="2"/>
      <c r="L42475" s="2"/>
    </row>
    <row r="42476" spans="10:12">
      <c r="J42476" s="2"/>
      <c r="K42476" s="2"/>
      <c r="L42476" s="2"/>
    </row>
    <row r="42477" spans="10:12">
      <c r="J42477" s="2"/>
      <c r="K42477" s="2"/>
      <c r="L42477" s="2"/>
    </row>
    <row r="42478" spans="10:12">
      <c r="J42478" s="2"/>
      <c r="K42478" s="2"/>
      <c r="L42478" s="2"/>
    </row>
    <row r="42479" spans="10:12">
      <c r="J42479" s="2"/>
      <c r="K42479" s="2"/>
      <c r="L42479" s="2"/>
    </row>
    <row r="42480" spans="10:12">
      <c r="J42480" s="2"/>
      <c r="K42480" s="2"/>
      <c r="L42480" s="2"/>
    </row>
    <row r="42481" spans="10:12">
      <c r="J42481" s="2"/>
      <c r="K42481" s="2"/>
      <c r="L42481" s="2"/>
    </row>
    <row r="42482" spans="10:12">
      <c r="J42482" s="2"/>
      <c r="K42482" s="2"/>
      <c r="L42482" s="2"/>
    </row>
    <row r="42483" spans="10:12">
      <c r="J42483" s="2"/>
      <c r="K42483" s="2"/>
      <c r="L42483" s="2"/>
    </row>
    <row r="42484" spans="10:12">
      <c r="J42484" s="2"/>
      <c r="K42484" s="2"/>
      <c r="L42484" s="2"/>
    </row>
    <row r="42485" spans="10:12">
      <c r="J42485" s="2"/>
      <c r="K42485" s="2"/>
      <c r="L42485" s="2"/>
    </row>
    <row r="42486" spans="10:12">
      <c r="J42486" s="2"/>
      <c r="K42486" s="2"/>
      <c r="L42486" s="2"/>
    </row>
    <row r="42487" spans="10:12">
      <c r="J42487" s="2"/>
      <c r="K42487" s="2"/>
      <c r="L42487" s="2"/>
    </row>
    <row r="42488" spans="10:12">
      <c r="J42488" s="2"/>
      <c r="K42488" s="2"/>
      <c r="L42488" s="2"/>
    </row>
    <row r="42489" spans="10:12">
      <c r="J42489" s="2"/>
      <c r="K42489" s="2"/>
      <c r="L42489" s="2"/>
    </row>
    <row r="42490" spans="10:12">
      <c r="J42490" s="2"/>
      <c r="K42490" s="2"/>
      <c r="L42490" s="2"/>
    </row>
    <row r="42491" spans="10:12">
      <c r="J42491" s="2"/>
      <c r="K42491" s="2"/>
      <c r="L42491" s="2"/>
    </row>
    <row r="42492" spans="10:12">
      <c r="J42492" s="2"/>
      <c r="K42492" s="2"/>
      <c r="L42492" s="2"/>
    </row>
    <row r="42493" spans="10:12">
      <c r="J42493" s="2"/>
      <c r="K42493" s="2"/>
      <c r="L42493" s="2"/>
    </row>
    <row r="42494" spans="10:12">
      <c r="J42494" s="2"/>
      <c r="K42494" s="2"/>
      <c r="L42494" s="2"/>
    </row>
    <row r="42495" spans="10:12">
      <c r="J42495" s="2"/>
      <c r="K42495" s="2"/>
      <c r="L42495" s="2"/>
    </row>
    <row r="42496" spans="10:12">
      <c r="J42496" s="2"/>
      <c r="K42496" s="2"/>
      <c r="L42496" s="2"/>
    </row>
    <row r="42497" spans="10:12">
      <c r="J42497" s="2"/>
      <c r="K42497" s="2"/>
      <c r="L42497" s="2"/>
    </row>
    <row r="42498" spans="10:12">
      <c r="J42498" s="2"/>
      <c r="K42498" s="2"/>
      <c r="L42498" s="2"/>
    </row>
    <row r="42499" spans="10:12">
      <c r="J42499" s="2"/>
      <c r="K42499" s="2"/>
      <c r="L42499" s="2"/>
    </row>
    <row r="42500" spans="10:12">
      <c r="J42500" s="2"/>
      <c r="K42500" s="2"/>
      <c r="L42500" s="2"/>
    </row>
    <row r="42501" spans="10:12">
      <c r="J42501" s="2"/>
      <c r="K42501" s="2"/>
      <c r="L42501" s="2"/>
    </row>
    <row r="42502" spans="10:12">
      <c r="J42502" s="2"/>
      <c r="K42502" s="2"/>
      <c r="L42502" s="2"/>
    </row>
    <row r="42503" spans="10:12">
      <c r="J42503" s="2"/>
      <c r="K42503" s="2"/>
      <c r="L42503" s="2"/>
    </row>
    <row r="42504" spans="10:12">
      <c r="J42504" s="2"/>
      <c r="K42504" s="2"/>
      <c r="L42504" s="2"/>
    </row>
    <row r="42505" spans="10:12">
      <c r="J42505" s="2"/>
      <c r="K42505" s="2"/>
      <c r="L42505" s="2"/>
    </row>
    <row r="42506" spans="10:12">
      <c r="J42506" s="2"/>
      <c r="K42506" s="2"/>
      <c r="L42506" s="2"/>
    </row>
    <row r="42507" spans="10:12">
      <c r="J42507" s="2"/>
      <c r="K42507" s="2"/>
      <c r="L42507" s="2"/>
    </row>
    <row r="42508" spans="10:12">
      <c r="J42508" s="2"/>
      <c r="K42508" s="2"/>
      <c r="L42508" s="2"/>
    </row>
    <row r="42509" spans="10:12">
      <c r="J42509" s="2"/>
      <c r="K42509" s="2"/>
      <c r="L42509" s="2"/>
    </row>
    <row r="42510" spans="10:12">
      <c r="J42510" s="2"/>
      <c r="K42510" s="2"/>
      <c r="L42510" s="2"/>
    </row>
    <row r="42511" spans="10:12">
      <c r="J42511" s="2"/>
      <c r="K42511" s="2"/>
      <c r="L42511" s="2"/>
    </row>
    <row r="42512" spans="10:12">
      <c r="J42512" s="2"/>
      <c r="K42512" s="2"/>
      <c r="L42512" s="2"/>
    </row>
    <row r="42513" spans="10:12">
      <c r="J42513" s="2"/>
      <c r="K42513" s="2"/>
      <c r="L42513" s="2"/>
    </row>
    <row r="42514" spans="10:12">
      <c r="J42514" s="2"/>
      <c r="K42514" s="2"/>
      <c r="L42514" s="2"/>
    </row>
    <row r="42515" spans="10:12">
      <c r="J42515" s="2"/>
      <c r="K42515" s="2"/>
      <c r="L42515" s="2"/>
    </row>
    <row r="42516" spans="10:12">
      <c r="J42516" s="2"/>
      <c r="K42516" s="2"/>
      <c r="L42516" s="2"/>
    </row>
    <row r="42517" spans="10:12">
      <c r="J42517" s="2"/>
      <c r="K42517" s="2"/>
      <c r="L42517" s="2"/>
    </row>
    <row r="42518" spans="10:12">
      <c r="J42518" s="2"/>
      <c r="K42518" s="2"/>
      <c r="L42518" s="2"/>
    </row>
    <row r="42519" spans="10:12">
      <c r="J42519" s="2"/>
      <c r="K42519" s="2"/>
      <c r="L42519" s="2"/>
    </row>
    <row r="42520" spans="10:12">
      <c r="J42520" s="2"/>
      <c r="K42520" s="2"/>
      <c r="L42520" s="2"/>
    </row>
    <row r="42521" spans="10:12">
      <c r="J42521" s="2"/>
      <c r="K42521" s="2"/>
      <c r="L42521" s="2"/>
    </row>
    <row r="42522" spans="10:12">
      <c r="J42522" s="2"/>
      <c r="K42522" s="2"/>
      <c r="L42522" s="2"/>
    </row>
    <row r="42523" spans="10:12">
      <c r="J42523" s="2"/>
      <c r="K42523" s="2"/>
      <c r="L42523" s="2"/>
    </row>
    <row r="42524" spans="10:12">
      <c r="J42524" s="2"/>
      <c r="K42524" s="2"/>
      <c r="L42524" s="2"/>
    </row>
    <row r="42525" spans="10:12">
      <c r="J42525" s="2"/>
      <c r="K42525" s="2"/>
      <c r="L42525" s="2"/>
    </row>
    <row r="42526" spans="10:12">
      <c r="J42526" s="2"/>
      <c r="K42526" s="2"/>
      <c r="L42526" s="2"/>
    </row>
    <row r="42527" spans="10:12">
      <c r="J42527" s="2"/>
      <c r="K42527" s="2"/>
      <c r="L42527" s="2"/>
    </row>
    <row r="42528" spans="10:12">
      <c r="J42528" s="2"/>
      <c r="K42528" s="2"/>
      <c r="L42528" s="2"/>
    </row>
    <row r="42529" spans="10:12">
      <c r="J42529" s="2"/>
      <c r="K42529" s="2"/>
      <c r="L42529" s="2"/>
    </row>
    <row r="42530" spans="10:12">
      <c r="J42530" s="2"/>
      <c r="K42530" s="2"/>
      <c r="L42530" s="2"/>
    </row>
    <row r="42531" spans="10:12">
      <c r="J42531" s="2"/>
      <c r="K42531" s="2"/>
      <c r="L42531" s="2"/>
    </row>
    <row r="42532" spans="10:12">
      <c r="J42532" s="2"/>
      <c r="K42532" s="2"/>
      <c r="L42532" s="2"/>
    </row>
    <row r="42533" spans="10:12">
      <c r="J42533" s="2"/>
      <c r="K42533" s="2"/>
      <c r="L42533" s="2"/>
    </row>
    <row r="42534" spans="10:12">
      <c r="J42534" s="2"/>
      <c r="K42534" s="2"/>
      <c r="L42534" s="2"/>
    </row>
    <row r="42535" spans="10:12">
      <c r="J42535" s="2"/>
      <c r="K42535" s="2"/>
      <c r="L42535" s="2"/>
    </row>
    <row r="42536" spans="10:12">
      <c r="J42536" s="2"/>
      <c r="K42536" s="2"/>
      <c r="L42536" s="2"/>
    </row>
    <row r="42537" spans="10:12">
      <c r="J42537" s="2"/>
      <c r="K42537" s="2"/>
      <c r="L42537" s="2"/>
    </row>
    <row r="42538" spans="10:12">
      <c r="J42538" s="2"/>
      <c r="K42538" s="2"/>
      <c r="L42538" s="2"/>
    </row>
    <row r="42539" spans="10:12">
      <c r="J42539" s="2"/>
      <c r="K42539" s="2"/>
      <c r="L42539" s="2"/>
    </row>
    <row r="42540" spans="10:12">
      <c r="J42540" s="2"/>
      <c r="K42540" s="2"/>
      <c r="L42540" s="2"/>
    </row>
    <row r="42541" spans="10:12">
      <c r="J42541" s="2"/>
      <c r="K42541" s="2"/>
      <c r="L42541" s="2"/>
    </row>
    <row r="42542" spans="10:12">
      <c r="J42542" s="2"/>
      <c r="K42542" s="2"/>
      <c r="L42542" s="2"/>
    </row>
    <row r="42543" spans="10:12">
      <c r="J42543" s="2"/>
      <c r="K42543" s="2"/>
      <c r="L42543" s="2"/>
    </row>
    <row r="42544" spans="10:12">
      <c r="J42544" s="2"/>
      <c r="K42544" s="2"/>
      <c r="L42544" s="2"/>
    </row>
    <row r="42545" spans="10:12">
      <c r="J42545" s="2"/>
      <c r="K42545" s="2"/>
      <c r="L42545" s="2"/>
    </row>
    <row r="42546" spans="10:12">
      <c r="J42546" s="2"/>
      <c r="K42546" s="2"/>
      <c r="L42546" s="2"/>
    </row>
    <row r="42547" spans="10:12">
      <c r="J42547" s="2"/>
      <c r="K42547" s="2"/>
      <c r="L42547" s="2"/>
    </row>
    <row r="42548" spans="10:12">
      <c r="J42548" s="2"/>
      <c r="K42548" s="2"/>
      <c r="L42548" s="2"/>
    </row>
    <row r="42549" spans="10:12">
      <c r="J42549" s="2"/>
      <c r="K42549" s="2"/>
      <c r="L42549" s="2"/>
    </row>
    <row r="42550" spans="10:12">
      <c r="J42550" s="2"/>
      <c r="K42550" s="2"/>
      <c r="L42550" s="2"/>
    </row>
    <row r="42551" spans="10:12">
      <c r="J42551" s="2"/>
      <c r="K42551" s="2"/>
      <c r="L42551" s="2"/>
    </row>
    <row r="42552" spans="10:12">
      <c r="J42552" s="2"/>
      <c r="K42552" s="2"/>
      <c r="L42552" s="2"/>
    </row>
    <row r="42553" spans="10:12">
      <c r="J42553" s="2"/>
      <c r="K42553" s="2"/>
      <c r="L42553" s="2"/>
    </row>
    <row r="42554" spans="10:12">
      <c r="J42554" s="2"/>
      <c r="K42554" s="2"/>
      <c r="L42554" s="2"/>
    </row>
    <row r="42555" spans="10:12">
      <c r="J42555" s="2"/>
      <c r="K42555" s="2"/>
      <c r="L42555" s="2"/>
    </row>
    <row r="42556" spans="10:12">
      <c r="J42556" s="2"/>
      <c r="K42556" s="2"/>
      <c r="L42556" s="2"/>
    </row>
    <row r="42557" spans="10:12">
      <c r="J42557" s="2"/>
      <c r="K42557" s="2"/>
      <c r="L42557" s="2"/>
    </row>
    <row r="42558" spans="10:12">
      <c r="J42558" s="2"/>
      <c r="K42558" s="2"/>
      <c r="L42558" s="2"/>
    </row>
    <row r="42559" spans="10:12">
      <c r="J42559" s="2"/>
      <c r="K42559" s="2"/>
      <c r="L42559" s="2"/>
    </row>
    <row r="42560" spans="10:12">
      <c r="J42560" s="2"/>
      <c r="K42560" s="2"/>
      <c r="L42560" s="2"/>
    </row>
    <row r="42561" spans="10:12">
      <c r="J42561" s="2"/>
      <c r="K42561" s="2"/>
      <c r="L42561" s="2"/>
    </row>
    <row r="42562" spans="10:12">
      <c r="J42562" s="2"/>
      <c r="K42562" s="2"/>
      <c r="L42562" s="2"/>
    </row>
    <row r="42563" spans="10:12">
      <c r="J42563" s="2"/>
      <c r="K42563" s="2"/>
      <c r="L42563" s="2"/>
    </row>
    <row r="42564" spans="10:12">
      <c r="J42564" s="2"/>
      <c r="K42564" s="2"/>
      <c r="L42564" s="2"/>
    </row>
    <row r="42565" spans="10:12">
      <c r="J42565" s="2"/>
      <c r="K42565" s="2"/>
      <c r="L42565" s="2"/>
    </row>
    <row r="42566" spans="10:12">
      <c r="J42566" s="2"/>
      <c r="K42566" s="2"/>
      <c r="L42566" s="2"/>
    </row>
    <row r="42567" spans="10:12">
      <c r="J42567" s="2"/>
      <c r="K42567" s="2"/>
      <c r="L42567" s="2"/>
    </row>
    <row r="42568" spans="10:12">
      <c r="J42568" s="2"/>
      <c r="K42568" s="2"/>
      <c r="L42568" s="2"/>
    </row>
    <row r="42569" spans="10:12">
      <c r="J42569" s="2"/>
      <c r="K42569" s="2"/>
      <c r="L42569" s="2"/>
    </row>
    <row r="42570" spans="10:12">
      <c r="J42570" s="2"/>
      <c r="K42570" s="2"/>
      <c r="L42570" s="2"/>
    </row>
    <row r="42571" spans="10:12">
      <c r="J42571" s="2"/>
      <c r="K42571" s="2"/>
      <c r="L42571" s="2"/>
    </row>
    <row r="42572" spans="10:12">
      <c r="J42572" s="2"/>
      <c r="K42572" s="2"/>
      <c r="L42572" s="2"/>
    </row>
    <row r="42573" spans="10:12">
      <c r="J42573" s="2"/>
      <c r="K42573" s="2"/>
      <c r="L42573" s="2"/>
    </row>
    <row r="42574" spans="10:12">
      <c r="J42574" s="2"/>
      <c r="K42574" s="2"/>
      <c r="L42574" s="2"/>
    </row>
    <row r="42575" spans="10:12">
      <c r="J42575" s="2"/>
      <c r="K42575" s="2"/>
      <c r="L42575" s="2"/>
    </row>
    <row r="42576" spans="10:12">
      <c r="J42576" s="2"/>
      <c r="K42576" s="2"/>
      <c r="L42576" s="2"/>
    </row>
    <row r="42577" spans="10:12">
      <c r="J42577" s="2"/>
      <c r="K42577" s="2"/>
      <c r="L42577" s="2"/>
    </row>
    <row r="42578" spans="10:12">
      <c r="J42578" s="2"/>
      <c r="K42578" s="2"/>
      <c r="L42578" s="2"/>
    </row>
    <row r="42579" spans="10:12">
      <c r="J42579" s="2"/>
      <c r="K42579" s="2"/>
      <c r="L42579" s="2"/>
    </row>
    <row r="42580" spans="10:12">
      <c r="J42580" s="2"/>
      <c r="K42580" s="2"/>
      <c r="L42580" s="2"/>
    </row>
    <row r="42581" spans="10:12">
      <c r="J42581" s="2"/>
      <c r="K42581" s="2"/>
      <c r="L42581" s="2"/>
    </row>
    <row r="42582" spans="10:12">
      <c r="J42582" s="2"/>
      <c r="K42582" s="2"/>
      <c r="L42582" s="2"/>
    </row>
    <row r="42583" spans="10:12">
      <c r="J42583" s="2"/>
      <c r="K42583" s="2"/>
      <c r="L42583" s="2"/>
    </row>
    <row r="42584" spans="10:12">
      <c r="J42584" s="2"/>
      <c r="K42584" s="2"/>
      <c r="L42584" s="2"/>
    </row>
    <row r="42585" spans="10:12">
      <c r="J42585" s="2"/>
      <c r="K42585" s="2"/>
      <c r="L42585" s="2"/>
    </row>
    <row r="42586" spans="10:12">
      <c r="J42586" s="2"/>
      <c r="K42586" s="2"/>
      <c r="L42586" s="2"/>
    </row>
    <row r="42587" spans="10:12">
      <c r="J42587" s="2"/>
      <c r="K42587" s="2"/>
      <c r="L42587" s="2"/>
    </row>
    <row r="42588" spans="10:12">
      <c r="J42588" s="2"/>
      <c r="K42588" s="2"/>
      <c r="L42588" s="2"/>
    </row>
    <row r="42589" spans="10:12">
      <c r="J42589" s="2"/>
      <c r="K42589" s="2"/>
      <c r="L42589" s="2"/>
    </row>
    <row r="42590" spans="10:12">
      <c r="J42590" s="2"/>
      <c r="K42590" s="2"/>
      <c r="L42590" s="2"/>
    </row>
    <row r="42591" spans="10:12">
      <c r="J42591" s="2"/>
      <c r="K42591" s="2"/>
      <c r="L42591" s="2"/>
    </row>
    <row r="42592" spans="10:12">
      <c r="J42592" s="2"/>
      <c r="K42592" s="2"/>
      <c r="L42592" s="2"/>
    </row>
    <row r="42593" spans="10:12">
      <c r="J42593" s="2"/>
      <c r="K42593" s="2"/>
      <c r="L42593" s="2"/>
    </row>
    <row r="42594" spans="10:12">
      <c r="J42594" s="2"/>
      <c r="K42594" s="2"/>
      <c r="L42594" s="2"/>
    </row>
    <row r="42595" spans="10:12">
      <c r="J42595" s="2"/>
      <c r="K42595" s="2"/>
      <c r="L42595" s="2"/>
    </row>
    <row r="42596" spans="10:12">
      <c r="J42596" s="2"/>
      <c r="K42596" s="2"/>
      <c r="L42596" s="2"/>
    </row>
    <row r="42597" spans="10:12">
      <c r="J42597" s="2"/>
      <c r="K42597" s="2"/>
      <c r="L42597" s="2"/>
    </row>
    <row r="42598" spans="10:12">
      <c r="J42598" s="2"/>
      <c r="K42598" s="2"/>
      <c r="L42598" s="2"/>
    </row>
    <row r="42599" spans="10:12">
      <c r="J42599" s="2"/>
      <c r="K42599" s="2"/>
      <c r="L42599" s="2"/>
    </row>
    <row r="42600" spans="10:12">
      <c r="J42600" s="2"/>
      <c r="K42600" s="2"/>
      <c r="L42600" s="2"/>
    </row>
    <row r="42601" spans="10:12">
      <c r="J42601" s="2"/>
      <c r="K42601" s="2"/>
      <c r="L42601" s="2"/>
    </row>
    <row r="42602" spans="10:12">
      <c r="J42602" s="2"/>
      <c r="K42602" s="2"/>
      <c r="L42602" s="2"/>
    </row>
    <row r="42603" spans="10:12">
      <c r="J42603" s="2"/>
      <c r="K42603" s="2"/>
      <c r="L42603" s="2"/>
    </row>
    <row r="42604" spans="10:12">
      <c r="J42604" s="2"/>
      <c r="K42604" s="2"/>
      <c r="L42604" s="2"/>
    </row>
    <row r="42605" spans="10:12">
      <c r="J42605" s="2"/>
      <c r="K42605" s="2"/>
      <c r="L42605" s="2"/>
    </row>
    <row r="42606" spans="10:12">
      <c r="J42606" s="2"/>
      <c r="K42606" s="2"/>
      <c r="L42606" s="2"/>
    </row>
    <row r="42607" spans="10:12">
      <c r="J42607" s="2"/>
      <c r="K42607" s="2"/>
      <c r="L42607" s="2"/>
    </row>
    <row r="42608" spans="10:12">
      <c r="J42608" s="2"/>
      <c r="K42608" s="2"/>
      <c r="L42608" s="2"/>
    </row>
    <row r="42609" spans="10:12">
      <c r="J42609" s="2"/>
      <c r="K42609" s="2"/>
      <c r="L42609" s="2"/>
    </row>
    <row r="42610" spans="10:12">
      <c r="J42610" s="2"/>
      <c r="K42610" s="2"/>
      <c r="L42610" s="2"/>
    </row>
    <row r="42611" spans="10:12">
      <c r="J42611" s="2"/>
      <c r="K42611" s="2"/>
      <c r="L42611" s="2"/>
    </row>
    <row r="42612" spans="10:12">
      <c r="J42612" s="2"/>
      <c r="K42612" s="2"/>
      <c r="L42612" s="2"/>
    </row>
    <row r="42613" spans="10:12">
      <c r="J42613" s="2"/>
      <c r="K42613" s="2"/>
      <c r="L42613" s="2"/>
    </row>
    <row r="42614" spans="10:12">
      <c r="J42614" s="2"/>
      <c r="K42614" s="2"/>
      <c r="L42614" s="2"/>
    </row>
    <row r="42615" spans="10:12">
      <c r="J42615" s="2"/>
      <c r="K42615" s="2"/>
      <c r="L42615" s="2"/>
    </row>
    <row r="42616" spans="10:12">
      <c r="J42616" s="2"/>
      <c r="K42616" s="2"/>
      <c r="L42616" s="2"/>
    </row>
    <row r="42617" spans="10:12">
      <c r="J42617" s="2"/>
      <c r="K42617" s="2"/>
      <c r="L42617" s="2"/>
    </row>
    <row r="42618" spans="10:12">
      <c r="J42618" s="2"/>
      <c r="K42618" s="2"/>
      <c r="L42618" s="2"/>
    </row>
    <row r="42619" spans="10:12">
      <c r="J42619" s="2"/>
      <c r="K42619" s="2"/>
      <c r="L42619" s="2"/>
    </row>
    <row r="42620" spans="10:12">
      <c r="J42620" s="2"/>
      <c r="K42620" s="2"/>
      <c r="L42620" s="2"/>
    </row>
    <row r="42621" spans="10:12">
      <c r="J42621" s="2"/>
      <c r="K42621" s="2"/>
      <c r="L42621" s="2"/>
    </row>
    <row r="42622" spans="10:12">
      <c r="J42622" s="2"/>
      <c r="K42622" s="2"/>
      <c r="L42622" s="2"/>
    </row>
    <row r="42623" spans="10:12">
      <c r="J42623" s="2"/>
      <c r="K42623" s="2"/>
      <c r="L42623" s="2"/>
    </row>
    <row r="42624" spans="10:12">
      <c r="J42624" s="2"/>
      <c r="K42624" s="2"/>
      <c r="L42624" s="2"/>
    </row>
    <row r="42625" spans="10:12">
      <c r="J42625" s="2"/>
      <c r="K42625" s="2"/>
      <c r="L42625" s="2"/>
    </row>
    <row r="42626" spans="10:12">
      <c r="J42626" s="2"/>
      <c r="K42626" s="2"/>
      <c r="L42626" s="2"/>
    </row>
    <row r="42627" spans="10:12">
      <c r="J42627" s="2"/>
      <c r="K42627" s="2"/>
      <c r="L42627" s="2"/>
    </row>
    <row r="42628" spans="10:12">
      <c r="J42628" s="2"/>
      <c r="K42628" s="2"/>
      <c r="L42628" s="2"/>
    </row>
    <row r="42629" spans="10:12">
      <c r="J42629" s="2"/>
      <c r="K42629" s="2"/>
      <c r="L42629" s="2"/>
    </row>
    <row r="42630" spans="10:12">
      <c r="J42630" s="2"/>
      <c r="K42630" s="2"/>
      <c r="L42630" s="2"/>
    </row>
    <row r="42631" spans="10:12">
      <c r="J42631" s="2"/>
      <c r="K42631" s="2"/>
      <c r="L42631" s="2"/>
    </row>
    <row r="42632" spans="10:12">
      <c r="J42632" s="2"/>
      <c r="K42632" s="2"/>
      <c r="L42632" s="2"/>
    </row>
    <row r="42633" spans="10:12">
      <c r="J42633" s="2"/>
      <c r="K42633" s="2"/>
      <c r="L42633" s="2"/>
    </row>
    <row r="42634" spans="10:12">
      <c r="J42634" s="2"/>
      <c r="K42634" s="2"/>
      <c r="L42634" s="2"/>
    </row>
    <row r="42635" spans="10:12">
      <c r="J42635" s="2"/>
      <c r="K42635" s="2"/>
      <c r="L42635" s="2"/>
    </row>
    <row r="42636" spans="10:12">
      <c r="J42636" s="2"/>
      <c r="K42636" s="2"/>
      <c r="L42636" s="2"/>
    </row>
    <row r="42637" spans="10:12">
      <c r="J42637" s="2"/>
      <c r="K42637" s="2"/>
      <c r="L42637" s="2"/>
    </row>
    <row r="42638" spans="10:12">
      <c r="J42638" s="2"/>
      <c r="K42638" s="2"/>
      <c r="L42638" s="2"/>
    </row>
    <row r="42639" spans="10:12">
      <c r="J42639" s="2"/>
      <c r="K42639" s="2"/>
      <c r="L42639" s="2"/>
    </row>
    <row r="42640" spans="10:12">
      <c r="J42640" s="2"/>
      <c r="K42640" s="2"/>
      <c r="L42640" s="2"/>
    </row>
    <row r="42641" spans="10:12">
      <c r="J42641" s="2"/>
      <c r="K42641" s="2"/>
      <c r="L42641" s="2"/>
    </row>
    <row r="42642" spans="10:12">
      <c r="J42642" s="2"/>
      <c r="K42642" s="2"/>
      <c r="L42642" s="2"/>
    </row>
    <row r="42643" spans="10:12">
      <c r="J42643" s="2"/>
      <c r="K42643" s="2"/>
      <c r="L42643" s="2"/>
    </row>
    <row r="42644" spans="10:12">
      <c r="J42644" s="2"/>
      <c r="K42644" s="2"/>
      <c r="L42644" s="2"/>
    </row>
    <row r="42645" spans="10:12">
      <c r="J42645" s="2"/>
      <c r="K42645" s="2"/>
      <c r="L42645" s="2"/>
    </row>
    <row r="42646" spans="10:12">
      <c r="J42646" s="2"/>
      <c r="K42646" s="2"/>
      <c r="L42646" s="2"/>
    </row>
    <row r="42647" spans="10:12">
      <c r="J42647" s="2"/>
      <c r="K42647" s="2"/>
      <c r="L42647" s="2"/>
    </row>
    <row r="42648" spans="10:12">
      <c r="J42648" s="2"/>
      <c r="K42648" s="2"/>
      <c r="L42648" s="2"/>
    </row>
    <row r="42649" spans="10:12">
      <c r="J42649" s="2"/>
      <c r="K42649" s="2"/>
      <c r="L42649" s="2"/>
    </row>
    <row r="42650" spans="10:12">
      <c r="J42650" s="2"/>
      <c r="K42650" s="2"/>
      <c r="L42650" s="2"/>
    </row>
    <row r="42651" spans="10:12">
      <c r="J42651" s="2"/>
      <c r="K42651" s="2"/>
      <c r="L42651" s="2"/>
    </row>
    <row r="42652" spans="10:12">
      <c r="J42652" s="2"/>
      <c r="K42652" s="2"/>
      <c r="L42652" s="2"/>
    </row>
    <row r="42653" spans="10:12">
      <c r="J42653" s="2"/>
      <c r="K42653" s="2"/>
      <c r="L42653" s="2"/>
    </row>
    <row r="42654" spans="10:12">
      <c r="J42654" s="2"/>
      <c r="K42654" s="2"/>
      <c r="L42654" s="2"/>
    </row>
    <row r="42655" spans="10:12">
      <c r="J42655" s="2"/>
      <c r="K42655" s="2"/>
      <c r="L42655" s="2"/>
    </row>
    <row r="42656" spans="10:12">
      <c r="J42656" s="2"/>
      <c r="K42656" s="2"/>
      <c r="L42656" s="2"/>
    </row>
    <row r="42657" spans="10:12">
      <c r="J42657" s="2"/>
      <c r="K42657" s="2"/>
      <c r="L42657" s="2"/>
    </row>
    <row r="42658" spans="10:12">
      <c r="J42658" s="2"/>
      <c r="K42658" s="2"/>
      <c r="L42658" s="2"/>
    </row>
    <row r="42659" spans="10:12">
      <c r="J42659" s="2"/>
      <c r="K42659" s="2"/>
      <c r="L42659" s="2"/>
    </row>
    <row r="42660" spans="10:12">
      <c r="J42660" s="2"/>
      <c r="K42660" s="2"/>
      <c r="L42660" s="2"/>
    </row>
    <row r="42661" spans="10:12">
      <c r="J42661" s="2"/>
      <c r="K42661" s="2"/>
      <c r="L42661" s="2"/>
    </row>
    <row r="42662" spans="10:12">
      <c r="J42662" s="2"/>
      <c r="K42662" s="2"/>
      <c r="L42662" s="2"/>
    </row>
    <row r="42663" spans="10:12">
      <c r="J42663" s="2"/>
      <c r="K42663" s="2"/>
      <c r="L42663" s="2"/>
    </row>
    <row r="42664" spans="10:12">
      <c r="J42664" s="2"/>
      <c r="K42664" s="2"/>
      <c r="L42664" s="2"/>
    </row>
    <row r="42665" spans="10:12">
      <c r="J42665" s="2"/>
      <c r="K42665" s="2"/>
      <c r="L42665" s="2"/>
    </row>
    <row r="42666" spans="10:12">
      <c r="J42666" s="2"/>
      <c r="K42666" s="2"/>
      <c r="L42666" s="2"/>
    </row>
    <row r="42667" spans="10:12">
      <c r="J42667" s="2"/>
      <c r="K42667" s="2"/>
      <c r="L42667" s="2"/>
    </row>
    <row r="42668" spans="10:12">
      <c r="J42668" s="2"/>
      <c r="K42668" s="2"/>
      <c r="L42668" s="2"/>
    </row>
    <row r="42669" spans="10:12">
      <c r="J42669" s="2"/>
      <c r="K42669" s="2"/>
      <c r="L42669" s="2"/>
    </row>
    <row r="42670" spans="10:12">
      <c r="J42670" s="2"/>
      <c r="K42670" s="2"/>
      <c r="L42670" s="2"/>
    </row>
    <row r="42671" spans="10:12">
      <c r="J42671" s="2"/>
      <c r="K42671" s="2"/>
      <c r="L42671" s="2"/>
    </row>
    <row r="42672" spans="10:12">
      <c r="J42672" s="2"/>
      <c r="K42672" s="2"/>
      <c r="L42672" s="2"/>
    </row>
    <row r="42673" spans="10:12">
      <c r="J42673" s="2"/>
      <c r="K42673" s="2"/>
      <c r="L42673" s="2"/>
    </row>
    <row r="42674" spans="10:12">
      <c r="J42674" s="2"/>
      <c r="K42674" s="2"/>
      <c r="L42674" s="2"/>
    </row>
    <row r="42675" spans="10:12">
      <c r="J42675" s="2"/>
      <c r="K42675" s="2"/>
      <c r="L42675" s="2"/>
    </row>
    <row r="42676" spans="10:12">
      <c r="J42676" s="2"/>
      <c r="K42676" s="2"/>
      <c r="L42676" s="2"/>
    </row>
    <row r="42677" spans="10:12">
      <c r="J42677" s="2"/>
      <c r="K42677" s="2"/>
      <c r="L42677" s="2"/>
    </row>
    <row r="42678" spans="10:12">
      <c r="J42678" s="2"/>
      <c r="K42678" s="2"/>
      <c r="L42678" s="2"/>
    </row>
    <row r="42679" spans="10:12">
      <c r="J42679" s="2"/>
      <c r="K42679" s="2"/>
      <c r="L42679" s="2"/>
    </row>
    <row r="42680" spans="10:12">
      <c r="J42680" s="2"/>
      <c r="K42680" s="2"/>
      <c r="L42680" s="2"/>
    </row>
    <row r="42681" spans="10:12">
      <c r="J42681" s="2"/>
      <c r="K42681" s="2"/>
      <c r="L42681" s="2"/>
    </row>
    <row r="42682" spans="10:12">
      <c r="J42682" s="2"/>
      <c r="K42682" s="2"/>
      <c r="L42682" s="2"/>
    </row>
    <row r="42683" spans="10:12">
      <c r="J42683" s="2"/>
      <c r="K42683" s="2"/>
      <c r="L42683" s="2"/>
    </row>
    <row r="42684" spans="10:12">
      <c r="J42684" s="2"/>
      <c r="K42684" s="2"/>
      <c r="L42684" s="2"/>
    </row>
    <row r="42685" spans="10:12">
      <c r="J42685" s="2"/>
      <c r="K42685" s="2"/>
      <c r="L42685" s="2"/>
    </row>
    <row r="42686" spans="10:12">
      <c r="J42686" s="2"/>
      <c r="K42686" s="2"/>
      <c r="L42686" s="2"/>
    </row>
    <row r="42687" spans="10:12">
      <c r="J42687" s="2"/>
      <c r="K42687" s="2"/>
      <c r="L42687" s="2"/>
    </row>
    <row r="42688" spans="10:12">
      <c r="J42688" s="2"/>
      <c r="K42688" s="2"/>
      <c r="L42688" s="2"/>
    </row>
    <row r="42689" spans="10:12">
      <c r="J42689" s="2"/>
      <c r="K42689" s="2"/>
      <c r="L42689" s="2"/>
    </row>
    <row r="42690" spans="10:12">
      <c r="J42690" s="2"/>
      <c r="K42690" s="2"/>
      <c r="L42690" s="2"/>
    </row>
    <row r="42691" spans="10:12">
      <c r="J42691" s="2"/>
      <c r="K42691" s="2"/>
      <c r="L42691" s="2"/>
    </row>
    <row r="42692" spans="10:12">
      <c r="J42692" s="2"/>
      <c r="K42692" s="2"/>
      <c r="L42692" s="2"/>
    </row>
    <row r="42693" spans="10:12">
      <c r="J42693" s="2"/>
      <c r="K42693" s="2"/>
      <c r="L42693" s="2"/>
    </row>
    <row r="42694" spans="10:12">
      <c r="J42694" s="2"/>
      <c r="K42694" s="2"/>
      <c r="L42694" s="2"/>
    </row>
    <row r="42695" spans="10:12">
      <c r="J42695" s="2"/>
      <c r="K42695" s="2"/>
      <c r="L42695" s="2"/>
    </row>
    <row r="42696" spans="10:12">
      <c r="J42696" s="2"/>
      <c r="K42696" s="2"/>
      <c r="L42696" s="2"/>
    </row>
    <row r="42697" spans="10:12">
      <c r="J42697" s="2"/>
      <c r="K42697" s="2"/>
      <c r="L42697" s="2"/>
    </row>
    <row r="42698" spans="10:12">
      <c r="J42698" s="2"/>
      <c r="K42698" s="2"/>
      <c r="L42698" s="2"/>
    </row>
    <row r="42699" spans="10:12">
      <c r="J42699" s="2"/>
      <c r="K42699" s="2"/>
      <c r="L42699" s="2"/>
    </row>
    <row r="42700" spans="10:12">
      <c r="J42700" s="2"/>
      <c r="K42700" s="2"/>
      <c r="L42700" s="2"/>
    </row>
    <row r="42701" spans="10:12">
      <c r="J42701" s="2"/>
      <c r="K42701" s="2"/>
      <c r="L42701" s="2"/>
    </row>
    <row r="42702" spans="10:12">
      <c r="J42702" s="2"/>
      <c r="K42702" s="2"/>
      <c r="L42702" s="2"/>
    </row>
    <row r="42703" spans="10:12">
      <c r="J42703" s="2"/>
      <c r="K42703" s="2"/>
      <c r="L42703" s="2"/>
    </row>
    <row r="42704" spans="10:12">
      <c r="J42704" s="2"/>
      <c r="K42704" s="2"/>
      <c r="L42704" s="2"/>
    </row>
    <row r="42705" spans="10:12">
      <c r="J42705" s="2"/>
      <c r="K42705" s="2"/>
      <c r="L42705" s="2"/>
    </row>
    <row r="42706" spans="10:12">
      <c r="J42706" s="2"/>
      <c r="K42706" s="2"/>
      <c r="L42706" s="2"/>
    </row>
    <row r="42707" spans="10:12">
      <c r="J42707" s="2"/>
      <c r="K42707" s="2"/>
      <c r="L42707" s="2"/>
    </row>
    <row r="42708" spans="10:12">
      <c r="J42708" s="2"/>
      <c r="K42708" s="2"/>
      <c r="L42708" s="2"/>
    </row>
    <row r="42709" spans="10:12">
      <c r="J42709" s="2"/>
      <c r="K42709" s="2"/>
      <c r="L42709" s="2"/>
    </row>
    <row r="42710" spans="10:12">
      <c r="J42710" s="2"/>
      <c r="K42710" s="2"/>
      <c r="L42710" s="2"/>
    </row>
    <row r="42711" spans="10:12">
      <c r="J42711" s="2"/>
      <c r="K42711" s="2"/>
      <c r="L42711" s="2"/>
    </row>
    <row r="42712" spans="10:12">
      <c r="J42712" s="2"/>
      <c r="K42712" s="2"/>
      <c r="L42712" s="2"/>
    </row>
    <row r="42713" spans="10:12">
      <c r="J42713" s="2"/>
      <c r="K42713" s="2"/>
      <c r="L42713" s="2"/>
    </row>
    <row r="42714" spans="10:12">
      <c r="J42714" s="2"/>
      <c r="K42714" s="2"/>
      <c r="L42714" s="2"/>
    </row>
    <row r="42715" spans="10:12">
      <c r="J42715" s="2"/>
      <c r="K42715" s="2"/>
      <c r="L42715" s="2"/>
    </row>
    <row r="42716" spans="10:12">
      <c r="J42716" s="2"/>
      <c r="K42716" s="2"/>
      <c r="L42716" s="2"/>
    </row>
    <row r="42717" spans="10:12">
      <c r="J42717" s="2"/>
      <c r="K42717" s="2"/>
      <c r="L42717" s="2"/>
    </row>
    <row r="42718" spans="10:12">
      <c r="J42718" s="2"/>
      <c r="K42718" s="2"/>
      <c r="L42718" s="2"/>
    </row>
    <row r="42719" spans="10:12">
      <c r="J42719" s="2"/>
      <c r="K42719" s="2"/>
      <c r="L42719" s="2"/>
    </row>
    <row r="42720" spans="10:12">
      <c r="J42720" s="2"/>
      <c r="K42720" s="2"/>
      <c r="L42720" s="2"/>
    </row>
    <row r="42721" spans="10:12">
      <c r="J42721" s="2"/>
      <c r="K42721" s="2"/>
      <c r="L42721" s="2"/>
    </row>
    <row r="42722" spans="10:12">
      <c r="J42722" s="2"/>
      <c r="K42722" s="2"/>
      <c r="L42722" s="2"/>
    </row>
    <row r="42723" spans="10:12">
      <c r="J42723" s="2"/>
      <c r="K42723" s="2"/>
      <c r="L42723" s="2"/>
    </row>
    <row r="42724" spans="10:12">
      <c r="J42724" s="2"/>
      <c r="K42724" s="2"/>
      <c r="L42724" s="2"/>
    </row>
    <row r="42725" spans="10:12">
      <c r="J42725" s="2"/>
      <c r="K42725" s="2"/>
      <c r="L42725" s="2"/>
    </row>
    <row r="42726" spans="10:12">
      <c r="J42726" s="2"/>
      <c r="K42726" s="2"/>
      <c r="L42726" s="2"/>
    </row>
    <row r="42727" spans="10:12">
      <c r="J42727" s="2"/>
      <c r="K42727" s="2"/>
      <c r="L42727" s="2"/>
    </row>
    <row r="42728" spans="10:12">
      <c r="J42728" s="2"/>
      <c r="K42728" s="2"/>
      <c r="L42728" s="2"/>
    </row>
    <row r="42729" spans="10:12">
      <c r="J42729" s="2"/>
      <c r="K42729" s="2"/>
      <c r="L42729" s="2"/>
    </row>
    <row r="42730" spans="10:12">
      <c r="J42730" s="2"/>
      <c r="K42730" s="2"/>
      <c r="L42730" s="2"/>
    </row>
    <row r="42731" spans="10:12">
      <c r="J42731" s="2"/>
      <c r="K42731" s="2"/>
      <c r="L42731" s="2"/>
    </row>
    <row r="42732" spans="10:12">
      <c r="J42732" s="2"/>
      <c r="K42732" s="2"/>
      <c r="L42732" s="2"/>
    </row>
    <row r="42733" spans="10:12">
      <c r="J42733" s="2"/>
      <c r="K42733" s="2"/>
      <c r="L42733" s="2"/>
    </row>
    <row r="42734" spans="10:12">
      <c r="J42734" s="2"/>
      <c r="K42734" s="2"/>
      <c r="L42734" s="2"/>
    </row>
    <row r="42735" spans="10:12">
      <c r="J42735" s="2"/>
      <c r="K42735" s="2"/>
      <c r="L42735" s="2"/>
    </row>
    <row r="42736" spans="10:12">
      <c r="J42736" s="2"/>
      <c r="K42736" s="2"/>
      <c r="L42736" s="2"/>
    </row>
    <row r="42737" spans="10:12">
      <c r="J42737" s="2"/>
      <c r="K42737" s="2"/>
      <c r="L42737" s="2"/>
    </row>
    <row r="42738" spans="10:12">
      <c r="J42738" s="2"/>
      <c r="K42738" s="2"/>
      <c r="L42738" s="2"/>
    </row>
    <row r="42739" spans="10:12">
      <c r="J42739" s="2"/>
      <c r="K42739" s="2"/>
      <c r="L42739" s="2"/>
    </row>
    <row r="42740" spans="10:12">
      <c r="J42740" s="2"/>
      <c r="K42740" s="2"/>
      <c r="L42740" s="2"/>
    </row>
    <row r="42741" spans="10:12">
      <c r="J42741" s="2"/>
      <c r="K42741" s="2"/>
      <c r="L42741" s="2"/>
    </row>
    <row r="42742" spans="10:12">
      <c r="J42742" s="2"/>
      <c r="K42742" s="2"/>
      <c r="L42742" s="2"/>
    </row>
    <row r="42743" spans="10:12">
      <c r="J42743" s="2"/>
      <c r="K42743" s="2"/>
      <c r="L42743" s="2"/>
    </row>
    <row r="42744" spans="10:12">
      <c r="J42744" s="2"/>
      <c r="K42744" s="2"/>
      <c r="L42744" s="2"/>
    </row>
    <row r="42745" spans="10:12">
      <c r="J42745" s="2"/>
      <c r="K42745" s="2"/>
      <c r="L42745" s="2"/>
    </row>
    <row r="42746" spans="10:12">
      <c r="J42746" s="2"/>
      <c r="K42746" s="2"/>
      <c r="L42746" s="2"/>
    </row>
    <row r="42747" spans="10:12">
      <c r="J42747" s="2"/>
      <c r="K42747" s="2"/>
      <c r="L42747" s="2"/>
    </row>
    <row r="42748" spans="10:12">
      <c r="J42748" s="2"/>
      <c r="K42748" s="2"/>
      <c r="L42748" s="2"/>
    </row>
    <row r="42749" spans="10:12">
      <c r="J42749" s="2"/>
      <c r="K42749" s="2"/>
      <c r="L42749" s="2"/>
    </row>
    <row r="42750" spans="10:12">
      <c r="J42750" s="2"/>
      <c r="K42750" s="2"/>
      <c r="L42750" s="2"/>
    </row>
    <row r="42751" spans="10:12">
      <c r="J42751" s="2"/>
      <c r="K42751" s="2"/>
      <c r="L42751" s="2"/>
    </row>
    <row r="42752" spans="10:12">
      <c r="J42752" s="2"/>
      <c r="K42752" s="2"/>
      <c r="L42752" s="2"/>
    </row>
    <row r="42753" spans="10:12">
      <c r="J42753" s="2"/>
      <c r="K42753" s="2"/>
      <c r="L42753" s="2"/>
    </row>
    <row r="42754" spans="10:12">
      <c r="J42754" s="2"/>
      <c r="K42754" s="2"/>
      <c r="L42754" s="2"/>
    </row>
    <row r="42755" spans="10:12">
      <c r="J42755" s="2"/>
      <c r="K42755" s="2"/>
      <c r="L42755" s="2"/>
    </row>
    <row r="42756" spans="10:12">
      <c r="J42756" s="2"/>
      <c r="K42756" s="2"/>
      <c r="L42756" s="2"/>
    </row>
    <row r="42757" spans="10:12">
      <c r="J42757" s="2"/>
      <c r="K42757" s="2"/>
      <c r="L42757" s="2"/>
    </row>
    <row r="42758" spans="10:12">
      <c r="J42758" s="2"/>
      <c r="K42758" s="2"/>
      <c r="L42758" s="2"/>
    </row>
    <row r="42759" spans="10:12">
      <c r="J42759" s="2"/>
      <c r="K42759" s="2"/>
      <c r="L42759" s="2"/>
    </row>
    <row r="42760" spans="10:12">
      <c r="J42760" s="2"/>
      <c r="K42760" s="2"/>
      <c r="L42760" s="2"/>
    </row>
    <row r="42761" spans="10:12">
      <c r="J42761" s="2"/>
      <c r="K42761" s="2"/>
      <c r="L42761" s="2"/>
    </row>
    <row r="42762" spans="10:12">
      <c r="J42762" s="2"/>
      <c r="K42762" s="2"/>
      <c r="L42762" s="2"/>
    </row>
    <row r="42763" spans="10:12">
      <c r="J42763" s="2"/>
      <c r="K42763" s="2"/>
      <c r="L42763" s="2"/>
    </row>
    <row r="42764" spans="10:12">
      <c r="J42764" s="2"/>
      <c r="K42764" s="2"/>
      <c r="L42764" s="2"/>
    </row>
    <row r="42765" spans="10:12">
      <c r="J42765" s="2"/>
      <c r="K42765" s="2"/>
      <c r="L42765" s="2"/>
    </row>
    <row r="42766" spans="10:12">
      <c r="J42766" s="2"/>
      <c r="K42766" s="2"/>
      <c r="L42766" s="2"/>
    </row>
    <row r="42767" spans="10:12">
      <c r="J42767" s="2"/>
      <c r="K42767" s="2"/>
      <c r="L42767" s="2"/>
    </row>
    <row r="42768" spans="10:12">
      <c r="J42768" s="2"/>
      <c r="K42768" s="2"/>
      <c r="L42768" s="2"/>
    </row>
    <row r="42769" spans="10:12">
      <c r="J42769" s="2"/>
      <c r="K42769" s="2"/>
      <c r="L42769" s="2"/>
    </row>
    <row r="42770" spans="10:12">
      <c r="J42770" s="2"/>
      <c r="K42770" s="2"/>
      <c r="L42770" s="2"/>
    </row>
    <row r="42771" spans="10:12">
      <c r="J42771" s="2"/>
      <c r="K42771" s="2"/>
      <c r="L42771" s="2"/>
    </row>
    <row r="42772" spans="10:12">
      <c r="J42772" s="2"/>
      <c r="K42772" s="2"/>
      <c r="L42772" s="2"/>
    </row>
    <row r="42773" spans="10:12">
      <c r="J42773" s="2"/>
      <c r="K42773" s="2"/>
      <c r="L42773" s="2"/>
    </row>
    <row r="42774" spans="10:12">
      <c r="J42774" s="2"/>
      <c r="K42774" s="2"/>
      <c r="L42774" s="2"/>
    </row>
    <row r="42775" spans="10:12">
      <c r="J42775" s="2"/>
      <c r="K42775" s="2"/>
      <c r="L42775" s="2"/>
    </row>
    <row r="42776" spans="10:12">
      <c r="J42776" s="2"/>
      <c r="K42776" s="2"/>
      <c r="L42776" s="2"/>
    </row>
    <row r="42777" spans="10:12">
      <c r="J42777" s="2"/>
      <c r="K42777" s="2"/>
      <c r="L42777" s="2"/>
    </row>
    <row r="42778" spans="10:12">
      <c r="J42778" s="2"/>
      <c r="K42778" s="2"/>
      <c r="L42778" s="2"/>
    </row>
    <row r="42779" spans="10:12">
      <c r="J42779" s="2"/>
      <c r="K42779" s="2"/>
      <c r="L42779" s="2"/>
    </row>
    <row r="42780" spans="10:12">
      <c r="J42780" s="2"/>
      <c r="K42780" s="2"/>
      <c r="L42780" s="2"/>
    </row>
    <row r="42781" spans="10:12">
      <c r="J42781" s="2"/>
      <c r="K42781" s="2"/>
      <c r="L42781" s="2"/>
    </row>
    <row r="42782" spans="10:12">
      <c r="J42782" s="2"/>
      <c r="K42782" s="2"/>
      <c r="L42782" s="2"/>
    </row>
    <row r="42783" spans="10:12">
      <c r="J42783" s="2"/>
      <c r="K42783" s="2"/>
      <c r="L42783" s="2"/>
    </row>
    <row r="42784" spans="10:12">
      <c r="J42784" s="2"/>
      <c r="K42784" s="2"/>
      <c r="L42784" s="2"/>
    </row>
    <row r="42785" spans="10:12">
      <c r="J42785" s="2"/>
      <c r="K42785" s="2"/>
      <c r="L42785" s="2"/>
    </row>
    <row r="42786" spans="10:12">
      <c r="J42786" s="2"/>
      <c r="K42786" s="2"/>
      <c r="L42786" s="2"/>
    </row>
    <row r="42787" spans="10:12">
      <c r="J42787" s="2"/>
      <c r="K42787" s="2"/>
      <c r="L42787" s="2"/>
    </row>
    <row r="42788" spans="10:12">
      <c r="J42788" s="2"/>
      <c r="K42788" s="2"/>
      <c r="L42788" s="2"/>
    </row>
    <row r="42789" spans="10:12">
      <c r="J42789" s="2"/>
      <c r="K42789" s="2"/>
      <c r="L42789" s="2"/>
    </row>
    <row r="42790" spans="10:12">
      <c r="J42790" s="2"/>
      <c r="K42790" s="2"/>
      <c r="L42790" s="2"/>
    </row>
    <row r="42791" spans="10:12">
      <c r="J42791" s="2"/>
      <c r="K42791" s="2"/>
      <c r="L42791" s="2"/>
    </row>
    <row r="42792" spans="10:12">
      <c r="J42792" s="2"/>
      <c r="K42792" s="2"/>
      <c r="L42792" s="2"/>
    </row>
    <row r="42793" spans="10:12">
      <c r="J42793" s="2"/>
      <c r="K42793" s="2"/>
      <c r="L42793" s="2"/>
    </row>
    <row r="42794" spans="10:12">
      <c r="J42794" s="2"/>
      <c r="K42794" s="2"/>
      <c r="L42794" s="2"/>
    </row>
    <row r="42795" spans="10:12">
      <c r="J42795" s="2"/>
      <c r="K42795" s="2"/>
      <c r="L42795" s="2"/>
    </row>
    <row r="42796" spans="10:12">
      <c r="J42796" s="2"/>
      <c r="K42796" s="2"/>
      <c r="L42796" s="2"/>
    </row>
    <row r="42797" spans="10:12">
      <c r="J42797" s="2"/>
      <c r="K42797" s="2"/>
      <c r="L42797" s="2"/>
    </row>
    <row r="42798" spans="10:12">
      <c r="J42798" s="2"/>
      <c r="K42798" s="2"/>
      <c r="L42798" s="2"/>
    </row>
    <row r="42799" spans="10:12">
      <c r="J42799" s="2"/>
      <c r="K42799" s="2"/>
      <c r="L42799" s="2"/>
    </row>
    <row r="42800" spans="10:12">
      <c r="J42800" s="2"/>
      <c r="K42800" s="2"/>
      <c r="L42800" s="2"/>
    </row>
    <row r="42801" spans="10:12">
      <c r="J42801" s="2"/>
      <c r="K42801" s="2"/>
      <c r="L42801" s="2"/>
    </row>
    <row r="42802" spans="10:12">
      <c r="J42802" s="2"/>
      <c r="K42802" s="2"/>
      <c r="L42802" s="2"/>
    </row>
    <row r="42803" spans="10:12">
      <c r="J42803" s="2"/>
      <c r="K42803" s="2"/>
      <c r="L42803" s="2"/>
    </row>
    <row r="42804" spans="10:12">
      <c r="J42804" s="2"/>
      <c r="K42804" s="2"/>
      <c r="L42804" s="2"/>
    </row>
    <row r="42805" spans="10:12">
      <c r="J42805" s="2"/>
      <c r="K42805" s="2"/>
      <c r="L42805" s="2"/>
    </row>
    <row r="42806" spans="10:12">
      <c r="J42806" s="2"/>
      <c r="K42806" s="2"/>
      <c r="L42806" s="2"/>
    </row>
    <row r="42807" spans="10:12">
      <c r="J42807" s="2"/>
      <c r="K42807" s="2"/>
      <c r="L42807" s="2"/>
    </row>
    <row r="42808" spans="10:12">
      <c r="J42808" s="2"/>
      <c r="K42808" s="2"/>
      <c r="L42808" s="2"/>
    </row>
    <row r="42809" spans="10:12">
      <c r="J42809" s="2"/>
      <c r="K42809" s="2"/>
      <c r="L42809" s="2"/>
    </row>
    <row r="42810" spans="10:12">
      <c r="J42810" s="2"/>
      <c r="K42810" s="2"/>
      <c r="L42810" s="2"/>
    </row>
    <row r="42811" spans="10:12">
      <c r="J42811" s="2"/>
      <c r="K42811" s="2"/>
      <c r="L42811" s="2"/>
    </row>
    <row r="42812" spans="10:12">
      <c r="J42812" s="2"/>
      <c r="K42812" s="2"/>
      <c r="L42812" s="2"/>
    </row>
    <row r="42813" spans="10:12">
      <c r="J42813" s="2"/>
      <c r="K42813" s="2"/>
      <c r="L42813" s="2"/>
    </row>
    <row r="42814" spans="10:12">
      <c r="J42814" s="2"/>
      <c r="K42814" s="2"/>
      <c r="L42814" s="2"/>
    </row>
    <row r="42815" spans="10:12">
      <c r="J42815" s="2"/>
      <c r="K42815" s="2"/>
      <c r="L42815" s="2"/>
    </row>
    <row r="42816" spans="10:12">
      <c r="J42816" s="2"/>
      <c r="K42816" s="2"/>
      <c r="L42816" s="2"/>
    </row>
    <row r="42817" spans="10:12">
      <c r="J42817" s="2"/>
      <c r="K42817" s="2"/>
      <c r="L42817" s="2"/>
    </row>
    <row r="42818" spans="10:12">
      <c r="J42818" s="2"/>
      <c r="K42818" s="2"/>
      <c r="L42818" s="2"/>
    </row>
    <row r="42819" spans="10:12">
      <c r="J42819" s="2"/>
      <c r="K42819" s="2"/>
      <c r="L42819" s="2"/>
    </row>
    <row r="42820" spans="10:12">
      <c r="J42820" s="2"/>
      <c r="K42820" s="2"/>
      <c r="L42820" s="2"/>
    </row>
    <row r="42821" spans="10:12">
      <c r="J42821" s="2"/>
      <c r="K42821" s="2"/>
      <c r="L42821" s="2"/>
    </row>
    <row r="42822" spans="10:12">
      <c r="J42822" s="2"/>
      <c r="K42822" s="2"/>
      <c r="L42822" s="2"/>
    </row>
    <row r="42823" spans="10:12">
      <c r="J42823" s="2"/>
      <c r="K42823" s="2"/>
      <c r="L42823" s="2"/>
    </row>
    <row r="42824" spans="10:12">
      <c r="J42824" s="2"/>
      <c r="K42824" s="2"/>
      <c r="L42824" s="2"/>
    </row>
    <row r="42825" spans="10:12">
      <c r="J42825" s="2"/>
      <c r="K42825" s="2"/>
      <c r="L42825" s="2"/>
    </row>
    <row r="42826" spans="10:12">
      <c r="J42826" s="2"/>
      <c r="K42826" s="2"/>
      <c r="L42826" s="2"/>
    </row>
    <row r="42827" spans="10:12">
      <c r="J42827" s="2"/>
      <c r="K42827" s="2"/>
      <c r="L42827" s="2"/>
    </row>
    <row r="42828" spans="10:12">
      <c r="J42828" s="2"/>
      <c r="K42828" s="2"/>
      <c r="L42828" s="2"/>
    </row>
    <row r="42829" spans="10:12">
      <c r="J42829" s="2"/>
      <c r="K42829" s="2"/>
      <c r="L42829" s="2"/>
    </row>
    <row r="42830" spans="10:12">
      <c r="J42830" s="2"/>
      <c r="K42830" s="2"/>
      <c r="L42830" s="2"/>
    </row>
    <row r="42831" spans="10:12">
      <c r="J42831" s="2"/>
      <c r="K42831" s="2"/>
      <c r="L42831" s="2"/>
    </row>
    <row r="42832" spans="10:12">
      <c r="J42832" s="2"/>
      <c r="K42832" s="2"/>
      <c r="L42832" s="2"/>
    </row>
    <row r="42833" spans="10:12">
      <c r="J42833" s="2"/>
      <c r="K42833" s="2"/>
      <c r="L42833" s="2"/>
    </row>
    <row r="42834" spans="10:12">
      <c r="J42834" s="2"/>
      <c r="K42834" s="2"/>
      <c r="L42834" s="2"/>
    </row>
    <row r="42835" spans="10:12">
      <c r="J42835" s="2"/>
      <c r="K42835" s="2"/>
      <c r="L42835" s="2"/>
    </row>
    <row r="42836" spans="10:12">
      <c r="J42836" s="2"/>
      <c r="K42836" s="2"/>
      <c r="L42836" s="2"/>
    </row>
    <row r="42837" spans="10:12">
      <c r="J42837" s="2"/>
      <c r="K42837" s="2"/>
      <c r="L42837" s="2"/>
    </row>
    <row r="42838" spans="10:12">
      <c r="J42838" s="2"/>
      <c r="K42838" s="2"/>
      <c r="L42838" s="2"/>
    </row>
    <row r="42839" spans="10:12">
      <c r="J42839" s="2"/>
      <c r="K42839" s="2"/>
      <c r="L42839" s="2"/>
    </row>
    <row r="42840" spans="10:12">
      <c r="J42840" s="2"/>
      <c r="K42840" s="2"/>
      <c r="L42840" s="2"/>
    </row>
    <row r="42841" spans="10:12">
      <c r="J42841" s="2"/>
      <c r="K42841" s="2"/>
      <c r="L42841" s="2"/>
    </row>
    <row r="42842" spans="10:12">
      <c r="J42842" s="2"/>
      <c r="K42842" s="2"/>
      <c r="L42842" s="2"/>
    </row>
    <row r="42843" spans="10:12">
      <c r="J42843" s="2"/>
      <c r="K42843" s="2"/>
      <c r="L42843" s="2"/>
    </row>
    <row r="42844" spans="10:12">
      <c r="J42844" s="2"/>
      <c r="K42844" s="2"/>
      <c r="L42844" s="2"/>
    </row>
    <row r="42845" spans="10:12">
      <c r="J42845" s="2"/>
      <c r="K42845" s="2"/>
      <c r="L42845" s="2"/>
    </row>
    <row r="42846" spans="10:12">
      <c r="J42846" s="2"/>
      <c r="K42846" s="2"/>
      <c r="L42846" s="2"/>
    </row>
    <row r="42847" spans="10:12">
      <c r="J42847" s="2"/>
      <c r="K42847" s="2"/>
      <c r="L42847" s="2"/>
    </row>
    <row r="42848" spans="10:12">
      <c r="J42848" s="2"/>
      <c r="K42848" s="2"/>
      <c r="L42848" s="2"/>
    </row>
    <row r="42849" spans="10:12">
      <c r="J42849" s="2"/>
      <c r="K42849" s="2"/>
      <c r="L42849" s="2"/>
    </row>
    <row r="42850" spans="10:12">
      <c r="J42850" s="2"/>
      <c r="K42850" s="2"/>
      <c r="L42850" s="2"/>
    </row>
    <row r="42851" spans="10:12">
      <c r="J42851" s="2"/>
      <c r="K42851" s="2"/>
      <c r="L42851" s="2"/>
    </row>
    <row r="42852" spans="10:12">
      <c r="J42852" s="2"/>
      <c r="K42852" s="2"/>
      <c r="L42852" s="2"/>
    </row>
    <row r="42853" spans="10:12">
      <c r="J42853" s="2"/>
      <c r="K42853" s="2"/>
      <c r="L42853" s="2"/>
    </row>
    <row r="42854" spans="10:12">
      <c r="J42854" s="2"/>
      <c r="K42854" s="2"/>
      <c r="L42854" s="2"/>
    </row>
    <row r="42855" spans="10:12">
      <c r="J42855" s="2"/>
      <c r="K42855" s="2"/>
      <c r="L42855" s="2"/>
    </row>
    <row r="42856" spans="10:12">
      <c r="J42856" s="2"/>
      <c r="K42856" s="2"/>
      <c r="L42856" s="2"/>
    </row>
    <row r="42857" spans="10:12">
      <c r="J42857" s="2"/>
      <c r="K42857" s="2"/>
      <c r="L42857" s="2"/>
    </row>
    <row r="42858" spans="10:12">
      <c r="J42858" s="2"/>
      <c r="K42858" s="2"/>
      <c r="L42858" s="2"/>
    </row>
    <row r="42859" spans="10:12">
      <c r="J42859" s="2"/>
      <c r="K42859" s="2"/>
      <c r="L42859" s="2"/>
    </row>
    <row r="42860" spans="10:12">
      <c r="J42860" s="2"/>
      <c r="K42860" s="2"/>
      <c r="L42860" s="2"/>
    </row>
    <row r="42861" spans="10:12">
      <c r="J42861" s="2"/>
      <c r="K42861" s="2"/>
      <c r="L42861" s="2"/>
    </row>
    <row r="42862" spans="10:12">
      <c r="J42862" s="2"/>
      <c r="K42862" s="2"/>
      <c r="L42862" s="2"/>
    </row>
    <row r="42863" spans="10:12">
      <c r="J42863" s="2"/>
      <c r="K42863" s="2"/>
      <c r="L42863" s="2"/>
    </row>
    <row r="42864" spans="10:12">
      <c r="J42864" s="2"/>
      <c r="K42864" s="2"/>
      <c r="L42864" s="2"/>
    </row>
    <row r="42865" spans="10:12">
      <c r="J42865" s="2"/>
      <c r="K42865" s="2"/>
      <c r="L42865" s="2"/>
    </row>
    <row r="42866" spans="10:12">
      <c r="J42866" s="2"/>
      <c r="K42866" s="2"/>
      <c r="L42866" s="2"/>
    </row>
    <row r="42867" spans="10:12">
      <c r="J42867" s="2"/>
      <c r="K42867" s="2"/>
      <c r="L42867" s="2"/>
    </row>
    <row r="42868" spans="10:12">
      <c r="J42868" s="2"/>
      <c r="K42868" s="2"/>
      <c r="L42868" s="2"/>
    </row>
    <row r="42869" spans="10:12">
      <c r="J42869" s="2"/>
      <c r="K42869" s="2"/>
      <c r="L42869" s="2"/>
    </row>
    <row r="42870" spans="10:12">
      <c r="J42870" s="2"/>
      <c r="K42870" s="2"/>
      <c r="L42870" s="2"/>
    </row>
    <row r="42871" spans="10:12">
      <c r="J42871" s="2"/>
      <c r="K42871" s="2"/>
      <c r="L42871" s="2"/>
    </row>
    <row r="42872" spans="10:12">
      <c r="J42872" s="2"/>
      <c r="K42872" s="2"/>
      <c r="L42872" s="2"/>
    </row>
    <row r="42873" spans="10:12">
      <c r="J42873" s="2"/>
      <c r="K42873" s="2"/>
      <c r="L42873" s="2"/>
    </row>
    <row r="42874" spans="10:12">
      <c r="J42874" s="2"/>
      <c r="K42874" s="2"/>
      <c r="L42874" s="2"/>
    </row>
    <row r="42875" spans="10:12">
      <c r="J42875" s="2"/>
      <c r="K42875" s="2"/>
      <c r="L42875" s="2"/>
    </row>
    <row r="42876" spans="10:12">
      <c r="J42876" s="2"/>
      <c r="K42876" s="2"/>
      <c r="L42876" s="2"/>
    </row>
    <row r="42877" spans="10:12">
      <c r="J42877" s="2"/>
      <c r="K42877" s="2"/>
      <c r="L42877" s="2"/>
    </row>
    <row r="42878" spans="10:12">
      <c r="J42878" s="2"/>
      <c r="K42878" s="2"/>
      <c r="L42878" s="2"/>
    </row>
    <row r="42879" spans="10:12">
      <c r="J42879" s="2"/>
      <c r="K42879" s="2"/>
      <c r="L42879" s="2"/>
    </row>
    <row r="42880" spans="10:12">
      <c r="J42880" s="2"/>
      <c r="K42880" s="2"/>
      <c r="L42880" s="2"/>
    </row>
    <row r="42881" spans="10:12">
      <c r="J42881" s="2"/>
      <c r="K42881" s="2"/>
      <c r="L42881" s="2"/>
    </row>
    <row r="42882" spans="10:12">
      <c r="J42882" s="2"/>
      <c r="K42882" s="2"/>
      <c r="L42882" s="2"/>
    </row>
    <row r="42883" spans="10:12">
      <c r="J42883" s="2"/>
      <c r="K42883" s="2"/>
      <c r="L42883" s="2"/>
    </row>
    <row r="42884" spans="10:12">
      <c r="J42884" s="2"/>
      <c r="K42884" s="2"/>
      <c r="L42884" s="2"/>
    </row>
    <row r="42885" spans="10:12">
      <c r="J42885" s="2"/>
      <c r="K42885" s="2"/>
      <c r="L42885" s="2"/>
    </row>
    <row r="42886" spans="10:12">
      <c r="J42886" s="2"/>
      <c r="K42886" s="2"/>
      <c r="L42886" s="2"/>
    </row>
    <row r="42887" spans="10:12">
      <c r="J42887" s="2"/>
      <c r="K42887" s="2"/>
      <c r="L42887" s="2"/>
    </row>
    <row r="42888" spans="10:12">
      <c r="J42888" s="2"/>
      <c r="K42888" s="2"/>
      <c r="L42888" s="2"/>
    </row>
    <row r="42889" spans="10:12">
      <c r="J42889" s="2"/>
      <c r="K42889" s="2"/>
      <c r="L42889" s="2"/>
    </row>
    <row r="42890" spans="10:12">
      <c r="J42890" s="2"/>
      <c r="K42890" s="2"/>
      <c r="L42890" s="2"/>
    </row>
    <row r="42891" spans="10:12">
      <c r="J42891" s="2"/>
      <c r="K42891" s="2"/>
      <c r="L42891" s="2"/>
    </row>
    <row r="42892" spans="10:12">
      <c r="J42892" s="2"/>
      <c r="K42892" s="2"/>
      <c r="L42892" s="2"/>
    </row>
    <row r="42893" spans="10:12">
      <c r="J42893" s="2"/>
      <c r="K42893" s="2"/>
      <c r="L42893" s="2"/>
    </row>
    <row r="42894" spans="10:12">
      <c r="J42894" s="2"/>
      <c r="K42894" s="2"/>
      <c r="L42894" s="2"/>
    </row>
    <row r="42895" spans="10:12">
      <c r="J42895" s="2"/>
      <c r="K42895" s="2"/>
      <c r="L42895" s="2"/>
    </row>
    <row r="42896" spans="10:12">
      <c r="J42896" s="2"/>
      <c r="K42896" s="2"/>
      <c r="L42896" s="2"/>
    </row>
    <row r="42897" spans="10:12">
      <c r="J42897" s="2"/>
      <c r="K42897" s="2"/>
      <c r="L42897" s="2"/>
    </row>
    <row r="42898" spans="10:12">
      <c r="J42898" s="2"/>
      <c r="K42898" s="2"/>
      <c r="L42898" s="2"/>
    </row>
    <row r="42899" spans="10:12">
      <c r="J42899" s="2"/>
      <c r="K42899" s="2"/>
      <c r="L42899" s="2"/>
    </row>
    <row r="42900" spans="10:12">
      <c r="J42900" s="2"/>
      <c r="K42900" s="2"/>
      <c r="L42900" s="2"/>
    </row>
    <row r="42901" spans="10:12">
      <c r="J42901" s="2"/>
      <c r="K42901" s="2"/>
      <c r="L42901" s="2"/>
    </row>
    <row r="42902" spans="10:12">
      <c r="J42902" s="2"/>
      <c r="K42902" s="2"/>
      <c r="L42902" s="2"/>
    </row>
    <row r="42903" spans="10:12">
      <c r="J42903" s="2"/>
      <c r="K42903" s="2"/>
      <c r="L42903" s="2"/>
    </row>
    <row r="42904" spans="10:12">
      <c r="J42904" s="2"/>
      <c r="K42904" s="2"/>
      <c r="L42904" s="2"/>
    </row>
    <row r="42905" spans="10:12">
      <c r="J42905" s="2"/>
      <c r="K42905" s="2"/>
      <c r="L42905" s="2"/>
    </row>
    <row r="42906" spans="10:12">
      <c r="J42906" s="2"/>
      <c r="K42906" s="2"/>
      <c r="L42906" s="2"/>
    </row>
    <row r="42907" spans="10:12">
      <c r="J42907" s="2"/>
      <c r="K42907" s="2"/>
      <c r="L42907" s="2"/>
    </row>
    <row r="42908" spans="10:12">
      <c r="J42908" s="2"/>
      <c r="K42908" s="2"/>
      <c r="L42908" s="2"/>
    </row>
    <row r="42909" spans="10:12">
      <c r="J42909" s="2"/>
      <c r="K42909" s="2"/>
      <c r="L42909" s="2"/>
    </row>
    <row r="42910" spans="10:12">
      <c r="J42910" s="2"/>
      <c r="K42910" s="2"/>
      <c r="L42910" s="2"/>
    </row>
    <row r="42911" spans="10:12">
      <c r="J42911" s="2"/>
      <c r="K42911" s="2"/>
      <c r="L42911" s="2"/>
    </row>
    <row r="42912" spans="10:12">
      <c r="J42912" s="2"/>
      <c r="K42912" s="2"/>
      <c r="L42912" s="2"/>
    </row>
    <row r="42913" spans="10:12">
      <c r="J42913" s="2"/>
      <c r="K42913" s="2"/>
      <c r="L42913" s="2"/>
    </row>
    <row r="42914" spans="10:12">
      <c r="J42914" s="2"/>
      <c r="K42914" s="2"/>
      <c r="L42914" s="2"/>
    </row>
    <row r="42915" spans="10:12">
      <c r="J42915" s="2"/>
      <c r="K42915" s="2"/>
      <c r="L42915" s="2"/>
    </row>
    <row r="42916" spans="10:12">
      <c r="J42916" s="2"/>
      <c r="K42916" s="2"/>
      <c r="L42916" s="2"/>
    </row>
    <row r="42917" spans="10:12">
      <c r="J42917" s="2"/>
      <c r="K42917" s="2"/>
      <c r="L42917" s="2"/>
    </row>
    <row r="42918" spans="10:12">
      <c r="J42918" s="2"/>
      <c r="K42918" s="2"/>
      <c r="L42918" s="2"/>
    </row>
    <row r="42919" spans="10:12">
      <c r="J42919" s="2"/>
      <c r="K42919" s="2"/>
      <c r="L42919" s="2"/>
    </row>
    <row r="42920" spans="10:12">
      <c r="J42920" s="2"/>
      <c r="K42920" s="2"/>
      <c r="L42920" s="2"/>
    </row>
    <row r="42921" spans="10:12">
      <c r="J42921" s="2"/>
      <c r="K42921" s="2"/>
      <c r="L42921" s="2"/>
    </row>
    <row r="42922" spans="10:12">
      <c r="J42922" s="2"/>
      <c r="K42922" s="2"/>
      <c r="L42922" s="2"/>
    </row>
    <row r="42923" spans="10:12">
      <c r="J42923" s="2"/>
      <c r="K42923" s="2"/>
      <c r="L42923" s="2"/>
    </row>
    <row r="42924" spans="10:12">
      <c r="J42924" s="2"/>
      <c r="K42924" s="2"/>
      <c r="L42924" s="2"/>
    </row>
    <row r="42925" spans="10:12">
      <c r="J42925" s="2"/>
      <c r="K42925" s="2"/>
      <c r="L42925" s="2"/>
    </row>
    <row r="42926" spans="10:12">
      <c r="J42926" s="2"/>
      <c r="K42926" s="2"/>
      <c r="L42926" s="2"/>
    </row>
    <row r="42927" spans="10:12">
      <c r="J42927" s="2"/>
      <c r="K42927" s="2"/>
      <c r="L42927" s="2"/>
    </row>
    <row r="42928" spans="10:12">
      <c r="J42928" s="2"/>
      <c r="K42928" s="2"/>
      <c r="L42928" s="2"/>
    </row>
    <row r="42929" spans="10:12">
      <c r="J42929" s="2"/>
      <c r="K42929" s="2"/>
      <c r="L42929" s="2"/>
    </row>
    <row r="42930" spans="10:12">
      <c r="J42930" s="2"/>
      <c r="K42930" s="2"/>
      <c r="L42930" s="2"/>
    </row>
    <row r="42931" spans="10:12">
      <c r="J42931" s="2"/>
      <c r="K42931" s="2"/>
      <c r="L42931" s="2"/>
    </row>
    <row r="42932" spans="10:12">
      <c r="J42932" s="2"/>
      <c r="K42932" s="2"/>
      <c r="L42932" s="2"/>
    </row>
    <row r="42933" spans="10:12">
      <c r="J42933" s="2"/>
      <c r="K42933" s="2"/>
      <c r="L42933" s="2"/>
    </row>
    <row r="42934" spans="10:12">
      <c r="J42934" s="2"/>
      <c r="K42934" s="2"/>
      <c r="L42934" s="2"/>
    </row>
    <row r="42935" spans="10:12">
      <c r="J42935" s="2"/>
      <c r="K42935" s="2"/>
      <c r="L42935" s="2"/>
    </row>
    <row r="42936" spans="10:12">
      <c r="J42936" s="2"/>
      <c r="K42936" s="2"/>
      <c r="L42936" s="2"/>
    </row>
    <row r="42937" spans="10:12">
      <c r="J42937" s="2"/>
      <c r="K42937" s="2"/>
      <c r="L42937" s="2"/>
    </row>
    <row r="42938" spans="10:12">
      <c r="J42938" s="2"/>
      <c r="K42938" s="2"/>
      <c r="L42938" s="2"/>
    </row>
    <row r="42939" spans="10:12">
      <c r="J42939" s="2"/>
      <c r="K42939" s="2"/>
      <c r="L42939" s="2"/>
    </row>
    <row r="42940" spans="10:12">
      <c r="J42940" s="2"/>
      <c r="K42940" s="2"/>
      <c r="L42940" s="2"/>
    </row>
    <row r="42941" spans="10:12">
      <c r="J42941" s="2"/>
      <c r="K42941" s="2"/>
      <c r="L42941" s="2"/>
    </row>
    <row r="42942" spans="10:12">
      <c r="J42942" s="2"/>
      <c r="K42942" s="2"/>
      <c r="L42942" s="2"/>
    </row>
    <row r="42943" spans="10:12">
      <c r="J42943" s="2"/>
      <c r="K42943" s="2"/>
      <c r="L42943" s="2"/>
    </row>
    <row r="42944" spans="10:12">
      <c r="J42944" s="2"/>
      <c r="K42944" s="2"/>
      <c r="L42944" s="2"/>
    </row>
    <row r="42945" spans="10:12">
      <c r="J42945" s="2"/>
      <c r="K42945" s="2"/>
      <c r="L42945" s="2"/>
    </row>
    <row r="42946" spans="10:12">
      <c r="J42946" s="2"/>
      <c r="K42946" s="2"/>
      <c r="L42946" s="2"/>
    </row>
    <row r="42947" spans="10:12">
      <c r="J42947" s="2"/>
      <c r="K42947" s="2"/>
      <c r="L42947" s="2"/>
    </row>
    <row r="42948" spans="10:12">
      <c r="J42948" s="2"/>
      <c r="K42948" s="2"/>
      <c r="L42948" s="2"/>
    </row>
    <row r="42949" spans="10:12">
      <c r="J42949" s="2"/>
      <c r="K42949" s="2"/>
      <c r="L42949" s="2"/>
    </row>
    <row r="42950" spans="10:12">
      <c r="J42950" s="2"/>
      <c r="K42950" s="2"/>
      <c r="L42950" s="2"/>
    </row>
    <row r="42951" spans="10:12">
      <c r="J42951" s="2"/>
      <c r="K42951" s="2"/>
      <c r="L42951" s="2"/>
    </row>
    <row r="42952" spans="10:12">
      <c r="J42952" s="2"/>
      <c r="K42952" s="2"/>
      <c r="L42952" s="2"/>
    </row>
    <row r="42953" spans="10:12">
      <c r="J42953" s="2"/>
      <c r="K42953" s="2"/>
      <c r="L42953" s="2"/>
    </row>
    <row r="42954" spans="10:12">
      <c r="J42954" s="2"/>
      <c r="K42954" s="2"/>
      <c r="L42954" s="2"/>
    </row>
    <row r="42955" spans="10:12">
      <c r="J42955" s="2"/>
      <c r="K42955" s="2"/>
      <c r="L42955" s="2"/>
    </row>
    <row r="42956" spans="10:12">
      <c r="J42956" s="2"/>
      <c r="K42956" s="2"/>
      <c r="L42956" s="2"/>
    </row>
    <row r="42957" spans="10:12">
      <c r="J42957" s="2"/>
      <c r="K42957" s="2"/>
      <c r="L42957" s="2"/>
    </row>
    <row r="42958" spans="10:12">
      <c r="J42958" s="2"/>
      <c r="K42958" s="2"/>
      <c r="L42958" s="2"/>
    </row>
    <row r="42959" spans="10:12">
      <c r="J42959" s="2"/>
      <c r="K42959" s="2"/>
      <c r="L42959" s="2"/>
    </row>
    <row r="42960" spans="10:12">
      <c r="J42960" s="2"/>
      <c r="K42960" s="2"/>
      <c r="L42960" s="2"/>
    </row>
    <row r="42961" spans="10:12">
      <c r="J42961" s="2"/>
      <c r="K42961" s="2"/>
      <c r="L42961" s="2"/>
    </row>
    <row r="42962" spans="10:12">
      <c r="J42962" s="2"/>
      <c r="K42962" s="2"/>
      <c r="L42962" s="2"/>
    </row>
    <row r="42963" spans="10:12">
      <c r="J42963" s="2"/>
      <c r="K42963" s="2"/>
      <c r="L42963" s="2"/>
    </row>
    <row r="42964" spans="10:12">
      <c r="J42964" s="2"/>
      <c r="K42964" s="2"/>
      <c r="L42964" s="2"/>
    </row>
    <row r="42965" spans="10:12">
      <c r="J42965" s="2"/>
      <c r="K42965" s="2"/>
      <c r="L42965" s="2"/>
    </row>
    <row r="42966" spans="10:12">
      <c r="J42966" s="2"/>
      <c r="K42966" s="2"/>
      <c r="L42966" s="2"/>
    </row>
    <row r="42967" spans="10:12">
      <c r="J42967" s="2"/>
      <c r="K42967" s="2"/>
      <c r="L42967" s="2"/>
    </row>
    <row r="42968" spans="10:12">
      <c r="J42968" s="2"/>
      <c r="K42968" s="2"/>
      <c r="L42968" s="2"/>
    </row>
    <row r="42969" spans="10:12">
      <c r="J42969" s="2"/>
      <c r="K42969" s="2"/>
      <c r="L42969" s="2"/>
    </row>
    <row r="42970" spans="10:12">
      <c r="J42970" s="2"/>
      <c r="K42970" s="2"/>
      <c r="L42970" s="2"/>
    </row>
    <row r="42971" spans="10:12">
      <c r="J42971" s="2"/>
      <c r="K42971" s="2"/>
      <c r="L42971" s="2"/>
    </row>
    <row r="42972" spans="10:12">
      <c r="J42972" s="2"/>
      <c r="K42972" s="2"/>
      <c r="L42972" s="2"/>
    </row>
    <row r="42973" spans="10:12">
      <c r="J42973" s="2"/>
      <c r="K42973" s="2"/>
      <c r="L42973" s="2"/>
    </row>
    <row r="42974" spans="10:12">
      <c r="J42974" s="2"/>
      <c r="K42974" s="2"/>
      <c r="L42974" s="2"/>
    </row>
    <row r="42975" spans="10:12">
      <c r="J42975" s="2"/>
      <c r="K42975" s="2"/>
      <c r="L42975" s="2"/>
    </row>
    <row r="42976" spans="10:12">
      <c r="J42976" s="2"/>
      <c r="K42976" s="2"/>
      <c r="L42976" s="2"/>
    </row>
    <row r="42977" spans="10:12">
      <c r="J42977" s="2"/>
      <c r="K42977" s="2"/>
      <c r="L42977" s="2"/>
    </row>
    <row r="42978" spans="10:12">
      <c r="J42978" s="2"/>
      <c r="K42978" s="2"/>
      <c r="L42978" s="2"/>
    </row>
    <row r="42979" spans="10:12">
      <c r="J42979" s="2"/>
      <c r="K42979" s="2"/>
      <c r="L42979" s="2"/>
    </row>
    <row r="42980" spans="10:12">
      <c r="J42980" s="2"/>
      <c r="K42980" s="2"/>
      <c r="L42980" s="2"/>
    </row>
    <row r="42981" spans="10:12">
      <c r="J42981" s="2"/>
      <c r="K42981" s="2"/>
      <c r="L42981" s="2"/>
    </row>
    <row r="42982" spans="10:12">
      <c r="J42982" s="2"/>
      <c r="K42982" s="2"/>
      <c r="L42982" s="2"/>
    </row>
    <row r="42983" spans="10:12">
      <c r="J42983" s="2"/>
      <c r="K42983" s="2"/>
      <c r="L42983" s="2"/>
    </row>
    <row r="42984" spans="10:12">
      <c r="J42984" s="2"/>
      <c r="K42984" s="2"/>
      <c r="L42984" s="2"/>
    </row>
    <row r="42985" spans="10:12">
      <c r="J42985" s="2"/>
      <c r="K42985" s="2"/>
      <c r="L42985" s="2"/>
    </row>
    <row r="42986" spans="10:12">
      <c r="J42986" s="2"/>
      <c r="K42986" s="2"/>
      <c r="L42986" s="2"/>
    </row>
    <row r="42987" spans="10:12">
      <c r="J42987" s="2"/>
      <c r="K42987" s="2"/>
      <c r="L42987" s="2"/>
    </row>
    <row r="42988" spans="10:12">
      <c r="J42988" s="2"/>
      <c r="K42988" s="2"/>
      <c r="L42988" s="2"/>
    </row>
    <row r="42989" spans="10:12">
      <c r="J42989" s="2"/>
      <c r="K42989" s="2"/>
      <c r="L42989" s="2"/>
    </row>
    <row r="42990" spans="10:12">
      <c r="J42990" s="2"/>
      <c r="K42990" s="2"/>
      <c r="L42990" s="2"/>
    </row>
    <row r="42991" spans="10:12">
      <c r="J42991" s="2"/>
      <c r="K42991" s="2"/>
      <c r="L42991" s="2"/>
    </row>
    <row r="42992" spans="10:12">
      <c r="J42992" s="2"/>
      <c r="K42992" s="2"/>
      <c r="L42992" s="2"/>
    </row>
    <row r="42993" spans="10:12">
      <c r="J42993" s="2"/>
      <c r="K42993" s="2"/>
      <c r="L42993" s="2"/>
    </row>
    <row r="42994" spans="10:12">
      <c r="J42994" s="2"/>
      <c r="K42994" s="2"/>
      <c r="L42994" s="2"/>
    </row>
    <row r="42995" spans="10:12">
      <c r="J42995" s="2"/>
      <c r="K42995" s="2"/>
      <c r="L42995" s="2"/>
    </row>
    <row r="42996" spans="10:12">
      <c r="J42996" s="2"/>
      <c r="K42996" s="2"/>
      <c r="L42996" s="2"/>
    </row>
    <row r="42997" spans="10:12">
      <c r="J42997" s="2"/>
      <c r="K42997" s="2"/>
      <c r="L42997" s="2"/>
    </row>
    <row r="42998" spans="10:12">
      <c r="J42998" s="2"/>
      <c r="K42998" s="2"/>
      <c r="L42998" s="2"/>
    </row>
    <row r="42999" spans="10:12">
      <c r="J42999" s="2"/>
      <c r="K42999" s="2"/>
      <c r="L42999" s="2"/>
    </row>
    <row r="43000" spans="10:12">
      <c r="J43000" s="2"/>
      <c r="K43000" s="2"/>
      <c r="L43000" s="2"/>
    </row>
    <row r="43001" spans="10:12">
      <c r="J43001" s="2"/>
      <c r="K43001" s="2"/>
      <c r="L43001" s="2"/>
    </row>
    <row r="43002" spans="10:12">
      <c r="J43002" s="2"/>
      <c r="K43002" s="2"/>
      <c r="L43002" s="2"/>
    </row>
    <row r="43003" spans="10:12">
      <c r="J43003" s="2"/>
      <c r="K43003" s="2"/>
      <c r="L43003" s="2"/>
    </row>
    <row r="43004" spans="10:12">
      <c r="J43004" s="2"/>
      <c r="K43004" s="2"/>
      <c r="L43004" s="2"/>
    </row>
    <row r="43005" spans="10:12">
      <c r="J43005" s="2"/>
      <c r="K43005" s="2"/>
      <c r="L43005" s="2"/>
    </row>
    <row r="43006" spans="10:12">
      <c r="J43006" s="2"/>
      <c r="K43006" s="2"/>
      <c r="L43006" s="2"/>
    </row>
    <row r="43007" spans="10:12">
      <c r="J43007" s="2"/>
      <c r="K43007" s="2"/>
      <c r="L43007" s="2"/>
    </row>
    <row r="43008" spans="10:12">
      <c r="J43008" s="2"/>
      <c r="K43008" s="2"/>
      <c r="L43008" s="2"/>
    </row>
    <row r="43009" spans="10:12">
      <c r="J43009" s="2"/>
      <c r="K43009" s="2"/>
      <c r="L43009" s="2"/>
    </row>
    <row r="43010" spans="10:12">
      <c r="J43010" s="2"/>
      <c r="K43010" s="2"/>
      <c r="L43010" s="2"/>
    </row>
    <row r="43011" spans="10:12">
      <c r="J43011" s="2"/>
      <c r="K43011" s="2"/>
      <c r="L43011" s="2"/>
    </row>
    <row r="43012" spans="10:12">
      <c r="J43012" s="2"/>
      <c r="K43012" s="2"/>
      <c r="L43012" s="2"/>
    </row>
    <row r="43013" spans="10:12">
      <c r="J43013" s="2"/>
      <c r="K43013" s="2"/>
      <c r="L43013" s="2"/>
    </row>
    <row r="43014" spans="10:12">
      <c r="J43014" s="2"/>
      <c r="K43014" s="2"/>
      <c r="L43014" s="2"/>
    </row>
    <row r="43015" spans="10:12">
      <c r="J43015" s="2"/>
      <c r="K43015" s="2"/>
      <c r="L43015" s="2"/>
    </row>
    <row r="43016" spans="10:12">
      <c r="J43016" s="2"/>
      <c r="K43016" s="2"/>
      <c r="L43016" s="2"/>
    </row>
    <row r="43017" spans="10:12">
      <c r="J43017" s="2"/>
      <c r="K43017" s="2"/>
      <c r="L43017" s="2"/>
    </row>
    <row r="43018" spans="10:12">
      <c r="J43018" s="2"/>
      <c r="K43018" s="2"/>
      <c r="L43018" s="2"/>
    </row>
    <row r="43019" spans="10:12">
      <c r="J43019" s="2"/>
      <c r="K43019" s="2"/>
      <c r="L43019" s="2"/>
    </row>
    <row r="43020" spans="10:12">
      <c r="J43020" s="2"/>
      <c r="K43020" s="2"/>
      <c r="L43020" s="2"/>
    </row>
    <row r="43021" spans="10:12">
      <c r="J43021" s="2"/>
      <c r="K43021" s="2"/>
      <c r="L43021" s="2"/>
    </row>
    <row r="43022" spans="10:12">
      <c r="J43022" s="2"/>
      <c r="K43022" s="2"/>
      <c r="L43022" s="2"/>
    </row>
    <row r="43023" spans="10:12">
      <c r="J43023" s="2"/>
      <c r="K43023" s="2"/>
      <c r="L43023" s="2"/>
    </row>
    <row r="43024" spans="10:12">
      <c r="J43024" s="2"/>
      <c r="K43024" s="2"/>
      <c r="L43024" s="2"/>
    </row>
    <row r="43025" spans="10:12">
      <c r="J43025" s="2"/>
      <c r="K43025" s="2"/>
      <c r="L43025" s="2"/>
    </row>
    <row r="43026" spans="10:12">
      <c r="J43026" s="2"/>
      <c r="K43026" s="2"/>
      <c r="L43026" s="2"/>
    </row>
    <row r="43027" spans="10:12">
      <c r="J43027" s="2"/>
      <c r="K43027" s="2"/>
      <c r="L43027" s="2"/>
    </row>
    <row r="43028" spans="10:12">
      <c r="J43028" s="2"/>
      <c r="K43028" s="2"/>
      <c r="L43028" s="2"/>
    </row>
    <row r="43029" spans="10:12">
      <c r="J43029" s="2"/>
      <c r="K43029" s="2"/>
      <c r="L43029" s="2"/>
    </row>
    <row r="43030" spans="10:12">
      <c r="J43030" s="2"/>
      <c r="K43030" s="2"/>
      <c r="L43030" s="2"/>
    </row>
    <row r="43031" spans="10:12">
      <c r="J43031" s="2"/>
      <c r="K43031" s="2"/>
      <c r="L43031" s="2"/>
    </row>
    <row r="43032" spans="10:12">
      <c r="J43032" s="2"/>
      <c r="K43032" s="2"/>
      <c r="L43032" s="2"/>
    </row>
    <row r="43033" spans="10:12">
      <c r="J43033" s="2"/>
      <c r="K43033" s="2"/>
      <c r="L43033" s="2"/>
    </row>
    <row r="43034" spans="10:12">
      <c r="J43034" s="2"/>
      <c r="K43034" s="2"/>
      <c r="L43034" s="2"/>
    </row>
    <row r="43035" spans="10:12">
      <c r="J43035" s="2"/>
      <c r="K43035" s="2"/>
      <c r="L43035" s="2"/>
    </row>
    <row r="43036" spans="10:12">
      <c r="J43036" s="2"/>
      <c r="K43036" s="2"/>
      <c r="L43036" s="2"/>
    </row>
    <row r="43037" spans="10:12">
      <c r="J43037" s="2"/>
      <c r="K43037" s="2"/>
      <c r="L43037" s="2"/>
    </row>
    <row r="43038" spans="10:12">
      <c r="J43038" s="2"/>
      <c r="K43038" s="2"/>
      <c r="L43038" s="2"/>
    </row>
    <row r="43039" spans="10:12">
      <c r="J43039" s="2"/>
      <c r="K43039" s="2"/>
      <c r="L43039" s="2"/>
    </row>
    <row r="43040" spans="10:12">
      <c r="J43040" s="2"/>
      <c r="K43040" s="2"/>
      <c r="L43040" s="2"/>
    </row>
    <row r="43041" spans="10:12">
      <c r="J43041" s="2"/>
      <c r="K43041" s="2"/>
      <c r="L43041" s="2"/>
    </row>
    <row r="43042" spans="10:12">
      <c r="J43042" s="2"/>
      <c r="K43042" s="2"/>
      <c r="L43042" s="2"/>
    </row>
    <row r="43043" spans="10:12">
      <c r="J43043" s="2"/>
      <c r="K43043" s="2"/>
      <c r="L43043" s="2"/>
    </row>
    <row r="43044" spans="10:12">
      <c r="J43044" s="2"/>
      <c r="K43044" s="2"/>
      <c r="L43044" s="2"/>
    </row>
    <row r="43045" spans="10:12">
      <c r="J43045" s="2"/>
      <c r="K43045" s="2"/>
      <c r="L43045" s="2"/>
    </row>
    <row r="43046" spans="10:12">
      <c r="J43046" s="2"/>
      <c r="K43046" s="2"/>
      <c r="L43046" s="2"/>
    </row>
    <row r="43047" spans="10:12">
      <c r="J43047" s="2"/>
      <c r="K43047" s="2"/>
      <c r="L43047" s="2"/>
    </row>
    <row r="43048" spans="10:12">
      <c r="J43048" s="2"/>
      <c r="K43048" s="2"/>
      <c r="L43048" s="2"/>
    </row>
    <row r="43049" spans="10:12">
      <c r="J43049" s="2"/>
      <c r="K43049" s="2"/>
      <c r="L43049" s="2"/>
    </row>
    <row r="43050" spans="10:12">
      <c r="J43050" s="2"/>
      <c r="K43050" s="2"/>
      <c r="L43050" s="2"/>
    </row>
    <row r="43051" spans="10:12">
      <c r="J43051" s="2"/>
      <c r="K43051" s="2"/>
      <c r="L43051" s="2"/>
    </row>
    <row r="43052" spans="10:12">
      <c r="J43052" s="2"/>
      <c r="K43052" s="2"/>
      <c r="L43052" s="2"/>
    </row>
    <row r="43053" spans="10:12">
      <c r="J43053" s="2"/>
      <c r="K43053" s="2"/>
      <c r="L43053" s="2"/>
    </row>
    <row r="43054" spans="10:12">
      <c r="J43054" s="2"/>
      <c r="K43054" s="2"/>
      <c r="L43054" s="2"/>
    </row>
    <row r="43055" spans="10:12">
      <c r="J43055" s="2"/>
      <c r="K43055" s="2"/>
      <c r="L43055" s="2"/>
    </row>
    <row r="43056" spans="10:12">
      <c r="J43056" s="2"/>
      <c r="K43056" s="2"/>
      <c r="L43056" s="2"/>
    </row>
    <row r="43057" spans="10:12">
      <c r="J43057" s="2"/>
      <c r="K43057" s="2"/>
      <c r="L43057" s="2"/>
    </row>
    <row r="43058" spans="10:12">
      <c r="J43058" s="2"/>
      <c r="K43058" s="2"/>
      <c r="L43058" s="2"/>
    </row>
    <row r="43059" spans="10:12">
      <c r="J43059" s="2"/>
      <c r="K43059" s="2"/>
      <c r="L43059" s="2"/>
    </row>
    <row r="43060" spans="10:12">
      <c r="J43060" s="2"/>
      <c r="K43060" s="2"/>
      <c r="L43060" s="2"/>
    </row>
    <row r="43061" spans="10:12">
      <c r="J43061" s="2"/>
      <c r="K43061" s="2"/>
      <c r="L43061" s="2"/>
    </row>
    <row r="43062" spans="10:12">
      <c r="J43062" s="2"/>
      <c r="K43062" s="2"/>
      <c r="L43062" s="2"/>
    </row>
    <row r="43063" spans="10:12">
      <c r="J43063" s="2"/>
      <c r="K43063" s="2"/>
      <c r="L43063" s="2"/>
    </row>
    <row r="43064" spans="10:12">
      <c r="J43064" s="2"/>
      <c r="K43064" s="2"/>
      <c r="L43064" s="2"/>
    </row>
    <row r="43065" spans="10:12">
      <c r="J43065" s="2"/>
      <c r="K43065" s="2"/>
      <c r="L43065" s="2"/>
    </row>
    <row r="43066" spans="10:12">
      <c r="J43066" s="2"/>
      <c r="K43066" s="2"/>
      <c r="L43066" s="2"/>
    </row>
    <row r="43067" spans="10:12">
      <c r="J43067" s="2"/>
      <c r="K43067" s="2"/>
      <c r="L43067" s="2"/>
    </row>
    <row r="43068" spans="10:12">
      <c r="J43068" s="2"/>
      <c r="K43068" s="2"/>
      <c r="L43068" s="2"/>
    </row>
    <row r="43069" spans="10:12">
      <c r="J43069" s="2"/>
      <c r="K43069" s="2"/>
      <c r="L43069" s="2"/>
    </row>
    <row r="43070" spans="10:12">
      <c r="J43070" s="2"/>
      <c r="K43070" s="2"/>
      <c r="L43070" s="2"/>
    </row>
    <row r="43071" spans="10:12">
      <c r="J43071" s="2"/>
      <c r="K43071" s="2"/>
      <c r="L43071" s="2"/>
    </row>
    <row r="43072" spans="10:12">
      <c r="J43072" s="2"/>
      <c r="K43072" s="2"/>
      <c r="L43072" s="2"/>
    </row>
    <row r="43073" spans="10:12">
      <c r="J43073" s="2"/>
      <c r="K43073" s="2"/>
      <c r="L43073" s="2"/>
    </row>
    <row r="43074" spans="10:12">
      <c r="J43074" s="2"/>
      <c r="K43074" s="2"/>
      <c r="L43074" s="2"/>
    </row>
    <row r="43075" spans="10:12">
      <c r="J43075" s="2"/>
      <c r="K43075" s="2"/>
      <c r="L43075" s="2"/>
    </row>
    <row r="43076" spans="10:12">
      <c r="J43076" s="2"/>
      <c r="K43076" s="2"/>
      <c r="L43076" s="2"/>
    </row>
    <row r="43077" spans="10:12">
      <c r="J43077" s="2"/>
      <c r="K43077" s="2"/>
      <c r="L43077" s="2"/>
    </row>
    <row r="43078" spans="10:12">
      <c r="J43078" s="2"/>
      <c r="K43078" s="2"/>
      <c r="L43078" s="2"/>
    </row>
    <row r="43079" spans="10:12">
      <c r="J43079" s="2"/>
      <c r="K43079" s="2"/>
      <c r="L43079" s="2"/>
    </row>
    <row r="43080" spans="10:12">
      <c r="J43080" s="2"/>
      <c r="K43080" s="2"/>
      <c r="L43080" s="2"/>
    </row>
    <row r="43081" spans="10:12">
      <c r="J43081" s="2"/>
      <c r="K43081" s="2"/>
      <c r="L43081" s="2"/>
    </row>
    <row r="43082" spans="10:12">
      <c r="J43082" s="2"/>
      <c r="K43082" s="2"/>
      <c r="L43082" s="2"/>
    </row>
    <row r="43083" spans="10:12">
      <c r="J43083" s="2"/>
      <c r="K43083" s="2"/>
      <c r="L43083" s="2"/>
    </row>
    <row r="43084" spans="10:12">
      <c r="J43084" s="2"/>
      <c r="K43084" s="2"/>
      <c r="L43084" s="2"/>
    </row>
    <row r="43085" spans="10:12">
      <c r="J43085" s="2"/>
      <c r="K43085" s="2"/>
      <c r="L43085" s="2"/>
    </row>
    <row r="43086" spans="10:12">
      <c r="J43086" s="2"/>
      <c r="K43086" s="2"/>
      <c r="L43086" s="2"/>
    </row>
    <row r="43087" spans="10:12">
      <c r="J43087" s="2"/>
      <c r="K43087" s="2"/>
      <c r="L43087" s="2"/>
    </row>
    <row r="43088" spans="10:12">
      <c r="J43088" s="2"/>
      <c r="K43088" s="2"/>
      <c r="L43088" s="2"/>
    </row>
    <row r="43089" spans="10:12">
      <c r="J43089" s="2"/>
      <c r="K43089" s="2"/>
      <c r="L43089" s="2"/>
    </row>
    <row r="43090" spans="10:12">
      <c r="J43090" s="2"/>
      <c r="K43090" s="2"/>
      <c r="L43090" s="2"/>
    </row>
    <row r="43091" spans="10:12">
      <c r="J43091" s="2"/>
      <c r="K43091" s="2"/>
      <c r="L43091" s="2"/>
    </row>
    <row r="43092" spans="10:12">
      <c r="J43092" s="2"/>
      <c r="K43092" s="2"/>
      <c r="L43092" s="2"/>
    </row>
    <row r="43093" spans="10:12">
      <c r="J43093" s="2"/>
      <c r="K43093" s="2"/>
      <c r="L43093" s="2"/>
    </row>
    <row r="43094" spans="10:12">
      <c r="J43094" s="2"/>
      <c r="K43094" s="2"/>
      <c r="L43094" s="2"/>
    </row>
    <row r="43095" spans="10:12">
      <c r="J43095" s="2"/>
      <c r="K43095" s="2"/>
      <c r="L43095" s="2"/>
    </row>
    <row r="43096" spans="10:12">
      <c r="J43096" s="2"/>
      <c r="K43096" s="2"/>
      <c r="L43096" s="2"/>
    </row>
    <row r="43097" spans="10:12">
      <c r="J43097" s="2"/>
      <c r="K43097" s="2"/>
      <c r="L43097" s="2"/>
    </row>
    <row r="43098" spans="10:12">
      <c r="J43098" s="2"/>
      <c r="K43098" s="2"/>
      <c r="L43098" s="2"/>
    </row>
    <row r="43099" spans="10:12">
      <c r="J43099" s="2"/>
      <c r="K43099" s="2"/>
      <c r="L43099" s="2"/>
    </row>
    <row r="43100" spans="10:12">
      <c r="J43100" s="2"/>
      <c r="K43100" s="2"/>
      <c r="L43100" s="2"/>
    </row>
    <row r="43101" spans="10:12">
      <c r="J43101" s="2"/>
      <c r="K43101" s="2"/>
      <c r="L43101" s="2"/>
    </row>
    <row r="43102" spans="10:12">
      <c r="J43102" s="2"/>
      <c r="K43102" s="2"/>
      <c r="L43102" s="2"/>
    </row>
    <row r="43103" spans="10:12">
      <c r="J43103" s="2"/>
      <c r="K43103" s="2"/>
      <c r="L43103" s="2"/>
    </row>
    <row r="43104" spans="10:12">
      <c r="J43104" s="2"/>
      <c r="K43104" s="2"/>
      <c r="L43104" s="2"/>
    </row>
    <row r="43105" spans="10:12">
      <c r="J43105" s="2"/>
      <c r="K43105" s="2"/>
      <c r="L43105" s="2"/>
    </row>
    <row r="43106" spans="10:12">
      <c r="J43106" s="2"/>
      <c r="K43106" s="2"/>
      <c r="L43106" s="2"/>
    </row>
    <row r="43107" spans="10:12">
      <c r="J43107" s="2"/>
      <c r="K43107" s="2"/>
      <c r="L43107" s="2"/>
    </row>
    <row r="43108" spans="10:12">
      <c r="J43108" s="2"/>
      <c r="K43108" s="2"/>
      <c r="L43108" s="2"/>
    </row>
    <row r="43109" spans="10:12">
      <c r="J43109" s="2"/>
      <c r="K43109" s="2"/>
      <c r="L43109" s="2"/>
    </row>
    <row r="43110" spans="10:12">
      <c r="J43110" s="2"/>
      <c r="K43110" s="2"/>
      <c r="L43110" s="2"/>
    </row>
    <row r="43111" spans="10:12">
      <c r="J43111" s="2"/>
      <c r="K43111" s="2"/>
      <c r="L43111" s="2"/>
    </row>
    <row r="43112" spans="10:12">
      <c r="J43112" s="2"/>
      <c r="K43112" s="2"/>
      <c r="L43112" s="2"/>
    </row>
    <row r="43113" spans="10:12">
      <c r="J43113" s="2"/>
      <c r="K43113" s="2"/>
      <c r="L43113" s="2"/>
    </row>
    <row r="43114" spans="10:12">
      <c r="J43114" s="2"/>
      <c r="K43114" s="2"/>
      <c r="L43114" s="2"/>
    </row>
    <row r="43115" spans="10:12">
      <c r="J43115" s="2"/>
      <c r="K43115" s="2"/>
      <c r="L43115" s="2"/>
    </row>
    <row r="43116" spans="10:12">
      <c r="J43116" s="2"/>
      <c r="K43116" s="2"/>
      <c r="L43116" s="2"/>
    </row>
    <row r="43117" spans="10:12">
      <c r="J43117" s="2"/>
      <c r="K43117" s="2"/>
      <c r="L43117" s="2"/>
    </row>
    <row r="43118" spans="10:12">
      <c r="J43118" s="2"/>
      <c r="K43118" s="2"/>
      <c r="L43118" s="2"/>
    </row>
    <row r="43119" spans="10:12">
      <c r="J43119" s="2"/>
      <c r="K43119" s="2"/>
      <c r="L43119" s="2"/>
    </row>
    <row r="43120" spans="10:12">
      <c r="J43120" s="2"/>
      <c r="K43120" s="2"/>
      <c r="L43120" s="2"/>
    </row>
    <row r="43121" spans="10:12">
      <c r="J43121" s="2"/>
      <c r="K43121" s="2"/>
      <c r="L43121" s="2"/>
    </row>
    <row r="43122" spans="10:12">
      <c r="J43122" s="2"/>
      <c r="K43122" s="2"/>
      <c r="L43122" s="2"/>
    </row>
    <row r="43123" spans="10:12">
      <c r="J43123" s="2"/>
      <c r="K43123" s="2"/>
      <c r="L43123" s="2"/>
    </row>
    <row r="43124" spans="10:12">
      <c r="J43124" s="2"/>
      <c r="K43124" s="2"/>
      <c r="L43124" s="2"/>
    </row>
    <row r="43125" spans="10:12">
      <c r="J43125" s="2"/>
      <c r="K43125" s="2"/>
      <c r="L43125" s="2"/>
    </row>
    <row r="43126" spans="10:12">
      <c r="J43126" s="2"/>
      <c r="K43126" s="2"/>
      <c r="L43126" s="2"/>
    </row>
    <row r="43127" spans="10:12">
      <c r="J43127" s="2"/>
      <c r="K43127" s="2"/>
      <c r="L43127" s="2"/>
    </row>
    <row r="43128" spans="10:12">
      <c r="J43128" s="2"/>
      <c r="K43128" s="2"/>
      <c r="L43128" s="2"/>
    </row>
    <row r="43129" spans="10:12">
      <c r="J43129" s="2"/>
      <c r="K43129" s="2"/>
      <c r="L43129" s="2"/>
    </row>
    <row r="43130" spans="10:12">
      <c r="J43130" s="2"/>
      <c r="K43130" s="2"/>
      <c r="L43130" s="2"/>
    </row>
    <row r="43131" spans="10:12">
      <c r="J43131" s="2"/>
      <c r="K43131" s="2"/>
      <c r="L43131" s="2"/>
    </row>
    <row r="43132" spans="10:12">
      <c r="J43132" s="2"/>
      <c r="K43132" s="2"/>
      <c r="L43132" s="2"/>
    </row>
    <row r="43133" spans="10:12">
      <c r="J43133" s="2"/>
      <c r="K43133" s="2"/>
      <c r="L43133" s="2"/>
    </row>
    <row r="43134" spans="10:12">
      <c r="J43134" s="2"/>
      <c r="K43134" s="2"/>
      <c r="L43134" s="2"/>
    </row>
    <row r="43135" spans="10:12">
      <c r="J43135" s="2"/>
      <c r="K43135" s="2"/>
      <c r="L43135" s="2"/>
    </row>
    <row r="43136" spans="10:12">
      <c r="J43136" s="2"/>
      <c r="K43136" s="2"/>
      <c r="L43136" s="2"/>
    </row>
    <row r="43137" spans="10:12">
      <c r="J43137" s="2"/>
      <c r="K43137" s="2"/>
      <c r="L43137" s="2"/>
    </row>
    <row r="43138" spans="10:12">
      <c r="J43138" s="2"/>
      <c r="K43138" s="2"/>
      <c r="L43138" s="2"/>
    </row>
    <row r="43139" spans="10:12">
      <c r="J43139" s="2"/>
      <c r="K43139" s="2"/>
      <c r="L43139" s="2"/>
    </row>
    <row r="43140" spans="10:12">
      <c r="J43140" s="2"/>
      <c r="K43140" s="2"/>
      <c r="L43140" s="2"/>
    </row>
    <row r="43141" spans="10:12">
      <c r="J43141" s="2"/>
      <c r="K43141" s="2"/>
      <c r="L43141" s="2"/>
    </row>
    <row r="43142" spans="10:12">
      <c r="J43142" s="2"/>
      <c r="K43142" s="2"/>
      <c r="L43142" s="2"/>
    </row>
    <row r="43143" spans="10:12">
      <c r="J43143" s="2"/>
      <c r="K43143" s="2"/>
      <c r="L43143" s="2"/>
    </row>
    <row r="43144" spans="10:12">
      <c r="J43144" s="2"/>
      <c r="K43144" s="2"/>
      <c r="L43144" s="2"/>
    </row>
    <row r="43145" spans="10:12">
      <c r="J43145" s="2"/>
      <c r="K43145" s="2"/>
      <c r="L43145" s="2"/>
    </row>
    <row r="43146" spans="10:12">
      <c r="J43146" s="2"/>
      <c r="K43146" s="2"/>
      <c r="L43146" s="2"/>
    </row>
    <row r="43147" spans="10:12">
      <c r="J43147" s="2"/>
      <c r="K43147" s="2"/>
      <c r="L43147" s="2"/>
    </row>
    <row r="43148" spans="10:12">
      <c r="J43148" s="2"/>
      <c r="K43148" s="2"/>
      <c r="L43148" s="2"/>
    </row>
    <row r="43149" spans="10:12">
      <c r="J43149" s="2"/>
      <c r="K43149" s="2"/>
      <c r="L43149" s="2"/>
    </row>
    <row r="43150" spans="10:12">
      <c r="J43150" s="2"/>
      <c r="K43150" s="2"/>
      <c r="L43150" s="2"/>
    </row>
    <row r="43151" spans="10:12">
      <c r="J43151" s="2"/>
      <c r="K43151" s="2"/>
      <c r="L43151" s="2"/>
    </row>
    <row r="43152" spans="10:12">
      <c r="J43152" s="2"/>
      <c r="K43152" s="2"/>
      <c r="L43152" s="2"/>
    </row>
    <row r="43153" spans="10:12">
      <c r="J43153" s="2"/>
      <c r="K43153" s="2"/>
      <c r="L43153" s="2"/>
    </row>
    <row r="43154" spans="10:12">
      <c r="J43154" s="2"/>
      <c r="K43154" s="2"/>
      <c r="L43154" s="2"/>
    </row>
    <row r="43155" spans="10:12">
      <c r="J43155" s="2"/>
      <c r="K43155" s="2"/>
      <c r="L43155" s="2"/>
    </row>
    <row r="43156" spans="10:12">
      <c r="J43156" s="2"/>
      <c r="K43156" s="2"/>
      <c r="L43156" s="2"/>
    </row>
    <row r="43157" spans="10:12">
      <c r="J43157" s="2"/>
      <c r="K43157" s="2"/>
      <c r="L43157" s="2"/>
    </row>
    <row r="43158" spans="10:12">
      <c r="J43158" s="2"/>
      <c r="K43158" s="2"/>
      <c r="L43158" s="2"/>
    </row>
    <row r="43159" spans="10:12">
      <c r="J43159" s="2"/>
      <c r="K43159" s="2"/>
      <c r="L43159" s="2"/>
    </row>
    <row r="43160" spans="10:12">
      <c r="J43160" s="2"/>
      <c r="K43160" s="2"/>
      <c r="L43160" s="2"/>
    </row>
    <row r="43161" spans="10:12">
      <c r="J43161" s="2"/>
      <c r="K43161" s="2"/>
      <c r="L43161" s="2"/>
    </row>
    <row r="43162" spans="10:12">
      <c r="J43162" s="2"/>
      <c r="K43162" s="2"/>
      <c r="L43162" s="2"/>
    </row>
    <row r="43163" spans="10:12">
      <c r="J43163" s="2"/>
      <c r="K43163" s="2"/>
      <c r="L43163" s="2"/>
    </row>
    <row r="43164" spans="10:12">
      <c r="J43164" s="2"/>
      <c r="K43164" s="2"/>
      <c r="L43164" s="2"/>
    </row>
    <row r="43165" spans="10:12">
      <c r="J43165" s="2"/>
      <c r="K43165" s="2"/>
      <c r="L43165" s="2"/>
    </row>
    <row r="43166" spans="10:12">
      <c r="J43166" s="2"/>
      <c r="K43166" s="2"/>
      <c r="L43166" s="2"/>
    </row>
    <row r="43167" spans="10:12">
      <c r="J43167" s="2"/>
      <c r="K43167" s="2"/>
      <c r="L43167" s="2"/>
    </row>
    <row r="43168" spans="10:12">
      <c r="J43168" s="2"/>
      <c r="K43168" s="2"/>
      <c r="L43168" s="2"/>
    </row>
    <row r="43169" spans="10:12">
      <c r="J43169" s="2"/>
      <c r="K43169" s="2"/>
      <c r="L43169" s="2"/>
    </row>
    <row r="43170" spans="10:12">
      <c r="J43170" s="2"/>
      <c r="K43170" s="2"/>
      <c r="L43170" s="2"/>
    </row>
    <row r="43171" spans="10:12">
      <c r="J43171" s="2"/>
      <c r="K43171" s="2"/>
      <c r="L43171" s="2"/>
    </row>
    <row r="43172" spans="10:12">
      <c r="J43172" s="2"/>
      <c r="K43172" s="2"/>
      <c r="L43172" s="2"/>
    </row>
    <row r="43173" spans="10:12">
      <c r="J43173" s="2"/>
      <c r="K43173" s="2"/>
      <c r="L43173" s="2"/>
    </row>
    <row r="43174" spans="10:12">
      <c r="J43174" s="2"/>
      <c r="K43174" s="2"/>
      <c r="L43174" s="2"/>
    </row>
    <row r="43175" spans="10:12">
      <c r="J43175" s="2"/>
      <c r="K43175" s="2"/>
      <c r="L43175" s="2"/>
    </row>
    <row r="43176" spans="10:12">
      <c r="J43176" s="2"/>
      <c r="K43176" s="2"/>
      <c r="L43176" s="2"/>
    </row>
    <row r="43177" spans="10:12">
      <c r="J43177" s="2"/>
      <c r="K43177" s="2"/>
      <c r="L43177" s="2"/>
    </row>
    <row r="43178" spans="10:12">
      <c r="J43178" s="2"/>
      <c r="K43178" s="2"/>
      <c r="L43178" s="2"/>
    </row>
    <row r="43179" spans="10:12">
      <c r="J43179" s="2"/>
      <c r="K43179" s="2"/>
      <c r="L43179" s="2"/>
    </row>
    <row r="43180" spans="10:12">
      <c r="J43180" s="2"/>
      <c r="K43180" s="2"/>
      <c r="L43180" s="2"/>
    </row>
    <row r="43181" spans="10:12">
      <c r="J43181" s="2"/>
      <c r="K43181" s="2"/>
      <c r="L43181" s="2"/>
    </row>
    <row r="43182" spans="10:12">
      <c r="J43182" s="2"/>
      <c r="K43182" s="2"/>
      <c r="L43182" s="2"/>
    </row>
    <row r="43183" spans="10:12">
      <c r="J43183" s="2"/>
      <c r="K43183" s="2"/>
      <c r="L43183" s="2"/>
    </row>
    <row r="43184" spans="10:12">
      <c r="J43184" s="2"/>
      <c r="K43184" s="2"/>
      <c r="L43184" s="2"/>
    </row>
    <row r="43185" spans="10:12">
      <c r="J43185" s="2"/>
      <c r="K43185" s="2"/>
      <c r="L43185" s="2"/>
    </row>
    <row r="43186" spans="10:12">
      <c r="J43186" s="2"/>
      <c r="K43186" s="2"/>
      <c r="L43186" s="2"/>
    </row>
    <row r="43187" spans="10:12">
      <c r="J43187" s="2"/>
      <c r="K43187" s="2"/>
      <c r="L43187" s="2"/>
    </row>
    <row r="43188" spans="10:12">
      <c r="J43188" s="2"/>
      <c r="K43188" s="2"/>
      <c r="L43188" s="2"/>
    </row>
    <row r="43189" spans="10:12">
      <c r="J43189" s="2"/>
      <c r="K43189" s="2"/>
      <c r="L43189" s="2"/>
    </row>
    <row r="43190" spans="10:12">
      <c r="J43190" s="2"/>
      <c r="K43190" s="2"/>
      <c r="L43190" s="2"/>
    </row>
    <row r="43191" spans="10:12">
      <c r="J43191" s="2"/>
      <c r="K43191" s="2"/>
      <c r="L43191" s="2"/>
    </row>
    <row r="43192" spans="10:12">
      <c r="J43192" s="2"/>
      <c r="K43192" s="2"/>
      <c r="L43192" s="2"/>
    </row>
    <row r="43193" spans="10:12">
      <c r="J43193" s="2"/>
      <c r="K43193" s="2"/>
      <c r="L43193" s="2"/>
    </row>
    <row r="43194" spans="10:12">
      <c r="J43194" s="2"/>
      <c r="K43194" s="2"/>
      <c r="L43194" s="2"/>
    </row>
    <row r="43195" spans="10:12">
      <c r="J43195" s="2"/>
      <c r="K43195" s="2"/>
      <c r="L43195" s="2"/>
    </row>
    <row r="43196" spans="10:12">
      <c r="J43196" s="2"/>
      <c r="K43196" s="2"/>
      <c r="L43196" s="2"/>
    </row>
    <row r="43197" spans="10:12">
      <c r="J43197" s="2"/>
      <c r="K43197" s="2"/>
      <c r="L43197" s="2"/>
    </row>
    <row r="43198" spans="10:12">
      <c r="J43198" s="2"/>
      <c r="K43198" s="2"/>
      <c r="L43198" s="2"/>
    </row>
    <row r="43199" spans="10:12">
      <c r="J43199" s="2"/>
      <c r="K43199" s="2"/>
      <c r="L43199" s="2"/>
    </row>
    <row r="43200" spans="10:12">
      <c r="J43200" s="2"/>
      <c r="K43200" s="2"/>
      <c r="L43200" s="2"/>
    </row>
    <row r="43201" spans="10:12">
      <c r="J43201" s="2"/>
      <c r="K43201" s="2"/>
      <c r="L43201" s="2"/>
    </row>
    <row r="43202" spans="10:12">
      <c r="J43202" s="2"/>
      <c r="K43202" s="2"/>
      <c r="L43202" s="2"/>
    </row>
    <row r="43203" spans="10:12">
      <c r="J43203" s="2"/>
      <c r="K43203" s="2"/>
      <c r="L43203" s="2"/>
    </row>
    <row r="43204" spans="10:12">
      <c r="J43204" s="2"/>
      <c r="K43204" s="2"/>
      <c r="L43204" s="2"/>
    </row>
    <row r="43205" spans="10:12">
      <c r="J43205" s="2"/>
      <c r="K43205" s="2"/>
      <c r="L43205" s="2"/>
    </row>
    <row r="43206" spans="10:12">
      <c r="J43206" s="2"/>
      <c r="K43206" s="2"/>
      <c r="L43206" s="2"/>
    </row>
    <row r="43207" spans="10:12">
      <c r="J43207" s="2"/>
      <c r="K43207" s="2"/>
      <c r="L43207" s="2"/>
    </row>
    <row r="43208" spans="10:12">
      <c r="J43208" s="2"/>
      <c r="K43208" s="2"/>
      <c r="L43208" s="2"/>
    </row>
    <row r="43209" spans="10:12">
      <c r="J43209" s="2"/>
      <c r="K43209" s="2"/>
      <c r="L43209" s="2"/>
    </row>
    <row r="43210" spans="10:12">
      <c r="J43210" s="2"/>
      <c r="K43210" s="2"/>
      <c r="L43210" s="2"/>
    </row>
    <row r="43211" spans="10:12">
      <c r="J43211" s="2"/>
      <c r="K43211" s="2"/>
      <c r="L43211" s="2"/>
    </row>
    <row r="43212" spans="10:12">
      <c r="J43212" s="2"/>
      <c r="K43212" s="2"/>
      <c r="L43212" s="2"/>
    </row>
    <row r="43213" spans="10:12">
      <c r="J43213" s="2"/>
      <c r="K43213" s="2"/>
      <c r="L43213" s="2"/>
    </row>
    <row r="43214" spans="10:12">
      <c r="J43214" s="2"/>
      <c r="K43214" s="2"/>
      <c r="L43214" s="2"/>
    </row>
    <row r="43215" spans="10:12">
      <c r="J43215" s="2"/>
      <c r="K43215" s="2"/>
      <c r="L43215" s="2"/>
    </row>
    <row r="43216" spans="10:12">
      <c r="J43216" s="2"/>
      <c r="K43216" s="2"/>
      <c r="L43216" s="2"/>
    </row>
    <row r="43217" spans="10:12">
      <c r="J43217" s="2"/>
      <c r="K43217" s="2"/>
      <c r="L43217" s="2"/>
    </row>
    <row r="43218" spans="10:12">
      <c r="J43218" s="2"/>
      <c r="K43218" s="2"/>
      <c r="L43218" s="2"/>
    </row>
    <row r="43219" spans="10:12">
      <c r="J43219" s="2"/>
      <c r="K43219" s="2"/>
      <c r="L43219" s="2"/>
    </row>
    <row r="43220" spans="10:12">
      <c r="J43220" s="2"/>
      <c r="K43220" s="2"/>
      <c r="L43220" s="2"/>
    </row>
    <row r="43221" spans="10:12">
      <c r="J43221" s="2"/>
      <c r="K43221" s="2"/>
      <c r="L43221" s="2"/>
    </row>
    <row r="43222" spans="10:12">
      <c r="J43222" s="2"/>
      <c r="K43222" s="2"/>
      <c r="L43222" s="2"/>
    </row>
    <row r="43223" spans="10:12">
      <c r="J43223" s="2"/>
      <c r="K43223" s="2"/>
      <c r="L43223" s="2"/>
    </row>
    <row r="43224" spans="10:12">
      <c r="J43224" s="2"/>
      <c r="K43224" s="2"/>
      <c r="L43224" s="2"/>
    </row>
    <row r="43225" spans="10:12">
      <c r="J43225" s="2"/>
      <c r="K43225" s="2"/>
      <c r="L43225" s="2"/>
    </row>
    <row r="43226" spans="10:12">
      <c r="J43226" s="2"/>
      <c r="K43226" s="2"/>
      <c r="L43226" s="2"/>
    </row>
    <row r="43227" spans="10:12">
      <c r="J43227" s="2"/>
      <c r="K43227" s="2"/>
      <c r="L43227" s="2"/>
    </row>
    <row r="43228" spans="10:12">
      <c r="J43228" s="2"/>
      <c r="K43228" s="2"/>
      <c r="L43228" s="2"/>
    </row>
    <row r="43229" spans="10:12">
      <c r="J43229" s="2"/>
      <c r="K43229" s="2"/>
      <c r="L43229" s="2"/>
    </row>
    <row r="43230" spans="10:12">
      <c r="J43230" s="2"/>
      <c r="K43230" s="2"/>
      <c r="L43230" s="2"/>
    </row>
    <row r="43231" spans="10:12">
      <c r="J43231" s="2"/>
      <c r="K43231" s="2"/>
      <c r="L43231" s="2"/>
    </row>
    <row r="43232" spans="10:12">
      <c r="J43232" s="2"/>
      <c r="K43232" s="2"/>
      <c r="L43232" s="2"/>
    </row>
    <row r="43233" spans="10:12">
      <c r="J43233" s="2"/>
      <c r="K43233" s="2"/>
      <c r="L43233" s="2"/>
    </row>
    <row r="43234" spans="10:12">
      <c r="J43234" s="2"/>
      <c r="K43234" s="2"/>
      <c r="L43234" s="2"/>
    </row>
    <row r="43235" spans="10:12">
      <c r="J43235" s="2"/>
      <c r="K43235" s="2"/>
      <c r="L43235" s="2"/>
    </row>
    <row r="43236" spans="10:12">
      <c r="J43236" s="2"/>
      <c r="K43236" s="2"/>
      <c r="L43236" s="2"/>
    </row>
    <row r="43237" spans="10:12">
      <c r="J43237" s="2"/>
      <c r="K43237" s="2"/>
      <c r="L43237" s="2"/>
    </row>
    <row r="43238" spans="10:12">
      <c r="J43238" s="2"/>
      <c r="K43238" s="2"/>
      <c r="L43238" s="2"/>
    </row>
    <row r="43239" spans="10:12">
      <c r="J43239" s="2"/>
      <c r="K43239" s="2"/>
      <c r="L43239" s="2"/>
    </row>
    <row r="43240" spans="10:12">
      <c r="J43240" s="2"/>
      <c r="K43240" s="2"/>
      <c r="L43240" s="2"/>
    </row>
    <row r="43241" spans="10:12">
      <c r="J43241" s="2"/>
      <c r="K43241" s="2"/>
      <c r="L43241" s="2"/>
    </row>
    <row r="43242" spans="10:12">
      <c r="J43242" s="2"/>
      <c r="K43242" s="2"/>
      <c r="L43242" s="2"/>
    </row>
    <row r="43243" spans="10:12">
      <c r="J43243" s="2"/>
      <c r="K43243" s="2"/>
      <c r="L43243" s="2"/>
    </row>
    <row r="43244" spans="10:12">
      <c r="J43244" s="2"/>
      <c r="K43244" s="2"/>
      <c r="L43244" s="2"/>
    </row>
    <row r="43245" spans="10:12">
      <c r="J43245" s="2"/>
      <c r="K43245" s="2"/>
      <c r="L43245" s="2"/>
    </row>
    <row r="43246" spans="10:12">
      <c r="J43246" s="2"/>
      <c r="K43246" s="2"/>
      <c r="L43246" s="2"/>
    </row>
    <row r="43247" spans="10:12">
      <c r="J43247" s="2"/>
      <c r="K43247" s="2"/>
      <c r="L43247" s="2"/>
    </row>
    <row r="43248" spans="10:12">
      <c r="J43248" s="2"/>
      <c r="K43248" s="2"/>
      <c r="L43248" s="2"/>
    </row>
    <row r="43249" spans="10:12">
      <c r="J43249" s="2"/>
      <c r="K43249" s="2"/>
      <c r="L43249" s="2"/>
    </row>
    <row r="43250" spans="10:12">
      <c r="J43250" s="2"/>
      <c r="K43250" s="2"/>
      <c r="L43250" s="2"/>
    </row>
    <row r="43251" spans="10:12">
      <c r="J43251" s="2"/>
      <c r="K43251" s="2"/>
      <c r="L43251" s="2"/>
    </row>
    <row r="43252" spans="10:12">
      <c r="J43252" s="2"/>
      <c r="K43252" s="2"/>
      <c r="L43252" s="2"/>
    </row>
    <row r="43253" spans="10:12">
      <c r="J43253" s="2"/>
      <c r="K43253" s="2"/>
      <c r="L43253" s="2"/>
    </row>
    <row r="43254" spans="10:12">
      <c r="J43254" s="2"/>
      <c r="K43254" s="2"/>
      <c r="L43254" s="2"/>
    </row>
    <row r="43255" spans="10:12">
      <c r="J43255" s="2"/>
      <c r="K43255" s="2"/>
      <c r="L43255" s="2"/>
    </row>
    <row r="43256" spans="10:12">
      <c r="J43256" s="2"/>
      <c r="K43256" s="2"/>
      <c r="L43256" s="2"/>
    </row>
    <row r="43257" spans="10:12">
      <c r="J43257" s="2"/>
      <c r="K43257" s="2"/>
      <c r="L43257" s="2"/>
    </row>
    <row r="43258" spans="10:12">
      <c r="J43258" s="2"/>
      <c r="K43258" s="2"/>
      <c r="L43258" s="2"/>
    </row>
    <row r="43259" spans="10:12">
      <c r="J43259" s="2"/>
      <c r="K43259" s="2"/>
      <c r="L43259" s="2"/>
    </row>
    <row r="43260" spans="10:12">
      <c r="J43260" s="2"/>
      <c r="K43260" s="2"/>
      <c r="L43260" s="2"/>
    </row>
    <row r="43261" spans="10:12">
      <c r="J43261" s="2"/>
      <c r="K43261" s="2"/>
      <c r="L43261" s="2"/>
    </row>
    <row r="43262" spans="10:12">
      <c r="J43262" s="2"/>
      <c r="K43262" s="2"/>
      <c r="L43262" s="2"/>
    </row>
    <row r="43263" spans="10:12">
      <c r="J43263" s="2"/>
      <c r="K43263" s="2"/>
      <c r="L43263" s="2"/>
    </row>
    <row r="43264" spans="10:12">
      <c r="J43264" s="2"/>
      <c r="K43264" s="2"/>
      <c r="L43264" s="2"/>
    </row>
    <row r="43265" spans="10:12">
      <c r="J43265" s="2"/>
      <c r="K43265" s="2"/>
      <c r="L43265" s="2"/>
    </row>
    <row r="43266" spans="10:12">
      <c r="J43266" s="2"/>
      <c r="K43266" s="2"/>
      <c r="L43266" s="2"/>
    </row>
    <row r="43267" spans="10:12">
      <c r="J43267" s="2"/>
      <c r="K43267" s="2"/>
      <c r="L43267" s="2"/>
    </row>
    <row r="43268" spans="10:12">
      <c r="J43268" s="2"/>
      <c r="K43268" s="2"/>
      <c r="L43268" s="2"/>
    </row>
    <row r="43269" spans="10:12">
      <c r="J43269" s="2"/>
      <c r="K43269" s="2"/>
      <c r="L43269" s="2"/>
    </row>
    <row r="43270" spans="10:12">
      <c r="J43270" s="2"/>
      <c r="K43270" s="2"/>
      <c r="L43270" s="2"/>
    </row>
    <row r="43271" spans="10:12">
      <c r="J43271" s="2"/>
      <c r="K43271" s="2"/>
      <c r="L43271" s="2"/>
    </row>
    <row r="43272" spans="10:12">
      <c r="J43272" s="2"/>
      <c r="K43272" s="2"/>
      <c r="L43272" s="2"/>
    </row>
    <row r="43273" spans="10:12">
      <c r="J43273" s="2"/>
      <c r="K43273" s="2"/>
      <c r="L43273" s="2"/>
    </row>
    <row r="43274" spans="10:12">
      <c r="J43274" s="2"/>
      <c r="K43274" s="2"/>
      <c r="L43274" s="2"/>
    </row>
    <row r="43275" spans="10:12">
      <c r="J43275" s="2"/>
      <c r="K43275" s="2"/>
      <c r="L43275" s="2"/>
    </row>
    <row r="43276" spans="10:12">
      <c r="J43276" s="2"/>
      <c r="K43276" s="2"/>
      <c r="L43276" s="2"/>
    </row>
    <row r="43277" spans="10:12">
      <c r="J43277" s="2"/>
      <c r="K43277" s="2"/>
      <c r="L43277" s="2"/>
    </row>
    <row r="43278" spans="10:12">
      <c r="J43278" s="2"/>
      <c r="K43278" s="2"/>
      <c r="L43278" s="2"/>
    </row>
    <row r="43279" spans="10:12">
      <c r="J43279" s="2"/>
      <c r="K43279" s="2"/>
      <c r="L43279" s="2"/>
    </row>
    <row r="43280" spans="10:12">
      <c r="J43280" s="2"/>
      <c r="K43280" s="2"/>
      <c r="L43280" s="2"/>
    </row>
    <row r="43281" spans="10:12">
      <c r="J43281" s="2"/>
      <c r="K43281" s="2"/>
      <c r="L43281" s="2"/>
    </row>
    <row r="43282" spans="10:12">
      <c r="J43282" s="2"/>
      <c r="K43282" s="2"/>
      <c r="L43282" s="2"/>
    </row>
    <row r="43283" spans="10:12">
      <c r="J43283" s="2"/>
      <c r="K43283" s="2"/>
      <c r="L43283" s="2"/>
    </row>
    <row r="43284" spans="10:12">
      <c r="J43284" s="2"/>
      <c r="K43284" s="2"/>
      <c r="L43284" s="2"/>
    </row>
    <row r="43285" spans="10:12">
      <c r="J43285" s="2"/>
      <c r="K43285" s="2"/>
      <c r="L43285" s="2"/>
    </row>
    <row r="43286" spans="10:12">
      <c r="J43286" s="2"/>
      <c r="K43286" s="2"/>
      <c r="L43286" s="2"/>
    </row>
    <row r="43287" spans="10:12">
      <c r="J43287" s="2"/>
      <c r="K43287" s="2"/>
      <c r="L43287" s="2"/>
    </row>
    <row r="43288" spans="10:12">
      <c r="J43288" s="2"/>
      <c r="K43288" s="2"/>
      <c r="L43288" s="2"/>
    </row>
    <row r="43289" spans="10:12">
      <c r="J43289" s="2"/>
      <c r="K43289" s="2"/>
      <c r="L43289" s="2"/>
    </row>
    <row r="43290" spans="10:12">
      <c r="J43290" s="2"/>
      <c r="K43290" s="2"/>
      <c r="L43290" s="2"/>
    </row>
    <row r="43291" spans="10:12">
      <c r="J43291" s="2"/>
      <c r="K43291" s="2"/>
      <c r="L43291" s="2"/>
    </row>
    <row r="43292" spans="10:12">
      <c r="J43292" s="2"/>
      <c r="K43292" s="2"/>
      <c r="L43292" s="2"/>
    </row>
    <row r="43293" spans="10:12">
      <c r="J43293" s="2"/>
      <c r="K43293" s="2"/>
      <c r="L43293" s="2"/>
    </row>
    <row r="43294" spans="10:12">
      <c r="J43294" s="2"/>
      <c r="K43294" s="2"/>
      <c r="L43294" s="2"/>
    </row>
    <row r="43295" spans="10:12">
      <c r="J43295" s="2"/>
      <c r="K43295" s="2"/>
      <c r="L43295" s="2"/>
    </row>
    <row r="43296" spans="10:12">
      <c r="J43296" s="2"/>
      <c r="K43296" s="2"/>
      <c r="L43296" s="2"/>
    </row>
    <row r="43297" spans="10:12">
      <c r="J43297" s="2"/>
      <c r="K43297" s="2"/>
      <c r="L43297" s="2"/>
    </row>
    <row r="43298" spans="10:12">
      <c r="J43298" s="2"/>
      <c r="K43298" s="2"/>
      <c r="L43298" s="2"/>
    </row>
    <row r="43299" spans="10:12">
      <c r="J43299" s="2"/>
      <c r="K43299" s="2"/>
      <c r="L43299" s="2"/>
    </row>
    <row r="43300" spans="10:12">
      <c r="J43300" s="2"/>
      <c r="K43300" s="2"/>
      <c r="L43300" s="2"/>
    </row>
    <row r="43301" spans="10:12">
      <c r="J43301" s="2"/>
      <c r="K43301" s="2"/>
      <c r="L43301" s="2"/>
    </row>
    <row r="43302" spans="10:12">
      <c r="J43302" s="2"/>
      <c r="K43302" s="2"/>
      <c r="L43302" s="2"/>
    </row>
    <row r="43303" spans="10:12">
      <c r="J43303" s="2"/>
      <c r="K43303" s="2"/>
      <c r="L43303" s="2"/>
    </row>
    <row r="43304" spans="10:12">
      <c r="J43304" s="2"/>
      <c r="K43304" s="2"/>
      <c r="L43304" s="2"/>
    </row>
    <row r="43305" spans="10:12">
      <c r="J43305" s="2"/>
      <c r="K43305" s="2"/>
      <c r="L43305" s="2"/>
    </row>
    <row r="43306" spans="10:12">
      <c r="J43306" s="2"/>
      <c r="K43306" s="2"/>
      <c r="L43306" s="2"/>
    </row>
    <row r="43307" spans="10:12">
      <c r="J43307" s="2"/>
      <c r="K43307" s="2"/>
      <c r="L43307" s="2"/>
    </row>
    <row r="43308" spans="10:12">
      <c r="J43308" s="2"/>
      <c r="K43308" s="2"/>
      <c r="L43308" s="2"/>
    </row>
    <row r="43309" spans="10:12">
      <c r="J43309" s="2"/>
      <c r="K43309" s="2"/>
      <c r="L43309" s="2"/>
    </row>
    <row r="43310" spans="10:12">
      <c r="J43310" s="2"/>
      <c r="K43310" s="2"/>
      <c r="L43310" s="2"/>
    </row>
    <row r="43311" spans="10:12">
      <c r="J43311" s="2"/>
      <c r="K43311" s="2"/>
      <c r="L43311" s="2"/>
    </row>
    <row r="43312" spans="10:12">
      <c r="J43312" s="2"/>
      <c r="K43312" s="2"/>
      <c r="L43312" s="2"/>
    </row>
    <row r="43313" spans="10:12">
      <c r="J43313" s="2"/>
      <c r="K43313" s="2"/>
      <c r="L43313" s="2"/>
    </row>
    <row r="43314" spans="10:12">
      <c r="J43314" s="2"/>
      <c r="K43314" s="2"/>
      <c r="L43314" s="2"/>
    </row>
    <row r="43315" spans="10:12">
      <c r="J43315" s="2"/>
      <c r="K43315" s="2"/>
      <c r="L43315" s="2"/>
    </row>
    <row r="43316" spans="10:12">
      <c r="J43316" s="2"/>
      <c r="K43316" s="2"/>
      <c r="L43316" s="2"/>
    </row>
    <row r="43317" spans="10:12">
      <c r="J43317" s="2"/>
      <c r="K43317" s="2"/>
      <c r="L43317" s="2"/>
    </row>
    <row r="43318" spans="10:12">
      <c r="J43318" s="2"/>
      <c r="K43318" s="2"/>
      <c r="L43318" s="2"/>
    </row>
    <row r="43319" spans="10:12">
      <c r="J43319" s="2"/>
      <c r="K43319" s="2"/>
      <c r="L43319" s="2"/>
    </row>
    <row r="43320" spans="10:12">
      <c r="J43320" s="2"/>
      <c r="K43320" s="2"/>
      <c r="L43320" s="2"/>
    </row>
    <row r="43321" spans="10:12">
      <c r="J43321" s="2"/>
      <c r="K43321" s="2"/>
      <c r="L43321" s="2"/>
    </row>
    <row r="43322" spans="10:12">
      <c r="J43322" s="2"/>
      <c r="K43322" s="2"/>
      <c r="L43322" s="2"/>
    </row>
    <row r="43323" spans="10:12">
      <c r="J43323" s="2"/>
      <c r="K43323" s="2"/>
      <c r="L43323" s="2"/>
    </row>
    <row r="43324" spans="10:12">
      <c r="J43324" s="2"/>
      <c r="K43324" s="2"/>
      <c r="L43324" s="2"/>
    </row>
    <row r="43325" spans="10:12">
      <c r="J43325" s="2"/>
      <c r="K43325" s="2"/>
      <c r="L43325" s="2"/>
    </row>
    <row r="43326" spans="10:12">
      <c r="J43326" s="2"/>
      <c r="K43326" s="2"/>
      <c r="L43326" s="2"/>
    </row>
    <row r="43327" spans="10:12">
      <c r="J43327" s="2"/>
      <c r="K43327" s="2"/>
      <c r="L43327" s="2"/>
    </row>
    <row r="43328" spans="10:12">
      <c r="J43328" s="2"/>
      <c r="K43328" s="2"/>
      <c r="L43328" s="2"/>
    </row>
    <row r="43329" spans="10:12">
      <c r="J43329" s="2"/>
      <c r="K43329" s="2"/>
      <c r="L43329" s="2"/>
    </row>
    <row r="43330" spans="10:12">
      <c r="J43330" s="2"/>
      <c r="K43330" s="2"/>
      <c r="L43330" s="2"/>
    </row>
    <row r="43331" spans="10:12">
      <c r="J43331" s="2"/>
      <c r="K43331" s="2"/>
      <c r="L43331" s="2"/>
    </row>
    <row r="43332" spans="10:12">
      <c r="J43332" s="2"/>
      <c r="K43332" s="2"/>
      <c r="L43332" s="2"/>
    </row>
    <row r="43333" spans="10:12">
      <c r="J43333" s="2"/>
      <c r="K43333" s="2"/>
      <c r="L43333" s="2"/>
    </row>
    <row r="43334" spans="10:12">
      <c r="J43334" s="2"/>
      <c r="K43334" s="2"/>
      <c r="L43334" s="2"/>
    </row>
    <row r="43335" spans="10:12">
      <c r="J43335" s="2"/>
      <c r="K43335" s="2"/>
      <c r="L43335" s="2"/>
    </row>
    <row r="43336" spans="10:12">
      <c r="J43336" s="2"/>
      <c r="K43336" s="2"/>
      <c r="L43336" s="2"/>
    </row>
    <row r="43337" spans="10:12">
      <c r="J43337" s="2"/>
      <c r="K43337" s="2"/>
      <c r="L43337" s="2"/>
    </row>
    <row r="43338" spans="10:12">
      <c r="J43338" s="2"/>
      <c r="K43338" s="2"/>
      <c r="L43338" s="2"/>
    </row>
    <row r="43339" spans="10:12">
      <c r="J43339" s="2"/>
      <c r="K43339" s="2"/>
      <c r="L43339" s="2"/>
    </row>
    <row r="43340" spans="10:12">
      <c r="J43340" s="2"/>
      <c r="K43340" s="2"/>
      <c r="L43340" s="2"/>
    </row>
    <row r="43341" spans="10:12">
      <c r="J43341" s="2"/>
      <c r="K43341" s="2"/>
      <c r="L43341" s="2"/>
    </row>
    <row r="43342" spans="10:12">
      <c r="J43342" s="2"/>
      <c r="K43342" s="2"/>
      <c r="L43342" s="2"/>
    </row>
    <row r="43343" spans="10:12">
      <c r="J43343" s="2"/>
      <c r="K43343" s="2"/>
      <c r="L43343" s="2"/>
    </row>
    <row r="43344" spans="10:12">
      <c r="J43344" s="2"/>
      <c r="K43344" s="2"/>
      <c r="L43344" s="2"/>
    </row>
    <row r="43345" spans="10:12">
      <c r="J43345" s="2"/>
      <c r="K43345" s="2"/>
      <c r="L43345" s="2"/>
    </row>
    <row r="43346" spans="10:12">
      <c r="J43346" s="2"/>
      <c r="K43346" s="2"/>
      <c r="L43346" s="2"/>
    </row>
    <row r="43347" spans="10:12">
      <c r="J43347" s="2"/>
      <c r="K43347" s="2"/>
      <c r="L43347" s="2"/>
    </row>
    <row r="43348" spans="10:12">
      <c r="J43348" s="2"/>
      <c r="K43348" s="2"/>
      <c r="L43348" s="2"/>
    </row>
    <row r="43349" spans="10:12">
      <c r="J43349" s="2"/>
      <c r="K43349" s="2"/>
      <c r="L43349" s="2"/>
    </row>
    <row r="43350" spans="10:12">
      <c r="J43350" s="2"/>
      <c r="K43350" s="2"/>
      <c r="L43350" s="2"/>
    </row>
    <row r="43351" spans="10:12">
      <c r="J43351" s="2"/>
      <c r="K43351" s="2"/>
      <c r="L43351" s="2"/>
    </row>
    <row r="43352" spans="10:12">
      <c r="J43352" s="2"/>
      <c r="K43352" s="2"/>
      <c r="L43352" s="2"/>
    </row>
    <row r="43353" spans="10:12">
      <c r="J43353" s="2"/>
      <c r="K43353" s="2"/>
      <c r="L43353" s="2"/>
    </row>
    <row r="43354" spans="10:12">
      <c r="J43354" s="2"/>
      <c r="K43354" s="2"/>
      <c r="L43354" s="2"/>
    </row>
    <row r="43355" spans="10:12">
      <c r="J43355" s="2"/>
      <c r="K43355" s="2"/>
      <c r="L43355" s="2"/>
    </row>
    <row r="43356" spans="10:12">
      <c r="J43356" s="2"/>
      <c r="K43356" s="2"/>
      <c r="L43356" s="2"/>
    </row>
    <row r="43357" spans="10:12">
      <c r="J43357" s="2"/>
      <c r="K43357" s="2"/>
      <c r="L43357" s="2"/>
    </row>
    <row r="43358" spans="10:12">
      <c r="J43358" s="2"/>
      <c r="K43358" s="2"/>
      <c r="L43358" s="2"/>
    </row>
    <row r="43359" spans="10:12">
      <c r="J43359" s="2"/>
      <c r="K43359" s="2"/>
      <c r="L43359" s="2"/>
    </row>
    <row r="43360" spans="10:12">
      <c r="J43360" s="2"/>
      <c r="K43360" s="2"/>
      <c r="L43360" s="2"/>
    </row>
    <row r="43361" spans="10:12">
      <c r="J43361" s="2"/>
      <c r="K43361" s="2"/>
      <c r="L43361" s="2"/>
    </row>
    <row r="43362" spans="10:12">
      <c r="J43362" s="2"/>
      <c r="K43362" s="2"/>
      <c r="L43362" s="2"/>
    </row>
    <row r="43363" spans="10:12">
      <c r="J43363" s="2"/>
      <c r="K43363" s="2"/>
      <c r="L43363" s="2"/>
    </row>
    <row r="43364" spans="10:12">
      <c r="J43364" s="2"/>
      <c r="K43364" s="2"/>
      <c r="L43364" s="2"/>
    </row>
    <row r="43365" spans="10:12">
      <c r="J43365" s="2"/>
      <c r="K43365" s="2"/>
      <c r="L43365" s="2"/>
    </row>
    <row r="43366" spans="10:12">
      <c r="J43366" s="2"/>
      <c r="K43366" s="2"/>
      <c r="L43366" s="2"/>
    </row>
    <row r="43367" spans="10:12">
      <c r="J43367" s="2"/>
      <c r="K43367" s="2"/>
      <c r="L43367" s="2"/>
    </row>
    <row r="43368" spans="10:12">
      <c r="J43368" s="2"/>
      <c r="K43368" s="2"/>
      <c r="L43368" s="2"/>
    </row>
    <row r="43369" spans="10:12">
      <c r="J43369" s="2"/>
      <c r="K43369" s="2"/>
      <c r="L43369" s="2"/>
    </row>
    <row r="43370" spans="10:12">
      <c r="J43370" s="2"/>
      <c r="K43370" s="2"/>
      <c r="L43370" s="2"/>
    </row>
    <row r="43371" spans="10:12">
      <c r="J43371" s="2"/>
      <c r="K43371" s="2"/>
      <c r="L43371" s="2"/>
    </row>
    <row r="43372" spans="10:12">
      <c r="J43372" s="2"/>
      <c r="K43372" s="2"/>
      <c r="L43372" s="2"/>
    </row>
    <row r="43373" spans="10:12">
      <c r="J43373" s="2"/>
      <c r="K43373" s="2"/>
      <c r="L43373" s="2"/>
    </row>
    <row r="43374" spans="10:12">
      <c r="J43374" s="2"/>
      <c r="K43374" s="2"/>
      <c r="L43374" s="2"/>
    </row>
    <row r="43375" spans="10:12">
      <c r="J43375" s="2"/>
      <c r="K43375" s="2"/>
      <c r="L43375" s="2"/>
    </row>
    <row r="43376" spans="10:12">
      <c r="J43376" s="2"/>
      <c r="K43376" s="2"/>
      <c r="L43376" s="2"/>
    </row>
    <row r="43377" spans="10:12">
      <c r="J43377" s="2"/>
      <c r="K43377" s="2"/>
      <c r="L43377" s="2"/>
    </row>
    <row r="43378" spans="10:12">
      <c r="J43378" s="2"/>
      <c r="K43378" s="2"/>
      <c r="L43378" s="2"/>
    </row>
    <row r="43379" spans="10:12">
      <c r="J43379" s="2"/>
      <c r="K43379" s="2"/>
      <c r="L43379" s="2"/>
    </row>
    <row r="43380" spans="10:12">
      <c r="J43380" s="2"/>
      <c r="K43380" s="2"/>
      <c r="L43380" s="2"/>
    </row>
    <row r="43381" spans="10:12">
      <c r="J43381" s="2"/>
      <c r="K43381" s="2"/>
      <c r="L43381" s="2"/>
    </row>
    <row r="43382" spans="10:12">
      <c r="J43382" s="2"/>
      <c r="K43382" s="2"/>
      <c r="L43382" s="2"/>
    </row>
    <row r="43383" spans="10:12">
      <c r="J43383" s="2"/>
      <c r="K43383" s="2"/>
      <c r="L43383" s="2"/>
    </row>
    <row r="43384" spans="10:12">
      <c r="J43384" s="2"/>
      <c r="K43384" s="2"/>
      <c r="L43384" s="2"/>
    </row>
    <row r="43385" spans="10:12">
      <c r="J43385" s="2"/>
      <c r="K43385" s="2"/>
      <c r="L43385" s="2"/>
    </row>
    <row r="43386" spans="10:12">
      <c r="J43386" s="2"/>
      <c r="K43386" s="2"/>
      <c r="L43386" s="2"/>
    </row>
    <row r="43387" spans="10:12">
      <c r="J43387" s="2"/>
      <c r="K43387" s="2"/>
      <c r="L43387" s="2"/>
    </row>
    <row r="43388" spans="10:12">
      <c r="J43388" s="2"/>
      <c r="K43388" s="2"/>
      <c r="L43388" s="2"/>
    </row>
    <row r="43389" spans="10:12">
      <c r="J43389" s="2"/>
      <c r="K43389" s="2"/>
      <c r="L43389" s="2"/>
    </row>
    <row r="43390" spans="10:12">
      <c r="J43390" s="2"/>
      <c r="K43390" s="2"/>
      <c r="L43390" s="2"/>
    </row>
    <row r="43391" spans="10:12">
      <c r="J43391" s="2"/>
      <c r="K43391" s="2"/>
      <c r="L43391" s="2"/>
    </row>
    <row r="43392" spans="10:12">
      <c r="J43392" s="2"/>
      <c r="K43392" s="2"/>
      <c r="L43392" s="2"/>
    </row>
    <row r="43393" spans="10:12">
      <c r="J43393" s="2"/>
      <c r="K43393" s="2"/>
      <c r="L43393" s="2"/>
    </row>
    <row r="43394" spans="10:12">
      <c r="J43394" s="2"/>
      <c r="K43394" s="2"/>
      <c r="L43394" s="2"/>
    </row>
    <row r="43395" spans="10:12">
      <c r="J43395" s="2"/>
      <c r="K43395" s="2"/>
      <c r="L43395" s="2"/>
    </row>
    <row r="43396" spans="10:12">
      <c r="J43396" s="2"/>
      <c r="K43396" s="2"/>
      <c r="L43396" s="2"/>
    </row>
    <row r="43397" spans="10:12">
      <c r="J43397" s="2"/>
      <c r="K43397" s="2"/>
      <c r="L43397" s="2"/>
    </row>
    <row r="43398" spans="10:12">
      <c r="J43398" s="2"/>
      <c r="K43398" s="2"/>
      <c r="L43398" s="2"/>
    </row>
    <row r="43399" spans="10:12">
      <c r="J43399" s="2"/>
      <c r="K43399" s="2"/>
      <c r="L43399" s="2"/>
    </row>
    <row r="43400" spans="10:12">
      <c r="J43400" s="2"/>
      <c r="K43400" s="2"/>
      <c r="L43400" s="2"/>
    </row>
    <row r="43401" spans="10:12">
      <c r="J43401" s="2"/>
      <c r="K43401" s="2"/>
      <c r="L43401" s="2"/>
    </row>
    <row r="43402" spans="10:12">
      <c r="J43402" s="2"/>
      <c r="K43402" s="2"/>
      <c r="L43402" s="2"/>
    </row>
    <row r="43403" spans="10:12">
      <c r="J43403" s="2"/>
      <c r="K43403" s="2"/>
      <c r="L43403" s="2"/>
    </row>
    <row r="43404" spans="10:12">
      <c r="J43404" s="2"/>
      <c r="K43404" s="2"/>
      <c r="L43404" s="2"/>
    </row>
    <row r="43405" spans="10:12">
      <c r="J43405" s="2"/>
      <c r="K43405" s="2"/>
      <c r="L43405" s="2"/>
    </row>
    <row r="43406" spans="10:12">
      <c r="J43406" s="2"/>
      <c r="K43406" s="2"/>
      <c r="L43406" s="2"/>
    </row>
    <row r="43407" spans="10:12">
      <c r="J43407" s="2"/>
      <c r="K43407" s="2"/>
      <c r="L43407" s="2"/>
    </row>
    <row r="43408" spans="10:12">
      <c r="J43408" s="2"/>
      <c r="K43408" s="2"/>
      <c r="L43408" s="2"/>
    </row>
    <row r="43409" spans="10:12">
      <c r="J43409" s="2"/>
      <c r="K43409" s="2"/>
      <c r="L43409" s="2"/>
    </row>
    <row r="43410" spans="10:12">
      <c r="J43410" s="2"/>
      <c r="K43410" s="2"/>
      <c r="L43410" s="2"/>
    </row>
    <row r="43411" spans="10:12">
      <c r="J43411" s="2"/>
      <c r="K43411" s="2"/>
      <c r="L43411" s="2"/>
    </row>
    <row r="43412" spans="10:12">
      <c r="J43412" s="2"/>
      <c r="K43412" s="2"/>
      <c r="L43412" s="2"/>
    </row>
    <row r="43413" spans="10:12">
      <c r="J43413" s="2"/>
      <c r="K43413" s="2"/>
      <c r="L43413" s="2"/>
    </row>
    <row r="43414" spans="10:12">
      <c r="J43414" s="2"/>
      <c r="K43414" s="2"/>
      <c r="L43414" s="2"/>
    </row>
    <row r="43415" spans="10:12">
      <c r="J43415" s="2"/>
      <c r="K43415" s="2"/>
      <c r="L43415" s="2"/>
    </row>
    <row r="43416" spans="10:12">
      <c r="J43416" s="2"/>
      <c r="K43416" s="2"/>
      <c r="L43416" s="2"/>
    </row>
    <row r="43417" spans="10:12">
      <c r="J43417" s="2"/>
      <c r="K43417" s="2"/>
      <c r="L43417" s="2"/>
    </row>
    <row r="43418" spans="10:12">
      <c r="J43418" s="2"/>
      <c r="K43418" s="2"/>
      <c r="L43418" s="2"/>
    </row>
    <row r="43419" spans="10:12">
      <c r="J43419" s="2"/>
      <c r="K43419" s="2"/>
      <c r="L43419" s="2"/>
    </row>
    <row r="43420" spans="10:12">
      <c r="J43420" s="2"/>
      <c r="K43420" s="2"/>
      <c r="L43420" s="2"/>
    </row>
    <row r="43421" spans="10:12">
      <c r="J43421" s="2"/>
      <c r="K43421" s="2"/>
      <c r="L43421" s="2"/>
    </row>
    <row r="43422" spans="10:12">
      <c r="J43422" s="2"/>
      <c r="K43422" s="2"/>
      <c r="L43422" s="2"/>
    </row>
    <row r="43423" spans="10:12">
      <c r="J43423" s="2"/>
      <c r="K43423" s="2"/>
      <c r="L43423" s="2"/>
    </row>
    <row r="43424" spans="10:12">
      <c r="J43424" s="2"/>
      <c r="K43424" s="2"/>
      <c r="L43424" s="2"/>
    </row>
    <row r="43425" spans="10:12">
      <c r="J43425" s="2"/>
      <c r="K43425" s="2"/>
      <c r="L43425" s="2"/>
    </row>
    <row r="43426" spans="10:12">
      <c r="J43426" s="2"/>
      <c r="K43426" s="2"/>
      <c r="L43426" s="2"/>
    </row>
    <row r="43427" spans="10:12">
      <c r="J43427" s="2"/>
      <c r="K43427" s="2"/>
      <c r="L43427" s="2"/>
    </row>
    <row r="43428" spans="10:12">
      <c r="J43428" s="2"/>
      <c r="K43428" s="2"/>
      <c r="L43428" s="2"/>
    </row>
    <row r="43429" spans="10:12">
      <c r="J43429" s="2"/>
      <c r="K43429" s="2"/>
      <c r="L43429" s="2"/>
    </row>
    <row r="43430" spans="10:12">
      <c r="J43430" s="2"/>
      <c r="K43430" s="2"/>
      <c r="L43430" s="2"/>
    </row>
    <row r="43431" spans="10:12">
      <c r="J43431" s="2"/>
      <c r="K43431" s="2"/>
      <c r="L43431" s="2"/>
    </row>
    <row r="43432" spans="10:12">
      <c r="J43432" s="2"/>
      <c r="K43432" s="2"/>
      <c r="L43432" s="2"/>
    </row>
    <row r="43433" spans="10:12">
      <c r="J43433" s="2"/>
      <c r="K43433" s="2"/>
      <c r="L43433" s="2"/>
    </row>
    <row r="43434" spans="10:12">
      <c r="J43434" s="2"/>
      <c r="K43434" s="2"/>
      <c r="L43434" s="2"/>
    </row>
    <row r="43435" spans="10:12">
      <c r="J43435" s="2"/>
      <c r="K43435" s="2"/>
      <c r="L43435" s="2"/>
    </row>
    <row r="43436" spans="10:12">
      <c r="J43436" s="2"/>
      <c r="K43436" s="2"/>
      <c r="L43436" s="2"/>
    </row>
    <row r="43437" spans="10:12">
      <c r="J43437" s="2"/>
      <c r="K43437" s="2"/>
      <c r="L43437" s="2"/>
    </row>
    <row r="43438" spans="10:12">
      <c r="J43438" s="2"/>
      <c r="K43438" s="2"/>
      <c r="L43438" s="2"/>
    </row>
    <row r="43439" spans="10:12">
      <c r="J43439" s="2"/>
      <c r="K43439" s="2"/>
      <c r="L43439" s="2"/>
    </row>
    <row r="43440" spans="10:12">
      <c r="J43440" s="2"/>
      <c r="K43440" s="2"/>
      <c r="L43440" s="2"/>
    </row>
    <row r="43441" spans="10:12">
      <c r="J43441" s="2"/>
      <c r="K43441" s="2"/>
      <c r="L43441" s="2"/>
    </row>
    <row r="43442" spans="10:12">
      <c r="J43442" s="2"/>
      <c r="K43442" s="2"/>
      <c r="L43442" s="2"/>
    </row>
    <row r="43443" spans="10:12">
      <c r="J43443" s="2"/>
      <c r="K43443" s="2"/>
      <c r="L43443" s="2"/>
    </row>
    <row r="43444" spans="10:12">
      <c r="J43444" s="2"/>
      <c r="K43444" s="2"/>
      <c r="L43444" s="2"/>
    </row>
    <row r="43445" spans="10:12">
      <c r="J43445" s="2"/>
      <c r="K43445" s="2"/>
      <c r="L43445" s="2"/>
    </row>
    <row r="43446" spans="10:12">
      <c r="J43446" s="2"/>
      <c r="K43446" s="2"/>
      <c r="L43446" s="2"/>
    </row>
    <row r="43447" spans="10:12">
      <c r="J43447" s="2"/>
      <c r="K43447" s="2"/>
      <c r="L43447" s="2"/>
    </row>
    <row r="43448" spans="10:12">
      <c r="J43448" s="2"/>
      <c r="K43448" s="2"/>
      <c r="L43448" s="2"/>
    </row>
    <row r="43449" spans="10:12">
      <c r="J43449" s="2"/>
      <c r="K43449" s="2"/>
      <c r="L43449" s="2"/>
    </row>
    <row r="43450" spans="10:12">
      <c r="J43450" s="2"/>
      <c r="K43450" s="2"/>
      <c r="L43450" s="2"/>
    </row>
    <row r="43451" spans="10:12">
      <c r="J43451" s="2"/>
      <c r="K43451" s="2"/>
      <c r="L43451" s="2"/>
    </row>
    <row r="43452" spans="10:12">
      <c r="J43452" s="2"/>
      <c r="K43452" s="2"/>
      <c r="L43452" s="2"/>
    </row>
    <row r="43453" spans="10:12">
      <c r="J43453" s="2"/>
      <c r="K43453" s="2"/>
      <c r="L43453" s="2"/>
    </row>
    <row r="43454" spans="10:12">
      <c r="J43454" s="2"/>
      <c r="K43454" s="2"/>
      <c r="L43454" s="2"/>
    </row>
    <row r="43455" spans="10:12">
      <c r="J43455" s="2"/>
      <c r="K43455" s="2"/>
      <c r="L43455" s="2"/>
    </row>
    <row r="43456" spans="10:12">
      <c r="J43456" s="2"/>
      <c r="K43456" s="2"/>
      <c r="L43456" s="2"/>
    </row>
    <row r="43457" spans="10:12">
      <c r="J43457" s="2"/>
      <c r="K43457" s="2"/>
      <c r="L43457" s="2"/>
    </row>
    <row r="43458" spans="10:12">
      <c r="J43458" s="2"/>
      <c r="K43458" s="2"/>
      <c r="L43458" s="2"/>
    </row>
    <row r="43459" spans="10:12">
      <c r="J43459" s="2"/>
      <c r="K43459" s="2"/>
      <c r="L43459" s="2"/>
    </row>
    <row r="43460" spans="10:12">
      <c r="J43460" s="2"/>
      <c r="K43460" s="2"/>
      <c r="L43460" s="2"/>
    </row>
    <row r="43461" spans="10:12">
      <c r="J43461" s="2"/>
      <c r="K43461" s="2"/>
      <c r="L43461" s="2"/>
    </row>
    <row r="43462" spans="10:12">
      <c r="J43462" s="2"/>
      <c r="K43462" s="2"/>
      <c r="L43462" s="2"/>
    </row>
    <row r="43463" spans="10:12">
      <c r="J43463" s="2"/>
      <c r="K43463" s="2"/>
      <c r="L43463" s="2"/>
    </row>
    <row r="43464" spans="10:12">
      <c r="J43464" s="2"/>
      <c r="K43464" s="2"/>
      <c r="L43464" s="2"/>
    </row>
    <row r="43465" spans="10:12">
      <c r="J43465" s="2"/>
      <c r="K43465" s="2"/>
      <c r="L43465" s="2"/>
    </row>
    <row r="43466" spans="10:12">
      <c r="J43466" s="2"/>
      <c r="K43466" s="2"/>
      <c r="L43466" s="2"/>
    </row>
    <row r="43467" spans="10:12">
      <c r="J43467" s="2"/>
      <c r="K43467" s="2"/>
      <c r="L43467" s="2"/>
    </row>
    <row r="43468" spans="10:12">
      <c r="J43468" s="2"/>
      <c r="K43468" s="2"/>
      <c r="L43468" s="2"/>
    </row>
    <row r="43469" spans="10:12">
      <c r="J43469" s="2"/>
      <c r="K43469" s="2"/>
      <c r="L43469" s="2"/>
    </row>
    <row r="43470" spans="10:12">
      <c r="J43470" s="2"/>
      <c r="K43470" s="2"/>
      <c r="L43470" s="2"/>
    </row>
    <row r="43471" spans="10:12">
      <c r="J43471" s="2"/>
      <c r="K43471" s="2"/>
      <c r="L43471" s="2"/>
    </row>
    <row r="43472" spans="10:12">
      <c r="J43472" s="2"/>
      <c r="K43472" s="2"/>
      <c r="L43472" s="2"/>
    </row>
    <row r="43473" spans="10:12">
      <c r="J43473" s="2"/>
      <c r="K43473" s="2"/>
      <c r="L43473" s="2"/>
    </row>
    <row r="43474" spans="10:12">
      <c r="J43474" s="2"/>
      <c r="K43474" s="2"/>
      <c r="L43474" s="2"/>
    </row>
    <row r="43475" spans="10:12">
      <c r="J43475" s="2"/>
      <c r="K43475" s="2"/>
      <c r="L43475" s="2"/>
    </row>
    <row r="43476" spans="10:12">
      <c r="J43476" s="2"/>
      <c r="K43476" s="2"/>
      <c r="L43476" s="2"/>
    </row>
    <row r="43477" spans="10:12">
      <c r="J43477" s="2"/>
      <c r="K43477" s="2"/>
      <c r="L43477" s="2"/>
    </row>
    <row r="43478" spans="10:12">
      <c r="J43478" s="2"/>
      <c r="K43478" s="2"/>
      <c r="L43478" s="2"/>
    </row>
    <row r="43479" spans="10:12">
      <c r="J43479" s="2"/>
      <c r="K43479" s="2"/>
      <c r="L43479" s="2"/>
    </row>
    <row r="43480" spans="10:12">
      <c r="J43480" s="2"/>
      <c r="K43480" s="2"/>
      <c r="L43480" s="2"/>
    </row>
    <row r="43481" spans="10:12">
      <c r="J43481" s="2"/>
      <c r="K43481" s="2"/>
      <c r="L43481" s="2"/>
    </row>
    <row r="43482" spans="10:12">
      <c r="J43482" s="2"/>
      <c r="K43482" s="2"/>
      <c r="L43482" s="2"/>
    </row>
    <row r="43483" spans="10:12">
      <c r="J43483" s="2"/>
      <c r="K43483" s="2"/>
      <c r="L43483" s="2"/>
    </row>
    <row r="43484" spans="10:12">
      <c r="J43484" s="2"/>
      <c r="K43484" s="2"/>
      <c r="L43484" s="2"/>
    </row>
    <row r="43485" spans="10:12">
      <c r="J43485" s="2"/>
      <c r="K43485" s="2"/>
      <c r="L43485" s="2"/>
    </row>
    <row r="43486" spans="10:12">
      <c r="J43486" s="2"/>
      <c r="K43486" s="2"/>
      <c r="L43486" s="2"/>
    </row>
    <row r="43487" spans="10:12">
      <c r="J43487" s="2"/>
      <c r="K43487" s="2"/>
      <c r="L43487" s="2"/>
    </row>
    <row r="43488" spans="10:12">
      <c r="J43488" s="2"/>
      <c r="K43488" s="2"/>
      <c r="L43488" s="2"/>
    </row>
    <row r="43489" spans="10:12">
      <c r="J43489" s="2"/>
      <c r="K43489" s="2"/>
      <c r="L43489" s="2"/>
    </row>
    <row r="43490" spans="10:12">
      <c r="J43490" s="2"/>
      <c r="K43490" s="2"/>
      <c r="L43490" s="2"/>
    </row>
    <row r="43491" spans="10:12">
      <c r="J43491" s="2"/>
      <c r="K43491" s="2"/>
      <c r="L43491" s="2"/>
    </row>
    <row r="43492" spans="10:12">
      <c r="J43492" s="2"/>
      <c r="K43492" s="2"/>
      <c r="L43492" s="2"/>
    </row>
    <row r="43493" spans="10:12">
      <c r="J43493" s="2"/>
      <c r="K43493" s="2"/>
      <c r="L43493" s="2"/>
    </row>
    <row r="43494" spans="10:12">
      <c r="J43494" s="2"/>
      <c r="K43494" s="2"/>
      <c r="L43494" s="2"/>
    </row>
    <row r="43495" spans="10:12">
      <c r="J43495" s="2"/>
      <c r="K43495" s="2"/>
      <c r="L43495" s="2"/>
    </row>
    <row r="43496" spans="10:12">
      <c r="J43496" s="2"/>
      <c r="K43496" s="2"/>
      <c r="L43496" s="2"/>
    </row>
    <row r="43497" spans="10:12">
      <c r="J43497" s="2"/>
      <c r="K43497" s="2"/>
      <c r="L43497" s="2"/>
    </row>
    <row r="43498" spans="10:12">
      <c r="J43498" s="2"/>
      <c r="K43498" s="2"/>
      <c r="L43498" s="2"/>
    </row>
    <row r="43499" spans="10:12">
      <c r="J43499" s="2"/>
      <c r="K43499" s="2"/>
      <c r="L43499" s="2"/>
    </row>
    <row r="43500" spans="10:12">
      <c r="J43500" s="2"/>
      <c r="K43500" s="2"/>
      <c r="L43500" s="2"/>
    </row>
    <row r="43501" spans="10:12">
      <c r="J43501" s="2"/>
      <c r="K43501" s="2"/>
      <c r="L43501" s="2"/>
    </row>
    <row r="43502" spans="10:12">
      <c r="J43502" s="2"/>
      <c r="K43502" s="2"/>
      <c r="L43502" s="2"/>
    </row>
    <row r="43503" spans="10:12">
      <c r="J43503" s="2"/>
      <c r="K43503" s="2"/>
      <c r="L43503" s="2"/>
    </row>
    <row r="43504" spans="10:12">
      <c r="J43504" s="2"/>
      <c r="K43504" s="2"/>
      <c r="L43504" s="2"/>
    </row>
    <row r="43505" spans="10:12">
      <c r="J43505" s="2"/>
      <c r="K43505" s="2"/>
      <c r="L43505" s="2"/>
    </row>
    <row r="43506" spans="10:12">
      <c r="J43506" s="2"/>
      <c r="K43506" s="2"/>
      <c r="L43506" s="2"/>
    </row>
    <row r="43507" spans="10:12">
      <c r="J43507" s="2"/>
      <c r="K43507" s="2"/>
      <c r="L43507" s="2"/>
    </row>
    <row r="43508" spans="10:12">
      <c r="J43508" s="2"/>
      <c r="K43508" s="2"/>
      <c r="L43508" s="2"/>
    </row>
    <row r="43509" spans="10:12">
      <c r="J43509" s="2"/>
      <c r="K43509" s="2"/>
      <c r="L43509" s="2"/>
    </row>
    <row r="43510" spans="10:12">
      <c r="J43510" s="2"/>
      <c r="K43510" s="2"/>
      <c r="L43510" s="2"/>
    </row>
    <row r="43511" spans="10:12">
      <c r="J43511" s="2"/>
      <c r="K43511" s="2"/>
      <c r="L43511" s="2"/>
    </row>
    <row r="43512" spans="10:12">
      <c r="J43512" s="2"/>
      <c r="K43512" s="2"/>
      <c r="L43512" s="2"/>
    </row>
    <row r="43513" spans="10:12">
      <c r="J43513" s="2"/>
      <c r="K43513" s="2"/>
      <c r="L43513" s="2"/>
    </row>
    <row r="43514" spans="10:12">
      <c r="J43514" s="2"/>
      <c r="K43514" s="2"/>
      <c r="L43514" s="2"/>
    </row>
    <row r="43515" spans="10:12">
      <c r="J43515" s="2"/>
      <c r="K43515" s="2"/>
      <c r="L43515" s="2"/>
    </row>
    <row r="43516" spans="10:12">
      <c r="J43516" s="2"/>
      <c r="K43516" s="2"/>
      <c r="L43516" s="2"/>
    </row>
    <row r="43517" spans="10:12">
      <c r="J43517" s="2"/>
      <c r="K43517" s="2"/>
      <c r="L43517" s="2"/>
    </row>
    <row r="43518" spans="10:12">
      <c r="J43518" s="2"/>
      <c r="K43518" s="2"/>
      <c r="L43518" s="2"/>
    </row>
    <row r="43519" spans="10:12">
      <c r="J43519" s="2"/>
      <c r="K43519" s="2"/>
      <c r="L43519" s="2"/>
    </row>
    <row r="43520" spans="10:12">
      <c r="J43520" s="2"/>
      <c r="K43520" s="2"/>
      <c r="L43520" s="2"/>
    </row>
    <row r="43521" spans="10:12">
      <c r="J43521" s="2"/>
      <c r="K43521" s="2"/>
      <c r="L43521" s="2"/>
    </row>
    <row r="43522" spans="10:12">
      <c r="J43522" s="2"/>
      <c r="K43522" s="2"/>
      <c r="L43522" s="2"/>
    </row>
    <row r="43523" spans="10:12">
      <c r="J43523" s="2"/>
      <c r="K43523" s="2"/>
      <c r="L43523" s="2"/>
    </row>
    <row r="43524" spans="10:12">
      <c r="J43524" s="2"/>
      <c r="K43524" s="2"/>
      <c r="L43524" s="2"/>
    </row>
    <row r="43525" spans="10:12">
      <c r="J43525" s="2"/>
      <c r="K43525" s="2"/>
      <c r="L43525" s="2"/>
    </row>
    <row r="43526" spans="10:12">
      <c r="J43526" s="2"/>
      <c r="K43526" s="2"/>
      <c r="L43526" s="2"/>
    </row>
    <row r="43527" spans="10:12">
      <c r="J43527" s="2"/>
      <c r="K43527" s="2"/>
      <c r="L43527" s="2"/>
    </row>
    <row r="43528" spans="10:12">
      <c r="J43528" s="2"/>
      <c r="K43528" s="2"/>
      <c r="L43528" s="2"/>
    </row>
    <row r="43529" spans="10:12">
      <c r="J43529" s="2"/>
      <c r="K43529" s="2"/>
      <c r="L43529" s="2"/>
    </row>
    <row r="43530" spans="10:12">
      <c r="J43530" s="2"/>
      <c r="K43530" s="2"/>
      <c r="L43530" s="2"/>
    </row>
    <row r="43531" spans="10:12">
      <c r="J43531" s="2"/>
      <c r="K43531" s="2"/>
      <c r="L43531" s="2"/>
    </row>
    <row r="43532" spans="10:12">
      <c r="J43532" s="2"/>
      <c r="K43532" s="2"/>
      <c r="L43532" s="2"/>
    </row>
    <row r="43533" spans="10:12">
      <c r="J43533" s="2"/>
      <c r="K43533" s="2"/>
      <c r="L43533" s="2"/>
    </row>
    <row r="43534" spans="10:12">
      <c r="J43534" s="2"/>
      <c r="K43534" s="2"/>
      <c r="L43534" s="2"/>
    </row>
    <row r="43535" spans="10:12">
      <c r="J43535" s="2"/>
      <c r="K43535" s="2"/>
      <c r="L43535" s="2"/>
    </row>
    <row r="43536" spans="10:12">
      <c r="J43536" s="2"/>
      <c r="K43536" s="2"/>
      <c r="L43536" s="2"/>
    </row>
    <row r="43537" spans="10:12">
      <c r="J43537" s="2"/>
      <c r="K43537" s="2"/>
      <c r="L43537" s="2"/>
    </row>
    <row r="43538" spans="10:12">
      <c r="J43538" s="2"/>
      <c r="K43538" s="2"/>
      <c r="L43538" s="2"/>
    </row>
    <row r="43539" spans="10:12">
      <c r="J43539" s="2"/>
      <c r="K43539" s="2"/>
      <c r="L43539" s="2"/>
    </row>
    <row r="43540" spans="10:12">
      <c r="J43540" s="2"/>
      <c r="K43540" s="2"/>
      <c r="L43540" s="2"/>
    </row>
    <row r="43541" spans="10:12">
      <c r="J43541" s="2"/>
      <c r="K43541" s="2"/>
      <c r="L43541" s="2"/>
    </row>
    <row r="43542" spans="10:12">
      <c r="J43542" s="2"/>
      <c r="K43542" s="2"/>
      <c r="L43542" s="2"/>
    </row>
    <row r="43543" spans="10:12">
      <c r="J43543" s="2"/>
      <c r="K43543" s="2"/>
      <c r="L43543" s="2"/>
    </row>
    <row r="43544" spans="10:12">
      <c r="J43544" s="2"/>
      <c r="K43544" s="2"/>
      <c r="L43544" s="2"/>
    </row>
    <row r="43545" spans="10:12">
      <c r="J43545" s="2"/>
      <c r="K43545" s="2"/>
      <c r="L43545" s="2"/>
    </row>
    <row r="43546" spans="10:12">
      <c r="J43546" s="2"/>
      <c r="K43546" s="2"/>
      <c r="L43546" s="2"/>
    </row>
    <row r="43547" spans="10:12">
      <c r="J43547" s="2"/>
      <c r="K43547" s="2"/>
      <c r="L43547" s="2"/>
    </row>
    <row r="43548" spans="10:12">
      <c r="J43548" s="2"/>
      <c r="K43548" s="2"/>
      <c r="L43548" s="2"/>
    </row>
    <row r="43549" spans="10:12">
      <c r="J43549" s="2"/>
      <c r="K43549" s="2"/>
      <c r="L43549" s="2"/>
    </row>
    <row r="43550" spans="10:12">
      <c r="J43550" s="2"/>
      <c r="K43550" s="2"/>
      <c r="L43550" s="2"/>
    </row>
    <row r="43551" spans="10:12">
      <c r="J43551" s="2"/>
      <c r="K43551" s="2"/>
      <c r="L43551" s="2"/>
    </row>
    <row r="43552" spans="10:12">
      <c r="J43552" s="2"/>
      <c r="K43552" s="2"/>
      <c r="L43552" s="2"/>
    </row>
    <row r="43553" spans="10:12">
      <c r="J43553" s="2"/>
      <c r="K43553" s="2"/>
      <c r="L43553" s="2"/>
    </row>
    <row r="43554" spans="10:12">
      <c r="J43554" s="2"/>
      <c r="K43554" s="2"/>
      <c r="L43554" s="2"/>
    </row>
    <row r="43555" spans="10:12">
      <c r="J43555" s="2"/>
      <c r="K43555" s="2"/>
      <c r="L43555" s="2"/>
    </row>
    <row r="43556" spans="10:12">
      <c r="J43556" s="2"/>
      <c r="K43556" s="2"/>
      <c r="L43556" s="2"/>
    </row>
    <row r="43557" spans="10:12">
      <c r="J43557" s="2"/>
      <c r="K43557" s="2"/>
      <c r="L43557" s="2"/>
    </row>
    <row r="43558" spans="10:12">
      <c r="J43558" s="2"/>
      <c r="K43558" s="2"/>
      <c r="L43558" s="2"/>
    </row>
    <row r="43559" spans="10:12">
      <c r="J43559" s="2"/>
      <c r="K43559" s="2"/>
      <c r="L43559" s="2"/>
    </row>
    <row r="43560" spans="10:12">
      <c r="J43560" s="2"/>
      <c r="K43560" s="2"/>
      <c r="L43560" s="2"/>
    </row>
    <row r="43561" spans="10:12">
      <c r="J43561" s="2"/>
      <c r="K43561" s="2"/>
      <c r="L43561" s="2"/>
    </row>
    <row r="43562" spans="10:12">
      <c r="J43562" s="2"/>
      <c r="K43562" s="2"/>
      <c r="L43562" s="2"/>
    </row>
    <row r="43563" spans="10:12">
      <c r="J43563" s="2"/>
      <c r="K43563" s="2"/>
      <c r="L43563" s="2"/>
    </row>
    <row r="43564" spans="10:12">
      <c r="J43564" s="2"/>
      <c r="K43564" s="2"/>
      <c r="L43564" s="2"/>
    </row>
    <row r="43565" spans="10:12">
      <c r="J43565" s="2"/>
      <c r="K43565" s="2"/>
      <c r="L43565" s="2"/>
    </row>
    <row r="43566" spans="10:12">
      <c r="J43566" s="2"/>
      <c r="K43566" s="2"/>
      <c r="L43566" s="2"/>
    </row>
    <row r="43567" spans="10:12">
      <c r="J43567" s="2"/>
      <c r="K43567" s="2"/>
      <c r="L43567" s="2"/>
    </row>
    <row r="43568" spans="10:12">
      <c r="J43568" s="2"/>
      <c r="K43568" s="2"/>
      <c r="L43568" s="2"/>
    </row>
    <row r="43569" spans="10:12">
      <c r="J43569" s="2"/>
      <c r="K43569" s="2"/>
      <c r="L43569" s="2"/>
    </row>
    <row r="43570" spans="10:12">
      <c r="J43570" s="2"/>
      <c r="K43570" s="2"/>
      <c r="L43570" s="2"/>
    </row>
    <row r="43571" spans="10:12">
      <c r="J43571" s="2"/>
      <c r="K43571" s="2"/>
      <c r="L43571" s="2"/>
    </row>
    <row r="43572" spans="10:12">
      <c r="J43572" s="2"/>
      <c r="K43572" s="2"/>
      <c r="L43572" s="2"/>
    </row>
    <row r="43573" spans="10:12">
      <c r="J43573" s="2"/>
      <c r="K43573" s="2"/>
      <c r="L43573" s="2"/>
    </row>
    <row r="43574" spans="10:12">
      <c r="J43574" s="2"/>
      <c r="K43574" s="2"/>
      <c r="L43574" s="2"/>
    </row>
    <row r="43575" spans="10:12">
      <c r="J43575" s="2"/>
      <c r="K43575" s="2"/>
      <c r="L43575" s="2"/>
    </row>
    <row r="43576" spans="10:12">
      <c r="J43576" s="2"/>
      <c r="K43576" s="2"/>
      <c r="L43576" s="2"/>
    </row>
    <row r="43577" spans="10:12">
      <c r="J43577" s="2"/>
      <c r="K43577" s="2"/>
      <c r="L43577" s="2"/>
    </row>
    <row r="43578" spans="10:12">
      <c r="J43578" s="2"/>
      <c r="K43578" s="2"/>
      <c r="L43578" s="2"/>
    </row>
    <row r="43579" spans="10:12">
      <c r="J43579" s="2"/>
      <c r="K43579" s="2"/>
      <c r="L43579" s="2"/>
    </row>
    <row r="43580" spans="10:12">
      <c r="J43580" s="2"/>
      <c r="K43580" s="2"/>
      <c r="L43580" s="2"/>
    </row>
    <row r="43581" spans="10:12">
      <c r="J43581" s="2"/>
      <c r="K43581" s="2"/>
      <c r="L43581" s="2"/>
    </row>
    <row r="43582" spans="10:12">
      <c r="J43582" s="2"/>
      <c r="K43582" s="2"/>
      <c r="L43582" s="2"/>
    </row>
    <row r="43583" spans="10:12">
      <c r="J43583" s="2"/>
      <c r="K43583" s="2"/>
      <c r="L43583" s="2"/>
    </row>
    <row r="43584" spans="10:12">
      <c r="J43584" s="2"/>
      <c r="K43584" s="2"/>
      <c r="L43584" s="2"/>
    </row>
    <row r="43585" spans="10:12">
      <c r="J43585" s="2"/>
      <c r="K43585" s="2"/>
      <c r="L43585" s="2"/>
    </row>
    <row r="43586" spans="10:12">
      <c r="J43586" s="2"/>
      <c r="K43586" s="2"/>
      <c r="L43586" s="2"/>
    </row>
    <row r="43587" spans="10:12">
      <c r="J43587" s="2"/>
      <c r="K43587" s="2"/>
      <c r="L43587" s="2"/>
    </row>
    <row r="43588" spans="10:12">
      <c r="J43588" s="2"/>
      <c r="K43588" s="2"/>
      <c r="L43588" s="2"/>
    </row>
    <row r="43589" spans="10:12">
      <c r="J43589" s="2"/>
      <c r="K43589" s="2"/>
      <c r="L43589" s="2"/>
    </row>
    <row r="43590" spans="10:12">
      <c r="J43590" s="2"/>
      <c r="K43590" s="2"/>
      <c r="L43590" s="2"/>
    </row>
    <row r="43591" spans="10:12">
      <c r="J43591" s="2"/>
      <c r="K43591" s="2"/>
      <c r="L43591" s="2"/>
    </row>
    <row r="43592" spans="10:12">
      <c r="J43592" s="2"/>
      <c r="K43592" s="2"/>
      <c r="L43592" s="2"/>
    </row>
    <row r="43593" spans="10:12">
      <c r="J43593" s="2"/>
      <c r="K43593" s="2"/>
      <c r="L43593" s="2"/>
    </row>
    <row r="43594" spans="10:12">
      <c r="J43594" s="2"/>
      <c r="K43594" s="2"/>
      <c r="L43594" s="2"/>
    </row>
    <row r="43595" spans="10:12">
      <c r="J43595" s="2"/>
      <c r="K43595" s="2"/>
      <c r="L43595" s="2"/>
    </row>
    <row r="43596" spans="10:12">
      <c r="J43596" s="2"/>
      <c r="K43596" s="2"/>
      <c r="L43596" s="2"/>
    </row>
    <row r="43597" spans="10:12">
      <c r="J43597" s="2"/>
      <c r="K43597" s="2"/>
      <c r="L43597" s="2"/>
    </row>
    <row r="43598" spans="10:12">
      <c r="J43598" s="2"/>
      <c r="K43598" s="2"/>
      <c r="L43598" s="2"/>
    </row>
    <row r="43599" spans="10:12">
      <c r="J43599" s="2"/>
      <c r="K43599" s="2"/>
      <c r="L43599" s="2"/>
    </row>
    <row r="43600" spans="10:12">
      <c r="J43600" s="2"/>
      <c r="K43600" s="2"/>
      <c r="L43600" s="2"/>
    </row>
    <row r="43601" spans="10:12">
      <c r="J43601" s="2"/>
      <c r="K43601" s="2"/>
      <c r="L43601" s="2"/>
    </row>
    <row r="43602" spans="10:12">
      <c r="J43602" s="2"/>
      <c r="K43602" s="2"/>
      <c r="L43602" s="2"/>
    </row>
    <row r="43603" spans="10:12">
      <c r="J43603" s="2"/>
      <c r="K43603" s="2"/>
      <c r="L43603" s="2"/>
    </row>
    <row r="43604" spans="10:12">
      <c r="J43604" s="2"/>
      <c r="K43604" s="2"/>
      <c r="L43604" s="2"/>
    </row>
    <row r="43605" spans="10:12">
      <c r="J43605" s="2"/>
      <c r="K43605" s="2"/>
      <c r="L43605" s="2"/>
    </row>
    <row r="43606" spans="10:12">
      <c r="J43606" s="2"/>
      <c r="K43606" s="2"/>
      <c r="L43606" s="2"/>
    </row>
    <row r="43607" spans="10:12">
      <c r="J43607" s="2"/>
      <c r="K43607" s="2"/>
      <c r="L43607" s="2"/>
    </row>
    <row r="43608" spans="10:12">
      <c r="J43608" s="2"/>
      <c r="K43608" s="2"/>
      <c r="L43608" s="2"/>
    </row>
    <row r="43609" spans="10:12">
      <c r="J43609" s="2"/>
      <c r="K43609" s="2"/>
      <c r="L43609" s="2"/>
    </row>
    <row r="43610" spans="10:12">
      <c r="J43610" s="2"/>
      <c r="K43610" s="2"/>
      <c r="L43610" s="2"/>
    </row>
    <row r="43611" spans="10:12">
      <c r="J43611" s="2"/>
      <c r="K43611" s="2"/>
      <c r="L43611" s="2"/>
    </row>
    <row r="43612" spans="10:12">
      <c r="J43612" s="2"/>
      <c r="K43612" s="2"/>
      <c r="L43612" s="2"/>
    </row>
    <row r="43613" spans="10:12">
      <c r="J43613" s="2"/>
      <c r="K43613" s="2"/>
      <c r="L43613" s="2"/>
    </row>
    <row r="43614" spans="10:12">
      <c r="J43614" s="2"/>
      <c r="K43614" s="2"/>
      <c r="L43614" s="2"/>
    </row>
    <row r="43615" spans="10:12">
      <c r="J43615" s="2"/>
      <c r="K43615" s="2"/>
      <c r="L43615" s="2"/>
    </row>
    <row r="43616" spans="10:12">
      <c r="J43616" s="2"/>
      <c r="K43616" s="2"/>
      <c r="L43616" s="2"/>
    </row>
    <row r="43617" spans="10:12">
      <c r="J43617" s="2"/>
      <c r="K43617" s="2"/>
      <c r="L43617" s="2"/>
    </row>
    <row r="43618" spans="10:12">
      <c r="J43618" s="2"/>
      <c r="K43618" s="2"/>
      <c r="L43618" s="2"/>
    </row>
    <row r="43619" spans="10:12">
      <c r="J43619" s="2"/>
      <c r="K43619" s="2"/>
      <c r="L43619" s="2"/>
    </row>
    <row r="43620" spans="10:12">
      <c r="J43620" s="2"/>
      <c r="K43620" s="2"/>
      <c r="L43620" s="2"/>
    </row>
    <row r="43621" spans="10:12">
      <c r="J43621" s="2"/>
      <c r="K43621" s="2"/>
      <c r="L43621" s="2"/>
    </row>
    <row r="43622" spans="10:12">
      <c r="J43622" s="2"/>
      <c r="K43622" s="2"/>
      <c r="L43622" s="2"/>
    </row>
    <row r="43623" spans="10:12">
      <c r="J43623" s="2"/>
      <c r="K43623" s="2"/>
      <c r="L43623" s="2"/>
    </row>
    <row r="43624" spans="10:12">
      <c r="J43624" s="2"/>
      <c r="K43624" s="2"/>
      <c r="L43624" s="2"/>
    </row>
    <row r="43625" spans="10:12">
      <c r="J43625" s="2"/>
      <c r="K43625" s="2"/>
      <c r="L43625" s="2"/>
    </row>
    <row r="43626" spans="10:12">
      <c r="J43626" s="2"/>
      <c r="K43626" s="2"/>
      <c r="L43626" s="2"/>
    </row>
    <row r="43627" spans="10:12">
      <c r="J43627" s="2"/>
      <c r="K43627" s="2"/>
      <c r="L43627" s="2"/>
    </row>
    <row r="43628" spans="10:12">
      <c r="J43628" s="2"/>
      <c r="K43628" s="2"/>
      <c r="L43628" s="2"/>
    </row>
    <row r="43629" spans="10:12">
      <c r="J43629" s="2"/>
      <c r="K43629" s="2"/>
      <c r="L43629" s="2"/>
    </row>
    <row r="43630" spans="10:12">
      <c r="J43630" s="2"/>
      <c r="K43630" s="2"/>
      <c r="L43630" s="2"/>
    </row>
    <row r="43631" spans="10:12">
      <c r="J43631" s="2"/>
      <c r="K43631" s="2"/>
      <c r="L43631" s="2"/>
    </row>
    <row r="43632" spans="10:12">
      <c r="J43632" s="2"/>
      <c r="K43632" s="2"/>
      <c r="L43632" s="2"/>
    </row>
    <row r="43633" spans="10:12">
      <c r="J43633" s="2"/>
      <c r="K43633" s="2"/>
      <c r="L43633" s="2"/>
    </row>
    <row r="43634" spans="10:12">
      <c r="J43634" s="2"/>
      <c r="K43634" s="2"/>
      <c r="L43634" s="2"/>
    </row>
    <row r="43635" spans="10:12">
      <c r="J43635" s="2"/>
      <c r="K43635" s="2"/>
      <c r="L43635" s="2"/>
    </row>
    <row r="43636" spans="10:12">
      <c r="J43636" s="2"/>
      <c r="K43636" s="2"/>
      <c r="L43636" s="2"/>
    </row>
    <row r="43637" spans="10:12">
      <c r="J43637" s="2"/>
      <c r="K43637" s="2"/>
      <c r="L43637" s="2"/>
    </row>
    <row r="43638" spans="10:12">
      <c r="J43638" s="2"/>
      <c r="K43638" s="2"/>
      <c r="L43638" s="2"/>
    </row>
    <row r="43639" spans="10:12">
      <c r="J43639" s="2"/>
      <c r="K43639" s="2"/>
      <c r="L43639" s="2"/>
    </row>
    <row r="43640" spans="10:12">
      <c r="J43640" s="2"/>
      <c r="K43640" s="2"/>
      <c r="L43640" s="2"/>
    </row>
    <row r="43641" spans="10:12">
      <c r="J43641" s="2"/>
      <c r="K43641" s="2"/>
      <c r="L43641" s="2"/>
    </row>
    <row r="43642" spans="10:12">
      <c r="J43642" s="2"/>
      <c r="K43642" s="2"/>
      <c r="L43642" s="2"/>
    </row>
    <row r="43643" spans="10:12">
      <c r="J43643" s="2"/>
      <c r="K43643" s="2"/>
      <c r="L43643" s="2"/>
    </row>
    <row r="43644" spans="10:12">
      <c r="J43644" s="2"/>
      <c r="K43644" s="2"/>
      <c r="L43644" s="2"/>
    </row>
    <row r="43645" spans="10:12">
      <c r="J43645" s="2"/>
      <c r="K43645" s="2"/>
      <c r="L43645" s="2"/>
    </row>
    <row r="43646" spans="10:12">
      <c r="J43646" s="2"/>
      <c r="K43646" s="2"/>
      <c r="L43646" s="2"/>
    </row>
    <row r="43647" spans="10:12">
      <c r="J43647" s="2"/>
      <c r="K43647" s="2"/>
      <c r="L43647" s="2"/>
    </row>
    <row r="43648" spans="10:12">
      <c r="J43648" s="2"/>
      <c r="K43648" s="2"/>
      <c r="L43648" s="2"/>
    </row>
    <row r="43649" spans="10:12">
      <c r="J43649" s="2"/>
      <c r="K43649" s="2"/>
      <c r="L43649" s="2"/>
    </row>
    <row r="43650" spans="10:12">
      <c r="J43650" s="2"/>
      <c r="K43650" s="2"/>
      <c r="L43650" s="2"/>
    </row>
    <row r="43651" spans="10:12">
      <c r="J43651" s="2"/>
      <c r="K43651" s="2"/>
      <c r="L43651" s="2"/>
    </row>
    <row r="43652" spans="10:12">
      <c r="J43652" s="2"/>
      <c r="K43652" s="2"/>
      <c r="L43652" s="2"/>
    </row>
    <row r="43653" spans="10:12">
      <c r="J43653" s="2"/>
      <c r="K43653" s="2"/>
      <c r="L43653" s="2"/>
    </row>
    <row r="43654" spans="10:12">
      <c r="J43654" s="2"/>
      <c r="K43654" s="2"/>
      <c r="L43654" s="2"/>
    </row>
    <row r="43655" spans="10:12">
      <c r="J43655" s="2"/>
      <c r="K43655" s="2"/>
      <c r="L43655" s="2"/>
    </row>
    <row r="43656" spans="10:12">
      <c r="J43656" s="2"/>
      <c r="K43656" s="2"/>
      <c r="L43656" s="2"/>
    </row>
    <row r="43657" spans="10:12">
      <c r="J43657" s="2"/>
      <c r="K43657" s="2"/>
      <c r="L43657" s="2"/>
    </row>
    <row r="43658" spans="10:12">
      <c r="J43658" s="2"/>
      <c r="K43658" s="2"/>
      <c r="L43658" s="2"/>
    </row>
    <row r="43659" spans="10:12">
      <c r="J43659" s="2"/>
      <c r="K43659" s="2"/>
      <c r="L43659" s="2"/>
    </row>
    <row r="43660" spans="10:12">
      <c r="J43660" s="2"/>
      <c r="K43660" s="2"/>
      <c r="L43660" s="2"/>
    </row>
    <row r="43661" spans="10:12">
      <c r="J43661" s="2"/>
      <c r="K43661" s="2"/>
      <c r="L43661" s="2"/>
    </row>
    <row r="43662" spans="10:12">
      <c r="J43662" s="2"/>
      <c r="K43662" s="2"/>
      <c r="L43662" s="2"/>
    </row>
    <row r="43663" spans="10:12">
      <c r="J43663" s="2"/>
      <c r="K43663" s="2"/>
      <c r="L43663" s="2"/>
    </row>
    <row r="43664" spans="10:12">
      <c r="J43664" s="2"/>
      <c r="K43664" s="2"/>
      <c r="L43664" s="2"/>
    </row>
    <row r="43665" spans="10:12">
      <c r="J43665" s="2"/>
      <c r="K43665" s="2"/>
      <c r="L43665" s="2"/>
    </row>
    <row r="43666" spans="10:12">
      <c r="J43666" s="2"/>
      <c r="K43666" s="2"/>
      <c r="L43666" s="2"/>
    </row>
    <row r="43667" spans="10:12">
      <c r="J43667" s="2"/>
      <c r="K43667" s="2"/>
      <c r="L43667" s="2"/>
    </row>
    <row r="43668" spans="10:12">
      <c r="J43668" s="2"/>
      <c r="K43668" s="2"/>
      <c r="L43668" s="2"/>
    </row>
    <row r="43669" spans="10:12">
      <c r="J43669" s="2"/>
      <c r="K43669" s="2"/>
      <c r="L43669" s="2"/>
    </row>
    <row r="43670" spans="10:12">
      <c r="J43670" s="2"/>
      <c r="K43670" s="2"/>
      <c r="L43670" s="2"/>
    </row>
    <row r="43671" spans="10:12">
      <c r="J43671" s="2"/>
      <c r="K43671" s="2"/>
      <c r="L43671" s="2"/>
    </row>
    <row r="43672" spans="10:12">
      <c r="J43672" s="2"/>
      <c r="K43672" s="2"/>
      <c r="L43672" s="2"/>
    </row>
    <row r="43673" spans="10:12">
      <c r="J43673" s="2"/>
      <c r="K43673" s="2"/>
      <c r="L43673" s="2"/>
    </row>
    <row r="43674" spans="10:12">
      <c r="J43674" s="2"/>
      <c r="K43674" s="2"/>
      <c r="L43674" s="2"/>
    </row>
    <row r="43675" spans="10:12">
      <c r="J43675" s="2"/>
      <c r="K43675" s="2"/>
      <c r="L43675" s="2"/>
    </row>
    <row r="43676" spans="10:12">
      <c r="J43676" s="2"/>
      <c r="K43676" s="2"/>
      <c r="L43676" s="2"/>
    </row>
    <row r="43677" spans="10:12">
      <c r="J43677" s="2"/>
      <c r="K43677" s="2"/>
      <c r="L43677" s="2"/>
    </row>
    <row r="43678" spans="10:12">
      <c r="J43678" s="2"/>
      <c r="K43678" s="2"/>
      <c r="L43678" s="2"/>
    </row>
    <row r="43679" spans="10:12">
      <c r="J43679" s="2"/>
      <c r="K43679" s="2"/>
      <c r="L43679" s="2"/>
    </row>
    <row r="43680" spans="10:12">
      <c r="J43680" s="2"/>
      <c r="K43680" s="2"/>
      <c r="L43680" s="2"/>
    </row>
    <row r="43681" spans="10:12">
      <c r="J43681" s="2"/>
      <c r="K43681" s="2"/>
      <c r="L43681" s="2"/>
    </row>
    <row r="43682" spans="10:12">
      <c r="J43682" s="2"/>
      <c r="K43682" s="2"/>
      <c r="L43682" s="2"/>
    </row>
    <row r="43683" spans="10:12">
      <c r="J43683" s="2"/>
      <c r="K43683" s="2"/>
      <c r="L43683" s="2"/>
    </row>
    <row r="43684" spans="10:12">
      <c r="J43684" s="2"/>
      <c r="K43684" s="2"/>
      <c r="L43684" s="2"/>
    </row>
    <row r="43685" spans="10:12">
      <c r="J43685" s="2"/>
      <c r="K43685" s="2"/>
      <c r="L43685" s="2"/>
    </row>
    <row r="43686" spans="10:12">
      <c r="J43686" s="2"/>
      <c r="K43686" s="2"/>
      <c r="L43686" s="2"/>
    </row>
    <row r="43687" spans="10:12">
      <c r="J43687" s="2"/>
      <c r="K43687" s="2"/>
      <c r="L43687" s="2"/>
    </row>
    <row r="43688" spans="10:12">
      <c r="J43688" s="2"/>
      <c r="K43688" s="2"/>
      <c r="L43688" s="2"/>
    </row>
    <row r="43689" spans="10:12">
      <c r="J43689" s="2"/>
      <c r="K43689" s="2"/>
      <c r="L43689" s="2"/>
    </row>
    <row r="43690" spans="10:12">
      <c r="J43690" s="2"/>
      <c r="K43690" s="2"/>
      <c r="L43690" s="2"/>
    </row>
    <row r="43691" spans="10:12">
      <c r="J43691" s="2"/>
      <c r="K43691" s="2"/>
      <c r="L43691" s="2"/>
    </row>
    <row r="43692" spans="10:12">
      <c r="J43692" s="2"/>
      <c r="K43692" s="2"/>
      <c r="L43692" s="2"/>
    </row>
    <row r="43693" spans="10:12">
      <c r="J43693" s="2"/>
      <c r="K43693" s="2"/>
      <c r="L43693" s="2"/>
    </row>
    <row r="43694" spans="10:12">
      <c r="J43694" s="2"/>
      <c r="K43694" s="2"/>
      <c r="L43694" s="2"/>
    </row>
    <row r="43695" spans="10:12">
      <c r="J43695" s="2"/>
      <c r="K43695" s="2"/>
      <c r="L43695" s="2"/>
    </row>
    <row r="43696" spans="10:12">
      <c r="J43696" s="2"/>
      <c r="K43696" s="2"/>
      <c r="L43696" s="2"/>
    </row>
    <row r="43697" spans="10:12">
      <c r="J43697" s="2"/>
      <c r="K43697" s="2"/>
      <c r="L43697" s="2"/>
    </row>
    <row r="43698" spans="10:12">
      <c r="J43698" s="2"/>
      <c r="K43698" s="2"/>
      <c r="L43698" s="2"/>
    </row>
    <row r="43699" spans="10:12">
      <c r="J43699" s="2"/>
      <c r="K43699" s="2"/>
      <c r="L43699" s="2"/>
    </row>
    <row r="43700" spans="10:12">
      <c r="J43700" s="2"/>
      <c r="K43700" s="2"/>
      <c r="L43700" s="2"/>
    </row>
    <row r="43701" spans="10:12">
      <c r="J43701" s="2"/>
      <c r="K43701" s="2"/>
      <c r="L43701" s="2"/>
    </row>
    <row r="43702" spans="10:12">
      <c r="J43702" s="2"/>
      <c r="K43702" s="2"/>
      <c r="L43702" s="2"/>
    </row>
    <row r="43703" spans="10:12">
      <c r="J43703" s="2"/>
      <c r="K43703" s="2"/>
      <c r="L43703" s="2"/>
    </row>
    <row r="43704" spans="10:12">
      <c r="J43704" s="2"/>
      <c r="K43704" s="2"/>
      <c r="L43704" s="2"/>
    </row>
    <row r="43705" spans="10:12">
      <c r="J43705" s="2"/>
      <c r="K43705" s="2"/>
      <c r="L43705" s="2"/>
    </row>
    <row r="43706" spans="10:12">
      <c r="J43706" s="2"/>
      <c r="K43706" s="2"/>
      <c r="L43706" s="2"/>
    </row>
    <row r="43707" spans="10:12">
      <c r="J43707" s="2"/>
      <c r="K43707" s="2"/>
      <c r="L43707" s="2"/>
    </row>
    <row r="43708" spans="10:12">
      <c r="J43708" s="2"/>
      <c r="K43708" s="2"/>
      <c r="L43708" s="2"/>
    </row>
    <row r="43709" spans="10:12">
      <c r="J43709" s="2"/>
      <c r="K43709" s="2"/>
      <c r="L43709" s="2"/>
    </row>
    <row r="43710" spans="10:12">
      <c r="J43710" s="2"/>
      <c r="K43710" s="2"/>
      <c r="L43710" s="2"/>
    </row>
    <row r="43711" spans="10:12">
      <c r="J43711" s="2"/>
      <c r="K43711" s="2"/>
      <c r="L43711" s="2"/>
    </row>
    <row r="43712" spans="10:12">
      <c r="J43712" s="2"/>
      <c r="K43712" s="2"/>
      <c r="L43712" s="2"/>
    </row>
    <row r="43713" spans="10:12">
      <c r="J43713" s="2"/>
      <c r="K43713" s="2"/>
      <c r="L43713" s="2"/>
    </row>
    <row r="43714" spans="10:12">
      <c r="J43714" s="2"/>
      <c r="K43714" s="2"/>
      <c r="L43714" s="2"/>
    </row>
    <row r="43715" spans="10:12">
      <c r="J43715" s="2"/>
      <c r="K43715" s="2"/>
      <c r="L43715" s="2"/>
    </row>
    <row r="43716" spans="10:12">
      <c r="J43716" s="2"/>
      <c r="K43716" s="2"/>
      <c r="L43716" s="2"/>
    </row>
    <row r="43717" spans="10:12">
      <c r="J43717" s="2"/>
      <c r="K43717" s="2"/>
      <c r="L43717" s="2"/>
    </row>
    <row r="43718" spans="10:12">
      <c r="J43718" s="2"/>
      <c r="K43718" s="2"/>
      <c r="L43718" s="2"/>
    </row>
    <row r="43719" spans="10:12">
      <c r="J43719" s="2"/>
      <c r="K43719" s="2"/>
      <c r="L43719" s="2"/>
    </row>
    <row r="43720" spans="10:12">
      <c r="J43720" s="2"/>
      <c r="K43720" s="2"/>
      <c r="L43720" s="2"/>
    </row>
    <row r="43721" spans="10:12">
      <c r="J43721" s="2"/>
      <c r="K43721" s="2"/>
      <c r="L43721" s="2"/>
    </row>
    <row r="43722" spans="10:12">
      <c r="J43722" s="2"/>
      <c r="K43722" s="2"/>
      <c r="L43722" s="2"/>
    </row>
    <row r="43723" spans="10:12">
      <c r="J43723" s="2"/>
      <c r="K43723" s="2"/>
      <c r="L43723" s="2"/>
    </row>
    <row r="43724" spans="10:12">
      <c r="J43724" s="2"/>
      <c r="K43724" s="2"/>
      <c r="L43724" s="2"/>
    </row>
    <row r="43725" spans="10:12">
      <c r="J43725" s="2"/>
      <c r="K43725" s="2"/>
      <c r="L43725" s="2"/>
    </row>
    <row r="43726" spans="10:12">
      <c r="J43726" s="2"/>
      <c r="K43726" s="2"/>
      <c r="L43726" s="2"/>
    </row>
    <row r="43727" spans="10:12">
      <c r="J43727" s="2"/>
      <c r="K43727" s="2"/>
      <c r="L43727" s="2"/>
    </row>
    <row r="43728" spans="10:12">
      <c r="J43728" s="2"/>
      <c r="K43728" s="2"/>
      <c r="L43728" s="2"/>
    </row>
    <row r="43729" spans="10:12">
      <c r="J43729" s="2"/>
      <c r="K43729" s="2"/>
      <c r="L43729" s="2"/>
    </row>
    <row r="43730" spans="10:12">
      <c r="J43730" s="2"/>
      <c r="K43730" s="2"/>
      <c r="L43730" s="2"/>
    </row>
    <row r="43731" spans="10:12">
      <c r="J43731" s="2"/>
      <c r="K43731" s="2"/>
      <c r="L43731" s="2"/>
    </row>
    <row r="43732" spans="10:12">
      <c r="J43732" s="2"/>
      <c r="K43732" s="2"/>
      <c r="L43732" s="2"/>
    </row>
    <row r="43733" spans="10:12">
      <c r="J43733" s="2"/>
      <c r="K43733" s="2"/>
      <c r="L43733" s="2"/>
    </row>
    <row r="43734" spans="10:12">
      <c r="J43734" s="2"/>
      <c r="K43734" s="2"/>
      <c r="L43734" s="2"/>
    </row>
    <row r="43735" spans="10:12">
      <c r="J43735" s="2"/>
      <c r="K43735" s="2"/>
      <c r="L43735" s="2"/>
    </row>
    <row r="43736" spans="10:12">
      <c r="J43736" s="2"/>
      <c r="K43736" s="2"/>
      <c r="L43736" s="2"/>
    </row>
    <row r="43737" spans="10:12">
      <c r="J43737" s="2"/>
      <c r="K43737" s="2"/>
      <c r="L43737" s="2"/>
    </row>
    <row r="43738" spans="10:12">
      <c r="J43738" s="2"/>
      <c r="K43738" s="2"/>
      <c r="L43738" s="2"/>
    </row>
    <row r="43739" spans="10:12">
      <c r="J43739" s="2"/>
      <c r="K43739" s="2"/>
      <c r="L43739" s="2"/>
    </row>
    <row r="43740" spans="10:12">
      <c r="J43740" s="2"/>
      <c r="K43740" s="2"/>
      <c r="L43740" s="2"/>
    </row>
    <row r="43741" spans="10:12">
      <c r="J43741" s="2"/>
      <c r="K43741" s="2"/>
      <c r="L43741" s="2"/>
    </row>
    <row r="43742" spans="10:12">
      <c r="J43742" s="2"/>
      <c r="K43742" s="2"/>
      <c r="L43742" s="2"/>
    </row>
    <row r="43743" spans="10:12">
      <c r="J43743" s="2"/>
      <c r="K43743" s="2"/>
      <c r="L43743" s="2"/>
    </row>
    <row r="43744" spans="10:12">
      <c r="J43744" s="2"/>
      <c r="K43744" s="2"/>
      <c r="L43744" s="2"/>
    </row>
    <row r="43745" spans="10:12">
      <c r="J43745" s="2"/>
      <c r="K43745" s="2"/>
      <c r="L43745" s="2"/>
    </row>
    <row r="43746" spans="10:12">
      <c r="J43746" s="2"/>
      <c r="K43746" s="2"/>
      <c r="L43746" s="2"/>
    </row>
    <row r="43747" spans="10:12">
      <c r="J43747" s="2"/>
      <c r="K43747" s="2"/>
      <c r="L43747" s="2"/>
    </row>
    <row r="43748" spans="10:12">
      <c r="J43748" s="2"/>
      <c r="K43748" s="2"/>
      <c r="L43748" s="2"/>
    </row>
    <row r="43749" spans="10:12">
      <c r="J43749" s="2"/>
      <c r="K43749" s="2"/>
      <c r="L43749" s="2"/>
    </row>
    <row r="43750" spans="10:12">
      <c r="J43750" s="2"/>
      <c r="K43750" s="2"/>
      <c r="L43750" s="2"/>
    </row>
    <row r="43751" spans="10:12">
      <c r="J43751" s="2"/>
      <c r="K43751" s="2"/>
      <c r="L43751" s="2"/>
    </row>
    <row r="43752" spans="10:12">
      <c r="J43752" s="2"/>
      <c r="K43752" s="2"/>
      <c r="L43752" s="2"/>
    </row>
    <row r="43753" spans="10:12">
      <c r="J43753" s="2"/>
      <c r="K43753" s="2"/>
      <c r="L43753" s="2"/>
    </row>
    <row r="43754" spans="10:12">
      <c r="J43754" s="2"/>
      <c r="K43754" s="2"/>
      <c r="L43754" s="2"/>
    </row>
    <row r="43755" spans="10:12">
      <c r="J43755" s="2"/>
      <c r="K43755" s="2"/>
      <c r="L43755" s="2"/>
    </row>
    <row r="43756" spans="10:12">
      <c r="J43756" s="2"/>
      <c r="K43756" s="2"/>
      <c r="L43756" s="2"/>
    </row>
    <row r="43757" spans="10:12">
      <c r="J43757" s="2"/>
      <c r="K43757" s="2"/>
      <c r="L43757" s="2"/>
    </row>
    <row r="43758" spans="10:12">
      <c r="J43758" s="2"/>
      <c r="K43758" s="2"/>
      <c r="L43758" s="2"/>
    </row>
    <row r="43759" spans="10:12">
      <c r="J43759" s="2"/>
      <c r="K43759" s="2"/>
      <c r="L43759" s="2"/>
    </row>
    <row r="43760" spans="10:12">
      <c r="J43760" s="2"/>
      <c r="K43760" s="2"/>
      <c r="L43760" s="2"/>
    </row>
    <row r="43761" spans="10:12">
      <c r="J43761" s="2"/>
      <c r="K43761" s="2"/>
      <c r="L43761" s="2"/>
    </row>
    <row r="43762" spans="10:12">
      <c r="J43762" s="2"/>
      <c r="K43762" s="2"/>
      <c r="L43762" s="2"/>
    </row>
    <row r="43763" spans="10:12">
      <c r="J43763" s="2"/>
      <c r="K43763" s="2"/>
      <c r="L43763" s="2"/>
    </row>
    <row r="43764" spans="10:12">
      <c r="J43764" s="2"/>
      <c r="K43764" s="2"/>
      <c r="L43764" s="2"/>
    </row>
    <row r="43765" spans="10:12">
      <c r="J43765" s="2"/>
      <c r="K43765" s="2"/>
      <c r="L43765" s="2"/>
    </row>
    <row r="43766" spans="10:12">
      <c r="J43766" s="2"/>
      <c r="K43766" s="2"/>
      <c r="L43766" s="2"/>
    </row>
    <row r="43767" spans="10:12">
      <c r="J43767" s="2"/>
      <c r="K43767" s="2"/>
      <c r="L43767" s="2"/>
    </row>
    <row r="43768" spans="10:12">
      <c r="J43768" s="2"/>
      <c r="K43768" s="2"/>
      <c r="L43768" s="2"/>
    </row>
    <row r="43769" spans="10:12">
      <c r="J43769" s="2"/>
      <c r="K43769" s="2"/>
      <c r="L43769" s="2"/>
    </row>
    <row r="43770" spans="10:12">
      <c r="J43770" s="2"/>
      <c r="K43770" s="2"/>
      <c r="L43770" s="2"/>
    </row>
    <row r="43771" spans="10:12">
      <c r="J43771" s="2"/>
      <c r="K43771" s="2"/>
      <c r="L43771" s="2"/>
    </row>
    <row r="43772" spans="10:12">
      <c r="J43772" s="2"/>
      <c r="K43772" s="2"/>
      <c r="L43772" s="2"/>
    </row>
    <row r="43773" spans="10:12">
      <c r="J43773" s="2"/>
      <c r="K43773" s="2"/>
      <c r="L43773" s="2"/>
    </row>
    <row r="43774" spans="10:12">
      <c r="J43774" s="2"/>
      <c r="K43774" s="2"/>
      <c r="L43774" s="2"/>
    </row>
    <row r="43775" spans="10:12">
      <c r="J43775" s="2"/>
      <c r="K43775" s="2"/>
      <c r="L43775" s="2"/>
    </row>
    <row r="43776" spans="10:12">
      <c r="J43776" s="2"/>
      <c r="K43776" s="2"/>
      <c r="L43776" s="2"/>
    </row>
    <row r="43777" spans="10:12">
      <c r="J43777" s="2"/>
      <c r="K43777" s="2"/>
      <c r="L43777" s="2"/>
    </row>
    <row r="43778" spans="10:12">
      <c r="J43778" s="2"/>
      <c r="K43778" s="2"/>
      <c r="L43778" s="2"/>
    </row>
    <row r="43779" spans="10:12">
      <c r="J43779" s="2"/>
      <c r="K43779" s="2"/>
      <c r="L43779" s="2"/>
    </row>
    <row r="43780" spans="10:12">
      <c r="J43780" s="2"/>
      <c r="K43780" s="2"/>
      <c r="L43780" s="2"/>
    </row>
    <row r="43781" spans="10:12">
      <c r="J43781" s="2"/>
      <c r="K43781" s="2"/>
      <c r="L43781" s="2"/>
    </row>
    <row r="43782" spans="10:12">
      <c r="J43782" s="2"/>
      <c r="K43782" s="2"/>
      <c r="L43782" s="2"/>
    </row>
    <row r="43783" spans="10:12">
      <c r="J43783" s="2"/>
      <c r="K43783" s="2"/>
      <c r="L43783" s="2"/>
    </row>
    <row r="43784" spans="10:12">
      <c r="J43784" s="2"/>
      <c r="K43784" s="2"/>
      <c r="L43784" s="2"/>
    </row>
    <row r="43785" spans="10:12">
      <c r="J43785" s="2"/>
      <c r="K43785" s="2"/>
      <c r="L43785" s="2"/>
    </row>
    <row r="43786" spans="10:12">
      <c r="J43786" s="2"/>
      <c r="K43786" s="2"/>
      <c r="L43786" s="2"/>
    </row>
    <row r="43787" spans="10:12">
      <c r="J43787" s="2"/>
      <c r="K43787" s="2"/>
      <c r="L43787" s="2"/>
    </row>
    <row r="43788" spans="10:12">
      <c r="J43788" s="2"/>
      <c r="K43788" s="2"/>
      <c r="L43788" s="2"/>
    </row>
    <row r="43789" spans="10:12">
      <c r="J43789" s="2"/>
      <c r="K43789" s="2"/>
      <c r="L43789" s="2"/>
    </row>
    <row r="43790" spans="10:12">
      <c r="J43790" s="2"/>
      <c r="K43790" s="2"/>
      <c r="L43790" s="2"/>
    </row>
    <row r="43791" spans="10:12">
      <c r="J43791" s="2"/>
      <c r="K43791" s="2"/>
      <c r="L43791" s="2"/>
    </row>
    <row r="43792" spans="10:12">
      <c r="J43792" s="2"/>
      <c r="K43792" s="2"/>
      <c r="L43792" s="2"/>
    </row>
    <row r="43793" spans="10:12">
      <c r="J43793" s="2"/>
      <c r="K43793" s="2"/>
      <c r="L43793" s="2"/>
    </row>
    <row r="43794" spans="10:12">
      <c r="J43794" s="2"/>
      <c r="K43794" s="2"/>
      <c r="L43794" s="2"/>
    </row>
    <row r="43795" spans="10:12">
      <c r="J43795" s="2"/>
      <c r="K43795" s="2"/>
      <c r="L43795" s="2"/>
    </row>
    <row r="43796" spans="10:12">
      <c r="J43796" s="2"/>
      <c r="K43796" s="2"/>
      <c r="L43796" s="2"/>
    </row>
    <row r="43797" spans="10:12">
      <c r="J43797" s="2"/>
      <c r="K43797" s="2"/>
      <c r="L43797" s="2"/>
    </row>
    <row r="43798" spans="10:12">
      <c r="J43798" s="2"/>
      <c r="K43798" s="2"/>
      <c r="L43798" s="2"/>
    </row>
    <row r="43799" spans="10:12">
      <c r="J43799" s="2"/>
      <c r="K43799" s="2"/>
      <c r="L43799" s="2"/>
    </row>
    <row r="43800" spans="10:12">
      <c r="J43800" s="2"/>
      <c r="K43800" s="2"/>
      <c r="L43800" s="2"/>
    </row>
    <row r="43801" spans="10:12">
      <c r="J43801" s="2"/>
      <c r="K43801" s="2"/>
      <c r="L43801" s="2"/>
    </row>
    <row r="43802" spans="10:12">
      <c r="J43802" s="2"/>
      <c r="K43802" s="2"/>
      <c r="L43802" s="2"/>
    </row>
    <row r="43803" spans="10:12">
      <c r="J43803" s="2"/>
      <c r="K43803" s="2"/>
      <c r="L43803" s="2"/>
    </row>
    <row r="43804" spans="10:12">
      <c r="J43804" s="2"/>
      <c r="K43804" s="2"/>
      <c r="L43804" s="2"/>
    </row>
    <row r="43805" spans="10:12">
      <c r="J43805" s="2"/>
      <c r="K43805" s="2"/>
      <c r="L43805" s="2"/>
    </row>
    <row r="43806" spans="10:12">
      <c r="J43806" s="2"/>
      <c r="K43806" s="2"/>
      <c r="L43806" s="2"/>
    </row>
    <row r="43807" spans="10:12">
      <c r="J43807" s="2"/>
      <c r="K43807" s="2"/>
      <c r="L43807" s="2"/>
    </row>
    <row r="43808" spans="10:12">
      <c r="J43808" s="2"/>
      <c r="K43808" s="2"/>
      <c r="L43808" s="2"/>
    </row>
    <row r="43809" spans="10:12">
      <c r="J43809" s="2"/>
      <c r="K43809" s="2"/>
      <c r="L43809" s="2"/>
    </row>
    <row r="43810" spans="10:12">
      <c r="J43810" s="2"/>
      <c r="K43810" s="2"/>
      <c r="L43810" s="2"/>
    </row>
    <row r="43811" spans="10:12">
      <c r="J43811" s="2"/>
      <c r="K43811" s="2"/>
      <c r="L43811" s="2"/>
    </row>
    <row r="43812" spans="10:12">
      <c r="J43812" s="2"/>
      <c r="K43812" s="2"/>
      <c r="L43812" s="2"/>
    </row>
    <row r="43813" spans="10:12">
      <c r="J43813" s="2"/>
      <c r="K43813" s="2"/>
      <c r="L43813" s="2"/>
    </row>
    <row r="43814" spans="10:12">
      <c r="J43814" s="2"/>
      <c r="K43814" s="2"/>
      <c r="L43814" s="2"/>
    </row>
    <row r="43815" spans="10:12">
      <c r="J43815" s="2"/>
      <c r="K43815" s="2"/>
      <c r="L43815" s="2"/>
    </row>
    <row r="43816" spans="10:12">
      <c r="J43816" s="2"/>
      <c r="K43816" s="2"/>
      <c r="L43816" s="2"/>
    </row>
    <row r="43817" spans="10:12">
      <c r="J43817" s="2"/>
      <c r="K43817" s="2"/>
      <c r="L43817" s="2"/>
    </row>
    <row r="43818" spans="10:12">
      <c r="J43818" s="2"/>
      <c r="K43818" s="2"/>
      <c r="L43818" s="2"/>
    </row>
    <row r="43819" spans="10:12">
      <c r="J43819" s="2"/>
      <c r="K43819" s="2"/>
      <c r="L43819" s="2"/>
    </row>
    <row r="43820" spans="10:12">
      <c r="J43820" s="2"/>
      <c r="K43820" s="2"/>
      <c r="L43820" s="2"/>
    </row>
    <row r="43821" spans="10:12">
      <c r="J43821" s="2"/>
      <c r="K43821" s="2"/>
      <c r="L43821" s="2"/>
    </row>
    <row r="43822" spans="10:12">
      <c r="J43822" s="2"/>
      <c r="K43822" s="2"/>
      <c r="L43822" s="2"/>
    </row>
    <row r="43823" spans="10:12">
      <c r="J43823" s="2"/>
      <c r="K43823" s="2"/>
      <c r="L43823" s="2"/>
    </row>
    <row r="43824" spans="10:12">
      <c r="J43824" s="2"/>
      <c r="K43824" s="2"/>
      <c r="L43824" s="2"/>
    </row>
    <row r="43825" spans="10:12">
      <c r="J43825" s="2"/>
      <c r="K43825" s="2"/>
      <c r="L43825" s="2"/>
    </row>
    <row r="43826" spans="10:12">
      <c r="J43826" s="2"/>
      <c r="K43826" s="2"/>
      <c r="L43826" s="2"/>
    </row>
    <row r="43827" spans="10:12">
      <c r="J43827" s="2"/>
      <c r="K43827" s="2"/>
      <c r="L43827" s="2"/>
    </row>
    <row r="43828" spans="10:12">
      <c r="J43828" s="2"/>
      <c r="K43828" s="2"/>
      <c r="L43828" s="2"/>
    </row>
    <row r="43829" spans="10:12">
      <c r="J43829" s="2"/>
      <c r="K43829" s="2"/>
      <c r="L43829" s="2"/>
    </row>
    <row r="43830" spans="10:12">
      <c r="J43830" s="2"/>
      <c r="K43830" s="2"/>
      <c r="L43830" s="2"/>
    </row>
    <row r="43831" spans="10:12">
      <c r="J43831" s="2"/>
      <c r="K43831" s="2"/>
      <c r="L43831" s="2"/>
    </row>
    <row r="43832" spans="10:12">
      <c r="J43832" s="2"/>
      <c r="K43832" s="2"/>
      <c r="L43832" s="2"/>
    </row>
    <row r="43833" spans="10:12">
      <c r="J43833" s="2"/>
      <c r="K43833" s="2"/>
      <c r="L43833" s="2"/>
    </row>
    <row r="43834" spans="10:12">
      <c r="J43834" s="2"/>
      <c r="K43834" s="2"/>
      <c r="L43834" s="2"/>
    </row>
    <row r="43835" spans="10:12">
      <c r="J43835" s="2"/>
      <c r="K43835" s="2"/>
      <c r="L43835" s="2"/>
    </row>
    <row r="43836" spans="10:12">
      <c r="J43836" s="2"/>
      <c r="K43836" s="2"/>
      <c r="L43836" s="2"/>
    </row>
    <row r="43837" spans="10:12">
      <c r="J43837" s="2"/>
      <c r="K43837" s="2"/>
      <c r="L43837" s="2"/>
    </row>
    <row r="43838" spans="10:12">
      <c r="J43838" s="2"/>
      <c r="K43838" s="2"/>
      <c r="L43838" s="2"/>
    </row>
    <row r="43839" spans="10:12">
      <c r="J43839" s="2"/>
      <c r="K43839" s="2"/>
      <c r="L43839" s="2"/>
    </row>
    <row r="43840" spans="10:12">
      <c r="J43840" s="2"/>
      <c r="K43840" s="2"/>
      <c r="L43840" s="2"/>
    </row>
    <row r="43841" spans="10:12">
      <c r="J43841" s="2"/>
      <c r="K43841" s="2"/>
      <c r="L43841" s="2"/>
    </row>
    <row r="43842" spans="10:12">
      <c r="J43842" s="2"/>
      <c r="K43842" s="2"/>
      <c r="L43842" s="2"/>
    </row>
    <row r="43843" spans="10:12">
      <c r="J43843" s="2"/>
      <c r="K43843" s="2"/>
      <c r="L43843" s="2"/>
    </row>
    <row r="43844" spans="10:12">
      <c r="J43844" s="2"/>
      <c r="K43844" s="2"/>
      <c r="L43844" s="2"/>
    </row>
    <row r="43845" spans="10:12">
      <c r="J43845" s="2"/>
      <c r="K43845" s="2"/>
      <c r="L43845" s="2"/>
    </row>
    <row r="43846" spans="10:12">
      <c r="J43846" s="2"/>
      <c r="K43846" s="2"/>
      <c r="L43846" s="2"/>
    </row>
    <row r="43847" spans="10:12">
      <c r="J43847" s="2"/>
      <c r="K43847" s="2"/>
      <c r="L43847" s="2"/>
    </row>
    <row r="43848" spans="10:12">
      <c r="J43848" s="2"/>
      <c r="K43848" s="2"/>
      <c r="L43848" s="2"/>
    </row>
    <row r="43849" spans="10:12">
      <c r="J43849" s="2"/>
      <c r="K43849" s="2"/>
      <c r="L43849" s="2"/>
    </row>
    <row r="43850" spans="10:12">
      <c r="J43850" s="2"/>
      <c r="K43850" s="2"/>
      <c r="L43850" s="2"/>
    </row>
    <row r="43851" spans="10:12">
      <c r="J43851" s="2"/>
      <c r="K43851" s="2"/>
      <c r="L43851" s="2"/>
    </row>
    <row r="43852" spans="10:12">
      <c r="J43852" s="2"/>
      <c r="K43852" s="2"/>
      <c r="L43852" s="2"/>
    </row>
    <row r="43853" spans="10:12">
      <c r="J43853" s="2"/>
      <c r="K43853" s="2"/>
      <c r="L43853" s="2"/>
    </row>
    <row r="43854" spans="10:12">
      <c r="J43854" s="2"/>
      <c r="K43854" s="2"/>
      <c r="L43854" s="2"/>
    </row>
    <row r="43855" spans="10:12">
      <c r="J43855" s="2"/>
      <c r="K43855" s="2"/>
      <c r="L43855" s="2"/>
    </row>
    <row r="43856" spans="10:12">
      <c r="J43856" s="2"/>
      <c r="K43856" s="2"/>
      <c r="L43856" s="2"/>
    </row>
    <row r="43857" spans="10:12">
      <c r="J43857" s="2"/>
      <c r="K43857" s="2"/>
      <c r="L43857" s="2"/>
    </row>
    <row r="43858" spans="10:12">
      <c r="J43858" s="2"/>
      <c r="K43858" s="2"/>
      <c r="L43858" s="2"/>
    </row>
    <row r="43859" spans="10:12">
      <c r="J43859" s="2"/>
      <c r="K43859" s="2"/>
      <c r="L43859" s="2"/>
    </row>
    <row r="43860" spans="10:12">
      <c r="J43860" s="2"/>
      <c r="K43860" s="2"/>
      <c r="L43860" s="2"/>
    </row>
    <row r="43861" spans="10:12">
      <c r="J43861" s="2"/>
      <c r="K43861" s="2"/>
      <c r="L43861" s="2"/>
    </row>
    <row r="43862" spans="10:12">
      <c r="J43862" s="2"/>
      <c r="K43862" s="2"/>
      <c r="L43862" s="2"/>
    </row>
    <row r="43863" spans="10:12">
      <c r="J43863" s="2"/>
      <c r="K43863" s="2"/>
      <c r="L43863" s="2"/>
    </row>
    <row r="43864" spans="10:12">
      <c r="J43864" s="2"/>
      <c r="K43864" s="2"/>
      <c r="L43864" s="2"/>
    </row>
    <row r="43865" spans="10:12">
      <c r="J43865" s="2"/>
      <c r="K43865" s="2"/>
      <c r="L43865" s="2"/>
    </row>
    <row r="43866" spans="10:12">
      <c r="J43866" s="2"/>
      <c r="K43866" s="2"/>
      <c r="L43866" s="2"/>
    </row>
    <row r="43867" spans="10:12">
      <c r="J43867" s="2"/>
      <c r="K43867" s="2"/>
      <c r="L43867" s="2"/>
    </row>
    <row r="43868" spans="10:12">
      <c r="J43868" s="2"/>
      <c r="K43868" s="2"/>
      <c r="L43868" s="2"/>
    </row>
    <row r="43869" spans="10:12">
      <c r="J43869" s="2"/>
      <c r="K43869" s="2"/>
      <c r="L43869" s="2"/>
    </row>
    <row r="43870" spans="10:12">
      <c r="J43870" s="2"/>
      <c r="K43870" s="2"/>
      <c r="L43870" s="2"/>
    </row>
    <row r="43871" spans="10:12">
      <c r="J43871" s="2"/>
      <c r="K43871" s="2"/>
      <c r="L43871" s="2"/>
    </row>
    <row r="43872" spans="10:12">
      <c r="J43872" s="2"/>
      <c r="K43872" s="2"/>
      <c r="L43872" s="2"/>
    </row>
    <row r="43873" spans="10:12">
      <c r="J43873" s="2"/>
      <c r="K43873" s="2"/>
      <c r="L43873" s="2"/>
    </row>
    <row r="43874" spans="10:12">
      <c r="J43874" s="2"/>
      <c r="K43874" s="2"/>
      <c r="L43874" s="2"/>
    </row>
    <row r="43875" spans="10:12">
      <c r="J43875" s="2"/>
      <c r="K43875" s="2"/>
      <c r="L43875" s="2"/>
    </row>
    <row r="43876" spans="10:12">
      <c r="J43876" s="2"/>
      <c r="K43876" s="2"/>
      <c r="L43876" s="2"/>
    </row>
    <row r="43877" spans="10:12">
      <c r="J43877" s="2"/>
      <c r="K43877" s="2"/>
      <c r="L43877" s="2"/>
    </row>
    <row r="43878" spans="10:12">
      <c r="J43878" s="2"/>
      <c r="K43878" s="2"/>
      <c r="L43878" s="2"/>
    </row>
    <row r="43879" spans="10:12">
      <c r="J43879" s="2"/>
      <c r="K43879" s="2"/>
      <c r="L43879" s="2"/>
    </row>
    <row r="43880" spans="10:12">
      <c r="J43880" s="2"/>
      <c r="K43880" s="2"/>
      <c r="L43880" s="2"/>
    </row>
    <row r="43881" spans="10:12">
      <c r="J43881" s="2"/>
      <c r="K43881" s="2"/>
      <c r="L43881" s="2"/>
    </row>
    <row r="43882" spans="10:12">
      <c r="J43882" s="2"/>
      <c r="K43882" s="2"/>
      <c r="L43882" s="2"/>
    </row>
    <row r="43883" spans="10:12">
      <c r="J43883" s="2"/>
      <c r="K43883" s="2"/>
      <c r="L43883" s="2"/>
    </row>
    <row r="43884" spans="10:12">
      <c r="J43884" s="2"/>
      <c r="K43884" s="2"/>
      <c r="L43884" s="2"/>
    </row>
    <row r="43885" spans="10:12">
      <c r="J43885" s="2"/>
      <c r="K43885" s="2"/>
      <c r="L43885" s="2"/>
    </row>
    <row r="43886" spans="10:12">
      <c r="J43886" s="2"/>
      <c r="K43886" s="2"/>
      <c r="L43886" s="2"/>
    </row>
    <row r="43887" spans="10:12">
      <c r="J43887" s="2"/>
      <c r="K43887" s="2"/>
      <c r="L43887" s="2"/>
    </row>
    <row r="43888" spans="10:12">
      <c r="J43888" s="2"/>
      <c r="K43888" s="2"/>
      <c r="L43888" s="2"/>
    </row>
    <row r="43889" spans="10:12">
      <c r="J43889" s="2"/>
      <c r="K43889" s="2"/>
      <c r="L43889" s="2"/>
    </row>
    <row r="43890" spans="10:12">
      <c r="J43890" s="2"/>
      <c r="K43890" s="2"/>
      <c r="L43890" s="2"/>
    </row>
    <row r="43891" spans="10:12">
      <c r="J43891" s="2"/>
      <c r="K43891" s="2"/>
      <c r="L43891" s="2"/>
    </row>
    <row r="43892" spans="10:12">
      <c r="J43892" s="2"/>
      <c r="K43892" s="2"/>
      <c r="L43892" s="2"/>
    </row>
    <row r="43893" spans="10:12">
      <c r="J43893" s="2"/>
      <c r="K43893" s="2"/>
      <c r="L43893" s="2"/>
    </row>
    <row r="43894" spans="10:12">
      <c r="J43894" s="2"/>
      <c r="K43894" s="2"/>
      <c r="L43894" s="2"/>
    </row>
    <row r="43895" spans="10:12">
      <c r="J43895" s="2"/>
      <c r="K43895" s="2"/>
      <c r="L43895" s="2"/>
    </row>
    <row r="43896" spans="10:12">
      <c r="J43896" s="2"/>
      <c r="K43896" s="2"/>
      <c r="L43896" s="2"/>
    </row>
    <row r="43897" spans="10:12">
      <c r="J43897" s="2"/>
      <c r="K43897" s="2"/>
      <c r="L43897" s="2"/>
    </row>
    <row r="43898" spans="10:12">
      <c r="J43898" s="2"/>
      <c r="K43898" s="2"/>
      <c r="L43898" s="2"/>
    </row>
    <row r="43899" spans="10:12">
      <c r="J43899" s="2"/>
      <c r="K43899" s="2"/>
      <c r="L43899" s="2"/>
    </row>
    <row r="43900" spans="10:12">
      <c r="J43900" s="2"/>
      <c r="K43900" s="2"/>
      <c r="L43900" s="2"/>
    </row>
    <row r="43901" spans="10:12">
      <c r="J43901" s="2"/>
      <c r="K43901" s="2"/>
      <c r="L43901" s="2"/>
    </row>
    <row r="43902" spans="10:12">
      <c r="J43902" s="2"/>
      <c r="K43902" s="2"/>
      <c r="L43902" s="2"/>
    </row>
    <row r="43903" spans="10:12">
      <c r="J43903" s="2"/>
      <c r="K43903" s="2"/>
      <c r="L43903" s="2"/>
    </row>
    <row r="43904" spans="10:12">
      <c r="J43904" s="2"/>
      <c r="K43904" s="2"/>
      <c r="L43904" s="2"/>
    </row>
    <row r="43905" spans="10:12">
      <c r="J43905" s="2"/>
      <c r="K43905" s="2"/>
      <c r="L43905" s="2"/>
    </row>
    <row r="43906" spans="10:12">
      <c r="J43906" s="2"/>
      <c r="K43906" s="2"/>
      <c r="L43906" s="2"/>
    </row>
    <row r="43907" spans="10:12">
      <c r="J43907" s="2"/>
      <c r="K43907" s="2"/>
      <c r="L43907" s="2"/>
    </row>
    <row r="43908" spans="10:12">
      <c r="J43908" s="2"/>
      <c r="K43908" s="2"/>
      <c r="L43908" s="2"/>
    </row>
    <row r="43909" spans="10:12">
      <c r="J43909" s="2"/>
      <c r="K43909" s="2"/>
      <c r="L43909" s="2"/>
    </row>
    <row r="43910" spans="10:12">
      <c r="J43910" s="2"/>
      <c r="K43910" s="2"/>
      <c r="L43910" s="2"/>
    </row>
    <row r="43911" spans="10:12">
      <c r="J43911" s="2"/>
      <c r="K43911" s="2"/>
      <c r="L43911" s="2"/>
    </row>
    <row r="43912" spans="10:12">
      <c r="J43912" s="2"/>
      <c r="K43912" s="2"/>
      <c r="L43912" s="2"/>
    </row>
    <row r="43913" spans="10:12">
      <c r="J43913" s="2"/>
      <c r="K43913" s="2"/>
      <c r="L43913" s="2"/>
    </row>
    <row r="43914" spans="10:12">
      <c r="J43914" s="2"/>
      <c r="K43914" s="2"/>
      <c r="L43914" s="2"/>
    </row>
    <row r="43915" spans="10:12">
      <c r="J43915" s="2"/>
      <c r="K43915" s="2"/>
      <c r="L43915" s="2"/>
    </row>
    <row r="43916" spans="10:12">
      <c r="J43916" s="2"/>
      <c r="K43916" s="2"/>
      <c r="L43916" s="2"/>
    </row>
    <row r="43917" spans="10:12">
      <c r="J43917" s="2"/>
      <c r="K43917" s="2"/>
      <c r="L43917" s="2"/>
    </row>
    <row r="43918" spans="10:12">
      <c r="J43918" s="2"/>
      <c r="K43918" s="2"/>
      <c r="L43918" s="2"/>
    </row>
    <row r="43919" spans="10:12">
      <c r="J43919" s="2"/>
      <c r="K43919" s="2"/>
      <c r="L43919" s="2"/>
    </row>
    <row r="43920" spans="10:12">
      <c r="J43920" s="2"/>
      <c r="K43920" s="2"/>
      <c r="L43920" s="2"/>
    </row>
    <row r="43921" spans="10:12">
      <c r="J43921" s="2"/>
      <c r="K43921" s="2"/>
      <c r="L43921" s="2"/>
    </row>
    <row r="43922" spans="10:12">
      <c r="J43922" s="2"/>
      <c r="K43922" s="2"/>
      <c r="L43922" s="2"/>
    </row>
    <row r="43923" spans="10:12">
      <c r="J43923" s="2"/>
      <c r="K43923" s="2"/>
      <c r="L43923" s="2"/>
    </row>
    <row r="43924" spans="10:12">
      <c r="J43924" s="2"/>
      <c r="K43924" s="2"/>
      <c r="L43924" s="2"/>
    </row>
    <row r="43925" spans="10:12">
      <c r="J43925" s="2"/>
      <c r="K43925" s="2"/>
      <c r="L43925" s="2"/>
    </row>
    <row r="43926" spans="10:12">
      <c r="J43926" s="2"/>
      <c r="K43926" s="2"/>
      <c r="L43926" s="2"/>
    </row>
    <row r="43927" spans="10:12">
      <c r="J43927" s="2"/>
      <c r="K43927" s="2"/>
      <c r="L43927" s="2"/>
    </row>
    <row r="43928" spans="10:12">
      <c r="J43928" s="2"/>
      <c r="K43928" s="2"/>
      <c r="L43928" s="2"/>
    </row>
    <row r="43929" spans="10:12">
      <c r="J43929" s="2"/>
      <c r="K43929" s="2"/>
      <c r="L43929" s="2"/>
    </row>
    <row r="43930" spans="10:12">
      <c r="J43930" s="2"/>
      <c r="K43930" s="2"/>
      <c r="L43930" s="2"/>
    </row>
    <row r="43931" spans="10:12">
      <c r="J43931" s="2"/>
      <c r="K43931" s="2"/>
      <c r="L43931" s="2"/>
    </row>
    <row r="43932" spans="10:12">
      <c r="J43932" s="2"/>
      <c r="K43932" s="2"/>
      <c r="L43932" s="2"/>
    </row>
    <row r="43933" spans="10:12">
      <c r="J43933" s="2"/>
      <c r="K43933" s="2"/>
      <c r="L43933" s="2"/>
    </row>
    <row r="43934" spans="10:12">
      <c r="J43934" s="2"/>
      <c r="K43934" s="2"/>
      <c r="L43934" s="2"/>
    </row>
    <row r="43935" spans="10:12">
      <c r="J43935" s="2"/>
      <c r="K43935" s="2"/>
      <c r="L43935" s="2"/>
    </row>
    <row r="43936" spans="10:12">
      <c r="J43936" s="2"/>
      <c r="K43936" s="2"/>
      <c r="L43936" s="2"/>
    </row>
    <row r="43937" spans="10:12">
      <c r="J43937" s="2"/>
      <c r="K43937" s="2"/>
      <c r="L43937" s="2"/>
    </row>
    <row r="43938" spans="10:12">
      <c r="J43938" s="2"/>
      <c r="K43938" s="2"/>
      <c r="L43938" s="2"/>
    </row>
    <row r="43939" spans="10:12">
      <c r="J43939" s="2"/>
      <c r="K43939" s="2"/>
      <c r="L43939" s="2"/>
    </row>
    <row r="43940" spans="10:12">
      <c r="J43940" s="2"/>
      <c r="K43940" s="2"/>
      <c r="L43940" s="2"/>
    </row>
    <row r="43941" spans="10:12">
      <c r="J43941" s="2"/>
      <c r="K43941" s="2"/>
      <c r="L43941" s="2"/>
    </row>
    <row r="43942" spans="10:12">
      <c r="J43942" s="2"/>
      <c r="K43942" s="2"/>
      <c r="L43942" s="2"/>
    </row>
    <row r="43943" spans="10:12">
      <c r="J43943" s="2"/>
      <c r="K43943" s="2"/>
      <c r="L43943" s="2"/>
    </row>
    <row r="43944" spans="10:12">
      <c r="J43944" s="2"/>
      <c r="K43944" s="2"/>
      <c r="L43944" s="2"/>
    </row>
    <row r="43945" spans="10:12">
      <c r="J43945" s="2"/>
      <c r="K43945" s="2"/>
      <c r="L43945" s="2"/>
    </row>
    <row r="43946" spans="10:12">
      <c r="J43946" s="2"/>
      <c r="K43946" s="2"/>
      <c r="L43946" s="2"/>
    </row>
    <row r="43947" spans="10:12">
      <c r="J43947" s="2"/>
      <c r="K43947" s="2"/>
      <c r="L43947" s="2"/>
    </row>
    <row r="43948" spans="10:12">
      <c r="J43948" s="2"/>
      <c r="K43948" s="2"/>
      <c r="L43948" s="2"/>
    </row>
    <row r="43949" spans="10:12">
      <c r="J43949" s="2"/>
      <c r="K43949" s="2"/>
      <c r="L43949" s="2"/>
    </row>
    <row r="43950" spans="10:12">
      <c r="J43950" s="2"/>
      <c r="K43950" s="2"/>
      <c r="L43950" s="2"/>
    </row>
    <row r="43951" spans="10:12">
      <c r="J43951" s="2"/>
      <c r="K43951" s="2"/>
      <c r="L43951" s="2"/>
    </row>
    <row r="43952" spans="10:12">
      <c r="J43952" s="2"/>
      <c r="K43952" s="2"/>
      <c r="L43952" s="2"/>
    </row>
    <row r="43953" spans="10:12">
      <c r="J43953" s="2"/>
      <c r="K43953" s="2"/>
      <c r="L43953" s="2"/>
    </row>
    <row r="43954" spans="10:12">
      <c r="J43954" s="2"/>
      <c r="K43954" s="2"/>
      <c r="L43954" s="2"/>
    </row>
    <row r="43955" spans="10:12">
      <c r="J43955" s="2"/>
      <c r="K43955" s="2"/>
      <c r="L43955" s="2"/>
    </row>
    <row r="43956" spans="10:12">
      <c r="J43956" s="2"/>
      <c r="K43956" s="2"/>
      <c r="L43956" s="2"/>
    </row>
    <row r="43957" spans="10:12">
      <c r="J43957" s="2"/>
      <c r="K43957" s="2"/>
      <c r="L43957" s="2"/>
    </row>
    <row r="43958" spans="10:12">
      <c r="J43958" s="2"/>
      <c r="K43958" s="2"/>
      <c r="L43958" s="2"/>
    </row>
    <row r="43959" spans="10:12">
      <c r="J43959" s="2"/>
      <c r="K43959" s="2"/>
      <c r="L43959" s="2"/>
    </row>
    <row r="43960" spans="10:12">
      <c r="J43960" s="2"/>
      <c r="K43960" s="2"/>
      <c r="L43960" s="2"/>
    </row>
    <row r="43961" spans="10:12">
      <c r="J43961" s="2"/>
      <c r="K43961" s="2"/>
      <c r="L43961" s="2"/>
    </row>
    <row r="43962" spans="10:12">
      <c r="J43962" s="2"/>
      <c r="K43962" s="2"/>
      <c r="L43962" s="2"/>
    </row>
    <row r="43963" spans="10:12">
      <c r="J43963" s="2"/>
      <c r="K43963" s="2"/>
      <c r="L43963" s="2"/>
    </row>
    <row r="43964" spans="10:12">
      <c r="J43964" s="2"/>
      <c r="K43964" s="2"/>
      <c r="L43964" s="2"/>
    </row>
    <row r="43965" spans="10:12">
      <c r="J43965" s="2"/>
      <c r="K43965" s="2"/>
      <c r="L43965" s="2"/>
    </row>
    <row r="43966" spans="10:12">
      <c r="J43966" s="2"/>
      <c r="K43966" s="2"/>
      <c r="L43966" s="2"/>
    </row>
    <row r="43967" spans="10:12">
      <c r="J43967" s="2"/>
      <c r="K43967" s="2"/>
      <c r="L43967" s="2"/>
    </row>
    <row r="43968" spans="10:12">
      <c r="J43968" s="2"/>
      <c r="K43968" s="2"/>
      <c r="L43968" s="2"/>
    </row>
    <row r="43969" spans="10:12">
      <c r="J43969" s="2"/>
      <c r="K43969" s="2"/>
      <c r="L43969" s="2"/>
    </row>
    <row r="43970" spans="10:12">
      <c r="J43970" s="2"/>
      <c r="K43970" s="2"/>
      <c r="L43970" s="2"/>
    </row>
    <row r="43971" spans="10:12">
      <c r="J43971" s="2"/>
      <c r="K43971" s="2"/>
      <c r="L43971" s="2"/>
    </row>
    <row r="43972" spans="10:12">
      <c r="J43972" s="2"/>
      <c r="K43972" s="2"/>
      <c r="L43972" s="2"/>
    </row>
    <row r="43973" spans="10:12">
      <c r="J43973" s="2"/>
      <c r="K43973" s="2"/>
      <c r="L43973" s="2"/>
    </row>
    <row r="43974" spans="10:12">
      <c r="J43974" s="2"/>
      <c r="K43974" s="2"/>
      <c r="L43974" s="2"/>
    </row>
    <row r="43975" spans="10:12">
      <c r="J43975" s="2"/>
      <c r="K43975" s="2"/>
      <c r="L43975" s="2"/>
    </row>
    <row r="43976" spans="10:12">
      <c r="J43976" s="2"/>
      <c r="K43976" s="2"/>
      <c r="L43976" s="2"/>
    </row>
    <row r="43977" spans="10:12">
      <c r="J43977" s="2"/>
      <c r="K43977" s="2"/>
      <c r="L43977" s="2"/>
    </row>
    <row r="43978" spans="10:12">
      <c r="J43978" s="2"/>
      <c r="K43978" s="2"/>
      <c r="L43978" s="2"/>
    </row>
    <row r="43979" spans="10:12">
      <c r="J43979" s="2"/>
      <c r="K43979" s="2"/>
      <c r="L43979" s="2"/>
    </row>
    <row r="43980" spans="10:12">
      <c r="J43980" s="2"/>
      <c r="K43980" s="2"/>
      <c r="L43980" s="2"/>
    </row>
    <row r="43981" spans="10:12">
      <c r="J43981" s="2"/>
      <c r="K43981" s="2"/>
      <c r="L43981" s="2"/>
    </row>
    <row r="43982" spans="10:12">
      <c r="J43982" s="2"/>
      <c r="K43982" s="2"/>
      <c r="L43982" s="2"/>
    </row>
    <row r="43983" spans="10:12">
      <c r="J43983" s="2"/>
      <c r="K43983" s="2"/>
      <c r="L43983" s="2"/>
    </row>
    <row r="43984" spans="10:12">
      <c r="J43984" s="2"/>
      <c r="K43984" s="2"/>
      <c r="L43984" s="2"/>
    </row>
    <row r="43985" spans="10:12">
      <c r="J43985" s="2"/>
      <c r="K43985" s="2"/>
      <c r="L43985" s="2"/>
    </row>
    <row r="43986" spans="10:12">
      <c r="J43986" s="2"/>
      <c r="K43986" s="2"/>
      <c r="L43986" s="2"/>
    </row>
    <row r="43987" spans="10:12">
      <c r="J43987" s="2"/>
      <c r="K43987" s="2"/>
      <c r="L43987" s="2"/>
    </row>
    <row r="43988" spans="10:12">
      <c r="J43988" s="2"/>
      <c r="K43988" s="2"/>
      <c r="L43988" s="2"/>
    </row>
    <row r="43989" spans="10:12">
      <c r="J43989" s="2"/>
      <c r="K43989" s="2"/>
      <c r="L43989" s="2"/>
    </row>
    <row r="43990" spans="10:12">
      <c r="J43990" s="2"/>
      <c r="K43990" s="2"/>
      <c r="L43990" s="2"/>
    </row>
    <row r="43991" spans="10:12">
      <c r="J43991" s="2"/>
      <c r="K43991" s="2"/>
      <c r="L43991" s="2"/>
    </row>
    <row r="43992" spans="10:12">
      <c r="J43992" s="2"/>
      <c r="K43992" s="2"/>
      <c r="L43992" s="2"/>
    </row>
    <row r="43993" spans="10:12">
      <c r="J43993" s="2"/>
      <c r="K43993" s="2"/>
      <c r="L43993" s="2"/>
    </row>
    <row r="43994" spans="10:12">
      <c r="J43994" s="2"/>
      <c r="K43994" s="2"/>
      <c r="L43994" s="2"/>
    </row>
    <row r="43995" spans="10:12">
      <c r="J43995" s="2"/>
      <c r="K43995" s="2"/>
      <c r="L43995" s="2"/>
    </row>
    <row r="43996" spans="10:12">
      <c r="J43996" s="2"/>
      <c r="K43996" s="2"/>
      <c r="L43996" s="2"/>
    </row>
    <row r="43997" spans="10:12">
      <c r="J43997" s="2"/>
      <c r="K43997" s="2"/>
      <c r="L43997" s="2"/>
    </row>
    <row r="43998" spans="10:12">
      <c r="J43998" s="2"/>
      <c r="K43998" s="2"/>
      <c r="L43998" s="2"/>
    </row>
    <row r="43999" spans="10:12">
      <c r="J43999" s="2"/>
      <c r="K43999" s="2"/>
      <c r="L43999" s="2"/>
    </row>
    <row r="44000" spans="10:12">
      <c r="J44000" s="2"/>
      <c r="K44000" s="2"/>
      <c r="L44000" s="2"/>
    </row>
    <row r="44001" spans="10:12">
      <c r="J44001" s="2"/>
      <c r="K44001" s="2"/>
      <c r="L44001" s="2"/>
    </row>
    <row r="44002" spans="10:12">
      <c r="J44002" s="2"/>
      <c r="K44002" s="2"/>
      <c r="L44002" s="2"/>
    </row>
    <row r="44003" spans="10:12">
      <c r="J44003" s="2"/>
      <c r="K44003" s="2"/>
      <c r="L44003" s="2"/>
    </row>
    <row r="44004" spans="10:12">
      <c r="J44004" s="2"/>
      <c r="K44004" s="2"/>
      <c r="L44004" s="2"/>
    </row>
    <row r="44005" spans="10:12">
      <c r="J44005" s="2"/>
      <c r="K44005" s="2"/>
      <c r="L44005" s="2"/>
    </row>
    <row r="44006" spans="10:12">
      <c r="J44006" s="2"/>
      <c r="K44006" s="2"/>
      <c r="L44006" s="2"/>
    </row>
    <row r="44007" spans="10:12">
      <c r="J44007" s="2"/>
      <c r="K44007" s="2"/>
      <c r="L44007" s="2"/>
    </row>
    <row r="44008" spans="10:12">
      <c r="J44008" s="2"/>
      <c r="K44008" s="2"/>
      <c r="L44008" s="2"/>
    </row>
    <row r="44009" spans="10:12">
      <c r="J44009" s="2"/>
      <c r="K44009" s="2"/>
      <c r="L44009" s="2"/>
    </row>
    <row r="44010" spans="10:12">
      <c r="J44010" s="2"/>
      <c r="K44010" s="2"/>
      <c r="L44010" s="2"/>
    </row>
    <row r="44011" spans="10:12">
      <c r="J44011" s="2"/>
      <c r="K44011" s="2"/>
      <c r="L44011" s="2"/>
    </row>
    <row r="44012" spans="10:12">
      <c r="J44012" s="2"/>
      <c r="K44012" s="2"/>
      <c r="L44012" s="2"/>
    </row>
    <row r="44013" spans="10:12">
      <c r="J44013" s="2"/>
      <c r="K44013" s="2"/>
      <c r="L44013" s="2"/>
    </row>
    <row r="44014" spans="10:12">
      <c r="J44014" s="2"/>
      <c r="K44014" s="2"/>
      <c r="L44014" s="2"/>
    </row>
    <row r="44015" spans="10:12">
      <c r="J44015" s="2"/>
      <c r="K44015" s="2"/>
      <c r="L44015" s="2"/>
    </row>
    <row r="44016" spans="10:12">
      <c r="J44016" s="2"/>
      <c r="K44016" s="2"/>
      <c r="L44016" s="2"/>
    </row>
    <row r="44017" spans="10:12">
      <c r="J44017" s="2"/>
      <c r="K44017" s="2"/>
      <c r="L44017" s="2"/>
    </row>
    <row r="44018" spans="10:12">
      <c r="J44018" s="2"/>
      <c r="K44018" s="2"/>
      <c r="L44018" s="2"/>
    </row>
    <row r="44019" spans="10:12">
      <c r="J44019" s="2"/>
      <c r="K44019" s="2"/>
      <c r="L44019" s="2"/>
    </row>
    <row r="44020" spans="10:12">
      <c r="J44020" s="2"/>
      <c r="K44020" s="2"/>
      <c r="L44020" s="2"/>
    </row>
    <row r="44021" spans="10:12">
      <c r="J44021" s="2"/>
      <c r="K44021" s="2"/>
      <c r="L44021" s="2"/>
    </row>
    <row r="44022" spans="10:12">
      <c r="J44022" s="2"/>
      <c r="K44022" s="2"/>
      <c r="L44022" s="2"/>
    </row>
    <row r="44023" spans="10:12">
      <c r="J44023" s="2"/>
      <c r="K44023" s="2"/>
      <c r="L44023" s="2"/>
    </row>
    <row r="44024" spans="10:12">
      <c r="J44024" s="2"/>
      <c r="K44024" s="2"/>
      <c r="L44024" s="2"/>
    </row>
    <row r="44025" spans="10:12">
      <c r="J44025" s="2"/>
      <c r="K44025" s="2"/>
      <c r="L44025" s="2"/>
    </row>
    <row r="44026" spans="10:12">
      <c r="J44026" s="2"/>
      <c r="K44026" s="2"/>
      <c r="L44026" s="2"/>
    </row>
    <row r="44027" spans="10:12">
      <c r="J44027" s="2"/>
      <c r="K44027" s="2"/>
      <c r="L44027" s="2"/>
    </row>
    <row r="44028" spans="10:12">
      <c r="J44028" s="2"/>
      <c r="K44028" s="2"/>
      <c r="L44028" s="2"/>
    </row>
    <row r="44029" spans="10:12">
      <c r="J44029" s="2"/>
      <c r="K44029" s="2"/>
      <c r="L44029" s="2"/>
    </row>
    <row r="44030" spans="10:12">
      <c r="J44030" s="2"/>
      <c r="K44030" s="2"/>
      <c r="L44030" s="2"/>
    </row>
    <row r="44031" spans="10:12">
      <c r="J44031" s="2"/>
      <c r="K44031" s="2"/>
      <c r="L44031" s="2"/>
    </row>
    <row r="44032" spans="10:12">
      <c r="J44032" s="2"/>
      <c r="K44032" s="2"/>
      <c r="L44032" s="2"/>
    </row>
    <row r="44033" spans="10:12">
      <c r="J44033" s="2"/>
      <c r="K44033" s="2"/>
      <c r="L44033" s="2"/>
    </row>
    <row r="44034" spans="10:12">
      <c r="J44034" s="2"/>
      <c r="K44034" s="2"/>
      <c r="L44034" s="2"/>
    </row>
    <row r="44035" spans="10:12">
      <c r="J44035" s="2"/>
      <c r="K44035" s="2"/>
      <c r="L44035" s="2"/>
    </row>
    <row r="44036" spans="10:12">
      <c r="J44036" s="2"/>
      <c r="K44036" s="2"/>
      <c r="L44036" s="2"/>
    </row>
    <row r="44037" spans="10:12">
      <c r="J44037" s="2"/>
      <c r="K44037" s="2"/>
      <c r="L44037" s="2"/>
    </row>
    <row r="44038" spans="10:12">
      <c r="J44038" s="2"/>
      <c r="K44038" s="2"/>
      <c r="L44038" s="2"/>
    </row>
    <row r="44039" spans="10:12">
      <c r="J44039" s="2"/>
      <c r="K44039" s="2"/>
      <c r="L44039" s="2"/>
    </row>
    <row r="44040" spans="10:12">
      <c r="J44040" s="2"/>
      <c r="K44040" s="2"/>
      <c r="L44040" s="2"/>
    </row>
    <row r="44041" spans="10:12">
      <c r="J44041" s="2"/>
      <c r="K44041" s="2"/>
      <c r="L44041" s="2"/>
    </row>
    <row r="44042" spans="10:12">
      <c r="J44042" s="2"/>
      <c r="K44042" s="2"/>
      <c r="L44042" s="2"/>
    </row>
    <row r="44043" spans="10:12">
      <c r="J44043" s="2"/>
      <c r="K44043" s="2"/>
      <c r="L44043" s="2"/>
    </row>
    <row r="44044" spans="10:12">
      <c r="J44044" s="2"/>
      <c r="K44044" s="2"/>
      <c r="L44044" s="2"/>
    </row>
    <row r="44045" spans="10:12">
      <c r="J44045" s="2"/>
      <c r="K44045" s="2"/>
      <c r="L44045" s="2"/>
    </row>
    <row r="44046" spans="10:12">
      <c r="J44046" s="2"/>
      <c r="K44046" s="2"/>
      <c r="L44046" s="2"/>
    </row>
    <row r="44047" spans="10:12">
      <c r="J44047" s="2"/>
      <c r="K44047" s="2"/>
      <c r="L44047" s="2"/>
    </row>
    <row r="44048" spans="10:12">
      <c r="J44048" s="2"/>
      <c r="K44048" s="2"/>
      <c r="L44048" s="2"/>
    </row>
    <row r="44049" spans="10:12">
      <c r="J44049" s="2"/>
      <c r="K44049" s="2"/>
      <c r="L44049" s="2"/>
    </row>
    <row r="44050" spans="10:12">
      <c r="J44050" s="2"/>
      <c r="K44050" s="2"/>
      <c r="L44050" s="2"/>
    </row>
    <row r="44051" spans="10:12">
      <c r="J44051" s="2"/>
      <c r="K44051" s="2"/>
      <c r="L44051" s="2"/>
    </row>
    <row r="44052" spans="10:12">
      <c r="J44052" s="2"/>
      <c r="K44052" s="2"/>
      <c r="L44052" s="2"/>
    </row>
    <row r="44053" spans="10:12">
      <c r="J44053" s="2"/>
      <c r="K44053" s="2"/>
      <c r="L44053" s="2"/>
    </row>
    <row r="44054" spans="10:12">
      <c r="J44054" s="2"/>
      <c r="K44054" s="2"/>
      <c r="L44054" s="2"/>
    </row>
    <row r="44055" spans="10:12">
      <c r="J44055" s="2"/>
      <c r="K44055" s="2"/>
      <c r="L44055" s="2"/>
    </row>
    <row r="44056" spans="10:12">
      <c r="J44056" s="2"/>
      <c r="K44056" s="2"/>
      <c r="L44056" s="2"/>
    </row>
    <row r="44057" spans="10:12">
      <c r="J44057" s="2"/>
      <c r="K44057" s="2"/>
      <c r="L44057" s="2"/>
    </row>
    <row r="44058" spans="10:12">
      <c r="J44058" s="2"/>
      <c r="K44058" s="2"/>
      <c r="L44058" s="2"/>
    </row>
    <row r="44059" spans="10:12">
      <c r="J44059" s="2"/>
      <c r="K44059" s="2"/>
      <c r="L44059" s="2"/>
    </row>
    <row r="44060" spans="10:12">
      <c r="J44060" s="2"/>
      <c r="K44060" s="2"/>
      <c r="L44060" s="2"/>
    </row>
    <row r="44061" spans="10:12">
      <c r="J44061" s="2"/>
      <c r="K44061" s="2"/>
      <c r="L44061" s="2"/>
    </row>
    <row r="44062" spans="10:12">
      <c r="J44062" s="2"/>
      <c r="K44062" s="2"/>
      <c r="L44062" s="2"/>
    </row>
    <row r="44063" spans="10:12">
      <c r="J44063" s="2"/>
      <c r="K44063" s="2"/>
      <c r="L44063" s="2"/>
    </row>
    <row r="44064" spans="10:12">
      <c r="J44064" s="2"/>
      <c r="K44064" s="2"/>
      <c r="L44064" s="2"/>
    </row>
    <row r="44065" spans="10:12">
      <c r="J44065" s="2"/>
      <c r="K44065" s="2"/>
      <c r="L44065" s="2"/>
    </row>
    <row r="44066" spans="10:12">
      <c r="J44066" s="2"/>
      <c r="K44066" s="2"/>
      <c r="L44066" s="2"/>
    </row>
    <row r="44067" spans="10:12">
      <c r="J44067" s="2"/>
      <c r="K44067" s="2"/>
      <c r="L44067" s="2"/>
    </row>
    <row r="44068" spans="10:12">
      <c r="J44068" s="2"/>
      <c r="K44068" s="2"/>
      <c r="L44068" s="2"/>
    </row>
    <row r="44069" spans="10:12">
      <c r="J44069" s="2"/>
      <c r="K44069" s="2"/>
      <c r="L44069" s="2"/>
    </row>
    <row r="44070" spans="10:12">
      <c r="J44070" s="2"/>
      <c r="K44070" s="2"/>
      <c r="L44070" s="2"/>
    </row>
    <row r="44071" spans="10:12">
      <c r="J44071" s="2"/>
      <c r="K44071" s="2"/>
      <c r="L44071" s="2"/>
    </row>
    <row r="44072" spans="10:12">
      <c r="J44072" s="2"/>
      <c r="K44072" s="2"/>
      <c r="L44072" s="2"/>
    </row>
    <row r="44073" spans="10:12">
      <c r="J44073" s="2"/>
      <c r="K44073" s="2"/>
      <c r="L44073" s="2"/>
    </row>
    <row r="44074" spans="10:12">
      <c r="J44074" s="2"/>
      <c r="K44074" s="2"/>
      <c r="L44074" s="2"/>
    </row>
    <row r="44075" spans="10:12">
      <c r="J44075" s="2"/>
      <c r="K44075" s="2"/>
      <c r="L44075" s="2"/>
    </row>
    <row r="44076" spans="10:12">
      <c r="J44076" s="2"/>
      <c r="K44076" s="2"/>
      <c r="L44076" s="2"/>
    </row>
    <row r="44077" spans="10:12">
      <c r="J44077" s="2"/>
      <c r="K44077" s="2"/>
      <c r="L44077" s="2"/>
    </row>
    <row r="44078" spans="10:12">
      <c r="J44078" s="2"/>
      <c r="K44078" s="2"/>
      <c r="L44078" s="2"/>
    </row>
    <row r="44079" spans="10:12">
      <c r="J44079" s="2"/>
      <c r="K44079" s="2"/>
      <c r="L44079" s="2"/>
    </row>
    <row r="44080" spans="10:12">
      <c r="J44080" s="2"/>
      <c r="K44080" s="2"/>
      <c r="L44080" s="2"/>
    </row>
    <row r="44081" spans="10:12">
      <c r="J44081" s="2"/>
      <c r="K44081" s="2"/>
      <c r="L44081" s="2"/>
    </row>
    <row r="44082" spans="10:12">
      <c r="J44082" s="2"/>
      <c r="K44082" s="2"/>
      <c r="L44082" s="2"/>
    </row>
    <row r="44083" spans="10:12">
      <c r="J44083" s="2"/>
      <c r="K44083" s="2"/>
      <c r="L44083" s="2"/>
    </row>
    <row r="44084" spans="10:12">
      <c r="J44084" s="2"/>
      <c r="K44084" s="2"/>
      <c r="L44084" s="2"/>
    </row>
    <row r="44085" spans="10:12">
      <c r="J44085" s="2"/>
      <c r="K44085" s="2"/>
      <c r="L44085" s="2"/>
    </row>
    <row r="44086" spans="10:12">
      <c r="J44086" s="2"/>
      <c r="K44086" s="2"/>
      <c r="L44086" s="2"/>
    </row>
    <row r="44087" spans="10:12">
      <c r="J44087" s="2"/>
      <c r="K44087" s="2"/>
      <c r="L44087" s="2"/>
    </row>
    <row r="44088" spans="10:12">
      <c r="J44088" s="2"/>
      <c r="K44088" s="2"/>
      <c r="L44088" s="2"/>
    </row>
    <row r="44089" spans="10:12">
      <c r="J44089" s="2"/>
      <c r="K44089" s="2"/>
      <c r="L44089" s="2"/>
    </row>
    <row r="44090" spans="10:12">
      <c r="J44090" s="2"/>
      <c r="K44090" s="2"/>
      <c r="L44090" s="2"/>
    </row>
    <row r="44091" spans="10:12">
      <c r="J44091" s="2"/>
      <c r="K44091" s="2"/>
      <c r="L44091" s="2"/>
    </row>
    <row r="44092" spans="10:12">
      <c r="J44092" s="2"/>
      <c r="K44092" s="2"/>
      <c r="L44092" s="2"/>
    </row>
    <row r="44093" spans="10:12">
      <c r="J44093" s="2"/>
      <c r="K44093" s="2"/>
      <c r="L44093" s="2"/>
    </row>
    <row r="44094" spans="10:12">
      <c r="J44094" s="2"/>
      <c r="K44094" s="2"/>
      <c r="L44094" s="2"/>
    </row>
    <row r="44095" spans="10:12">
      <c r="J44095" s="2"/>
      <c r="K44095" s="2"/>
      <c r="L44095" s="2"/>
    </row>
    <row r="44096" spans="10:12">
      <c r="J44096" s="2"/>
      <c r="K44096" s="2"/>
      <c r="L44096" s="2"/>
    </row>
    <row r="44097" spans="10:12">
      <c r="J44097" s="2"/>
      <c r="K44097" s="2"/>
      <c r="L44097" s="2"/>
    </row>
    <row r="44098" spans="10:12">
      <c r="J44098" s="2"/>
      <c r="K44098" s="2"/>
      <c r="L44098" s="2"/>
    </row>
    <row r="44099" spans="10:12">
      <c r="J44099" s="2"/>
      <c r="K44099" s="2"/>
      <c r="L44099" s="2"/>
    </row>
    <row r="44100" spans="10:12">
      <c r="J44100" s="2"/>
      <c r="K44100" s="2"/>
      <c r="L44100" s="2"/>
    </row>
    <row r="44101" spans="10:12">
      <c r="J44101" s="2"/>
      <c r="K44101" s="2"/>
      <c r="L44101" s="2"/>
    </row>
    <row r="44102" spans="10:12">
      <c r="J44102" s="2"/>
      <c r="K44102" s="2"/>
      <c r="L44102" s="2"/>
    </row>
    <row r="44103" spans="10:12">
      <c r="J44103" s="2"/>
      <c r="K44103" s="2"/>
      <c r="L44103" s="2"/>
    </row>
    <row r="44104" spans="10:12">
      <c r="J44104" s="2"/>
      <c r="K44104" s="2"/>
      <c r="L44104" s="2"/>
    </row>
    <row r="44105" spans="10:12">
      <c r="J44105" s="2"/>
      <c r="K44105" s="2"/>
      <c r="L44105" s="2"/>
    </row>
    <row r="44106" spans="10:12">
      <c r="J44106" s="2"/>
      <c r="K44106" s="2"/>
      <c r="L44106" s="2"/>
    </row>
    <row r="44107" spans="10:12">
      <c r="J44107" s="2"/>
      <c r="K44107" s="2"/>
      <c r="L44107" s="2"/>
    </row>
    <row r="44108" spans="10:12">
      <c r="J44108" s="2"/>
      <c r="K44108" s="2"/>
      <c r="L44108" s="2"/>
    </row>
    <row r="44109" spans="10:12">
      <c r="J44109" s="2"/>
      <c r="K44109" s="2"/>
      <c r="L44109" s="2"/>
    </row>
    <row r="44110" spans="10:12">
      <c r="J44110" s="2"/>
      <c r="K44110" s="2"/>
      <c r="L44110" s="2"/>
    </row>
    <row r="44111" spans="10:12">
      <c r="J44111" s="2"/>
      <c r="K44111" s="2"/>
      <c r="L44111" s="2"/>
    </row>
    <row r="44112" spans="10:12">
      <c r="J44112" s="2"/>
      <c r="K44112" s="2"/>
      <c r="L44112" s="2"/>
    </row>
    <row r="44113" spans="10:12">
      <c r="J44113" s="2"/>
      <c r="K44113" s="2"/>
      <c r="L44113" s="2"/>
    </row>
    <row r="44114" spans="10:12">
      <c r="J44114" s="2"/>
      <c r="K44114" s="2"/>
      <c r="L44114" s="2"/>
    </row>
    <row r="44115" spans="10:12">
      <c r="J44115" s="2"/>
      <c r="K44115" s="2"/>
      <c r="L44115" s="2"/>
    </row>
    <row r="44116" spans="10:12">
      <c r="J44116" s="2"/>
      <c r="K44116" s="2"/>
      <c r="L44116" s="2"/>
    </row>
    <row r="44117" spans="10:12">
      <c r="J44117" s="2"/>
      <c r="K44117" s="2"/>
      <c r="L44117" s="2"/>
    </row>
    <row r="44118" spans="10:12">
      <c r="J44118" s="2"/>
      <c r="K44118" s="2"/>
      <c r="L44118" s="2"/>
    </row>
    <row r="44119" spans="10:12">
      <c r="J44119" s="2"/>
      <c r="K44119" s="2"/>
      <c r="L44119" s="2"/>
    </row>
    <row r="44120" spans="10:12">
      <c r="J44120" s="2"/>
      <c r="K44120" s="2"/>
      <c r="L44120" s="2"/>
    </row>
    <row r="44121" spans="10:12">
      <c r="J44121" s="2"/>
      <c r="K44121" s="2"/>
      <c r="L44121" s="2"/>
    </row>
    <row r="44122" spans="10:12">
      <c r="J44122" s="2"/>
      <c r="K44122" s="2"/>
      <c r="L44122" s="2"/>
    </row>
    <row r="44123" spans="10:12">
      <c r="J44123" s="2"/>
      <c r="K44123" s="2"/>
      <c r="L44123" s="2"/>
    </row>
    <row r="44124" spans="10:12">
      <c r="J44124" s="2"/>
      <c r="K44124" s="2"/>
      <c r="L44124" s="2"/>
    </row>
    <row r="44125" spans="10:12">
      <c r="J44125" s="2"/>
      <c r="K44125" s="2"/>
      <c r="L44125" s="2"/>
    </row>
    <row r="44126" spans="10:12">
      <c r="J44126" s="2"/>
      <c r="K44126" s="2"/>
      <c r="L44126" s="2"/>
    </row>
    <row r="44127" spans="10:12">
      <c r="J44127" s="2"/>
      <c r="K44127" s="2"/>
      <c r="L44127" s="2"/>
    </row>
    <row r="44128" spans="10:12">
      <c r="J44128" s="2"/>
      <c r="K44128" s="2"/>
      <c r="L44128" s="2"/>
    </row>
    <row r="44129" spans="10:12">
      <c r="J44129" s="2"/>
      <c r="K44129" s="2"/>
      <c r="L44129" s="2"/>
    </row>
    <row r="44130" spans="10:12">
      <c r="J44130" s="2"/>
      <c r="K44130" s="2"/>
      <c r="L44130" s="2"/>
    </row>
    <row r="44131" spans="10:12">
      <c r="J44131" s="2"/>
      <c r="K44131" s="2"/>
      <c r="L44131" s="2"/>
    </row>
    <row r="44132" spans="10:12">
      <c r="J44132" s="2"/>
      <c r="K44132" s="2"/>
      <c r="L44132" s="2"/>
    </row>
    <row r="44133" spans="10:12">
      <c r="J44133" s="2"/>
      <c r="K44133" s="2"/>
      <c r="L44133" s="2"/>
    </row>
    <row r="44134" spans="10:12">
      <c r="J44134" s="2"/>
      <c r="K44134" s="2"/>
      <c r="L44134" s="2"/>
    </row>
    <row r="44135" spans="10:12">
      <c r="J44135" s="2"/>
      <c r="K44135" s="2"/>
      <c r="L44135" s="2"/>
    </row>
    <row r="44136" spans="10:12">
      <c r="J44136" s="2"/>
      <c r="K44136" s="2"/>
      <c r="L44136" s="2"/>
    </row>
    <row r="44137" spans="10:12">
      <c r="J44137" s="2"/>
      <c r="K44137" s="2"/>
      <c r="L44137" s="2"/>
    </row>
    <row r="44138" spans="10:12">
      <c r="J44138" s="2"/>
      <c r="K44138" s="2"/>
      <c r="L44138" s="2"/>
    </row>
    <row r="44139" spans="10:12">
      <c r="J44139" s="2"/>
      <c r="K44139" s="2"/>
      <c r="L44139" s="2"/>
    </row>
    <row r="44140" spans="10:12">
      <c r="J44140" s="2"/>
      <c r="K44140" s="2"/>
      <c r="L44140" s="2"/>
    </row>
    <row r="44141" spans="10:12">
      <c r="J44141" s="2"/>
      <c r="K44141" s="2"/>
      <c r="L44141" s="2"/>
    </row>
    <row r="44142" spans="10:12">
      <c r="J44142" s="2"/>
      <c r="K44142" s="2"/>
      <c r="L44142" s="2"/>
    </row>
    <row r="44143" spans="10:12">
      <c r="J44143" s="2"/>
      <c r="K44143" s="2"/>
      <c r="L44143" s="2"/>
    </row>
    <row r="44144" spans="10:12">
      <c r="J44144" s="2"/>
      <c r="K44144" s="2"/>
      <c r="L44144" s="2"/>
    </row>
    <row r="44145" spans="10:12">
      <c r="J44145" s="2"/>
      <c r="K44145" s="2"/>
      <c r="L44145" s="2"/>
    </row>
    <row r="44146" spans="10:12">
      <c r="J44146" s="2"/>
      <c r="K44146" s="2"/>
      <c r="L44146" s="2"/>
    </row>
    <row r="44147" spans="10:12">
      <c r="J44147" s="2"/>
      <c r="K44147" s="2"/>
      <c r="L44147" s="2"/>
    </row>
    <row r="44148" spans="10:12">
      <c r="J44148" s="2"/>
      <c r="K44148" s="2"/>
      <c r="L44148" s="2"/>
    </row>
    <row r="44149" spans="10:12">
      <c r="J44149" s="2"/>
      <c r="K44149" s="2"/>
      <c r="L44149" s="2"/>
    </row>
    <row r="44150" spans="10:12">
      <c r="J44150" s="2"/>
      <c r="K44150" s="2"/>
      <c r="L44150" s="2"/>
    </row>
    <row r="44151" spans="10:12">
      <c r="J44151" s="2"/>
      <c r="K44151" s="2"/>
      <c r="L44151" s="2"/>
    </row>
    <row r="44152" spans="10:12">
      <c r="J44152" s="2"/>
      <c r="K44152" s="2"/>
      <c r="L44152" s="2"/>
    </row>
    <row r="44153" spans="10:12">
      <c r="J44153" s="2"/>
      <c r="K44153" s="2"/>
      <c r="L44153" s="2"/>
    </row>
    <row r="44154" spans="10:12">
      <c r="J44154" s="2"/>
      <c r="K44154" s="2"/>
      <c r="L44154" s="2"/>
    </row>
    <row r="44155" spans="10:12">
      <c r="J44155" s="2"/>
      <c r="K44155" s="2"/>
      <c r="L44155" s="2"/>
    </row>
    <row r="44156" spans="10:12">
      <c r="J44156" s="2"/>
      <c r="K44156" s="2"/>
      <c r="L44156" s="2"/>
    </row>
    <row r="44157" spans="10:12">
      <c r="J44157" s="2"/>
      <c r="K44157" s="2"/>
      <c r="L44157" s="2"/>
    </row>
    <row r="44158" spans="10:12">
      <c r="J44158" s="2"/>
      <c r="K44158" s="2"/>
      <c r="L44158" s="2"/>
    </row>
    <row r="44159" spans="10:12">
      <c r="J44159" s="2"/>
      <c r="K44159" s="2"/>
      <c r="L44159" s="2"/>
    </row>
    <row r="44160" spans="10:12">
      <c r="J44160" s="2"/>
      <c r="K44160" s="2"/>
      <c r="L44160" s="2"/>
    </row>
    <row r="44161" spans="10:12">
      <c r="J44161" s="2"/>
      <c r="K44161" s="2"/>
      <c r="L44161" s="2"/>
    </row>
    <row r="44162" spans="10:12">
      <c r="J44162" s="2"/>
      <c r="K44162" s="2"/>
      <c r="L44162" s="2"/>
    </row>
    <row r="44163" spans="10:12">
      <c r="J44163" s="2"/>
      <c r="K44163" s="2"/>
      <c r="L44163" s="2"/>
    </row>
    <row r="44164" spans="10:12">
      <c r="J44164" s="2"/>
      <c r="K44164" s="2"/>
      <c r="L44164" s="2"/>
    </row>
    <row r="44165" spans="10:12">
      <c r="J44165" s="2"/>
      <c r="K44165" s="2"/>
      <c r="L44165" s="2"/>
    </row>
    <row r="44166" spans="10:12">
      <c r="J44166" s="2"/>
      <c r="K44166" s="2"/>
      <c r="L44166" s="2"/>
    </row>
    <row r="44167" spans="10:12">
      <c r="J44167" s="2"/>
      <c r="K44167" s="2"/>
      <c r="L44167" s="2"/>
    </row>
    <row r="44168" spans="10:12">
      <c r="J44168" s="2"/>
      <c r="K44168" s="2"/>
      <c r="L44168" s="2"/>
    </row>
    <row r="44169" spans="10:12">
      <c r="J44169" s="2"/>
      <c r="K44169" s="2"/>
      <c r="L44169" s="2"/>
    </row>
    <row r="44170" spans="10:12">
      <c r="J44170" s="2"/>
      <c r="K44170" s="2"/>
      <c r="L44170" s="2"/>
    </row>
    <row r="44171" spans="10:12">
      <c r="J44171" s="2"/>
      <c r="K44171" s="2"/>
      <c r="L44171" s="2"/>
    </row>
    <row r="44172" spans="10:12">
      <c r="J44172" s="2"/>
      <c r="K44172" s="2"/>
      <c r="L44172" s="2"/>
    </row>
    <row r="44173" spans="10:12">
      <c r="J44173" s="2"/>
      <c r="K44173" s="2"/>
      <c r="L44173" s="2"/>
    </row>
    <row r="44174" spans="10:12">
      <c r="J44174" s="2"/>
      <c r="K44174" s="2"/>
      <c r="L44174" s="2"/>
    </row>
    <row r="44175" spans="10:12">
      <c r="J44175" s="2"/>
      <c r="K44175" s="2"/>
      <c r="L44175" s="2"/>
    </row>
    <row r="44176" spans="10:12">
      <c r="J44176" s="2"/>
      <c r="K44176" s="2"/>
      <c r="L44176" s="2"/>
    </row>
    <row r="44177" spans="10:12">
      <c r="J44177" s="2"/>
      <c r="K44177" s="2"/>
      <c r="L44177" s="2"/>
    </row>
    <row r="44178" spans="10:12">
      <c r="J44178" s="2"/>
      <c r="K44178" s="2"/>
      <c r="L44178" s="2"/>
    </row>
    <row r="44179" spans="10:12">
      <c r="J44179" s="2"/>
      <c r="K44179" s="2"/>
      <c r="L44179" s="2"/>
    </row>
    <row r="44180" spans="10:12">
      <c r="J44180" s="2"/>
      <c r="K44180" s="2"/>
      <c r="L44180" s="2"/>
    </row>
    <row r="44181" spans="10:12">
      <c r="J44181" s="2"/>
      <c r="K44181" s="2"/>
      <c r="L44181" s="2"/>
    </row>
    <row r="44182" spans="10:12">
      <c r="J44182" s="2"/>
      <c r="K44182" s="2"/>
      <c r="L44182" s="2"/>
    </row>
    <row r="44183" spans="10:12">
      <c r="J44183" s="2"/>
      <c r="K44183" s="2"/>
      <c r="L44183" s="2"/>
    </row>
    <row r="44184" spans="10:12">
      <c r="J44184" s="2"/>
      <c r="K44184" s="2"/>
      <c r="L44184" s="2"/>
    </row>
    <row r="44185" spans="10:12">
      <c r="J44185" s="2"/>
      <c r="K44185" s="2"/>
      <c r="L44185" s="2"/>
    </row>
    <row r="44186" spans="10:12">
      <c r="J44186" s="2"/>
      <c r="K44186" s="2"/>
      <c r="L44186" s="2"/>
    </row>
    <row r="44187" spans="10:12">
      <c r="J44187" s="2"/>
      <c r="K44187" s="2"/>
      <c r="L44187" s="2"/>
    </row>
    <row r="44188" spans="10:12">
      <c r="J44188" s="2"/>
      <c r="K44188" s="2"/>
      <c r="L44188" s="2"/>
    </row>
    <row r="44189" spans="10:12">
      <c r="J44189" s="2"/>
      <c r="K44189" s="2"/>
      <c r="L44189" s="2"/>
    </row>
    <row r="44190" spans="10:12">
      <c r="J44190" s="2"/>
      <c r="K44190" s="2"/>
      <c r="L44190" s="2"/>
    </row>
    <row r="44191" spans="10:12">
      <c r="J44191" s="2"/>
      <c r="K44191" s="2"/>
      <c r="L44191" s="2"/>
    </row>
    <row r="44192" spans="10:12">
      <c r="J44192" s="2"/>
      <c r="K44192" s="2"/>
      <c r="L44192" s="2"/>
    </row>
    <row r="44193" spans="10:12">
      <c r="J44193" s="2"/>
      <c r="K44193" s="2"/>
      <c r="L44193" s="2"/>
    </row>
    <row r="44194" spans="10:12">
      <c r="J44194" s="2"/>
      <c r="K44194" s="2"/>
      <c r="L44194" s="2"/>
    </row>
    <row r="44195" spans="10:12">
      <c r="J44195" s="2"/>
      <c r="K44195" s="2"/>
      <c r="L44195" s="2"/>
    </row>
    <row r="44196" spans="10:12">
      <c r="J44196" s="2"/>
      <c r="K44196" s="2"/>
      <c r="L44196" s="2"/>
    </row>
    <row r="44197" spans="10:12">
      <c r="J44197" s="2"/>
      <c r="K44197" s="2"/>
      <c r="L44197" s="2"/>
    </row>
    <row r="44198" spans="10:12">
      <c r="J44198" s="2"/>
      <c r="K44198" s="2"/>
      <c r="L44198" s="2"/>
    </row>
    <row r="44199" spans="10:12">
      <c r="J44199" s="2"/>
      <c r="K44199" s="2"/>
      <c r="L44199" s="2"/>
    </row>
    <row r="44200" spans="10:12">
      <c r="J44200" s="2"/>
      <c r="K44200" s="2"/>
      <c r="L44200" s="2"/>
    </row>
    <row r="44201" spans="10:12">
      <c r="J44201" s="2"/>
      <c r="K44201" s="2"/>
      <c r="L44201" s="2"/>
    </row>
    <row r="44202" spans="10:12">
      <c r="J44202" s="2"/>
      <c r="K44202" s="2"/>
      <c r="L44202" s="2"/>
    </row>
    <row r="44203" spans="10:12">
      <c r="J44203" s="2"/>
      <c r="K44203" s="2"/>
      <c r="L44203" s="2"/>
    </row>
    <row r="44204" spans="10:12">
      <c r="J44204" s="2"/>
      <c r="K44204" s="2"/>
      <c r="L44204" s="2"/>
    </row>
    <row r="44205" spans="10:12">
      <c r="J44205" s="2"/>
      <c r="K44205" s="2"/>
      <c r="L44205" s="2"/>
    </row>
    <row r="44206" spans="10:12">
      <c r="J44206" s="2"/>
      <c r="K44206" s="2"/>
      <c r="L44206" s="2"/>
    </row>
    <row r="44207" spans="10:12">
      <c r="J44207" s="2"/>
      <c r="K44207" s="2"/>
      <c r="L44207" s="2"/>
    </row>
    <row r="44208" spans="10:12">
      <c r="J44208" s="2"/>
      <c r="K44208" s="2"/>
      <c r="L44208" s="2"/>
    </row>
    <row r="44209" spans="10:12">
      <c r="J44209" s="2"/>
      <c r="K44209" s="2"/>
      <c r="L44209" s="2"/>
    </row>
    <row r="44210" spans="10:12">
      <c r="J44210" s="2"/>
      <c r="K44210" s="2"/>
      <c r="L44210" s="2"/>
    </row>
    <row r="44211" spans="10:12">
      <c r="J44211" s="2"/>
      <c r="K44211" s="2"/>
      <c r="L44211" s="2"/>
    </row>
    <row r="44212" spans="10:12">
      <c r="J44212" s="2"/>
      <c r="K44212" s="2"/>
      <c r="L44212" s="2"/>
    </row>
    <row r="44213" spans="10:12">
      <c r="J44213" s="2"/>
      <c r="K44213" s="2"/>
      <c r="L44213" s="2"/>
    </row>
    <row r="44214" spans="10:12">
      <c r="J44214" s="2"/>
      <c r="K44214" s="2"/>
      <c r="L44214" s="2"/>
    </row>
    <row r="44215" spans="10:12">
      <c r="J44215" s="2"/>
      <c r="K44215" s="2"/>
      <c r="L44215" s="2"/>
    </row>
    <row r="44216" spans="10:12">
      <c r="J44216" s="2"/>
      <c r="K44216" s="2"/>
      <c r="L44216" s="2"/>
    </row>
    <row r="44217" spans="10:12">
      <c r="J44217" s="2"/>
      <c r="K44217" s="2"/>
      <c r="L44217" s="2"/>
    </row>
    <row r="44218" spans="10:12">
      <c r="J44218" s="2"/>
      <c r="K44218" s="2"/>
      <c r="L44218" s="2"/>
    </row>
    <row r="44219" spans="10:12">
      <c r="J44219" s="2"/>
      <c r="K44219" s="2"/>
      <c r="L44219" s="2"/>
    </row>
    <row r="44220" spans="10:12">
      <c r="J44220" s="2"/>
      <c r="K44220" s="2"/>
      <c r="L44220" s="2"/>
    </row>
    <row r="44221" spans="10:12">
      <c r="J44221" s="2"/>
      <c r="K44221" s="2"/>
      <c r="L44221" s="2"/>
    </row>
    <row r="44222" spans="10:12">
      <c r="J44222" s="2"/>
      <c r="K44222" s="2"/>
      <c r="L44222" s="2"/>
    </row>
    <row r="44223" spans="10:12">
      <c r="J44223" s="2"/>
      <c r="K44223" s="2"/>
      <c r="L44223" s="2"/>
    </row>
    <row r="44224" spans="10:12">
      <c r="J44224" s="2"/>
      <c r="K44224" s="2"/>
      <c r="L44224" s="2"/>
    </row>
    <row r="44225" spans="10:12">
      <c r="J44225" s="2"/>
      <c r="K44225" s="2"/>
      <c r="L44225" s="2"/>
    </row>
    <row r="44226" spans="10:12">
      <c r="J44226" s="2"/>
      <c r="K44226" s="2"/>
      <c r="L44226" s="2"/>
    </row>
    <row r="44227" spans="10:12">
      <c r="J44227" s="2"/>
      <c r="K44227" s="2"/>
      <c r="L44227" s="2"/>
    </row>
    <row r="44228" spans="10:12">
      <c r="J44228" s="2"/>
      <c r="K44228" s="2"/>
      <c r="L44228" s="2"/>
    </row>
    <row r="44229" spans="10:12">
      <c r="J44229" s="2"/>
      <c r="K44229" s="2"/>
      <c r="L44229" s="2"/>
    </row>
    <row r="44230" spans="10:12">
      <c r="J44230" s="2"/>
      <c r="K44230" s="2"/>
      <c r="L44230" s="2"/>
    </row>
    <row r="44231" spans="10:12">
      <c r="J44231" s="2"/>
      <c r="K44231" s="2"/>
      <c r="L44231" s="2"/>
    </row>
    <row r="44232" spans="10:12">
      <c r="J44232" s="2"/>
      <c r="K44232" s="2"/>
      <c r="L44232" s="2"/>
    </row>
    <row r="44233" spans="10:12">
      <c r="J44233" s="2"/>
      <c r="K44233" s="2"/>
      <c r="L44233" s="2"/>
    </row>
    <row r="44234" spans="10:12">
      <c r="J44234" s="2"/>
      <c r="K44234" s="2"/>
      <c r="L44234" s="2"/>
    </row>
    <row r="44235" spans="10:12">
      <c r="J44235" s="2"/>
      <c r="K44235" s="2"/>
      <c r="L44235" s="2"/>
    </row>
    <row r="44236" spans="10:12">
      <c r="J44236" s="2"/>
      <c r="K44236" s="2"/>
      <c r="L44236" s="2"/>
    </row>
    <row r="44237" spans="10:12">
      <c r="J44237" s="2"/>
      <c r="K44237" s="2"/>
      <c r="L44237" s="2"/>
    </row>
    <row r="44238" spans="10:12">
      <c r="J44238" s="2"/>
      <c r="K44238" s="2"/>
      <c r="L44238" s="2"/>
    </row>
    <row r="44239" spans="10:12">
      <c r="J44239" s="2"/>
      <c r="K44239" s="2"/>
      <c r="L44239" s="2"/>
    </row>
    <row r="44240" spans="10:12">
      <c r="J44240" s="2"/>
      <c r="K44240" s="2"/>
      <c r="L44240" s="2"/>
    </row>
    <row r="44241" spans="10:12">
      <c r="J44241" s="2"/>
      <c r="K44241" s="2"/>
      <c r="L44241" s="2"/>
    </row>
    <row r="44242" spans="10:12">
      <c r="J44242" s="2"/>
      <c r="K44242" s="2"/>
      <c r="L44242" s="2"/>
    </row>
    <row r="44243" spans="10:12">
      <c r="J44243" s="2"/>
      <c r="K44243" s="2"/>
      <c r="L44243" s="2"/>
    </row>
    <row r="44244" spans="10:12">
      <c r="J44244" s="2"/>
      <c r="K44244" s="2"/>
      <c r="L44244" s="2"/>
    </row>
    <row r="44245" spans="10:12">
      <c r="J44245" s="2"/>
      <c r="K44245" s="2"/>
      <c r="L44245" s="2"/>
    </row>
    <row r="44246" spans="10:12">
      <c r="J44246" s="2"/>
      <c r="K44246" s="2"/>
      <c r="L44246" s="2"/>
    </row>
    <row r="44247" spans="10:12">
      <c r="J44247" s="2"/>
      <c r="K44247" s="2"/>
      <c r="L44247" s="2"/>
    </row>
    <row r="44248" spans="10:12">
      <c r="J44248" s="2"/>
      <c r="K44248" s="2"/>
      <c r="L44248" s="2"/>
    </row>
    <row r="44249" spans="10:12">
      <c r="J44249" s="2"/>
      <c r="K44249" s="2"/>
      <c r="L44249" s="2"/>
    </row>
    <row r="44250" spans="10:12">
      <c r="J44250" s="2"/>
      <c r="K44250" s="2"/>
      <c r="L44250" s="2"/>
    </row>
    <row r="44251" spans="10:12">
      <c r="J44251" s="2"/>
      <c r="K44251" s="2"/>
      <c r="L44251" s="2"/>
    </row>
    <row r="44252" spans="10:12">
      <c r="J44252" s="2"/>
      <c r="K44252" s="2"/>
      <c r="L44252" s="2"/>
    </row>
    <row r="44253" spans="10:12">
      <c r="J44253" s="2"/>
      <c r="K44253" s="2"/>
      <c r="L44253" s="2"/>
    </row>
    <row r="44254" spans="10:12">
      <c r="J44254" s="2"/>
      <c r="K44254" s="2"/>
      <c r="L44254" s="2"/>
    </row>
    <row r="44255" spans="10:12">
      <c r="J44255" s="2"/>
      <c r="K44255" s="2"/>
      <c r="L44255" s="2"/>
    </row>
    <row r="44256" spans="10:12">
      <c r="J44256" s="2"/>
      <c r="K44256" s="2"/>
      <c r="L44256" s="2"/>
    </row>
    <row r="44257" spans="10:12">
      <c r="J44257" s="2"/>
      <c r="K44257" s="2"/>
      <c r="L44257" s="2"/>
    </row>
    <row r="44258" spans="10:12">
      <c r="J44258" s="2"/>
      <c r="K44258" s="2"/>
      <c r="L44258" s="2"/>
    </row>
    <row r="44259" spans="10:12">
      <c r="J44259" s="2"/>
      <c r="K44259" s="2"/>
      <c r="L44259" s="2"/>
    </row>
    <row r="44260" spans="10:12">
      <c r="J44260" s="2"/>
      <c r="K44260" s="2"/>
      <c r="L44260" s="2"/>
    </row>
    <row r="44261" spans="10:12">
      <c r="J44261" s="2"/>
      <c r="K44261" s="2"/>
      <c r="L44261" s="2"/>
    </row>
    <row r="44262" spans="10:12">
      <c r="J44262" s="2"/>
      <c r="K44262" s="2"/>
      <c r="L44262" s="2"/>
    </row>
    <row r="44263" spans="10:12">
      <c r="J44263" s="2"/>
      <c r="K44263" s="2"/>
      <c r="L44263" s="2"/>
    </row>
    <row r="44264" spans="10:12">
      <c r="J44264" s="2"/>
      <c r="K44264" s="2"/>
      <c r="L44264" s="2"/>
    </row>
    <row r="44265" spans="10:12">
      <c r="J44265" s="2"/>
      <c r="K44265" s="2"/>
      <c r="L44265" s="2"/>
    </row>
    <row r="44266" spans="10:12">
      <c r="J44266" s="2"/>
      <c r="K44266" s="2"/>
      <c r="L44266" s="2"/>
    </row>
    <row r="44267" spans="10:12">
      <c r="J44267" s="2"/>
      <c r="K44267" s="2"/>
      <c r="L44267" s="2"/>
    </row>
    <row r="44268" spans="10:12">
      <c r="J44268" s="2"/>
      <c r="K44268" s="2"/>
      <c r="L44268" s="2"/>
    </row>
    <row r="44269" spans="10:12">
      <c r="J44269" s="2"/>
      <c r="K44269" s="2"/>
      <c r="L44269" s="2"/>
    </row>
    <row r="44270" spans="10:12">
      <c r="J44270" s="2"/>
      <c r="K44270" s="2"/>
      <c r="L44270" s="2"/>
    </row>
    <row r="44271" spans="10:12">
      <c r="J44271" s="2"/>
      <c r="K44271" s="2"/>
      <c r="L44271" s="2"/>
    </row>
    <row r="44272" spans="10:12">
      <c r="J44272" s="2"/>
      <c r="K44272" s="2"/>
      <c r="L44272" s="2"/>
    </row>
    <row r="44273" spans="10:12">
      <c r="J44273" s="2"/>
      <c r="K44273" s="2"/>
      <c r="L44273" s="2"/>
    </row>
    <row r="44274" spans="10:12">
      <c r="J44274" s="2"/>
      <c r="K44274" s="2"/>
      <c r="L44274" s="2"/>
    </row>
    <row r="44275" spans="10:12">
      <c r="J44275" s="2"/>
      <c r="K44275" s="2"/>
      <c r="L44275" s="2"/>
    </row>
    <row r="44276" spans="10:12">
      <c r="J44276" s="2"/>
      <c r="K44276" s="2"/>
      <c r="L44276" s="2"/>
    </row>
    <row r="44277" spans="10:12">
      <c r="J44277" s="2"/>
      <c r="K44277" s="2"/>
      <c r="L44277" s="2"/>
    </row>
    <row r="44278" spans="10:12">
      <c r="J44278" s="2"/>
      <c r="K44278" s="2"/>
      <c r="L44278" s="2"/>
    </row>
    <row r="44279" spans="10:12">
      <c r="J44279" s="2"/>
      <c r="K44279" s="2"/>
      <c r="L44279" s="2"/>
    </row>
    <row r="44280" spans="10:12">
      <c r="J44280" s="2"/>
      <c r="K44280" s="2"/>
      <c r="L44280" s="2"/>
    </row>
    <row r="44281" spans="10:12">
      <c r="J44281" s="2"/>
      <c r="K44281" s="2"/>
      <c r="L44281" s="2"/>
    </row>
    <row r="44282" spans="10:12">
      <c r="J44282" s="2"/>
      <c r="K44282" s="2"/>
      <c r="L44282" s="2"/>
    </row>
    <row r="44283" spans="10:12">
      <c r="J44283" s="2"/>
      <c r="K44283" s="2"/>
      <c r="L44283" s="2"/>
    </row>
    <row r="44284" spans="10:12">
      <c r="J44284" s="2"/>
      <c r="K44284" s="2"/>
      <c r="L44284" s="2"/>
    </row>
    <row r="44285" spans="10:12">
      <c r="J44285" s="2"/>
      <c r="K44285" s="2"/>
      <c r="L44285" s="2"/>
    </row>
    <row r="44286" spans="10:12">
      <c r="J44286" s="2"/>
      <c r="K44286" s="2"/>
      <c r="L44286" s="2"/>
    </row>
    <row r="44287" spans="10:12">
      <c r="J44287" s="2"/>
      <c r="K44287" s="2"/>
      <c r="L44287" s="2"/>
    </row>
    <row r="44288" spans="10:12">
      <c r="J44288" s="2"/>
      <c r="K44288" s="2"/>
      <c r="L44288" s="2"/>
    </row>
    <row r="44289" spans="10:12">
      <c r="J44289" s="2"/>
      <c r="K44289" s="2"/>
      <c r="L44289" s="2"/>
    </row>
    <row r="44290" spans="10:12">
      <c r="J44290" s="2"/>
      <c r="K44290" s="2"/>
      <c r="L44290" s="2"/>
    </row>
    <row r="44291" spans="10:12">
      <c r="J44291" s="2"/>
      <c r="K44291" s="2"/>
      <c r="L44291" s="2"/>
    </row>
    <row r="44292" spans="10:12">
      <c r="J44292" s="2"/>
      <c r="K44292" s="2"/>
      <c r="L44292" s="2"/>
    </row>
    <row r="44293" spans="10:12">
      <c r="J44293" s="2"/>
      <c r="K44293" s="2"/>
      <c r="L44293" s="2"/>
    </row>
    <row r="44294" spans="10:12">
      <c r="J44294" s="2"/>
      <c r="K44294" s="2"/>
      <c r="L44294" s="2"/>
    </row>
    <row r="44295" spans="10:12">
      <c r="J44295" s="2"/>
      <c r="K44295" s="2"/>
      <c r="L44295" s="2"/>
    </row>
    <row r="44296" spans="10:12">
      <c r="J44296" s="2"/>
      <c r="K44296" s="2"/>
      <c r="L44296" s="2"/>
    </row>
    <row r="44297" spans="10:12">
      <c r="J44297" s="2"/>
      <c r="K44297" s="2"/>
      <c r="L44297" s="2"/>
    </row>
    <row r="44298" spans="10:12">
      <c r="J44298" s="2"/>
      <c r="K44298" s="2"/>
      <c r="L44298" s="2"/>
    </row>
    <row r="44299" spans="10:12">
      <c r="J44299" s="2"/>
      <c r="K44299" s="2"/>
      <c r="L44299" s="2"/>
    </row>
    <row r="44300" spans="10:12">
      <c r="J44300" s="2"/>
      <c r="K44300" s="2"/>
      <c r="L44300" s="2"/>
    </row>
    <row r="44301" spans="10:12">
      <c r="J44301" s="2"/>
      <c r="K44301" s="2"/>
      <c r="L44301" s="2"/>
    </row>
    <row r="44302" spans="10:12">
      <c r="J44302" s="2"/>
      <c r="K44302" s="2"/>
      <c r="L44302" s="2"/>
    </row>
    <row r="44303" spans="10:12">
      <c r="J44303" s="2"/>
      <c r="K44303" s="2"/>
      <c r="L44303" s="2"/>
    </row>
    <row r="44304" spans="10:12">
      <c r="J44304" s="2"/>
      <c r="K44304" s="2"/>
      <c r="L44304" s="2"/>
    </row>
    <row r="44305" spans="10:12">
      <c r="J44305" s="2"/>
      <c r="K44305" s="2"/>
      <c r="L44305" s="2"/>
    </row>
    <row r="44306" spans="10:12">
      <c r="J44306" s="2"/>
      <c r="K44306" s="2"/>
      <c r="L44306" s="2"/>
    </row>
    <row r="44307" spans="10:12">
      <c r="J44307" s="2"/>
      <c r="K44307" s="2"/>
      <c r="L44307" s="2"/>
    </row>
    <row r="44308" spans="10:12">
      <c r="J44308" s="2"/>
      <c r="K44308" s="2"/>
      <c r="L44308" s="2"/>
    </row>
    <row r="44309" spans="10:12">
      <c r="J44309" s="2"/>
      <c r="K44309" s="2"/>
      <c r="L44309" s="2"/>
    </row>
    <row r="44310" spans="10:12">
      <c r="J44310" s="2"/>
      <c r="K44310" s="2"/>
      <c r="L44310" s="2"/>
    </row>
    <row r="44311" spans="10:12">
      <c r="J44311" s="2"/>
      <c r="K44311" s="2"/>
      <c r="L44311" s="2"/>
    </row>
    <row r="44312" spans="10:12">
      <c r="J44312" s="2"/>
      <c r="K44312" s="2"/>
      <c r="L44312" s="2"/>
    </row>
    <row r="44313" spans="10:12">
      <c r="J44313" s="2"/>
      <c r="K44313" s="2"/>
      <c r="L44313" s="2"/>
    </row>
    <row r="44314" spans="10:12">
      <c r="J44314" s="2"/>
      <c r="K44314" s="2"/>
      <c r="L44314" s="2"/>
    </row>
    <row r="44315" spans="10:12">
      <c r="J44315" s="2"/>
      <c r="K44315" s="2"/>
      <c r="L44315" s="2"/>
    </row>
    <row r="44316" spans="10:12">
      <c r="J44316" s="2"/>
      <c r="K44316" s="2"/>
      <c r="L44316" s="2"/>
    </row>
    <row r="44317" spans="10:12">
      <c r="J44317" s="2"/>
      <c r="K44317" s="2"/>
      <c r="L44317" s="2"/>
    </row>
    <row r="44318" spans="10:12">
      <c r="J44318" s="2"/>
      <c r="K44318" s="2"/>
      <c r="L44318" s="2"/>
    </row>
    <row r="44319" spans="10:12">
      <c r="J44319" s="2"/>
      <c r="K44319" s="2"/>
      <c r="L44319" s="2"/>
    </row>
    <row r="44320" spans="10:12">
      <c r="J44320" s="2"/>
      <c r="K44320" s="2"/>
      <c r="L44320" s="2"/>
    </row>
    <row r="44321" spans="10:12">
      <c r="J44321" s="2"/>
      <c r="K44321" s="2"/>
      <c r="L44321" s="2"/>
    </row>
    <row r="44322" spans="10:12">
      <c r="J44322" s="2"/>
      <c r="K44322" s="2"/>
      <c r="L44322" s="2"/>
    </row>
    <row r="44323" spans="10:12">
      <c r="J44323" s="2"/>
      <c r="K44323" s="2"/>
      <c r="L44323" s="2"/>
    </row>
    <row r="44324" spans="10:12">
      <c r="J44324" s="2"/>
      <c r="K44324" s="2"/>
      <c r="L44324" s="2"/>
    </row>
    <row r="44325" spans="10:12">
      <c r="J44325" s="2"/>
      <c r="K44325" s="2"/>
      <c r="L44325" s="2"/>
    </row>
    <row r="44326" spans="10:12">
      <c r="J44326" s="2"/>
      <c r="K44326" s="2"/>
      <c r="L44326" s="2"/>
    </row>
    <row r="44327" spans="10:12">
      <c r="J44327" s="2"/>
      <c r="K44327" s="2"/>
      <c r="L44327" s="2"/>
    </row>
    <row r="44328" spans="10:12">
      <c r="J44328" s="2"/>
      <c r="K44328" s="2"/>
      <c r="L44328" s="2"/>
    </row>
    <row r="44329" spans="10:12">
      <c r="J44329" s="2"/>
      <c r="K44329" s="2"/>
      <c r="L44329" s="2"/>
    </row>
    <row r="44330" spans="10:12">
      <c r="J44330" s="2"/>
      <c r="K44330" s="2"/>
      <c r="L44330" s="2"/>
    </row>
    <row r="44331" spans="10:12">
      <c r="J44331" s="2"/>
      <c r="K44331" s="2"/>
      <c r="L44331" s="2"/>
    </row>
    <row r="44332" spans="10:12">
      <c r="J44332" s="2"/>
      <c r="K44332" s="2"/>
      <c r="L44332" s="2"/>
    </row>
    <row r="44333" spans="10:12">
      <c r="J44333" s="2"/>
      <c r="K44333" s="2"/>
      <c r="L44333" s="2"/>
    </row>
    <row r="44334" spans="10:12">
      <c r="J44334" s="2"/>
      <c r="K44334" s="2"/>
      <c r="L44334" s="2"/>
    </row>
    <row r="44335" spans="10:12">
      <c r="J44335" s="2"/>
      <c r="K44335" s="2"/>
      <c r="L44335" s="2"/>
    </row>
    <row r="44336" spans="10:12">
      <c r="J44336" s="2"/>
      <c r="K44336" s="2"/>
      <c r="L44336" s="2"/>
    </row>
    <row r="44337" spans="10:12">
      <c r="J44337" s="2"/>
      <c r="K44337" s="2"/>
      <c r="L44337" s="2"/>
    </row>
    <row r="44338" spans="10:12">
      <c r="J44338" s="2"/>
      <c r="K44338" s="2"/>
      <c r="L44338" s="2"/>
    </row>
    <row r="44339" spans="10:12">
      <c r="J44339" s="2"/>
      <c r="K44339" s="2"/>
      <c r="L44339" s="2"/>
    </row>
    <row r="44340" spans="10:12">
      <c r="J44340" s="2"/>
      <c r="K44340" s="2"/>
      <c r="L44340" s="2"/>
    </row>
    <row r="44341" spans="10:12">
      <c r="J44341" s="2"/>
      <c r="K44341" s="2"/>
      <c r="L44341" s="2"/>
    </row>
    <row r="44342" spans="10:12">
      <c r="J44342" s="2"/>
      <c r="K44342" s="2"/>
      <c r="L44342" s="2"/>
    </row>
    <row r="44343" spans="10:12">
      <c r="J44343" s="2"/>
      <c r="K44343" s="2"/>
      <c r="L44343" s="2"/>
    </row>
    <row r="44344" spans="10:12">
      <c r="J44344" s="2"/>
      <c r="K44344" s="2"/>
      <c r="L44344" s="2"/>
    </row>
    <row r="44345" spans="10:12">
      <c r="J44345" s="2"/>
      <c r="K44345" s="2"/>
      <c r="L44345" s="2"/>
    </row>
    <row r="44346" spans="10:12">
      <c r="J44346" s="2"/>
      <c r="K44346" s="2"/>
      <c r="L44346" s="2"/>
    </row>
    <row r="44347" spans="10:12">
      <c r="J44347" s="2"/>
      <c r="K44347" s="2"/>
      <c r="L44347" s="2"/>
    </row>
    <row r="44348" spans="10:12">
      <c r="J44348" s="2"/>
      <c r="K44348" s="2"/>
      <c r="L44348" s="2"/>
    </row>
    <row r="44349" spans="10:12">
      <c r="J44349" s="2"/>
      <c r="K44349" s="2"/>
      <c r="L44349" s="2"/>
    </row>
    <row r="44350" spans="10:12">
      <c r="J44350" s="2"/>
      <c r="K44350" s="2"/>
      <c r="L44350" s="2"/>
    </row>
    <row r="44351" spans="10:12">
      <c r="J44351" s="2"/>
      <c r="K44351" s="2"/>
      <c r="L44351" s="2"/>
    </row>
    <row r="44352" spans="10:12">
      <c r="J44352" s="2"/>
      <c r="K44352" s="2"/>
      <c r="L44352" s="2"/>
    </row>
    <row r="44353" spans="10:12">
      <c r="J44353" s="2"/>
      <c r="K44353" s="2"/>
      <c r="L44353" s="2"/>
    </row>
    <row r="44354" spans="10:12">
      <c r="J44354" s="2"/>
      <c r="K44354" s="2"/>
      <c r="L44354" s="2"/>
    </row>
    <row r="44355" spans="10:12">
      <c r="J44355" s="2"/>
      <c r="K44355" s="2"/>
      <c r="L44355" s="2"/>
    </row>
    <row r="44356" spans="10:12">
      <c r="J44356" s="2"/>
      <c r="K44356" s="2"/>
      <c r="L44356" s="2"/>
    </row>
    <row r="44357" spans="10:12">
      <c r="J44357" s="2"/>
      <c r="K44357" s="2"/>
      <c r="L44357" s="2"/>
    </row>
    <row r="44358" spans="10:12">
      <c r="J44358" s="2"/>
      <c r="K44358" s="2"/>
      <c r="L44358" s="2"/>
    </row>
    <row r="44359" spans="10:12">
      <c r="J44359" s="2"/>
      <c r="K44359" s="2"/>
      <c r="L44359" s="2"/>
    </row>
    <row r="44360" spans="10:12">
      <c r="J44360" s="2"/>
      <c r="K44360" s="2"/>
      <c r="L44360" s="2"/>
    </row>
    <row r="44361" spans="10:12">
      <c r="J44361" s="2"/>
      <c r="K44361" s="2"/>
      <c r="L44361" s="2"/>
    </row>
    <row r="44362" spans="10:12">
      <c r="J44362" s="2"/>
      <c r="K44362" s="2"/>
      <c r="L44362" s="2"/>
    </row>
    <row r="44363" spans="10:12">
      <c r="J44363" s="2"/>
      <c r="K44363" s="2"/>
      <c r="L44363" s="2"/>
    </row>
    <row r="44364" spans="10:12">
      <c r="J44364" s="2"/>
      <c r="K44364" s="2"/>
      <c r="L44364" s="2"/>
    </row>
    <row r="44365" spans="10:12">
      <c r="J44365" s="2"/>
      <c r="K44365" s="2"/>
      <c r="L44365" s="2"/>
    </row>
    <row r="44366" spans="10:12">
      <c r="J44366" s="2"/>
      <c r="K44366" s="2"/>
      <c r="L44366" s="2"/>
    </row>
    <row r="44367" spans="10:12">
      <c r="J44367" s="2"/>
      <c r="K44367" s="2"/>
      <c r="L44367" s="2"/>
    </row>
    <row r="44368" spans="10:12">
      <c r="J44368" s="2"/>
      <c r="K44368" s="2"/>
      <c r="L44368" s="2"/>
    </row>
    <row r="44369" spans="10:12">
      <c r="J44369" s="2"/>
      <c r="K44369" s="2"/>
      <c r="L44369" s="2"/>
    </row>
    <row r="44370" spans="10:12">
      <c r="J44370" s="2"/>
      <c r="K44370" s="2"/>
      <c r="L44370" s="2"/>
    </row>
    <row r="44371" spans="10:12">
      <c r="J44371" s="2"/>
      <c r="K44371" s="2"/>
      <c r="L44371" s="2"/>
    </row>
    <row r="44372" spans="10:12">
      <c r="J44372" s="2"/>
      <c r="K44372" s="2"/>
      <c r="L44372" s="2"/>
    </row>
    <row r="44373" spans="10:12">
      <c r="J44373" s="2"/>
      <c r="K44373" s="2"/>
      <c r="L44373" s="2"/>
    </row>
    <row r="44374" spans="10:12">
      <c r="J44374" s="2"/>
      <c r="K44374" s="2"/>
      <c r="L44374" s="2"/>
    </row>
    <row r="44375" spans="10:12">
      <c r="J44375" s="2"/>
      <c r="K44375" s="2"/>
      <c r="L44375" s="2"/>
    </row>
    <row r="44376" spans="10:12">
      <c r="J44376" s="2"/>
      <c r="K44376" s="2"/>
      <c r="L44376" s="2"/>
    </row>
    <row r="44377" spans="10:12">
      <c r="J44377" s="2"/>
      <c r="K44377" s="2"/>
      <c r="L44377" s="2"/>
    </row>
    <row r="44378" spans="10:12">
      <c r="J44378" s="2"/>
      <c r="K44378" s="2"/>
      <c r="L44378" s="2"/>
    </row>
    <row r="44379" spans="10:12">
      <c r="J44379" s="2"/>
      <c r="K44379" s="2"/>
      <c r="L44379" s="2"/>
    </row>
    <row r="44380" spans="10:12">
      <c r="J44380" s="2"/>
      <c r="K44380" s="2"/>
      <c r="L44380" s="2"/>
    </row>
    <row r="44381" spans="10:12">
      <c r="J44381" s="2"/>
      <c r="K44381" s="2"/>
      <c r="L44381" s="2"/>
    </row>
    <row r="44382" spans="10:12">
      <c r="J44382" s="2"/>
      <c r="K44382" s="2"/>
      <c r="L44382" s="2"/>
    </row>
    <row r="44383" spans="10:12">
      <c r="J44383" s="2"/>
      <c r="K44383" s="2"/>
      <c r="L44383" s="2"/>
    </row>
    <row r="44384" spans="10:12">
      <c r="J44384" s="2"/>
      <c r="K44384" s="2"/>
      <c r="L44384" s="2"/>
    </row>
    <row r="44385" spans="10:12">
      <c r="J44385" s="2"/>
      <c r="K44385" s="2"/>
      <c r="L44385" s="2"/>
    </row>
    <row r="44386" spans="10:12">
      <c r="J44386" s="2"/>
      <c r="K44386" s="2"/>
      <c r="L44386" s="2"/>
    </row>
    <row r="44387" spans="10:12">
      <c r="J44387" s="2"/>
      <c r="K44387" s="2"/>
      <c r="L44387" s="2"/>
    </row>
    <row r="44388" spans="10:12">
      <c r="J44388" s="2"/>
      <c r="K44388" s="2"/>
      <c r="L44388" s="2"/>
    </row>
    <row r="44389" spans="10:12">
      <c r="J44389" s="2"/>
      <c r="K44389" s="2"/>
      <c r="L44389" s="2"/>
    </row>
    <row r="44390" spans="10:12">
      <c r="J44390" s="2"/>
      <c r="K44390" s="2"/>
      <c r="L44390" s="2"/>
    </row>
    <row r="44391" spans="10:12">
      <c r="J44391" s="2"/>
      <c r="K44391" s="2"/>
      <c r="L44391" s="2"/>
    </row>
    <row r="44392" spans="10:12">
      <c r="J44392" s="2"/>
      <c r="K44392" s="2"/>
      <c r="L44392" s="2"/>
    </row>
    <row r="44393" spans="10:12">
      <c r="J44393" s="2"/>
      <c r="K44393" s="2"/>
      <c r="L44393" s="2"/>
    </row>
    <row r="44394" spans="10:12">
      <c r="J44394" s="2"/>
      <c r="K44394" s="2"/>
      <c r="L44394" s="2"/>
    </row>
    <row r="44395" spans="10:12">
      <c r="J44395" s="2"/>
      <c r="K44395" s="2"/>
      <c r="L44395" s="2"/>
    </row>
    <row r="44396" spans="10:12">
      <c r="J44396" s="2"/>
      <c r="K44396" s="2"/>
      <c r="L44396" s="2"/>
    </row>
    <row r="44397" spans="10:12">
      <c r="J44397" s="2"/>
      <c r="K44397" s="2"/>
      <c r="L44397" s="2"/>
    </row>
    <row r="44398" spans="10:12">
      <c r="J44398" s="2"/>
      <c r="K44398" s="2"/>
      <c r="L44398" s="2"/>
    </row>
    <row r="44399" spans="10:12">
      <c r="J44399" s="2"/>
      <c r="K44399" s="2"/>
      <c r="L44399" s="2"/>
    </row>
    <row r="44400" spans="10:12">
      <c r="J44400" s="2"/>
      <c r="K44400" s="2"/>
      <c r="L44400" s="2"/>
    </row>
    <row r="44401" spans="10:12">
      <c r="J44401" s="2"/>
      <c r="K44401" s="2"/>
      <c r="L44401" s="2"/>
    </row>
    <row r="44402" spans="10:12">
      <c r="J44402" s="2"/>
      <c r="K44402" s="2"/>
      <c r="L44402" s="2"/>
    </row>
    <row r="44403" spans="10:12">
      <c r="J44403" s="2"/>
      <c r="K44403" s="2"/>
      <c r="L44403" s="2"/>
    </row>
    <row r="44404" spans="10:12">
      <c r="J44404" s="2"/>
      <c r="K44404" s="2"/>
      <c r="L44404" s="2"/>
    </row>
    <row r="44405" spans="10:12">
      <c r="J44405" s="2"/>
      <c r="K44405" s="2"/>
      <c r="L44405" s="2"/>
    </row>
    <row r="44406" spans="10:12">
      <c r="J44406" s="2"/>
      <c r="K44406" s="2"/>
      <c r="L44406" s="2"/>
    </row>
    <row r="44407" spans="10:12">
      <c r="J44407" s="2"/>
      <c r="K44407" s="2"/>
      <c r="L44407" s="2"/>
    </row>
    <row r="44408" spans="10:12">
      <c r="J44408" s="2"/>
      <c r="K44408" s="2"/>
      <c r="L44408" s="2"/>
    </row>
    <row r="44409" spans="10:12">
      <c r="J44409" s="2"/>
      <c r="K44409" s="2"/>
      <c r="L44409" s="2"/>
    </row>
    <row r="44410" spans="10:12">
      <c r="J44410" s="2"/>
      <c r="K44410" s="2"/>
      <c r="L44410" s="2"/>
    </row>
    <row r="44411" spans="10:12">
      <c r="J44411" s="2"/>
      <c r="K44411" s="2"/>
      <c r="L44411" s="2"/>
    </row>
    <row r="44412" spans="10:12">
      <c r="J44412" s="2"/>
      <c r="K44412" s="2"/>
      <c r="L44412" s="2"/>
    </row>
    <row r="44413" spans="10:12">
      <c r="J44413" s="2"/>
      <c r="K44413" s="2"/>
      <c r="L44413" s="2"/>
    </row>
    <row r="44414" spans="10:12">
      <c r="J44414" s="2"/>
      <c r="K44414" s="2"/>
      <c r="L44414" s="2"/>
    </row>
    <row r="44415" spans="10:12">
      <c r="J44415" s="2"/>
      <c r="K44415" s="2"/>
      <c r="L44415" s="2"/>
    </row>
    <row r="44416" spans="10:12">
      <c r="J44416" s="2"/>
      <c r="K44416" s="2"/>
      <c r="L44416" s="2"/>
    </row>
    <row r="44417" spans="10:12">
      <c r="J44417" s="2"/>
      <c r="K44417" s="2"/>
      <c r="L44417" s="2"/>
    </row>
    <row r="44418" spans="10:12">
      <c r="J44418" s="2"/>
      <c r="K44418" s="2"/>
      <c r="L44418" s="2"/>
    </row>
    <row r="44419" spans="10:12">
      <c r="J44419" s="2"/>
      <c r="K44419" s="2"/>
      <c r="L44419" s="2"/>
    </row>
    <row r="44420" spans="10:12">
      <c r="J44420" s="2"/>
      <c r="K44420" s="2"/>
      <c r="L44420" s="2"/>
    </row>
    <row r="44421" spans="10:12">
      <c r="J44421" s="2"/>
      <c r="K44421" s="2"/>
      <c r="L44421" s="2"/>
    </row>
    <row r="44422" spans="10:12">
      <c r="J44422" s="2"/>
      <c r="K44422" s="2"/>
      <c r="L44422" s="2"/>
    </row>
    <row r="44423" spans="10:12">
      <c r="J44423" s="2"/>
      <c r="K44423" s="2"/>
      <c r="L44423" s="2"/>
    </row>
    <row r="44424" spans="10:12">
      <c r="J44424" s="2"/>
      <c r="K44424" s="2"/>
      <c r="L44424" s="2"/>
    </row>
    <row r="44425" spans="10:12">
      <c r="J44425" s="2"/>
      <c r="K44425" s="2"/>
      <c r="L44425" s="2"/>
    </row>
    <row r="44426" spans="10:12">
      <c r="J44426" s="2"/>
      <c r="K44426" s="2"/>
      <c r="L44426" s="2"/>
    </row>
    <row r="44427" spans="10:12">
      <c r="J44427" s="2"/>
      <c r="K44427" s="2"/>
      <c r="L44427" s="2"/>
    </row>
    <row r="44428" spans="10:12">
      <c r="J44428" s="2"/>
      <c r="K44428" s="2"/>
      <c r="L44428" s="2"/>
    </row>
    <row r="44429" spans="10:12">
      <c r="J44429" s="2"/>
      <c r="K44429" s="2"/>
      <c r="L44429" s="2"/>
    </row>
    <row r="44430" spans="10:12">
      <c r="J44430" s="2"/>
      <c r="K44430" s="2"/>
      <c r="L44430" s="2"/>
    </row>
    <row r="44431" spans="10:12">
      <c r="J44431" s="2"/>
      <c r="K44431" s="2"/>
      <c r="L44431" s="2"/>
    </row>
    <row r="44432" spans="10:12">
      <c r="J44432" s="2"/>
      <c r="K44432" s="2"/>
      <c r="L44432" s="2"/>
    </row>
    <row r="44433" spans="10:12">
      <c r="J44433" s="2"/>
      <c r="K44433" s="2"/>
      <c r="L44433" s="2"/>
    </row>
    <row r="44434" spans="10:12">
      <c r="J44434" s="2"/>
      <c r="K44434" s="2"/>
      <c r="L44434" s="2"/>
    </row>
    <row r="44435" spans="10:12">
      <c r="J44435" s="2"/>
      <c r="K44435" s="2"/>
      <c r="L44435" s="2"/>
    </row>
    <row r="44436" spans="10:12">
      <c r="J44436" s="2"/>
      <c r="K44436" s="2"/>
      <c r="L44436" s="2"/>
    </row>
    <row r="44437" spans="10:12">
      <c r="J44437" s="2"/>
      <c r="K44437" s="2"/>
      <c r="L44437" s="2"/>
    </row>
    <row r="44438" spans="10:12">
      <c r="J44438" s="2"/>
      <c r="K44438" s="2"/>
      <c r="L44438" s="2"/>
    </row>
    <row r="44439" spans="10:12">
      <c r="J44439" s="2"/>
      <c r="K44439" s="2"/>
      <c r="L44439" s="2"/>
    </row>
    <row r="44440" spans="10:12">
      <c r="J44440" s="2"/>
      <c r="K44440" s="2"/>
      <c r="L44440" s="2"/>
    </row>
    <row r="44441" spans="10:12">
      <c r="J44441" s="2"/>
      <c r="K44441" s="2"/>
      <c r="L44441" s="2"/>
    </row>
    <row r="44442" spans="10:12">
      <c r="J44442" s="2"/>
      <c r="K44442" s="2"/>
      <c r="L44442" s="2"/>
    </row>
    <row r="44443" spans="10:12">
      <c r="J44443" s="2"/>
      <c r="K44443" s="2"/>
      <c r="L44443" s="2"/>
    </row>
    <row r="44444" spans="10:12">
      <c r="J44444" s="2"/>
      <c r="K44444" s="2"/>
      <c r="L44444" s="2"/>
    </row>
    <row r="44445" spans="10:12">
      <c r="J44445" s="2"/>
      <c r="K44445" s="2"/>
      <c r="L44445" s="2"/>
    </row>
    <row r="44446" spans="10:12">
      <c r="J44446" s="2"/>
      <c r="K44446" s="2"/>
      <c r="L44446" s="2"/>
    </row>
    <row r="44447" spans="10:12">
      <c r="J44447" s="2"/>
      <c r="K44447" s="2"/>
      <c r="L44447" s="2"/>
    </row>
    <row r="44448" spans="10:12">
      <c r="J44448" s="2"/>
      <c r="K44448" s="2"/>
      <c r="L44448" s="2"/>
    </row>
    <row r="44449" spans="10:12">
      <c r="J44449" s="2"/>
      <c r="K44449" s="2"/>
      <c r="L44449" s="2"/>
    </row>
    <row r="44450" spans="10:12">
      <c r="J44450" s="2"/>
      <c r="K44450" s="2"/>
      <c r="L44450" s="2"/>
    </row>
    <row r="44451" spans="10:12">
      <c r="J44451" s="2"/>
      <c r="K44451" s="2"/>
      <c r="L44451" s="2"/>
    </row>
    <row r="44452" spans="10:12">
      <c r="J44452" s="2"/>
      <c r="K44452" s="2"/>
      <c r="L44452" s="2"/>
    </row>
    <row r="44453" spans="10:12">
      <c r="J44453" s="2"/>
      <c r="K44453" s="2"/>
      <c r="L44453" s="2"/>
    </row>
    <row r="44454" spans="10:12">
      <c r="J44454" s="2"/>
      <c r="K44454" s="2"/>
      <c r="L44454" s="2"/>
    </row>
    <row r="44455" spans="10:12">
      <c r="J44455" s="2"/>
      <c r="K44455" s="2"/>
      <c r="L44455" s="2"/>
    </row>
    <row r="44456" spans="10:12">
      <c r="J44456" s="2"/>
      <c r="K44456" s="2"/>
      <c r="L44456" s="2"/>
    </row>
    <row r="44457" spans="10:12">
      <c r="J44457" s="2"/>
      <c r="K44457" s="2"/>
      <c r="L44457" s="2"/>
    </row>
    <row r="44458" spans="10:12">
      <c r="J44458" s="2"/>
      <c r="K44458" s="2"/>
      <c r="L44458" s="2"/>
    </row>
    <row r="44459" spans="10:12">
      <c r="J44459" s="2"/>
      <c r="K44459" s="2"/>
      <c r="L44459" s="2"/>
    </row>
    <row r="44460" spans="10:12">
      <c r="J44460" s="2"/>
      <c r="K44460" s="2"/>
      <c r="L44460" s="2"/>
    </row>
    <row r="44461" spans="10:12">
      <c r="J44461" s="2"/>
      <c r="K44461" s="2"/>
      <c r="L44461" s="2"/>
    </row>
    <row r="44462" spans="10:12">
      <c r="J44462" s="2"/>
      <c r="K44462" s="2"/>
      <c r="L44462" s="2"/>
    </row>
    <row r="44463" spans="10:12">
      <c r="J44463" s="2"/>
      <c r="K44463" s="2"/>
      <c r="L44463" s="2"/>
    </row>
    <row r="44464" spans="10:12">
      <c r="J44464" s="2"/>
      <c r="K44464" s="2"/>
      <c r="L44464" s="2"/>
    </row>
    <row r="44465" spans="10:12">
      <c r="J44465" s="2"/>
      <c r="K44465" s="2"/>
      <c r="L44465" s="2"/>
    </row>
    <row r="44466" spans="10:12">
      <c r="J44466" s="2"/>
      <c r="K44466" s="2"/>
      <c r="L44466" s="2"/>
    </row>
    <row r="44467" spans="10:12">
      <c r="J44467" s="2"/>
      <c r="K44467" s="2"/>
      <c r="L44467" s="2"/>
    </row>
    <row r="44468" spans="10:12">
      <c r="J44468" s="2"/>
      <c r="K44468" s="2"/>
      <c r="L44468" s="2"/>
    </row>
    <row r="44469" spans="10:12">
      <c r="J44469" s="2"/>
      <c r="K44469" s="2"/>
      <c r="L44469" s="2"/>
    </row>
    <row r="44470" spans="10:12">
      <c r="J44470" s="2"/>
      <c r="K44470" s="2"/>
      <c r="L44470" s="2"/>
    </row>
    <row r="44471" spans="10:12">
      <c r="J44471" s="2"/>
      <c r="K44471" s="2"/>
      <c r="L44471" s="2"/>
    </row>
    <row r="44472" spans="10:12">
      <c r="J44472" s="2"/>
      <c r="K44472" s="2"/>
      <c r="L44472" s="2"/>
    </row>
    <row r="44473" spans="10:12">
      <c r="J44473" s="2"/>
      <c r="K44473" s="2"/>
      <c r="L44473" s="2"/>
    </row>
    <row r="44474" spans="10:12">
      <c r="J44474" s="2"/>
      <c r="K44474" s="2"/>
      <c r="L44474" s="2"/>
    </row>
    <row r="44475" spans="10:12">
      <c r="J44475" s="2"/>
      <c r="K44475" s="2"/>
      <c r="L44475" s="2"/>
    </row>
    <row r="44476" spans="10:12">
      <c r="J44476" s="2"/>
      <c r="K44476" s="2"/>
      <c r="L44476" s="2"/>
    </row>
    <row r="44477" spans="10:12">
      <c r="J44477" s="2"/>
      <c r="K44477" s="2"/>
      <c r="L44477" s="2"/>
    </row>
    <row r="44478" spans="10:12">
      <c r="J44478" s="2"/>
      <c r="K44478" s="2"/>
      <c r="L44478" s="2"/>
    </row>
    <row r="44479" spans="10:12">
      <c r="J44479" s="2"/>
      <c r="K44479" s="2"/>
      <c r="L44479" s="2"/>
    </row>
    <row r="44480" spans="10:12">
      <c r="J44480" s="2"/>
      <c r="K44480" s="2"/>
      <c r="L44480" s="2"/>
    </row>
    <row r="44481" spans="10:12">
      <c r="J44481" s="2"/>
      <c r="K44481" s="2"/>
      <c r="L44481" s="2"/>
    </row>
    <row r="44482" spans="10:12">
      <c r="J44482" s="2"/>
      <c r="K44482" s="2"/>
      <c r="L44482" s="2"/>
    </row>
    <row r="44483" spans="10:12">
      <c r="J44483" s="2"/>
      <c r="K44483" s="2"/>
      <c r="L44483" s="2"/>
    </row>
    <row r="44484" spans="10:12">
      <c r="J44484" s="2"/>
      <c r="K44484" s="2"/>
      <c r="L44484" s="2"/>
    </row>
    <row r="44485" spans="10:12">
      <c r="J44485" s="2"/>
      <c r="K44485" s="2"/>
      <c r="L44485" s="2"/>
    </row>
    <row r="44486" spans="10:12">
      <c r="J44486" s="2"/>
      <c r="K44486" s="2"/>
      <c r="L44486" s="2"/>
    </row>
    <row r="44487" spans="10:12">
      <c r="J44487" s="2"/>
      <c r="K44487" s="2"/>
      <c r="L44487" s="2"/>
    </row>
    <row r="44488" spans="10:12">
      <c r="J44488" s="2"/>
      <c r="K44488" s="2"/>
      <c r="L44488" s="2"/>
    </row>
    <row r="44489" spans="10:12">
      <c r="J44489" s="2"/>
      <c r="K44489" s="2"/>
      <c r="L44489" s="2"/>
    </row>
    <row r="44490" spans="10:12">
      <c r="J44490" s="2"/>
      <c r="K44490" s="2"/>
      <c r="L44490" s="2"/>
    </row>
    <row r="44491" spans="10:12">
      <c r="J44491" s="2"/>
      <c r="K44491" s="2"/>
      <c r="L44491" s="2"/>
    </row>
    <row r="44492" spans="10:12">
      <c r="J44492" s="2"/>
      <c r="K44492" s="2"/>
      <c r="L44492" s="2"/>
    </row>
    <row r="44493" spans="10:12">
      <c r="J44493" s="2"/>
      <c r="K44493" s="2"/>
      <c r="L44493" s="2"/>
    </row>
    <row r="44494" spans="10:12">
      <c r="J44494" s="2"/>
      <c r="K44494" s="2"/>
      <c r="L44494" s="2"/>
    </row>
    <row r="44495" spans="10:12">
      <c r="J44495" s="2"/>
      <c r="K44495" s="2"/>
      <c r="L44495" s="2"/>
    </row>
    <row r="44496" spans="10:12">
      <c r="J44496" s="2"/>
      <c r="K44496" s="2"/>
      <c r="L44496" s="2"/>
    </row>
    <row r="44497" spans="10:12">
      <c r="J44497" s="2"/>
      <c r="K44497" s="2"/>
      <c r="L44497" s="2"/>
    </row>
    <row r="44498" spans="10:12">
      <c r="J44498" s="2"/>
      <c r="K44498" s="2"/>
      <c r="L44498" s="2"/>
    </row>
    <row r="44499" spans="10:12">
      <c r="J44499" s="2"/>
      <c r="K44499" s="2"/>
      <c r="L44499" s="2"/>
    </row>
    <row r="44500" spans="10:12">
      <c r="J44500" s="2"/>
      <c r="K44500" s="2"/>
      <c r="L44500" s="2"/>
    </row>
    <row r="44501" spans="10:12">
      <c r="J44501" s="2"/>
      <c r="K44501" s="2"/>
      <c r="L44501" s="2"/>
    </row>
    <row r="44502" spans="10:12">
      <c r="J44502" s="2"/>
      <c r="K44502" s="2"/>
      <c r="L44502" s="2"/>
    </row>
    <row r="44503" spans="10:12">
      <c r="J44503" s="2"/>
      <c r="K44503" s="2"/>
      <c r="L44503" s="2"/>
    </row>
    <row r="44504" spans="10:12">
      <c r="J44504" s="2"/>
      <c r="K44504" s="2"/>
      <c r="L44504" s="2"/>
    </row>
    <row r="44505" spans="10:12">
      <c r="J44505" s="2"/>
      <c r="K44505" s="2"/>
      <c r="L44505" s="2"/>
    </row>
    <row r="44506" spans="10:12">
      <c r="J44506" s="2"/>
      <c r="K44506" s="2"/>
      <c r="L44506" s="2"/>
    </row>
    <row r="44507" spans="10:12">
      <c r="J44507" s="2"/>
      <c r="K44507" s="2"/>
      <c r="L44507" s="2"/>
    </row>
    <row r="44508" spans="10:12">
      <c r="J44508" s="2"/>
      <c r="K44508" s="2"/>
      <c r="L44508" s="2"/>
    </row>
    <row r="44509" spans="10:12">
      <c r="J44509" s="2"/>
      <c r="K44509" s="2"/>
      <c r="L44509" s="2"/>
    </row>
    <row r="44510" spans="10:12">
      <c r="J44510" s="2"/>
      <c r="K44510" s="2"/>
      <c r="L44510" s="2"/>
    </row>
    <row r="44511" spans="10:12">
      <c r="J44511" s="2"/>
      <c r="K44511" s="2"/>
      <c r="L44511" s="2"/>
    </row>
    <row r="44512" spans="10:12">
      <c r="J44512" s="2"/>
      <c r="K44512" s="2"/>
      <c r="L44512" s="2"/>
    </row>
    <row r="44513" spans="10:12">
      <c r="J44513" s="2"/>
      <c r="K44513" s="2"/>
      <c r="L44513" s="2"/>
    </row>
    <row r="44514" spans="10:12">
      <c r="J44514" s="2"/>
      <c r="K44514" s="2"/>
      <c r="L44514" s="2"/>
    </row>
    <row r="44515" spans="10:12">
      <c r="J44515" s="2"/>
      <c r="K44515" s="2"/>
      <c r="L44515" s="2"/>
    </row>
    <row r="44516" spans="10:12">
      <c r="J44516" s="2"/>
      <c r="K44516" s="2"/>
      <c r="L44516" s="2"/>
    </row>
    <row r="44517" spans="10:12">
      <c r="J44517" s="2"/>
      <c r="K44517" s="2"/>
      <c r="L44517" s="2"/>
    </row>
    <row r="44518" spans="10:12">
      <c r="J44518" s="2"/>
      <c r="K44518" s="2"/>
      <c r="L44518" s="2"/>
    </row>
    <row r="44519" spans="10:12">
      <c r="J44519" s="2"/>
      <c r="K44519" s="2"/>
      <c r="L44519" s="2"/>
    </row>
    <row r="44520" spans="10:12">
      <c r="J44520" s="2"/>
      <c r="K44520" s="2"/>
      <c r="L44520" s="2"/>
    </row>
    <row r="44521" spans="10:12">
      <c r="J44521" s="2"/>
      <c r="K44521" s="2"/>
      <c r="L44521" s="2"/>
    </row>
    <row r="44522" spans="10:12">
      <c r="J44522" s="2"/>
      <c r="K44522" s="2"/>
      <c r="L44522" s="2"/>
    </row>
    <row r="44523" spans="10:12">
      <c r="J44523" s="2"/>
      <c r="K44523" s="2"/>
      <c r="L44523" s="2"/>
    </row>
    <row r="44524" spans="10:12">
      <c r="J44524" s="2"/>
      <c r="K44524" s="2"/>
      <c r="L44524" s="2"/>
    </row>
    <row r="44525" spans="10:12">
      <c r="J44525" s="2"/>
      <c r="K44525" s="2"/>
      <c r="L44525" s="2"/>
    </row>
    <row r="44526" spans="10:12">
      <c r="J44526" s="2"/>
      <c r="K44526" s="2"/>
      <c r="L44526" s="2"/>
    </row>
    <row r="44527" spans="10:12">
      <c r="J44527" s="2"/>
      <c r="K44527" s="2"/>
      <c r="L44527" s="2"/>
    </row>
    <row r="44528" spans="10:12">
      <c r="J44528" s="2"/>
      <c r="K44528" s="2"/>
      <c r="L44528" s="2"/>
    </row>
    <row r="44529" spans="10:12">
      <c r="J44529" s="2"/>
      <c r="K44529" s="2"/>
      <c r="L44529" s="2"/>
    </row>
    <row r="44530" spans="10:12">
      <c r="J44530" s="2"/>
      <c r="K44530" s="2"/>
      <c r="L44530" s="2"/>
    </row>
    <row r="44531" spans="10:12">
      <c r="J44531" s="2"/>
      <c r="K44531" s="2"/>
      <c r="L44531" s="2"/>
    </row>
    <row r="44532" spans="10:12">
      <c r="J44532" s="2"/>
      <c r="K44532" s="2"/>
      <c r="L44532" s="2"/>
    </row>
    <row r="44533" spans="10:12">
      <c r="J44533" s="2"/>
      <c r="K44533" s="2"/>
      <c r="L44533" s="2"/>
    </row>
    <row r="44534" spans="10:12">
      <c r="J44534" s="2"/>
      <c r="K44534" s="2"/>
      <c r="L44534" s="2"/>
    </row>
    <row r="44535" spans="10:12">
      <c r="J44535" s="2"/>
      <c r="K44535" s="2"/>
      <c r="L44535" s="2"/>
    </row>
    <row r="44536" spans="10:12">
      <c r="J44536" s="2"/>
      <c r="K44536" s="2"/>
      <c r="L44536" s="2"/>
    </row>
    <row r="44537" spans="10:12">
      <c r="J44537" s="2"/>
      <c r="K44537" s="2"/>
      <c r="L44537" s="2"/>
    </row>
    <row r="44538" spans="10:12">
      <c r="J44538" s="2"/>
      <c r="K44538" s="2"/>
      <c r="L44538" s="2"/>
    </row>
    <row r="44539" spans="10:12">
      <c r="J44539" s="2"/>
      <c r="K44539" s="2"/>
      <c r="L44539" s="2"/>
    </row>
    <row r="44540" spans="10:12">
      <c r="J44540" s="2"/>
      <c r="K44540" s="2"/>
      <c r="L44540" s="2"/>
    </row>
    <row r="44541" spans="10:12">
      <c r="J44541" s="2"/>
      <c r="K44541" s="2"/>
      <c r="L44541" s="2"/>
    </row>
    <row r="44542" spans="10:12">
      <c r="J44542" s="2"/>
      <c r="K44542" s="2"/>
      <c r="L44542" s="2"/>
    </row>
    <row r="44543" spans="10:12">
      <c r="J44543" s="2"/>
      <c r="K44543" s="2"/>
      <c r="L44543" s="2"/>
    </row>
    <row r="44544" spans="10:12">
      <c r="J44544" s="2"/>
      <c r="K44544" s="2"/>
      <c r="L44544" s="2"/>
    </row>
    <row r="44545" spans="10:12">
      <c r="J44545" s="2"/>
      <c r="K44545" s="2"/>
      <c r="L44545" s="2"/>
    </row>
    <row r="44546" spans="10:12">
      <c r="J44546" s="2"/>
      <c r="K44546" s="2"/>
      <c r="L44546" s="2"/>
    </row>
    <row r="44547" spans="10:12">
      <c r="J44547" s="2"/>
      <c r="K44547" s="2"/>
      <c r="L44547" s="2"/>
    </row>
    <row r="44548" spans="10:12">
      <c r="J44548" s="2"/>
      <c r="K44548" s="2"/>
      <c r="L44548" s="2"/>
    </row>
    <row r="44549" spans="10:12">
      <c r="J44549" s="2"/>
      <c r="K44549" s="2"/>
      <c r="L44549" s="2"/>
    </row>
    <row r="44550" spans="10:12">
      <c r="J44550" s="2"/>
      <c r="K44550" s="2"/>
      <c r="L44550" s="2"/>
    </row>
    <row r="44551" spans="10:12">
      <c r="J44551" s="2"/>
      <c r="K44551" s="2"/>
      <c r="L44551" s="2"/>
    </row>
    <row r="44552" spans="10:12">
      <c r="J44552" s="2"/>
      <c r="K44552" s="2"/>
      <c r="L44552" s="2"/>
    </row>
    <row r="44553" spans="10:12">
      <c r="J44553" s="2"/>
      <c r="K44553" s="2"/>
      <c r="L44553" s="2"/>
    </row>
    <row r="44554" spans="10:12">
      <c r="J44554" s="2"/>
      <c r="K44554" s="2"/>
      <c r="L44554" s="2"/>
    </row>
    <row r="44555" spans="10:12">
      <c r="J44555" s="2"/>
      <c r="K44555" s="2"/>
      <c r="L44555" s="2"/>
    </row>
    <row r="44556" spans="10:12">
      <c r="J44556" s="2"/>
      <c r="K44556" s="2"/>
      <c r="L44556" s="2"/>
    </row>
    <row r="44557" spans="10:12">
      <c r="J44557" s="2"/>
      <c r="K44557" s="2"/>
      <c r="L44557" s="2"/>
    </row>
    <row r="44558" spans="10:12">
      <c r="J44558" s="2"/>
      <c r="K44558" s="2"/>
      <c r="L44558" s="2"/>
    </row>
    <row r="44559" spans="10:12">
      <c r="J44559" s="2"/>
      <c r="K44559" s="2"/>
      <c r="L44559" s="2"/>
    </row>
    <row r="44560" spans="10:12">
      <c r="J44560" s="2"/>
      <c r="K44560" s="2"/>
      <c r="L44560" s="2"/>
    </row>
    <row r="44561" spans="10:12">
      <c r="J44561" s="2"/>
      <c r="K44561" s="2"/>
      <c r="L44561" s="2"/>
    </row>
    <row r="44562" spans="10:12">
      <c r="J44562" s="2"/>
      <c r="K44562" s="2"/>
      <c r="L44562" s="2"/>
    </row>
    <row r="44563" spans="10:12">
      <c r="J44563" s="2"/>
      <c r="K44563" s="2"/>
      <c r="L44563" s="2"/>
    </row>
    <row r="44564" spans="10:12">
      <c r="J44564" s="2"/>
      <c r="K44564" s="2"/>
      <c r="L44564" s="2"/>
    </row>
    <row r="44565" spans="10:12">
      <c r="J44565" s="2"/>
      <c r="K44565" s="2"/>
      <c r="L44565" s="2"/>
    </row>
    <row r="44566" spans="10:12">
      <c r="J44566" s="2"/>
      <c r="K44566" s="2"/>
      <c r="L44566" s="2"/>
    </row>
    <row r="44567" spans="10:12">
      <c r="J44567" s="2"/>
      <c r="K44567" s="2"/>
      <c r="L44567" s="2"/>
    </row>
    <row r="44568" spans="10:12">
      <c r="J44568" s="2"/>
      <c r="K44568" s="2"/>
      <c r="L44568" s="2"/>
    </row>
    <row r="44569" spans="10:12">
      <c r="J44569" s="2"/>
      <c r="K44569" s="2"/>
      <c r="L44569" s="2"/>
    </row>
    <row r="44570" spans="10:12">
      <c r="J44570" s="2"/>
      <c r="K44570" s="2"/>
      <c r="L44570" s="2"/>
    </row>
    <row r="44571" spans="10:12">
      <c r="J44571" s="2"/>
      <c r="K44571" s="2"/>
      <c r="L44571" s="2"/>
    </row>
    <row r="44572" spans="10:12">
      <c r="J44572" s="2"/>
      <c r="K44572" s="2"/>
      <c r="L44572" s="2"/>
    </row>
    <row r="44573" spans="10:12">
      <c r="J44573" s="2"/>
      <c r="K44573" s="2"/>
      <c r="L44573" s="2"/>
    </row>
    <row r="44574" spans="10:12">
      <c r="J44574" s="2"/>
      <c r="K44574" s="2"/>
      <c r="L44574" s="2"/>
    </row>
    <row r="44575" spans="10:12">
      <c r="J44575" s="2"/>
      <c r="K44575" s="2"/>
      <c r="L44575" s="2"/>
    </row>
    <row r="44576" spans="10:12">
      <c r="J44576" s="2"/>
      <c r="K44576" s="2"/>
      <c r="L44576" s="2"/>
    </row>
    <row r="44577" spans="10:12">
      <c r="J44577" s="2"/>
      <c r="K44577" s="2"/>
      <c r="L44577" s="2"/>
    </row>
    <row r="44578" spans="10:12">
      <c r="J44578" s="2"/>
      <c r="K44578" s="2"/>
      <c r="L44578" s="2"/>
    </row>
    <row r="44579" spans="10:12">
      <c r="J44579" s="2"/>
      <c r="K44579" s="2"/>
      <c r="L44579" s="2"/>
    </row>
    <row r="44580" spans="10:12">
      <c r="J44580" s="2"/>
      <c r="K44580" s="2"/>
      <c r="L44580" s="2"/>
    </row>
    <row r="44581" spans="10:12">
      <c r="J44581" s="2"/>
      <c r="K44581" s="2"/>
      <c r="L44581" s="2"/>
    </row>
    <row r="44582" spans="10:12">
      <c r="J44582" s="2"/>
      <c r="K44582" s="2"/>
      <c r="L44582" s="2"/>
    </row>
    <row r="44583" spans="10:12">
      <c r="J44583" s="2"/>
      <c r="K44583" s="2"/>
      <c r="L44583" s="2"/>
    </row>
    <row r="44584" spans="10:12">
      <c r="J44584" s="2"/>
      <c r="K44584" s="2"/>
      <c r="L44584" s="2"/>
    </row>
    <row r="44585" spans="10:12">
      <c r="J44585" s="2"/>
      <c r="K44585" s="2"/>
      <c r="L44585" s="2"/>
    </row>
    <row r="44586" spans="10:12">
      <c r="J44586" s="2"/>
      <c r="K44586" s="2"/>
      <c r="L44586" s="2"/>
    </row>
    <row r="44587" spans="10:12">
      <c r="J44587" s="2"/>
      <c r="K44587" s="2"/>
      <c r="L44587" s="2"/>
    </row>
    <row r="44588" spans="10:12">
      <c r="J44588" s="2"/>
      <c r="K44588" s="2"/>
      <c r="L44588" s="2"/>
    </row>
    <row r="44589" spans="10:12">
      <c r="J44589" s="2"/>
      <c r="K44589" s="2"/>
      <c r="L44589" s="2"/>
    </row>
    <row r="44590" spans="10:12">
      <c r="J44590" s="2"/>
      <c r="K44590" s="2"/>
      <c r="L44590" s="2"/>
    </row>
    <row r="44591" spans="10:12">
      <c r="J44591" s="2"/>
      <c r="K44591" s="2"/>
      <c r="L44591" s="2"/>
    </row>
    <row r="44592" spans="10:12">
      <c r="J44592" s="2"/>
      <c r="K44592" s="2"/>
      <c r="L44592" s="2"/>
    </row>
    <row r="44593" spans="10:12">
      <c r="J44593" s="2"/>
      <c r="K44593" s="2"/>
      <c r="L44593" s="2"/>
    </row>
    <row r="44594" spans="10:12">
      <c r="J44594" s="2"/>
      <c r="K44594" s="2"/>
      <c r="L44594" s="2"/>
    </row>
    <row r="44595" spans="10:12">
      <c r="J44595" s="2"/>
      <c r="K44595" s="2"/>
      <c r="L44595" s="2"/>
    </row>
    <row r="44596" spans="10:12">
      <c r="J44596" s="2"/>
      <c r="K44596" s="2"/>
      <c r="L44596" s="2"/>
    </row>
    <row r="44597" spans="10:12">
      <c r="J44597" s="2"/>
      <c r="K44597" s="2"/>
      <c r="L44597" s="2"/>
    </row>
    <row r="44598" spans="10:12">
      <c r="J44598" s="2"/>
      <c r="K44598" s="2"/>
      <c r="L44598" s="2"/>
    </row>
    <row r="44599" spans="10:12">
      <c r="J44599" s="2"/>
      <c r="K44599" s="2"/>
      <c r="L44599" s="2"/>
    </row>
    <row r="44600" spans="10:12">
      <c r="J44600" s="2"/>
      <c r="K44600" s="2"/>
      <c r="L44600" s="2"/>
    </row>
    <row r="44601" spans="10:12">
      <c r="J44601" s="2"/>
      <c r="K44601" s="2"/>
      <c r="L44601" s="2"/>
    </row>
    <row r="44602" spans="10:12">
      <c r="J44602" s="2"/>
      <c r="K44602" s="2"/>
      <c r="L44602" s="2"/>
    </row>
    <row r="44603" spans="10:12">
      <c r="J44603" s="2"/>
      <c r="K44603" s="2"/>
      <c r="L44603" s="2"/>
    </row>
    <row r="44604" spans="10:12">
      <c r="J44604" s="2"/>
      <c r="K44604" s="2"/>
      <c r="L44604" s="2"/>
    </row>
    <row r="44605" spans="10:12">
      <c r="J44605" s="2"/>
      <c r="K44605" s="2"/>
      <c r="L44605" s="2"/>
    </row>
    <row r="44606" spans="10:12">
      <c r="J44606" s="2"/>
      <c r="K44606" s="2"/>
      <c r="L44606" s="2"/>
    </row>
    <row r="44607" spans="10:12">
      <c r="J44607" s="2"/>
      <c r="K44607" s="2"/>
      <c r="L44607" s="2"/>
    </row>
    <row r="44608" spans="10:12">
      <c r="J44608" s="2"/>
      <c r="K44608" s="2"/>
      <c r="L44608" s="2"/>
    </row>
    <row r="44609" spans="10:12">
      <c r="J44609" s="2"/>
      <c r="K44609" s="2"/>
      <c r="L44609" s="2"/>
    </row>
    <row r="44610" spans="10:12">
      <c r="J44610" s="2"/>
      <c r="K44610" s="2"/>
      <c r="L44610" s="2"/>
    </row>
    <row r="44611" spans="10:12">
      <c r="J44611" s="2"/>
      <c r="K44611" s="2"/>
      <c r="L44611" s="2"/>
    </row>
    <row r="44612" spans="10:12">
      <c r="J44612" s="2"/>
      <c r="K44612" s="2"/>
      <c r="L44612" s="2"/>
    </row>
    <row r="44613" spans="10:12">
      <c r="J44613" s="2"/>
      <c r="K44613" s="2"/>
      <c r="L44613" s="2"/>
    </row>
    <row r="44614" spans="10:12">
      <c r="J44614" s="2"/>
      <c r="K44614" s="2"/>
      <c r="L44614" s="2"/>
    </row>
    <row r="44615" spans="10:12">
      <c r="J44615" s="2"/>
      <c r="K44615" s="2"/>
      <c r="L44615" s="2"/>
    </row>
    <row r="44616" spans="10:12">
      <c r="J44616" s="2"/>
      <c r="K44616" s="2"/>
      <c r="L44616" s="2"/>
    </row>
    <row r="44617" spans="10:12">
      <c r="J44617" s="2"/>
      <c r="K44617" s="2"/>
      <c r="L44617" s="2"/>
    </row>
    <row r="44618" spans="10:12">
      <c r="J44618" s="2"/>
      <c r="K44618" s="2"/>
      <c r="L44618" s="2"/>
    </row>
    <row r="44619" spans="10:12">
      <c r="J44619" s="2"/>
      <c r="K44619" s="2"/>
      <c r="L44619" s="2"/>
    </row>
    <row r="44620" spans="10:12">
      <c r="J44620" s="2"/>
      <c r="K44620" s="2"/>
      <c r="L44620" s="2"/>
    </row>
    <row r="44621" spans="10:12">
      <c r="J44621" s="2"/>
      <c r="K44621" s="2"/>
      <c r="L44621" s="2"/>
    </row>
    <row r="44622" spans="10:12">
      <c r="J44622" s="2"/>
      <c r="K44622" s="2"/>
      <c r="L44622" s="2"/>
    </row>
    <row r="44623" spans="10:12">
      <c r="J44623" s="2"/>
      <c r="K44623" s="2"/>
      <c r="L44623" s="2"/>
    </row>
    <row r="44624" spans="10:12">
      <c r="J44624" s="2"/>
      <c r="K44624" s="2"/>
      <c r="L44624" s="2"/>
    </row>
    <row r="44625" spans="10:12">
      <c r="J44625" s="2"/>
      <c r="K44625" s="2"/>
      <c r="L44625" s="2"/>
    </row>
    <row r="44626" spans="10:12">
      <c r="J44626" s="2"/>
      <c r="K44626" s="2"/>
      <c r="L44626" s="2"/>
    </row>
    <row r="44627" spans="10:12">
      <c r="J44627" s="2"/>
      <c r="K44627" s="2"/>
      <c r="L44627" s="2"/>
    </row>
    <row r="44628" spans="10:12">
      <c r="J44628" s="2"/>
      <c r="K44628" s="2"/>
      <c r="L44628" s="2"/>
    </row>
    <row r="44629" spans="10:12">
      <c r="J44629" s="2"/>
      <c r="K44629" s="2"/>
      <c r="L44629" s="2"/>
    </row>
    <row r="44630" spans="10:12">
      <c r="J44630" s="2"/>
      <c r="K44630" s="2"/>
      <c r="L44630" s="2"/>
    </row>
    <row r="44631" spans="10:12">
      <c r="J44631" s="2"/>
      <c r="K44631" s="2"/>
      <c r="L44631" s="2"/>
    </row>
    <row r="44632" spans="10:12">
      <c r="J44632" s="2"/>
      <c r="K44632" s="2"/>
      <c r="L44632" s="2"/>
    </row>
    <row r="44633" spans="10:12">
      <c r="J44633" s="2"/>
      <c r="K44633" s="2"/>
      <c r="L44633" s="2"/>
    </row>
    <row r="44634" spans="10:12">
      <c r="J44634" s="2"/>
      <c r="K44634" s="2"/>
      <c r="L44634" s="2"/>
    </row>
    <row r="44635" spans="10:12">
      <c r="J44635" s="2"/>
      <c r="K44635" s="2"/>
      <c r="L44635" s="2"/>
    </row>
    <row r="44636" spans="10:12">
      <c r="J44636" s="2"/>
      <c r="K44636" s="2"/>
      <c r="L44636" s="2"/>
    </row>
    <row r="44637" spans="10:12">
      <c r="J44637" s="2"/>
      <c r="K44637" s="2"/>
      <c r="L44637" s="2"/>
    </row>
    <row r="44638" spans="10:12">
      <c r="J44638" s="2"/>
      <c r="K44638" s="2"/>
      <c r="L44638" s="2"/>
    </row>
    <row r="44639" spans="10:12">
      <c r="J44639" s="2"/>
      <c r="K44639" s="2"/>
      <c r="L44639" s="2"/>
    </row>
    <row r="44640" spans="10:12">
      <c r="J44640" s="2"/>
      <c r="K44640" s="2"/>
      <c r="L44640" s="2"/>
    </row>
    <row r="44641" spans="10:12">
      <c r="J44641" s="2"/>
      <c r="K44641" s="2"/>
      <c r="L44641" s="2"/>
    </row>
    <row r="44642" spans="10:12">
      <c r="J44642" s="2"/>
      <c r="K44642" s="2"/>
      <c r="L44642" s="2"/>
    </row>
    <row r="44643" spans="10:12">
      <c r="J44643" s="2"/>
      <c r="K44643" s="2"/>
      <c r="L44643" s="2"/>
    </row>
    <row r="44644" spans="10:12">
      <c r="J44644" s="2"/>
      <c r="K44644" s="2"/>
      <c r="L44644" s="2"/>
    </row>
    <row r="44645" spans="10:12">
      <c r="J44645" s="2"/>
      <c r="K44645" s="2"/>
      <c r="L44645" s="2"/>
    </row>
    <row r="44646" spans="10:12">
      <c r="J44646" s="2"/>
      <c r="K44646" s="2"/>
      <c r="L44646" s="2"/>
    </row>
    <row r="44647" spans="10:12">
      <c r="J44647" s="2"/>
      <c r="K44647" s="2"/>
      <c r="L44647" s="2"/>
    </row>
    <row r="44648" spans="10:12">
      <c r="J44648" s="2"/>
      <c r="K44648" s="2"/>
      <c r="L44648" s="2"/>
    </row>
    <row r="44649" spans="10:12">
      <c r="J44649" s="2"/>
      <c r="K44649" s="2"/>
      <c r="L44649" s="2"/>
    </row>
    <row r="44650" spans="10:12">
      <c r="J44650" s="2"/>
      <c r="K44650" s="2"/>
      <c r="L44650" s="2"/>
    </row>
    <row r="44651" spans="10:12">
      <c r="J44651" s="2"/>
      <c r="K44651" s="2"/>
      <c r="L44651" s="2"/>
    </row>
    <row r="44652" spans="10:12">
      <c r="J44652" s="2"/>
      <c r="K44652" s="2"/>
      <c r="L44652" s="2"/>
    </row>
    <row r="44653" spans="10:12">
      <c r="J44653" s="2"/>
      <c r="K44653" s="2"/>
      <c r="L44653" s="2"/>
    </row>
    <row r="44654" spans="10:12">
      <c r="J44654" s="2"/>
      <c r="K44654" s="2"/>
      <c r="L44654" s="2"/>
    </row>
    <row r="44655" spans="10:12">
      <c r="J44655" s="2"/>
      <c r="K44655" s="2"/>
      <c r="L44655" s="2"/>
    </row>
    <row r="44656" spans="10:12">
      <c r="J44656" s="2"/>
      <c r="K44656" s="2"/>
      <c r="L44656" s="2"/>
    </row>
    <row r="44657" spans="10:12">
      <c r="J44657" s="2"/>
      <c r="K44657" s="2"/>
      <c r="L44657" s="2"/>
    </row>
    <row r="44658" spans="10:12">
      <c r="J44658" s="2"/>
      <c r="K44658" s="2"/>
      <c r="L44658" s="2"/>
    </row>
    <row r="44659" spans="10:12">
      <c r="J44659" s="2"/>
      <c r="K44659" s="2"/>
      <c r="L44659" s="2"/>
    </row>
    <row r="44660" spans="10:12">
      <c r="J44660" s="2"/>
      <c r="K44660" s="2"/>
      <c r="L44660" s="2"/>
    </row>
    <row r="44661" spans="10:12">
      <c r="J44661" s="2"/>
      <c r="K44661" s="2"/>
      <c r="L44661" s="2"/>
    </row>
    <row r="44662" spans="10:12">
      <c r="J44662" s="2"/>
      <c r="K44662" s="2"/>
      <c r="L44662" s="2"/>
    </row>
    <row r="44663" spans="10:12">
      <c r="J44663" s="2"/>
      <c r="K44663" s="2"/>
      <c r="L44663" s="2"/>
    </row>
    <row r="44664" spans="10:12">
      <c r="J44664" s="2"/>
      <c r="K44664" s="2"/>
      <c r="L44664" s="2"/>
    </row>
    <row r="44665" spans="10:12">
      <c r="J44665" s="2"/>
      <c r="K44665" s="2"/>
      <c r="L44665" s="2"/>
    </row>
    <row r="44666" spans="10:12">
      <c r="J44666" s="2"/>
      <c r="K44666" s="2"/>
      <c r="L44666" s="2"/>
    </row>
    <row r="44667" spans="10:12">
      <c r="J44667" s="2"/>
      <c r="K44667" s="2"/>
      <c r="L44667" s="2"/>
    </row>
    <row r="44668" spans="10:12">
      <c r="J44668" s="2"/>
      <c r="K44668" s="2"/>
      <c r="L44668" s="2"/>
    </row>
    <row r="44669" spans="10:12">
      <c r="J44669" s="2"/>
      <c r="K44669" s="2"/>
      <c r="L44669" s="2"/>
    </row>
    <row r="44670" spans="10:12">
      <c r="J44670" s="2"/>
      <c r="K44670" s="2"/>
      <c r="L44670" s="2"/>
    </row>
    <row r="44671" spans="10:12">
      <c r="J44671" s="2"/>
      <c r="K44671" s="2"/>
      <c r="L44671" s="2"/>
    </row>
    <row r="44672" spans="10:12">
      <c r="J44672" s="2"/>
      <c r="K44672" s="2"/>
      <c r="L44672" s="2"/>
    </row>
    <row r="44673" spans="10:12">
      <c r="J44673" s="2"/>
      <c r="K44673" s="2"/>
      <c r="L44673" s="2"/>
    </row>
    <row r="44674" spans="10:12">
      <c r="J44674" s="2"/>
      <c r="K44674" s="2"/>
      <c r="L44674" s="2"/>
    </row>
    <row r="44675" spans="10:12">
      <c r="J44675" s="2"/>
      <c r="K44675" s="2"/>
      <c r="L44675" s="2"/>
    </row>
    <row r="44676" spans="10:12">
      <c r="J44676" s="2"/>
      <c r="K44676" s="2"/>
      <c r="L44676" s="2"/>
    </row>
    <row r="44677" spans="10:12">
      <c r="J44677" s="2"/>
      <c r="K44677" s="2"/>
      <c r="L44677" s="2"/>
    </row>
    <row r="44678" spans="10:12">
      <c r="J44678" s="2"/>
      <c r="K44678" s="2"/>
      <c r="L44678" s="2"/>
    </row>
    <row r="44679" spans="10:12">
      <c r="J44679" s="2"/>
      <c r="K44679" s="2"/>
      <c r="L44679" s="2"/>
    </row>
    <row r="44680" spans="10:12">
      <c r="J44680" s="2"/>
      <c r="K44680" s="2"/>
      <c r="L44680" s="2"/>
    </row>
    <row r="44681" spans="10:12">
      <c r="J44681" s="2"/>
      <c r="K44681" s="2"/>
      <c r="L44681" s="2"/>
    </row>
    <row r="44682" spans="10:12">
      <c r="J44682" s="2"/>
      <c r="K44682" s="2"/>
      <c r="L44682" s="2"/>
    </row>
    <row r="44683" spans="10:12">
      <c r="J44683" s="2"/>
      <c r="K44683" s="2"/>
      <c r="L44683" s="2"/>
    </row>
    <row r="44684" spans="10:12">
      <c r="J44684" s="2"/>
      <c r="K44684" s="2"/>
      <c r="L44684" s="2"/>
    </row>
    <row r="44685" spans="10:12">
      <c r="J44685" s="2"/>
      <c r="K44685" s="2"/>
      <c r="L44685" s="2"/>
    </row>
    <row r="44686" spans="10:12">
      <c r="J44686" s="2"/>
      <c r="K44686" s="2"/>
      <c r="L44686" s="2"/>
    </row>
    <row r="44687" spans="10:12">
      <c r="J44687" s="2"/>
      <c r="K44687" s="2"/>
      <c r="L44687" s="2"/>
    </row>
    <row r="44688" spans="10:12">
      <c r="J44688" s="2"/>
      <c r="K44688" s="2"/>
      <c r="L44688" s="2"/>
    </row>
    <row r="44689" spans="10:12">
      <c r="J44689" s="2"/>
      <c r="K44689" s="2"/>
      <c r="L44689" s="2"/>
    </row>
    <row r="44690" spans="10:12">
      <c r="J44690" s="2"/>
      <c r="K44690" s="2"/>
      <c r="L44690" s="2"/>
    </row>
    <row r="44691" spans="10:12">
      <c r="J44691" s="2"/>
      <c r="K44691" s="2"/>
      <c r="L44691" s="2"/>
    </row>
    <row r="44692" spans="10:12">
      <c r="J44692" s="2"/>
      <c r="K44692" s="2"/>
      <c r="L44692" s="2"/>
    </row>
    <row r="44693" spans="10:12">
      <c r="J44693" s="2"/>
      <c r="K44693" s="2"/>
      <c r="L44693" s="2"/>
    </row>
    <row r="44694" spans="10:12">
      <c r="J44694" s="2"/>
      <c r="K44694" s="2"/>
      <c r="L44694" s="2"/>
    </row>
    <row r="44695" spans="10:12">
      <c r="J44695" s="2"/>
      <c r="K44695" s="2"/>
      <c r="L44695" s="2"/>
    </row>
    <row r="44696" spans="10:12">
      <c r="J44696" s="2"/>
      <c r="K44696" s="2"/>
      <c r="L44696" s="2"/>
    </row>
    <row r="44697" spans="10:12">
      <c r="J44697" s="2"/>
      <c r="K44697" s="2"/>
      <c r="L44697" s="2"/>
    </row>
    <row r="44698" spans="10:12">
      <c r="J44698" s="2"/>
      <c r="K44698" s="2"/>
      <c r="L44698" s="2"/>
    </row>
    <row r="44699" spans="10:12">
      <c r="J44699" s="2"/>
      <c r="K44699" s="2"/>
      <c r="L44699" s="2"/>
    </row>
    <row r="44700" spans="10:12">
      <c r="J44700" s="2"/>
      <c r="K44700" s="2"/>
      <c r="L44700" s="2"/>
    </row>
    <row r="44701" spans="10:12">
      <c r="J44701" s="2"/>
      <c r="K44701" s="2"/>
      <c r="L44701" s="2"/>
    </row>
    <row r="44702" spans="10:12">
      <c r="J44702" s="2"/>
      <c r="K44702" s="2"/>
      <c r="L44702" s="2"/>
    </row>
    <row r="44703" spans="10:12">
      <c r="J44703" s="2"/>
      <c r="K44703" s="2"/>
      <c r="L44703" s="2"/>
    </row>
    <row r="44704" spans="10:12">
      <c r="J44704" s="2"/>
      <c r="K44704" s="2"/>
      <c r="L44704" s="2"/>
    </row>
    <row r="44705" spans="10:12">
      <c r="J44705" s="2"/>
      <c r="K44705" s="2"/>
      <c r="L44705" s="2"/>
    </row>
    <row r="44706" spans="10:12">
      <c r="J44706" s="2"/>
      <c r="K44706" s="2"/>
      <c r="L44706" s="2"/>
    </row>
    <row r="44707" spans="10:12">
      <c r="J44707" s="2"/>
      <c r="K44707" s="2"/>
      <c r="L44707" s="2"/>
    </row>
    <row r="44708" spans="10:12">
      <c r="J44708" s="2"/>
      <c r="K44708" s="2"/>
      <c r="L44708" s="2"/>
    </row>
    <row r="44709" spans="10:12">
      <c r="J44709" s="2"/>
      <c r="K44709" s="2"/>
      <c r="L44709" s="2"/>
    </row>
    <row r="44710" spans="10:12">
      <c r="J44710" s="2"/>
      <c r="K44710" s="2"/>
      <c r="L44710" s="2"/>
    </row>
    <row r="44711" spans="10:12">
      <c r="J44711" s="2"/>
      <c r="K44711" s="2"/>
      <c r="L44711" s="2"/>
    </row>
    <row r="44712" spans="10:12">
      <c r="J44712" s="2"/>
      <c r="K44712" s="2"/>
      <c r="L44712" s="2"/>
    </row>
    <row r="44713" spans="10:12">
      <c r="J44713" s="2"/>
      <c r="K44713" s="2"/>
      <c r="L44713" s="2"/>
    </row>
    <row r="44714" spans="10:12">
      <c r="J44714" s="2"/>
      <c r="K44714" s="2"/>
      <c r="L44714" s="2"/>
    </row>
    <row r="44715" spans="10:12">
      <c r="J44715" s="2"/>
      <c r="K44715" s="2"/>
      <c r="L44715" s="2"/>
    </row>
    <row r="44716" spans="10:12">
      <c r="J44716" s="2"/>
      <c r="K44716" s="2"/>
      <c r="L44716" s="2"/>
    </row>
    <row r="44717" spans="10:12">
      <c r="J44717" s="2"/>
      <c r="K44717" s="2"/>
      <c r="L44717" s="2"/>
    </row>
    <row r="44718" spans="10:12">
      <c r="J44718" s="2"/>
      <c r="K44718" s="2"/>
      <c r="L44718" s="2"/>
    </row>
    <row r="44719" spans="10:12">
      <c r="J44719" s="2"/>
      <c r="K44719" s="2"/>
      <c r="L44719" s="2"/>
    </row>
    <row r="44720" spans="10:12">
      <c r="J44720" s="2"/>
      <c r="K44720" s="2"/>
      <c r="L44720" s="2"/>
    </row>
    <row r="44721" spans="10:12">
      <c r="J44721" s="2"/>
      <c r="K44721" s="2"/>
      <c r="L44721" s="2"/>
    </row>
    <row r="44722" spans="10:12">
      <c r="J44722" s="2"/>
      <c r="K44722" s="2"/>
      <c r="L44722" s="2"/>
    </row>
    <row r="44723" spans="10:12">
      <c r="J44723" s="2"/>
      <c r="K44723" s="2"/>
      <c r="L44723" s="2"/>
    </row>
    <row r="44724" spans="10:12">
      <c r="J44724" s="2"/>
      <c r="K44724" s="2"/>
      <c r="L44724" s="2"/>
    </row>
    <row r="44725" spans="10:12">
      <c r="J44725" s="2"/>
      <c r="K44725" s="2"/>
      <c r="L44725" s="2"/>
    </row>
    <row r="44726" spans="10:12">
      <c r="J44726" s="2"/>
      <c r="K44726" s="2"/>
      <c r="L44726" s="2"/>
    </row>
    <row r="44727" spans="10:12">
      <c r="J44727" s="2"/>
      <c r="K44727" s="2"/>
      <c r="L44727" s="2"/>
    </row>
    <row r="44728" spans="10:12">
      <c r="J44728" s="2"/>
      <c r="K44728" s="2"/>
      <c r="L44728" s="2"/>
    </row>
    <row r="44729" spans="10:12">
      <c r="J44729" s="2"/>
      <c r="K44729" s="2"/>
      <c r="L44729" s="2"/>
    </row>
    <row r="44730" spans="10:12">
      <c r="J44730" s="2"/>
      <c r="K44730" s="2"/>
      <c r="L44730" s="2"/>
    </row>
    <row r="44731" spans="10:12">
      <c r="J44731" s="2"/>
      <c r="K44731" s="2"/>
      <c r="L44731" s="2"/>
    </row>
    <row r="44732" spans="10:12">
      <c r="J44732" s="2"/>
      <c r="K44732" s="2"/>
      <c r="L44732" s="2"/>
    </row>
    <row r="44733" spans="10:12">
      <c r="J44733" s="2"/>
      <c r="K44733" s="2"/>
      <c r="L44733" s="2"/>
    </row>
    <row r="44734" spans="10:12">
      <c r="J44734" s="2"/>
      <c r="K44734" s="2"/>
      <c r="L44734" s="2"/>
    </row>
    <row r="44735" spans="10:12">
      <c r="J44735" s="2"/>
      <c r="K44735" s="2"/>
      <c r="L44735" s="2"/>
    </row>
    <row r="44736" spans="10:12">
      <c r="J44736" s="2"/>
      <c r="K44736" s="2"/>
      <c r="L44736" s="2"/>
    </row>
    <row r="44737" spans="10:12">
      <c r="J44737" s="2"/>
      <c r="K44737" s="2"/>
      <c r="L44737" s="2"/>
    </row>
    <row r="44738" spans="10:12">
      <c r="J44738" s="2"/>
      <c r="K44738" s="2"/>
      <c r="L44738" s="2"/>
    </row>
    <row r="44739" spans="10:12">
      <c r="J44739" s="2"/>
      <c r="K44739" s="2"/>
      <c r="L44739" s="2"/>
    </row>
    <row r="44740" spans="10:12">
      <c r="J44740" s="2"/>
      <c r="K44740" s="2"/>
      <c r="L44740" s="2"/>
    </row>
    <row r="44741" spans="10:12">
      <c r="J44741" s="2"/>
      <c r="K44741" s="2"/>
      <c r="L44741" s="2"/>
    </row>
    <row r="44742" spans="10:12">
      <c r="J44742" s="2"/>
      <c r="K44742" s="2"/>
      <c r="L44742" s="2"/>
    </row>
    <row r="44743" spans="10:12">
      <c r="J44743" s="2"/>
      <c r="K44743" s="2"/>
      <c r="L44743" s="2"/>
    </row>
    <row r="44744" spans="10:12">
      <c r="J44744" s="2"/>
      <c r="K44744" s="2"/>
      <c r="L44744" s="2"/>
    </row>
    <row r="44745" spans="10:12">
      <c r="J44745" s="2"/>
      <c r="K44745" s="2"/>
      <c r="L44745" s="2"/>
    </row>
    <row r="44746" spans="10:12">
      <c r="J44746" s="2"/>
      <c r="K44746" s="2"/>
      <c r="L44746" s="2"/>
    </row>
    <row r="44747" spans="10:12">
      <c r="J44747" s="2"/>
      <c r="K44747" s="2"/>
      <c r="L44747" s="2"/>
    </row>
    <row r="44748" spans="10:12">
      <c r="J44748" s="2"/>
      <c r="K44748" s="2"/>
      <c r="L44748" s="2"/>
    </row>
    <row r="44749" spans="10:12">
      <c r="J44749" s="2"/>
      <c r="K44749" s="2"/>
      <c r="L44749" s="2"/>
    </row>
    <row r="44750" spans="10:12">
      <c r="J44750" s="2"/>
      <c r="K44750" s="2"/>
      <c r="L44750" s="2"/>
    </row>
    <row r="44751" spans="10:12">
      <c r="J44751" s="2"/>
      <c r="K44751" s="2"/>
      <c r="L44751" s="2"/>
    </row>
    <row r="44752" spans="10:12">
      <c r="J44752" s="2"/>
      <c r="K44752" s="2"/>
      <c r="L44752" s="2"/>
    </row>
    <row r="44753" spans="10:12">
      <c r="J44753" s="2"/>
      <c r="K44753" s="2"/>
      <c r="L44753" s="2"/>
    </row>
    <row r="44754" spans="10:12">
      <c r="J44754" s="2"/>
      <c r="K44754" s="2"/>
      <c r="L44754" s="2"/>
    </row>
    <row r="44755" spans="10:12">
      <c r="J44755" s="2"/>
      <c r="K44755" s="2"/>
      <c r="L44755" s="2"/>
    </row>
    <row r="44756" spans="10:12">
      <c r="J44756" s="2"/>
      <c r="K44756" s="2"/>
      <c r="L44756" s="2"/>
    </row>
    <row r="44757" spans="10:12">
      <c r="J44757" s="2"/>
      <c r="K44757" s="2"/>
      <c r="L44757" s="2"/>
    </row>
    <row r="44758" spans="10:12">
      <c r="J44758" s="2"/>
      <c r="K44758" s="2"/>
      <c r="L44758" s="2"/>
    </row>
    <row r="44759" spans="10:12">
      <c r="J44759" s="2"/>
      <c r="K44759" s="2"/>
      <c r="L44759" s="2"/>
    </row>
    <row r="44760" spans="10:12">
      <c r="J44760" s="2"/>
      <c r="K44760" s="2"/>
      <c r="L44760" s="2"/>
    </row>
    <row r="44761" spans="10:12">
      <c r="J44761" s="2"/>
      <c r="K44761" s="2"/>
      <c r="L44761" s="2"/>
    </row>
    <row r="44762" spans="10:12">
      <c r="J44762" s="2"/>
      <c r="K44762" s="2"/>
      <c r="L44762" s="2"/>
    </row>
    <row r="44763" spans="10:12">
      <c r="J44763" s="2"/>
      <c r="K44763" s="2"/>
      <c r="L44763" s="2"/>
    </row>
    <row r="44764" spans="10:12">
      <c r="J44764" s="2"/>
      <c r="K44764" s="2"/>
      <c r="L44764" s="2"/>
    </row>
    <row r="44765" spans="10:12">
      <c r="J44765" s="2"/>
      <c r="K44765" s="2"/>
      <c r="L44765" s="2"/>
    </row>
    <row r="44766" spans="10:12">
      <c r="J44766" s="2"/>
      <c r="K44766" s="2"/>
      <c r="L44766" s="2"/>
    </row>
    <row r="44767" spans="10:12">
      <c r="J44767" s="2"/>
      <c r="K44767" s="2"/>
      <c r="L44767" s="2"/>
    </row>
    <row r="44768" spans="10:12">
      <c r="J44768" s="2"/>
      <c r="K44768" s="2"/>
      <c r="L44768" s="2"/>
    </row>
    <row r="44769" spans="10:12">
      <c r="J44769" s="2"/>
      <c r="K44769" s="2"/>
      <c r="L44769" s="2"/>
    </row>
    <row r="44770" spans="10:12">
      <c r="J44770" s="2"/>
      <c r="K44770" s="2"/>
      <c r="L44770" s="2"/>
    </row>
    <row r="44771" spans="10:12">
      <c r="J44771" s="2"/>
      <c r="K44771" s="2"/>
      <c r="L44771" s="2"/>
    </row>
    <row r="44772" spans="10:12">
      <c r="J44772" s="2"/>
      <c r="K44772" s="2"/>
      <c r="L44772" s="2"/>
    </row>
    <row r="44773" spans="10:12">
      <c r="J44773" s="2"/>
      <c r="K44773" s="2"/>
      <c r="L44773" s="2"/>
    </row>
    <row r="44774" spans="10:12">
      <c r="J44774" s="2"/>
      <c r="K44774" s="2"/>
      <c r="L44774" s="2"/>
    </row>
    <row r="44775" spans="10:12">
      <c r="J44775" s="2"/>
      <c r="K44775" s="2"/>
      <c r="L44775" s="2"/>
    </row>
    <row r="44776" spans="10:12">
      <c r="J44776" s="2"/>
      <c r="K44776" s="2"/>
      <c r="L44776" s="2"/>
    </row>
    <row r="44777" spans="10:12">
      <c r="J44777" s="2"/>
      <c r="K44777" s="2"/>
      <c r="L44777" s="2"/>
    </row>
    <row r="44778" spans="10:12">
      <c r="J44778" s="2"/>
      <c r="K44778" s="2"/>
      <c r="L44778" s="2"/>
    </row>
    <row r="44779" spans="10:12">
      <c r="J44779" s="2"/>
      <c r="K44779" s="2"/>
      <c r="L44779" s="2"/>
    </row>
    <row r="44780" spans="10:12">
      <c r="J44780" s="2"/>
      <c r="K44780" s="2"/>
      <c r="L44780" s="2"/>
    </row>
    <row r="44781" spans="10:12">
      <c r="J44781" s="2"/>
      <c r="K44781" s="2"/>
      <c r="L44781" s="2"/>
    </row>
    <row r="44782" spans="10:12">
      <c r="J44782" s="2"/>
      <c r="K44782" s="2"/>
      <c r="L44782" s="2"/>
    </row>
    <row r="44783" spans="10:12">
      <c r="J44783" s="2"/>
      <c r="K44783" s="2"/>
      <c r="L44783" s="2"/>
    </row>
    <row r="44784" spans="10:12">
      <c r="J44784" s="2"/>
      <c r="K44784" s="2"/>
      <c r="L44784" s="2"/>
    </row>
    <row r="44785" spans="10:12">
      <c r="J44785" s="2"/>
      <c r="K44785" s="2"/>
      <c r="L44785" s="2"/>
    </row>
    <row r="44786" spans="10:12">
      <c r="J44786" s="2"/>
      <c r="K44786" s="2"/>
      <c r="L44786" s="2"/>
    </row>
    <row r="44787" spans="10:12">
      <c r="J44787" s="2"/>
      <c r="K44787" s="2"/>
      <c r="L44787" s="2"/>
    </row>
    <row r="44788" spans="10:12">
      <c r="J44788" s="2"/>
      <c r="K44788" s="2"/>
      <c r="L44788" s="2"/>
    </row>
    <row r="44789" spans="10:12">
      <c r="J44789" s="2"/>
      <c r="K44789" s="2"/>
      <c r="L44789" s="2"/>
    </row>
    <row r="44790" spans="10:12">
      <c r="J44790" s="2"/>
      <c r="K44790" s="2"/>
      <c r="L44790" s="2"/>
    </row>
    <row r="44791" spans="10:12">
      <c r="J44791" s="2"/>
      <c r="K44791" s="2"/>
      <c r="L44791" s="2"/>
    </row>
    <row r="44792" spans="10:12">
      <c r="J44792" s="2"/>
      <c r="K44792" s="2"/>
      <c r="L44792" s="2"/>
    </row>
    <row r="44793" spans="10:12">
      <c r="J44793" s="2"/>
      <c r="K44793" s="2"/>
      <c r="L44793" s="2"/>
    </row>
    <row r="44794" spans="10:12">
      <c r="J44794" s="2"/>
      <c r="K44794" s="2"/>
      <c r="L44794" s="2"/>
    </row>
    <row r="44795" spans="10:12">
      <c r="J44795" s="2"/>
      <c r="K44795" s="2"/>
      <c r="L44795" s="2"/>
    </row>
    <row r="44796" spans="10:12">
      <c r="J44796" s="2"/>
      <c r="K44796" s="2"/>
      <c r="L44796" s="2"/>
    </row>
    <row r="44797" spans="10:12">
      <c r="J44797" s="2"/>
      <c r="K44797" s="2"/>
      <c r="L44797" s="2"/>
    </row>
    <row r="44798" spans="10:12">
      <c r="J44798" s="2"/>
      <c r="K44798" s="2"/>
      <c r="L44798" s="2"/>
    </row>
    <row r="44799" spans="10:12">
      <c r="J44799" s="2"/>
      <c r="K44799" s="2"/>
      <c r="L44799" s="2"/>
    </row>
    <row r="44800" spans="10:12">
      <c r="J44800" s="2"/>
      <c r="K44800" s="2"/>
      <c r="L44800" s="2"/>
    </row>
    <row r="44801" spans="10:12">
      <c r="J44801" s="2"/>
      <c r="K44801" s="2"/>
      <c r="L44801" s="2"/>
    </row>
    <row r="44802" spans="10:12">
      <c r="J44802" s="2"/>
      <c r="K44802" s="2"/>
      <c r="L44802" s="2"/>
    </row>
    <row r="44803" spans="10:12">
      <c r="J44803" s="2"/>
      <c r="K44803" s="2"/>
      <c r="L44803" s="2"/>
    </row>
    <row r="44804" spans="10:12">
      <c r="J44804" s="2"/>
      <c r="K44804" s="2"/>
      <c r="L44804" s="2"/>
    </row>
    <row r="44805" spans="10:12">
      <c r="J44805" s="2"/>
      <c r="K44805" s="2"/>
      <c r="L44805" s="2"/>
    </row>
    <row r="44806" spans="10:12">
      <c r="J44806" s="2"/>
      <c r="K44806" s="2"/>
      <c r="L44806" s="2"/>
    </row>
    <row r="44807" spans="10:12">
      <c r="J44807" s="2"/>
      <c r="K44807" s="2"/>
      <c r="L44807" s="2"/>
    </row>
    <row r="44808" spans="10:12">
      <c r="J44808" s="2"/>
      <c r="K44808" s="2"/>
      <c r="L44808" s="2"/>
    </row>
    <row r="44809" spans="10:12">
      <c r="J44809" s="2"/>
      <c r="K44809" s="2"/>
      <c r="L44809" s="2"/>
    </row>
    <row r="44810" spans="10:12">
      <c r="J44810" s="2"/>
      <c r="K44810" s="2"/>
      <c r="L44810" s="2"/>
    </row>
    <row r="44811" spans="10:12">
      <c r="J44811" s="2"/>
      <c r="K44811" s="2"/>
      <c r="L44811" s="2"/>
    </row>
    <row r="44812" spans="10:12">
      <c r="J44812" s="2"/>
      <c r="K44812" s="2"/>
      <c r="L44812" s="2"/>
    </row>
    <row r="44813" spans="10:12">
      <c r="J44813" s="2"/>
      <c r="K44813" s="2"/>
      <c r="L44813" s="2"/>
    </row>
    <row r="44814" spans="10:12">
      <c r="J44814" s="2"/>
      <c r="K44814" s="2"/>
      <c r="L44814" s="2"/>
    </row>
    <row r="44815" spans="10:12">
      <c r="J44815" s="2"/>
      <c r="K44815" s="2"/>
      <c r="L44815" s="2"/>
    </row>
    <row r="44816" spans="10:12">
      <c r="J44816" s="2"/>
      <c r="K44816" s="2"/>
      <c r="L44816" s="2"/>
    </row>
    <row r="44817" spans="10:12">
      <c r="J44817" s="2"/>
      <c r="K44817" s="2"/>
      <c r="L44817" s="2"/>
    </row>
    <row r="44818" spans="10:12">
      <c r="J44818" s="2"/>
      <c r="K44818" s="2"/>
      <c r="L44818" s="2"/>
    </row>
    <row r="44819" spans="10:12">
      <c r="J44819" s="2"/>
      <c r="K44819" s="2"/>
      <c r="L44819" s="2"/>
    </row>
    <row r="44820" spans="10:12">
      <c r="J44820" s="2"/>
      <c r="K44820" s="2"/>
      <c r="L44820" s="2"/>
    </row>
    <row r="44821" spans="10:12">
      <c r="J44821" s="2"/>
      <c r="K44821" s="2"/>
      <c r="L44821" s="2"/>
    </row>
    <row r="44822" spans="10:12">
      <c r="J44822" s="2"/>
      <c r="K44822" s="2"/>
      <c r="L44822" s="2"/>
    </row>
    <row r="44823" spans="10:12">
      <c r="J44823" s="2"/>
      <c r="K44823" s="2"/>
      <c r="L44823" s="2"/>
    </row>
    <row r="44824" spans="10:12">
      <c r="J44824" s="2"/>
      <c r="K44824" s="2"/>
      <c r="L44824" s="2"/>
    </row>
    <row r="44825" spans="10:12">
      <c r="J44825" s="2"/>
      <c r="K44825" s="2"/>
      <c r="L44825" s="2"/>
    </row>
    <row r="44826" spans="10:12">
      <c r="J44826" s="2"/>
      <c r="K44826" s="2"/>
      <c r="L44826" s="2"/>
    </row>
    <row r="44827" spans="10:12">
      <c r="J44827" s="2"/>
      <c r="K44827" s="2"/>
      <c r="L44827" s="2"/>
    </row>
    <row r="44828" spans="10:12">
      <c r="J44828" s="2"/>
      <c r="K44828" s="2"/>
      <c r="L44828" s="2"/>
    </row>
    <row r="44829" spans="10:12">
      <c r="J44829" s="2"/>
      <c r="K44829" s="2"/>
      <c r="L44829" s="2"/>
    </row>
    <row r="44830" spans="10:12">
      <c r="J44830" s="2"/>
      <c r="K44830" s="2"/>
      <c r="L44830" s="2"/>
    </row>
    <row r="44831" spans="10:12">
      <c r="J44831" s="2"/>
      <c r="K44831" s="2"/>
      <c r="L44831" s="2"/>
    </row>
    <row r="44832" spans="10:12">
      <c r="J44832" s="2"/>
      <c r="K44832" s="2"/>
      <c r="L44832" s="2"/>
    </row>
    <row r="44833" spans="10:12">
      <c r="J44833" s="2"/>
      <c r="K44833" s="2"/>
      <c r="L44833" s="2"/>
    </row>
    <row r="44834" spans="10:12">
      <c r="J44834" s="2"/>
      <c r="K44834" s="2"/>
      <c r="L44834" s="2"/>
    </row>
    <row r="44835" spans="10:12">
      <c r="J44835" s="2"/>
      <c r="K44835" s="2"/>
      <c r="L44835" s="2"/>
    </row>
    <row r="44836" spans="10:12">
      <c r="J44836" s="2"/>
      <c r="K44836" s="2"/>
      <c r="L44836" s="2"/>
    </row>
    <row r="44837" spans="10:12">
      <c r="J44837" s="2"/>
      <c r="K44837" s="2"/>
      <c r="L44837" s="2"/>
    </row>
    <row r="44838" spans="10:12">
      <c r="J44838" s="2"/>
      <c r="K44838" s="2"/>
      <c r="L44838" s="2"/>
    </row>
    <row r="44839" spans="10:12">
      <c r="J44839" s="2"/>
      <c r="K44839" s="2"/>
      <c r="L44839" s="2"/>
    </row>
    <row r="44840" spans="10:12">
      <c r="J44840" s="2"/>
      <c r="K44840" s="2"/>
      <c r="L44840" s="2"/>
    </row>
    <row r="44841" spans="10:12">
      <c r="J44841" s="2"/>
      <c r="K44841" s="2"/>
      <c r="L44841" s="2"/>
    </row>
    <row r="44842" spans="10:12">
      <c r="J44842" s="2"/>
      <c r="K44842" s="2"/>
      <c r="L44842" s="2"/>
    </row>
    <row r="44843" spans="10:12">
      <c r="J44843" s="2"/>
      <c r="K44843" s="2"/>
      <c r="L44843" s="2"/>
    </row>
    <row r="44844" spans="10:12">
      <c r="J44844" s="2"/>
      <c r="K44844" s="2"/>
      <c r="L44844" s="2"/>
    </row>
    <row r="44845" spans="10:12">
      <c r="J44845" s="2"/>
      <c r="K44845" s="2"/>
      <c r="L44845" s="2"/>
    </row>
    <row r="44846" spans="10:12">
      <c r="J44846" s="2"/>
      <c r="K44846" s="2"/>
      <c r="L44846" s="2"/>
    </row>
    <row r="44847" spans="10:12">
      <c r="J44847" s="2"/>
      <c r="K44847" s="2"/>
      <c r="L44847" s="2"/>
    </row>
    <row r="44848" spans="10:12">
      <c r="J44848" s="2"/>
      <c r="K44848" s="2"/>
      <c r="L44848" s="2"/>
    </row>
    <row r="44849" spans="10:12">
      <c r="J44849" s="2"/>
      <c r="K44849" s="2"/>
      <c r="L44849" s="2"/>
    </row>
    <row r="44850" spans="10:12">
      <c r="J44850" s="2"/>
      <c r="K44850" s="2"/>
      <c r="L44850" s="2"/>
    </row>
    <row r="44851" spans="10:12">
      <c r="J44851" s="2"/>
      <c r="K44851" s="2"/>
      <c r="L44851" s="2"/>
    </row>
    <row r="44852" spans="10:12">
      <c r="J44852" s="2"/>
      <c r="K44852" s="2"/>
      <c r="L44852" s="2"/>
    </row>
    <row r="44853" spans="10:12">
      <c r="J44853" s="2"/>
      <c r="K44853" s="2"/>
      <c r="L44853" s="2"/>
    </row>
    <row r="44854" spans="10:12">
      <c r="J44854" s="2"/>
      <c r="K44854" s="2"/>
      <c r="L44854" s="2"/>
    </row>
    <row r="44855" spans="10:12">
      <c r="J44855" s="2"/>
      <c r="K44855" s="2"/>
      <c r="L44855" s="2"/>
    </row>
    <row r="44856" spans="10:12">
      <c r="J44856" s="2"/>
      <c r="K44856" s="2"/>
      <c r="L44856" s="2"/>
    </row>
    <row r="44857" spans="10:12">
      <c r="J44857" s="2"/>
      <c r="K44857" s="2"/>
      <c r="L44857" s="2"/>
    </row>
    <row r="44858" spans="10:12">
      <c r="J44858" s="2"/>
      <c r="K44858" s="2"/>
      <c r="L44858" s="2"/>
    </row>
    <row r="44859" spans="10:12">
      <c r="J44859" s="2"/>
      <c r="K44859" s="2"/>
      <c r="L44859" s="2"/>
    </row>
    <row r="44860" spans="10:12">
      <c r="J44860" s="2"/>
      <c r="K44860" s="2"/>
      <c r="L44860" s="2"/>
    </row>
    <row r="44861" spans="10:12">
      <c r="J44861" s="2"/>
      <c r="K44861" s="2"/>
      <c r="L44861" s="2"/>
    </row>
    <row r="44862" spans="10:12">
      <c r="J44862" s="2"/>
      <c r="K44862" s="2"/>
      <c r="L44862" s="2"/>
    </row>
    <row r="44863" spans="10:12">
      <c r="J44863" s="2"/>
      <c r="K44863" s="2"/>
      <c r="L44863" s="2"/>
    </row>
    <row r="44864" spans="10:12">
      <c r="J44864" s="2"/>
      <c r="K44864" s="2"/>
      <c r="L44864" s="2"/>
    </row>
    <row r="44865" spans="10:12">
      <c r="J44865" s="2"/>
      <c r="K44865" s="2"/>
      <c r="L44865" s="2"/>
    </row>
    <row r="44866" spans="10:12">
      <c r="J44866" s="2"/>
      <c r="K44866" s="2"/>
      <c r="L44866" s="2"/>
    </row>
    <row r="44867" spans="10:12">
      <c r="J44867" s="2"/>
      <c r="K44867" s="2"/>
      <c r="L44867" s="2"/>
    </row>
    <row r="44868" spans="10:12">
      <c r="J44868" s="2"/>
      <c r="K44868" s="2"/>
      <c r="L44868" s="2"/>
    </row>
    <row r="44869" spans="10:12">
      <c r="J44869" s="2"/>
      <c r="K44869" s="2"/>
      <c r="L44869" s="2"/>
    </row>
    <row r="44870" spans="10:12">
      <c r="J44870" s="2"/>
      <c r="K44870" s="2"/>
      <c r="L44870" s="2"/>
    </row>
    <row r="44871" spans="10:12">
      <c r="J44871" s="2"/>
      <c r="K44871" s="2"/>
      <c r="L44871" s="2"/>
    </row>
    <row r="44872" spans="10:12">
      <c r="J44872" s="2"/>
      <c r="K44872" s="2"/>
      <c r="L44872" s="2"/>
    </row>
    <row r="44873" spans="10:12">
      <c r="J44873" s="2"/>
      <c r="K44873" s="2"/>
      <c r="L44873" s="2"/>
    </row>
    <row r="44874" spans="10:12">
      <c r="J44874" s="2"/>
      <c r="K44874" s="2"/>
      <c r="L44874" s="2"/>
    </row>
    <row r="44875" spans="10:12">
      <c r="J44875" s="2"/>
      <c r="K44875" s="2"/>
      <c r="L44875" s="2"/>
    </row>
    <row r="44876" spans="10:12">
      <c r="J44876" s="2"/>
      <c r="K44876" s="2"/>
      <c r="L44876" s="2"/>
    </row>
    <row r="44877" spans="10:12">
      <c r="J44877" s="2"/>
      <c r="K44877" s="2"/>
      <c r="L44877" s="2"/>
    </row>
    <row r="44878" spans="10:12">
      <c r="J44878" s="2"/>
      <c r="K44878" s="2"/>
      <c r="L44878" s="2"/>
    </row>
    <row r="44879" spans="10:12">
      <c r="J44879" s="2"/>
      <c r="K44879" s="2"/>
      <c r="L44879" s="2"/>
    </row>
    <row r="44880" spans="10:12">
      <c r="J44880" s="2"/>
      <c r="K44880" s="2"/>
      <c r="L44880" s="2"/>
    </row>
    <row r="44881" spans="10:12">
      <c r="J44881" s="2"/>
      <c r="K44881" s="2"/>
      <c r="L44881" s="2"/>
    </row>
    <row r="44882" spans="10:12">
      <c r="J44882" s="2"/>
      <c r="K44882" s="2"/>
      <c r="L44882" s="2"/>
    </row>
    <row r="44883" spans="10:12">
      <c r="J44883" s="2"/>
      <c r="K44883" s="2"/>
      <c r="L44883" s="2"/>
    </row>
    <row r="44884" spans="10:12">
      <c r="J44884" s="2"/>
      <c r="K44884" s="2"/>
      <c r="L44884" s="2"/>
    </row>
    <row r="44885" spans="10:12">
      <c r="J44885" s="2"/>
      <c r="K44885" s="2"/>
      <c r="L44885" s="2"/>
    </row>
    <row r="44886" spans="10:12">
      <c r="J44886" s="2"/>
      <c r="K44886" s="2"/>
      <c r="L44886" s="2"/>
    </row>
    <row r="44887" spans="10:12">
      <c r="J44887" s="2"/>
      <c r="K44887" s="2"/>
      <c r="L44887" s="2"/>
    </row>
    <row r="44888" spans="10:12">
      <c r="J44888" s="2"/>
      <c r="K44888" s="2"/>
      <c r="L44888" s="2"/>
    </row>
    <row r="44889" spans="10:12">
      <c r="J44889" s="2"/>
      <c r="K44889" s="2"/>
      <c r="L44889" s="2"/>
    </row>
    <row r="44890" spans="10:12">
      <c r="J44890" s="2"/>
      <c r="K44890" s="2"/>
      <c r="L44890" s="2"/>
    </row>
    <row r="44891" spans="10:12">
      <c r="J44891" s="2"/>
      <c r="K44891" s="2"/>
      <c r="L44891" s="2"/>
    </row>
    <row r="44892" spans="10:12">
      <c r="J44892" s="2"/>
      <c r="K44892" s="2"/>
      <c r="L44892" s="2"/>
    </row>
    <row r="44893" spans="10:12">
      <c r="J44893" s="2"/>
      <c r="K44893" s="2"/>
      <c r="L44893" s="2"/>
    </row>
    <row r="44894" spans="10:12">
      <c r="J44894" s="2"/>
      <c r="K44894" s="2"/>
      <c r="L44894" s="2"/>
    </row>
    <row r="44895" spans="10:12">
      <c r="J44895" s="2"/>
      <c r="K44895" s="2"/>
      <c r="L44895" s="2"/>
    </row>
    <row r="44896" spans="10:12">
      <c r="J44896" s="2"/>
      <c r="K44896" s="2"/>
      <c r="L44896" s="2"/>
    </row>
    <row r="44897" spans="10:12">
      <c r="J44897" s="2"/>
      <c r="K44897" s="2"/>
      <c r="L44897" s="2"/>
    </row>
    <row r="44898" spans="10:12">
      <c r="J44898" s="2"/>
      <c r="K44898" s="2"/>
      <c r="L44898" s="2"/>
    </row>
    <row r="44899" spans="10:12">
      <c r="J44899" s="2"/>
      <c r="K44899" s="2"/>
      <c r="L44899" s="2"/>
    </row>
    <row r="44900" spans="10:12">
      <c r="J44900" s="2"/>
      <c r="K44900" s="2"/>
      <c r="L44900" s="2"/>
    </row>
    <row r="44901" spans="10:12">
      <c r="J44901" s="2"/>
      <c r="K44901" s="2"/>
      <c r="L44901" s="2"/>
    </row>
    <row r="44902" spans="10:12">
      <c r="J44902" s="2"/>
      <c r="K44902" s="2"/>
      <c r="L44902" s="2"/>
    </row>
    <row r="44903" spans="10:12">
      <c r="J44903" s="2"/>
      <c r="K44903" s="2"/>
      <c r="L44903" s="2"/>
    </row>
    <row r="44904" spans="10:12">
      <c r="J44904" s="2"/>
      <c r="K44904" s="2"/>
      <c r="L44904" s="2"/>
    </row>
    <row r="44905" spans="10:12">
      <c r="J44905" s="2"/>
      <c r="K44905" s="2"/>
      <c r="L44905" s="2"/>
    </row>
    <row r="44906" spans="10:12">
      <c r="J44906" s="2"/>
      <c r="K44906" s="2"/>
      <c r="L44906" s="2"/>
    </row>
    <row r="44907" spans="10:12">
      <c r="J44907" s="2"/>
      <c r="K44907" s="2"/>
      <c r="L44907" s="2"/>
    </row>
    <row r="44908" spans="10:12">
      <c r="J44908" s="2"/>
      <c r="K44908" s="2"/>
      <c r="L44908" s="2"/>
    </row>
    <row r="44909" spans="10:12">
      <c r="J44909" s="2"/>
      <c r="K44909" s="2"/>
      <c r="L44909" s="2"/>
    </row>
    <row r="44910" spans="10:12">
      <c r="J44910" s="2"/>
      <c r="K44910" s="2"/>
      <c r="L44910" s="2"/>
    </row>
    <row r="44911" spans="10:12">
      <c r="J44911" s="2"/>
      <c r="K44911" s="2"/>
      <c r="L44911" s="2"/>
    </row>
    <row r="44912" spans="10:12">
      <c r="J44912" s="2"/>
      <c r="K44912" s="2"/>
      <c r="L44912" s="2"/>
    </row>
    <row r="44913" spans="10:12">
      <c r="J44913" s="2"/>
      <c r="K44913" s="2"/>
      <c r="L44913" s="2"/>
    </row>
    <row r="44914" spans="10:12">
      <c r="J44914" s="2"/>
      <c r="K44914" s="2"/>
      <c r="L44914" s="2"/>
    </row>
    <row r="44915" spans="10:12">
      <c r="J44915" s="2"/>
      <c r="K44915" s="2"/>
      <c r="L44915" s="2"/>
    </row>
    <row r="44916" spans="10:12">
      <c r="J44916" s="2"/>
      <c r="K44916" s="2"/>
      <c r="L44916" s="2"/>
    </row>
    <row r="44917" spans="10:12">
      <c r="J44917" s="2"/>
      <c r="K44917" s="2"/>
      <c r="L44917" s="2"/>
    </row>
    <row r="44918" spans="10:12">
      <c r="J44918" s="2"/>
      <c r="K44918" s="2"/>
      <c r="L44918" s="2"/>
    </row>
    <row r="44919" spans="10:12">
      <c r="J44919" s="2"/>
      <c r="K44919" s="2"/>
      <c r="L44919" s="2"/>
    </row>
    <row r="44920" spans="10:12">
      <c r="J44920" s="2"/>
      <c r="K44920" s="2"/>
      <c r="L44920" s="2"/>
    </row>
    <row r="44921" spans="10:12">
      <c r="J44921" s="2"/>
      <c r="K44921" s="2"/>
      <c r="L44921" s="2"/>
    </row>
    <row r="44922" spans="10:12">
      <c r="J44922" s="2"/>
      <c r="K44922" s="2"/>
      <c r="L44922" s="2"/>
    </row>
    <row r="44923" spans="10:12">
      <c r="J44923" s="2"/>
      <c r="K44923" s="2"/>
      <c r="L44923" s="2"/>
    </row>
    <row r="44924" spans="10:12">
      <c r="J44924" s="2"/>
      <c r="K44924" s="2"/>
      <c r="L44924" s="2"/>
    </row>
    <row r="44925" spans="10:12">
      <c r="J44925" s="2"/>
      <c r="K44925" s="2"/>
      <c r="L44925" s="2"/>
    </row>
    <row r="44926" spans="10:12">
      <c r="J44926" s="2"/>
      <c r="K44926" s="2"/>
      <c r="L44926" s="2"/>
    </row>
    <row r="44927" spans="10:12">
      <c r="J44927" s="2"/>
      <c r="K44927" s="2"/>
      <c r="L44927" s="2"/>
    </row>
    <row r="44928" spans="10:12">
      <c r="J44928" s="2"/>
      <c r="K44928" s="2"/>
      <c r="L44928" s="2"/>
    </row>
    <row r="44929" spans="10:12">
      <c r="J44929" s="2"/>
      <c r="K44929" s="2"/>
      <c r="L44929" s="2"/>
    </row>
    <row r="44930" spans="10:12">
      <c r="J44930" s="2"/>
      <c r="K44930" s="2"/>
      <c r="L44930" s="2"/>
    </row>
    <row r="44931" spans="10:12">
      <c r="J44931" s="2"/>
      <c r="K44931" s="2"/>
      <c r="L44931" s="2"/>
    </row>
    <row r="44932" spans="10:12">
      <c r="J44932" s="2"/>
      <c r="K44932" s="2"/>
      <c r="L44932" s="2"/>
    </row>
    <row r="44933" spans="10:12">
      <c r="J44933" s="2"/>
      <c r="K44933" s="2"/>
      <c r="L44933" s="2"/>
    </row>
    <row r="44934" spans="10:12">
      <c r="J44934" s="2"/>
      <c r="K44934" s="2"/>
      <c r="L44934" s="2"/>
    </row>
    <row r="44935" spans="10:12">
      <c r="J44935" s="2"/>
      <c r="K44935" s="2"/>
      <c r="L44935" s="2"/>
    </row>
    <row r="44936" spans="10:12">
      <c r="J44936" s="2"/>
      <c r="K44936" s="2"/>
      <c r="L44936" s="2"/>
    </row>
    <row r="44937" spans="10:12">
      <c r="J44937" s="2"/>
      <c r="K44937" s="2"/>
      <c r="L44937" s="2"/>
    </row>
    <row r="44938" spans="10:12">
      <c r="J44938" s="2"/>
      <c r="K44938" s="2"/>
      <c r="L44938" s="2"/>
    </row>
    <row r="44939" spans="10:12">
      <c r="J44939" s="2"/>
      <c r="K44939" s="2"/>
      <c r="L44939" s="2"/>
    </row>
    <row r="44940" spans="10:12">
      <c r="J44940" s="2"/>
      <c r="K44940" s="2"/>
      <c r="L44940" s="2"/>
    </row>
    <row r="44941" spans="10:12">
      <c r="J44941" s="2"/>
      <c r="K44941" s="2"/>
      <c r="L44941" s="2"/>
    </row>
    <row r="44942" spans="10:12">
      <c r="J44942" s="2"/>
      <c r="K44942" s="2"/>
      <c r="L44942" s="2"/>
    </row>
    <row r="44943" spans="10:12">
      <c r="J44943" s="2"/>
      <c r="K44943" s="2"/>
      <c r="L44943" s="2"/>
    </row>
    <row r="44944" spans="10:12">
      <c r="J44944" s="2"/>
      <c r="K44944" s="2"/>
      <c r="L44944" s="2"/>
    </row>
    <row r="44945" spans="10:12">
      <c r="J44945" s="2"/>
      <c r="K44945" s="2"/>
      <c r="L44945" s="2"/>
    </row>
    <row r="44946" spans="10:12">
      <c r="J44946" s="2"/>
      <c r="K44946" s="2"/>
      <c r="L44946" s="2"/>
    </row>
    <row r="44947" spans="10:12">
      <c r="J44947" s="2"/>
      <c r="K44947" s="2"/>
      <c r="L44947" s="2"/>
    </row>
    <row r="44948" spans="10:12">
      <c r="J44948" s="2"/>
      <c r="K44948" s="2"/>
      <c r="L44948" s="2"/>
    </row>
    <row r="44949" spans="10:12">
      <c r="J44949" s="2"/>
      <c r="K44949" s="2"/>
      <c r="L44949" s="2"/>
    </row>
    <row r="44950" spans="10:12">
      <c r="J44950" s="2"/>
      <c r="K44950" s="2"/>
      <c r="L44950" s="2"/>
    </row>
    <row r="44951" spans="10:12">
      <c r="J44951" s="2"/>
      <c r="K44951" s="2"/>
      <c r="L44951" s="2"/>
    </row>
    <row r="44952" spans="10:12">
      <c r="J44952" s="2"/>
      <c r="K44952" s="2"/>
      <c r="L44952" s="2"/>
    </row>
    <row r="44953" spans="10:12">
      <c r="J44953" s="2"/>
      <c r="K44953" s="2"/>
      <c r="L44953" s="2"/>
    </row>
    <row r="44954" spans="10:12">
      <c r="J44954" s="2"/>
      <c r="K44954" s="2"/>
      <c r="L44954" s="2"/>
    </row>
    <row r="44955" spans="10:12">
      <c r="J44955" s="2"/>
      <c r="K44955" s="2"/>
      <c r="L44955" s="2"/>
    </row>
    <row r="44956" spans="10:12">
      <c r="J44956" s="2"/>
      <c r="K44956" s="2"/>
      <c r="L44956" s="2"/>
    </row>
    <row r="44957" spans="10:12">
      <c r="J44957" s="2"/>
      <c r="K44957" s="2"/>
      <c r="L44957" s="2"/>
    </row>
    <row r="44958" spans="10:12">
      <c r="J44958" s="2"/>
      <c r="K44958" s="2"/>
      <c r="L44958" s="2"/>
    </row>
    <row r="44959" spans="10:12">
      <c r="J44959" s="2"/>
      <c r="K44959" s="2"/>
      <c r="L44959" s="2"/>
    </row>
    <row r="44960" spans="10:12">
      <c r="J44960" s="2"/>
      <c r="K44960" s="2"/>
      <c r="L44960" s="2"/>
    </row>
    <row r="44961" spans="10:12">
      <c r="J44961" s="2"/>
      <c r="K44961" s="2"/>
      <c r="L44961" s="2"/>
    </row>
    <row r="44962" spans="10:12">
      <c r="J44962" s="2"/>
      <c r="K44962" s="2"/>
      <c r="L44962" s="2"/>
    </row>
    <row r="44963" spans="10:12">
      <c r="J44963" s="2"/>
      <c r="K44963" s="2"/>
      <c r="L44963" s="2"/>
    </row>
    <row r="44964" spans="10:12">
      <c r="J44964" s="2"/>
      <c r="K44964" s="2"/>
      <c r="L44964" s="2"/>
    </row>
    <row r="44965" spans="10:12">
      <c r="J44965" s="2"/>
      <c r="K44965" s="2"/>
      <c r="L44965" s="2"/>
    </row>
    <row r="44966" spans="10:12">
      <c r="J44966" s="2"/>
      <c r="K44966" s="2"/>
      <c r="L44966" s="2"/>
    </row>
    <row r="44967" spans="10:12">
      <c r="J44967" s="2"/>
      <c r="K44967" s="2"/>
      <c r="L44967" s="2"/>
    </row>
    <row r="44968" spans="10:12">
      <c r="J44968" s="2"/>
      <c r="K44968" s="2"/>
      <c r="L44968" s="2"/>
    </row>
    <row r="44969" spans="10:12">
      <c r="J44969" s="2"/>
      <c r="K44969" s="2"/>
      <c r="L44969" s="2"/>
    </row>
    <row r="44970" spans="10:12">
      <c r="J44970" s="2"/>
      <c r="K44970" s="2"/>
      <c r="L44970" s="2"/>
    </row>
    <row r="44971" spans="10:12">
      <c r="J44971" s="2"/>
      <c r="K44971" s="2"/>
      <c r="L44971" s="2"/>
    </row>
    <row r="44972" spans="10:12">
      <c r="J44972" s="2"/>
      <c r="K44972" s="2"/>
      <c r="L44972" s="2"/>
    </row>
    <row r="44973" spans="10:12">
      <c r="J44973" s="2"/>
      <c r="K44973" s="2"/>
      <c r="L44973" s="2"/>
    </row>
    <row r="44974" spans="10:12">
      <c r="J44974" s="2"/>
      <c r="K44974" s="2"/>
      <c r="L44974" s="2"/>
    </row>
    <row r="44975" spans="10:12">
      <c r="J44975" s="2"/>
      <c r="K44975" s="2"/>
      <c r="L44975" s="2"/>
    </row>
    <row r="44976" spans="10:12">
      <c r="J44976" s="2"/>
      <c r="K44976" s="2"/>
      <c r="L44976" s="2"/>
    </row>
    <row r="44977" spans="10:12">
      <c r="J44977" s="2"/>
      <c r="K44977" s="2"/>
      <c r="L44977" s="2"/>
    </row>
    <row r="44978" spans="10:12">
      <c r="J44978" s="2"/>
      <c r="K44978" s="2"/>
      <c r="L44978" s="2"/>
    </row>
    <row r="44979" spans="10:12">
      <c r="J44979" s="2"/>
      <c r="K44979" s="2"/>
      <c r="L44979" s="2"/>
    </row>
    <row r="44980" spans="10:12">
      <c r="J44980" s="2"/>
      <c r="K44980" s="2"/>
      <c r="L44980" s="2"/>
    </row>
    <row r="44981" spans="10:12">
      <c r="J44981" s="2"/>
      <c r="K44981" s="2"/>
      <c r="L44981" s="2"/>
    </row>
    <row r="44982" spans="10:12">
      <c r="J44982" s="2"/>
      <c r="K44982" s="2"/>
      <c r="L44982" s="2"/>
    </row>
    <row r="44983" spans="10:12">
      <c r="J44983" s="2"/>
      <c r="K44983" s="2"/>
      <c r="L44983" s="2"/>
    </row>
    <row r="44984" spans="10:12">
      <c r="J44984" s="2"/>
      <c r="K44984" s="2"/>
      <c r="L44984" s="2"/>
    </row>
    <row r="44985" spans="10:12">
      <c r="J44985" s="2"/>
      <c r="K44985" s="2"/>
      <c r="L44985" s="2"/>
    </row>
    <row r="44986" spans="10:12">
      <c r="J44986" s="2"/>
      <c r="K44986" s="2"/>
      <c r="L44986" s="2"/>
    </row>
    <row r="44987" spans="10:12">
      <c r="J44987" s="2"/>
      <c r="K44987" s="2"/>
      <c r="L44987" s="2"/>
    </row>
    <row r="44988" spans="10:12">
      <c r="J44988" s="2"/>
      <c r="K44988" s="2"/>
      <c r="L44988" s="2"/>
    </row>
    <row r="44989" spans="10:12">
      <c r="J44989" s="2"/>
      <c r="K44989" s="2"/>
      <c r="L44989" s="2"/>
    </row>
    <row r="44990" spans="10:12">
      <c r="J44990" s="2"/>
      <c r="K44990" s="2"/>
      <c r="L44990" s="2"/>
    </row>
    <row r="44991" spans="10:12">
      <c r="J44991" s="2"/>
      <c r="K44991" s="2"/>
      <c r="L44991" s="2"/>
    </row>
    <row r="44992" spans="10:12">
      <c r="J44992" s="2"/>
      <c r="K44992" s="2"/>
      <c r="L44992" s="2"/>
    </row>
    <row r="44993" spans="10:12">
      <c r="J44993" s="2"/>
      <c r="K44993" s="2"/>
      <c r="L44993" s="2"/>
    </row>
    <row r="44994" spans="10:12">
      <c r="J44994" s="2"/>
      <c r="K44994" s="2"/>
      <c r="L44994" s="2"/>
    </row>
    <row r="44995" spans="10:12">
      <c r="J44995" s="2"/>
      <c r="K44995" s="2"/>
      <c r="L44995" s="2"/>
    </row>
    <row r="44996" spans="10:12">
      <c r="J44996" s="2"/>
      <c r="K44996" s="2"/>
      <c r="L44996" s="2"/>
    </row>
    <row r="44997" spans="10:12">
      <c r="J44997" s="2"/>
      <c r="K44997" s="2"/>
      <c r="L44997" s="2"/>
    </row>
    <row r="44998" spans="10:12">
      <c r="J44998" s="2"/>
      <c r="K44998" s="2"/>
      <c r="L44998" s="2"/>
    </row>
    <row r="44999" spans="10:12">
      <c r="J44999" s="2"/>
      <c r="K44999" s="2"/>
      <c r="L44999" s="2"/>
    </row>
    <row r="45000" spans="10:12">
      <c r="J45000" s="2"/>
      <c r="K45000" s="2"/>
      <c r="L45000" s="2"/>
    </row>
    <row r="45001" spans="10:12">
      <c r="J45001" s="2"/>
      <c r="K45001" s="2"/>
      <c r="L45001" s="2"/>
    </row>
    <row r="45002" spans="10:12">
      <c r="J45002" s="2"/>
      <c r="K45002" s="2"/>
      <c r="L45002" s="2"/>
    </row>
    <row r="45003" spans="10:12">
      <c r="J45003" s="2"/>
      <c r="K45003" s="2"/>
      <c r="L45003" s="2"/>
    </row>
    <row r="45004" spans="10:12">
      <c r="J45004" s="2"/>
      <c r="K45004" s="2"/>
      <c r="L45004" s="2"/>
    </row>
    <row r="45005" spans="10:12">
      <c r="J45005" s="2"/>
      <c r="K45005" s="2"/>
      <c r="L45005" s="2"/>
    </row>
    <row r="45006" spans="10:12">
      <c r="J45006" s="2"/>
      <c r="K45006" s="2"/>
      <c r="L45006" s="2"/>
    </row>
    <row r="45007" spans="10:12">
      <c r="J45007" s="2"/>
      <c r="K45007" s="2"/>
      <c r="L45007" s="2"/>
    </row>
    <row r="45008" spans="10:12">
      <c r="J45008" s="2"/>
      <c r="K45008" s="2"/>
      <c r="L45008" s="2"/>
    </row>
    <row r="45009" spans="10:12">
      <c r="J45009" s="2"/>
      <c r="K45009" s="2"/>
      <c r="L45009" s="2"/>
    </row>
    <row r="45010" spans="10:12">
      <c r="J45010" s="2"/>
      <c r="K45010" s="2"/>
      <c r="L45010" s="2"/>
    </row>
    <row r="45011" spans="10:12">
      <c r="J45011" s="2"/>
      <c r="K45011" s="2"/>
      <c r="L45011" s="2"/>
    </row>
    <row r="45012" spans="10:12">
      <c r="J45012" s="2"/>
      <c r="K45012" s="2"/>
      <c r="L45012" s="2"/>
    </row>
    <row r="45013" spans="10:12">
      <c r="J45013" s="2"/>
      <c r="K45013" s="2"/>
      <c r="L45013" s="2"/>
    </row>
    <row r="45014" spans="10:12">
      <c r="J45014" s="2"/>
      <c r="K45014" s="2"/>
      <c r="L45014" s="2"/>
    </row>
    <row r="45015" spans="10:12">
      <c r="J45015" s="2"/>
      <c r="K45015" s="2"/>
      <c r="L45015" s="2"/>
    </row>
    <row r="45016" spans="10:12">
      <c r="J45016" s="2"/>
      <c r="K45016" s="2"/>
      <c r="L45016" s="2"/>
    </row>
    <row r="45017" spans="10:12">
      <c r="J45017" s="2"/>
      <c r="K45017" s="2"/>
      <c r="L45017" s="2"/>
    </row>
    <row r="45018" spans="10:12">
      <c r="J45018" s="2"/>
      <c r="K45018" s="2"/>
      <c r="L45018" s="2"/>
    </row>
    <row r="45019" spans="10:12">
      <c r="J45019" s="2"/>
      <c r="K45019" s="2"/>
      <c r="L45019" s="2"/>
    </row>
    <row r="45020" spans="10:12">
      <c r="J45020" s="2"/>
      <c r="K45020" s="2"/>
      <c r="L45020" s="2"/>
    </row>
    <row r="45021" spans="10:12">
      <c r="J45021" s="2"/>
      <c r="K45021" s="2"/>
      <c r="L45021" s="2"/>
    </row>
    <row r="45022" spans="10:12">
      <c r="J45022" s="2"/>
      <c r="K45022" s="2"/>
      <c r="L45022" s="2"/>
    </row>
    <row r="45023" spans="10:12">
      <c r="J45023" s="2"/>
      <c r="K45023" s="2"/>
      <c r="L45023" s="2"/>
    </row>
    <row r="45024" spans="10:12">
      <c r="J45024" s="2"/>
      <c r="K45024" s="2"/>
      <c r="L45024" s="2"/>
    </row>
    <row r="45025" spans="10:12">
      <c r="J45025" s="2"/>
      <c r="K45025" s="2"/>
      <c r="L45025" s="2"/>
    </row>
    <row r="45026" spans="10:12">
      <c r="J45026" s="2"/>
      <c r="K45026" s="2"/>
      <c r="L45026" s="2"/>
    </row>
    <row r="45027" spans="10:12">
      <c r="J45027" s="2"/>
      <c r="K45027" s="2"/>
      <c r="L45027" s="2"/>
    </row>
    <row r="45028" spans="10:12">
      <c r="J45028" s="2"/>
      <c r="K45028" s="2"/>
      <c r="L45028" s="2"/>
    </row>
    <row r="45029" spans="10:12">
      <c r="J45029" s="2"/>
      <c r="K45029" s="2"/>
      <c r="L45029" s="2"/>
    </row>
    <row r="45030" spans="10:12">
      <c r="J45030" s="2"/>
      <c r="K45030" s="2"/>
      <c r="L45030" s="2"/>
    </row>
    <row r="45031" spans="10:12">
      <c r="J45031" s="2"/>
      <c r="K45031" s="2"/>
      <c r="L45031" s="2"/>
    </row>
    <row r="45032" spans="10:12">
      <c r="J45032" s="2"/>
      <c r="K45032" s="2"/>
      <c r="L45032" s="2"/>
    </row>
    <row r="45033" spans="10:12">
      <c r="J45033" s="2"/>
      <c r="K45033" s="2"/>
      <c r="L45033" s="2"/>
    </row>
    <row r="45034" spans="10:12">
      <c r="J45034" s="2"/>
      <c r="K45034" s="2"/>
      <c r="L45034" s="2"/>
    </row>
    <row r="45035" spans="10:12">
      <c r="J45035" s="2"/>
      <c r="K45035" s="2"/>
      <c r="L45035" s="2"/>
    </row>
    <row r="45036" spans="10:12">
      <c r="J45036" s="2"/>
      <c r="K45036" s="2"/>
      <c r="L45036" s="2"/>
    </row>
    <row r="45037" spans="10:12">
      <c r="J45037" s="2"/>
      <c r="K45037" s="2"/>
      <c r="L45037" s="2"/>
    </row>
    <row r="45038" spans="10:12">
      <c r="J45038" s="2"/>
      <c r="K45038" s="2"/>
      <c r="L45038" s="2"/>
    </row>
    <row r="45039" spans="10:12">
      <c r="J45039" s="2"/>
      <c r="K45039" s="2"/>
      <c r="L45039" s="2"/>
    </row>
    <row r="45040" spans="10:12">
      <c r="J45040" s="2"/>
      <c r="K45040" s="2"/>
      <c r="L45040" s="2"/>
    </row>
    <row r="45041" spans="10:12">
      <c r="J45041" s="2"/>
      <c r="K45041" s="2"/>
      <c r="L45041" s="2"/>
    </row>
    <row r="45042" spans="10:12">
      <c r="J45042" s="2"/>
      <c r="K45042" s="2"/>
      <c r="L45042" s="2"/>
    </row>
    <row r="45043" spans="10:12">
      <c r="J45043" s="2"/>
      <c r="K45043" s="2"/>
      <c r="L45043" s="2"/>
    </row>
    <row r="45044" spans="10:12">
      <c r="J45044" s="2"/>
      <c r="K45044" s="2"/>
      <c r="L45044" s="2"/>
    </row>
    <row r="45045" spans="10:12">
      <c r="J45045" s="2"/>
      <c r="K45045" s="2"/>
      <c r="L45045" s="2"/>
    </row>
    <row r="45046" spans="10:12">
      <c r="J45046" s="2"/>
      <c r="K45046" s="2"/>
      <c r="L45046" s="2"/>
    </row>
    <row r="45047" spans="10:12">
      <c r="J45047" s="2"/>
      <c r="K45047" s="2"/>
      <c r="L45047" s="2"/>
    </row>
    <row r="45048" spans="10:12">
      <c r="J45048" s="2"/>
      <c r="K45048" s="2"/>
      <c r="L45048" s="2"/>
    </row>
    <row r="45049" spans="10:12">
      <c r="J45049" s="2"/>
      <c r="K45049" s="2"/>
      <c r="L45049" s="2"/>
    </row>
    <row r="45050" spans="10:12">
      <c r="J45050" s="2"/>
      <c r="K45050" s="2"/>
      <c r="L45050" s="2"/>
    </row>
    <row r="45051" spans="10:12">
      <c r="J45051" s="2"/>
      <c r="K45051" s="2"/>
      <c r="L45051" s="2"/>
    </row>
    <row r="45052" spans="10:12">
      <c r="J45052" s="2"/>
      <c r="K45052" s="2"/>
      <c r="L45052" s="2"/>
    </row>
    <row r="45053" spans="10:12">
      <c r="J45053" s="2"/>
      <c r="K45053" s="2"/>
      <c r="L45053" s="2"/>
    </row>
    <row r="45054" spans="10:12">
      <c r="J45054" s="2"/>
      <c r="K45054" s="2"/>
      <c r="L45054" s="2"/>
    </row>
    <row r="45055" spans="10:12">
      <c r="J45055" s="2"/>
      <c r="K45055" s="2"/>
      <c r="L45055" s="2"/>
    </row>
    <row r="45056" spans="10:12">
      <c r="J45056" s="2"/>
      <c r="K45056" s="2"/>
      <c r="L45056" s="2"/>
    </row>
    <row r="45057" spans="10:12">
      <c r="J45057" s="2"/>
      <c r="K45057" s="2"/>
      <c r="L45057" s="2"/>
    </row>
    <row r="45058" spans="10:12">
      <c r="J45058" s="2"/>
      <c r="K45058" s="2"/>
      <c r="L45058" s="2"/>
    </row>
    <row r="45059" spans="10:12">
      <c r="J45059" s="2"/>
      <c r="K45059" s="2"/>
      <c r="L45059" s="2"/>
    </row>
    <row r="45060" spans="10:12">
      <c r="J45060" s="2"/>
      <c r="K45060" s="2"/>
      <c r="L45060" s="2"/>
    </row>
    <row r="45061" spans="10:12">
      <c r="J45061" s="2"/>
      <c r="K45061" s="2"/>
      <c r="L45061" s="2"/>
    </row>
    <row r="45062" spans="10:12">
      <c r="J45062" s="2"/>
      <c r="K45062" s="2"/>
      <c r="L45062" s="2"/>
    </row>
    <row r="45063" spans="10:12">
      <c r="J45063" s="2"/>
      <c r="K45063" s="2"/>
      <c r="L45063" s="2"/>
    </row>
    <row r="45064" spans="10:12">
      <c r="J45064" s="2"/>
      <c r="K45064" s="2"/>
      <c r="L45064" s="2"/>
    </row>
    <row r="45065" spans="10:12">
      <c r="J45065" s="2"/>
      <c r="K45065" s="2"/>
      <c r="L45065" s="2"/>
    </row>
    <row r="45066" spans="10:12">
      <c r="J45066" s="2"/>
      <c r="K45066" s="2"/>
      <c r="L45066" s="2"/>
    </row>
    <row r="45067" spans="10:12">
      <c r="J45067" s="2"/>
      <c r="K45067" s="2"/>
      <c r="L45067" s="2"/>
    </row>
    <row r="45068" spans="10:12">
      <c r="J45068" s="2"/>
      <c r="K45068" s="2"/>
      <c r="L45068" s="2"/>
    </row>
    <row r="45069" spans="10:12">
      <c r="J45069" s="2"/>
      <c r="K45069" s="2"/>
      <c r="L45069" s="2"/>
    </row>
    <row r="45070" spans="10:12">
      <c r="J45070" s="2"/>
      <c r="K45070" s="2"/>
      <c r="L45070" s="2"/>
    </row>
    <row r="45071" spans="10:12">
      <c r="J45071" s="2"/>
      <c r="K45071" s="2"/>
      <c r="L45071" s="2"/>
    </row>
    <row r="45072" spans="10:12">
      <c r="J45072" s="2"/>
      <c r="K45072" s="2"/>
      <c r="L45072" s="2"/>
    </row>
    <row r="45073" spans="10:12">
      <c r="J45073" s="2"/>
      <c r="K45073" s="2"/>
      <c r="L45073" s="2"/>
    </row>
    <row r="45074" spans="10:12">
      <c r="J45074" s="2"/>
      <c r="K45074" s="2"/>
      <c r="L45074" s="2"/>
    </row>
    <row r="45075" spans="10:12">
      <c r="J45075" s="2"/>
      <c r="K45075" s="2"/>
      <c r="L45075" s="2"/>
    </row>
    <row r="45076" spans="10:12">
      <c r="J45076" s="2"/>
      <c r="K45076" s="2"/>
      <c r="L45076" s="2"/>
    </row>
    <row r="45077" spans="10:12">
      <c r="J45077" s="2"/>
      <c r="K45077" s="2"/>
      <c r="L45077" s="2"/>
    </row>
    <row r="45078" spans="10:12">
      <c r="J45078" s="2"/>
      <c r="K45078" s="2"/>
      <c r="L45078" s="2"/>
    </row>
    <row r="45079" spans="10:12">
      <c r="J45079" s="2"/>
      <c r="K45079" s="2"/>
      <c r="L45079" s="2"/>
    </row>
    <row r="45080" spans="10:12">
      <c r="J45080" s="2"/>
      <c r="K45080" s="2"/>
      <c r="L45080" s="2"/>
    </row>
    <row r="45081" spans="10:12">
      <c r="J45081" s="2"/>
      <c r="K45081" s="2"/>
      <c r="L45081" s="2"/>
    </row>
    <row r="45082" spans="10:12">
      <c r="J45082" s="2"/>
      <c r="K45082" s="2"/>
      <c r="L45082" s="2"/>
    </row>
    <row r="45083" spans="10:12">
      <c r="J45083" s="2"/>
      <c r="K45083" s="2"/>
      <c r="L45083" s="2"/>
    </row>
    <row r="45084" spans="10:12">
      <c r="J45084" s="2"/>
      <c r="K45084" s="2"/>
      <c r="L45084" s="2"/>
    </row>
    <row r="45085" spans="10:12">
      <c r="J45085" s="2"/>
      <c r="K45085" s="2"/>
      <c r="L45085" s="2"/>
    </row>
    <row r="45086" spans="10:12">
      <c r="J45086" s="2"/>
      <c r="K45086" s="2"/>
      <c r="L45086" s="2"/>
    </row>
    <row r="45087" spans="10:12">
      <c r="J45087" s="2"/>
      <c r="K45087" s="2"/>
      <c r="L45087" s="2"/>
    </row>
    <row r="45088" spans="10:12">
      <c r="J45088" s="2"/>
      <c r="K45088" s="2"/>
      <c r="L45088" s="2"/>
    </row>
    <row r="45089" spans="10:12">
      <c r="J45089" s="2"/>
      <c r="K45089" s="2"/>
      <c r="L45089" s="2"/>
    </row>
    <row r="45090" spans="10:12">
      <c r="J45090" s="2"/>
      <c r="K45090" s="2"/>
      <c r="L45090" s="2"/>
    </row>
    <row r="45091" spans="10:12">
      <c r="J45091" s="2"/>
      <c r="K45091" s="2"/>
      <c r="L45091" s="2"/>
    </row>
    <row r="45092" spans="10:12">
      <c r="J45092" s="2"/>
      <c r="K45092" s="2"/>
      <c r="L45092" s="2"/>
    </row>
    <row r="45093" spans="10:12">
      <c r="J45093" s="2"/>
      <c r="K45093" s="2"/>
      <c r="L45093" s="2"/>
    </row>
    <row r="45094" spans="10:12">
      <c r="J45094" s="2"/>
      <c r="K45094" s="2"/>
      <c r="L45094" s="2"/>
    </row>
    <row r="45095" spans="10:12">
      <c r="J45095" s="2"/>
      <c r="K45095" s="2"/>
      <c r="L45095" s="2"/>
    </row>
    <row r="45096" spans="10:12">
      <c r="J45096" s="2"/>
      <c r="K45096" s="2"/>
      <c r="L45096" s="2"/>
    </row>
    <row r="45097" spans="10:12">
      <c r="J45097" s="2"/>
      <c r="K45097" s="2"/>
      <c r="L45097" s="2"/>
    </row>
    <row r="45098" spans="10:12">
      <c r="J45098" s="2"/>
      <c r="K45098" s="2"/>
      <c r="L45098" s="2"/>
    </row>
    <row r="45099" spans="10:12">
      <c r="J45099" s="2"/>
      <c r="K45099" s="2"/>
      <c r="L45099" s="2"/>
    </row>
    <row r="45100" spans="10:12">
      <c r="J45100" s="2"/>
      <c r="K45100" s="2"/>
      <c r="L45100" s="2"/>
    </row>
    <row r="45101" spans="10:12">
      <c r="J45101" s="2"/>
      <c r="K45101" s="2"/>
      <c r="L45101" s="2"/>
    </row>
    <row r="45102" spans="10:12">
      <c r="J45102" s="2"/>
      <c r="K45102" s="2"/>
      <c r="L45102" s="2"/>
    </row>
    <row r="45103" spans="10:12">
      <c r="J45103" s="2"/>
      <c r="K45103" s="2"/>
      <c r="L45103" s="2"/>
    </row>
    <row r="45104" spans="10:12">
      <c r="J45104" s="2"/>
      <c r="K45104" s="2"/>
      <c r="L45104" s="2"/>
    </row>
    <row r="45105" spans="10:12">
      <c r="J45105" s="2"/>
      <c r="K45105" s="2"/>
      <c r="L45105" s="2"/>
    </row>
    <row r="45106" spans="10:12">
      <c r="J45106" s="2"/>
      <c r="K45106" s="2"/>
      <c r="L45106" s="2"/>
    </row>
    <row r="45107" spans="10:12">
      <c r="J45107" s="2"/>
      <c r="K45107" s="2"/>
      <c r="L45107" s="2"/>
    </row>
    <row r="45108" spans="10:12">
      <c r="J45108" s="2"/>
      <c r="K45108" s="2"/>
      <c r="L45108" s="2"/>
    </row>
    <row r="45109" spans="10:12">
      <c r="J45109" s="2"/>
      <c r="K45109" s="2"/>
      <c r="L45109" s="2"/>
    </row>
    <row r="45110" spans="10:12">
      <c r="J45110" s="2"/>
      <c r="K45110" s="2"/>
      <c r="L45110" s="2"/>
    </row>
    <row r="45111" spans="10:12">
      <c r="J45111" s="2"/>
      <c r="K45111" s="2"/>
      <c r="L45111" s="2"/>
    </row>
    <row r="45112" spans="10:12">
      <c r="J45112" s="2"/>
      <c r="K45112" s="2"/>
      <c r="L45112" s="2"/>
    </row>
    <row r="45113" spans="10:12">
      <c r="J45113" s="2"/>
      <c r="K45113" s="2"/>
      <c r="L45113" s="2"/>
    </row>
    <row r="45114" spans="10:12">
      <c r="J45114" s="2"/>
      <c r="K45114" s="2"/>
      <c r="L45114" s="2"/>
    </row>
    <row r="45115" spans="10:12">
      <c r="J45115" s="2"/>
      <c r="K45115" s="2"/>
      <c r="L45115" s="2"/>
    </row>
    <row r="45116" spans="10:12">
      <c r="J45116" s="2"/>
      <c r="K45116" s="2"/>
      <c r="L45116" s="2"/>
    </row>
    <row r="45117" spans="10:12">
      <c r="J45117" s="2"/>
      <c r="K45117" s="2"/>
      <c r="L45117" s="2"/>
    </row>
    <row r="45118" spans="10:12">
      <c r="J45118" s="2"/>
      <c r="K45118" s="2"/>
      <c r="L45118" s="2"/>
    </row>
    <row r="45119" spans="10:12">
      <c r="J45119" s="2"/>
      <c r="K45119" s="2"/>
      <c r="L45119" s="2"/>
    </row>
    <row r="45120" spans="10:12">
      <c r="J45120" s="2"/>
      <c r="K45120" s="2"/>
      <c r="L45120" s="2"/>
    </row>
    <row r="45121" spans="10:12">
      <c r="J45121" s="2"/>
      <c r="K45121" s="2"/>
      <c r="L45121" s="2"/>
    </row>
    <row r="45122" spans="10:12">
      <c r="J45122" s="2"/>
      <c r="K45122" s="2"/>
      <c r="L45122" s="2"/>
    </row>
    <row r="45123" spans="10:12">
      <c r="J45123" s="2"/>
      <c r="K45123" s="2"/>
      <c r="L45123" s="2"/>
    </row>
    <row r="45124" spans="10:12">
      <c r="J45124" s="2"/>
      <c r="K45124" s="2"/>
      <c r="L45124" s="2"/>
    </row>
    <row r="45125" spans="10:12">
      <c r="J45125" s="2"/>
      <c r="K45125" s="2"/>
      <c r="L45125" s="2"/>
    </row>
    <row r="45126" spans="10:12">
      <c r="J45126" s="2"/>
      <c r="K45126" s="2"/>
      <c r="L45126" s="2"/>
    </row>
    <row r="45127" spans="10:12">
      <c r="J45127" s="2"/>
      <c r="K45127" s="2"/>
      <c r="L45127" s="2"/>
    </row>
    <row r="45128" spans="10:12">
      <c r="J45128" s="2"/>
      <c r="K45128" s="2"/>
      <c r="L45128" s="2"/>
    </row>
    <row r="45129" spans="10:12">
      <c r="J45129" s="2"/>
      <c r="K45129" s="2"/>
      <c r="L45129" s="2"/>
    </row>
    <row r="45130" spans="10:12">
      <c r="J45130" s="2"/>
      <c r="K45130" s="2"/>
      <c r="L45130" s="2"/>
    </row>
    <row r="45131" spans="10:12">
      <c r="J45131" s="2"/>
      <c r="K45131" s="2"/>
      <c r="L45131" s="2"/>
    </row>
    <row r="45132" spans="10:12">
      <c r="J45132" s="2"/>
      <c r="K45132" s="2"/>
      <c r="L45132" s="2"/>
    </row>
    <row r="45133" spans="10:12">
      <c r="J45133" s="2"/>
      <c r="K45133" s="2"/>
      <c r="L45133" s="2"/>
    </row>
    <row r="45134" spans="10:12">
      <c r="J45134" s="2"/>
      <c r="K45134" s="2"/>
      <c r="L45134" s="2"/>
    </row>
    <row r="45135" spans="10:12">
      <c r="J45135" s="2"/>
      <c r="K45135" s="2"/>
      <c r="L45135" s="2"/>
    </row>
    <row r="45136" spans="10:12">
      <c r="J45136" s="2"/>
      <c r="K45136" s="2"/>
      <c r="L45136" s="2"/>
    </row>
    <row r="45137" spans="10:12">
      <c r="J45137" s="2"/>
      <c r="K45137" s="2"/>
      <c r="L45137" s="2"/>
    </row>
    <row r="45138" spans="10:12">
      <c r="J45138" s="2"/>
      <c r="K45138" s="2"/>
      <c r="L45138" s="2"/>
    </row>
    <row r="45139" spans="10:12">
      <c r="J45139" s="2"/>
      <c r="K45139" s="2"/>
      <c r="L45139" s="2"/>
    </row>
    <row r="45140" spans="10:12">
      <c r="J45140" s="2"/>
      <c r="K45140" s="2"/>
      <c r="L45140" s="2"/>
    </row>
    <row r="45141" spans="10:12">
      <c r="J45141" s="2"/>
      <c r="K45141" s="2"/>
      <c r="L45141" s="2"/>
    </row>
    <row r="45142" spans="10:12">
      <c r="J45142" s="2"/>
      <c r="K45142" s="2"/>
      <c r="L45142" s="2"/>
    </row>
    <row r="45143" spans="10:12">
      <c r="J45143" s="2"/>
      <c r="K45143" s="2"/>
      <c r="L45143" s="2"/>
    </row>
    <row r="45144" spans="10:12">
      <c r="J45144" s="2"/>
      <c r="K45144" s="2"/>
      <c r="L45144" s="2"/>
    </row>
    <row r="45145" spans="10:12">
      <c r="J45145" s="2"/>
      <c r="K45145" s="2"/>
      <c r="L45145" s="2"/>
    </row>
    <row r="45146" spans="10:12">
      <c r="J45146" s="2"/>
      <c r="K45146" s="2"/>
      <c r="L45146" s="2"/>
    </row>
    <row r="45147" spans="10:12">
      <c r="J45147" s="2"/>
      <c r="K45147" s="2"/>
      <c r="L45147" s="2"/>
    </row>
    <row r="45148" spans="10:12">
      <c r="J45148" s="2"/>
      <c r="K45148" s="2"/>
      <c r="L45148" s="2"/>
    </row>
    <row r="45149" spans="10:12">
      <c r="J45149" s="2"/>
      <c r="K45149" s="2"/>
      <c r="L45149" s="2"/>
    </row>
    <row r="45150" spans="10:12">
      <c r="J45150" s="2"/>
      <c r="K45150" s="2"/>
      <c r="L45150" s="2"/>
    </row>
    <row r="45151" spans="10:12">
      <c r="J45151" s="2"/>
      <c r="K45151" s="2"/>
      <c r="L45151" s="2"/>
    </row>
    <row r="45152" spans="10:12">
      <c r="J45152" s="2"/>
      <c r="K45152" s="2"/>
      <c r="L45152" s="2"/>
    </row>
    <row r="45153" spans="10:12">
      <c r="J45153" s="2"/>
      <c r="K45153" s="2"/>
      <c r="L45153" s="2"/>
    </row>
    <row r="45154" spans="10:12">
      <c r="J45154" s="2"/>
      <c r="K45154" s="2"/>
      <c r="L45154" s="2"/>
    </row>
    <row r="45155" spans="10:12">
      <c r="J45155" s="2"/>
      <c r="K45155" s="2"/>
      <c r="L45155" s="2"/>
    </row>
    <row r="45156" spans="10:12">
      <c r="J45156" s="2"/>
      <c r="K45156" s="2"/>
      <c r="L45156" s="2"/>
    </row>
    <row r="45157" spans="10:12">
      <c r="J45157" s="2"/>
      <c r="K45157" s="2"/>
      <c r="L45157" s="2"/>
    </row>
    <row r="45158" spans="10:12">
      <c r="J45158" s="2"/>
      <c r="K45158" s="2"/>
      <c r="L45158" s="2"/>
    </row>
    <row r="45159" spans="10:12">
      <c r="J45159" s="2"/>
      <c r="K45159" s="2"/>
      <c r="L45159" s="2"/>
    </row>
    <row r="45160" spans="10:12">
      <c r="J45160" s="2"/>
      <c r="K45160" s="2"/>
      <c r="L45160" s="2"/>
    </row>
    <row r="45161" spans="10:12">
      <c r="J45161" s="2"/>
      <c r="K45161" s="2"/>
      <c r="L45161" s="2"/>
    </row>
    <row r="45162" spans="10:12">
      <c r="J45162" s="2"/>
      <c r="K45162" s="2"/>
      <c r="L45162" s="2"/>
    </row>
    <row r="45163" spans="10:12">
      <c r="J45163" s="2"/>
      <c r="K45163" s="2"/>
      <c r="L45163" s="2"/>
    </row>
    <row r="45164" spans="10:12">
      <c r="J45164" s="2"/>
      <c r="K45164" s="2"/>
      <c r="L45164" s="2"/>
    </row>
    <row r="45165" spans="10:12">
      <c r="J45165" s="2"/>
      <c r="K45165" s="2"/>
      <c r="L45165" s="2"/>
    </row>
    <row r="45166" spans="10:12">
      <c r="J45166" s="2"/>
      <c r="K45166" s="2"/>
      <c r="L45166" s="2"/>
    </row>
    <row r="45167" spans="10:12">
      <c r="J45167" s="2"/>
      <c r="K45167" s="2"/>
      <c r="L45167" s="2"/>
    </row>
    <row r="45168" spans="10:12">
      <c r="J45168" s="2"/>
      <c r="K45168" s="2"/>
      <c r="L45168" s="2"/>
    </row>
    <row r="45169" spans="10:12">
      <c r="J45169" s="2"/>
      <c r="K45169" s="2"/>
      <c r="L45169" s="2"/>
    </row>
    <row r="45170" spans="10:12">
      <c r="J45170" s="2"/>
      <c r="K45170" s="2"/>
      <c r="L45170" s="2"/>
    </row>
    <row r="45171" spans="10:12">
      <c r="J45171" s="2"/>
      <c r="K45171" s="2"/>
      <c r="L45171" s="2"/>
    </row>
    <row r="45172" spans="10:12">
      <c r="J45172" s="2"/>
      <c r="K45172" s="2"/>
      <c r="L45172" s="2"/>
    </row>
    <row r="45173" spans="10:12">
      <c r="J45173" s="2"/>
      <c r="K45173" s="2"/>
      <c r="L45173" s="2"/>
    </row>
    <row r="45174" spans="10:12">
      <c r="J45174" s="2"/>
      <c r="K45174" s="2"/>
      <c r="L45174" s="2"/>
    </row>
    <row r="45175" spans="10:12">
      <c r="J45175" s="2"/>
      <c r="K45175" s="2"/>
      <c r="L45175" s="2"/>
    </row>
    <row r="45176" spans="10:12">
      <c r="J45176" s="2"/>
      <c r="K45176" s="2"/>
      <c r="L45176" s="2"/>
    </row>
    <row r="45177" spans="10:12">
      <c r="J45177" s="2"/>
      <c r="K45177" s="2"/>
      <c r="L45177" s="2"/>
    </row>
    <row r="45178" spans="10:12">
      <c r="J45178" s="2"/>
      <c r="K45178" s="2"/>
      <c r="L45178" s="2"/>
    </row>
    <row r="45179" spans="10:12">
      <c r="J45179" s="2"/>
      <c r="K45179" s="2"/>
      <c r="L45179" s="2"/>
    </row>
    <row r="45180" spans="10:12">
      <c r="J45180" s="2"/>
      <c r="K45180" s="2"/>
      <c r="L45180" s="2"/>
    </row>
    <row r="45181" spans="10:12">
      <c r="J45181" s="2"/>
      <c r="K45181" s="2"/>
      <c r="L45181" s="2"/>
    </row>
    <row r="45182" spans="10:12">
      <c r="J45182" s="2"/>
      <c r="K45182" s="2"/>
      <c r="L45182" s="2"/>
    </row>
    <row r="45183" spans="10:12">
      <c r="J45183" s="2"/>
      <c r="K45183" s="2"/>
      <c r="L45183" s="2"/>
    </row>
    <row r="45184" spans="10:12">
      <c r="J45184" s="2"/>
      <c r="K45184" s="2"/>
      <c r="L45184" s="2"/>
    </row>
    <row r="45185" spans="10:12">
      <c r="J45185" s="2"/>
      <c r="K45185" s="2"/>
      <c r="L45185" s="2"/>
    </row>
    <row r="45186" spans="10:12">
      <c r="J45186" s="2"/>
      <c r="K45186" s="2"/>
      <c r="L45186" s="2"/>
    </row>
    <row r="45187" spans="10:12">
      <c r="J45187" s="2"/>
      <c r="K45187" s="2"/>
      <c r="L45187" s="2"/>
    </row>
    <row r="45188" spans="10:12">
      <c r="J45188" s="2"/>
      <c r="K45188" s="2"/>
      <c r="L45188" s="2"/>
    </row>
    <row r="45189" spans="10:12">
      <c r="J45189" s="2"/>
      <c r="K45189" s="2"/>
      <c r="L45189" s="2"/>
    </row>
    <row r="45190" spans="10:12">
      <c r="J45190" s="2"/>
      <c r="K45190" s="2"/>
      <c r="L45190" s="2"/>
    </row>
    <row r="45191" spans="10:12">
      <c r="J45191" s="2"/>
      <c r="K45191" s="2"/>
      <c r="L45191" s="2"/>
    </row>
    <row r="45192" spans="10:12">
      <c r="J45192" s="2"/>
      <c r="K45192" s="2"/>
      <c r="L45192" s="2"/>
    </row>
    <row r="45193" spans="10:12">
      <c r="J45193" s="2"/>
      <c r="K45193" s="2"/>
      <c r="L45193" s="2"/>
    </row>
    <row r="45194" spans="10:12">
      <c r="J45194" s="2"/>
      <c r="K45194" s="2"/>
      <c r="L45194" s="2"/>
    </row>
    <row r="45195" spans="10:12">
      <c r="J45195" s="2"/>
      <c r="K45195" s="2"/>
      <c r="L45195" s="2"/>
    </row>
    <row r="45196" spans="10:12">
      <c r="J45196" s="2"/>
      <c r="K45196" s="2"/>
      <c r="L45196" s="2"/>
    </row>
    <row r="45197" spans="10:12">
      <c r="J45197" s="2"/>
      <c r="K45197" s="2"/>
      <c r="L45197" s="2"/>
    </row>
    <row r="45198" spans="10:12">
      <c r="J45198" s="2"/>
      <c r="K45198" s="2"/>
      <c r="L45198" s="2"/>
    </row>
    <row r="45199" spans="10:12">
      <c r="J45199" s="2"/>
      <c r="K45199" s="2"/>
      <c r="L45199" s="2"/>
    </row>
    <row r="45200" spans="10:12">
      <c r="J45200" s="2"/>
      <c r="K45200" s="2"/>
      <c r="L45200" s="2"/>
    </row>
    <row r="45201" spans="10:12">
      <c r="J45201" s="2"/>
      <c r="K45201" s="2"/>
      <c r="L45201" s="2"/>
    </row>
    <row r="45202" spans="10:12">
      <c r="J45202" s="2"/>
      <c r="K45202" s="2"/>
      <c r="L45202" s="2"/>
    </row>
    <row r="45203" spans="10:12">
      <c r="J45203" s="2"/>
      <c r="K45203" s="2"/>
      <c r="L45203" s="2"/>
    </row>
    <row r="45204" spans="10:12">
      <c r="J45204" s="2"/>
      <c r="K45204" s="2"/>
      <c r="L45204" s="2"/>
    </row>
    <row r="45205" spans="10:12">
      <c r="J45205" s="2"/>
      <c r="K45205" s="2"/>
      <c r="L45205" s="2"/>
    </row>
    <row r="45206" spans="10:12">
      <c r="J45206" s="2"/>
      <c r="K45206" s="2"/>
      <c r="L45206" s="2"/>
    </row>
    <row r="45207" spans="10:12">
      <c r="J45207" s="2"/>
      <c r="K45207" s="2"/>
      <c r="L45207" s="2"/>
    </row>
    <row r="45208" spans="10:12">
      <c r="J45208" s="2"/>
      <c r="K45208" s="2"/>
      <c r="L45208" s="2"/>
    </row>
    <row r="45209" spans="10:12">
      <c r="J45209" s="2"/>
      <c r="K45209" s="2"/>
      <c r="L45209" s="2"/>
    </row>
    <row r="45210" spans="10:12">
      <c r="J45210" s="2"/>
      <c r="K45210" s="2"/>
      <c r="L45210" s="2"/>
    </row>
    <row r="45211" spans="10:12">
      <c r="J45211" s="2"/>
      <c r="K45211" s="2"/>
      <c r="L45211" s="2"/>
    </row>
    <row r="45212" spans="10:12">
      <c r="J45212" s="2"/>
      <c r="K45212" s="2"/>
      <c r="L45212" s="2"/>
    </row>
    <row r="45213" spans="10:12">
      <c r="J45213" s="2"/>
      <c r="K45213" s="2"/>
      <c r="L45213" s="2"/>
    </row>
    <row r="45214" spans="10:12">
      <c r="J45214" s="2"/>
      <c r="K45214" s="2"/>
      <c r="L45214" s="2"/>
    </row>
    <row r="45215" spans="10:12">
      <c r="J45215" s="2"/>
      <c r="K45215" s="2"/>
      <c r="L45215" s="2"/>
    </row>
    <row r="45216" spans="10:12">
      <c r="J45216" s="2"/>
      <c r="K45216" s="2"/>
      <c r="L45216" s="2"/>
    </row>
    <row r="45217" spans="10:12">
      <c r="J45217" s="2"/>
      <c r="K45217" s="2"/>
      <c r="L45217" s="2"/>
    </row>
    <row r="45218" spans="10:12">
      <c r="J45218" s="2"/>
      <c r="K45218" s="2"/>
      <c r="L45218" s="2"/>
    </row>
    <row r="45219" spans="10:12">
      <c r="J45219" s="2"/>
      <c r="K45219" s="2"/>
      <c r="L45219" s="2"/>
    </row>
    <row r="45220" spans="10:12">
      <c r="J45220" s="2"/>
      <c r="K45220" s="2"/>
      <c r="L45220" s="2"/>
    </row>
    <row r="45221" spans="10:12">
      <c r="J45221" s="2"/>
      <c r="K45221" s="2"/>
      <c r="L45221" s="2"/>
    </row>
    <row r="45222" spans="10:12">
      <c r="J45222" s="2"/>
      <c r="K45222" s="2"/>
      <c r="L45222" s="2"/>
    </row>
    <row r="45223" spans="10:12">
      <c r="J45223" s="2"/>
      <c r="K45223" s="2"/>
      <c r="L45223" s="2"/>
    </row>
    <row r="45224" spans="10:12">
      <c r="J45224" s="2"/>
      <c r="K45224" s="2"/>
      <c r="L45224" s="2"/>
    </row>
    <row r="45225" spans="10:12">
      <c r="J45225" s="2"/>
      <c r="K45225" s="2"/>
      <c r="L45225" s="2"/>
    </row>
    <row r="45226" spans="10:12">
      <c r="J45226" s="2"/>
      <c r="K45226" s="2"/>
      <c r="L45226" s="2"/>
    </row>
    <row r="45227" spans="10:12">
      <c r="J45227" s="2"/>
      <c r="K45227" s="2"/>
      <c r="L45227" s="2"/>
    </row>
    <row r="45228" spans="10:12">
      <c r="J45228" s="2"/>
      <c r="K45228" s="2"/>
      <c r="L45228" s="2"/>
    </row>
    <row r="45229" spans="10:12">
      <c r="J45229" s="2"/>
      <c r="K45229" s="2"/>
      <c r="L45229" s="2"/>
    </row>
    <row r="45230" spans="10:12">
      <c r="J45230" s="2"/>
      <c r="K45230" s="2"/>
      <c r="L45230" s="2"/>
    </row>
    <row r="45231" spans="10:12">
      <c r="J45231" s="2"/>
      <c r="K45231" s="2"/>
      <c r="L45231" s="2"/>
    </row>
    <row r="45232" spans="10:12">
      <c r="J45232" s="2"/>
      <c r="K45232" s="2"/>
      <c r="L45232" s="2"/>
    </row>
    <row r="45233" spans="10:12">
      <c r="J45233" s="2"/>
      <c r="K45233" s="2"/>
      <c r="L45233" s="2"/>
    </row>
    <row r="45234" spans="10:12">
      <c r="J45234" s="2"/>
      <c r="K45234" s="2"/>
      <c r="L45234" s="2"/>
    </row>
    <row r="45235" spans="10:12">
      <c r="J45235" s="2"/>
      <c r="K45235" s="2"/>
      <c r="L45235" s="2"/>
    </row>
    <row r="45236" spans="10:12">
      <c r="J45236" s="2"/>
      <c r="K45236" s="2"/>
      <c r="L45236" s="2"/>
    </row>
    <row r="45237" spans="10:12">
      <c r="J45237" s="2"/>
      <c r="K45237" s="2"/>
      <c r="L45237" s="2"/>
    </row>
    <row r="45238" spans="10:12">
      <c r="J45238" s="2"/>
      <c r="K45238" s="2"/>
      <c r="L45238" s="2"/>
    </row>
    <row r="45239" spans="10:12">
      <c r="J45239" s="2"/>
      <c r="K45239" s="2"/>
      <c r="L45239" s="2"/>
    </row>
    <row r="45240" spans="10:12">
      <c r="J45240" s="2"/>
      <c r="K45240" s="2"/>
      <c r="L45240" s="2"/>
    </row>
    <row r="45241" spans="10:12">
      <c r="J45241" s="2"/>
      <c r="K45241" s="2"/>
      <c r="L45241" s="2"/>
    </row>
    <row r="45242" spans="10:12">
      <c r="J45242" s="2"/>
      <c r="K45242" s="2"/>
      <c r="L45242" s="2"/>
    </row>
    <row r="45243" spans="10:12">
      <c r="J45243" s="2"/>
      <c r="K45243" s="2"/>
      <c r="L45243" s="2"/>
    </row>
    <row r="45244" spans="10:12">
      <c r="J45244" s="2"/>
      <c r="K45244" s="2"/>
      <c r="L45244" s="2"/>
    </row>
    <row r="45245" spans="10:12">
      <c r="J45245" s="2"/>
      <c r="K45245" s="2"/>
      <c r="L45245" s="2"/>
    </row>
    <row r="45246" spans="10:12">
      <c r="J45246" s="2"/>
      <c r="K45246" s="2"/>
      <c r="L45246" s="2"/>
    </row>
    <row r="45247" spans="10:12">
      <c r="J45247" s="2"/>
      <c r="K45247" s="2"/>
      <c r="L45247" s="2"/>
    </row>
    <row r="45248" spans="10:12">
      <c r="J45248" s="2"/>
      <c r="K45248" s="2"/>
      <c r="L45248" s="2"/>
    </row>
    <row r="45249" spans="10:12">
      <c r="J45249" s="2"/>
      <c r="K45249" s="2"/>
      <c r="L45249" s="2"/>
    </row>
    <row r="45250" spans="10:12">
      <c r="J45250" s="2"/>
      <c r="K45250" s="2"/>
      <c r="L45250" s="2"/>
    </row>
    <row r="45251" spans="10:12">
      <c r="J45251" s="2"/>
      <c r="K45251" s="2"/>
      <c r="L45251" s="2"/>
    </row>
    <row r="45252" spans="10:12">
      <c r="J45252" s="2"/>
      <c r="K45252" s="2"/>
      <c r="L45252" s="2"/>
    </row>
    <row r="45253" spans="10:12">
      <c r="J45253" s="2"/>
      <c r="K45253" s="2"/>
      <c r="L45253" s="2"/>
    </row>
    <row r="45254" spans="10:12">
      <c r="J45254" s="2"/>
      <c r="K45254" s="2"/>
      <c r="L45254" s="2"/>
    </row>
    <row r="45255" spans="10:12">
      <c r="J45255" s="2"/>
      <c r="K45255" s="2"/>
      <c r="L45255" s="2"/>
    </row>
    <row r="45256" spans="10:12">
      <c r="J45256" s="2"/>
      <c r="K45256" s="2"/>
      <c r="L45256" s="2"/>
    </row>
    <row r="45257" spans="10:12">
      <c r="J45257" s="2"/>
      <c r="K45257" s="2"/>
      <c r="L45257" s="2"/>
    </row>
    <row r="45258" spans="10:12">
      <c r="J45258" s="2"/>
      <c r="K45258" s="2"/>
      <c r="L45258" s="2"/>
    </row>
    <row r="45259" spans="10:12">
      <c r="J45259" s="2"/>
      <c r="K45259" s="2"/>
      <c r="L45259" s="2"/>
    </row>
    <row r="45260" spans="10:12">
      <c r="J45260" s="2"/>
      <c r="K45260" s="2"/>
      <c r="L45260" s="2"/>
    </row>
    <row r="45261" spans="10:12">
      <c r="J45261" s="2"/>
      <c r="K45261" s="2"/>
      <c r="L45261" s="2"/>
    </row>
    <row r="45262" spans="10:12">
      <c r="J45262" s="2"/>
      <c r="K45262" s="2"/>
      <c r="L45262" s="2"/>
    </row>
    <row r="45263" spans="10:12">
      <c r="J45263" s="2"/>
      <c r="K45263" s="2"/>
      <c r="L45263" s="2"/>
    </row>
    <row r="45264" spans="10:12">
      <c r="J45264" s="2"/>
      <c r="K45264" s="2"/>
      <c r="L45264" s="2"/>
    </row>
    <row r="45265" spans="10:12">
      <c r="J45265" s="2"/>
      <c r="K45265" s="2"/>
      <c r="L45265" s="2"/>
    </row>
    <row r="45266" spans="10:12">
      <c r="J45266" s="2"/>
      <c r="K45266" s="2"/>
      <c r="L45266" s="2"/>
    </row>
    <row r="45267" spans="10:12">
      <c r="J45267" s="2"/>
      <c r="K45267" s="2"/>
      <c r="L45267" s="2"/>
    </row>
    <row r="45268" spans="10:12">
      <c r="J45268" s="2"/>
      <c r="K45268" s="2"/>
      <c r="L45268" s="2"/>
    </row>
    <row r="45269" spans="10:12">
      <c r="J45269" s="2"/>
      <c r="K45269" s="2"/>
      <c r="L45269" s="2"/>
    </row>
    <row r="45270" spans="10:12">
      <c r="J45270" s="2"/>
      <c r="K45270" s="2"/>
      <c r="L45270" s="2"/>
    </row>
    <row r="45271" spans="10:12">
      <c r="J45271" s="2"/>
      <c r="K45271" s="2"/>
      <c r="L45271" s="2"/>
    </row>
    <row r="45272" spans="10:12">
      <c r="J45272" s="2"/>
      <c r="K45272" s="2"/>
      <c r="L45272" s="2"/>
    </row>
    <row r="45273" spans="10:12">
      <c r="J45273" s="2"/>
      <c r="K45273" s="2"/>
      <c r="L45273" s="2"/>
    </row>
    <row r="45274" spans="10:12">
      <c r="J45274" s="2"/>
      <c r="K45274" s="2"/>
      <c r="L45274" s="2"/>
    </row>
    <row r="45275" spans="10:12">
      <c r="J45275" s="2"/>
      <c r="K45275" s="2"/>
      <c r="L45275" s="2"/>
    </row>
    <row r="45276" spans="10:12">
      <c r="J45276" s="2"/>
      <c r="K45276" s="2"/>
      <c r="L45276" s="2"/>
    </row>
    <row r="45277" spans="10:12">
      <c r="J45277" s="2"/>
      <c r="K45277" s="2"/>
      <c r="L45277" s="2"/>
    </row>
    <row r="45278" spans="10:12">
      <c r="J45278" s="2"/>
      <c r="K45278" s="2"/>
      <c r="L45278" s="2"/>
    </row>
    <row r="45279" spans="10:12">
      <c r="J45279" s="2"/>
      <c r="K45279" s="2"/>
      <c r="L45279" s="2"/>
    </row>
    <row r="45280" spans="10:12">
      <c r="J45280" s="2"/>
      <c r="K45280" s="2"/>
      <c r="L45280" s="2"/>
    </row>
    <row r="45281" spans="10:12">
      <c r="J45281" s="2"/>
      <c r="K45281" s="2"/>
      <c r="L45281" s="2"/>
    </row>
    <row r="45282" spans="10:12">
      <c r="J45282" s="2"/>
      <c r="K45282" s="2"/>
      <c r="L45282" s="2"/>
    </row>
    <row r="45283" spans="10:12">
      <c r="J45283" s="2"/>
      <c r="K45283" s="2"/>
      <c r="L45283" s="2"/>
    </row>
    <row r="45284" spans="10:12">
      <c r="J45284" s="2"/>
      <c r="K45284" s="2"/>
      <c r="L45284" s="2"/>
    </row>
    <row r="45285" spans="10:12">
      <c r="J45285" s="2"/>
      <c r="K45285" s="2"/>
      <c r="L45285" s="2"/>
    </row>
    <row r="45286" spans="10:12">
      <c r="J45286" s="2"/>
      <c r="K45286" s="2"/>
      <c r="L45286" s="2"/>
    </row>
    <row r="45287" spans="10:12">
      <c r="J45287" s="2"/>
      <c r="K45287" s="2"/>
      <c r="L45287" s="2"/>
    </row>
    <row r="45288" spans="10:12">
      <c r="J45288" s="2"/>
      <c r="K45288" s="2"/>
      <c r="L45288" s="2"/>
    </row>
    <row r="45289" spans="10:12">
      <c r="J45289" s="2"/>
      <c r="K45289" s="2"/>
      <c r="L45289" s="2"/>
    </row>
    <row r="45290" spans="10:12">
      <c r="J45290" s="2"/>
      <c r="K45290" s="2"/>
      <c r="L45290" s="2"/>
    </row>
    <row r="45291" spans="10:12">
      <c r="J45291" s="2"/>
      <c r="K45291" s="2"/>
      <c r="L45291" s="2"/>
    </row>
    <row r="45292" spans="10:12">
      <c r="J45292" s="2"/>
      <c r="K45292" s="2"/>
      <c r="L45292" s="2"/>
    </row>
    <row r="45293" spans="10:12">
      <c r="J45293" s="2"/>
      <c r="K45293" s="2"/>
      <c r="L45293" s="2"/>
    </row>
    <row r="45294" spans="10:12">
      <c r="J45294" s="2"/>
      <c r="K45294" s="2"/>
      <c r="L45294" s="2"/>
    </row>
    <row r="45295" spans="10:12">
      <c r="J45295" s="2"/>
      <c r="K45295" s="2"/>
      <c r="L45295" s="2"/>
    </row>
    <row r="45296" spans="10:12">
      <c r="J45296" s="2"/>
      <c r="K45296" s="2"/>
      <c r="L45296" s="2"/>
    </row>
    <row r="45297" spans="10:12">
      <c r="J45297" s="2"/>
      <c r="K45297" s="2"/>
      <c r="L45297" s="2"/>
    </row>
    <row r="45298" spans="10:12">
      <c r="J45298" s="2"/>
      <c r="K45298" s="2"/>
      <c r="L45298" s="2"/>
    </row>
    <row r="45299" spans="10:12">
      <c r="J45299" s="2"/>
      <c r="K45299" s="2"/>
      <c r="L45299" s="2"/>
    </row>
    <row r="45300" spans="10:12">
      <c r="J45300" s="2"/>
      <c r="K45300" s="2"/>
      <c r="L45300" s="2"/>
    </row>
    <row r="45301" spans="10:12">
      <c r="J45301" s="2"/>
      <c r="K45301" s="2"/>
      <c r="L45301" s="2"/>
    </row>
    <row r="45302" spans="10:12">
      <c r="J45302" s="2"/>
      <c r="K45302" s="2"/>
      <c r="L45302" s="2"/>
    </row>
    <row r="45303" spans="10:12">
      <c r="J45303" s="2"/>
      <c r="K45303" s="2"/>
      <c r="L45303" s="2"/>
    </row>
    <row r="45304" spans="10:12">
      <c r="J45304" s="2"/>
      <c r="K45304" s="2"/>
      <c r="L45304" s="2"/>
    </row>
    <row r="45305" spans="10:12">
      <c r="J45305" s="2"/>
      <c r="K45305" s="2"/>
      <c r="L45305" s="2"/>
    </row>
    <row r="45306" spans="10:12">
      <c r="J45306" s="2"/>
      <c r="K45306" s="2"/>
      <c r="L45306" s="2"/>
    </row>
    <row r="45307" spans="10:12">
      <c r="J45307" s="2"/>
      <c r="K45307" s="2"/>
      <c r="L45307" s="2"/>
    </row>
    <row r="45308" spans="10:12">
      <c r="J45308" s="2"/>
      <c r="K45308" s="2"/>
      <c r="L45308" s="2"/>
    </row>
    <row r="45309" spans="10:12">
      <c r="J45309" s="2"/>
      <c r="K45309" s="2"/>
      <c r="L45309" s="2"/>
    </row>
    <row r="45310" spans="10:12">
      <c r="J45310" s="2"/>
      <c r="K45310" s="2"/>
      <c r="L45310" s="2"/>
    </row>
    <row r="45311" spans="10:12">
      <c r="J45311" s="2"/>
      <c r="K45311" s="2"/>
      <c r="L45311" s="2"/>
    </row>
    <row r="45312" spans="10:12">
      <c r="J45312" s="2"/>
      <c r="K45312" s="2"/>
      <c r="L45312" s="2"/>
    </row>
    <row r="45313" spans="10:12">
      <c r="J45313" s="2"/>
      <c r="K45313" s="2"/>
      <c r="L45313" s="2"/>
    </row>
    <row r="45314" spans="10:12">
      <c r="J45314" s="2"/>
      <c r="K45314" s="2"/>
      <c r="L45314" s="2"/>
    </row>
    <row r="45315" spans="10:12">
      <c r="J45315" s="2"/>
      <c r="K45315" s="2"/>
      <c r="L45315" s="2"/>
    </row>
    <row r="45316" spans="10:12">
      <c r="J45316" s="2"/>
      <c r="K45316" s="2"/>
      <c r="L45316" s="2"/>
    </row>
    <row r="45317" spans="10:12">
      <c r="J45317" s="2"/>
      <c r="K45317" s="2"/>
      <c r="L45317" s="2"/>
    </row>
    <row r="45318" spans="10:12">
      <c r="J45318" s="2"/>
      <c r="K45318" s="2"/>
      <c r="L45318" s="2"/>
    </row>
    <row r="45319" spans="10:12">
      <c r="J45319" s="2"/>
      <c r="K45319" s="2"/>
      <c r="L45319" s="2"/>
    </row>
    <row r="45320" spans="10:12">
      <c r="J45320" s="2"/>
      <c r="K45320" s="2"/>
      <c r="L45320" s="2"/>
    </row>
    <row r="45321" spans="10:12">
      <c r="J45321" s="2"/>
      <c r="K45321" s="2"/>
      <c r="L45321" s="2"/>
    </row>
    <row r="45322" spans="10:12">
      <c r="J45322" s="2"/>
      <c r="K45322" s="2"/>
      <c r="L45322" s="2"/>
    </row>
    <row r="45323" spans="10:12">
      <c r="J45323" s="2"/>
      <c r="K45323" s="2"/>
      <c r="L45323" s="2"/>
    </row>
    <row r="45324" spans="10:12">
      <c r="J45324" s="2"/>
      <c r="K45324" s="2"/>
      <c r="L45324" s="2"/>
    </row>
    <row r="45325" spans="10:12">
      <c r="J45325" s="2"/>
      <c r="K45325" s="2"/>
      <c r="L45325" s="2"/>
    </row>
    <row r="45326" spans="10:12">
      <c r="J45326" s="2"/>
      <c r="K45326" s="2"/>
      <c r="L45326" s="2"/>
    </row>
    <row r="45327" spans="10:12">
      <c r="J45327" s="2"/>
      <c r="K45327" s="2"/>
      <c r="L45327" s="2"/>
    </row>
    <row r="45328" spans="10:12">
      <c r="J45328" s="2"/>
      <c r="K45328" s="2"/>
      <c r="L45328" s="2"/>
    </row>
    <row r="45329" spans="10:12">
      <c r="J45329" s="2"/>
      <c r="K45329" s="2"/>
      <c r="L45329" s="2"/>
    </row>
    <row r="45330" spans="10:12">
      <c r="J45330" s="2"/>
      <c r="K45330" s="2"/>
      <c r="L45330" s="2"/>
    </row>
    <row r="45331" spans="10:12">
      <c r="J45331" s="2"/>
      <c r="K45331" s="2"/>
      <c r="L45331" s="2"/>
    </row>
    <row r="45332" spans="10:12">
      <c r="J45332" s="2"/>
      <c r="K45332" s="2"/>
      <c r="L45332" s="2"/>
    </row>
    <row r="45333" spans="10:12">
      <c r="J45333" s="2"/>
      <c r="K45333" s="2"/>
      <c r="L45333" s="2"/>
    </row>
    <row r="45334" spans="10:12">
      <c r="J45334" s="2"/>
      <c r="K45334" s="2"/>
      <c r="L45334" s="2"/>
    </row>
    <row r="45335" spans="10:12">
      <c r="J45335" s="2"/>
      <c r="K45335" s="2"/>
      <c r="L45335" s="2"/>
    </row>
    <row r="45336" spans="10:12">
      <c r="J45336" s="2"/>
      <c r="K45336" s="2"/>
      <c r="L45336" s="2"/>
    </row>
    <row r="45337" spans="10:12">
      <c r="J45337" s="2"/>
      <c r="K45337" s="2"/>
      <c r="L45337" s="2"/>
    </row>
    <row r="45338" spans="10:12">
      <c r="J45338" s="2"/>
      <c r="K45338" s="2"/>
      <c r="L45338" s="2"/>
    </row>
    <row r="45339" spans="10:12">
      <c r="J45339" s="2"/>
      <c r="K45339" s="2"/>
      <c r="L45339" s="2"/>
    </row>
    <row r="45340" spans="10:12">
      <c r="J45340" s="2"/>
      <c r="K45340" s="2"/>
      <c r="L45340" s="2"/>
    </row>
    <row r="45341" spans="10:12">
      <c r="J45341" s="2"/>
      <c r="K45341" s="2"/>
      <c r="L45341" s="2"/>
    </row>
    <row r="45342" spans="10:12">
      <c r="J45342" s="2"/>
      <c r="K45342" s="2"/>
      <c r="L45342" s="2"/>
    </row>
    <row r="45343" spans="10:12">
      <c r="J45343" s="2"/>
      <c r="K45343" s="2"/>
      <c r="L45343" s="2"/>
    </row>
    <row r="45344" spans="10:12">
      <c r="J45344" s="2"/>
      <c r="K45344" s="2"/>
      <c r="L45344" s="2"/>
    </row>
    <row r="45345" spans="10:12">
      <c r="J45345" s="2"/>
      <c r="K45345" s="2"/>
      <c r="L45345" s="2"/>
    </row>
    <row r="45346" spans="10:12">
      <c r="J45346" s="2"/>
      <c r="K45346" s="2"/>
      <c r="L45346" s="2"/>
    </row>
    <row r="45347" spans="10:12">
      <c r="J45347" s="2"/>
      <c r="K45347" s="2"/>
      <c r="L45347" s="2"/>
    </row>
    <row r="45348" spans="10:12">
      <c r="J45348" s="2"/>
      <c r="K45348" s="2"/>
      <c r="L45348" s="2"/>
    </row>
    <row r="45349" spans="10:12">
      <c r="J45349" s="2"/>
      <c r="K45349" s="2"/>
      <c r="L45349" s="2"/>
    </row>
    <row r="45350" spans="10:12">
      <c r="J45350" s="2"/>
      <c r="K45350" s="2"/>
      <c r="L45350" s="2"/>
    </row>
    <row r="45351" spans="10:12">
      <c r="J45351" s="2"/>
      <c r="K45351" s="2"/>
      <c r="L45351" s="2"/>
    </row>
    <row r="45352" spans="10:12">
      <c r="J45352" s="2"/>
      <c r="K45352" s="2"/>
      <c r="L45352" s="2"/>
    </row>
    <row r="45353" spans="10:12">
      <c r="J45353" s="2"/>
      <c r="K45353" s="2"/>
      <c r="L45353" s="2"/>
    </row>
    <row r="45354" spans="10:12">
      <c r="J45354" s="2"/>
      <c r="K45354" s="2"/>
      <c r="L45354" s="2"/>
    </row>
    <row r="45355" spans="10:12">
      <c r="J45355" s="2"/>
      <c r="K45355" s="2"/>
      <c r="L45355" s="2"/>
    </row>
    <row r="45356" spans="10:12">
      <c r="J45356" s="2"/>
      <c r="K45356" s="2"/>
      <c r="L45356" s="2"/>
    </row>
    <row r="45357" spans="10:12">
      <c r="J45357" s="2"/>
      <c r="K45357" s="2"/>
      <c r="L45357" s="2"/>
    </row>
    <row r="45358" spans="10:12">
      <c r="J45358" s="2"/>
      <c r="K45358" s="2"/>
      <c r="L45358" s="2"/>
    </row>
    <row r="45359" spans="10:12">
      <c r="J45359" s="2"/>
      <c r="K45359" s="2"/>
      <c r="L45359" s="2"/>
    </row>
    <row r="45360" spans="10:12">
      <c r="J45360" s="2"/>
      <c r="K45360" s="2"/>
      <c r="L45360" s="2"/>
    </row>
    <row r="45361" spans="10:12">
      <c r="J45361" s="2"/>
      <c r="K45361" s="2"/>
      <c r="L45361" s="2"/>
    </row>
    <row r="45362" spans="10:12">
      <c r="J45362" s="2"/>
      <c r="K45362" s="2"/>
      <c r="L45362" s="2"/>
    </row>
    <row r="45363" spans="10:12">
      <c r="J45363" s="2"/>
      <c r="K45363" s="2"/>
      <c r="L45363" s="2"/>
    </row>
    <row r="45364" spans="10:12">
      <c r="J45364" s="2"/>
      <c r="K45364" s="2"/>
      <c r="L45364" s="2"/>
    </row>
    <row r="45365" spans="10:12">
      <c r="J45365" s="2"/>
      <c r="K45365" s="2"/>
      <c r="L45365" s="2"/>
    </row>
    <row r="45366" spans="10:12">
      <c r="J45366" s="2"/>
      <c r="K45366" s="2"/>
      <c r="L45366" s="2"/>
    </row>
    <row r="45367" spans="10:12">
      <c r="J45367" s="2"/>
      <c r="K45367" s="2"/>
      <c r="L45367" s="2"/>
    </row>
    <row r="45368" spans="10:12">
      <c r="J45368" s="2"/>
      <c r="K45368" s="2"/>
      <c r="L45368" s="2"/>
    </row>
    <row r="45369" spans="10:12">
      <c r="J45369" s="2"/>
      <c r="K45369" s="2"/>
      <c r="L45369" s="2"/>
    </row>
    <row r="45370" spans="10:12">
      <c r="J45370" s="2"/>
      <c r="K45370" s="2"/>
      <c r="L45370" s="2"/>
    </row>
    <row r="45371" spans="10:12">
      <c r="J45371" s="2"/>
      <c r="K45371" s="2"/>
      <c r="L45371" s="2"/>
    </row>
    <row r="45372" spans="10:12">
      <c r="J45372" s="2"/>
      <c r="K45372" s="2"/>
      <c r="L45372" s="2"/>
    </row>
    <row r="45373" spans="10:12">
      <c r="J45373" s="2"/>
      <c r="K45373" s="2"/>
      <c r="L45373" s="2"/>
    </row>
    <row r="45374" spans="10:12">
      <c r="J45374" s="2"/>
      <c r="K45374" s="2"/>
      <c r="L45374" s="2"/>
    </row>
    <row r="45375" spans="10:12">
      <c r="J45375" s="2"/>
      <c r="K45375" s="2"/>
      <c r="L45375" s="2"/>
    </row>
    <row r="45376" spans="10:12">
      <c r="J45376" s="2"/>
      <c r="K45376" s="2"/>
      <c r="L45376" s="2"/>
    </row>
    <row r="45377" spans="10:12">
      <c r="J45377" s="2"/>
      <c r="K45377" s="2"/>
      <c r="L45377" s="2"/>
    </row>
    <row r="45378" spans="10:12">
      <c r="J45378" s="2"/>
      <c r="K45378" s="2"/>
      <c r="L45378" s="2"/>
    </row>
    <row r="45379" spans="10:12">
      <c r="J45379" s="2"/>
      <c r="K45379" s="2"/>
      <c r="L45379" s="2"/>
    </row>
    <row r="45380" spans="10:12">
      <c r="J45380" s="2"/>
      <c r="K45380" s="2"/>
      <c r="L45380" s="2"/>
    </row>
    <row r="45381" spans="10:12">
      <c r="J45381" s="2"/>
      <c r="K45381" s="2"/>
      <c r="L45381" s="2"/>
    </row>
    <row r="45382" spans="10:12">
      <c r="J45382" s="2"/>
      <c r="K45382" s="2"/>
      <c r="L45382" s="2"/>
    </row>
    <row r="45383" spans="10:12">
      <c r="J45383" s="2"/>
      <c r="K45383" s="2"/>
      <c r="L45383" s="2"/>
    </row>
    <row r="45384" spans="10:12">
      <c r="J45384" s="2"/>
      <c r="K45384" s="2"/>
      <c r="L45384" s="2"/>
    </row>
    <row r="45385" spans="10:12">
      <c r="J45385" s="2"/>
      <c r="K45385" s="2"/>
      <c r="L45385" s="2"/>
    </row>
    <row r="45386" spans="10:12">
      <c r="J45386" s="2"/>
      <c r="K45386" s="2"/>
      <c r="L45386" s="2"/>
    </row>
    <row r="45387" spans="10:12">
      <c r="J45387" s="2"/>
      <c r="K45387" s="2"/>
      <c r="L45387" s="2"/>
    </row>
    <row r="45388" spans="10:12">
      <c r="J45388" s="2"/>
      <c r="K45388" s="2"/>
      <c r="L45388" s="2"/>
    </row>
    <row r="45389" spans="10:12">
      <c r="J45389" s="2"/>
      <c r="K45389" s="2"/>
      <c r="L45389" s="2"/>
    </row>
    <row r="45390" spans="10:12">
      <c r="J45390" s="2"/>
      <c r="K45390" s="2"/>
      <c r="L45390" s="2"/>
    </row>
    <row r="45391" spans="10:12">
      <c r="J45391" s="2"/>
      <c r="K45391" s="2"/>
      <c r="L45391" s="2"/>
    </row>
    <row r="45392" spans="10:12">
      <c r="J45392" s="2"/>
      <c r="K45392" s="2"/>
      <c r="L45392" s="2"/>
    </row>
    <row r="45393" spans="10:12">
      <c r="J45393" s="2"/>
      <c r="K45393" s="2"/>
      <c r="L45393" s="2"/>
    </row>
    <row r="45394" spans="10:12">
      <c r="J45394" s="2"/>
      <c r="K45394" s="2"/>
      <c r="L45394" s="2"/>
    </row>
    <row r="45395" spans="10:12">
      <c r="J45395" s="2"/>
      <c r="K45395" s="2"/>
      <c r="L45395" s="2"/>
    </row>
    <row r="45396" spans="10:12">
      <c r="J45396" s="2"/>
      <c r="K45396" s="2"/>
      <c r="L45396" s="2"/>
    </row>
    <row r="45397" spans="10:12">
      <c r="J45397" s="2"/>
      <c r="K45397" s="2"/>
      <c r="L45397" s="2"/>
    </row>
    <row r="45398" spans="10:12">
      <c r="J45398" s="2"/>
      <c r="K45398" s="2"/>
      <c r="L45398" s="2"/>
    </row>
    <row r="45399" spans="10:12">
      <c r="J45399" s="2"/>
      <c r="K45399" s="2"/>
      <c r="L45399" s="2"/>
    </row>
    <row r="45400" spans="10:12">
      <c r="J45400" s="2"/>
      <c r="K45400" s="2"/>
      <c r="L45400" s="2"/>
    </row>
    <row r="45401" spans="10:12">
      <c r="J45401" s="2"/>
      <c r="K45401" s="2"/>
      <c r="L45401" s="2"/>
    </row>
    <row r="45402" spans="10:12">
      <c r="J45402" s="2"/>
      <c r="K45402" s="2"/>
      <c r="L45402" s="2"/>
    </row>
    <row r="45403" spans="10:12">
      <c r="J45403" s="2"/>
      <c r="K45403" s="2"/>
      <c r="L45403" s="2"/>
    </row>
    <row r="45404" spans="10:12">
      <c r="J45404" s="2"/>
      <c r="K45404" s="2"/>
      <c r="L45404" s="2"/>
    </row>
    <row r="45405" spans="10:12">
      <c r="J45405" s="2"/>
      <c r="K45405" s="2"/>
      <c r="L45405" s="2"/>
    </row>
    <row r="45406" spans="10:12">
      <c r="J45406" s="2"/>
      <c r="K45406" s="2"/>
      <c r="L45406" s="2"/>
    </row>
    <row r="45407" spans="10:12">
      <c r="J45407" s="2"/>
      <c r="K45407" s="2"/>
      <c r="L45407" s="2"/>
    </row>
    <row r="45408" spans="10:12">
      <c r="J45408" s="2"/>
      <c r="K45408" s="2"/>
      <c r="L45408" s="2"/>
    </row>
    <row r="45409" spans="10:12">
      <c r="J45409" s="2"/>
      <c r="K45409" s="2"/>
      <c r="L45409" s="2"/>
    </row>
    <row r="45410" spans="10:12">
      <c r="J45410" s="2"/>
      <c r="K45410" s="2"/>
      <c r="L45410" s="2"/>
    </row>
    <row r="45411" spans="10:12">
      <c r="J45411" s="2"/>
      <c r="K45411" s="2"/>
      <c r="L45411" s="2"/>
    </row>
    <row r="45412" spans="10:12">
      <c r="J45412" s="2"/>
      <c r="K45412" s="2"/>
      <c r="L45412" s="2"/>
    </row>
    <row r="45413" spans="10:12">
      <c r="J45413" s="2"/>
      <c r="K45413" s="2"/>
      <c r="L45413" s="2"/>
    </row>
    <row r="45414" spans="10:12">
      <c r="J45414" s="2"/>
      <c r="K45414" s="2"/>
      <c r="L45414" s="2"/>
    </row>
    <row r="45415" spans="10:12">
      <c r="J45415" s="2"/>
      <c r="K45415" s="2"/>
      <c r="L45415" s="2"/>
    </row>
    <row r="45416" spans="10:12">
      <c r="J45416" s="2"/>
      <c r="K45416" s="2"/>
      <c r="L45416" s="2"/>
    </row>
    <row r="45417" spans="10:12">
      <c r="J45417" s="2"/>
      <c r="K45417" s="2"/>
      <c r="L45417" s="2"/>
    </row>
    <row r="45418" spans="10:12">
      <c r="J45418" s="2"/>
      <c r="K45418" s="2"/>
      <c r="L45418" s="2"/>
    </row>
    <row r="45419" spans="10:12">
      <c r="J45419" s="2"/>
      <c r="K45419" s="2"/>
      <c r="L45419" s="2"/>
    </row>
    <row r="45420" spans="10:12">
      <c r="J45420" s="2"/>
      <c r="K45420" s="2"/>
      <c r="L45420" s="2"/>
    </row>
    <row r="45421" spans="10:12">
      <c r="J45421" s="2"/>
      <c r="K45421" s="2"/>
      <c r="L45421" s="2"/>
    </row>
    <row r="45422" spans="10:12">
      <c r="J45422" s="2"/>
      <c r="K45422" s="2"/>
      <c r="L45422" s="2"/>
    </row>
    <row r="45423" spans="10:12">
      <c r="J45423" s="2"/>
      <c r="K45423" s="2"/>
      <c r="L45423" s="2"/>
    </row>
    <row r="45424" spans="10:12">
      <c r="J45424" s="2"/>
      <c r="K45424" s="2"/>
      <c r="L45424" s="2"/>
    </row>
    <row r="45425" spans="10:12">
      <c r="J45425" s="2"/>
      <c r="K45425" s="2"/>
      <c r="L45425" s="2"/>
    </row>
    <row r="45426" spans="10:12">
      <c r="J45426" s="2"/>
      <c r="K45426" s="2"/>
      <c r="L45426" s="2"/>
    </row>
    <row r="45427" spans="10:12">
      <c r="J45427" s="2"/>
      <c r="K45427" s="2"/>
      <c r="L45427" s="2"/>
    </row>
    <row r="45428" spans="10:12">
      <c r="J45428" s="2"/>
      <c r="K45428" s="2"/>
      <c r="L45428" s="2"/>
    </row>
    <row r="45429" spans="10:12">
      <c r="J45429" s="2"/>
      <c r="K45429" s="2"/>
      <c r="L45429" s="2"/>
    </row>
    <row r="45430" spans="10:12">
      <c r="J45430" s="2"/>
      <c r="K45430" s="2"/>
      <c r="L45430" s="2"/>
    </row>
    <row r="45431" spans="10:12">
      <c r="J45431" s="2"/>
      <c r="K45431" s="2"/>
      <c r="L45431" s="2"/>
    </row>
    <row r="45432" spans="10:12">
      <c r="J45432" s="2"/>
      <c r="K45432" s="2"/>
      <c r="L45432" s="2"/>
    </row>
    <row r="45433" spans="10:12">
      <c r="J45433" s="2"/>
      <c r="K45433" s="2"/>
      <c r="L45433" s="2"/>
    </row>
    <row r="45434" spans="10:12">
      <c r="J45434" s="2"/>
      <c r="K45434" s="2"/>
      <c r="L45434" s="2"/>
    </row>
    <row r="45435" spans="10:12">
      <c r="J45435" s="2"/>
      <c r="K45435" s="2"/>
      <c r="L45435" s="2"/>
    </row>
    <row r="45436" spans="10:12">
      <c r="J45436" s="2"/>
      <c r="K45436" s="2"/>
      <c r="L45436" s="2"/>
    </row>
    <row r="45437" spans="10:12">
      <c r="J45437" s="2"/>
      <c r="K45437" s="2"/>
      <c r="L45437" s="2"/>
    </row>
    <row r="45438" spans="10:12">
      <c r="J45438" s="2"/>
      <c r="K45438" s="2"/>
      <c r="L45438" s="2"/>
    </row>
    <row r="45439" spans="10:12">
      <c r="J45439" s="2"/>
      <c r="K45439" s="2"/>
      <c r="L45439" s="2"/>
    </row>
    <row r="45440" spans="10:12">
      <c r="J45440" s="2"/>
      <c r="K45440" s="2"/>
      <c r="L45440" s="2"/>
    </row>
    <row r="45441" spans="10:12">
      <c r="J45441" s="2"/>
      <c r="K45441" s="2"/>
      <c r="L45441" s="2"/>
    </row>
    <row r="45442" spans="10:12">
      <c r="J45442" s="2"/>
      <c r="K45442" s="2"/>
      <c r="L45442" s="2"/>
    </row>
    <row r="45443" spans="10:12">
      <c r="J45443" s="2"/>
      <c r="K45443" s="2"/>
      <c r="L45443" s="2"/>
    </row>
    <row r="45444" spans="10:12">
      <c r="J45444" s="2"/>
      <c r="K45444" s="2"/>
      <c r="L45444" s="2"/>
    </row>
    <row r="45445" spans="10:12">
      <c r="J45445" s="2"/>
      <c r="K45445" s="2"/>
      <c r="L45445" s="2"/>
    </row>
    <row r="45446" spans="10:12">
      <c r="J45446" s="2"/>
      <c r="K45446" s="2"/>
      <c r="L45446" s="2"/>
    </row>
    <row r="45447" spans="10:12">
      <c r="J45447" s="2"/>
      <c r="K45447" s="2"/>
      <c r="L45447" s="2"/>
    </row>
    <row r="45448" spans="10:12">
      <c r="J45448" s="2"/>
      <c r="K45448" s="2"/>
      <c r="L45448" s="2"/>
    </row>
    <row r="45449" spans="10:12">
      <c r="J45449" s="2"/>
      <c r="K45449" s="2"/>
      <c r="L45449" s="2"/>
    </row>
    <row r="45450" spans="10:12">
      <c r="J45450" s="2"/>
      <c r="K45450" s="2"/>
      <c r="L45450" s="2"/>
    </row>
    <row r="45451" spans="10:12">
      <c r="J45451" s="2"/>
      <c r="K45451" s="2"/>
      <c r="L45451" s="2"/>
    </row>
    <row r="45452" spans="10:12">
      <c r="J45452" s="2"/>
      <c r="K45452" s="2"/>
      <c r="L45452" s="2"/>
    </row>
    <row r="45453" spans="10:12">
      <c r="J45453" s="2"/>
      <c r="K45453" s="2"/>
      <c r="L45453" s="2"/>
    </row>
    <row r="45454" spans="10:12">
      <c r="J45454" s="2"/>
      <c r="K45454" s="2"/>
      <c r="L45454" s="2"/>
    </row>
    <row r="45455" spans="10:12">
      <c r="J45455" s="2"/>
      <c r="K45455" s="2"/>
      <c r="L45455" s="2"/>
    </row>
    <row r="45456" spans="10:12">
      <c r="J45456" s="2"/>
      <c r="K45456" s="2"/>
      <c r="L45456" s="2"/>
    </row>
    <row r="45457" spans="10:12">
      <c r="J45457" s="2"/>
      <c r="K45457" s="2"/>
      <c r="L45457" s="2"/>
    </row>
    <row r="45458" spans="10:12">
      <c r="J45458" s="2"/>
      <c r="K45458" s="2"/>
      <c r="L45458" s="2"/>
    </row>
    <row r="45459" spans="10:12">
      <c r="J45459" s="2"/>
      <c r="K45459" s="2"/>
      <c r="L45459" s="2"/>
    </row>
    <row r="45460" spans="10:12">
      <c r="J45460" s="2"/>
      <c r="K45460" s="2"/>
      <c r="L45460" s="2"/>
    </row>
    <row r="45461" spans="10:12">
      <c r="J45461" s="2"/>
      <c r="K45461" s="2"/>
      <c r="L45461" s="2"/>
    </row>
    <row r="45462" spans="10:12">
      <c r="J45462" s="2"/>
      <c r="K45462" s="2"/>
      <c r="L45462" s="2"/>
    </row>
    <row r="45463" spans="10:12">
      <c r="J45463" s="2"/>
      <c r="K45463" s="2"/>
      <c r="L45463" s="2"/>
    </row>
    <row r="45464" spans="10:12">
      <c r="J45464" s="2"/>
      <c r="K45464" s="2"/>
      <c r="L45464" s="2"/>
    </row>
    <row r="45465" spans="10:12">
      <c r="J45465" s="2"/>
      <c r="K45465" s="2"/>
      <c r="L45465" s="2"/>
    </row>
    <row r="45466" spans="10:12">
      <c r="J45466" s="2"/>
      <c r="K45466" s="2"/>
      <c r="L45466" s="2"/>
    </row>
    <row r="45467" spans="10:12">
      <c r="J45467" s="2"/>
      <c r="K45467" s="2"/>
      <c r="L45467" s="2"/>
    </row>
    <row r="45468" spans="10:12">
      <c r="J45468" s="2"/>
      <c r="K45468" s="2"/>
      <c r="L45468" s="2"/>
    </row>
    <row r="45469" spans="10:12">
      <c r="J45469" s="2"/>
      <c r="K45469" s="2"/>
      <c r="L45469" s="2"/>
    </row>
    <row r="45470" spans="10:12">
      <c r="J45470" s="2"/>
      <c r="K45470" s="2"/>
      <c r="L45470" s="2"/>
    </row>
    <row r="45471" spans="10:12">
      <c r="J45471" s="2"/>
      <c r="K45471" s="2"/>
      <c r="L45471" s="2"/>
    </row>
    <row r="45472" spans="10:12">
      <c r="J45472" s="2"/>
      <c r="K45472" s="2"/>
      <c r="L45472" s="2"/>
    </row>
    <row r="45473" spans="10:12">
      <c r="J45473" s="2"/>
      <c r="K45473" s="2"/>
      <c r="L45473" s="2"/>
    </row>
    <row r="45474" spans="10:12">
      <c r="J45474" s="2"/>
      <c r="K45474" s="2"/>
      <c r="L45474" s="2"/>
    </row>
    <row r="45475" spans="10:12">
      <c r="J45475" s="2"/>
      <c r="K45475" s="2"/>
      <c r="L45475" s="2"/>
    </row>
    <row r="45476" spans="10:12">
      <c r="J45476" s="2"/>
      <c r="K45476" s="2"/>
      <c r="L45476" s="2"/>
    </row>
    <row r="45477" spans="10:12">
      <c r="J45477" s="2"/>
      <c r="K45477" s="2"/>
      <c r="L45477" s="2"/>
    </row>
    <row r="45478" spans="10:12">
      <c r="J45478" s="2"/>
      <c r="K45478" s="2"/>
      <c r="L45478" s="2"/>
    </row>
    <row r="45479" spans="10:12">
      <c r="J45479" s="2"/>
      <c r="K45479" s="2"/>
      <c r="L45479" s="2"/>
    </row>
    <row r="45480" spans="10:12">
      <c r="J45480" s="2"/>
      <c r="K45480" s="2"/>
      <c r="L45480" s="2"/>
    </row>
    <row r="45481" spans="10:12">
      <c r="J45481" s="2"/>
      <c r="K45481" s="2"/>
      <c r="L45481" s="2"/>
    </row>
    <row r="45482" spans="10:12">
      <c r="J45482" s="2"/>
      <c r="K45482" s="2"/>
      <c r="L45482" s="2"/>
    </row>
    <row r="45483" spans="10:12">
      <c r="J45483" s="2"/>
      <c r="K45483" s="2"/>
      <c r="L45483" s="2"/>
    </row>
    <row r="45484" spans="10:12">
      <c r="J45484" s="2"/>
      <c r="K45484" s="2"/>
      <c r="L45484" s="2"/>
    </row>
    <row r="45485" spans="10:12">
      <c r="J45485" s="2"/>
      <c r="K45485" s="2"/>
      <c r="L45485" s="2"/>
    </row>
    <row r="45486" spans="10:12">
      <c r="J45486" s="2"/>
      <c r="K45486" s="2"/>
      <c r="L45486" s="2"/>
    </row>
    <row r="45487" spans="10:12">
      <c r="J45487" s="2"/>
      <c r="K45487" s="2"/>
      <c r="L45487" s="2"/>
    </row>
    <row r="45488" spans="10:12">
      <c r="J45488" s="2"/>
      <c r="K45488" s="2"/>
      <c r="L45488" s="2"/>
    </row>
    <row r="45489" spans="10:12">
      <c r="J45489" s="2"/>
      <c r="K45489" s="2"/>
      <c r="L45489" s="2"/>
    </row>
    <row r="45490" spans="10:12">
      <c r="J45490" s="2"/>
      <c r="K45490" s="2"/>
      <c r="L45490" s="2"/>
    </row>
    <row r="45491" spans="10:12">
      <c r="J45491" s="2"/>
      <c r="K45491" s="2"/>
      <c r="L45491" s="2"/>
    </row>
    <row r="45492" spans="10:12">
      <c r="J45492" s="2"/>
      <c r="K45492" s="2"/>
      <c r="L45492" s="2"/>
    </row>
    <row r="45493" spans="10:12">
      <c r="J45493" s="2"/>
      <c r="K45493" s="2"/>
      <c r="L45493" s="2"/>
    </row>
    <row r="45494" spans="10:12">
      <c r="J45494" s="2"/>
      <c r="K45494" s="2"/>
      <c r="L45494" s="2"/>
    </row>
    <row r="45495" spans="10:12">
      <c r="J45495" s="2"/>
      <c r="K45495" s="2"/>
      <c r="L45495" s="2"/>
    </row>
    <row r="45496" spans="10:12">
      <c r="J45496" s="2"/>
      <c r="K45496" s="2"/>
      <c r="L45496" s="2"/>
    </row>
    <row r="45497" spans="10:12">
      <c r="J45497" s="2"/>
      <c r="K45497" s="2"/>
      <c r="L45497" s="2"/>
    </row>
    <row r="45498" spans="10:12">
      <c r="J45498" s="2"/>
      <c r="K45498" s="2"/>
      <c r="L45498" s="2"/>
    </row>
    <row r="45499" spans="10:12">
      <c r="J45499" s="2"/>
      <c r="K45499" s="2"/>
      <c r="L45499" s="2"/>
    </row>
    <row r="45500" spans="10:12">
      <c r="J45500" s="2"/>
      <c r="K45500" s="2"/>
      <c r="L45500" s="2"/>
    </row>
    <row r="45501" spans="10:12">
      <c r="J45501" s="2"/>
      <c r="K45501" s="2"/>
      <c r="L45501" s="2"/>
    </row>
    <row r="45502" spans="10:12">
      <c r="J45502" s="2"/>
      <c r="K45502" s="2"/>
      <c r="L45502" s="2"/>
    </row>
    <row r="45503" spans="10:12">
      <c r="J45503" s="2"/>
      <c r="K45503" s="2"/>
      <c r="L45503" s="2"/>
    </row>
    <row r="45504" spans="10:12">
      <c r="J45504" s="2"/>
      <c r="K45504" s="2"/>
      <c r="L45504" s="2"/>
    </row>
    <row r="45505" spans="10:12">
      <c r="J45505" s="2"/>
      <c r="K45505" s="2"/>
      <c r="L45505" s="2"/>
    </row>
    <row r="45506" spans="10:12">
      <c r="J45506" s="2"/>
      <c r="K45506" s="2"/>
      <c r="L45506" s="2"/>
    </row>
    <row r="45507" spans="10:12">
      <c r="J45507" s="2"/>
      <c r="K45507" s="2"/>
      <c r="L45507" s="2"/>
    </row>
    <row r="45508" spans="10:12">
      <c r="J45508" s="2"/>
      <c r="K45508" s="2"/>
      <c r="L45508" s="2"/>
    </row>
    <row r="45509" spans="10:12">
      <c r="J45509" s="2"/>
      <c r="K45509" s="2"/>
      <c r="L45509" s="2"/>
    </row>
    <row r="45510" spans="10:12">
      <c r="J45510" s="2"/>
      <c r="K45510" s="2"/>
      <c r="L45510" s="2"/>
    </row>
    <row r="45511" spans="10:12">
      <c r="J45511" s="2"/>
      <c r="K45511" s="2"/>
      <c r="L45511" s="2"/>
    </row>
    <row r="45512" spans="10:12">
      <c r="J45512" s="2"/>
      <c r="K45512" s="2"/>
      <c r="L45512" s="2"/>
    </row>
    <row r="45513" spans="10:12">
      <c r="J45513" s="2"/>
      <c r="K45513" s="2"/>
      <c r="L45513" s="2"/>
    </row>
    <row r="45514" spans="10:12">
      <c r="J45514" s="2"/>
      <c r="K45514" s="2"/>
      <c r="L45514" s="2"/>
    </row>
    <row r="45515" spans="10:12">
      <c r="J45515" s="2"/>
      <c r="K45515" s="2"/>
      <c r="L45515" s="2"/>
    </row>
    <row r="45516" spans="10:12">
      <c r="J45516" s="2"/>
      <c r="K45516" s="2"/>
      <c r="L45516" s="2"/>
    </row>
    <row r="45517" spans="10:12">
      <c r="J45517" s="2"/>
      <c r="K45517" s="2"/>
      <c r="L45517" s="2"/>
    </row>
    <row r="45518" spans="10:12">
      <c r="J45518" s="2"/>
      <c r="K45518" s="2"/>
      <c r="L45518" s="2"/>
    </row>
    <row r="45519" spans="10:12">
      <c r="J45519" s="2"/>
      <c r="K45519" s="2"/>
      <c r="L45519" s="2"/>
    </row>
    <row r="45520" spans="10:12">
      <c r="J45520" s="2"/>
      <c r="K45520" s="2"/>
      <c r="L45520" s="2"/>
    </row>
    <row r="45521" spans="10:12">
      <c r="J45521" s="2"/>
      <c r="K45521" s="2"/>
      <c r="L45521" s="2"/>
    </row>
    <row r="45522" spans="10:12">
      <c r="J45522" s="2"/>
      <c r="K45522" s="2"/>
      <c r="L45522" s="2"/>
    </row>
    <row r="45523" spans="10:12">
      <c r="J45523" s="2"/>
      <c r="K45523" s="2"/>
      <c r="L45523" s="2"/>
    </row>
    <row r="45524" spans="10:12">
      <c r="J45524" s="2"/>
      <c r="K45524" s="2"/>
      <c r="L45524" s="2"/>
    </row>
    <row r="45525" spans="10:12">
      <c r="J45525" s="2"/>
      <c r="K45525" s="2"/>
      <c r="L45525" s="2"/>
    </row>
    <row r="45526" spans="10:12">
      <c r="J45526" s="2"/>
      <c r="K45526" s="2"/>
      <c r="L45526" s="2"/>
    </row>
    <row r="45527" spans="10:12">
      <c r="J45527" s="2"/>
      <c r="K45527" s="2"/>
      <c r="L45527" s="2"/>
    </row>
    <row r="45528" spans="10:12">
      <c r="J45528" s="2"/>
      <c r="K45528" s="2"/>
      <c r="L45528" s="2"/>
    </row>
    <row r="45529" spans="10:12">
      <c r="J45529" s="2"/>
      <c r="K45529" s="2"/>
      <c r="L45529" s="2"/>
    </row>
    <row r="45530" spans="10:12">
      <c r="J45530" s="2"/>
      <c r="K45530" s="2"/>
      <c r="L45530" s="2"/>
    </row>
    <row r="45531" spans="10:12">
      <c r="J45531" s="2"/>
      <c r="K45531" s="2"/>
      <c r="L45531" s="2"/>
    </row>
    <row r="45532" spans="10:12">
      <c r="J45532" s="2"/>
      <c r="K45532" s="2"/>
      <c r="L45532" s="2"/>
    </row>
    <row r="45533" spans="10:12">
      <c r="J45533" s="2"/>
      <c r="K45533" s="2"/>
      <c r="L45533" s="2"/>
    </row>
    <row r="45534" spans="10:12">
      <c r="J45534" s="2"/>
      <c r="K45534" s="2"/>
      <c r="L45534" s="2"/>
    </row>
    <row r="45535" spans="10:12">
      <c r="J45535" s="2"/>
      <c r="K45535" s="2"/>
      <c r="L45535" s="2"/>
    </row>
    <row r="45536" spans="10:12">
      <c r="J45536" s="2"/>
      <c r="K45536" s="2"/>
      <c r="L45536" s="2"/>
    </row>
    <row r="45537" spans="10:12">
      <c r="J45537" s="2"/>
      <c r="K45537" s="2"/>
      <c r="L45537" s="2"/>
    </row>
    <row r="45538" spans="10:12">
      <c r="J45538" s="2"/>
      <c r="K45538" s="2"/>
      <c r="L45538" s="2"/>
    </row>
    <row r="45539" spans="10:12">
      <c r="J45539" s="2"/>
      <c r="K45539" s="2"/>
      <c r="L45539" s="2"/>
    </row>
    <row r="45540" spans="10:12">
      <c r="J45540" s="2"/>
      <c r="K45540" s="2"/>
      <c r="L45540" s="2"/>
    </row>
    <row r="45541" spans="10:12">
      <c r="J45541" s="2"/>
      <c r="K45541" s="2"/>
      <c r="L45541" s="2"/>
    </row>
    <row r="45542" spans="10:12">
      <c r="J45542" s="2"/>
      <c r="K45542" s="2"/>
      <c r="L45542" s="2"/>
    </row>
    <row r="45543" spans="10:12">
      <c r="J45543" s="2"/>
      <c r="K45543" s="2"/>
      <c r="L45543" s="2"/>
    </row>
    <row r="45544" spans="10:12">
      <c r="J45544" s="2"/>
      <c r="K45544" s="2"/>
      <c r="L45544" s="2"/>
    </row>
    <row r="45545" spans="10:12">
      <c r="J45545" s="2"/>
      <c r="K45545" s="2"/>
      <c r="L45545" s="2"/>
    </row>
    <row r="45546" spans="10:12">
      <c r="J45546" s="2"/>
      <c r="K45546" s="2"/>
      <c r="L45546" s="2"/>
    </row>
    <row r="45547" spans="10:12">
      <c r="J45547" s="2"/>
      <c r="K45547" s="2"/>
      <c r="L45547" s="2"/>
    </row>
    <row r="45548" spans="10:12">
      <c r="J45548" s="2"/>
      <c r="K45548" s="2"/>
      <c r="L45548" s="2"/>
    </row>
    <row r="45549" spans="10:12">
      <c r="J45549" s="2"/>
      <c r="K45549" s="2"/>
      <c r="L45549" s="2"/>
    </row>
    <row r="45550" spans="10:12">
      <c r="J45550" s="2"/>
      <c r="K45550" s="2"/>
      <c r="L45550" s="2"/>
    </row>
    <row r="45551" spans="10:12">
      <c r="J45551" s="2"/>
      <c r="K45551" s="2"/>
      <c r="L45551" s="2"/>
    </row>
    <row r="45552" spans="10:12">
      <c r="J45552" s="2"/>
      <c r="K45552" s="2"/>
      <c r="L45552" s="2"/>
    </row>
    <row r="45553" spans="10:12">
      <c r="J45553" s="2"/>
      <c r="K45553" s="2"/>
      <c r="L45553" s="2"/>
    </row>
    <row r="45554" spans="10:12">
      <c r="J45554" s="2"/>
      <c r="K45554" s="2"/>
      <c r="L45554" s="2"/>
    </row>
    <row r="45555" spans="10:12">
      <c r="J45555" s="2"/>
      <c r="K45555" s="2"/>
      <c r="L45555" s="2"/>
    </row>
    <row r="45556" spans="10:12">
      <c r="J45556" s="2"/>
      <c r="K45556" s="2"/>
      <c r="L45556" s="2"/>
    </row>
    <row r="45557" spans="10:12">
      <c r="J45557" s="2"/>
      <c r="K45557" s="2"/>
      <c r="L45557" s="2"/>
    </row>
    <row r="45558" spans="10:12">
      <c r="J45558" s="2"/>
      <c r="K45558" s="2"/>
      <c r="L45558" s="2"/>
    </row>
    <row r="45559" spans="10:12">
      <c r="J45559" s="2"/>
      <c r="K45559" s="2"/>
      <c r="L45559" s="2"/>
    </row>
    <row r="45560" spans="10:12">
      <c r="J45560" s="2"/>
      <c r="K45560" s="2"/>
      <c r="L45560" s="2"/>
    </row>
    <row r="45561" spans="10:12">
      <c r="J45561" s="2"/>
      <c r="K45561" s="2"/>
      <c r="L45561" s="2"/>
    </row>
    <row r="45562" spans="10:12">
      <c r="J45562" s="2"/>
      <c r="K45562" s="2"/>
      <c r="L45562" s="2"/>
    </row>
    <row r="45563" spans="10:12">
      <c r="J45563" s="2"/>
      <c r="K45563" s="2"/>
      <c r="L45563" s="2"/>
    </row>
    <row r="45564" spans="10:12">
      <c r="J45564" s="2"/>
      <c r="K45564" s="2"/>
      <c r="L45564" s="2"/>
    </row>
    <row r="45565" spans="10:12">
      <c r="J45565" s="2"/>
      <c r="K45565" s="2"/>
      <c r="L45565" s="2"/>
    </row>
    <row r="45566" spans="10:12">
      <c r="J45566" s="2"/>
      <c r="K45566" s="2"/>
      <c r="L45566" s="2"/>
    </row>
    <row r="45567" spans="10:12">
      <c r="J45567" s="2"/>
      <c r="K45567" s="2"/>
      <c r="L45567" s="2"/>
    </row>
    <row r="45568" spans="10:12">
      <c r="J45568" s="2"/>
      <c r="K45568" s="2"/>
      <c r="L45568" s="2"/>
    </row>
    <row r="45569" spans="10:12">
      <c r="J45569" s="2"/>
      <c r="K45569" s="2"/>
      <c r="L45569" s="2"/>
    </row>
    <row r="45570" spans="10:12">
      <c r="J45570" s="2"/>
      <c r="K45570" s="2"/>
      <c r="L45570" s="2"/>
    </row>
    <row r="45571" spans="10:12">
      <c r="J45571" s="2"/>
      <c r="K45571" s="2"/>
      <c r="L45571" s="2"/>
    </row>
    <row r="45572" spans="10:12">
      <c r="J45572" s="2"/>
      <c r="K45572" s="2"/>
      <c r="L45572" s="2"/>
    </row>
    <row r="45573" spans="10:12">
      <c r="J45573" s="2"/>
      <c r="K45573" s="2"/>
      <c r="L45573" s="2"/>
    </row>
    <row r="45574" spans="10:12">
      <c r="J45574" s="2"/>
      <c r="K45574" s="2"/>
      <c r="L45574" s="2"/>
    </row>
    <row r="45575" spans="10:12">
      <c r="J45575" s="2"/>
      <c r="K45575" s="2"/>
      <c r="L45575" s="2"/>
    </row>
    <row r="45576" spans="10:12">
      <c r="J45576" s="2"/>
      <c r="K45576" s="2"/>
      <c r="L45576" s="2"/>
    </row>
    <row r="45577" spans="10:12">
      <c r="J45577" s="2"/>
      <c r="K45577" s="2"/>
      <c r="L45577" s="2"/>
    </row>
    <row r="45578" spans="10:12">
      <c r="J45578" s="2"/>
      <c r="K45578" s="2"/>
      <c r="L45578" s="2"/>
    </row>
    <row r="45579" spans="10:12">
      <c r="J45579" s="2"/>
      <c r="K45579" s="2"/>
      <c r="L45579" s="2"/>
    </row>
    <row r="45580" spans="10:12">
      <c r="J45580" s="2"/>
      <c r="K45580" s="2"/>
      <c r="L45580" s="2"/>
    </row>
    <row r="45581" spans="10:12">
      <c r="J45581" s="2"/>
      <c r="K45581" s="2"/>
      <c r="L45581" s="2"/>
    </row>
    <row r="45582" spans="10:12">
      <c r="J45582" s="2"/>
      <c r="K45582" s="2"/>
      <c r="L45582" s="2"/>
    </row>
    <row r="45583" spans="10:12">
      <c r="J45583" s="2"/>
      <c r="K45583" s="2"/>
      <c r="L45583" s="2"/>
    </row>
    <row r="45584" spans="10:12">
      <c r="J45584" s="2"/>
      <c r="K45584" s="2"/>
      <c r="L45584" s="2"/>
    </row>
    <row r="45585" spans="10:12">
      <c r="J45585" s="2"/>
      <c r="K45585" s="2"/>
      <c r="L45585" s="2"/>
    </row>
    <row r="45586" spans="10:12">
      <c r="J45586" s="2"/>
      <c r="K45586" s="2"/>
      <c r="L45586" s="2"/>
    </row>
    <row r="45587" spans="10:12">
      <c r="J45587" s="2"/>
      <c r="K45587" s="2"/>
      <c r="L45587" s="2"/>
    </row>
    <row r="45588" spans="10:12">
      <c r="J45588" s="2"/>
      <c r="K45588" s="2"/>
      <c r="L45588" s="2"/>
    </row>
    <row r="45589" spans="10:12">
      <c r="J45589" s="2"/>
      <c r="K45589" s="2"/>
      <c r="L45589" s="2"/>
    </row>
    <row r="45590" spans="10:12">
      <c r="J45590" s="2"/>
      <c r="K45590" s="2"/>
      <c r="L45590" s="2"/>
    </row>
    <row r="45591" spans="10:12">
      <c r="J45591" s="2"/>
      <c r="K45591" s="2"/>
      <c r="L45591" s="2"/>
    </row>
    <row r="45592" spans="10:12">
      <c r="J45592" s="2"/>
      <c r="K45592" s="2"/>
      <c r="L45592" s="2"/>
    </row>
    <row r="45593" spans="10:12">
      <c r="J45593" s="2"/>
      <c r="K45593" s="2"/>
      <c r="L45593" s="2"/>
    </row>
    <row r="45594" spans="10:12">
      <c r="J45594" s="2"/>
      <c r="K45594" s="2"/>
      <c r="L45594" s="2"/>
    </row>
    <row r="45595" spans="10:12">
      <c r="J45595" s="2"/>
      <c r="K45595" s="2"/>
      <c r="L45595" s="2"/>
    </row>
    <row r="45596" spans="10:12">
      <c r="J45596" s="2"/>
      <c r="K45596" s="2"/>
      <c r="L45596" s="2"/>
    </row>
    <row r="45597" spans="10:12">
      <c r="J45597" s="2"/>
      <c r="K45597" s="2"/>
      <c r="L45597" s="2"/>
    </row>
    <row r="45598" spans="10:12">
      <c r="J45598" s="2"/>
      <c r="K45598" s="2"/>
      <c r="L45598" s="2"/>
    </row>
    <row r="45599" spans="10:12">
      <c r="J45599" s="2"/>
      <c r="K45599" s="2"/>
      <c r="L45599" s="2"/>
    </row>
    <row r="45600" spans="10:12">
      <c r="J45600" s="2"/>
      <c r="K45600" s="2"/>
      <c r="L45600" s="2"/>
    </row>
    <row r="45601" spans="10:12">
      <c r="J45601" s="2"/>
      <c r="K45601" s="2"/>
      <c r="L45601" s="2"/>
    </row>
    <row r="45602" spans="10:12">
      <c r="J45602" s="2"/>
      <c r="K45602" s="2"/>
      <c r="L45602" s="2"/>
    </row>
    <row r="45603" spans="10:12">
      <c r="J45603" s="2"/>
      <c r="K45603" s="2"/>
      <c r="L45603" s="2"/>
    </row>
    <row r="45604" spans="10:12">
      <c r="J45604" s="2"/>
      <c r="K45604" s="2"/>
      <c r="L45604" s="2"/>
    </row>
    <row r="45605" spans="10:12">
      <c r="J45605" s="2"/>
      <c r="K45605" s="2"/>
      <c r="L45605" s="2"/>
    </row>
    <row r="45606" spans="10:12">
      <c r="J45606" s="2"/>
      <c r="K45606" s="2"/>
      <c r="L45606" s="2"/>
    </row>
    <row r="45607" spans="10:12">
      <c r="J45607" s="2"/>
      <c r="K45607" s="2"/>
      <c r="L45607" s="2"/>
    </row>
    <row r="45608" spans="10:12">
      <c r="J45608" s="2"/>
      <c r="K45608" s="2"/>
      <c r="L45608" s="2"/>
    </row>
    <row r="45609" spans="10:12">
      <c r="J45609" s="2"/>
      <c r="K45609" s="2"/>
      <c r="L45609" s="2"/>
    </row>
    <row r="45610" spans="10:12">
      <c r="J45610" s="2"/>
      <c r="K45610" s="2"/>
      <c r="L45610" s="2"/>
    </row>
    <row r="45611" spans="10:12">
      <c r="J45611" s="2"/>
      <c r="K45611" s="2"/>
      <c r="L45611" s="2"/>
    </row>
    <row r="45612" spans="10:12">
      <c r="J45612" s="2"/>
      <c r="K45612" s="2"/>
      <c r="L45612" s="2"/>
    </row>
    <row r="45613" spans="10:12">
      <c r="J45613" s="2"/>
      <c r="K45613" s="2"/>
      <c r="L45613" s="2"/>
    </row>
    <row r="45614" spans="10:12">
      <c r="J45614" s="2"/>
      <c r="K45614" s="2"/>
      <c r="L45614" s="2"/>
    </row>
    <row r="45615" spans="10:12">
      <c r="J45615" s="2"/>
      <c r="K45615" s="2"/>
      <c r="L45615" s="2"/>
    </row>
    <row r="45616" spans="10:12">
      <c r="J45616" s="2"/>
      <c r="K45616" s="2"/>
      <c r="L45616" s="2"/>
    </row>
    <row r="45617" spans="10:12">
      <c r="J45617" s="2"/>
      <c r="K45617" s="2"/>
      <c r="L45617" s="2"/>
    </row>
    <row r="45618" spans="10:12">
      <c r="J45618" s="2"/>
      <c r="K45618" s="2"/>
      <c r="L45618" s="2"/>
    </row>
    <row r="45619" spans="10:12">
      <c r="J45619" s="2"/>
      <c r="K45619" s="2"/>
      <c r="L45619" s="2"/>
    </row>
    <row r="45620" spans="10:12">
      <c r="J45620" s="2"/>
      <c r="K45620" s="2"/>
      <c r="L45620" s="2"/>
    </row>
    <row r="45621" spans="10:12">
      <c r="J45621" s="2"/>
      <c r="K45621" s="2"/>
      <c r="L45621" s="2"/>
    </row>
    <row r="45622" spans="10:12">
      <c r="J45622" s="2"/>
      <c r="K45622" s="2"/>
      <c r="L45622" s="2"/>
    </row>
    <row r="45623" spans="10:12">
      <c r="J45623" s="2"/>
      <c r="K45623" s="2"/>
      <c r="L45623" s="2"/>
    </row>
    <row r="45624" spans="10:12">
      <c r="J45624" s="2"/>
      <c r="K45624" s="2"/>
      <c r="L45624" s="2"/>
    </row>
    <row r="45625" spans="10:12">
      <c r="J45625" s="2"/>
      <c r="K45625" s="2"/>
      <c r="L45625" s="2"/>
    </row>
    <row r="45626" spans="10:12">
      <c r="J45626" s="2"/>
      <c r="K45626" s="2"/>
      <c r="L45626" s="2"/>
    </row>
    <row r="45627" spans="10:12">
      <c r="J45627" s="2"/>
      <c r="K45627" s="2"/>
      <c r="L45627" s="2"/>
    </row>
    <row r="45628" spans="10:12">
      <c r="J45628" s="2"/>
      <c r="K45628" s="2"/>
      <c r="L45628" s="2"/>
    </row>
    <row r="45629" spans="10:12">
      <c r="J45629" s="2"/>
      <c r="K45629" s="2"/>
      <c r="L45629" s="2"/>
    </row>
    <row r="45630" spans="10:12">
      <c r="J45630" s="2"/>
      <c r="K45630" s="2"/>
      <c r="L45630" s="2"/>
    </row>
    <row r="45631" spans="10:12">
      <c r="J45631" s="2"/>
      <c r="K45631" s="2"/>
      <c r="L45631" s="2"/>
    </row>
    <row r="45632" spans="10:12">
      <c r="J45632" s="2"/>
      <c r="K45632" s="2"/>
      <c r="L45632" s="2"/>
    </row>
    <row r="45633" spans="10:12">
      <c r="J45633" s="2"/>
      <c r="K45633" s="2"/>
      <c r="L45633" s="2"/>
    </row>
    <row r="45634" spans="10:12">
      <c r="J45634" s="2"/>
      <c r="K45634" s="2"/>
      <c r="L45634" s="2"/>
    </row>
    <row r="45635" spans="10:12">
      <c r="J45635" s="2"/>
      <c r="K45635" s="2"/>
      <c r="L45635" s="2"/>
    </row>
    <row r="45636" spans="10:12">
      <c r="J45636" s="2"/>
      <c r="K45636" s="2"/>
      <c r="L45636" s="2"/>
    </row>
    <row r="45637" spans="10:12">
      <c r="J45637" s="2"/>
      <c r="K45637" s="2"/>
      <c r="L45637" s="2"/>
    </row>
    <row r="45638" spans="10:12">
      <c r="J45638" s="2"/>
      <c r="K45638" s="2"/>
      <c r="L45638" s="2"/>
    </row>
    <row r="45639" spans="10:12">
      <c r="J45639" s="2"/>
      <c r="K45639" s="2"/>
      <c r="L45639" s="2"/>
    </row>
    <row r="45640" spans="10:12">
      <c r="J45640" s="2"/>
      <c r="K45640" s="2"/>
      <c r="L45640" s="2"/>
    </row>
    <row r="45641" spans="10:12">
      <c r="J45641" s="2"/>
      <c r="K45641" s="2"/>
      <c r="L45641" s="2"/>
    </row>
    <row r="45642" spans="10:12">
      <c r="J45642" s="2"/>
      <c r="K45642" s="2"/>
      <c r="L45642" s="2"/>
    </row>
    <row r="45643" spans="10:12">
      <c r="J45643" s="2"/>
      <c r="K45643" s="2"/>
      <c r="L45643" s="2"/>
    </row>
    <row r="45644" spans="10:12">
      <c r="J45644" s="2"/>
      <c r="K45644" s="2"/>
      <c r="L45644" s="2"/>
    </row>
    <row r="45645" spans="10:12">
      <c r="J45645" s="2"/>
      <c r="K45645" s="2"/>
      <c r="L45645" s="2"/>
    </row>
    <row r="45646" spans="10:12">
      <c r="J45646" s="2"/>
      <c r="K45646" s="2"/>
      <c r="L45646" s="2"/>
    </row>
    <row r="45647" spans="10:12">
      <c r="J45647" s="2"/>
      <c r="K45647" s="2"/>
      <c r="L45647" s="2"/>
    </row>
    <row r="45648" spans="10:12">
      <c r="J45648" s="2"/>
      <c r="K45648" s="2"/>
      <c r="L45648" s="2"/>
    </row>
    <row r="45649" spans="10:12">
      <c r="J45649" s="2"/>
      <c r="K45649" s="2"/>
      <c r="L45649" s="2"/>
    </row>
    <row r="45650" spans="10:12">
      <c r="J45650" s="2"/>
      <c r="K45650" s="2"/>
      <c r="L45650" s="2"/>
    </row>
    <row r="45651" spans="10:12">
      <c r="J45651" s="2"/>
      <c r="K45651" s="2"/>
      <c r="L45651" s="2"/>
    </row>
    <row r="45652" spans="10:12">
      <c r="J45652" s="2"/>
      <c r="K45652" s="2"/>
      <c r="L45652" s="2"/>
    </row>
    <row r="45653" spans="10:12">
      <c r="J45653" s="2"/>
      <c r="K45653" s="2"/>
      <c r="L45653" s="2"/>
    </row>
    <row r="45654" spans="10:12">
      <c r="J45654" s="2"/>
      <c r="K45654" s="2"/>
      <c r="L45654" s="2"/>
    </row>
    <row r="45655" spans="10:12">
      <c r="J45655" s="2"/>
      <c r="K45655" s="2"/>
      <c r="L45655" s="2"/>
    </row>
    <row r="45656" spans="10:12">
      <c r="J45656" s="2"/>
      <c r="K45656" s="2"/>
      <c r="L45656" s="2"/>
    </row>
    <row r="45657" spans="10:12">
      <c r="J45657" s="2"/>
      <c r="K45657" s="2"/>
      <c r="L45657" s="2"/>
    </row>
    <row r="45658" spans="10:12">
      <c r="J45658" s="2"/>
      <c r="K45658" s="2"/>
      <c r="L45658" s="2"/>
    </row>
    <row r="45659" spans="10:12">
      <c r="J45659" s="2"/>
      <c r="K45659" s="2"/>
      <c r="L45659" s="2"/>
    </row>
    <row r="45660" spans="10:12">
      <c r="J45660" s="2"/>
      <c r="K45660" s="2"/>
      <c r="L45660" s="2"/>
    </row>
    <row r="45661" spans="10:12">
      <c r="J45661" s="2"/>
      <c r="K45661" s="2"/>
      <c r="L45661" s="2"/>
    </row>
    <row r="45662" spans="10:12">
      <c r="J45662" s="2"/>
      <c r="K45662" s="2"/>
      <c r="L45662" s="2"/>
    </row>
    <row r="45663" spans="10:12">
      <c r="J45663" s="2"/>
      <c r="K45663" s="2"/>
      <c r="L45663" s="2"/>
    </row>
    <row r="45664" spans="10:12">
      <c r="J45664" s="2"/>
      <c r="K45664" s="2"/>
      <c r="L45664" s="2"/>
    </row>
    <row r="45665" spans="10:12">
      <c r="J45665" s="2"/>
      <c r="K45665" s="2"/>
      <c r="L45665" s="2"/>
    </row>
    <row r="45666" spans="10:12">
      <c r="J45666" s="2"/>
      <c r="K45666" s="2"/>
      <c r="L45666" s="2"/>
    </row>
    <row r="45667" spans="10:12">
      <c r="J45667" s="2"/>
      <c r="K45667" s="2"/>
      <c r="L45667" s="2"/>
    </row>
    <row r="45668" spans="10:12">
      <c r="J45668" s="2"/>
      <c r="K45668" s="2"/>
      <c r="L45668" s="2"/>
    </row>
    <row r="45669" spans="10:12">
      <c r="J45669" s="2"/>
      <c r="K45669" s="2"/>
      <c r="L45669" s="2"/>
    </row>
    <row r="45670" spans="10:12">
      <c r="J45670" s="2"/>
      <c r="K45670" s="2"/>
      <c r="L45670" s="2"/>
    </row>
    <row r="45671" spans="10:12">
      <c r="J45671" s="2"/>
      <c r="K45671" s="2"/>
      <c r="L45671" s="2"/>
    </row>
    <row r="45672" spans="10:12">
      <c r="J45672" s="2"/>
      <c r="K45672" s="2"/>
      <c r="L45672" s="2"/>
    </row>
    <row r="45673" spans="10:12">
      <c r="J45673" s="2"/>
      <c r="K45673" s="2"/>
      <c r="L45673" s="2"/>
    </row>
    <row r="45674" spans="10:12">
      <c r="J45674" s="2"/>
      <c r="K45674" s="2"/>
      <c r="L45674" s="2"/>
    </row>
    <row r="45675" spans="10:12">
      <c r="J45675" s="2"/>
      <c r="K45675" s="2"/>
      <c r="L45675" s="2"/>
    </row>
    <row r="45676" spans="10:12">
      <c r="J45676" s="2"/>
      <c r="K45676" s="2"/>
      <c r="L45676" s="2"/>
    </row>
    <row r="45677" spans="10:12">
      <c r="J45677" s="2"/>
      <c r="K45677" s="2"/>
      <c r="L45677" s="2"/>
    </row>
    <row r="45678" spans="10:12">
      <c r="J45678" s="2"/>
      <c r="K45678" s="2"/>
      <c r="L45678" s="2"/>
    </row>
    <row r="45679" spans="10:12">
      <c r="J45679" s="2"/>
      <c r="K45679" s="2"/>
      <c r="L45679" s="2"/>
    </row>
    <row r="45680" spans="10:12">
      <c r="J45680" s="2"/>
      <c r="K45680" s="2"/>
      <c r="L45680" s="2"/>
    </row>
    <row r="45681" spans="10:12">
      <c r="J45681" s="2"/>
      <c r="K45681" s="2"/>
      <c r="L45681" s="2"/>
    </row>
    <row r="45682" spans="10:12">
      <c r="J45682" s="2"/>
      <c r="K45682" s="2"/>
      <c r="L45682" s="2"/>
    </row>
    <row r="45683" spans="10:12">
      <c r="J45683" s="2"/>
      <c r="K45683" s="2"/>
      <c r="L45683" s="2"/>
    </row>
    <row r="45684" spans="10:12">
      <c r="J45684" s="2"/>
      <c r="K45684" s="2"/>
      <c r="L45684" s="2"/>
    </row>
    <row r="45685" spans="10:12">
      <c r="J45685" s="2"/>
      <c r="K45685" s="2"/>
      <c r="L45685" s="2"/>
    </row>
    <row r="45686" spans="10:12">
      <c r="J45686" s="2"/>
      <c r="K45686" s="2"/>
      <c r="L45686" s="2"/>
    </row>
    <row r="45687" spans="10:12">
      <c r="J45687" s="2"/>
      <c r="K45687" s="2"/>
      <c r="L45687" s="2"/>
    </row>
    <row r="45688" spans="10:12">
      <c r="J45688" s="2"/>
      <c r="K45688" s="2"/>
      <c r="L45688" s="2"/>
    </row>
    <row r="45689" spans="10:12">
      <c r="J45689" s="2"/>
      <c r="K45689" s="2"/>
      <c r="L45689" s="2"/>
    </row>
    <row r="45690" spans="10:12">
      <c r="J45690" s="2"/>
      <c r="K45690" s="2"/>
      <c r="L45690" s="2"/>
    </row>
    <row r="45691" spans="10:12">
      <c r="J45691" s="2"/>
      <c r="K45691" s="2"/>
      <c r="L45691" s="2"/>
    </row>
    <row r="45692" spans="10:12">
      <c r="J45692" s="2"/>
      <c r="K45692" s="2"/>
      <c r="L45692" s="2"/>
    </row>
    <row r="45693" spans="10:12">
      <c r="J45693" s="2"/>
      <c r="K45693" s="2"/>
      <c r="L45693" s="2"/>
    </row>
    <row r="45694" spans="10:12">
      <c r="J45694" s="2"/>
      <c r="K45694" s="2"/>
      <c r="L45694" s="2"/>
    </row>
    <row r="45695" spans="10:12">
      <c r="J45695" s="2"/>
      <c r="K45695" s="2"/>
      <c r="L45695" s="2"/>
    </row>
    <row r="45696" spans="10:12">
      <c r="J45696" s="2"/>
      <c r="K45696" s="2"/>
      <c r="L45696" s="2"/>
    </row>
    <row r="45697" spans="10:12">
      <c r="J45697" s="2"/>
      <c r="K45697" s="2"/>
      <c r="L45697" s="2"/>
    </row>
    <row r="45698" spans="10:12">
      <c r="J45698" s="2"/>
      <c r="K45698" s="2"/>
      <c r="L45698" s="2"/>
    </row>
    <row r="45699" spans="10:12">
      <c r="J45699" s="2"/>
      <c r="K45699" s="2"/>
      <c r="L45699" s="2"/>
    </row>
    <row r="45700" spans="10:12">
      <c r="J45700" s="2"/>
      <c r="K45700" s="2"/>
      <c r="L45700" s="2"/>
    </row>
    <row r="45701" spans="10:12">
      <c r="J45701" s="2"/>
      <c r="K45701" s="2"/>
      <c r="L45701" s="2"/>
    </row>
    <row r="45702" spans="10:12">
      <c r="J45702" s="2"/>
      <c r="K45702" s="2"/>
      <c r="L45702" s="2"/>
    </row>
    <row r="45703" spans="10:12">
      <c r="J45703" s="2"/>
      <c r="K45703" s="2"/>
      <c r="L45703" s="2"/>
    </row>
    <row r="45704" spans="10:12">
      <c r="J45704" s="2"/>
      <c r="K45704" s="2"/>
      <c r="L45704" s="2"/>
    </row>
    <row r="45705" spans="10:12">
      <c r="J45705" s="2"/>
      <c r="K45705" s="2"/>
      <c r="L45705" s="2"/>
    </row>
    <row r="45706" spans="10:12">
      <c r="J45706" s="2"/>
      <c r="K45706" s="2"/>
      <c r="L45706" s="2"/>
    </row>
    <row r="45707" spans="10:12">
      <c r="J45707" s="2"/>
      <c r="K45707" s="2"/>
      <c r="L45707" s="2"/>
    </row>
    <row r="45708" spans="10:12">
      <c r="J45708" s="2"/>
      <c r="K45708" s="2"/>
      <c r="L45708" s="2"/>
    </row>
    <row r="45709" spans="10:12">
      <c r="J45709" s="2"/>
      <c r="K45709" s="2"/>
      <c r="L45709" s="2"/>
    </row>
    <row r="45710" spans="10:12">
      <c r="J45710" s="2"/>
      <c r="K45710" s="2"/>
      <c r="L45710" s="2"/>
    </row>
    <row r="45711" spans="10:12">
      <c r="J45711" s="2"/>
      <c r="K45711" s="2"/>
      <c r="L45711" s="2"/>
    </row>
    <row r="45712" spans="10:12">
      <c r="J45712" s="2"/>
      <c r="K45712" s="2"/>
      <c r="L45712" s="2"/>
    </row>
    <row r="45713" spans="10:12">
      <c r="J45713" s="2"/>
      <c r="K45713" s="2"/>
      <c r="L45713" s="2"/>
    </row>
    <row r="45714" spans="10:12">
      <c r="J45714" s="2"/>
      <c r="K45714" s="2"/>
      <c r="L45714" s="2"/>
    </row>
    <row r="45715" spans="10:12">
      <c r="J45715" s="2"/>
      <c r="K45715" s="2"/>
      <c r="L45715" s="2"/>
    </row>
    <row r="45716" spans="10:12">
      <c r="J45716" s="2"/>
      <c r="K45716" s="2"/>
      <c r="L45716" s="2"/>
    </row>
    <row r="45717" spans="10:12">
      <c r="J45717" s="2"/>
      <c r="K45717" s="2"/>
      <c r="L45717" s="2"/>
    </row>
    <row r="45718" spans="10:12">
      <c r="J45718" s="2"/>
      <c r="K45718" s="2"/>
      <c r="L45718" s="2"/>
    </row>
    <row r="45719" spans="10:12">
      <c r="J45719" s="2"/>
      <c r="K45719" s="2"/>
      <c r="L45719" s="2"/>
    </row>
    <row r="45720" spans="10:12">
      <c r="J45720" s="2"/>
      <c r="K45720" s="2"/>
      <c r="L45720" s="2"/>
    </row>
    <row r="45721" spans="10:12">
      <c r="J45721" s="2"/>
      <c r="K45721" s="2"/>
      <c r="L45721" s="2"/>
    </row>
    <row r="45722" spans="10:12">
      <c r="J45722" s="2"/>
      <c r="K45722" s="2"/>
      <c r="L45722" s="2"/>
    </row>
    <row r="45723" spans="10:12">
      <c r="J45723" s="2"/>
      <c r="K45723" s="2"/>
      <c r="L45723" s="2"/>
    </row>
    <row r="45724" spans="10:12">
      <c r="J45724" s="2"/>
      <c r="K45724" s="2"/>
      <c r="L45724" s="2"/>
    </row>
    <row r="45725" spans="10:12">
      <c r="J45725" s="2"/>
      <c r="K45725" s="2"/>
      <c r="L45725" s="2"/>
    </row>
    <row r="45726" spans="10:12">
      <c r="J45726" s="2"/>
      <c r="K45726" s="2"/>
      <c r="L45726" s="2"/>
    </row>
    <row r="45727" spans="10:12">
      <c r="J45727" s="2"/>
      <c r="K45727" s="2"/>
      <c r="L45727" s="2"/>
    </row>
    <row r="45728" spans="10:12">
      <c r="J45728" s="2"/>
      <c r="K45728" s="2"/>
      <c r="L45728" s="2"/>
    </row>
    <row r="45729" spans="10:12">
      <c r="J45729" s="2"/>
      <c r="K45729" s="2"/>
      <c r="L45729" s="2"/>
    </row>
    <row r="45730" spans="10:12">
      <c r="J45730" s="2"/>
      <c r="K45730" s="2"/>
      <c r="L45730" s="2"/>
    </row>
    <row r="45731" spans="10:12">
      <c r="J45731" s="2"/>
      <c r="K45731" s="2"/>
      <c r="L45731" s="2"/>
    </row>
    <row r="45732" spans="10:12">
      <c r="J45732" s="2"/>
      <c r="K45732" s="2"/>
      <c r="L45732" s="2"/>
    </row>
    <row r="45733" spans="10:12">
      <c r="J45733" s="2"/>
      <c r="K45733" s="2"/>
      <c r="L45733" s="2"/>
    </row>
    <row r="45734" spans="10:12">
      <c r="J45734" s="2"/>
      <c r="K45734" s="2"/>
      <c r="L45734" s="2"/>
    </row>
    <row r="45735" spans="10:12">
      <c r="J45735" s="2"/>
      <c r="K45735" s="2"/>
      <c r="L45735" s="2"/>
    </row>
    <row r="45736" spans="10:12">
      <c r="J45736" s="2"/>
      <c r="K45736" s="2"/>
      <c r="L45736" s="2"/>
    </row>
    <row r="45737" spans="10:12">
      <c r="J45737" s="2"/>
      <c r="K45737" s="2"/>
      <c r="L45737" s="2"/>
    </row>
    <row r="45738" spans="10:12">
      <c r="J45738" s="2"/>
      <c r="K45738" s="2"/>
      <c r="L45738" s="2"/>
    </row>
    <row r="45739" spans="10:12">
      <c r="J45739" s="2"/>
      <c r="K45739" s="2"/>
      <c r="L45739" s="2"/>
    </row>
    <row r="45740" spans="10:12">
      <c r="J45740" s="2"/>
      <c r="K45740" s="2"/>
      <c r="L45740" s="2"/>
    </row>
    <row r="45741" spans="10:12">
      <c r="J45741" s="2"/>
      <c r="K45741" s="2"/>
      <c r="L45741" s="2"/>
    </row>
    <row r="45742" spans="10:12">
      <c r="J45742" s="2"/>
      <c r="K45742" s="2"/>
      <c r="L45742" s="2"/>
    </row>
    <row r="45743" spans="10:12">
      <c r="J45743" s="2"/>
      <c r="K45743" s="2"/>
      <c r="L45743" s="2"/>
    </row>
    <row r="45744" spans="10:12">
      <c r="J45744" s="2"/>
      <c r="K45744" s="2"/>
      <c r="L45744" s="2"/>
    </row>
    <row r="45745" spans="10:12">
      <c r="J45745" s="2"/>
      <c r="K45745" s="2"/>
      <c r="L45745" s="2"/>
    </row>
    <row r="45746" spans="10:12">
      <c r="J45746" s="2"/>
      <c r="K45746" s="2"/>
      <c r="L45746" s="2"/>
    </row>
    <row r="45747" spans="10:12">
      <c r="J45747" s="2"/>
      <c r="K45747" s="2"/>
      <c r="L45747" s="2"/>
    </row>
    <row r="45748" spans="10:12">
      <c r="J45748" s="2"/>
      <c r="K45748" s="2"/>
      <c r="L45748" s="2"/>
    </row>
    <row r="45749" spans="10:12">
      <c r="J45749" s="2"/>
      <c r="K45749" s="2"/>
      <c r="L45749" s="2"/>
    </row>
    <row r="45750" spans="10:12">
      <c r="J45750" s="2"/>
      <c r="K45750" s="2"/>
      <c r="L45750" s="2"/>
    </row>
    <row r="45751" spans="10:12">
      <c r="J45751" s="2"/>
      <c r="K45751" s="2"/>
      <c r="L45751" s="2"/>
    </row>
    <row r="45752" spans="10:12">
      <c r="J45752" s="2"/>
      <c r="K45752" s="2"/>
      <c r="L45752" s="2"/>
    </row>
    <row r="45753" spans="10:12">
      <c r="J45753" s="2"/>
      <c r="K45753" s="2"/>
      <c r="L45753" s="2"/>
    </row>
    <row r="45754" spans="10:12">
      <c r="J45754" s="2"/>
      <c r="K45754" s="2"/>
      <c r="L45754" s="2"/>
    </row>
    <row r="45755" spans="10:12">
      <c r="J45755" s="2"/>
      <c r="K45755" s="2"/>
      <c r="L45755" s="2"/>
    </row>
    <row r="45756" spans="10:12">
      <c r="J45756" s="2"/>
      <c r="K45756" s="2"/>
      <c r="L45756" s="2"/>
    </row>
    <row r="45757" spans="10:12">
      <c r="J45757" s="2"/>
      <c r="K45757" s="2"/>
      <c r="L45757" s="2"/>
    </row>
    <row r="45758" spans="10:12">
      <c r="J45758" s="2"/>
      <c r="K45758" s="2"/>
      <c r="L45758" s="2"/>
    </row>
    <row r="45759" spans="10:12">
      <c r="J45759" s="2"/>
      <c r="K45759" s="2"/>
      <c r="L45759" s="2"/>
    </row>
    <row r="45760" spans="10:12">
      <c r="J45760" s="2"/>
      <c r="K45760" s="2"/>
      <c r="L45760" s="2"/>
    </row>
    <row r="45761" spans="10:12">
      <c r="J45761" s="2"/>
      <c r="K45761" s="2"/>
      <c r="L45761" s="2"/>
    </row>
    <row r="45762" spans="10:12">
      <c r="J45762" s="2"/>
      <c r="K45762" s="2"/>
      <c r="L45762" s="2"/>
    </row>
    <row r="45763" spans="10:12">
      <c r="J45763" s="2"/>
      <c r="K45763" s="2"/>
      <c r="L45763" s="2"/>
    </row>
    <row r="45764" spans="10:12">
      <c r="J45764" s="2"/>
      <c r="K45764" s="2"/>
      <c r="L45764" s="2"/>
    </row>
    <row r="45765" spans="10:12">
      <c r="J45765" s="2"/>
      <c r="K45765" s="2"/>
      <c r="L45765" s="2"/>
    </row>
    <row r="45766" spans="10:12">
      <c r="J45766" s="2"/>
      <c r="K45766" s="2"/>
      <c r="L45766" s="2"/>
    </row>
    <row r="45767" spans="10:12">
      <c r="J45767" s="2"/>
      <c r="K45767" s="2"/>
      <c r="L45767" s="2"/>
    </row>
    <row r="45768" spans="10:12">
      <c r="J45768" s="2"/>
      <c r="K45768" s="2"/>
      <c r="L45768" s="2"/>
    </row>
    <row r="45769" spans="10:12">
      <c r="J45769" s="2"/>
      <c r="K45769" s="2"/>
      <c r="L45769" s="2"/>
    </row>
    <row r="45770" spans="10:12">
      <c r="J45770" s="2"/>
      <c r="K45770" s="2"/>
      <c r="L45770" s="2"/>
    </row>
    <row r="45771" spans="10:12">
      <c r="J45771" s="2"/>
      <c r="K45771" s="2"/>
      <c r="L45771" s="2"/>
    </row>
    <row r="45772" spans="10:12">
      <c r="J45772" s="2"/>
      <c r="K45772" s="2"/>
      <c r="L45772" s="2"/>
    </row>
    <row r="45773" spans="10:12">
      <c r="J45773" s="2"/>
      <c r="K45773" s="2"/>
      <c r="L45773" s="2"/>
    </row>
    <row r="45774" spans="10:12">
      <c r="J45774" s="2"/>
      <c r="K45774" s="2"/>
      <c r="L45774" s="2"/>
    </row>
    <row r="45775" spans="10:12">
      <c r="J45775" s="2"/>
      <c r="K45775" s="2"/>
      <c r="L45775" s="2"/>
    </row>
    <row r="45776" spans="10:12">
      <c r="J45776" s="2"/>
      <c r="K45776" s="2"/>
      <c r="L45776" s="2"/>
    </row>
    <row r="45777" spans="10:12">
      <c r="J45777" s="2"/>
      <c r="K45777" s="2"/>
      <c r="L45777" s="2"/>
    </row>
    <row r="45778" spans="10:12">
      <c r="J45778" s="2"/>
      <c r="K45778" s="2"/>
      <c r="L45778" s="2"/>
    </row>
    <row r="45779" spans="10:12">
      <c r="J45779" s="2"/>
      <c r="K45779" s="2"/>
      <c r="L45779" s="2"/>
    </row>
    <row r="45780" spans="10:12">
      <c r="J45780" s="2"/>
      <c r="K45780" s="2"/>
      <c r="L45780" s="2"/>
    </row>
    <row r="45781" spans="10:12">
      <c r="J45781" s="2"/>
      <c r="K45781" s="2"/>
      <c r="L45781" s="2"/>
    </row>
    <row r="45782" spans="10:12">
      <c r="J45782" s="2"/>
      <c r="K45782" s="2"/>
      <c r="L45782" s="2"/>
    </row>
    <row r="45783" spans="10:12">
      <c r="J45783" s="2"/>
      <c r="K45783" s="2"/>
      <c r="L45783" s="2"/>
    </row>
    <row r="45784" spans="10:12">
      <c r="J45784" s="2"/>
      <c r="K45784" s="2"/>
      <c r="L45784" s="2"/>
    </row>
    <row r="45785" spans="10:12">
      <c r="J45785" s="2"/>
      <c r="K45785" s="2"/>
      <c r="L45785" s="2"/>
    </row>
    <row r="45786" spans="10:12">
      <c r="J45786" s="2"/>
      <c r="K45786" s="2"/>
      <c r="L45786" s="2"/>
    </row>
    <row r="45787" spans="10:12">
      <c r="J45787" s="2"/>
      <c r="K45787" s="2"/>
      <c r="L45787" s="2"/>
    </row>
    <row r="45788" spans="10:12">
      <c r="J45788" s="2"/>
      <c r="K45788" s="2"/>
      <c r="L45788" s="2"/>
    </row>
    <row r="45789" spans="10:12">
      <c r="J45789" s="2"/>
      <c r="K45789" s="2"/>
      <c r="L45789" s="2"/>
    </row>
    <row r="45790" spans="10:12">
      <c r="J45790" s="2"/>
      <c r="K45790" s="2"/>
      <c r="L45790" s="2"/>
    </row>
    <row r="45791" spans="10:12">
      <c r="J45791" s="2"/>
      <c r="K45791" s="2"/>
      <c r="L45791" s="2"/>
    </row>
    <row r="45792" spans="10:12">
      <c r="J45792" s="2"/>
      <c r="K45792" s="2"/>
      <c r="L45792" s="2"/>
    </row>
    <row r="45793" spans="10:12">
      <c r="J45793" s="2"/>
      <c r="K45793" s="2"/>
      <c r="L45793" s="2"/>
    </row>
    <row r="45794" spans="10:12">
      <c r="J45794" s="2"/>
      <c r="K45794" s="2"/>
      <c r="L45794" s="2"/>
    </row>
    <row r="45795" spans="10:12">
      <c r="J45795" s="2"/>
      <c r="K45795" s="2"/>
      <c r="L45795" s="2"/>
    </row>
    <row r="45796" spans="10:12">
      <c r="J45796" s="2"/>
      <c r="K45796" s="2"/>
      <c r="L45796" s="2"/>
    </row>
    <row r="45797" spans="10:12">
      <c r="J45797" s="2"/>
      <c r="K45797" s="2"/>
      <c r="L45797" s="2"/>
    </row>
    <row r="45798" spans="10:12">
      <c r="J45798" s="2"/>
      <c r="K45798" s="2"/>
      <c r="L45798" s="2"/>
    </row>
    <row r="45799" spans="10:12">
      <c r="J45799" s="2"/>
      <c r="K45799" s="2"/>
      <c r="L45799" s="2"/>
    </row>
    <row r="45800" spans="10:12">
      <c r="J45800" s="2"/>
      <c r="K45800" s="2"/>
      <c r="L45800" s="2"/>
    </row>
    <row r="45801" spans="10:12">
      <c r="J45801" s="2"/>
      <c r="K45801" s="2"/>
      <c r="L45801" s="2"/>
    </row>
    <row r="45802" spans="10:12">
      <c r="J45802" s="2"/>
      <c r="K45802" s="2"/>
      <c r="L45802" s="2"/>
    </row>
    <row r="45803" spans="10:12">
      <c r="J45803" s="2"/>
      <c r="K45803" s="2"/>
      <c r="L45803" s="2"/>
    </row>
    <row r="45804" spans="10:12">
      <c r="J45804" s="2"/>
      <c r="K45804" s="2"/>
      <c r="L45804" s="2"/>
    </row>
    <row r="45805" spans="10:12">
      <c r="J45805" s="2"/>
      <c r="K45805" s="2"/>
      <c r="L45805" s="2"/>
    </row>
    <row r="45806" spans="10:12">
      <c r="J45806" s="2"/>
      <c r="K45806" s="2"/>
      <c r="L45806" s="2"/>
    </row>
    <row r="45807" spans="10:12">
      <c r="J45807" s="2"/>
      <c r="K45807" s="2"/>
      <c r="L45807" s="2"/>
    </row>
    <row r="45808" spans="10:12">
      <c r="J45808" s="2"/>
      <c r="K45808" s="2"/>
      <c r="L45808" s="2"/>
    </row>
    <row r="45809" spans="10:12">
      <c r="J45809" s="2"/>
      <c r="K45809" s="2"/>
      <c r="L45809" s="2"/>
    </row>
    <row r="45810" spans="10:12">
      <c r="J45810" s="2"/>
      <c r="K45810" s="2"/>
      <c r="L45810" s="2"/>
    </row>
    <row r="45811" spans="10:12">
      <c r="J45811" s="2"/>
      <c r="K45811" s="2"/>
      <c r="L45811" s="2"/>
    </row>
    <row r="45812" spans="10:12">
      <c r="J45812" s="2"/>
      <c r="K45812" s="2"/>
      <c r="L45812" s="2"/>
    </row>
    <row r="45813" spans="10:12">
      <c r="J45813" s="2"/>
      <c r="K45813" s="2"/>
      <c r="L45813" s="2"/>
    </row>
    <row r="45814" spans="10:12">
      <c r="J45814" s="2"/>
      <c r="K45814" s="2"/>
      <c r="L45814" s="2"/>
    </row>
    <row r="45815" spans="10:12">
      <c r="J45815" s="2"/>
      <c r="K45815" s="2"/>
      <c r="L45815" s="2"/>
    </row>
    <row r="45816" spans="10:12">
      <c r="J45816" s="2"/>
      <c r="K45816" s="2"/>
      <c r="L45816" s="2"/>
    </row>
    <row r="45817" spans="10:12">
      <c r="J45817" s="2"/>
      <c r="K45817" s="2"/>
      <c r="L45817" s="2"/>
    </row>
    <row r="45818" spans="10:12">
      <c r="J45818" s="2"/>
      <c r="K45818" s="2"/>
      <c r="L45818" s="2"/>
    </row>
    <row r="45819" spans="10:12">
      <c r="J45819" s="2"/>
      <c r="K45819" s="2"/>
      <c r="L45819" s="2"/>
    </row>
    <row r="45820" spans="10:12">
      <c r="J45820" s="2"/>
      <c r="K45820" s="2"/>
      <c r="L45820" s="2"/>
    </row>
    <row r="45821" spans="10:12">
      <c r="J45821" s="2"/>
      <c r="K45821" s="2"/>
      <c r="L45821" s="2"/>
    </row>
    <row r="45822" spans="10:12">
      <c r="J45822" s="2"/>
      <c r="K45822" s="2"/>
      <c r="L45822" s="2"/>
    </row>
    <row r="45823" spans="10:12">
      <c r="J45823" s="2"/>
      <c r="K45823" s="2"/>
      <c r="L45823" s="2"/>
    </row>
    <row r="45824" spans="10:12">
      <c r="J45824" s="2"/>
      <c r="K45824" s="2"/>
      <c r="L45824" s="2"/>
    </row>
    <row r="45825" spans="10:12">
      <c r="J45825" s="2"/>
      <c r="K45825" s="2"/>
      <c r="L45825" s="2"/>
    </row>
    <row r="45826" spans="10:12">
      <c r="J45826" s="2"/>
      <c r="K45826" s="2"/>
      <c r="L45826" s="2"/>
    </row>
    <row r="45827" spans="10:12">
      <c r="J45827" s="2"/>
      <c r="K45827" s="2"/>
      <c r="L45827" s="2"/>
    </row>
    <row r="45828" spans="10:12">
      <c r="J45828" s="2"/>
      <c r="K45828" s="2"/>
      <c r="L45828" s="2"/>
    </row>
    <row r="45829" spans="10:12">
      <c r="J45829" s="2"/>
      <c r="K45829" s="2"/>
      <c r="L45829" s="2"/>
    </row>
    <row r="45830" spans="10:12">
      <c r="J45830" s="2"/>
      <c r="K45830" s="2"/>
      <c r="L45830" s="2"/>
    </row>
    <row r="45831" spans="10:12">
      <c r="J45831" s="2"/>
      <c r="K45831" s="2"/>
      <c r="L45831" s="2"/>
    </row>
    <row r="45832" spans="10:12">
      <c r="J45832" s="2"/>
      <c r="K45832" s="2"/>
      <c r="L45832" s="2"/>
    </row>
    <row r="45833" spans="10:12">
      <c r="J45833" s="2"/>
      <c r="K45833" s="2"/>
      <c r="L45833" s="2"/>
    </row>
    <row r="45834" spans="10:12">
      <c r="J45834" s="2"/>
      <c r="K45834" s="2"/>
      <c r="L45834" s="2"/>
    </row>
    <row r="45835" spans="10:12">
      <c r="J45835" s="2"/>
      <c r="K45835" s="2"/>
      <c r="L45835" s="2"/>
    </row>
    <row r="45836" spans="10:12">
      <c r="J45836" s="2"/>
      <c r="K45836" s="2"/>
      <c r="L45836" s="2"/>
    </row>
    <row r="45837" spans="10:12">
      <c r="J45837" s="2"/>
      <c r="K45837" s="2"/>
      <c r="L45837" s="2"/>
    </row>
    <row r="45838" spans="10:12">
      <c r="J45838" s="2"/>
      <c r="K45838" s="2"/>
      <c r="L45838" s="2"/>
    </row>
    <row r="45839" spans="10:12">
      <c r="J45839" s="2"/>
      <c r="K45839" s="2"/>
      <c r="L45839" s="2"/>
    </row>
    <row r="45840" spans="10:12">
      <c r="J45840" s="2"/>
      <c r="K45840" s="2"/>
      <c r="L45840" s="2"/>
    </row>
    <row r="45841" spans="10:12">
      <c r="J45841" s="2"/>
      <c r="K45841" s="2"/>
      <c r="L45841" s="2"/>
    </row>
    <row r="45842" spans="10:12">
      <c r="J45842" s="2"/>
      <c r="K45842" s="2"/>
      <c r="L45842" s="2"/>
    </row>
    <row r="45843" spans="10:12">
      <c r="J45843" s="2"/>
      <c r="K45843" s="2"/>
      <c r="L45843" s="2"/>
    </row>
    <row r="45844" spans="10:12">
      <c r="J45844" s="2"/>
      <c r="K45844" s="2"/>
      <c r="L45844" s="2"/>
    </row>
    <row r="45845" spans="10:12">
      <c r="J45845" s="2"/>
      <c r="K45845" s="2"/>
      <c r="L45845" s="2"/>
    </row>
    <row r="45846" spans="10:12">
      <c r="J45846" s="2"/>
      <c r="K45846" s="2"/>
      <c r="L45846" s="2"/>
    </row>
    <row r="45847" spans="10:12">
      <c r="J45847" s="2"/>
      <c r="K45847" s="2"/>
      <c r="L45847" s="2"/>
    </row>
    <row r="45848" spans="10:12">
      <c r="J45848" s="2"/>
      <c r="K45848" s="2"/>
      <c r="L45848" s="2"/>
    </row>
    <row r="45849" spans="10:12">
      <c r="J45849" s="2"/>
      <c r="K45849" s="2"/>
      <c r="L45849" s="2"/>
    </row>
    <row r="45850" spans="10:12">
      <c r="J45850" s="2"/>
      <c r="K45850" s="2"/>
      <c r="L45850" s="2"/>
    </row>
    <row r="45851" spans="10:12">
      <c r="J45851" s="2"/>
      <c r="K45851" s="2"/>
      <c r="L45851" s="2"/>
    </row>
    <row r="45852" spans="10:12">
      <c r="J45852" s="2"/>
      <c r="K45852" s="2"/>
      <c r="L45852" s="2"/>
    </row>
    <row r="45853" spans="10:12">
      <c r="J45853" s="2"/>
      <c r="K45853" s="2"/>
      <c r="L45853" s="2"/>
    </row>
    <row r="45854" spans="10:12">
      <c r="J45854" s="2"/>
      <c r="K45854" s="2"/>
      <c r="L45854" s="2"/>
    </row>
    <row r="45855" spans="10:12">
      <c r="J45855" s="2"/>
      <c r="K45855" s="2"/>
      <c r="L45855" s="2"/>
    </row>
    <row r="45856" spans="10:12">
      <c r="J45856" s="2"/>
      <c r="K45856" s="2"/>
      <c r="L45856" s="2"/>
    </row>
    <row r="45857" spans="10:12">
      <c r="J45857" s="2"/>
      <c r="K45857" s="2"/>
      <c r="L45857" s="2"/>
    </row>
    <row r="45858" spans="10:12">
      <c r="J45858" s="2"/>
      <c r="K45858" s="2"/>
      <c r="L45858" s="2"/>
    </row>
    <row r="45859" spans="10:12">
      <c r="J45859" s="2"/>
      <c r="K45859" s="2"/>
      <c r="L45859" s="2"/>
    </row>
    <row r="45860" spans="10:12">
      <c r="J45860" s="2"/>
      <c r="K45860" s="2"/>
      <c r="L45860" s="2"/>
    </row>
    <row r="45861" spans="10:12">
      <c r="J45861" s="2"/>
      <c r="K45861" s="2"/>
      <c r="L45861" s="2"/>
    </row>
    <row r="45862" spans="10:12">
      <c r="J45862" s="2"/>
      <c r="K45862" s="2"/>
      <c r="L45862" s="2"/>
    </row>
    <row r="45863" spans="10:12">
      <c r="J45863" s="2"/>
      <c r="K45863" s="2"/>
      <c r="L45863" s="2"/>
    </row>
    <row r="45864" spans="10:12">
      <c r="J45864" s="2"/>
      <c r="K45864" s="2"/>
      <c r="L45864" s="2"/>
    </row>
    <row r="45865" spans="10:12">
      <c r="J45865" s="2"/>
      <c r="K45865" s="2"/>
      <c r="L45865" s="2"/>
    </row>
    <row r="45866" spans="10:12">
      <c r="J45866" s="2"/>
      <c r="K45866" s="2"/>
      <c r="L45866" s="2"/>
    </row>
    <row r="45867" spans="10:12">
      <c r="J45867" s="2"/>
      <c r="K45867" s="2"/>
      <c r="L45867" s="2"/>
    </row>
    <row r="45868" spans="10:12">
      <c r="J45868" s="2"/>
      <c r="K45868" s="2"/>
      <c r="L45868" s="2"/>
    </row>
    <row r="45869" spans="10:12">
      <c r="J45869" s="2"/>
      <c r="K45869" s="2"/>
      <c r="L45869" s="2"/>
    </row>
    <row r="45870" spans="10:12">
      <c r="J45870" s="2"/>
      <c r="K45870" s="2"/>
      <c r="L45870" s="2"/>
    </row>
    <row r="45871" spans="10:12">
      <c r="J45871" s="2"/>
      <c r="K45871" s="2"/>
      <c r="L45871" s="2"/>
    </row>
    <row r="45872" spans="10:12">
      <c r="J45872" s="2"/>
      <c r="K45872" s="2"/>
      <c r="L45872" s="2"/>
    </row>
    <row r="45873" spans="10:12">
      <c r="J45873" s="2"/>
      <c r="K45873" s="2"/>
      <c r="L45873" s="2"/>
    </row>
    <row r="45874" spans="10:12">
      <c r="J45874" s="2"/>
      <c r="K45874" s="2"/>
      <c r="L45874" s="2"/>
    </row>
    <row r="45875" spans="10:12">
      <c r="J45875" s="2"/>
      <c r="K45875" s="2"/>
      <c r="L45875" s="2"/>
    </row>
    <row r="45876" spans="10:12">
      <c r="J45876" s="2"/>
      <c r="K45876" s="2"/>
      <c r="L45876" s="2"/>
    </row>
    <row r="45877" spans="10:12">
      <c r="J45877" s="2"/>
      <c r="K45877" s="2"/>
      <c r="L45877" s="2"/>
    </row>
    <row r="45878" spans="10:12">
      <c r="J45878" s="2"/>
      <c r="K45878" s="2"/>
      <c r="L45878" s="2"/>
    </row>
    <row r="45879" spans="10:12">
      <c r="J45879" s="2"/>
      <c r="K45879" s="2"/>
      <c r="L45879" s="2"/>
    </row>
    <row r="45880" spans="10:12">
      <c r="J45880" s="2"/>
      <c r="K45880" s="2"/>
      <c r="L45880" s="2"/>
    </row>
    <row r="45881" spans="10:12">
      <c r="J45881" s="2"/>
      <c r="K45881" s="2"/>
      <c r="L45881" s="2"/>
    </row>
    <row r="45882" spans="10:12">
      <c r="J45882" s="2"/>
      <c r="K45882" s="2"/>
      <c r="L45882" s="2"/>
    </row>
    <row r="45883" spans="10:12">
      <c r="J45883" s="2"/>
      <c r="K45883" s="2"/>
      <c r="L45883" s="2"/>
    </row>
    <row r="45884" spans="10:12">
      <c r="J45884" s="2"/>
      <c r="K45884" s="2"/>
      <c r="L45884" s="2"/>
    </row>
    <row r="45885" spans="10:12">
      <c r="J45885" s="2"/>
      <c r="K45885" s="2"/>
      <c r="L45885" s="2"/>
    </row>
    <row r="45886" spans="10:12">
      <c r="J45886" s="2"/>
      <c r="K45886" s="2"/>
      <c r="L45886" s="2"/>
    </row>
    <row r="45887" spans="10:12">
      <c r="J45887" s="2"/>
      <c r="K45887" s="2"/>
      <c r="L45887" s="2"/>
    </row>
    <row r="45888" spans="10:12">
      <c r="J45888" s="2"/>
      <c r="K45888" s="2"/>
      <c r="L45888" s="2"/>
    </row>
    <row r="45889" spans="10:12">
      <c r="J45889" s="2"/>
      <c r="K45889" s="2"/>
      <c r="L45889" s="2"/>
    </row>
    <row r="45890" spans="10:12">
      <c r="J45890" s="2"/>
      <c r="K45890" s="2"/>
      <c r="L45890" s="2"/>
    </row>
    <row r="45891" spans="10:12">
      <c r="J45891" s="2"/>
      <c r="K45891" s="2"/>
      <c r="L45891" s="2"/>
    </row>
    <row r="45892" spans="10:12">
      <c r="J45892" s="2"/>
      <c r="K45892" s="2"/>
      <c r="L45892" s="2"/>
    </row>
    <row r="45893" spans="10:12">
      <c r="J45893" s="2"/>
      <c r="K45893" s="2"/>
      <c r="L45893" s="2"/>
    </row>
    <row r="45894" spans="10:12">
      <c r="J45894" s="2"/>
      <c r="K45894" s="2"/>
      <c r="L45894" s="2"/>
    </row>
    <row r="45895" spans="10:12">
      <c r="J45895" s="2"/>
      <c r="K45895" s="2"/>
      <c r="L45895" s="2"/>
    </row>
    <row r="45896" spans="10:12">
      <c r="J45896" s="2"/>
      <c r="K45896" s="2"/>
      <c r="L45896" s="2"/>
    </row>
    <row r="45897" spans="10:12">
      <c r="J45897" s="2"/>
      <c r="K45897" s="2"/>
      <c r="L45897" s="2"/>
    </row>
    <row r="45898" spans="10:12">
      <c r="J45898" s="2"/>
      <c r="K45898" s="2"/>
      <c r="L45898" s="2"/>
    </row>
    <row r="45899" spans="10:12">
      <c r="J45899" s="2"/>
      <c r="K45899" s="2"/>
      <c r="L45899" s="2"/>
    </row>
    <row r="45900" spans="10:12">
      <c r="J45900" s="2"/>
      <c r="K45900" s="2"/>
      <c r="L45900" s="2"/>
    </row>
    <row r="45901" spans="10:12">
      <c r="J45901" s="2"/>
      <c r="K45901" s="2"/>
      <c r="L45901" s="2"/>
    </row>
    <row r="45902" spans="10:12">
      <c r="J45902" s="2"/>
      <c r="K45902" s="2"/>
      <c r="L45902" s="2"/>
    </row>
    <row r="45903" spans="10:12">
      <c r="J45903" s="2"/>
      <c r="K45903" s="2"/>
      <c r="L45903" s="2"/>
    </row>
    <row r="45904" spans="10:12">
      <c r="J45904" s="2"/>
      <c r="K45904" s="2"/>
      <c r="L45904" s="2"/>
    </row>
    <row r="45905" spans="10:12">
      <c r="J45905" s="2"/>
      <c r="K45905" s="2"/>
      <c r="L45905" s="2"/>
    </row>
    <row r="45906" spans="10:12">
      <c r="J45906" s="2"/>
      <c r="K45906" s="2"/>
      <c r="L45906" s="2"/>
    </row>
    <row r="45907" spans="10:12">
      <c r="J45907" s="2"/>
      <c r="K45907" s="2"/>
      <c r="L45907" s="2"/>
    </row>
    <row r="45908" spans="10:12">
      <c r="J45908" s="2"/>
      <c r="K45908" s="2"/>
      <c r="L45908" s="2"/>
    </row>
    <row r="45909" spans="10:12">
      <c r="J45909" s="2"/>
      <c r="K45909" s="2"/>
      <c r="L45909" s="2"/>
    </row>
    <row r="45910" spans="10:12">
      <c r="J45910" s="2"/>
      <c r="K45910" s="2"/>
      <c r="L45910" s="2"/>
    </row>
    <row r="45911" spans="10:12">
      <c r="J45911" s="2"/>
      <c r="K45911" s="2"/>
      <c r="L45911" s="2"/>
    </row>
    <row r="45912" spans="10:12">
      <c r="J45912" s="2"/>
      <c r="K45912" s="2"/>
      <c r="L45912" s="2"/>
    </row>
    <row r="45913" spans="10:12">
      <c r="J45913" s="2"/>
      <c r="K45913" s="2"/>
      <c r="L45913" s="2"/>
    </row>
    <row r="45914" spans="10:12">
      <c r="J45914" s="2"/>
      <c r="K45914" s="2"/>
      <c r="L45914" s="2"/>
    </row>
    <row r="45915" spans="10:12">
      <c r="J45915" s="2"/>
      <c r="K45915" s="2"/>
      <c r="L45915" s="2"/>
    </row>
    <row r="45916" spans="10:12">
      <c r="J45916" s="2"/>
      <c r="K45916" s="2"/>
      <c r="L45916" s="2"/>
    </row>
    <row r="45917" spans="10:12">
      <c r="J45917" s="2"/>
      <c r="K45917" s="2"/>
      <c r="L45917" s="2"/>
    </row>
    <row r="45918" spans="10:12">
      <c r="J45918" s="2"/>
      <c r="K45918" s="2"/>
      <c r="L45918" s="2"/>
    </row>
    <row r="45919" spans="10:12">
      <c r="J45919" s="2"/>
      <c r="K45919" s="2"/>
      <c r="L45919" s="2"/>
    </row>
    <row r="45920" spans="10:12">
      <c r="J45920" s="2"/>
      <c r="K45920" s="2"/>
      <c r="L45920" s="2"/>
    </row>
    <row r="45921" spans="10:12">
      <c r="J45921" s="2"/>
      <c r="K45921" s="2"/>
      <c r="L45921" s="2"/>
    </row>
    <row r="45922" spans="10:12">
      <c r="J45922" s="2"/>
      <c r="K45922" s="2"/>
      <c r="L45922" s="2"/>
    </row>
    <row r="45923" spans="10:12">
      <c r="J45923" s="2"/>
      <c r="K45923" s="2"/>
      <c r="L45923" s="2"/>
    </row>
    <row r="45924" spans="10:12">
      <c r="J45924" s="2"/>
      <c r="K45924" s="2"/>
      <c r="L45924" s="2"/>
    </row>
    <row r="45925" spans="10:12">
      <c r="J45925" s="2"/>
      <c r="K45925" s="2"/>
      <c r="L45925" s="2"/>
    </row>
    <row r="45926" spans="10:12">
      <c r="J45926" s="2"/>
      <c r="K45926" s="2"/>
      <c r="L45926" s="2"/>
    </row>
    <row r="45927" spans="10:12">
      <c r="J45927" s="2"/>
      <c r="K45927" s="2"/>
      <c r="L45927" s="2"/>
    </row>
    <row r="45928" spans="10:12">
      <c r="J45928" s="2"/>
      <c r="K45928" s="2"/>
      <c r="L45928" s="2"/>
    </row>
    <row r="45929" spans="10:12">
      <c r="J45929" s="2"/>
      <c r="K45929" s="2"/>
      <c r="L45929" s="2"/>
    </row>
    <row r="45930" spans="10:12">
      <c r="J45930" s="2"/>
      <c r="K45930" s="2"/>
      <c r="L45930" s="2"/>
    </row>
    <row r="45931" spans="10:12">
      <c r="J45931" s="2"/>
      <c r="K45931" s="2"/>
      <c r="L45931" s="2"/>
    </row>
    <row r="45932" spans="10:12">
      <c r="J45932" s="2"/>
      <c r="K45932" s="2"/>
      <c r="L45932" s="2"/>
    </row>
    <row r="45933" spans="10:12">
      <c r="J45933" s="2"/>
      <c r="K45933" s="2"/>
      <c r="L45933" s="2"/>
    </row>
    <row r="45934" spans="10:12">
      <c r="J45934" s="2"/>
      <c r="K45934" s="2"/>
      <c r="L45934" s="2"/>
    </row>
    <row r="45935" spans="10:12">
      <c r="J45935" s="2"/>
      <c r="K45935" s="2"/>
      <c r="L45935" s="2"/>
    </row>
    <row r="45936" spans="10:12">
      <c r="J45936" s="2"/>
      <c r="K45936" s="2"/>
      <c r="L45936" s="2"/>
    </row>
    <row r="45937" spans="10:12">
      <c r="J45937" s="2"/>
      <c r="K45937" s="2"/>
      <c r="L45937" s="2"/>
    </row>
    <row r="45938" spans="10:12">
      <c r="J45938" s="2"/>
      <c r="K45938" s="2"/>
      <c r="L45938" s="2"/>
    </row>
    <row r="45939" spans="10:12">
      <c r="J45939" s="2"/>
      <c r="K45939" s="2"/>
      <c r="L45939" s="2"/>
    </row>
    <row r="45940" spans="10:12">
      <c r="J45940" s="2"/>
      <c r="K45940" s="2"/>
      <c r="L45940" s="2"/>
    </row>
    <row r="45941" spans="10:12">
      <c r="J45941" s="2"/>
      <c r="K45941" s="2"/>
      <c r="L45941" s="2"/>
    </row>
    <row r="45942" spans="10:12">
      <c r="J45942" s="2"/>
      <c r="K45942" s="2"/>
      <c r="L45942" s="2"/>
    </row>
    <row r="45943" spans="10:12">
      <c r="J45943" s="2"/>
      <c r="K45943" s="2"/>
      <c r="L45943" s="2"/>
    </row>
    <row r="45944" spans="10:12">
      <c r="J45944" s="2"/>
      <c r="K45944" s="2"/>
      <c r="L45944" s="2"/>
    </row>
    <row r="45945" spans="10:12">
      <c r="J45945" s="2"/>
      <c r="K45945" s="2"/>
      <c r="L45945" s="2"/>
    </row>
    <row r="45946" spans="10:12">
      <c r="J45946" s="2"/>
      <c r="K45946" s="2"/>
      <c r="L45946" s="2"/>
    </row>
    <row r="45947" spans="10:12">
      <c r="J45947" s="2"/>
      <c r="K45947" s="2"/>
      <c r="L45947" s="2"/>
    </row>
    <row r="45948" spans="10:12">
      <c r="J45948" s="2"/>
      <c r="K45948" s="2"/>
      <c r="L45948" s="2"/>
    </row>
    <row r="45949" spans="10:12">
      <c r="J45949" s="2"/>
      <c r="K45949" s="2"/>
      <c r="L45949" s="2"/>
    </row>
    <row r="45950" spans="10:12">
      <c r="J45950" s="2"/>
      <c r="K45950" s="2"/>
      <c r="L45950" s="2"/>
    </row>
    <row r="45951" spans="10:12">
      <c r="J45951" s="2"/>
      <c r="K45951" s="2"/>
      <c r="L45951" s="2"/>
    </row>
    <row r="45952" spans="10:12">
      <c r="J45952" s="2"/>
      <c r="K45952" s="2"/>
      <c r="L45952" s="2"/>
    </row>
    <row r="45953" spans="10:12">
      <c r="J45953" s="2"/>
      <c r="K45953" s="2"/>
      <c r="L45953" s="2"/>
    </row>
    <row r="45954" spans="10:12">
      <c r="J45954" s="2"/>
      <c r="K45954" s="2"/>
      <c r="L45954" s="2"/>
    </row>
    <row r="45955" spans="10:12">
      <c r="J45955" s="2"/>
      <c r="K45955" s="2"/>
      <c r="L45955" s="2"/>
    </row>
    <row r="45956" spans="10:12">
      <c r="J45956" s="2"/>
      <c r="K45956" s="2"/>
      <c r="L45956" s="2"/>
    </row>
    <row r="45957" spans="10:12">
      <c r="J45957" s="2"/>
      <c r="K45957" s="2"/>
      <c r="L45957" s="2"/>
    </row>
    <row r="45958" spans="10:12">
      <c r="J45958" s="2"/>
      <c r="K45958" s="2"/>
      <c r="L45958" s="2"/>
    </row>
    <row r="45959" spans="10:12">
      <c r="J45959" s="2"/>
      <c r="K45959" s="2"/>
      <c r="L45959" s="2"/>
    </row>
    <row r="45960" spans="10:12">
      <c r="J45960" s="2"/>
      <c r="K45960" s="2"/>
      <c r="L45960" s="2"/>
    </row>
    <row r="45961" spans="10:12">
      <c r="J45961" s="2"/>
      <c r="K45961" s="2"/>
      <c r="L45961" s="2"/>
    </row>
    <row r="45962" spans="10:12">
      <c r="J45962" s="2"/>
      <c r="K45962" s="2"/>
      <c r="L45962" s="2"/>
    </row>
    <row r="45963" spans="10:12">
      <c r="J45963" s="2"/>
      <c r="K45963" s="2"/>
      <c r="L45963" s="2"/>
    </row>
    <row r="45964" spans="10:12">
      <c r="J45964" s="2"/>
      <c r="K45964" s="2"/>
      <c r="L45964" s="2"/>
    </row>
    <row r="45965" spans="10:12">
      <c r="J45965" s="2"/>
      <c r="K45965" s="2"/>
      <c r="L45965" s="2"/>
    </row>
    <row r="45966" spans="10:12">
      <c r="J45966" s="2"/>
      <c r="K45966" s="2"/>
      <c r="L45966" s="2"/>
    </row>
    <row r="45967" spans="10:12">
      <c r="J45967" s="2"/>
      <c r="K45967" s="2"/>
      <c r="L45967" s="2"/>
    </row>
    <row r="45968" spans="10:12">
      <c r="J45968" s="2"/>
      <c r="K45968" s="2"/>
      <c r="L45968" s="2"/>
    </row>
    <row r="45969" spans="10:12">
      <c r="J45969" s="2"/>
      <c r="K45969" s="2"/>
      <c r="L45969" s="2"/>
    </row>
    <row r="45970" spans="10:12">
      <c r="J45970" s="2"/>
      <c r="K45970" s="2"/>
      <c r="L45970" s="2"/>
    </row>
    <row r="45971" spans="10:12">
      <c r="J45971" s="2"/>
      <c r="K45971" s="2"/>
      <c r="L45971" s="2"/>
    </row>
    <row r="45972" spans="10:12">
      <c r="J45972" s="2"/>
      <c r="K45972" s="2"/>
      <c r="L45972" s="2"/>
    </row>
    <row r="45973" spans="10:12">
      <c r="J45973" s="2"/>
      <c r="K45973" s="2"/>
      <c r="L45973" s="2"/>
    </row>
    <row r="45974" spans="10:12">
      <c r="J45974" s="2"/>
      <c r="K45974" s="2"/>
      <c r="L45974" s="2"/>
    </row>
    <row r="45975" spans="10:12">
      <c r="J45975" s="2"/>
      <c r="K45975" s="2"/>
      <c r="L45975" s="2"/>
    </row>
    <row r="45976" spans="10:12">
      <c r="J45976" s="2"/>
      <c r="K45976" s="2"/>
      <c r="L45976" s="2"/>
    </row>
    <row r="45977" spans="10:12">
      <c r="J45977" s="2"/>
      <c r="K45977" s="2"/>
      <c r="L45977" s="2"/>
    </row>
    <row r="45978" spans="10:12">
      <c r="J45978" s="2"/>
      <c r="K45978" s="2"/>
      <c r="L45978" s="2"/>
    </row>
    <row r="45979" spans="10:12">
      <c r="J45979" s="2"/>
      <c r="K45979" s="2"/>
      <c r="L45979" s="2"/>
    </row>
    <row r="45980" spans="10:12">
      <c r="J45980" s="2"/>
      <c r="K45980" s="2"/>
      <c r="L45980" s="2"/>
    </row>
    <row r="45981" spans="10:12">
      <c r="J45981" s="2"/>
      <c r="K45981" s="2"/>
      <c r="L45981" s="2"/>
    </row>
    <row r="45982" spans="10:12">
      <c r="J45982" s="2"/>
      <c r="K45982" s="2"/>
      <c r="L45982" s="2"/>
    </row>
    <row r="45983" spans="10:12">
      <c r="J45983" s="2"/>
      <c r="K45983" s="2"/>
      <c r="L45983" s="2"/>
    </row>
    <row r="45984" spans="10:12">
      <c r="J45984" s="2"/>
      <c r="K45984" s="2"/>
      <c r="L45984" s="2"/>
    </row>
    <row r="45985" spans="10:12">
      <c r="J45985" s="2"/>
      <c r="K45985" s="2"/>
      <c r="L45985" s="2"/>
    </row>
    <row r="45986" spans="10:12">
      <c r="J45986" s="2"/>
      <c r="K45986" s="2"/>
      <c r="L45986" s="2"/>
    </row>
    <row r="45987" spans="10:12">
      <c r="J45987" s="2"/>
      <c r="K45987" s="2"/>
      <c r="L45987" s="2"/>
    </row>
    <row r="45988" spans="10:12">
      <c r="J45988" s="2"/>
      <c r="K45988" s="2"/>
      <c r="L45988" s="2"/>
    </row>
    <row r="45989" spans="10:12">
      <c r="J45989" s="2"/>
      <c r="K45989" s="2"/>
      <c r="L45989" s="2"/>
    </row>
    <row r="45990" spans="10:12">
      <c r="J45990" s="2"/>
      <c r="K45990" s="2"/>
      <c r="L45990" s="2"/>
    </row>
    <row r="45991" spans="10:12">
      <c r="J45991" s="2"/>
      <c r="K45991" s="2"/>
      <c r="L45991" s="2"/>
    </row>
    <row r="45992" spans="10:12">
      <c r="J45992" s="2"/>
      <c r="K45992" s="2"/>
      <c r="L45992" s="2"/>
    </row>
    <row r="45993" spans="10:12">
      <c r="J45993" s="2"/>
      <c r="K45993" s="2"/>
      <c r="L45993" s="2"/>
    </row>
    <row r="45994" spans="10:12">
      <c r="J45994" s="2"/>
      <c r="K45994" s="2"/>
      <c r="L45994" s="2"/>
    </row>
    <row r="45995" spans="10:12">
      <c r="J45995" s="2"/>
      <c r="K45995" s="2"/>
      <c r="L45995" s="2"/>
    </row>
    <row r="45996" spans="10:12">
      <c r="J45996" s="2"/>
      <c r="K45996" s="2"/>
      <c r="L45996" s="2"/>
    </row>
    <row r="45997" spans="10:12">
      <c r="J45997" s="2"/>
      <c r="K45997" s="2"/>
      <c r="L45997" s="2"/>
    </row>
    <row r="45998" spans="10:12">
      <c r="J45998" s="2"/>
      <c r="K45998" s="2"/>
      <c r="L45998" s="2"/>
    </row>
    <row r="45999" spans="10:12">
      <c r="J45999" s="2"/>
      <c r="K45999" s="2"/>
      <c r="L45999" s="2"/>
    </row>
    <row r="46000" spans="10:12">
      <c r="J46000" s="2"/>
      <c r="K46000" s="2"/>
      <c r="L46000" s="2"/>
    </row>
    <row r="46001" spans="10:12">
      <c r="J46001" s="2"/>
      <c r="K46001" s="2"/>
      <c r="L46001" s="2"/>
    </row>
    <row r="46002" spans="10:12">
      <c r="J46002" s="2"/>
      <c r="K46002" s="2"/>
      <c r="L46002" s="2"/>
    </row>
    <row r="46003" spans="10:12">
      <c r="J46003" s="2"/>
      <c r="K46003" s="2"/>
      <c r="L46003" s="2"/>
    </row>
    <row r="46004" spans="10:12">
      <c r="J46004" s="2"/>
      <c r="K46004" s="2"/>
      <c r="L46004" s="2"/>
    </row>
    <row r="46005" spans="10:12">
      <c r="J46005" s="2"/>
      <c r="K46005" s="2"/>
      <c r="L46005" s="2"/>
    </row>
    <row r="46006" spans="10:12">
      <c r="J46006" s="2"/>
      <c r="K46006" s="2"/>
      <c r="L46006" s="2"/>
    </row>
    <row r="46007" spans="10:12">
      <c r="J46007" s="2"/>
      <c r="K46007" s="2"/>
      <c r="L46007" s="2"/>
    </row>
    <row r="46008" spans="10:12">
      <c r="J46008" s="2"/>
      <c r="K46008" s="2"/>
      <c r="L46008" s="2"/>
    </row>
    <row r="46009" spans="10:12">
      <c r="J46009" s="2"/>
      <c r="K46009" s="2"/>
      <c r="L46009" s="2"/>
    </row>
    <row r="46010" spans="10:12">
      <c r="J46010" s="2"/>
      <c r="K46010" s="2"/>
      <c r="L46010" s="2"/>
    </row>
    <row r="46011" spans="10:12">
      <c r="J46011" s="2"/>
      <c r="K46011" s="2"/>
      <c r="L46011" s="2"/>
    </row>
    <row r="46012" spans="10:12">
      <c r="J46012" s="2"/>
      <c r="K46012" s="2"/>
      <c r="L46012" s="2"/>
    </row>
    <row r="46013" spans="10:12">
      <c r="J46013" s="2"/>
      <c r="K46013" s="2"/>
      <c r="L46013" s="2"/>
    </row>
    <row r="46014" spans="10:12">
      <c r="J46014" s="2"/>
      <c r="K46014" s="2"/>
      <c r="L46014" s="2"/>
    </row>
    <row r="46015" spans="10:12">
      <c r="J46015" s="2"/>
      <c r="K46015" s="2"/>
      <c r="L46015" s="2"/>
    </row>
    <row r="46016" spans="10:12">
      <c r="J46016" s="2"/>
      <c r="K46016" s="2"/>
      <c r="L46016" s="2"/>
    </row>
    <row r="46017" spans="10:12">
      <c r="J46017" s="2"/>
      <c r="K46017" s="2"/>
      <c r="L46017" s="2"/>
    </row>
    <row r="46018" spans="10:12">
      <c r="J46018" s="2"/>
      <c r="K46018" s="2"/>
      <c r="L46018" s="2"/>
    </row>
    <row r="46019" spans="10:12">
      <c r="J46019" s="2"/>
      <c r="K46019" s="2"/>
      <c r="L46019" s="2"/>
    </row>
    <row r="46020" spans="10:12">
      <c r="J46020" s="2"/>
      <c r="K46020" s="2"/>
      <c r="L46020" s="2"/>
    </row>
    <row r="46021" spans="10:12">
      <c r="J46021" s="2"/>
      <c r="K46021" s="2"/>
      <c r="L46021" s="2"/>
    </row>
    <row r="46022" spans="10:12">
      <c r="J46022" s="2"/>
      <c r="K46022" s="2"/>
      <c r="L46022" s="2"/>
    </row>
    <row r="46023" spans="10:12">
      <c r="J46023" s="2"/>
      <c r="K46023" s="2"/>
      <c r="L46023" s="2"/>
    </row>
    <row r="46024" spans="10:12">
      <c r="J46024" s="2"/>
      <c r="K46024" s="2"/>
      <c r="L46024" s="2"/>
    </row>
    <row r="46025" spans="10:12">
      <c r="J46025" s="2"/>
      <c r="K46025" s="2"/>
      <c r="L46025" s="2"/>
    </row>
    <row r="46026" spans="10:12">
      <c r="J46026" s="2"/>
      <c r="K46026" s="2"/>
      <c r="L46026" s="2"/>
    </row>
    <row r="46027" spans="10:12">
      <c r="J46027" s="2"/>
      <c r="K46027" s="2"/>
      <c r="L46027" s="2"/>
    </row>
    <row r="46028" spans="10:12">
      <c r="J46028" s="2"/>
      <c r="K46028" s="2"/>
      <c r="L46028" s="2"/>
    </row>
    <row r="46029" spans="10:12">
      <c r="J46029" s="2"/>
      <c r="K46029" s="2"/>
      <c r="L46029" s="2"/>
    </row>
    <row r="46030" spans="10:12">
      <c r="J46030" s="2"/>
      <c r="K46030" s="2"/>
      <c r="L46030" s="2"/>
    </row>
    <row r="46031" spans="10:12">
      <c r="J46031" s="2"/>
      <c r="K46031" s="2"/>
      <c r="L46031" s="2"/>
    </row>
    <row r="46032" spans="10:12">
      <c r="J46032" s="2"/>
      <c r="K46032" s="2"/>
      <c r="L46032" s="2"/>
    </row>
    <row r="46033" spans="10:12">
      <c r="J46033" s="2"/>
      <c r="K46033" s="2"/>
      <c r="L46033" s="2"/>
    </row>
    <row r="46034" spans="10:12">
      <c r="J46034" s="2"/>
      <c r="K46034" s="2"/>
      <c r="L46034" s="2"/>
    </row>
    <row r="46035" spans="10:12">
      <c r="J46035" s="2"/>
      <c r="K46035" s="2"/>
      <c r="L46035" s="2"/>
    </row>
    <row r="46036" spans="10:12">
      <c r="J46036" s="2"/>
      <c r="K46036" s="2"/>
      <c r="L46036" s="2"/>
    </row>
    <row r="46037" spans="10:12">
      <c r="J46037" s="2"/>
      <c r="K46037" s="2"/>
      <c r="L46037" s="2"/>
    </row>
    <row r="46038" spans="10:12">
      <c r="J46038" s="2"/>
      <c r="K46038" s="2"/>
      <c r="L46038" s="2"/>
    </row>
    <row r="46039" spans="10:12">
      <c r="J46039" s="2"/>
      <c r="K46039" s="2"/>
      <c r="L46039" s="2"/>
    </row>
    <row r="46040" spans="10:12">
      <c r="J46040" s="2"/>
      <c r="K46040" s="2"/>
      <c r="L46040" s="2"/>
    </row>
    <row r="46041" spans="10:12">
      <c r="J46041" s="2"/>
      <c r="K46041" s="2"/>
      <c r="L46041" s="2"/>
    </row>
    <row r="46042" spans="10:12">
      <c r="J46042" s="2"/>
      <c r="K46042" s="2"/>
      <c r="L46042" s="2"/>
    </row>
    <row r="46043" spans="10:12">
      <c r="J46043" s="2"/>
      <c r="K46043" s="2"/>
      <c r="L46043" s="2"/>
    </row>
    <row r="46044" spans="10:12">
      <c r="J46044" s="2"/>
      <c r="K46044" s="2"/>
      <c r="L46044" s="2"/>
    </row>
    <row r="46045" spans="10:12">
      <c r="J46045" s="2"/>
      <c r="K46045" s="2"/>
      <c r="L46045" s="2"/>
    </row>
    <row r="46046" spans="10:12">
      <c r="J46046" s="2"/>
      <c r="K46046" s="2"/>
      <c r="L46046" s="2"/>
    </row>
    <row r="46047" spans="10:12">
      <c r="J46047" s="2"/>
      <c r="K46047" s="2"/>
      <c r="L46047" s="2"/>
    </row>
    <row r="46048" spans="10:12">
      <c r="J46048" s="2"/>
      <c r="K46048" s="2"/>
      <c r="L46048" s="2"/>
    </row>
    <row r="46049" spans="10:12">
      <c r="J46049" s="2"/>
      <c r="K46049" s="2"/>
      <c r="L46049" s="2"/>
    </row>
    <row r="46050" spans="10:12">
      <c r="J46050" s="2"/>
      <c r="K46050" s="2"/>
      <c r="L46050" s="2"/>
    </row>
    <row r="46051" spans="10:12">
      <c r="J46051" s="2"/>
      <c r="K46051" s="2"/>
      <c r="L46051" s="2"/>
    </row>
    <row r="46052" spans="10:12">
      <c r="J46052" s="2"/>
      <c r="K46052" s="2"/>
      <c r="L46052" s="2"/>
    </row>
    <row r="46053" spans="10:12">
      <c r="J46053" s="2"/>
      <c r="K46053" s="2"/>
      <c r="L46053" s="2"/>
    </row>
    <row r="46054" spans="10:12">
      <c r="J46054" s="2"/>
      <c r="K46054" s="2"/>
      <c r="L46054" s="2"/>
    </row>
    <row r="46055" spans="10:12">
      <c r="J46055" s="2"/>
      <c r="K46055" s="2"/>
      <c r="L46055" s="2"/>
    </row>
    <row r="46056" spans="10:12">
      <c r="J46056" s="2"/>
      <c r="K46056" s="2"/>
      <c r="L46056" s="2"/>
    </row>
    <row r="46057" spans="10:12">
      <c r="J46057" s="2"/>
      <c r="K46057" s="2"/>
      <c r="L46057" s="2"/>
    </row>
    <row r="46058" spans="10:12">
      <c r="J46058" s="2"/>
      <c r="K46058" s="2"/>
      <c r="L46058" s="2"/>
    </row>
    <row r="46059" spans="10:12">
      <c r="J46059" s="2"/>
      <c r="K46059" s="2"/>
      <c r="L46059" s="2"/>
    </row>
    <row r="46060" spans="10:12">
      <c r="J46060" s="2"/>
      <c r="K46060" s="2"/>
      <c r="L46060" s="2"/>
    </row>
    <row r="46061" spans="10:12">
      <c r="J46061" s="2"/>
      <c r="K46061" s="2"/>
      <c r="L46061" s="2"/>
    </row>
    <row r="46062" spans="10:12">
      <c r="J46062" s="2"/>
      <c r="K46062" s="2"/>
      <c r="L46062" s="2"/>
    </row>
    <row r="46063" spans="10:12">
      <c r="J46063" s="2"/>
      <c r="K46063" s="2"/>
      <c r="L46063" s="2"/>
    </row>
    <row r="46064" spans="10:12">
      <c r="J46064" s="2"/>
      <c r="K46064" s="2"/>
      <c r="L46064" s="2"/>
    </row>
    <row r="46065" spans="10:12">
      <c r="J46065" s="2"/>
      <c r="K46065" s="2"/>
      <c r="L46065" s="2"/>
    </row>
    <row r="46066" spans="10:12">
      <c r="J46066" s="2"/>
      <c r="K46066" s="2"/>
      <c r="L46066" s="2"/>
    </row>
    <row r="46067" spans="10:12">
      <c r="J46067" s="2"/>
      <c r="K46067" s="2"/>
      <c r="L46067" s="2"/>
    </row>
    <row r="46068" spans="10:12">
      <c r="J46068" s="2"/>
      <c r="K46068" s="2"/>
      <c r="L46068" s="2"/>
    </row>
    <row r="46069" spans="10:12">
      <c r="J46069" s="2"/>
      <c r="K46069" s="2"/>
      <c r="L46069" s="2"/>
    </row>
    <row r="46070" spans="10:12">
      <c r="J46070" s="2"/>
      <c r="K46070" s="2"/>
      <c r="L46070" s="2"/>
    </row>
    <row r="46071" spans="10:12">
      <c r="J46071" s="2"/>
      <c r="K46071" s="2"/>
      <c r="L46071" s="2"/>
    </row>
    <row r="46072" spans="10:12">
      <c r="J46072" s="2"/>
      <c r="K46072" s="2"/>
      <c r="L46072" s="2"/>
    </row>
    <row r="46073" spans="10:12">
      <c r="J46073" s="2"/>
      <c r="K46073" s="2"/>
      <c r="L46073" s="2"/>
    </row>
    <row r="46074" spans="10:12">
      <c r="J46074" s="2"/>
      <c r="K46074" s="2"/>
      <c r="L46074" s="2"/>
    </row>
    <row r="46075" spans="10:12">
      <c r="J46075" s="2"/>
      <c r="K46075" s="2"/>
      <c r="L46075" s="2"/>
    </row>
    <row r="46076" spans="10:12">
      <c r="J46076" s="2"/>
      <c r="K46076" s="2"/>
      <c r="L46076" s="2"/>
    </row>
    <row r="46077" spans="10:12">
      <c r="J46077" s="2"/>
      <c r="K46077" s="2"/>
      <c r="L46077" s="2"/>
    </row>
    <row r="46078" spans="10:12">
      <c r="J46078" s="2"/>
      <c r="K46078" s="2"/>
      <c r="L46078" s="2"/>
    </row>
    <row r="46079" spans="10:12">
      <c r="J46079" s="2"/>
      <c r="K46079" s="2"/>
      <c r="L46079" s="2"/>
    </row>
    <row r="46080" spans="10:12">
      <c r="J46080" s="2"/>
      <c r="K46080" s="2"/>
      <c r="L46080" s="2"/>
    </row>
    <row r="46081" spans="10:12">
      <c r="J46081" s="2"/>
      <c r="K46081" s="2"/>
      <c r="L46081" s="2"/>
    </row>
    <row r="46082" spans="10:12">
      <c r="J46082" s="2"/>
      <c r="K46082" s="2"/>
      <c r="L46082" s="2"/>
    </row>
    <row r="46083" spans="10:12">
      <c r="J46083" s="2"/>
      <c r="K46083" s="2"/>
      <c r="L46083" s="2"/>
    </row>
    <row r="46084" spans="10:12">
      <c r="J46084" s="2"/>
      <c r="K46084" s="2"/>
      <c r="L46084" s="2"/>
    </row>
    <row r="46085" spans="10:12">
      <c r="J46085" s="2"/>
      <c r="K46085" s="2"/>
      <c r="L46085" s="2"/>
    </row>
    <row r="46086" spans="10:12">
      <c r="J46086" s="2"/>
      <c r="K46086" s="2"/>
      <c r="L46086" s="2"/>
    </row>
    <row r="46087" spans="10:12">
      <c r="J46087" s="2"/>
      <c r="K46087" s="2"/>
      <c r="L46087" s="2"/>
    </row>
    <row r="46088" spans="10:12">
      <c r="J46088" s="2"/>
      <c r="K46088" s="2"/>
      <c r="L46088" s="2"/>
    </row>
    <row r="46089" spans="10:12">
      <c r="J46089" s="2"/>
      <c r="K46089" s="2"/>
      <c r="L46089" s="2"/>
    </row>
    <row r="46090" spans="10:12">
      <c r="J46090" s="2"/>
      <c r="K46090" s="2"/>
      <c r="L46090" s="2"/>
    </row>
    <row r="46091" spans="10:12">
      <c r="J46091" s="2"/>
      <c r="K46091" s="2"/>
      <c r="L46091" s="2"/>
    </row>
    <row r="46092" spans="10:12">
      <c r="J46092" s="2"/>
      <c r="K46092" s="2"/>
      <c r="L46092" s="2"/>
    </row>
    <row r="46093" spans="10:12">
      <c r="J46093" s="2"/>
      <c r="K46093" s="2"/>
      <c r="L46093" s="2"/>
    </row>
    <row r="46094" spans="10:12">
      <c r="J46094" s="2"/>
      <c r="K46094" s="2"/>
      <c r="L46094" s="2"/>
    </row>
    <row r="46095" spans="10:12">
      <c r="J46095" s="2"/>
      <c r="K46095" s="2"/>
      <c r="L46095" s="2"/>
    </row>
    <row r="46096" spans="10:12">
      <c r="J46096" s="2"/>
      <c r="K46096" s="2"/>
      <c r="L46096" s="2"/>
    </row>
    <row r="46097" spans="10:12">
      <c r="J46097" s="2"/>
      <c r="K46097" s="2"/>
      <c r="L46097" s="2"/>
    </row>
    <row r="46098" spans="10:12">
      <c r="J46098" s="2"/>
      <c r="K46098" s="2"/>
      <c r="L46098" s="2"/>
    </row>
    <row r="46099" spans="10:12">
      <c r="J46099" s="2"/>
      <c r="K46099" s="2"/>
      <c r="L46099" s="2"/>
    </row>
    <row r="46100" spans="10:12">
      <c r="J46100" s="2"/>
      <c r="K46100" s="2"/>
      <c r="L46100" s="2"/>
    </row>
    <row r="46101" spans="10:12">
      <c r="J46101" s="2"/>
      <c r="K46101" s="2"/>
      <c r="L46101" s="2"/>
    </row>
    <row r="46102" spans="10:12">
      <c r="J46102" s="2"/>
      <c r="K46102" s="2"/>
      <c r="L46102" s="2"/>
    </row>
    <row r="46103" spans="10:12">
      <c r="J46103" s="2"/>
      <c r="K46103" s="2"/>
      <c r="L46103" s="2"/>
    </row>
    <row r="46104" spans="10:12">
      <c r="J46104" s="2"/>
      <c r="K46104" s="2"/>
      <c r="L46104" s="2"/>
    </row>
    <row r="46105" spans="10:12">
      <c r="J46105" s="2"/>
      <c r="K46105" s="2"/>
      <c r="L46105" s="2"/>
    </row>
    <row r="46106" spans="10:12">
      <c r="J46106" s="2"/>
      <c r="K46106" s="2"/>
      <c r="L46106" s="2"/>
    </row>
    <row r="46107" spans="10:12">
      <c r="J46107" s="2"/>
      <c r="K46107" s="2"/>
      <c r="L46107" s="2"/>
    </row>
    <row r="46108" spans="10:12">
      <c r="J46108" s="2"/>
      <c r="K46108" s="2"/>
      <c r="L46108" s="2"/>
    </row>
    <row r="46109" spans="10:12">
      <c r="J46109" s="2"/>
      <c r="K46109" s="2"/>
      <c r="L46109" s="2"/>
    </row>
    <row r="46110" spans="10:12">
      <c r="J46110" s="2"/>
      <c r="K46110" s="2"/>
      <c r="L46110" s="2"/>
    </row>
    <row r="46111" spans="10:12">
      <c r="J46111" s="2"/>
      <c r="K46111" s="2"/>
      <c r="L46111" s="2"/>
    </row>
    <row r="46112" spans="10:12">
      <c r="J46112" s="2"/>
      <c r="K46112" s="2"/>
      <c r="L46112" s="2"/>
    </row>
    <row r="46113" spans="10:12">
      <c r="J46113" s="2"/>
      <c r="K46113" s="2"/>
      <c r="L46113" s="2"/>
    </row>
    <row r="46114" spans="10:12">
      <c r="J46114" s="2"/>
      <c r="K46114" s="2"/>
      <c r="L46114" s="2"/>
    </row>
    <row r="46115" spans="10:12">
      <c r="J46115" s="2"/>
      <c r="K46115" s="2"/>
      <c r="L46115" s="2"/>
    </row>
    <row r="46116" spans="10:12">
      <c r="J46116" s="2"/>
      <c r="K46116" s="2"/>
      <c r="L46116" s="2"/>
    </row>
    <row r="46117" spans="10:12">
      <c r="J46117" s="2"/>
      <c r="K46117" s="2"/>
      <c r="L46117" s="2"/>
    </row>
    <row r="46118" spans="10:12">
      <c r="J46118" s="2"/>
      <c r="K46118" s="2"/>
      <c r="L46118" s="2"/>
    </row>
    <row r="46119" spans="10:12">
      <c r="J46119" s="2"/>
      <c r="K46119" s="2"/>
      <c r="L46119" s="2"/>
    </row>
    <row r="46120" spans="10:12">
      <c r="J46120" s="2"/>
      <c r="K46120" s="2"/>
      <c r="L46120" s="2"/>
    </row>
    <row r="46121" spans="10:12">
      <c r="J46121" s="2"/>
      <c r="K46121" s="2"/>
      <c r="L46121" s="2"/>
    </row>
    <row r="46122" spans="10:12">
      <c r="J46122" s="2"/>
      <c r="K46122" s="2"/>
      <c r="L46122" s="2"/>
    </row>
    <row r="46123" spans="10:12">
      <c r="J46123" s="2"/>
      <c r="K46123" s="2"/>
      <c r="L46123" s="2"/>
    </row>
    <row r="46124" spans="10:12">
      <c r="J46124" s="2"/>
      <c r="K46124" s="2"/>
      <c r="L46124" s="2"/>
    </row>
    <row r="46125" spans="10:12">
      <c r="J46125" s="2"/>
      <c r="K46125" s="2"/>
      <c r="L46125" s="2"/>
    </row>
    <row r="46126" spans="10:12">
      <c r="J46126" s="2"/>
      <c r="K46126" s="2"/>
      <c r="L46126" s="2"/>
    </row>
    <row r="46127" spans="10:12">
      <c r="J46127" s="2"/>
      <c r="K46127" s="2"/>
      <c r="L46127" s="2"/>
    </row>
    <row r="46128" spans="10:12">
      <c r="J46128" s="2"/>
      <c r="K46128" s="2"/>
      <c r="L46128" s="2"/>
    </row>
    <row r="46129" spans="10:12">
      <c r="J46129" s="2"/>
      <c r="K46129" s="2"/>
      <c r="L46129" s="2"/>
    </row>
    <row r="46130" spans="10:12">
      <c r="J46130" s="2"/>
      <c r="K46130" s="2"/>
      <c r="L46130" s="2"/>
    </row>
    <row r="46131" spans="10:12">
      <c r="J46131" s="2"/>
      <c r="K46131" s="2"/>
      <c r="L46131" s="2"/>
    </row>
    <row r="46132" spans="10:12">
      <c r="J46132" s="2"/>
      <c r="K46132" s="2"/>
      <c r="L46132" s="2"/>
    </row>
    <row r="46133" spans="10:12">
      <c r="J46133" s="2"/>
      <c r="K46133" s="2"/>
      <c r="L46133" s="2"/>
    </row>
    <row r="46134" spans="10:12">
      <c r="J46134" s="2"/>
      <c r="K46134" s="2"/>
      <c r="L46134" s="2"/>
    </row>
    <row r="46135" spans="10:12">
      <c r="J46135" s="2"/>
      <c r="K46135" s="2"/>
      <c r="L46135" s="2"/>
    </row>
    <row r="46136" spans="10:12">
      <c r="J46136" s="2"/>
      <c r="K46136" s="2"/>
      <c r="L46136" s="2"/>
    </row>
    <row r="46137" spans="10:12">
      <c r="J46137" s="2"/>
      <c r="K46137" s="2"/>
      <c r="L46137" s="2"/>
    </row>
    <row r="46138" spans="10:12">
      <c r="J46138" s="2"/>
      <c r="K46138" s="2"/>
      <c r="L46138" s="2"/>
    </row>
    <row r="46139" spans="10:12">
      <c r="J46139" s="2"/>
      <c r="K46139" s="2"/>
      <c r="L46139" s="2"/>
    </row>
    <row r="46140" spans="10:12">
      <c r="J46140" s="2"/>
      <c r="K46140" s="2"/>
      <c r="L46140" s="2"/>
    </row>
    <row r="46141" spans="10:12">
      <c r="J46141" s="2"/>
      <c r="K46141" s="2"/>
      <c r="L46141" s="2"/>
    </row>
    <row r="46142" spans="10:12">
      <c r="J46142" s="2"/>
      <c r="K46142" s="2"/>
      <c r="L46142" s="2"/>
    </row>
    <row r="46143" spans="10:12">
      <c r="J46143" s="2"/>
      <c r="K46143" s="2"/>
      <c r="L46143" s="2"/>
    </row>
    <row r="46144" spans="10:12">
      <c r="J46144" s="2"/>
      <c r="K46144" s="2"/>
      <c r="L46144" s="2"/>
    </row>
    <row r="46145" spans="10:12">
      <c r="J46145" s="2"/>
      <c r="K46145" s="2"/>
      <c r="L46145" s="2"/>
    </row>
    <row r="46146" spans="10:12">
      <c r="J46146" s="2"/>
      <c r="K46146" s="2"/>
      <c r="L46146" s="2"/>
    </row>
    <row r="46147" spans="10:12">
      <c r="J46147" s="2"/>
      <c r="K46147" s="2"/>
      <c r="L46147" s="2"/>
    </row>
    <row r="46148" spans="10:12">
      <c r="J46148" s="2"/>
      <c r="K46148" s="2"/>
      <c r="L46148" s="2"/>
    </row>
    <row r="46149" spans="10:12">
      <c r="J46149" s="2"/>
      <c r="K46149" s="2"/>
      <c r="L46149" s="2"/>
    </row>
    <row r="46150" spans="10:12">
      <c r="J46150" s="2"/>
      <c r="K46150" s="2"/>
      <c r="L46150" s="2"/>
    </row>
    <row r="46151" spans="10:12">
      <c r="J46151" s="2"/>
      <c r="K46151" s="2"/>
      <c r="L46151" s="2"/>
    </row>
    <row r="46152" spans="10:12">
      <c r="J46152" s="2"/>
      <c r="K46152" s="2"/>
      <c r="L46152" s="2"/>
    </row>
    <row r="46153" spans="10:12">
      <c r="J46153" s="2"/>
      <c r="K46153" s="2"/>
      <c r="L46153" s="2"/>
    </row>
    <row r="46154" spans="10:12">
      <c r="J46154" s="2"/>
      <c r="K46154" s="2"/>
      <c r="L46154" s="2"/>
    </row>
    <row r="46155" spans="10:12">
      <c r="J46155" s="2"/>
      <c r="K46155" s="2"/>
      <c r="L46155" s="2"/>
    </row>
    <row r="46156" spans="10:12">
      <c r="J46156" s="2"/>
      <c r="K46156" s="2"/>
      <c r="L46156" s="2"/>
    </row>
    <row r="46157" spans="10:12">
      <c r="J46157" s="2"/>
      <c r="K46157" s="2"/>
      <c r="L46157" s="2"/>
    </row>
    <row r="46158" spans="10:12">
      <c r="J46158" s="2"/>
      <c r="K46158" s="2"/>
      <c r="L46158" s="2"/>
    </row>
    <row r="46159" spans="10:12">
      <c r="J46159" s="2"/>
      <c r="K46159" s="2"/>
      <c r="L46159" s="2"/>
    </row>
    <row r="46160" spans="10:12">
      <c r="J46160" s="2"/>
      <c r="K46160" s="2"/>
      <c r="L46160" s="2"/>
    </row>
    <row r="46161" spans="10:12">
      <c r="J46161" s="2"/>
      <c r="K46161" s="2"/>
      <c r="L46161" s="2"/>
    </row>
    <row r="46162" spans="10:12">
      <c r="J46162" s="2"/>
      <c r="K46162" s="2"/>
      <c r="L46162" s="2"/>
    </row>
    <row r="46163" spans="10:12">
      <c r="J46163" s="2"/>
      <c r="K46163" s="2"/>
      <c r="L46163" s="2"/>
    </row>
    <row r="46164" spans="10:12">
      <c r="J46164" s="2"/>
      <c r="K46164" s="2"/>
      <c r="L46164" s="2"/>
    </row>
    <row r="46165" spans="10:12">
      <c r="J46165" s="2"/>
      <c r="K46165" s="2"/>
      <c r="L46165" s="2"/>
    </row>
    <row r="46166" spans="10:12">
      <c r="J46166" s="2"/>
      <c r="K46166" s="2"/>
      <c r="L46166" s="2"/>
    </row>
    <row r="46167" spans="10:12">
      <c r="J46167" s="2"/>
      <c r="K46167" s="2"/>
      <c r="L46167" s="2"/>
    </row>
    <row r="46168" spans="10:12">
      <c r="J46168" s="2"/>
      <c r="K46168" s="2"/>
      <c r="L46168" s="2"/>
    </row>
    <row r="46169" spans="10:12">
      <c r="J46169" s="2"/>
      <c r="K46169" s="2"/>
      <c r="L46169" s="2"/>
    </row>
    <row r="46170" spans="10:12">
      <c r="J46170" s="2"/>
      <c r="K46170" s="2"/>
      <c r="L46170" s="2"/>
    </row>
    <row r="46171" spans="10:12">
      <c r="J46171" s="2"/>
      <c r="K46171" s="2"/>
      <c r="L46171" s="2"/>
    </row>
    <row r="46172" spans="10:12">
      <c r="J46172" s="2"/>
      <c r="K46172" s="2"/>
      <c r="L46172" s="2"/>
    </row>
    <row r="46173" spans="10:12">
      <c r="J46173" s="2"/>
      <c r="K46173" s="2"/>
      <c r="L46173" s="2"/>
    </row>
    <row r="46174" spans="10:12">
      <c r="J46174" s="2"/>
      <c r="K46174" s="2"/>
      <c r="L46174" s="2"/>
    </row>
    <row r="46175" spans="10:12">
      <c r="J46175" s="2"/>
      <c r="K46175" s="2"/>
      <c r="L46175" s="2"/>
    </row>
    <row r="46176" spans="10:12">
      <c r="J46176" s="2"/>
      <c r="K46176" s="2"/>
      <c r="L46176" s="2"/>
    </row>
    <row r="46177" spans="10:12">
      <c r="J46177" s="2"/>
      <c r="K46177" s="2"/>
      <c r="L46177" s="2"/>
    </row>
    <row r="46178" spans="10:12">
      <c r="J46178" s="2"/>
      <c r="K46178" s="2"/>
      <c r="L46178" s="2"/>
    </row>
    <row r="46179" spans="10:12">
      <c r="J46179" s="2"/>
      <c r="K46179" s="2"/>
      <c r="L46179" s="2"/>
    </row>
    <row r="46180" spans="10:12">
      <c r="J46180" s="2"/>
      <c r="K46180" s="2"/>
      <c r="L46180" s="2"/>
    </row>
    <row r="46181" spans="10:12">
      <c r="J46181" s="2"/>
      <c r="K46181" s="2"/>
      <c r="L46181" s="2"/>
    </row>
    <row r="46182" spans="10:12">
      <c r="J46182" s="2"/>
      <c r="K46182" s="2"/>
      <c r="L46182" s="2"/>
    </row>
    <row r="46183" spans="10:12">
      <c r="J46183" s="2"/>
      <c r="K46183" s="2"/>
      <c r="L46183" s="2"/>
    </row>
    <row r="46184" spans="10:12">
      <c r="J46184" s="2"/>
      <c r="K46184" s="2"/>
      <c r="L46184" s="2"/>
    </row>
    <row r="46185" spans="10:12">
      <c r="J46185" s="2"/>
      <c r="K46185" s="2"/>
      <c r="L46185" s="2"/>
    </row>
    <row r="46186" spans="10:12">
      <c r="J46186" s="2"/>
      <c r="K46186" s="2"/>
      <c r="L46186" s="2"/>
    </row>
    <row r="46187" spans="10:12">
      <c r="J46187" s="2"/>
      <c r="K46187" s="2"/>
      <c r="L46187" s="2"/>
    </row>
    <row r="46188" spans="10:12">
      <c r="J46188" s="2"/>
      <c r="K46188" s="2"/>
      <c r="L46188" s="2"/>
    </row>
    <row r="46189" spans="10:12">
      <c r="J46189" s="2"/>
      <c r="K46189" s="2"/>
      <c r="L46189" s="2"/>
    </row>
    <row r="46190" spans="10:12">
      <c r="J46190" s="2"/>
      <c r="K46190" s="2"/>
      <c r="L46190" s="2"/>
    </row>
    <row r="46191" spans="10:12">
      <c r="J46191" s="2"/>
      <c r="K46191" s="2"/>
      <c r="L46191" s="2"/>
    </row>
    <row r="46192" spans="10:12">
      <c r="J46192" s="2"/>
      <c r="K46192" s="2"/>
      <c r="L46192" s="2"/>
    </row>
    <row r="46193" spans="10:12">
      <c r="J46193" s="2"/>
      <c r="K46193" s="2"/>
      <c r="L46193" s="2"/>
    </row>
    <row r="46194" spans="10:12">
      <c r="J46194" s="2"/>
      <c r="K46194" s="2"/>
      <c r="L46194" s="2"/>
    </row>
    <row r="46195" spans="10:12">
      <c r="J46195" s="2"/>
      <c r="K46195" s="2"/>
      <c r="L46195" s="2"/>
    </row>
    <row r="46196" spans="10:12">
      <c r="J46196" s="2"/>
      <c r="K46196" s="2"/>
      <c r="L46196" s="2"/>
    </row>
    <row r="46197" spans="10:12">
      <c r="J46197" s="2"/>
      <c r="K46197" s="2"/>
      <c r="L46197" s="2"/>
    </row>
    <row r="46198" spans="10:12">
      <c r="J46198" s="2"/>
      <c r="K46198" s="2"/>
      <c r="L46198" s="2"/>
    </row>
    <row r="46199" spans="10:12">
      <c r="J46199" s="2"/>
      <c r="K46199" s="2"/>
      <c r="L46199" s="2"/>
    </row>
    <row r="46200" spans="10:12">
      <c r="J46200" s="2"/>
      <c r="K46200" s="2"/>
      <c r="L46200" s="2"/>
    </row>
    <row r="46201" spans="10:12">
      <c r="J46201" s="2"/>
      <c r="K46201" s="2"/>
      <c r="L46201" s="2"/>
    </row>
    <row r="46202" spans="10:12">
      <c r="J46202" s="2"/>
      <c r="K46202" s="2"/>
      <c r="L46202" s="2"/>
    </row>
    <row r="46203" spans="10:12">
      <c r="J46203" s="2"/>
      <c r="K46203" s="2"/>
      <c r="L46203" s="2"/>
    </row>
    <row r="46204" spans="10:12">
      <c r="J46204" s="2"/>
      <c r="K46204" s="2"/>
      <c r="L46204" s="2"/>
    </row>
    <row r="46205" spans="10:12">
      <c r="J46205" s="2"/>
      <c r="K46205" s="2"/>
      <c r="L46205" s="2"/>
    </row>
    <row r="46206" spans="10:12">
      <c r="J46206" s="2"/>
      <c r="K46206" s="2"/>
      <c r="L46206" s="2"/>
    </row>
    <row r="46207" spans="10:12">
      <c r="J46207" s="2"/>
      <c r="K46207" s="2"/>
      <c r="L46207" s="2"/>
    </row>
    <row r="46208" spans="10:12">
      <c r="J46208" s="2"/>
      <c r="K46208" s="2"/>
      <c r="L46208" s="2"/>
    </row>
    <row r="46209" spans="10:12">
      <c r="J46209" s="2"/>
      <c r="K46209" s="2"/>
      <c r="L46209" s="2"/>
    </row>
    <row r="46210" spans="10:12">
      <c r="J46210" s="2"/>
      <c r="K46210" s="2"/>
      <c r="L46210" s="2"/>
    </row>
    <row r="46211" spans="10:12">
      <c r="J46211" s="2"/>
      <c r="K46211" s="2"/>
      <c r="L46211" s="2"/>
    </row>
    <row r="46212" spans="10:12">
      <c r="J46212" s="2"/>
      <c r="K46212" s="2"/>
      <c r="L46212" s="2"/>
    </row>
    <row r="46213" spans="10:12">
      <c r="J46213" s="2"/>
      <c r="K46213" s="2"/>
      <c r="L46213" s="2"/>
    </row>
    <row r="46214" spans="10:12">
      <c r="J46214" s="2"/>
      <c r="K46214" s="2"/>
      <c r="L46214" s="2"/>
    </row>
    <row r="46215" spans="10:12">
      <c r="J46215" s="2"/>
      <c r="K46215" s="2"/>
      <c r="L46215" s="2"/>
    </row>
    <row r="46216" spans="10:12">
      <c r="J46216" s="2"/>
      <c r="K46216" s="2"/>
      <c r="L46216" s="2"/>
    </row>
    <row r="46217" spans="10:12">
      <c r="J46217" s="2"/>
      <c r="K46217" s="2"/>
      <c r="L46217" s="2"/>
    </row>
    <row r="46218" spans="10:12">
      <c r="J46218" s="2"/>
      <c r="K46218" s="2"/>
      <c r="L46218" s="2"/>
    </row>
    <row r="46219" spans="10:12">
      <c r="J46219" s="2"/>
      <c r="K46219" s="2"/>
      <c r="L46219" s="2"/>
    </row>
    <row r="46220" spans="10:12">
      <c r="J46220" s="2"/>
      <c r="K46220" s="2"/>
      <c r="L46220" s="2"/>
    </row>
    <row r="46221" spans="10:12">
      <c r="J46221" s="2"/>
      <c r="K46221" s="2"/>
      <c r="L46221" s="2"/>
    </row>
    <row r="46222" spans="10:12">
      <c r="J46222" s="2"/>
      <c r="K46222" s="2"/>
      <c r="L46222" s="2"/>
    </row>
    <row r="46223" spans="10:12">
      <c r="J46223" s="2"/>
      <c r="K46223" s="2"/>
      <c r="L46223" s="2"/>
    </row>
    <row r="46224" spans="10:12">
      <c r="J46224" s="2"/>
      <c r="K46224" s="2"/>
      <c r="L46224" s="2"/>
    </row>
    <row r="46225" spans="10:12">
      <c r="J46225" s="2"/>
      <c r="K46225" s="2"/>
      <c r="L46225" s="2"/>
    </row>
    <row r="46226" spans="10:12">
      <c r="J46226" s="2"/>
      <c r="K46226" s="2"/>
      <c r="L46226" s="2"/>
    </row>
    <row r="46227" spans="10:12">
      <c r="J46227" s="2"/>
      <c r="K46227" s="2"/>
      <c r="L46227" s="2"/>
    </row>
    <row r="46228" spans="10:12">
      <c r="J46228" s="2"/>
      <c r="K46228" s="2"/>
      <c r="L46228" s="2"/>
    </row>
    <row r="46229" spans="10:12">
      <c r="J46229" s="2"/>
      <c r="K46229" s="2"/>
      <c r="L46229" s="2"/>
    </row>
    <row r="46230" spans="10:12">
      <c r="J46230" s="2"/>
      <c r="K46230" s="2"/>
      <c r="L46230" s="2"/>
    </row>
    <row r="46231" spans="10:12">
      <c r="J46231" s="2"/>
      <c r="K46231" s="2"/>
      <c r="L46231" s="2"/>
    </row>
    <row r="46232" spans="10:12">
      <c r="J46232" s="2"/>
      <c r="K46232" s="2"/>
      <c r="L46232" s="2"/>
    </row>
    <row r="46233" spans="10:12">
      <c r="J46233" s="2"/>
      <c r="K46233" s="2"/>
      <c r="L46233" s="2"/>
    </row>
    <row r="46234" spans="10:12">
      <c r="J46234" s="2"/>
      <c r="K46234" s="2"/>
      <c r="L46234" s="2"/>
    </row>
    <row r="46235" spans="10:12">
      <c r="J46235" s="2"/>
      <c r="K46235" s="2"/>
      <c r="L46235" s="2"/>
    </row>
    <row r="46236" spans="10:12">
      <c r="J46236" s="2"/>
      <c r="K46236" s="2"/>
      <c r="L46236" s="2"/>
    </row>
    <row r="46237" spans="10:12">
      <c r="J46237" s="2"/>
      <c r="K46237" s="2"/>
      <c r="L46237" s="2"/>
    </row>
    <row r="46238" spans="10:12">
      <c r="J46238" s="2"/>
      <c r="K46238" s="2"/>
      <c r="L46238" s="2"/>
    </row>
    <row r="46239" spans="10:12">
      <c r="J46239" s="2"/>
      <c r="K46239" s="2"/>
      <c r="L46239" s="2"/>
    </row>
    <row r="46240" spans="10:12">
      <c r="J46240" s="2"/>
      <c r="K46240" s="2"/>
      <c r="L46240" s="2"/>
    </row>
    <row r="46241" spans="10:12">
      <c r="J46241" s="2"/>
      <c r="K46241" s="2"/>
      <c r="L46241" s="2"/>
    </row>
    <row r="46242" spans="10:12">
      <c r="J46242" s="2"/>
      <c r="K46242" s="2"/>
      <c r="L46242" s="2"/>
    </row>
    <row r="46243" spans="10:12">
      <c r="J46243" s="2"/>
      <c r="K46243" s="2"/>
      <c r="L46243" s="2"/>
    </row>
    <row r="46244" spans="10:12">
      <c r="J46244" s="2"/>
      <c r="K46244" s="2"/>
      <c r="L46244" s="2"/>
    </row>
    <row r="46245" spans="10:12">
      <c r="J46245" s="2"/>
      <c r="K46245" s="2"/>
      <c r="L46245" s="2"/>
    </row>
    <row r="46246" spans="10:12">
      <c r="J46246" s="2"/>
      <c r="K46246" s="2"/>
      <c r="L46246" s="2"/>
    </row>
    <row r="46247" spans="10:12">
      <c r="J46247" s="2"/>
      <c r="K46247" s="2"/>
      <c r="L46247" s="2"/>
    </row>
    <row r="46248" spans="10:12">
      <c r="J46248" s="2"/>
      <c r="K46248" s="2"/>
      <c r="L46248" s="2"/>
    </row>
    <row r="46249" spans="10:12">
      <c r="J46249" s="2"/>
      <c r="K46249" s="2"/>
      <c r="L46249" s="2"/>
    </row>
    <row r="46250" spans="10:12">
      <c r="J46250" s="2"/>
      <c r="K46250" s="2"/>
      <c r="L46250" s="2"/>
    </row>
    <row r="46251" spans="10:12">
      <c r="J46251" s="2"/>
      <c r="K46251" s="2"/>
      <c r="L46251" s="2"/>
    </row>
    <row r="46252" spans="10:12">
      <c r="J46252" s="2"/>
      <c r="K46252" s="2"/>
      <c r="L46252" s="2"/>
    </row>
    <row r="46253" spans="10:12">
      <c r="J46253" s="2"/>
      <c r="K46253" s="2"/>
      <c r="L46253" s="2"/>
    </row>
    <row r="46254" spans="10:12">
      <c r="J46254" s="2"/>
      <c r="K46254" s="2"/>
      <c r="L46254" s="2"/>
    </row>
    <row r="46255" spans="10:12">
      <c r="J46255" s="2"/>
      <c r="K46255" s="2"/>
      <c r="L46255" s="2"/>
    </row>
    <row r="46256" spans="10:12">
      <c r="J46256" s="2"/>
      <c r="K46256" s="2"/>
      <c r="L46256" s="2"/>
    </row>
    <row r="46257" spans="10:12">
      <c r="J46257" s="2"/>
      <c r="K46257" s="2"/>
      <c r="L46257" s="2"/>
    </row>
    <row r="46258" spans="10:12">
      <c r="J46258" s="2"/>
      <c r="K46258" s="2"/>
      <c r="L46258" s="2"/>
    </row>
    <row r="46259" spans="10:12">
      <c r="J46259" s="2"/>
      <c r="K46259" s="2"/>
      <c r="L46259" s="2"/>
    </row>
    <row r="46260" spans="10:12">
      <c r="J46260" s="2"/>
      <c r="K46260" s="2"/>
      <c r="L46260" s="2"/>
    </row>
    <row r="46261" spans="10:12">
      <c r="J46261" s="2"/>
      <c r="K46261" s="2"/>
      <c r="L46261" s="2"/>
    </row>
    <row r="46262" spans="10:12">
      <c r="J46262" s="2"/>
      <c r="K46262" s="2"/>
      <c r="L46262" s="2"/>
    </row>
    <row r="46263" spans="10:12">
      <c r="J46263" s="2"/>
      <c r="K46263" s="2"/>
      <c r="L46263" s="2"/>
    </row>
    <row r="46264" spans="10:12">
      <c r="J46264" s="2"/>
      <c r="K46264" s="2"/>
      <c r="L46264" s="2"/>
    </row>
    <row r="46265" spans="10:12">
      <c r="J46265" s="2"/>
      <c r="K46265" s="2"/>
      <c r="L46265" s="2"/>
    </row>
    <row r="46266" spans="10:12">
      <c r="J46266" s="2"/>
      <c r="K46266" s="2"/>
      <c r="L46266" s="2"/>
    </row>
    <row r="46267" spans="10:12">
      <c r="J46267" s="2"/>
      <c r="K46267" s="2"/>
      <c r="L46267" s="2"/>
    </row>
    <row r="46268" spans="10:12">
      <c r="J46268" s="2"/>
      <c r="K46268" s="2"/>
      <c r="L46268" s="2"/>
    </row>
    <row r="46269" spans="10:12">
      <c r="J46269" s="2"/>
      <c r="K46269" s="2"/>
      <c r="L46269" s="2"/>
    </row>
    <row r="46270" spans="10:12">
      <c r="J46270" s="2"/>
      <c r="K46270" s="2"/>
      <c r="L46270" s="2"/>
    </row>
    <row r="46271" spans="10:12">
      <c r="J46271" s="2"/>
      <c r="K46271" s="2"/>
      <c r="L46271" s="2"/>
    </row>
    <row r="46272" spans="10:12">
      <c r="J46272" s="2"/>
      <c r="K46272" s="2"/>
      <c r="L46272" s="2"/>
    </row>
    <row r="46273" spans="10:12">
      <c r="J46273" s="2"/>
      <c r="K46273" s="2"/>
      <c r="L46273" s="2"/>
    </row>
    <row r="46274" spans="10:12">
      <c r="J46274" s="2"/>
      <c r="K46274" s="2"/>
      <c r="L46274" s="2"/>
    </row>
    <row r="46275" spans="10:12">
      <c r="J46275" s="2"/>
      <c r="K46275" s="2"/>
      <c r="L46275" s="2"/>
    </row>
    <row r="46276" spans="10:12">
      <c r="J46276" s="2"/>
      <c r="K46276" s="2"/>
      <c r="L46276" s="2"/>
    </row>
    <row r="46277" spans="10:12">
      <c r="J46277" s="2"/>
      <c r="K46277" s="2"/>
      <c r="L46277" s="2"/>
    </row>
    <row r="46278" spans="10:12">
      <c r="J46278" s="2"/>
      <c r="K46278" s="2"/>
      <c r="L46278" s="2"/>
    </row>
    <row r="46279" spans="10:12">
      <c r="J46279" s="2"/>
      <c r="K46279" s="2"/>
      <c r="L46279" s="2"/>
    </row>
    <row r="46280" spans="10:12">
      <c r="J46280" s="2"/>
      <c r="K46280" s="2"/>
      <c r="L46280" s="2"/>
    </row>
    <row r="46281" spans="10:12">
      <c r="J46281" s="2"/>
      <c r="K46281" s="2"/>
      <c r="L46281" s="2"/>
    </row>
    <row r="46282" spans="10:12">
      <c r="J46282" s="2"/>
      <c r="K46282" s="2"/>
      <c r="L46282" s="2"/>
    </row>
    <row r="46283" spans="10:12">
      <c r="J46283" s="2"/>
      <c r="K46283" s="2"/>
      <c r="L46283" s="2"/>
    </row>
    <row r="46284" spans="10:12">
      <c r="J46284" s="2"/>
      <c r="K46284" s="2"/>
      <c r="L46284" s="2"/>
    </row>
    <row r="46285" spans="10:12">
      <c r="J46285" s="2"/>
      <c r="K46285" s="2"/>
      <c r="L46285" s="2"/>
    </row>
    <row r="46286" spans="10:12">
      <c r="J46286" s="2"/>
      <c r="K46286" s="2"/>
      <c r="L46286" s="2"/>
    </row>
    <row r="46287" spans="10:12">
      <c r="J46287" s="2"/>
      <c r="K46287" s="2"/>
      <c r="L46287" s="2"/>
    </row>
    <row r="46288" spans="10:12">
      <c r="J46288" s="2"/>
      <c r="K46288" s="2"/>
      <c r="L46288" s="2"/>
    </row>
    <row r="46289" spans="10:12">
      <c r="J46289" s="2"/>
      <c r="K46289" s="2"/>
      <c r="L46289" s="2"/>
    </row>
    <row r="46290" spans="10:12">
      <c r="J46290" s="2"/>
      <c r="K46290" s="2"/>
      <c r="L46290" s="2"/>
    </row>
    <row r="46291" spans="10:12">
      <c r="J46291" s="2"/>
      <c r="K46291" s="2"/>
      <c r="L46291" s="2"/>
    </row>
    <row r="46292" spans="10:12">
      <c r="J46292" s="2"/>
      <c r="K46292" s="2"/>
      <c r="L46292" s="2"/>
    </row>
    <row r="46293" spans="10:12">
      <c r="J46293" s="2"/>
      <c r="K46293" s="2"/>
      <c r="L46293" s="2"/>
    </row>
    <row r="46294" spans="10:12">
      <c r="J46294" s="2"/>
      <c r="K46294" s="2"/>
      <c r="L46294" s="2"/>
    </row>
    <row r="46295" spans="10:12">
      <c r="J46295" s="2"/>
      <c r="K46295" s="2"/>
      <c r="L46295" s="2"/>
    </row>
    <row r="46296" spans="10:12">
      <c r="J46296" s="2"/>
      <c r="K46296" s="2"/>
      <c r="L46296" s="2"/>
    </row>
    <row r="46297" spans="10:12">
      <c r="J46297" s="2"/>
      <c r="K46297" s="2"/>
      <c r="L46297" s="2"/>
    </row>
    <row r="46298" spans="10:12">
      <c r="J46298" s="2"/>
      <c r="K46298" s="2"/>
      <c r="L46298" s="2"/>
    </row>
    <row r="46299" spans="10:12">
      <c r="J46299" s="2"/>
      <c r="K46299" s="2"/>
      <c r="L46299" s="2"/>
    </row>
    <row r="46300" spans="10:12">
      <c r="J46300" s="2"/>
      <c r="K46300" s="2"/>
      <c r="L46300" s="2"/>
    </row>
    <row r="46301" spans="10:12">
      <c r="J46301" s="2"/>
      <c r="K46301" s="2"/>
      <c r="L46301" s="2"/>
    </row>
    <row r="46302" spans="10:12">
      <c r="J46302" s="2"/>
      <c r="K46302" s="2"/>
      <c r="L46302" s="2"/>
    </row>
    <row r="46303" spans="10:12">
      <c r="J46303" s="2"/>
      <c r="K46303" s="2"/>
      <c r="L46303" s="2"/>
    </row>
    <row r="46304" spans="10:12">
      <c r="J46304" s="2"/>
      <c r="K46304" s="2"/>
      <c r="L46304" s="2"/>
    </row>
    <row r="46305" spans="10:12">
      <c r="J46305" s="2"/>
      <c r="K46305" s="2"/>
      <c r="L46305" s="2"/>
    </row>
    <row r="46306" spans="10:12">
      <c r="J46306" s="2"/>
      <c r="K46306" s="2"/>
      <c r="L46306" s="2"/>
    </row>
    <row r="46307" spans="10:12">
      <c r="J46307" s="2"/>
      <c r="K46307" s="2"/>
      <c r="L46307" s="2"/>
    </row>
    <row r="46308" spans="10:12">
      <c r="J46308" s="2"/>
      <c r="K46308" s="2"/>
      <c r="L46308" s="2"/>
    </row>
    <row r="46309" spans="10:12">
      <c r="J46309" s="2"/>
      <c r="K46309" s="2"/>
      <c r="L46309" s="2"/>
    </row>
    <row r="46310" spans="10:12">
      <c r="J46310" s="2"/>
      <c r="K46310" s="2"/>
      <c r="L46310" s="2"/>
    </row>
    <row r="46311" spans="10:12">
      <c r="J46311" s="2"/>
      <c r="K46311" s="2"/>
      <c r="L46311" s="2"/>
    </row>
    <row r="46312" spans="10:12">
      <c r="J46312" s="2"/>
      <c r="K46312" s="2"/>
      <c r="L46312" s="2"/>
    </row>
    <row r="46313" spans="10:12">
      <c r="J46313" s="2"/>
      <c r="K46313" s="2"/>
      <c r="L46313" s="2"/>
    </row>
    <row r="46314" spans="10:12">
      <c r="J46314" s="2"/>
      <c r="K46314" s="2"/>
      <c r="L46314" s="2"/>
    </row>
    <row r="46315" spans="10:12">
      <c r="J46315" s="2"/>
      <c r="K46315" s="2"/>
      <c r="L46315" s="2"/>
    </row>
    <row r="46316" spans="10:12">
      <c r="J46316" s="2"/>
      <c r="K46316" s="2"/>
      <c r="L46316" s="2"/>
    </row>
    <row r="46317" spans="10:12">
      <c r="J46317" s="2"/>
      <c r="K46317" s="2"/>
      <c r="L46317" s="2"/>
    </row>
    <row r="46318" spans="10:12">
      <c r="J46318" s="2"/>
      <c r="K46318" s="2"/>
      <c r="L46318" s="2"/>
    </row>
    <row r="46319" spans="10:12">
      <c r="J46319" s="2"/>
      <c r="K46319" s="2"/>
      <c r="L46319" s="2"/>
    </row>
    <row r="46320" spans="10:12">
      <c r="J46320" s="2"/>
      <c r="K46320" s="2"/>
      <c r="L46320" s="2"/>
    </row>
    <row r="46321" spans="10:12">
      <c r="J46321" s="2"/>
      <c r="K46321" s="2"/>
      <c r="L46321" s="2"/>
    </row>
    <row r="46322" spans="10:12">
      <c r="J46322" s="2"/>
      <c r="K46322" s="2"/>
      <c r="L46322" s="2"/>
    </row>
    <row r="46323" spans="10:12">
      <c r="J46323" s="2"/>
      <c r="K46323" s="2"/>
      <c r="L46323" s="2"/>
    </row>
    <row r="46324" spans="10:12">
      <c r="J46324" s="2"/>
      <c r="K46324" s="2"/>
      <c r="L46324" s="2"/>
    </row>
    <row r="46325" spans="10:12">
      <c r="J46325" s="2"/>
      <c r="K46325" s="2"/>
      <c r="L46325" s="2"/>
    </row>
    <row r="46326" spans="10:12">
      <c r="J46326" s="2"/>
      <c r="K46326" s="2"/>
      <c r="L46326" s="2"/>
    </row>
    <row r="46327" spans="10:12">
      <c r="J46327" s="2"/>
      <c r="K46327" s="2"/>
      <c r="L46327" s="2"/>
    </row>
    <row r="46328" spans="10:12">
      <c r="J46328" s="2"/>
      <c r="K46328" s="2"/>
      <c r="L46328" s="2"/>
    </row>
    <row r="46329" spans="10:12">
      <c r="J46329" s="2"/>
      <c r="K46329" s="2"/>
      <c r="L46329" s="2"/>
    </row>
    <row r="46330" spans="10:12">
      <c r="J46330" s="2"/>
      <c r="K46330" s="2"/>
      <c r="L46330" s="2"/>
    </row>
    <row r="46331" spans="10:12">
      <c r="J46331" s="2"/>
      <c r="K46331" s="2"/>
      <c r="L46331" s="2"/>
    </row>
    <row r="46332" spans="10:12">
      <c r="J46332" s="2"/>
      <c r="K46332" s="2"/>
      <c r="L46332" s="2"/>
    </row>
    <row r="46333" spans="10:12">
      <c r="J46333" s="2"/>
      <c r="K46333" s="2"/>
      <c r="L46333" s="2"/>
    </row>
    <row r="46334" spans="10:12">
      <c r="J46334" s="2"/>
      <c r="K46334" s="2"/>
      <c r="L46334" s="2"/>
    </row>
    <row r="46335" spans="10:12">
      <c r="J46335" s="2"/>
      <c r="K46335" s="2"/>
      <c r="L46335" s="2"/>
    </row>
    <row r="46336" spans="10:12">
      <c r="J46336" s="2"/>
      <c r="K46336" s="2"/>
      <c r="L46336" s="2"/>
    </row>
    <row r="46337" spans="10:12">
      <c r="J46337" s="2"/>
      <c r="K46337" s="2"/>
      <c r="L46337" s="2"/>
    </row>
    <row r="46338" spans="10:12">
      <c r="J46338" s="2"/>
      <c r="K46338" s="2"/>
      <c r="L46338" s="2"/>
    </row>
    <row r="46339" spans="10:12">
      <c r="J46339" s="2"/>
      <c r="K46339" s="2"/>
      <c r="L46339" s="2"/>
    </row>
    <row r="46340" spans="10:12">
      <c r="J46340" s="2"/>
      <c r="K46340" s="2"/>
      <c r="L46340" s="2"/>
    </row>
    <row r="46341" spans="10:12">
      <c r="J46341" s="2"/>
      <c r="K46341" s="2"/>
      <c r="L46341" s="2"/>
    </row>
    <row r="46342" spans="10:12">
      <c r="J46342" s="2"/>
      <c r="K46342" s="2"/>
      <c r="L46342" s="2"/>
    </row>
    <row r="46343" spans="10:12">
      <c r="J46343" s="2"/>
      <c r="K46343" s="2"/>
      <c r="L46343" s="2"/>
    </row>
    <row r="46344" spans="10:12">
      <c r="J46344" s="2"/>
      <c r="K46344" s="2"/>
      <c r="L46344" s="2"/>
    </row>
    <row r="46345" spans="10:12">
      <c r="J46345" s="2"/>
      <c r="K46345" s="2"/>
      <c r="L46345" s="2"/>
    </row>
    <row r="46346" spans="10:12">
      <c r="J46346" s="2"/>
      <c r="K46346" s="2"/>
      <c r="L46346" s="2"/>
    </row>
    <row r="46347" spans="10:12">
      <c r="J46347" s="2"/>
      <c r="K46347" s="2"/>
      <c r="L46347" s="2"/>
    </row>
    <row r="46348" spans="10:12">
      <c r="J46348" s="2"/>
      <c r="K46348" s="2"/>
      <c r="L46348" s="2"/>
    </row>
    <row r="46349" spans="10:12">
      <c r="J46349" s="2"/>
      <c r="K46349" s="2"/>
      <c r="L46349" s="2"/>
    </row>
    <row r="46350" spans="10:12">
      <c r="J46350" s="2"/>
      <c r="K46350" s="2"/>
      <c r="L46350" s="2"/>
    </row>
    <row r="46351" spans="10:12">
      <c r="J46351" s="2"/>
      <c r="K46351" s="2"/>
      <c r="L46351" s="2"/>
    </row>
    <row r="46352" spans="10:12">
      <c r="J46352" s="2"/>
      <c r="K46352" s="2"/>
      <c r="L46352" s="2"/>
    </row>
    <row r="46353" spans="10:12">
      <c r="J46353" s="2"/>
      <c r="K46353" s="2"/>
      <c r="L46353" s="2"/>
    </row>
    <row r="46354" spans="10:12">
      <c r="J46354" s="2"/>
      <c r="K46354" s="2"/>
      <c r="L46354" s="2"/>
    </row>
    <row r="46355" spans="10:12">
      <c r="J46355" s="2"/>
      <c r="K46355" s="2"/>
      <c r="L46355" s="2"/>
    </row>
    <row r="46356" spans="10:12">
      <c r="J46356" s="2"/>
      <c r="K46356" s="2"/>
      <c r="L46356" s="2"/>
    </row>
    <row r="46357" spans="10:12">
      <c r="J46357" s="2"/>
      <c r="K46357" s="2"/>
      <c r="L46357" s="2"/>
    </row>
    <row r="46358" spans="10:12">
      <c r="J46358" s="2"/>
      <c r="K46358" s="2"/>
      <c r="L46358" s="2"/>
    </row>
    <row r="46359" spans="10:12">
      <c r="J46359" s="2"/>
      <c r="K46359" s="2"/>
      <c r="L46359" s="2"/>
    </row>
    <row r="46360" spans="10:12">
      <c r="J46360" s="2"/>
      <c r="K46360" s="2"/>
      <c r="L46360" s="2"/>
    </row>
    <row r="46361" spans="10:12">
      <c r="J46361" s="2"/>
      <c r="K46361" s="2"/>
      <c r="L46361" s="2"/>
    </row>
    <row r="46362" spans="10:12">
      <c r="J46362" s="2"/>
      <c r="K46362" s="2"/>
      <c r="L46362" s="2"/>
    </row>
    <row r="46363" spans="10:12">
      <c r="J46363" s="2"/>
      <c r="K46363" s="2"/>
      <c r="L46363" s="2"/>
    </row>
    <row r="46364" spans="10:12">
      <c r="J46364" s="2"/>
      <c r="K46364" s="2"/>
      <c r="L46364" s="2"/>
    </row>
    <row r="46365" spans="10:12">
      <c r="J46365" s="2"/>
      <c r="K46365" s="2"/>
      <c r="L46365" s="2"/>
    </row>
    <row r="46366" spans="10:12">
      <c r="J46366" s="2"/>
      <c r="K46366" s="2"/>
      <c r="L46366" s="2"/>
    </row>
    <row r="46367" spans="10:12">
      <c r="J46367" s="2"/>
      <c r="K46367" s="2"/>
      <c r="L46367" s="2"/>
    </row>
    <row r="46368" spans="10:12">
      <c r="J46368" s="2"/>
      <c r="K46368" s="2"/>
      <c r="L46368" s="2"/>
    </row>
    <row r="46369" spans="10:12">
      <c r="J46369" s="2"/>
      <c r="K46369" s="2"/>
      <c r="L46369" s="2"/>
    </row>
    <row r="46370" spans="10:12">
      <c r="J46370" s="2"/>
      <c r="K46370" s="2"/>
      <c r="L46370" s="2"/>
    </row>
    <row r="46371" spans="10:12">
      <c r="J46371" s="2"/>
      <c r="K46371" s="2"/>
      <c r="L46371" s="2"/>
    </row>
    <row r="46372" spans="10:12">
      <c r="J46372" s="2"/>
      <c r="K46372" s="2"/>
      <c r="L46372" s="2"/>
    </row>
    <row r="46373" spans="10:12">
      <c r="J46373" s="2"/>
      <c r="K46373" s="2"/>
      <c r="L46373" s="2"/>
    </row>
    <row r="46374" spans="10:12">
      <c r="J46374" s="2"/>
      <c r="K46374" s="2"/>
      <c r="L46374" s="2"/>
    </row>
    <row r="46375" spans="10:12">
      <c r="J46375" s="2"/>
      <c r="K46375" s="2"/>
      <c r="L46375" s="2"/>
    </row>
    <row r="46376" spans="10:12">
      <c r="J46376" s="2"/>
      <c r="K46376" s="2"/>
      <c r="L46376" s="2"/>
    </row>
    <row r="46377" spans="10:12">
      <c r="J46377" s="2"/>
      <c r="K46377" s="2"/>
      <c r="L46377" s="2"/>
    </row>
    <row r="46378" spans="10:12">
      <c r="J46378" s="2"/>
      <c r="K46378" s="2"/>
      <c r="L46378" s="2"/>
    </row>
    <row r="46379" spans="10:12">
      <c r="J46379" s="2"/>
      <c r="K46379" s="2"/>
      <c r="L46379" s="2"/>
    </row>
    <row r="46380" spans="10:12">
      <c r="J46380" s="2"/>
      <c r="K46380" s="2"/>
      <c r="L46380" s="2"/>
    </row>
    <row r="46381" spans="10:12">
      <c r="J46381" s="2"/>
      <c r="K46381" s="2"/>
      <c r="L46381" s="2"/>
    </row>
    <row r="46382" spans="10:12">
      <c r="J46382" s="2"/>
      <c r="K46382" s="2"/>
      <c r="L46382" s="2"/>
    </row>
    <row r="46383" spans="10:12">
      <c r="J46383" s="2"/>
      <c r="K46383" s="2"/>
      <c r="L46383" s="2"/>
    </row>
    <row r="46384" spans="10:12">
      <c r="J46384" s="2"/>
      <c r="K46384" s="2"/>
      <c r="L46384" s="2"/>
    </row>
    <row r="46385" spans="10:12">
      <c r="J46385" s="2"/>
      <c r="K46385" s="2"/>
      <c r="L46385" s="2"/>
    </row>
    <row r="46386" spans="10:12">
      <c r="J46386" s="2"/>
      <c r="K46386" s="2"/>
      <c r="L46386" s="2"/>
    </row>
    <row r="46387" spans="10:12">
      <c r="J46387" s="2"/>
      <c r="K46387" s="2"/>
      <c r="L46387" s="2"/>
    </row>
    <row r="46388" spans="10:12">
      <c r="J46388" s="2"/>
      <c r="K46388" s="2"/>
      <c r="L46388" s="2"/>
    </row>
    <row r="46389" spans="10:12">
      <c r="J46389" s="2"/>
      <c r="K46389" s="2"/>
      <c r="L46389" s="2"/>
    </row>
    <row r="46390" spans="10:12">
      <c r="J46390" s="2"/>
      <c r="K46390" s="2"/>
      <c r="L46390" s="2"/>
    </row>
    <row r="46391" spans="10:12">
      <c r="J46391" s="2"/>
      <c r="K46391" s="2"/>
      <c r="L46391" s="2"/>
    </row>
    <row r="46392" spans="10:12">
      <c r="J46392" s="2"/>
      <c r="K46392" s="2"/>
      <c r="L46392" s="2"/>
    </row>
    <row r="46393" spans="10:12">
      <c r="J46393" s="2"/>
      <c r="K46393" s="2"/>
      <c r="L46393" s="2"/>
    </row>
    <row r="46394" spans="10:12">
      <c r="J46394" s="2"/>
      <c r="K46394" s="2"/>
      <c r="L46394" s="2"/>
    </row>
    <row r="46395" spans="10:12">
      <c r="J46395" s="2"/>
      <c r="K46395" s="2"/>
      <c r="L46395" s="2"/>
    </row>
    <row r="46396" spans="10:12">
      <c r="J46396" s="2"/>
      <c r="K46396" s="2"/>
      <c r="L46396" s="2"/>
    </row>
    <row r="46397" spans="10:12">
      <c r="J46397" s="2"/>
      <c r="K46397" s="2"/>
      <c r="L46397" s="2"/>
    </row>
    <row r="46398" spans="10:12">
      <c r="J46398" s="2"/>
      <c r="K46398" s="2"/>
      <c r="L46398" s="2"/>
    </row>
    <row r="46399" spans="10:12">
      <c r="J46399" s="2"/>
      <c r="K46399" s="2"/>
      <c r="L46399" s="2"/>
    </row>
    <row r="46400" spans="10:12">
      <c r="J46400" s="2"/>
      <c r="K46400" s="2"/>
      <c r="L46400" s="2"/>
    </row>
    <row r="46401" spans="10:12">
      <c r="J46401" s="2"/>
      <c r="K46401" s="2"/>
      <c r="L46401" s="2"/>
    </row>
    <row r="46402" spans="10:12">
      <c r="J46402" s="2"/>
      <c r="K46402" s="2"/>
      <c r="L46402" s="2"/>
    </row>
    <row r="46403" spans="10:12">
      <c r="J46403" s="2"/>
      <c r="K46403" s="2"/>
      <c r="L46403" s="2"/>
    </row>
    <row r="46404" spans="10:12">
      <c r="J46404" s="2"/>
      <c r="K46404" s="2"/>
      <c r="L46404" s="2"/>
    </row>
    <row r="46405" spans="10:12">
      <c r="J46405" s="2"/>
      <c r="K46405" s="2"/>
      <c r="L46405" s="2"/>
    </row>
    <row r="46406" spans="10:12">
      <c r="J46406" s="2"/>
      <c r="K46406" s="2"/>
      <c r="L46406" s="2"/>
    </row>
    <row r="46407" spans="10:12">
      <c r="J46407" s="2"/>
      <c r="K46407" s="2"/>
      <c r="L46407" s="2"/>
    </row>
    <row r="46408" spans="10:12">
      <c r="J46408" s="2"/>
      <c r="K46408" s="2"/>
      <c r="L46408" s="2"/>
    </row>
    <row r="46409" spans="10:12">
      <c r="J46409" s="2"/>
      <c r="K46409" s="2"/>
      <c r="L46409" s="2"/>
    </row>
    <row r="46410" spans="10:12">
      <c r="J46410" s="2"/>
      <c r="K46410" s="2"/>
      <c r="L46410" s="2"/>
    </row>
    <row r="46411" spans="10:12">
      <c r="J46411" s="2"/>
      <c r="K46411" s="2"/>
      <c r="L46411" s="2"/>
    </row>
    <row r="46412" spans="10:12">
      <c r="J46412" s="2"/>
      <c r="K46412" s="2"/>
      <c r="L46412" s="2"/>
    </row>
    <row r="46413" spans="10:12">
      <c r="J46413" s="2"/>
      <c r="K46413" s="2"/>
      <c r="L46413" s="2"/>
    </row>
    <row r="46414" spans="10:12">
      <c r="J46414" s="2"/>
      <c r="K46414" s="2"/>
      <c r="L46414" s="2"/>
    </row>
    <row r="46415" spans="10:12">
      <c r="J46415" s="2"/>
      <c r="K46415" s="2"/>
      <c r="L46415" s="2"/>
    </row>
    <row r="46416" spans="10:12">
      <c r="J46416" s="2"/>
      <c r="K46416" s="2"/>
      <c r="L46416" s="2"/>
    </row>
    <row r="46417" spans="10:12">
      <c r="J46417" s="2"/>
      <c r="K46417" s="2"/>
      <c r="L46417" s="2"/>
    </row>
    <row r="46418" spans="10:12">
      <c r="J46418" s="2"/>
      <c r="K46418" s="2"/>
      <c r="L46418" s="2"/>
    </row>
    <row r="46419" spans="10:12">
      <c r="J46419" s="2"/>
      <c r="K46419" s="2"/>
      <c r="L46419" s="2"/>
    </row>
    <row r="46420" spans="10:12">
      <c r="J46420" s="2"/>
      <c r="K46420" s="2"/>
      <c r="L46420" s="2"/>
    </row>
    <row r="46421" spans="10:12">
      <c r="J46421" s="2"/>
      <c r="K46421" s="2"/>
      <c r="L46421" s="2"/>
    </row>
    <row r="46422" spans="10:12">
      <c r="J46422" s="2"/>
      <c r="K46422" s="2"/>
      <c r="L46422" s="2"/>
    </row>
    <row r="46423" spans="10:12">
      <c r="J46423" s="2"/>
      <c r="K46423" s="2"/>
      <c r="L46423" s="2"/>
    </row>
    <row r="46424" spans="10:12">
      <c r="J46424" s="2"/>
      <c r="K46424" s="2"/>
      <c r="L46424" s="2"/>
    </row>
    <row r="46425" spans="10:12">
      <c r="J46425" s="2"/>
      <c r="K46425" s="2"/>
      <c r="L46425" s="2"/>
    </row>
    <row r="46426" spans="10:12">
      <c r="J46426" s="2"/>
      <c r="K46426" s="2"/>
      <c r="L46426" s="2"/>
    </row>
    <row r="46427" spans="10:12">
      <c r="J46427" s="2"/>
      <c r="K46427" s="2"/>
      <c r="L46427" s="2"/>
    </row>
    <row r="46428" spans="10:12">
      <c r="J46428" s="2"/>
      <c r="K46428" s="2"/>
      <c r="L46428" s="2"/>
    </row>
    <row r="46429" spans="10:12">
      <c r="J46429" s="2"/>
      <c r="K46429" s="2"/>
      <c r="L46429" s="2"/>
    </row>
    <row r="46430" spans="10:12">
      <c r="J46430" s="2"/>
      <c r="K46430" s="2"/>
      <c r="L46430" s="2"/>
    </row>
    <row r="46431" spans="10:12">
      <c r="J46431" s="2"/>
      <c r="K46431" s="2"/>
      <c r="L46431" s="2"/>
    </row>
    <row r="46432" spans="10:12">
      <c r="J46432" s="2"/>
      <c r="K46432" s="2"/>
      <c r="L46432" s="2"/>
    </row>
    <row r="46433" spans="10:12">
      <c r="J46433" s="2"/>
      <c r="K46433" s="2"/>
      <c r="L46433" s="2"/>
    </row>
    <row r="46434" spans="10:12">
      <c r="J46434" s="2"/>
      <c r="K46434" s="2"/>
      <c r="L46434" s="2"/>
    </row>
    <row r="46435" spans="10:12">
      <c r="J46435" s="2"/>
      <c r="K46435" s="2"/>
      <c r="L46435" s="2"/>
    </row>
    <row r="46436" spans="10:12">
      <c r="J46436" s="2"/>
      <c r="K46436" s="2"/>
      <c r="L46436" s="2"/>
    </row>
    <row r="46437" spans="10:12">
      <c r="J46437" s="2"/>
      <c r="K46437" s="2"/>
      <c r="L46437" s="2"/>
    </row>
    <row r="46438" spans="10:12">
      <c r="J46438" s="2"/>
      <c r="K46438" s="2"/>
      <c r="L46438" s="2"/>
    </row>
    <row r="46439" spans="10:12">
      <c r="J46439" s="2"/>
      <c r="K46439" s="2"/>
      <c r="L46439" s="2"/>
    </row>
    <row r="46440" spans="10:12">
      <c r="J46440" s="2"/>
      <c r="K46440" s="2"/>
      <c r="L46440" s="2"/>
    </row>
    <row r="46441" spans="10:12">
      <c r="J46441" s="2"/>
      <c r="K46441" s="2"/>
      <c r="L46441" s="2"/>
    </row>
    <row r="46442" spans="10:12">
      <c r="J46442" s="2"/>
      <c r="K46442" s="2"/>
      <c r="L46442" s="2"/>
    </row>
    <row r="46443" spans="10:12">
      <c r="J46443" s="2"/>
      <c r="K46443" s="2"/>
      <c r="L46443" s="2"/>
    </row>
    <row r="46444" spans="10:12">
      <c r="J46444" s="2"/>
      <c r="K46444" s="2"/>
      <c r="L46444" s="2"/>
    </row>
    <row r="46445" spans="10:12">
      <c r="J46445" s="2"/>
      <c r="K46445" s="2"/>
      <c r="L46445" s="2"/>
    </row>
    <row r="46446" spans="10:12">
      <c r="J46446" s="2"/>
      <c r="K46446" s="2"/>
      <c r="L46446" s="2"/>
    </row>
    <row r="46447" spans="10:12">
      <c r="J46447" s="2"/>
      <c r="K46447" s="2"/>
      <c r="L46447" s="2"/>
    </row>
    <row r="46448" spans="10:12">
      <c r="J46448" s="2"/>
      <c r="K46448" s="2"/>
      <c r="L46448" s="2"/>
    </row>
    <row r="46449" spans="10:12">
      <c r="J46449" s="2"/>
      <c r="K46449" s="2"/>
      <c r="L46449" s="2"/>
    </row>
    <row r="46450" spans="10:12">
      <c r="J46450" s="2"/>
      <c r="K46450" s="2"/>
      <c r="L46450" s="2"/>
    </row>
    <row r="46451" spans="10:12">
      <c r="J46451" s="2"/>
      <c r="K46451" s="2"/>
      <c r="L46451" s="2"/>
    </row>
    <row r="46452" spans="10:12">
      <c r="J46452" s="2"/>
      <c r="K46452" s="2"/>
      <c r="L46452" s="2"/>
    </row>
    <row r="46453" spans="10:12">
      <c r="J46453" s="2"/>
      <c r="K46453" s="2"/>
      <c r="L46453" s="2"/>
    </row>
    <row r="46454" spans="10:12">
      <c r="J46454" s="2"/>
      <c r="K46454" s="2"/>
      <c r="L46454" s="2"/>
    </row>
    <row r="46455" spans="10:12">
      <c r="J46455" s="2"/>
      <c r="K46455" s="2"/>
      <c r="L46455" s="2"/>
    </row>
    <row r="46456" spans="10:12">
      <c r="J46456" s="2"/>
      <c r="K46456" s="2"/>
      <c r="L46456" s="2"/>
    </row>
    <row r="46457" spans="10:12">
      <c r="J46457" s="2"/>
      <c r="K46457" s="2"/>
      <c r="L46457" s="2"/>
    </row>
    <row r="46458" spans="10:12">
      <c r="J46458" s="2"/>
      <c r="K46458" s="2"/>
      <c r="L46458" s="2"/>
    </row>
    <row r="46459" spans="10:12">
      <c r="J46459" s="2"/>
      <c r="K46459" s="2"/>
      <c r="L46459" s="2"/>
    </row>
    <row r="46460" spans="10:12">
      <c r="J46460" s="2"/>
      <c r="K46460" s="2"/>
      <c r="L46460" s="2"/>
    </row>
    <row r="46461" spans="10:12">
      <c r="J46461" s="2"/>
      <c r="K46461" s="2"/>
      <c r="L46461" s="2"/>
    </row>
    <row r="46462" spans="10:12">
      <c r="J46462" s="2"/>
      <c r="K46462" s="2"/>
      <c r="L46462" s="2"/>
    </row>
    <row r="46463" spans="10:12">
      <c r="J46463" s="2"/>
      <c r="K46463" s="2"/>
      <c r="L46463" s="2"/>
    </row>
    <row r="46464" spans="10:12">
      <c r="J46464" s="2"/>
      <c r="K46464" s="2"/>
      <c r="L46464" s="2"/>
    </row>
    <row r="46465" spans="10:12">
      <c r="J46465" s="2"/>
      <c r="K46465" s="2"/>
      <c r="L46465" s="2"/>
    </row>
    <row r="46466" spans="10:12">
      <c r="J46466" s="2"/>
      <c r="K46466" s="2"/>
      <c r="L46466" s="2"/>
    </row>
    <row r="46467" spans="10:12">
      <c r="J46467" s="2"/>
      <c r="K46467" s="2"/>
      <c r="L46467" s="2"/>
    </row>
    <row r="46468" spans="10:12">
      <c r="J46468" s="2"/>
      <c r="K46468" s="2"/>
      <c r="L46468" s="2"/>
    </row>
    <row r="46469" spans="10:12">
      <c r="J46469" s="2"/>
      <c r="K46469" s="2"/>
      <c r="L46469" s="2"/>
    </row>
    <row r="46470" spans="10:12">
      <c r="J46470" s="2"/>
      <c r="K46470" s="2"/>
      <c r="L46470" s="2"/>
    </row>
    <row r="46471" spans="10:12">
      <c r="J46471" s="2"/>
      <c r="K46471" s="2"/>
      <c r="L46471" s="2"/>
    </row>
    <row r="46472" spans="10:12">
      <c r="J46472" s="2"/>
      <c r="K46472" s="2"/>
      <c r="L46472" s="2"/>
    </row>
    <row r="46473" spans="10:12">
      <c r="J46473" s="2"/>
      <c r="K46473" s="2"/>
      <c r="L46473" s="2"/>
    </row>
    <row r="46474" spans="10:12">
      <c r="J46474" s="2"/>
      <c r="K46474" s="2"/>
      <c r="L46474" s="2"/>
    </row>
    <row r="46475" spans="10:12">
      <c r="J46475" s="2"/>
      <c r="K46475" s="2"/>
      <c r="L46475" s="2"/>
    </row>
    <row r="46476" spans="10:12">
      <c r="J46476" s="2"/>
      <c r="K46476" s="2"/>
      <c r="L46476" s="2"/>
    </row>
    <row r="46477" spans="10:12">
      <c r="J46477" s="2"/>
      <c r="K46477" s="2"/>
      <c r="L46477" s="2"/>
    </row>
    <row r="46478" spans="10:12">
      <c r="J46478" s="2"/>
      <c r="K46478" s="2"/>
      <c r="L46478" s="2"/>
    </row>
    <row r="46479" spans="10:12">
      <c r="J46479" s="2"/>
      <c r="K46479" s="2"/>
      <c r="L46479" s="2"/>
    </row>
    <row r="46480" spans="10:12">
      <c r="J46480" s="2"/>
      <c r="K46480" s="2"/>
      <c r="L46480" s="2"/>
    </row>
    <row r="46481" spans="10:12">
      <c r="J46481" s="2"/>
      <c r="K46481" s="2"/>
      <c r="L46481" s="2"/>
    </row>
    <row r="46482" spans="10:12">
      <c r="J46482" s="2"/>
      <c r="K46482" s="2"/>
      <c r="L46482" s="2"/>
    </row>
    <row r="46483" spans="10:12">
      <c r="J46483" s="2"/>
      <c r="K46483" s="2"/>
      <c r="L46483" s="2"/>
    </row>
    <row r="46484" spans="10:12">
      <c r="J46484" s="2"/>
      <c r="K46484" s="2"/>
      <c r="L46484" s="2"/>
    </row>
    <row r="46485" spans="10:12">
      <c r="J46485" s="2"/>
      <c r="K46485" s="2"/>
      <c r="L46485" s="2"/>
    </row>
    <row r="46486" spans="10:12">
      <c r="J46486" s="2"/>
      <c r="K46486" s="2"/>
      <c r="L46486" s="2"/>
    </row>
    <row r="46487" spans="10:12">
      <c r="J46487" s="2"/>
      <c r="K46487" s="2"/>
      <c r="L46487" s="2"/>
    </row>
    <row r="46488" spans="10:12">
      <c r="J46488" s="2"/>
      <c r="K46488" s="2"/>
      <c r="L46488" s="2"/>
    </row>
    <row r="46489" spans="10:12">
      <c r="J46489" s="2"/>
      <c r="K46489" s="2"/>
      <c r="L46489" s="2"/>
    </row>
    <row r="46490" spans="10:12">
      <c r="J46490" s="2"/>
      <c r="K46490" s="2"/>
      <c r="L46490" s="2"/>
    </row>
    <row r="46491" spans="10:12">
      <c r="J46491" s="2"/>
      <c r="K46491" s="2"/>
      <c r="L46491" s="2"/>
    </row>
    <row r="46492" spans="10:12">
      <c r="J46492" s="2"/>
      <c r="K46492" s="2"/>
      <c r="L46492" s="2"/>
    </row>
    <row r="46493" spans="10:12">
      <c r="J46493" s="2"/>
      <c r="K46493" s="2"/>
      <c r="L46493" s="2"/>
    </row>
    <row r="46494" spans="10:12">
      <c r="J46494" s="2"/>
      <c r="K46494" s="2"/>
      <c r="L46494" s="2"/>
    </row>
    <row r="46495" spans="10:12">
      <c r="J46495" s="2"/>
      <c r="K46495" s="2"/>
      <c r="L46495" s="2"/>
    </row>
    <row r="46496" spans="10:12">
      <c r="J46496" s="2"/>
      <c r="K46496" s="2"/>
      <c r="L46496" s="2"/>
    </row>
    <row r="46497" spans="10:12">
      <c r="J46497" s="2"/>
      <c r="K46497" s="2"/>
      <c r="L46497" s="2"/>
    </row>
    <row r="46498" spans="10:12">
      <c r="J46498" s="2"/>
      <c r="K46498" s="2"/>
      <c r="L46498" s="2"/>
    </row>
    <row r="46499" spans="10:12">
      <c r="J46499" s="2"/>
      <c r="K46499" s="2"/>
      <c r="L46499" s="2"/>
    </row>
    <row r="46500" spans="10:12">
      <c r="J46500" s="2"/>
      <c r="K46500" s="2"/>
      <c r="L46500" s="2"/>
    </row>
    <row r="46501" spans="10:12">
      <c r="J46501" s="2"/>
      <c r="K46501" s="2"/>
      <c r="L46501" s="2"/>
    </row>
    <row r="46502" spans="10:12">
      <c r="J46502" s="2"/>
      <c r="K46502" s="2"/>
      <c r="L46502" s="2"/>
    </row>
    <row r="46503" spans="10:12">
      <c r="J46503" s="2"/>
      <c r="K46503" s="2"/>
      <c r="L46503" s="2"/>
    </row>
    <row r="46504" spans="10:12">
      <c r="J46504" s="2"/>
      <c r="K46504" s="2"/>
      <c r="L46504" s="2"/>
    </row>
    <row r="46505" spans="10:12">
      <c r="J46505" s="2"/>
      <c r="K46505" s="2"/>
      <c r="L46505" s="2"/>
    </row>
    <row r="46506" spans="10:12">
      <c r="J46506" s="2"/>
      <c r="K46506" s="2"/>
      <c r="L46506" s="2"/>
    </row>
    <row r="46507" spans="10:12">
      <c r="J46507" s="2"/>
      <c r="K46507" s="2"/>
      <c r="L46507" s="2"/>
    </row>
    <row r="46508" spans="10:12">
      <c r="J46508" s="2"/>
      <c r="K46508" s="2"/>
      <c r="L46508" s="2"/>
    </row>
    <row r="46509" spans="10:12">
      <c r="J46509" s="2"/>
      <c r="K46509" s="2"/>
      <c r="L46509" s="2"/>
    </row>
    <row r="46510" spans="10:12">
      <c r="J46510" s="2"/>
      <c r="K46510" s="2"/>
      <c r="L46510" s="2"/>
    </row>
    <row r="46511" spans="10:12">
      <c r="J46511" s="2"/>
      <c r="K46511" s="2"/>
      <c r="L46511" s="2"/>
    </row>
    <row r="46512" spans="10:12">
      <c r="J46512" s="2"/>
      <c r="K46512" s="2"/>
      <c r="L46512" s="2"/>
    </row>
    <row r="46513" spans="10:12">
      <c r="J46513" s="2"/>
      <c r="K46513" s="2"/>
      <c r="L46513" s="2"/>
    </row>
    <row r="46514" spans="10:12">
      <c r="J46514" s="2"/>
      <c r="K46514" s="2"/>
      <c r="L46514" s="2"/>
    </row>
    <row r="46515" spans="10:12">
      <c r="J46515" s="2"/>
      <c r="K46515" s="2"/>
      <c r="L46515" s="2"/>
    </row>
    <row r="46516" spans="10:12">
      <c r="J46516" s="2"/>
      <c r="K46516" s="2"/>
      <c r="L46516" s="2"/>
    </row>
    <row r="46517" spans="10:12">
      <c r="J46517" s="2"/>
      <c r="K46517" s="2"/>
      <c r="L46517" s="2"/>
    </row>
    <row r="46518" spans="10:12">
      <c r="J46518" s="2"/>
      <c r="K46518" s="2"/>
      <c r="L46518" s="2"/>
    </row>
    <row r="46519" spans="10:12">
      <c r="J46519" s="2"/>
      <c r="K46519" s="2"/>
      <c r="L46519" s="2"/>
    </row>
    <row r="46520" spans="10:12">
      <c r="J46520" s="2"/>
      <c r="K46520" s="2"/>
      <c r="L46520" s="2"/>
    </row>
    <row r="46521" spans="10:12">
      <c r="J46521" s="2"/>
      <c r="K46521" s="2"/>
      <c r="L46521" s="2"/>
    </row>
    <row r="46522" spans="10:12">
      <c r="J46522" s="2"/>
      <c r="K46522" s="2"/>
      <c r="L46522" s="2"/>
    </row>
    <row r="46523" spans="10:12">
      <c r="J46523" s="2"/>
      <c r="K46523" s="2"/>
      <c r="L46523" s="2"/>
    </row>
    <row r="46524" spans="10:12">
      <c r="J46524" s="2"/>
      <c r="K46524" s="2"/>
      <c r="L46524" s="2"/>
    </row>
    <row r="46525" spans="10:12">
      <c r="J46525" s="2"/>
      <c r="K46525" s="2"/>
      <c r="L46525" s="2"/>
    </row>
    <row r="46526" spans="10:12">
      <c r="J46526" s="2"/>
      <c r="K46526" s="2"/>
      <c r="L46526" s="2"/>
    </row>
    <row r="46527" spans="10:12">
      <c r="J46527" s="2"/>
      <c r="K46527" s="2"/>
      <c r="L46527" s="2"/>
    </row>
    <row r="46528" spans="10:12">
      <c r="J46528" s="2"/>
      <c r="K46528" s="2"/>
      <c r="L46528" s="2"/>
    </row>
    <row r="46529" spans="10:12">
      <c r="J46529" s="2"/>
      <c r="K46529" s="2"/>
      <c r="L46529" s="2"/>
    </row>
    <row r="46530" spans="10:12">
      <c r="J46530" s="2"/>
      <c r="K46530" s="2"/>
      <c r="L46530" s="2"/>
    </row>
    <row r="46531" spans="10:12">
      <c r="J46531" s="2"/>
      <c r="K46531" s="2"/>
      <c r="L46531" s="2"/>
    </row>
    <row r="46532" spans="10:12">
      <c r="J46532" s="2"/>
      <c r="K46532" s="2"/>
      <c r="L46532" s="2"/>
    </row>
    <row r="46533" spans="10:12">
      <c r="J46533" s="2"/>
      <c r="K46533" s="2"/>
      <c r="L46533" s="2"/>
    </row>
    <row r="46534" spans="10:12">
      <c r="J46534" s="2"/>
      <c r="K46534" s="2"/>
      <c r="L46534" s="2"/>
    </row>
    <row r="46535" spans="10:12">
      <c r="J46535" s="2"/>
      <c r="K46535" s="2"/>
      <c r="L46535" s="2"/>
    </row>
    <row r="46536" spans="10:12">
      <c r="J46536" s="2"/>
      <c r="K46536" s="2"/>
      <c r="L46536" s="2"/>
    </row>
    <row r="46537" spans="10:12">
      <c r="J46537" s="2"/>
      <c r="K46537" s="2"/>
      <c r="L46537" s="2"/>
    </row>
    <row r="46538" spans="10:12">
      <c r="J46538" s="2"/>
      <c r="K46538" s="2"/>
      <c r="L46538" s="2"/>
    </row>
    <row r="46539" spans="10:12">
      <c r="J46539" s="2"/>
      <c r="K46539" s="2"/>
      <c r="L46539" s="2"/>
    </row>
    <row r="46540" spans="10:12">
      <c r="J46540" s="2"/>
      <c r="K46540" s="2"/>
      <c r="L46540" s="2"/>
    </row>
    <row r="46541" spans="10:12">
      <c r="J46541" s="2"/>
      <c r="K46541" s="2"/>
      <c r="L46541" s="2"/>
    </row>
    <row r="46542" spans="10:12">
      <c r="J46542" s="2"/>
      <c r="K46542" s="2"/>
      <c r="L46542" s="2"/>
    </row>
    <row r="46543" spans="10:12">
      <c r="J46543" s="2"/>
      <c r="K46543" s="2"/>
      <c r="L46543" s="2"/>
    </row>
    <row r="46544" spans="10:12">
      <c r="J46544" s="2"/>
      <c r="K46544" s="2"/>
      <c r="L46544" s="2"/>
    </row>
    <row r="46545" spans="10:12">
      <c r="J46545" s="2"/>
      <c r="K46545" s="2"/>
      <c r="L46545" s="2"/>
    </row>
    <row r="46546" spans="10:12">
      <c r="J46546" s="2"/>
      <c r="K46546" s="2"/>
      <c r="L46546" s="2"/>
    </row>
    <row r="46547" spans="10:12">
      <c r="J46547" s="2"/>
      <c r="K46547" s="2"/>
      <c r="L46547" s="2"/>
    </row>
    <row r="46548" spans="10:12">
      <c r="J46548" s="2"/>
      <c r="K46548" s="2"/>
      <c r="L46548" s="2"/>
    </row>
    <row r="46549" spans="10:12">
      <c r="J46549" s="2"/>
      <c r="K46549" s="2"/>
      <c r="L46549" s="2"/>
    </row>
    <row r="46550" spans="10:12">
      <c r="J46550" s="2"/>
      <c r="K46550" s="2"/>
      <c r="L46550" s="2"/>
    </row>
    <row r="46551" spans="10:12">
      <c r="J46551" s="2"/>
      <c r="K46551" s="2"/>
      <c r="L46551" s="2"/>
    </row>
    <row r="46552" spans="10:12">
      <c r="J46552" s="2"/>
      <c r="K46552" s="2"/>
      <c r="L46552" s="2"/>
    </row>
    <row r="46553" spans="10:12">
      <c r="J46553" s="2"/>
      <c r="K46553" s="2"/>
      <c r="L46553" s="2"/>
    </row>
    <row r="46554" spans="10:12">
      <c r="J46554" s="2"/>
      <c r="K46554" s="2"/>
      <c r="L46554" s="2"/>
    </row>
    <row r="46555" spans="10:12">
      <c r="J46555" s="2"/>
      <c r="K46555" s="2"/>
      <c r="L46555" s="2"/>
    </row>
    <row r="46556" spans="10:12">
      <c r="J46556" s="2"/>
      <c r="K46556" s="2"/>
      <c r="L46556" s="2"/>
    </row>
    <row r="46557" spans="10:12">
      <c r="J46557" s="2"/>
      <c r="K46557" s="2"/>
      <c r="L46557" s="2"/>
    </row>
    <row r="46558" spans="10:12">
      <c r="J46558" s="2"/>
      <c r="K46558" s="2"/>
      <c r="L46558" s="2"/>
    </row>
    <row r="46559" spans="10:12">
      <c r="J46559" s="2"/>
      <c r="K46559" s="2"/>
      <c r="L46559" s="2"/>
    </row>
    <row r="46560" spans="10:12">
      <c r="J46560" s="2"/>
      <c r="K46560" s="2"/>
      <c r="L46560" s="2"/>
    </row>
    <row r="46561" spans="10:12">
      <c r="J46561" s="2"/>
      <c r="K46561" s="2"/>
      <c r="L46561" s="2"/>
    </row>
    <row r="46562" spans="10:12">
      <c r="J46562" s="2"/>
      <c r="K46562" s="2"/>
      <c r="L46562" s="2"/>
    </row>
    <row r="46563" spans="10:12">
      <c r="J46563" s="2"/>
      <c r="K46563" s="2"/>
      <c r="L46563" s="2"/>
    </row>
    <row r="46564" spans="10:12">
      <c r="J46564" s="2"/>
      <c r="K46564" s="2"/>
      <c r="L46564" s="2"/>
    </row>
    <row r="46565" spans="10:12">
      <c r="J46565" s="2"/>
      <c r="K46565" s="2"/>
      <c r="L46565" s="2"/>
    </row>
    <row r="46566" spans="10:12">
      <c r="J46566" s="2"/>
      <c r="K46566" s="2"/>
      <c r="L46566" s="2"/>
    </row>
    <row r="46567" spans="10:12">
      <c r="J46567" s="2"/>
      <c r="K46567" s="2"/>
      <c r="L46567" s="2"/>
    </row>
    <row r="46568" spans="10:12">
      <c r="J46568" s="2"/>
      <c r="K46568" s="2"/>
      <c r="L46568" s="2"/>
    </row>
    <row r="46569" spans="10:12">
      <c r="J46569" s="2"/>
      <c r="K46569" s="2"/>
      <c r="L46569" s="2"/>
    </row>
    <row r="46570" spans="10:12">
      <c r="J46570" s="2"/>
      <c r="K46570" s="2"/>
      <c r="L46570" s="2"/>
    </row>
    <row r="46571" spans="10:12">
      <c r="J46571" s="2"/>
      <c r="K46571" s="2"/>
      <c r="L46571" s="2"/>
    </row>
    <row r="46572" spans="10:12">
      <c r="J46572" s="2"/>
      <c r="K46572" s="2"/>
      <c r="L46572" s="2"/>
    </row>
    <row r="46573" spans="10:12">
      <c r="J46573" s="2"/>
      <c r="K46573" s="2"/>
      <c r="L46573" s="2"/>
    </row>
    <row r="46574" spans="10:12">
      <c r="J46574" s="2"/>
      <c r="K46574" s="2"/>
      <c r="L46574" s="2"/>
    </row>
    <row r="46575" spans="10:12">
      <c r="J46575" s="2"/>
      <c r="K46575" s="2"/>
      <c r="L46575" s="2"/>
    </row>
    <row r="46576" spans="10:12">
      <c r="J46576" s="2"/>
      <c r="K46576" s="2"/>
      <c r="L46576" s="2"/>
    </row>
    <row r="46577" spans="10:12">
      <c r="J46577" s="2"/>
      <c r="K46577" s="2"/>
      <c r="L46577" s="2"/>
    </row>
    <row r="46578" spans="10:12">
      <c r="J46578" s="2"/>
      <c r="K46578" s="2"/>
      <c r="L46578" s="2"/>
    </row>
    <row r="46579" spans="10:12">
      <c r="J46579" s="2"/>
      <c r="K46579" s="2"/>
      <c r="L46579" s="2"/>
    </row>
    <row r="46580" spans="10:12">
      <c r="J46580" s="2"/>
      <c r="K46580" s="2"/>
      <c r="L46580" s="2"/>
    </row>
    <row r="46581" spans="10:12">
      <c r="J46581" s="2"/>
      <c r="K46581" s="2"/>
      <c r="L46581" s="2"/>
    </row>
    <row r="46582" spans="10:12">
      <c r="J46582" s="2"/>
      <c r="K46582" s="2"/>
      <c r="L46582" s="2"/>
    </row>
    <row r="46583" spans="10:12">
      <c r="J46583" s="2"/>
      <c r="K46583" s="2"/>
      <c r="L46583" s="2"/>
    </row>
    <row r="46584" spans="10:12">
      <c r="J46584" s="2"/>
      <c r="K46584" s="2"/>
      <c r="L46584" s="2"/>
    </row>
    <row r="46585" spans="10:12">
      <c r="J46585" s="2"/>
      <c r="K46585" s="2"/>
      <c r="L46585" s="2"/>
    </row>
    <row r="46586" spans="10:12">
      <c r="J46586" s="2"/>
      <c r="K46586" s="2"/>
      <c r="L46586" s="2"/>
    </row>
    <row r="46587" spans="10:12">
      <c r="J46587" s="2"/>
      <c r="K46587" s="2"/>
      <c r="L46587" s="2"/>
    </row>
    <row r="46588" spans="10:12">
      <c r="J46588" s="2"/>
      <c r="K46588" s="2"/>
      <c r="L46588" s="2"/>
    </row>
    <row r="46589" spans="10:12">
      <c r="J46589" s="2"/>
      <c r="K46589" s="2"/>
      <c r="L46589" s="2"/>
    </row>
    <row r="46590" spans="10:12">
      <c r="J46590" s="2"/>
      <c r="K46590" s="2"/>
      <c r="L46590" s="2"/>
    </row>
    <row r="46591" spans="10:12">
      <c r="J46591" s="2"/>
      <c r="K46591" s="2"/>
      <c r="L46591" s="2"/>
    </row>
    <row r="46592" spans="10:12">
      <c r="J46592" s="2"/>
      <c r="K46592" s="2"/>
      <c r="L46592" s="2"/>
    </row>
    <row r="46593" spans="10:12">
      <c r="J46593" s="2"/>
      <c r="K46593" s="2"/>
      <c r="L46593" s="2"/>
    </row>
    <row r="46594" spans="10:12">
      <c r="J46594" s="2"/>
      <c r="K46594" s="2"/>
      <c r="L46594" s="2"/>
    </row>
    <row r="46595" spans="10:12">
      <c r="J46595" s="2"/>
      <c r="K46595" s="2"/>
      <c r="L46595" s="2"/>
    </row>
    <row r="46596" spans="10:12">
      <c r="J46596" s="2"/>
      <c r="K46596" s="2"/>
      <c r="L46596" s="2"/>
    </row>
    <row r="46597" spans="10:12">
      <c r="J46597" s="2"/>
      <c r="K46597" s="2"/>
      <c r="L46597" s="2"/>
    </row>
    <row r="46598" spans="10:12">
      <c r="J46598" s="2"/>
      <c r="K46598" s="2"/>
      <c r="L46598" s="2"/>
    </row>
    <row r="46599" spans="10:12">
      <c r="J46599" s="2"/>
      <c r="K46599" s="2"/>
      <c r="L46599" s="2"/>
    </row>
    <row r="46600" spans="10:12">
      <c r="J46600" s="2"/>
      <c r="K46600" s="2"/>
      <c r="L46600" s="2"/>
    </row>
    <row r="46601" spans="10:12">
      <c r="J46601" s="2"/>
      <c r="K46601" s="2"/>
      <c r="L46601" s="2"/>
    </row>
    <row r="46602" spans="10:12">
      <c r="J46602" s="2"/>
      <c r="K46602" s="2"/>
      <c r="L46602" s="2"/>
    </row>
    <row r="46603" spans="10:12">
      <c r="J46603" s="2"/>
      <c r="K46603" s="2"/>
      <c r="L46603" s="2"/>
    </row>
    <row r="46604" spans="10:12">
      <c r="J46604" s="2"/>
      <c r="K46604" s="2"/>
      <c r="L46604" s="2"/>
    </row>
    <row r="46605" spans="10:12">
      <c r="J46605" s="2"/>
      <c r="K46605" s="2"/>
      <c r="L46605" s="2"/>
    </row>
    <row r="46606" spans="10:12">
      <c r="J46606" s="2"/>
      <c r="K46606" s="2"/>
      <c r="L46606" s="2"/>
    </row>
    <row r="46607" spans="10:12">
      <c r="J46607" s="2"/>
      <c r="K46607" s="2"/>
      <c r="L46607" s="2"/>
    </row>
    <row r="46608" spans="10:12">
      <c r="J46608" s="2"/>
      <c r="K46608" s="2"/>
      <c r="L46608" s="2"/>
    </row>
    <row r="46609" spans="10:12">
      <c r="J46609" s="2"/>
      <c r="K46609" s="2"/>
      <c r="L46609" s="2"/>
    </row>
    <row r="46610" spans="10:12">
      <c r="J46610" s="2"/>
      <c r="K46610" s="2"/>
      <c r="L46610" s="2"/>
    </row>
    <row r="46611" spans="10:12">
      <c r="J46611" s="2"/>
      <c r="K46611" s="2"/>
      <c r="L46611" s="2"/>
    </row>
    <row r="46612" spans="10:12">
      <c r="J46612" s="2"/>
      <c r="K46612" s="2"/>
      <c r="L46612" s="2"/>
    </row>
    <row r="46613" spans="10:12">
      <c r="J46613" s="2"/>
      <c r="K46613" s="2"/>
      <c r="L46613" s="2"/>
    </row>
    <row r="46614" spans="10:12">
      <c r="J46614" s="2"/>
      <c r="K46614" s="2"/>
      <c r="L46614" s="2"/>
    </row>
    <row r="46615" spans="10:12">
      <c r="J46615" s="2"/>
      <c r="K46615" s="2"/>
      <c r="L46615" s="2"/>
    </row>
    <row r="46616" spans="10:12">
      <c r="J46616" s="2"/>
      <c r="K46616" s="2"/>
      <c r="L46616" s="2"/>
    </row>
    <row r="46617" spans="10:12">
      <c r="J46617" s="2"/>
      <c r="K46617" s="2"/>
      <c r="L46617" s="2"/>
    </row>
    <row r="46618" spans="10:12">
      <c r="J46618" s="2"/>
      <c r="K46618" s="2"/>
      <c r="L46618" s="2"/>
    </row>
    <row r="46619" spans="10:12">
      <c r="J46619" s="2"/>
      <c r="K46619" s="2"/>
      <c r="L46619" s="2"/>
    </row>
    <row r="46620" spans="10:12">
      <c r="J46620" s="2"/>
      <c r="K46620" s="2"/>
      <c r="L46620" s="2"/>
    </row>
    <row r="46621" spans="10:12">
      <c r="J46621" s="2"/>
      <c r="K46621" s="2"/>
      <c r="L46621" s="2"/>
    </row>
    <row r="46622" spans="10:12">
      <c r="J46622" s="2"/>
      <c r="K46622" s="2"/>
      <c r="L46622" s="2"/>
    </row>
    <row r="46623" spans="10:12">
      <c r="J46623" s="2"/>
      <c r="K46623" s="2"/>
      <c r="L46623" s="2"/>
    </row>
    <row r="46624" spans="10:12">
      <c r="J46624" s="2"/>
      <c r="K46624" s="2"/>
      <c r="L46624" s="2"/>
    </row>
    <row r="46625" spans="10:12">
      <c r="J46625" s="2"/>
      <c r="K46625" s="2"/>
      <c r="L46625" s="2"/>
    </row>
    <row r="46626" spans="10:12">
      <c r="J46626" s="2"/>
      <c r="K46626" s="2"/>
      <c r="L46626" s="2"/>
    </row>
    <row r="46627" spans="10:12">
      <c r="J46627" s="2"/>
      <c r="K46627" s="2"/>
      <c r="L46627" s="2"/>
    </row>
    <row r="46628" spans="10:12">
      <c r="J46628" s="2"/>
      <c r="K46628" s="2"/>
      <c r="L46628" s="2"/>
    </row>
    <row r="46629" spans="10:12">
      <c r="J46629" s="2"/>
      <c r="K46629" s="2"/>
      <c r="L46629" s="2"/>
    </row>
    <row r="46630" spans="10:12">
      <c r="J46630" s="2"/>
      <c r="K46630" s="2"/>
      <c r="L46630" s="2"/>
    </row>
    <row r="46631" spans="10:12">
      <c r="J46631" s="2"/>
      <c r="K46631" s="2"/>
      <c r="L46631" s="2"/>
    </row>
    <row r="46632" spans="10:12">
      <c r="J46632" s="2"/>
      <c r="K46632" s="2"/>
      <c r="L46632" s="2"/>
    </row>
    <row r="46633" spans="10:12">
      <c r="J46633" s="2"/>
      <c r="K46633" s="2"/>
      <c r="L46633" s="2"/>
    </row>
    <row r="46634" spans="10:12">
      <c r="J46634" s="2"/>
      <c r="K46634" s="2"/>
      <c r="L46634" s="2"/>
    </row>
    <row r="46635" spans="10:12">
      <c r="J46635" s="2"/>
      <c r="K46635" s="2"/>
      <c r="L46635" s="2"/>
    </row>
    <row r="46636" spans="10:12">
      <c r="J46636" s="2"/>
      <c r="K46636" s="2"/>
      <c r="L46636" s="2"/>
    </row>
    <row r="46637" spans="10:12">
      <c r="J46637" s="2"/>
      <c r="K46637" s="2"/>
      <c r="L46637" s="2"/>
    </row>
    <row r="46638" spans="10:12">
      <c r="J46638" s="2"/>
      <c r="K46638" s="2"/>
      <c r="L46638" s="2"/>
    </row>
    <row r="46639" spans="10:12">
      <c r="J46639" s="2"/>
      <c r="K46639" s="2"/>
      <c r="L46639" s="2"/>
    </row>
    <row r="46640" spans="10:12">
      <c r="J46640" s="2"/>
      <c r="K46640" s="2"/>
      <c r="L46640" s="2"/>
    </row>
    <row r="46641" spans="10:12">
      <c r="J46641" s="2"/>
      <c r="K46641" s="2"/>
      <c r="L46641" s="2"/>
    </row>
    <row r="46642" spans="10:12">
      <c r="J46642" s="2"/>
      <c r="K46642" s="2"/>
      <c r="L46642" s="2"/>
    </row>
    <row r="46643" spans="10:12">
      <c r="J46643" s="2"/>
      <c r="K46643" s="2"/>
      <c r="L46643" s="2"/>
    </row>
    <row r="46644" spans="10:12">
      <c r="J46644" s="2"/>
      <c r="K46644" s="2"/>
      <c r="L46644" s="2"/>
    </row>
    <row r="46645" spans="10:12">
      <c r="J46645" s="2"/>
      <c r="K46645" s="2"/>
      <c r="L46645" s="2"/>
    </row>
    <row r="46646" spans="10:12">
      <c r="J46646" s="2"/>
      <c r="K46646" s="2"/>
      <c r="L46646" s="2"/>
    </row>
    <row r="46647" spans="10:12">
      <c r="J46647" s="2"/>
      <c r="K46647" s="2"/>
      <c r="L46647" s="2"/>
    </row>
    <row r="46648" spans="10:12">
      <c r="J46648" s="2"/>
      <c r="K46648" s="2"/>
      <c r="L46648" s="2"/>
    </row>
    <row r="46649" spans="10:12">
      <c r="J46649" s="2"/>
      <c r="K46649" s="2"/>
      <c r="L46649" s="2"/>
    </row>
    <row r="46650" spans="10:12">
      <c r="J46650" s="2"/>
      <c r="K46650" s="2"/>
      <c r="L46650" s="2"/>
    </row>
    <row r="46651" spans="10:12">
      <c r="J46651" s="2"/>
      <c r="K46651" s="2"/>
      <c r="L46651" s="2"/>
    </row>
    <row r="46652" spans="10:12">
      <c r="J46652" s="2"/>
      <c r="K46652" s="2"/>
      <c r="L46652" s="2"/>
    </row>
    <row r="46653" spans="10:12">
      <c r="J46653" s="2"/>
      <c r="K46653" s="2"/>
      <c r="L46653" s="2"/>
    </row>
    <row r="46654" spans="10:12">
      <c r="J46654" s="2"/>
      <c r="K46654" s="2"/>
      <c r="L46654" s="2"/>
    </row>
    <row r="46655" spans="10:12">
      <c r="J46655" s="2"/>
      <c r="K46655" s="2"/>
      <c r="L46655" s="2"/>
    </row>
    <row r="46656" spans="10:12">
      <c r="J46656" s="2"/>
      <c r="K46656" s="2"/>
      <c r="L46656" s="2"/>
    </row>
    <row r="46657" spans="10:12">
      <c r="J46657" s="2"/>
      <c r="K46657" s="2"/>
      <c r="L46657" s="2"/>
    </row>
    <row r="46658" spans="10:12">
      <c r="J46658" s="2"/>
      <c r="K46658" s="2"/>
      <c r="L46658" s="2"/>
    </row>
    <row r="46659" spans="10:12">
      <c r="J46659" s="2"/>
      <c r="K46659" s="2"/>
      <c r="L46659" s="2"/>
    </row>
    <row r="46660" spans="10:12">
      <c r="J46660" s="2"/>
      <c r="K46660" s="2"/>
      <c r="L46660" s="2"/>
    </row>
    <row r="46661" spans="10:12">
      <c r="J46661" s="2"/>
      <c r="K46661" s="2"/>
      <c r="L46661" s="2"/>
    </row>
    <row r="46662" spans="10:12">
      <c r="J46662" s="2"/>
      <c r="K46662" s="2"/>
      <c r="L46662" s="2"/>
    </row>
    <row r="46663" spans="10:12">
      <c r="J46663" s="2"/>
      <c r="K46663" s="2"/>
      <c r="L46663" s="2"/>
    </row>
    <row r="46664" spans="10:12">
      <c r="J46664" s="2"/>
      <c r="K46664" s="2"/>
      <c r="L46664" s="2"/>
    </row>
    <row r="46665" spans="10:12">
      <c r="J46665" s="2"/>
      <c r="K46665" s="2"/>
      <c r="L46665" s="2"/>
    </row>
    <row r="46666" spans="10:12">
      <c r="J46666" s="2"/>
      <c r="K46666" s="2"/>
      <c r="L46666" s="2"/>
    </row>
    <row r="46667" spans="10:12">
      <c r="J46667" s="2"/>
      <c r="K46667" s="2"/>
      <c r="L46667" s="2"/>
    </row>
    <row r="46668" spans="10:12">
      <c r="J46668" s="2"/>
      <c r="K46668" s="2"/>
      <c r="L46668" s="2"/>
    </row>
    <row r="46669" spans="10:12">
      <c r="J46669" s="2"/>
      <c r="K46669" s="2"/>
      <c r="L46669" s="2"/>
    </row>
    <row r="46670" spans="10:12">
      <c r="J46670" s="2"/>
      <c r="K46670" s="2"/>
      <c r="L46670" s="2"/>
    </row>
    <row r="46671" spans="10:12">
      <c r="J46671" s="2"/>
      <c r="K46671" s="2"/>
      <c r="L46671" s="2"/>
    </row>
    <row r="46672" spans="10:12">
      <c r="J46672" s="2"/>
      <c r="K46672" s="2"/>
      <c r="L46672" s="2"/>
    </row>
    <row r="46673" spans="10:12">
      <c r="J46673" s="2"/>
      <c r="K46673" s="2"/>
      <c r="L46673" s="2"/>
    </row>
    <row r="46674" spans="10:12">
      <c r="J46674" s="2"/>
      <c r="K46674" s="2"/>
      <c r="L46674" s="2"/>
    </row>
    <row r="46675" spans="10:12">
      <c r="J46675" s="2"/>
      <c r="K46675" s="2"/>
      <c r="L46675" s="2"/>
    </row>
    <row r="46676" spans="10:12">
      <c r="J46676" s="2"/>
      <c r="K46676" s="2"/>
      <c r="L46676" s="2"/>
    </row>
    <row r="46677" spans="10:12">
      <c r="J46677" s="2"/>
      <c r="K46677" s="2"/>
      <c r="L46677" s="2"/>
    </row>
    <row r="46678" spans="10:12">
      <c r="J46678" s="2"/>
      <c r="K46678" s="2"/>
      <c r="L46678" s="2"/>
    </row>
    <row r="46679" spans="10:12">
      <c r="J46679" s="2"/>
      <c r="K46679" s="2"/>
      <c r="L46679" s="2"/>
    </row>
    <row r="46680" spans="10:12">
      <c r="J46680" s="2"/>
      <c r="K46680" s="2"/>
      <c r="L46680" s="2"/>
    </row>
    <row r="46681" spans="10:12">
      <c r="J46681" s="2"/>
      <c r="K46681" s="2"/>
      <c r="L46681" s="2"/>
    </row>
    <row r="46682" spans="10:12">
      <c r="J46682" s="2"/>
      <c r="K46682" s="2"/>
      <c r="L46682" s="2"/>
    </row>
    <row r="46683" spans="10:12">
      <c r="J46683" s="2"/>
      <c r="K46683" s="2"/>
      <c r="L46683" s="2"/>
    </row>
    <row r="46684" spans="10:12">
      <c r="J46684" s="2"/>
      <c r="K46684" s="2"/>
      <c r="L46684" s="2"/>
    </row>
    <row r="46685" spans="10:12">
      <c r="J46685" s="2"/>
      <c r="K46685" s="2"/>
      <c r="L46685" s="2"/>
    </row>
    <row r="46686" spans="10:12">
      <c r="J46686" s="2"/>
      <c r="K46686" s="2"/>
      <c r="L46686" s="2"/>
    </row>
    <row r="46687" spans="10:12">
      <c r="J46687" s="2"/>
      <c r="K46687" s="2"/>
      <c r="L46687" s="2"/>
    </row>
    <row r="46688" spans="10:12">
      <c r="J46688" s="2"/>
      <c r="K46688" s="2"/>
      <c r="L46688" s="2"/>
    </row>
    <row r="46689" spans="10:12">
      <c r="J46689" s="2"/>
      <c r="K46689" s="2"/>
      <c r="L46689" s="2"/>
    </row>
    <row r="46690" spans="10:12">
      <c r="J46690" s="2"/>
      <c r="K46690" s="2"/>
      <c r="L46690" s="2"/>
    </row>
    <row r="46691" spans="10:12">
      <c r="J46691" s="2"/>
      <c r="K46691" s="2"/>
      <c r="L46691" s="2"/>
    </row>
    <row r="46692" spans="10:12">
      <c r="J46692" s="2"/>
      <c r="K46692" s="2"/>
      <c r="L46692" s="2"/>
    </row>
    <row r="46693" spans="10:12">
      <c r="J46693" s="2"/>
      <c r="K46693" s="2"/>
      <c r="L46693" s="2"/>
    </row>
    <row r="46694" spans="10:12">
      <c r="J46694" s="2"/>
      <c r="K46694" s="2"/>
      <c r="L46694" s="2"/>
    </row>
    <row r="46695" spans="10:12">
      <c r="J46695" s="2"/>
      <c r="K46695" s="2"/>
      <c r="L46695" s="2"/>
    </row>
    <row r="46696" spans="10:12">
      <c r="J46696" s="2"/>
      <c r="K46696" s="2"/>
      <c r="L46696" s="2"/>
    </row>
    <row r="46697" spans="10:12">
      <c r="J46697" s="2"/>
      <c r="K46697" s="2"/>
      <c r="L46697" s="2"/>
    </row>
    <row r="46698" spans="10:12">
      <c r="J46698" s="2"/>
      <c r="K46698" s="2"/>
      <c r="L46698" s="2"/>
    </row>
    <row r="46699" spans="10:12">
      <c r="J46699" s="2"/>
      <c r="K46699" s="2"/>
      <c r="L46699" s="2"/>
    </row>
    <row r="46700" spans="10:12">
      <c r="J46700" s="2"/>
      <c r="K46700" s="2"/>
      <c r="L46700" s="2"/>
    </row>
    <row r="46701" spans="10:12">
      <c r="J46701" s="2"/>
      <c r="K46701" s="2"/>
      <c r="L46701" s="2"/>
    </row>
    <row r="46702" spans="10:12">
      <c r="J46702" s="2"/>
      <c r="K46702" s="2"/>
      <c r="L46702" s="2"/>
    </row>
    <row r="46703" spans="10:12">
      <c r="J46703" s="2"/>
      <c r="K46703" s="2"/>
      <c r="L46703" s="2"/>
    </row>
    <row r="46704" spans="10:12">
      <c r="J46704" s="2"/>
      <c r="K46704" s="2"/>
      <c r="L46704" s="2"/>
    </row>
    <row r="46705" spans="10:12">
      <c r="J46705" s="2"/>
      <c r="K46705" s="2"/>
      <c r="L46705" s="2"/>
    </row>
    <row r="46706" spans="10:12">
      <c r="J46706" s="2"/>
      <c r="K46706" s="2"/>
      <c r="L46706" s="2"/>
    </row>
    <row r="46707" spans="10:12">
      <c r="J46707" s="2"/>
      <c r="K46707" s="2"/>
      <c r="L46707" s="2"/>
    </row>
    <row r="46708" spans="10:12">
      <c r="J46708" s="2"/>
      <c r="K46708" s="2"/>
      <c r="L46708" s="2"/>
    </row>
    <row r="46709" spans="10:12">
      <c r="J46709" s="2"/>
      <c r="K46709" s="2"/>
      <c r="L46709" s="2"/>
    </row>
    <row r="46710" spans="10:12">
      <c r="J46710" s="2"/>
      <c r="K46710" s="2"/>
      <c r="L46710" s="2"/>
    </row>
    <row r="46711" spans="10:12">
      <c r="J46711" s="2"/>
      <c r="K46711" s="2"/>
      <c r="L46711" s="2"/>
    </row>
    <row r="46712" spans="10:12">
      <c r="J46712" s="2"/>
      <c r="K46712" s="2"/>
      <c r="L46712" s="2"/>
    </row>
    <row r="46713" spans="10:12">
      <c r="J46713" s="2"/>
      <c r="K46713" s="2"/>
      <c r="L46713" s="2"/>
    </row>
    <row r="46714" spans="10:12">
      <c r="J46714" s="2"/>
      <c r="K46714" s="2"/>
      <c r="L46714" s="2"/>
    </row>
    <row r="46715" spans="10:12">
      <c r="J46715" s="2"/>
      <c r="K46715" s="2"/>
      <c r="L46715" s="2"/>
    </row>
    <row r="46716" spans="10:12">
      <c r="J46716" s="2"/>
      <c r="K46716" s="2"/>
      <c r="L46716" s="2"/>
    </row>
    <row r="46717" spans="10:12">
      <c r="J46717" s="2"/>
      <c r="K46717" s="2"/>
      <c r="L46717" s="2"/>
    </row>
    <row r="46718" spans="10:12">
      <c r="J46718" s="2"/>
      <c r="K46718" s="2"/>
      <c r="L46718" s="2"/>
    </row>
    <row r="46719" spans="10:12">
      <c r="J46719" s="2"/>
      <c r="K46719" s="2"/>
      <c r="L46719" s="2"/>
    </row>
    <row r="46720" spans="10:12">
      <c r="J46720" s="2"/>
      <c r="K46720" s="2"/>
      <c r="L46720" s="2"/>
    </row>
    <row r="46721" spans="10:12">
      <c r="J46721" s="2"/>
      <c r="K46721" s="2"/>
      <c r="L46721" s="2"/>
    </row>
    <row r="46722" spans="10:12">
      <c r="J46722" s="2"/>
      <c r="K46722" s="2"/>
      <c r="L46722" s="2"/>
    </row>
    <row r="46723" spans="10:12">
      <c r="J46723" s="2"/>
      <c r="K46723" s="2"/>
      <c r="L46723" s="2"/>
    </row>
    <row r="46724" spans="10:12">
      <c r="J46724" s="2"/>
      <c r="K46724" s="2"/>
      <c r="L46724" s="2"/>
    </row>
    <row r="46725" spans="10:12">
      <c r="J46725" s="2"/>
      <c r="K46725" s="2"/>
      <c r="L46725" s="2"/>
    </row>
    <row r="46726" spans="10:12">
      <c r="J46726" s="2"/>
      <c r="K46726" s="2"/>
      <c r="L46726" s="2"/>
    </row>
    <row r="46727" spans="10:12">
      <c r="J46727" s="2"/>
      <c r="K46727" s="2"/>
      <c r="L46727" s="2"/>
    </row>
    <row r="46728" spans="10:12">
      <c r="J46728" s="2"/>
      <c r="K46728" s="2"/>
      <c r="L46728" s="2"/>
    </row>
    <row r="46729" spans="10:12">
      <c r="J46729" s="2"/>
      <c r="K46729" s="2"/>
      <c r="L46729" s="2"/>
    </row>
    <row r="46730" spans="10:12">
      <c r="J46730" s="2"/>
      <c r="K46730" s="2"/>
      <c r="L46730" s="2"/>
    </row>
    <row r="46731" spans="10:12">
      <c r="J46731" s="2"/>
      <c r="K46731" s="2"/>
      <c r="L46731" s="2"/>
    </row>
    <row r="46732" spans="10:12">
      <c r="J46732" s="2"/>
      <c r="K46732" s="2"/>
      <c r="L46732" s="2"/>
    </row>
    <row r="46733" spans="10:12">
      <c r="J46733" s="2"/>
      <c r="K46733" s="2"/>
      <c r="L46733" s="2"/>
    </row>
    <row r="46734" spans="10:12">
      <c r="J46734" s="2"/>
      <c r="K46734" s="2"/>
      <c r="L46734" s="2"/>
    </row>
    <row r="46735" spans="10:12">
      <c r="J46735" s="2"/>
      <c r="K46735" s="2"/>
      <c r="L46735" s="2"/>
    </row>
    <row r="46736" spans="10:12">
      <c r="J46736" s="2"/>
      <c r="K46736" s="2"/>
      <c r="L46736" s="2"/>
    </row>
    <row r="46737" spans="10:12">
      <c r="J46737" s="2"/>
      <c r="K46737" s="2"/>
      <c r="L46737" s="2"/>
    </row>
    <row r="46738" spans="10:12">
      <c r="J46738" s="2"/>
      <c r="K46738" s="2"/>
      <c r="L46738" s="2"/>
    </row>
    <row r="46739" spans="10:12">
      <c r="J46739" s="2"/>
      <c r="K46739" s="2"/>
      <c r="L46739" s="2"/>
    </row>
    <row r="46740" spans="10:12">
      <c r="J46740" s="2"/>
      <c r="K46740" s="2"/>
      <c r="L46740" s="2"/>
    </row>
    <row r="46741" spans="10:12">
      <c r="J46741" s="2"/>
      <c r="K46741" s="2"/>
      <c r="L46741" s="2"/>
    </row>
    <row r="46742" spans="10:12">
      <c r="J46742" s="2"/>
      <c r="K46742" s="2"/>
      <c r="L46742" s="2"/>
    </row>
    <row r="46743" spans="10:12">
      <c r="J46743" s="2"/>
      <c r="K46743" s="2"/>
      <c r="L46743" s="2"/>
    </row>
    <row r="46744" spans="10:12">
      <c r="J46744" s="2"/>
      <c r="K46744" s="2"/>
      <c r="L46744" s="2"/>
    </row>
    <row r="46745" spans="10:12">
      <c r="J46745" s="2"/>
      <c r="K46745" s="2"/>
      <c r="L46745" s="2"/>
    </row>
    <row r="46746" spans="10:12">
      <c r="J46746" s="2"/>
      <c r="K46746" s="2"/>
      <c r="L46746" s="2"/>
    </row>
    <row r="46747" spans="10:12">
      <c r="J46747" s="2"/>
      <c r="K46747" s="2"/>
      <c r="L46747" s="2"/>
    </row>
    <row r="46748" spans="10:12">
      <c r="J46748" s="2"/>
      <c r="K46748" s="2"/>
      <c r="L46748" s="2"/>
    </row>
    <row r="46749" spans="10:12">
      <c r="J46749" s="2"/>
      <c r="K46749" s="2"/>
      <c r="L46749" s="2"/>
    </row>
    <row r="46750" spans="10:12">
      <c r="J46750" s="2"/>
      <c r="K46750" s="2"/>
      <c r="L46750" s="2"/>
    </row>
    <row r="46751" spans="10:12">
      <c r="J46751" s="2"/>
      <c r="K46751" s="2"/>
      <c r="L46751" s="2"/>
    </row>
    <row r="46752" spans="10:12">
      <c r="J46752" s="2"/>
      <c r="K46752" s="2"/>
      <c r="L46752" s="2"/>
    </row>
    <row r="46753" spans="10:12">
      <c r="J46753" s="2"/>
      <c r="K46753" s="2"/>
      <c r="L46753" s="2"/>
    </row>
    <row r="46754" spans="10:12">
      <c r="J46754" s="2"/>
      <c r="K46754" s="2"/>
      <c r="L46754" s="2"/>
    </row>
    <row r="46755" spans="10:12">
      <c r="J46755" s="2"/>
      <c r="K46755" s="2"/>
      <c r="L46755" s="2"/>
    </row>
    <row r="46756" spans="10:12">
      <c r="J46756" s="2"/>
      <c r="K46756" s="2"/>
      <c r="L46756" s="2"/>
    </row>
    <row r="46757" spans="10:12">
      <c r="J46757" s="2"/>
      <c r="K46757" s="2"/>
      <c r="L46757" s="2"/>
    </row>
    <row r="46758" spans="10:12">
      <c r="J46758" s="2"/>
      <c r="K46758" s="2"/>
      <c r="L46758" s="2"/>
    </row>
    <row r="46759" spans="10:12">
      <c r="J46759" s="2"/>
      <c r="K46759" s="2"/>
      <c r="L46759" s="2"/>
    </row>
    <row r="46760" spans="10:12">
      <c r="J46760" s="2"/>
      <c r="K46760" s="2"/>
      <c r="L46760" s="2"/>
    </row>
    <row r="46761" spans="10:12">
      <c r="J46761" s="2"/>
      <c r="K46761" s="2"/>
      <c r="L46761" s="2"/>
    </row>
    <row r="46762" spans="10:12">
      <c r="J46762" s="2"/>
      <c r="K46762" s="2"/>
      <c r="L46762" s="2"/>
    </row>
    <row r="46763" spans="10:12">
      <c r="J46763" s="2"/>
      <c r="K46763" s="2"/>
      <c r="L46763" s="2"/>
    </row>
    <row r="46764" spans="10:12">
      <c r="J46764" s="2"/>
      <c r="K46764" s="2"/>
      <c r="L46764" s="2"/>
    </row>
    <row r="46765" spans="10:12">
      <c r="J46765" s="2"/>
      <c r="K46765" s="2"/>
      <c r="L46765" s="2"/>
    </row>
    <row r="46766" spans="10:12">
      <c r="J46766" s="2"/>
      <c r="K46766" s="2"/>
      <c r="L46766" s="2"/>
    </row>
    <row r="46767" spans="10:12">
      <c r="J46767" s="2"/>
      <c r="K46767" s="2"/>
      <c r="L46767" s="2"/>
    </row>
    <row r="46768" spans="10:12">
      <c r="J46768" s="2"/>
      <c r="K46768" s="2"/>
      <c r="L46768" s="2"/>
    </row>
    <row r="46769" spans="10:12">
      <c r="J46769" s="2"/>
      <c r="K46769" s="2"/>
      <c r="L46769" s="2"/>
    </row>
    <row r="46770" spans="10:12">
      <c r="J46770" s="2"/>
      <c r="K46770" s="2"/>
      <c r="L46770" s="2"/>
    </row>
    <row r="46771" spans="10:12">
      <c r="J46771" s="2"/>
      <c r="K46771" s="2"/>
      <c r="L46771" s="2"/>
    </row>
    <row r="46772" spans="10:12">
      <c r="J46772" s="2"/>
      <c r="K46772" s="2"/>
      <c r="L46772" s="2"/>
    </row>
    <row r="46773" spans="10:12">
      <c r="J46773" s="2"/>
      <c r="K46773" s="2"/>
      <c r="L46773" s="2"/>
    </row>
    <row r="46774" spans="10:12">
      <c r="J46774" s="2"/>
      <c r="K46774" s="2"/>
      <c r="L46774" s="2"/>
    </row>
    <row r="46775" spans="10:12">
      <c r="J46775" s="2"/>
      <c r="K46775" s="2"/>
      <c r="L46775" s="2"/>
    </row>
    <row r="46776" spans="10:12">
      <c r="J46776" s="2"/>
      <c r="K46776" s="2"/>
      <c r="L46776" s="2"/>
    </row>
    <row r="46777" spans="10:12">
      <c r="J46777" s="2"/>
      <c r="K46777" s="2"/>
      <c r="L46777" s="2"/>
    </row>
    <row r="46778" spans="10:12">
      <c r="J46778" s="2"/>
      <c r="K46778" s="2"/>
      <c r="L46778" s="2"/>
    </row>
    <row r="46779" spans="10:12">
      <c r="J46779" s="2"/>
      <c r="K46779" s="2"/>
      <c r="L46779" s="2"/>
    </row>
    <row r="46780" spans="10:12">
      <c r="J46780" s="2"/>
      <c r="K46780" s="2"/>
      <c r="L46780" s="2"/>
    </row>
    <row r="46781" spans="10:12">
      <c r="J46781" s="2"/>
      <c r="K46781" s="2"/>
      <c r="L46781" s="2"/>
    </row>
    <row r="46782" spans="10:12">
      <c r="J46782" s="2"/>
      <c r="K46782" s="2"/>
      <c r="L46782" s="2"/>
    </row>
    <row r="46783" spans="10:12">
      <c r="J46783" s="2"/>
      <c r="K46783" s="2"/>
      <c r="L46783" s="2"/>
    </row>
    <row r="46784" spans="10:12">
      <c r="J46784" s="2"/>
      <c r="K46784" s="2"/>
      <c r="L46784" s="2"/>
    </row>
    <row r="46785" spans="10:12">
      <c r="J46785" s="2"/>
      <c r="K46785" s="2"/>
      <c r="L46785" s="2"/>
    </row>
    <row r="46786" spans="10:12">
      <c r="J46786" s="2"/>
      <c r="K46786" s="2"/>
      <c r="L46786" s="2"/>
    </row>
    <row r="46787" spans="10:12">
      <c r="J46787" s="2"/>
      <c r="K46787" s="2"/>
      <c r="L46787" s="2"/>
    </row>
    <row r="46788" spans="10:12">
      <c r="J46788" s="2"/>
      <c r="K46788" s="2"/>
      <c r="L46788" s="2"/>
    </row>
    <row r="46789" spans="10:12">
      <c r="J46789" s="2"/>
      <c r="K46789" s="2"/>
      <c r="L46789" s="2"/>
    </row>
    <row r="46790" spans="10:12">
      <c r="J46790" s="2"/>
      <c r="K46790" s="2"/>
      <c r="L46790" s="2"/>
    </row>
    <row r="46791" spans="10:12">
      <c r="J46791" s="2"/>
      <c r="K46791" s="2"/>
      <c r="L46791" s="2"/>
    </row>
    <row r="46792" spans="10:12">
      <c r="J46792" s="2"/>
      <c r="K46792" s="2"/>
      <c r="L46792" s="2"/>
    </row>
    <row r="46793" spans="10:12">
      <c r="J46793" s="2"/>
      <c r="K46793" s="2"/>
      <c r="L46793" s="2"/>
    </row>
    <row r="46794" spans="10:12">
      <c r="J46794" s="2"/>
      <c r="K46794" s="2"/>
      <c r="L46794" s="2"/>
    </row>
    <row r="46795" spans="10:12">
      <c r="J46795" s="2"/>
      <c r="K46795" s="2"/>
      <c r="L46795" s="2"/>
    </row>
    <row r="46796" spans="10:12">
      <c r="J46796" s="2"/>
      <c r="K46796" s="2"/>
      <c r="L46796" s="2"/>
    </row>
    <row r="46797" spans="10:12">
      <c r="J46797" s="2"/>
      <c r="K46797" s="2"/>
      <c r="L46797" s="2"/>
    </row>
    <row r="46798" spans="10:12">
      <c r="J46798" s="2"/>
      <c r="K46798" s="2"/>
      <c r="L46798" s="2"/>
    </row>
    <row r="46799" spans="10:12">
      <c r="J46799" s="2"/>
      <c r="K46799" s="2"/>
      <c r="L46799" s="2"/>
    </row>
    <row r="46800" spans="10:12">
      <c r="J46800" s="2"/>
      <c r="K46800" s="2"/>
      <c r="L46800" s="2"/>
    </row>
    <row r="46801" spans="10:12">
      <c r="J46801" s="2"/>
      <c r="K46801" s="2"/>
      <c r="L46801" s="2"/>
    </row>
    <row r="46802" spans="10:12">
      <c r="J46802" s="2"/>
      <c r="K46802" s="2"/>
      <c r="L46802" s="2"/>
    </row>
    <row r="46803" spans="10:12">
      <c r="J46803" s="2"/>
      <c r="K46803" s="2"/>
      <c r="L46803" s="2"/>
    </row>
    <row r="46804" spans="10:12">
      <c r="J46804" s="2"/>
      <c r="K46804" s="2"/>
      <c r="L46804" s="2"/>
    </row>
    <row r="46805" spans="10:12">
      <c r="J46805" s="2"/>
      <c r="K46805" s="2"/>
      <c r="L46805" s="2"/>
    </row>
    <row r="46806" spans="10:12">
      <c r="J46806" s="2"/>
      <c r="K46806" s="2"/>
      <c r="L46806" s="2"/>
    </row>
    <row r="46807" spans="10:12">
      <c r="J46807" s="2"/>
      <c r="K46807" s="2"/>
      <c r="L46807" s="2"/>
    </row>
    <row r="46808" spans="10:12">
      <c r="J46808" s="2"/>
      <c r="K46808" s="2"/>
      <c r="L46808" s="2"/>
    </row>
    <row r="46809" spans="10:12">
      <c r="J46809" s="2"/>
      <c r="K46809" s="2"/>
      <c r="L46809" s="2"/>
    </row>
    <row r="46810" spans="10:12">
      <c r="J46810" s="2"/>
      <c r="K46810" s="2"/>
      <c r="L46810" s="2"/>
    </row>
    <row r="46811" spans="10:12">
      <c r="J46811" s="2"/>
      <c r="K46811" s="2"/>
      <c r="L46811" s="2"/>
    </row>
    <row r="46812" spans="10:12">
      <c r="J46812" s="2"/>
      <c r="K46812" s="2"/>
      <c r="L46812" s="2"/>
    </row>
    <row r="46813" spans="10:12">
      <c r="J46813" s="2"/>
      <c r="K46813" s="2"/>
      <c r="L46813" s="2"/>
    </row>
    <row r="46814" spans="10:12">
      <c r="J46814" s="2"/>
      <c r="K46814" s="2"/>
      <c r="L46814" s="2"/>
    </row>
    <row r="46815" spans="10:12">
      <c r="J46815" s="2"/>
      <c r="K46815" s="2"/>
      <c r="L46815" s="2"/>
    </row>
    <row r="46816" spans="10:12">
      <c r="J46816" s="2"/>
      <c r="K46816" s="2"/>
      <c r="L46816" s="2"/>
    </row>
    <row r="46817" spans="10:12">
      <c r="J46817" s="2"/>
      <c r="K46817" s="2"/>
      <c r="L46817" s="2"/>
    </row>
    <row r="46818" spans="10:12">
      <c r="J46818" s="2"/>
      <c r="K46818" s="2"/>
      <c r="L46818" s="2"/>
    </row>
    <row r="46819" spans="10:12">
      <c r="J46819" s="2"/>
      <c r="K46819" s="2"/>
      <c r="L46819" s="2"/>
    </row>
    <row r="46820" spans="10:12">
      <c r="J46820" s="2"/>
      <c r="K46820" s="2"/>
      <c r="L46820" s="2"/>
    </row>
    <row r="46821" spans="10:12">
      <c r="J46821" s="2"/>
      <c r="K46821" s="2"/>
      <c r="L46821" s="2"/>
    </row>
    <row r="46822" spans="10:12">
      <c r="J46822" s="2"/>
      <c r="K46822" s="2"/>
      <c r="L46822" s="2"/>
    </row>
    <row r="46823" spans="10:12">
      <c r="J46823" s="2"/>
      <c r="K46823" s="2"/>
      <c r="L46823" s="2"/>
    </row>
    <row r="46824" spans="10:12">
      <c r="J46824" s="2"/>
      <c r="K46824" s="2"/>
      <c r="L46824" s="2"/>
    </row>
    <row r="46825" spans="10:12">
      <c r="J46825" s="2"/>
      <c r="K46825" s="2"/>
      <c r="L46825" s="2"/>
    </row>
    <row r="46826" spans="10:12">
      <c r="J46826" s="2"/>
      <c r="K46826" s="2"/>
      <c r="L46826" s="2"/>
    </row>
    <row r="46827" spans="10:12">
      <c r="J46827" s="2"/>
      <c r="K46827" s="2"/>
      <c r="L46827" s="2"/>
    </row>
    <row r="46828" spans="10:12">
      <c r="J46828" s="2"/>
      <c r="K46828" s="2"/>
      <c r="L46828" s="2"/>
    </row>
    <row r="46829" spans="10:12">
      <c r="J46829" s="2"/>
      <c r="K46829" s="2"/>
      <c r="L46829" s="2"/>
    </row>
    <row r="46830" spans="10:12">
      <c r="J46830" s="2"/>
      <c r="K46830" s="2"/>
      <c r="L46830" s="2"/>
    </row>
    <row r="46831" spans="10:12">
      <c r="J46831" s="2"/>
      <c r="K46831" s="2"/>
      <c r="L46831" s="2"/>
    </row>
    <row r="46832" spans="10:12">
      <c r="J46832" s="2"/>
      <c r="K46832" s="2"/>
      <c r="L46832" s="2"/>
    </row>
    <row r="46833" spans="10:12">
      <c r="J46833" s="2"/>
      <c r="K46833" s="2"/>
      <c r="L46833" s="2"/>
    </row>
    <row r="46834" spans="10:12">
      <c r="J46834" s="2"/>
      <c r="K46834" s="2"/>
      <c r="L46834" s="2"/>
    </row>
    <row r="46835" spans="10:12">
      <c r="J46835" s="2"/>
      <c r="K46835" s="2"/>
      <c r="L46835" s="2"/>
    </row>
    <row r="46836" spans="10:12">
      <c r="J46836" s="2"/>
      <c r="K46836" s="2"/>
      <c r="L46836" s="2"/>
    </row>
    <row r="46837" spans="10:12">
      <c r="J46837" s="2"/>
      <c r="K46837" s="2"/>
      <c r="L46837" s="2"/>
    </row>
    <row r="46838" spans="10:12">
      <c r="J46838" s="2"/>
      <c r="K46838" s="2"/>
      <c r="L46838" s="2"/>
    </row>
    <row r="46839" spans="10:12">
      <c r="J46839" s="2"/>
      <c r="K46839" s="2"/>
      <c r="L46839" s="2"/>
    </row>
    <row r="46840" spans="10:12">
      <c r="J46840" s="2"/>
      <c r="K46840" s="2"/>
      <c r="L46840" s="2"/>
    </row>
    <row r="46841" spans="10:12">
      <c r="J46841" s="2"/>
      <c r="K46841" s="2"/>
      <c r="L46841" s="2"/>
    </row>
    <row r="46842" spans="10:12">
      <c r="J46842" s="2"/>
      <c r="K46842" s="2"/>
      <c r="L46842" s="2"/>
    </row>
    <row r="46843" spans="10:12">
      <c r="J46843" s="2"/>
      <c r="K46843" s="2"/>
      <c r="L46843" s="2"/>
    </row>
    <row r="46844" spans="10:12">
      <c r="J46844" s="2"/>
      <c r="K46844" s="2"/>
      <c r="L46844" s="2"/>
    </row>
    <row r="46845" spans="10:12">
      <c r="J46845" s="2"/>
      <c r="K46845" s="2"/>
      <c r="L46845" s="2"/>
    </row>
    <row r="46846" spans="10:12">
      <c r="J46846" s="2"/>
      <c r="K46846" s="2"/>
      <c r="L46846" s="2"/>
    </row>
    <row r="46847" spans="10:12">
      <c r="J46847" s="2"/>
      <c r="K46847" s="2"/>
      <c r="L46847" s="2"/>
    </row>
    <row r="46848" spans="10:12">
      <c r="J46848" s="2"/>
      <c r="K46848" s="2"/>
      <c r="L46848" s="2"/>
    </row>
    <row r="46849" spans="10:12">
      <c r="J46849" s="2"/>
      <c r="K46849" s="2"/>
      <c r="L46849" s="2"/>
    </row>
    <row r="46850" spans="10:12">
      <c r="J46850" s="2"/>
      <c r="K46850" s="2"/>
      <c r="L46850" s="2"/>
    </row>
    <row r="46851" spans="10:12">
      <c r="J46851" s="2"/>
      <c r="K46851" s="2"/>
      <c r="L46851" s="2"/>
    </row>
    <row r="46852" spans="10:12">
      <c r="J46852" s="2"/>
      <c r="K46852" s="2"/>
      <c r="L46852" s="2"/>
    </row>
    <row r="46853" spans="10:12">
      <c r="J46853" s="2"/>
      <c r="K46853" s="2"/>
      <c r="L46853" s="2"/>
    </row>
    <row r="46854" spans="10:12">
      <c r="J46854" s="2"/>
      <c r="K46854" s="2"/>
      <c r="L46854" s="2"/>
    </row>
    <row r="46855" spans="10:12">
      <c r="J46855" s="2"/>
      <c r="K46855" s="2"/>
      <c r="L46855" s="2"/>
    </row>
    <row r="46856" spans="10:12">
      <c r="J46856" s="2"/>
      <c r="K46856" s="2"/>
      <c r="L46856" s="2"/>
    </row>
    <row r="46857" spans="10:12">
      <c r="J46857" s="2"/>
      <c r="K46857" s="2"/>
      <c r="L46857" s="2"/>
    </row>
    <row r="46858" spans="10:12">
      <c r="J46858" s="2"/>
      <c r="K46858" s="2"/>
      <c r="L46858" s="2"/>
    </row>
    <row r="46859" spans="10:12">
      <c r="J46859" s="2"/>
      <c r="K46859" s="2"/>
      <c r="L46859" s="2"/>
    </row>
    <row r="46860" spans="10:12">
      <c r="J46860" s="2"/>
      <c r="K46860" s="2"/>
      <c r="L46860" s="2"/>
    </row>
    <row r="46861" spans="10:12">
      <c r="J46861" s="2"/>
      <c r="K46861" s="2"/>
      <c r="L46861" s="2"/>
    </row>
    <row r="46862" spans="10:12">
      <c r="J46862" s="2"/>
      <c r="K46862" s="2"/>
      <c r="L46862" s="2"/>
    </row>
    <row r="46863" spans="10:12">
      <c r="J46863" s="2"/>
      <c r="K46863" s="2"/>
      <c r="L46863" s="2"/>
    </row>
    <row r="46864" spans="10:12">
      <c r="J46864" s="2"/>
      <c r="K46864" s="2"/>
      <c r="L46864" s="2"/>
    </row>
    <row r="46865" spans="10:12">
      <c r="J46865" s="2"/>
      <c r="K46865" s="2"/>
      <c r="L46865" s="2"/>
    </row>
    <row r="46866" spans="10:12">
      <c r="J46866" s="2"/>
      <c r="K46866" s="2"/>
      <c r="L46866" s="2"/>
    </row>
    <row r="46867" spans="10:12">
      <c r="J46867" s="2"/>
      <c r="K46867" s="2"/>
      <c r="L46867" s="2"/>
    </row>
    <row r="46868" spans="10:12">
      <c r="J46868" s="2"/>
      <c r="K46868" s="2"/>
      <c r="L46868" s="2"/>
    </row>
    <row r="46869" spans="10:12">
      <c r="J46869" s="2"/>
      <c r="K46869" s="2"/>
      <c r="L46869" s="2"/>
    </row>
    <row r="46870" spans="10:12">
      <c r="J46870" s="2"/>
      <c r="K46870" s="2"/>
      <c r="L46870" s="2"/>
    </row>
    <row r="46871" spans="10:12">
      <c r="J46871" s="2"/>
      <c r="K46871" s="2"/>
      <c r="L46871" s="2"/>
    </row>
    <row r="46872" spans="10:12">
      <c r="J46872" s="2"/>
      <c r="K46872" s="2"/>
      <c r="L46872" s="2"/>
    </row>
    <row r="46873" spans="10:12">
      <c r="J46873" s="2"/>
      <c r="K46873" s="2"/>
      <c r="L46873" s="2"/>
    </row>
    <row r="46874" spans="10:12">
      <c r="J46874" s="2"/>
      <c r="K46874" s="2"/>
      <c r="L46874" s="2"/>
    </row>
    <row r="46875" spans="10:12">
      <c r="J46875" s="2"/>
      <c r="K46875" s="2"/>
      <c r="L46875" s="2"/>
    </row>
    <row r="46876" spans="10:12">
      <c r="J46876" s="2"/>
      <c r="K46876" s="2"/>
      <c r="L46876" s="2"/>
    </row>
    <row r="46877" spans="10:12">
      <c r="J46877" s="2"/>
      <c r="K46877" s="2"/>
      <c r="L46877" s="2"/>
    </row>
    <row r="46878" spans="10:12">
      <c r="J46878" s="2"/>
      <c r="K46878" s="2"/>
      <c r="L46878" s="2"/>
    </row>
    <row r="46879" spans="10:12">
      <c r="J46879" s="2"/>
      <c r="K46879" s="2"/>
      <c r="L46879" s="2"/>
    </row>
    <row r="46880" spans="10:12">
      <c r="J46880" s="2"/>
      <c r="K46880" s="2"/>
      <c r="L46880" s="2"/>
    </row>
    <row r="46881" spans="10:12">
      <c r="J46881" s="2"/>
      <c r="K46881" s="2"/>
      <c r="L46881" s="2"/>
    </row>
    <row r="46882" spans="10:12">
      <c r="J46882" s="2"/>
      <c r="K46882" s="2"/>
      <c r="L46882" s="2"/>
    </row>
    <row r="46883" spans="10:12">
      <c r="J46883" s="2"/>
      <c r="K46883" s="2"/>
      <c r="L46883" s="2"/>
    </row>
    <row r="46884" spans="10:12">
      <c r="J46884" s="2"/>
      <c r="K46884" s="2"/>
      <c r="L46884" s="2"/>
    </row>
    <row r="46885" spans="10:12">
      <c r="J46885" s="2"/>
      <c r="K46885" s="2"/>
      <c r="L46885" s="2"/>
    </row>
    <row r="46886" spans="10:12">
      <c r="J46886" s="2"/>
      <c r="K46886" s="2"/>
      <c r="L46886" s="2"/>
    </row>
    <row r="46887" spans="10:12">
      <c r="J46887" s="2"/>
      <c r="K46887" s="2"/>
      <c r="L46887" s="2"/>
    </row>
    <row r="46888" spans="10:12">
      <c r="J46888" s="2"/>
      <c r="K46888" s="2"/>
      <c r="L46888" s="2"/>
    </row>
    <row r="46889" spans="10:12">
      <c r="J46889" s="2"/>
      <c r="K46889" s="2"/>
      <c r="L46889" s="2"/>
    </row>
    <row r="46890" spans="10:12">
      <c r="J46890" s="2"/>
      <c r="K46890" s="2"/>
      <c r="L46890" s="2"/>
    </row>
    <row r="46891" spans="10:12">
      <c r="J46891" s="2"/>
      <c r="K46891" s="2"/>
      <c r="L46891" s="2"/>
    </row>
    <row r="46892" spans="10:12">
      <c r="J46892" s="2"/>
      <c r="K46892" s="2"/>
      <c r="L46892" s="2"/>
    </row>
    <row r="46893" spans="10:12">
      <c r="J46893" s="2"/>
      <c r="K46893" s="2"/>
      <c r="L46893" s="2"/>
    </row>
    <row r="46894" spans="10:12">
      <c r="J46894" s="2"/>
      <c r="K46894" s="2"/>
      <c r="L46894" s="2"/>
    </row>
    <row r="46895" spans="10:12">
      <c r="J46895" s="2"/>
      <c r="K46895" s="2"/>
      <c r="L46895" s="2"/>
    </row>
    <row r="46896" spans="10:12">
      <c r="J46896" s="2"/>
      <c r="K46896" s="2"/>
      <c r="L46896" s="2"/>
    </row>
    <row r="46897" spans="10:12">
      <c r="J46897" s="2"/>
      <c r="K46897" s="2"/>
      <c r="L46897" s="2"/>
    </row>
    <row r="46898" spans="10:12">
      <c r="J46898" s="2"/>
      <c r="K46898" s="2"/>
      <c r="L46898" s="2"/>
    </row>
    <row r="46899" spans="10:12">
      <c r="J46899" s="2"/>
      <c r="K46899" s="2"/>
      <c r="L46899" s="2"/>
    </row>
    <row r="46900" spans="10:12">
      <c r="J46900" s="2"/>
      <c r="K46900" s="2"/>
      <c r="L46900" s="2"/>
    </row>
    <row r="46901" spans="10:12">
      <c r="J46901" s="2"/>
      <c r="K46901" s="2"/>
      <c r="L46901" s="2"/>
    </row>
    <row r="46902" spans="10:12">
      <c r="J46902" s="2"/>
      <c r="K46902" s="2"/>
      <c r="L46902" s="2"/>
    </row>
    <row r="46903" spans="10:12">
      <c r="J46903" s="2"/>
      <c r="K46903" s="2"/>
      <c r="L46903" s="2"/>
    </row>
    <row r="46904" spans="10:12">
      <c r="J46904" s="2"/>
      <c r="K46904" s="2"/>
      <c r="L46904" s="2"/>
    </row>
    <row r="46905" spans="10:12">
      <c r="J46905" s="2"/>
      <c r="K46905" s="2"/>
      <c r="L46905" s="2"/>
    </row>
    <row r="46906" spans="10:12">
      <c r="J46906" s="2"/>
      <c r="K46906" s="2"/>
      <c r="L46906" s="2"/>
    </row>
    <row r="46907" spans="10:12">
      <c r="J46907" s="2"/>
      <c r="K46907" s="2"/>
      <c r="L46907" s="2"/>
    </row>
    <row r="46908" spans="10:12">
      <c r="J46908" s="2"/>
      <c r="K46908" s="2"/>
      <c r="L46908" s="2"/>
    </row>
    <row r="46909" spans="10:12">
      <c r="J46909" s="2"/>
      <c r="K46909" s="2"/>
      <c r="L46909" s="2"/>
    </row>
    <row r="46910" spans="10:12">
      <c r="J46910" s="2"/>
      <c r="K46910" s="2"/>
      <c r="L46910" s="2"/>
    </row>
    <row r="46911" spans="10:12">
      <c r="J46911" s="2"/>
      <c r="K46911" s="2"/>
      <c r="L46911" s="2"/>
    </row>
    <row r="46912" spans="10:12">
      <c r="J46912" s="2"/>
      <c r="K46912" s="2"/>
      <c r="L46912" s="2"/>
    </row>
    <row r="46913" spans="10:12">
      <c r="J46913" s="2"/>
      <c r="K46913" s="2"/>
      <c r="L46913" s="2"/>
    </row>
    <row r="46914" spans="10:12">
      <c r="J46914" s="2"/>
      <c r="K46914" s="2"/>
      <c r="L46914" s="2"/>
    </row>
    <row r="46915" spans="10:12">
      <c r="J46915" s="2"/>
      <c r="K46915" s="2"/>
      <c r="L46915" s="2"/>
    </row>
    <row r="46916" spans="10:12">
      <c r="J46916" s="2"/>
      <c r="K46916" s="2"/>
      <c r="L46916" s="2"/>
    </row>
    <row r="46917" spans="10:12">
      <c r="J46917" s="2"/>
      <c r="K46917" s="2"/>
      <c r="L46917" s="2"/>
    </row>
    <row r="46918" spans="10:12">
      <c r="J46918" s="2"/>
      <c r="K46918" s="2"/>
      <c r="L46918" s="2"/>
    </row>
    <row r="46919" spans="10:12">
      <c r="J46919" s="2"/>
      <c r="K46919" s="2"/>
      <c r="L46919" s="2"/>
    </row>
    <row r="46920" spans="10:12">
      <c r="J46920" s="2"/>
      <c r="K46920" s="2"/>
      <c r="L46920" s="2"/>
    </row>
    <row r="46921" spans="10:12">
      <c r="J46921" s="2"/>
      <c r="K46921" s="2"/>
      <c r="L46921" s="2"/>
    </row>
    <row r="46922" spans="10:12">
      <c r="J46922" s="2"/>
      <c r="K46922" s="2"/>
      <c r="L46922" s="2"/>
    </row>
    <row r="46923" spans="10:12">
      <c r="J46923" s="2"/>
      <c r="K46923" s="2"/>
      <c r="L46923" s="2"/>
    </row>
    <row r="46924" spans="10:12">
      <c r="J46924" s="2"/>
      <c r="K46924" s="2"/>
      <c r="L46924" s="2"/>
    </row>
    <row r="46925" spans="10:12">
      <c r="J46925" s="2"/>
      <c r="K46925" s="2"/>
      <c r="L46925" s="2"/>
    </row>
    <row r="46926" spans="10:12">
      <c r="J46926" s="2"/>
      <c r="K46926" s="2"/>
      <c r="L46926" s="2"/>
    </row>
    <row r="46927" spans="10:12">
      <c r="J46927" s="2"/>
      <c r="K46927" s="2"/>
      <c r="L46927" s="2"/>
    </row>
    <row r="46928" spans="10:12">
      <c r="J46928" s="2"/>
      <c r="K46928" s="2"/>
      <c r="L46928" s="2"/>
    </row>
    <row r="46929" spans="10:12">
      <c r="J46929" s="2"/>
      <c r="K46929" s="2"/>
      <c r="L46929" s="2"/>
    </row>
    <row r="46930" spans="10:12">
      <c r="J46930" s="2"/>
      <c r="K46930" s="2"/>
      <c r="L46930" s="2"/>
    </row>
    <row r="46931" spans="10:12">
      <c r="J46931" s="2"/>
      <c r="K46931" s="2"/>
      <c r="L46931" s="2"/>
    </row>
    <row r="46932" spans="10:12">
      <c r="J46932" s="2"/>
      <c r="K46932" s="2"/>
      <c r="L46932" s="2"/>
    </row>
    <row r="46933" spans="10:12">
      <c r="J46933" s="2"/>
      <c r="K46933" s="2"/>
      <c r="L46933" s="2"/>
    </row>
    <row r="46934" spans="10:12">
      <c r="J46934" s="2"/>
      <c r="K46934" s="2"/>
      <c r="L46934" s="2"/>
    </row>
    <row r="46935" spans="10:12">
      <c r="J46935" s="2"/>
      <c r="K46935" s="2"/>
      <c r="L46935" s="2"/>
    </row>
    <row r="46936" spans="10:12">
      <c r="J46936" s="2"/>
      <c r="K46936" s="2"/>
      <c r="L46936" s="2"/>
    </row>
    <row r="46937" spans="10:12">
      <c r="J46937" s="2"/>
      <c r="K46937" s="2"/>
      <c r="L46937" s="2"/>
    </row>
    <row r="46938" spans="10:12">
      <c r="J46938" s="2"/>
      <c r="K46938" s="2"/>
      <c r="L46938" s="2"/>
    </row>
    <row r="46939" spans="10:12">
      <c r="J46939" s="2"/>
      <c r="K46939" s="2"/>
      <c r="L46939" s="2"/>
    </row>
    <row r="46940" spans="10:12">
      <c r="J46940" s="2"/>
      <c r="K46940" s="2"/>
      <c r="L46940" s="2"/>
    </row>
    <row r="46941" spans="10:12">
      <c r="J46941" s="2"/>
      <c r="K46941" s="2"/>
      <c r="L46941" s="2"/>
    </row>
    <row r="46942" spans="10:12">
      <c r="J46942" s="2"/>
      <c r="K46942" s="2"/>
      <c r="L46942" s="2"/>
    </row>
    <row r="46943" spans="10:12">
      <c r="J46943" s="2"/>
      <c r="K46943" s="2"/>
      <c r="L46943" s="2"/>
    </row>
    <row r="46944" spans="10:12">
      <c r="J46944" s="2"/>
      <c r="K46944" s="2"/>
      <c r="L46944" s="2"/>
    </row>
    <row r="46945" spans="10:12">
      <c r="J46945" s="2"/>
      <c r="K46945" s="2"/>
      <c r="L46945" s="2"/>
    </row>
    <row r="46946" spans="10:12">
      <c r="J46946" s="2"/>
      <c r="K46946" s="2"/>
      <c r="L46946" s="2"/>
    </row>
    <row r="46947" spans="10:12">
      <c r="J46947" s="2"/>
      <c r="K46947" s="2"/>
      <c r="L46947" s="2"/>
    </row>
    <row r="46948" spans="10:12">
      <c r="J46948" s="2"/>
      <c r="K46948" s="2"/>
      <c r="L46948" s="2"/>
    </row>
    <row r="46949" spans="10:12">
      <c r="J46949" s="2"/>
      <c r="K46949" s="2"/>
      <c r="L46949" s="2"/>
    </row>
    <row r="46950" spans="10:12">
      <c r="J46950" s="2"/>
      <c r="K46950" s="2"/>
      <c r="L46950" s="2"/>
    </row>
    <row r="46951" spans="10:12">
      <c r="J46951" s="2"/>
      <c r="K46951" s="2"/>
      <c r="L46951" s="2"/>
    </row>
    <row r="46952" spans="10:12">
      <c r="J46952" s="2"/>
      <c r="K46952" s="2"/>
      <c r="L46952" s="2"/>
    </row>
    <row r="46953" spans="10:12">
      <c r="J46953" s="2"/>
      <c r="K46953" s="2"/>
      <c r="L46953" s="2"/>
    </row>
    <row r="46954" spans="10:12">
      <c r="J46954" s="2"/>
      <c r="K46954" s="2"/>
      <c r="L46954" s="2"/>
    </row>
    <row r="46955" spans="10:12">
      <c r="J46955" s="2"/>
      <c r="K46955" s="2"/>
      <c r="L46955" s="2"/>
    </row>
    <row r="46956" spans="10:12">
      <c r="J46956" s="2"/>
      <c r="K46956" s="2"/>
      <c r="L46956" s="2"/>
    </row>
    <row r="46957" spans="10:12">
      <c r="J46957" s="2"/>
      <c r="K46957" s="2"/>
      <c r="L46957" s="2"/>
    </row>
    <row r="46958" spans="10:12">
      <c r="J46958" s="2"/>
      <c r="K46958" s="2"/>
      <c r="L46958" s="2"/>
    </row>
    <row r="46959" spans="10:12">
      <c r="J46959" s="2"/>
      <c r="K46959" s="2"/>
      <c r="L46959" s="2"/>
    </row>
    <row r="46960" spans="10:12">
      <c r="J46960" s="2"/>
      <c r="K46960" s="2"/>
      <c r="L46960" s="2"/>
    </row>
    <row r="46961" spans="10:12">
      <c r="J46961" s="2"/>
      <c r="K46961" s="2"/>
      <c r="L46961" s="2"/>
    </row>
    <row r="46962" spans="10:12">
      <c r="J46962" s="2"/>
      <c r="K46962" s="2"/>
      <c r="L46962" s="2"/>
    </row>
    <row r="46963" spans="10:12">
      <c r="J46963" s="2"/>
      <c r="K46963" s="2"/>
      <c r="L46963" s="2"/>
    </row>
    <row r="46964" spans="10:12">
      <c r="J46964" s="2"/>
      <c r="K46964" s="2"/>
      <c r="L46964" s="2"/>
    </row>
    <row r="46965" spans="10:12">
      <c r="J46965" s="2"/>
      <c r="K46965" s="2"/>
      <c r="L46965" s="2"/>
    </row>
    <row r="46966" spans="10:12">
      <c r="J46966" s="2"/>
      <c r="K46966" s="2"/>
      <c r="L46966" s="2"/>
    </row>
    <row r="46967" spans="10:12">
      <c r="J46967" s="2"/>
      <c r="K46967" s="2"/>
      <c r="L46967" s="2"/>
    </row>
    <row r="46968" spans="10:12">
      <c r="J46968" s="2"/>
      <c r="K46968" s="2"/>
      <c r="L46968" s="2"/>
    </row>
    <row r="46969" spans="10:12">
      <c r="J46969" s="2"/>
      <c r="K46969" s="2"/>
      <c r="L46969" s="2"/>
    </row>
    <row r="46970" spans="10:12">
      <c r="J46970" s="2"/>
      <c r="K46970" s="2"/>
      <c r="L46970" s="2"/>
    </row>
    <row r="46971" spans="10:12">
      <c r="J46971" s="2"/>
      <c r="K46971" s="2"/>
      <c r="L46971" s="2"/>
    </row>
    <row r="46972" spans="10:12">
      <c r="J46972" s="2"/>
      <c r="K46972" s="2"/>
      <c r="L46972" s="2"/>
    </row>
    <row r="46973" spans="10:12">
      <c r="J46973" s="2"/>
      <c r="K46973" s="2"/>
      <c r="L46973" s="2"/>
    </row>
    <row r="46974" spans="10:12">
      <c r="J46974" s="2"/>
      <c r="K46974" s="2"/>
      <c r="L46974" s="2"/>
    </row>
    <row r="46975" spans="10:12">
      <c r="J46975" s="2"/>
      <c r="K46975" s="2"/>
      <c r="L46975" s="2"/>
    </row>
    <row r="46976" spans="10:12">
      <c r="J46976" s="2"/>
      <c r="K46976" s="2"/>
      <c r="L46976" s="2"/>
    </row>
    <row r="46977" spans="10:12">
      <c r="J46977" s="2"/>
      <c r="K46977" s="2"/>
      <c r="L46977" s="2"/>
    </row>
    <row r="46978" spans="10:12">
      <c r="J46978" s="2"/>
      <c r="K46978" s="2"/>
      <c r="L46978" s="2"/>
    </row>
    <row r="46979" spans="10:12">
      <c r="J46979" s="2"/>
      <c r="K46979" s="2"/>
      <c r="L46979" s="2"/>
    </row>
    <row r="46980" spans="10:12">
      <c r="J46980" s="2"/>
      <c r="K46980" s="2"/>
      <c r="L46980" s="2"/>
    </row>
    <row r="46981" spans="10:12">
      <c r="J46981" s="2"/>
      <c r="K46981" s="2"/>
      <c r="L46981" s="2"/>
    </row>
    <row r="46982" spans="10:12">
      <c r="J46982" s="2"/>
      <c r="K46982" s="2"/>
      <c r="L46982" s="2"/>
    </row>
    <row r="46983" spans="10:12">
      <c r="J46983" s="2"/>
      <c r="K46983" s="2"/>
      <c r="L46983" s="2"/>
    </row>
    <row r="46984" spans="10:12">
      <c r="J46984" s="2"/>
      <c r="K46984" s="2"/>
      <c r="L46984" s="2"/>
    </row>
    <row r="46985" spans="10:12">
      <c r="J46985" s="2"/>
      <c r="K46985" s="2"/>
      <c r="L46985" s="2"/>
    </row>
    <row r="46986" spans="10:12">
      <c r="J46986" s="2"/>
      <c r="K46986" s="2"/>
      <c r="L46986" s="2"/>
    </row>
    <row r="46987" spans="10:12">
      <c r="J46987" s="2"/>
      <c r="K46987" s="2"/>
      <c r="L46987" s="2"/>
    </row>
    <row r="46988" spans="10:12">
      <c r="J46988" s="2"/>
      <c r="K46988" s="2"/>
      <c r="L46988" s="2"/>
    </row>
    <row r="46989" spans="10:12">
      <c r="J46989" s="2"/>
      <c r="K46989" s="2"/>
      <c r="L46989" s="2"/>
    </row>
    <row r="46990" spans="10:12">
      <c r="J46990" s="2"/>
      <c r="K46990" s="2"/>
      <c r="L46990" s="2"/>
    </row>
    <row r="46991" spans="10:12">
      <c r="J46991" s="2"/>
      <c r="K46991" s="2"/>
      <c r="L46991" s="2"/>
    </row>
    <row r="46992" spans="10:12">
      <c r="J46992" s="2"/>
      <c r="K46992" s="2"/>
      <c r="L46992" s="2"/>
    </row>
    <row r="46993" spans="10:12">
      <c r="J46993" s="2"/>
      <c r="K46993" s="2"/>
      <c r="L46993" s="2"/>
    </row>
    <row r="46994" spans="10:12">
      <c r="J46994" s="2"/>
      <c r="K46994" s="2"/>
      <c r="L46994" s="2"/>
    </row>
    <row r="46995" spans="10:12">
      <c r="J46995" s="2"/>
      <c r="K46995" s="2"/>
      <c r="L46995" s="2"/>
    </row>
    <row r="46996" spans="10:12">
      <c r="J46996" s="2"/>
      <c r="K46996" s="2"/>
      <c r="L46996" s="2"/>
    </row>
    <row r="46997" spans="10:12">
      <c r="J46997" s="2"/>
      <c r="K46997" s="2"/>
      <c r="L46997" s="2"/>
    </row>
    <row r="46998" spans="10:12">
      <c r="J46998" s="2"/>
      <c r="K46998" s="2"/>
      <c r="L46998" s="2"/>
    </row>
    <row r="46999" spans="10:12">
      <c r="J46999" s="2"/>
      <c r="K46999" s="2"/>
      <c r="L46999" s="2"/>
    </row>
    <row r="47000" spans="10:12">
      <c r="J47000" s="2"/>
      <c r="K47000" s="2"/>
      <c r="L47000" s="2"/>
    </row>
    <row r="47001" spans="10:12">
      <c r="J47001" s="2"/>
      <c r="K47001" s="2"/>
      <c r="L47001" s="2"/>
    </row>
    <row r="47002" spans="10:12">
      <c r="J47002" s="2"/>
      <c r="K47002" s="2"/>
      <c r="L47002" s="2"/>
    </row>
    <row r="47003" spans="10:12">
      <c r="J47003" s="2"/>
      <c r="K47003" s="2"/>
      <c r="L47003" s="2"/>
    </row>
    <row r="47004" spans="10:12">
      <c r="J47004" s="2"/>
      <c r="K47004" s="2"/>
      <c r="L47004" s="2"/>
    </row>
    <row r="47005" spans="10:12">
      <c r="J47005" s="2"/>
      <c r="K47005" s="2"/>
      <c r="L47005" s="2"/>
    </row>
    <row r="47006" spans="10:12">
      <c r="J47006" s="2"/>
      <c r="K47006" s="2"/>
      <c r="L47006" s="2"/>
    </row>
    <row r="47007" spans="10:12">
      <c r="J47007" s="2"/>
      <c r="K47007" s="2"/>
      <c r="L47007" s="2"/>
    </row>
    <row r="47008" spans="10:12">
      <c r="J47008" s="2"/>
      <c r="K47008" s="2"/>
      <c r="L47008" s="2"/>
    </row>
    <row r="47009" spans="10:12">
      <c r="J47009" s="2"/>
      <c r="K47009" s="2"/>
      <c r="L47009" s="2"/>
    </row>
    <row r="47010" spans="10:12">
      <c r="J47010" s="2"/>
      <c r="K47010" s="2"/>
      <c r="L47010" s="2"/>
    </row>
    <row r="47011" spans="10:12">
      <c r="J47011" s="2"/>
      <c r="K47011" s="2"/>
      <c r="L47011" s="2"/>
    </row>
    <row r="47012" spans="10:12">
      <c r="J47012" s="2"/>
      <c r="K47012" s="2"/>
      <c r="L47012" s="2"/>
    </row>
    <row r="47013" spans="10:12">
      <c r="J47013" s="2"/>
      <c r="K47013" s="2"/>
      <c r="L47013" s="2"/>
    </row>
    <row r="47014" spans="10:12">
      <c r="J47014" s="2"/>
      <c r="K47014" s="2"/>
      <c r="L47014" s="2"/>
    </row>
    <row r="47015" spans="10:12">
      <c r="J47015" s="2"/>
      <c r="K47015" s="2"/>
      <c r="L47015" s="2"/>
    </row>
    <row r="47016" spans="10:12">
      <c r="J47016" s="2"/>
      <c r="K47016" s="2"/>
      <c r="L47016" s="2"/>
    </row>
    <row r="47017" spans="10:12">
      <c r="J47017" s="2"/>
      <c r="K47017" s="2"/>
      <c r="L47017" s="2"/>
    </row>
    <row r="47018" spans="10:12">
      <c r="J47018" s="2"/>
      <c r="K47018" s="2"/>
      <c r="L47018" s="2"/>
    </row>
    <row r="47019" spans="10:12">
      <c r="J47019" s="2"/>
      <c r="K47019" s="2"/>
      <c r="L47019" s="2"/>
    </row>
    <row r="47020" spans="10:12">
      <c r="J47020" s="2"/>
      <c r="K47020" s="2"/>
      <c r="L47020" s="2"/>
    </row>
    <row r="47021" spans="10:12">
      <c r="J47021" s="2"/>
      <c r="K47021" s="2"/>
      <c r="L47021" s="2"/>
    </row>
    <row r="47022" spans="10:12">
      <c r="J47022" s="2"/>
      <c r="K47022" s="2"/>
      <c r="L47022" s="2"/>
    </row>
    <row r="47023" spans="10:12">
      <c r="J47023" s="2"/>
      <c r="K47023" s="2"/>
      <c r="L47023" s="2"/>
    </row>
    <row r="47024" spans="10:12">
      <c r="J47024" s="2"/>
      <c r="K47024" s="2"/>
      <c r="L47024" s="2"/>
    </row>
    <row r="47025" spans="10:12">
      <c r="J47025" s="2"/>
      <c r="K47025" s="2"/>
      <c r="L47025" s="2"/>
    </row>
    <row r="47026" spans="10:12">
      <c r="J47026" s="2"/>
      <c r="K47026" s="2"/>
      <c r="L47026" s="2"/>
    </row>
    <row r="47027" spans="10:12">
      <c r="J47027" s="2"/>
      <c r="K47027" s="2"/>
      <c r="L47027" s="2"/>
    </row>
    <row r="47028" spans="10:12">
      <c r="J47028" s="2"/>
      <c r="K47028" s="2"/>
      <c r="L47028" s="2"/>
    </row>
    <row r="47029" spans="10:12">
      <c r="J47029" s="2"/>
      <c r="K47029" s="2"/>
      <c r="L47029" s="2"/>
    </row>
    <row r="47030" spans="10:12">
      <c r="J47030" s="2"/>
      <c r="K47030" s="2"/>
      <c r="L47030" s="2"/>
    </row>
    <row r="47031" spans="10:12">
      <c r="J47031" s="2"/>
      <c r="K47031" s="2"/>
      <c r="L47031" s="2"/>
    </row>
    <row r="47032" spans="10:12">
      <c r="J47032" s="2"/>
      <c r="K47032" s="2"/>
      <c r="L47032" s="2"/>
    </row>
    <row r="47033" spans="10:12">
      <c r="J47033" s="2"/>
      <c r="K47033" s="2"/>
      <c r="L47033" s="2"/>
    </row>
    <row r="47034" spans="10:12">
      <c r="J47034" s="2"/>
      <c r="K47034" s="2"/>
      <c r="L47034" s="2"/>
    </row>
    <row r="47035" spans="10:12">
      <c r="J47035" s="2"/>
      <c r="K47035" s="2"/>
      <c r="L47035" s="2"/>
    </row>
    <row r="47036" spans="10:12">
      <c r="J47036" s="2"/>
      <c r="K47036" s="2"/>
      <c r="L47036" s="2"/>
    </row>
    <row r="47037" spans="10:12">
      <c r="J47037" s="2"/>
      <c r="K47037" s="2"/>
      <c r="L47037" s="2"/>
    </row>
    <row r="47038" spans="10:12">
      <c r="J47038" s="2"/>
      <c r="K47038" s="2"/>
      <c r="L47038" s="2"/>
    </row>
    <row r="47039" spans="10:12">
      <c r="J47039" s="2"/>
      <c r="K47039" s="2"/>
      <c r="L47039" s="2"/>
    </row>
    <row r="47040" spans="10:12">
      <c r="J47040" s="2"/>
      <c r="K47040" s="2"/>
      <c r="L47040" s="2"/>
    </row>
    <row r="47041" spans="10:12">
      <c r="J47041" s="2"/>
      <c r="K47041" s="2"/>
      <c r="L47041" s="2"/>
    </row>
    <row r="47042" spans="10:12">
      <c r="J47042" s="2"/>
      <c r="K47042" s="2"/>
      <c r="L47042" s="2"/>
    </row>
    <row r="47043" spans="10:12">
      <c r="J47043" s="2"/>
      <c r="K47043" s="2"/>
      <c r="L47043" s="2"/>
    </row>
    <row r="47044" spans="10:12">
      <c r="J47044" s="2"/>
      <c r="K47044" s="2"/>
      <c r="L47044" s="2"/>
    </row>
    <row r="47045" spans="10:12">
      <c r="J47045" s="2"/>
      <c r="K47045" s="2"/>
      <c r="L47045" s="2"/>
    </row>
    <row r="47046" spans="10:12">
      <c r="J47046" s="2"/>
      <c r="K47046" s="2"/>
      <c r="L47046" s="2"/>
    </row>
    <row r="47047" spans="10:12">
      <c r="J47047" s="2"/>
      <c r="K47047" s="2"/>
      <c r="L47047" s="2"/>
    </row>
    <row r="47048" spans="10:12">
      <c r="J47048" s="2"/>
      <c r="K47048" s="2"/>
      <c r="L47048" s="2"/>
    </row>
    <row r="47049" spans="10:12">
      <c r="J47049" s="2"/>
      <c r="K47049" s="2"/>
      <c r="L47049" s="2"/>
    </row>
    <row r="47050" spans="10:12">
      <c r="J47050" s="2"/>
      <c r="K47050" s="2"/>
      <c r="L47050" s="2"/>
    </row>
    <row r="47051" spans="10:12">
      <c r="J47051" s="2"/>
      <c r="K47051" s="2"/>
      <c r="L47051" s="2"/>
    </row>
    <row r="47052" spans="10:12">
      <c r="J47052" s="2"/>
      <c r="K47052" s="2"/>
      <c r="L47052" s="2"/>
    </row>
    <row r="47053" spans="10:12">
      <c r="J47053" s="2"/>
      <c r="K47053" s="2"/>
      <c r="L47053" s="2"/>
    </row>
    <row r="47054" spans="10:12">
      <c r="J47054" s="2"/>
      <c r="K47054" s="2"/>
      <c r="L47054" s="2"/>
    </row>
    <row r="47055" spans="10:12">
      <c r="J47055" s="2"/>
      <c r="K47055" s="2"/>
      <c r="L47055" s="2"/>
    </row>
    <row r="47056" spans="10:12">
      <c r="J47056" s="2"/>
      <c r="K47056" s="2"/>
      <c r="L47056" s="2"/>
    </row>
    <row r="47057" spans="10:12">
      <c r="J47057" s="2"/>
      <c r="K47057" s="2"/>
      <c r="L47057" s="2"/>
    </row>
    <row r="47058" spans="10:12">
      <c r="J47058" s="2"/>
      <c r="K47058" s="2"/>
      <c r="L47058" s="2"/>
    </row>
    <row r="47059" spans="10:12">
      <c r="J47059" s="2"/>
      <c r="K47059" s="2"/>
      <c r="L47059" s="2"/>
    </row>
    <row r="47060" spans="10:12">
      <c r="J47060" s="2"/>
      <c r="K47060" s="2"/>
      <c r="L47060" s="2"/>
    </row>
    <row r="47061" spans="10:12">
      <c r="J47061" s="2"/>
      <c r="K47061" s="2"/>
      <c r="L47061" s="2"/>
    </row>
    <row r="47062" spans="10:12">
      <c r="J47062" s="2"/>
      <c r="K47062" s="2"/>
      <c r="L47062" s="2"/>
    </row>
    <row r="47063" spans="10:12">
      <c r="J47063" s="2"/>
      <c r="K47063" s="2"/>
      <c r="L47063" s="2"/>
    </row>
    <row r="47064" spans="10:12">
      <c r="J47064" s="2"/>
      <c r="K47064" s="2"/>
      <c r="L47064" s="2"/>
    </row>
    <row r="47065" spans="10:12">
      <c r="J47065" s="2"/>
      <c r="K47065" s="2"/>
      <c r="L47065" s="2"/>
    </row>
    <row r="47066" spans="10:12">
      <c r="J47066" s="2"/>
      <c r="K47066" s="2"/>
      <c r="L47066" s="2"/>
    </row>
    <row r="47067" spans="10:12">
      <c r="J47067" s="2"/>
      <c r="K47067" s="2"/>
      <c r="L47067" s="2"/>
    </row>
    <row r="47068" spans="10:12">
      <c r="J47068" s="2"/>
      <c r="K47068" s="2"/>
      <c r="L47068" s="2"/>
    </row>
    <row r="47069" spans="10:12">
      <c r="J47069" s="2"/>
      <c r="K47069" s="2"/>
      <c r="L47069" s="2"/>
    </row>
    <row r="47070" spans="10:12">
      <c r="J47070" s="2"/>
      <c r="K47070" s="2"/>
      <c r="L47070" s="2"/>
    </row>
    <row r="47071" spans="10:12">
      <c r="J47071" s="2"/>
      <c r="K47071" s="2"/>
      <c r="L47071" s="2"/>
    </row>
    <row r="47072" spans="10:12">
      <c r="J47072" s="2"/>
      <c r="K47072" s="2"/>
      <c r="L47072" s="2"/>
    </row>
    <row r="47073" spans="10:12">
      <c r="J47073" s="2"/>
      <c r="K47073" s="2"/>
      <c r="L47073" s="2"/>
    </row>
    <row r="47074" spans="10:12">
      <c r="J47074" s="2"/>
      <c r="K47074" s="2"/>
      <c r="L47074" s="2"/>
    </row>
    <row r="47075" spans="10:12">
      <c r="J47075" s="2"/>
      <c r="K47075" s="2"/>
      <c r="L47075" s="2"/>
    </row>
    <row r="47076" spans="10:12">
      <c r="J47076" s="2"/>
      <c r="K47076" s="2"/>
      <c r="L47076" s="2"/>
    </row>
    <row r="47077" spans="10:12">
      <c r="J47077" s="2"/>
      <c r="K47077" s="2"/>
      <c r="L47077" s="2"/>
    </row>
    <row r="47078" spans="10:12">
      <c r="J47078" s="2"/>
      <c r="K47078" s="2"/>
      <c r="L47078" s="2"/>
    </row>
    <row r="47079" spans="10:12">
      <c r="J47079" s="2"/>
      <c r="K47079" s="2"/>
      <c r="L47079" s="2"/>
    </row>
    <row r="47080" spans="10:12">
      <c r="J47080" s="2"/>
      <c r="K47080" s="2"/>
      <c r="L47080" s="2"/>
    </row>
    <row r="47081" spans="10:12">
      <c r="J47081" s="2"/>
      <c r="K47081" s="2"/>
      <c r="L47081" s="2"/>
    </row>
    <row r="47082" spans="10:12">
      <c r="J47082" s="2"/>
      <c r="K47082" s="2"/>
      <c r="L47082" s="2"/>
    </row>
    <row r="47083" spans="10:12">
      <c r="J47083" s="2"/>
      <c r="K47083" s="2"/>
      <c r="L47083" s="2"/>
    </row>
    <row r="47084" spans="10:12">
      <c r="J47084" s="2"/>
      <c r="K47084" s="2"/>
      <c r="L47084" s="2"/>
    </row>
    <row r="47085" spans="10:12">
      <c r="J47085" s="2"/>
      <c r="K47085" s="2"/>
      <c r="L47085" s="2"/>
    </row>
    <row r="47086" spans="10:12">
      <c r="J47086" s="2"/>
      <c r="K47086" s="2"/>
      <c r="L47086" s="2"/>
    </row>
    <row r="47087" spans="10:12">
      <c r="J47087" s="2"/>
      <c r="K47087" s="2"/>
      <c r="L47087" s="2"/>
    </row>
    <row r="47088" spans="10:12">
      <c r="J47088" s="2"/>
      <c r="K47088" s="2"/>
      <c r="L47088" s="2"/>
    </row>
    <row r="47089" spans="10:12">
      <c r="J47089" s="2"/>
      <c r="K47089" s="2"/>
      <c r="L47089" s="2"/>
    </row>
    <row r="47090" spans="10:12">
      <c r="J47090" s="2"/>
      <c r="K47090" s="2"/>
      <c r="L47090" s="2"/>
    </row>
    <row r="47091" spans="10:12">
      <c r="J47091" s="2"/>
      <c r="K47091" s="2"/>
      <c r="L47091" s="2"/>
    </row>
    <row r="47092" spans="10:12">
      <c r="J47092" s="2"/>
      <c r="K47092" s="2"/>
      <c r="L47092" s="2"/>
    </row>
    <row r="47093" spans="10:12">
      <c r="J47093" s="2"/>
      <c r="K47093" s="2"/>
      <c r="L47093" s="2"/>
    </row>
    <row r="47094" spans="10:12">
      <c r="J47094" s="2"/>
      <c r="K47094" s="2"/>
      <c r="L47094" s="2"/>
    </row>
    <row r="47095" spans="10:12">
      <c r="J47095" s="2"/>
      <c r="K47095" s="2"/>
      <c r="L47095" s="2"/>
    </row>
    <row r="47096" spans="10:12">
      <c r="J47096" s="2"/>
      <c r="K47096" s="2"/>
      <c r="L47096" s="2"/>
    </row>
    <row r="47097" spans="10:12">
      <c r="J47097" s="2"/>
      <c r="K47097" s="2"/>
      <c r="L47097" s="2"/>
    </row>
    <row r="47098" spans="10:12">
      <c r="J47098" s="2"/>
      <c r="K47098" s="2"/>
      <c r="L47098" s="2"/>
    </row>
    <row r="47099" spans="10:12">
      <c r="J47099" s="2"/>
      <c r="K47099" s="2"/>
      <c r="L47099" s="2"/>
    </row>
    <row r="47100" spans="10:12">
      <c r="J47100" s="2"/>
      <c r="K47100" s="2"/>
      <c r="L47100" s="2"/>
    </row>
    <row r="47101" spans="10:12">
      <c r="J47101" s="2"/>
      <c r="K47101" s="2"/>
      <c r="L47101" s="2"/>
    </row>
    <row r="47102" spans="10:12">
      <c r="J47102" s="2"/>
      <c r="K47102" s="2"/>
      <c r="L47102" s="2"/>
    </row>
    <row r="47103" spans="10:12">
      <c r="J47103" s="2"/>
      <c r="K47103" s="2"/>
      <c r="L47103" s="2"/>
    </row>
    <row r="47104" spans="10:12">
      <c r="J47104" s="2"/>
      <c r="K47104" s="2"/>
      <c r="L47104" s="2"/>
    </row>
    <row r="47105" spans="10:12">
      <c r="J47105" s="2"/>
      <c r="K47105" s="2"/>
      <c r="L47105" s="2"/>
    </row>
    <row r="47106" spans="10:12">
      <c r="J47106" s="2"/>
      <c r="K47106" s="2"/>
      <c r="L47106" s="2"/>
    </row>
    <row r="47107" spans="10:12">
      <c r="J47107" s="2"/>
      <c r="K47107" s="2"/>
      <c r="L47107" s="2"/>
    </row>
    <row r="47108" spans="10:12">
      <c r="J47108" s="2"/>
      <c r="K47108" s="2"/>
      <c r="L47108" s="2"/>
    </row>
    <row r="47109" spans="10:12">
      <c r="J47109" s="2"/>
      <c r="K47109" s="2"/>
      <c r="L47109" s="2"/>
    </row>
    <row r="47110" spans="10:12">
      <c r="J47110" s="2"/>
      <c r="K47110" s="2"/>
      <c r="L47110" s="2"/>
    </row>
    <row r="47111" spans="10:12">
      <c r="J47111" s="2"/>
      <c r="K47111" s="2"/>
      <c r="L47111" s="2"/>
    </row>
    <row r="47112" spans="10:12">
      <c r="J47112" s="2"/>
      <c r="K47112" s="2"/>
      <c r="L47112" s="2"/>
    </row>
    <row r="47113" spans="10:12">
      <c r="J47113" s="2"/>
      <c r="K47113" s="2"/>
      <c r="L47113" s="2"/>
    </row>
    <row r="47114" spans="10:12">
      <c r="J47114" s="2"/>
      <c r="K47114" s="2"/>
      <c r="L47114" s="2"/>
    </row>
    <row r="47115" spans="10:12">
      <c r="J47115" s="2"/>
      <c r="K47115" s="2"/>
      <c r="L47115" s="2"/>
    </row>
    <row r="47116" spans="10:12">
      <c r="J47116" s="2"/>
      <c r="K47116" s="2"/>
      <c r="L47116" s="2"/>
    </row>
    <row r="47117" spans="10:12">
      <c r="J47117" s="2"/>
      <c r="K47117" s="2"/>
      <c r="L47117" s="2"/>
    </row>
    <row r="47118" spans="10:12">
      <c r="J47118" s="2"/>
      <c r="K47118" s="2"/>
      <c r="L47118" s="2"/>
    </row>
    <row r="47119" spans="10:12">
      <c r="J47119" s="2"/>
      <c r="K47119" s="2"/>
      <c r="L47119" s="2"/>
    </row>
    <row r="47120" spans="10:12">
      <c r="J47120" s="2"/>
      <c r="K47120" s="2"/>
      <c r="L47120" s="2"/>
    </row>
    <row r="47121" spans="10:12">
      <c r="J47121" s="2"/>
      <c r="K47121" s="2"/>
      <c r="L47121" s="2"/>
    </row>
    <row r="47122" spans="10:12">
      <c r="J47122" s="2"/>
      <c r="K47122" s="2"/>
      <c r="L47122" s="2"/>
    </row>
    <row r="47123" spans="10:12">
      <c r="J47123" s="2"/>
      <c r="K47123" s="2"/>
      <c r="L47123" s="2"/>
    </row>
    <row r="47124" spans="10:12">
      <c r="J47124" s="2"/>
      <c r="K47124" s="2"/>
      <c r="L47124" s="2"/>
    </row>
    <row r="47125" spans="10:12">
      <c r="J47125" s="2"/>
      <c r="K47125" s="2"/>
      <c r="L47125" s="2"/>
    </row>
    <row r="47126" spans="10:12">
      <c r="J47126" s="2"/>
      <c r="K47126" s="2"/>
      <c r="L47126" s="2"/>
    </row>
    <row r="47127" spans="10:12">
      <c r="J47127" s="2"/>
      <c r="K47127" s="2"/>
      <c r="L47127" s="2"/>
    </row>
    <row r="47128" spans="10:12">
      <c r="J47128" s="2"/>
      <c r="K47128" s="2"/>
      <c r="L47128" s="2"/>
    </row>
    <row r="47129" spans="10:12">
      <c r="J47129" s="2"/>
      <c r="K47129" s="2"/>
      <c r="L47129" s="2"/>
    </row>
    <row r="47130" spans="10:12">
      <c r="J47130" s="2"/>
      <c r="K47130" s="2"/>
      <c r="L47130" s="2"/>
    </row>
    <row r="47131" spans="10:12">
      <c r="J47131" s="2"/>
      <c r="K47131" s="2"/>
      <c r="L47131" s="2"/>
    </row>
    <row r="47132" spans="10:12">
      <c r="J47132" s="2"/>
      <c r="K47132" s="2"/>
      <c r="L47132" s="2"/>
    </row>
    <row r="47133" spans="10:12">
      <c r="J47133" s="2"/>
      <c r="K47133" s="2"/>
      <c r="L47133" s="2"/>
    </row>
    <row r="47134" spans="10:12">
      <c r="J47134" s="2"/>
      <c r="K47134" s="2"/>
      <c r="L47134" s="2"/>
    </row>
    <row r="47135" spans="10:12">
      <c r="J47135" s="2"/>
      <c r="K47135" s="2"/>
      <c r="L47135" s="2"/>
    </row>
    <row r="47136" spans="10:12">
      <c r="J47136" s="2"/>
      <c r="K47136" s="2"/>
      <c r="L47136" s="2"/>
    </row>
    <row r="47137" spans="10:12">
      <c r="J47137" s="2"/>
      <c r="K47137" s="2"/>
      <c r="L47137" s="2"/>
    </row>
    <row r="47138" spans="10:12">
      <c r="J47138" s="2"/>
      <c r="K47138" s="2"/>
      <c r="L47138" s="2"/>
    </row>
    <row r="47139" spans="10:12">
      <c r="J47139" s="2"/>
      <c r="K47139" s="2"/>
      <c r="L47139" s="2"/>
    </row>
    <row r="47140" spans="10:12">
      <c r="J47140" s="2"/>
      <c r="K47140" s="2"/>
      <c r="L47140" s="2"/>
    </row>
    <row r="47141" spans="10:12">
      <c r="J47141" s="2"/>
      <c r="K47141" s="2"/>
      <c r="L47141" s="2"/>
    </row>
    <row r="47142" spans="10:12">
      <c r="J47142" s="2"/>
      <c r="K47142" s="2"/>
      <c r="L47142" s="2"/>
    </row>
    <row r="47143" spans="10:12">
      <c r="J47143" s="2"/>
      <c r="K47143" s="2"/>
      <c r="L47143" s="2"/>
    </row>
    <row r="47144" spans="10:12">
      <c r="J47144" s="2"/>
      <c r="K47144" s="2"/>
      <c r="L47144" s="2"/>
    </row>
    <row r="47145" spans="10:12">
      <c r="J47145" s="2"/>
      <c r="K47145" s="2"/>
      <c r="L47145" s="2"/>
    </row>
    <row r="47146" spans="10:12">
      <c r="J47146" s="2"/>
      <c r="K47146" s="2"/>
      <c r="L47146" s="2"/>
    </row>
    <row r="47147" spans="10:12">
      <c r="J47147" s="2"/>
      <c r="K47147" s="2"/>
      <c r="L47147" s="2"/>
    </row>
    <row r="47148" spans="10:12">
      <c r="J47148" s="2"/>
      <c r="K47148" s="2"/>
      <c r="L47148" s="2"/>
    </row>
    <row r="47149" spans="10:12">
      <c r="J47149" s="2"/>
      <c r="K47149" s="2"/>
      <c r="L47149" s="2"/>
    </row>
    <row r="47150" spans="10:12">
      <c r="J47150" s="2"/>
      <c r="K47150" s="2"/>
      <c r="L47150" s="2"/>
    </row>
    <row r="47151" spans="10:12">
      <c r="J47151" s="2"/>
      <c r="K47151" s="2"/>
      <c r="L47151" s="2"/>
    </row>
    <row r="47152" spans="10:12">
      <c r="J47152" s="2"/>
      <c r="K47152" s="2"/>
      <c r="L47152" s="2"/>
    </row>
    <row r="47153" spans="10:12">
      <c r="J47153" s="2"/>
      <c r="K47153" s="2"/>
      <c r="L47153" s="2"/>
    </row>
    <row r="47154" spans="10:12">
      <c r="J47154" s="2"/>
      <c r="K47154" s="2"/>
      <c r="L47154" s="2"/>
    </row>
    <row r="47155" spans="10:12">
      <c r="J47155" s="2"/>
      <c r="K47155" s="2"/>
      <c r="L47155" s="2"/>
    </row>
    <row r="47156" spans="10:12">
      <c r="J47156" s="2"/>
      <c r="K47156" s="2"/>
      <c r="L47156" s="2"/>
    </row>
    <row r="47157" spans="10:12">
      <c r="J47157" s="2"/>
      <c r="K47157" s="2"/>
      <c r="L47157" s="2"/>
    </row>
    <row r="47158" spans="10:12">
      <c r="J47158" s="2"/>
      <c r="K47158" s="2"/>
      <c r="L47158" s="2"/>
    </row>
    <row r="47159" spans="10:12">
      <c r="J47159" s="2"/>
      <c r="K47159" s="2"/>
      <c r="L47159" s="2"/>
    </row>
    <row r="47160" spans="10:12">
      <c r="J47160" s="2"/>
      <c r="K47160" s="2"/>
      <c r="L47160" s="2"/>
    </row>
    <row r="47161" spans="10:12">
      <c r="J47161" s="2"/>
      <c r="K47161" s="2"/>
      <c r="L47161" s="2"/>
    </row>
    <row r="47162" spans="10:12">
      <c r="J47162" s="2"/>
      <c r="K47162" s="2"/>
      <c r="L47162" s="2"/>
    </row>
    <row r="47163" spans="10:12">
      <c r="J47163" s="2"/>
      <c r="K47163" s="2"/>
      <c r="L47163" s="2"/>
    </row>
    <row r="47164" spans="10:12">
      <c r="J47164" s="2"/>
      <c r="K47164" s="2"/>
      <c r="L47164" s="2"/>
    </row>
    <row r="47165" spans="10:12">
      <c r="J47165" s="2"/>
      <c r="K47165" s="2"/>
      <c r="L47165" s="2"/>
    </row>
    <row r="47166" spans="10:12">
      <c r="J47166" s="2"/>
      <c r="K47166" s="2"/>
      <c r="L47166" s="2"/>
    </row>
    <row r="47167" spans="10:12">
      <c r="J47167" s="2"/>
      <c r="K47167" s="2"/>
      <c r="L47167" s="2"/>
    </row>
    <row r="47168" spans="10:12">
      <c r="J47168" s="2"/>
      <c r="K47168" s="2"/>
      <c r="L47168" s="2"/>
    </row>
    <row r="47169" spans="10:12">
      <c r="J47169" s="2"/>
      <c r="K47169" s="2"/>
      <c r="L47169" s="2"/>
    </row>
    <row r="47170" spans="10:12">
      <c r="J47170" s="2"/>
      <c r="K47170" s="2"/>
      <c r="L47170" s="2"/>
    </row>
    <row r="47171" spans="10:12">
      <c r="J47171" s="2"/>
      <c r="K47171" s="2"/>
      <c r="L47171" s="2"/>
    </row>
    <row r="47172" spans="10:12">
      <c r="J47172" s="2"/>
      <c r="K47172" s="2"/>
      <c r="L47172" s="2"/>
    </row>
    <row r="47173" spans="10:12">
      <c r="J47173" s="2"/>
      <c r="K47173" s="2"/>
      <c r="L47173" s="2"/>
    </row>
    <row r="47174" spans="10:12">
      <c r="J47174" s="2"/>
      <c r="K47174" s="2"/>
      <c r="L47174" s="2"/>
    </row>
    <row r="47175" spans="10:12">
      <c r="J47175" s="2"/>
      <c r="K47175" s="2"/>
      <c r="L47175" s="2"/>
    </row>
    <row r="47176" spans="10:12">
      <c r="J47176" s="2"/>
      <c r="K47176" s="2"/>
      <c r="L47176" s="2"/>
    </row>
    <row r="47177" spans="10:12">
      <c r="J47177" s="2"/>
      <c r="K47177" s="2"/>
      <c r="L47177" s="2"/>
    </row>
    <row r="47178" spans="10:12">
      <c r="J47178" s="2"/>
      <c r="K47178" s="2"/>
      <c r="L47178" s="2"/>
    </row>
    <row r="47179" spans="10:12">
      <c r="J47179" s="2"/>
      <c r="K47179" s="2"/>
      <c r="L47179" s="2"/>
    </row>
    <row r="47180" spans="10:12">
      <c r="J47180" s="2"/>
      <c r="K47180" s="2"/>
      <c r="L47180" s="2"/>
    </row>
    <row r="47181" spans="10:12">
      <c r="J47181" s="2"/>
      <c r="K47181" s="2"/>
      <c r="L47181" s="2"/>
    </row>
    <row r="47182" spans="10:12">
      <c r="J47182" s="2"/>
      <c r="K47182" s="2"/>
      <c r="L47182" s="2"/>
    </row>
    <row r="47183" spans="10:12">
      <c r="J47183" s="2"/>
      <c r="K47183" s="2"/>
      <c r="L47183" s="2"/>
    </row>
    <row r="47184" spans="10:12">
      <c r="J47184" s="2"/>
      <c r="K47184" s="2"/>
      <c r="L47184" s="2"/>
    </row>
    <row r="47185" spans="10:12">
      <c r="J47185" s="2"/>
      <c r="K47185" s="2"/>
      <c r="L47185" s="2"/>
    </row>
    <row r="47186" spans="10:12">
      <c r="J47186" s="2"/>
      <c r="K47186" s="2"/>
      <c r="L47186" s="2"/>
    </row>
    <row r="47187" spans="10:12">
      <c r="J47187" s="2"/>
      <c r="K47187" s="2"/>
      <c r="L47187" s="2"/>
    </row>
    <row r="47188" spans="10:12">
      <c r="J47188" s="2"/>
      <c r="K47188" s="2"/>
      <c r="L47188" s="2"/>
    </row>
    <row r="47189" spans="10:12">
      <c r="J47189" s="2"/>
      <c r="K47189" s="2"/>
      <c r="L47189" s="2"/>
    </row>
    <row r="47190" spans="10:12">
      <c r="J47190" s="2"/>
      <c r="K47190" s="2"/>
      <c r="L47190" s="2"/>
    </row>
    <row r="47191" spans="10:12">
      <c r="J47191" s="2"/>
      <c r="K47191" s="2"/>
      <c r="L47191" s="2"/>
    </row>
    <row r="47192" spans="10:12">
      <c r="J47192" s="2"/>
      <c r="K47192" s="2"/>
      <c r="L47192" s="2"/>
    </row>
    <row r="47193" spans="10:12">
      <c r="J47193" s="2"/>
      <c r="K47193" s="2"/>
      <c r="L47193" s="2"/>
    </row>
    <row r="47194" spans="10:12">
      <c r="J47194" s="2"/>
      <c r="K47194" s="2"/>
      <c r="L47194" s="2"/>
    </row>
    <row r="47195" spans="10:12">
      <c r="J47195" s="2"/>
      <c r="K47195" s="2"/>
      <c r="L47195" s="2"/>
    </row>
    <row r="47196" spans="10:12">
      <c r="J47196" s="2"/>
      <c r="K47196" s="2"/>
      <c r="L47196" s="2"/>
    </row>
    <row r="47197" spans="10:12">
      <c r="J47197" s="2"/>
      <c r="K47197" s="2"/>
      <c r="L47197" s="2"/>
    </row>
    <row r="47198" spans="10:12">
      <c r="J47198" s="2"/>
      <c r="K47198" s="2"/>
      <c r="L47198" s="2"/>
    </row>
    <row r="47199" spans="10:12">
      <c r="J47199" s="2"/>
      <c r="K47199" s="2"/>
      <c r="L47199" s="2"/>
    </row>
    <row r="47200" spans="10:12">
      <c r="J47200" s="2"/>
      <c r="K47200" s="2"/>
      <c r="L47200" s="2"/>
    </row>
    <row r="47201" spans="10:12">
      <c r="J47201" s="2"/>
      <c r="K47201" s="2"/>
      <c r="L47201" s="2"/>
    </row>
    <row r="47202" spans="10:12">
      <c r="J47202" s="2"/>
      <c r="K47202" s="2"/>
      <c r="L47202" s="2"/>
    </row>
    <row r="47203" spans="10:12">
      <c r="J47203" s="2"/>
      <c r="K47203" s="2"/>
      <c r="L47203" s="2"/>
    </row>
    <row r="47204" spans="10:12">
      <c r="J47204" s="2"/>
      <c r="K47204" s="2"/>
      <c r="L47204" s="2"/>
    </row>
    <row r="47205" spans="10:12">
      <c r="J47205" s="2"/>
      <c r="K47205" s="2"/>
      <c r="L47205" s="2"/>
    </row>
    <row r="47206" spans="10:12">
      <c r="J47206" s="2"/>
      <c r="K47206" s="2"/>
      <c r="L47206" s="2"/>
    </row>
    <row r="47207" spans="10:12">
      <c r="J47207" s="2"/>
      <c r="K47207" s="2"/>
      <c r="L47207" s="2"/>
    </row>
    <row r="47208" spans="10:12">
      <c r="J47208" s="2"/>
      <c r="K47208" s="2"/>
      <c r="L47208" s="2"/>
    </row>
    <row r="47209" spans="10:12">
      <c r="J47209" s="2"/>
      <c r="K47209" s="2"/>
      <c r="L47209" s="2"/>
    </row>
    <row r="47210" spans="10:12">
      <c r="J47210" s="2"/>
      <c r="K47210" s="2"/>
      <c r="L47210" s="2"/>
    </row>
    <row r="47211" spans="10:12">
      <c r="J47211" s="2"/>
      <c r="K47211" s="2"/>
      <c r="L47211" s="2"/>
    </row>
    <row r="47212" spans="10:12">
      <c r="J47212" s="2"/>
      <c r="K47212" s="2"/>
      <c r="L47212" s="2"/>
    </row>
    <row r="47213" spans="10:12">
      <c r="J47213" s="2"/>
      <c r="K47213" s="2"/>
      <c r="L47213" s="2"/>
    </row>
    <row r="47214" spans="10:12">
      <c r="J47214" s="2"/>
      <c r="K47214" s="2"/>
      <c r="L47214" s="2"/>
    </row>
    <row r="47215" spans="10:12">
      <c r="J47215" s="2"/>
      <c r="K47215" s="2"/>
      <c r="L47215" s="2"/>
    </row>
    <row r="47216" spans="10:12">
      <c r="J47216" s="2"/>
      <c r="K47216" s="2"/>
      <c r="L47216" s="2"/>
    </row>
    <row r="47217" spans="10:12">
      <c r="J47217" s="2"/>
      <c r="K47217" s="2"/>
      <c r="L47217" s="2"/>
    </row>
    <row r="47218" spans="10:12">
      <c r="J47218" s="2"/>
      <c r="K47218" s="2"/>
      <c r="L47218" s="2"/>
    </row>
    <row r="47219" spans="10:12">
      <c r="J47219" s="2"/>
      <c r="K47219" s="2"/>
      <c r="L47219" s="2"/>
    </row>
    <row r="47220" spans="10:12">
      <c r="J47220" s="2"/>
      <c r="K47220" s="2"/>
      <c r="L47220" s="2"/>
    </row>
    <row r="47221" spans="10:12">
      <c r="J47221" s="2"/>
      <c r="K47221" s="2"/>
      <c r="L47221" s="2"/>
    </row>
    <row r="47222" spans="10:12">
      <c r="J47222" s="2"/>
      <c r="K47222" s="2"/>
      <c r="L47222" s="2"/>
    </row>
    <row r="47223" spans="10:12">
      <c r="J47223" s="2"/>
      <c r="K47223" s="2"/>
      <c r="L47223" s="2"/>
    </row>
    <row r="47224" spans="10:12">
      <c r="J47224" s="2"/>
      <c r="K47224" s="2"/>
      <c r="L47224" s="2"/>
    </row>
    <row r="47225" spans="10:12">
      <c r="J47225" s="2"/>
      <c r="K47225" s="2"/>
      <c r="L47225" s="2"/>
    </row>
    <row r="47226" spans="10:12">
      <c r="J47226" s="2"/>
      <c r="K47226" s="2"/>
      <c r="L47226" s="2"/>
    </row>
    <row r="47227" spans="10:12">
      <c r="J47227" s="2"/>
      <c r="K47227" s="2"/>
      <c r="L47227" s="2"/>
    </row>
    <row r="47228" spans="10:12">
      <c r="J47228" s="2"/>
      <c r="K47228" s="2"/>
      <c r="L47228" s="2"/>
    </row>
    <row r="47229" spans="10:12">
      <c r="J47229" s="2"/>
      <c r="K47229" s="2"/>
      <c r="L47229" s="2"/>
    </row>
    <row r="47230" spans="10:12">
      <c r="J47230" s="2"/>
      <c r="K47230" s="2"/>
      <c r="L47230" s="2"/>
    </row>
    <row r="47231" spans="10:12">
      <c r="J47231" s="2"/>
      <c r="K47231" s="2"/>
      <c r="L47231" s="2"/>
    </row>
    <row r="47232" spans="10:12">
      <c r="J47232" s="2"/>
      <c r="K47232" s="2"/>
      <c r="L47232" s="2"/>
    </row>
    <row r="47233" spans="10:12">
      <c r="J47233" s="2"/>
      <c r="K47233" s="2"/>
      <c r="L47233" s="2"/>
    </row>
    <row r="47234" spans="10:12">
      <c r="J47234" s="2"/>
      <c r="K47234" s="2"/>
      <c r="L47234" s="2"/>
    </row>
    <row r="47235" spans="10:12">
      <c r="J47235" s="2"/>
      <c r="K47235" s="2"/>
      <c r="L47235" s="2"/>
    </row>
    <row r="47236" spans="10:12">
      <c r="J47236" s="2"/>
      <c r="K47236" s="2"/>
      <c r="L47236" s="2"/>
    </row>
    <row r="47237" spans="10:12">
      <c r="J47237" s="2"/>
      <c r="K47237" s="2"/>
      <c r="L47237" s="2"/>
    </row>
    <row r="47238" spans="10:12">
      <c r="J47238" s="2"/>
      <c r="K47238" s="2"/>
      <c r="L47238" s="2"/>
    </row>
    <row r="47239" spans="10:12">
      <c r="J47239" s="2"/>
      <c r="K47239" s="2"/>
      <c r="L47239" s="2"/>
    </row>
    <row r="47240" spans="10:12">
      <c r="J47240" s="2"/>
      <c r="K47240" s="2"/>
      <c r="L47240" s="2"/>
    </row>
    <row r="47241" spans="10:12">
      <c r="J47241" s="2"/>
      <c r="K47241" s="2"/>
      <c r="L47241" s="2"/>
    </row>
    <row r="47242" spans="10:12">
      <c r="J47242" s="2"/>
      <c r="K47242" s="2"/>
      <c r="L47242" s="2"/>
    </row>
    <row r="47243" spans="10:12">
      <c r="J47243" s="2"/>
      <c r="K47243" s="2"/>
      <c r="L47243" s="2"/>
    </row>
    <row r="47244" spans="10:12">
      <c r="J47244" s="2"/>
      <c r="K47244" s="2"/>
      <c r="L47244" s="2"/>
    </row>
    <row r="47245" spans="10:12">
      <c r="J47245" s="2"/>
      <c r="K47245" s="2"/>
      <c r="L47245" s="2"/>
    </row>
    <row r="47246" spans="10:12">
      <c r="J47246" s="2"/>
      <c r="K47246" s="2"/>
      <c r="L47246" s="2"/>
    </row>
    <row r="47247" spans="10:12">
      <c r="J47247" s="2"/>
      <c r="K47247" s="2"/>
      <c r="L47247" s="2"/>
    </row>
    <row r="47248" spans="10:12">
      <c r="J47248" s="2"/>
      <c r="K47248" s="2"/>
      <c r="L47248" s="2"/>
    </row>
    <row r="47249" spans="10:12">
      <c r="J47249" s="2"/>
      <c r="K47249" s="2"/>
      <c r="L47249" s="2"/>
    </row>
    <row r="47250" spans="10:12">
      <c r="J47250" s="2"/>
      <c r="K47250" s="2"/>
      <c r="L47250" s="2"/>
    </row>
    <row r="47251" spans="10:12">
      <c r="J47251" s="2"/>
      <c r="K47251" s="2"/>
      <c r="L47251" s="2"/>
    </row>
    <row r="47252" spans="10:12">
      <c r="J47252" s="2"/>
      <c r="K47252" s="2"/>
      <c r="L47252" s="2"/>
    </row>
    <row r="47253" spans="10:12">
      <c r="J47253" s="2"/>
      <c r="K47253" s="2"/>
      <c r="L47253" s="2"/>
    </row>
    <row r="47254" spans="10:12">
      <c r="J47254" s="2"/>
      <c r="K47254" s="2"/>
      <c r="L47254" s="2"/>
    </row>
    <row r="47255" spans="10:12">
      <c r="J47255" s="2"/>
      <c r="K47255" s="2"/>
      <c r="L47255" s="2"/>
    </row>
    <row r="47256" spans="10:12">
      <c r="J47256" s="2"/>
      <c r="K47256" s="2"/>
      <c r="L47256" s="2"/>
    </row>
    <row r="47257" spans="10:12">
      <c r="J47257" s="2"/>
      <c r="K47257" s="2"/>
      <c r="L47257" s="2"/>
    </row>
    <row r="47258" spans="10:12">
      <c r="J47258" s="2"/>
      <c r="K47258" s="2"/>
      <c r="L47258" s="2"/>
    </row>
    <row r="47259" spans="10:12">
      <c r="J47259" s="2"/>
      <c r="K47259" s="2"/>
      <c r="L47259" s="2"/>
    </row>
    <row r="47260" spans="10:12">
      <c r="J47260" s="2"/>
      <c r="K47260" s="2"/>
      <c r="L47260" s="2"/>
    </row>
    <row r="47261" spans="10:12">
      <c r="J47261" s="2"/>
      <c r="K47261" s="2"/>
      <c r="L47261" s="2"/>
    </row>
    <row r="47262" spans="10:12">
      <c r="J47262" s="2"/>
      <c r="K47262" s="2"/>
      <c r="L47262" s="2"/>
    </row>
    <row r="47263" spans="10:12">
      <c r="J47263" s="2"/>
      <c r="K47263" s="2"/>
      <c r="L47263" s="2"/>
    </row>
    <row r="47264" spans="10:12">
      <c r="J47264" s="2"/>
      <c r="K47264" s="2"/>
      <c r="L47264" s="2"/>
    </row>
    <row r="47265" spans="10:12">
      <c r="J47265" s="2"/>
      <c r="K47265" s="2"/>
      <c r="L47265" s="2"/>
    </row>
    <row r="47266" spans="10:12">
      <c r="J47266" s="2"/>
      <c r="K47266" s="2"/>
      <c r="L47266" s="2"/>
    </row>
    <row r="47267" spans="10:12">
      <c r="J47267" s="2"/>
      <c r="K47267" s="2"/>
      <c r="L47267" s="2"/>
    </row>
    <row r="47268" spans="10:12">
      <c r="J47268" s="2"/>
      <c r="K47268" s="2"/>
      <c r="L47268" s="2"/>
    </row>
    <row r="47269" spans="10:12">
      <c r="J47269" s="2"/>
      <c r="K47269" s="2"/>
      <c r="L47269" s="2"/>
    </row>
    <row r="47270" spans="10:12">
      <c r="J47270" s="2"/>
      <c r="K47270" s="2"/>
      <c r="L47270" s="2"/>
    </row>
    <row r="47271" spans="10:12">
      <c r="J47271" s="2"/>
      <c r="K47271" s="2"/>
      <c r="L47271" s="2"/>
    </row>
    <row r="47272" spans="10:12">
      <c r="J47272" s="2"/>
      <c r="K47272" s="2"/>
      <c r="L47272" s="2"/>
    </row>
    <row r="47273" spans="10:12">
      <c r="J47273" s="2"/>
      <c r="K47273" s="2"/>
      <c r="L47273" s="2"/>
    </row>
    <row r="47274" spans="10:12">
      <c r="J47274" s="2"/>
      <c r="K47274" s="2"/>
      <c r="L47274" s="2"/>
    </row>
    <row r="47275" spans="10:12">
      <c r="J47275" s="2"/>
      <c r="K47275" s="2"/>
      <c r="L47275" s="2"/>
    </row>
    <row r="47276" spans="10:12">
      <c r="J47276" s="2"/>
      <c r="K47276" s="2"/>
      <c r="L47276" s="2"/>
    </row>
    <row r="47277" spans="10:12">
      <c r="J47277" s="2"/>
      <c r="K47277" s="2"/>
      <c r="L47277" s="2"/>
    </row>
    <row r="47278" spans="10:12">
      <c r="J47278" s="2"/>
      <c r="K47278" s="2"/>
      <c r="L47278" s="2"/>
    </row>
    <row r="47279" spans="10:12">
      <c r="J47279" s="2"/>
      <c r="K47279" s="2"/>
      <c r="L47279" s="2"/>
    </row>
    <row r="47280" spans="10:12">
      <c r="J47280" s="2"/>
      <c r="K47280" s="2"/>
      <c r="L47280" s="2"/>
    </row>
    <row r="47281" spans="10:12">
      <c r="J47281" s="2"/>
      <c r="K47281" s="2"/>
      <c r="L47281" s="2"/>
    </row>
    <row r="47282" spans="10:12">
      <c r="J47282" s="2"/>
      <c r="K47282" s="2"/>
      <c r="L47282" s="2"/>
    </row>
    <row r="47283" spans="10:12">
      <c r="J47283" s="2"/>
      <c r="K47283" s="2"/>
      <c r="L47283" s="2"/>
    </row>
    <row r="47284" spans="10:12">
      <c r="J47284" s="2"/>
      <c r="K47284" s="2"/>
      <c r="L47284" s="2"/>
    </row>
    <row r="47285" spans="10:12">
      <c r="J47285" s="2"/>
      <c r="K47285" s="2"/>
      <c r="L47285" s="2"/>
    </row>
    <row r="47286" spans="10:12">
      <c r="J47286" s="2"/>
      <c r="K47286" s="2"/>
      <c r="L47286" s="2"/>
    </row>
    <row r="47287" spans="10:12">
      <c r="J47287" s="2"/>
      <c r="K47287" s="2"/>
      <c r="L47287" s="2"/>
    </row>
    <row r="47288" spans="10:12">
      <c r="J47288" s="2"/>
      <c r="K47288" s="2"/>
      <c r="L47288" s="2"/>
    </row>
    <row r="47289" spans="10:12">
      <c r="J47289" s="2"/>
      <c r="K47289" s="2"/>
      <c r="L47289" s="2"/>
    </row>
    <row r="47290" spans="10:12">
      <c r="J47290" s="2"/>
      <c r="K47290" s="2"/>
      <c r="L47290" s="2"/>
    </row>
    <row r="47291" spans="10:12">
      <c r="J47291" s="2"/>
      <c r="K47291" s="2"/>
      <c r="L47291" s="2"/>
    </row>
    <row r="47292" spans="10:12">
      <c r="J47292" s="2"/>
      <c r="K47292" s="2"/>
      <c r="L47292" s="2"/>
    </row>
    <row r="47293" spans="10:12">
      <c r="J47293" s="2"/>
      <c r="K47293" s="2"/>
      <c r="L47293" s="2"/>
    </row>
    <row r="47294" spans="10:12">
      <c r="J47294" s="2"/>
      <c r="K47294" s="2"/>
      <c r="L47294" s="2"/>
    </row>
    <row r="47295" spans="10:12">
      <c r="J47295" s="2"/>
      <c r="K47295" s="2"/>
      <c r="L47295" s="2"/>
    </row>
    <row r="47296" spans="10:12">
      <c r="J47296" s="2"/>
      <c r="K47296" s="2"/>
      <c r="L47296" s="2"/>
    </row>
    <row r="47297" spans="10:12">
      <c r="J47297" s="2"/>
      <c r="K47297" s="2"/>
      <c r="L47297" s="2"/>
    </row>
    <row r="47298" spans="10:12">
      <c r="J47298" s="2"/>
      <c r="K47298" s="2"/>
      <c r="L47298" s="2"/>
    </row>
    <row r="47299" spans="10:12">
      <c r="J47299" s="2"/>
      <c r="K47299" s="2"/>
      <c r="L47299" s="2"/>
    </row>
    <row r="47300" spans="10:12">
      <c r="J47300" s="2"/>
      <c r="K47300" s="2"/>
      <c r="L47300" s="2"/>
    </row>
    <row r="47301" spans="10:12">
      <c r="J47301" s="2"/>
      <c r="K47301" s="2"/>
      <c r="L47301" s="2"/>
    </row>
    <row r="47302" spans="10:12">
      <c r="J47302" s="2"/>
      <c r="K47302" s="2"/>
      <c r="L47302" s="2"/>
    </row>
    <row r="47303" spans="10:12">
      <c r="J47303" s="2"/>
      <c r="K47303" s="2"/>
      <c r="L47303" s="2"/>
    </row>
    <row r="47304" spans="10:12">
      <c r="J47304" s="2"/>
      <c r="K47304" s="2"/>
      <c r="L47304" s="2"/>
    </row>
    <row r="47305" spans="10:12">
      <c r="J47305" s="2"/>
      <c r="K47305" s="2"/>
      <c r="L47305" s="2"/>
    </row>
    <row r="47306" spans="10:12">
      <c r="J47306" s="2"/>
      <c r="K47306" s="2"/>
      <c r="L47306" s="2"/>
    </row>
    <row r="47307" spans="10:12">
      <c r="J47307" s="2"/>
      <c r="K47307" s="2"/>
      <c r="L47307" s="2"/>
    </row>
    <row r="47308" spans="10:12">
      <c r="J47308" s="2"/>
      <c r="K47308" s="2"/>
      <c r="L47308" s="2"/>
    </row>
    <row r="47309" spans="10:12">
      <c r="J47309" s="2"/>
      <c r="K47309" s="2"/>
      <c r="L47309" s="2"/>
    </row>
    <row r="47310" spans="10:12">
      <c r="J47310" s="2"/>
      <c r="K47310" s="2"/>
      <c r="L47310" s="2"/>
    </row>
    <row r="47311" spans="10:12">
      <c r="J47311" s="2"/>
      <c r="K47311" s="2"/>
      <c r="L47311" s="2"/>
    </row>
    <row r="47312" spans="10:12">
      <c r="J47312" s="2"/>
      <c r="K47312" s="2"/>
      <c r="L47312" s="2"/>
    </row>
    <row r="47313" spans="10:12">
      <c r="J47313" s="2"/>
      <c r="K47313" s="2"/>
      <c r="L47313" s="2"/>
    </row>
    <row r="47314" spans="10:12">
      <c r="J47314" s="2"/>
      <c r="K47314" s="2"/>
      <c r="L47314" s="2"/>
    </row>
    <row r="47315" spans="10:12">
      <c r="J47315" s="2"/>
      <c r="K47315" s="2"/>
      <c r="L47315" s="2"/>
    </row>
    <row r="47316" spans="10:12">
      <c r="J47316" s="2"/>
      <c r="K47316" s="2"/>
      <c r="L47316" s="2"/>
    </row>
    <row r="47317" spans="10:12">
      <c r="J47317" s="2"/>
      <c r="K47317" s="2"/>
      <c r="L47317" s="2"/>
    </row>
    <row r="47318" spans="10:12">
      <c r="J47318" s="2"/>
      <c r="K47318" s="2"/>
      <c r="L47318" s="2"/>
    </row>
    <row r="47319" spans="10:12">
      <c r="J47319" s="2"/>
      <c r="K47319" s="2"/>
      <c r="L47319" s="2"/>
    </row>
    <row r="47320" spans="10:12">
      <c r="J47320" s="2"/>
      <c r="K47320" s="2"/>
      <c r="L47320" s="2"/>
    </row>
    <row r="47321" spans="10:12">
      <c r="J47321" s="2"/>
      <c r="K47321" s="2"/>
      <c r="L47321" s="2"/>
    </row>
    <row r="47322" spans="10:12">
      <c r="J47322" s="2"/>
      <c r="K47322" s="2"/>
      <c r="L47322" s="2"/>
    </row>
    <row r="47323" spans="10:12">
      <c r="J47323" s="2"/>
      <c r="K47323" s="2"/>
      <c r="L47323" s="2"/>
    </row>
    <row r="47324" spans="10:12">
      <c r="J47324" s="2"/>
      <c r="K47324" s="2"/>
      <c r="L47324" s="2"/>
    </row>
    <row r="47325" spans="10:12">
      <c r="J47325" s="2"/>
      <c r="K47325" s="2"/>
      <c r="L47325" s="2"/>
    </row>
    <row r="47326" spans="10:12">
      <c r="J47326" s="2"/>
      <c r="K47326" s="2"/>
      <c r="L47326" s="2"/>
    </row>
    <row r="47327" spans="10:12">
      <c r="J47327" s="2"/>
      <c r="K47327" s="2"/>
      <c r="L47327" s="2"/>
    </row>
    <row r="47328" spans="10:12">
      <c r="J47328" s="2"/>
      <c r="K47328" s="2"/>
      <c r="L47328" s="2"/>
    </row>
    <row r="47329" spans="10:12">
      <c r="J47329" s="2"/>
      <c r="K47329" s="2"/>
      <c r="L47329" s="2"/>
    </row>
    <row r="47330" spans="10:12">
      <c r="J47330" s="2"/>
      <c r="K47330" s="2"/>
      <c r="L47330" s="2"/>
    </row>
    <row r="47331" spans="10:12">
      <c r="J47331" s="2"/>
      <c r="K47331" s="2"/>
      <c r="L47331" s="2"/>
    </row>
    <row r="47332" spans="10:12">
      <c r="J47332" s="2"/>
      <c r="K47332" s="2"/>
      <c r="L47332" s="2"/>
    </row>
    <row r="47333" spans="10:12">
      <c r="J47333" s="2"/>
      <c r="K47333" s="2"/>
      <c r="L47333" s="2"/>
    </row>
    <row r="47334" spans="10:12">
      <c r="J47334" s="2"/>
      <c r="K47334" s="2"/>
      <c r="L47334" s="2"/>
    </row>
    <row r="47335" spans="10:12">
      <c r="J47335" s="2"/>
      <c r="K47335" s="2"/>
      <c r="L47335" s="2"/>
    </row>
    <row r="47336" spans="10:12">
      <c r="J47336" s="2"/>
      <c r="K47336" s="2"/>
      <c r="L47336" s="2"/>
    </row>
    <row r="47337" spans="10:12">
      <c r="J47337" s="2"/>
      <c r="K47337" s="2"/>
      <c r="L47337" s="2"/>
    </row>
    <row r="47338" spans="10:12">
      <c r="J47338" s="2"/>
      <c r="K47338" s="2"/>
      <c r="L47338" s="2"/>
    </row>
    <row r="47339" spans="10:12">
      <c r="J47339" s="2"/>
      <c r="K47339" s="2"/>
      <c r="L47339" s="2"/>
    </row>
    <row r="47340" spans="10:12">
      <c r="J47340" s="2"/>
      <c r="K47340" s="2"/>
      <c r="L47340" s="2"/>
    </row>
    <row r="47341" spans="10:12">
      <c r="J47341" s="2"/>
      <c r="K47341" s="2"/>
      <c r="L47341" s="2"/>
    </row>
    <row r="47342" spans="10:12">
      <c r="J47342" s="2"/>
      <c r="K47342" s="2"/>
      <c r="L47342" s="2"/>
    </row>
    <row r="47343" spans="10:12">
      <c r="J47343" s="2"/>
      <c r="K47343" s="2"/>
      <c r="L47343" s="2"/>
    </row>
    <row r="47344" spans="10:12">
      <c r="J47344" s="2"/>
      <c r="K47344" s="2"/>
      <c r="L47344" s="2"/>
    </row>
    <row r="47345" spans="10:12">
      <c r="J47345" s="2"/>
      <c r="K47345" s="2"/>
      <c r="L47345" s="2"/>
    </row>
    <row r="47346" spans="10:12">
      <c r="J47346" s="2"/>
      <c r="K47346" s="2"/>
      <c r="L47346" s="2"/>
    </row>
    <row r="47347" spans="10:12">
      <c r="J47347" s="2"/>
      <c r="K47347" s="2"/>
      <c r="L47347" s="2"/>
    </row>
    <row r="47348" spans="10:12">
      <c r="J47348" s="2"/>
      <c r="K47348" s="2"/>
      <c r="L47348" s="2"/>
    </row>
    <row r="47349" spans="10:12">
      <c r="J47349" s="2"/>
      <c r="K47349" s="2"/>
      <c r="L47349" s="2"/>
    </row>
    <row r="47350" spans="10:12">
      <c r="J47350" s="2"/>
      <c r="K47350" s="2"/>
      <c r="L47350" s="2"/>
    </row>
    <row r="47351" spans="10:12">
      <c r="J47351" s="2"/>
      <c r="K47351" s="2"/>
      <c r="L47351" s="2"/>
    </row>
    <row r="47352" spans="10:12">
      <c r="J47352" s="2"/>
      <c r="K47352" s="2"/>
      <c r="L47352" s="2"/>
    </row>
    <row r="47353" spans="10:12">
      <c r="J47353" s="2"/>
      <c r="K47353" s="2"/>
      <c r="L47353" s="2"/>
    </row>
    <row r="47354" spans="10:12">
      <c r="J47354" s="2"/>
      <c r="K47354" s="2"/>
      <c r="L47354" s="2"/>
    </row>
    <row r="47355" spans="10:12">
      <c r="J47355" s="2"/>
      <c r="K47355" s="2"/>
      <c r="L47355" s="2"/>
    </row>
    <row r="47356" spans="10:12">
      <c r="J47356" s="2"/>
      <c r="K47356" s="2"/>
      <c r="L47356" s="2"/>
    </row>
    <row r="47357" spans="10:12">
      <c r="J47357" s="2"/>
      <c r="K47357" s="2"/>
      <c r="L47357" s="2"/>
    </row>
    <row r="47358" spans="10:12">
      <c r="J47358" s="2"/>
      <c r="K47358" s="2"/>
      <c r="L47358" s="2"/>
    </row>
    <row r="47359" spans="10:12">
      <c r="J47359" s="2"/>
      <c r="K47359" s="2"/>
      <c r="L47359" s="2"/>
    </row>
    <row r="47360" spans="10:12">
      <c r="J47360" s="2"/>
      <c r="K47360" s="2"/>
      <c r="L47360" s="2"/>
    </row>
    <row r="47361" spans="10:12">
      <c r="J47361" s="2"/>
      <c r="K47361" s="2"/>
      <c r="L47361" s="2"/>
    </row>
    <row r="47362" spans="10:12">
      <c r="J47362" s="2"/>
      <c r="K47362" s="2"/>
      <c r="L47362" s="2"/>
    </row>
    <row r="47363" spans="10:12">
      <c r="J47363" s="2"/>
      <c r="K47363" s="2"/>
      <c r="L47363" s="2"/>
    </row>
    <row r="47364" spans="10:12">
      <c r="J47364" s="2"/>
      <c r="K47364" s="2"/>
      <c r="L47364" s="2"/>
    </row>
    <row r="47365" spans="10:12">
      <c r="J47365" s="2"/>
      <c r="K47365" s="2"/>
      <c r="L47365" s="2"/>
    </row>
    <row r="47366" spans="10:12">
      <c r="J47366" s="2"/>
      <c r="K47366" s="2"/>
      <c r="L47366" s="2"/>
    </row>
    <row r="47367" spans="10:12">
      <c r="J47367" s="2"/>
      <c r="K47367" s="2"/>
      <c r="L47367" s="2"/>
    </row>
    <row r="47368" spans="10:12">
      <c r="J47368" s="2"/>
      <c r="K47368" s="2"/>
      <c r="L47368" s="2"/>
    </row>
    <row r="47369" spans="10:12">
      <c r="J47369" s="2"/>
      <c r="K47369" s="2"/>
      <c r="L47369" s="2"/>
    </row>
    <row r="47370" spans="10:12">
      <c r="J47370" s="2"/>
      <c r="K47370" s="2"/>
      <c r="L47370" s="2"/>
    </row>
    <row r="47371" spans="10:12">
      <c r="J47371" s="2"/>
      <c r="K47371" s="2"/>
      <c r="L47371" s="2"/>
    </row>
    <row r="47372" spans="10:12">
      <c r="J47372" s="2"/>
      <c r="K47372" s="2"/>
      <c r="L47372" s="2"/>
    </row>
    <row r="47373" spans="10:12">
      <c r="J47373" s="2"/>
      <c r="K47373" s="2"/>
      <c r="L47373" s="2"/>
    </row>
    <row r="47374" spans="10:12">
      <c r="J47374" s="2"/>
      <c r="K47374" s="2"/>
      <c r="L47374" s="2"/>
    </row>
    <row r="47375" spans="10:12">
      <c r="J47375" s="2"/>
      <c r="K47375" s="2"/>
      <c r="L47375" s="2"/>
    </row>
    <row r="47376" spans="10:12">
      <c r="J47376" s="2"/>
      <c r="K47376" s="2"/>
      <c r="L47376" s="2"/>
    </row>
    <row r="47377" spans="10:12">
      <c r="J47377" s="2"/>
      <c r="K47377" s="2"/>
      <c r="L47377" s="2"/>
    </row>
    <row r="47378" spans="10:12">
      <c r="J47378" s="2"/>
      <c r="K47378" s="2"/>
      <c r="L47378" s="2"/>
    </row>
    <row r="47379" spans="10:12">
      <c r="J47379" s="2"/>
      <c r="K47379" s="2"/>
      <c r="L47379" s="2"/>
    </row>
    <row r="47380" spans="10:12">
      <c r="J47380" s="2"/>
      <c r="K47380" s="2"/>
      <c r="L47380" s="2"/>
    </row>
    <row r="47381" spans="10:12">
      <c r="J47381" s="2"/>
      <c r="K47381" s="2"/>
      <c r="L47381" s="2"/>
    </row>
    <row r="47382" spans="10:12">
      <c r="J47382" s="2"/>
      <c r="K47382" s="2"/>
      <c r="L47382" s="2"/>
    </row>
    <row r="47383" spans="10:12">
      <c r="J47383" s="2"/>
      <c r="K47383" s="2"/>
      <c r="L47383" s="2"/>
    </row>
    <row r="47384" spans="10:12">
      <c r="J47384" s="2"/>
      <c r="K47384" s="2"/>
      <c r="L47384" s="2"/>
    </row>
    <row r="47385" spans="10:12">
      <c r="J47385" s="2"/>
      <c r="K47385" s="2"/>
      <c r="L47385" s="2"/>
    </row>
    <row r="47386" spans="10:12">
      <c r="J47386" s="2"/>
      <c r="K47386" s="2"/>
      <c r="L47386" s="2"/>
    </row>
    <row r="47387" spans="10:12">
      <c r="J47387" s="2"/>
      <c r="K47387" s="2"/>
      <c r="L47387" s="2"/>
    </row>
    <row r="47388" spans="10:12">
      <c r="J47388" s="2"/>
      <c r="K47388" s="2"/>
      <c r="L47388" s="2"/>
    </row>
    <row r="47389" spans="10:12">
      <c r="J47389" s="2"/>
      <c r="K47389" s="2"/>
      <c r="L47389" s="2"/>
    </row>
    <row r="47390" spans="10:12">
      <c r="J47390" s="2"/>
      <c r="K47390" s="2"/>
      <c r="L47390" s="2"/>
    </row>
    <row r="47391" spans="10:12">
      <c r="J47391" s="2"/>
      <c r="K47391" s="2"/>
      <c r="L47391" s="2"/>
    </row>
    <row r="47392" spans="10:12">
      <c r="J47392" s="2"/>
      <c r="K47392" s="2"/>
      <c r="L47392" s="2"/>
    </row>
    <row r="47393" spans="10:12">
      <c r="J47393" s="2"/>
      <c r="K47393" s="2"/>
      <c r="L47393" s="2"/>
    </row>
    <row r="47394" spans="10:12">
      <c r="J47394" s="2"/>
      <c r="K47394" s="2"/>
      <c r="L47394" s="2"/>
    </row>
    <row r="47395" spans="10:12">
      <c r="J47395" s="2"/>
      <c r="K47395" s="2"/>
      <c r="L47395" s="2"/>
    </row>
    <row r="47396" spans="10:12">
      <c r="J47396" s="2"/>
      <c r="K47396" s="2"/>
      <c r="L47396" s="2"/>
    </row>
    <row r="47397" spans="10:12">
      <c r="J47397" s="2"/>
      <c r="K47397" s="2"/>
      <c r="L47397" s="2"/>
    </row>
    <row r="47398" spans="10:12">
      <c r="J47398" s="2"/>
      <c r="K47398" s="2"/>
      <c r="L47398" s="2"/>
    </row>
    <row r="47399" spans="10:12">
      <c r="J47399" s="2"/>
      <c r="K47399" s="2"/>
      <c r="L47399" s="2"/>
    </row>
    <row r="47400" spans="10:12">
      <c r="J47400" s="2"/>
      <c r="K47400" s="2"/>
      <c r="L47400" s="2"/>
    </row>
    <row r="47401" spans="10:12">
      <c r="J47401" s="2"/>
      <c r="K47401" s="2"/>
      <c r="L47401" s="2"/>
    </row>
    <row r="47402" spans="10:12">
      <c r="J47402" s="2"/>
      <c r="K47402" s="2"/>
      <c r="L47402" s="2"/>
    </row>
    <row r="47403" spans="10:12">
      <c r="J47403" s="2"/>
      <c r="K47403" s="2"/>
      <c r="L47403" s="2"/>
    </row>
    <row r="47404" spans="10:12">
      <c r="J47404" s="2"/>
      <c r="K47404" s="2"/>
      <c r="L47404" s="2"/>
    </row>
    <row r="47405" spans="10:12">
      <c r="J47405" s="2"/>
      <c r="K47405" s="2"/>
      <c r="L47405" s="2"/>
    </row>
    <row r="47406" spans="10:12">
      <c r="J47406" s="2"/>
      <c r="K47406" s="2"/>
      <c r="L47406" s="2"/>
    </row>
    <row r="47407" spans="10:12">
      <c r="J47407" s="2"/>
      <c r="K47407" s="2"/>
      <c r="L47407" s="2"/>
    </row>
    <row r="47408" spans="10:12">
      <c r="J47408" s="2"/>
      <c r="K47408" s="2"/>
      <c r="L47408" s="2"/>
    </row>
    <row r="47409" spans="10:12">
      <c r="J47409" s="2"/>
      <c r="K47409" s="2"/>
      <c r="L47409" s="2"/>
    </row>
    <row r="47410" spans="10:12">
      <c r="J47410" s="2"/>
      <c r="K47410" s="2"/>
      <c r="L47410" s="2"/>
    </row>
    <row r="47411" spans="10:12">
      <c r="J47411" s="2"/>
      <c r="K47411" s="2"/>
      <c r="L47411" s="2"/>
    </row>
    <row r="47412" spans="10:12">
      <c r="J47412" s="2"/>
      <c r="K47412" s="2"/>
      <c r="L47412" s="2"/>
    </row>
    <row r="47413" spans="10:12">
      <c r="J47413" s="2"/>
      <c r="K47413" s="2"/>
      <c r="L47413" s="2"/>
    </row>
    <row r="47414" spans="10:12">
      <c r="J47414" s="2"/>
      <c r="K47414" s="2"/>
      <c r="L47414" s="2"/>
    </row>
    <row r="47415" spans="10:12">
      <c r="J47415" s="2"/>
      <c r="K47415" s="2"/>
      <c r="L47415" s="2"/>
    </row>
    <row r="47416" spans="10:12">
      <c r="J47416" s="2"/>
      <c r="K47416" s="2"/>
      <c r="L47416" s="2"/>
    </row>
    <row r="47417" spans="10:12">
      <c r="J47417" s="2"/>
      <c r="K47417" s="2"/>
      <c r="L47417" s="2"/>
    </row>
    <row r="47418" spans="10:12">
      <c r="J47418" s="2"/>
      <c r="K47418" s="2"/>
      <c r="L47418" s="2"/>
    </row>
    <row r="47419" spans="10:12">
      <c r="J47419" s="2"/>
      <c r="K47419" s="2"/>
      <c r="L47419" s="2"/>
    </row>
    <row r="47420" spans="10:12">
      <c r="J47420" s="2"/>
      <c r="K47420" s="2"/>
      <c r="L47420" s="2"/>
    </row>
    <row r="47421" spans="10:12">
      <c r="J47421" s="2"/>
      <c r="K47421" s="2"/>
      <c r="L47421" s="2"/>
    </row>
    <row r="47422" spans="10:12">
      <c r="J47422" s="2"/>
      <c r="K47422" s="2"/>
      <c r="L47422" s="2"/>
    </row>
    <row r="47423" spans="10:12">
      <c r="J47423" s="2"/>
      <c r="K47423" s="2"/>
      <c r="L47423" s="2"/>
    </row>
    <row r="47424" spans="10:12">
      <c r="J47424" s="2"/>
      <c r="K47424" s="2"/>
      <c r="L47424" s="2"/>
    </row>
    <row r="47425" spans="10:12">
      <c r="J47425" s="2"/>
      <c r="K47425" s="2"/>
      <c r="L47425" s="2"/>
    </row>
    <row r="47426" spans="10:12">
      <c r="J47426" s="2"/>
      <c r="K47426" s="2"/>
      <c r="L47426" s="2"/>
    </row>
    <row r="47427" spans="10:12">
      <c r="J47427" s="2"/>
      <c r="K47427" s="2"/>
      <c r="L47427" s="2"/>
    </row>
    <row r="47428" spans="10:12">
      <c r="J47428" s="2"/>
      <c r="K47428" s="2"/>
      <c r="L47428" s="2"/>
    </row>
    <row r="47429" spans="10:12">
      <c r="J47429" s="2"/>
      <c r="K47429" s="2"/>
      <c r="L47429" s="2"/>
    </row>
    <row r="47430" spans="10:12">
      <c r="J47430" s="2"/>
      <c r="K47430" s="2"/>
      <c r="L47430" s="2"/>
    </row>
    <row r="47431" spans="10:12">
      <c r="J47431" s="2"/>
      <c r="K47431" s="2"/>
      <c r="L47431" s="2"/>
    </row>
    <row r="47432" spans="10:12">
      <c r="J47432" s="2"/>
      <c r="K47432" s="2"/>
      <c r="L47432" s="2"/>
    </row>
    <row r="47433" spans="10:12">
      <c r="J47433" s="2"/>
      <c r="K47433" s="2"/>
      <c r="L47433" s="2"/>
    </row>
    <row r="47434" spans="10:12">
      <c r="J47434" s="2"/>
      <c r="K47434" s="2"/>
      <c r="L47434" s="2"/>
    </row>
    <row r="47435" spans="10:12">
      <c r="J47435" s="2"/>
      <c r="K47435" s="2"/>
      <c r="L47435" s="2"/>
    </row>
    <row r="47436" spans="10:12">
      <c r="J47436" s="2"/>
      <c r="K47436" s="2"/>
      <c r="L47436" s="2"/>
    </row>
    <row r="47437" spans="10:12">
      <c r="J47437" s="2"/>
      <c r="K47437" s="2"/>
      <c r="L47437" s="2"/>
    </row>
    <row r="47438" spans="10:12">
      <c r="J47438" s="2"/>
      <c r="K47438" s="2"/>
      <c r="L47438" s="2"/>
    </row>
    <row r="47439" spans="10:12">
      <c r="J47439" s="2"/>
      <c r="K47439" s="2"/>
      <c r="L47439" s="2"/>
    </row>
    <row r="47440" spans="10:12">
      <c r="J47440" s="2"/>
      <c r="K47440" s="2"/>
      <c r="L47440" s="2"/>
    </row>
    <row r="47441" spans="10:12">
      <c r="J47441" s="2"/>
      <c r="K47441" s="2"/>
      <c r="L47441" s="2"/>
    </row>
    <row r="47442" spans="10:12">
      <c r="J47442" s="2"/>
      <c r="K47442" s="2"/>
      <c r="L47442" s="2"/>
    </row>
    <row r="47443" spans="10:12">
      <c r="J47443" s="2"/>
      <c r="K47443" s="2"/>
      <c r="L47443" s="2"/>
    </row>
    <row r="47444" spans="10:12">
      <c r="J47444" s="2"/>
      <c r="K47444" s="2"/>
      <c r="L47444" s="2"/>
    </row>
    <row r="47445" spans="10:12">
      <c r="J47445" s="2"/>
      <c r="K47445" s="2"/>
      <c r="L47445" s="2"/>
    </row>
    <row r="47446" spans="10:12">
      <c r="J47446" s="2"/>
      <c r="K47446" s="2"/>
      <c r="L47446" s="2"/>
    </row>
    <row r="47447" spans="10:12">
      <c r="J47447" s="2"/>
      <c r="K47447" s="2"/>
      <c r="L47447" s="2"/>
    </row>
    <row r="47448" spans="10:12">
      <c r="J47448" s="2"/>
      <c r="K47448" s="2"/>
      <c r="L47448" s="2"/>
    </row>
    <row r="47449" spans="10:12">
      <c r="J47449" s="2"/>
      <c r="K47449" s="2"/>
      <c r="L47449" s="2"/>
    </row>
    <row r="47450" spans="10:12">
      <c r="J47450" s="2"/>
      <c r="K47450" s="2"/>
      <c r="L47450" s="2"/>
    </row>
    <row r="47451" spans="10:12">
      <c r="J47451" s="2"/>
      <c r="K47451" s="2"/>
      <c r="L47451" s="2"/>
    </row>
    <row r="47452" spans="10:12">
      <c r="J47452" s="2"/>
      <c r="K47452" s="2"/>
      <c r="L47452" s="2"/>
    </row>
    <row r="47453" spans="10:12">
      <c r="J47453" s="2"/>
      <c r="K47453" s="2"/>
      <c r="L47453" s="2"/>
    </row>
    <row r="47454" spans="10:12">
      <c r="J47454" s="2"/>
      <c r="K47454" s="2"/>
      <c r="L47454" s="2"/>
    </row>
    <row r="47455" spans="10:12">
      <c r="J47455" s="2"/>
      <c r="K47455" s="2"/>
      <c r="L47455" s="2"/>
    </row>
    <row r="47456" spans="10:12">
      <c r="J47456" s="2"/>
      <c r="K47456" s="2"/>
      <c r="L47456" s="2"/>
    </row>
    <row r="47457" spans="10:12">
      <c r="J47457" s="2"/>
      <c r="K47457" s="2"/>
      <c r="L47457" s="2"/>
    </row>
    <row r="47458" spans="10:12">
      <c r="J47458" s="2"/>
      <c r="K47458" s="2"/>
      <c r="L47458" s="2"/>
    </row>
    <row r="47459" spans="10:12">
      <c r="J47459" s="2"/>
      <c r="K47459" s="2"/>
      <c r="L47459" s="2"/>
    </row>
    <row r="47460" spans="10:12">
      <c r="J47460" s="2"/>
      <c r="K47460" s="2"/>
      <c r="L47460" s="2"/>
    </row>
    <row r="47461" spans="10:12">
      <c r="J47461" s="2"/>
      <c r="K47461" s="2"/>
      <c r="L47461" s="2"/>
    </row>
    <row r="47462" spans="10:12">
      <c r="J47462" s="2"/>
      <c r="K47462" s="2"/>
      <c r="L47462" s="2"/>
    </row>
    <row r="47463" spans="10:12">
      <c r="J47463" s="2"/>
      <c r="K47463" s="2"/>
      <c r="L47463" s="2"/>
    </row>
    <row r="47464" spans="10:12">
      <c r="J47464" s="2"/>
      <c r="K47464" s="2"/>
      <c r="L47464" s="2"/>
    </row>
    <row r="47465" spans="10:12">
      <c r="J47465" s="2"/>
      <c r="K47465" s="2"/>
      <c r="L47465" s="2"/>
    </row>
    <row r="47466" spans="10:12">
      <c r="J47466" s="2"/>
      <c r="K47466" s="2"/>
      <c r="L47466" s="2"/>
    </row>
    <row r="47467" spans="10:12">
      <c r="J47467" s="2"/>
      <c r="K47467" s="2"/>
      <c r="L47467" s="2"/>
    </row>
    <row r="47468" spans="10:12">
      <c r="J47468" s="2"/>
      <c r="K47468" s="2"/>
      <c r="L47468" s="2"/>
    </row>
    <row r="47469" spans="10:12">
      <c r="J47469" s="2"/>
      <c r="K47469" s="2"/>
      <c r="L47469" s="2"/>
    </row>
    <row r="47470" spans="10:12">
      <c r="J47470" s="2"/>
      <c r="K47470" s="2"/>
      <c r="L47470" s="2"/>
    </row>
    <row r="47471" spans="10:12">
      <c r="J47471" s="2"/>
      <c r="K47471" s="2"/>
      <c r="L47471" s="2"/>
    </row>
    <row r="47472" spans="10:12">
      <c r="J47472" s="2"/>
      <c r="K47472" s="2"/>
      <c r="L47472" s="2"/>
    </row>
    <row r="47473" spans="10:12">
      <c r="J47473" s="2"/>
      <c r="K47473" s="2"/>
      <c r="L47473" s="2"/>
    </row>
    <row r="47474" spans="10:12">
      <c r="J47474" s="2"/>
      <c r="K47474" s="2"/>
      <c r="L47474" s="2"/>
    </row>
    <row r="47475" spans="10:12">
      <c r="J47475" s="2"/>
      <c r="K47475" s="2"/>
      <c r="L47475" s="2"/>
    </row>
    <row r="47476" spans="10:12">
      <c r="J47476" s="2"/>
      <c r="K47476" s="2"/>
      <c r="L47476" s="2"/>
    </row>
    <row r="47477" spans="10:12">
      <c r="J47477" s="2"/>
      <c r="K47477" s="2"/>
      <c r="L47477" s="2"/>
    </row>
    <row r="47478" spans="10:12">
      <c r="J47478" s="2"/>
      <c r="K47478" s="2"/>
      <c r="L47478" s="2"/>
    </row>
    <row r="47479" spans="10:12">
      <c r="J47479" s="2"/>
      <c r="K47479" s="2"/>
      <c r="L47479" s="2"/>
    </row>
    <row r="47480" spans="10:12">
      <c r="J47480" s="2"/>
      <c r="K47480" s="2"/>
      <c r="L47480" s="2"/>
    </row>
    <row r="47481" spans="10:12">
      <c r="J47481" s="2"/>
      <c r="K47481" s="2"/>
      <c r="L47481" s="2"/>
    </row>
    <row r="47482" spans="10:12">
      <c r="J47482" s="2"/>
      <c r="K47482" s="2"/>
      <c r="L47482" s="2"/>
    </row>
    <row r="47483" spans="10:12">
      <c r="J47483" s="2"/>
      <c r="K47483" s="2"/>
      <c r="L47483" s="2"/>
    </row>
    <row r="47484" spans="10:12">
      <c r="J47484" s="2"/>
      <c r="K47484" s="2"/>
      <c r="L47484" s="2"/>
    </row>
    <row r="47485" spans="10:12">
      <c r="J47485" s="2"/>
      <c r="K47485" s="2"/>
      <c r="L47485" s="2"/>
    </row>
    <row r="47486" spans="10:12">
      <c r="J47486" s="2"/>
      <c r="K47486" s="2"/>
      <c r="L47486" s="2"/>
    </row>
    <row r="47487" spans="10:12">
      <c r="J47487" s="2"/>
      <c r="K47487" s="2"/>
      <c r="L47487" s="2"/>
    </row>
    <row r="47488" spans="10:12">
      <c r="J47488" s="2"/>
      <c r="K47488" s="2"/>
      <c r="L47488" s="2"/>
    </row>
    <row r="47489" spans="10:12">
      <c r="J47489" s="2"/>
      <c r="K47489" s="2"/>
      <c r="L47489" s="2"/>
    </row>
    <row r="47490" spans="10:12">
      <c r="J47490" s="2"/>
      <c r="K47490" s="2"/>
      <c r="L47490" s="2"/>
    </row>
    <row r="47491" spans="10:12">
      <c r="J47491" s="2"/>
      <c r="K47491" s="2"/>
      <c r="L47491" s="2"/>
    </row>
    <row r="47492" spans="10:12">
      <c r="J47492" s="2"/>
      <c r="K47492" s="2"/>
      <c r="L47492" s="2"/>
    </row>
    <row r="47493" spans="10:12">
      <c r="J47493" s="2"/>
      <c r="K47493" s="2"/>
      <c r="L47493" s="2"/>
    </row>
    <row r="47494" spans="10:12">
      <c r="J47494" s="2"/>
      <c r="K47494" s="2"/>
      <c r="L47494" s="2"/>
    </row>
    <row r="47495" spans="10:12">
      <c r="J47495" s="2"/>
      <c r="K47495" s="2"/>
      <c r="L47495" s="2"/>
    </row>
    <row r="47496" spans="10:12">
      <c r="J47496" s="2"/>
      <c r="K47496" s="2"/>
      <c r="L47496" s="2"/>
    </row>
    <row r="47497" spans="10:12">
      <c r="J47497" s="2"/>
      <c r="K47497" s="2"/>
      <c r="L47497" s="2"/>
    </row>
    <row r="47498" spans="10:12">
      <c r="J47498" s="2"/>
      <c r="K47498" s="2"/>
      <c r="L47498" s="2"/>
    </row>
    <row r="47499" spans="10:12">
      <c r="J47499" s="2"/>
      <c r="K47499" s="2"/>
      <c r="L47499" s="2"/>
    </row>
    <row r="47500" spans="10:12">
      <c r="J47500" s="2"/>
      <c r="K47500" s="2"/>
      <c r="L47500" s="2"/>
    </row>
    <row r="47501" spans="10:12">
      <c r="J47501" s="2"/>
      <c r="K47501" s="2"/>
      <c r="L47501" s="2"/>
    </row>
    <row r="47502" spans="10:12">
      <c r="J47502" s="2"/>
      <c r="K47502" s="2"/>
      <c r="L47502" s="2"/>
    </row>
    <row r="47503" spans="10:12">
      <c r="J47503" s="2"/>
      <c r="K47503" s="2"/>
      <c r="L47503" s="2"/>
    </row>
    <row r="47504" spans="10:12">
      <c r="J47504" s="2"/>
      <c r="K47504" s="2"/>
      <c r="L47504" s="2"/>
    </row>
    <row r="47505" spans="10:12">
      <c r="J47505" s="2"/>
      <c r="K47505" s="2"/>
      <c r="L47505" s="2"/>
    </row>
    <row r="47506" spans="10:12">
      <c r="J47506" s="2"/>
      <c r="K47506" s="2"/>
      <c r="L47506" s="2"/>
    </row>
    <row r="47507" spans="10:12">
      <c r="J47507" s="2"/>
      <c r="K47507" s="2"/>
      <c r="L47507" s="2"/>
    </row>
    <row r="47508" spans="10:12">
      <c r="J47508" s="2"/>
      <c r="K47508" s="2"/>
      <c r="L47508" s="2"/>
    </row>
    <row r="47509" spans="10:12">
      <c r="J47509" s="2"/>
      <c r="K47509" s="2"/>
      <c r="L47509" s="2"/>
    </row>
    <row r="47510" spans="10:12">
      <c r="J47510" s="2"/>
      <c r="K47510" s="2"/>
      <c r="L47510" s="2"/>
    </row>
    <row r="47511" spans="10:12">
      <c r="J47511" s="2"/>
      <c r="K47511" s="2"/>
      <c r="L47511" s="2"/>
    </row>
    <row r="47512" spans="10:12">
      <c r="J47512" s="2"/>
      <c r="K47512" s="2"/>
      <c r="L47512" s="2"/>
    </row>
    <row r="47513" spans="10:12">
      <c r="J47513" s="2"/>
      <c r="K47513" s="2"/>
      <c r="L47513" s="2"/>
    </row>
    <row r="47514" spans="10:12">
      <c r="J47514" s="2"/>
      <c r="K47514" s="2"/>
      <c r="L47514" s="2"/>
    </row>
    <row r="47515" spans="10:12">
      <c r="J47515" s="2"/>
      <c r="K47515" s="2"/>
      <c r="L47515" s="2"/>
    </row>
    <row r="47516" spans="10:12">
      <c r="J47516" s="2"/>
      <c r="K47516" s="2"/>
      <c r="L47516" s="2"/>
    </row>
    <row r="47517" spans="10:12">
      <c r="J47517" s="2"/>
      <c r="K47517" s="2"/>
      <c r="L47517" s="2"/>
    </row>
    <row r="47518" spans="10:12">
      <c r="J47518" s="2"/>
      <c r="K47518" s="2"/>
      <c r="L47518" s="2"/>
    </row>
    <row r="47519" spans="10:12">
      <c r="J47519" s="2"/>
      <c r="K47519" s="2"/>
      <c r="L47519" s="2"/>
    </row>
    <row r="47520" spans="10:12">
      <c r="J47520" s="2"/>
      <c r="K47520" s="2"/>
      <c r="L47520" s="2"/>
    </row>
    <row r="47521" spans="10:12">
      <c r="J47521" s="2"/>
      <c r="K47521" s="2"/>
      <c r="L47521" s="2"/>
    </row>
    <row r="47522" spans="10:12">
      <c r="J47522" s="2"/>
      <c r="K47522" s="2"/>
      <c r="L47522" s="2"/>
    </row>
    <row r="47523" spans="10:12">
      <c r="J47523" s="2"/>
      <c r="K47523" s="2"/>
      <c r="L47523" s="2"/>
    </row>
    <row r="47524" spans="10:12">
      <c r="J47524" s="2"/>
      <c r="K47524" s="2"/>
      <c r="L47524" s="2"/>
    </row>
    <row r="47525" spans="10:12">
      <c r="J47525" s="2"/>
      <c r="K47525" s="2"/>
      <c r="L47525" s="2"/>
    </row>
    <row r="47526" spans="10:12">
      <c r="J47526" s="2"/>
      <c r="K47526" s="2"/>
      <c r="L47526" s="2"/>
    </row>
    <row r="47527" spans="10:12">
      <c r="J47527" s="2"/>
      <c r="K47527" s="2"/>
      <c r="L47527" s="2"/>
    </row>
    <row r="47528" spans="10:12">
      <c r="J47528" s="2"/>
      <c r="K47528" s="2"/>
      <c r="L47528" s="2"/>
    </row>
    <row r="47529" spans="10:12">
      <c r="J47529" s="2"/>
      <c r="K47529" s="2"/>
      <c r="L47529" s="2"/>
    </row>
    <row r="47530" spans="10:12">
      <c r="J47530" s="2"/>
      <c r="K47530" s="2"/>
      <c r="L47530" s="2"/>
    </row>
    <row r="47531" spans="10:12">
      <c r="J47531" s="2"/>
      <c r="K47531" s="2"/>
      <c r="L47531" s="2"/>
    </row>
    <row r="47532" spans="10:12">
      <c r="J47532" s="2"/>
      <c r="K47532" s="2"/>
      <c r="L47532" s="2"/>
    </row>
    <row r="47533" spans="10:12">
      <c r="J47533" s="2"/>
      <c r="K47533" s="2"/>
      <c r="L47533" s="2"/>
    </row>
    <row r="47534" spans="10:12">
      <c r="J47534" s="2"/>
      <c r="K47534" s="2"/>
      <c r="L47534" s="2"/>
    </row>
    <row r="47535" spans="10:12">
      <c r="J47535" s="2"/>
      <c r="K47535" s="2"/>
      <c r="L47535" s="2"/>
    </row>
    <row r="47536" spans="10:12">
      <c r="J47536" s="2"/>
      <c r="K47536" s="2"/>
      <c r="L47536" s="2"/>
    </row>
    <row r="47537" spans="10:12">
      <c r="J47537" s="2"/>
      <c r="K47537" s="2"/>
      <c r="L47537" s="2"/>
    </row>
    <row r="47538" spans="10:12">
      <c r="J47538" s="2"/>
      <c r="K47538" s="2"/>
      <c r="L47538" s="2"/>
    </row>
    <row r="47539" spans="10:12">
      <c r="J47539" s="2"/>
      <c r="K47539" s="2"/>
      <c r="L47539" s="2"/>
    </row>
    <row r="47540" spans="10:12">
      <c r="J47540" s="2"/>
      <c r="K47540" s="2"/>
      <c r="L47540" s="2"/>
    </row>
    <row r="47541" spans="10:12">
      <c r="J47541" s="2"/>
      <c r="K47541" s="2"/>
      <c r="L47541" s="2"/>
    </row>
    <row r="47542" spans="10:12">
      <c r="J47542" s="2"/>
      <c r="K47542" s="2"/>
      <c r="L47542" s="2"/>
    </row>
    <row r="47543" spans="10:12">
      <c r="J47543" s="2"/>
      <c r="K47543" s="2"/>
      <c r="L47543" s="2"/>
    </row>
    <row r="47544" spans="10:12">
      <c r="J47544" s="2"/>
      <c r="K47544" s="2"/>
      <c r="L47544" s="2"/>
    </row>
    <row r="47545" spans="10:12">
      <c r="J47545" s="2"/>
      <c r="K47545" s="2"/>
      <c r="L47545" s="2"/>
    </row>
    <row r="47546" spans="10:12">
      <c r="J47546" s="2"/>
      <c r="K47546" s="2"/>
      <c r="L47546" s="2"/>
    </row>
    <row r="47547" spans="10:12">
      <c r="J47547" s="2"/>
      <c r="K47547" s="2"/>
      <c r="L47547" s="2"/>
    </row>
    <row r="47548" spans="10:12">
      <c r="J47548" s="2"/>
      <c r="K47548" s="2"/>
      <c r="L47548" s="2"/>
    </row>
    <row r="47549" spans="10:12">
      <c r="J47549" s="2"/>
      <c r="K47549" s="2"/>
      <c r="L47549" s="2"/>
    </row>
    <row r="47550" spans="10:12">
      <c r="J47550" s="2"/>
      <c r="K47550" s="2"/>
      <c r="L47550" s="2"/>
    </row>
    <row r="47551" spans="10:12">
      <c r="J47551" s="2"/>
      <c r="K47551" s="2"/>
      <c r="L47551" s="2"/>
    </row>
    <row r="47552" spans="10:12">
      <c r="J47552" s="2"/>
      <c r="K47552" s="2"/>
      <c r="L47552" s="2"/>
    </row>
    <row r="47553" spans="10:12">
      <c r="J47553" s="2"/>
      <c r="K47553" s="2"/>
      <c r="L47553" s="2"/>
    </row>
    <row r="47554" spans="10:12">
      <c r="J47554" s="2"/>
      <c r="K47554" s="2"/>
      <c r="L47554" s="2"/>
    </row>
    <row r="47555" spans="10:12">
      <c r="J47555" s="2"/>
      <c r="K47555" s="2"/>
      <c r="L47555" s="2"/>
    </row>
    <row r="47556" spans="10:12">
      <c r="J47556" s="2"/>
      <c r="K47556" s="2"/>
      <c r="L47556" s="2"/>
    </row>
    <row r="47557" spans="10:12">
      <c r="J47557" s="2"/>
      <c r="K47557" s="2"/>
      <c r="L47557" s="2"/>
    </row>
    <row r="47558" spans="10:12">
      <c r="J47558" s="2"/>
      <c r="K47558" s="2"/>
      <c r="L47558" s="2"/>
    </row>
    <row r="47559" spans="10:12">
      <c r="J47559" s="2"/>
      <c r="K47559" s="2"/>
      <c r="L47559" s="2"/>
    </row>
    <row r="47560" spans="10:12">
      <c r="J47560" s="2"/>
      <c r="K47560" s="2"/>
      <c r="L47560" s="2"/>
    </row>
    <row r="47561" spans="10:12">
      <c r="J47561" s="2"/>
      <c r="K47561" s="2"/>
      <c r="L47561" s="2"/>
    </row>
    <row r="47562" spans="10:12">
      <c r="J47562" s="2"/>
      <c r="K47562" s="2"/>
      <c r="L47562" s="2"/>
    </row>
    <row r="47563" spans="10:12">
      <c r="J47563" s="2"/>
      <c r="K47563" s="2"/>
      <c r="L47563" s="2"/>
    </row>
    <row r="47564" spans="10:12">
      <c r="J47564" s="2"/>
      <c r="K47564" s="2"/>
      <c r="L47564" s="2"/>
    </row>
    <row r="47565" spans="10:12">
      <c r="J47565" s="2"/>
      <c r="K47565" s="2"/>
      <c r="L47565" s="2"/>
    </row>
    <row r="47566" spans="10:12">
      <c r="J47566" s="2"/>
      <c r="K47566" s="2"/>
      <c r="L47566" s="2"/>
    </row>
    <row r="47567" spans="10:12">
      <c r="J47567" s="2"/>
      <c r="K47567" s="2"/>
      <c r="L47567" s="2"/>
    </row>
    <row r="47568" spans="10:12">
      <c r="J47568" s="2"/>
      <c r="K47568" s="2"/>
      <c r="L47568" s="2"/>
    </row>
    <row r="47569" spans="10:12">
      <c r="J47569" s="2"/>
      <c r="K47569" s="2"/>
      <c r="L47569" s="2"/>
    </row>
    <row r="47570" spans="10:12">
      <c r="J47570" s="2"/>
      <c r="K47570" s="2"/>
      <c r="L47570" s="2"/>
    </row>
    <row r="47571" spans="10:12">
      <c r="J47571" s="2"/>
      <c r="K47571" s="2"/>
      <c r="L47571" s="2"/>
    </row>
    <row r="47572" spans="10:12">
      <c r="J47572" s="2"/>
      <c r="K47572" s="2"/>
      <c r="L47572" s="2"/>
    </row>
    <row r="47573" spans="10:12">
      <c r="J47573" s="2"/>
      <c r="K47573" s="2"/>
      <c r="L47573" s="2"/>
    </row>
    <row r="47574" spans="10:12">
      <c r="J47574" s="2"/>
      <c r="K47574" s="2"/>
      <c r="L47574" s="2"/>
    </row>
    <row r="47575" spans="10:12">
      <c r="J47575" s="2"/>
      <c r="K47575" s="2"/>
      <c r="L47575" s="2"/>
    </row>
    <row r="47576" spans="10:12">
      <c r="J47576" s="2"/>
      <c r="K47576" s="2"/>
      <c r="L47576" s="2"/>
    </row>
    <row r="47577" spans="10:12">
      <c r="J47577" s="2"/>
      <c r="K47577" s="2"/>
      <c r="L47577" s="2"/>
    </row>
    <row r="47578" spans="10:12">
      <c r="J47578" s="2"/>
      <c r="K47578" s="2"/>
      <c r="L47578" s="2"/>
    </row>
    <row r="47579" spans="10:12">
      <c r="J47579" s="2"/>
      <c r="K47579" s="2"/>
      <c r="L47579" s="2"/>
    </row>
    <row r="47580" spans="10:12">
      <c r="J47580" s="2"/>
      <c r="K47580" s="2"/>
      <c r="L47580" s="2"/>
    </row>
    <row r="47581" spans="10:12">
      <c r="J47581" s="2"/>
      <c r="K47581" s="2"/>
      <c r="L47581" s="2"/>
    </row>
    <row r="47582" spans="10:12">
      <c r="J47582" s="2"/>
      <c r="K47582" s="2"/>
      <c r="L47582" s="2"/>
    </row>
    <row r="47583" spans="10:12">
      <c r="J47583" s="2"/>
      <c r="K47583" s="2"/>
      <c r="L47583" s="2"/>
    </row>
    <row r="47584" spans="10:12">
      <c r="J47584" s="2"/>
      <c r="K47584" s="2"/>
      <c r="L47584" s="2"/>
    </row>
    <row r="47585" spans="10:12">
      <c r="J47585" s="2"/>
      <c r="K47585" s="2"/>
      <c r="L47585" s="2"/>
    </row>
    <row r="47586" spans="10:12">
      <c r="J47586" s="2"/>
      <c r="K47586" s="2"/>
      <c r="L47586" s="2"/>
    </row>
    <row r="47587" spans="10:12">
      <c r="J47587" s="2"/>
      <c r="K47587" s="2"/>
      <c r="L47587" s="2"/>
    </row>
    <row r="47588" spans="10:12">
      <c r="J47588" s="2"/>
      <c r="K47588" s="2"/>
      <c r="L47588" s="2"/>
    </row>
    <row r="47589" spans="10:12">
      <c r="J47589" s="2"/>
      <c r="K47589" s="2"/>
      <c r="L47589" s="2"/>
    </row>
    <row r="47590" spans="10:12">
      <c r="J47590" s="2"/>
      <c r="K47590" s="2"/>
      <c r="L47590" s="2"/>
    </row>
    <row r="47591" spans="10:12">
      <c r="J47591" s="2"/>
      <c r="K47591" s="2"/>
      <c r="L47591" s="2"/>
    </row>
    <row r="47592" spans="10:12">
      <c r="J47592" s="2"/>
      <c r="K47592" s="2"/>
      <c r="L47592" s="2"/>
    </row>
    <row r="47593" spans="10:12">
      <c r="J47593" s="2"/>
      <c r="K47593" s="2"/>
      <c r="L47593" s="2"/>
    </row>
    <row r="47594" spans="10:12">
      <c r="J47594" s="2"/>
      <c r="K47594" s="2"/>
      <c r="L47594" s="2"/>
    </row>
    <row r="47595" spans="10:12">
      <c r="J47595" s="2"/>
      <c r="K47595" s="2"/>
      <c r="L47595" s="2"/>
    </row>
    <row r="47596" spans="10:12">
      <c r="J47596" s="2"/>
      <c r="K47596" s="2"/>
      <c r="L47596" s="2"/>
    </row>
    <row r="47597" spans="10:12">
      <c r="J47597" s="2"/>
      <c r="K47597" s="2"/>
      <c r="L47597" s="2"/>
    </row>
    <row r="47598" spans="10:12">
      <c r="J47598" s="2"/>
      <c r="K47598" s="2"/>
      <c r="L47598" s="2"/>
    </row>
    <row r="47599" spans="10:12">
      <c r="J47599" s="2"/>
      <c r="K47599" s="2"/>
      <c r="L47599" s="2"/>
    </row>
    <row r="47600" spans="10:12">
      <c r="J47600" s="2"/>
      <c r="K47600" s="2"/>
      <c r="L47600" s="2"/>
    </row>
    <row r="47601" spans="10:12">
      <c r="J47601" s="2"/>
      <c r="K47601" s="2"/>
      <c r="L47601" s="2"/>
    </row>
    <row r="47602" spans="10:12">
      <c r="J47602" s="2"/>
      <c r="K47602" s="2"/>
      <c r="L47602" s="2"/>
    </row>
    <row r="47603" spans="10:12">
      <c r="J47603" s="2"/>
      <c r="K47603" s="2"/>
      <c r="L47603" s="2"/>
    </row>
    <row r="47604" spans="10:12">
      <c r="J47604" s="2"/>
      <c r="K47604" s="2"/>
      <c r="L47604" s="2"/>
    </row>
    <row r="47605" spans="10:12">
      <c r="J47605" s="2"/>
      <c r="K47605" s="2"/>
      <c r="L47605" s="2"/>
    </row>
    <row r="47606" spans="10:12">
      <c r="J47606" s="2"/>
      <c r="K47606" s="2"/>
      <c r="L47606" s="2"/>
    </row>
    <row r="47607" spans="10:12">
      <c r="J47607" s="2"/>
      <c r="K47607" s="2"/>
      <c r="L47607" s="2"/>
    </row>
    <row r="47608" spans="10:12">
      <c r="J47608" s="2"/>
      <c r="K47608" s="2"/>
      <c r="L47608" s="2"/>
    </row>
    <row r="47609" spans="10:12">
      <c r="J47609" s="2"/>
      <c r="K47609" s="2"/>
      <c r="L47609" s="2"/>
    </row>
    <row r="47610" spans="10:12">
      <c r="J47610" s="2"/>
      <c r="K47610" s="2"/>
      <c r="L47610" s="2"/>
    </row>
    <row r="47611" spans="10:12">
      <c r="J47611" s="2"/>
      <c r="K47611" s="2"/>
      <c r="L47611" s="2"/>
    </row>
    <row r="47612" spans="10:12">
      <c r="J47612" s="2"/>
      <c r="K47612" s="2"/>
      <c r="L47612" s="2"/>
    </row>
    <row r="47613" spans="10:12">
      <c r="J47613" s="2"/>
      <c r="K47613" s="2"/>
      <c r="L47613" s="2"/>
    </row>
    <row r="47614" spans="10:12">
      <c r="J47614" s="2"/>
      <c r="K47614" s="2"/>
      <c r="L47614" s="2"/>
    </row>
    <row r="47615" spans="10:12">
      <c r="J47615" s="2"/>
      <c r="K47615" s="2"/>
      <c r="L47615" s="2"/>
    </row>
    <row r="47616" spans="10:12">
      <c r="J47616" s="2"/>
      <c r="K47616" s="2"/>
      <c r="L47616" s="2"/>
    </row>
    <row r="47617" spans="10:12">
      <c r="J47617" s="2"/>
      <c r="K47617" s="2"/>
      <c r="L47617" s="2"/>
    </row>
    <row r="47618" spans="10:12">
      <c r="J47618" s="2"/>
      <c r="K47618" s="2"/>
      <c r="L47618" s="2"/>
    </row>
    <row r="47619" spans="10:12">
      <c r="J47619" s="2"/>
      <c r="K47619" s="2"/>
      <c r="L47619" s="2"/>
    </row>
    <row r="47620" spans="10:12">
      <c r="J47620" s="2"/>
      <c r="K47620" s="2"/>
      <c r="L47620" s="2"/>
    </row>
    <row r="47621" spans="10:12">
      <c r="J47621" s="2"/>
      <c r="K47621" s="2"/>
      <c r="L47621" s="2"/>
    </row>
    <row r="47622" spans="10:12">
      <c r="J47622" s="2"/>
      <c r="K47622" s="2"/>
      <c r="L47622" s="2"/>
    </row>
    <row r="47623" spans="10:12">
      <c r="J47623" s="2"/>
      <c r="K47623" s="2"/>
      <c r="L47623" s="2"/>
    </row>
    <row r="47624" spans="10:12">
      <c r="J47624" s="2"/>
      <c r="K47624" s="2"/>
      <c r="L47624" s="2"/>
    </row>
    <row r="47625" spans="10:12">
      <c r="J47625" s="2"/>
      <c r="K47625" s="2"/>
      <c r="L47625" s="2"/>
    </row>
    <row r="47626" spans="10:12">
      <c r="J47626" s="2"/>
      <c r="K47626" s="2"/>
      <c r="L47626" s="2"/>
    </row>
    <row r="47627" spans="10:12">
      <c r="J47627" s="2"/>
      <c r="K47627" s="2"/>
      <c r="L47627" s="2"/>
    </row>
    <row r="47628" spans="10:12">
      <c r="J47628" s="2"/>
      <c r="K47628" s="2"/>
      <c r="L47628" s="2"/>
    </row>
    <row r="47629" spans="10:12">
      <c r="J47629" s="2"/>
      <c r="K47629" s="2"/>
      <c r="L47629" s="2"/>
    </row>
    <row r="47630" spans="10:12">
      <c r="J47630" s="2"/>
      <c r="K47630" s="2"/>
      <c r="L47630" s="2"/>
    </row>
    <row r="47631" spans="10:12">
      <c r="J47631" s="2"/>
      <c r="K47631" s="2"/>
      <c r="L47631" s="2"/>
    </row>
    <row r="47632" spans="10:12">
      <c r="J47632" s="2"/>
      <c r="K47632" s="2"/>
      <c r="L47632" s="2"/>
    </row>
    <row r="47633" spans="10:12">
      <c r="J47633" s="2"/>
      <c r="K47633" s="2"/>
      <c r="L47633" s="2"/>
    </row>
    <row r="47634" spans="10:12">
      <c r="J47634" s="2"/>
      <c r="K47634" s="2"/>
      <c r="L47634" s="2"/>
    </row>
    <row r="47635" spans="10:12">
      <c r="J47635" s="2"/>
      <c r="K47635" s="2"/>
      <c r="L47635" s="2"/>
    </row>
    <row r="47636" spans="10:12">
      <c r="J47636" s="2"/>
      <c r="K47636" s="2"/>
      <c r="L47636" s="2"/>
    </row>
    <row r="47637" spans="10:12">
      <c r="J47637" s="2"/>
      <c r="K47637" s="2"/>
      <c r="L47637" s="2"/>
    </row>
    <row r="47638" spans="10:12">
      <c r="J47638" s="2"/>
      <c r="K47638" s="2"/>
      <c r="L47638" s="2"/>
    </row>
    <row r="47639" spans="10:12">
      <c r="J47639" s="2"/>
      <c r="K47639" s="2"/>
      <c r="L47639" s="2"/>
    </row>
    <row r="47640" spans="10:12">
      <c r="J47640" s="2"/>
      <c r="K47640" s="2"/>
      <c r="L47640" s="2"/>
    </row>
    <row r="47641" spans="10:12">
      <c r="J47641" s="2"/>
      <c r="K47641" s="2"/>
      <c r="L47641" s="2"/>
    </row>
    <row r="47642" spans="10:12">
      <c r="J47642" s="2"/>
      <c r="K47642" s="2"/>
      <c r="L47642" s="2"/>
    </row>
    <row r="47643" spans="10:12">
      <c r="J47643" s="2"/>
      <c r="K47643" s="2"/>
      <c r="L47643" s="2"/>
    </row>
    <row r="47644" spans="10:12">
      <c r="J47644" s="2"/>
      <c r="K47644" s="2"/>
      <c r="L47644" s="2"/>
    </row>
    <row r="47645" spans="10:12">
      <c r="J47645" s="2"/>
      <c r="K47645" s="2"/>
      <c r="L47645" s="2"/>
    </row>
    <row r="47646" spans="10:12">
      <c r="J47646" s="2"/>
      <c r="K47646" s="2"/>
      <c r="L47646" s="2"/>
    </row>
    <row r="47647" spans="10:12">
      <c r="J47647" s="2"/>
      <c r="K47647" s="2"/>
      <c r="L47647" s="2"/>
    </row>
    <row r="47648" spans="10:12">
      <c r="J47648" s="2"/>
      <c r="K47648" s="2"/>
      <c r="L47648" s="2"/>
    </row>
    <row r="47649" spans="10:12">
      <c r="J47649" s="2"/>
      <c r="K47649" s="2"/>
      <c r="L47649" s="2"/>
    </row>
    <row r="47650" spans="10:12">
      <c r="J47650" s="2"/>
      <c r="K47650" s="2"/>
      <c r="L47650" s="2"/>
    </row>
    <row r="47651" spans="10:12">
      <c r="J47651" s="2"/>
      <c r="K47651" s="2"/>
      <c r="L47651" s="2"/>
    </row>
    <row r="47652" spans="10:12">
      <c r="J47652" s="2"/>
      <c r="K47652" s="2"/>
      <c r="L47652" s="2"/>
    </row>
    <row r="47653" spans="10:12">
      <c r="J47653" s="2"/>
      <c r="K47653" s="2"/>
      <c r="L47653" s="2"/>
    </row>
    <row r="47654" spans="10:12">
      <c r="J47654" s="2"/>
      <c r="K47654" s="2"/>
      <c r="L47654" s="2"/>
    </row>
    <row r="47655" spans="10:12">
      <c r="J47655" s="2"/>
      <c r="K47655" s="2"/>
      <c r="L47655" s="2"/>
    </row>
    <row r="47656" spans="10:12">
      <c r="J47656" s="2"/>
      <c r="K47656" s="2"/>
      <c r="L47656" s="2"/>
    </row>
    <row r="47657" spans="10:12">
      <c r="J47657" s="2"/>
      <c r="K47657" s="2"/>
      <c r="L47657" s="2"/>
    </row>
    <row r="47658" spans="10:12">
      <c r="J47658" s="2"/>
      <c r="K47658" s="2"/>
      <c r="L47658" s="2"/>
    </row>
    <row r="47659" spans="10:12">
      <c r="J47659" s="2"/>
      <c r="K47659" s="2"/>
      <c r="L47659" s="2"/>
    </row>
    <row r="47660" spans="10:12">
      <c r="J47660" s="2"/>
      <c r="K47660" s="2"/>
      <c r="L47660" s="2"/>
    </row>
    <row r="47661" spans="10:12">
      <c r="J47661" s="2"/>
      <c r="K47661" s="2"/>
      <c r="L47661" s="2"/>
    </row>
    <row r="47662" spans="10:12">
      <c r="J47662" s="2"/>
      <c r="K47662" s="2"/>
      <c r="L47662" s="2"/>
    </row>
    <row r="47663" spans="10:12">
      <c r="J47663" s="2"/>
      <c r="K47663" s="2"/>
      <c r="L47663" s="2"/>
    </row>
    <row r="47664" spans="10:12">
      <c r="J47664" s="2"/>
      <c r="K47664" s="2"/>
      <c r="L47664" s="2"/>
    </row>
    <row r="47665" spans="10:12">
      <c r="J47665" s="2"/>
      <c r="K47665" s="2"/>
      <c r="L47665" s="2"/>
    </row>
    <row r="47666" spans="10:12">
      <c r="J47666" s="2"/>
      <c r="K47666" s="2"/>
      <c r="L47666" s="2"/>
    </row>
    <row r="47667" spans="10:12">
      <c r="J47667" s="2"/>
      <c r="K47667" s="2"/>
      <c r="L47667" s="2"/>
    </row>
    <row r="47668" spans="10:12">
      <c r="J47668" s="2"/>
      <c r="K47668" s="2"/>
      <c r="L47668" s="2"/>
    </row>
    <row r="47669" spans="10:12">
      <c r="J47669" s="2"/>
      <c r="K47669" s="2"/>
      <c r="L47669" s="2"/>
    </row>
    <row r="47670" spans="10:12">
      <c r="J47670" s="2"/>
      <c r="K47670" s="2"/>
      <c r="L47670" s="2"/>
    </row>
    <row r="47671" spans="10:12">
      <c r="J47671" s="2"/>
      <c r="K47671" s="2"/>
      <c r="L47671" s="2"/>
    </row>
    <row r="47672" spans="10:12">
      <c r="J47672" s="2"/>
      <c r="K47672" s="2"/>
      <c r="L47672" s="2"/>
    </row>
    <row r="47673" spans="10:12">
      <c r="J47673" s="2"/>
      <c r="K47673" s="2"/>
      <c r="L47673" s="2"/>
    </row>
    <row r="47674" spans="10:12">
      <c r="J47674" s="2"/>
      <c r="K47674" s="2"/>
      <c r="L47674" s="2"/>
    </row>
    <row r="47675" spans="10:12">
      <c r="J47675" s="2"/>
      <c r="K47675" s="2"/>
      <c r="L47675" s="2"/>
    </row>
    <row r="47676" spans="10:12">
      <c r="J47676" s="2"/>
      <c r="K47676" s="2"/>
      <c r="L47676" s="2"/>
    </row>
    <row r="47677" spans="10:12">
      <c r="J47677" s="2"/>
      <c r="K47677" s="2"/>
      <c r="L47677" s="2"/>
    </row>
    <row r="47678" spans="10:12">
      <c r="J47678" s="2"/>
      <c r="K47678" s="2"/>
      <c r="L47678" s="2"/>
    </row>
    <row r="47679" spans="10:12">
      <c r="J47679" s="2"/>
      <c r="K47679" s="2"/>
      <c r="L47679" s="2"/>
    </row>
    <row r="47680" spans="10:12">
      <c r="J47680" s="2"/>
      <c r="K47680" s="2"/>
      <c r="L47680" s="2"/>
    </row>
    <row r="47681" spans="10:12">
      <c r="J47681" s="2"/>
      <c r="K47681" s="2"/>
      <c r="L47681" s="2"/>
    </row>
    <row r="47682" spans="10:12">
      <c r="J47682" s="2"/>
      <c r="K47682" s="2"/>
      <c r="L47682" s="2"/>
    </row>
    <row r="47683" spans="10:12">
      <c r="J47683" s="2"/>
      <c r="K47683" s="2"/>
      <c r="L47683" s="2"/>
    </row>
    <row r="47684" spans="10:12">
      <c r="J47684" s="2"/>
      <c r="K47684" s="2"/>
      <c r="L47684" s="2"/>
    </row>
    <row r="47685" spans="10:12">
      <c r="J47685" s="2"/>
      <c r="K47685" s="2"/>
      <c r="L47685" s="2"/>
    </row>
    <row r="47686" spans="10:12">
      <c r="J47686" s="2"/>
      <c r="K47686" s="2"/>
      <c r="L47686" s="2"/>
    </row>
    <row r="47687" spans="10:12">
      <c r="J47687" s="2"/>
      <c r="K47687" s="2"/>
      <c r="L47687" s="2"/>
    </row>
    <row r="47688" spans="10:12">
      <c r="J47688" s="2"/>
      <c r="K47688" s="2"/>
      <c r="L47688" s="2"/>
    </row>
    <row r="47689" spans="10:12">
      <c r="J47689" s="2"/>
      <c r="K47689" s="2"/>
      <c r="L47689" s="2"/>
    </row>
    <row r="47690" spans="10:12">
      <c r="J47690" s="2"/>
      <c r="K47690" s="2"/>
      <c r="L47690" s="2"/>
    </row>
    <row r="47691" spans="10:12">
      <c r="J47691" s="2"/>
      <c r="K47691" s="2"/>
      <c r="L47691" s="2"/>
    </row>
    <row r="47692" spans="10:12">
      <c r="J47692" s="2"/>
      <c r="K47692" s="2"/>
      <c r="L47692" s="2"/>
    </row>
    <row r="47693" spans="10:12">
      <c r="J47693" s="2"/>
      <c r="K47693" s="2"/>
      <c r="L47693" s="2"/>
    </row>
    <row r="47694" spans="10:12">
      <c r="J47694" s="2"/>
      <c r="K47694" s="2"/>
      <c r="L47694" s="2"/>
    </row>
    <row r="47695" spans="10:12">
      <c r="J47695" s="2"/>
      <c r="K47695" s="2"/>
      <c r="L47695" s="2"/>
    </row>
    <row r="47696" spans="10:12">
      <c r="J47696" s="2"/>
      <c r="K47696" s="2"/>
      <c r="L47696" s="2"/>
    </row>
    <row r="47697" spans="10:12">
      <c r="J47697" s="2"/>
      <c r="K47697" s="2"/>
      <c r="L47697" s="2"/>
    </row>
    <row r="47698" spans="10:12">
      <c r="J47698" s="2"/>
      <c r="K47698" s="2"/>
      <c r="L47698" s="2"/>
    </row>
    <row r="47699" spans="10:12">
      <c r="J47699" s="2"/>
      <c r="K47699" s="2"/>
      <c r="L47699" s="2"/>
    </row>
    <row r="47700" spans="10:12">
      <c r="J47700" s="2"/>
      <c r="K47700" s="2"/>
      <c r="L47700" s="2"/>
    </row>
    <row r="47701" spans="10:12">
      <c r="J47701" s="2"/>
      <c r="K47701" s="2"/>
      <c r="L47701" s="2"/>
    </row>
    <row r="47702" spans="10:12">
      <c r="J47702" s="2"/>
      <c r="K47702" s="2"/>
      <c r="L47702" s="2"/>
    </row>
    <row r="47703" spans="10:12">
      <c r="J47703" s="2"/>
      <c r="K47703" s="2"/>
      <c r="L47703" s="2"/>
    </row>
    <row r="47704" spans="10:12">
      <c r="J47704" s="2"/>
      <c r="K47704" s="2"/>
      <c r="L47704" s="2"/>
    </row>
    <row r="47705" spans="10:12">
      <c r="J47705" s="2"/>
      <c r="K47705" s="2"/>
      <c r="L47705" s="2"/>
    </row>
    <row r="47706" spans="10:12">
      <c r="J47706" s="2"/>
      <c r="K47706" s="2"/>
      <c r="L47706" s="2"/>
    </row>
    <row r="47707" spans="10:12">
      <c r="J47707" s="2"/>
      <c r="K47707" s="2"/>
      <c r="L47707" s="2"/>
    </row>
    <row r="47708" spans="10:12">
      <c r="J47708" s="2"/>
      <c r="K47708" s="2"/>
      <c r="L47708" s="2"/>
    </row>
    <row r="47709" spans="10:12">
      <c r="J47709" s="2"/>
      <c r="K47709" s="2"/>
      <c r="L47709" s="2"/>
    </row>
    <row r="47710" spans="10:12">
      <c r="J47710" s="2"/>
      <c r="K47710" s="2"/>
      <c r="L47710" s="2"/>
    </row>
    <row r="47711" spans="10:12">
      <c r="J47711" s="2"/>
      <c r="K47711" s="2"/>
      <c r="L47711" s="2"/>
    </row>
    <row r="47712" spans="10:12">
      <c r="J47712" s="2"/>
      <c r="K47712" s="2"/>
      <c r="L47712" s="2"/>
    </row>
    <row r="47713" spans="10:12">
      <c r="J47713" s="2"/>
      <c r="K47713" s="2"/>
      <c r="L47713" s="2"/>
    </row>
    <row r="47714" spans="10:12">
      <c r="J47714" s="2"/>
      <c r="K47714" s="2"/>
      <c r="L47714" s="2"/>
    </row>
    <row r="47715" spans="10:12">
      <c r="J47715" s="2"/>
      <c r="K47715" s="2"/>
      <c r="L47715" s="2"/>
    </row>
    <row r="47716" spans="10:12">
      <c r="J47716" s="2"/>
      <c r="K47716" s="2"/>
      <c r="L47716" s="2"/>
    </row>
    <row r="47717" spans="10:12">
      <c r="J47717" s="2"/>
      <c r="K47717" s="2"/>
      <c r="L47717" s="2"/>
    </row>
    <row r="47718" spans="10:12">
      <c r="J47718" s="2"/>
      <c r="K47718" s="2"/>
      <c r="L47718" s="2"/>
    </row>
    <row r="47719" spans="10:12">
      <c r="J47719" s="2"/>
      <c r="K47719" s="2"/>
      <c r="L47719" s="2"/>
    </row>
    <row r="47720" spans="10:12">
      <c r="J47720" s="2"/>
      <c r="K47720" s="2"/>
      <c r="L47720" s="2"/>
    </row>
    <row r="47721" spans="10:12">
      <c r="J47721" s="2"/>
      <c r="K47721" s="2"/>
      <c r="L47721" s="2"/>
    </row>
    <row r="47722" spans="10:12">
      <c r="J47722" s="2"/>
      <c r="K47722" s="2"/>
      <c r="L47722" s="2"/>
    </row>
    <row r="47723" spans="10:12">
      <c r="J47723" s="2"/>
      <c r="K47723" s="2"/>
      <c r="L47723" s="2"/>
    </row>
    <row r="47724" spans="10:12">
      <c r="J47724" s="2"/>
      <c r="K47724" s="2"/>
      <c r="L47724" s="2"/>
    </row>
    <row r="47725" spans="10:12">
      <c r="J47725" s="2"/>
      <c r="K47725" s="2"/>
      <c r="L47725" s="2"/>
    </row>
    <row r="47726" spans="10:12">
      <c r="J47726" s="2"/>
      <c r="K47726" s="2"/>
      <c r="L47726" s="2"/>
    </row>
    <row r="47727" spans="10:12">
      <c r="J47727" s="2"/>
      <c r="K47727" s="2"/>
      <c r="L47727" s="2"/>
    </row>
    <row r="47728" spans="10:12">
      <c r="J47728" s="2"/>
      <c r="K47728" s="2"/>
      <c r="L47728" s="2"/>
    </row>
    <row r="47729" spans="10:12">
      <c r="J47729" s="2"/>
      <c r="K47729" s="2"/>
      <c r="L47729" s="2"/>
    </row>
    <row r="47730" spans="10:12">
      <c r="J47730" s="2"/>
      <c r="K47730" s="2"/>
      <c r="L47730" s="2"/>
    </row>
    <row r="47731" spans="10:12">
      <c r="J47731" s="2"/>
      <c r="K47731" s="2"/>
      <c r="L47731" s="2"/>
    </row>
    <row r="47732" spans="10:12">
      <c r="J47732" s="2"/>
      <c r="K47732" s="2"/>
      <c r="L47732" s="2"/>
    </row>
    <row r="47733" spans="10:12">
      <c r="J47733" s="2"/>
      <c r="K47733" s="2"/>
      <c r="L47733" s="2"/>
    </row>
    <row r="47734" spans="10:12">
      <c r="J47734" s="2"/>
      <c r="K47734" s="2"/>
      <c r="L47734" s="2"/>
    </row>
    <row r="47735" spans="10:12">
      <c r="J47735" s="2"/>
      <c r="K47735" s="2"/>
      <c r="L47735" s="2"/>
    </row>
    <row r="47736" spans="10:12">
      <c r="J47736" s="2"/>
      <c r="K47736" s="2"/>
      <c r="L47736" s="2"/>
    </row>
    <row r="47737" spans="10:12">
      <c r="J47737" s="2"/>
      <c r="K47737" s="2"/>
      <c r="L47737" s="2"/>
    </row>
    <row r="47738" spans="10:12">
      <c r="J47738" s="2"/>
      <c r="K47738" s="2"/>
      <c r="L47738" s="2"/>
    </row>
    <row r="47739" spans="10:12">
      <c r="J47739" s="2"/>
      <c r="K47739" s="2"/>
      <c r="L47739" s="2"/>
    </row>
    <row r="47740" spans="10:12">
      <c r="J47740" s="2"/>
      <c r="K47740" s="2"/>
      <c r="L47740" s="2"/>
    </row>
    <row r="47741" spans="10:12">
      <c r="J47741" s="2"/>
      <c r="K47741" s="2"/>
      <c r="L47741" s="2"/>
    </row>
    <row r="47742" spans="10:12">
      <c r="J47742" s="2"/>
      <c r="K47742" s="2"/>
      <c r="L47742" s="2"/>
    </row>
    <row r="47743" spans="10:12">
      <c r="J47743" s="2"/>
      <c r="K47743" s="2"/>
      <c r="L47743" s="2"/>
    </row>
    <row r="47744" spans="10:12">
      <c r="J47744" s="2"/>
      <c r="K47744" s="2"/>
      <c r="L47744" s="2"/>
    </row>
    <row r="47745" spans="10:12">
      <c r="J47745" s="2"/>
      <c r="K47745" s="2"/>
      <c r="L47745" s="2"/>
    </row>
    <row r="47746" spans="10:12">
      <c r="J47746" s="2"/>
      <c r="K47746" s="2"/>
      <c r="L47746" s="2"/>
    </row>
    <row r="47747" spans="10:12">
      <c r="J47747" s="2"/>
      <c r="K47747" s="2"/>
      <c r="L47747" s="2"/>
    </row>
    <row r="47748" spans="10:12">
      <c r="J47748" s="2"/>
      <c r="K47748" s="2"/>
      <c r="L47748" s="2"/>
    </row>
    <row r="47749" spans="10:12">
      <c r="J47749" s="2"/>
      <c r="K47749" s="2"/>
      <c r="L47749" s="2"/>
    </row>
    <row r="47750" spans="10:12">
      <c r="J47750" s="2"/>
      <c r="K47750" s="2"/>
      <c r="L47750" s="2"/>
    </row>
    <row r="47751" spans="10:12">
      <c r="J47751" s="2"/>
      <c r="K47751" s="2"/>
      <c r="L47751" s="2"/>
    </row>
    <row r="47752" spans="10:12">
      <c r="J47752" s="2"/>
      <c r="K47752" s="2"/>
      <c r="L47752" s="2"/>
    </row>
    <row r="47753" spans="10:12">
      <c r="J47753" s="2"/>
      <c r="K47753" s="2"/>
      <c r="L47753" s="2"/>
    </row>
    <row r="47754" spans="10:12">
      <c r="J47754" s="2"/>
      <c r="K47754" s="2"/>
      <c r="L47754" s="2"/>
    </row>
    <row r="47755" spans="10:12">
      <c r="J47755" s="2"/>
      <c r="K47755" s="2"/>
      <c r="L47755" s="2"/>
    </row>
    <row r="47756" spans="10:12">
      <c r="J47756" s="2"/>
      <c r="K47756" s="2"/>
      <c r="L47756" s="2"/>
    </row>
    <row r="47757" spans="10:12">
      <c r="J47757" s="2"/>
      <c r="K47757" s="2"/>
      <c r="L47757" s="2"/>
    </row>
    <row r="47758" spans="10:12">
      <c r="J47758" s="2"/>
      <c r="K47758" s="2"/>
      <c r="L47758" s="2"/>
    </row>
    <row r="47759" spans="10:12">
      <c r="J47759" s="2"/>
      <c r="K47759" s="2"/>
      <c r="L47759" s="2"/>
    </row>
    <row r="47760" spans="10:12">
      <c r="J47760" s="2"/>
      <c r="K47760" s="2"/>
      <c r="L47760" s="2"/>
    </row>
    <row r="47761" spans="10:12">
      <c r="J47761" s="2"/>
      <c r="K47761" s="2"/>
      <c r="L47761" s="2"/>
    </row>
    <row r="47762" spans="10:12">
      <c r="J47762" s="2"/>
      <c r="K47762" s="2"/>
      <c r="L47762" s="2"/>
    </row>
    <row r="47763" spans="10:12">
      <c r="J47763" s="2"/>
      <c r="K47763" s="2"/>
      <c r="L47763" s="2"/>
    </row>
    <row r="47764" spans="10:12">
      <c r="J47764" s="2"/>
      <c r="K47764" s="2"/>
      <c r="L47764" s="2"/>
    </row>
    <row r="47765" spans="10:12">
      <c r="J47765" s="2"/>
      <c r="K47765" s="2"/>
      <c r="L47765" s="2"/>
    </row>
    <row r="47766" spans="10:12">
      <c r="J47766" s="2"/>
      <c r="K47766" s="2"/>
      <c r="L47766" s="2"/>
    </row>
    <row r="47767" spans="10:12">
      <c r="J47767" s="2"/>
      <c r="K47767" s="2"/>
      <c r="L47767" s="2"/>
    </row>
    <row r="47768" spans="10:12">
      <c r="J47768" s="2"/>
      <c r="K47768" s="2"/>
      <c r="L47768" s="2"/>
    </row>
    <row r="47769" spans="10:12">
      <c r="J47769" s="2"/>
      <c r="K47769" s="2"/>
      <c r="L47769" s="2"/>
    </row>
    <row r="47770" spans="10:12">
      <c r="J47770" s="2"/>
      <c r="K47770" s="2"/>
      <c r="L47770" s="2"/>
    </row>
    <row r="47771" spans="10:12">
      <c r="J47771" s="2"/>
      <c r="K47771" s="2"/>
      <c r="L47771" s="2"/>
    </row>
    <row r="47772" spans="10:12">
      <c r="J47772" s="2"/>
      <c r="K47772" s="2"/>
      <c r="L47772" s="2"/>
    </row>
    <row r="47773" spans="10:12">
      <c r="J47773" s="2"/>
      <c r="K47773" s="2"/>
      <c r="L47773" s="2"/>
    </row>
    <row r="47774" spans="10:12">
      <c r="J47774" s="2"/>
      <c r="K47774" s="2"/>
      <c r="L47774" s="2"/>
    </row>
    <row r="47775" spans="10:12">
      <c r="J47775" s="2"/>
      <c r="K47775" s="2"/>
      <c r="L47775" s="2"/>
    </row>
    <row r="47776" spans="10:12">
      <c r="J47776" s="2"/>
      <c r="K47776" s="2"/>
      <c r="L47776" s="2"/>
    </row>
    <row r="47777" spans="10:12">
      <c r="J47777" s="2"/>
      <c r="K47777" s="2"/>
      <c r="L47777" s="2"/>
    </row>
    <row r="47778" spans="10:12">
      <c r="J47778" s="2"/>
      <c r="K47778" s="2"/>
      <c r="L47778" s="2"/>
    </row>
    <row r="47779" spans="10:12">
      <c r="J47779" s="2"/>
      <c r="K47779" s="2"/>
      <c r="L47779" s="2"/>
    </row>
    <row r="47780" spans="10:12">
      <c r="J47780" s="2"/>
      <c r="K47780" s="2"/>
      <c r="L47780" s="2"/>
    </row>
    <row r="47781" spans="10:12">
      <c r="J47781" s="2"/>
      <c r="K47781" s="2"/>
      <c r="L47781" s="2"/>
    </row>
    <row r="47782" spans="10:12">
      <c r="J47782" s="2"/>
      <c r="K47782" s="2"/>
      <c r="L47782" s="2"/>
    </row>
    <row r="47783" spans="10:12">
      <c r="J47783" s="2"/>
      <c r="K47783" s="2"/>
      <c r="L47783" s="2"/>
    </row>
    <row r="47784" spans="10:12">
      <c r="J47784" s="2"/>
      <c r="K47784" s="2"/>
      <c r="L47784" s="2"/>
    </row>
    <row r="47785" spans="10:12">
      <c r="J47785" s="2"/>
      <c r="K47785" s="2"/>
      <c r="L47785" s="2"/>
    </row>
    <row r="47786" spans="10:12">
      <c r="J47786" s="2"/>
      <c r="K47786" s="2"/>
      <c r="L47786" s="2"/>
    </row>
    <row r="47787" spans="10:12">
      <c r="J47787" s="2"/>
      <c r="K47787" s="2"/>
      <c r="L47787" s="2"/>
    </row>
    <row r="47788" spans="10:12">
      <c r="J47788" s="2"/>
      <c r="K47788" s="2"/>
      <c r="L47788" s="2"/>
    </row>
    <row r="47789" spans="10:12">
      <c r="J47789" s="2"/>
      <c r="K47789" s="2"/>
      <c r="L47789" s="2"/>
    </row>
    <row r="47790" spans="10:12">
      <c r="J47790" s="2"/>
      <c r="K47790" s="2"/>
      <c r="L47790" s="2"/>
    </row>
    <row r="47791" spans="10:12">
      <c r="J47791" s="2"/>
      <c r="K47791" s="2"/>
      <c r="L47791" s="2"/>
    </row>
    <row r="47792" spans="10:12">
      <c r="J47792" s="2"/>
      <c r="K47792" s="2"/>
      <c r="L47792" s="2"/>
    </row>
    <row r="47793" spans="10:12">
      <c r="J47793" s="2"/>
      <c r="K47793" s="2"/>
      <c r="L47793" s="2"/>
    </row>
    <row r="47794" spans="10:12">
      <c r="J47794" s="2"/>
      <c r="K47794" s="2"/>
      <c r="L47794" s="2"/>
    </row>
    <row r="47795" spans="10:12">
      <c r="J47795" s="2"/>
      <c r="K47795" s="2"/>
      <c r="L47795" s="2"/>
    </row>
    <row r="47796" spans="10:12">
      <c r="J47796" s="2"/>
      <c r="K47796" s="2"/>
      <c r="L47796" s="2"/>
    </row>
    <row r="47797" spans="10:12">
      <c r="J47797" s="2"/>
      <c r="K47797" s="2"/>
      <c r="L47797" s="2"/>
    </row>
    <row r="47798" spans="10:12">
      <c r="J47798" s="2"/>
      <c r="K47798" s="2"/>
      <c r="L47798" s="2"/>
    </row>
    <row r="47799" spans="10:12">
      <c r="J47799" s="2"/>
      <c r="K47799" s="2"/>
      <c r="L47799" s="2"/>
    </row>
    <row r="47800" spans="10:12">
      <c r="J47800" s="2"/>
      <c r="K47800" s="2"/>
      <c r="L47800" s="2"/>
    </row>
    <row r="47801" spans="10:12">
      <c r="J47801" s="2"/>
      <c r="K47801" s="2"/>
      <c r="L47801" s="2"/>
    </row>
    <row r="47802" spans="10:12">
      <c r="J47802" s="2"/>
      <c r="K47802" s="2"/>
      <c r="L47802" s="2"/>
    </row>
    <row r="47803" spans="10:12">
      <c r="J47803" s="2"/>
      <c r="K47803" s="2"/>
      <c r="L47803" s="2"/>
    </row>
    <row r="47804" spans="10:12">
      <c r="J47804" s="2"/>
      <c r="K47804" s="2"/>
      <c r="L47804" s="2"/>
    </row>
    <row r="47805" spans="10:12">
      <c r="J47805" s="2"/>
      <c r="K47805" s="2"/>
      <c r="L47805" s="2"/>
    </row>
    <row r="47806" spans="10:12">
      <c r="J47806" s="2"/>
      <c r="K47806" s="2"/>
      <c r="L47806" s="2"/>
    </row>
    <row r="47807" spans="10:12">
      <c r="J47807" s="2"/>
      <c r="K47807" s="2"/>
      <c r="L47807" s="2"/>
    </row>
    <row r="47808" spans="10:12">
      <c r="J47808" s="2"/>
      <c r="K47808" s="2"/>
      <c r="L47808" s="2"/>
    </row>
    <row r="47809" spans="10:12">
      <c r="J47809" s="2"/>
      <c r="K47809" s="2"/>
      <c r="L47809" s="2"/>
    </row>
    <row r="47810" spans="10:12">
      <c r="J47810" s="2"/>
      <c r="K47810" s="2"/>
      <c r="L47810" s="2"/>
    </row>
    <row r="47811" spans="10:12">
      <c r="J47811" s="2"/>
      <c r="K47811" s="2"/>
      <c r="L47811" s="2"/>
    </row>
    <row r="47812" spans="10:12">
      <c r="J47812" s="2"/>
      <c r="K47812" s="2"/>
      <c r="L47812" s="2"/>
    </row>
    <row r="47813" spans="10:12">
      <c r="J47813" s="2"/>
      <c r="K47813" s="2"/>
      <c r="L47813" s="2"/>
    </row>
    <row r="47814" spans="10:12">
      <c r="J47814" s="2"/>
      <c r="K47814" s="2"/>
      <c r="L47814" s="2"/>
    </row>
    <row r="47815" spans="10:12">
      <c r="J47815" s="2"/>
      <c r="K47815" s="2"/>
      <c r="L47815" s="2"/>
    </row>
    <row r="47816" spans="10:12">
      <c r="J47816" s="2"/>
      <c r="K47816" s="2"/>
      <c r="L47816" s="2"/>
    </row>
    <row r="47817" spans="10:12">
      <c r="J47817" s="2"/>
      <c r="K47817" s="2"/>
      <c r="L47817" s="2"/>
    </row>
    <row r="47818" spans="10:12">
      <c r="J47818" s="2"/>
      <c r="K47818" s="2"/>
      <c r="L47818" s="2"/>
    </row>
    <row r="47819" spans="10:12">
      <c r="J47819" s="2"/>
      <c r="K47819" s="2"/>
      <c r="L47819" s="2"/>
    </row>
    <row r="47820" spans="10:12">
      <c r="J47820" s="2"/>
      <c r="K47820" s="2"/>
      <c r="L47820" s="2"/>
    </row>
    <row r="47821" spans="10:12">
      <c r="J47821" s="2"/>
      <c r="K47821" s="2"/>
      <c r="L47821" s="2"/>
    </row>
    <row r="47822" spans="10:12">
      <c r="J47822" s="2"/>
      <c r="K47822" s="2"/>
      <c r="L47822" s="2"/>
    </row>
    <row r="47823" spans="10:12">
      <c r="J47823" s="2"/>
      <c r="K47823" s="2"/>
      <c r="L47823" s="2"/>
    </row>
    <row r="47824" spans="10:12">
      <c r="J47824" s="2"/>
      <c r="K47824" s="2"/>
      <c r="L47824" s="2"/>
    </row>
    <row r="47825" spans="10:12">
      <c r="J47825" s="2"/>
      <c r="K47825" s="2"/>
      <c r="L47825" s="2"/>
    </row>
    <row r="47826" spans="10:12">
      <c r="J47826" s="2"/>
      <c r="K47826" s="2"/>
      <c r="L47826" s="2"/>
    </row>
    <row r="47827" spans="10:12">
      <c r="J47827" s="2"/>
      <c r="K47827" s="2"/>
      <c r="L47827" s="2"/>
    </row>
    <row r="47828" spans="10:12">
      <c r="J47828" s="2"/>
      <c r="K47828" s="2"/>
      <c r="L47828" s="2"/>
    </row>
    <row r="47829" spans="10:12">
      <c r="J47829" s="2"/>
      <c r="K47829" s="2"/>
      <c r="L47829" s="2"/>
    </row>
    <row r="47830" spans="10:12">
      <c r="J47830" s="2"/>
      <c r="K47830" s="2"/>
      <c r="L47830" s="2"/>
    </row>
    <row r="47831" spans="10:12">
      <c r="J47831" s="2"/>
      <c r="K47831" s="2"/>
      <c r="L47831" s="2"/>
    </row>
    <row r="47832" spans="10:12">
      <c r="J47832" s="2"/>
      <c r="K47832" s="2"/>
      <c r="L47832" s="2"/>
    </row>
    <row r="47833" spans="10:12">
      <c r="J47833" s="2"/>
      <c r="K47833" s="2"/>
      <c r="L47833" s="2"/>
    </row>
    <row r="47834" spans="10:12">
      <c r="J47834" s="2"/>
      <c r="K47834" s="2"/>
      <c r="L47834" s="2"/>
    </row>
    <row r="47835" spans="10:12">
      <c r="J47835" s="2"/>
      <c r="K47835" s="2"/>
      <c r="L47835" s="2"/>
    </row>
    <row r="47836" spans="10:12">
      <c r="J47836" s="2"/>
      <c r="K47836" s="2"/>
      <c r="L47836" s="2"/>
    </row>
    <row r="47837" spans="10:12">
      <c r="J47837" s="2"/>
      <c r="K47837" s="2"/>
      <c r="L47837" s="2"/>
    </row>
    <row r="47838" spans="10:12">
      <c r="J47838" s="2"/>
      <c r="K47838" s="2"/>
      <c r="L47838" s="2"/>
    </row>
    <row r="47839" spans="10:12">
      <c r="J47839" s="2"/>
      <c r="K47839" s="2"/>
      <c r="L47839" s="2"/>
    </row>
    <row r="47840" spans="10:12">
      <c r="J47840" s="2"/>
      <c r="K47840" s="2"/>
      <c r="L47840" s="2"/>
    </row>
    <row r="47841" spans="10:12">
      <c r="J47841" s="2"/>
      <c r="K47841" s="2"/>
      <c r="L47841" s="2"/>
    </row>
    <row r="47842" spans="10:12">
      <c r="J47842" s="2"/>
      <c r="K47842" s="2"/>
      <c r="L47842" s="2"/>
    </row>
    <row r="47843" spans="10:12">
      <c r="J47843" s="2"/>
      <c r="K47843" s="2"/>
      <c r="L47843" s="2"/>
    </row>
    <row r="47844" spans="10:12">
      <c r="J47844" s="2"/>
      <c r="K47844" s="2"/>
      <c r="L47844" s="2"/>
    </row>
    <row r="47845" spans="10:12">
      <c r="J47845" s="2"/>
      <c r="K47845" s="2"/>
      <c r="L47845" s="2"/>
    </row>
    <row r="47846" spans="10:12">
      <c r="J47846" s="2"/>
      <c r="K47846" s="2"/>
      <c r="L47846" s="2"/>
    </row>
    <row r="47847" spans="10:12">
      <c r="J47847" s="2"/>
      <c r="K47847" s="2"/>
      <c r="L47847" s="2"/>
    </row>
    <row r="47848" spans="10:12">
      <c r="J47848" s="2"/>
      <c r="K47848" s="2"/>
      <c r="L47848" s="2"/>
    </row>
    <row r="47849" spans="10:12">
      <c r="J47849" s="2"/>
      <c r="K47849" s="2"/>
      <c r="L47849" s="2"/>
    </row>
    <row r="47850" spans="10:12">
      <c r="J47850" s="2"/>
      <c r="K47850" s="2"/>
      <c r="L47850" s="2"/>
    </row>
    <row r="47851" spans="10:12">
      <c r="J47851" s="2"/>
      <c r="K47851" s="2"/>
      <c r="L47851" s="2"/>
    </row>
    <row r="47852" spans="10:12">
      <c r="J47852" s="2"/>
      <c r="K47852" s="2"/>
      <c r="L47852" s="2"/>
    </row>
    <row r="47853" spans="10:12">
      <c r="J47853" s="2"/>
      <c r="K47853" s="2"/>
      <c r="L47853" s="2"/>
    </row>
    <row r="47854" spans="10:12">
      <c r="J47854" s="2"/>
      <c r="K47854" s="2"/>
      <c r="L47854" s="2"/>
    </row>
    <row r="47855" spans="10:12">
      <c r="J47855" s="2"/>
      <c r="K47855" s="2"/>
      <c r="L47855" s="2"/>
    </row>
    <row r="47856" spans="10:12">
      <c r="J47856" s="2"/>
      <c r="K47856" s="2"/>
      <c r="L47856" s="2"/>
    </row>
    <row r="47857" spans="10:12">
      <c r="J47857" s="2"/>
      <c r="K47857" s="2"/>
      <c r="L47857" s="2"/>
    </row>
    <row r="47858" spans="10:12">
      <c r="J47858" s="2"/>
      <c r="K47858" s="2"/>
      <c r="L47858" s="2"/>
    </row>
    <row r="47859" spans="10:12">
      <c r="J47859" s="2"/>
      <c r="K47859" s="2"/>
      <c r="L47859" s="2"/>
    </row>
    <row r="47860" spans="10:12">
      <c r="J47860" s="2"/>
      <c r="K47860" s="2"/>
      <c r="L47860" s="2"/>
    </row>
    <row r="47861" spans="10:12">
      <c r="J47861" s="2"/>
      <c r="K47861" s="2"/>
      <c r="L47861" s="2"/>
    </row>
    <row r="47862" spans="10:12">
      <c r="J47862" s="2"/>
      <c r="K47862" s="2"/>
      <c r="L47862" s="2"/>
    </row>
    <row r="47863" spans="10:12">
      <c r="J47863" s="2"/>
      <c r="K47863" s="2"/>
      <c r="L47863" s="2"/>
    </row>
    <row r="47864" spans="10:12">
      <c r="J47864" s="2"/>
      <c r="K47864" s="2"/>
      <c r="L47864" s="2"/>
    </row>
    <row r="47865" spans="10:12">
      <c r="J47865" s="2"/>
      <c r="K47865" s="2"/>
      <c r="L47865" s="2"/>
    </row>
    <row r="47866" spans="10:12">
      <c r="J47866" s="2"/>
      <c r="K47866" s="2"/>
      <c r="L47866" s="2"/>
    </row>
    <row r="47867" spans="10:12">
      <c r="J47867" s="2"/>
      <c r="K47867" s="2"/>
      <c r="L47867" s="2"/>
    </row>
    <row r="47868" spans="10:12">
      <c r="J47868" s="2"/>
      <c r="K47868" s="2"/>
      <c r="L47868" s="2"/>
    </row>
    <row r="47869" spans="10:12">
      <c r="J47869" s="2"/>
      <c r="K47869" s="2"/>
      <c r="L47869" s="2"/>
    </row>
    <row r="47870" spans="10:12">
      <c r="J47870" s="2"/>
      <c r="K47870" s="2"/>
      <c r="L47870" s="2"/>
    </row>
    <row r="47871" spans="10:12">
      <c r="J47871" s="2"/>
      <c r="K47871" s="2"/>
      <c r="L47871" s="2"/>
    </row>
    <row r="47872" spans="10:12">
      <c r="J47872" s="2"/>
      <c r="K47872" s="2"/>
      <c r="L47872" s="2"/>
    </row>
    <row r="47873" spans="10:12">
      <c r="J47873" s="2"/>
      <c r="K47873" s="2"/>
      <c r="L47873" s="2"/>
    </row>
    <row r="47874" spans="10:12">
      <c r="J47874" s="2"/>
      <c r="K47874" s="2"/>
      <c r="L47874" s="2"/>
    </row>
    <row r="47875" spans="10:12">
      <c r="J47875" s="2"/>
      <c r="K47875" s="2"/>
      <c r="L47875" s="2"/>
    </row>
    <row r="47876" spans="10:12">
      <c r="J47876" s="2"/>
      <c r="K47876" s="2"/>
      <c r="L47876" s="2"/>
    </row>
    <row r="47877" spans="10:12">
      <c r="J47877" s="2"/>
      <c r="K47877" s="2"/>
      <c r="L47877" s="2"/>
    </row>
    <row r="47878" spans="10:12">
      <c r="J47878" s="2"/>
      <c r="K47878" s="2"/>
      <c r="L47878" s="2"/>
    </row>
    <row r="47879" spans="10:12">
      <c r="J47879" s="2"/>
      <c r="K47879" s="2"/>
      <c r="L47879" s="2"/>
    </row>
    <row r="47880" spans="10:12">
      <c r="J47880" s="2"/>
      <c r="K47880" s="2"/>
      <c r="L47880" s="2"/>
    </row>
    <row r="47881" spans="10:12">
      <c r="J47881" s="2"/>
      <c r="K47881" s="2"/>
      <c r="L47881" s="2"/>
    </row>
    <row r="47882" spans="10:12">
      <c r="J47882" s="2"/>
      <c r="K47882" s="2"/>
      <c r="L47882" s="2"/>
    </row>
    <row r="47883" spans="10:12">
      <c r="J47883" s="2"/>
      <c r="K47883" s="2"/>
      <c r="L47883" s="2"/>
    </row>
    <row r="47884" spans="10:12">
      <c r="J47884" s="2"/>
      <c r="K47884" s="2"/>
      <c r="L47884" s="2"/>
    </row>
    <row r="47885" spans="10:12">
      <c r="J47885" s="2"/>
      <c r="K47885" s="2"/>
      <c r="L47885" s="2"/>
    </row>
    <row r="47886" spans="10:12">
      <c r="J47886" s="2"/>
      <c r="K47886" s="2"/>
      <c r="L47886" s="2"/>
    </row>
    <row r="47887" spans="10:12">
      <c r="J47887" s="2"/>
      <c r="K47887" s="2"/>
      <c r="L47887" s="2"/>
    </row>
    <row r="47888" spans="10:12">
      <c r="J47888" s="2"/>
      <c r="K47888" s="2"/>
      <c r="L47888" s="2"/>
    </row>
    <row r="47889" spans="10:12">
      <c r="J47889" s="2"/>
      <c r="K47889" s="2"/>
      <c r="L47889" s="2"/>
    </row>
    <row r="47890" spans="10:12">
      <c r="J47890" s="2"/>
      <c r="K47890" s="2"/>
      <c r="L47890" s="2"/>
    </row>
    <row r="47891" spans="10:12">
      <c r="J47891" s="2"/>
      <c r="K47891" s="2"/>
      <c r="L47891" s="2"/>
    </row>
    <row r="47892" spans="10:12">
      <c r="J47892" s="2"/>
      <c r="K47892" s="2"/>
      <c r="L47892" s="2"/>
    </row>
    <row r="47893" spans="10:12">
      <c r="J47893" s="2"/>
      <c r="K47893" s="2"/>
      <c r="L47893" s="2"/>
    </row>
    <row r="47894" spans="10:12">
      <c r="J47894" s="2"/>
      <c r="K47894" s="2"/>
      <c r="L47894" s="2"/>
    </row>
    <row r="47895" spans="10:12">
      <c r="J47895" s="2"/>
      <c r="K47895" s="2"/>
      <c r="L47895" s="2"/>
    </row>
    <row r="47896" spans="10:12">
      <c r="J47896" s="2"/>
      <c r="K47896" s="2"/>
      <c r="L47896" s="2"/>
    </row>
    <row r="47897" spans="10:12">
      <c r="J47897" s="2"/>
      <c r="K47897" s="2"/>
      <c r="L47897" s="2"/>
    </row>
    <row r="47898" spans="10:12">
      <c r="J47898" s="2"/>
      <c r="K47898" s="2"/>
      <c r="L47898" s="2"/>
    </row>
    <row r="47899" spans="10:12">
      <c r="J47899" s="2"/>
      <c r="K47899" s="2"/>
      <c r="L47899" s="2"/>
    </row>
    <row r="47900" spans="10:12">
      <c r="J47900" s="2"/>
      <c r="K47900" s="2"/>
      <c r="L47900" s="2"/>
    </row>
    <row r="47901" spans="10:12">
      <c r="J47901" s="2"/>
      <c r="K47901" s="2"/>
      <c r="L47901" s="2"/>
    </row>
    <row r="47902" spans="10:12">
      <c r="J47902" s="2"/>
      <c r="K47902" s="2"/>
      <c r="L47902" s="2"/>
    </row>
    <row r="47903" spans="10:12">
      <c r="J47903" s="2"/>
      <c r="K47903" s="2"/>
      <c r="L47903" s="2"/>
    </row>
    <row r="47904" spans="10:12">
      <c r="J47904" s="2"/>
      <c r="K47904" s="2"/>
      <c r="L47904" s="2"/>
    </row>
    <row r="47905" spans="10:12">
      <c r="J47905" s="2"/>
      <c r="K47905" s="2"/>
      <c r="L47905" s="2"/>
    </row>
    <row r="47906" spans="10:12">
      <c r="J47906" s="2"/>
      <c r="K47906" s="2"/>
      <c r="L47906" s="2"/>
    </row>
    <row r="47907" spans="10:12">
      <c r="J47907" s="2"/>
      <c r="K47907" s="2"/>
      <c r="L47907" s="2"/>
    </row>
    <row r="47908" spans="10:12">
      <c r="J47908" s="2"/>
      <c r="K47908" s="2"/>
      <c r="L47908" s="2"/>
    </row>
    <row r="47909" spans="10:12">
      <c r="J47909" s="2"/>
      <c r="K47909" s="2"/>
      <c r="L47909" s="2"/>
    </row>
    <row r="47910" spans="10:12">
      <c r="J47910" s="2"/>
      <c r="K47910" s="2"/>
      <c r="L47910" s="2"/>
    </row>
    <row r="47911" spans="10:12">
      <c r="J47911" s="2"/>
      <c r="K47911" s="2"/>
      <c r="L47911" s="2"/>
    </row>
    <row r="47912" spans="10:12">
      <c r="J47912" s="2"/>
      <c r="K47912" s="2"/>
      <c r="L47912" s="2"/>
    </row>
    <row r="47913" spans="10:12">
      <c r="J47913" s="2"/>
      <c r="K47913" s="2"/>
      <c r="L47913" s="2"/>
    </row>
    <row r="47914" spans="10:12">
      <c r="J47914" s="2"/>
      <c r="K47914" s="2"/>
      <c r="L47914" s="2"/>
    </row>
    <row r="47915" spans="10:12">
      <c r="J47915" s="2"/>
      <c r="K47915" s="2"/>
      <c r="L47915" s="2"/>
    </row>
    <row r="47916" spans="10:12">
      <c r="J47916" s="2"/>
      <c r="K47916" s="2"/>
      <c r="L47916" s="2"/>
    </row>
    <row r="47917" spans="10:12">
      <c r="J47917" s="2"/>
      <c r="K47917" s="2"/>
      <c r="L47917" s="2"/>
    </row>
    <row r="47918" spans="10:12">
      <c r="J47918" s="2"/>
      <c r="K47918" s="2"/>
      <c r="L47918" s="2"/>
    </row>
    <row r="47919" spans="10:12">
      <c r="J47919" s="2"/>
      <c r="K47919" s="2"/>
      <c r="L47919" s="2"/>
    </row>
    <row r="47920" spans="10:12">
      <c r="J47920" s="2"/>
      <c r="K47920" s="2"/>
      <c r="L47920" s="2"/>
    </row>
    <row r="47921" spans="10:12">
      <c r="J47921" s="2"/>
      <c r="K47921" s="2"/>
      <c r="L47921" s="2"/>
    </row>
    <row r="47922" spans="10:12">
      <c r="J47922" s="2"/>
      <c r="K47922" s="2"/>
      <c r="L47922" s="2"/>
    </row>
    <row r="47923" spans="10:12">
      <c r="J47923" s="2"/>
      <c r="K47923" s="2"/>
      <c r="L47923" s="2"/>
    </row>
    <row r="47924" spans="10:12">
      <c r="J47924" s="2"/>
      <c r="K47924" s="2"/>
      <c r="L47924" s="2"/>
    </row>
    <row r="47925" spans="10:12">
      <c r="J47925" s="2"/>
      <c r="K47925" s="2"/>
      <c r="L47925" s="2"/>
    </row>
    <row r="47926" spans="10:12">
      <c r="J47926" s="2"/>
      <c r="K47926" s="2"/>
      <c r="L47926" s="2"/>
    </row>
    <row r="47927" spans="10:12">
      <c r="J47927" s="2"/>
      <c r="K47927" s="2"/>
      <c r="L47927" s="2"/>
    </row>
    <row r="47928" spans="10:12">
      <c r="J47928" s="2"/>
      <c r="K47928" s="2"/>
      <c r="L47928" s="2"/>
    </row>
    <row r="47929" spans="10:12">
      <c r="J47929" s="2"/>
      <c r="K47929" s="2"/>
      <c r="L47929" s="2"/>
    </row>
    <row r="47930" spans="10:12">
      <c r="J47930" s="2"/>
      <c r="K47930" s="2"/>
      <c r="L47930" s="2"/>
    </row>
    <row r="47931" spans="10:12">
      <c r="J47931" s="2"/>
      <c r="K47931" s="2"/>
      <c r="L47931" s="2"/>
    </row>
    <row r="47932" spans="10:12">
      <c r="J47932" s="2"/>
      <c r="K47932" s="2"/>
      <c r="L47932" s="2"/>
    </row>
    <row r="47933" spans="10:12">
      <c r="J47933" s="2"/>
      <c r="K47933" s="2"/>
      <c r="L47933" s="2"/>
    </row>
    <row r="47934" spans="10:12">
      <c r="J47934" s="2"/>
      <c r="K47934" s="2"/>
      <c r="L47934" s="2"/>
    </row>
    <row r="47935" spans="10:12">
      <c r="J47935" s="2"/>
      <c r="K47935" s="2"/>
      <c r="L47935" s="2"/>
    </row>
    <row r="47936" spans="10:12">
      <c r="J47936" s="2"/>
      <c r="K47936" s="2"/>
      <c r="L47936" s="2"/>
    </row>
    <row r="47937" spans="10:12">
      <c r="J47937" s="2"/>
      <c r="K47937" s="2"/>
      <c r="L47937" s="2"/>
    </row>
    <row r="47938" spans="10:12">
      <c r="J47938" s="2"/>
      <c r="K47938" s="2"/>
      <c r="L47938" s="2"/>
    </row>
    <row r="47939" spans="10:12">
      <c r="J47939" s="2"/>
      <c r="K47939" s="2"/>
      <c r="L47939" s="2"/>
    </row>
    <row r="47940" spans="10:12">
      <c r="J47940" s="2"/>
      <c r="K47940" s="2"/>
      <c r="L47940" s="2"/>
    </row>
    <row r="47941" spans="10:12">
      <c r="J47941" s="2"/>
      <c r="K47941" s="2"/>
      <c r="L47941" s="2"/>
    </row>
    <row r="47942" spans="10:12">
      <c r="J47942" s="2"/>
      <c r="K47942" s="2"/>
      <c r="L47942" s="2"/>
    </row>
    <row r="47943" spans="10:12">
      <c r="J47943" s="2"/>
      <c r="K47943" s="2"/>
      <c r="L47943" s="2"/>
    </row>
    <row r="47944" spans="10:12">
      <c r="J47944" s="2"/>
      <c r="K47944" s="2"/>
      <c r="L47944" s="2"/>
    </row>
    <row r="47945" spans="10:12">
      <c r="J47945" s="2"/>
      <c r="K47945" s="2"/>
      <c r="L47945" s="2"/>
    </row>
    <row r="47946" spans="10:12">
      <c r="J47946" s="2"/>
      <c r="K47946" s="2"/>
      <c r="L47946" s="2"/>
    </row>
    <row r="47947" spans="10:12">
      <c r="J47947" s="2"/>
      <c r="K47947" s="2"/>
      <c r="L47947" s="2"/>
    </row>
    <row r="47948" spans="10:12">
      <c r="J47948" s="2"/>
      <c r="K47948" s="2"/>
      <c r="L47948" s="2"/>
    </row>
    <row r="47949" spans="10:12">
      <c r="J47949" s="2"/>
      <c r="K47949" s="2"/>
      <c r="L47949" s="2"/>
    </row>
    <row r="47950" spans="10:12">
      <c r="J47950" s="2"/>
      <c r="K47950" s="2"/>
      <c r="L47950" s="2"/>
    </row>
    <row r="47951" spans="10:12">
      <c r="J47951" s="2"/>
      <c r="K47951" s="2"/>
      <c r="L47951" s="2"/>
    </row>
    <row r="47952" spans="10:12">
      <c r="J47952" s="2"/>
      <c r="K47952" s="2"/>
      <c r="L47952" s="2"/>
    </row>
    <row r="47953" spans="10:12">
      <c r="J47953" s="2"/>
      <c r="K47953" s="2"/>
      <c r="L47953" s="2"/>
    </row>
    <row r="47954" spans="10:12">
      <c r="J47954" s="2"/>
      <c r="K47954" s="2"/>
      <c r="L47954" s="2"/>
    </row>
    <row r="47955" spans="10:12">
      <c r="J47955" s="2"/>
      <c r="K47955" s="2"/>
      <c r="L47955" s="2"/>
    </row>
    <row r="47956" spans="10:12">
      <c r="J47956" s="2"/>
      <c r="K47956" s="2"/>
      <c r="L47956" s="2"/>
    </row>
    <row r="47957" spans="10:12">
      <c r="J47957" s="2"/>
      <c r="K47957" s="2"/>
      <c r="L47957" s="2"/>
    </row>
    <row r="47958" spans="10:12">
      <c r="J47958" s="2"/>
      <c r="K47958" s="2"/>
      <c r="L47958" s="2"/>
    </row>
    <row r="47959" spans="10:12">
      <c r="J47959" s="2"/>
      <c r="K47959" s="2"/>
      <c r="L47959" s="2"/>
    </row>
    <row r="47960" spans="10:12">
      <c r="J47960" s="2"/>
      <c r="K47960" s="2"/>
      <c r="L47960" s="2"/>
    </row>
    <row r="47961" spans="10:12">
      <c r="J47961" s="2"/>
      <c r="K47961" s="2"/>
      <c r="L47961" s="2"/>
    </row>
    <row r="47962" spans="10:12">
      <c r="J47962" s="2"/>
      <c r="K47962" s="2"/>
      <c r="L47962" s="2"/>
    </row>
    <row r="47963" spans="10:12">
      <c r="J47963" s="2"/>
      <c r="K47963" s="2"/>
      <c r="L47963" s="2"/>
    </row>
    <row r="47964" spans="10:12">
      <c r="J47964" s="2"/>
      <c r="K47964" s="2"/>
      <c r="L47964" s="2"/>
    </row>
    <row r="47965" spans="10:12">
      <c r="J47965" s="2"/>
      <c r="K47965" s="2"/>
      <c r="L47965" s="2"/>
    </row>
    <row r="47966" spans="10:12">
      <c r="J47966" s="2"/>
      <c r="K47966" s="2"/>
      <c r="L47966" s="2"/>
    </row>
    <row r="47967" spans="10:12">
      <c r="J47967" s="2"/>
      <c r="K47967" s="2"/>
      <c r="L47967" s="2"/>
    </row>
    <row r="47968" spans="10:12">
      <c r="J47968" s="2"/>
      <c r="K47968" s="2"/>
      <c r="L47968" s="2"/>
    </row>
    <row r="47969" spans="10:12">
      <c r="J47969" s="2"/>
      <c r="K47969" s="2"/>
      <c r="L47969" s="2"/>
    </row>
    <row r="47970" spans="10:12">
      <c r="J47970" s="2"/>
      <c r="K47970" s="2"/>
      <c r="L47970" s="2"/>
    </row>
    <row r="47971" spans="10:12">
      <c r="J47971" s="2"/>
      <c r="K47971" s="2"/>
      <c r="L47971" s="2"/>
    </row>
    <row r="47972" spans="10:12">
      <c r="J47972" s="2"/>
      <c r="K47972" s="2"/>
      <c r="L47972" s="2"/>
    </row>
    <row r="47973" spans="10:12">
      <c r="J47973" s="2"/>
      <c r="K47973" s="2"/>
      <c r="L47973" s="2"/>
    </row>
    <row r="47974" spans="10:12">
      <c r="J47974" s="2"/>
      <c r="K47974" s="2"/>
      <c r="L47974" s="2"/>
    </row>
    <row r="47975" spans="10:12">
      <c r="J47975" s="2"/>
      <c r="K47975" s="2"/>
      <c r="L47975" s="2"/>
    </row>
    <row r="47976" spans="10:12">
      <c r="J47976" s="2"/>
      <c r="K47976" s="2"/>
      <c r="L47976" s="2"/>
    </row>
    <row r="47977" spans="10:12">
      <c r="J47977" s="2"/>
      <c r="K47977" s="2"/>
      <c r="L47977" s="2"/>
    </row>
    <row r="47978" spans="10:12">
      <c r="J47978" s="2"/>
      <c r="K47978" s="2"/>
      <c r="L47978" s="2"/>
    </row>
    <row r="47979" spans="10:12">
      <c r="J47979" s="2"/>
      <c r="K47979" s="2"/>
      <c r="L47979" s="2"/>
    </row>
    <row r="47980" spans="10:12">
      <c r="J47980" s="2"/>
      <c r="K47980" s="2"/>
      <c r="L47980" s="2"/>
    </row>
    <row r="47981" spans="10:12">
      <c r="J47981" s="2"/>
      <c r="K47981" s="2"/>
      <c r="L47981" s="2"/>
    </row>
    <row r="47982" spans="10:12">
      <c r="J47982" s="2"/>
      <c r="K47982" s="2"/>
      <c r="L47982" s="2"/>
    </row>
    <row r="47983" spans="10:12">
      <c r="J47983" s="2"/>
      <c r="K47983" s="2"/>
      <c r="L47983" s="2"/>
    </row>
    <row r="47984" spans="10:12">
      <c r="J47984" s="2"/>
      <c r="K47984" s="2"/>
      <c r="L47984" s="2"/>
    </row>
    <row r="47985" spans="10:12">
      <c r="J47985" s="2"/>
      <c r="K47985" s="2"/>
      <c r="L47985" s="2"/>
    </row>
    <row r="47986" spans="10:12">
      <c r="J47986" s="2"/>
      <c r="K47986" s="2"/>
      <c r="L47986" s="2"/>
    </row>
    <row r="47987" spans="10:12">
      <c r="J47987" s="2"/>
      <c r="K47987" s="2"/>
      <c r="L47987" s="2"/>
    </row>
    <row r="47988" spans="10:12">
      <c r="J47988" s="2"/>
      <c r="K47988" s="2"/>
      <c r="L47988" s="2"/>
    </row>
    <row r="47989" spans="10:12">
      <c r="J47989" s="2"/>
      <c r="K47989" s="2"/>
      <c r="L47989" s="2"/>
    </row>
    <row r="47990" spans="10:12">
      <c r="J47990" s="2"/>
      <c r="K47990" s="2"/>
      <c r="L47990" s="2"/>
    </row>
    <row r="47991" spans="10:12">
      <c r="J47991" s="2"/>
      <c r="K47991" s="2"/>
      <c r="L47991" s="2"/>
    </row>
    <row r="47992" spans="10:12">
      <c r="J47992" s="2"/>
      <c r="K47992" s="2"/>
      <c r="L47992" s="2"/>
    </row>
    <row r="47993" spans="10:12">
      <c r="J47993" s="2"/>
      <c r="K47993" s="2"/>
      <c r="L47993" s="2"/>
    </row>
    <row r="47994" spans="10:12">
      <c r="J47994" s="2"/>
      <c r="K47994" s="2"/>
      <c r="L47994" s="2"/>
    </row>
    <row r="47995" spans="10:12">
      <c r="J47995" s="2"/>
      <c r="K47995" s="2"/>
      <c r="L47995" s="2"/>
    </row>
    <row r="47996" spans="10:12">
      <c r="J47996" s="2"/>
      <c r="K47996" s="2"/>
      <c r="L47996" s="2"/>
    </row>
    <row r="47997" spans="10:12">
      <c r="J47997" s="2"/>
      <c r="K47997" s="2"/>
      <c r="L47997" s="2"/>
    </row>
    <row r="47998" spans="10:12">
      <c r="J47998" s="2"/>
      <c r="K47998" s="2"/>
      <c r="L47998" s="2"/>
    </row>
    <row r="47999" spans="10:12">
      <c r="J47999" s="2"/>
      <c r="K47999" s="2"/>
      <c r="L47999" s="2"/>
    </row>
    <row r="48000" spans="10:12">
      <c r="J48000" s="2"/>
      <c r="K48000" s="2"/>
      <c r="L48000" s="2"/>
    </row>
    <row r="48001" spans="10:12">
      <c r="J48001" s="2"/>
      <c r="K48001" s="2"/>
      <c r="L48001" s="2"/>
    </row>
    <row r="48002" spans="10:12">
      <c r="J48002" s="2"/>
      <c r="K48002" s="2"/>
      <c r="L48002" s="2"/>
    </row>
    <row r="48003" spans="10:12">
      <c r="J48003" s="2"/>
      <c r="K48003" s="2"/>
      <c r="L48003" s="2"/>
    </row>
    <row r="48004" spans="10:12">
      <c r="J48004" s="2"/>
      <c r="K48004" s="2"/>
      <c r="L48004" s="2"/>
    </row>
    <row r="48005" spans="10:12">
      <c r="J48005" s="2"/>
      <c r="K48005" s="2"/>
      <c r="L48005" s="2"/>
    </row>
    <row r="48006" spans="10:12">
      <c r="J48006" s="2"/>
      <c r="K48006" s="2"/>
      <c r="L48006" s="2"/>
    </row>
    <row r="48007" spans="10:12">
      <c r="J48007" s="2"/>
      <c r="K48007" s="2"/>
      <c r="L48007" s="2"/>
    </row>
    <row r="48008" spans="10:12">
      <c r="J48008" s="2"/>
      <c r="K48008" s="2"/>
      <c r="L48008" s="2"/>
    </row>
    <row r="48009" spans="10:12">
      <c r="J48009" s="2"/>
      <c r="K48009" s="2"/>
      <c r="L48009" s="2"/>
    </row>
    <row r="48010" spans="10:12">
      <c r="J48010" s="2"/>
      <c r="K48010" s="2"/>
      <c r="L48010" s="2"/>
    </row>
    <row r="48011" spans="10:12">
      <c r="J48011" s="2"/>
      <c r="K48011" s="2"/>
      <c r="L48011" s="2"/>
    </row>
    <row r="48012" spans="10:12">
      <c r="J48012" s="2"/>
      <c r="K48012" s="2"/>
      <c r="L48012" s="2"/>
    </row>
    <row r="48013" spans="10:12">
      <c r="J48013" s="2"/>
      <c r="K48013" s="2"/>
      <c r="L48013" s="2"/>
    </row>
    <row r="48014" spans="10:12">
      <c r="J48014" s="2"/>
      <c r="K48014" s="2"/>
      <c r="L48014" s="2"/>
    </row>
    <row r="48015" spans="10:12">
      <c r="J48015" s="2"/>
      <c r="K48015" s="2"/>
      <c r="L48015" s="2"/>
    </row>
    <row r="48016" spans="10:12">
      <c r="J48016" s="2"/>
      <c r="K48016" s="2"/>
      <c r="L48016" s="2"/>
    </row>
    <row r="48017" spans="10:12">
      <c r="J48017" s="2"/>
      <c r="K48017" s="2"/>
      <c r="L48017" s="2"/>
    </row>
    <row r="48018" spans="10:12">
      <c r="J48018" s="2"/>
      <c r="K48018" s="2"/>
      <c r="L48018" s="2"/>
    </row>
    <row r="48019" spans="10:12">
      <c r="J48019" s="2"/>
      <c r="K48019" s="2"/>
      <c r="L48019" s="2"/>
    </row>
    <row r="48020" spans="10:12">
      <c r="J48020" s="2"/>
      <c r="K48020" s="2"/>
      <c r="L48020" s="2"/>
    </row>
    <row r="48021" spans="10:12">
      <c r="J48021" s="2"/>
      <c r="K48021" s="2"/>
      <c r="L48021" s="2"/>
    </row>
    <row r="48022" spans="10:12">
      <c r="J48022" s="2"/>
      <c r="K48022" s="2"/>
      <c r="L48022" s="2"/>
    </row>
    <row r="48023" spans="10:12">
      <c r="J48023" s="2"/>
      <c r="K48023" s="2"/>
      <c r="L48023" s="2"/>
    </row>
    <row r="48024" spans="10:12">
      <c r="J48024" s="2"/>
      <c r="K48024" s="2"/>
      <c r="L48024" s="2"/>
    </row>
    <row r="48025" spans="10:12">
      <c r="J48025" s="2"/>
      <c r="K48025" s="2"/>
      <c r="L48025" s="2"/>
    </row>
    <row r="48026" spans="10:12">
      <c r="J48026" s="2"/>
      <c r="K48026" s="2"/>
      <c r="L48026" s="2"/>
    </row>
    <row r="48027" spans="10:12">
      <c r="J48027" s="2"/>
      <c r="K48027" s="2"/>
      <c r="L48027" s="2"/>
    </row>
    <row r="48028" spans="10:12">
      <c r="J48028" s="2"/>
      <c r="K48028" s="2"/>
      <c r="L48028" s="2"/>
    </row>
    <row r="48029" spans="10:12">
      <c r="J48029" s="2"/>
      <c r="K48029" s="2"/>
      <c r="L48029" s="2"/>
    </row>
    <row r="48030" spans="10:12">
      <c r="J48030" s="2"/>
      <c r="K48030" s="2"/>
      <c r="L48030" s="2"/>
    </row>
    <row r="48031" spans="10:12">
      <c r="J48031" s="2"/>
      <c r="K48031" s="2"/>
      <c r="L48031" s="2"/>
    </row>
    <row r="48032" spans="10:12">
      <c r="J48032" s="2"/>
      <c r="K48032" s="2"/>
      <c r="L48032" s="2"/>
    </row>
    <row r="48033" spans="10:12">
      <c r="J48033" s="2"/>
      <c r="K48033" s="2"/>
      <c r="L48033" s="2"/>
    </row>
    <row r="48034" spans="10:12">
      <c r="J48034" s="2"/>
      <c r="K48034" s="2"/>
      <c r="L48034" s="2"/>
    </row>
    <row r="48035" spans="10:12">
      <c r="J48035" s="2"/>
      <c r="K48035" s="2"/>
      <c r="L48035" s="2"/>
    </row>
    <row r="48036" spans="10:12">
      <c r="J48036" s="2"/>
      <c r="K48036" s="2"/>
      <c r="L48036" s="2"/>
    </row>
    <row r="48037" spans="10:12">
      <c r="J48037" s="2"/>
      <c r="K48037" s="2"/>
      <c r="L48037" s="2"/>
    </row>
    <row r="48038" spans="10:12">
      <c r="J48038" s="2"/>
      <c r="K48038" s="2"/>
      <c r="L48038" s="2"/>
    </row>
    <row r="48039" spans="10:12">
      <c r="J48039" s="2"/>
      <c r="K48039" s="2"/>
      <c r="L48039" s="2"/>
    </row>
    <row r="48040" spans="10:12">
      <c r="J48040" s="2"/>
      <c r="K48040" s="2"/>
      <c r="L48040" s="2"/>
    </row>
    <row r="48041" spans="10:12">
      <c r="J48041" s="2"/>
      <c r="K48041" s="2"/>
      <c r="L48041" s="2"/>
    </row>
    <row r="48042" spans="10:12">
      <c r="J48042" s="2"/>
      <c r="K48042" s="2"/>
      <c r="L48042" s="2"/>
    </row>
    <row r="48043" spans="10:12">
      <c r="J48043" s="2"/>
      <c r="K48043" s="2"/>
      <c r="L48043" s="2"/>
    </row>
    <row r="48044" spans="10:12">
      <c r="J48044" s="2"/>
      <c r="K48044" s="2"/>
      <c r="L48044" s="2"/>
    </row>
    <row r="48045" spans="10:12">
      <c r="J48045" s="2"/>
      <c r="K48045" s="2"/>
      <c r="L48045" s="2"/>
    </row>
    <row r="48046" spans="10:12">
      <c r="J48046" s="2"/>
      <c r="K48046" s="2"/>
      <c r="L48046" s="2"/>
    </row>
    <row r="48047" spans="10:12">
      <c r="J48047" s="2"/>
      <c r="K48047" s="2"/>
      <c r="L48047" s="2"/>
    </row>
    <row r="48048" spans="10:12">
      <c r="J48048" s="2"/>
      <c r="K48048" s="2"/>
      <c r="L48048" s="2"/>
    </row>
    <row r="48049" spans="10:12">
      <c r="J48049" s="2"/>
      <c r="K48049" s="2"/>
      <c r="L48049" s="2"/>
    </row>
    <row r="48050" spans="10:12">
      <c r="J48050" s="2"/>
      <c r="K48050" s="2"/>
      <c r="L48050" s="2"/>
    </row>
    <row r="48051" spans="10:12">
      <c r="J48051" s="2"/>
      <c r="K48051" s="2"/>
      <c r="L48051" s="2"/>
    </row>
    <row r="48052" spans="10:12">
      <c r="J48052" s="2"/>
      <c r="K48052" s="2"/>
      <c r="L48052" s="2"/>
    </row>
    <row r="48053" spans="10:12">
      <c r="J48053" s="2"/>
      <c r="K48053" s="2"/>
      <c r="L48053" s="2"/>
    </row>
    <row r="48054" spans="10:12">
      <c r="J48054" s="2"/>
      <c r="K48054" s="2"/>
      <c r="L48054" s="2"/>
    </row>
    <row r="48055" spans="10:12">
      <c r="J48055" s="2"/>
      <c r="K48055" s="2"/>
      <c r="L48055" s="2"/>
    </row>
    <row r="48056" spans="10:12">
      <c r="J48056" s="2"/>
      <c r="K48056" s="2"/>
      <c r="L48056" s="2"/>
    </row>
    <row r="48057" spans="10:12">
      <c r="J48057" s="2"/>
      <c r="K48057" s="2"/>
      <c r="L48057" s="2"/>
    </row>
    <row r="48058" spans="10:12">
      <c r="J48058" s="2"/>
      <c r="K48058" s="2"/>
      <c r="L48058" s="2"/>
    </row>
    <row r="48059" spans="10:12">
      <c r="J48059" s="2"/>
      <c r="K48059" s="2"/>
      <c r="L48059" s="2"/>
    </row>
    <row r="48060" spans="10:12">
      <c r="J48060" s="2"/>
      <c r="K48060" s="2"/>
      <c r="L48060" s="2"/>
    </row>
    <row r="48061" spans="10:12">
      <c r="J48061" s="2"/>
      <c r="K48061" s="2"/>
      <c r="L48061" s="2"/>
    </row>
    <row r="48062" spans="10:12">
      <c r="J48062" s="2"/>
      <c r="K48062" s="2"/>
      <c r="L48062" s="2"/>
    </row>
    <row r="48063" spans="10:12">
      <c r="J48063" s="2"/>
      <c r="K48063" s="2"/>
      <c r="L48063" s="2"/>
    </row>
    <row r="48064" spans="10:12">
      <c r="J48064" s="2"/>
      <c r="K48064" s="2"/>
      <c r="L48064" s="2"/>
    </row>
    <row r="48065" spans="10:12">
      <c r="J48065" s="2"/>
      <c r="K48065" s="2"/>
      <c r="L48065" s="2"/>
    </row>
    <row r="48066" spans="10:12">
      <c r="J48066" s="2"/>
      <c r="K48066" s="2"/>
      <c r="L48066" s="2"/>
    </row>
    <row r="48067" spans="10:12">
      <c r="J48067" s="2"/>
      <c r="K48067" s="2"/>
      <c r="L48067" s="2"/>
    </row>
    <row r="48068" spans="10:12">
      <c r="J48068" s="2"/>
      <c r="K48068" s="2"/>
      <c r="L48068" s="2"/>
    </row>
    <row r="48069" spans="10:12">
      <c r="J48069" s="2"/>
      <c r="K48069" s="2"/>
      <c r="L48069" s="2"/>
    </row>
    <row r="48070" spans="10:12">
      <c r="J48070" s="2"/>
      <c r="K48070" s="2"/>
      <c r="L48070" s="2"/>
    </row>
    <row r="48071" spans="10:12">
      <c r="J48071" s="2"/>
      <c r="K48071" s="2"/>
      <c r="L48071" s="2"/>
    </row>
    <row r="48072" spans="10:12">
      <c r="J48072" s="2"/>
      <c r="K48072" s="2"/>
      <c r="L48072" s="2"/>
    </row>
    <row r="48073" spans="10:12">
      <c r="J48073" s="2"/>
      <c r="K48073" s="2"/>
      <c r="L48073" s="2"/>
    </row>
    <row r="48074" spans="10:12">
      <c r="J48074" s="2"/>
      <c r="K48074" s="2"/>
      <c r="L48074" s="2"/>
    </row>
    <row r="48075" spans="10:12">
      <c r="J48075" s="2"/>
      <c r="K48075" s="2"/>
      <c r="L48075" s="2"/>
    </row>
    <row r="48076" spans="10:12">
      <c r="J48076" s="2"/>
      <c r="K48076" s="2"/>
      <c r="L48076" s="2"/>
    </row>
    <row r="48077" spans="10:12">
      <c r="J48077" s="2"/>
      <c r="K48077" s="2"/>
      <c r="L48077" s="2"/>
    </row>
    <row r="48078" spans="10:12">
      <c r="J48078" s="2"/>
      <c r="K48078" s="2"/>
      <c r="L48078" s="2"/>
    </row>
    <row r="48079" spans="10:12">
      <c r="J48079" s="2"/>
      <c r="K48079" s="2"/>
      <c r="L48079" s="2"/>
    </row>
    <row r="48080" spans="10:12">
      <c r="J48080" s="2"/>
      <c r="K48080" s="2"/>
      <c r="L48080" s="2"/>
    </row>
    <row r="48081" spans="10:12">
      <c r="J48081" s="2"/>
      <c r="K48081" s="2"/>
      <c r="L48081" s="2"/>
    </row>
    <row r="48082" spans="10:12">
      <c r="J48082" s="2"/>
      <c r="K48082" s="2"/>
      <c r="L48082" s="2"/>
    </row>
    <row r="48083" spans="10:12">
      <c r="J48083" s="2"/>
      <c r="K48083" s="2"/>
      <c r="L48083" s="2"/>
    </row>
    <row r="48084" spans="10:12">
      <c r="J48084" s="2"/>
      <c r="K48084" s="2"/>
      <c r="L48084" s="2"/>
    </row>
    <row r="48085" spans="10:12">
      <c r="J48085" s="2"/>
      <c r="K48085" s="2"/>
      <c r="L48085" s="2"/>
    </row>
    <row r="48086" spans="10:12">
      <c r="J48086" s="2"/>
      <c r="K48086" s="2"/>
      <c r="L48086" s="2"/>
    </row>
    <row r="48087" spans="10:12">
      <c r="J48087" s="2"/>
      <c r="K48087" s="2"/>
      <c r="L48087" s="2"/>
    </row>
    <row r="48088" spans="10:12">
      <c r="J48088" s="2"/>
      <c r="K48088" s="2"/>
      <c r="L48088" s="2"/>
    </row>
    <row r="48089" spans="10:12">
      <c r="J48089" s="2"/>
      <c r="K48089" s="2"/>
      <c r="L48089" s="2"/>
    </row>
    <row r="48090" spans="10:12">
      <c r="J48090" s="2"/>
      <c r="K48090" s="2"/>
      <c r="L48090" s="2"/>
    </row>
    <row r="48091" spans="10:12">
      <c r="J48091" s="2"/>
      <c r="K48091" s="2"/>
      <c r="L48091" s="2"/>
    </row>
    <row r="48092" spans="10:12">
      <c r="J48092" s="2"/>
      <c r="K48092" s="2"/>
      <c r="L48092" s="2"/>
    </row>
    <row r="48093" spans="10:12">
      <c r="J48093" s="2"/>
      <c r="K48093" s="2"/>
      <c r="L48093" s="2"/>
    </row>
    <row r="48094" spans="10:12">
      <c r="J48094" s="2"/>
      <c r="K48094" s="2"/>
      <c r="L48094" s="2"/>
    </row>
    <row r="48095" spans="10:12">
      <c r="J48095" s="2"/>
      <c r="K48095" s="2"/>
      <c r="L48095" s="2"/>
    </row>
    <row r="48096" spans="10:12">
      <c r="J48096" s="2"/>
      <c r="K48096" s="2"/>
      <c r="L48096" s="2"/>
    </row>
    <row r="48097" spans="10:12">
      <c r="J48097" s="2"/>
      <c r="K48097" s="2"/>
      <c r="L48097" s="2"/>
    </row>
    <row r="48098" spans="10:12">
      <c r="J48098" s="2"/>
      <c r="K48098" s="2"/>
      <c r="L48098" s="2"/>
    </row>
    <row r="48099" spans="10:12">
      <c r="J48099" s="2"/>
      <c r="K48099" s="2"/>
      <c r="L48099" s="2"/>
    </row>
    <row r="48100" spans="10:12">
      <c r="J48100" s="2"/>
      <c r="K48100" s="2"/>
      <c r="L48100" s="2"/>
    </row>
    <row r="48101" spans="10:12">
      <c r="J48101" s="2"/>
      <c r="K48101" s="2"/>
      <c r="L48101" s="2"/>
    </row>
    <row r="48102" spans="10:12">
      <c r="J48102" s="2"/>
      <c r="K48102" s="2"/>
      <c r="L48102" s="2"/>
    </row>
    <row r="48103" spans="10:12">
      <c r="J48103" s="2"/>
      <c r="K48103" s="2"/>
      <c r="L48103" s="2"/>
    </row>
    <row r="48104" spans="10:12">
      <c r="J48104" s="2"/>
      <c r="K48104" s="2"/>
      <c r="L48104" s="2"/>
    </row>
    <row r="48105" spans="10:12">
      <c r="J48105" s="2"/>
      <c r="K48105" s="2"/>
      <c r="L48105" s="2"/>
    </row>
    <row r="48106" spans="10:12">
      <c r="J48106" s="2"/>
      <c r="K48106" s="2"/>
      <c r="L48106" s="2"/>
    </row>
    <row r="48107" spans="10:12">
      <c r="J48107" s="2"/>
      <c r="K48107" s="2"/>
      <c r="L48107" s="2"/>
    </row>
    <row r="48108" spans="10:12">
      <c r="J48108" s="2"/>
      <c r="K48108" s="2"/>
      <c r="L48108" s="2"/>
    </row>
    <row r="48109" spans="10:12">
      <c r="J48109" s="2"/>
      <c r="K48109" s="2"/>
      <c r="L48109" s="2"/>
    </row>
    <row r="48110" spans="10:12">
      <c r="J48110" s="2"/>
      <c r="K48110" s="2"/>
      <c r="L48110" s="2"/>
    </row>
    <row r="48111" spans="10:12">
      <c r="J48111" s="2"/>
      <c r="K48111" s="2"/>
      <c r="L48111" s="2"/>
    </row>
    <row r="48112" spans="10:12">
      <c r="J48112" s="2"/>
      <c r="K48112" s="2"/>
      <c r="L48112" s="2"/>
    </row>
    <row r="48113" spans="10:12">
      <c r="J48113" s="2"/>
      <c r="K48113" s="2"/>
      <c r="L48113" s="2"/>
    </row>
    <row r="48114" spans="10:12">
      <c r="J48114" s="2"/>
      <c r="K48114" s="2"/>
      <c r="L48114" s="2"/>
    </row>
    <row r="48115" spans="10:12">
      <c r="J48115" s="2"/>
      <c r="K48115" s="2"/>
      <c r="L48115" s="2"/>
    </row>
    <row r="48116" spans="10:12">
      <c r="J48116" s="2"/>
      <c r="K48116" s="2"/>
      <c r="L48116" s="2"/>
    </row>
    <row r="48117" spans="10:12">
      <c r="J48117" s="2"/>
      <c r="K48117" s="2"/>
      <c r="L48117" s="2"/>
    </row>
    <row r="48118" spans="10:12">
      <c r="J48118" s="2"/>
      <c r="K48118" s="2"/>
      <c r="L48118" s="2"/>
    </row>
    <row r="48119" spans="10:12">
      <c r="J48119" s="2"/>
      <c r="K48119" s="2"/>
      <c r="L48119" s="2"/>
    </row>
    <row r="48120" spans="10:12">
      <c r="J48120" s="2"/>
      <c r="K48120" s="2"/>
      <c r="L48120" s="2"/>
    </row>
    <row r="48121" spans="10:12">
      <c r="J48121" s="2"/>
      <c r="K48121" s="2"/>
      <c r="L48121" s="2"/>
    </row>
    <row r="48122" spans="10:12">
      <c r="J48122" s="2"/>
      <c r="K48122" s="2"/>
      <c r="L48122" s="2"/>
    </row>
    <row r="48123" spans="10:12">
      <c r="J48123" s="2"/>
      <c r="K48123" s="2"/>
      <c r="L48123" s="2"/>
    </row>
    <row r="48124" spans="10:12">
      <c r="J48124" s="2"/>
      <c r="K48124" s="2"/>
      <c r="L48124" s="2"/>
    </row>
    <row r="48125" spans="10:12">
      <c r="J48125" s="2"/>
      <c r="K48125" s="2"/>
      <c r="L48125" s="2"/>
    </row>
    <row r="48126" spans="10:12">
      <c r="J48126" s="2"/>
      <c r="K48126" s="2"/>
      <c r="L48126" s="2"/>
    </row>
    <row r="48127" spans="10:12">
      <c r="J48127" s="2"/>
      <c r="K48127" s="2"/>
      <c r="L48127" s="2"/>
    </row>
    <row r="48128" spans="10:12">
      <c r="J48128" s="2"/>
      <c r="K48128" s="2"/>
      <c r="L48128" s="2"/>
    </row>
    <row r="48129" spans="10:12">
      <c r="J48129" s="2"/>
      <c r="K48129" s="2"/>
      <c r="L48129" s="2"/>
    </row>
    <row r="48130" spans="10:12">
      <c r="J48130" s="2"/>
      <c r="K48130" s="2"/>
      <c r="L48130" s="2"/>
    </row>
    <row r="48131" spans="10:12">
      <c r="J48131" s="2"/>
      <c r="K48131" s="2"/>
      <c r="L48131" s="2"/>
    </row>
    <row r="48132" spans="10:12">
      <c r="J48132" s="2"/>
      <c r="K48132" s="2"/>
      <c r="L48132" s="2"/>
    </row>
    <row r="48133" spans="10:12">
      <c r="J48133" s="2"/>
      <c r="K48133" s="2"/>
      <c r="L48133" s="2"/>
    </row>
    <row r="48134" spans="10:12">
      <c r="J48134" s="2"/>
      <c r="K48134" s="2"/>
      <c r="L48134" s="2"/>
    </row>
    <row r="48135" spans="10:12">
      <c r="J48135" s="2"/>
      <c r="K48135" s="2"/>
      <c r="L48135" s="2"/>
    </row>
    <row r="48136" spans="10:12">
      <c r="J48136" s="2"/>
      <c r="K48136" s="2"/>
      <c r="L48136" s="2"/>
    </row>
    <row r="48137" spans="10:12">
      <c r="J48137" s="2"/>
      <c r="K48137" s="2"/>
      <c r="L48137" s="2"/>
    </row>
    <row r="48138" spans="10:12">
      <c r="J48138" s="2"/>
      <c r="K48138" s="2"/>
      <c r="L48138" s="2"/>
    </row>
    <row r="48139" spans="10:12">
      <c r="J48139" s="2"/>
      <c r="K48139" s="2"/>
      <c r="L48139" s="2"/>
    </row>
    <row r="48140" spans="10:12">
      <c r="J48140" s="2"/>
      <c r="K48140" s="2"/>
      <c r="L48140" s="2"/>
    </row>
    <row r="48141" spans="10:12">
      <c r="J48141" s="2"/>
      <c r="K48141" s="2"/>
      <c r="L48141" s="2"/>
    </row>
    <row r="48142" spans="10:12">
      <c r="J48142" s="2"/>
      <c r="K48142" s="2"/>
      <c r="L48142" s="2"/>
    </row>
    <row r="48143" spans="10:12">
      <c r="J48143" s="2"/>
      <c r="K48143" s="2"/>
      <c r="L48143" s="2"/>
    </row>
    <row r="48144" spans="10:12">
      <c r="J48144" s="2"/>
      <c r="K48144" s="2"/>
      <c r="L48144" s="2"/>
    </row>
    <row r="48145" spans="10:12">
      <c r="J48145" s="2"/>
      <c r="K48145" s="2"/>
      <c r="L48145" s="2"/>
    </row>
    <row r="48146" spans="10:12">
      <c r="J48146" s="2"/>
      <c r="K48146" s="2"/>
      <c r="L48146" s="2"/>
    </row>
    <row r="48147" spans="10:12">
      <c r="J48147" s="2"/>
      <c r="K48147" s="2"/>
      <c r="L48147" s="2"/>
    </row>
    <row r="48148" spans="10:12">
      <c r="J48148" s="2"/>
      <c r="K48148" s="2"/>
      <c r="L48148" s="2"/>
    </row>
    <row r="48149" spans="10:12">
      <c r="J48149" s="2"/>
      <c r="K48149" s="2"/>
      <c r="L48149" s="2"/>
    </row>
    <row r="48150" spans="10:12">
      <c r="J48150" s="2"/>
      <c r="K48150" s="2"/>
      <c r="L48150" s="2"/>
    </row>
    <row r="48151" spans="10:12">
      <c r="J48151" s="2"/>
      <c r="K48151" s="2"/>
      <c r="L48151" s="2"/>
    </row>
    <row r="48152" spans="10:12">
      <c r="J48152" s="2"/>
      <c r="K48152" s="2"/>
      <c r="L48152" s="2"/>
    </row>
    <row r="48153" spans="10:12">
      <c r="J48153" s="2"/>
      <c r="K48153" s="2"/>
      <c r="L48153" s="2"/>
    </row>
    <row r="48154" spans="10:12">
      <c r="J48154" s="2"/>
      <c r="K48154" s="2"/>
      <c r="L48154" s="2"/>
    </row>
    <row r="48155" spans="10:12">
      <c r="J48155" s="2"/>
      <c r="K48155" s="2"/>
      <c r="L48155" s="2"/>
    </row>
    <row r="48156" spans="10:12">
      <c r="J48156" s="2"/>
      <c r="K48156" s="2"/>
      <c r="L48156" s="2"/>
    </row>
    <row r="48157" spans="10:12">
      <c r="J48157" s="2"/>
      <c r="K48157" s="2"/>
      <c r="L48157" s="2"/>
    </row>
    <row r="48158" spans="10:12">
      <c r="J48158" s="2"/>
      <c r="K48158" s="2"/>
      <c r="L48158" s="2"/>
    </row>
    <row r="48159" spans="10:12">
      <c r="J48159" s="2"/>
      <c r="K48159" s="2"/>
      <c r="L48159" s="2"/>
    </row>
    <row r="48160" spans="10:12">
      <c r="J48160" s="2"/>
      <c r="K48160" s="2"/>
      <c r="L48160" s="2"/>
    </row>
    <row r="48161" spans="10:12">
      <c r="J48161" s="2"/>
      <c r="K48161" s="2"/>
      <c r="L48161" s="2"/>
    </row>
    <row r="48162" spans="10:12">
      <c r="J48162" s="2"/>
      <c r="K48162" s="2"/>
      <c r="L48162" s="2"/>
    </row>
    <row r="48163" spans="10:12">
      <c r="J48163" s="2"/>
      <c r="K48163" s="2"/>
      <c r="L48163" s="2"/>
    </row>
    <row r="48164" spans="10:12">
      <c r="J48164" s="2"/>
      <c r="K48164" s="2"/>
      <c r="L48164" s="2"/>
    </row>
    <row r="48165" spans="10:12">
      <c r="J48165" s="2"/>
      <c r="K48165" s="2"/>
      <c r="L48165" s="2"/>
    </row>
    <row r="48166" spans="10:12">
      <c r="J48166" s="2"/>
      <c r="K48166" s="2"/>
      <c r="L48166" s="2"/>
    </row>
    <row r="48167" spans="10:12">
      <c r="J48167" s="2"/>
      <c r="K48167" s="2"/>
      <c r="L48167" s="2"/>
    </row>
    <row r="48168" spans="10:12">
      <c r="J48168" s="2"/>
      <c r="K48168" s="2"/>
      <c r="L48168" s="2"/>
    </row>
    <row r="48169" spans="10:12">
      <c r="J48169" s="2"/>
      <c r="K48169" s="2"/>
      <c r="L48169" s="2"/>
    </row>
    <row r="48170" spans="10:12">
      <c r="J48170" s="2"/>
      <c r="K48170" s="2"/>
      <c r="L48170" s="2"/>
    </row>
    <row r="48171" spans="10:12">
      <c r="J48171" s="2"/>
      <c r="K48171" s="2"/>
      <c r="L48171" s="2"/>
    </row>
    <row r="48172" spans="10:12">
      <c r="J48172" s="2"/>
      <c r="K48172" s="2"/>
      <c r="L48172" s="2"/>
    </row>
    <row r="48173" spans="10:12">
      <c r="J48173" s="2"/>
      <c r="K48173" s="2"/>
      <c r="L48173" s="2"/>
    </row>
    <row r="48174" spans="10:12">
      <c r="J48174" s="2"/>
      <c r="K48174" s="2"/>
      <c r="L48174" s="2"/>
    </row>
    <row r="48175" spans="10:12">
      <c r="J48175" s="2"/>
      <c r="K48175" s="2"/>
      <c r="L48175" s="2"/>
    </row>
    <row r="48176" spans="10:12">
      <c r="J48176" s="2"/>
      <c r="K48176" s="2"/>
      <c r="L48176" s="2"/>
    </row>
    <row r="48177" spans="10:12">
      <c r="J48177" s="2"/>
      <c r="K48177" s="2"/>
      <c r="L48177" s="2"/>
    </row>
    <row r="48178" spans="10:12">
      <c r="J48178" s="2"/>
      <c r="K48178" s="2"/>
      <c r="L48178" s="2"/>
    </row>
    <row r="48179" spans="10:12">
      <c r="J48179" s="2"/>
      <c r="K48179" s="2"/>
      <c r="L48179" s="2"/>
    </row>
    <row r="48180" spans="10:12">
      <c r="J48180" s="2"/>
      <c r="K48180" s="2"/>
      <c r="L48180" s="2"/>
    </row>
    <row r="48181" spans="10:12">
      <c r="J48181" s="2"/>
      <c r="K48181" s="2"/>
      <c r="L48181" s="2"/>
    </row>
    <row r="48182" spans="10:12">
      <c r="J48182" s="2"/>
      <c r="K48182" s="2"/>
      <c r="L48182" s="2"/>
    </row>
    <row r="48183" spans="10:12">
      <c r="J48183" s="2"/>
      <c r="K48183" s="2"/>
      <c r="L48183" s="2"/>
    </row>
    <row r="48184" spans="10:12">
      <c r="J48184" s="2"/>
      <c r="K48184" s="2"/>
      <c r="L48184" s="2"/>
    </row>
    <row r="48185" spans="10:12">
      <c r="J48185" s="2"/>
      <c r="K48185" s="2"/>
      <c r="L48185" s="2"/>
    </row>
    <row r="48186" spans="10:12">
      <c r="J48186" s="2"/>
      <c r="K48186" s="2"/>
      <c r="L48186" s="2"/>
    </row>
    <row r="48187" spans="10:12">
      <c r="J48187" s="2"/>
      <c r="K48187" s="2"/>
      <c r="L48187" s="2"/>
    </row>
    <row r="48188" spans="10:12">
      <c r="J48188" s="2"/>
      <c r="K48188" s="2"/>
      <c r="L48188" s="2"/>
    </row>
    <row r="48189" spans="10:12">
      <c r="J48189" s="2"/>
      <c r="K48189" s="2"/>
      <c r="L48189" s="2"/>
    </row>
    <row r="48190" spans="10:12">
      <c r="J48190" s="2"/>
      <c r="K48190" s="2"/>
      <c r="L48190" s="2"/>
    </row>
    <row r="48191" spans="10:12">
      <c r="J48191" s="2"/>
      <c r="K48191" s="2"/>
      <c r="L48191" s="2"/>
    </row>
    <row r="48192" spans="10:12">
      <c r="J48192" s="2"/>
      <c r="K48192" s="2"/>
      <c r="L48192" s="2"/>
    </row>
    <row r="48193" spans="10:12">
      <c r="J48193" s="2"/>
      <c r="K48193" s="2"/>
      <c r="L48193" s="2"/>
    </row>
    <row r="48194" spans="10:12">
      <c r="J48194" s="2"/>
      <c r="K48194" s="2"/>
      <c r="L48194" s="2"/>
    </row>
    <row r="48195" spans="10:12">
      <c r="J48195" s="2"/>
      <c r="K48195" s="2"/>
      <c r="L48195" s="2"/>
    </row>
    <row r="48196" spans="10:12">
      <c r="J48196" s="2"/>
      <c r="K48196" s="2"/>
      <c r="L48196" s="2"/>
    </row>
    <row r="48197" spans="10:12">
      <c r="J48197" s="2"/>
      <c r="K48197" s="2"/>
      <c r="L48197" s="2"/>
    </row>
    <row r="48198" spans="10:12">
      <c r="J48198" s="2"/>
      <c r="K48198" s="2"/>
      <c r="L48198" s="2"/>
    </row>
    <row r="48199" spans="10:12">
      <c r="J48199" s="2"/>
      <c r="K48199" s="2"/>
      <c r="L48199" s="2"/>
    </row>
    <row r="48200" spans="10:12">
      <c r="J48200" s="2"/>
      <c r="K48200" s="2"/>
      <c r="L48200" s="2"/>
    </row>
    <row r="48201" spans="10:12">
      <c r="J48201" s="2"/>
      <c r="K48201" s="2"/>
      <c r="L48201" s="2"/>
    </row>
    <row r="48202" spans="10:12">
      <c r="J48202" s="2"/>
      <c r="K48202" s="2"/>
      <c r="L48202" s="2"/>
    </row>
    <row r="48203" spans="10:12">
      <c r="J48203" s="2"/>
      <c r="K48203" s="2"/>
      <c r="L48203" s="2"/>
    </row>
    <row r="48204" spans="10:12">
      <c r="J48204" s="2"/>
      <c r="K48204" s="2"/>
      <c r="L48204" s="2"/>
    </row>
    <row r="48205" spans="10:12">
      <c r="J48205" s="2"/>
      <c r="K48205" s="2"/>
      <c r="L48205" s="2"/>
    </row>
    <row r="48206" spans="10:12">
      <c r="J48206" s="2"/>
      <c r="K48206" s="2"/>
      <c r="L48206" s="2"/>
    </row>
    <row r="48207" spans="10:12">
      <c r="J48207" s="2"/>
      <c r="K48207" s="2"/>
      <c r="L48207" s="2"/>
    </row>
    <row r="48208" spans="10:12">
      <c r="J48208" s="2"/>
      <c r="K48208" s="2"/>
      <c r="L48208" s="2"/>
    </row>
    <row r="48209" spans="10:12">
      <c r="J48209" s="2"/>
      <c r="K48209" s="2"/>
      <c r="L48209" s="2"/>
    </row>
    <row r="48210" spans="10:12">
      <c r="J48210" s="2"/>
      <c r="K48210" s="2"/>
      <c r="L48210" s="2"/>
    </row>
    <row r="48211" spans="10:12">
      <c r="J48211" s="2"/>
      <c r="K48211" s="2"/>
      <c r="L48211" s="2"/>
    </row>
    <row r="48212" spans="10:12">
      <c r="J48212" s="2"/>
      <c r="K48212" s="2"/>
      <c r="L48212" s="2"/>
    </row>
    <row r="48213" spans="10:12">
      <c r="J48213" s="2"/>
      <c r="K48213" s="2"/>
      <c r="L48213" s="2"/>
    </row>
    <row r="48214" spans="10:12">
      <c r="J48214" s="2"/>
      <c r="K48214" s="2"/>
      <c r="L48214" s="2"/>
    </row>
    <row r="48215" spans="10:12">
      <c r="J48215" s="2"/>
      <c r="K48215" s="2"/>
      <c r="L48215" s="2"/>
    </row>
    <row r="48216" spans="10:12">
      <c r="J48216" s="2"/>
      <c r="K48216" s="2"/>
      <c r="L48216" s="2"/>
    </row>
    <row r="48217" spans="10:12">
      <c r="J48217" s="2"/>
      <c r="K48217" s="2"/>
      <c r="L48217" s="2"/>
    </row>
    <row r="48218" spans="10:12">
      <c r="J48218" s="2"/>
      <c r="K48218" s="2"/>
      <c r="L48218" s="2"/>
    </row>
    <row r="48219" spans="10:12">
      <c r="J48219" s="2"/>
      <c r="K48219" s="2"/>
      <c r="L48219" s="2"/>
    </row>
    <row r="48220" spans="10:12">
      <c r="J48220" s="2"/>
      <c r="K48220" s="2"/>
      <c r="L48220" s="2"/>
    </row>
    <row r="48221" spans="10:12">
      <c r="J48221" s="2"/>
      <c r="K48221" s="2"/>
      <c r="L48221" s="2"/>
    </row>
    <row r="48222" spans="10:12">
      <c r="J48222" s="2"/>
      <c r="K48222" s="2"/>
      <c r="L48222" s="2"/>
    </row>
    <row r="48223" spans="10:12">
      <c r="J48223" s="2"/>
      <c r="K48223" s="2"/>
      <c r="L48223" s="2"/>
    </row>
    <row r="48224" spans="10:12">
      <c r="J48224" s="2"/>
      <c r="K48224" s="2"/>
      <c r="L48224" s="2"/>
    </row>
    <row r="48225" spans="10:12">
      <c r="J48225" s="2"/>
      <c r="K48225" s="2"/>
      <c r="L48225" s="2"/>
    </row>
    <row r="48226" spans="10:12">
      <c r="J48226" s="2"/>
      <c r="K48226" s="2"/>
      <c r="L48226" s="2"/>
    </row>
    <row r="48227" spans="10:12">
      <c r="J48227" s="2"/>
      <c r="K48227" s="2"/>
      <c r="L48227" s="2"/>
    </row>
    <row r="48228" spans="10:12">
      <c r="J48228" s="2"/>
      <c r="K48228" s="2"/>
      <c r="L48228" s="2"/>
    </row>
    <row r="48229" spans="10:12">
      <c r="J48229" s="2"/>
      <c r="K48229" s="2"/>
      <c r="L48229" s="2"/>
    </row>
    <row r="48230" spans="10:12">
      <c r="J48230" s="2"/>
      <c r="K48230" s="2"/>
      <c r="L48230" s="2"/>
    </row>
    <row r="48231" spans="10:12">
      <c r="J48231" s="2"/>
      <c r="K48231" s="2"/>
      <c r="L48231" s="2"/>
    </row>
    <row r="48232" spans="10:12">
      <c r="J48232" s="2"/>
      <c r="K48232" s="2"/>
      <c r="L48232" s="2"/>
    </row>
    <row r="48233" spans="10:12">
      <c r="J48233" s="2"/>
      <c r="K48233" s="2"/>
      <c r="L48233" s="2"/>
    </row>
    <row r="48234" spans="10:12">
      <c r="J48234" s="2"/>
      <c r="K48234" s="2"/>
      <c r="L48234" s="2"/>
    </row>
    <row r="48235" spans="10:12">
      <c r="J48235" s="2"/>
      <c r="K48235" s="2"/>
      <c r="L48235" s="2"/>
    </row>
    <row r="48236" spans="10:12">
      <c r="J48236" s="2"/>
      <c r="K48236" s="2"/>
      <c r="L48236" s="2"/>
    </row>
    <row r="48237" spans="10:12">
      <c r="J48237" s="2"/>
      <c r="K48237" s="2"/>
      <c r="L48237" s="2"/>
    </row>
    <row r="48238" spans="10:12">
      <c r="J48238" s="2"/>
      <c r="K48238" s="2"/>
      <c r="L48238" s="2"/>
    </row>
    <row r="48239" spans="10:12">
      <c r="J48239" s="2"/>
      <c r="K48239" s="2"/>
      <c r="L48239" s="2"/>
    </row>
    <row r="48240" spans="10:12">
      <c r="J48240" s="2"/>
      <c r="K48240" s="2"/>
      <c r="L48240" s="2"/>
    </row>
    <row r="48241" spans="10:12">
      <c r="J48241" s="2"/>
      <c r="K48241" s="2"/>
      <c r="L48241" s="2"/>
    </row>
    <row r="48242" spans="10:12">
      <c r="J48242" s="2"/>
      <c r="K48242" s="2"/>
      <c r="L48242" s="2"/>
    </row>
    <row r="48243" spans="10:12">
      <c r="J48243" s="2"/>
      <c r="K48243" s="2"/>
      <c r="L48243" s="2"/>
    </row>
    <row r="48244" spans="10:12">
      <c r="J48244" s="2"/>
      <c r="K48244" s="2"/>
      <c r="L48244" s="2"/>
    </row>
    <row r="48245" spans="10:12">
      <c r="J48245" s="2"/>
      <c r="K48245" s="2"/>
      <c r="L48245" s="2"/>
    </row>
    <row r="48246" spans="10:12">
      <c r="J48246" s="2"/>
      <c r="K48246" s="2"/>
      <c r="L48246" s="2"/>
    </row>
    <row r="48247" spans="10:12">
      <c r="J48247" s="2"/>
      <c r="K48247" s="2"/>
      <c r="L48247" s="2"/>
    </row>
    <row r="48248" spans="10:12">
      <c r="J48248" s="2"/>
      <c r="K48248" s="2"/>
      <c r="L48248" s="2"/>
    </row>
    <row r="48249" spans="10:12">
      <c r="J48249" s="2"/>
      <c r="K48249" s="2"/>
      <c r="L48249" s="2"/>
    </row>
    <row r="48250" spans="10:12">
      <c r="J48250" s="2"/>
      <c r="K48250" s="2"/>
      <c r="L48250" s="2"/>
    </row>
    <row r="48251" spans="10:12">
      <c r="J48251" s="2"/>
      <c r="K48251" s="2"/>
      <c r="L48251" s="2"/>
    </row>
    <row r="48252" spans="10:12">
      <c r="J48252" s="2"/>
      <c r="K48252" s="2"/>
      <c r="L48252" s="2"/>
    </row>
    <row r="48253" spans="10:12">
      <c r="J48253" s="2"/>
      <c r="K48253" s="2"/>
      <c r="L48253" s="2"/>
    </row>
    <row r="48254" spans="10:12">
      <c r="J48254" s="2"/>
      <c r="K48254" s="2"/>
      <c r="L48254" s="2"/>
    </row>
    <row r="48255" spans="10:12">
      <c r="J48255" s="2"/>
      <c r="K48255" s="2"/>
      <c r="L48255" s="2"/>
    </row>
    <row r="48256" spans="10:12">
      <c r="J48256" s="2"/>
      <c r="K48256" s="2"/>
      <c r="L48256" s="2"/>
    </row>
    <row r="48257" spans="10:12">
      <c r="J48257" s="2"/>
      <c r="K48257" s="2"/>
      <c r="L48257" s="2"/>
    </row>
    <row r="48258" spans="10:12">
      <c r="J48258" s="2"/>
      <c r="K48258" s="2"/>
      <c r="L48258" s="2"/>
    </row>
    <row r="48259" spans="10:12">
      <c r="J48259" s="2"/>
      <c r="K48259" s="2"/>
      <c r="L48259" s="2"/>
    </row>
    <row r="48260" spans="10:12">
      <c r="J48260" s="2"/>
      <c r="K48260" s="2"/>
      <c r="L48260" s="2"/>
    </row>
    <row r="48261" spans="10:12">
      <c r="J48261" s="2"/>
      <c r="K48261" s="2"/>
      <c r="L48261" s="2"/>
    </row>
    <row r="48262" spans="10:12">
      <c r="J48262" s="2"/>
      <c r="K48262" s="2"/>
      <c r="L48262" s="2"/>
    </row>
    <row r="48263" spans="10:12">
      <c r="J48263" s="2"/>
      <c r="K48263" s="2"/>
      <c r="L48263" s="2"/>
    </row>
    <row r="48264" spans="10:12">
      <c r="J48264" s="2"/>
      <c r="K48264" s="2"/>
      <c r="L48264" s="2"/>
    </row>
    <row r="48265" spans="10:12">
      <c r="J48265" s="2"/>
      <c r="K48265" s="2"/>
      <c r="L48265" s="2"/>
    </row>
    <row r="48266" spans="10:12">
      <c r="J48266" s="2"/>
      <c r="K48266" s="2"/>
      <c r="L48266" s="2"/>
    </row>
    <row r="48267" spans="10:12">
      <c r="J48267" s="2"/>
      <c r="K48267" s="2"/>
      <c r="L48267" s="2"/>
    </row>
    <row r="48268" spans="10:12">
      <c r="J48268" s="2"/>
      <c r="K48268" s="2"/>
      <c r="L48268" s="2"/>
    </row>
    <row r="48269" spans="10:12">
      <c r="J48269" s="2"/>
      <c r="K48269" s="2"/>
      <c r="L48269" s="2"/>
    </row>
    <row r="48270" spans="10:12">
      <c r="J48270" s="2"/>
      <c r="K48270" s="2"/>
      <c r="L48270" s="2"/>
    </row>
    <row r="48271" spans="10:12">
      <c r="J48271" s="2"/>
      <c r="K48271" s="2"/>
      <c r="L48271" s="2"/>
    </row>
    <row r="48272" spans="10:12">
      <c r="J48272" s="2"/>
      <c r="K48272" s="2"/>
      <c r="L48272" s="2"/>
    </row>
    <row r="48273" spans="10:12">
      <c r="J48273" s="2"/>
      <c r="K48273" s="2"/>
      <c r="L48273" s="2"/>
    </row>
    <row r="48274" spans="10:12">
      <c r="J48274" s="2"/>
      <c r="K48274" s="2"/>
      <c r="L48274" s="2"/>
    </row>
    <row r="48275" spans="10:12">
      <c r="J48275" s="2"/>
      <c r="K48275" s="2"/>
      <c r="L48275" s="2"/>
    </row>
    <row r="48276" spans="10:12">
      <c r="J48276" s="2"/>
      <c r="K48276" s="2"/>
      <c r="L48276" s="2"/>
    </row>
    <row r="48277" spans="10:12">
      <c r="J48277" s="2"/>
      <c r="K48277" s="2"/>
      <c r="L48277" s="2"/>
    </row>
    <row r="48278" spans="10:12">
      <c r="J48278" s="2"/>
      <c r="K48278" s="2"/>
      <c r="L48278" s="2"/>
    </row>
    <row r="48279" spans="10:12">
      <c r="J48279" s="2"/>
      <c r="K48279" s="2"/>
      <c r="L48279" s="2"/>
    </row>
    <row r="48280" spans="10:12">
      <c r="J48280" s="2"/>
      <c r="K48280" s="2"/>
      <c r="L48280" s="2"/>
    </row>
    <row r="48281" spans="10:12">
      <c r="J48281" s="2"/>
      <c r="K48281" s="2"/>
      <c r="L48281" s="2"/>
    </row>
    <row r="48282" spans="10:12">
      <c r="J48282" s="2"/>
      <c r="K48282" s="2"/>
      <c r="L48282" s="2"/>
    </row>
    <row r="48283" spans="10:12">
      <c r="J48283" s="2"/>
      <c r="K48283" s="2"/>
      <c r="L48283" s="2"/>
    </row>
    <row r="48284" spans="10:12">
      <c r="J48284" s="2"/>
      <c r="K48284" s="2"/>
      <c r="L48284" s="2"/>
    </row>
    <row r="48285" spans="10:12">
      <c r="J48285" s="2"/>
      <c r="K48285" s="2"/>
      <c r="L48285" s="2"/>
    </row>
    <row r="48286" spans="10:12">
      <c r="J48286" s="2"/>
      <c r="K48286" s="2"/>
      <c r="L48286" s="2"/>
    </row>
    <row r="48287" spans="10:12">
      <c r="J48287" s="2"/>
      <c r="K48287" s="2"/>
      <c r="L48287" s="2"/>
    </row>
    <row r="48288" spans="10:12">
      <c r="J48288" s="2"/>
      <c r="K48288" s="2"/>
      <c r="L48288" s="2"/>
    </row>
    <row r="48289" spans="10:12">
      <c r="J48289" s="2"/>
      <c r="K48289" s="2"/>
      <c r="L48289" s="2"/>
    </row>
    <row r="48290" spans="10:12">
      <c r="J48290" s="2"/>
      <c r="K48290" s="2"/>
      <c r="L48290" s="2"/>
    </row>
    <row r="48291" spans="10:12">
      <c r="J48291" s="2"/>
      <c r="K48291" s="2"/>
      <c r="L48291" s="2"/>
    </row>
    <row r="48292" spans="10:12">
      <c r="J48292" s="2"/>
      <c r="K48292" s="2"/>
      <c r="L48292" s="2"/>
    </row>
    <row r="48293" spans="10:12">
      <c r="J48293" s="2"/>
      <c r="K48293" s="2"/>
      <c r="L48293" s="2"/>
    </row>
    <row r="48294" spans="10:12">
      <c r="J48294" s="2"/>
      <c r="K48294" s="2"/>
      <c r="L48294" s="2"/>
    </row>
    <row r="48295" spans="10:12">
      <c r="J48295" s="2"/>
      <c r="K48295" s="2"/>
      <c r="L48295" s="2"/>
    </row>
    <row r="48296" spans="10:12">
      <c r="J48296" s="2"/>
      <c r="K48296" s="2"/>
      <c r="L48296" s="2"/>
    </row>
    <row r="48297" spans="10:12">
      <c r="J48297" s="2"/>
      <c r="K48297" s="2"/>
      <c r="L48297" s="2"/>
    </row>
    <row r="48298" spans="10:12">
      <c r="J48298" s="2"/>
      <c r="K48298" s="2"/>
      <c r="L48298" s="2"/>
    </row>
    <row r="48299" spans="10:12">
      <c r="J48299" s="2"/>
      <c r="K48299" s="2"/>
      <c r="L48299" s="2"/>
    </row>
    <row r="48300" spans="10:12">
      <c r="J48300" s="2"/>
      <c r="K48300" s="2"/>
      <c r="L48300" s="2"/>
    </row>
    <row r="48301" spans="10:12">
      <c r="J48301" s="2"/>
      <c r="K48301" s="2"/>
      <c r="L48301" s="2"/>
    </row>
    <row r="48302" spans="10:12">
      <c r="J48302" s="2"/>
      <c r="K48302" s="2"/>
      <c r="L48302" s="2"/>
    </row>
    <row r="48303" spans="10:12">
      <c r="J48303" s="2"/>
      <c r="K48303" s="2"/>
      <c r="L48303" s="2"/>
    </row>
    <row r="48304" spans="10:12">
      <c r="J48304" s="2"/>
      <c r="K48304" s="2"/>
      <c r="L48304" s="2"/>
    </row>
    <row r="48305" spans="10:12">
      <c r="J48305" s="2"/>
      <c r="K48305" s="2"/>
      <c r="L48305" s="2"/>
    </row>
    <row r="48306" spans="10:12">
      <c r="J48306" s="2"/>
      <c r="K48306" s="2"/>
      <c r="L48306" s="2"/>
    </row>
    <row r="48307" spans="10:12">
      <c r="J48307" s="2"/>
      <c r="K48307" s="2"/>
      <c r="L48307" s="2"/>
    </row>
    <row r="48308" spans="10:12">
      <c r="J48308" s="2"/>
      <c r="K48308" s="2"/>
      <c r="L48308" s="2"/>
    </row>
    <row r="48309" spans="10:12">
      <c r="J48309" s="2"/>
      <c r="K48309" s="2"/>
      <c r="L48309" s="2"/>
    </row>
    <row r="48310" spans="10:12">
      <c r="J48310" s="2"/>
      <c r="K48310" s="2"/>
      <c r="L48310" s="2"/>
    </row>
    <row r="48311" spans="10:12">
      <c r="J48311" s="2"/>
      <c r="K48311" s="2"/>
      <c r="L48311" s="2"/>
    </row>
    <row r="48312" spans="10:12">
      <c r="J48312" s="2"/>
      <c r="K48312" s="2"/>
      <c r="L48312" s="2"/>
    </row>
    <row r="48313" spans="10:12">
      <c r="J48313" s="2"/>
      <c r="K48313" s="2"/>
      <c r="L48313" s="2"/>
    </row>
    <row r="48314" spans="10:12">
      <c r="J48314" s="2"/>
      <c r="K48314" s="2"/>
      <c r="L48314" s="2"/>
    </row>
    <row r="48315" spans="10:12">
      <c r="J48315" s="2"/>
      <c r="K48315" s="2"/>
      <c r="L48315" s="2"/>
    </row>
    <row r="48316" spans="10:12">
      <c r="J48316" s="2"/>
      <c r="K48316" s="2"/>
      <c r="L48316" s="2"/>
    </row>
    <row r="48317" spans="10:12">
      <c r="J48317" s="2"/>
      <c r="K48317" s="2"/>
      <c r="L48317" s="2"/>
    </row>
    <row r="48318" spans="10:12">
      <c r="J48318" s="2"/>
      <c r="K48318" s="2"/>
      <c r="L48318" s="2"/>
    </row>
    <row r="48319" spans="10:12">
      <c r="J48319" s="2"/>
      <c r="K48319" s="2"/>
      <c r="L48319" s="2"/>
    </row>
    <row r="48320" spans="10:12">
      <c r="J48320" s="2"/>
      <c r="K48320" s="2"/>
      <c r="L48320" s="2"/>
    </row>
    <row r="48321" spans="10:12">
      <c r="J48321" s="2"/>
      <c r="K48321" s="2"/>
      <c r="L48321" s="2"/>
    </row>
    <row r="48322" spans="10:12">
      <c r="J48322" s="2"/>
      <c r="K48322" s="2"/>
      <c r="L48322" s="2"/>
    </row>
    <row r="48323" spans="10:12">
      <c r="J48323" s="2"/>
      <c r="K48323" s="2"/>
      <c r="L48323" s="2"/>
    </row>
    <row r="48324" spans="10:12">
      <c r="J48324" s="2"/>
      <c r="K48324" s="2"/>
      <c r="L48324" s="2"/>
    </row>
    <row r="48325" spans="10:12">
      <c r="J48325" s="2"/>
      <c r="K48325" s="2"/>
      <c r="L48325" s="2"/>
    </row>
    <row r="48326" spans="10:12">
      <c r="J48326" s="2"/>
      <c r="K48326" s="2"/>
      <c r="L48326" s="2"/>
    </row>
    <row r="48327" spans="10:12">
      <c r="J48327" s="2"/>
      <c r="K48327" s="2"/>
      <c r="L48327" s="2"/>
    </row>
    <row r="48328" spans="10:12">
      <c r="J48328" s="2"/>
      <c r="K48328" s="2"/>
      <c r="L48328" s="2"/>
    </row>
    <row r="48329" spans="10:12">
      <c r="J48329" s="2"/>
      <c r="K48329" s="2"/>
      <c r="L48329" s="2"/>
    </row>
    <row r="48330" spans="10:12">
      <c r="J48330" s="2"/>
      <c r="K48330" s="2"/>
      <c r="L48330" s="2"/>
    </row>
    <row r="48331" spans="10:12">
      <c r="J48331" s="2"/>
      <c r="K48331" s="2"/>
      <c r="L48331" s="2"/>
    </row>
    <row r="48332" spans="10:12">
      <c r="J48332" s="2"/>
      <c r="K48332" s="2"/>
      <c r="L48332" s="2"/>
    </row>
    <row r="48333" spans="10:12">
      <c r="J48333" s="2"/>
      <c r="K48333" s="2"/>
      <c r="L48333" s="2"/>
    </row>
    <row r="48334" spans="10:12">
      <c r="J48334" s="2"/>
      <c r="K48334" s="2"/>
      <c r="L48334" s="2"/>
    </row>
    <row r="48335" spans="10:12">
      <c r="J48335" s="2"/>
      <c r="K48335" s="2"/>
      <c r="L48335" s="2"/>
    </row>
    <row r="48336" spans="10:12">
      <c r="J48336" s="2"/>
      <c r="K48336" s="2"/>
      <c r="L48336" s="2"/>
    </row>
    <row r="48337" spans="10:12">
      <c r="J48337" s="2"/>
      <c r="K48337" s="2"/>
      <c r="L48337" s="2"/>
    </row>
    <row r="48338" spans="10:12">
      <c r="J48338" s="2"/>
      <c r="K48338" s="2"/>
      <c r="L48338" s="2"/>
    </row>
    <row r="48339" spans="10:12">
      <c r="J48339" s="2"/>
      <c r="K48339" s="2"/>
      <c r="L48339" s="2"/>
    </row>
    <row r="48340" spans="10:12">
      <c r="J48340" s="2"/>
      <c r="K48340" s="2"/>
      <c r="L48340" s="2"/>
    </row>
    <row r="48341" spans="10:12">
      <c r="J48341" s="2"/>
      <c r="K48341" s="2"/>
      <c r="L48341" s="2"/>
    </row>
    <row r="48342" spans="10:12">
      <c r="J48342" s="2"/>
      <c r="K48342" s="2"/>
      <c r="L48342" s="2"/>
    </row>
    <row r="48343" spans="10:12">
      <c r="J48343" s="2"/>
      <c r="K48343" s="2"/>
      <c r="L48343" s="2"/>
    </row>
    <row r="48344" spans="10:12">
      <c r="J48344" s="2"/>
      <c r="K48344" s="2"/>
      <c r="L48344" s="2"/>
    </row>
    <row r="48345" spans="10:12">
      <c r="J48345" s="2"/>
      <c r="K48345" s="2"/>
      <c r="L48345" s="2"/>
    </row>
    <row r="48346" spans="10:12">
      <c r="J48346" s="2"/>
      <c r="K48346" s="2"/>
      <c r="L48346" s="2"/>
    </row>
    <row r="48347" spans="10:12">
      <c r="J48347" s="2"/>
      <c r="K48347" s="2"/>
      <c r="L48347" s="2"/>
    </row>
    <row r="48348" spans="10:12">
      <c r="J48348" s="2"/>
      <c r="K48348" s="2"/>
      <c r="L48348" s="2"/>
    </row>
    <row r="48349" spans="10:12">
      <c r="J48349" s="2"/>
      <c r="K48349" s="2"/>
      <c r="L48349" s="2"/>
    </row>
    <row r="48350" spans="10:12">
      <c r="J48350" s="2"/>
      <c r="K48350" s="2"/>
      <c r="L48350" s="2"/>
    </row>
    <row r="48351" spans="10:12">
      <c r="J48351" s="2"/>
      <c r="K48351" s="2"/>
      <c r="L48351" s="2"/>
    </row>
    <row r="48352" spans="10:12">
      <c r="J48352" s="2"/>
      <c r="K48352" s="2"/>
      <c r="L48352" s="2"/>
    </row>
    <row r="48353" spans="10:12">
      <c r="J48353" s="2"/>
      <c r="K48353" s="2"/>
      <c r="L48353" s="2"/>
    </row>
    <row r="48354" spans="10:12">
      <c r="J48354" s="2"/>
      <c r="K48354" s="2"/>
      <c r="L48354" s="2"/>
    </row>
    <row r="48355" spans="10:12">
      <c r="J48355" s="2"/>
      <c r="K48355" s="2"/>
      <c r="L48355" s="2"/>
    </row>
    <row r="48356" spans="10:12">
      <c r="J48356" s="2"/>
      <c r="K48356" s="2"/>
      <c r="L48356" s="2"/>
    </row>
    <row r="48357" spans="10:12">
      <c r="J48357" s="2"/>
      <c r="K48357" s="2"/>
      <c r="L48357" s="2"/>
    </row>
    <row r="48358" spans="10:12">
      <c r="J48358" s="2"/>
      <c r="K48358" s="2"/>
      <c r="L48358" s="2"/>
    </row>
    <row r="48359" spans="10:12">
      <c r="J48359" s="2"/>
      <c r="K48359" s="2"/>
      <c r="L48359" s="2"/>
    </row>
    <row r="48360" spans="10:12">
      <c r="J48360" s="2"/>
      <c r="K48360" s="2"/>
      <c r="L48360" s="2"/>
    </row>
    <row r="48361" spans="10:12">
      <c r="J48361" s="2"/>
      <c r="K48361" s="2"/>
      <c r="L48361" s="2"/>
    </row>
    <row r="48362" spans="10:12">
      <c r="J48362" s="2"/>
      <c r="K48362" s="2"/>
      <c r="L48362" s="2"/>
    </row>
    <row r="48363" spans="10:12">
      <c r="J48363" s="2"/>
      <c r="K48363" s="2"/>
      <c r="L48363" s="2"/>
    </row>
    <row r="48364" spans="10:12">
      <c r="J48364" s="2"/>
      <c r="K48364" s="2"/>
      <c r="L48364" s="2"/>
    </row>
    <row r="48365" spans="10:12">
      <c r="J48365" s="2"/>
      <c r="K48365" s="2"/>
      <c r="L48365" s="2"/>
    </row>
    <row r="48366" spans="10:12">
      <c r="J48366" s="2"/>
      <c r="K48366" s="2"/>
      <c r="L48366" s="2"/>
    </row>
    <row r="48367" spans="10:12">
      <c r="J48367" s="2"/>
      <c r="K48367" s="2"/>
      <c r="L48367" s="2"/>
    </row>
    <row r="48368" spans="10:12">
      <c r="J48368" s="2"/>
      <c r="K48368" s="2"/>
      <c r="L48368" s="2"/>
    </row>
    <row r="48369" spans="10:12">
      <c r="J48369" s="2"/>
      <c r="K48369" s="2"/>
      <c r="L48369" s="2"/>
    </row>
    <row r="48370" spans="10:12">
      <c r="J48370" s="2"/>
      <c r="K48370" s="2"/>
      <c r="L48370" s="2"/>
    </row>
    <row r="48371" spans="10:12">
      <c r="J48371" s="2"/>
      <c r="K48371" s="2"/>
      <c r="L48371" s="2"/>
    </row>
    <row r="48372" spans="10:12">
      <c r="J48372" s="2"/>
      <c r="K48372" s="2"/>
      <c r="L48372" s="2"/>
    </row>
    <row r="48373" spans="10:12">
      <c r="J48373" s="2"/>
      <c r="K48373" s="2"/>
      <c r="L48373" s="2"/>
    </row>
    <row r="48374" spans="10:12">
      <c r="J48374" s="2"/>
      <c r="K48374" s="2"/>
      <c r="L48374" s="2"/>
    </row>
    <row r="48375" spans="10:12">
      <c r="J48375" s="2"/>
      <c r="K48375" s="2"/>
      <c r="L48375" s="2"/>
    </row>
    <row r="48376" spans="10:12">
      <c r="J48376" s="2"/>
      <c r="K48376" s="2"/>
      <c r="L48376" s="2"/>
    </row>
    <row r="48377" spans="10:12">
      <c r="J48377" s="2"/>
      <c r="K48377" s="2"/>
      <c r="L48377" s="2"/>
    </row>
    <row r="48378" spans="10:12">
      <c r="J48378" s="2"/>
      <c r="K48378" s="2"/>
      <c r="L48378" s="2"/>
    </row>
    <row r="48379" spans="10:12">
      <c r="J48379" s="2"/>
      <c r="K48379" s="2"/>
      <c r="L48379" s="2"/>
    </row>
    <row r="48380" spans="10:12">
      <c r="J48380" s="2"/>
      <c r="K48380" s="2"/>
      <c r="L48380" s="2"/>
    </row>
    <row r="48381" spans="10:12">
      <c r="J48381" s="2"/>
      <c r="K48381" s="2"/>
      <c r="L48381" s="2"/>
    </row>
    <row r="48382" spans="10:12">
      <c r="J48382" s="2"/>
      <c r="K48382" s="2"/>
      <c r="L48382" s="2"/>
    </row>
    <row r="48383" spans="10:12">
      <c r="J48383" s="2"/>
      <c r="K48383" s="2"/>
      <c r="L48383" s="2"/>
    </row>
    <row r="48384" spans="10:12">
      <c r="J48384" s="2"/>
      <c r="K48384" s="2"/>
      <c r="L48384" s="2"/>
    </row>
    <row r="48385" spans="10:12">
      <c r="J48385" s="2"/>
      <c r="K48385" s="2"/>
      <c r="L48385" s="2"/>
    </row>
    <row r="48386" spans="10:12">
      <c r="J48386" s="2"/>
      <c r="K48386" s="2"/>
      <c r="L48386" s="2"/>
    </row>
    <row r="48387" spans="10:12">
      <c r="J48387" s="2"/>
      <c r="K48387" s="2"/>
      <c r="L48387" s="2"/>
    </row>
    <row r="48388" spans="10:12">
      <c r="J48388" s="2"/>
      <c r="K48388" s="2"/>
      <c r="L48388" s="2"/>
    </row>
    <row r="48389" spans="10:12">
      <c r="J48389" s="2"/>
      <c r="K48389" s="2"/>
      <c r="L48389" s="2"/>
    </row>
    <row r="48390" spans="10:12">
      <c r="J48390" s="2"/>
      <c r="K48390" s="2"/>
      <c r="L48390" s="2"/>
    </row>
    <row r="48391" spans="10:12">
      <c r="J48391" s="2"/>
      <c r="K48391" s="2"/>
      <c r="L48391" s="2"/>
    </row>
    <row r="48392" spans="10:12">
      <c r="J48392" s="2"/>
      <c r="K48392" s="2"/>
      <c r="L48392" s="2"/>
    </row>
    <row r="48393" spans="10:12">
      <c r="J48393" s="2"/>
      <c r="K48393" s="2"/>
      <c r="L48393" s="2"/>
    </row>
    <row r="48394" spans="10:12">
      <c r="J48394" s="2"/>
      <c r="K48394" s="2"/>
      <c r="L48394" s="2"/>
    </row>
    <row r="48395" spans="10:12">
      <c r="J48395" s="2"/>
      <c r="K48395" s="2"/>
      <c r="L48395" s="2"/>
    </row>
    <row r="48396" spans="10:12">
      <c r="J48396" s="2"/>
      <c r="K48396" s="2"/>
      <c r="L48396" s="2"/>
    </row>
    <row r="48397" spans="10:12">
      <c r="J48397" s="2"/>
      <c r="K48397" s="2"/>
      <c r="L48397" s="2"/>
    </row>
    <row r="48398" spans="10:12">
      <c r="J48398" s="2"/>
      <c r="K48398" s="2"/>
      <c r="L48398" s="2"/>
    </row>
    <row r="48399" spans="10:12">
      <c r="J48399" s="2"/>
      <c r="K48399" s="2"/>
      <c r="L48399" s="2"/>
    </row>
    <row r="48400" spans="10:12">
      <c r="J48400" s="2"/>
      <c r="K48400" s="2"/>
      <c r="L48400" s="2"/>
    </row>
    <row r="48401" spans="10:12">
      <c r="J48401" s="2"/>
      <c r="K48401" s="2"/>
      <c r="L48401" s="2"/>
    </row>
    <row r="48402" spans="10:12">
      <c r="J48402" s="2"/>
      <c r="K48402" s="2"/>
      <c r="L48402" s="2"/>
    </row>
    <row r="48403" spans="10:12">
      <c r="J48403" s="2"/>
      <c r="K48403" s="2"/>
      <c r="L48403" s="2"/>
    </row>
    <row r="48404" spans="10:12">
      <c r="J48404" s="2"/>
      <c r="K48404" s="2"/>
      <c r="L48404" s="2"/>
    </row>
    <row r="48405" spans="10:12">
      <c r="J48405" s="2"/>
      <c r="K48405" s="2"/>
      <c r="L48405" s="2"/>
    </row>
    <row r="48406" spans="10:12">
      <c r="J48406" s="2"/>
      <c r="K48406" s="2"/>
      <c r="L48406" s="2"/>
    </row>
    <row r="48407" spans="10:12">
      <c r="J48407" s="2"/>
      <c r="K48407" s="2"/>
      <c r="L48407" s="2"/>
    </row>
    <row r="48408" spans="10:12">
      <c r="J48408" s="2"/>
      <c r="K48408" s="2"/>
      <c r="L48408" s="2"/>
    </row>
    <row r="48409" spans="10:12">
      <c r="J48409" s="2"/>
      <c r="K48409" s="2"/>
      <c r="L48409" s="2"/>
    </row>
    <row r="48410" spans="10:12">
      <c r="J48410" s="2"/>
      <c r="K48410" s="2"/>
      <c r="L48410" s="2"/>
    </row>
    <row r="48411" spans="10:12">
      <c r="J48411" s="2"/>
      <c r="K48411" s="2"/>
      <c r="L48411" s="2"/>
    </row>
    <row r="48412" spans="10:12">
      <c r="J48412" s="2"/>
      <c r="K48412" s="2"/>
      <c r="L48412" s="2"/>
    </row>
    <row r="48413" spans="10:12">
      <c r="J48413" s="2"/>
      <c r="K48413" s="2"/>
      <c r="L48413" s="2"/>
    </row>
    <row r="48414" spans="10:12">
      <c r="J48414" s="2"/>
      <c r="K48414" s="2"/>
      <c r="L48414" s="2"/>
    </row>
    <row r="48415" spans="10:12">
      <c r="J48415" s="2"/>
      <c r="K48415" s="2"/>
      <c r="L48415" s="2"/>
    </row>
    <row r="48416" spans="10:12">
      <c r="J48416" s="2"/>
      <c r="K48416" s="2"/>
      <c r="L48416" s="2"/>
    </row>
    <row r="48417" spans="10:12">
      <c r="J48417" s="2"/>
      <c r="K48417" s="2"/>
      <c r="L48417" s="2"/>
    </row>
    <row r="48418" spans="10:12">
      <c r="J48418" s="2"/>
      <c r="K48418" s="2"/>
      <c r="L48418" s="2"/>
    </row>
    <row r="48419" spans="10:12">
      <c r="J48419" s="2"/>
      <c r="K48419" s="2"/>
      <c r="L48419" s="2"/>
    </row>
    <row r="48420" spans="10:12">
      <c r="J48420" s="2"/>
      <c r="K48420" s="2"/>
      <c r="L48420" s="2"/>
    </row>
    <row r="48421" spans="10:12">
      <c r="J48421" s="2"/>
      <c r="K48421" s="2"/>
      <c r="L48421" s="2"/>
    </row>
    <row r="48422" spans="10:12">
      <c r="J48422" s="2"/>
      <c r="K48422" s="2"/>
      <c r="L48422" s="2"/>
    </row>
    <row r="48423" spans="10:12">
      <c r="J48423" s="2"/>
      <c r="K48423" s="2"/>
      <c r="L48423" s="2"/>
    </row>
    <row r="48424" spans="10:12">
      <c r="J48424" s="2"/>
      <c r="K48424" s="2"/>
      <c r="L48424" s="2"/>
    </row>
    <row r="48425" spans="10:12">
      <c r="J48425" s="2"/>
      <c r="K48425" s="2"/>
      <c r="L48425" s="2"/>
    </row>
    <row r="48426" spans="10:12">
      <c r="J48426" s="2"/>
      <c r="K48426" s="2"/>
      <c r="L48426" s="2"/>
    </row>
    <row r="48427" spans="10:12">
      <c r="J48427" s="2"/>
      <c r="K48427" s="2"/>
      <c r="L48427" s="2"/>
    </row>
    <row r="48428" spans="10:12">
      <c r="J48428" s="2"/>
      <c r="K48428" s="2"/>
      <c r="L48428" s="2"/>
    </row>
    <row r="48429" spans="10:12">
      <c r="J48429" s="2"/>
      <c r="K48429" s="2"/>
      <c r="L48429" s="2"/>
    </row>
    <row r="48430" spans="10:12">
      <c r="J48430" s="2"/>
      <c r="K48430" s="2"/>
      <c r="L48430" s="2"/>
    </row>
    <row r="48431" spans="10:12">
      <c r="J48431" s="2"/>
      <c r="K48431" s="2"/>
      <c r="L48431" s="2"/>
    </row>
    <row r="48432" spans="10:12">
      <c r="J48432" s="2"/>
      <c r="K48432" s="2"/>
      <c r="L48432" s="2"/>
    </row>
    <row r="48433" spans="10:12">
      <c r="J48433" s="2"/>
      <c r="K48433" s="2"/>
      <c r="L48433" s="2"/>
    </row>
    <row r="48434" spans="10:12">
      <c r="J48434" s="2"/>
      <c r="K48434" s="2"/>
      <c r="L48434" s="2"/>
    </row>
    <row r="48435" spans="10:12">
      <c r="J48435" s="2"/>
      <c r="K48435" s="2"/>
      <c r="L48435" s="2"/>
    </row>
    <row r="48436" spans="10:12">
      <c r="J48436" s="2"/>
      <c r="K48436" s="2"/>
      <c r="L48436" s="2"/>
    </row>
    <row r="48437" spans="10:12">
      <c r="J48437" s="2"/>
      <c r="K48437" s="2"/>
      <c r="L48437" s="2"/>
    </row>
    <row r="48438" spans="10:12">
      <c r="J48438" s="2"/>
      <c r="K48438" s="2"/>
      <c r="L48438" s="2"/>
    </row>
    <row r="48439" spans="10:12">
      <c r="J48439" s="2"/>
      <c r="K48439" s="2"/>
      <c r="L48439" s="2"/>
    </row>
    <row r="48440" spans="10:12">
      <c r="J48440" s="2"/>
      <c r="K48440" s="2"/>
      <c r="L48440" s="2"/>
    </row>
    <row r="48441" spans="10:12">
      <c r="J48441" s="2"/>
      <c r="K48441" s="2"/>
      <c r="L48441" s="2"/>
    </row>
    <row r="48442" spans="10:12">
      <c r="J48442" s="2"/>
      <c r="K48442" s="2"/>
      <c r="L48442" s="2"/>
    </row>
    <row r="48443" spans="10:12">
      <c r="J48443" s="2"/>
      <c r="K48443" s="2"/>
      <c r="L48443" s="2"/>
    </row>
    <row r="48444" spans="10:12">
      <c r="J48444" s="2"/>
      <c r="K48444" s="2"/>
      <c r="L48444" s="2"/>
    </row>
    <row r="48445" spans="10:12">
      <c r="J48445" s="2"/>
      <c r="K48445" s="2"/>
      <c r="L48445" s="2"/>
    </row>
    <row r="48446" spans="10:12">
      <c r="J48446" s="2"/>
      <c r="K48446" s="2"/>
      <c r="L48446" s="2"/>
    </row>
    <row r="48447" spans="10:12">
      <c r="J48447" s="2"/>
      <c r="K48447" s="2"/>
      <c r="L48447" s="2"/>
    </row>
    <row r="48448" spans="10:12">
      <c r="J48448" s="2"/>
      <c r="K48448" s="2"/>
      <c r="L48448" s="2"/>
    </row>
    <row r="48449" spans="10:12">
      <c r="J48449" s="2"/>
      <c r="K48449" s="2"/>
      <c r="L48449" s="2"/>
    </row>
    <row r="48450" spans="10:12">
      <c r="J48450" s="2"/>
      <c r="K48450" s="2"/>
      <c r="L48450" s="2"/>
    </row>
    <row r="48451" spans="10:12">
      <c r="J48451" s="2"/>
      <c r="K48451" s="2"/>
      <c r="L48451" s="2"/>
    </row>
    <row r="48452" spans="10:12">
      <c r="J48452" s="2"/>
      <c r="K48452" s="2"/>
      <c r="L48452" s="2"/>
    </row>
    <row r="48453" spans="10:12">
      <c r="J48453" s="2"/>
      <c r="K48453" s="2"/>
      <c r="L48453" s="2"/>
    </row>
    <row r="48454" spans="10:12">
      <c r="J48454" s="2"/>
      <c r="K48454" s="2"/>
      <c r="L48454" s="2"/>
    </row>
    <row r="48455" spans="10:12">
      <c r="J48455" s="2"/>
      <c r="K48455" s="2"/>
      <c r="L48455" s="2"/>
    </row>
    <row r="48456" spans="10:12">
      <c r="J48456" s="2"/>
      <c r="K48456" s="2"/>
      <c r="L48456" s="2"/>
    </row>
    <row r="48457" spans="10:12">
      <c r="J48457" s="2"/>
      <c r="K48457" s="2"/>
      <c r="L48457" s="2"/>
    </row>
    <row r="48458" spans="10:12">
      <c r="J48458" s="2"/>
      <c r="K48458" s="2"/>
      <c r="L48458" s="2"/>
    </row>
    <row r="48459" spans="10:12">
      <c r="J48459" s="2"/>
      <c r="K48459" s="2"/>
      <c r="L48459" s="2"/>
    </row>
    <row r="48460" spans="10:12">
      <c r="J48460" s="2"/>
      <c r="K48460" s="2"/>
      <c r="L48460" s="2"/>
    </row>
    <row r="48461" spans="10:12">
      <c r="J48461" s="2"/>
      <c r="K48461" s="2"/>
      <c r="L48461" s="2"/>
    </row>
    <row r="48462" spans="10:12">
      <c r="J48462" s="2"/>
      <c r="K48462" s="2"/>
      <c r="L48462" s="2"/>
    </row>
    <row r="48463" spans="10:12">
      <c r="J48463" s="2"/>
      <c r="K48463" s="2"/>
      <c r="L48463" s="2"/>
    </row>
    <row r="48464" spans="10:12">
      <c r="J48464" s="2"/>
      <c r="K48464" s="2"/>
      <c r="L48464" s="2"/>
    </row>
    <row r="48465" spans="10:12">
      <c r="J48465" s="2"/>
      <c r="K48465" s="2"/>
      <c r="L48465" s="2"/>
    </row>
    <row r="48466" spans="10:12">
      <c r="J48466" s="2"/>
      <c r="K48466" s="2"/>
      <c r="L48466" s="2"/>
    </row>
    <row r="48467" spans="10:12">
      <c r="J48467" s="2"/>
      <c r="K48467" s="2"/>
      <c r="L48467" s="2"/>
    </row>
    <row r="48468" spans="10:12">
      <c r="J48468" s="2"/>
      <c r="K48468" s="2"/>
      <c r="L48468" s="2"/>
    </row>
    <row r="48469" spans="10:12">
      <c r="J48469" s="2"/>
      <c r="K48469" s="2"/>
      <c r="L48469" s="2"/>
    </row>
    <row r="48470" spans="10:12">
      <c r="J48470" s="2"/>
      <c r="K48470" s="2"/>
      <c r="L48470" s="2"/>
    </row>
    <row r="48471" spans="10:12">
      <c r="J48471" s="2"/>
      <c r="K48471" s="2"/>
      <c r="L48471" s="2"/>
    </row>
    <row r="48472" spans="10:12">
      <c r="J48472" s="2"/>
      <c r="K48472" s="2"/>
      <c r="L48472" s="2"/>
    </row>
    <row r="48473" spans="10:12">
      <c r="J48473" s="2"/>
      <c r="K48473" s="2"/>
      <c r="L48473" s="2"/>
    </row>
    <row r="48474" spans="10:12">
      <c r="J48474" s="2"/>
      <c r="K48474" s="2"/>
      <c r="L48474" s="2"/>
    </row>
    <row r="48475" spans="10:12">
      <c r="J48475" s="2"/>
      <c r="K48475" s="2"/>
      <c r="L48475" s="2"/>
    </row>
    <row r="48476" spans="10:12">
      <c r="J48476" s="2"/>
      <c r="K48476" s="2"/>
      <c r="L48476" s="2"/>
    </row>
    <row r="48477" spans="10:12">
      <c r="J48477" s="2"/>
      <c r="K48477" s="2"/>
      <c r="L48477" s="2"/>
    </row>
    <row r="48478" spans="10:12">
      <c r="J48478" s="2"/>
      <c r="K48478" s="2"/>
      <c r="L48478" s="2"/>
    </row>
    <row r="48479" spans="10:12">
      <c r="J48479" s="2"/>
      <c r="K48479" s="2"/>
      <c r="L48479" s="2"/>
    </row>
    <row r="48480" spans="10:12">
      <c r="J48480" s="2"/>
      <c r="K48480" s="2"/>
      <c r="L48480" s="2"/>
    </row>
    <row r="48481" spans="10:12">
      <c r="J48481" s="2"/>
      <c r="K48481" s="2"/>
      <c r="L48481" s="2"/>
    </row>
    <row r="48482" spans="10:12">
      <c r="J48482" s="2"/>
      <c r="K48482" s="2"/>
      <c r="L48482" s="2"/>
    </row>
    <row r="48483" spans="10:12">
      <c r="J48483" s="2"/>
      <c r="K48483" s="2"/>
      <c r="L48483" s="2"/>
    </row>
    <row r="48484" spans="10:12">
      <c r="J48484" s="2"/>
      <c r="K48484" s="2"/>
      <c r="L48484" s="2"/>
    </row>
    <row r="48485" spans="10:12">
      <c r="J48485" s="2"/>
      <c r="K48485" s="2"/>
      <c r="L48485" s="2"/>
    </row>
    <row r="48486" spans="10:12">
      <c r="J48486" s="2"/>
      <c r="K48486" s="2"/>
      <c r="L48486" s="2"/>
    </row>
    <row r="48487" spans="10:12">
      <c r="J48487" s="2"/>
      <c r="K48487" s="2"/>
      <c r="L48487" s="2"/>
    </row>
    <row r="48488" spans="10:12">
      <c r="J48488" s="2"/>
      <c r="K48488" s="2"/>
      <c r="L48488" s="2"/>
    </row>
    <row r="48489" spans="10:12">
      <c r="J48489" s="2"/>
      <c r="K48489" s="2"/>
      <c r="L48489" s="2"/>
    </row>
    <row r="48490" spans="10:12">
      <c r="J48490" s="2"/>
      <c r="K48490" s="2"/>
      <c r="L48490" s="2"/>
    </row>
    <row r="48491" spans="10:12">
      <c r="J48491" s="2"/>
      <c r="K48491" s="2"/>
      <c r="L48491" s="2"/>
    </row>
    <row r="48492" spans="10:12">
      <c r="J48492" s="2"/>
      <c r="K48492" s="2"/>
      <c r="L48492" s="2"/>
    </row>
    <row r="48493" spans="10:12">
      <c r="J48493" s="2"/>
      <c r="K48493" s="2"/>
      <c r="L48493" s="2"/>
    </row>
    <row r="48494" spans="10:12">
      <c r="J48494" s="2"/>
      <c r="K48494" s="2"/>
      <c r="L48494" s="2"/>
    </row>
    <row r="48495" spans="10:12">
      <c r="J48495" s="2"/>
      <c r="K48495" s="2"/>
      <c r="L48495" s="2"/>
    </row>
    <row r="48496" spans="10:12">
      <c r="J48496" s="2"/>
      <c r="K48496" s="2"/>
      <c r="L48496" s="2"/>
    </row>
    <row r="48497" spans="10:12">
      <c r="J48497" s="2"/>
      <c r="K48497" s="2"/>
      <c r="L48497" s="2"/>
    </row>
    <row r="48498" spans="10:12">
      <c r="J48498" s="2"/>
      <c r="K48498" s="2"/>
      <c r="L48498" s="2"/>
    </row>
    <row r="48499" spans="10:12">
      <c r="J48499" s="2"/>
      <c r="K48499" s="2"/>
      <c r="L48499" s="2"/>
    </row>
    <row r="48500" spans="10:12">
      <c r="J48500" s="2"/>
      <c r="K48500" s="2"/>
      <c r="L48500" s="2"/>
    </row>
    <row r="48501" spans="10:12">
      <c r="J48501" s="2"/>
      <c r="K48501" s="2"/>
      <c r="L48501" s="2"/>
    </row>
    <row r="48502" spans="10:12">
      <c r="J48502" s="2"/>
      <c r="K48502" s="2"/>
      <c r="L48502" s="2"/>
    </row>
    <row r="48503" spans="10:12">
      <c r="J48503" s="2"/>
      <c r="K48503" s="2"/>
      <c r="L48503" s="2"/>
    </row>
    <row r="48504" spans="10:12">
      <c r="J48504" s="2"/>
      <c r="K48504" s="2"/>
      <c r="L48504" s="2"/>
    </row>
    <row r="48505" spans="10:12">
      <c r="J48505" s="2"/>
      <c r="K48505" s="2"/>
      <c r="L48505" s="2"/>
    </row>
    <row r="48506" spans="10:12">
      <c r="J48506" s="2"/>
      <c r="K48506" s="2"/>
      <c r="L48506" s="2"/>
    </row>
    <row r="48507" spans="10:12">
      <c r="J48507" s="2"/>
      <c r="K48507" s="2"/>
      <c r="L48507" s="2"/>
    </row>
    <row r="48508" spans="10:12">
      <c r="J48508" s="2"/>
      <c r="K48508" s="2"/>
      <c r="L48508" s="2"/>
    </row>
    <row r="48509" spans="10:12">
      <c r="J48509" s="2"/>
      <c r="K48509" s="2"/>
      <c r="L48509" s="2"/>
    </row>
    <row r="48510" spans="10:12">
      <c r="J48510" s="2"/>
      <c r="K48510" s="2"/>
      <c r="L48510" s="2"/>
    </row>
    <row r="48511" spans="10:12">
      <c r="J48511" s="2"/>
      <c r="K48511" s="2"/>
      <c r="L48511" s="2"/>
    </row>
    <row r="48512" spans="10:12">
      <c r="J48512" s="2"/>
      <c r="K48512" s="2"/>
      <c r="L48512" s="2"/>
    </row>
    <row r="48513" spans="10:12">
      <c r="J48513" s="2"/>
      <c r="K48513" s="2"/>
      <c r="L48513" s="2"/>
    </row>
    <row r="48514" spans="10:12">
      <c r="J48514" s="2"/>
      <c r="K48514" s="2"/>
      <c r="L48514" s="2"/>
    </row>
    <row r="48515" spans="10:12">
      <c r="J48515" s="2"/>
      <c r="K48515" s="2"/>
      <c r="L48515" s="2"/>
    </row>
    <row r="48516" spans="10:12">
      <c r="J48516" s="2"/>
      <c r="K48516" s="2"/>
      <c r="L48516" s="2"/>
    </row>
    <row r="48517" spans="10:12">
      <c r="J48517" s="2"/>
      <c r="K48517" s="2"/>
      <c r="L48517" s="2"/>
    </row>
    <row r="48518" spans="10:12">
      <c r="J48518" s="2"/>
      <c r="K48518" s="2"/>
      <c r="L48518" s="2"/>
    </row>
    <row r="48519" spans="10:12">
      <c r="J48519" s="2"/>
      <c r="K48519" s="2"/>
      <c r="L48519" s="2"/>
    </row>
    <row r="48520" spans="10:12">
      <c r="J48520" s="2"/>
      <c r="K48520" s="2"/>
      <c r="L48520" s="2"/>
    </row>
    <row r="48521" spans="10:12">
      <c r="J48521" s="2"/>
      <c r="K48521" s="2"/>
      <c r="L48521" s="2"/>
    </row>
    <row r="48522" spans="10:12">
      <c r="J48522" s="2"/>
      <c r="K48522" s="2"/>
      <c r="L48522" s="2"/>
    </row>
    <row r="48523" spans="10:12">
      <c r="J48523" s="2"/>
      <c r="K48523" s="2"/>
      <c r="L48523" s="2"/>
    </row>
    <row r="48524" spans="10:12">
      <c r="J48524" s="2"/>
      <c r="K48524" s="2"/>
      <c r="L48524" s="2"/>
    </row>
    <row r="48525" spans="10:12">
      <c r="J48525" s="2"/>
      <c r="K48525" s="2"/>
      <c r="L48525" s="2"/>
    </row>
    <row r="48526" spans="10:12">
      <c r="J48526" s="2"/>
      <c r="K48526" s="2"/>
      <c r="L48526" s="2"/>
    </row>
    <row r="48527" spans="10:12">
      <c r="J48527" s="2"/>
      <c r="K48527" s="2"/>
      <c r="L48527" s="2"/>
    </row>
    <row r="48528" spans="10:12">
      <c r="J48528" s="2"/>
      <c r="K48528" s="2"/>
      <c r="L48528" s="2"/>
    </row>
    <row r="48529" spans="10:12">
      <c r="J48529" s="2"/>
      <c r="K48529" s="2"/>
      <c r="L48529" s="2"/>
    </row>
    <row r="48530" spans="10:12">
      <c r="J48530" s="2"/>
      <c r="K48530" s="2"/>
      <c r="L48530" s="2"/>
    </row>
    <row r="48531" spans="10:12">
      <c r="J48531" s="2"/>
      <c r="K48531" s="2"/>
      <c r="L48531" s="2"/>
    </row>
    <row r="48532" spans="10:12">
      <c r="J48532" s="2"/>
      <c r="K48532" s="2"/>
      <c r="L48532" s="2"/>
    </row>
    <row r="48533" spans="10:12">
      <c r="J48533" s="2"/>
      <c r="K48533" s="2"/>
      <c r="L48533" s="2"/>
    </row>
    <row r="48534" spans="10:12">
      <c r="J48534" s="2"/>
      <c r="K48534" s="2"/>
      <c r="L48534" s="2"/>
    </row>
    <row r="48535" spans="10:12">
      <c r="J48535" s="2"/>
      <c r="K48535" s="2"/>
      <c r="L48535" s="2"/>
    </row>
    <row r="48536" spans="10:12">
      <c r="J48536" s="2"/>
      <c r="K48536" s="2"/>
      <c r="L48536" s="2"/>
    </row>
    <row r="48537" spans="10:12">
      <c r="J48537" s="2"/>
      <c r="K48537" s="2"/>
      <c r="L48537" s="2"/>
    </row>
    <row r="48538" spans="10:12">
      <c r="J48538" s="2"/>
      <c r="K48538" s="2"/>
      <c r="L48538" s="2"/>
    </row>
    <row r="48539" spans="10:12">
      <c r="J48539" s="2"/>
      <c r="K48539" s="2"/>
      <c r="L48539" s="2"/>
    </row>
    <row r="48540" spans="10:12">
      <c r="J48540" s="2"/>
      <c r="K48540" s="2"/>
      <c r="L48540" s="2"/>
    </row>
    <row r="48541" spans="10:12">
      <c r="J48541" s="2"/>
      <c r="K48541" s="2"/>
      <c r="L48541" s="2"/>
    </row>
    <row r="48542" spans="10:12">
      <c r="J48542" s="2"/>
      <c r="K48542" s="2"/>
      <c r="L48542" s="2"/>
    </row>
    <row r="48543" spans="10:12">
      <c r="J48543" s="2"/>
      <c r="K48543" s="2"/>
      <c r="L48543" s="2"/>
    </row>
    <row r="48544" spans="10:12">
      <c r="J48544" s="2"/>
      <c r="K48544" s="2"/>
      <c r="L48544" s="2"/>
    </row>
    <row r="48545" spans="10:12">
      <c r="J48545" s="2"/>
      <c r="K48545" s="2"/>
      <c r="L48545" s="2"/>
    </row>
    <row r="48546" spans="10:12">
      <c r="J48546" s="2"/>
      <c r="K48546" s="2"/>
      <c r="L48546" s="2"/>
    </row>
    <row r="48547" spans="10:12">
      <c r="J48547" s="2"/>
      <c r="K48547" s="2"/>
      <c r="L48547" s="2"/>
    </row>
    <row r="48548" spans="10:12">
      <c r="J48548" s="2"/>
      <c r="K48548" s="2"/>
      <c r="L48548" s="2"/>
    </row>
    <row r="48549" spans="10:12">
      <c r="J48549" s="2"/>
      <c r="K48549" s="2"/>
      <c r="L48549" s="2"/>
    </row>
    <row r="48550" spans="10:12">
      <c r="J48550" s="2"/>
      <c r="K48550" s="2"/>
      <c r="L48550" s="2"/>
    </row>
    <row r="48551" spans="10:12">
      <c r="J48551" s="2"/>
      <c r="K48551" s="2"/>
      <c r="L48551" s="2"/>
    </row>
    <row r="48552" spans="10:12">
      <c r="J48552" s="2"/>
      <c r="K48552" s="2"/>
      <c r="L48552" s="2"/>
    </row>
    <row r="48553" spans="10:12">
      <c r="J48553" s="2"/>
      <c r="K48553" s="2"/>
      <c r="L48553" s="2"/>
    </row>
    <row r="48554" spans="10:12">
      <c r="J48554" s="2"/>
      <c r="K48554" s="2"/>
      <c r="L48554" s="2"/>
    </row>
    <row r="48555" spans="10:12">
      <c r="J48555" s="2"/>
      <c r="K48555" s="2"/>
      <c r="L48555" s="2"/>
    </row>
    <row r="48556" spans="10:12">
      <c r="J48556" s="2"/>
      <c r="K48556" s="2"/>
      <c r="L48556" s="2"/>
    </row>
    <row r="48557" spans="10:12">
      <c r="J48557" s="2"/>
      <c r="K48557" s="2"/>
      <c r="L48557" s="2"/>
    </row>
    <row r="48558" spans="10:12">
      <c r="J48558" s="2"/>
      <c r="K48558" s="2"/>
      <c r="L48558" s="2"/>
    </row>
    <row r="48559" spans="10:12">
      <c r="J48559" s="2"/>
      <c r="K48559" s="2"/>
      <c r="L48559" s="2"/>
    </row>
    <row r="48560" spans="10:12">
      <c r="J48560" s="2"/>
      <c r="K48560" s="2"/>
      <c r="L48560" s="2"/>
    </row>
    <row r="48561" spans="10:12">
      <c r="J48561" s="2"/>
      <c r="K48561" s="2"/>
      <c r="L48561" s="2"/>
    </row>
    <row r="48562" spans="10:12">
      <c r="J48562" s="2"/>
      <c r="K48562" s="2"/>
      <c r="L48562" s="2"/>
    </row>
    <row r="48563" spans="10:12">
      <c r="J48563" s="2"/>
      <c r="K48563" s="2"/>
      <c r="L48563" s="2"/>
    </row>
    <row r="48564" spans="10:12">
      <c r="J48564" s="2"/>
      <c r="K48564" s="2"/>
      <c r="L48564" s="2"/>
    </row>
    <row r="48565" spans="10:12">
      <c r="J48565" s="2"/>
      <c r="K48565" s="2"/>
      <c r="L48565" s="2"/>
    </row>
    <row r="48566" spans="10:12">
      <c r="J48566" s="2"/>
      <c r="K48566" s="2"/>
      <c r="L48566" s="2"/>
    </row>
    <row r="48567" spans="10:12">
      <c r="J48567" s="2"/>
      <c r="K48567" s="2"/>
      <c r="L48567" s="2"/>
    </row>
    <row r="48568" spans="10:12">
      <c r="J48568" s="2"/>
      <c r="K48568" s="2"/>
      <c r="L48568" s="2"/>
    </row>
    <row r="48569" spans="10:12">
      <c r="J48569" s="2"/>
      <c r="K48569" s="2"/>
      <c r="L48569" s="2"/>
    </row>
    <row r="48570" spans="10:12">
      <c r="J48570" s="2"/>
      <c r="K48570" s="2"/>
      <c r="L48570" s="2"/>
    </row>
    <row r="48571" spans="10:12">
      <c r="J48571" s="2"/>
      <c r="K48571" s="2"/>
      <c r="L48571" s="2"/>
    </row>
    <row r="48572" spans="10:12">
      <c r="J48572" s="2"/>
      <c r="K48572" s="2"/>
      <c r="L48572" s="2"/>
    </row>
    <row r="48573" spans="10:12">
      <c r="J48573" s="2"/>
      <c r="K48573" s="2"/>
      <c r="L48573" s="2"/>
    </row>
    <row r="48574" spans="10:12">
      <c r="J48574" s="2"/>
      <c r="K48574" s="2"/>
      <c r="L48574" s="2"/>
    </row>
    <row r="48575" spans="10:12">
      <c r="J48575" s="2"/>
      <c r="K48575" s="2"/>
      <c r="L48575" s="2"/>
    </row>
    <row r="48576" spans="10:12">
      <c r="J48576" s="2"/>
      <c r="K48576" s="2"/>
      <c r="L48576" s="2"/>
    </row>
    <row r="48577" spans="10:12">
      <c r="J48577" s="2"/>
      <c r="K48577" s="2"/>
      <c r="L48577" s="2"/>
    </row>
    <row r="48578" spans="10:12">
      <c r="J48578" s="2"/>
      <c r="K48578" s="2"/>
      <c r="L48578" s="2"/>
    </row>
    <row r="48579" spans="10:12">
      <c r="J48579" s="2"/>
      <c r="K48579" s="2"/>
      <c r="L48579" s="2"/>
    </row>
    <row r="48580" spans="10:12">
      <c r="J48580" s="2"/>
      <c r="K48580" s="2"/>
      <c r="L48580" s="2"/>
    </row>
    <row r="48581" spans="10:12">
      <c r="J48581" s="2"/>
      <c r="K48581" s="2"/>
      <c r="L48581" s="2"/>
    </row>
    <row r="48582" spans="10:12">
      <c r="J48582" s="2"/>
      <c r="K48582" s="2"/>
      <c r="L48582" s="2"/>
    </row>
    <row r="48583" spans="10:12">
      <c r="J48583" s="2"/>
      <c r="K48583" s="2"/>
      <c r="L48583" s="2"/>
    </row>
    <row r="48584" spans="10:12">
      <c r="J48584" s="2"/>
      <c r="K48584" s="2"/>
      <c r="L48584" s="2"/>
    </row>
    <row r="48585" spans="10:12">
      <c r="J48585" s="2"/>
      <c r="K48585" s="2"/>
      <c r="L48585" s="2"/>
    </row>
    <row r="48586" spans="10:12">
      <c r="J48586" s="2"/>
      <c r="K48586" s="2"/>
      <c r="L48586" s="2"/>
    </row>
    <row r="48587" spans="10:12">
      <c r="J48587" s="2"/>
      <c r="K48587" s="2"/>
      <c r="L48587" s="2"/>
    </row>
    <row r="48588" spans="10:12">
      <c r="J48588" s="2"/>
      <c r="K48588" s="2"/>
      <c r="L48588" s="2"/>
    </row>
    <row r="48589" spans="10:12">
      <c r="J48589" s="2"/>
      <c r="K48589" s="2"/>
      <c r="L48589" s="2"/>
    </row>
    <row r="48590" spans="10:12">
      <c r="J48590" s="2"/>
      <c r="K48590" s="2"/>
      <c r="L48590" s="2"/>
    </row>
    <row r="48591" spans="10:12">
      <c r="J48591" s="2"/>
      <c r="K48591" s="2"/>
      <c r="L48591" s="2"/>
    </row>
    <row r="48592" spans="10:12">
      <c r="J48592" s="2"/>
      <c r="K48592" s="2"/>
      <c r="L48592" s="2"/>
    </row>
    <row r="48593" spans="10:12">
      <c r="J48593" s="2"/>
      <c r="K48593" s="2"/>
      <c r="L48593" s="2"/>
    </row>
    <row r="48594" spans="10:12">
      <c r="J48594" s="2"/>
      <c r="K48594" s="2"/>
      <c r="L48594" s="2"/>
    </row>
    <row r="48595" spans="10:12">
      <c r="J48595" s="2"/>
      <c r="K48595" s="2"/>
      <c r="L48595" s="2"/>
    </row>
    <row r="48596" spans="10:12">
      <c r="J48596" s="2"/>
      <c r="K48596" s="2"/>
      <c r="L48596" s="2"/>
    </row>
    <row r="48597" spans="10:12">
      <c r="J48597" s="2"/>
      <c r="K48597" s="2"/>
      <c r="L48597" s="2"/>
    </row>
    <row r="48598" spans="10:12">
      <c r="J48598" s="2"/>
      <c r="K48598" s="2"/>
      <c r="L48598" s="2"/>
    </row>
    <row r="48599" spans="10:12">
      <c r="J48599" s="2"/>
      <c r="K48599" s="2"/>
      <c r="L48599" s="2"/>
    </row>
    <row r="48600" spans="10:12">
      <c r="J48600" s="2"/>
      <c r="K48600" s="2"/>
      <c r="L48600" s="2"/>
    </row>
    <row r="48601" spans="10:12">
      <c r="J48601" s="2"/>
      <c r="K48601" s="2"/>
      <c r="L48601" s="2"/>
    </row>
    <row r="48602" spans="10:12">
      <c r="J48602" s="2"/>
      <c r="K48602" s="2"/>
      <c r="L48602" s="2"/>
    </row>
    <row r="48603" spans="10:12">
      <c r="J48603" s="2"/>
      <c r="K48603" s="2"/>
      <c r="L48603" s="2"/>
    </row>
    <row r="48604" spans="10:12">
      <c r="J48604" s="2"/>
      <c r="K48604" s="2"/>
      <c r="L48604" s="2"/>
    </row>
    <row r="48605" spans="10:12">
      <c r="J48605" s="2"/>
      <c r="K48605" s="2"/>
      <c r="L48605" s="2"/>
    </row>
    <row r="48606" spans="10:12">
      <c r="J48606" s="2"/>
      <c r="K48606" s="2"/>
      <c r="L48606" s="2"/>
    </row>
    <row r="48607" spans="10:12">
      <c r="J48607" s="2"/>
      <c r="K48607" s="2"/>
      <c r="L48607" s="2"/>
    </row>
    <row r="48608" spans="10:12">
      <c r="J48608" s="2"/>
      <c r="K48608" s="2"/>
      <c r="L48608" s="2"/>
    </row>
    <row r="48609" spans="10:12">
      <c r="J48609" s="2"/>
      <c r="K48609" s="2"/>
      <c r="L48609" s="2"/>
    </row>
    <row r="48610" spans="10:12">
      <c r="J48610" s="2"/>
      <c r="K48610" s="2"/>
      <c r="L48610" s="2"/>
    </row>
    <row r="48611" spans="10:12">
      <c r="J48611" s="2"/>
      <c r="K48611" s="2"/>
      <c r="L48611" s="2"/>
    </row>
    <row r="48612" spans="10:12">
      <c r="J48612" s="2"/>
      <c r="K48612" s="2"/>
      <c r="L48612" s="2"/>
    </row>
    <row r="48613" spans="10:12">
      <c r="J48613" s="2"/>
      <c r="K48613" s="2"/>
      <c r="L48613" s="2"/>
    </row>
    <row r="48614" spans="10:12">
      <c r="J48614" s="2"/>
      <c r="K48614" s="2"/>
      <c r="L48614" s="2"/>
    </row>
    <row r="48615" spans="10:12">
      <c r="J48615" s="2"/>
      <c r="K48615" s="2"/>
      <c r="L48615" s="2"/>
    </row>
    <row r="48616" spans="10:12">
      <c r="J48616" s="2"/>
      <c r="K48616" s="2"/>
      <c r="L48616" s="2"/>
    </row>
    <row r="48617" spans="10:12">
      <c r="J48617" s="2"/>
      <c r="K48617" s="2"/>
      <c r="L48617" s="2"/>
    </row>
    <row r="48618" spans="10:12">
      <c r="J48618" s="2"/>
      <c r="K48618" s="2"/>
      <c r="L48618" s="2"/>
    </row>
    <row r="48619" spans="10:12">
      <c r="J48619" s="2"/>
      <c r="K48619" s="2"/>
      <c r="L48619" s="2"/>
    </row>
    <row r="48620" spans="10:12">
      <c r="J48620" s="2"/>
      <c r="K48620" s="2"/>
      <c r="L48620" s="2"/>
    </row>
    <row r="48621" spans="10:12">
      <c r="J48621" s="2"/>
      <c r="K48621" s="2"/>
      <c r="L48621" s="2"/>
    </row>
    <row r="48622" spans="10:12">
      <c r="J48622" s="2"/>
      <c r="K48622" s="2"/>
      <c r="L48622" s="2"/>
    </row>
    <row r="48623" spans="10:12">
      <c r="J48623" s="2"/>
      <c r="K48623" s="2"/>
      <c r="L48623" s="2"/>
    </row>
    <row r="48624" spans="10:12">
      <c r="J48624" s="2"/>
      <c r="K48624" s="2"/>
      <c r="L48624" s="2"/>
    </row>
    <row r="48625" spans="10:12">
      <c r="J48625" s="2"/>
      <c r="K48625" s="2"/>
      <c r="L48625" s="2"/>
    </row>
    <row r="48626" spans="10:12">
      <c r="J48626" s="2"/>
      <c r="K48626" s="2"/>
      <c r="L48626" s="2"/>
    </row>
    <row r="48627" spans="10:12">
      <c r="J48627" s="2"/>
      <c r="K48627" s="2"/>
      <c r="L48627" s="2"/>
    </row>
    <row r="48628" spans="10:12">
      <c r="J48628" s="2"/>
      <c r="K48628" s="2"/>
      <c r="L48628" s="2"/>
    </row>
    <row r="48629" spans="10:12">
      <c r="J48629" s="2"/>
      <c r="K48629" s="2"/>
      <c r="L48629" s="2"/>
    </row>
    <row r="48630" spans="10:12">
      <c r="J48630" s="2"/>
      <c r="K48630" s="2"/>
      <c r="L48630" s="2"/>
    </row>
    <row r="48631" spans="10:12">
      <c r="J48631" s="2"/>
      <c r="K48631" s="2"/>
      <c r="L48631" s="2"/>
    </row>
    <row r="48632" spans="10:12">
      <c r="J48632" s="2"/>
      <c r="K48632" s="2"/>
      <c r="L48632" s="2"/>
    </row>
    <row r="48633" spans="10:12">
      <c r="J48633" s="2"/>
      <c r="K48633" s="2"/>
      <c r="L48633" s="2"/>
    </row>
    <row r="48634" spans="10:12">
      <c r="J48634" s="2"/>
      <c r="K48634" s="2"/>
      <c r="L48634" s="2"/>
    </row>
    <row r="48635" spans="10:12">
      <c r="J48635" s="2"/>
      <c r="K48635" s="2"/>
      <c r="L48635" s="2"/>
    </row>
    <row r="48636" spans="10:12">
      <c r="J48636" s="2"/>
      <c r="K48636" s="2"/>
      <c r="L48636" s="2"/>
    </row>
    <row r="48637" spans="10:12">
      <c r="J48637" s="2"/>
      <c r="K48637" s="2"/>
      <c r="L48637" s="2"/>
    </row>
    <row r="48638" spans="10:12">
      <c r="J48638" s="2"/>
      <c r="K48638" s="2"/>
      <c r="L48638" s="2"/>
    </row>
    <row r="48639" spans="10:12">
      <c r="J48639" s="2"/>
      <c r="K48639" s="2"/>
      <c r="L48639" s="2"/>
    </row>
    <row r="48640" spans="10:12">
      <c r="J48640" s="2"/>
      <c r="K48640" s="2"/>
      <c r="L48640" s="2"/>
    </row>
    <row r="48641" spans="10:12">
      <c r="J48641" s="2"/>
      <c r="K48641" s="2"/>
      <c r="L48641" s="2"/>
    </row>
    <row r="48642" spans="10:12">
      <c r="J48642" s="2"/>
      <c r="K48642" s="2"/>
      <c r="L48642" s="2"/>
    </row>
    <row r="48643" spans="10:12">
      <c r="J48643" s="2"/>
      <c r="K48643" s="2"/>
      <c r="L48643" s="2"/>
    </row>
    <row r="48644" spans="10:12">
      <c r="J48644" s="2"/>
      <c r="K48644" s="2"/>
      <c r="L48644" s="2"/>
    </row>
    <row r="48645" spans="10:12">
      <c r="J48645" s="2"/>
      <c r="K48645" s="2"/>
      <c r="L48645" s="2"/>
    </row>
    <row r="48646" spans="10:12">
      <c r="J48646" s="2"/>
      <c r="K48646" s="2"/>
      <c r="L48646" s="2"/>
    </row>
    <row r="48647" spans="10:12">
      <c r="J48647" s="2"/>
      <c r="K48647" s="2"/>
      <c r="L48647" s="2"/>
    </row>
    <row r="48648" spans="10:12">
      <c r="J48648" s="2"/>
      <c r="K48648" s="2"/>
      <c r="L48648" s="2"/>
    </row>
    <row r="48649" spans="10:12">
      <c r="J48649" s="2"/>
      <c r="K48649" s="2"/>
      <c r="L48649" s="2"/>
    </row>
    <row r="48650" spans="10:12">
      <c r="J48650" s="2"/>
      <c r="K48650" s="2"/>
      <c r="L48650" s="2"/>
    </row>
    <row r="48651" spans="10:12">
      <c r="J48651" s="2"/>
      <c r="K48651" s="2"/>
      <c r="L48651" s="2"/>
    </row>
    <row r="48652" spans="10:12">
      <c r="J48652" s="2"/>
      <c r="K48652" s="2"/>
      <c r="L48652" s="2"/>
    </row>
    <row r="48653" spans="10:12">
      <c r="J48653" s="2"/>
      <c r="K48653" s="2"/>
      <c r="L48653" s="2"/>
    </row>
    <row r="48654" spans="10:12">
      <c r="J48654" s="2"/>
      <c r="K48654" s="2"/>
      <c r="L48654" s="2"/>
    </row>
    <row r="48655" spans="10:12">
      <c r="J48655" s="2"/>
      <c r="K48655" s="2"/>
      <c r="L48655" s="2"/>
    </row>
    <row r="48656" spans="10:12">
      <c r="J48656" s="2"/>
      <c r="K48656" s="2"/>
      <c r="L48656" s="2"/>
    </row>
    <row r="48657" spans="10:12">
      <c r="J48657" s="2"/>
      <c r="K48657" s="2"/>
      <c r="L48657" s="2"/>
    </row>
    <row r="48658" spans="10:12">
      <c r="J48658" s="2"/>
      <c r="K48658" s="2"/>
      <c r="L48658" s="2"/>
    </row>
    <row r="48659" spans="10:12">
      <c r="J48659" s="2"/>
      <c r="K48659" s="2"/>
      <c r="L48659" s="2"/>
    </row>
    <row r="48660" spans="10:12">
      <c r="J48660" s="2"/>
      <c r="K48660" s="2"/>
      <c r="L48660" s="2"/>
    </row>
    <row r="48661" spans="10:12">
      <c r="J48661" s="2"/>
      <c r="K48661" s="2"/>
      <c r="L48661" s="2"/>
    </row>
    <row r="48662" spans="10:12">
      <c r="J48662" s="2"/>
      <c r="K48662" s="2"/>
      <c r="L48662" s="2"/>
    </row>
    <row r="48663" spans="10:12">
      <c r="J48663" s="2"/>
      <c r="K48663" s="2"/>
      <c r="L48663" s="2"/>
    </row>
    <row r="48664" spans="10:12">
      <c r="J48664" s="2"/>
      <c r="K48664" s="2"/>
      <c r="L48664" s="2"/>
    </row>
    <row r="48665" spans="10:12">
      <c r="J48665" s="2"/>
      <c r="K48665" s="2"/>
      <c r="L48665" s="2"/>
    </row>
    <row r="48666" spans="10:12">
      <c r="J48666" s="2"/>
      <c r="K48666" s="2"/>
      <c r="L48666" s="2"/>
    </row>
    <row r="48667" spans="10:12">
      <c r="J48667" s="2"/>
      <c r="K48667" s="2"/>
      <c r="L48667" s="2"/>
    </row>
    <row r="48668" spans="10:12">
      <c r="J48668" s="2"/>
      <c r="K48668" s="2"/>
      <c r="L48668" s="2"/>
    </row>
    <row r="48669" spans="10:12">
      <c r="J48669" s="2"/>
      <c r="K48669" s="2"/>
      <c r="L48669" s="2"/>
    </row>
    <row r="48670" spans="10:12">
      <c r="J48670" s="2"/>
      <c r="K48670" s="2"/>
      <c r="L48670" s="2"/>
    </row>
    <row r="48671" spans="10:12">
      <c r="J48671" s="2"/>
      <c r="K48671" s="2"/>
      <c r="L48671" s="2"/>
    </row>
    <row r="48672" spans="10:12">
      <c r="J48672" s="2"/>
      <c r="K48672" s="2"/>
      <c r="L48672" s="2"/>
    </row>
    <row r="48673" spans="10:12">
      <c r="J48673" s="2"/>
      <c r="K48673" s="2"/>
      <c r="L48673" s="2"/>
    </row>
    <row r="48674" spans="10:12">
      <c r="J48674" s="2"/>
      <c r="K48674" s="2"/>
      <c r="L48674" s="2"/>
    </row>
    <row r="48675" spans="10:12">
      <c r="J48675" s="2"/>
      <c r="K48675" s="2"/>
      <c r="L48675" s="2"/>
    </row>
    <row r="48676" spans="10:12">
      <c r="J48676" s="2"/>
      <c r="K48676" s="2"/>
      <c r="L48676" s="2"/>
    </row>
    <row r="48677" spans="10:12">
      <c r="J48677" s="2"/>
      <c r="K48677" s="2"/>
      <c r="L48677" s="2"/>
    </row>
    <row r="48678" spans="10:12">
      <c r="J48678" s="2"/>
      <c r="K48678" s="2"/>
      <c r="L48678" s="2"/>
    </row>
    <row r="48679" spans="10:12">
      <c r="J48679" s="2"/>
      <c r="K48679" s="2"/>
      <c r="L48679" s="2"/>
    </row>
    <row r="48680" spans="10:12">
      <c r="J48680" s="2"/>
      <c r="K48680" s="2"/>
      <c r="L48680" s="2"/>
    </row>
    <row r="48681" spans="10:12">
      <c r="J48681" s="2"/>
      <c r="K48681" s="2"/>
      <c r="L48681" s="2"/>
    </row>
    <row r="48682" spans="10:12">
      <c r="J48682" s="2"/>
      <c r="K48682" s="2"/>
      <c r="L48682" s="2"/>
    </row>
    <row r="48683" spans="10:12">
      <c r="J48683" s="2"/>
      <c r="K48683" s="2"/>
      <c r="L48683" s="2"/>
    </row>
    <row r="48684" spans="10:12">
      <c r="J48684" s="2"/>
      <c r="K48684" s="2"/>
      <c r="L48684" s="2"/>
    </row>
    <row r="48685" spans="10:12">
      <c r="J48685" s="2"/>
      <c r="K48685" s="2"/>
      <c r="L48685" s="2"/>
    </row>
    <row r="48686" spans="10:12">
      <c r="J48686" s="2"/>
      <c r="K48686" s="2"/>
      <c r="L48686" s="2"/>
    </row>
    <row r="48687" spans="10:12">
      <c r="J48687" s="2"/>
      <c r="K48687" s="2"/>
      <c r="L48687" s="2"/>
    </row>
    <row r="48688" spans="10:12">
      <c r="J48688" s="2"/>
      <c r="K48688" s="2"/>
      <c r="L48688" s="2"/>
    </row>
    <row r="48689" spans="10:12">
      <c r="J48689" s="2"/>
      <c r="K48689" s="2"/>
      <c r="L48689" s="2"/>
    </row>
    <row r="48690" spans="10:12">
      <c r="J48690" s="2"/>
      <c r="K48690" s="2"/>
      <c r="L48690" s="2"/>
    </row>
    <row r="48691" spans="10:12">
      <c r="J48691" s="2"/>
      <c r="K48691" s="2"/>
      <c r="L48691" s="2"/>
    </row>
    <row r="48692" spans="10:12">
      <c r="J48692" s="2"/>
      <c r="K48692" s="2"/>
      <c r="L48692" s="2"/>
    </row>
    <row r="48693" spans="10:12">
      <c r="J48693" s="2"/>
      <c r="K48693" s="2"/>
      <c r="L48693" s="2"/>
    </row>
    <row r="48694" spans="10:12">
      <c r="J48694" s="2"/>
      <c r="K48694" s="2"/>
      <c r="L48694" s="2"/>
    </row>
    <row r="48695" spans="10:12">
      <c r="J48695" s="2"/>
      <c r="K48695" s="2"/>
      <c r="L48695" s="2"/>
    </row>
    <row r="48696" spans="10:12">
      <c r="J48696" s="2"/>
      <c r="K48696" s="2"/>
      <c r="L48696" s="2"/>
    </row>
    <row r="48697" spans="10:12">
      <c r="J48697" s="2"/>
      <c r="K48697" s="2"/>
      <c r="L48697" s="2"/>
    </row>
    <row r="48698" spans="10:12">
      <c r="J48698" s="2"/>
      <c r="K48698" s="2"/>
      <c r="L48698" s="2"/>
    </row>
    <row r="48699" spans="10:12">
      <c r="J48699" s="2"/>
      <c r="K48699" s="2"/>
      <c r="L48699" s="2"/>
    </row>
    <row r="48700" spans="10:12">
      <c r="J48700" s="2"/>
      <c r="K48700" s="2"/>
      <c r="L48700" s="2"/>
    </row>
    <row r="48701" spans="10:12">
      <c r="J48701" s="2"/>
      <c r="K48701" s="2"/>
      <c r="L48701" s="2"/>
    </row>
    <row r="48702" spans="10:12">
      <c r="J48702" s="2"/>
      <c r="K48702" s="2"/>
      <c r="L48702" s="2"/>
    </row>
    <row r="48703" spans="10:12">
      <c r="J48703" s="2"/>
      <c r="K48703" s="2"/>
      <c r="L48703" s="2"/>
    </row>
    <row r="48704" spans="10:12">
      <c r="J48704" s="2"/>
      <c r="K48704" s="2"/>
      <c r="L48704" s="2"/>
    </row>
    <row r="48705" spans="10:12">
      <c r="J48705" s="2"/>
      <c r="K48705" s="2"/>
      <c r="L48705" s="2"/>
    </row>
    <row r="48706" spans="10:12">
      <c r="J48706" s="2"/>
      <c r="K48706" s="2"/>
      <c r="L48706" s="2"/>
    </row>
    <row r="48707" spans="10:12">
      <c r="J48707" s="2"/>
      <c r="K48707" s="2"/>
      <c r="L48707" s="2"/>
    </row>
    <row r="48708" spans="10:12">
      <c r="J48708" s="2"/>
      <c r="K48708" s="2"/>
      <c r="L48708" s="2"/>
    </row>
    <row r="48709" spans="10:12">
      <c r="J48709" s="2"/>
      <c r="K48709" s="2"/>
      <c r="L48709" s="2"/>
    </row>
    <row r="48710" spans="10:12">
      <c r="J48710" s="2"/>
      <c r="K48710" s="2"/>
      <c r="L48710" s="2"/>
    </row>
    <row r="48711" spans="10:12">
      <c r="J48711" s="2"/>
      <c r="K48711" s="2"/>
      <c r="L48711" s="2"/>
    </row>
    <row r="48712" spans="10:12">
      <c r="J48712" s="2"/>
      <c r="K48712" s="2"/>
      <c r="L48712" s="2"/>
    </row>
    <row r="48713" spans="10:12">
      <c r="J48713" s="2"/>
      <c r="K48713" s="2"/>
      <c r="L48713" s="2"/>
    </row>
    <row r="48714" spans="10:12">
      <c r="J48714" s="2"/>
      <c r="K48714" s="2"/>
      <c r="L48714" s="2"/>
    </row>
    <row r="48715" spans="10:12">
      <c r="J48715" s="2"/>
      <c r="K48715" s="2"/>
      <c r="L48715" s="2"/>
    </row>
    <row r="48716" spans="10:12">
      <c r="J48716" s="2"/>
      <c r="K48716" s="2"/>
      <c r="L48716" s="2"/>
    </row>
    <row r="48717" spans="10:12">
      <c r="J48717" s="2"/>
      <c r="K48717" s="2"/>
      <c r="L48717" s="2"/>
    </row>
    <row r="48718" spans="10:12">
      <c r="J48718" s="2"/>
      <c r="K48718" s="2"/>
      <c r="L48718" s="2"/>
    </row>
    <row r="48719" spans="10:12">
      <c r="J48719" s="2"/>
      <c r="K48719" s="2"/>
      <c r="L48719" s="2"/>
    </row>
    <row r="48720" spans="10:12">
      <c r="J48720" s="2"/>
      <c r="K48720" s="2"/>
      <c r="L48720" s="2"/>
    </row>
    <row r="48721" spans="10:12">
      <c r="J48721" s="2"/>
      <c r="K48721" s="2"/>
      <c r="L48721" s="2"/>
    </row>
    <row r="48722" spans="10:12">
      <c r="J48722" s="2"/>
      <c r="K48722" s="2"/>
      <c r="L48722" s="2"/>
    </row>
    <row r="48723" spans="10:12">
      <c r="J48723" s="2"/>
      <c r="K48723" s="2"/>
      <c r="L48723" s="2"/>
    </row>
    <row r="48724" spans="10:12">
      <c r="J48724" s="2"/>
      <c r="K48724" s="2"/>
      <c r="L48724" s="2"/>
    </row>
    <row r="48725" spans="10:12">
      <c r="J48725" s="2"/>
      <c r="K48725" s="2"/>
      <c r="L48725" s="2"/>
    </row>
    <row r="48726" spans="10:12">
      <c r="J48726" s="2"/>
      <c r="K48726" s="2"/>
      <c r="L48726" s="2"/>
    </row>
    <row r="48727" spans="10:12">
      <c r="J48727" s="2"/>
      <c r="K48727" s="2"/>
      <c r="L48727" s="2"/>
    </row>
    <row r="48728" spans="10:12">
      <c r="J48728" s="2"/>
      <c r="K48728" s="2"/>
      <c r="L48728" s="2"/>
    </row>
    <row r="48729" spans="10:12">
      <c r="J48729" s="2"/>
      <c r="K48729" s="2"/>
      <c r="L48729" s="2"/>
    </row>
    <row r="48730" spans="10:12">
      <c r="J48730" s="2"/>
      <c r="K48730" s="2"/>
      <c r="L48730" s="2"/>
    </row>
    <row r="48731" spans="10:12">
      <c r="J48731" s="2"/>
      <c r="K48731" s="2"/>
      <c r="L48731" s="2"/>
    </row>
    <row r="48732" spans="10:12">
      <c r="J48732" s="2"/>
      <c r="K48732" s="2"/>
      <c r="L48732" s="2"/>
    </row>
    <row r="48733" spans="10:12">
      <c r="J48733" s="2"/>
      <c r="K48733" s="2"/>
      <c r="L48733" s="2"/>
    </row>
    <row r="48734" spans="10:12">
      <c r="J48734" s="2"/>
      <c r="K48734" s="2"/>
      <c r="L48734" s="2"/>
    </row>
    <row r="48735" spans="10:12">
      <c r="J48735" s="2"/>
      <c r="K48735" s="2"/>
      <c r="L48735" s="2"/>
    </row>
    <row r="48736" spans="10:12">
      <c r="J48736" s="2"/>
      <c r="K48736" s="2"/>
      <c r="L48736" s="2"/>
    </row>
    <row r="48737" spans="10:12">
      <c r="J48737" s="2"/>
      <c r="K48737" s="2"/>
      <c r="L48737" s="2"/>
    </row>
    <row r="48738" spans="10:12">
      <c r="J48738" s="2"/>
      <c r="K48738" s="2"/>
      <c r="L48738" s="2"/>
    </row>
    <row r="48739" spans="10:12">
      <c r="J48739" s="2"/>
      <c r="K48739" s="2"/>
      <c r="L48739" s="2"/>
    </row>
    <row r="48740" spans="10:12">
      <c r="J48740" s="2"/>
      <c r="K48740" s="2"/>
      <c r="L48740" s="2"/>
    </row>
    <row r="48741" spans="10:12">
      <c r="J48741" s="2"/>
      <c r="K48741" s="2"/>
      <c r="L48741" s="2"/>
    </row>
    <row r="48742" spans="10:12">
      <c r="J48742" s="2"/>
      <c r="K48742" s="2"/>
      <c r="L48742" s="2"/>
    </row>
    <row r="48743" spans="10:12">
      <c r="J48743" s="2"/>
      <c r="K48743" s="2"/>
      <c r="L48743" s="2"/>
    </row>
    <row r="48744" spans="10:12">
      <c r="J48744" s="2"/>
      <c r="K48744" s="2"/>
      <c r="L48744" s="2"/>
    </row>
    <row r="48745" spans="10:12">
      <c r="J48745" s="2"/>
      <c r="K48745" s="2"/>
      <c r="L48745" s="2"/>
    </row>
    <row r="48746" spans="10:12">
      <c r="J48746" s="2"/>
      <c r="K48746" s="2"/>
      <c r="L48746" s="2"/>
    </row>
    <row r="48747" spans="10:12">
      <c r="J48747" s="2"/>
      <c r="K48747" s="2"/>
      <c r="L48747" s="2"/>
    </row>
    <row r="48748" spans="10:12">
      <c r="J48748" s="2"/>
      <c r="K48748" s="2"/>
      <c r="L48748" s="2"/>
    </row>
    <row r="48749" spans="10:12">
      <c r="J48749" s="2"/>
      <c r="K48749" s="2"/>
      <c r="L48749" s="2"/>
    </row>
    <row r="48750" spans="10:12">
      <c r="J48750" s="2"/>
      <c r="K48750" s="2"/>
      <c r="L48750" s="2"/>
    </row>
    <row r="48751" spans="10:12">
      <c r="J48751" s="2"/>
      <c r="K48751" s="2"/>
      <c r="L48751" s="2"/>
    </row>
    <row r="48752" spans="10:12">
      <c r="J48752" s="2"/>
      <c r="K48752" s="2"/>
      <c r="L48752" s="2"/>
    </row>
    <row r="48753" spans="10:12">
      <c r="J48753" s="2"/>
      <c r="K48753" s="2"/>
      <c r="L48753" s="2"/>
    </row>
    <row r="48754" spans="10:12">
      <c r="J48754" s="2"/>
      <c r="K48754" s="2"/>
      <c r="L48754" s="2"/>
    </row>
    <row r="48755" spans="10:12">
      <c r="J48755" s="2"/>
      <c r="K48755" s="2"/>
      <c r="L48755" s="2"/>
    </row>
    <row r="48756" spans="10:12">
      <c r="J48756" s="2"/>
      <c r="K48756" s="2"/>
      <c r="L48756" s="2"/>
    </row>
    <row r="48757" spans="10:12">
      <c r="J48757" s="2"/>
      <c r="K48757" s="2"/>
      <c r="L48757" s="2"/>
    </row>
    <row r="48758" spans="10:12">
      <c r="J48758" s="2"/>
      <c r="K48758" s="2"/>
      <c r="L48758" s="2"/>
    </row>
    <row r="48759" spans="10:12">
      <c r="J48759" s="2"/>
      <c r="K48759" s="2"/>
      <c r="L48759" s="2"/>
    </row>
    <row r="48760" spans="10:12">
      <c r="J48760" s="2"/>
      <c r="K48760" s="2"/>
      <c r="L48760" s="2"/>
    </row>
    <row r="48761" spans="10:12">
      <c r="J48761" s="2"/>
      <c r="K48761" s="2"/>
      <c r="L48761" s="2"/>
    </row>
    <row r="48762" spans="10:12">
      <c r="J48762" s="2"/>
      <c r="K48762" s="2"/>
      <c r="L48762" s="2"/>
    </row>
    <row r="48763" spans="10:12">
      <c r="J48763" s="2"/>
      <c r="K48763" s="2"/>
      <c r="L48763" s="2"/>
    </row>
    <row r="48764" spans="10:12">
      <c r="J48764" s="2"/>
      <c r="K48764" s="2"/>
      <c r="L48764" s="2"/>
    </row>
    <row r="48765" spans="10:12">
      <c r="J48765" s="2"/>
      <c r="K48765" s="2"/>
      <c r="L48765" s="2"/>
    </row>
    <row r="48766" spans="10:12">
      <c r="J48766" s="2"/>
      <c r="K48766" s="2"/>
      <c r="L48766" s="2"/>
    </row>
    <row r="48767" spans="10:12">
      <c r="J48767" s="2"/>
      <c r="K48767" s="2"/>
      <c r="L48767" s="2"/>
    </row>
    <row r="48768" spans="10:12">
      <c r="J48768" s="2"/>
      <c r="K48768" s="2"/>
      <c r="L48768" s="2"/>
    </row>
    <row r="48769" spans="10:12">
      <c r="J48769" s="2"/>
      <c r="K48769" s="2"/>
      <c r="L48769" s="2"/>
    </row>
    <row r="48770" spans="10:12">
      <c r="J48770" s="2"/>
      <c r="K48770" s="2"/>
      <c r="L48770" s="2"/>
    </row>
    <row r="48771" spans="10:12">
      <c r="J48771" s="2"/>
      <c r="K48771" s="2"/>
      <c r="L48771" s="2"/>
    </row>
    <row r="48772" spans="10:12">
      <c r="J48772" s="2"/>
      <c r="K48772" s="2"/>
      <c r="L48772" s="2"/>
    </row>
    <row r="48773" spans="10:12">
      <c r="J48773" s="2"/>
      <c r="K48773" s="2"/>
      <c r="L48773" s="2"/>
    </row>
    <row r="48774" spans="10:12">
      <c r="J48774" s="2"/>
      <c r="K48774" s="2"/>
      <c r="L48774" s="2"/>
    </row>
    <row r="48775" spans="10:12">
      <c r="J48775" s="2"/>
      <c r="K48775" s="2"/>
      <c r="L48775" s="2"/>
    </row>
    <row r="48776" spans="10:12">
      <c r="J48776" s="2"/>
      <c r="K48776" s="2"/>
      <c r="L48776" s="2"/>
    </row>
    <row r="48777" spans="10:12">
      <c r="J48777" s="2"/>
      <c r="K48777" s="2"/>
      <c r="L48777" s="2"/>
    </row>
    <row r="48778" spans="10:12">
      <c r="J48778" s="2"/>
      <c r="K48778" s="2"/>
      <c r="L48778" s="2"/>
    </row>
    <row r="48779" spans="10:12">
      <c r="J48779" s="2"/>
      <c r="K48779" s="2"/>
      <c r="L48779" s="2"/>
    </row>
    <row r="48780" spans="10:12">
      <c r="J48780" s="2"/>
      <c r="K48780" s="2"/>
      <c r="L48780" s="2"/>
    </row>
    <row r="48781" spans="10:12">
      <c r="J48781" s="2"/>
      <c r="K48781" s="2"/>
      <c r="L48781" s="2"/>
    </row>
    <row r="48782" spans="10:12">
      <c r="J48782" s="2"/>
      <c r="K48782" s="2"/>
      <c r="L48782" s="2"/>
    </row>
    <row r="48783" spans="10:12">
      <c r="J48783" s="2"/>
      <c r="K48783" s="2"/>
      <c r="L48783" s="2"/>
    </row>
    <row r="48784" spans="10:12">
      <c r="J48784" s="2"/>
      <c r="K48784" s="2"/>
      <c r="L48784" s="2"/>
    </row>
    <row r="48785" spans="10:12">
      <c r="J48785" s="2"/>
      <c r="K48785" s="2"/>
      <c r="L48785" s="2"/>
    </row>
    <row r="48786" spans="10:12">
      <c r="J48786" s="2"/>
      <c r="K48786" s="2"/>
      <c r="L48786" s="2"/>
    </row>
    <row r="48787" spans="10:12">
      <c r="J48787" s="2"/>
      <c r="K48787" s="2"/>
      <c r="L48787" s="2"/>
    </row>
    <row r="48788" spans="10:12">
      <c r="J48788" s="2"/>
      <c r="K48788" s="2"/>
      <c r="L48788" s="2"/>
    </row>
    <row r="48789" spans="10:12">
      <c r="J48789" s="2"/>
      <c r="K48789" s="2"/>
      <c r="L48789" s="2"/>
    </row>
    <row r="48790" spans="10:12">
      <c r="J48790" s="2"/>
      <c r="K48790" s="2"/>
      <c r="L48790" s="2"/>
    </row>
    <row r="48791" spans="10:12">
      <c r="J48791" s="2"/>
      <c r="K48791" s="2"/>
      <c r="L48791" s="2"/>
    </row>
    <row r="48792" spans="10:12">
      <c r="J48792" s="2"/>
      <c r="K48792" s="2"/>
      <c r="L48792" s="2"/>
    </row>
    <row r="48793" spans="10:12">
      <c r="J48793" s="2"/>
      <c r="K48793" s="2"/>
      <c r="L48793" s="2"/>
    </row>
    <row r="48794" spans="10:12">
      <c r="J48794" s="2"/>
      <c r="K48794" s="2"/>
      <c r="L48794" s="2"/>
    </row>
    <row r="48795" spans="10:12">
      <c r="J48795" s="2"/>
      <c r="K48795" s="2"/>
      <c r="L48795" s="2"/>
    </row>
    <row r="48796" spans="10:12">
      <c r="J48796" s="2"/>
      <c r="K48796" s="2"/>
      <c r="L48796" s="2"/>
    </row>
    <row r="48797" spans="10:12">
      <c r="J48797" s="2"/>
      <c r="K48797" s="2"/>
      <c r="L48797" s="2"/>
    </row>
    <row r="48798" spans="10:12">
      <c r="J48798" s="2"/>
      <c r="K48798" s="2"/>
      <c r="L48798" s="2"/>
    </row>
    <row r="48799" spans="10:12">
      <c r="J48799" s="2"/>
      <c r="K48799" s="2"/>
      <c r="L48799" s="2"/>
    </row>
    <row r="48800" spans="10:12">
      <c r="J48800" s="2"/>
      <c r="K48800" s="2"/>
      <c r="L48800" s="2"/>
    </row>
    <row r="48801" spans="10:12">
      <c r="J48801" s="2"/>
      <c r="K48801" s="2"/>
      <c r="L48801" s="2"/>
    </row>
    <row r="48802" spans="10:12">
      <c r="J48802" s="2"/>
      <c r="K48802" s="2"/>
      <c r="L48802" s="2"/>
    </row>
    <row r="48803" spans="10:12">
      <c r="J48803" s="2"/>
      <c r="K48803" s="2"/>
      <c r="L48803" s="2"/>
    </row>
    <row r="48804" spans="10:12">
      <c r="J48804" s="2"/>
      <c r="K48804" s="2"/>
      <c r="L48804" s="2"/>
    </row>
    <row r="48805" spans="10:12">
      <c r="J48805" s="2"/>
      <c r="K48805" s="2"/>
      <c r="L48805" s="2"/>
    </row>
    <row r="48806" spans="10:12">
      <c r="J48806" s="2"/>
      <c r="K48806" s="2"/>
      <c r="L48806" s="2"/>
    </row>
    <row r="48807" spans="10:12">
      <c r="J48807" s="2"/>
      <c r="K48807" s="2"/>
      <c r="L48807" s="2"/>
    </row>
    <row r="48808" spans="10:12">
      <c r="J48808" s="2"/>
      <c r="K48808" s="2"/>
      <c r="L48808" s="2"/>
    </row>
    <row r="48809" spans="10:12">
      <c r="J48809" s="2"/>
      <c r="K48809" s="2"/>
      <c r="L48809" s="2"/>
    </row>
    <row r="48810" spans="10:12">
      <c r="J48810" s="2"/>
      <c r="K48810" s="2"/>
      <c r="L48810" s="2"/>
    </row>
    <row r="48811" spans="10:12">
      <c r="J48811" s="2"/>
      <c r="K48811" s="2"/>
      <c r="L48811" s="2"/>
    </row>
    <row r="48812" spans="10:12">
      <c r="J48812" s="2"/>
      <c r="K48812" s="2"/>
      <c r="L48812" s="2"/>
    </row>
    <row r="48813" spans="10:12">
      <c r="J48813" s="2"/>
      <c r="K48813" s="2"/>
      <c r="L48813" s="2"/>
    </row>
    <row r="48814" spans="10:12">
      <c r="J48814" s="2"/>
      <c r="K48814" s="2"/>
      <c r="L48814" s="2"/>
    </row>
    <row r="48815" spans="10:12">
      <c r="J48815" s="2"/>
      <c r="K48815" s="2"/>
      <c r="L48815" s="2"/>
    </row>
    <row r="48816" spans="10:12">
      <c r="J48816" s="2"/>
      <c r="K48816" s="2"/>
      <c r="L48816" s="2"/>
    </row>
    <row r="48817" spans="10:12">
      <c r="J48817" s="2"/>
      <c r="K48817" s="2"/>
      <c r="L48817" s="2"/>
    </row>
    <row r="48818" spans="10:12">
      <c r="J48818" s="2"/>
      <c r="K48818" s="2"/>
      <c r="L48818" s="2"/>
    </row>
    <row r="48819" spans="10:12">
      <c r="J48819" s="2"/>
      <c r="K48819" s="2"/>
      <c r="L48819" s="2"/>
    </row>
    <row r="48820" spans="10:12">
      <c r="J48820" s="2"/>
      <c r="K48820" s="2"/>
      <c r="L48820" s="2"/>
    </row>
    <row r="48821" spans="10:12">
      <c r="J48821" s="2"/>
      <c r="K48821" s="2"/>
      <c r="L48821" s="2"/>
    </row>
    <row r="48822" spans="10:12">
      <c r="J48822" s="2"/>
      <c r="K48822" s="2"/>
      <c r="L48822" s="2"/>
    </row>
    <row r="48823" spans="10:12">
      <c r="J48823" s="2"/>
      <c r="K48823" s="2"/>
      <c r="L48823" s="2"/>
    </row>
    <row r="48824" spans="10:12">
      <c r="J48824" s="2"/>
      <c r="K48824" s="2"/>
      <c r="L48824" s="2"/>
    </row>
    <row r="48825" spans="10:12">
      <c r="J48825" s="2"/>
      <c r="K48825" s="2"/>
      <c r="L48825" s="2"/>
    </row>
    <row r="48826" spans="10:12">
      <c r="J48826" s="2"/>
      <c r="K48826" s="2"/>
      <c r="L48826" s="2"/>
    </row>
    <row r="48827" spans="10:12">
      <c r="J48827" s="2"/>
      <c r="K48827" s="2"/>
      <c r="L48827" s="2"/>
    </row>
    <row r="48828" spans="10:12">
      <c r="J48828" s="2"/>
      <c r="K48828" s="2"/>
      <c r="L48828" s="2"/>
    </row>
    <row r="48829" spans="10:12">
      <c r="J48829" s="2"/>
      <c r="K48829" s="2"/>
      <c r="L48829" s="2"/>
    </row>
    <row r="48830" spans="10:12">
      <c r="J48830" s="2"/>
      <c r="K48830" s="2"/>
      <c r="L48830" s="2"/>
    </row>
    <row r="48831" spans="10:12">
      <c r="J48831" s="2"/>
      <c r="K48831" s="2"/>
      <c r="L48831" s="2"/>
    </row>
    <row r="48832" spans="10:12">
      <c r="J48832" s="2"/>
      <c r="K48832" s="2"/>
      <c r="L48832" s="2"/>
    </row>
    <row r="48833" spans="10:12">
      <c r="J48833" s="2"/>
      <c r="K48833" s="2"/>
      <c r="L48833" s="2"/>
    </row>
    <row r="48834" spans="10:12">
      <c r="J48834" s="2"/>
      <c r="K48834" s="2"/>
      <c r="L48834" s="2"/>
    </row>
    <row r="48835" spans="10:12">
      <c r="J48835" s="2"/>
      <c r="K48835" s="2"/>
      <c r="L48835" s="2"/>
    </row>
    <row r="48836" spans="10:12">
      <c r="J48836" s="2"/>
      <c r="K48836" s="2"/>
      <c r="L48836" s="2"/>
    </row>
    <row r="48837" spans="10:12">
      <c r="J48837" s="2"/>
      <c r="K48837" s="2"/>
      <c r="L48837" s="2"/>
    </row>
    <row r="48838" spans="10:12">
      <c r="J48838" s="2"/>
      <c r="K48838" s="2"/>
      <c r="L48838" s="2"/>
    </row>
    <row r="48839" spans="10:12">
      <c r="J48839" s="2"/>
      <c r="K48839" s="2"/>
      <c r="L48839" s="2"/>
    </row>
    <row r="48840" spans="10:12">
      <c r="J48840" s="2"/>
      <c r="K48840" s="2"/>
      <c r="L48840" s="2"/>
    </row>
    <row r="48841" spans="10:12">
      <c r="J48841" s="2"/>
      <c r="K48841" s="2"/>
      <c r="L48841" s="2"/>
    </row>
    <row r="48842" spans="10:12">
      <c r="J48842" s="2"/>
      <c r="K48842" s="2"/>
      <c r="L48842" s="2"/>
    </row>
    <row r="48843" spans="10:12">
      <c r="J48843" s="2"/>
      <c r="K48843" s="2"/>
      <c r="L48843" s="2"/>
    </row>
    <row r="48844" spans="10:12">
      <c r="J48844" s="2"/>
      <c r="K48844" s="2"/>
      <c r="L48844" s="2"/>
    </row>
    <row r="48845" spans="10:12">
      <c r="J48845" s="2"/>
      <c r="K48845" s="2"/>
      <c r="L48845" s="2"/>
    </row>
    <row r="48846" spans="10:12">
      <c r="J48846" s="2"/>
      <c r="K48846" s="2"/>
      <c r="L48846" s="2"/>
    </row>
    <row r="48847" spans="10:12">
      <c r="J48847" s="2"/>
      <c r="K48847" s="2"/>
      <c r="L48847" s="2"/>
    </row>
    <row r="48848" spans="10:12">
      <c r="J48848" s="2"/>
      <c r="K48848" s="2"/>
      <c r="L48848" s="2"/>
    </row>
    <row r="48849" spans="10:12">
      <c r="J48849" s="2"/>
      <c r="K48849" s="2"/>
      <c r="L48849" s="2"/>
    </row>
    <row r="48850" spans="10:12">
      <c r="J48850" s="2"/>
      <c r="K48850" s="2"/>
      <c r="L48850" s="2"/>
    </row>
    <row r="48851" spans="10:12">
      <c r="J48851" s="2"/>
      <c r="K48851" s="2"/>
      <c r="L48851" s="2"/>
    </row>
    <row r="48852" spans="10:12">
      <c r="J48852" s="2"/>
      <c r="K48852" s="2"/>
      <c r="L48852" s="2"/>
    </row>
    <row r="48853" spans="10:12">
      <c r="J48853" s="2"/>
      <c r="K48853" s="2"/>
      <c r="L48853" s="2"/>
    </row>
    <row r="48854" spans="10:12">
      <c r="J48854" s="2"/>
      <c r="K48854" s="2"/>
      <c r="L48854" s="2"/>
    </row>
    <row r="48855" spans="10:12">
      <c r="J48855" s="2"/>
      <c r="K48855" s="2"/>
      <c r="L48855" s="2"/>
    </row>
    <row r="48856" spans="10:12">
      <c r="J48856" s="2"/>
      <c r="K48856" s="2"/>
      <c r="L48856" s="2"/>
    </row>
    <row r="48857" spans="10:12">
      <c r="J48857" s="2"/>
      <c r="K48857" s="2"/>
      <c r="L48857" s="2"/>
    </row>
    <row r="48858" spans="10:12">
      <c r="J48858" s="2"/>
      <c r="K48858" s="2"/>
      <c r="L48858" s="2"/>
    </row>
    <row r="48859" spans="10:12">
      <c r="J48859" s="2"/>
      <c r="K48859" s="2"/>
      <c r="L48859" s="2"/>
    </row>
    <row r="48860" spans="10:12">
      <c r="J48860" s="2"/>
      <c r="K48860" s="2"/>
      <c r="L48860" s="2"/>
    </row>
    <row r="48861" spans="10:12">
      <c r="J48861" s="2"/>
      <c r="K48861" s="2"/>
      <c r="L48861" s="2"/>
    </row>
    <row r="48862" spans="10:12">
      <c r="J48862" s="2"/>
      <c r="K48862" s="2"/>
      <c r="L48862" s="2"/>
    </row>
    <row r="48863" spans="10:12">
      <c r="J48863" s="2"/>
      <c r="K48863" s="2"/>
      <c r="L48863" s="2"/>
    </row>
    <row r="48864" spans="10:12">
      <c r="J48864" s="2"/>
      <c r="K48864" s="2"/>
      <c r="L48864" s="2"/>
    </row>
    <row r="48865" spans="10:12">
      <c r="J48865" s="2"/>
      <c r="K48865" s="2"/>
      <c r="L48865" s="2"/>
    </row>
    <row r="48866" spans="10:12">
      <c r="J48866" s="2"/>
      <c r="K48866" s="2"/>
      <c r="L48866" s="2"/>
    </row>
    <row r="48867" spans="10:12">
      <c r="J48867" s="2"/>
      <c r="K48867" s="2"/>
      <c r="L48867" s="2"/>
    </row>
    <row r="48868" spans="10:12">
      <c r="J48868" s="2"/>
      <c r="K48868" s="2"/>
      <c r="L48868" s="2"/>
    </row>
    <row r="48869" spans="10:12">
      <c r="J48869" s="2"/>
      <c r="K48869" s="2"/>
      <c r="L48869" s="2"/>
    </row>
    <row r="48870" spans="10:12">
      <c r="J48870" s="2"/>
      <c r="K48870" s="2"/>
      <c r="L48870" s="2"/>
    </row>
    <row r="48871" spans="10:12">
      <c r="J48871" s="2"/>
      <c r="K48871" s="2"/>
      <c r="L48871" s="2"/>
    </row>
    <row r="48872" spans="10:12">
      <c r="J48872" s="2"/>
      <c r="K48872" s="2"/>
      <c r="L48872" s="2"/>
    </row>
    <row r="48873" spans="10:12">
      <c r="J48873" s="2"/>
      <c r="K48873" s="2"/>
      <c r="L48873" s="2"/>
    </row>
    <row r="48874" spans="10:12">
      <c r="J48874" s="2"/>
      <c r="K48874" s="2"/>
      <c r="L48874" s="2"/>
    </row>
    <row r="48875" spans="10:12">
      <c r="J48875" s="2"/>
      <c r="K48875" s="2"/>
      <c r="L48875" s="2"/>
    </row>
    <row r="48876" spans="10:12">
      <c r="J48876" s="2"/>
      <c r="K48876" s="2"/>
      <c r="L48876" s="2"/>
    </row>
    <row r="48877" spans="10:12">
      <c r="J48877" s="2"/>
      <c r="K48877" s="2"/>
      <c r="L48877" s="2"/>
    </row>
    <row r="48878" spans="10:12">
      <c r="J48878" s="2"/>
      <c r="K48878" s="2"/>
      <c r="L48878" s="2"/>
    </row>
    <row r="48879" spans="10:12">
      <c r="J48879" s="2"/>
      <c r="K48879" s="2"/>
      <c r="L48879" s="2"/>
    </row>
    <row r="48880" spans="10:12">
      <c r="J48880" s="2"/>
      <c r="K48880" s="2"/>
      <c r="L48880" s="2"/>
    </row>
    <row r="48881" spans="10:12">
      <c r="J48881" s="2"/>
      <c r="K48881" s="2"/>
      <c r="L48881" s="2"/>
    </row>
    <row r="48882" spans="10:12">
      <c r="J48882" s="2"/>
      <c r="K48882" s="2"/>
      <c r="L48882" s="2"/>
    </row>
    <row r="48883" spans="10:12">
      <c r="J48883" s="2"/>
      <c r="K48883" s="2"/>
      <c r="L48883" s="2"/>
    </row>
    <row r="48884" spans="10:12">
      <c r="J48884" s="2"/>
      <c r="K48884" s="2"/>
      <c r="L48884" s="2"/>
    </row>
    <row r="48885" spans="10:12">
      <c r="J48885" s="2"/>
      <c r="K48885" s="2"/>
      <c r="L48885" s="2"/>
    </row>
    <row r="48886" spans="10:12">
      <c r="J48886" s="2"/>
      <c r="K48886" s="2"/>
      <c r="L48886" s="2"/>
    </row>
    <row r="48887" spans="10:12">
      <c r="J48887" s="2"/>
      <c r="K48887" s="2"/>
      <c r="L48887" s="2"/>
    </row>
    <row r="48888" spans="10:12">
      <c r="J48888" s="2"/>
      <c r="K48888" s="2"/>
      <c r="L48888" s="2"/>
    </row>
    <row r="48889" spans="10:12">
      <c r="J48889" s="2"/>
      <c r="K48889" s="2"/>
      <c r="L48889" s="2"/>
    </row>
    <row r="48890" spans="10:12">
      <c r="J48890" s="2"/>
      <c r="K48890" s="2"/>
      <c r="L48890" s="2"/>
    </row>
    <row r="48891" spans="10:12">
      <c r="J48891" s="2"/>
      <c r="K48891" s="2"/>
      <c r="L48891" s="2"/>
    </row>
    <row r="48892" spans="10:12">
      <c r="J48892" s="2"/>
      <c r="K48892" s="2"/>
      <c r="L48892" s="2"/>
    </row>
    <row r="48893" spans="10:12">
      <c r="J48893" s="2"/>
      <c r="K48893" s="2"/>
      <c r="L48893" s="2"/>
    </row>
    <row r="48894" spans="10:12">
      <c r="J48894" s="2"/>
      <c r="K48894" s="2"/>
      <c r="L48894" s="2"/>
    </row>
    <row r="48895" spans="10:12">
      <c r="J48895" s="2"/>
      <c r="K48895" s="2"/>
      <c r="L48895" s="2"/>
    </row>
    <row r="48896" spans="10:12">
      <c r="J48896" s="2"/>
      <c r="K48896" s="2"/>
      <c r="L48896" s="2"/>
    </row>
    <row r="48897" spans="10:12">
      <c r="J48897" s="2"/>
      <c r="K48897" s="2"/>
      <c r="L48897" s="2"/>
    </row>
    <row r="48898" spans="10:12">
      <c r="J48898" s="2"/>
      <c r="K48898" s="2"/>
      <c r="L48898" s="2"/>
    </row>
    <row r="48899" spans="10:12">
      <c r="J48899" s="2"/>
      <c r="K48899" s="2"/>
      <c r="L48899" s="2"/>
    </row>
    <row r="48900" spans="10:12">
      <c r="J48900" s="2"/>
      <c r="K48900" s="2"/>
      <c r="L48900" s="2"/>
    </row>
    <row r="48901" spans="10:12">
      <c r="J48901" s="2"/>
      <c r="K48901" s="2"/>
      <c r="L48901" s="2"/>
    </row>
    <row r="48902" spans="10:12">
      <c r="J48902" s="2"/>
      <c r="K48902" s="2"/>
      <c r="L48902" s="2"/>
    </row>
    <row r="48903" spans="10:12">
      <c r="J48903" s="2"/>
      <c r="K48903" s="2"/>
      <c r="L48903" s="2"/>
    </row>
    <row r="48904" spans="10:12">
      <c r="J48904" s="2"/>
      <c r="K48904" s="2"/>
      <c r="L48904" s="2"/>
    </row>
    <row r="48905" spans="10:12">
      <c r="J48905" s="2"/>
      <c r="K48905" s="2"/>
      <c r="L48905" s="2"/>
    </row>
    <row r="48906" spans="10:12">
      <c r="J48906" s="2"/>
      <c r="K48906" s="2"/>
      <c r="L48906" s="2"/>
    </row>
    <row r="48907" spans="10:12">
      <c r="J48907" s="2"/>
      <c r="K48907" s="2"/>
      <c r="L48907" s="2"/>
    </row>
    <row r="48908" spans="10:12">
      <c r="J48908" s="2"/>
      <c r="K48908" s="2"/>
      <c r="L48908" s="2"/>
    </row>
    <row r="48909" spans="10:12">
      <c r="J48909" s="2"/>
      <c r="K48909" s="2"/>
      <c r="L48909" s="2"/>
    </row>
    <row r="48910" spans="10:12">
      <c r="J48910" s="2"/>
      <c r="K48910" s="2"/>
      <c r="L48910" s="2"/>
    </row>
    <row r="48911" spans="10:12">
      <c r="J48911" s="2"/>
      <c r="K48911" s="2"/>
      <c r="L48911" s="2"/>
    </row>
    <row r="48912" spans="10:12">
      <c r="J48912" s="2"/>
      <c r="K48912" s="2"/>
      <c r="L48912" s="2"/>
    </row>
    <row r="48913" spans="10:12">
      <c r="J48913" s="2"/>
      <c r="K48913" s="2"/>
      <c r="L48913" s="2"/>
    </row>
    <row r="48914" spans="10:12">
      <c r="J48914" s="2"/>
      <c r="K48914" s="2"/>
      <c r="L48914" s="2"/>
    </row>
    <row r="48915" spans="10:12">
      <c r="J48915" s="2"/>
      <c r="K48915" s="2"/>
      <c r="L48915" s="2"/>
    </row>
    <row r="48916" spans="10:12">
      <c r="J48916" s="2"/>
      <c r="K48916" s="2"/>
      <c r="L48916" s="2"/>
    </row>
    <row r="48917" spans="10:12">
      <c r="J48917" s="2"/>
      <c r="K48917" s="2"/>
      <c r="L48917" s="2"/>
    </row>
    <row r="48918" spans="10:12">
      <c r="J48918" s="2"/>
      <c r="K48918" s="2"/>
      <c r="L48918" s="2"/>
    </row>
    <row r="48919" spans="10:12">
      <c r="J48919" s="2"/>
      <c r="K48919" s="2"/>
      <c r="L48919" s="2"/>
    </row>
    <row r="48920" spans="10:12">
      <c r="J48920" s="2"/>
      <c r="K48920" s="2"/>
      <c r="L48920" s="2"/>
    </row>
    <row r="48921" spans="10:12">
      <c r="J48921" s="2"/>
      <c r="K48921" s="2"/>
      <c r="L48921" s="2"/>
    </row>
    <row r="48922" spans="10:12">
      <c r="J48922" s="2"/>
      <c r="K48922" s="2"/>
      <c r="L48922" s="2"/>
    </row>
    <row r="48923" spans="10:12">
      <c r="J48923" s="2"/>
      <c r="K48923" s="2"/>
      <c r="L48923" s="2"/>
    </row>
    <row r="48924" spans="10:12">
      <c r="J48924" s="2"/>
      <c r="K48924" s="2"/>
      <c r="L48924" s="2"/>
    </row>
    <row r="48925" spans="10:12">
      <c r="J48925" s="2"/>
      <c r="K48925" s="2"/>
      <c r="L48925" s="2"/>
    </row>
    <row r="48926" spans="10:12">
      <c r="J48926" s="2"/>
      <c r="K48926" s="2"/>
      <c r="L48926" s="2"/>
    </row>
    <row r="48927" spans="10:12">
      <c r="J48927" s="2"/>
      <c r="K48927" s="2"/>
      <c r="L48927" s="2"/>
    </row>
    <row r="48928" spans="10:12">
      <c r="J48928" s="2"/>
      <c r="K48928" s="2"/>
      <c r="L48928" s="2"/>
    </row>
    <row r="48929" spans="10:12">
      <c r="J48929" s="2"/>
      <c r="K48929" s="2"/>
      <c r="L48929" s="2"/>
    </row>
    <row r="48930" spans="10:12">
      <c r="J48930" s="2"/>
      <c r="K48930" s="2"/>
      <c r="L48930" s="2"/>
    </row>
    <row r="48931" spans="10:12">
      <c r="J48931" s="2"/>
      <c r="K48931" s="2"/>
      <c r="L48931" s="2"/>
    </row>
    <row r="48932" spans="10:12">
      <c r="J48932" s="2"/>
      <c r="K48932" s="2"/>
      <c r="L48932" s="2"/>
    </row>
    <row r="48933" spans="10:12">
      <c r="J48933" s="2"/>
      <c r="K48933" s="2"/>
      <c r="L48933" s="2"/>
    </row>
    <row r="48934" spans="10:12">
      <c r="J48934" s="2"/>
      <c r="K48934" s="2"/>
      <c r="L48934" s="2"/>
    </row>
    <row r="48935" spans="10:12">
      <c r="J48935" s="2"/>
      <c r="K48935" s="2"/>
      <c r="L48935" s="2"/>
    </row>
    <row r="48936" spans="10:12">
      <c r="J48936" s="2"/>
      <c r="K48936" s="2"/>
      <c r="L48936" s="2"/>
    </row>
    <row r="48937" spans="10:12">
      <c r="J48937" s="2"/>
      <c r="K48937" s="2"/>
      <c r="L48937" s="2"/>
    </row>
    <row r="48938" spans="10:12">
      <c r="J48938" s="2"/>
      <c r="K48938" s="2"/>
      <c r="L48938" s="2"/>
    </row>
    <row r="48939" spans="10:12">
      <c r="J48939" s="2"/>
      <c r="K48939" s="2"/>
      <c r="L48939" s="2"/>
    </row>
    <row r="48940" spans="10:12">
      <c r="J48940" s="2"/>
      <c r="K48940" s="2"/>
      <c r="L48940" s="2"/>
    </row>
    <row r="48941" spans="10:12">
      <c r="J48941" s="2"/>
      <c r="K48941" s="2"/>
      <c r="L48941" s="2"/>
    </row>
    <row r="48942" spans="10:12">
      <c r="J48942" s="2"/>
      <c r="K48942" s="2"/>
      <c r="L48942" s="2"/>
    </row>
    <row r="48943" spans="10:12">
      <c r="J48943" s="2"/>
      <c r="K48943" s="2"/>
      <c r="L48943" s="2"/>
    </row>
    <row r="48944" spans="10:12">
      <c r="J48944" s="2"/>
      <c r="K48944" s="2"/>
      <c r="L48944" s="2"/>
    </row>
    <row r="48945" spans="10:12">
      <c r="J48945" s="2"/>
      <c r="K48945" s="2"/>
      <c r="L48945" s="2"/>
    </row>
    <row r="48946" spans="10:12">
      <c r="J48946" s="2"/>
      <c r="K48946" s="2"/>
      <c r="L48946" s="2"/>
    </row>
    <row r="48947" spans="10:12">
      <c r="J48947" s="2"/>
      <c r="K48947" s="2"/>
      <c r="L48947" s="2"/>
    </row>
    <row r="48948" spans="10:12">
      <c r="J48948" s="2"/>
      <c r="K48948" s="2"/>
      <c r="L48948" s="2"/>
    </row>
    <row r="48949" spans="10:12">
      <c r="J48949" s="2"/>
      <c r="K48949" s="2"/>
      <c r="L48949" s="2"/>
    </row>
    <row r="48950" spans="10:12">
      <c r="J48950" s="2"/>
      <c r="K48950" s="2"/>
      <c r="L48950" s="2"/>
    </row>
    <row r="48951" spans="10:12">
      <c r="J48951" s="2"/>
      <c r="K48951" s="2"/>
      <c r="L48951" s="2"/>
    </row>
    <row r="48952" spans="10:12">
      <c r="J48952" s="2"/>
      <c r="K48952" s="2"/>
      <c r="L48952" s="2"/>
    </row>
    <row r="48953" spans="10:12">
      <c r="J48953" s="2"/>
      <c r="K48953" s="2"/>
      <c r="L48953" s="2"/>
    </row>
    <row r="48954" spans="10:12">
      <c r="J48954" s="2"/>
      <c r="K48954" s="2"/>
      <c r="L48954" s="2"/>
    </row>
    <row r="48955" spans="10:12">
      <c r="J48955" s="2"/>
      <c r="K48955" s="2"/>
      <c r="L48955" s="2"/>
    </row>
    <row r="48956" spans="10:12">
      <c r="J48956" s="2"/>
      <c r="K48956" s="2"/>
      <c r="L48956" s="2"/>
    </row>
    <row r="48957" spans="10:12">
      <c r="J48957" s="2"/>
      <c r="K48957" s="2"/>
      <c r="L48957" s="2"/>
    </row>
    <row r="48958" spans="10:12">
      <c r="J48958" s="2"/>
      <c r="K48958" s="2"/>
      <c r="L48958" s="2"/>
    </row>
    <row r="48959" spans="10:12">
      <c r="J48959" s="2"/>
      <c r="K48959" s="2"/>
      <c r="L48959" s="2"/>
    </row>
    <row r="48960" spans="10:12">
      <c r="J48960" s="2"/>
      <c r="K48960" s="2"/>
      <c r="L48960" s="2"/>
    </row>
    <row r="48961" spans="10:12">
      <c r="J48961" s="2"/>
      <c r="K48961" s="2"/>
      <c r="L48961" s="2"/>
    </row>
    <row r="48962" spans="10:12">
      <c r="J48962" s="2"/>
      <c r="K48962" s="2"/>
      <c r="L48962" s="2"/>
    </row>
    <row r="48963" spans="10:12">
      <c r="J48963" s="2"/>
      <c r="K48963" s="2"/>
      <c r="L48963" s="2"/>
    </row>
    <row r="48964" spans="10:12">
      <c r="J48964" s="2"/>
      <c r="K48964" s="2"/>
      <c r="L48964" s="2"/>
    </row>
    <row r="48965" spans="10:12">
      <c r="J48965" s="2"/>
      <c r="K48965" s="2"/>
      <c r="L48965" s="2"/>
    </row>
    <row r="48966" spans="10:12">
      <c r="J48966" s="2"/>
      <c r="K48966" s="2"/>
      <c r="L48966" s="2"/>
    </row>
    <row r="48967" spans="10:12">
      <c r="J48967" s="2"/>
      <c r="K48967" s="2"/>
      <c r="L48967" s="2"/>
    </row>
    <row r="48968" spans="10:12">
      <c r="J48968" s="2"/>
      <c r="K48968" s="2"/>
      <c r="L48968" s="2"/>
    </row>
    <row r="48969" spans="10:12">
      <c r="J48969" s="2"/>
      <c r="K48969" s="2"/>
      <c r="L48969" s="2"/>
    </row>
    <row r="48970" spans="10:12">
      <c r="J48970" s="2"/>
      <c r="K48970" s="2"/>
      <c r="L48970" s="2"/>
    </row>
    <row r="48971" spans="10:12">
      <c r="J48971" s="2"/>
      <c r="K48971" s="2"/>
      <c r="L48971" s="2"/>
    </row>
    <row r="48972" spans="10:12">
      <c r="J48972" s="2"/>
      <c r="K48972" s="2"/>
      <c r="L48972" s="2"/>
    </row>
    <row r="48973" spans="10:12">
      <c r="J48973" s="2"/>
      <c r="K48973" s="2"/>
      <c r="L48973" s="2"/>
    </row>
    <row r="48974" spans="10:12">
      <c r="J48974" s="2"/>
      <c r="K48974" s="2"/>
      <c r="L48974" s="2"/>
    </row>
    <row r="48975" spans="10:12">
      <c r="J48975" s="2"/>
      <c r="K48975" s="2"/>
      <c r="L48975" s="2"/>
    </row>
    <row r="48976" spans="10:12">
      <c r="J48976" s="2"/>
      <c r="K48976" s="2"/>
      <c r="L48976" s="2"/>
    </row>
    <row r="48977" spans="10:12">
      <c r="J48977" s="2"/>
      <c r="K48977" s="2"/>
      <c r="L48977" s="2"/>
    </row>
    <row r="48978" spans="10:12">
      <c r="J48978" s="2"/>
      <c r="K48978" s="2"/>
      <c r="L48978" s="2"/>
    </row>
    <row r="48979" spans="10:12">
      <c r="J48979" s="2"/>
      <c r="K48979" s="2"/>
      <c r="L48979" s="2"/>
    </row>
    <row r="48980" spans="10:12">
      <c r="J48980" s="2"/>
      <c r="K48980" s="2"/>
      <c r="L48980" s="2"/>
    </row>
    <row r="48981" spans="10:12">
      <c r="J48981" s="2"/>
      <c r="K48981" s="2"/>
      <c r="L48981" s="2"/>
    </row>
    <row r="48982" spans="10:12">
      <c r="J48982" s="2"/>
      <c r="K48982" s="2"/>
      <c r="L48982" s="2"/>
    </row>
    <row r="48983" spans="10:12">
      <c r="J48983" s="2"/>
      <c r="K48983" s="2"/>
      <c r="L48983" s="2"/>
    </row>
    <row r="48984" spans="10:12">
      <c r="J48984" s="2"/>
      <c r="K48984" s="2"/>
      <c r="L48984" s="2"/>
    </row>
    <row r="48985" spans="10:12">
      <c r="J48985" s="2"/>
      <c r="K48985" s="2"/>
      <c r="L48985" s="2"/>
    </row>
    <row r="48986" spans="10:12">
      <c r="J48986" s="2"/>
      <c r="K48986" s="2"/>
      <c r="L48986" s="2"/>
    </row>
    <row r="48987" spans="10:12">
      <c r="J48987" s="2"/>
      <c r="K48987" s="2"/>
      <c r="L48987" s="2"/>
    </row>
    <row r="48988" spans="10:12">
      <c r="J48988" s="2"/>
      <c r="K48988" s="2"/>
      <c r="L48988" s="2"/>
    </row>
    <row r="48989" spans="10:12">
      <c r="J48989" s="2"/>
      <c r="K48989" s="2"/>
      <c r="L48989" s="2"/>
    </row>
    <row r="48990" spans="10:12">
      <c r="J48990" s="2"/>
      <c r="K48990" s="2"/>
      <c r="L48990" s="2"/>
    </row>
    <row r="48991" spans="10:12">
      <c r="J48991" s="2"/>
      <c r="K48991" s="2"/>
      <c r="L48991" s="2"/>
    </row>
    <row r="48992" spans="10:12">
      <c r="J48992" s="2"/>
      <c r="K48992" s="2"/>
      <c r="L48992" s="2"/>
    </row>
    <row r="48993" spans="10:12">
      <c r="J48993" s="2"/>
      <c r="K48993" s="2"/>
      <c r="L48993" s="2"/>
    </row>
    <row r="48994" spans="10:12">
      <c r="J48994" s="2"/>
      <c r="K48994" s="2"/>
      <c r="L48994" s="2"/>
    </row>
    <row r="48995" spans="10:12">
      <c r="J48995" s="2"/>
      <c r="K48995" s="2"/>
      <c r="L48995" s="2"/>
    </row>
    <row r="48996" spans="10:12">
      <c r="J48996" s="2"/>
      <c r="K48996" s="2"/>
      <c r="L48996" s="2"/>
    </row>
    <row r="48997" spans="10:12">
      <c r="J48997" s="2"/>
      <c r="K48997" s="2"/>
      <c r="L48997" s="2"/>
    </row>
    <row r="48998" spans="10:12">
      <c r="J48998" s="2"/>
      <c r="K48998" s="2"/>
      <c r="L48998" s="2"/>
    </row>
    <row r="48999" spans="10:12">
      <c r="J48999" s="2"/>
      <c r="K48999" s="2"/>
      <c r="L48999" s="2"/>
    </row>
    <row r="49000" spans="10:12">
      <c r="J49000" s="2"/>
      <c r="K49000" s="2"/>
      <c r="L49000" s="2"/>
    </row>
    <row r="49001" spans="10:12">
      <c r="J49001" s="2"/>
      <c r="K49001" s="2"/>
      <c r="L49001" s="2"/>
    </row>
    <row r="49002" spans="10:12">
      <c r="J49002" s="2"/>
      <c r="K49002" s="2"/>
      <c r="L49002" s="2"/>
    </row>
    <row r="49003" spans="10:12">
      <c r="J49003" s="2"/>
      <c r="K49003" s="2"/>
      <c r="L49003" s="2"/>
    </row>
    <row r="49004" spans="10:12">
      <c r="J49004" s="2"/>
      <c r="K49004" s="2"/>
      <c r="L49004" s="2"/>
    </row>
    <row r="49005" spans="10:12">
      <c r="J49005" s="2"/>
      <c r="K49005" s="2"/>
      <c r="L49005" s="2"/>
    </row>
    <row r="49006" spans="10:12">
      <c r="J49006" s="2"/>
      <c r="K49006" s="2"/>
      <c r="L49006" s="2"/>
    </row>
    <row r="49007" spans="10:12">
      <c r="J49007" s="2"/>
      <c r="K49007" s="2"/>
      <c r="L49007" s="2"/>
    </row>
    <row r="49008" spans="10:12">
      <c r="J49008" s="2"/>
      <c r="K49008" s="2"/>
      <c r="L49008" s="2"/>
    </row>
    <row r="49009" spans="10:12">
      <c r="J49009" s="2"/>
      <c r="K49009" s="2"/>
      <c r="L49009" s="2"/>
    </row>
    <row r="49010" spans="10:12">
      <c r="J49010" s="2"/>
      <c r="K49010" s="2"/>
      <c r="L49010" s="2"/>
    </row>
    <row r="49011" spans="10:12">
      <c r="J49011" s="2"/>
      <c r="K49011" s="2"/>
      <c r="L49011" s="2"/>
    </row>
    <row r="49012" spans="10:12">
      <c r="J49012" s="2"/>
      <c r="K49012" s="2"/>
      <c r="L49012" s="2"/>
    </row>
    <row r="49013" spans="10:12">
      <c r="J49013" s="2"/>
      <c r="K49013" s="2"/>
      <c r="L49013" s="2"/>
    </row>
    <row r="49014" spans="10:12">
      <c r="J49014" s="2"/>
      <c r="K49014" s="2"/>
      <c r="L49014" s="2"/>
    </row>
    <row r="49015" spans="10:12">
      <c r="J49015" s="2"/>
      <c r="K49015" s="2"/>
      <c r="L49015" s="2"/>
    </row>
    <row r="49016" spans="10:12">
      <c r="J49016" s="2"/>
      <c r="K49016" s="2"/>
      <c r="L49016" s="2"/>
    </row>
    <row r="49017" spans="10:12">
      <c r="J49017" s="2"/>
      <c r="K49017" s="2"/>
      <c r="L49017" s="2"/>
    </row>
    <row r="49018" spans="10:12">
      <c r="J49018" s="2"/>
      <c r="K49018" s="2"/>
      <c r="L49018" s="2"/>
    </row>
    <row r="49019" spans="10:12">
      <c r="J49019" s="2"/>
      <c r="K49019" s="2"/>
      <c r="L49019" s="2"/>
    </row>
    <row r="49020" spans="10:12">
      <c r="J49020" s="2"/>
      <c r="K49020" s="2"/>
      <c r="L49020" s="2"/>
    </row>
    <row r="49021" spans="10:12">
      <c r="J49021" s="2"/>
      <c r="K49021" s="2"/>
      <c r="L49021" s="2"/>
    </row>
    <row r="49022" spans="10:12">
      <c r="J49022" s="2"/>
      <c r="K49022" s="2"/>
      <c r="L49022" s="2"/>
    </row>
    <row r="49023" spans="10:12">
      <c r="J49023" s="2"/>
      <c r="K49023" s="2"/>
      <c r="L49023" s="2"/>
    </row>
    <row r="49024" spans="10:12">
      <c r="J49024" s="2"/>
      <c r="K49024" s="2"/>
      <c r="L49024" s="2"/>
    </row>
    <row r="49025" spans="10:12">
      <c r="J49025" s="2"/>
      <c r="K49025" s="2"/>
      <c r="L49025" s="2"/>
    </row>
    <row r="49026" spans="10:12">
      <c r="J49026" s="2"/>
      <c r="K49026" s="2"/>
      <c r="L49026" s="2"/>
    </row>
    <row r="49027" spans="10:12">
      <c r="J49027" s="2"/>
      <c r="K49027" s="2"/>
      <c r="L49027" s="2"/>
    </row>
    <row r="49028" spans="10:12">
      <c r="J49028" s="2"/>
      <c r="K49028" s="2"/>
      <c r="L49028" s="2"/>
    </row>
    <row r="49029" spans="10:12">
      <c r="J49029" s="2"/>
      <c r="K49029" s="2"/>
      <c r="L49029" s="2"/>
    </row>
    <row r="49030" spans="10:12">
      <c r="J49030" s="2"/>
      <c r="K49030" s="2"/>
      <c r="L49030" s="2"/>
    </row>
    <row r="49031" spans="10:12">
      <c r="J49031" s="2"/>
      <c r="K49031" s="2"/>
      <c r="L49031" s="2"/>
    </row>
    <row r="49032" spans="10:12">
      <c r="J49032" s="2"/>
      <c r="K49032" s="2"/>
      <c r="L49032" s="2"/>
    </row>
    <row r="49033" spans="10:12">
      <c r="J49033" s="2"/>
      <c r="K49033" s="2"/>
      <c r="L49033" s="2"/>
    </row>
    <row r="49034" spans="10:12">
      <c r="J49034" s="2"/>
      <c r="K49034" s="2"/>
      <c r="L49034" s="2"/>
    </row>
    <row r="49035" spans="10:12">
      <c r="J49035" s="2"/>
      <c r="K49035" s="2"/>
      <c r="L49035" s="2"/>
    </row>
    <row r="49036" spans="10:12">
      <c r="J49036" s="2"/>
      <c r="K49036" s="2"/>
      <c r="L49036" s="2"/>
    </row>
    <row r="49037" spans="10:12">
      <c r="J49037" s="2"/>
      <c r="K49037" s="2"/>
      <c r="L49037" s="2"/>
    </row>
    <row r="49038" spans="10:12">
      <c r="J49038" s="2"/>
      <c r="K49038" s="2"/>
      <c r="L49038" s="2"/>
    </row>
    <row r="49039" spans="10:12">
      <c r="J49039" s="2"/>
      <c r="K49039" s="2"/>
      <c r="L49039" s="2"/>
    </row>
    <row r="49040" spans="10:12">
      <c r="J49040" s="2"/>
      <c r="K49040" s="2"/>
      <c r="L49040" s="2"/>
    </row>
    <row r="49041" spans="10:12">
      <c r="J49041" s="2"/>
      <c r="K49041" s="2"/>
      <c r="L49041" s="2"/>
    </row>
    <row r="49042" spans="10:12">
      <c r="J49042" s="2"/>
      <c r="K49042" s="2"/>
      <c r="L49042" s="2"/>
    </row>
    <row r="49043" spans="10:12">
      <c r="J49043" s="2"/>
      <c r="K49043" s="2"/>
      <c r="L49043" s="2"/>
    </row>
    <row r="49044" spans="10:12">
      <c r="J49044" s="2"/>
      <c r="K49044" s="2"/>
      <c r="L49044" s="2"/>
    </row>
    <row r="49045" spans="10:12">
      <c r="J49045" s="2"/>
      <c r="K49045" s="2"/>
      <c r="L49045" s="2"/>
    </row>
    <row r="49046" spans="10:12">
      <c r="J49046" s="2"/>
      <c r="K49046" s="2"/>
      <c r="L49046" s="2"/>
    </row>
    <row r="49047" spans="10:12">
      <c r="J49047" s="2"/>
      <c r="K49047" s="2"/>
      <c r="L49047" s="2"/>
    </row>
    <row r="49048" spans="10:12">
      <c r="J49048" s="2"/>
      <c r="K49048" s="2"/>
      <c r="L49048" s="2"/>
    </row>
    <row r="49049" spans="10:12">
      <c r="J49049" s="2"/>
      <c r="K49049" s="2"/>
      <c r="L49049" s="2"/>
    </row>
    <row r="49050" spans="10:12">
      <c r="J49050" s="2"/>
      <c r="K49050" s="2"/>
      <c r="L49050" s="2"/>
    </row>
    <row r="49051" spans="10:12">
      <c r="J49051" s="2"/>
      <c r="K49051" s="2"/>
      <c r="L49051" s="2"/>
    </row>
    <row r="49052" spans="10:12">
      <c r="J49052" s="2"/>
      <c r="K49052" s="2"/>
      <c r="L49052" s="2"/>
    </row>
    <row r="49053" spans="10:12">
      <c r="J49053" s="2"/>
      <c r="K49053" s="2"/>
      <c r="L49053" s="2"/>
    </row>
    <row r="49054" spans="10:12">
      <c r="J49054" s="2"/>
      <c r="K49054" s="2"/>
      <c r="L49054" s="2"/>
    </row>
    <row r="49055" spans="10:12">
      <c r="J49055" s="2"/>
      <c r="K49055" s="2"/>
      <c r="L49055" s="2"/>
    </row>
    <row r="49056" spans="10:12">
      <c r="J49056" s="2"/>
      <c r="K49056" s="2"/>
      <c r="L49056" s="2"/>
    </row>
    <row r="49057" spans="10:12">
      <c r="J49057" s="2"/>
      <c r="K49057" s="2"/>
      <c r="L49057" s="2"/>
    </row>
    <row r="49058" spans="10:12">
      <c r="J49058" s="2"/>
      <c r="K49058" s="2"/>
      <c r="L49058" s="2"/>
    </row>
    <row r="49059" spans="10:12">
      <c r="J49059" s="2"/>
      <c r="K49059" s="2"/>
      <c r="L49059" s="2"/>
    </row>
    <row r="49060" spans="10:12">
      <c r="J49060" s="2"/>
      <c r="K49060" s="2"/>
      <c r="L49060" s="2"/>
    </row>
    <row r="49061" spans="10:12">
      <c r="J49061" s="2"/>
      <c r="K49061" s="2"/>
      <c r="L49061" s="2"/>
    </row>
    <row r="49062" spans="10:12">
      <c r="J49062" s="2"/>
      <c r="K49062" s="2"/>
      <c r="L49062" s="2"/>
    </row>
    <row r="49063" spans="10:12">
      <c r="J49063" s="2"/>
      <c r="K49063" s="2"/>
      <c r="L49063" s="2"/>
    </row>
    <row r="49064" spans="10:12">
      <c r="J49064" s="2"/>
      <c r="K49064" s="2"/>
      <c r="L49064" s="2"/>
    </row>
    <row r="49065" spans="10:12">
      <c r="J49065" s="2"/>
      <c r="K49065" s="2"/>
      <c r="L49065" s="2"/>
    </row>
    <row r="49066" spans="10:12">
      <c r="J49066" s="2"/>
      <c r="K49066" s="2"/>
      <c r="L49066" s="2"/>
    </row>
    <row r="49067" spans="10:12">
      <c r="J49067" s="2"/>
      <c r="K49067" s="2"/>
      <c r="L49067" s="2"/>
    </row>
    <row r="49068" spans="10:12">
      <c r="J49068" s="2"/>
      <c r="K49068" s="2"/>
      <c r="L49068" s="2"/>
    </row>
    <row r="49069" spans="10:12">
      <c r="J49069" s="2"/>
      <c r="K49069" s="2"/>
      <c r="L49069" s="2"/>
    </row>
    <row r="49070" spans="10:12">
      <c r="J49070" s="2"/>
      <c r="K49070" s="2"/>
      <c r="L49070" s="2"/>
    </row>
    <row r="49071" spans="10:12">
      <c r="J49071" s="2"/>
      <c r="K49071" s="2"/>
      <c r="L49071" s="2"/>
    </row>
    <row r="49072" spans="10:12">
      <c r="J49072" s="2"/>
      <c r="K49072" s="2"/>
      <c r="L49072" s="2"/>
    </row>
    <row r="49073" spans="10:12">
      <c r="J49073" s="2"/>
      <c r="K49073" s="2"/>
      <c r="L49073" s="2"/>
    </row>
    <row r="49074" spans="10:12">
      <c r="J49074" s="2"/>
      <c r="K49074" s="2"/>
      <c r="L49074" s="2"/>
    </row>
    <row r="49075" spans="10:12">
      <c r="J49075" s="2"/>
      <c r="K49075" s="2"/>
      <c r="L49075" s="2"/>
    </row>
    <row r="49076" spans="10:12">
      <c r="J49076" s="2"/>
      <c r="K49076" s="2"/>
      <c r="L49076" s="2"/>
    </row>
    <row r="49077" spans="10:12">
      <c r="J49077" s="2"/>
      <c r="K49077" s="2"/>
      <c r="L49077" s="2"/>
    </row>
    <row r="49078" spans="10:12">
      <c r="J49078" s="2"/>
      <c r="K49078" s="2"/>
      <c r="L49078" s="2"/>
    </row>
    <row r="49079" spans="10:12">
      <c r="J49079" s="2"/>
      <c r="K49079" s="2"/>
      <c r="L49079" s="2"/>
    </row>
    <row r="49080" spans="10:12">
      <c r="J49080" s="2"/>
      <c r="K49080" s="2"/>
      <c r="L49080" s="2"/>
    </row>
    <row r="49081" spans="10:12">
      <c r="J49081" s="2"/>
      <c r="K49081" s="2"/>
      <c r="L49081" s="2"/>
    </row>
    <row r="49082" spans="10:12">
      <c r="J49082" s="2"/>
      <c r="K49082" s="2"/>
      <c r="L49082" s="2"/>
    </row>
    <row r="49083" spans="10:12">
      <c r="J49083" s="2"/>
      <c r="K49083" s="2"/>
      <c r="L49083" s="2"/>
    </row>
    <row r="49084" spans="10:12">
      <c r="J49084" s="2"/>
      <c r="K49084" s="2"/>
      <c r="L49084" s="2"/>
    </row>
    <row r="49085" spans="10:12">
      <c r="J49085" s="2"/>
      <c r="K49085" s="2"/>
      <c r="L49085" s="2"/>
    </row>
    <row r="49086" spans="10:12">
      <c r="J49086" s="2"/>
      <c r="K49086" s="2"/>
      <c r="L49086" s="2"/>
    </row>
    <row r="49087" spans="10:12">
      <c r="J49087" s="2"/>
      <c r="K49087" s="2"/>
      <c r="L49087" s="2"/>
    </row>
    <row r="49088" spans="10:12">
      <c r="J49088" s="2"/>
      <c r="K49088" s="2"/>
      <c r="L49088" s="2"/>
    </row>
    <row r="49089" spans="10:12">
      <c r="J49089" s="2"/>
      <c r="K49089" s="2"/>
      <c r="L49089" s="2"/>
    </row>
    <row r="49090" spans="10:12">
      <c r="J49090" s="2"/>
      <c r="K49090" s="2"/>
      <c r="L49090" s="2"/>
    </row>
    <row r="49091" spans="10:12">
      <c r="J49091" s="2"/>
      <c r="K49091" s="2"/>
      <c r="L49091" s="2"/>
    </row>
    <row r="49092" spans="10:12">
      <c r="J49092" s="2"/>
      <c r="K49092" s="2"/>
      <c r="L49092" s="2"/>
    </row>
    <row r="49093" spans="10:12">
      <c r="J49093" s="2"/>
      <c r="K49093" s="2"/>
      <c r="L49093" s="2"/>
    </row>
    <row r="49094" spans="10:12">
      <c r="J49094" s="2"/>
      <c r="K49094" s="2"/>
      <c r="L49094" s="2"/>
    </row>
    <row r="49095" spans="10:12">
      <c r="J49095" s="2"/>
      <c r="K49095" s="2"/>
      <c r="L49095" s="2"/>
    </row>
    <row r="49096" spans="10:12">
      <c r="J49096" s="2"/>
      <c r="K49096" s="2"/>
      <c r="L49096" s="2"/>
    </row>
    <row r="49097" spans="10:12">
      <c r="J49097" s="2"/>
      <c r="K49097" s="2"/>
      <c r="L49097" s="2"/>
    </row>
    <row r="49098" spans="10:12">
      <c r="J49098" s="2"/>
      <c r="K49098" s="2"/>
      <c r="L49098" s="2"/>
    </row>
    <row r="49099" spans="10:12">
      <c r="J49099" s="2"/>
      <c r="K49099" s="2"/>
      <c r="L49099" s="2"/>
    </row>
    <row r="49100" spans="10:12">
      <c r="J49100" s="2"/>
      <c r="K49100" s="2"/>
      <c r="L49100" s="2"/>
    </row>
    <row r="49101" spans="10:12">
      <c r="J49101" s="2"/>
      <c r="K49101" s="2"/>
      <c r="L49101" s="2"/>
    </row>
    <row r="49102" spans="10:12">
      <c r="J49102" s="2"/>
      <c r="K49102" s="2"/>
      <c r="L49102" s="2"/>
    </row>
    <row r="49103" spans="10:12">
      <c r="J49103" s="2"/>
      <c r="K49103" s="2"/>
      <c r="L49103" s="2"/>
    </row>
    <row r="49104" spans="10:12">
      <c r="J49104" s="2"/>
      <c r="K49104" s="2"/>
      <c r="L49104" s="2"/>
    </row>
    <row r="49105" spans="10:12">
      <c r="J49105" s="2"/>
      <c r="K49105" s="2"/>
      <c r="L49105" s="2"/>
    </row>
    <row r="49106" spans="10:12">
      <c r="J49106" s="2"/>
      <c r="K49106" s="2"/>
      <c r="L49106" s="2"/>
    </row>
    <row r="49107" spans="10:12">
      <c r="J49107" s="2"/>
      <c r="K49107" s="2"/>
      <c r="L49107" s="2"/>
    </row>
    <row r="49108" spans="10:12">
      <c r="J49108" s="2"/>
      <c r="K49108" s="2"/>
      <c r="L49108" s="2"/>
    </row>
    <row r="49109" spans="10:12">
      <c r="J49109" s="2"/>
      <c r="K49109" s="2"/>
      <c r="L49109" s="2"/>
    </row>
    <row r="49110" spans="10:12">
      <c r="J49110" s="2"/>
      <c r="K49110" s="2"/>
      <c r="L49110" s="2"/>
    </row>
    <row r="49111" spans="10:12">
      <c r="J49111" s="2"/>
      <c r="K49111" s="2"/>
      <c r="L49111" s="2"/>
    </row>
    <row r="49112" spans="10:12">
      <c r="J49112" s="2"/>
      <c r="K49112" s="2"/>
      <c r="L49112" s="2"/>
    </row>
    <row r="49113" spans="10:12">
      <c r="J49113" s="2"/>
      <c r="K49113" s="2"/>
      <c r="L49113" s="2"/>
    </row>
    <row r="49114" spans="10:12">
      <c r="J49114" s="2"/>
      <c r="K49114" s="2"/>
      <c r="L49114" s="2"/>
    </row>
    <row r="49115" spans="10:12">
      <c r="J49115" s="2"/>
      <c r="K49115" s="2"/>
      <c r="L49115" s="2"/>
    </row>
    <row r="49116" spans="10:12">
      <c r="J49116" s="2"/>
      <c r="K49116" s="2"/>
      <c r="L49116" s="2"/>
    </row>
    <row r="49117" spans="10:12">
      <c r="J49117" s="2"/>
      <c r="K49117" s="2"/>
      <c r="L49117" s="2"/>
    </row>
    <row r="49118" spans="10:12">
      <c r="J49118" s="2"/>
      <c r="K49118" s="2"/>
      <c r="L49118" s="2"/>
    </row>
    <row r="49119" spans="10:12">
      <c r="J49119" s="2"/>
      <c r="K49119" s="2"/>
      <c r="L49119" s="2"/>
    </row>
    <row r="49120" spans="10:12">
      <c r="J49120" s="2"/>
      <c r="K49120" s="2"/>
      <c r="L49120" s="2"/>
    </row>
    <row r="49121" spans="10:12">
      <c r="J49121" s="2"/>
      <c r="K49121" s="2"/>
      <c r="L49121" s="2"/>
    </row>
    <row r="49122" spans="10:12">
      <c r="J49122" s="2"/>
      <c r="K49122" s="2"/>
      <c r="L49122" s="2"/>
    </row>
    <row r="49123" spans="10:12">
      <c r="J49123" s="2"/>
      <c r="K49123" s="2"/>
      <c r="L49123" s="2"/>
    </row>
    <row r="49124" spans="10:12">
      <c r="J49124" s="2"/>
      <c r="K49124" s="2"/>
      <c r="L49124" s="2"/>
    </row>
    <row r="49125" spans="10:12">
      <c r="J49125" s="2"/>
      <c r="K49125" s="2"/>
      <c r="L49125" s="2"/>
    </row>
    <row r="49126" spans="10:12">
      <c r="J49126" s="2"/>
      <c r="K49126" s="2"/>
      <c r="L49126" s="2"/>
    </row>
    <row r="49127" spans="10:12">
      <c r="J49127" s="2"/>
      <c r="K49127" s="2"/>
      <c r="L49127" s="2"/>
    </row>
    <row r="49128" spans="10:12">
      <c r="J49128" s="2"/>
      <c r="K49128" s="2"/>
      <c r="L49128" s="2"/>
    </row>
    <row r="49129" spans="10:12">
      <c r="J49129" s="2"/>
      <c r="K49129" s="2"/>
      <c r="L49129" s="2"/>
    </row>
    <row r="49130" spans="10:12">
      <c r="J49130" s="2"/>
      <c r="K49130" s="2"/>
      <c r="L49130" s="2"/>
    </row>
    <row r="49131" spans="10:12">
      <c r="J49131" s="2"/>
      <c r="K49131" s="2"/>
      <c r="L49131" s="2"/>
    </row>
    <row r="49132" spans="10:12">
      <c r="J49132" s="2"/>
      <c r="K49132" s="2"/>
      <c r="L49132" s="2"/>
    </row>
    <row r="49133" spans="10:12">
      <c r="J49133" s="2"/>
      <c r="K49133" s="2"/>
      <c r="L49133" s="2"/>
    </row>
    <row r="49134" spans="10:12">
      <c r="J49134" s="2"/>
      <c r="K49134" s="2"/>
      <c r="L49134" s="2"/>
    </row>
    <row r="49135" spans="10:12">
      <c r="J49135" s="2"/>
      <c r="K49135" s="2"/>
      <c r="L49135" s="2"/>
    </row>
    <row r="49136" spans="10:12">
      <c r="J49136" s="2"/>
      <c r="K49136" s="2"/>
      <c r="L49136" s="2"/>
    </row>
    <row r="49137" spans="10:12">
      <c r="J49137" s="2"/>
      <c r="K49137" s="2"/>
      <c r="L49137" s="2"/>
    </row>
    <row r="49138" spans="10:12">
      <c r="J49138" s="2"/>
      <c r="K49138" s="2"/>
      <c r="L49138" s="2"/>
    </row>
    <row r="49139" spans="10:12">
      <c r="J49139" s="2"/>
      <c r="K49139" s="2"/>
      <c r="L49139" s="2"/>
    </row>
    <row r="49140" spans="10:12">
      <c r="J49140" s="2"/>
      <c r="K49140" s="2"/>
      <c r="L49140" s="2"/>
    </row>
    <row r="49141" spans="10:12">
      <c r="J49141" s="2"/>
      <c r="K49141" s="2"/>
      <c r="L49141" s="2"/>
    </row>
    <row r="49142" spans="10:12">
      <c r="J49142" s="2"/>
      <c r="K49142" s="2"/>
      <c r="L49142" s="2"/>
    </row>
    <row r="49143" spans="10:12">
      <c r="J49143" s="2"/>
      <c r="K49143" s="2"/>
      <c r="L49143" s="2"/>
    </row>
    <row r="49144" spans="10:12">
      <c r="J49144" s="2"/>
      <c r="K49144" s="2"/>
      <c r="L49144" s="2"/>
    </row>
    <row r="49145" spans="10:12">
      <c r="J49145" s="2"/>
      <c r="K49145" s="2"/>
      <c r="L49145" s="2"/>
    </row>
    <row r="49146" spans="10:12">
      <c r="J49146" s="2"/>
      <c r="K49146" s="2"/>
      <c r="L49146" s="2"/>
    </row>
    <row r="49147" spans="10:12">
      <c r="J49147" s="2"/>
      <c r="K49147" s="2"/>
      <c r="L49147" s="2"/>
    </row>
    <row r="49148" spans="10:12">
      <c r="J49148" s="2"/>
      <c r="K49148" s="2"/>
      <c r="L49148" s="2"/>
    </row>
    <row r="49149" spans="10:12">
      <c r="J49149" s="2"/>
      <c r="K49149" s="2"/>
      <c r="L49149" s="2"/>
    </row>
    <row r="49150" spans="10:12">
      <c r="J49150" s="2"/>
      <c r="K49150" s="2"/>
      <c r="L49150" s="2"/>
    </row>
    <row r="49151" spans="10:12">
      <c r="J49151" s="2"/>
      <c r="K49151" s="2"/>
      <c r="L49151" s="2"/>
    </row>
    <row r="49152" spans="10:12">
      <c r="J49152" s="2"/>
      <c r="K49152" s="2"/>
      <c r="L49152" s="2"/>
    </row>
    <row r="49153" spans="10:12">
      <c r="J49153" s="2"/>
      <c r="K49153" s="2"/>
      <c r="L49153" s="2"/>
    </row>
    <row r="49154" spans="10:12">
      <c r="J49154" s="2"/>
      <c r="K49154" s="2"/>
      <c r="L49154" s="2"/>
    </row>
    <row r="49155" spans="10:12">
      <c r="J49155" s="2"/>
      <c r="K49155" s="2"/>
      <c r="L49155" s="2"/>
    </row>
    <row r="49156" spans="10:12">
      <c r="J49156" s="2"/>
      <c r="K49156" s="2"/>
      <c r="L49156" s="2"/>
    </row>
    <row r="49157" spans="10:12">
      <c r="J49157" s="2"/>
      <c r="K49157" s="2"/>
      <c r="L49157" s="2"/>
    </row>
    <row r="49158" spans="10:12">
      <c r="J49158" s="2"/>
      <c r="K49158" s="2"/>
      <c r="L49158" s="2"/>
    </row>
    <row r="49159" spans="10:12">
      <c r="J49159" s="2"/>
      <c r="K49159" s="2"/>
      <c r="L49159" s="2"/>
    </row>
    <row r="49160" spans="10:12">
      <c r="J49160" s="2"/>
      <c r="K49160" s="2"/>
      <c r="L49160" s="2"/>
    </row>
    <row r="49161" spans="10:12">
      <c r="J49161" s="2"/>
      <c r="K49161" s="2"/>
      <c r="L49161" s="2"/>
    </row>
    <row r="49162" spans="10:12">
      <c r="J49162" s="2"/>
      <c r="K49162" s="2"/>
      <c r="L49162" s="2"/>
    </row>
    <row r="49163" spans="10:12">
      <c r="J49163" s="2"/>
      <c r="K49163" s="2"/>
      <c r="L49163" s="2"/>
    </row>
    <row r="49164" spans="10:12">
      <c r="J49164" s="2"/>
      <c r="K49164" s="2"/>
      <c r="L49164" s="2"/>
    </row>
    <row r="49165" spans="10:12">
      <c r="J49165" s="2"/>
      <c r="K49165" s="2"/>
      <c r="L49165" s="2"/>
    </row>
    <row r="49166" spans="10:12">
      <c r="J49166" s="2"/>
      <c r="K49166" s="2"/>
      <c r="L49166" s="2"/>
    </row>
    <row r="49167" spans="10:12">
      <c r="J49167" s="2"/>
      <c r="K49167" s="2"/>
      <c r="L49167" s="2"/>
    </row>
    <row r="49168" spans="10:12">
      <c r="J49168" s="2"/>
      <c r="K49168" s="2"/>
      <c r="L49168" s="2"/>
    </row>
    <row r="49169" spans="10:12">
      <c r="J49169" s="2"/>
      <c r="K49169" s="2"/>
      <c r="L49169" s="2"/>
    </row>
    <row r="49170" spans="10:12">
      <c r="J49170" s="2"/>
      <c r="K49170" s="2"/>
      <c r="L49170" s="2"/>
    </row>
    <row r="49171" spans="10:12">
      <c r="J49171" s="2"/>
      <c r="K49171" s="2"/>
      <c r="L49171" s="2"/>
    </row>
    <row r="49172" spans="10:12">
      <c r="J49172" s="2"/>
      <c r="K49172" s="2"/>
      <c r="L49172" s="2"/>
    </row>
    <row r="49173" spans="10:12">
      <c r="J49173" s="2"/>
      <c r="K49173" s="2"/>
      <c r="L49173" s="2"/>
    </row>
    <row r="49174" spans="10:12">
      <c r="J49174" s="2"/>
      <c r="K49174" s="2"/>
      <c r="L49174" s="2"/>
    </row>
    <row r="49175" spans="10:12">
      <c r="J49175" s="2"/>
      <c r="K49175" s="2"/>
      <c r="L49175" s="2"/>
    </row>
    <row r="49176" spans="10:12">
      <c r="J49176" s="2"/>
      <c r="K49176" s="2"/>
      <c r="L49176" s="2"/>
    </row>
    <row r="49177" spans="10:12">
      <c r="J49177" s="2"/>
      <c r="K49177" s="2"/>
      <c r="L49177" s="2"/>
    </row>
    <row r="49178" spans="10:12">
      <c r="J49178" s="2"/>
      <c r="K49178" s="2"/>
      <c r="L49178" s="2"/>
    </row>
    <row r="49179" spans="10:12">
      <c r="J49179" s="2"/>
      <c r="K49179" s="2"/>
      <c r="L49179" s="2"/>
    </row>
    <row r="49180" spans="10:12">
      <c r="J49180" s="2"/>
      <c r="K49180" s="2"/>
      <c r="L49180" s="2"/>
    </row>
    <row r="49181" spans="10:12">
      <c r="J49181" s="2"/>
      <c r="K49181" s="2"/>
      <c r="L49181" s="2"/>
    </row>
    <row r="49182" spans="10:12">
      <c r="J49182" s="2"/>
      <c r="K49182" s="2"/>
      <c r="L49182" s="2"/>
    </row>
    <row r="49183" spans="10:12">
      <c r="J49183" s="2"/>
      <c r="K49183" s="2"/>
      <c r="L49183" s="2"/>
    </row>
    <row r="49184" spans="10:12">
      <c r="J49184" s="2"/>
      <c r="K49184" s="2"/>
      <c r="L49184" s="2"/>
    </row>
    <row r="49185" spans="10:12">
      <c r="J49185" s="2"/>
      <c r="K49185" s="2"/>
      <c r="L49185" s="2"/>
    </row>
    <row r="49186" spans="10:12">
      <c r="J49186" s="2"/>
      <c r="K49186" s="2"/>
      <c r="L49186" s="2"/>
    </row>
    <row r="49187" spans="10:12">
      <c r="J49187" s="2"/>
      <c r="K49187" s="2"/>
      <c r="L49187" s="2"/>
    </row>
    <row r="49188" spans="10:12">
      <c r="J49188" s="2"/>
      <c r="K49188" s="2"/>
      <c r="L49188" s="2"/>
    </row>
    <row r="49189" spans="10:12">
      <c r="J49189" s="2"/>
      <c r="K49189" s="2"/>
      <c r="L49189" s="2"/>
    </row>
    <row r="49190" spans="10:12">
      <c r="J49190" s="2"/>
      <c r="K49190" s="2"/>
      <c r="L49190" s="2"/>
    </row>
    <row r="49191" spans="10:12">
      <c r="J49191" s="2"/>
      <c r="K49191" s="2"/>
      <c r="L49191" s="2"/>
    </row>
    <row r="49192" spans="10:12">
      <c r="J49192" s="2"/>
      <c r="K49192" s="2"/>
      <c r="L49192" s="2"/>
    </row>
    <row r="49193" spans="10:12">
      <c r="J49193" s="2"/>
      <c r="K49193" s="2"/>
      <c r="L49193" s="2"/>
    </row>
    <row r="49194" spans="10:12">
      <c r="J49194" s="2"/>
      <c r="K49194" s="2"/>
      <c r="L49194" s="2"/>
    </row>
    <row r="49195" spans="10:12">
      <c r="J49195" s="2"/>
      <c r="K49195" s="2"/>
      <c r="L49195" s="2"/>
    </row>
    <row r="49196" spans="10:12">
      <c r="J49196" s="2"/>
      <c r="K49196" s="2"/>
      <c r="L49196" s="2"/>
    </row>
    <row r="49197" spans="10:12">
      <c r="J49197" s="2"/>
      <c r="K49197" s="2"/>
      <c r="L49197" s="2"/>
    </row>
    <row r="49198" spans="10:12">
      <c r="J49198" s="2"/>
      <c r="K49198" s="2"/>
      <c r="L49198" s="2"/>
    </row>
    <row r="49199" spans="10:12">
      <c r="J49199" s="2"/>
      <c r="K49199" s="2"/>
      <c r="L49199" s="2"/>
    </row>
    <row r="49200" spans="10:12">
      <c r="J49200" s="2"/>
      <c r="K49200" s="2"/>
      <c r="L49200" s="2"/>
    </row>
    <row r="49201" spans="10:12">
      <c r="J49201" s="2"/>
      <c r="K49201" s="2"/>
      <c r="L49201" s="2"/>
    </row>
    <row r="49202" spans="10:12">
      <c r="J49202" s="2"/>
      <c r="K49202" s="2"/>
      <c r="L49202" s="2"/>
    </row>
    <row r="49203" spans="10:12">
      <c r="J49203" s="2"/>
      <c r="K49203" s="2"/>
      <c r="L49203" s="2"/>
    </row>
    <row r="49204" spans="10:12">
      <c r="J49204" s="2"/>
      <c r="K49204" s="2"/>
      <c r="L49204" s="2"/>
    </row>
    <row r="49205" spans="10:12">
      <c r="J49205" s="2"/>
      <c r="K49205" s="2"/>
      <c r="L49205" s="2"/>
    </row>
    <row r="49206" spans="10:12">
      <c r="J49206" s="2"/>
      <c r="K49206" s="2"/>
      <c r="L49206" s="2"/>
    </row>
    <row r="49207" spans="10:12">
      <c r="J49207" s="2"/>
      <c r="K49207" s="2"/>
      <c r="L49207" s="2"/>
    </row>
    <row r="49208" spans="10:12">
      <c r="J49208" s="2"/>
      <c r="K49208" s="2"/>
      <c r="L49208" s="2"/>
    </row>
    <row r="49209" spans="10:12">
      <c r="J49209" s="2"/>
      <c r="K49209" s="2"/>
      <c r="L49209" s="2"/>
    </row>
    <row r="49210" spans="10:12">
      <c r="J49210" s="2"/>
      <c r="K49210" s="2"/>
      <c r="L49210" s="2"/>
    </row>
    <row r="49211" spans="10:12">
      <c r="J49211" s="2"/>
      <c r="K49211" s="2"/>
      <c r="L49211" s="2"/>
    </row>
    <row r="49212" spans="10:12">
      <c r="J49212" s="2"/>
      <c r="K49212" s="2"/>
      <c r="L49212" s="2"/>
    </row>
    <row r="49213" spans="10:12">
      <c r="J49213" s="2"/>
      <c r="K49213" s="2"/>
      <c r="L49213" s="2"/>
    </row>
    <row r="49214" spans="10:12">
      <c r="J49214" s="2"/>
      <c r="K49214" s="2"/>
      <c r="L49214" s="2"/>
    </row>
    <row r="49215" spans="10:12">
      <c r="J49215" s="2"/>
      <c r="K49215" s="2"/>
      <c r="L49215" s="2"/>
    </row>
    <row r="49216" spans="10:12">
      <c r="J49216" s="2"/>
      <c r="K49216" s="2"/>
      <c r="L49216" s="2"/>
    </row>
    <row r="49217" spans="10:12">
      <c r="J49217" s="2"/>
      <c r="K49217" s="2"/>
      <c r="L49217" s="2"/>
    </row>
    <row r="49218" spans="10:12">
      <c r="J49218" s="2"/>
      <c r="K49218" s="2"/>
      <c r="L49218" s="2"/>
    </row>
    <row r="49219" spans="10:12">
      <c r="J49219" s="2"/>
      <c r="K49219" s="2"/>
      <c r="L49219" s="2"/>
    </row>
    <row r="49220" spans="10:12">
      <c r="J49220" s="2"/>
      <c r="K49220" s="2"/>
      <c r="L49220" s="2"/>
    </row>
    <row r="49221" spans="10:12">
      <c r="J49221" s="2"/>
      <c r="K49221" s="2"/>
      <c r="L49221" s="2"/>
    </row>
    <row r="49222" spans="10:12">
      <c r="J49222" s="2"/>
      <c r="K49222" s="2"/>
      <c r="L49222" s="2"/>
    </row>
    <row r="49223" spans="10:12">
      <c r="J49223" s="2"/>
      <c r="K49223" s="2"/>
      <c r="L49223" s="2"/>
    </row>
    <row r="49224" spans="10:12">
      <c r="J49224" s="2"/>
      <c r="K49224" s="2"/>
      <c r="L49224" s="2"/>
    </row>
    <row r="49225" spans="10:12">
      <c r="J49225" s="2"/>
      <c r="K49225" s="2"/>
      <c r="L49225" s="2"/>
    </row>
    <row r="49226" spans="10:12">
      <c r="J49226" s="2"/>
      <c r="K49226" s="2"/>
      <c r="L49226" s="2"/>
    </row>
    <row r="49227" spans="10:12">
      <c r="J49227" s="2"/>
      <c r="K49227" s="2"/>
      <c r="L49227" s="2"/>
    </row>
    <row r="49228" spans="10:12">
      <c r="J49228" s="2"/>
      <c r="K49228" s="2"/>
      <c r="L49228" s="2"/>
    </row>
    <row r="49229" spans="10:12">
      <c r="J49229" s="2"/>
      <c r="K49229" s="2"/>
      <c r="L49229" s="2"/>
    </row>
    <row r="49230" spans="10:12">
      <c r="J49230" s="2"/>
      <c r="K49230" s="2"/>
      <c r="L49230" s="2"/>
    </row>
    <row r="49231" spans="10:12">
      <c r="J49231" s="2"/>
      <c r="K49231" s="2"/>
      <c r="L49231" s="2"/>
    </row>
    <row r="49232" spans="10:12">
      <c r="J49232" s="2"/>
      <c r="K49232" s="2"/>
      <c r="L49232" s="2"/>
    </row>
    <row r="49233" spans="10:12">
      <c r="J49233" s="2"/>
      <c r="K49233" s="2"/>
      <c r="L49233" s="2"/>
    </row>
    <row r="49234" spans="10:12">
      <c r="J49234" s="2"/>
      <c r="K49234" s="2"/>
      <c r="L49234" s="2"/>
    </row>
    <row r="49235" spans="10:12">
      <c r="J49235" s="2"/>
      <c r="K49235" s="2"/>
      <c r="L49235" s="2"/>
    </row>
    <row r="49236" spans="10:12">
      <c r="J49236" s="2"/>
      <c r="K49236" s="2"/>
      <c r="L49236" s="2"/>
    </row>
    <row r="49237" spans="10:12">
      <c r="J49237" s="2"/>
      <c r="K49237" s="2"/>
      <c r="L49237" s="2"/>
    </row>
    <row r="49238" spans="10:12">
      <c r="J49238" s="2"/>
      <c r="K49238" s="2"/>
      <c r="L49238" s="2"/>
    </row>
    <row r="49239" spans="10:12">
      <c r="J49239" s="2"/>
      <c r="K49239" s="2"/>
      <c r="L49239" s="2"/>
    </row>
    <row r="49240" spans="10:12">
      <c r="J49240" s="2"/>
      <c r="K49240" s="2"/>
      <c r="L49240" s="2"/>
    </row>
    <row r="49241" spans="10:12">
      <c r="J49241" s="2"/>
      <c r="K49241" s="2"/>
      <c r="L49241" s="2"/>
    </row>
    <row r="49242" spans="10:12">
      <c r="J49242" s="2"/>
      <c r="K49242" s="2"/>
      <c r="L49242" s="2"/>
    </row>
    <row r="49243" spans="10:12">
      <c r="J49243" s="2"/>
      <c r="K49243" s="2"/>
      <c r="L49243" s="2"/>
    </row>
    <row r="49244" spans="10:12">
      <c r="J49244" s="2"/>
      <c r="K49244" s="2"/>
      <c r="L49244" s="2"/>
    </row>
    <row r="49245" spans="10:12">
      <c r="J49245" s="2"/>
      <c r="K49245" s="2"/>
      <c r="L49245" s="2"/>
    </row>
    <row r="49246" spans="10:12">
      <c r="J49246" s="2"/>
      <c r="K49246" s="2"/>
      <c r="L49246" s="2"/>
    </row>
    <row r="49247" spans="10:12">
      <c r="J49247" s="2"/>
      <c r="K49247" s="2"/>
      <c r="L49247" s="2"/>
    </row>
    <row r="49248" spans="10:12">
      <c r="J49248" s="2"/>
      <c r="K49248" s="2"/>
      <c r="L49248" s="2"/>
    </row>
    <row r="49249" spans="10:12">
      <c r="J49249" s="2"/>
      <c r="K49249" s="2"/>
      <c r="L49249" s="2"/>
    </row>
    <row r="49250" spans="10:12">
      <c r="J49250" s="2"/>
      <c r="K49250" s="2"/>
      <c r="L49250" s="2"/>
    </row>
    <row r="49251" spans="10:12">
      <c r="J49251" s="2"/>
      <c r="K49251" s="2"/>
      <c r="L49251" s="2"/>
    </row>
    <row r="49252" spans="10:12">
      <c r="J49252" s="2"/>
      <c r="K49252" s="2"/>
      <c r="L49252" s="2"/>
    </row>
    <row r="49253" spans="10:12">
      <c r="J49253" s="2"/>
      <c r="K49253" s="2"/>
      <c r="L49253" s="2"/>
    </row>
    <row r="49254" spans="10:12">
      <c r="J49254" s="2"/>
      <c r="K49254" s="2"/>
      <c r="L49254" s="2"/>
    </row>
    <row r="49255" spans="10:12">
      <c r="J49255" s="2"/>
      <c r="K49255" s="2"/>
      <c r="L49255" s="2"/>
    </row>
    <row r="49256" spans="10:12">
      <c r="J49256" s="2"/>
      <c r="K49256" s="2"/>
      <c r="L49256" s="2"/>
    </row>
    <row r="49257" spans="10:12">
      <c r="J49257" s="2"/>
      <c r="K49257" s="2"/>
      <c r="L49257" s="2"/>
    </row>
    <row r="49258" spans="10:12">
      <c r="J49258" s="2"/>
      <c r="K49258" s="2"/>
      <c r="L49258" s="2"/>
    </row>
    <row r="49259" spans="10:12">
      <c r="J49259" s="2"/>
      <c r="K49259" s="2"/>
      <c r="L49259" s="2"/>
    </row>
    <row r="49260" spans="10:12">
      <c r="J49260" s="2"/>
      <c r="K49260" s="2"/>
      <c r="L49260" s="2"/>
    </row>
    <row r="49261" spans="10:12">
      <c r="J49261" s="2"/>
      <c r="K49261" s="2"/>
      <c r="L49261" s="2"/>
    </row>
    <row r="49262" spans="10:12">
      <c r="J49262" s="2"/>
      <c r="K49262" s="2"/>
      <c r="L49262" s="2"/>
    </row>
    <row r="49263" spans="10:12">
      <c r="J49263" s="2"/>
      <c r="K49263" s="2"/>
      <c r="L49263" s="2"/>
    </row>
    <row r="49264" spans="10:12">
      <c r="J49264" s="2"/>
      <c r="K49264" s="2"/>
      <c r="L49264" s="2"/>
    </row>
    <row r="49265" spans="10:12">
      <c r="J49265" s="2"/>
      <c r="K49265" s="2"/>
      <c r="L49265" s="2"/>
    </row>
    <row r="49266" spans="10:12">
      <c r="J49266" s="2"/>
      <c r="K49266" s="2"/>
      <c r="L49266" s="2"/>
    </row>
    <row r="49267" spans="10:12">
      <c r="J49267" s="2"/>
      <c r="K49267" s="2"/>
      <c r="L49267" s="2"/>
    </row>
    <row r="49268" spans="10:12">
      <c r="J49268" s="2"/>
      <c r="K49268" s="2"/>
      <c r="L49268" s="2"/>
    </row>
    <row r="49269" spans="10:12">
      <c r="J49269" s="2"/>
      <c r="K49269" s="2"/>
      <c r="L49269" s="2"/>
    </row>
    <row r="49270" spans="10:12">
      <c r="J49270" s="2"/>
      <c r="K49270" s="2"/>
      <c r="L49270" s="2"/>
    </row>
    <row r="49271" spans="10:12">
      <c r="J49271" s="2"/>
      <c r="K49271" s="2"/>
      <c r="L49271" s="2"/>
    </row>
    <row r="49272" spans="10:12">
      <c r="J49272" s="2"/>
      <c r="K49272" s="2"/>
      <c r="L49272" s="2"/>
    </row>
    <row r="49273" spans="10:12">
      <c r="J49273" s="2"/>
      <c r="K49273" s="2"/>
      <c r="L49273" s="2"/>
    </row>
    <row r="49274" spans="10:12">
      <c r="J49274" s="2"/>
      <c r="K49274" s="2"/>
      <c r="L49274" s="2"/>
    </row>
    <row r="49275" spans="10:12">
      <c r="J49275" s="2"/>
      <c r="K49275" s="2"/>
      <c r="L49275" s="2"/>
    </row>
    <row r="49276" spans="10:12">
      <c r="J49276" s="2"/>
      <c r="K49276" s="2"/>
      <c r="L49276" s="2"/>
    </row>
    <row r="49277" spans="10:12">
      <c r="J49277" s="2"/>
      <c r="K49277" s="2"/>
      <c r="L49277" s="2"/>
    </row>
    <row r="49278" spans="10:12">
      <c r="J49278" s="2"/>
      <c r="K49278" s="2"/>
      <c r="L49278" s="2"/>
    </row>
    <row r="49279" spans="10:12">
      <c r="J49279" s="2"/>
      <c r="K49279" s="2"/>
      <c r="L49279" s="2"/>
    </row>
    <row r="49280" spans="10:12">
      <c r="J49280" s="2"/>
      <c r="K49280" s="2"/>
      <c r="L49280" s="2"/>
    </row>
    <row r="49281" spans="10:12">
      <c r="J49281" s="2"/>
      <c r="K49281" s="2"/>
      <c r="L49281" s="2"/>
    </row>
    <row r="49282" spans="10:12">
      <c r="J49282" s="2"/>
      <c r="K49282" s="2"/>
      <c r="L49282" s="2"/>
    </row>
    <row r="49283" spans="10:12">
      <c r="J49283" s="2"/>
      <c r="K49283" s="2"/>
      <c r="L49283" s="2"/>
    </row>
    <row r="49284" spans="10:12">
      <c r="J49284" s="2"/>
      <c r="K49284" s="2"/>
      <c r="L49284" s="2"/>
    </row>
    <row r="49285" spans="10:12">
      <c r="J49285" s="2"/>
      <c r="K49285" s="2"/>
      <c r="L49285" s="2"/>
    </row>
    <row r="49286" spans="10:12">
      <c r="J49286" s="2"/>
      <c r="K49286" s="2"/>
      <c r="L49286" s="2"/>
    </row>
    <row r="49287" spans="10:12">
      <c r="J49287" s="2"/>
      <c r="K49287" s="2"/>
      <c r="L49287" s="2"/>
    </row>
    <row r="49288" spans="10:12">
      <c r="J49288" s="2"/>
      <c r="K49288" s="2"/>
      <c r="L49288" s="2"/>
    </row>
    <row r="49289" spans="10:12">
      <c r="J49289" s="2"/>
      <c r="K49289" s="2"/>
      <c r="L49289" s="2"/>
    </row>
    <row r="49290" spans="10:12">
      <c r="J49290" s="2"/>
      <c r="K49290" s="2"/>
      <c r="L49290" s="2"/>
    </row>
    <row r="49291" spans="10:12">
      <c r="J49291" s="2"/>
      <c r="K49291" s="2"/>
      <c r="L49291" s="2"/>
    </row>
    <row r="49292" spans="10:12">
      <c r="J49292" s="2"/>
      <c r="K49292" s="2"/>
      <c r="L49292" s="2"/>
    </row>
    <row r="49293" spans="10:12">
      <c r="J49293" s="2"/>
      <c r="K49293" s="2"/>
      <c r="L49293" s="2"/>
    </row>
    <row r="49294" spans="10:12">
      <c r="J49294" s="2"/>
      <c r="K49294" s="2"/>
      <c r="L49294" s="2"/>
    </row>
    <row r="49295" spans="10:12">
      <c r="J49295" s="2"/>
      <c r="K49295" s="2"/>
      <c r="L49295" s="2"/>
    </row>
    <row r="49296" spans="10:12">
      <c r="J49296" s="2"/>
      <c r="K49296" s="2"/>
      <c r="L49296" s="2"/>
    </row>
    <row r="49297" spans="10:12">
      <c r="J49297" s="2"/>
      <c r="K49297" s="2"/>
      <c r="L49297" s="2"/>
    </row>
    <row r="49298" spans="10:12">
      <c r="J49298" s="2"/>
      <c r="K49298" s="2"/>
      <c r="L49298" s="2"/>
    </row>
    <row r="49299" spans="10:12">
      <c r="J49299" s="2"/>
      <c r="K49299" s="2"/>
      <c r="L49299" s="2"/>
    </row>
    <row r="49300" spans="10:12">
      <c r="J49300" s="2"/>
      <c r="K49300" s="2"/>
      <c r="L49300" s="2"/>
    </row>
    <row r="49301" spans="10:12">
      <c r="J49301" s="2"/>
      <c r="K49301" s="2"/>
      <c r="L49301" s="2"/>
    </row>
    <row r="49302" spans="10:12">
      <c r="J49302" s="2"/>
      <c r="K49302" s="2"/>
      <c r="L49302" s="2"/>
    </row>
    <row r="49303" spans="10:12">
      <c r="J49303" s="2"/>
      <c r="K49303" s="2"/>
      <c r="L49303" s="2"/>
    </row>
    <row r="49304" spans="10:12">
      <c r="J49304" s="2"/>
      <c r="K49304" s="2"/>
      <c r="L49304" s="2"/>
    </row>
    <row r="49305" spans="10:12">
      <c r="J49305" s="2"/>
      <c r="K49305" s="2"/>
      <c r="L49305" s="2"/>
    </row>
    <row r="49306" spans="10:12">
      <c r="J49306" s="2"/>
      <c r="K49306" s="2"/>
      <c r="L49306" s="2"/>
    </row>
    <row r="49307" spans="10:12">
      <c r="J49307" s="2"/>
      <c r="K49307" s="2"/>
      <c r="L49307" s="2"/>
    </row>
    <row r="49308" spans="10:12">
      <c r="J49308" s="2"/>
      <c r="K49308" s="2"/>
      <c r="L49308" s="2"/>
    </row>
    <row r="49309" spans="10:12">
      <c r="J49309" s="2"/>
      <c r="K49309" s="2"/>
      <c r="L49309" s="2"/>
    </row>
    <row r="49310" spans="10:12">
      <c r="J49310" s="2"/>
      <c r="K49310" s="2"/>
      <c r="L49310" s="2"/>
    </row>
    <row r="49311" spans="10:12">
      <c r="J49311" s="2"/>
      <c r="K49311" s="2"/>
      <c r="L49311" s="2"/>
    </row>
    <row r="49312" spans="10:12">
      <c r="J49312" s="2"/>
      <c r="K49312" s="2"/>
      <c r="L49312" s="2"/>
    </row>
    <row r="49313" spans="10:12">
      <c r="J49313" s="2"/>
      <c r="K49313" s="2"/>
      <c r="L49313" s="2"/>
    </row>
    <row r="49314" spans="10:12">
      <c r="J49314" s="2"/>
      <c r="K49314" s="2"/>
      <c r="L49314" s="2"/>
    </row>
    <row r="49315" spans="10:12">
      <c r="J49315" s="2"/>
      <c r="K49315" s="2"/>
      <c r="L49315" s="2"/>
    </row>
    <row r="49316" spans="10:12">
      <c r="J49316" s="2"/>
      <c r="K49316" s="2"/>
      <c r="L49316" s="2"/>
    </row>
    <row r="49317" spans="10:12">
      <c r="J49317" s="2"/>
      <c r="K49317" s="2"/>
      <c r="L49317" s="2"/>
    </row>
    <row r="49318" spans="10:12">
      <c r="J49318" s="2"/>
      <c r="K49318" s="2"/>
      <c r="L49318" s="2"/>
    </row>
    <row r="49319" spans="10:12">
      <c r="J49319" s="2"/>
      <c r="K49319" s="2"/>
      <c r="L49319" s="2"/>
    </row>
    <row r="49320" spans="10:12">
      <c r="J49320" s="2"/>
      <c r="K49320" s="2"/>
      <c r="L49320" s="2"/>
    </row>
    <row r="49321" spans="10:12">
      <c r="J49321" s="2"/>
      <c r="K49321" s="2"/>
      <c r="L49321" s="2"/>
    </row>
    <row r="49322" spans="10:12">
      <c r="J49322" s="2"/>
      <c r="K49322" s="2"/>
      <c r="L49322" s="2"/>
    </row>
    <row r="49323" spans="10:12">
      <c r="J49323" s="2"/>
      <c r="K49323" s="2"/>
      <c r="L49323" s="2"/>
    </row>
    <row r="49324" spans="10:12">
      <c r="J49324" s="2"/>
      <c r="K49324" s="2"/>
      <c r="L49324" s="2"/>
    </row>
    <row r="49325" spans="10:12">
      <c r="J49325" s="2"/>
      <c r="K49325" s="2"/>
      <c r="L49325" s="2"/>
    </row>
    <row r="49326" spans="10:12">
      <c r="J49326" s="2"/>
      <c r="K49326" s="2"/>
      <c r="L49326" s="2"/>
    </row>
    <row r="49327" spans="10:12">
      <c r="J49327" s="2"/>
      <c r="K49327" s="2"/>
      <c r="L49327" s="2"/>
    </row>
    <row r="49328" spans="10:12">
      <c r="J49328" s="2"/>
      <c r="K49328" s="2"/>
      <c r="L49328" s="2"/>
    </row>
    <row r="49329" spans="10:12">
      <c r="J49329" s="2"/>
      <c r="K49329" s="2"/>
      <c r="L49329" s="2"/>
    </row>
    <row r="49330" spans="10:12">
      <c r="J49330" s="2"/>
      <c r="K49330" s="2"/>
      <c r="L49330" s="2"/>
    </row>
    <row r="49331" spans="10:12">
      <c r="J49331" s="2"/>
      <c r="K49331" s="2"/>
      <c r="L49331" s="2"/>
    </row>
    <row r="49332" spans="10:12">
      <c r="J49332" s="2"/>
      <c r="K49332" s="2"/>
      <c r="L49332" s="2"/>
    </row>
    <row r="49333" spans="10:12">
      <c r="J49333" s="2"/>
      <c r="K49333" s="2"/>
      <c r="L49333" s="2"/>
    </row>
    <row r="49334" spans="10:12">
      <c r="J49334" s="2"/>
      <c r="K49334" s="2"/>
      <c r="L49334" s="2"/>
    </row>
    <row r="49335" spans="10:12">
      <c r="J49335" s="2"/>
      <c r="K49335" s="2"/>
      <c r="L49335" s="2"/>
    </row>
    <row r="49336" spans="10:12">
      <c r="J49336" s="2"/>
      <c r="K49336" s="2"/>
      <c r="L49336" s="2"/>
    </row>
    <row r="49337" spans="10:12">
      <c r="J49337" s="2"/>
      <c r="K49337" s="2"/>
      <c r="L49337" s="2"/>
    </row>
    <row r="49338" spans="10:12">
      <c r="J49338" s="2"/>
      <c r="K49338" s="2"/>
      <c r="L49338" s="2"/>
    </row>
    <row r="49339" spans="10:12">
      <c r="J49339" s="2"/>
      <c r="K49339" s="2"/>
      <c r="L49339" s="2"/>
    </row>
    <row r="49340" spans="10:12">
      <c r="J49340" s="2"/>
      <c r="K49340" s="2"/>
      <c r="L49340" s="2"/>
    </row>
    <row r="49341" spans="10:12">
      <c r="J49341" s="2"/>
      <c r="K49341" s="2"/>
      <c r="L49341" s="2"/>
    </row>
    <row r="49342" spans="10:12">
      <c r="J49342" s="2"/>
      <c r="K49342" s="2"/>
      <c r="L49342" s="2"/>
    </row>
    <row r="49343" spans="10:12">
      <c r="J49343" s="2"/>
      <c r="K49343" s="2"/>
      <c r="L49343" s="2"/>
    </row>
    <row r="49344" spans="10:12">
      <c r="J49344" s="2"/>
      <c r="K49344" s="2"/>
      <c r="L49344" s="2"/>
    </row>
    <row r="49345" spans="10:12">
      <c r="J49345" s="2"/>
      <c r="K49345" s="2"/>
      <c r="L49345" s="2"/>
    </row>
    <row r="49346" spans="10:12">
      <c r="J49346" s="2"/>
      <c r="K49346" s="2"/>
      <c r="L49346" s="2"/>
    </row>
    <row r="49347" spans="10:12">
      <c r="J49347" s="2"/>
      <c r="K49347" s="2"/>
      <c r="L49347" s="2"/>
    </row>
    <row r="49348" spans="10:12">
      <c r="J49348" s="2"/>
      <c r="K49348" s="2"/>
      <c r="L49348" s="2"/>
    </row>
    <row r="49349" spans="10:12">
      <c r="J49349" s="2"/>
      <c r="K49349" s="2"/>
      <c r="L49349" s="2"/>
    </row>
    <row r="49350" spans="10:12">
      <c r="J49350" s="2"/>
      <c r="K49350" s="2"/>
      <c r="L49350" s="2"/>
    </row>
    <row r="49351" spans="10:12">
      <c r="J49351" s="2"/>
      <c r="K49351" s="2"/>
      <c r="L49351" s="2"/>
    </row>
    <row r="49352" spans="10:12">
      <c r="J49352" s="2"/>
      <c r="K49352" s="2"/>
      <c r="L49352" s="2"/>
    </row>
    <row r="49353" spans="10:12">
      <c r="J49353" s="2"/>
      <c r="K49353" s="2"/>
      <c r="L49353" s="2"/>
    </row>
    <row r="49354" spans="10:12">
      <c r="J49354" s="2"/>
      <c r="K49354" s="2"/>
      <c r="L49354" s="2"/>
    </row>
    <row r="49355" spans="10:12">
      <c r="J49355" s="2"/>
      <c r="K49355" s="2"/>
      <c r="L49355" s="2"/>
    </row>
    <row r="49356" spans="10:12">
      <c r="J49356" s="2"/>
      <c r="K49356" s="2"/>
      <c r="L49356" s="2"/>
    </row>
    <row r="49357" spans="10:12">
      <c r="J49357" s="2"/>
      <c r="K49357" s="2"/>
      <c r="L49357" s="2"/>
    </row>
    <row r="49358" spans="10:12">
      <c r="J49358" s="2"/>
      <c r="K49358" s="2"/>
      <c r="L49358" s="2"/>
    </row>
    <row r="49359" spans="10:12">
      <c r="J49359" s="2"/>
      <c r="K49359" s="2"/>
      <c r="L49359" s="2"/>
    </row>
    <row r="49360" spans="10:12">
      <c r="J49360" s="2"/>
      <c r="K49360" s="2"/>
      <c r="L49360" s="2"/>
    </row>
    <row r="49361" spans="10:12">
      <c r="J49361" s="2"/>
      <c r="K49361" s="2"/>
      <c r="L49361" s="2"/>
    </row>
    <row r="49362" spans="10:12">
      <c r="J49362" s="2"/>
      <c r="K49362" s="2"/>
      <c r="L49362" s="2"/>
    </row>
    <row r="49363" spans="10:12">
      <c r="J49363" s="2"/>
      <c r="K49363" s="2"/>
      <c r="L49363" s="2"/>
    </row>
    <row r="49364" spans="10:12">
      <c r="J49364" s="2"/>
      <c r="K49364" s="2"/>
      <c r="L49364" s="2"/>
    </row>
    <row r="49365" spans="10:12">
      <c r="J49365" s="2"/>
      <c r="K49365" s="2"/>
      <c r="L49365" s="2"/>
    </row>
    <row r="49366" spans="10:12">
      <c r="J49366" s="2"/>
      <c r="K49366" s="2"/>
      <c r="L49366" s="2"/>
    </row>
    <row r="49367" spans="10:12">
      <c r="J49367" s="2"/>
      <c r="K49367" s="2"/>
      <c r="L49367" s="2"/>
    </row>
    <row r="49368" spans="10:12">
      <c r="J49368" s="2"/>
      <c r="K49368" s="2"/>
      <c r="L49368" s="2"/>
    </row>
    <row r="49369" spans="10:12">
      <c r="J49369" s="2"/>
      <c r="K49369" s="2"/>
      <c r="L49369" s="2"/>
    </row>
    <row r="49370" spans="10:12">
      <c r="J49370" s="2"/>
      <c r="K49370" s="2"/>
      <c r="L49370" s="2"/>
    </row>
    <row r="49371" spans="10:12">
      <c r="J49371" s="2"/>
      <c r="K49371" s="2"/>
      <c r="L49371" s="2"/>
    </row>
    <row r="49372" spans="10:12">
      <c r="J49372" s="2"/>
      <c r="K49372" s="2"/>
      <c r="L49372" s="2"/>
    </row>
    <row r="49373" spans="10:12">
      <c r="J49373" s="2"/>
      <c r="K49373" s="2"/>
      <c r="L49373" s="2"/>
    </row>
    <row r="49374" spans="10:12">
      <c r="J49374" s="2"/>
      <c r="K49374" s="2"/>
      <c r="L49374" s="2"/>
    </row>
    <row r="49375" spans="10:12">
      <c r="J49375" s="2"/>
      <c r="K49375" s="2"/>
      <c r="L49375" s="2"/>
    </row>
    <row r="49376" spans="10:12">
      <c r="J49376" s="2"/>
      <c r="K49376" s="2"/>
      <c r="L49376" s="2"/>
    </row>
    <row r="49377" spans="10:12">
      <c r="J49377" s="2"/>
      <c r="K49377" s="2"/>
      <c r="L49377" s="2"/>
    </row>
    <row r="49378" spans="10:12">
      <c r="J49378" s="2"/>
      <c r="K49378" s="2"/>
      <c r="L49378" s="2"/>
    </row>
    <row r="49379" spans="10:12">
      <c r="J49379" s="2"/>
      <c r="K49379" s="2"/>
      <c r="L49379" s="2"/>
    </row>
    <row r="49380" spans="10:12">
      <c r="J49380" s="2"/>
      <c r="K49380" s="2"/>
      <c r="L49380" s="2"/>
    </row>
    <row r="49381" spans="10:12">
      <c r="J49381" s="2"/>
      <c r="K49381" s="2"/>
      <c r="L49381" s="2"/>
    </row>
    <row r="49382" spans="10:12">
      <c r="J49382" s="2"/>
      <c r="K49382" s="2"/>
      <c r="L49382" s="2"/>
    </row>
    <row r="49383" spans="10:12">
      <c r="J49383" s="2"/>
      <c r="K49383" s="2"/>
      <c r="L49383" s="2"/>
    </row>
    <row r="49384" spans="10:12">
      <c r="J49384" s="2"/>
      <c r="K49384" s="2"/>
      <c r="L49384" s="2"/>
    </row>
    <row r="49385" spans="10:12">
      <c r="J49385" s="2"/>
      <c r="K49385" s="2"/>
      <c r="L49385" s="2"/>
    </row>
    <row r="49386" spans="10:12">
      <c r="J49386" s="2"/>
      <c r="K49386" s="2"/>
      <c r="L49386" s="2"/>
    </row>
    <row r="49387" spans="10:12">
      <c r="J49387" s="2"/>
      <c r="K49387" s="2"/>
      <c r="L49387" s="2"/>
    </row>
    <row r="49388" spans="10:12">
      <c r="J49388" s="2"/>
      <c r="K49388" s="2"/>
      <c r="L49388" s="2"/>
    </row>
    <row r="49389" spans="10:12">
      <c r="J49389" s="2"/>
      <c r="K49389" s="2"/>
      <c r="L49389" s="2"/>
    </row>
    <row r="49390" spans="10:12">
      <c r="J49390" s="2"/>
      <c r="K49390" s="2"/>
      <c r="L49390" s="2"/>
    </row>
    <row r="49391" spans="10:12">
      <c r="J49391" s="2"/>
      <c r="K49391" s="2"/>
      <c r="L49391" s="2"/>
    </row>
    <row r="49392" spans="10:12">
      <c r="J49392" s="2"/>
      <c r="K49392" s="2"/>
      <c r="L49392" s="2"/>
    </row>
    <row r="49393" spans="10:12">
      <c r="J49393" s="2"/>
      <c r="K49393" s="2"/>
      <c r="L49393" s="2"/>
    </row>
    <row r="49394" spans="10:12">
      <c r="J49394" s="2"/>
      <c r="K49394" s="2"/>
      <c r="L49394" s="2"/>
    </row>
    <row r="49395" spans="10:12">
      <c r="J49395" s="2"/>
      <c r="K49395" s="2"/>
      <c r="L49395" s="2"/>
    </row>
    <row r="49396" spans="10:12">
      <c r="J49396" s="2"/>
      <c r="K49396" s="2"/>
      <c r="L49396" s="2"/>
    </row>
    <row r="49397" spans="10:12">
      <c r="J49397" s="2"/>
      <c r="K49397" s="2"/>
      <c r="L49397" s="2"/>
    </row>
    <row r="49398" spans="10:12">
      <c r="J49398" s="2"/>
      <c r="K49398" s="2"/>
      <c r="L49398" s="2"/>
    </row>
    <row r="49399" spans="10:12">
      <c r="J49399" s="2"/>
      <c r="K49399" s="2"/>
      <c r="L49399" s="2"/>
    </row>
    <row r="49400" spans="10:12">
      <c r="J49400" s="2"/>
      <c r="K49400" s="2"/>
      <c r="L49400" s="2"/>
    </row>
    <row r="49401" spans="10:12">
      <c r="J49401" s="2"/>
      <c r="K49401" s="2"/>
      <c r="L49401" s="2"/>
    </row>
    <row r="49402" spans="10:12">
      <c r="J49402" s="2"/>
      <c r="K49402" s="2"/>
      <c r="L49402" s="2"/>
    </row>
    <row r="49403" spans="10:12">
      <c r="J49403" s="2"/>
      <c r="K49403" s="2"/>
      <c r="L49403" s="2"/>
    </row>
    <row r="49404" spans="10:12">
      <c r="J49404" s="2"/>
      <c r="K49404" s="2"/>
      <c r="L49404" s="2"/>
    </row>
    <row r="49405" spans="10:12">
      <c r="J49405" s="2"/>
      <c r="K49405" s="2"/>
      <c r="L49405" s="2"/>
    </row>
    <row r="49406" spans="10:12">
      <c r="J49406" s="2"/>
      <c r="K49406" s="2"/>
      <c r="L49406" s="2"/>
    </row>
    <row r="49407" spans="10:12">
      <c r="J49407" s="2"/>
      <c r="K49407" s="2"/>
      <c r="L49407" s="2"/>
    </row>
    <row r="49408" spans="10:12">
      <c r="J49408" s="2"/>
      <c r="K49408" s="2"/>
      <c r="L49408" s="2"/>
    </row>
    <row r="49409" spans="10:12">
      <c r="J49409" s="2"/>
      <c r="K49409" s="2"/>
      <c r="L49409" s="2"/>
    </row>
    <row r="49410" spans="10:12">
      <c r="J49410" s="2"/>
      <c r="K49410" s="2"/>
      <c r="L49410" s="2"/>
    </row>
    <row r="49411" spans="10:12">
      <c r="J49411" s="2"/>
      <c r="K49411" s="2"/>
      <c r="L49411" s="2"/>
    </row>
    <row r="49412" spans="10:12">
      <c r="J49412" s="2"/>
      <c r="K49412" s="2"/>
      <c r="L49412" s="2"/>
    </row>
    <row r="49413" spans="10:12">
      <c r="J49413" s="2"/>
      <c r="K49413" s="2"/>
      <c r="L49413" s="2"/>
    </row>
    <row r="49414" spans="10:12">
      <c r="J49414" s="2"/>
      <c r="K49414" s="2"/>
      <c r="L49414" s="2"/>
    </row>
    <row r="49415" spans="10:12">
      <c r="J49415" s="2"/>
      <c r="K49415" s="2"/>
      <c r="L49415" s="2"/>
    </row>
    <row r="49416" spans="10:12">
      <c r="J49416" s="2"/>
      <c r="K49416" s="2"/>
      <c r="L49416" s="2"/>
    </row>
    <row r="49417" spans="10:12">
      <c r="J49417" s="2"/>
      <c r="K49417" s="2"/>
      <c r="L49417" s="2"/>
    </row>
    <row r="49418" spans="10:12">
      <c r="J49418" s="2"/>
      <c r="K49418" s="2"/>
      <c r="L49418" s="2"/>
    </row>
    <row r="49419" spans="10:12">
      <c r="J49419" s="2"/>
      <c r="K49419" s="2"/>
      <c r="L49419" s="2"/>
    </row>
    <row r="49420" spans="10:12">
      <c r="J49420" s="2"/>
      <c r="K49420" s="2"/>
      <c r="L49420" s="2"/>
    </row>
    <row r="49421" spans="10:12">
      <c r="J49421" s="2"/>
      <c r="K49421" s="2"/>
      <c r="L49421" s="2"/>
    </row>
    <row r="49422" spans="10:12">
      <c r="J49422" s="2"/>
      <c r="K49422" s="2"/>
      <c r="L49422" s="2"/>
    </row>
    <row r="49423" spans="10:12">
      <c r="J49423" s="2"/>
      <c r="K49423" s="2"/>
      <c r="L49423" s="2"/>
    </row>
    <row r="49424" spans="10:12">
      <c r="J49424" s="2"/>
      <c r="K49424" s="2"/>
      <c r="L49424" s="2"/>
    </row>
    <row r="49425" spans="10:12">
      <c r="J49425" s="2"/>
      <c r="K49425" s="2"/>
      <c r="L49425" s="2"/>
    </row>
    <row r="49426" spans="10:12">
      <c r="J49426" s="2"/>
      <c r="K49426" s="2"/>
      <c r="L49426" s="2"/>
    </row>
    <row r="49427" spans="10:12">
      <c r="J49427" s="2"/>
      <c r="K49427" s="2"/>
      <c r="L49427" s="2"/>
    </row>
    <row r="49428" spans="10:12">
      <c r="J49428" s="2"/>
      <c r="K49428" s="2"/>
      <c r="L49428" s="2"/>
    </row>
    <row r="49429" spans="10:12">
      <c r="J49429" s="2"/>
      <c r="K49429" s="2"/>
      <c r="L49429" s="2"/>
    </row>
    <row r="49430" spans="10:12">
      <c r="J49430" s="2"/>
      <c r="K49430" s="2"/>
      <c r="L49430" s="2"/>
    </row>
    <row r="49431" spans="10:12">
      <c r="J49431" s="2"/>
      <c r="K49431" s="2"/>
      <c r="L49431" s="2"/>
    </row>
    <row r="49432" spans="10:12">
      <c r="J49432" s="2"/>
      <c r="K49432" s="2"/>
      <c r="L49432" s="2"/>
    </row>
    <row r="49433" spans="10:12">
      <c r="J49433" s="2"/>
      <c r="K49433" s="2"/>
      <c r="L49433" s="2"/>
    </row>
    <row r="49434" spans="10:12">
      <c r="J49434" s="2"/>
      <c r="K49434" s="2"/>
      <c r="L49434" s="2"/>
    </row>
    <row r="49435" spans="10:12">
      <c r="J49435" s="2"/>
      <c r="K49435" s="2"/>
      <c r="L49435" s="2"/>
    </row>
    <row r="49436" spans="10:12">
      <c r="J49436" s="2"/>
      <c r="K49436" s="2"/>
      <c r="L49436" s="2"/>
    </row>
    <row r="49437" spans="10:12">
      <c r="J49437" s="2"/>
      <c r="K49437" s="2"/>
      <c r="L49437" s="2"/>
    </row>
    <row r="49438" spans="10:12">
      <c r="J49438" s="2"/>
      <c r="K49438" s="2"/>
      <c r="L49438" s="2"/>
    </row>
    <row r="49439" spans="10:12">
      <c r="J49439" s="2"/>
      <c r="K49439" s="2"/>
      <c r="L49439" s="2"/>
    </row>
    <row r="49440" spans="10:12">
      <c r="J49440" s="2"/>
      <c r="K49440" s="2"/>
      <c r="L49440" s="2"/>
    </row>
    <row r="49441" spans="10:12">
      <c r="J49441" s="2"/>
      <c r="K49441" s="2"/>
      <c r="L49441" s="2"/>
    </row>
    <row r="49442" spans="10:12">
      <c r="J49442" s="2"/>
      <c r="K49442" s="2"/>
      <c r="L49442" s="2"/>
    </row>
    <row r="49443" spans="10:12">
      <c r="J49443" s="2"/>
      <c r="K49443" s="2"/>
      <c r="L49443" s="2"/>
    </row>
    <row r="49444" spans="10:12">
      <c r="J49444" s="2"/>
      <c r="K49444" s="2"/>
      <c r="L49444" s="2"/>
    </row>
    <row r="49445" spans="10:12">
      <c r="J49445" s="2"/>
      <c r="K49445" s="2"/>
      <c r="L49445" s="2"/>
    </row>
    <row r="49446" spans="10:12">
      <c r="J49446" s="2"/>
      <c r="K49446" s="2"/>
      <c r="L49446" s="2"/>
    </row>
    <row r="49447" spans="10:12">
      <c r="J49447" s="2"/>
      <c r="K49447" s="2"/>
      <c r="L49447" s="2"/>
    </row>
    <row r="49448" spans="10:12">
      <c r="J49448" s="2"/>
      <c r="K49448" s="2"/>
      <c r="L49448" s="2"/>
    </row>
    <row r="49449" spans="10:12">
      <c r="J49449" s="2"/>
      <c r="K49449" s="2"/>
      <c r="L49449" s="2"/>
    </row>
    <row r="49450" spans="10:12">
      <c r="J49450" s="2"/>
      <c r="K49450" s="2"/>
      <c r="L49450" s="2"/>
    </row>
    <row r="49451" spans="10:12">
      <c r="J49451" s="2"/>
      <c r="K49451" s="2"/>
      <c r="L49451" s="2"/>
    </row>
    <row r="49452" spans="10:12">
      <c r="J49452" s="2"/>
      <c r="K49452" s="2"/>
      <c r="L49452" s="2"/>
    </row>
    <row r="49453" spans="10:12">
      <c r="J49453" s="2"/>
      <c r="K49453" s="2"/>
      <c r="L49453" s="2"/>
    </row>
    <row r="49454" spans="10:12">
      <c r="J49454" s="2"/>
      <c r="K49454" s="2"/>
      <c r="L49454" s="2"/>
    </row>
    <row r="49455" spans="10:12">
      <c r="J49455" s="2"/>
      <c r="K49455" s="2"/>
      <c r="L49455" s="2"/>
    </row>
    <row r="49456" spans="10:12">
      <c r="J49456" s="2"/>
      <c r="K49456" s="2"/>
      <c r="L49456" s="2"/>
    </row>
    <row r="49457" spans="10:12">
      <c r="J49457" s="2"/>
      <c r="K49457" s="2"/>
      <c r="L49457" s="2"/>
    </row>
    <row r="49458" spans="10:12">
      <c r="J49458" s="2"/>
      <c r="K49458" s="2"/>
      <c r="L49458" s="2"/>
    </row>
    <row r="49459" spans="10:12">
      <c r="J49459" s="2"/>
      <c r="K49459" s="2"/>
      <c r="L49459" s="2"/>
    </row>
    <row r="49460" spans="10:12">
      <c r="J49460" s="2"/>
      <c r="K49460" s="2"/>
      <c r="L49460" s="2"/>
    </row>
    <row r="49461" spans="10:12">
      <c r="J49461" s="2"/>
      <c r="K49461" s="2"/>
      <c r="L49461" s="2"/>
    </row>
    <row r="49462" spans="10:12">
      <c r="J49462" s="2"/>
      <c r="K49462" s="2"/>
      <c r="L49462" s="2"/>
    </row>
    <row r="49463" spans="10:12">
      <c r="J49463" s="2"/>
      <c r="K49463" s="2"/>
      <c r="L49463" s="2"/>
    </row>
    <row r="49464" spans="10:12">
      <c r="J49464" s="2"/>
      <c r="K49464" s="2"/>
      <c r="L49464" s="2"/>
    </row>
    <row r="49465" spans="10:12">
      <c r="J49465" s="2"/>
      <c r="K49465" s="2"/>
      <c r="L49465" s="2"/>
    </row>
    <row r="49466" spans="10:12">
      <c r="J49466" s="2"/>
      <c r="K49466" s="2"/>
      <c r="L49466" s="2"/>
    </row>
    <row r="49467" spans="10:12">
      <c r="J49467" s="2"/>
      <c r="K49467" s="2"/>
      <c r="L49467" s="2"/>
    </row>
    <row r="49468" spans="10:12">
      <c r="J49468" s="2"/>
      <c r="K49468" s="2"/>
      <c r="L49468" s="2"/>
    </row>
    <row r="49469" spans="10:12">
      <c r="J49469" s="2"/>
      <c r="K49469" s="2"/>
      <c r="L49469" s="2"/>
    </row>
    <row r="49470" spans="10:12">
      <c r="J49470" s="2"/>
      <c r="K49470" s="2"/>
      <c r="L49470" s="2"/>
    </row>
    <row r="49471" spans="10:12">
      <c r="J49471" s="2"/>
      <c r="K49471" s="2"/>
      <c r="L49471" s="2"/>
    </row>
    <row r="49472" spans="10:12">
      <c r="J49472" s="2"/>
      <c r="K49472" s="2"/>
      <c r="L49472" s="2"/>
    </row>
    <row r="49473" spans="10:12">
      <c r="J49473" s="2"/>
      <c r="K49473" s="2"/>
      <c r="L49473" s="2"/>
    </row>
    <row r="49474" spans="10:12">
      <c r="J49474" s="2"/>
      <c r="K49474" s="2"/>
      <c r="L49474" s="2"/>
    </row>
    <row r="49475" spans="10:12">
      <c r="J49475" s="2"/>
      <c r="K49475" s="2"/>
      <c r="L49475" s="2"/>
    </row>
    <row r="49476" spans="10:12">
      <c r="J49476" s="2"/>
      <c r="K49476" s="2"/>
      <c r="L49476" s="2"/>
    </row>
    <row r="49477" spans="10:12">
      <c r="J49477" s="2"/>
      <c r="K49477" s="2"/>
      <c r="L49477" s="2"/>
    </row>
    <row r="49478" spans="10:12">
      <c r="J49478" s="2"/>
      <c r="K49478" s="2"/>
      <c r="L49478" s="2"/>
    </row>
    <row r="49479" spans="10:12">
      <c r="J49479" s="2"/>
      <c r="K49479" s="2"/>
      <c r="L49479" s="2"/>
    </row>
    <row r="49480" spans="10:12">
      <c r="J49480" s="2"/>
      <c r="K49480" s="2"/>
      <c r="L49480" s="2"/>
    </row>
    <row r="49481" spans="10:12">
      <c r="J49481" s="2"/>
      <c r="K49481" s="2"/>
      <c r="L49481" s="2"/>
    </row>
    <row r="49482" spans="10:12">
      <c r="J49482" s="2"/>
      <c r="K49482" s="2"/>
      <c r="L49482" s="2"/>
    </row>
    <row r="49483" spans="10:12">
      <c r="J49483" s="2"/>
      <c r="K49483" s="2"/>
      <c r="L49483" s="2"/>
    </row>
    <row r="49484" spans="10:12">
      <c r="J49484" s="2"/>
      <c r="K49484" s="2"/>
      <c r="L49484" s="2"/>
    </row>
    <row r="49485" spans="10:12">
      <c r="J49485" s="2"/>
      <c r="K49485" s="2"/>
      <c r="L49485" s="2"/>
    </row>
    <row r="49486" spans="10:12">
      <c r="J49486" s="2"/>
      <c r="K49486" s="2"/>
      <c r="L49486" s="2"/>
    </row>
    <row r="49487" spans="10:12">
      <c r="J49487" s="2"/>
      <c r="K49487" s="2"/>
      <c r="L49487" s="2"/>
    </row>
    <row r="49488" spans="10:12">
      <c r="J49488" s="2"/>
      <c r="K49488" s="2"/>
      <c r="L49488" s="2"/>
    </row>
    <row r="49489" spans="10:12">
      <c r="J49489" s="2"/>
      <c r="K49489" s="2"/>
      <c r="L49489" s="2"/>
    </row>
    <row r="49490" spans="10:12">
      <c r="J49490" s="2"/>
      <c r="K49490" s="2"/>
      <c r="L49490" s="2"/>
    </row>
    <row r="49491" spans="10:12">
      <c r="J49491" s="2"/>
      <c r="K49491" s="2"/>
      <c r="L49491" s="2"/>
    </row>
    <row r="49492" spans="10:12">
      <c r="J49492" s="2"/>
      <c r="K49492" s="2"/>
      <c r="L49492" s="2"/>
    </row>
    <row r="49493" spans="10:12">
      <c r="J49493" s="2"/>
      <c r="K49493" s="2"/>
      <c r="L49493" s="2"/>
    </row>
    <row r="49494" spans="10:12">
      <c r="J49494" s="2"/>
      <c r="K49494" s="2"/>
      <c r="L49494" s="2"/>
    </row>
    <row r="49495" spans="10:12">
      <c r="J49495" s="2"/>
      <c r="K49495" s="2"/>
      <c r="L49495" s="2"/>
    </row>
    <row r="49496" spans="10:12">
      <c r="J49496" s="2"/>
      <c r="K49496" s="2"/>
      <c r="L49496" s="2"/>
    </row>
    <row r="49497" spans="10:12">
      <c r="J49497" s="2"/>
      <c r="K49497" s="2"/>
      <c r="L49497" s="2"/>
    </row>
    <row r="49498" spans="10:12">
      <c r="J49498" s="2"/>
      <c r="K49498" s="2"/>
      <c r="L49498" s="2"/>
    </row>
    <row r="49499" spans="10:12">
      <c r="J49499" s="2"/>
      <c r="K49499" s="2"/>
      <c r="L49499" s="2"/>
    </row>
    <row r="49500" spans="10:12">
      <c r="J49500" s="2"/>
      <c r="K49500" s="2"/>
      <c r="L49500" s="2"/>
    </row>
    <row r="49501" spans="10:12">
      <c r="J49501" s="2"/>
      <c r="K49501" s="2"/>
      <c r="L49501" s="2"/>
    </row>
    <row r="49502" spans="10:12">
      <c r="J49502" s="2"/>
      <c r="K49502" s="2"/>
      <c r="L49502" s="2"/>
    </row>
    <row r="49503" spans="10:12">
      <c r="J49503" s="2"/>
      <c r="K49503" s="2"/>
      <c r="L49503" s="2"/>
    </row>
    <row r="49504" spans="10:12">
      <c r="J49504" s="2"/>
      <c r="K49504" s="2"/>
      <c r="L49504" s="2"/>
    </row>
    <row r="49505" spans="10:12">
      <c r="J49505" s="2"/>
      <c r="K49505" s="2"/>
      <c r="L49505" s="2"/>
    </row>
    <row r="49506" spans="10:12">
      <c r="J49506" s="2"/>
      <c r="K49506" s="2"/>
      <c r="L49506" s="2"/>
    </row>
    <row r="49507" spans="10:12">
      <c r="J49507" s="2"/>
      <c r="K49507" s="2"/>
      <c r="L49507" s="2"/>
    </row>
    <row r="49508" spans="10:12">
      <c r="J49508" s="2"/>
      <c r="K49508" s="2"/>
      <c r="L49508" s="2"/>
    </row>
    <row r="49509" spans="10:12">
      <c r="J49509" s="2"/>
      <c r="K49509" s="2"/>
      <c r="L49509" s="2"/>
    </row>
    <row r="49510" spans="10:12">
      <c r="J49510" s="2"/>
      <c r="K49510" s="2"/>
      <c r="L49510" s="2"/>
    </row>
    <row r="49511" spans="10:12">
      <c r="J49511" s="2"/>
      <c r="K49511" s="2"/>
      <c r="L49511" s="2"/>
    </row>
    <row r="49512" spans="10:12">
      <c r="J49512" s="2"/>
      <c r="K49512" s="2"/>
      <c r="L49512" s="2"/>
    </row>
    <row r="49513" spans="10:12">
      <c r="J49513" s="2"/>
      <c r="K49513" s="2"/>
      <c r="L49513" s="2"/>
    </row>
    <row r="49514" spans="10:12">
      <c r="J49514" s="2"/>
      <c r="K49514" s="2"/>
      <c r="L49514" s="2"/>
    </row>
    <row r="49515" spans="10:12">
      <c r="J49515" s="2"/>
      <c r="K49515" s="2"/>
      <c r="L49515" s="2"/>
    </row>
    <row r="49516" spans="10:12">
      <c r="J49516" s="2"/>
      <c r="K49516" s="2"/>
      <c r="L49516" s="2"/>
    </row>
    <row r="49517" spans="10:12">
      <c r="J49517" s="2"/>
      <c r="K49517" s="2"/>
      <c r="L49517" s="2"/>
    </row>
    <row r="49518" spans="10:12">
      <c r="J49518" s="2"/>
      <c r="K49518" s="2"/>
      <c r="L49518" s="2"/>
    </row>
    <row r="49519" spans="10:12">
      <c r="J49519" s="2"/>
      <c r="K49519" s="2"/>
      <c r="L49519" s="2"/>
    </row>
    <row r="49520" spans="10:12">
      <c r="J49520" s="2"/>
      <c r="K49520" s="2"/>
      <c r="L49520" s="2"/>
    </row>
    <row r="49521" spans="10:12">
      <c r="J49521" s="2"/>
      <c r="K49521" s="2"/>
      <c r="L49521" s="2"/>
    </row>
    <row r="49522" spans="10:12">
      <c r="J49522" s="2"/>
      <c r="K49522" s="2"/>
      <c r="L49522" s="2"/>
    </row>
    <row r="49523" spans="10:12">
      <c r="J49523" s="2"/>
      <c r="K49523" s="2"/>
      <c r="L49523" s="2"/>
    </row>
    <row r="49524" spans="10:12">
      <c r="J49524" s="2"/>
      <c r="K49524" s="2"/>
      <c r="L49524" s="2"/>
    </row>
    <row r="49525" spans="10:12">
      <c r="J49525" s="2"/>
      <c r="K49525" s="2"/>
      <c r="L49525" s="2"/>
    </row>
    <row r="49526" spans="10:12">
      <c r="J49526" s="2"/>
      <c r="K49526" s="2"/>
      <c r="L49526" s="2"/>
    </row>
    <row r="49527" spans="10:12">
      <c r="J49527" s="2"/>
      <c r="K49527" s="2"/>
      <c r="L49527" s="2"/>
    </row>
    <row r="49528" spans="10:12">
      <c r="J49528" s="2"/>
      <c r="K49528" s="2"/>
      <c r="L49528" s="2"/>
    </row>
    <row r="49529" spans="10:12">
      <c r="J49529" s="2"/>
      <c r="K49529" s="2"/>
      <c r="L49529" s="2"/>
    </row>
    <row r="49530" spans="10:12">
      <c r="J49530" s="2"/>
      <c r="K49530" s="2"/>
      <c r="L49530" s="2"/>
    </row>
    <row r="49531" spans="10:12">
      <c r="J49531" s="2"/>
      <c r="K49531" s="2"/>
      <c r="L49531" s="2"/>
    </row>
    <row r="49532" spans="10:12">
      <c r="J49532" s="2"/>
      <c r="K49532" s="2"/>
      <c r="L49532" s="2"/>
    </row>
    <row r="49533" spans="10:12">
      <c r="J49533" s="2"/>
      <c r="K49533" s="2"/>
      <c r="L49533" s="2"/>
    </row>
    <row r="49534" spans="10:12">
      <c r="J49534" s="2"/>
      <c r="K49534" s="2"/>
      <c r="L49534" s="2"/>
    </row>
    <row r="49535" spans="10:12">
      <c r="J49535" s="2"/>
      <c r="K49535" s="2"/>
      <c r="L49535" s="2"/>
    </row>
    <row r="49536" spans="10:12">
      <c r="J49536" s="2"/>
      <c r="K49536" s="2"/>
      <c r="L49536" s="2"/>
    </row>
    <row r="49537" spans="10:12">
      <c r="J49537" s="2"/>
      <c r="K49537" s="2"/>
      <c r="L49537" s="2"/>
    </row>
    <row r="49538" spans="10:12">
      <c r="J49538" s="2"/>
      <c r="K49538" s="2"/>
      <c r="L49538" s="2"/>
    </row>
    <row r="49539" spans="10:12">
      <c r="J49539" s="2"/>
      <c r="K49539" s="2"/>
      <c r="L49539" s="2"/>
    </row>
    <row r="49540" spans="10:12">
      <c r="J49540" s="2"/>
      <c r="K49540" s="2"/>
      <c r="L49540" s="2"/>
    </row>
    <row r="49541" spans="10:12">
      <c r="J49541" s="2"/>
      <c r="K49541" s="2"/>
      <c r="L49541" s="2"/>
    </row>
    <row r="49542" spans="10:12">
      <c r="J49542" s="2"/>
      <c r="K49542" s="2"/>
      <c r="L49542" s="2"/>
    </row>
    <row r="49543" spans="10:12">
      <c r="J49543" s="2"/>
      <c r="K49543" s="2"/>
      <c r="L49543" s="2"/>
    </row>
    <row r="49544" spans="10:12">
      <c r="J49544" s="2"/>
      <c r="K49544" s="2"/>
      <c r="L49544" s="2"/>
    </row>
    <row r="49545" spans="10:12">
      <c r="J49545" s="2"/>
      <c r="K49545" s="2"/>
      <c r="L49545" s="2"/>
    </row>
    <row r="49546" spans="10:12">
      <c r="J49546" s="2"/>
      <c r="K49546" s="2"/>
      <c r="L49546" s="2"/>
    </row>
    <row r="49547" spans="10:12">
      <c r="J49547" s="2"/>
      <c r="K49547" s="2"/>
      <c r="L49547" s="2"/>
    </row>
    <row r="49548" spans="10:12">
      <c r="J49548" s="2"/>
      <c r="K49548" s="2"/>
      <c r="L49548" s="2"/>
    </row>
    <row r="49549" spans="10:12">
      <c r="J49549" s="2"/>
      <c r="K49549" s="2"/>
      <c r="L49549" s="2"/>
    </row>
    <row r="49550" spans="10:12">
      <c r="J49550" s="2"/>
      <c r="K49550" s="2"/>
      <c r="L49550" s="2"/>
    </row>
    <row r="49551" spans="10:12">
      <c r="J49551" s="2"/>
      <c r="K49551" s="2"/>
      <c r="L49551" s="2"/>
    </row>
    <row r="49552" spans="10:12">
      <c r="J49552" s="2"/>
      <c r="K49552" s="2"/>
      <c r="L49552" s="2"/>
    </row>
    <row r="49553" spans="10:12">
      <c r="J49553" s="2"/>
      <c r="K49553" s="2"/>
      <c r="L49553" s="2"/>
    </row>
    <row r="49554" spans="10:12">
      <c r="J49554" s="2"/>
      <c r="K49554" s="2"/>
      <c r="L49554" s="2"/>
    </row>
    <row r="49555" spans="10:12">
      <c r="J49555" s="2"/>
      <c r="K49555" s="2"/>
      <c r="L49555" s="2"/>
    </row>
    <row r="49556" spans="10:12">
      <c r="J49556" s="2"/>
      <c r="K49556" s="2"/>
      <c r="L49556" s="2"/>
    </row>
    <row r="49557" spans="10:12">
      <c r="J49557" s="2"/>
      <c r="K49557" s="2"/>
      <c r="L49557" s="2"/>
    </row>
    <row r="49558" spans="10:12">
      <c r="J49558" s="2"/>
      <c r="K49558" s="2"/>
      <c r="L49558" s="2"/>
    </row>
    <row r="49559" spans="10:12">
      <c r="J49559" s="2"/>
      <c r="K49559" s="2"/>
      <c r="L49559" s="2"/>
    </row>
    <row r="49560" spans="10:12">
      <c r="J49560" s="2"/>
      <c r="K49560" s="2"/>
      <c r="L49560" s="2"/>
    </row>
    <row r="49561" spans="10:12">
      <c r="J49561" s="2"/>
      <c r="K49561" s="2"/>
      <c r="L49561" s="2"/>
    </row>
    <row r="49562" spans="10:12">
      <c r="J49562" s="2"/>
      <c r="K49562" s="2"/>
      <c r="L49562" s="2"/>
    </row>
    <row r="49563" spans="10:12">
      <c r="J49563" s="2"/>
      <c r="K49563" s="2"/>
      <c r="L49563" s="2"/>
    </row>
    <row r="49564" spans="10:12">
      <c r="J49564" s="2"/>
      <c r="K49564" s="2"/>
      <c r="L49564" s="2"/>
    </row>
    <row r="49565" spans="10:12">
      <c r="J49565" s="2"/>
      <c r="K49565" s="2"/>
      <c r="L49565" s="2"/>
    </row>
    <row r="49566" spans="10:12">
      <c r="J49566" s="2"/>
      <c r="K49566" s="2"/>
      <c r="L49566" s="2"/>
    </row>
    <row r="49567" spans="10:12">
      <c r="J49567" s="2"/>
      <c r="K49567" s="2"/>
      <c r="L49567" s="2"/>
    </row>
    <row r="49568" spans="10:12">
      <c r="J49568" s="2"/>
      <c r="K49568" s="2"/>
      <c r="L49568" s="2"/>
    </row>
    <row r="49569" spans="10:12">
      <c r="J49569" s="2"/>
      <c r="K49569" s="2"/>
      <c r="L49569" s="2"/>
    </row>
    <row r="49570" spans="10:12">
      <c r="J49570" s="2"/>
      <c r="K49570" s="2"/>
      <c r="L49570" s="2"/>
    </row>
    <row r="49571" spans="10:12">
      <c r="J49571" s="2"/>
      <c r="K49571" s="2"/>
      <c r="L49571" s="2"/>
    </row>
    <row r="49572" spans="10:12">
      <c r="J49572" s="2"/>
      <c r="K49572" s="2"/>
      <c r="L49572" s="2"/>
    </row>
    <row r="49573" spans="10:12">
      <c r="J49573" s="2"/>
      <c r="K49573" s="2"/>
      <c r="L49573" s="2"/>
    </row>
    <row r="49574" spans="10:12">
      <c r="J49574" s="2"/>
      <c r="K49574" s="2"/>
      <c r="L49574" s="2"/>
    </row>
    <row r="49575" spans="10:12">
      <c r="J49575" s="2"/>
      <c r="K49575" s="2"/>
      <c r="L49575" s="2"/>
    </row>
    <row r="49576" spans="10:12">
      <c r="J49576" s="2"/>
      <c r="K49576" s="2"/>
      <c r="L49576" s="2"/>
    </row>
    <row r="49577" spans="10:12">
      <c r="J49577" s="2"/>
      <c r="K49577" s="2"/>
      <c r="L49577" s="2"/>
    </row>
    <row r="49578" spans="10:12">
      <c r="J49578" s="2"/>
      <c r="K49578" s="2"/>
      <c r="L49578" s="2"/>
    </row>
    <row r="49579" spans="10:12">
      <c r="J49579" s="2"/>
      <c r="K49579" s="2"/>
      <c r="L49579" s="2"/>
    </row>
    <row r="49580" spans="10:12">
      <c r="J49580" s="2"/>
      <c r="K49580" s="2"/>
      <c r="L49580" s="2"/>
    </row>
    <row r="49581" spans="10:12">
      <c r="J49581" s="2"/>
      <c r="K49581" s="2"/>
      <c r="L49581" s="2"/>
    </row>
    <row r="49582" spans="10:12">
      <c r="J49582" s="2"/>
      <c r="K49582" s="2"/>
      <c r="L49582" s="2"/>
    </row>
    <row r="49583" spans="10:12">
      <c r="J49583" s="2"/>
      <c r="K49583" s="2"/>
      <c r="L49583" s="2"/>
    </row>
    <row r="49584" spans="10:12">
      <c r="J49584" s="2"/>
      <c r="K49584" s="2"/>
      <c r="L49584" s="2"/>
    </row>
    <row r="49585" spans="10:12">
      <c r="J49585" s="2"/>
      <c r="K49585" s="2"/>
      <c r="L49585" s="2"/>
    </row>
    <row r="49586" spans="10:12">
      <c r="J49586" s="2"/>
      <c r="K49586" s="2"/>
      <c r="L49586" s="2"/>
    </row>
    <row r="49587" spans="10:12">
      <c r="J49587" s="2"/>
      <c r="K49587" s="2"/>
      <c r="L49587" s="2"/>
    </row>
    <row r="49588" spans="10:12">
      <c r="J49588" s="2"/>
      <c r="K49588" s="2"/>
      <c r="L49588" s="2"/>
    </row>
    <row r="49589" spans="10:12">
      <c r="J49589" s="2"/>
      <c r="K49589" s="2"/>
      <c r="L49589" s="2"/>
    </row>
    <row r="49590" spans="10:12">
      <c r="J49590" s="2"/>
      <c r="K49590" s="2"/>
      <c r="L49590" s="2"/>
    </row>
    <row r="49591" spans="10:12">
      <c r="J49591" s="2"/>
      <c r="K49591" s="2"/>
      <c r="L49591" s="2"/>
    </row>
    <row r="49592" spans="10:12">
      <c r="J49592" s="2"/>
      <c r="K49592" s="2"/>
      <c r="L49592" s="2"/>
    </row>
    <row r="49593" spans="10:12">
      <c r="J49593" s="2"/>
      <c r="K49593" s="2"/>
      <c r="L49593" s="2"/>
    </row>
    <row r="49594" spans="10:12">
      <c r="J49594" s="2"/>
      <c r="K49594" s="2"/>
      <c r="L49594" s="2"/>
    </row>
    <row r="49595" spans="10:12">
      <c r="J49595" s="2"/>
      <c r="K49595" s="2"/>
      <c r="L49595" s="2"/>
    </row>
    <row r="49596" spans="10:12">
      <c r="J49596" s="2"/>
      <c r="K49596" s="2"/>
      <c r="L49596" s="2"/>
    </row>
    <row r="49597" spans="10:12">
      <c r="J49597" s="2"/>
      <c r="K49597" s="2"/>
      <c r="L49597" s="2"/>
    </row>
    <row r="49598" spans="10:12">
      <c r="J49598" s="2"/>
      <c r="K49598" s="2"/>
      <c r="L49598" s="2"/>
    </row>
    <row r="49599" spans="10:12">
      <c r="J49599" s="2"/>
      <c r="K49599" s="2"/>
      <c r="L49599" s="2"/>
    </row>
    <row r="49600" spans="10:12">
      <c r="J49600" s="2"/>
      <c r="K49600" s="2"/>
      <c r="L49600" s="2"/>
    </row>
    <row r="49601" spans="10:12">
      <c r="J49601" s="2"/>
      <c r="K49601" s="2"/>
      <c r="L49601" s="2"/>
    </row>
    <row r="49602" spans="10:12">
      <c r="J49602" s="2"/>
      <c r="K49602" s="2"/>
      <c r="L49602" s="2"/>
    </row>
    <row r="49603" spans="10:12">
      <c r="J49603" s="2"/>
      <c r="K49603" s="2"/>
      <c r="L49603" s="2"/>
    </row>
    <row r="49604" spans="10:12">
      <c r="J49604" s="2"/>
      <c r="K49604" s="2"/>
      <c r="L49604" s="2"/>
    </row>
    <row r="49605" spans="10:12">
      <c r="J49605" s="2"/>
      <c r="K49605" s="2"/>
      <c r="L49605" s="2"/>
    </row>
    <row r="49606" spans="10:12">
      <c r="J49606" s="2"/>
      <c r="K49606" s="2"/>
      <c r="L49606" s="2"/>
    </row>
    <row r="49607" spans="10:12">
      <c r="J49607" s="2"/>
      <c r="K49607" s="2"/>
      <c r="L49607" s="2"/>
    </row>
    <row r="49608" spans="10:12">
      <c r="J49608" s="2"/>
      <c r="K49608" s="2"/>
      <c r="L49608" s="2"/>
    </row>
    <row r="49609" spans="10:12">
      <c r="J49609" s="2"/>
      <c r="K49609" s="2"/>
      <c r="L49609" s="2"/>
    </row>
    <row r="49610" spans="10:12">
      <c r="J49610" s="2"/>
      <c r="K49610" s="2"/>
      <c r="L49610" s="2"/>
    </row>
    <row r="49611" spans="10:12">
      <c r="J49611" s="2"/>
      <c r="K49611" s="2"/>
      <c r="L49611" s="2"/>
    </row>
    <row r="49612" spans="10:12">
      <c r="J49612" s="2"/>
      <c r="K49612" s="2"/>
      <c r="L49612" s="2"/>
    </row>
    <row r="49613" spans="10:12">
      <c r="J49613" s="2"/>
      <c r="K49613" s="2"/>
      <c r="L49613" s="2"/>
    </row>
    <row r="49614" spans="10:12">
      <c r="J49614" s="2"/>
      <c r="K49614" s="2"/>
      <c r="L49614" s="2"/>
    </row>
    <row r="49615" spans="10:12">
      <c r="J49615" s="2"/>
      <c r="K49615" s="2"/>
      <c r="L49615" s="2"/>
    </row>
    <row r="49616" spans="10:12">
      <c r="J49616" s="2"/>
      <c r="K49616" s="2"/>
      <c r="L49616" s="2"/>
    </row>
    <row r="49617" spans="10:12">
      <c r="J49617" s="2"/>
      <c r="K49617" s="2"/>
      <c r="L49617" s="2"/>
    </row>
    <row r="49618" spans="10:12">
      <c r="J49618" s="2"/>
      <c r="K49618" s="2"/>
      <c r="L49618" s="2"/>
    </row>
    <row r="49619" spans="10:12">
      <c r="J49619" s="2"/>
      <c r="K49619" s="2"/>
      <c r="L49619" s="2"/>
    </row>
    <row r="49620" spans="10:12">
      <c r="J49620" s="2"/>
      <c r="K49620" s="2"/>
      <c r="L49620" s="2"/>
    </row>
    <row r="49621" spans="10:12">
      <c r="J49621" s="2"/>
      <c r="K49621" s="2"/>
      <c r="L49621" s="2"/>
    </row>
    <row r="49622" spans="10:12">
      <c r="J49622" s="2"/>
      <c r="K49622" s="2"/>
      <c r="L49622" s="2"/>
    </row>
    <row r="49623" spans="10:12">
      <c r="J49623" s="2"/>
      <c r="K49623" s="2"/>
      <c r="L49623" s="2"/>
    </row>
    <row r="49624" spans="10:12">
      <c r="J49624" s="2"/>
      <c r="K49624" s="2"/>
      <c r="L49624" s="2"/>
    </row>
    <row r="49625" spans="10:12">
      <c r="J49625" s="2"/>
      <c r="K49625" s="2"/>
      <c r="L49625" s="2"/>
    </row>
    <row r="49626" spans="10:12">
      <c r="J49626" s="2"/>
      <c r="K49626" s="2"/>
      <c r="L49626" s="2"/>
    </row>
    <row r="49627" spans="10:12">
      <c r="J49627" s="2"/>
      <c r="K49627" s="2"/>
      <c r="L49627" s="2"/>
    </row>
    <row r="49628" spans="10:12">
      <c r="J49628" s="2"/>
      <c r="K49628" s="2"/>
      <c r="L49628" s="2"/>
    </row>
    <row r="49629" spans="10:12">
      <c r="J49629" s="2"/>
      <c r="K49629" s="2"/>
      <c r="L49629" s="2"/>
    </row>
    <row r="49630" spans="10:12">
      <c r="J49630" s="2"/>
      <c r="K49630" s="2"/>
      <c r="L49630" s="2"/>
    </row>
    <row r="49631" spans="10:12">
      <c r="J49631" s="2"/>
      <c r="K49631" s="2"/>
      <c r="L49631" s="2"/>
    </row>
    <row r="49632" spans="10:12">
      <c r="J49632" s="2"/>
      <c r="K49632" s="2"/>
      <c r="L49632" s="2"/>
    </row>
    <row r="49633" spans="10:12">
      <c r="J49633" s="2"/>
      <c r="K49633" s="2"/>
      <c r="L49633" s="2"/>
    </row>
    <row r="49634" spans="10:12">
      <c r="J49634" s="2"/>
      <c r="K49634" s="2"/>
      <c r="L49634" s="2"/>
    </row>
    <row r="49635" spans="10:12">
      <c r="J49635" s="2"/>
      <c r="K49635" s="2"/>
      <c r="L49635" s="2"/>
    </row>
    <row r="49636" spans="10:12">
      <c r="J49636" s="2"/>
      <c r="K49636" s="2"/>
      <c r="L49636" s="2"/>
    </row>
    <row r="49637" spans="10:12">
      <c r="J49637" s="2"/>
      <c r="K49637" s="2"/>
      <c r="L49637" s="2"/>
    </row>
    <row r="49638" spans="10:12">
      <c r="J49638" s="2"/>
      <c r="K49638" s="2"/>
      <c r="L49638" s="2"/>
    </row>
    <row r="49639" spans="10:12">
      <c r="J49639" s="2"/>
      <c r="K49639" s="2"/>
      <c r="L49639" s="2"/>
    </row>
    <row r="49640" spans="10:12">
      <c r="J49640" s="2"/>
      <c r="K49640" s="2"/>
      <c r="L49640" s="2"/>
    </row>
    <row r="49641" spans="10:12">
      <c r="J49641" s="2"/>
      <c r="K49641" s="2"/>
      <c r="L49641" s="2"/>
    </row>
    <row r="49642" spans="10:12">
      <c r="J49642" s="2"/>
      <c r="K49642" s="2"/>
      <c r="L49642" s="2"/>
    </row>
    <row r="49643" spans="10:12">
      <c r="J49643" s="2"/>
      <c r="K49643" s="2"/>
      <c r="L49643" s="2"/>
    </row>
    <row r="49644" spans="10:12">
      <c r="J49644" s="2"/>
      <c r="K49644" s="2"/>
      <c r="L49644" s="2"/>
    </row>
    <row r="49645" spans="10:12">
      <c r="J49645" s="2"/>
      <c r="K49645" s="2"/>
      <c r="L49645" s="2"/>
    </row>
    <row r="49646" spans="10:12">
      <c r="J49646" s="2"/>
      <c r="K49646" s="2"/>
      <c r="L49646" s="2"/>
    </row>
    <row r="49647" spans="10:12">
      <c r="J49647" s="2"/>
      <c r="K49647" s="2"/>
      <c r="L49647" s="2"/>
    </row>
    <row r="49648" spans="10:12">
      <c r="J49648" s="2"/>
      <c r="K49648" s="2"/>
      <c r="L49648" s="2"/>
    </row>
    <row r="49649" spans="10:12">
      <c r="J49649" s="2"/>
      <c r="K49649" s="2"/>
      <c r="L49649" s="2"/>
    </row>
    <row r="49650" spans="10:12">
      <c r="J49650" s="2"/>
      <c r="K49650" s="2"/>
      <c r="L49650" s="2"/>
    </row>
    <row r="49651" spans="10:12">
      <c r="J49651" s="2"/>
      <c r="K49651" s="2"/>
      <c r="L49651" s="2"/>
    </row>
    <row r="49652" spans="10:12">
      <c r="J49652" s="2"/>
      <c r="K49652" s="2"/>
      <c r="L49652" s="2"/>
    </row>
    <row r="49653" spans="10:12">
      <c r="J49653" s="2"/>
      <c r="K49653" s="2"/>
      <c r="L49653" s="2"/>
    </row>
    <row r="49654" spans="10:12">
      <c r="J49654" s="2"/>
      <c r="K49654" s="2"/>
      <c r="L49654" s="2"/>
    </row>
    <row r="49655" spans="10:12">
      <c r="J49655" s="2"/>
      <c r="K49655" s="2"/>
      <c r="L49655" s="2"/>
    </row>
    <row r="49656" spans="10:12">
      <c r="J49656" s="2"/>
      <c r="K49656" s="2"/>
      <c r="L49656" s="2"/>
    </row>
    <row r="49657" spans="10:12">
      <c r="J49657" s="2"/>
      <c r="K49657" s="2"/>
      <c r="L49657" s="2"/>
    </row>
    <row r="49658" spans="10:12">
      <c r="J49658" s="2"/>
      <c r="K49658" s="2"/>
      <c r="L49658" s="2"/>
    </row>
    <row r="49659" spans="10:12">
      <c r="J49659" s="2"/>
      <c r="K49659" s="2"/>
      <c r="L49659" s="2"/>
    </row>
    <row r="49660" spans="10:12">
      <c r="J49660" s="2"/>
      <c r="K49660" s="2"/>
      <c r="L49660" s="2"/>
    </row>
    <row r="49661" spans="10:12">
      <c r="J49661" s="2"/>
      <c r="K49661" s="2"/>
      <c r="L49661" s="2"/>
    </row>
    <row r="49662" spans="10:12">
      <c r="J49662" s="2"/>
      <c r="K49662" s="2"/>
      <c r="L49662" s="2"/>
    </row>
    <row r="49663" spans="10:12">
      <c r="J49663" s="2"/>
      <c r="K49663" s="2"/>
      <c r="L49663" s="2"/>
    </row>
    <row r="49664" spans="10:12">
      <c r="J49664" s="2"/>
      <c r="K49664" s="2"/>
      <c r="L49664" s="2"/>
    </row>
    <row r="49665" spans="10:12">
      <c r="J49665" s="2"/>
      <c r="K49665" s="2"/>
      <c r="L49665" s="2"/>
    </row>
    <row r="49666" spans="10:12">
      <c r="J49666" s="2"/>
      <c r="K49666" s="2"/>
      <c r="L49666" s="2"/>
    </row>
    <row r="49667" spans="10:12">
      <c r="J49667" s="2"/>
      <c r="K49667" s="2"/>
      <c r="L49667" s="2"/>
    </row>
    <row r="49668" spans="10:12">
      <c r="J49668" s="2"/>
      <c r="K49668" s="2"/>
      <c r="L49668" s="2"/>
    </row>
    <row r="49669" spans="10:12">
      <c r="J49669" s="2"/>
      <c r="K49669" s="2"/>
      <c r="L49669" s="2"/>
    </row>
    <row r="49670" spans="10:12">
      <c r="J49670" s="2"/>
      <c r="K49670" s="2"/>
      <c r="L49670" s="2"/>
    </row>
    <row r="49671" spans="10:12">
      <c r="J49671" s="2"/>
      <c r="K49671" s="2"/>
      <c r="L49671" s="2"/>
    </row>
    <row r="49672" spans="10:12">
      <c r="J49672" s="2"/>
      <c r="K49672" s="2"/>
      <c r="L49672" s="2"/>
    </row>
    <row r="49673" spans="10:12">
      <c r="J49673" s="2"/>
      <c r="K49673" s="2"/>
      <c r="L49673" s="2"/>
    </row>
    <row r="49674" spans="10:12">
      <c r="J49674" s="2"/>
      <c r="K49674" s="2"/>
      <c r="L49674" s="2"/>
    </row>
    <row r="49675" spans="10:12">
      <c r="J49675" s="2"/>
      <c r="K49675" s="2"/>
      <c r="L49675" s="2"/>
    </row>
    <row r="49676" spans="10:12">
      <c r="J49676" s="2"/>
      <c r="K49676" s="2"/>
      <c r="L49676" s="2"/>
    </row>
    <row r="49677" spans="10:12">
      <c r="J49677" s="2"/>
      <c r="K49677" s="2"/>
      <c r="L49677" s="2"/>
    </row>
    <row r="49678" spans="10:12">
      <c r="J49678" s="2"/>
      <c r="K49678" s="2"/>
      <c r="L49678" s="2"/>
    </row>
    <row r="49679" spans="10:12">
      <c r="J49679" s="2"/>
      <c r="K49679" s="2"/>
      <c r="L49679" s="2"/>
    </row>
    <row r="49680" spans="10:12">
      <c r="J49680" s="2"/>
      <c r="K49680" s="2"/>
      <c r="L49680" s="2"/>
    </row>
    <row r="49681" spans="10:12">
      <c r="J49681" s="2"/>
      <c r="K49681" s="2"/>
      <c r="L49681" s="2"/>
    </row>
    <row r="49682" spans="10:12">
      <c r="J49682" s="2"/>
      <c r="K49682" s="2"/>
      <c r="L49682" s="2"/>
    </row>
    <row r="49683" spans="10:12">
      <c r="J49683" s="2"/>
      <c r="K49683" s="2"/>
      <c r="L49683" s="2"/>
    </row>
    <row r="49684" spans="10:12">
      <c r="J49684" s="2"/>
      <c r="K49684" s="2"/>
      <c r="L49684" s="2"/>
    </row>
    <row r="49685" spans="10:12">
      <c r="J49685" s="2"/>
      <c r="K49685" s="2"/>
      <c r="L49685" s="2"/>
    </row>
    <row r="49686" spans="10:12">
      <c r="J49686" s="2"/>
      <c r="K49686" s="2"/>
      <c r="L49686" s="2"/>
    </row>
    <row r="49687" spans="10:12">
      <c r="J49687" s="2"/>
      <c r="K49687" s="2"/>
      <c r="L49687" s="2"/>
    </row>
    <row r="49688" spans="10:12">
      <c r="J49688" s="2"/>
      <c r="K49688" s="2"/>
      <c r="L49688" s="2"/>
    </row>
    <row r="49689" spans="10:12">
      <c r="J49689" s="2"/>
      <c r="K49689" s="2"/>
      <c r="L49689" s="2"/>
    </row>
    <row r="49690" spans="10:12">
      <c r="J49690" s="2"/>
      <c r="K49690" s="2"/>
      <c r="L49690" s="2"/>
    </row>
    <row r="49691" spans="10:12">
      <c r="J49691" s="2"/>
      <c r="K49691" s="2"/>
      <c r="L49691" s="2"/>
    </row>
    <row r="49692" spans="10:12">
      <c r="J49692" s="2"/>
      <c r="K49692" s="2"/>
      <c r="L49692" s="2"/>
    </row>
    <row r="49693" spans="10:12">
      <c r="J49693" s="2"/>
      <c r="K49693" s="2"/>
      <c r="L49693" s="2"/>
    </row>
    <row r="49694" spans="10:12">
      <c r="J49694" s="2"/>
      <c r="K49694" s="2"/>
      <c r="L49694" s="2"/>
    </row>
    <row r="49695" spans="10:12">
      <c r="J49695" s="2"/>
      <c r="K49695" s="2"/>
      <c r="L49695" s="2"/>
    </row>
    <row r="49696" spans="10:12">
      <c r="J49696" s="2"/>
      <c r="K49696" s="2"/>
      <c r="L49696" s="2"/>
    </row>
    <row r="49697" spans="10:12">
      <c r="J49697" s="2"/>
      <c r="K49697" s="2"/>
      <c r="L49697" s="2"/>
    </row>
    <row r="49698" spans="10:12">
      <c r="J49698" s="2"/>
      <c r="K49698" s="2"/>
      <c r="L49698" s="2"/>
    </row>
    <row r="49699" spans="10:12">
      <c r="J49699" s="2"/>
      <c r="K49699" s="2"/>
      <c r="L49699" s="2"/>
    </row>
    <row r="49700" spans="10:12">
      <c r="J49700" s="2"/>
      <c r="K49700" s="2"/>
      <c r="L49700" s="2"/>
    </row>
    <row r="49701" spans="10:12">
      <c r="J49701" s="2"/>
      <c r="K49701" s="2"/>
      <c r="L49701" s="2"/>
    </row>
    <row r="49702" spans="10:12">
      <c r="J49702" s="2"/>
      <c r="K49702" s="2"/>
      <c r="L49702" s="2"/>
    </row>
    <row r="49703" spans="10:12">
      <c r="J49703" s="2"/>
      <c r="K49703" s="2"/>
      <c r="L49703" s="2"/>
    </row>
    <row r="49704" spans="10:12">
      <c r="J49704" s="2"/>
      <c r="K49704" s="2"/>
      <c r="L49704" s="2"/>
    </row>
    <row r="49705" spans="10:12">
      <c r="J49705" s="2"/>
      <c r="K49705" s="2"/>
      <c r="L49705" s="2"/>
    </row>
    <row r="49706" spans="10:12">
      <c r="J49706" s="2"/>
      <c r="K49706" s="2"/>
      <c r="L49706" s="2"/>
    </row>
    <row r="49707" spans="10:12">
      <c r="J49707" s="2"/>
      <c r="K49707" s="2"/>
      <c r="L49707" s="2"/>
    </row>
    <row r="49708" spans="10:12">
      <c r="J49708" s="2"/>
      <c r="K49708" s="2"/>
      <c r="L49708" s="2"/>
    </row>
    <row r="49709" spans="10:12">
      <c r="J49709" s="2"/>
      <c r="K49709" s="2"/>
      <c r="L49709" s="2"/>
    </row>
    <row r="49710" spans="10:12">
      <c r="J49710" s="2"/>
      <c r="K49710" s="2"/>
      <c r="L49710" s="2"/>
    </row>
    <row r="49711" spans="10:12">
      <c r="J49711" s="2"/>
      <c r="K49711" s="2"/>
      <c r="L49711" s="2"/>
    </row>
    <row r="49712" spans="10:12">
      <c r="J49712" s="2"/>
      <c r="K49712" s="2"/>
      <c r="L49712" s="2"/>
    </row>
    <row r="49713" spans="10:12">
      <c r="J49713" s="2"/>
      <c r="K49713" s="2"/>
      <c r="L49713" s="2"/>
    </row>
    <row r="49714" spans="10:12">
      <c r="J49714" s="2"/>
      <c r="K49714" s="2"/>
      <c r="L49714" s="2"/>
    </row>
    <row r="49715" spans="10:12">
      <c r="J49715" s="2"/>
      <c r="K49715" s="2"/>
      <c r="L49715" s="2"/>
    </row>
    <row r="49716" spans="10:12">
      <c r="J49716" s="2"/>
      <c r="K49716" s="2"/>
      <c r="L49716" s="2"/>
    </row>
    <row r="49717" spans="10:12">
      <c r="J49717" s="2"/>
      <c r="K49717" s="2"/>
      <c r="L49717" s="2"/>
    </row>
    <row r="49718" spans="10:12">
      <c r="J49718" s="2"/>
      <c r="K49718" s="2"/>
      <c r="L49718" s="2"/>
    </row>
    <row r="49719" spans="10:12">
      <c r="J49719" s="2"/>
      <c r="K49719" s="2"/>
      <c r="L49719" s="2"/>
    </row>
    <row r="49720" spans="10:12">
      <c r="J49720" s="2"/>
      <c r="K49720" s="2"/>
      <c r="L49720" s="2"/>
    </row>
    <row r="49721" spans="10:12">
      <c r="J49721" s="2"/>
      <c r="K49721" s="2"/>
      <c r="L49721" s="2"/>
    </row>
    <row r="49722" spans="10:12">
      <c r="J49722" s="2"/>
      <c r="K49722" s="2"/>
      <c r="L49722" s="2"/>
    </row>
    <row r="49723" spans="10:12">
      <c r="J49723" s="2"/>
      <c r="K49723" s="2"/>
      <c r="L49723" s="2"/>
    </row>
    <row r="49724" spans="10:12">
      <c r="J49724" s="2"/>
      <c r="K49724" s="2"/>
      <c r="L49724" s="2"/>
    </row>
    <row r="49725" spans="10:12">
      <c r="J49725" s="2"/>
      <c r="K49725" s="2"/>
      <c r="L49725" s="2"/>
    </row>
    <row r="49726" spans="10:12">
      <c r="J49726" s="2"/>
      <c r="K49726" s="2"/>
      <c r="L49726" s="2"/>
    </row>
    <row r="49727" spans="10:12">
      <c r="J49727" s="2"/>
      <c r="K49727" s="2"/>
      <c r="L49727" s="2"/>
    </row>
    <row r="49728" spans="10:12">
      <c r="J49728" s="2"/>
      <c r="K49728" s="2"/>
      <c r="L49728" s="2"/>
    </row>
    <row r="49729" spans="10:12">
      <c r="J49729" s="2"/>
      <c r="K49729" s="2"/>
      <c r="L49729" s="2"/>
    </row>
    <row r="49730" spans="10:12">
      <c r="J49730" s="2"/>
      <c r="K49730" s="2"/>
      <c r="L49730" s="2"/>
    </row>
    <row r="49731" spans="10:12">
      <c r="J49731" s="2"/>
      <c r="K49731" s="2"/>
      <c r="L49731" s="2"/>
    </row>
    <row r="49732" spans="10:12">
      <c r="J49732" s="2"/>
      <c r="K49732" s="2"/>
      <c r="L49732" s="2"/>
    </row>
    <row r="49733" spans="10:12">
      <c r="J49733" s="2"/>
      <c r="K49733" s="2"/>
      <c r="L49733" s="2"/>
    </row>
    <row r="49734" spans="10:12">
      <c r="J49734" s="2"/>
      <c r="K49734" s="2"/>
      <c r="L49734" s="2"/>
    </row>
    <row r="49735" spans="10:12">
      <c r="J49735" s="2"/>
      <c r="K49735" s="2"/>
      <c r="L49735" s="2"/>
    </row>
    <row r="49736" spans="10:12">
      <c r="J49736" s="2"/>
      <c r="K49736" s="2"/>
      <c r="L49736" s="2"/>
    </row>
    <row r="49737" spans="10:12">
      <c r="J49737" s="2"/>
      <c r="K49737" s="2"/>
      <c r="L49737" s="2"/>
    </row>
    <row r="49738" spans="10:12">
      <c r="J49738" s="2"/>
      <c r="K49738" s="2"/>
      <c r="L49738" s="2"/>
    </row>
    <row r="49739" spans="10:12">
      <c r="J49739" s="2"/>
      <c r="K49739" s="2"/>
      <c r="L49739" s="2"/>
    </row>
    <row r="49740" spans="10:12">
      <c r="J49740" s="2"/>
      <c r="K49740" s="2"/>
      <c r="L49740" s="2"/>
    </row>
    <row r="49741" spans="10:12">
      <c r="J49741" s="2"/>
      <c r="K49741" s="2"/>
      <c r="L49741" s="2"/>
    </row>
    <row r="49742" spans="10:12">
      <c r="J49742" s="2"/>
      <c r="K49742" s="2"/>
      <c r="L49742" s="2"/>
    </row>
    <row r="49743" spans="10:12">
      <c r="J49743" s="2"/>
      <c r="K49743" s="2"/>
      <c r="L49743" s="2"/>
    </row>
    <row r="49744" spans="10:12">
      <c r="J49744" s="2"/>
      <c r="K49744" s="2"/>
      <c r="L49744" s="2"/>
    </row>
    <row r="49745" spans="10:12">
      <c r="J49745" s="2"/>
      <c r="K49745" s="2"/>
      <c r="L49745" s="2"/>
    </row>
    <row r="49746" spans="10:12">
      <c r="J49746" s="2"/>
      <c r="K49746" s="2"/>
      <c r="L49746" s="2"/>
    </row>
    <row r="49747" spans="10:12">
      <c r="J49747" s="2"/>
      <c r="K49747" s="2"/>
      <c r="L49747" s="2"/>
    </row>
    <row r="49748" spans="10:12">
      <c r="J49748" s="2"/>
      <c r="K49748" s="2"/>
      <c r="L49748" s="2"/>
    </row>
    <row r="49749" spans="10:12">
      <c r="J49749" s="2"/>
      <c r="K49749" s="2"/>
      <c r="L49749" s="2"/>
    </row>
    <row r="49750" spans="10:12">
      <c r="J49750" s="2"/>
      <c r="K49750" s="2"/>
      <c r="L49750" s="2"/>
    </row>
    <row r="49751" spans="10:12">
      <c r="J49751" s="2"/>
      <c r="K49751" s="2"/>
      <c r="L49751" s="2"/>
    </row>
    <row r="49752" spans="10:12">
      <c r="J49752" s="2"/>
      <c r="K49752" s="2"/>
      <c r="L49752" s="2"/>
    </row>
    <row r="49753" spans="10:12">
      <c r="J49753" s="2"/>
      <c r="K49753" s="2"/>
      <c r="L49753" s="2"/>
    </row>
    <row r="49754" spans="10:12">
      <c r="J49754" s="2"/>
      <c r="K49754" s="2"/>
      <c r="L49754" s="2"/>
    </row>
    <row r="49755" spans="10:12">
      <c r="J49755" s="2"/>
      <c r="K49755" s="2"/>
      <c r="L49755" s="2"/>
    </row>
    <row r="49756" spans="10:12">
      <c r="J49756" s="2"/>
      <c r="K49756" s="2"/>
      <c r="L49756" s="2"/>
    </row>
    <row r="49757" spans="10:12">
      <c r="J49757" s="2"/>
      <c r="K49757" s="2"/>
      <c r="L49757" s="2"/>
    </row>
    <row r="49758" spans="10:12">
      <c r="J49758" s="2"/>
      <c r="K49758" s="2"/>
      <c r="L49758" s="2"/>
    </row>
    <row r="49759" spans="10:12">
      <c r="J49759" s="2"/>
      <c r="K49759" s="2"/>
      <c r="L49759" s="2"/>
    </row>
    <row r="49760" spans="10:12">
      <c r="J49760" s="2"/>
      <c r="K49760" s="2"/>
      <c r="L49760" s="2"/>
    </row>
    <row r="49761" spans="10:12">
      <c r="J49761" s="2"/>
      <c r="K49761" s="2"/>
      <c r="L49761" s="2"/>
    </row>
    <row r="49762" spans="10:12">
      <c r="J49762" s="2"/>
      <c r="K49762" s="2"/>
      <c r="L49762" s="2"/>
    </row>
    <row r="49763" spans="10:12">
      <c r="J49763" s="2"/>
      <c r="K49763" s="2"/>
      <c r="L49763" s="2"/>
    </row>
    <row r="49764" spans="10:12">
      <c r="J49764" s="2"/>
      <c r="K49764" s="2"/>
      <c r="L49764" s="2"/>
    </row>
    <row r="49765" spans="10:12">
      <c r="J49765" s="2"/>
      <c r="K49765" s="2"/>
      <c r="L49765" s="2"/>
    </row>
    <row r="49766" spans="10:12">
      <c r="J49766" s="2"/>
      <c r="K49766" s="2"/>
      <c r="L49766" s="2"/>
    </row>
    <row r="49767" spans="10:12">
      <c r="J49767" s="2"/>
      <c r="K49767" s="2"/>
      <c r="L49767" s="2"/>
    </row>
    <row r="49768" spans="10:12">
      <c r="J49768" s="2"/>
      <c r="K49768" s="2"/>
      <c r="L49768" s="2"/>
    </row>
    <row r="49769" spans="10:12">
      <c r="J49769" s="2"/>
      <c r="K49769" s="2"/>
      <c r="L49769" s="2"/>
    </row>
    <row r="49770" spans="10:12">
      <c r="J49770" s="2"/>
      <c r="K49770" s="2"/>
      <c r="L49770" s="2"/>
    </row>
    <row r="49771" spans="10:12">
      <c r="J49771" s="2"/>
      <c r="K49771" s="2"/>
      <c r="L49771" s="2"/>
    </row>
    <row r="49772" spans="10:12">
      <c r="J49772" s="2"/>
      <c r="K49772" s="2"/>
      <c r="L49772" s="2"/>
    </row>
    <row r="49773" spans="10:12">
      <c r="J49773" s="2"/>
      <c r="K49773" s="2"/>
      <c r="L49773" s="2"/>
    </row>
    <row r="49774" spans="10:12">
      <c r="J49774" s="2"/>
      <c r="K49774" s="2"/>
      <c r="L49774" s="2"/>
    </row>
    <row r="49775" spans="10:12">
      <c r="J49775" s="2"/>
      <c r="K49775" s="2"/>
      <c r="L49775" s="2"/>
    </row>
    <row r="49776" spans="10:12">
      <c r="J49776" s="2"/>
      <c r="K49776" s="2"/>
      <c r="L49776" s="2"/>
    </row>
    <row r="49777" spans="10:12">
      <c r="J49777" s="2"/>
      <c r="K49777" s="2"/>
      <c r="L49777" s="2"/>
    </row>
    <row r="49778" spans="10:12">
      <c r="J49778" s="2"/>
      <c r="K49778" s="2"/>
      <c r="L49778" s="2"/>
    </row>
    <row r="49779" spans="10:12">
      <c r="J49779" s="2"/>
      <c r="K49779" s="2"/>
      <c r="L49779" s="2"/>
    </row>
    <row r="49780" spans="10:12">
      <c r="J49780" s="2"/>
      <c r="K49780" s="2"/>
      <c r="L49780" s="2"/>
    </row>
    <row r="49781" spans="10:12">
      <c r="J49781" s="2"/>
      <c r="K49781" s="2"/>
      <c r="L49781" s="2"/>
    </row>
    <row r="49782" spans="10:12">
      <c r="J49782" s="2"/>
      <c r="K49782" s="2"/>
      <c r="L49782" s="2"/>
    </row>
    <row r="49783" spans="10:12">
      <c r="J49783" s="2"/>
      <c r="K49783" s="2"/>
      <c r="L49783" s="2"/>
    </row>
    <row r="49784" spans="10:12">
      <c r="J49784" s="2"/>
      <c r="K49784" s="2"/>
      <c r="L49784" s="2"/>
    </row>
    <row r="49785" spans="10:12">
      <c r="J49785" s="2"/>
      <c r="K49785" s="2"/>
      <c r="L49785" s="2"/>
    </row>
    <row r="49786" spans="10:12">
      <c r="J49786" s="2"/>
      <c r="K49786" s="2"/>
      <c r="L49786" s="2"/>
    </row>
    <row r="49787" spans="10:12">
      <c r="J49787" s="2"/>
      <c r="K49787" s="2"/>
      <c r="L49787" s="2"/>
    </row>
    <row r="49788" spans="10:12">
      <c r="J49788" s="2"/>
      <c r="K49788" s="2"/>
      <c r="L49788" s="2"/>
    </row>
    <row r="49789" spans="10:12">
      <c r="J49789" s="2"/>
      <c r="K49789" s="2"/>
      <c r="L49789" s="2"/>
    </row>
    <row r="49790" spans="10:12">
      <c r="J49790" s="2"/>
      <c r="K49790" s="2"/>
      <c r="L49790" s="2"/>
    </row>
    <row r="49791" spans="10:12">
      <c r="J49791" s="2"/>
      <c r="K49791" s="2"/>
      <c r="L49791" s="2"/>
    </row>
    <row r="49792" spans="10:12">
      <c r="J49792" s="2"/>
      <c r="K49792" s="2"/>
      <c r="L49792" s="2"/>
    </row>
    <row r="49793" spans="10:12">
      <c r="J49793" s="2"/>
      <c r="K49793" s="2"/>
      <c r="L49793" s="2"/>
    </row>
    <row r="49794" spans="10:12">
      <c r="J49794" s="2"/>
      <c r="K49794" s="2"/>
      <c r="L49794" s="2"/>
    </row>
    <row r="49795" spans="10:12">
      <c r="J49795" s="2"/>
      <c r="K49795" s="2"/>
      <c r="L49795" s="2"/>
    </row>
    <row r="49796" spans="10:12">
      <c r="J49796" s="2"/>
      <c r="K49796" s="2"/>
      <c r="L49796" s="2"/>
    </row>
    <row r="49797" spans="10:12">
      <c r="J49797" s="2"/>
      <c r="K49797" s="2"/>
      <c r="L49797" s="2"/>
    </row>
    <row r="49798" spans="10:12">
      <c r="J49798" s="2"/>
      <c r="K49798" s="2"/>
      <c r="L49798" s="2"/>
    </row>
    <row r="49799" spans="10:12">
      <c r="J49799" s="2"/>
      <c r="K49799" s="2"/>
      <c r="L49799" s="2"/>
    </row>
    <row r="49800" spans="10:12">
      <c r="J49800" s="2"/>
      <c r="K49800" s="2"/>
      <c r="L49800" s="2"/>
    </row>
    <row r="49801" spans="10:12">
      <c r="J49801" s="2"/>
      <c r="K49801" s="2"/>
      <c r="L49801" s="2"/>
    </row>
    <row r="49802" spans="10:12">
      <c r="J49802" s="2"/>
      <c r="K49802" s="2"/>
      <c r="L49802" s="2"/>
    </row>
    <row r="49803" spans="10:12">
      <c r="J49803" s="2"/>
      <c r="K49803" s="2"/>
      <c r="L49803" s="2"/>
    </row>
    <row r="49804" spans="10:12">
      <c r="J49804" s="2"/>
      <c r="K49804" s="2"/>
      <c r="L49804" s="2"/>
    </row>
    <row r="49805" spans="10:12">
      <c r="J49805" s="2"/>
      <c r="K49805" s="2"/>
      <c r="L49805" s="2"/>
    </row>
    <row r="49806" spans="10:12">
      <c r="J49806" s="2"/>
      <c r="K49806" s="2"/>
      <c r="L49806" s="2"/>
    </row>
    <row r="49807" spans="10:12">
      <c r="J49807" s="2"/>
      <c r="K49807" s="2"/>
      <c r="L49807" s="2"/>
    </row>
    <row r="49808" spans="10:12">
      <c r="J49808" s="2"/>
      <c r="K49808" s="2"/>
      <c r="L49808" s="2"/>
    </row>
    <row r="49809" spans="10:12">
      <c r="J49809" s="2"/>
      <c r="K49809" s="2"/>
      <c r="L49809" s="2"/>
    </row>
    <row r="49810" spans="10:12">
      <c r="J49810" s="2"/>
      <c r="K49810" s="2"/>
      <c r="L49810" s="2"/>
    </row>
    <row r="49811" spans="10:12">
      <c r="J49811" s="2"/>
      <c r="K49811" s="2"/>
      <c r="L49811" s="2"/>
    </row>
    <row r="49812" spans="10:12">
      <c r="J49812" s="2"/>
      <c r="K49812" s="2"/>
      <c r="L49812" s="2"/>
    </row>
    <row r="49813" spans="10:12">
      <c r="J49813" s="2"/>
      <c r="K49813" s="2"/>
      <c r="L49813" s="2"/>
    </row>
    <row r="49814" spans="10:12">
      <c r="J49814" s="2"/>
      <c r="K49814" s="2"/>
      <c r="L49814" s="2"/>
    </row>
    <row r="49815" spans="10:12">
      <c r="J49815" s="2"/>
      <c r="K49815" s="2"/>
      <c r="L49815" s="2"/>
    </row>
    <row r="49816" spans="10:12">
      <c r="J49816" s="2"/>
      <c r="K49816" s="2"/>
      <c r="L49816" s="2"/>
    </row>
    <row r="49817" spans="10:12">
      <c r="J49817" s="2"/>
      <c r="K49817" s="2"/>
      <c r="L49817" s="2"/>
    </row>
    <row r="49818" spans="10:12">
      <c r="J49818" s="2"/>
      <c r="K49818" s="2"/>
      <c r="L49818" s="2"/>
    </row>
    <row r="49819" spans="10:12">
      <c r="J49819" s="2"/>
      <c r="K49819" s="2"/>
      <c r="L49819" s="2"/>
    </row>
    <row r="49820" spans="10:12">
      <c r="J49820" s="2"/>
      <c r="K49820" s="2"/>
      <c r="L49820" s="2"/>
    </row>
    <row r="49821" spans="10:12">
      <c r="J49821" s="2"/>
      <c r="K49821" s="2"/>
      <c r="L49821" s="2"/>
    </row>
    <row r="49822" spans="10:12">
      <c r="J49822" s="2"/>
      <c r="K49822" s="2"/>
      <c r="L49822" s="2"/>
    </row>
    <row r="49823" spans="10:12">
      <c r="J49823" s="2"/>
      <c r="K49823" s="2"/>
      <c r="L49823" s="2"/>
    </row>
    <row r="49824" spans="10:12">
      <c r="J49824" s="2"/>
      <c r="K49824" s="2"/>
      <c r="L49824" s="2"/>
    </row>
    <row r="49825" spans="10:12">
      <c r="J49825" s="2"/>
      <c r="K49825" s="2"/>
      <c r="L49825" s="2"/>
    </row>
    <row r="49826" spans="10:12">
      <c r="J49826" s="2"/>
      <c r="K49826" s="2"/>
      <c r="L49826" s="2"/>
    </row>
    <row r="49827" spans="10:12">
      <c r="J49827" s="2"/>
      <c r="K49827" s="2"/>
      <c r="L49827" s="2"/>
    </row>
    <row r="49828" spans="10:12">
      <c r="J49828" s="2"/>
      <c r="K49828" s="2"/>
      <c r="L49828" s="2"/>
    </row>
    <row r="49829" spans="10:12">
      <c r="J49829" s="2"/>
      <c r="K49829" s="2"/>
      <c r="L49829" s="2"/>
    </row>
    <row r="49830" spans="10:12">
      <c r="J49830" s="2"/>
      <c r="K49830" s="2"/>
      <c r="L49830" s="2"/>
    </row>
    <row r="49831" spans="10:12">
      <c r="J49831" s="2"/>
      <c r="K49831" s="2"/>
      <c r="L49831" s="2"/>
    </row>
    <row r="49832" spans="10:12">
      <c r="J49832" s="2"/>
      <c r="K49832" s="2"/>
      <c r="L49832" s="2"/>
    </row>
    <row r="49833" spans="10:12">
      <c r="J49833" s="2"/>
      <c r="K49833" s="2"/>
      <c r="L49833" s="2"/>
    </row>
    <row r="49834" spans="10:12">
      <c r="J49834" s="2"/>
      <c r="K49834" s="2"/>
      <c r="L49834" s="2"/>
    </row>
    <row r="49835" spans="10:12">
      <c r="J49835" s="2"/>
      <c r="K49835" s="2"/>
      <c r="L49835" s="2"/>
    </row>
    <row r="49836" spans="10:12">
      <c r="J49836" s="2"/>
      <c r="K49836" s="2"/>
      <c r="L49836" s="2"/>
    </row>
    <row r="49837" spans="10:12">
      <c r="J49837" s="2"/>
      <c r="K49837" s="2"/>
      <c r="L49837" s="2"/>
    </row>
    <row r="49838" spans="10:12">
      <c r="J49838" s="2"/>
      <c r="K49838" s="2"/>
      <c r="L49838" s="2"/>
    </row>
    <row r="49839" spans="10:12">
      <c r="J49839" s="2"/>
      <c r="K49839" s="2"/>
      <c r="L49839" s="2"/>
    </row>
    <row r="49840" spans="10:12">
      <c r="J49840" s="2"/>
      <c r="K49840" s="2"/>
      <c r="L49840" s="2"/>
    </row>
    <row r="49841" spans="10:12">
      <c r="J49841" s="2"/>
      <c r="K49841" s="2"/>
      <c r="L49841" s="2"/>
    </row>
    <row r="49842" spans="10:12">
      <c r="J49842" s="2"/>
      <c r="K49842" s="2"/>
      <c r="L49842" s="2"/>
    </row>
    <row r="49843" spans="10:12">
      <c r="J49843" s="2"/>
      <c r="K49843" s="2"/>
      <c r="L49843" s="2"/>
    </row>
    <row r="49844" spans="10:12">
      <c r="J49844" s="2"/>
      <c r="K49844" s="2"/>
      <c r="L49844" s="2"/>
    </row>
    <row r="49845" spans="10:12">
      <c r="J49845" s="2"/>
      <c r="K49845" s="2"/>
      <c r="L49845" s="2"/>
    </row>
    <row r="49846" spans="10:12">
      <c r="J49846" s="2"/>
      <c r="K49846" s="2"/>
      <c r="L49846" s="2"/>
    </row>
    <row r="49847" spans="10:12">
      <c r="J49847" s="2"/>
      <c r="K49847" s="2"/>
      <c r="L49847" s="2"/>
    </row>
    <row r="49848" spans="10:12">
      <c r="J49848" s="2"/>
      <c r="K49848" s="2"/>
      <c r="L49848" s="2"/>
    </row>
    <row r="49849" spans="10:12">
      <c r="J49849" s="2"/>
      <c r="K49849" s="2"/>
      <c r="L49849" s="2"/>
    </row>
    <row r="49850" spans="10:12">
      <c r="J49850" s="2"/>
      <c r="K49850" s="2"/>
      <c r="L49850" s="2"/>
    </row>
    <row r="49851" spans="10:12">
      <c r="J49851" s="2"/>
      <c r="K49851" s="2"/>
      <c r="L49851" s="2"/>
    </row>
    <row r="49852" spans="10:12">
      <c r="J49852" s="2"/>
      <c r="K49852" s="2"/>
      <c r="L49852" s="2"/>
    </row>
    <row r="49853" spans="10:12">
      <c r="J49853" s="2"/>
      <c r="K49853" s="2"/>
      <c r="L49853" s="2"/>
    </row>
    <row r="49854" spans="10:12">
      <c r="J49854" s="2"/>
      <c r="K49854" s="2"/>
      <c r="L49854" s="2"/>
    </row>
    <row r="49855" spans="10:12">
      <c r="J49855" s="2"/>
      <c r="K49855" s="2"/>
      <c r="L49855" s="2"/>
    </row>
    <row r="49856" spans="10:12">
      <c r="J49856" s="2"/>
      <c r="K49856" s="2"/>
      <c r="L49856" s="2"/>
    </row>
    <row r="49857" spans="10:12">
      <c r="J49857" s="2"/>
      <c r="K49857" s="2"/>
      <c r="L49857" s="2"/>
    </row>
    <row r="49858" spans="10:12">
      <c r="J49858" s="2"/>
      <c r="K49858" s="2"/>
      <c r="L49858" s="2"/>
    </row>
    <row r="49859" spans="10:12">
      <c r="J49859" s="2"/>
      <c r="K49859" s="2"/>
      <c r="L49859" s="2"/>
    </row>
    <row r="49860" spans="10:12">
      <c r="J49860" s="2"/>
      <c r="K49860" s="2"/>
      <c r="L49860" s="2"/>
    </row>
    <row r="49861" spans="10:12">
      <c r="J49861" s="2"/>
      <c r="K49861" s="2"/>
      <c r="L49861" s="2"/>
    </row>
    <row r="49862" spans="10:12">
      <c r="J49862" s="2"/>
      <c r="K49862" s="2"/>
      <c r="L49862" s="2"/>
    </row>
    <row r="49863" spans="10:12">
      <c r="J49863" s="2"/>
      <c r="K49863" s="2"/>
      <c r="L49863" s="2"/>
    </row>
    <row r="49864" spans="10:12">
      <c r="J49864" s="2"/>
      <c r="K49864" s="2"/>
      <c r="L49864" s="2"/>
    </row>
    <row r="49865" spans="10:12">
      <c r="J49865" s="2"/>
      <c r="K49865" s="2"/>
      <c r="L49865" s="2"/>
    </row>
    <row r="49866" spans="10:12">
      <c r="J49866" s="2"/>
      <c r="K49866" s="2"/>
      <c r="L49866" s="2"/>
    </row>
    <row r="49867" spans="10:12">
      <c r="J49867" s="2"/>
      <c r="K49867" s="2"/>
      <c r="L49867" s="2"/>
    </row>
    <row r="49868" spans="10:12">
      <c r="J49868" s="2"/>
      <c r="K49868" s="2"/>
      <c r="L49868" s="2"/>
    </row>
    <row r="49869" spans="10:12">
      <c r="J49869" s="2"/>
      <c r="K49869" s="2"/>
      <c r="L49869" s="2"/>
    </row>
    <row r="49870" spans="10:12">
      <c r="J49870" s="2"/>
      <c r="K49870" s="2"/>
      <c r="L49870" s="2"/>
    </row>
    <row r="49871" spans="10:12">
      <c r="J49871" s="2"/>
      <c r="K49871" s="2"/>
      <c r="L49871" s="2"/>
    </row>
    <row r="49872" spans="10:12">
      <c r="J49872" s="2"/>
      <c r="K49872" s="2"/>
      <c r="L49872" s="2"/>
    </row>
    <row r="49873" spans="10:12">
      <c r="J49873" s="2"/>
      <c r="K49873" s="2"/>
      <c r="L49873" s="2"/>
    </row>
    <row r="49874" spans="10:12">
      <c r="J49874" s="2"/>
      <c r="K49874" s="2"/>
      <c r="L49874" s="2"/>
    </row>
    <row r="49875" spans="10:12">
      <c r="J49875" s="2"/>
      <c r="K49875" s="2"/>
      <c r="L49875" s="2"/>
    </row>
    <row r="49876" spans="10:12">
      <c r="J49876" s="2"/>
      <c r="K49876" s="2"/>
      <c r="L49876" s="2"/>
    </row>
    <row r="49877" spans="10:12">
      <c r="J49877" s="2"/>
      <c r="K49877" s="2"/>
      <c r="L49877" s="2"/>
    </row>
    <row r="49878" spans="10:12">
      <c r="J49878" s="2"/>
      <c r="K49878" s="2"/>
      <c r="L49878" s="2"/>
    </row>
    <row r="49879" spans="10:12">
      <c r="J49879" s="2"/>
      <c r="K49879" s="2"/>
      <c r="L49879" s="2"/>
    </row>
    <row r="49880" spans="10:12">
      <c r="J49880" s="2"/>
      <c r="K49880" s="2"/>
      <c r="L49880" s="2"/>
    </row>
    <row r="49881" spans="10:12">
      <c r="J49881" s="2"/>
      <c r="K49881" s="2"/>
      <c r="L49881" s="2"/>
    </row>
    <row r="49882" spans="10:12">
      <c r="J49882" s="2"/>
      <c r="K49882" s="2"/>
      <c r="L49882" s="2"/>
    </row>
    <row r="49883" spans="10:12">
      <c r="J49883" s="2"/>
      <c r="K49883" s="2"/>
      <c r="L49883" s="2"/>
    </row>
    <row r="49884" spans="10:12">
      <c r="J49884" s="2"/>
      <c r="K49884" s="2"/>
      <c r="L49884" s="2"/>
    </row>
    <row r="49885" spans="10:12">
      <c r="J49885" s="2"/>
      <c r="K49885" s="2"/>
      <c r="L49885" s="2"/>
    </row>
    <row r="49886" spans="10:12">
      <c r="J49886" s="2"/>
      <c r="K49886" s="2"/>
      <c r="L49886" s="2"/>
    </row>
    <row r="49887" spans="10:12">
      <c r="J49887" s="2"/>
      <c r="K49887" s="2"/>
      <c r="L49887" s="2"/>
    </row>
    <row r="49888" spans="10:12">
      <c r="J49888" s="2"/>
      <c r="K49888" s="2"/>
      <c r="L49888" s="2"/>
    </row>
    <row r="49889" spans="10:12">
      <c r="J49889" s="2"/>
      <c r="K49889" s="2"/>
      <c r="L49889" s="2"/>
    </row>
    <row r="49890" spans="10:12">
      <c r="J49890" s="2"/>
      <c r="K49890" s="2"/>
      <c r="L49890" s="2"/>
    </row>
    <row r="49891" spans="10:12">
      <c r="J49891" s="2"/>
      <c r="K49891" s="2"/>
      <c r="L49891" s="2"/>
    </row>
    <row r="49892" spans="10:12">
      <c r="J49892" s="2"/>
      <c r="K49892" s="2"/>
      <c r="L49892" s="2"/>
    </row>
    <row r="49893" spans="10:12">
      <c r="J49893" s="2"/>
      <c r="K49893" s="2"/>
      <c r="L49893" s="2"/>
    </row>
    <row r="49894" spans="10:12">
      <c r="J49894" s="2"/>
      <c r="K49894" s="2"/>
      <c r="L49894" s="2"/>
    </row>
    <row r="49895" spans="10:12">
      <c r="J49895" s="2"/>
      <c r="K49895" s="2"/>
      <c r="L49895" s="2"/>
    </row>
    <row r="49896" spans="10:12">
      <c r="J49896" s="2"/>
      <c r="K49896" s="2"/>
      <c r="L49896" s="2"/>
    </row>
    <row r="49897" spans="10:12">
      <c r="J49897" s="2"/>
      <c r="K49897" s="2"/>
      <c r="L49897" s="2"/>
    </row>
    <row r="49898" spans="10:12">
      <c r="J49898" s="2"/>
      <c r="K49898" s="2"/>
      <c r="L49898" s="2"/>
    </row>
    <row r="49899" spans="10:12">
      <c r="J49899" s="2"/>
      <c r="K49899" s="2"/>
      <c r="L49899" s="2"/>
    </row>
    <row r="49900" spans="10:12">
      <c r="J49900" s="2"/>
      <c r="K49900" s="2"/>
      <c r="L49900" s="2"/>
    </row>
    <row r="49901" spans="10:12">
      <c r="J49901" s="2"/>
      <c r="K49901" s="2"/>
      <c r="L49901" s="2"/>
    </row>
    <row r="49902" spans="10:12">
      <c r="J49902" s="2"/>
      <c r="K49902" s="2"/>
      <c r="L49902" s="2"/>
    </row>
    <row r="49903" spans="10:12">
      <c r="J49903" s="2"/>
      <c r="K49903" s="2"/>
      <c r="L49903" s="2"/>
    </row>
    <row r="49904" spans="10:12">
      <c r="J49904" s="2"/>
      <c r="K49904" s="2"/>
      <c r="L49904" s="2"/>
    </row>
    <row r="49905" spans="10:12">
      <c r="J49905" s="2"/>
      <c r="K49905" s="2"/>
      <c r="L49905" s="2"/>
    </row>
    <row r="49906" spans="10:12">
      <c r="J49906" s="2"/>
      <c r="K49906" s="2"/>
      <c r="L49906" s="2"/>
    </row>
    <row r="49907" spans="10:12">
      <c r="J49907" s="2"/>
      <c r="K49907" s="2"/>
      <c r="L49907" s="2"/>
    </row>
    <row r="49908" spans="10:12">
      <c r="J49908" s="2"/>
      <c r="K49908" s="2"/>
      <c r="L49908" s="2"/>
    </row>
    <row r="49909" spans="10:12">
      <c r="J49909" s="2"/>
      <c r="K49909" s="2"/>
      <c r="L49909" s="2"/>
    </row>
    <row r="49910" spans="10:12">
      <c r="J49910" s="2"/>
      <c r="K49910" s="2"/>
      <c r="L49910" s="2"/>
    </row>
    <row r="49911" spans="10:12">
      <c r="J49911" s="2"/>
      <c r="K49911" s="2"/>
      <c r="L49911" s="2"/>
    </row>
    <row r="49912" spans="10:12">
      <c r="J49912" s="2"/>
      <c r="K49912" s="2"/>
      <c r="L49912" s="2"/>
    </row>
    <row r="49913" spans="10:12">
      <c r="J49913" s="2"/>
      <c r="K49913" s="2"/>
      <c r="L49913" s="2"/>
    </row>
    <row r="49914" spans="10:12">
      <c r="J49914" s="2"/>
      <c r="K49914" s="2"/>
      <c r="L49914" s="2"/>
    </row>
    <row r="49915" spans="10:12">
      <c r="J49915" s="2"/>
      <c r="K49915" s="2"/>
      <c r="L49915" s="2"/>
    </row>
    <row r="49916" spans="10:12">
      <c r="J49916" s="2"/>
      <c r="K49916" s="2"/>
      <c r="L49916" s="2"/>
    </row>
    <row r="49917" spans="10:12">
      <c r="J49917" s="2"/>
      <c r="K49917" s="2"/>
      <c r="L49917" s="2"/>
    </row>
    <row r="49918" spans="10:12">
      <c r="J49918" s="2"/>
      <c r="K49918" s="2"/>
      <c r="L49918" s="2"/>
    </row>
    <row r="49919" spans="10:12">
      <c r="J49919" s="2"/>
      <c r="K49919" s="2"/>
      <c r="L49919" s="2"/>
    </row>
    <row r="49920" spans="10:12">
      <c r="J49920" s="2"/>
      <c r="K49920" s="2"/>
      <c r="L49920" s="2"/>
    </row>
    <row r="49921" spans="10:12">
      <c r="J49921" s="2"/>
      <c r="K49921" s="2"/>
      <c r="L49921" s="2"/>
    </row>
    <row r="49922" spans="10:12">
      <c r="J49922" s="2"/>
      <c r="K49922" s="2"/>
      <c r="L49922" s="2"/>
    </row>
    <row r="49923" spans="10:12">
      <c r="J49923" s="2"/>
      <c r="K49923" s="2"/>
      <c r="L49923" s="2"/>
    </row>
    <row r="49924" spans="10:12">
      <c r="J49924" s="2"/>
      <c r="K49924" s="2"/>
      <c r="L49924" s="2"/>
    </row>
    <row r="49925" spans="10:12">
      <c r="J49925" s="2"/>
      <c r="K49925" s="2"/>
      <c r="L49925" s="2"/>
    </row>
    <row r="49926" spans="10:12">
      <c r="J49926" s="2"/>
      <c r="K49926" s="2"/>
      <c r="L49926" s="2"/>
    </row>
    <row r="49927" spans="10:12">
      <c r="J49927" s="2"/>
      <c r="K49927" s="2"/>
      <c r="L49927" s="2"/>
    </row>
    <row r="49928" spans="10:12">
      <c r="J49928" s="2"/>
      <c r="K49928" s="2"/>
      <c r="L49928" s="2"/>
    </row>
    <row r="49929" spans="10:12">
      <c r="J49929" s="2"/>
      <c r="K49929" s="2"/>
      <c r="L49929" s="2"/>
    </row>
    <row r="49930" spans="10:12">
      <c r="J49930" s="2"/>
      <c r="K49930" s="2"/>
      <c r="L49930" s="2"/>
    </row>
    <row r="49931" spans="10:12">
      <c r="J49931" s="2"/>
      <c r="K49931" s="2"/>
      <c r="L49931" s="2"/>
    </row>
    <row r="49932" spans="10:12">
      <c r="J49932" s="2"/>
      <c r="K49932" s="2"/>
      <c r="L49932" s="2"/>
    </row>
    <row r="49933" spans="10:12">
      <c r="J49933" s="2"/>
      <c r="K49933" s="2"/>
      <c r="L49933" s="2"/>
    </row>
    <row r="49934" spans="10:12">
      <c r="J49934" s="2"/>
      <c r="K49934" s="2"/>
      <c r="L49934" s="2"/>
    </row>
    <row r="49935" spans="10:12">
      <c r="J49935" s="2"/>
      <c r="K49935" s="2"/>
      <c r="L49935" s="2"/>
    </row>
    <row r="49936" spans="10:12">
      <c r="J49936" s="2"/>
      <c r="K49936" s="2"/>
      <c r="L49936" s="2"/>
    </row>
    <row r="49937" spans="10:12">
      <c r="J49937" s="2"/>
      <c r="K49937" s="2"/>
      <c r="L49937" s="2"/>
    </row>
    <row r="49938" spans="10:12">
      <c r="J49938" s="2"/>
      <c r="K49938" s="2"/>
      <c r="L49938" s="2"/>
    </row>
    <row r="49939" spans="10:12">
      <c r="J49939" s="2"/>
      <c r="K49939" s="2"/>
      <c r="L49939" s="2"/>
    </row>
    <row r="49940" spans="10:12">
      <c r="J49940" s="2"/>
      <c r="K49940" s="2"/>
      <c r="L49940" s="2"/>
    </row>
    <row r="49941" spans="10:12">
      <c r="J49941" s="2"/>
      <c r="K49941" s="2"/>
      <c r="L49941" s="2"/>
    </row>
    <row r="49942" spans="10:12">
      <c r="J49942" s="2"/>
      <c r="K49942" s="2"/>
      <c r="L49942" s="2"/>
    </row>
    <row r="49943" spans="10:12">
      <c r="J49943" s="2"/>
      <c r="K49943" s="2"/>
      <c r="L49943" s="2"/>
    </row>
    <row r="49944" spans="10:12">
      <c r="J49944" s="2"/>
      <c r="K49944" s="2"/>
      <c r="L49944" s="2"/>
    </row>
    <row r="49945" spans="10:12">
      <c r="J49945" s="2"/>
      <c r="K49945" s="2"/>
      <c r="L49945" s="2"/>
    </row>
    <row r="49946" spans="10:12">
      <c r="J49946" s="2"/>
      <c r="K49946" s="2"/>
      <c r="L49946" s="2"/>
    </row>
    <row r="49947" spans="10:12">
      <c r="J49947" s="2"/>
      <c r="K49947" s="2"/>
      <c r="L49947" s="2"/>
    </row>
    <row r="49948" spans="10:12">
      <c r="J49948" s="2"/>
      <c r="K49948" s="2"/>
      <c r="L49948" s="2"/>
    </row>
    <row r="49949" spans="10:12">
      <c r="J49949" s="2"/>
      <c r="K49949" s="2"/>
      <c r="L49949" s="2"/>
    </row>
    <row r="49950" spans="10:12">
      <c r="J49950" s="2"/>
      <c r="K49950" s="2"/>
      <c r="L49950" s="2"/>
    </row>
    <row r="49951" spans="10:12">
      <c r="J49951" s="2"/>
      <c r="K49951" s="2"/>
      <c r="L49951" s="2"/>
    </row>
    <row r="49952" spans="10:12">
      <c r="J49952" s="2"/>
      <c r="K49952" s="2"/>
      <c r="L49952" s="2"/>
    </row>
    <row r="49953" spans="10:12">
      <c r="J49953" s="2"/>
      <c r="K49953" s="2"/>
      <c r="L49953" s="2"/>
    </row>
    <row r="49954" spans="10:12">
      <c r="J49954" s="2"/>
      <c r="K49954" s="2"/>
      <c r="L49954" s="2"/>
    </row>
    <row r="49955" spans="10:12">
      <c r="J49955" s="2"/>
      <c r="K49955" s="2"/>
      <c r="L49955" s="2"/>
    </row>
    <row r="49956" spans="10:12">
      <c r="J49956" s="2"/>
      <c r="K49956" s="2"/>
      <c r="L49956" s="2"/>
    </row>
    <row r="49957" spans="10:12">
      <c r="J49957" s="2"/>
      <c r="K49957" s="2"/>
      <c r="L49957" s="2"/>
    </row>
    <row r="49958" spans="10:12">
      <c r="J49958" s="2"/>
      <c r="K49958" s="2"/>
      <c r="L49958" s="2"/>
    </row>
    <row r="49959" spans="10:12">
      <c r="J49959" s="2"/>
      <c r="K49959" s="2"/>
      <c r="L49959" s="2"/>
    </row>
    <row r="49960" spans="10:12">
      <c r="J49960" s="2"/>
      <c r="K49960" s="2"/>
      <c r="L49960" s="2"/>
    </row>
    <row r="49961" spans="10:12">
      <c r="J49961" s="2"/>
      <c r="K49961" s="2"/>
      <c r="L49961" s="2"/>
    </row>
    <row r="49962" spans="10:12">
      <c r="J49962" s="2"/>
      <c r="K49962" s="2"/>
      <c r="L49962" s="2"/>
    </row>
    <row r="49963" spans="10:12">
      <c r="J49963" s="2"/>
      <c r="K49963" s="2"/>
      <c r="L49963" s="2"/>
    </row>
    <row r="49964" spans="10:12">
      <c r="J49964" s="2"/>
      <c r="K49964" s="2"/>
      <c r="L49964" s="2"/>
    </row>
    <row r="49965" spans="10:12">
      <c r="J49965" s="2"/>
      <c r="K49965" s="2"/>
      <c r="L49965" s="2"/>
    </row>
    <row r="49966" spans="10:12">
      <c r="J49966" s="2"/>
      <c r="K49966" s="2"/>
      <c r="L49966" s="2"/>
    </row>
    <row r="49967" spans="10:12">
      <c r="J49967" s="2"/>
      <c r="K49967" s="2"/>
      <c r="L49967" s="2"/>
    </row>
    <row r="49968" spans="10:12">
      <c r="J49968" s="2"/>
      <c r="K49968" s="2"/>
      <c r="L49968" s="2"/>
    </row>
    <row r="49969" spans="10:12">
      <c r="J49969" s="2"/>
      <c r="K49969" s="2"/>
      <c r="L49969" s="2"/>
    </row>
    <row r="49970" spans="10:12">
      <c r="J49970" s="2"/>
      <c r="K49970" s="2"/>
      <c r="L49970" s="2"/>
    </row>
    <row r="49971" spans="10:12">
      <c r="J49971" s="2"/>
      <c r="K49971" s="2"/>
      <c r="L49971" s="2"/>
    </row>
    <row r="49972" spans="10:12">
      <c r="J49972" s="2"/>
      <c r="K49972" s="2"/>
      <c r="L49972" s="2"/>
    </row>
    <row r="49973" spans="10:12">
      <c r="J49973" s="2"/>
      <c r="K49973" s="2"/>
      <c r="L49973" s="2"/>
    </row>
    <row r="49974" spans="10:12">
      <c r="J49974" s="2"/>
      <c r="K49974" s="2"/>
      <c r="L49974" s="2"/>
    </row>
    <row r="49975" spans="10:12">
      <c r="J49975" s="2"/>
      <c r="K49975" s="2"/>
      <c r="L49975" s="2"/>
    </row>
    <row r="49976" spans="10:12">
      <c r="J49976" s="2"/>
      <c r="K49976" s="2"/>
      <c r="L49976" s="2"/>
    </row>
    <row r="49977" spans="10:12">
      <c r="J49977" s="2"/>
      <c r="K49977" s="2"/>
      <c r="L49977" s="2"/>
    </row>
    <row r="49978" spans="10:12">
      <c r="J49978" s="2"/>
      <c r="K49978" s="2"/>
      <c r="L49978" s="2"/>
    </row>
    <row r="49979" spans="10:12">
      <c r="J49979" s="2"/>
      <c r="K49979" s="2"/>
      <c r="L49979" s="2"/>
    </row>
    <row r="49980" spans="10:12">
      <c r="J49980" s="2"/>
      <c r="K49980" s="2"/>
      <c r="L49980" s="2"/>
    </row>
    <row r="49981" spans="10:12">
      <c r="J49981" s="2"/>
      <c r="K49981" s="2"/>
      <c r="L49981" s="2"/>
    </row>
    <row r="49982" spans="10:12">
      <c r="J49982" s="2"/>
      <c r="K49982" s="2"/>
      <c r="L49982" s="2"/>
    </row>
    <row r="49983" spans="10:12">
      <c r="J49983" s="2"/>
      <c r="K49983" s="2"/>
      <c r="L49983" s="2"/>
    </row>
    <row r="49984" spans="10:12">
      <c r="J49984" s="2"/>
      <c r="K49984" s="2"/>
      <c r="L49984" s="2"/>
    </row>
    <row r="49985" spans="10:12">
      <c r="J49985" s="2"/>
      <c r="K49985" s="2"/>
      <c r="L49985" s="2"/>
    </row>
    <row r="49986" spans="10:12">
      <c r="J49986" s="2"/>
      <c r="K49986" s="2"/>
      <c r="L49986" s="2"/>
    </row>
    <row r="49987" spans="10:12">
      <c r="J49987" s="2"/>
      <c r="K49987" s="2"/>
      <c r="L49987" s="2"/>
    </row>
    <row r="49988" spans="10:12">
      <c r="J49988" s="2"/>
      <c r="K49988" s="2"/>
      <c r="L49988" s="2"/>
    </row>
    <row r="49989" spans="10:12">
      <c r="J49989" s="2"/>
      <c r="K49989" s="2"/>
      <c r="L49989" s="2"/>
    </row>
    <row r="49990" spans="10:12">
      <c r="J49990" s="2"/>
      <c r="K49990" s="2"/>
      <c r="L49990" s="2"/>
    </row>
    <row r="49991" spans="10:12">
      <c r="J49991" s="2"/>
      <c r="K49991" s="2"/>
      <c r="L49991" s="2"/>
    </row>
    <row r="49992" spans="10:12">
      <c r="J49992" s="2"/>
      <c r="K49992" s="2"/>
      <c r="L49992" s="2"/>
    </row>
    <row r="49993" spans="10:12">
      <c r="J49993" s="2"/>
      <c r="K49993" s="2"/>
      <c r="L49993" s="2"/>
    </row>
    <row r="49994" spans="10:12">
      <c r="J49994" s="2"/>
      <c r="K49994" s="2"/>
      <c r="L49994" s="2"/>
    </row>
    <row r="49995" spans="10:12">
      <c r="J49995" s="2"/>
      <c r="K49995" s="2"/>
      <c r="L49995" s="2"/>
    </row>
    <row r="49996" spans="10:12">
      <c r="J49996" s="2"/>
      <c r="K49996" s="2"/>
      <c r="L49996" s="2"/>
    </row>
    <row r="49997" spans="10:12">
      <c r="J49997" s="2"/>
      <c r="K49997" s="2"/>
      <c r="L49997" s="2"/>
    </row>
    <row r="49998" spans="10:12">
      <c r="J49998" s="2"/>
      <c r="K49998" s="2"/>
      <c r="L49998" s="2"/>
    </row>
    <row r="49999" spans="10:12">
      <c r="J49999" s="2"/>
      <c r="K49999" s="2"/>
      <c r="L49999" s="2"/>
    </row>
    <row r="50000" spans="10:12">
      <c r="J50000" s="2"/>
      <c r="K50000" s="2"/>
      <c r="L50000" s="2"/>
    </row>
    <row r="50001" spans="10:12">
      <c r="J50001" s="2"/>
      <c r="K50001" s="2"/>
      <c r="L50001" s="2"/>
    </row>
    <row r="50002" spans="10:12">
      <c r="J50002" s="2"/>
      <c r="K50002" s="2"/>
      <c r="L50002" s="2"/>
    </row>
    <row r="50003" spans="10:12">
      <c r="J50003" s="2"/>
      <c r="K50003" s="2"/>
      <c r="L50003" s="2"/>
    </row>
    <row r="50004" spans="10:12">
      <c r="J50004" s="2"/>
      <c r="K50004" s="2"/>
      <c r="L50004" s="2"/>
    </row>
    <row r="50005" spans="10:12">
      <c r="J50005" s="2"/>
      <c r="K50005" s="2"/>
      <c r="L50005" s="2"/>
    </row>
    <row r="50006" spans="10:12">
      <c r="J50006" s="2"/>
      <c r="K50006" s="2"/>
      <c r="L50006" s="2"/>
    </row>
    <row r="50007" spans="10:12">
      <c r="J50007" s="2"/>
      <c r="K50007" s="2"/>
      <c r="L50007" s="2"/>
    </row>
    <row r="50008" spans="10:12">
      <c r="J50008" s="2"/>
      <c r="K50008" s="2"/>
      <c r="L50008" s="2"/>
    </row>
    <row r="50009" spans="10:12">
      <c r="J50009" s="2"/>
      <c r="K50009" s="2"/>
      <c r="L50009" s="2"/>
    </row>
    <row r="50010" spans="10:12">
      <c r="J50010" s="2"/>
      <c r="K50010" s="2"/>
      <c r="L50010" s="2"/>
    </row>
    <row r="50011" spans="10:12">
      <c r="J50011" s="2"/>
      <c r="K50011" s="2"/>
      <c r="L50011" s="2"/>
    </row>
    <row r="50012" spans="10:12">
      <c r="J50012" s="2"/>
      <c r="K50012" s="2"/>
      <c r="L50012" s="2"/>
    </row>
    <row r="50013" spans="10:12">
      <c r="J50013" s="2"/>
      <c r="K50013" s="2"/>
      <c r="L50013" s="2"/>
    </row>
    <row r="50014" spans="10:12">
      <c r="J50014" s="2"/>
      <c r="K50014" s="2"/>
      <c r="L50014" s="2"/>
    </row>
    <row r="50015" spans="10:12">
      <c r="J50015" s="2"/>
      <c r="K50015" s="2"/>
      <c r="L50015" s="2"/>
    </row>
    <row r="50016" spans="10:12">
      <c r="J50016" s="2"/>
      <c r="K50016" s="2"/>
      <c r="L50016" s="2"/>
    </row>
    <row r="50017" spans="10:12">
      <c r="J50017" s="2"/>
      <c r="K50017" s="2"/>
      <c r="L50017" s="2"/>
    </row>
    <row r="50018" spans="10:12">
      <c r="J50018" s="2"/>
      <c r="K50018" s="2"/>
      <c r="L50018" s="2"/>
    </row>
    <row r="50019" spans="10:12">
      <c r="J50019" s="2"/>
      <c r="K50019" s="2"/>
      <c r="L50019" s="2"/>
    </row>
    <row r="50020" spans="10:12">
      <c r="J50020" s="2"/>
      <c r="K50020" s="2"/>
      <c r="L50020" s="2"/>
    </row>
    <row r="50021" spans="10:12">
      <c r="J50021" s="2"/>
      <c r="K50021" s="2"/>
      <c r="L50021" s="2"/>
    </row>
    <row r="50022" spans="10:12">
      <c r="J50022" s="2"/>
      <c r="K50022" s="2"/>
      <c r="L50022" s="2"/>
    </row>
    <row r="50023" spans="10:12">
      <c r="J50023" s="2"/>
      <c r="K50023" s="2"/>
      <c r="L50023" s="2"/>
    </row>
    <row r="50024" spans="10:12">
      <c r="J50024" s="2"/>
      <c r="K50024" s="2"/>
      <c r="L50024" s="2"/>
    </row>
    <row r="50025" spans="10:12">
      <c r="J50025" s="2"/>
      <c r="K50025" s="2"/>
      <c r="L50025" s="2"/>
    </row>
    <row r="50026" spans="10:12">
      <c r="J50026" s="2"/>
      <c r="K50026" s="2"/>
      <c r="L50026" s="2"/>
    </row>
    <row r="50027" spans="10:12">
      <c r="J50027" s="2"/>
      <c r="K50027" s="2"/>
      <c r="L50027" s="2"/>
    </row>
    <row r="50028" spans="10:12">
      <c r="J50028" s="2"/>
      <c r="K50028" s="2"/>
      <c r="L50028" s="2"/>
    </row>
    <row r="50029" spans="10:12">
      <c r="J50029" s="2"/>
      <c r="K50029" s="2"/>
      <c r="L50029" s="2"/>
    </row>
    <row r="50030" spans="10:12">
      <c r="J50030" s="2"/>
      <c r="K50030" s="2"/>
      <c r="L50030" s="2"/>
    </row>
    <row r="50031" spans="10:12">
      <c r="J50031" s="2"/>
      <c r="K50031" s="2"/>
      <c r="L50031" s="2"/>
    </row>
    <row r="50032" spans="10:12">
      <c r="J50032" s="2"/>
      <c r="K50032" s="2"/>
      <c r="L50032" s="2"/>
    </row>
    <row r="50033" spans="10:12">
      <c r="J50033" s="2"/>
      <c r="K50033" s="2"/>
      <c r="L50033" s="2"/>
    </row>
    <row r="50034" spans="10:12">
      <c r="J50034" s="2"/>
      <c r="K50034" s="2"/>
      <c r="L50034" s="2"/>
    </row>
    <row r="50035" spans="10:12">
      <c r="J50035" s="2"/>
      <c r="K50035" s="2"/>
      <c r="L50035" s="2"/>
    </row>
    <row r="50036" spans="10:12">
      <c r="J50036" s="2"/>
      <c r="K50036" s="2"/>
      <c r="L50036" s="2"/>
    </row>
    <row r="50037" spans="10:12">
      <c r="J50037" s="2"/>
      <c r="K50037" s="2"/>
      <c r="L50037" s="2"/>
    </row>
    <row r="50038" spans="10:12">
      <c r="J50038" s="2"/>
      <c r="K50038" s="2"/>
      <c r="L50038" s="2"/>
    </row>
    <row r="50039" spans="10:12">
      <c r="J50039" s="2"/>
      <c r="K50039" s="2"/>
      <c r="L50039" s="2"/>
    </row>
    <row r="50040" spans="10:12">
      <c r="J50040" s="2"/>
      <c r="K50040" s="2"/>
      <c r="L50040" s="2"/>
    </row>
    <row r="50041" spans="10:12">
      <c r="J50041" s="2"/>
      <c r="K50041" s="2"/>
      <c r="L50041" s="2"/>
    </row>
    <row r="50042" spans="10:12">
      <c r="J50042" s="2"/>
      <c r="K50042" s="2"/>
      <c r="L50042" s="2"/>
    </row>
    <row r="50043" spans="10:12">
      <c r="J50043" s="2"/>
      <c r="K50043" s="2"/>
      <c r="L50043" s="2"/>
    </row>
    <row r="50044" spans="10:12">
      <c r="J50044" s="2"/>
      <c r="K50044" s="2"/>
      <c r="L50044" s="2"/>
    </row>
    <row r="50045" spans="10:12">
      <c r="J50045" s="2"/>
      <c r="K50045" s="2"/>
      <c r="L50045" s="2"/>
    </row>
    <row r="50046" spans="10:12">
      <c r="J50046" s="2"/>
      <c r="K50046" s="2"/>
      <c r="L50046" s="2"/>
    </row>
    <row r="50047" spans="10:12">
      <c r="J50047" s="2"/>
      <c r="K50047" s="2"/>
      <c r="L50047" s="2"/>
    </row>
    <row r="50048" spans="10:12">
      <c r="J50048" s="2"/>
      <c r="K50048" s="2"/>
      <c r="L50048" s="2"/>
    </row>
    <row r="50049" spans="10:12">
      <c r="J50049" s="2"/>
      <c r="K50049" s="2"/>
      <c r="L50049" s="2"/>
    </row>
    <row r="50050" spans="10:12">
      <c r="J50050" s="2"/>
      <c r="K50050" s="2"/>
      <c r="L50050" s="2"/>
    </row>
    <row r="50051" spans="10:12">
      <c r="J50051" s="2"/>
      <c r="K50051" s="2"/>
      <c r="L50051" s="2"/>
    </row>
    <row r="50052" spans="10:12">
      <c r="J50052" s="2"/>
      <c r="K50052" s="2"/>
      <c r="L50052" s="2"/>
    </row>
    <row r="50053" spans="10:12">
      <c r="J50053" s="2"/>
      <c r="K50053" s="2"/>
      <c r="L50053" s="2"/>
    </row>
    <row r="50054" spans="10:12">
      <c r="J50054" s="2"/>
      <c r="K50054" s="2"/>
      <c r="L50054" s="2"/>
    </row>
    <row r="50055" spans="10:12">
      <c r="J50055" s="2"/>
      <c r="K50055" s="2"/>
      <c r="L50055" s="2"/>
    </row>
    <row r="50056" spans="10:12">
      <c r="J50056" s="2"/>
      <c r="K50056" s="2"/>
      <c r="L50056" s="2"/>
    </row>
    <row r="50057" spans="10:12">
      <c r="J50057" s="2"/>
      <c r="K50057" s="2"/>
      <c r="L50057" s="2"/>
    </row>
    <row r="50058" spans="10:12">
      <c r="J50058" s="2"/>
      <c r="K50058" s="2"/>
      <c r="L50058" s="2"/>
    </row>
    <row r="50059" spans="10:12">
      <c r="J50059" s="2"/>
      <c r="K50059" s="2"/>
      <c r="L50059" s="2"/>
    </row>
    <row r="50060" spans="10:12">
      <c r="J50060" s="2"/>
      <c r="K50060" s="2"/>
      <c r="L50060" s="2"/>
    </row>
    <row r="50061" spans="10:12">
      <c r="J50061" s="2"/>
      <c r="K50061" s="2"/>
      <c r="L50061" s="2"/>
    </row>
    <row r="50062" spans="10:12">
      <c r="J50062" s="2"/>
      <c r="K50062" s="2"/>
      <c r="L50062" s="2"/>
    </row>
    <row r="50063" spans="10:12">
      <c r="J50063" s="2"/>
      <c r="K50063" s="2"/>
      <c r="L50063" s="2"/>
    </row>
    <row r="50064" spans="10:12">
      <c r="J50064" s="2"/>
      <c r="K50064" s="2"/>
      <c r="L50064" s="2"/>
    </row>
    <row r="50065" spans="10:12">
      <c r="J50065" s="2"/>
      <c r="K50065" s="2"/>
      <c r="L50065" s="2"/>
    </row>
    <row r="50066" spans="10:12">
      <c r="J50066" s="2"/>
      <c r="K50066" s="2"/>
      <c r="L50066" s="2"/>
    </row>
    <row r="50067" spans="10:12">
      <c r="J50067" s="2"/>
      <c r="K50067" s="2"/>
      <c r="L50067" s="2"/>
    </row>
    <row r="50068" spans="10:12">
      <c r="J50068" s="2"/>
      <c r="K50068" s="2"/>
      <c r="L50068" s="2"/>
    </row>
    <row r="50069" spans="10:12">
      <c r="J50069" s="2"/>
      <c r="K50069" s="2"/>
      <c r="L50069" s="2"/>
    </row>
    <row r="50070" spans="10:12">
      <c r="J50070" s="2"/>
      <c r="K50070" s="2"/>
      <c r="L50070" s="2"/>
    </row>
    <row r="50071" spans="10:12">
      <c r="J50071" s="2"/>
      <c r="K50071" s="2"/>
      <c r="L50071" s="2"/>
    </row>
    <row r="50072" spans="10:12">
      <c r="J50072" s="2"/>
      <c r="K50072" s="2"/>
      <c r="L50072" s="2"/>
    </row>
    <row r="50073" spans="10:12">
      <c r="J50073" s="2"/>
      <c r="K50073" s="2"/>
      <c r="L50073" s="2"/>
    </row>
    <row r="50074" spans="10:12">
      <c r="J50074" s="2"/>
      <c r="K50074" s="2"/>
      <c r="L50074" s="2"/>
    </row>
    <row r="50075" spans="10:12">
      <c r="J50075" s="2"/>
      <c r="K50075" s="2"/>
      <c r="L50075" s="2"/>
    </row>
    <row r="50076" spans="10:12">
      <c r="J50076" s="2"/>
      <c r="K50076" s="2"/>
      <c r="L50076" s="2"/>
    </row>
    <row r="50077" spans="10:12">
      <c r="J50077" s="2"/>
      <c r="K50077" s="2"/>
      <c r="L50077" s="2"/>
    </row>
    <row r="50078" spans="10:12">
      <c r="J50078" s="2"/>
      <c r="K50078" s="2"/>
      <c r="L50078" s="2"/>
    </row>
    <row r="50079" spans="10:12">
      <c r="J50079" s="2"/>
      <c r="K50079" s="2"/>
      <c r="L50079" s="2"/>
    </row>
    <row r="50080" spans="10:12">
      <c r="J50080" s="2"/>
      <c r="K50080" s="2"/>
      <c r="L50080" s="2"/>
    </row>
    <row r="50081" spans="10:12">
      <c r="J50081" s="2"/>
      <c r="K50081" s="2"/>
      <c r="L50081" s="2"/>
    </row>
    <row r="50082" spans="10:12">
      <c r="J50082" s="2"/>
      <c r="K50082" s="2"/>
      <c r="L50082" s="2"/>
    </row>
    <row r="50083" spans="10:12">
      <c r="J50083" s="2"/>
      <c r="K50083" s="2"/>
      <c r="L50083" s="2"/>
    </row>
    <row r="50084" spans="10:12">
      <c r="J50084" s="2"/>
      <c r="K50084" s="2"/>
      <c r="L50084" s="2"/>
    </row>
    <row r="50085" spans="10:12">
      <c r="J50085" s="2"/>
      <c r="K50085" s="2"/>
      <c r="L50085" s="2"/>
    </row>
    <row r="50086" spans="10:12">
      <c r="J50086" s="2"/>
      <c r="K50086" s="2"/>
      <c r="L50086" s="2"/>
    </row>
    <row r="50087" spans="10:12">
      <c r="J50087" s="2"/>
      <c r="K50087" s="2"/>
      <c r="L50087" s="2"/>
    </row>
    <row r="50088" spans="10:12">
      <c r="J50088" s="2"/>
      <c r="K50088" s="2"/>
      <c r="L50088" s="2"/>
    </row>
    <row r="50089" spans="10:12">
      <c r="J50089" s="2"/>
      <c r="K50089" s="2"/>
      <c r="L50089" s="2"/>
    </row>
    <row r="50090" spans="10:12">
      <c r="J50090" s="2"/>
      <c r="K50090" s="2"/>
      <c r="L50090" s="2"/>
    </row>
    <row r="50091" spans="10:12">
      <c r="J50091" s="2"/>
      <c r="K50091" s="2"/>
      <c r="L50091" s="2"/>
    </row>
    <row r="50092" spans="10:12">
      <c r="J50092" s="2"/>
      <c r="K50092" s="2"/>
      <c r="L50092" s="2"/>
    </row>
    <row r="50093" spans="10:12">
      <c r="J50093" s="2"/>
      <c r="K50093" s="2"/>
      <c r="L50093" s="2"/>
    </row>
    <row r="50094" spans="10:12">
      <c r="J50094" s="2"/>
      <c r="K50094" s="2"/>
      <c r="L50094" s="2"/>
    </row>
    <row r="50095" spans="10:12">
      <c r="J50095" s="2"/>
      <c r="K50095" s="2"/>
      <c r="L50095" s="2"/>
    </row>
    <row r="50096" spans="10:12">
      <c r="J50096" s="2"/>
      <c r="K50096" s="2"/>
      <c r="L50096" s="2"/>
    </row>
    <row r="50097" spans="10:12">
      <c r="J50097" s="2"/>
      <c r="K50097" s="2"/>
      <c r="L50097" s="2"/>
    </row>
    <row r="50098" spans="10:12">
      <c r="J50098" s="2"/>
      <c r="K50098" s="2"/>
      <c r="L50098" s="2"/>
    </row>
    <row r="50099" spans="10:12">
      <c r="J50099" s="2"/>
      <c r="K50099" s="2"/>
      <c r="L50099" s="2"/>
    </row>
    <row r="50100" spans="10:12">
      <c r="J50100" s="2"/>
      <c r="K50100" s="2"/>
      <c r="L50100" s="2"/>
    </row>
    <row r="50101" spans="10:12">
      <c r="J50101" s="2"/>
      <c r="K50101" s="2"/>
      <c r="L50101" s="2"/>
    </row>
    <row r="50102" spans="10:12">
      <c r="J50102" s="2"/>
      <c r="K50102" s="2"/>
      <c r="L50102" s="2"/>
    </row>
    <row r="50103" spans="10:12">
      <c r="J50103" s="2"/>
      <c r="K50103" s="2"/>
      <c r="L50103" s="2"/>
    </row>
    <row r="50104" spans="10:12">
      <c r="J50104" s="2"/>
      <c r="K50104" s="2"/>
      <c r="L50104" s="2"/>
    </row>
    <row r="50105" spans="10:12">
      <c r="J50105" s="2"/>
      <c r="K50105" s="2"/>
      <c r="L50105" s="2"/>
    </row>
    <row r="50106" spans="10:12">
      <c r="J50106" s="2"/>
      <c r="K50106" s="2"/>
      <c r="L50106" s="2"/>
    </row>
    <row r="50107" spans="10:12">
      <c r="J50107" s="2"/>
      <c r="K50107" s="2"/>
      <c r="L50107" s="2"/>
    </row>
    <row r="50108" spans="10:12">
      <c r="J50108" s="2"/>
      <c r="K50108" s="2"/>
      <c r="L50108" s="2"/>
    </row>
    <row r="50109" spans="10:12">
      <c r="J50109" s="2"/>
      <c r="K50109" s="2"/>
      <c r="L50109" s="2"/>
    </row>
    <row r="50110" spans="10:12">
      <c r="J50110" s="2"/>
      <c r="K50110" s="2"/>
      <c r="L50110" s="2"/>
    </row>
    <row r="50111" spans="10:12">
      <c r="J50111" s="2"/>
      <c r="K50111" s="2"/>
      <c r="L50111" s="2"/>
    </row>
    <row r="50112" spans="10:12">
      <c r="J50112" s="2"/>
      <c r="K50112" s="2"/>
      <c r="L50112" s="2"/>
    </row>
    <row r="50113" spans="10:12">
      <c r="J50113" s="2"/>
      <c r="K50113" s="2"/>
      <c r="L50113" s="2"/>
    </row>
    <row r="50114" spans="10:12">
      <c r="J50114" s="2"/>
      <c r="K50114" s="2"/>
      <c r="L50114" s="2"/>
    </row>
    <row r="50115" spans="10:12">
      <c r="J50115" s="2"/>
      <c r="K50115" s="2"/>
      <c r="L50115" s="2"/>
    </row>
    <row r="50116" spans="10:12">
      <c r="J50116" s="2"/>
      <c r="K50116" s="2"/>
      <c r="L50116" s="2"/>
    </row>
    <row r="50117" spans="10:12">
      <c r="J50117" s="2"/>
      <c r="K50117" s="2"/>
      <c r="L50117" s="2"/>
    </row>
    <row r="50118" spans="10:12">
      <c r="J50118" s="2"/>
      <c r="K50118" s="2"/>
      <c r="L50118" s="2"/>
    </row>
    <row r="50119" spans="10:12">
      <c r="J50119" s="2"/>
      <c r="K50119" s="2"/>
      <c r="L50119" s="2"/>
    </row>
    <row r="50120" spans="10:12">
      <c r="J50120" s="2"/>
      <c r="K50120" s="2"/>
      <c r="L50120" s="2"/>
    </row>
    <row r="50121" spans="10:12">
      <c r="J50121" s="2"/>
      <c r="K50121" s="2"/>
      <c r="L50121" s="2"/>
    </row>
    <row r="50122" spans="10:12">
      <c r="J50122" s="2"/>
      <c r="K50122" s="2"/>
      <c r="L50122" s="2"/>
    </row>
    <row r="50123" spans="10:12">
      <c r="J50123" s="2"/>
      <c r="K50123" s="2"/>
      <c r="L50123" s="2"/>
    </row>
    <row r="50124" spans="10:12">
      <c r="J50124" s="2"/>
      <c r="K50124" s="2"/>
      <c r="L50124" s="2"/>
    </row>
    <row r="50125" spans="10:12">
      <c r="J50125" s="2"/>
      <c r="K50125" s="2"/>
      <c r="L50125" s="2"/>
    </row>
    <row r="50126" spans="10:12">
      <c r="J50126" s="2"/>
      <c r="K50126" s="2"/>
      <c r="L50126" s="2"/>
    </row>
    <row r="50127" spans="10:12">
      <c r="J50127" s="2"/>
      <c r="K50127" s="2"/>
      <c r="L50127" s="2"/>
    </row>
    <row r="50128" spans="10:12">
      <c r="J50128" s="2"/>
      <c r="K50128" s="2"/>
      <c r="L50128" s="2"/>
    </row>
    <row r="50129" spans="10:12">
      <c r="J50129" s="2"/>
      <c r="K50129" s="2"/>
      <c r="L50129" s="2"/>
    </row>
    <row r="50130" spans="10:12">
      <c r="J50130" s="2"/>
      <c r="K50130" s="2"/>
      <c r="L50130" s="2"/>
    </row>
    <row r="50131" spans="10:12">
      <c r="J50131" s="2"/>
      <c r="K50131" s="2"/>
      <c r="L50131" s="2"/>
    </row>
    <row r="50132" spans="10:12">
      <c r="J50132" s="2"/>
      <c r="K50132" s="2"/>
      <c r="L50132" s="2"/>
    </row>
    <row r="50133" spans="10:12">
      <c r="J50133" s="2"/>
      <c r="K50133" s="2"/>
      <c r="L50133" s="2"/>
    </row>
    <row r="50134" spans="10:12">
      <c r="J50134" s="2"/>
      <c r="K50134" s="2"/>
      <c r="L50134" s="2"/>
    </row>
    <row r="50135" spans="10:12">
      <c r="J50135" s="2"/>
      <c r="K50135" s="2"/>
      <c r="L50135" s="2"/>
    </row>
    <row r="50136" spans="10:12">
      <c r="J50136" s="2"/>
      <c r="K50136" s="2"/>
      <c r="L50136" s="2"/>
    </row>
    <row r="50137" spans="10:12">
      <c r="J50137" s="2"/>
      <c r="K50137" s="2"/>
      <c r="L50137" s="2"/>
    </row>
    <row r="50138" spans="10:12">
      <c r="J50138" s="2"/>
      <c r="K50138" s="2"/>
      <c r="L50138" s="2"/>
    </row>
    <row r="50139" spans="10:12">
      <c r="J50139" s="2"/>
      <c r="K50139" s="2"/>
      <c r="L50139" s="2"/>
    </row>
    <row r="50140" spans="10:12">
      <c r="J50140" s="2"/>
      <c r="K50140" s="2"/>
      <c r="L50140" s="2"/>
    </row>
    <row r="50141" spans="10:12">
      <c r="J50141" s="2"/>
      <c r="K50141" s="2"/>
      <c r="L50141" s="2"/>
    </row>
    <row r="50142" spans="10:12">
      <c r="J50142" s="2"/>
      <c r="K50142" s="2"/>
      <c r="L50142" s="2"/>
    </row>
    <row r="50143" spans="10:12">
      <c r="J50143" s="2"/>
      <c r="K50143" s="2"/>
      <c r="L50143" s="2"/>
    </row>
    <row r="50144" spans="10:12">
      <c r="J50144" s="2"/>
      <c r="K50144" s="2"/>
      <c r="L50144" s="2"/>
    </row>
    <row r="50145" spans="10:12">
      <c r="J50145" s="2"/>
      <c r="K50145" s="2"/>
      <c r="L50145" s="2"/>
    </row>
    <row r="50146" spans="10:12">
      <c r="J50146" s="2"/>
      <c r="K50146" s="2"/>
      <c r="L50146" s="2"/>
    </row>
    <row r="50147" spans="10:12">
      <c r="J50147" s="2"/>
      <c r="K50147" s="2"/>
      <c r="L50147" s="2"/>
    </row>
    <row r="50148" spans="10:12">
      <c r="J50148" s="2"/>
      <c r="K50148" s="2"/>
      <c r="L50148" s="2"/>
    </row>
    <row r="50149" spans="10:12">
      <c r="J50149" s="2"/>
      <c r="K50149" s="2"/>
      <c r="L50149" s="2"/>
    </row>
    <row r="50150" spans="10:12">
      <c r="J50150" s="2"/>
      <c r="K50150" s="2"/>
      <c r="L50150" s="2"/>
    </row>
    <row r="50151" spans="10:12">
      <c r="J50151" s="2"/>
      <c r="K50151" s="2"/>
      <c r="L50151" s="2"/>
    </row>
    <row r="50152" spans="10:12">
      <c r="J50152" s="2"/>
      <c r="K50152" s="2"/>
      <c r="L50152" s="2"/>
    </row>
    <row r="50153" spans="10:12">
      <c r="J50153" s="2"/>
      <c r="K50153" s="2"/>
      <c r="L50153" s="2"/>
    </row>
    <row r="50154" spans="10:12">
      <c r="J50154" s="2"/>
      <c r="K50154" s="2"/>
      <c r="L50154" s="2"/>
    </row>
    <row r="50155" spans="10:12">
      <c r="J50155" s="2"/>
      <c r="K50155" s="2"/>
      <c r="L50155" s="2"/>
    </row>
    <row r="50156" spans="10:12">
      <c r="J50156" s="2"/>
      <c r="K50156" s="2"/>
      <c r="L50156" s="2"/>
    </row>
    <row r="50157" spans="10:12">
      <c r="J50157" s="2"/>
      <c r="K50157" s="2"/>
      <c r="L50157" s="2"/>
    </row>
    <row r="50158" spans="10:12">
      <c r="J50158" s="2"/>
      <c r="K50158" s="2"/>
      <c r="L50158" s="2"/>
    </row>
    <row r="50159" spans="10:12">
      <c r="J50159" s="2"/>
      <c r="K50159" s="2"/>
      <c r="L50159" s="2"/>
    </row>
    <row r="50160" spans="10:12">
      <c r="J50160" s="2"/>
      <c r="K50160" s="2"/>
      <c r="L50160" s="2"/>
    </row>
    <row r="50161" spans="10:12">
      <c r="J50161" s="2"/>
      <c r="K50161" s="2"/>
      <c r="L50161" s="2"/>
    </row>
    <row r="50162" spans="10:12">
      <c r="J50162" s="2"/>
      <c r="K50162" s="2"/>
      <c r="L50162" s="2"/>
    </row>
    <row r="50163" spans="10:12">
      <c r="J50163" s="2"/>
      <c r="K50163" s="2"/>
      <c r="L50163" s="2"/>
    </row>
    <row r="50164" spans="10:12">
      <c r="J50164" s="2"/>
      <c r="K50164" s="2"/>
      <c r="L50164" s="2"/>
    </row>
    <row r="50165" spans="10:12">
      <c r="J50165" s="2"/>
      <c r="K50165" s="2"/>
      <c r="L50165" s="2"/>
    </row>
    <row r="50166" spans="10:12">
      <c r="J50166" s="2"/>
      <c r="K50166" s="2"/>
      <c r="L50166" s="2"/>
    </row>
    <row r="50167" spans="10:12">
      <c r="J50167" s="2"/>
      <c r="K50167" s="2"/>
      <c r="L50167" s="2"/>
    </row>
    <row r="50168" spans="10:12">
      <c r="J50168" s="2"/>
      <c r="K50168" s="2"/>
      <c r="L50168" s="2"/>
    </row>
    <row r="50169" spans="10:12">
      <c r="J50169" s="2"/>
      <c r="K50169" s="2"/>
      <c r="L50169" s="2"/>
    </row>
    <row r="50170" spans="10:12">
      <c r="J50170" s="2"/>
      <c r="K50170" s="2"/>
      <c r="L50170" s="2"/>
    </row>
    <row r="50171" spans="10:12">
      <c r="J50171" s="2"/>
      <c r="K50171" s="2"/>
      <c r="L50171" s="2"/>
    </row>
    <row r="50172" spans="10:12">
      <c r="J50172" s="2"/>
      <c r="K50172" s="2"/>
      <c r="L50172" s="2"/>
    </row>
    <row r="50173" spans="10:12">
      <c r="J50173" s="2"/>
      <c r="K50173" s="2"/>
      <c r="L50173" s="2"/>
    </row>
    <row r="50174" spans="10:12">
      <c r="J50174" s="2"/>
      <c r="K50174" s="2"/>
      <c r="L50174" s="2"/>
    </row>
    <row r="50175" spans="10:12">
      <c r="J50175" s="2"/>
      <c r="K50175" s="2"/>
      <c r="L50175" s="2"/>
    </row>
    <row r="50176" spans="10:12">
      <c r="J50176" s="2"/>
      <c r="K50176" s="2"/>
      <c r="L50176" s="2"/>
    </row>
    <row r="50177" spans="10:12">
      <c r="J50177" s="2"/>
      <c r="K50177" s="2"/>
      <c r="L50177" s="2"/>
    </row>
    <row r="50178" spans="10:12">
      <c r="J50178" s="2"/>
      <c r="K50178" s="2"/>
      <c r="L50178" s="2"/>
    </row>
    <row r="50179" spans="10:12">
      <c r="J50179" s="2"/>
      <c r="K50179" s="2"/>
      <c r="L50179" s="2"/>
    </row>
    <row r="50180" spans="10:12">
      <c r="J50180" s="2"/>
      <c r="K50180" s="2"/>
      <c r="L50180" s="2"/>
    </row>
    <row r="50181" spans="10:12">
      <c r="J50181" s="2"/>
      <c r="K50181" s="2"/>
      <c r="L50181" s="2"/>
    </row>
    <row r="50182" spans="10:12">
      <c r="J50182" s="2"/>
      <c r="K50182" s="2"/>
      <c r="L50182" s="2"/>
    </row>
    <row r="50183" spans="10:12">
      <c r="J50183" s="2"/>
      <c r="K50183" s="2"/>
      <c r="L50183" s="2"/>
    </row>
    <row r="50184" spans="10:12">
      <c r="J50184" s="2"/>
      <c r="K50184" s="2"/>
      <c r="L50184" s="2"/>
    </row>
    <row r="50185" spans="10:12">
      <c r="J50185" s="2"/>
      <c r="K50185" s="2"/>
      <c r="L50185" s="2"/>
    </row>
    <row r="50186" spans="10:12">
      <c r="J50186" s="2"/>
      <c r="K50186" s="2"/>
      <c r="L50186" s="2"/>
    </row>
    <row r="50187" spans="10:12">
      <c r="J50187" s="2"/>
      <c r="K50187" s="2"/>
      <c r="L50187" s="2"/>
    </row>
    <row r="50188" spans="10:12">
      <c r="J50188" s="2"/>
      <c r="K50188" s="2"/>
      <c r="L50188" s="2"/>
    </row>
    <row r="50189" spans="10:12">
      <c r="J50189" s="2"/>
      <c r="K50189" s="2"/>
      <c r="L50189" s="2"/>
    </row>
    <row r="50190" spans="10:12">
      <c r="J50190" s="2"/>
      <c r="K50190" s="2"/>
      <c r="L50190" s="2"/>
    </row>
    <row r="50191" spans="10:12">
      <c r="J50191" s="2"/>
      <c r="K50191" s="2"/>
      <c r="L50191" s="2"/>
    </row>
    <row r="50192" spans="10:12">
      <c r="J50192" s="2"/>
      <c r="K50192" s="2"/>
      <c r="L50192" s="2"/>
    </row>
    <row r="50193" spans="10:12">
      <c r="J50193" s="2"/>
      <c r="K50193" s="2"/>
      <c r="L50193" s="2"/>
    </row>
    <row r="50194" spans="10:12">
      <c r="J50194" s="2"/>
      <c r="K50194" s="2"/>
      <c r="L50194" s="2"/>
    </row>
    <row r="50195" spans="10:12">
      <c r="J50195" s="2"/>
      <c r="K50195" s="2"/>
      <c r="L50195" s="2"/>
    </row>
    <row r="50196" spans="10:12">
      <c r="J50196" s="2"/>
      <c r="K50196" s="2"/>
      <c r="L50196" s="2"/>
    </row>
    <row r="50197" spans="10:12">
      <c r="J50197" s="2"/>
      <c r="K50197" s="2"/>
      <c r="L50197" s="2"/>
    </row>
    <row r="50198" spans="10:12">
      <c r="J50198" s="2"/>
      <c r="K50198" s="2"/>
      <c r="L50198" s="2"/>
    </row>
    <row r="50199" spans="10:12">
      <c r="J50199" s="2"/>
      <c r="K50199" s="2"/>
      <c r="L50199" s="2"/>
    </row>
    <row r="50200" spans="10:12">
      <c r="J50200" s="2"/>
      <c r="K50200" s="2"/>
      <c r="L50200" s="2"/>
    </row>
    <row r="50201" spans="10:12">
      <c r="J50201" s="2"/>
      <c r="K50201" s="2"/>
      <c r="L50201" s="2"/>
    </row>
    <row r="50202" spans="10:12">
      <c r="J50202" s="2"/>
      <c r="K50202" s="2"/>
      <c r="L50202" s="2"/>
    </row>
    <row r="50203" spans="10:12">
      <c r="J50203" s="2"/>
      <c r="K50203" s="2"/>
      <c r="L50203" s="2"/>
    </row>
    <row r="50204" spans="10:12">
      <c r="J50204" s="2"/>
      <c r="K50204" s="2"/>
      <c r="L50204" s="2"/>
    </row>
    <row r="50205" spans="10:12">
      <c r="J50205" s="2"/>
      <c r="K50205" s="2"/>
      <c r="L50205" s="2"/>
    </row>
    <row r="50206" spans="10:12">
      <c r="J50206" s="2"/>
      <c r="K50206" s="2"/>
      <c r="L50206" s="2"/>
    </row>
    <row r="50207" spans="10:12">
      <c r="J50207" s="2"/>
      <c r="K50207" s="2"/>
      <c r="L50207" s="2"/>
    </row>
    <row r="50208" spans="10:12">
      <c r="J50208" s="2"/>
      <c r="K50208" s="2"/>
      <c r="L50208" s="2"/>
    </row>
    <row r="50209" spans="10:12">
      <c r="J50209" s="2"/>
      <c r="K50209" s="2"/>
      <c r="L50209" s="2"/>
    </row>
    <row r="50210" spans="10:12">
      <c r="J50210" s="2"/>
      <c r="K50210" s="2"/>
      <c r="L50210" s="2"/>
    </row>
    <row r="50211" spans="10:12">
      <c r="J50211" s="2"/>
      <c r="K50211" s="2"/>
      <c r="L50211" s="2"/>
    </row>
    <row r="50212" spans="10:12">
      <c r="J50212" s="2"/>
      <c r="K50212" s="2"/>
      <c r="L50212" s="2"/>
    </row>
    <row r="50213" spans="10:12">
      <c r="J50213" s="2"/>
      <c r="K50213" s="2"/>
      <c r="L50213" s="2"/>
    </row>
    <row r="50214" spans="10:12">
      <c r="J50214" s="2"/>
      <c r="K50214" s="2"/>
      <c r="L50214" s="2"/>
    </row>
    <row r="50215" spans="10:12">
      <c r="J50215" s="2"/>
      <c r="K50215" s="2"/>
      <c r="L50215" s="2"/>
    </row>
    <row r="50216" spans="10:12">
      <c r="J50216" s="2"/>
      <c r="K50216" s="2"/>
      <c r="L50216" s="2"/>
    </row>
    <row r="50217" spans="10:12">
      <c r="J50217" s="2"/>
      <c r="K50217" s="2"/>
      <c r="L50217" s="2"/>
    </row>
    <row r="50218" spans="10:12">
      <c r="J50218" s="2"/>
      <c r="K50218" s="2"/>
      <c r="L50218" s="2"/>
    </row>
    <row r="50219" spans="10:12">
      <c r="J50219" s="2"/>
      <c r="K50219" s="2"/>
      <c r="L50219" s="2"/>
    </row>
    <row r="50220" spans="10:12">
      <c r="J50220" s="2"/>
      <c r="K50220" s="2"/>
      <c r="L50220" s="2"/>
    </row>
    <row r="50221" spans="10:12">
      <c r="J50221" s="2"/>
      <c r="K50221" s="2"/>
      <c r="L50221" s="2"/>
    </row>
    <row r="50222" spans="10:12">
      <c r="J50222" s="2"/>
      <c r="K50222" s="2"/>
      <c r="L50222" s="2"/>
    </row>
    <row r="50223" spans="10:12">
      <c r="J50223" s="2"/>
      <c r="K50223" s="2"/>
      <c r="L50223" s="2"/>
    </row>
    <row r="50224" spans="10:12">
      <c r="J50224" s="2"/>
      <c r="K50224" s="2"/>
      <c r="L50224" s="2"/>
    </row>
    <row r="50225" spans="10:12">
      <c r="J50225" s="2"/>
      <c r="K50225" s="2"/>
      <c r="L50225" s="2"/>
    </row>
    <row r="50226" spans="10:12">
      <c r="J50226" s="2"/>
      <c r="K50226" s="2"/>
      <c r="L50226" s="2"/>
    </row>
    <row r="50227" spans="10:12">
      <c r="J50227" s="2"/>
      <c r="K50227" s="2"/>
      <c r="L50227" s="2"/>
    </row>
    <row r="50228" spans="10:12">
      <c r="J50228" s="2"/>
      <c r="K50228" s="2"/>
      <c r="L50228" s="2"/>
    </row>
    <row r="50229" spans="10:12">
      <c r="J50229" s="2"/>
      <c r="K50229" s="2"/>
      <c r="L50229" s="2"/>
    </row>
    <row r="50230" spans="10:12">
      <c r="J50230" s="2"/>
      <c r="K50230" s="2"/>
      <c r="L50230" s="2"/>
    </row>
    <row r="50231" spans="10:12">
      <c r="J50231" s="2"/>
      <c r="K50231" s="2"/>
      <c r="L50231" s="2"/>
    </row>
    <row r="50232" spans="10:12">
      <c r="J50232" s="2"/>
      <c r="K50232" s="2"/>
      <c r="L50232" s="2"/>
    </row>
    <row r="50233" spans="10:12">
      <c r="J50233" s="2"/>
      <c r="K50233" s="2"/>
      <c r="L50233" s="2"/>
    </row>
    <row r="50234" spans="10:12">
      <c r="J50234" s="2"/>
      <c r="K50234" s="2"/>
      <c r="L50234" s="2"/>
    </row>
    <row r="50235" spans="10:12">
      <c r="J50235" s="2"/>
      <c r="K50235" s="2"/>
      <c r="L50235" s="2"/>
    </row>
    <row r="50236" spans="10:12">
      <c r="J50236" s="2"/>
      <c r="K50236" s="2"/>
      <c r="L50236" s="2"/>
    </row>
    <row r="50237" spans="10:12">
      <c r="J50237" s="2"/>
      <c r="K50237" s="2"/>
      <c r="L50237" s="2"/>
    </row>
    <row r="50238" spans="10:12">
      <c r="J50238" s="2"/>
      <c r="K50238" s="2"/>
      <c r="L50238" s="2"/>
    </row>
    <row r="50239" spans="10:12">
      <c r="J50239" s="2"/>
      <c r="K50239" s="2"/>
      <c r="L50239" s="2"/>
    </row>
    <row r="50240" spans="10:12">
      <c r="J50240" s="2"/>
      <c r="K50240" s="2"/>
      <c r="L50240" s="2"/>
    </row>
    <row r="50241" spans="10:12">
      <c r="J50241" s="2"/>
      <c r="K50241" s="2"/>
      <c r="L50241" s="2"/>
    </row>
    <row r="50242" spans="10:12">
      <c r="J50242" s="2"/>
      <c r="K50242" s="2"/>
      <c r="L50242" s="2"/>
    </row>
    <row r="50243" spans="10:12">
      <c r="J50243" s="2"/>
      <c r="K50243" s="2"/>
      <c r="L50243" s="2"/>
    </row>
    <row r="50244" spans="10:12">
      <c r="J50244" s="2"/>
      <c r="K50244" s="2"/>
      <c r="L50244" s="2"/>
    </row>
    <row r="50245" spans="10:12">
      <c r="J50245" s="2"/>
      <c r="K50245" s="2"/>
      <c r="L50245" s="2"/>
    </row>
    <row r="50246" spans="10:12">
      <c r="J50246" s="2"/>
      <c r="K50246" s="2"/>
      <c r="L50246" s="2"/>
    </row>
    <row r="50247" spans="10:12">
      <c r="J50247" s="2"/>
      <c r="K50247" s="2"/>
      <c r="L50247" s="2"/>
    </row>
    <row r="50248" spans="10:12">
      <c r="J50248" s="2"/>
      <c r="K50248" s="2"/>
      <c r="L50248" s="2"/>
    </row>
    <row r="50249" spans="10:12">
      <c r="J50249" s="2"/>
      <c r="K50249" s="2"/>
      <c r="L50249" s="2"/>
    </row>
    <row r="50250" spans="10:12">
      <c r="J50250" s="2"/>
      <c r="K50250" s="2"/>
      <c r="L50250" s="2"/>
    </row>
    <row r="50251" spans="10:12">
      <c r="J50251" s="2"/>
      <c r="K50251" s="2"/>
      <c r="L50251" s="2"/>
    </row>
    <row r="50252" spans="10:12">
      <c r="J50252" s="2"/>
      <c r="K50252" s="2"/>
      <c r="L50252" s="2"/>
    </row>
    <row r="50253" spans="10:12">
      <c r="J50253" s="2"/>
      <c r="K50253" s="2"/>
      <c r="L50253" s="2"/>
    </row>
    <row r="50254" spans="10:12">
      <c r="J50254" s="2"/>
      <c r="K50254" s="2"/>
      <c r="L50254" s="2"/>
    </row>
    <row r="50255" spans="10:12">
      <c r="J50255" s="2"/>
      <c r="K50255" s="2"/>
      <c r="L50255" s="2"/>
    </row>
    <row r="50256" spans="10:12">
      <c r="J50256" s="2"/>
      <c r="K50256" s="2"/>
      <c r="L50256" s="2"/>
    </row>
    <row r="50257" spans="10:12">
      <c r="J50257" s="2"/>
      <c r="K50257" s="2"/>
      <c r="L50257" s="2"/>
    </row>
    <row r="50258" spans="10:12">
      <c r="J50258" s="2"/>
      <c r="K50258" s="2"/>
      <c r="L50258" s="2"/>
    </row>
    <row r="50259" spans="10:12">
      <c r="J50259" s="2"/>
      <c r="K50259" s="2"/>
      <c r="L50259" s="2"/>
    </row>
    <row r="50260" spans="10:12">
      <c r="J50260" s="2"/>
      <c r="K50260" s="2"/>
      <c r="L50260" s="2"/>
    </row>
    <row r="50261" spans="10:12">
      <c r="J50261" s="2"/>
      <c r="K50261" s="2"/>
      <c r="L50261" s="2"/>
    </row>
    <row r="50262" spans="10:12">
      <c r="J50262" s="2"/>
      <c r="K50262" s="2"/>
      <c r="L50262" s="2"/>
    </row>
    <row r="50263" spans="10:12">
      <c r="J50263" s="2"/>
      <c r="K50263" s="2"/>
      <c r="L50263" s="2"/>
    </row>
    <row r="50264" spans="10:12">
      <c r="J50264" s="2"/>
      <c r="K50264" s="2"/>
      <c r="L50264" s="2"/>
    </row>
    <row r="50265" spans="10:12">
      <c r="J50265" s="2"/>
      <c r="K50265" s="2"/>
      <c r="L50265" s="2"/>
    </row>
    <row r="50266" spans="10:12">
      <c r="J50266" s="2"/>
      <c r="K50266" s="2"/>
      <c r="L50266" s="2"/>
    </row>
    <row r="50267" spans="10:12">
      <c r="J50267" s="2"/>
      <c r="K50267" s="2"/>
      <c r="L50267" s="2"/>
    </row>
    <row r="50268" spans="10:12">
      <c r="J50268" s="2"/>
      <c r="K50268" s="2"/>
      <c r="L50268" s="2"/>
    </row>
    <row r="50269" spans="10:12">
      <c r="J50269" s="2"/>
      <c r="K50269" s="2"/>
      <c r="L50269" s="2"/>
    </row>
    <row r="50270" spans="10:12">
      <c r="J50270" s="2"/>
      <c r="K50270" s="2"/>
      <c r="L50270" s="2"/>
    </row>
    <row r="50271" spans="10:12">
      <c r="J50271" s="2"/>
      <c r="K50271" s="2"/>
      <c r="L50271" s="2"/>
    </row>
    <row r="50272" spans="10:12">
      <c r="J50272" s="2"/>
      <c r="K50272" s="2"/>
      <c r="L50272" s="2"/>
    </row>
    <row r="50273" spans="10:12">
      <c r="J50273" s="2"/>
      <c r="K50273" s="2"/>
      <c r="L50273" s="2"/>
    </row>
    <row r="50274" spans="10:12">
      <c r="J50274" s="2"/>
      <c r="K50274" s="2"/>
      <c r="L50274" s="2"/>
    </row>
    <row r="50275" spans="10:12">
      <c r="J50275" s="2"/>
      <c r="K50275" s="2"/>
      <c r="L50275" s="2"/>
    </row>
    <row r="50276" spans="10:12">
      <c r="J50276" s="2"/>
      <c r="K50276" s="2"/>
      <c r="L50276" s="2"/>
    </row>
    <row r="50277" spans="10:12">
      <c r="J50277" s="2"/>
      <c r="K50277" s="2"/>
      <c r="L50277" s="2"/>
    </row>
    <row r="50278" spans="10:12">
      <c r="J50278" s="2"/>
      <c r="K50278" s="2"/>
      <c r="L50278" s="2"/>
    </row>
    <row r="50279" spans="10:12">
      <c r="J50279" s="2"/>
      <c r="K50279" s="2"/>
      <c r="L50279" s="2"/>
    </row>
    <row r="50280" spans="10:12">
      <c r="J50280" s="2"/>
      <c r="K50280" s="2"/>
      <c r="L50280" s="2"/>
    </row>
    <row r="50281" spans="10:12">
      <c r="J50281" s="2"/>
      <c r="K50281" s="2"/>
      <c r="L50281" s="2"/>
    </row>
    <row r="50282" spans="10:12">
      <c r="J50282" s="2"/>
      <c r="K50282" s="2"/>
      <c r="L50282" s="2"/>
    </row>
    <row r="50283" spans="10:12">
      <c r="J50283" s="2"/>
      <c r="K50283" s="2"/>
      <c r="L50283" s="2"/>
    </row>
    <row r="50284" spans="10:12">
      <c r="J50284" s="2"/>
      <c r="K50284" s="2"/>
      <c r="L50284" s="2"/>
    </row>
    <row r="50285" spans="10:12">
      <c r="J50285" s="2"/>
      <c r="K50285" s="2"/>
      <c r="L50285" s="2"/>
    </row>
    <row r="50286" spans="10:12">
      <c r="J50286" s="2"/>
      <c r="K50286" s="2"/>
      <c r="L50286" s="2"/>
    </row>
    <row r="50287" spans="10:12">
      <c r="J50287" s="2"/>
      <c r="K50287" s="2"/>
      <c r="L50287" s="2"/>
    </row>
    <row r="50288" spans="10:12">
      <c r="J50288" s="2"/>
      <c r="K50288" s="2"/>
      <c r="L50288" s="2"/>
    </row>
    <row r="50289" spans="10:12">
      <c r="J50289" s="2"/>
      <c r="K50289" s="2"/>
      <c r="L50289" s="2"/>
    </row>
    <row r="50290" spans="10:12">
      <c r="J50290" s="2"/>
      <c r="K50290" s="2"/>
      <c r="L50290" s="2"/>
    </row>
    <row r="50291" spans="10:12">
      <c r="J50291" s="2"/>
      <c r="K50291" s="2"/>
      <c r="L50291" s="2"/>
    </row>
    <row r="50292" spans="10:12">
      <c r="J50292" s="2"/>
      <c r="K50292" s="2"/>
      <c r="L50292" s="2"/>
    </row>
    <row r="50293" spans="10:12">
      <c r="J50293" s="2"/>
      <c r="K50293" s="2"/>
      <c r="L50293" s="2"/>
    </row>
    <row r="50294" spans="10:12">
      <c r="J50294" s="2"/>
      <c r="K50294" s="2"/>
      <c r="L50294" s="2"/>
    </row>
    <row r="50295" spans="10:12">
      <c r="J50295" s="2"/>
      <c r="K50295" s="2"/>
      <c r="L50295" s="2"/>
    </row>
    <row r="50296" spans="10:12">
      <c r="J50296" s="2"/>
      <c r="K50296" s="2"/>
      <c r="L50296" s="2"/>
    </row>
    <row r="50297" spans="10:12">
      <c r="J50297" s="2"/>
      <c r="K50297" s="2"/>
      <c r="L50297" s="2"/>
    </row>
    <row r="50298" spans="10:12">
      <c r="J50298" s="2"/>
      <c r="K50298" s="2"/>
      <c r="L50298" s="2"/>
    </row>
    <row r="50299" spans="10:12">
      <c r="J50299" s="2"/>
      <c r="K50299" s="2"/>
      <c r="L50299" s="2"/>
    </row>
    <row r="50300" spans="10:12">
      <c r="J50300" s="2"/>
      <c r="K50300" s="2"/>
      <c r="L50300" s="2"/>
    </row>
    <row r="50301" spans="10:12">
      <c r="J50301" s="2"/>
      <c r="K50301" s="2"/>
      <c r="L50301" s="2"/>
    </row>
    <row r="50302" spans="10:12">
      <c r="J50302" s="2"/>
      <c r="K50302" s="2"/>
      <c r="L50302" s="2"/>
    </row>
    <row r="50303" spans="10:12">
      <c r="J50303" s="2"/>
      <c r="K50303" s="2"/>
      <c r="L50303" s="2"/>
    </row>
    <row r="50304" spans="10:12">
      <c r="J50304" s="2"/>
      <c r="K50304" s="2"/>
      <c r="L50304" s="2"/>
    </row>
    <row r="50305" spans="10:12">
      <c r="J50305" s="2"/>
      <c r="K50305" s="2"/>
      <c r="L50305" s="2"/>
    </row>
    <row r="50306" spans="10:12">
      <c r="J50306" s="2"/>
      <c r="K50306" s="2"/>
      <c r="L50306" s="2"/>
    </row>
    <row r="50307" spans="10:12">
      <c r="J50307" s="2"/>
      <c r="K50307" s="2"/>
      <c r="L50307" s="2"/>
    </row>
    <row r="50308" spans="10:12">
      <c r="J50308" s="2"/>
      <c r="K50308" s="2"/>
      <c r="L50308" s="2"/>
    </row>
    <row r="50309" spans="10:12">
      <c r="J50309" s="2"/>
      <c r="K50309" s="2"/>
      <c r="L50309" s="2"/>
    </row>
    <row r="50310" spans="10:12">
      <c r="J50310" s="2"/>
      <c r="K50310" s="2"/>
      <c r="L50310" s="2"/>
    </row>
    <row r="50311" spans="10:12">
      <c r="J50311" s="2"/>
      <c r="K50311" s="2"/>
      <c r="L50311" s="2"/>
    </row>
    <row r="50312" spans="10:12">
      <c r="J50312" s="2"/>
      <c r="K50312" s="2"/>
      <c r="L50312" s="2"/>
    </row>
    <row r="50313" spans="10:12">
      <c r="J50313" s="2"/>
      <c r="K50313" s="2"/>
      <c r="L50313" s="2"/>
    </row>
    <row r="50314" spans="10:12">
      <c r="J50314" s="2"/>
      <c r="K50314" s="2"/>
      <c r="L50314" s="2"/>
    </row>
    <row r="50315" spans="10:12">
      <c r="J50315" s="2"/>
      <c r="K50315" s="2"/>
      <c r="L50315" s="2"/>
    </row>
    <row r="50316" spans="10:12">
      <c r="J50316" s="2"/>
      <c r="K50316" s="2"/>
      <c r="L50316" s="2"/>
    </row>
    <row r="50317" spans="10:12">
      <c r="J50317" s="2"/>
      <c r="K50317" s="2"/>
      <c r="L50317" s="2"/>
    </row>
    <row r="50318" spans="10:12">
      <c r="J50318" s="2"/>
      <c r="K50318" s="2"/>
      <c r="L50318" s="2"/>
    </row>
    <row r="50319" spans="10:12">
      <c r="J50319" s="2"/>
      <c r="K50319" s="2"/>
      <c r="L50319" s="2"/>
    </row>
    <row r="50320" spans="10:12">
      <c r="J50320" s="2"/>
      <c r="K50320" s="2"/>
      <c r="L50320" s="2"/>
    </row>
    <row r="50321" spans="10:12">
      <c r="J50321" s="2"/>
      <c r="K50321" s="2"/>
      <c r="L50321" s="2"/>
    </row>
    <row r="50322" spans="10:12">
      <c r="J50322" s="2"/>
      <c r="K50322" s="2"/>
      <c r="L50322" s="2"/>
    </row>
    <row r="50323" spans="10:12">
      <c r="J50323" s="2"/>
      <c r="K50323" s="2"/>
      <c r="L50323" s="2"/>
    </row>
    <row r="50324" spans="10:12">
      <c r="J50324" s="2"/>
      <c r="K50324" s="2"/>
      <c r="L50324" s="2"/>
    </row>
    <row r="50325" spans="10:12">
      <c r="J50325" s="2"/>
      <c r="K50325" s="2"/>
      <c r="L50325" s="2"/>
    </row>
    <row r="50326" spans="10:12">
      <c r="J50326" s="2"/>
      <c r="K50326" s="2"/>
      <c r="L50326" s="2"/>
    </row>
    <row r="50327" spans="10:12">
      <c r="J50327" s="2"/>
      <c r="K50327" s="2"/>
      <c r="L50327" s="2"/>
    </row>
    <row r="50328" spans="10:12">
      <c r="J50328" s="2"/>
      <c r="K50328" s="2"/>
      <c r="L50328" s="2"/>
    </row>
    <row r="50329" spans="10:12">
      <c r="J50329" s="2"/>
      <c r="K50329" s="2"/>
      <c r="L50329" s="2"/>
    </row>
    <row r="50330" spans="10:12">
      <c r="J50330" s="2"/>
      <c r="K50330" s="2"/>
      <c r="L50330" s="2"/>
    </row>
    <row r="50331" spans="10:12">
      <c r="J50331" s="2"/>
      <c r="K50331" s="2"/>
      <c r="L50331" s="2"/>
    </row>
    <row r="50332" spans="10:12">
      <c r="J50332" s="2"/>
      <c r="K50332" s="2"/>
      <c r="L50332" s="2"/>
    </row>
    <row r="50333" spans="10:12">
      <c r="J50333" s="2"/>
      <c r="K50333" s="2"/>
      <c r="L50333" s="2"/>
    </row>
    <row r="50334" spans="10:12">
      <c r="J50334" s="2"/>
      <c r="K50334" s="2"/>
      <c r="L50334" s="2"/>
    </row>
    <row r="50335" spans="10:12">
      <c r="J50335" s="2"/>
      <c r="K50335" s="2"/>
      <c r="L50335" s="2"/>
    </row>
    <row r="50336" spans="10:12">
      <c r="J50336" s="2"/>
      <c r="K50336" s="2"/>
      <c r="L50336" s="2"/>
    </row>
    <row r="50337" spans="10:12">
      <c r="J50337" s="2"/>
      <c r="K50337" s="2"/>
      <c r="L50337" s="2"/>
    </row>
    <row r="50338" spans="10:12">
      <c r="J50338" s="2"/>
      <c r="K50338" s="2"/>
      <c r="L50338" s="2"/>
    </row>
    <row r="50339" spans="10:12">
      <c r="J50339" s="2"/>
      <c r="K50339" s="2"/>
      <c r="L50339" s="2"/>
    </row>
    <row r="50340" spans="10:12">
      <c r="J50340" s="2"/>
      <c r="K50340" s="2"/>
      <c r="L50340" s="2"/>
    </row>
    <row r="50341" spans="10:12">
      <c r="J50341" s="2"/>
      <c r="K50341" s="2"/>
      <c r="L50341" s="2"/>
    </row>
    <row r="50342" spans="10:12">
      <c r="J50342" s="2"/>
      <c r="K50342" s="2"/>
      <c r="L50342" s="2"/>
    </row>
    <row r="50343" spans="10:12">
      <c r="J50343" s="2"/>
      <c r="K50343" s="2"/>
      <c r="L50343" s="2"/>
    </row>
    <row r="50344" spans="10:12">
      <c r="J50344" s="2"/>
      <c r="K50344" s="2"/>
      <c r="L50344" s="2"/>
    </row>
    <row r="50345" spans="10:12">
      <c r="J50345" s="2"/>
      <c r="K50345" s="2"/>
      <c r="L50345" s="2"/>
    </row>
    <row r="50346" spans="10:12">
      <c r="J50346" s="2"/>
      <c r="K50346" s="2"/>
      <c r="L50346" s="2"/>
    </row>
    <row r="50347" spans="10:12">
      <c r="J50347" s="2"/>
      <c r="K50347" s="2"/>
      <c r="L50347" s="2"/>
    </row>
    <row r="50348" spans="10:12">
      <c r="J50348" s="2"/>
      <c r="K50348" s="2"/>
      <c r="L50348" s="2"/>
    </row>
    <row r="50349" spans="10:12">
      <c r="J50349" s="2"/>
      <c r="K50349" s="2"/>
      <c r="L50349" s="2"/>
    </row>
    <row r="50350" spans="10:12">
      <c r="J50350" s="2"/>
      <c r="K50350" s="2"/>
      <c r="L50350" s="2"/>
    </row>
    <row r="50351" spans="10:12">
      <c r="J50351" s="2"/>
      <c r="K50351" s="2"/>
      <c r="L50351" s="2"/>
    </row>
    <row r="50352" spans="10:12">
      <c r="J50352" s="2"/>
      <c r="K50352" s="2"/>
      <c r="L50352" s="2"/>
    </row>
    <row r="50353" spans="10:12">
      <c r="J50353" s="2"/>
      <c r="K50353" s="2"/>
      <c r="L50353" s="2"/>
    </row>
    <row r="50354" spans="10:12">
      <c r="J50354" s="2"/>
      <c r="K50354" s="2"/>
      <c r="L50354" s="2"/>
    </row>
    <row r="50355" spans="10:12">
      <c r="J50355" s="2"/>
      <c r="K50355" s="2"/>
      <c r="L50355" s="2"/>
    </row>
    <row r="50356" spans="10:12">
      <c r="J50356" s="2"/>
      <c r="K50356" s="2"/>
      <c r="L50356" s="2"/>
    </row>
    <row r="50357" spans="10:12">
      <c r="J50357" s="2"/>
      <c r="K50357" s="2"/>
      <c r="L50357" s="2"/>
    </row>
    <row r="50358" spans="10:12">
      <c r="J50358" s="2"/>
      <c r="K50358" s="2"/>
      <c r="L50358" s="2"/>
    </row>
    <row r="50359" spans="10:12">
      <c r="J50359" s="2"/>
      <c r="K50359" s="2"/>
      <c r="L50359" s="2"/>
    </row>
    <row r="50360" spans="10:12">
      <c r="J50360" s="2"/>
      <c r="K50360" s="2"/>
      <c r="L50360" s="2"/>
    </row>
    <row r="50361" spans="10:12">
      <c r="J50361" s="2"/>
      <c r="K50361" s="2"/>
      <c r="L50361" s="2"/>
    </row>
    <row r="50362" spans="10:12">
      <c r="J50362" s="2"/>
      <c r="K50362" s="2"/>
      <c r="L50362" s="2"/>
    </row>
    <row r="50363" spans="10:12">
      <c r="J50363" s="2"/>
      <c r="K50363" s="2"/>
      <c r="L50363" s="2"/>
    </row>
    <row r="50364" spans="10:12">
      <c r="J50364" s="2"/>
      <c r="K50364" s="2"/>
      <c r="L50364" s="2"/>
    </row>
    <row r="50365" spans="10:12">
      <c r="J50365" s="2"/>
      <c r="K50365" s="2"/>
      <c r="L50365" s="2"/>
    </row>
    <row r="50366" spans="10:12">
      <c r="J50366" s="2"/>
      <c r="K50366" s="2"/>
      <c r="L50366" s="2"/>
    </row>
    <row r="50367" spans="10:12">
      <c r="J50367" s="2"/>
      <c r="K50367" s="2"/>
      <c r="L50367" s="2"/>
    </row>
    <row r="50368" spans="10:12">
      <c r="J50368" s="2"/>
      <c r="K50368" s="2"/>
      <c r="L50368" s="2"/>
    </row>
    <row r="50369" spans="10:12">
      <c r="J50369" s="2"/>
      <c r="K50369" s="2"/>
      <c r="L50369" s="2"/>
    </row>
    <row r="50370" spans="10:12">
      <c r="J50370" s="2"/>
      <c r="K50370" s="2"/>
      <c r="L50370" s="2"/>
    </row>
    <row r="50371" spans="10:12">
      <c r="J50371" s="2"/>
      <c r="K50371" s="2"/>
      <c r="L50371" s="2"/>
    </row>
    <row r="50372" spans="10:12">
      <c r="J50372" s="2"/>
      <c r="K50372" s="2"/>
      <c r="L50372" s="2"/>
    </row>
    <row r="50373" spans="10:12">
      <c r="J50373" s="2"/>
      <c r="K50373" s="2"/>
      <c r="L50373" s="2"/>
    </row>
    <row r="50374" spans="10:12">
      <c r="J50374" s="2"/>
      <c r="K50374" s="2"/>
      <c r="L50374" s="2"/>
    </row>
    <row r="50375" spans="10:12">
      <c r="J50375" s="2"/>
      <c r="K50375" s="2"/>
      <c r="L50375" s="2"/>
    </row>
    <row r="50376" spans="10:12">
      <c r="J50376" s="2"/>
      <c r="K50376" s="2"/>
      <c r="L50376" s="2"/>
    </row>
    <row r="50377" spans="10:12">
      <c r="J50377" s="2"/>
      <c r="K50377" s="2"/>
      <c r="L50377" s="2"/>
    </row>
    <row r="50378" spans="10:12">
      <c r="J50378" s="2"/>
      <c r="K50378" s="2"/>
      <c r="L50378" s="2"/>
    </row>
    <row r="50379" spans="10:12">
      <c r="J50379" s="2"/>
      <c r="K50379" s="2"/>
      <c r="L50379" s="2"/>
    </row>
    <row r="50380" spans="10:12">
      <c r="J50380" s="2"/>
      <c r="K50380" s="2"/>
      <c r="L50380" s="2"/>
    </row>
    <row r="50381" spans="10:12">
      <c r="J50381" s="2"/>
      <c r="K50381" s="2"/>
      <c r="L50381" s="2"/>
    </row>
    <row r="50382" spans="10:12">
      <c r="J50382" s="2"/>
      <c r="K50382" s="2"/>
      <c r="L50382" s="2"/>
    </row>
    <row r="50383" spans="10:12">
      <c r="J50383" s="2"/>
      <c r="K50383" s="2"/>
      <c r="L50383" s="2"/>
    </row>
    <row r="50384" spans="10:12">
      <c r="J50384" s="2"/>
      <c r="K50384" s="2"/>
      <c r="L50384" s="2"/>
    </row>
    <row r="50385" spans="10:12">
      <c r="J50385" s="2"/>
      <c r="K50385" s="2"/>
      <c r="L50385" s="2"/>
    </row>
    <row r="50386" spans="10:12">
      <c r="J50386" s="2"/>
      <c r="K50386" s="2"/>
      <c r="L50386" s="2"/>
    </row>
    <row r="50387" spans="10:12">
      <c r="J50387" s="2"/>
      <c r="K50387" s="2"/>
      <c r="L50387" s="2"/>
    </row>
    <row r="50388" spans="10:12">
      <c r="J50388" s="2"/>
      <c r="K50388" s="2"/>
      <c r="L50388" s="2"/>
    </row>
    <row r="50389" spans="10:12">
      <c r="J50389" s="2"/>
      <c r="K50389" s="2"/>
      <c r="L50389" s="2"/>
    </row>
    <row r="50390" spans="10:12">
      <c r="J50390" s="2"/>
      <c r="K50390" s="2"/>
      <c r="L50390" s="2"/>
    </row>
    <row r="50391" spans="10:12">
      <c r="J50391" s="2"/>
      <c r="K50391" s="2"/>
      <c r="L50391" s="2"/>
    </row>
    <row r="50392" spans="10:12">
      <c r="J50392" s="2"/>
      <c r="K50392" s="2"/>
      <c r="L50392" s="2"/>
    </row>
    <row r="50393" spans="10:12">
      <c r="J50393" s="2"/>
      <c r="K50393" s="2"/>
      <c r="L50393" s="2"/>
    </row>
    <row r="50394" spans="10:12">
      <c r="J50394" s="2"/>
      <c r="K50394" s="2"/>
      <c r="L50394" s="2"/>
    </row>
    <row r="50395" spans="10:12">
      <c r="J50395" s="2"/>
      <c r="K50395" s="2"/>
      <c r="L50395" s="2"/>
    </row>
    <row r="50396" spans="10:12">
      <c r="J50396" s="2"/>
      <c r="K50396" s="2"/>
      <c r="L50396" s="2"/>
    </row>
    <row r="50397" spans="10:12">
      <c r="J50397" s="2"/>
      <c r="K50397" s="2"/>
      <c r="L50397" s="2"/>
    </row>
    <row r="50398" spans="10:12">
      <c r="J50398" s="2"/>
      <c r="K50398" s="2"/>
      <c r="L50398" s="2"/>
    </row>
    <row r="50399" spans="10:12">
      <c r="J50399" s="2"/>
      <c r="K50399" s="2"/>
      <c r="L50399" s="2"/>
    </row>
    <row r="50400" spans="10:12">
      <c r="J50400" s="2"/>
      <c r="K50400" s="2"/>
      <c r="L50400" s="2"/>
    </row>
    <row r="50401" spans="10:12">
      <c r="J50401" s="2"/>
      <c r="K50401" s="2"/>
      <c r="L50401" s="2"/>
    </row>
    <row r="50402" spans="10:12">
      <c r="J50402" s="2"/>
      <c r="K50402" s="2"/>
      <c r="L50402" s="2"/>
    </row>
    <row r="50403" spans="10:12">
      <c r="J50403" s="2"/>
      <c r="K50403" s="2"/>
      <c r="L50403" s="2"/>
    </row>
    <row r="50404" spans="10:12">
      <c r="J50404" s="2"/>
      <c r="K50404" s="2"/>
      <c r="L50404" s="2"/>
    </row>
    <row r="50405" spans="10:12">
      <c r="J50405" s="2"/>
      <c r="K50405" s="2"/>
      <c r="L50405" s="2"/>
    </row>
    <row r="50406" spans="10:12">
      <c r="J50406" s="2"/>
      <c r="K50406" s="2"/>
      <c r="L50406" s="2"/>
    </row>
    <row r="50407" spans="10:12">
      <c r="J50407" s="2"/>
      <c r="K50407" s="2"/>
      <c r="L50407" s="2"/>
    </row>
    <row r="50408" spans="10:12">
      <c r="J50408" s="2"/>
      <c r="K50408" s="2"/>
      <c r="L50408" s="2"/>
    </row>
    <row r="50409" spans="10:12">
      <c r="J50409" s="2"/>
      <c r="K50409" s="2"/>
      <c r="L50409" s="2"/>
    </row>
    <row r="50410" spans="10:12">
      <c r="J50410" s="2"/>
      <c r="K50410" s="2"/>
      <c r="L50410" s="2"/>
    </row>
    <row r="50411" spans="10:12">
      <c r="J50411" s="2"/>
      <c r="K50411" s="2"/>
      <c r="L50411" s="2"/>
    </row>
    <row r="50412" spans="10:12">
      <c r="J50412" s="2"/>
      <c r="K50412" s="2"/>
      <c r="L50412" s="2"/>
    </row>
    <row r="50413" spans="10:12">
      <c r="J50413" s="2"/>
      <c r="K50413" s="2"/>
      <c r="L50413" s="2"/>
    </row>
    <row r="50414" spans="10:12">
      <c r="J50414" s="2"/>
      <c r="K50414" s="2"/>
      <c r="L50414" s="2"/>
    </row>
    <row r="50415" spans="10:12">
      <c r="J50415" s="2"/>
      <c r="K50415" s="2"/>
      <c r="L50415" s="2"/>
    </row>
    <row r="50416" spans="10:12">
      <c r="J50416" s="2"/>
      <c r="K50416" s="2"/>
      <c r="L50416" s="2"/>
    </row>
    <row r="50417" spans="10:12">
      <c r="J50417" s="2"/>
      <c r="K50417" s="2"/>
      <c r="L50417" s="2"/>
    </row>
    <row r="50418" spans="10:12">
      <c r="J50418" s="2"/>
      <c r="K50418" s="2"/>
      <c r="L50418" s="2"/>
    </row>
    <row r="50419" spans="10:12">
      <c r="J50419" s="2"/>
      <c r="K50419" s="2"/>
      <c r="L50419" s="2"/>
    </row>
    <row r="50420" spans="10:12">
      <c r="J50420" s="2"/>
      <c r="K50420" s="2"/>
      <c r="L50420" s="2"/>
    </row>
    <row r="50421" spans="10:12">
      <c r="J50421" s="2"/>
      <c r="K50421" s="2"/>
      <c r="L50421" s="2"/>
    </row>
    <row r="50422" spans="10:12">
      <c r="J50422" s="2"/>
      <c r="K50422" s="2"/>
      <c r="L50422" s="2"/>
    </row>
    <row r="50423" spans="10:12">
      <c r="J50423" s="2"/>
      <c r="K50423" s="2"/>
      <c r="L50423" s="2"/>
    </row>
    <row r="50424" spans="10:12">
      <c r="J50424" s="2"/>
      <c r="K50424" s="2"/>
      <c r="L50424" s="2"/>
    </row>
    <row r="50425" spans="10:12">
      <c r="J50425" s="2"/>
      <c r="K50425" s="2"/>
      <c r="L50425" s="2"/>
    </row>
    <row r="50426" spans="10:12">
      <c r="J50426" s="2"/>
      <c r="K50426" s="2"/>
      <c r="L50426" s="2"/>
    </row>
    <row r="50427" spans="10:12">
      <c r="J50427" s="2"/>
      <c r="K50427" s="2"/>
      <c r="L50427" s="2"/>
    </row>
    <row r="50428" spans="10:12">
      <c r="J50428" s="2"/>
      <c r="K50428" s="2"/>
      <c r="L50428" s="2"/>
    </row>
    <row r="50429" spans="10:12">
      <c r="J50429" s="2"/>
      <c r="K50429" s="2"/>
      <c r="L50429" s="2"/>
    </row>
    <row r="50430" spans="10:12">
      <c r="J50430" s="2"/>
      <c r="K50430" s="2"/>
      <c r="L50430" s="2"/>
    </row>
    <row r="50431" spans="10:12">
      <c r="J50431" s="2"/>
      <c r="K50431" s="2"/>
      <c r="L50431" s="2"/>
    </row>
    <row r="50432" spans="10:12">
      <c r="J50432" s="2"/>
      <c r="K50432" s="2"/>
      <c r="L50432" s="2"/>
    </row>
    <row r="50433" spans="10:12">
      <c r="J50433" s="2"/>
      <c r="K50433" s="2"/>
      <c r="L50433" s="2"/>
    </row>
    <row r="50434" spans="10:12">
      <c r="J50434" s="2"/>
      <c r="K50434" s="2"/>
      <c r="L50434" s="2"/>
    </row>
    <row r="50435" spans="10:12">
      <c r="J50435" s="2"/>
      <c r="K50435" s="2"/>
      <c r="L50435" s="2"/>
    </row>
    <row r="50436" spans="10:12">
      <c r="J50436" s="2"/>
      <c r="K50436" s="2"/>
      <c r="L50436" s="2"/>
    </row>
    <row r="50437" spans="10:12">
      <c r="J50437" s="2"/>
      <c r="K50437" s="2"/>
      <c r="L50437" s="2"/>
    </row>
    <row r="50438" spans="10:12">
      <c r="J50438" s="2"/>
      <c r="K50438" s="2"/>
      <c r="L50438" s="2"/>
    </row>
    <row r="50439" spans="10:12">
      <c r="J50439" s="2"/>
      <c r="K50439" s="2"/>
      <c r="L50439" s="2"/>
    </row>
    <row r="50440" spans="10:12">
      <c r="J50440" s="2"/>
      <c r="K50440" s="2"/>
      <c r="L50440" s="2"/>
    </row>
    <row r="50441" spans="10:12">
      <c r="J50441" s="2"/>
      <c r="K50441" s="2"/>
      <c r="L50441" s="2"/>
    </row>
    <row r="50442" spans="10:12">
      <c r="J50442" s="2"/>
      <c r="K50442" s="2"/>
      <c r="L50442" s="2"/>
    </row>
    <row r="50443" spans="10:12">
      <c r="J50443" s="2"/>
      <c r="K50443" s="2"/>
      <c r="L50443" s="2"/>
    </row>
    <row r="50444" spans="10:12">
      <c r="J50444" s="2"/>
      <c r="K50444" s="2"/>
      <c r="L50444" s="2"/>
    </row>
    <row r="50445" spans="10:12">
      <c r="J50445" s="2"/>
      <c r="K50445" s="2"/>
      <c r="L50445" s="2"/>
    </row>
    <row r="50446" spans="10:12">
      <c r="J50446" s="2"/>
      <c r="K50446" s="2"/>
      <c r="L50446" s="2"/>
    </row>
    <row r="50447" spans="10:12">
      <c r="J50447" s="2"/>
      <c r="K50447" s="2"/>
      <c r="L50447" s="2"/>
    </row>
    <row r="50448" spans="10:12">
      <c r="J50448" s="2"/>
      <c r="K50448" s="2"/>
      <c r="L50448" s="2"/>
    </row>
    <row r="50449" spans="10:12">
      <c r="J50449" s="2"/>
      <c r="K50449" s="2"/>
      <c r="L50449" s="2"/>
    </row>
    <row r="50450" spans="10:12">
      <c r="J50450" s="2"/>
      <c r="K50450" s="2"/>
      <c r="L50450" s="2"/>
    </row>
    <row r="50451" spans="10:12">
      <c r="J50451" s="2"/>
      <c r="K50451" s="2"/>
      <c r="L50451" s="2"/>
    </row>
    <row r="50452" spans="10:12">
      <c r="J50452" s="2"/>
      <c r="K50452" s="2"/>
      <c r="L50452" s="2"/>
    </row>
    <row r="50453" spans="10:12">
      <c r="J50453" s="2"/>
      <c r="K50453" s="2"/>
      <c r="L50453" s="2"/>
    </row>
    <row r="50454" spans="10:12">
      <c r="J50454" s="2"/>
      <c r="K50454" s="2"/>
      <c r="L50454" s="2"/>
    </row>
    <row r="50455" spans="10:12">
      <c r="J50455" s="2"/>
      <c r="K50455" s="2"/>
      <c r="L50455" s="2"/>
    </row>
    <row r="50456" spans="10:12">
      <c r="J50456" s="2"/>
      <c r="K50456" s="2"/>
      <c r="L50456" s="2"/>
    </row>
    <row r="50457" spans="10:12">
      <c r="J50457" s="2"/>
      <c r="K50457" s="2"/>
      <c r="L50457" s="2"/>
    </row>
    <row r="50458" spans="10:12">
      <c r="J50458" s="2"/>
      <c r="K50458" s="2"/>
      <c r="L50458" s="2"/>
    </row>
    <row r="50459" spans="10:12">
      <c r="J50459" s="2"/>
      <c r="K50459" s="2"/>
      <c r="L50459" s="2"/>
    </row>
    <row r="50460" spans="10:12">
      <c r="J50460" s="2"/>
      <c r="K50460" s="2"/>
      <c r="L50460" s="2"/>
    </row>
    <row r="50461" spans="10:12">
      <c r="J50461" s="2"/>
      <c r="K50461" s="2"/>
      <c r="L50461" s="2"/>
    </row>
    <row r="50462" spans="10:12">
      <c r="J50462" s="2"/>
      <c r="K50462" s="2"/>
      <c r="L50462" s="2"/>
    </row>
    <row r="50463" spans="10:12">
      <c r="J50463" s="2"/>
      <c r="K50463" s="2"/>
      <c r="L50463" s="2"/>
    </row>
    <row r="50464" spans="10:12">
      <c r="J50464" s="2"/>
      <c r="K50464" s="2"/>
      <c r="L50464" s="2"/>
    </row>
    <row r="50465" spans="10:12">
      <c r="J50465" s="2"/>
      <c r="K50465" s="2"/>
      <c r="L50465" s="2"/>
    </row>
    <row r="50466" spans="10:12">
      <c r="J50466" s="2"/>
      <c r="K50466" s="2"/>
      <c r="L50466" s="2"/>
    </row>
    <row r="50467" spans="10:12">
      <c r="J50467" s="2"/>
      <c r="K50467" s="2"/>
      <c r="L50467" s="2"/>
    </row>
    <row r="50468" spans="10:12">
      <c r="J50468" s="2"/>
      <c r="K50468" s="2"/>
      <c r="L50468" s="2"/>
    </row>
    <row r="50469" spans="10:12">
      <c r="J50469" s="2"/>
      <c r="K50469" s="2"/>
      <c r="L50469" s="2"/>
    </row>
    <row r="50470" spans="10:12">
      <c r="J50470" s="2"/>
      <c r="K50470" s="2"/>
      <c r="L50470" s="2"/>
    </row>
    <row r="50471" spans="10:12">
      <c r="J50471" s="2"/>
      <c r="K50471" s="2"/>
      <c r="L50471" s="2"/>
    </row>
    <row r="50472" spans="10:12">
      <c r="J50472" s="2"/>
      <c r="K50472" s="2"/>
      <c r="L50472" s="2"/>
    </row>
    <row r="50473" spans="10:12">
      <c r="J50473" s="2"/>
      <c r="K50473" s="2"/>
      <c r="L50473" s="2"/>
    </row>
    <row r="50474" spans="10:12">
      <c r="J50474" s="2"/>
      <c r="K50474" s="2"/>
      <c r="L50474" s="2"/>
    </row>
    <row r="50475" spans="10:12">
      <c r="J50475" s="2"/>
      <c r="K50475" s="2"/>
      <c r="L50475" s="2"/>
    </row>
    <row r="50476" spans="10:12">
      <c r="J50476" s="2"/>
      <c r="K50476" s="2"/>
      <c r="L50476" s="2"/>
    </row>
    <row r="50477" spans="10:12">
      <c r="J50477" s="2"/>
      <c r="K50477" s="2"/>
      <c r="L50477" s="2"/>
    </row>
    <row r="50478" spans="10:12">
      <c r="J50478" s="2"/>
      <c r="K50478" s="2"/>
      <c r="L50478" s="2"/>
    </row>
    <row r="50479" spans="10:12">
      <c r="J50479" s="2"/>
      <c r="K50479" s="2"/>
      <c r="L50479" s="2"/>
    </row>
    <row r="50480" spans="10:12">
      <c r="J50480" s="2"/>
      <c r="K50480" s="2"/>
      <c r="L50480" s="2"/>
    </row>
    <row r="50481" spans="10:12">
      <c r="J50481" s="2"/>
      <c r="K50481" s="2"/>
      <c r="L50481" s="2"/>
    </row>
    <row r="50482" spans="10:12">
      <c r="J50482" s="2"/>
      <c r="K50482" s="2"/>
      <c r="L50482" s="2"/>
    </row>
    <row r="50483" spans="10:12">
      <c r="J50483" s="2"/>
      <c r="K50483" s="2"/>
      <c r="L50483" s="2"/>
    </row>
    <row r="50484" spans="10:12">
      <c r="J50484" s="2"/>
      <c r="K50484" s="2"/>
      <c r="L50484" s="2"/>
    </row>
    <row r="50485" spans="10:12">
      <c r="J50485" s="2"/>
      <c r="K50485" s="2"/>
      <c r="L50485" s="2"/>
    </row>
    <row r="50486" spans="10:12">
      <c r="J50486" s="2"/>
      <c r="K50486" s="2"/>
      <c r="L50486" s="2"/>
    </row>
    <row r="50487" spans="10:12">
      <c r="J50487" s="2"/>
      <c r="K50487" s="2"/>
      <c r="L50487" s="2"/>
    </row>
    <row r="50488" spans="10:12">
      <c r="J50488" s="2"/>
      <c r="K50488" s="2"/>
      <c r="L50488" s="2"/>
    </row>
    <row r="50489" spans="10:12">
      <c r="J50489" s="2"/>
      <c r="K50489" s="2"/>
      <c r="L50489" s="2"/>
    </row>
    <row r="50490" spans="10:12">
      <c r="J50490" s="2"/>
      <c r="K50490" s="2"/>
      <c r="L50490" s="2"/>
    </row>
    <row r="50491" spans="10:12">
      <c r="J50491" s="2"/>
      <c r="K50491" s="2"/>
      <c r="L50491" s="2"/>
    </row>
    <row r="50492" spans="10:12">
      <c r="J50492" s="2"/>
      <c r="K50492" s="2"/>
      <c r="L50492" s="2"/>
    </row>
    <row r="50493" spans="10:12">
      <c r="J50493" s="2"/>
      <c r="K50493" s="2"/>
      <c r="L50493" s="2"/>
    </row>
    <row r="50494" spans="10:12">
      <c r="J50494" s="2"/>
      <c r="K50494" s="2"/>
      <c r="L50494" s="2"/>
    </row>
    <row r="50495" spans="10:12">
      <c r="J50495" s="2"/>
      <c r="K50495" s="2"/>
      <c r="L50495" s="2"/>
    </row>
    <row r="50496" spans="10:12">
      <c r="J50496" s="2"/>
      <c r="K50496" s="2"/>
      <c r="L50496" s="2"/>
    </row>
    <row r="50497" spans="10:12">
      <c r="J50497" s="2"/>
      <c r="K50497" s="2"/>
      <c r="L50497" s="2"/>
    </row>
    <row r="50498" spans="10:12">
      <c r="J50498" s="2"/>
      <c r="K50498" s="2"/>
      <c r="L50498" s="2"/>
    </row>
    <row r="50499" spans="10:12">
      <c r="J50499" s="2"/>
      <c r="K50499" s="2"/>
      <c r="L50499" s="2"/>
    </row>
    <row r="50500" spans="10:12">
      <c r="J50500" s="2"/>
      <c r="K50500" s="2"/>
      <c r="L50500" s="2"/>
    </row>
    <row r="50501" spans="10:12">
      <c r="J50501" s="2"/>
      <c r="K50501" s="2"/>
      <c r="L50501" s="2"/>
    </row>
    <row r="50502" spans="10:12">
      <c r="J50502" s="2"/>
      <c r="K50502" s="2"/>
      <c r="L50502" s="2"/>
    </row>
    <row r="50503" spans="10:12">
      <c r="J50503" s="2"/>
      <c r="K50503" s="2"/>
      <c r="L50503" s="2"/>
    </row>
    <row r="50504" spans="10:12">
      <c r="J50504" s="2"/>
      <c r="K50504" s="2"/>
      <c r="L50504" s="2"/>
    </row>
    <row r="50505" spans="10:12">
      <c r="J50505" s="2"/>
      <c r="K50505" s="2"/>
      <c r="L50505" s="2"/>
    </row>
    <row r="50506" spans="10:12">
      <c r="J50506" s="2"/>
      <c r="K50506" s="2"/>
      <c r="L50506" s="2"/>
    </row>
    <row r="50507" spans="10:12">
      <c r="J50507" s="2"/>
      <c r="K50507" s="2"/>
      <c r="L50507" s="2"/>
    </row>
    <row r="50508" spans="10:12">
      <c r="J50508" s="2"/>
      <c r="K50508" s="2"/>
      <c r="L50508" s="2"/>
    </row>
    <row r="50509" spans="10:12">
      <c r="J50509" s="2"/>
      <c r="K50509" s="2"/>
      <c r="L50509" s="2"/>
    </row>
    <row r="50510" spans="10:12">
      <c r="J50510" s="2"/>
      <c r="K50510" s="2"/>
      <c r="L50510" s="2"/>
    </row>
    <row r="50511" spans="10:12">
      <c r="J50511" s="2"/>
      <c r="K50511" s="2"/>
      <c r="L50511" s="2"/>
    </row>
    <row r="50512" spans="10:12">
      <c r="J50512" s="2"/>
      <c r="K50512" s="2"/>
      <c r="L50512" s="2"/>
    </row>
    <row r="50513" spans="10:12">
      <c r="J50513" s="2"/>
      <c r="K50513" s="2"/>
      <c r="L50513" s="2"/>
    </row>
    <row r="50514" spans="10:12">
      <c r="J50514" s="2"/>
      <c r="K50514" s="2"/>
      <c r="L50514" s="2"/>
    </row>
    <row r="50515" spans="10:12">
      <c r="J50515" s="2"/>
      <c r="K50515" s="2"/>
      <c r="L50515" s="2"/>
    </row>
    <row r="50516" spans="10:12">
      <c r="J50516" s="2"/>
      <c r="K50516" s="2"/>
      <c r="L50516" s="2"/>
    </row>
    <row r="50517" spans="10:12">
      <c r="J50517" s="2"/>
      <c r="K50517" s="2"/>
      <c r="L50517" s="2"/>
    </row>
    <row r="50518" spans="10:12">
      <c r="J50518" s="2"/>
      <c r="K50518" s="2"/>
      <c r="L50518" s="2"/>
    </row>
    <row r="50519" spans="10:12">
      <c r="J50519" s="2"/>
      <c r="K50519" s="2"/>
      <c r="L50519" s="2"/>
    </row>
    <row r="50520" spans="10:12">
      <c r="J50520" s="2"/>
      <c r="K50520" s="2"/>
      <c r="L50520" s="2"/>
    </row>
    <row r="50521" spans="10:12">
      <c r="J50521" s="2"/>
      <c r="K50521" s="2"/>
      <c r="L50521" s="2"/>
    </row>
    <row r="50522" spans="10:12">
      <c r="J50522" s="2"/>
      <c r="K50522" s="2"/>
      <c r="L50522" s="2"/>
    </row>
    <row r="50523" spans="10:12">
      <c r="J50523" s="2"/>
      <c r="K50523" s="2"/>
      <c r="L50523" s="2"/>
    </row>
    <row r="50524" spans="10:12">
      <c r="J50524" s="2"/>
      <c r="K50524" s="2"/>
      <c r="L50524" s="2"/>
    </row>
    <row r="50525" spans="10:12">
      <c r="J50525" s="2"/>
      <c r="K50525" s="2"/>
      <c r="L50525" s="2"/>
    </row>
    <row r="50526" spans="10:12">
      <c r="J50526" s="2"/>
      <c r="K50526" s="2"/>
      <c r="L50526" s="2"/>
    </row>
    <row r="50527" spans="10:12">
      <c r="J50527" s="2"/>
      <c r="K50527" s="2"/>
      <c r="L50527" s="2"/>
    </row>
    <row r="50528" spans="10:12">
      <c r="J50528" s="2"/>
      <c r="K50528" s="2"/>
      <c r="L50528" s="2"/>
    </row>
    <row r="50529" spans="10:12">
      <c r="J50529" s="2"/>
      <c r="K50529" s="2"/>
      <c r="L50529" s="2"/>
    </row>
    <row r="50530" spans="10:12">
      <c r="J50530" s="2"/>
      <c r="K50530" s="2"/>
      <c r="L50530" s="2"/>
    </row>
    <row r="50531" spans="10:12">
      <c r="J50531" s="2"/>
      <c r="K50531" s="2"/>
      <c r="L50531" s="2"/>
    </row>
    <row r="50532" spans="10:12">
      <c r="J50532" s="2"/>
      <c r="K50532" s="2"/>
      <c r="L50532" s="2"/>
    </row>
    <row r="50533" spans="10:12">
      <c r="J50533" s="2"/>
      <c r="K50533" s="2"/>
      <c r="L50533" s="2"/>
    </row>
    <row r="50534" spans="10:12">
      <c r="J50534" s="2"/>
      <c r="K50534" s="2"/>
      <c r="L50534" s="2"/>
    </row>
    <row r="50535" spans="10:12">
      <c r="J50535" s="2"/>
      <c r="K50535" s="2"/>
      <c r="L50535" s="2"/>
    </row>
    <row r="50536" spans="10:12">
      <c r="J50536" s="2"/>
      <c r="K50536" s="2"/>
      <c r="L50536" s="2"/>
    </row>
    <row r="50537" spans="10:12">
      <c r="J50537" s="2"/>
      <c r="K50537" s="2"/>
      <c r="L50537" s="2"/>
    </row>
    <row r="50538" spans="10:12">
      <c r="J50538" s="2"/>
      <c r="K50538" s="2"/>
      <c r="L50538" s="2"/>
    </row>
    <row r="50539" spans="10:12">
      <c r="J50539" s="2"/>
      <c r="K50539" s="2"/>
      <c r="L50539" s="2"/>
    </row>
    <row r="50540" spans="10:12">
      <c r="J50540" s="2"/>
      <c r="K50540" s="2"/>
      <c r="L50540" s="2"/>
    </row>
    <row r="50541" spans="10:12">
      <c r="J50541" s="2"/>
      <c r="K50541" s="2"/>
      <c r="L50541" s="2"/>
    </row>
    <row r="50542" spans="10:12">
      <c r="J50542" s="2"/>
      <c r="K50542" s="2"/>
      <c r="L50542" s="2"/>
    </row>
    <row r="50543" spans="10:12">
      <c r="J50543" s="2"/>
      <c r="K50543" s="2"/>
      <c r="L50543" s="2"/>
    </row>
    <row r="50544" spans="10:12">
      <c r="J50544" s="2"/>
      <c r="K50544" s="2"/>
      <c r="L50544" s="2"/>
    </row>
    <row r="50545" spans="10:12">
      <c r="J50545" s="2"/>
      <c r="K50545" s="2"/>
      <c r="L50545" s="2"/>
    </row>
    <row r="50546" spans="10:12">
      <c r="J50546" s="2"/>
      <c r="K50546" s="2"/>
      <c r="L50546" s="2"/>
    </row>
    <row r="50547" spans="10:12">
      <c r="J50547" s="2"/>
      <c r="K50547" s="2"/>
      <c r="L50547" s="2"/>
    </row>
    <row r="50548" spans="10:12">
      <c r="J50548" s="2"/>
      <c r="K50548" s="2"/>
      <c r="L50548" s="2"/>
    </row>
    <row r="50549" spans="10:12">
      <c r="J50549" s="2"/>
      <c r="K50549" s="2"/>
      <c r="L50549" s="2"/>
    </row>
    <row r="50550" spans="10:12">
      <c r="J50550" s="2"/>
      <c r="K50550" s="2"/>
      <c r="L50550" s="2"/>
    </row>
    <row r="50551" spans="10:12">
      <c r="J50551" s="2"/>
      <c r="K50551" s="2"/>
      <c r="L50551" s="2"/>
    </row>
    <row r="50552" spans="10:12">
      <c r="J50552" s="2"/>
      <c r="K50552" s="2"/>
      <c r="L50552" s="2"/>
    </row>
    <row r="50553" spans="10:12">
      <c r="J50553" s="2"/>
      <c r="K50553" s="2"/>
      <c r="L50553" s="2"/>
    </row>
    <row r="50554" spans="10:12">
      <c r="J50554" s="2"/>
      <c r="K50554" s="2"/>
      <c r="L50554" s="2"/>
    </row>
    <row r="50555" spans="10:12">
      <c r="J50555" s="2"/>
      <c r="K50555" s="2"/>
      <c r="L50555" s="2"/>
    </row>
    <row r="50556" spans="10:12">
      <c r="J50556" s="2"/>
      <c r="K50556" s="2"/>
      <c r="L50556" s="2"/>
    </row>
    <row r="50557" spans="10:12">
      <c r="J50557" s="2"/>
      <c r="K50557" s="2"/>
      <c r="L50557" s="2"/>
    </row>
    <row r="50558" spans="10:12">
      <c r="J50558" s="2"/>
      <c r="K50558" s="2"/>
      <c r="L50558" s="2"/>
    </row>
    <row r="50559" spans="10:12">
      <c r="J50559" s="2"/>
      <c r="K50559" s="2"/>
      <c r="L50559" s="2"/>
    </row>
    <row r="50560" spans="10:12">
      <c r="J50560" s="2"/>
      <c r="K50560" s="2"/>
      <c r="L50560" s="2"/>
    </row>
    <row r="50561" spans="10:12">
      <c r="J50561" s="2"/>
      <c r="K50561" s="2"/>
      <c r="L50561" s="2"/>
    </row>
    <row r="50562" spans="10:12">
      <c r="J50562" s="2"/>
      <c r="K50562" s="2"/>
      <c r="L50562" s="2"/>
    </row>
    <row r="50563" spans="10:12">
      <c r="J50563" s="2"/>
      <c r="K50563" s="2"/>
      <c r="L50563" s="2"/>
    </row>
    <row r="50564" spans="10:12">
      <c r="J50564" s="2"/>
      <c r="K50564" s="2"/>
      <c r="L50564" s="2"/>
    </row>
    <row r="50565" spans="10:12">
      <c r="J50565" s="2"/>
      <c r="K50565" s="2"/>
      <c r="L50565" s="2"/>
    </row>
    <row r="50566" spans="10:12">
      <c r="J50566" s="2"/>
      <c r="K50566" s="2"/>
      <c r="L50566" s="2"/>
    </row>
    <row r="50567" spans="10:12">
      <c r="J50567" s="2"/>
      <c r="K50567" s="2"/>
      <c r="L50567" s="2"/>
    </row>
    <row r="50568" spans="10:12">
      <c r="J50568" s="2"/>
      <c r="K50568" s="2"/>
      <c r="L50568" s="2"/>
    </row>
    <row r="50569" spans="10:12">
      <c r="J50569" s="2"/>
      <c r="K50569" s="2"/>
      <c r="L50569" s="2"/>
    </row>
    <row r="50570" spans="10:12">
      <c r="J50570" s="2"/>
      <c r="K50570" s="2"/>
      <c r="L50570" s="2"/>
    </row>
    <row r="50571" spans="10:12">
      <c r="J50571" s="2"/>
      <c r="K50571" s="2"/>
      <c r="L50571" s="2"/>
    </row>
    <row r="50572" spans="10:12">
      <c r="J50572" s="2"/>
      <c r="K50572" s="2"/>
      <c r="L50572" s="2"/>
    </row>
    <row r="50573" spans="10:12">
      <c r="J50573" s="2"/>
      <c r="K50573" s="2"/>
      <c r="L50573" s="2"/>
    </row>
    <row r="50574" spans="10:12">
      <c r="J50574" s="2"/>
      <c r="K50574" s="2"/>
      <c r="L50574" s="2"/>
    </row>
    <row r="50575" spans="10:12">
      <c r="J50575" s="2"/>
      <c r="K50575" s="2"/>
      <c r="L50575" s="2"/>
    </row>
    <row r="50576" spans="10:12">
      <c r="J50576" s="2"/>
      <c r="K50576" s="2"/>
      <c r="L50576" s="2"/>
    </row>
    <row r="50577" spans="10:12">
      <c r="J50577" s="2"/>
      <c r="K50577" s="2"/>
      <c r="L50577" s="2"/>
    </row>
    <row r="50578" spans="10:12">
      <c r="J50578" s="2"/>
      <c r="K50578" s="2"/>
      <c r="L50578" s="2"/>
    </row>
    <row r="50579" spans="10:12">
      <c r="J50579" s="2"/>
      <c r="K50579" s="2"/>
      <c r="L50579" s="2"/>
    </row>
    <row r="50580" spans="10:12">
      <c r="J50580" s="2"/>
      <c r="K50580" s="2"/>
      <c r="L50580" s="2"/>
    </row>
    <row r="50581" spans="10:12">
      <c r="J50581" s="2"/>
      <c r="K50581" s="2"/>
      <c r="L50581" s="2"/>
    </row>
    <row r="50582" spans="10:12">
      <c r="J50582" s="2"/>
      <c r="K50582" s="2"/>
      <c r="L50582" s="2"/>
    </row>
    <row r="50583" spans="10:12">
      <c r="J50583" s="2"/>
      <c r="K50583" s="2"/>
      <c r="L50583" s="2"/>
    </row>
    <row r="50584" spans="10:12">
      <c r="J50584" s="2"/>
      <c r="K50584" s="2"/>
      <c r="L50584" s="2"/>
    </row>
    <row r="50585" spans="10:12">
      <c r="J50585" s="2"/>
      <c r="K50585" s="2"/>
      <c r="L50585" s="2"/>
    </row>
    <row r="50586" spans="10:12">
      <c r="J50586" s="2"/>
      <c r="K50586" s="2"/>
      <c r="L50586" s="2"/>
    </row>
    <row r="50587" spans="10:12">
      <c r="J50587" s="2"/>
      <c r="K50587" s="2"/>
      <c r="L50587" s="2"/>
    </row>
    <row r="50588" spans="10:12">
      <c r="J50588" s="2"/>
      <c r="K50588" s="2"/>
      <c r="L50588" s="2"/>
    </row>
    <row r="50589" spans="10:12">
      <c r="J50589" s="2"/>
      <c r="K50589" s="2"/>
      <c r="L50589" s="2"/>
    </row>
    <row r="50590" spans="10:12">
      <c r="J50590" s="2"/>
      <c r="K50590" s="2"/>
      <c r="L50590" s="2"/>
    </row>
    <row r="50591" spans="10:12">
      <c r="J50591" s="2"/>
      <c r="K50591" s="2"/>
      <c r="L50591" s="2"/>
    </row>
    <row r="50592" spans="10:12">
      <c r="J50592" s="2"/>
      <c r="K50592" s="2"/>
      <c r="L50592" s="2"/>
    </row>
    <row r="50593" spans="10:12">
      <c r="J50593" s="2"/>
      <c r="K50593" s="2"/>
      <c r="L50593" s="2"/>
    </row>
    <row r="50594" spans="10:12">
      <c r="J50594" s="2"/>
      <c r="K50594" s="2"/>
      <c r="L50594" s="2"/>
    </row>
    <row r="50595" spans="10:12">
      <c r="J50595" s="2"/>
      <c r="K50595" s="2"/>
      <c r="L50595" s="2"/>
    </row>
    <row r="50596" spans="10:12">
      <c r="J50596" s="2"/>
      <c r="K50596" s="2"/>
      <c r="L50596" s="2"/>
    </row>
    <row r="50597" spans="10:12">
      <c r="J50597" s="2"/>
      <c r="K50597" s="2"/>
      <c r="L50597" s="2"/>
    </row>
    <row r="50598" spans="10:12">
      <c r="J50598" s="2"/>
      <c r="K50598" s="2"/>
      <c r="L50598" s="2"/>
    </row>
    <row r="50599" spans="10:12">
      <c r="J50599" s="2"/>
      <c r="K50599" s="2"/>
      <c r="L50599" s="2"/>
    </row>
    <row r="50600" spans="10:12">
      <c r="J50600" s="2"/>
      <c r="K50600" s="2"/>
      <c r="L50600" s="2"/>
    </row>
    <row r="50601" spans="10:12">
      <c r="J50601" s="2"/>
      <c r="K50601" s="2"/>
      <c r="L50601" s="2"/>
    </row>
    <row r="50602" spans="10:12">
      <c r="J50602" s="2"/>
      <c r="K50602" s="2"/>
      <c r="L50602" s="2"/>
    </row>
    <row r="50603" spans="10:12">
      <c r="J50603" s="2"/>
      <c r="K50603" s="2"/>
      <c r="L50603" s="2"/>
    </row>
    <row r="50604" spans="10:12">
      <c r="J50604" s="2"/>
      <c r="K50604" s="2"/>
      <c r="L50604" s="2"/>
    </row>
    <row r="50605" spans="10:12">
      <c r="J50605" s="2"/>
      <c r="K50605" s="2"/>
      <c r="L50605" s="2"/>
    </row>
    <row r="50606" spans="10:12">
      <c r="J50606" s="2"/>
      <c r="K50606" s="2"/>
      <c r="L50606" s="2"/>
    </row>
    <row r="50607" spans="10:12">
      <c r="J50607" s="2"/>
      <c r="K50607" s="2"/>
      <c r="L50607" s="2"/>
    </row>
    <row r="50608" spans="10:12">
      <c r="J50608" s="2"/>
      <c r="K50608" s="2"/>
      <c r="L50608" s="2"/>
    </row>
    <row r="50609" spans="10:12">
      <c r="J50609" s="2"/>
      <c r="K50609" s="2"/>
      <c r="L50609" s="2"/>
    </row>
    <row r="50610" spans="10:12">
      <c r="J50610" s="2"/>
      <c r="K50610" s="2"/>
      <c r="L50610" s="2"/>
    </row>
    <row r="50611" spans="10:12">
      <c r="J50611" s="2"/>
      <c r="K50611" s="2"/>
      <c r="L50611" s="2"/>
    </row>
    <row r="50612" spans="10:12">
      <c r="J50612" s="2"/>
      <c r="K50612" s="2"/>
      <c r="L50612" s="2"/>
    </row>
    <row r="50613" spans="10:12">
      <c r="J50613" s="2"/>
      <c r="K50613" s="2"/>
      <c r="L50613" s="2"/>
    </row>
    <row r="50614" spans="10:12">
      <c r="J50614" s="2"/>
      <c r="K50614" s="2"/>
      <c r="L50614" s="2"/>
    </row>
    <row r="50615" spans="10:12">
      <c r="J50615" s="2"/>
      <c r="K50615" s="2"/>
      <c r="L50615" s="2"/>
    </row>
    <row r="50616" spans="10:12">
      <c r="J50616" s="2"/>
      <c r="K50616" s="2"/>
      <c r="L50616" s="2"/>
    </row>
    <row r="50617" spans="10:12">
      <c r="J50617" s="2"/>
      <c r="K50617" s="2"/>
      <c r="L50617" s="2"/>
    </row>
    <row r="50618" spans="10:12">
      <c r="J50618" s="2"/>
      <c r="K50618" s="2"/>
      <c r="L50618" s="2"/>
    </row>
    <row r="50619" spans="10:12">
      <c r="J50619" s="2"/>
      <c r="K50619" s="2"/>
      <c r="L50619" s="2"/>
    </row>
    <row r="50620" spans="10:12">
      <c r="J50620" s="2"/>
      <c r="K50620" s="2"/>
      <c r="L50620" s="2"/>
    </row>
    <row r="50621" spans="10:12">
      <c r="J50621" s="2"/>
      <c r="K50621" s="2"/>
      <c r="L50621" s="2"/>
    </row>
    <row r="50622" spans="10:12">
      <c r="J50622" s="2"/>
      <c r="K50622" s="2"/>
      <c r="L50622" s="2"/>
    </row>
    <row r="50623" spans="10:12">
      <c r="J50623" s="2"/>
      <c r="K50623" s="2"/>
      <c r="L50623" s="2"/>
    </row>
    <row r="50624" spans="10:12">
      <c r="J50624" s="2"/>
      <c r="K50624" s="2"/>
      <c r="L50624" s="2"/>
    </row>
    <row r="50625" spans="10:12">
      <c r="J50625" s="2"/>
      <c r="K50625" s="2"/>
      <c r="L50625" s="2"/>
    </row>
    <row r="50626" spans="10:12">
      <c r="J50626" s="2"/>
      <c r="K50626" s="2"/>
      <c r="L50626" s="2"/>
    </row>
    <row r="50627" spans="10:12">
      <c r="J50627" s="2"/>
      <c r="K50627" s="2"/>
      <c r="L50627" s="2"/>
    </row>
    <row r="50628" spans="10:12">
      <c r="J50628" s="2"/>
      <c r="K50628" s="2"/>
      <c r="L50628" s="2"/>
    </row>
    <row r="50629" spans="10:12">
      <c r="J50629" s="2"/>
      <c r="K50629" s="2"/>
      <c r="L50629" s="2"/>
    </row>
    <row r="50630" spans="10:12">
      <c r="J50630" s="2"/>
      <c r="K50630" s="2"/>
      <c r="L50630" s="2"/>
    </row>
    <row r="50631" spans="10:12">
      <c r="J50631" s="2"/>
      <c r="K50631" s="2"/>
      <c r="L50631" s="2"/>
    </row>
    <row r="50632" spans="10:12">
      <c r="J50632" s="2"/>
      <c r="K50632" s="2"/>
      <c r="L50632" s="2"/>
    </row>
    <row r="50633" spans="10:12">
      <c r="J50633" s="2"/>
      <c r="K50633" s="2"/>
      <c r="L50633" s="2"/>
    </row>
    <row r="50634" spans="10:12">
      <c r="J50634" s="2"/>
      <c r="K50634" s="2"/>
      <c r="L50634" s="2"/>
    </row>
    <row r="50635" spans="10:12">
      <c r="J50635" s="2"/>
      <c r="K50635" s="2"/>
      <c r="L50635" s="2"/>
    </row>
    <row r="50636" spans="10:12">
      <c r="J50636" s="2"/>
      <c r="K50636" s="2"/>
      <c r="L50636" s="2"/>
    </row>
    <row r="50637" spans="10:12">
      <c r="J50637" s="2"/>
      <c r="K50637" s="2"/>
      <c r="L50637" s="2"/>
    </row>
    <row r="50638" spans="10:12">
      <c r="J50638" s="2"/>
      <c r="K50638" s="2"/>
      <c r="L50638" s="2"/>
    </row>
    <row r="50639" spans="10:12">
      <c r="J50639" s="2"/>
      <c r="K50639" s="2"/>
      <c r="L50639" s="2"/>
    </row>
    <row r="50640" spans="10:12">
      <c r="J50640" s="2"/>
      <c r="K50640" s="2"/>
      <c r="L50640" s="2"/>
    </row>
    <row r="50641" spans="10:12">
      <c r="J50641" s="2"/>
      <c r="K50641" s="2"/>
      <c r="L50641" s="2"/>
    </row>
    <row r="50642" spans="10:12">
      <c r="J50642" s="2"/>
      <c r="K50642" s="2"/>
      <c r="L50642" s="2"/>
    </row>
    <row r="50643" spans="10:12">
      <c r="J50643" s="2"/>
      <c r="K50643" s="2"/>
      <c r="L50643" s="2"/>
    </row>
    <row r="50644" spans="10:12">
      <c r="J50644" s="2"/>
      <c r="K50644" s="2"/>
      <c r="L50644" s="2"/>
    </row>
    <row r="50645" spans="10:12">
      <c r="J50645" s="2"/>
      <c r="K50645" s="2"/>
      <c r="L50645" s="2"/>
    </row>
    <row r="50646" spans="10:12">
      <c r="J50646" s="2"/>
      <c r="K50646" s="2"/>
      <c r="L50646" s="2"/>
    </row>
    <row r="50647" spans="10:12">
      <c r="J50647" s="2"/>
      <c r="K50647" s="2"/>
      <c r="L50647" s="2"/>
    </row>
    <row r="50648" spans="10:12">
      <c r="J50648" s="2"/>
      <c r="K50648" s="2"/>
      <c r="L50648" s="2"/>
    </row>
    <row r="50649" spans="10:12">
      <c r="J50649" s="2"/>
      <c r="K50649" s="2"/>
      <c r="L50649" s="2"/>
    </row>
    <row r="50650" spans="10:12">
      <c r="J50650" s="2"/>
      <c r="K50650" s="2"/>
      <c r="L50650" s="2"/>
    </row>
    <row r="50651" spans="10:12">
      <c r="J50651" s="2"/>
      <c r="K50651" s="2"/>
      <c r="L50651" s="2"/>
    </row>
    <row r="50652" spans="10:12">
      <c r="J50652" s="2"/>
      <c r="K50652" s="2"/>
      <c r="L50652" s="2"/>
    </row>
    <row r="50653" spans="10:12">
      <c r="J50653" s="2"/>
      <c r="K50653" s="2"/>
      <c r="L50653" s="2"/>
    </row>
    <row r="50654" spans="10:12">
      <c r="J50654" s="2"/>
      <c r="K50654" s="2"/>
      <c r="L50654" s="2"/>
    </row>
    <row r="50655" spans="10:12">
      <c r="J50655" s="2"/>
      <c r="K50655" s="2"/>
      <c r="L50655" s="2"/>
    </row>
    <row r="50656" spans="10:12">
      <c r="J50656" s="2"/>
      <c r="K50656" s="2"/>
      <c r="L50656" s="2"/>
    </row>
    <row r="50657" spans="10:12">
      <c r="J50657" s="2"/>
      <c r="K50657" s="2"/>
      <c r="L50657" s="2"/>
    </row>
    <row r="50658" spans="10:12">
      <c r="J50658" s="2"/>
      <c r="K50658" s="2"/>
      <c r="L50658" s="2"/>
    </row>
    <row r="50659" spans="10:12">
      <c r="J50659" s="2"/>
      <c r="K50659" s="2"/>
      <c r="L50659" s="2"/>
    </row>
    <row r="50660" spans="10:12">
      <c r="J50660" s="2"/>
      <c r="K50660" s="2"/>
      <c r="L50660" s="2"/>
    </row>
    <row r="50661" spans="10:12">
      <c r="J50661" s="2"/>
      <c r="K50661" s="2"/>
      <c r="L50661" s="2"/>
    </row>
    <row r="50662" spans="10:12">
      <c r="J50662" s="2"/>
      <c r="K50662" s="2"/>
      <c r="L50662" s="2"/>
    </row>
    <row r="50663" spans="10:12">
      <c r="J50663" s="2"/>
      <c r="K50663" s="2"/>
      <c r="L50663" s="2"/>
    </row>
    <row r="50664" spans="10:12">
      <c r="J50664" s="2"/>
      <c r="K50664" s="2"/>
      <c r="L50664" s="2"/>
    </row>
    <row r="50665" spans="10:12">
      <c r="J50665" s="2"/>
      <c r="K50665" s="2"/>
      <c r="L50665" s="2"/>
    </row>
    <row r="50666" spans="10:12">
      <c r="J50666" s="2"/>
      <c r="K50666" s="2"/>
      <c r="L50666" s="2"/>
    </row>
    <row r="50667" spans="10:12">
      <c r="J50667" s="2"/>
      <c r="K50667" s="2"/>
      <c r="L50667" s="2"/>
    </row>
    <row r="50668" spans="10:12">
      <c r="J50668" s="2"/>
      <c r="K50668" s="2"/>
      <c r="L50668" s="2"/>
    </row>
    <row r="50669" spans="10:12">
      <c r="J50669" s="2"/>
      <c r="K50669" s="2"/>
      <c r="L50669" s="2"/>
    </row>
    <row r="50670" spans="10:12">
      <c r="J50670" s="2"/>
      <c r="K50670" s="2"/>
      <c r="L50670" s="2"/>
    </row>
    <row r="50671" spans="10:12">
      <c r="J50671" s="2"/>
      <c r="K50671" s="2"/>
      <c r="L50671" s="2"/>
    </row>
    <row r="50672" spans="10:12">
      <c r="J50672" s="2"/>
      <c r="K50672" s="2"/>
      <c r="L50672" s="2"/>
    </row>
    <row r="50673" spans="10:12">
      <c r="J50673" s="2"/>
      <c r="K50673" s="2"/>
      <c r="L50673" s="2"/>
    </row>
    <row r="50674" spans="10:12">
      <c r="J50674" s="2"/>
      <c r="K50674" s="2"/>
      <c r="L50674" s="2"/>
    </row>
    <row r="50675" spans="10:12">
      <c r="J50675" s="2"/>
      <c r="K50675" s="2"/>
      <c r="L50675" s="2"/>
    </row>
    <row r="50676" spans="10:12">
      <c r="J50676" s="2"/>
      <c r="K50676" s="2"/>
      <c r="L50676" s="2"/>
    </row>
    <row r="50677" spans="10:12">
      <c r="J50677" s="2"/>
      <c r="K50677" s="2"/>
      <c r="L50677" s="2"/>
    </row>
    <row r="50678" spans="10:12">
      <c r="J50678" s="2"/>
      <c r="K50678" s="2"/>
      <c r="L50678" s="2"/>
    </row>
    <row r="50679" spans="10:12">
      <c r="J50679" s="2"/>
      <c r="K50679" s="2"/>
      <c r="L50679" s="2"/>
    </row>
    <row r="50680" spans="10:12">
      <c r="J50680" s="2"/>
      <c r="K50680" s="2"/>
      <c r="L50680" s="2"/>
    </row>
    <row r="50681" spans="10:12">
      <c r="J50681" s="2"/>
      <c r="K50681" s="2"/>
      <c r="L50681" s="2"/>
    </row>
    <row r="50682" spans="10:12">
      <c r="J50682" s="2"/>
      <c r="K50682" s="2"/>
      <c r="L50682" s="2"/>
    </row>
    <row r="50683" spans="10:12">
      <c r="J50683" s="2"/>
      <c r="K50683" s="2"/>
      <c r="L50683" s="2"/>
    </row>
    <row r="50684" spans="10:12">
      <c r="J50684" s="2"/>
      <c r="K50684" s="2"/>
      <c r="L50684" s="2"/>
    </row>
    <row r="50685" spans="10:12">
      <c r="J50685" s="2"/>
      <c r="K50685" s="2"/>
      <c r="L50685" s="2"/>
    </row>
    <row r="50686" spans="10:12">
      <c r="J50686" s="2"/>
      <c r="K50686" s="2"/>
      <c r="L50686" s="2"/>
    </row>
    <row r="50687" spans="10:12">
      <c r="J50687" s="2"/>
      <c r="K50687" s="2"/>
      <c r="L50687" s="2"/>
    </row>
    <row r="50688" spans="10:12">
      <c r="J50688" s="2"/>
      <c r="K50688" s="2"/>
      <c r="L50688" s="2"/>
    </row>
    <row r="50689" spans="10:12">
      <c r="J50689" s="2"/>
      <c r="K50689" s="2"/>
      <c r="L50689" s="2"/>
    </row>
    <row r="50690" spans="10:12">
      <c r="J50690" s="2"/>
      <c r="K50690" s="2"/>
      <c r="L50690" s="2"/>
    </row>
    <row r="50691" spans="10:12">
      <c r="J50691" s="2"/>
      <c r="K50691" s="2"/>
      <c r="L50691" s="2"/>
    </row>
    <row r="50692" spans="10:12">
      <c r="J50692" s="2"/>
      <c r="K50692" s="2"/>
      <c r="L50692" s="2"/>
    </row>
    <row r="50693" spans="10:12">
      <c r="J50693" s="2"/>
      <c r="K50693" s="2"/>
      <c r="L50693" s="2"/>
    </row>
    <row r="50694" spans="10:12">
      <c r="J50694" s="2"/>
      <c r="K50694" s="2"/>
      <c r="L50694" s="2"/>
    </row>
    <row r="50695" spans="10:12">
      <c r="J50695" s="2"/>
      <c r="K50695" s="2"/>
      <c r="L50695" s="2"/>
    </row>
    <row r="50696" spans="10:12">
      <c r="J50696" s="2"/>
      <c r="K50696" s="2"/>
      <c r="L50696" s="2"/>
    </row>
    <row r="50697" spans="10:12">
      <c r="J50697" s="2"/>
      <c r="K50697" s="2"/>
      <c r="L50697" s="2"/>
    </row>
    <row r="50698" spans="10:12">
      <c r="J50698" s="2"/>
      <c r="K50698" s="2"/>
      <c r="L50698" s="2"/>
    </row>
    <row r="50699" spans="10:12">
      <c r="J50699" s="2"/>
      <c r="K50699" s="2"/>
      <c r="L50699" s="2"/>
    </row>
    <row r="50700" spans="10:12">
      <c r="J50700" s="2"/>
      <c r="K50700" s="2"/>
      <c r="L50700" s="2"/>
    </row>
    <row r="50701" spans="10:12">
      <c r="J50701" s="2"/>
      <c r="K50701" s="2"/>
      <c r="L50701" s="2"/>
    </row>
    <row r="50702" spans="10:12">
      <c r="J50702" s="2"/>
      <c r="K50702" s="2"/>
      <c r="L50702" s="2"/>
    </row>
    <row r="50703" spans="10:12">
      <c r="J50703" s="2"/>
      <c r="K50703" s="2"/>
      <c r="L50703" s="2"/>
    </row>
    <row r="50704" spans="10:12">
      <c r="J50704" s="2"/>
      <c r="K50704" s="2"/>
      <c r="L50704" s="2"/>
    </row>
    <row r="50705" spans="10:12">
      <c r="J50705" s="2"/>
      <c r="K50705" s="2"/>
      <c r="L50705" s="2"/>
    </row>
    <row r="50706" spans="10:12">
      <c r="J50706" s="2"/>
      <c r="K50706" s="2"/>
      <c r="L50706" s="2"/>
    </row>
    <row r="50707" spans="10:12">
      <c r="J50707" s="2"/>
      <c r="K50707" s="2"/>
      <c r="L50707" s="2"/>
    </row>
    <row r="50708" spans="10:12">
      <c r="J50708" s="2"/>
      <c r="K50708" s="2"/>
      <c r="L50708" s="2"/>
    </row>
    <row r="50709" spans="10:12">
      <c r="J50709" s="2"/>
      <c r="K50709" s="2"/>
      <c r="L50709" s="2"/>
    </row>
    <row r="50710" spans="10:12">
      <c r="J50710" s="2"/>
      <c r="K50710" s="2"/>
      <c r="L50710" s="2"/>
    </row>
    <row r="50711" spans="10:12">
      <c r="J50711" s="2"/>
      <c r="K50711" s="2"/>
      <c r="L50711" s="2"/>
    </row>
    <row r="50712" spans="10:12">
      <c r="J50712" s="2"/>
      <c r="K50712" s="2"/>
      <c r="L50712" s="2"/>
    </row>
    <row r="50713" spans="10:12">
      <c r="J50713" s="2"/>
      <c r="K50713" s="2"/>
      <c r="L50713" s="2"/>
    </row>
    <row r="50714" spans="10:12">
      <c r="J50714" s="2"/>
      <c r="K50714" s="2"/>
      <c r="L50714" s="2"/>
    </row>
    <row r="50715" spans="10:12">
      <c r="J50715" s="2"/>
      <c r="K50715" s="2"/>
      <c r="L50715" s="2"/>
    </row>
    <row r="50716" spans="10:12">
      <c r="J50716" s="2"/>
      <c r="K50716" s="2"/>
      <c r="L50716" s="2"/>
    </row>
    <row r="50717" spans="10:12">
      <c r="J50717" s="2"/>
      <c r="K50717" s="2"/>
      <c r="L50717" s="2"/>
    </row>
    <row r="50718" spans="10:12">
      <c r="J50718" s="2"/>
      <c r="K50718" s="2"/>
      <c r="L50718" s="2"/>
    </row>
    <row r="50719" spans="10:12">
      <c r="J50719" s="2"/>
      <c r="K50719" s="2"/>
      <c r="L50719" s="2"/>
    </row>
    <row r="50720" spans="10:12">
      <c r="J50720" s="2"/>
      <c r="K50720" s="2"/>
      <c r="L50720" s="2"/>
    </row>
    <row r="50721" spans="10:12">
      <c r="J50721" s="2"/>
      <c r="K50721" s="2"/>
      <c r="L50721" s="2"/>
    </row>
    <row r="50722" spans="10:12">
      <c r="J50722" s="2"/>
      <c r="K50722" s="2"/>
      <c r="L50722" s="2"/>
    </row>
    <row r="50723" spans="10:12">
      <c r="J50723" s="2"/>
      <c r="K50723" s="2"/>
      <c r="L50723" s="2"/>
    </row>
    <row r="50724" spans="10:12">
      <c r="J50724" s="2"/>
      <c r="K50724" s="2"/>
      <c r="L50724" s="2"/>
    </row>
    <row r="50725" spans="10:12">
      <c r="J50725" s="2"/>
      <c r="K50725" s="2"/>
      <c r="L50725" s="2"/>
    </row>
    <row r="50726" spans="10:12">
      <c r="J50726" s="2"/>
      <c r="K50726" s="2"/>
      <c r="L50726" s="2"/>
    </row>
    <row r="50727" spans="10:12">
      <c r="J50727" s="2"/>
      <c r="K50727" s="2"/>
      <c r="L50727" s="2"/>
    </row>
    <row r="50728" spans="10:12">
      <c r="J50728" s="2"/>
      <c r="K50728" s="2"/>
      <c r="L50728" s="2"/>
    </row>
    <row r="50729" spans="10:12">
      <c r="J50729" s="2"/>
      <c r="K50729" s="2"/>
      <c r="L50729" s="2"/>
    </row>
    <row r="50730" spans="10:12">
      <c r="J50730" s="2"/>
      <c r="K50730" s="2"/>
      <c r="L50730" s="2"/>
    </row>
    <row r="50731" spans="10:12">
      <c r="J50731" s="2"/>
      <c r="K50731" s="2"/>
      <c r="L50731" s="2"/>
    </row>
    <row r="50732" spans="10:12">
      <c r="J50732" s="2"/>
      <c r="K50732" s="2"/>
      <c r="L50732" s="2"/>
    </row>
    <row r="50733" spans="10:12">
      <c r="J50733" s="2"/>
      <c r="K50733" s="2"/>
      <c r="L50733" s="2"/>
    </row>
    <row r="50734" spans="10:12">
      <c r="J50734" s="2"/>
      <c r="K50734" s="2"/>
      <c r="L50734" s="2"/>
    </row>
    <row r="50735" spans="10:12">
      <c r="J50735" s="2"/>
      <c r="K50735" s="2"/>
      <c r="L50735" s="2"/>
    </row>
    <row r="50736" spans="10:12">
      <c r="J50736" s="2"/>
      <c r="K50736" s="2"/>
      <c r="L50736" s="2"/>
    </row>
    <row r="50737" spans="10:12">
      <c r="J50737" s="2"/>
      <c r="K50737" s="2"/>
      <c r="L50737" s="2"/>
    </row>
    <row r="50738" spans="10:12">
      <c r="J50738" s="2"/>
      <c r="K50738" s="2"/>
      <c r="L50738" s="2"/>
    </row>
    <row r="50739" spans="10:12">
      <c r="J50739" s="2"/>
      <c r="K50739" s="2"/>
      <c r="L50739" s="2"/>
    </row>
    <row r="50740" spans="10:12">
      <c r="J50740" s="2"/>
      <c r="K50740" s="2"/>
      <c r="L50740" s="2"/>
    </row>
    <row r="50741" spans="10:12">
      <c r="J50741" s="2"/>
      <c r="K50741" s="2"/>
      <c r="L50741" s="2"/>
    </row>
    <row r="50742" spans="10:12">
      <c r="J50742" s="2"/>
      <c r="K50742" s="2"/>
      <c r="L50742" s="2"/>
    </row>
    <row r="50743" spans="10:12">
      <c r="J50743" s="2"/>
      <c r="K50743" s="2"/>
      <c r="L50743" s="2"/>
    </row>
    <row r="50744" spans="10:12">
      <c r="J50744" s="2"/>
      <c r="K50744" s="2"/>
      <c r="L50744" s="2"/>
    </row>
    <row r="50745" spans="10:12">
      <c r="J50745" s="2"/>
      <c r="K50745" s="2"/>
      <c r="L50745" s="2"/>
    </row>
    <row r="50746" spans="10:12">
      <c r="J50746" s="2"/>
      <c r="K50746" s="2"/>
      <c r="L50746" s="2"/>
    </row>
    <row r="50747" spans="10:12">
      <c r="J50747" s="2"/>
      <c r="K50747" s="2"/>
      <c r="L50747" s="2"/>
    </row>
    <row r="50748" spans="10:12">
      <c r="J50748" s="2"/>
      <c r="K50748" s="2"/>
      <c r="L50748" s="2"/>
    </row>
    <row r="50749" spans="10:12">
      <c r="J50749" s="2"/>
      <c r="K50749" s="2"/>
      <c r="L50749" s="2"/>
    </row>
    <row r="50750" spans="10:12">
      <c r="J50750" s="2"/>
      <c r="K50750" s="2"/>
      <c r="L50750" s="2"/>
    </row>
    <row r="50751" spans="10:12">
      <c r="J50751" s="2"/>
      <c r="K50751" s="2"/>
      <c r="L50751" s="2"/>
    </row>
    <row r="50752" spans="10:12">
      <c r="J50752" s="2"/>
      <c r="K50752" s="2"/>
      <c r="L50752" s="2"/>
    </row>
    <row r="50753" spans="10:12">
      <c r="J50753" s="2"/>
      <c r="K50753" s="2"/>
      <c r="L50753" s="2"/>
    </row>
    <row r="50754" spans="10:12">
      <c r="J50754" s="2"/>
      <c r="K50754" s="2"/>
      <c r="L50754" s="2"/>
    </row>
    <row r="50755" spans="10:12">
      <c r="J50755" s="2"/>
      <c r="K50755" s="2"/>
      <c r="L50755" s="2"/>
    </row>
    <row r="50756" spans="10:12">
      <c r="J50756" s="2"/>
      <c r="K50756" s="2"/>
      <c r="L50756" s="2"/>
    </row>
    <row r="50757" spans="10:12">
      <c r="J50757" s="2"/>
      <c r="K50757" s="2"/>
      <c r="L50757" s="2"/>
    </row>
    <row r="50758" spans="10:12">
      <c r="J50758" s="2"/>
      <c r="K50758" s="2"/>
      <c r="L50758" s="2"/>
    </row>
    <row r="50759" spans="10:12">
      <c r="J50759" s="2"/>
      <c r="K50759" s="2"/>
      <c r="L50759" s="2"/>
    </row>
    <row r="50760" spans="10:12">
      <c r="J50760" s="2"/>
      <c r="K50760" s="2"/>
      <c r="L50760" s="2"/>
    </row>
    <row r="50761" spans="10:12">
      <c r="J50761" s="2"/>
      <c r="K50761" s="2"/>
      <c r="L50761" s="2"/>
    </row>
    <row r="50762" spans="10:12">
      <c r="J50762" s="2"/>
      <c r="K50762" s="2"/>
      <c r="L50762" s="2"/>
    </row>
    <row r="50763" spans="10:12">
      <c r="J50763" s="2"/>
      <c r="K50763" s="2"/>
      <c r="L50763" s="2"/>
    </row>
    <row r="50764" spans="10:12">
      <c r="J50764" s="2"/>
      <c r="K50764" s="2"/>
      <c r="L50764" s="2"/>
    </row>
    <row r="50765" spans="10:12">
      <c r="J50765" s="2"/>
      <c r="K50765" s="2"/>
      <c r="L50765" s="2"/>
    </row>
    <row r="50766" spans="10:12">
      <c r="J50766" s="2"/>
      <c r="K50766" s="2"/>
      <c r="L50766" s="2"/>
    </row>
    <row r="50767" spans="10:12">
      <c r="J50767" s="2"/>
      <c r="K50767" s="2"/>
      <c r="L50767" s="2"/>
    </row>
    <row r="50768" spans="10:12">
      <c r="J50768" s="2"/>
      <c r="K50768" s="2"/>
      <c r="L50768" s="2"/>
    </row>
    <row r="50769" spans="10:12">
      <c r="J50769" s="2"/>
      <c r="K50769" s="2"/>
      <c r="L50769" s="2"/>
    </row>
    <row r="50770" spans="10:12">
      <c r="J50770" s="2"/>
      <c r="K50770" s="2"/>
      <c r="L50770" s="2"/>
    </row>
    <row r="50771" spans="10:12">
      <c r="J50771" s="2"/>
      <c r="K50771" s="2"/>
      <c r="L50771" s="2"/>
    </row>
    <row r="50772" spans="10:12">
      <c r="J50772" s="2"/>
      <c r="K50772" s="2"/>
      <c r="L50772" s="2"/>
    </row>
    <row r="50773" spans="10:12">
      <c r="J50773" s="2"/>
      <c r="K50773" s="2"/>
      <c r="L50773" s="2"/>
    </row>
    <row r="50774" spans="10:12">
      <c r="J50774" s="2"/>
      <c r="K50774" s="2"/>
      <c r="L50774" s="2"/>
    </row>
    <row r="50775" spans="10:12">
      <c r="J50775" s="2"/>
      <c r="K50775" s="2"/>
      <c r="L50775" s="2"/>
    </row>
    <row r="50776" spans="10:12">
      <c r="J50776" s="2"/>
      <c r="K50776" s="2"/>
      <c r="L50776" s="2"/>
    </row>
    <row r="50777" spans="10:12">
      <c r="J50777" s="2"/>
      <c r="K50777" s="2"/>
      <c r="L50777" s="2"/>
    </row>
    <row r="50778" spans="10:12">
      <c r="J50778" s="2"/>
      <c r="K50778" s="2"/>
      <c r="L50778" s="2"/>
    </row>
    <row r="50779" spans="10:12">
      <c r="J50779" s="2"/>
      <c r="K50779" s="2"/>
      <c r="L50779" s="2"/>
    </row>
    <row r="50780" spans="10:12">
      <c r="J50780" s="2"/>
      <c r="K50780" s="2"/>
      <c r="L50780" s="2"/>
    </row>
    <row r="50781" spans="10:12">
      <c r="J50781" s="2"/>
      <c r="K50781" s="2"/>
      <c r="L50781" s="2"/>
    </row>
    <row r="50782" spans="10:12">
      <c r="J50782" s="2"/>
      <c r="K50782" s="2"/>
      <c r="L50782" s="2"/>
    </row>
    <row r="50783" spans="10:12">
      <c r="J50783" s="2"/>
      <c r="K50783" s="2"/>
      <c r="L50783" s="2"/>
    </row>
    <row r="50784" spans="10:12">
      <c r="J50784" s="2"/>
      <c r="K50784" s="2"/>
      <c r="L50784" s="2"/>
    </row>
    <row r="50785" spans="10:12">
      <c r="J50785" s="2"/>
      <c r="K50785" s="2"/>
      <c r="L50785" s="2"/>
    </row>
    <row r="50786" spans="10:12">
      <c r="J50786" s="2"/>
      <c r="K50786" s="2"/>
      <c r="L50786" s="2"/>
    </row>
    <row r="50787" spans="10:12">
      <c r="J50787" s="2"/>
      <c r="K50787" s="2"/>
      <c r="L50787" s="2"/>
    </row>
    <row r="50788" spans="10:12">
      <c r="J50788" s="2"/>
      <c r="K50788" s="2"/>
      <c r="L50788" s="2"/>
    </row>
    <row r="50789" spans="10:12">
      <c r="J50789" s="2"/>
      <c r="K50789" s="2"/>
      <c r="L50789" s="2"/>
    </row>
    <row r="50790" spans="10:12">
      <c r="J50790" s="2"/>
      <c r="K50790" s="2"/>
      <c r="L50790" s="2"/>
    </row>
    <row r="50791" spans="10:12">
      <c r="J50791" s="2"/>
      <c r="K50791" s="2"/>
      <c r="L50791" s="2"/>
    </row>
    <row r="50792" spans="10:12">
      <c r="J50792" s="2"/>
      <c r="K50792" s="2"/>
      <c r="L50792" s="2"/>
    </row>
    <row r="50793" spans="10:12">
      <c r="J50793" s="2"/>
      <c r="K50793" s="2"/>
      <c r="L50793" s="2"/>
    </row>
    <row r="50794" spans="10:12">
      <c r="J50794" s="2"/>
      <c r="K50794" s="2"/>
      <c r="L50794" s="2"/>
    </row>
    <row r="50795" spans="10:12">
      <c r="J50795" s="2"/>
      <c r="K50795" s="2"/>
      <c r="L50795" s="2"/>
    </row>
    <row r="50796" spans="10:12">
      <c r="J50796" s="2"/>
      <c r="K50796" s="2"/>
      <c r="L50796" s="2"/>
    </row>
    <row r="50797" spans="10:12">
      <c r="J50797" s="2"/>
      <c r="K50797" s="2"/>
      <c r="L50797" s="2"/>
    </row>
    <row r="50798" spans="10:12">
      <c r="J50798" s="2"/>
      <c r="K50798" s="2"/>
      <c r="L50798" s="2"/>
    </row>
    <row r="50799" spans="10:12">
      <c r="J50799" s="2"/>
      <c r="K50799" s="2"/>
      <c r="L50799" s="2"/>
    </row>
    <row r="50800" spans="10:12">
      <c r="J50800" s="2"/>
      <c r="K50800" s="2"/>
      <c r="L50800" s="2"/>
    </row>
    <row r="50801" spans="10:12">
      <c r="J50801" s="2"/>
      <c r="K50801" s="2"/>
      <c r="L50801" s="2"/>
    </row>
    <row r="50802" spans="10:12">
      <c r="J50802" s="2"/>
      <c r="K50802" s="2"/>
      <c r="L50802" s="2"/>
    </row>
    <row r="50803" spans="10:12">
      <c r="J50803" s="2"/>
      <c r="K50803" s="2"/>
      <c r="L50803" s="2"/>
    </row>
    <row r="50804" spans="10:12">
      <c r="J50804" s="2"/>
      <c r="K50804" s="2"/>
      <c r="L50804" s="2"/>
    </row>
    <row r="50805" spans="10:12">
      <c r="J50805" s="2"/>
      <c r="K50805" s="2"/>
      <c r="L50805" s="2"/>
    </row>
    <row r="50806" spans="10:12">
      <c r="J50806" s="2"/>
      <c r="K50806" s="2"/>
      <c r="L50806" s="2"/>
    </row>
    <row r="50807" spans="10:12">
      <c r="J50807" s="2"/>
      <c r="K50807" s="2"/>
      <c r="L50807" s="2"/>
    </row>
    <row r="50808" spans="10:12">
      <c r="J50808" s="2"/>
      <c r="K50808" s="2"/>
      <c r="L50808" s="2"/>
    </row>
    <row r="50809" spans="10:12">
      <c r="J50809" s="2"/>
      <c r="K50809" s="2"/>
      <c r="L50809" s="2"/>
    </row>
    <row r="50810" spans="10:12">
      <c r="J50810" s="2"/>
      <c r="K50810" s="2"/>
      <c r="L50810" s="2"/>
    </row>
    <row r="50811" spans="10:12">
      <c r="J50811" s="2"/>
      <c r="K50811" s="2"/>
      <c r="L50811" s="2"/>
    </row>
    <row r="50812" spans="10:12">
      <c r="J50812" s="2"/>
      <c r="K50812" s="2"/>
      <c r="L50812" s="2"/>
    </row>
    <row r="50813" spans="10:12">
      <c r="J50813" s="2"/>
      <c r="K50813" s="2"/>
      <c r="L50813" s="2"/>
    </row>
    <row r="50814" spans="10:12">
      <c r="J50814" s="2"/>
      <c r="K50814" s="2"/>
      <c r="L50814" s="2"/>
    </row>
    <row r="50815" spans="10:12">
      <c r="J50815" s="2"/>
      <c r="K50815" s="2"/>
      <c r="L50815" s="2"/>
    </row>
    <row r="50816" spans="10:12">
      <c r="J50816" s="2"/>
      <c r="K50816" s="2"/>
      <c r="L50816" s="2"/>
    </row>
    <row r="50817" spans="10:12">
      <c r="J50817" s="2"/>
      <c r="K50817" s="2"/>
      <c r="L50817" s="2"/>
    </row>
    <row r="50818" spans="10:12">
      <c r="J50818" s="2"/>
      <c r="K50818" s="2"/>
      <c r="L50818" s="2"/>
    </row>
    <row r="50819" spans="10:12">
      <c r="J50819" s="2"/>
      <c r="K50819" s="2"/>
      <c r="L50819" s="2"/>
    </row>
    <row r="50820" spans="10:12">
      <c r="J50820" s="2"/>
      <c r="K50820" s="2"/>
      <c r="L50820" s="2"/>
    </row>
    <row r="50821" spans="10:12">
      <c r="J50821" s="2"/>
      <c r="K50821" s="2"/>
      <c r="L50821" s="2"/>
    </row>
    <row r="50822" spans="10:12">
      <c r="J50822" s="2"/>
      <c r="K50822" s="2"/>
      <c r="L50822" s="2"/>
    </row>
    <row r="50823" spans="10:12">
      <c r="J50823" s="2"/>
      <c r="K50823" s="2"/>
      <c r="L50823" s="2"/>
    </row>
    <row r="50824" spans="10:12">
      <c r="J50824" s="2"/>
      <c r="K50824" s="2"/>
      <c r="L50824" s="2"/>
    </row>
    <row r="50825" spans="10:12">
      <c r="J50825" s="2"/>
      <c r="K50825" s="2"/>
      <c r="L50825" s="2"/>
    </row>
    <row r="50826" spans="10:12">
      <c r="J50826" s="2"/>
      <c r="K50826" s="2"/>
      <c r="L50826" s="2"/>
    </row>
    <row r="50827" spans="10:12">
      <c r="J50827" s="2"/>
      <c r="K50827" s="2"/>
      <c r="L50827" s="2"/>
    </row>
    <row r="50828" spans="10:12">
      <c r="J50828" s="2"/>
      <c r="K50828" s="2"/>
      <c r="L50828" s="2"/>
    </row>
    <row r="50829" spans="10:12">
      <c r="J50829" s="2"/>
      <c r="K50829" s="2"/>
      <c r="L50829" s="2"/>
    </row>
    <row r="50830" spans="10:12">
      <c r="J50830" s="2"/>
      <c r="K50830" s="2"/>
      <c r="L50830" s="2"/>
    </row>
    <row r="50831" spans="10:12">
      <c r="J50831" s="2"/>
      <c r="K50831" s="2"/>
      <c r="L50831" s="2"/>
    </row>
    <row r="50832" spans="10:12">
      <c r="J50832" s="2"/>
      <c r="K50832" s="2"/>
      <c r="L50832" s="2"/>
    </row>
    <row r="50833" spans="10:12">
      <c r="J50833" s="2"/>
      <c r="K50833" s="2"/>
      <c r="L50833" s="2"/>
    </row>
    <row r="50834" spans="10:12">
      <c r="J50834" s="2"/>
      <c r="K50834" s="2"/>
      <c r="L50834" s="2"/>
    </row>
    <row r="50835" spans="10:12">
      <c r="J50835" s="2"/>
      <c r="K50835" s="2"/>
      <c r="L50835" s="2"/>
    </row>
    <row r="50836" spans="10:12">
      <c r="J50836" s="2"/>
      <c r="K50836" s="2"/>
      <c r="L50836" s="2"/>
    </row>
    <row r="50837" spans="10:12">
      <c r="J50837" s="2"/>
      <c r="K50837" s="2"/>
      <c r="L50837" s="2"/>
    </row>
    <row r="50838" spans="10:12">
      <c r="J50838" s="2"/>
      <c r="K50838" s="2"/>
      <c r="L50838" s="2"/>
    </row>
    <row r="50839" spans="10:12">
      <c r="J50839" s="2"/>
      <c r="K50839" s="2"/>
      <c r="L50839" s="2"/>
    </row>
    <row r="50840" spans="10:12">
      <c r="J50840" s="2"/>
      <c r="K50840" s="2"/>
      <c r="L50840" s="2"/>
    </row>
    <row r="50841" spans="10:12">
      <c r="J50841" s="2"/>
      <c r="K50841" s="2"/>
      <c r="L50841" s="2"/>
    </row>
    <row r="50842" spans="10:12">
      <c r="J50842" s="2"/>
      <c r="K50842" s="2"/>
      <c r="L50842" s="2"/>
    </row>
    <row r="50843" spans="10:12">
      <c r="J50843" s="2"/>
      <c r="K50843" s="2"/>
      <c r="L50843" s="2"/>
    </row>
    <row r="50844" spans="10:12">
      <c r="J50844" s="2"/>
      <c r="K50844" s="2"/>
      <c r="L50844" s="2"/>
    </row>
    <row r="50845" spans="10:12">
      <c r="J50845" s="2"/>
      <c r="K50845" s="2"/>
      <c r="L50845" s="2"/>
    </row>
    <row r="50846" spans="10:12">
      <c r="J50846" s="2"/>
      <c r="K50846" s="2"/>
      <c r="L50846" s="2"/>
    </row>
    <row r="50847" spans="10:12">
      <c r="J50847" s="2"/>
      <c r="K50847" s="2"/>
      <c r="L50847" s="2"/>
    </row>
    <row r="50848" spans="10:12">
      <c r="J50848" s="2"/>
      <c r="K50848" s="2"/>
      <c r="L50848" s="2"/>
    </row>
    <row r="50849" spans="10:12">
      <c r="J50849" s="2"/>
      <c r="K50849" s="2"/>
      <c r="L50849" s="2"/>
    </row>
    <row r="50850" spans="10:12">
      <c r="J50850" s="2"/>
      <c r="K50850" s="2"/>
      <c r="L50850" s="2"/>
    </row>
    <row r="50851" spans="10:12">
      <c r="J50851" s="2"/>
      <c r="K50851" s="2"/>
      <c r="L50851" s="2"/>
    </row>
    <row r="50852" spans="10:12">
      <c r="J50852" s="2"/>
      <c r="K50852" s="2"/>
      <c r="L50852" s="2"/>
    </row>
    <row r="50853" spans="10:12">
      <c r="J50853" s="2"/>
      <c r="K50853" s="2"/>
      <c r="L50853" s="2"/>
    </row>
    <row r="50854" spans="10:12">
      <c r="J50854" s="2"/>
      <c r="K50854" s="2"/>
      <c r="L50854" s="2"/>
    </row>
    <row r="50855" spans="10:12">
      <c r="J50855" s="2"/>
      <c r="K50855" s="2"/>
      <c r="L50855" s="2"/>
    </row>
    <row r="50856" spans="10:12">
      <c r="J50856" s="2"/>
      <c r="K50856" s="2"/>
      <c r="L50856" s="2"/>
    </row>
    <row r="50857" spans="10:12">
      <c r="J50857" s="2"/>
      <c r="K50857" s="2"/>
      <c r="L50857" s="2"/>
    </row>
    <row r="50858" spans="10:12">
      <c r="J50858" s="2"/>
      <c r="K50858" s="2"/>
      <c r="L50858" s="2"/>
    </row>
    <row r="50859" spans="10:12">
      <c r="J50859" s="2"/>
      <c r="K50859" s="2"/>
      <c r="L50859" s="2"/>
    </row>
    <row r="50860" spans="10:12">
      <c r="J50860" s="2"/>
      <c r="K50860" s="2"/>
      <c r="L50860" s="2"/>
    </row>
    <row r="50861" spans="10:12">
      <c r="J50861" s="2"/>
      <c r="K50861" s="2"/>
      <c r="L50861" s="2"/>
    </row>
    <row r="50862" spans="10:12">
      <c r="J50862" s="2"/>
      <c r="K50862" s="2"/>
      <c r="L50862" s="2"/>
    </row>
    <row r="50863" spans="10:12">
      <c r="J50863" s="2"/>
      <c r="K50863" s="2"/>
      <c r="L50863" s="2"/>
    </row>
    <row r="50864" spans="10:12">
      <c r="J50864" s="2"/>
      <c r="K50864" s="2"/>
      <c r="L50864" s="2"/>
    </row>
    <row r="50865" spans="10:12">
      <c r="J50865" s="2"/>
      <c r="K50865" s="2"/>
      <c r="L50865" s="2"/>
    </row>
    <row r="50866" spans="10:12">
      <c r="J50866" s="2"/>
      <c r="K50866" s="2"/>
      <c r="L50866" s="2"/>
    </row>
    <row r="50867" spans="10:12">
      <c r="J50867" s="2"/>
      <c r="K50867" s="2"/>
      <c r="L50867" s="2"/>
    </row>
    <row r="50868" spans="10:12">
      <c r="J50868" s="2"/>
      <c r="K50868" s="2"/>
      <c r="L50868" s="2"/>
    </row>
    <row r="50869" spans="10:12">
      <c r="J50869" s="2"/>
      <c r="K50869" s="2"/>
      <c r="L50869" s="2"/>
    </row>
    <row r="50870" spans="10:12">
      <c r="J50870" s="2"/>
      <c r="K50870" s="2"/>
      <c r="L50870" s="2"/>
    </row>
    <row r="50871" spans="10:12">
      <c r="J50871" s="2"/>
      <c r="K50871" s="2"/>
      <c r="L50871" s="2"/>
    </row>
    <row r="50872" spans="10:12">
      <c r="J50872" s="2"/>
      <c r="K50872" s="2"/>
      <c r="L50872" s="2"/>
    </row>
    <row r="50873" spans="10:12">
      <c r="J50873" s="2"/>
      <c r="K50873" s="2"/>
      <c r="L50873" s="2"/>
    </row>
    <row r="50874" spans="10:12">
      <c r="J50874" s="2"/>
      <c r="K50874" s="2"/>
      <c r="L50874" s="2"/>
    </row>
    <row r="50875" spans="10:12">
      <c r="J50875" s="2"/>
      <c r="K50875" s="2"/>
      <c r="L50875" s="2"/>
    </row>
    <row r="50876" spans="10:12">
      <c r="J50876" s="2"/>
      <c r="K50876" s="2"/>
      <c r="L50876" s="2"/>
    </row>
    <row r="50877" spans="10:12">
      <c r="J50877" s="2"/>
      <c r="K50877" s="2"/>
      <c r="L50877" s="2"/>
    </row>
    <row r="50878" spans="10:12">
      <c r="J50878" s="2"/>
      <c r="K50878" s="2"/>
      <c r="L50878" s="2"/>
    </row>
    <row r="50879" spans="10:12">
      <c r="J50879" s="2"/>
      <c r="K50879" s="2"/>
      <c r="L50879" s="2"/>
    </row>
    <row r="50880" spans="10:12">
      <c r="J50880" s="2"/>
      <c r="K50880" s="2"/>
      <c r="L50880" s="2"/>
    </row>
    <row r="50881" spans="10:12">
      <c r="J50881" s="2"/>
      <c r="K50881" s="2"/>
      <c r="L50881" s="2"/>
    </row>
    <row r="50882" spans="10:12">
      <c r="J50882" s="2"/>
      <c r="K50882" s="2"/>
      <c r="L50882" s="2"/>
    </row>
    <row r="50883" spans="10:12">
      <c r="J50883" s="2"/>
      <c r="K50883" s="2"/>
      <c r="L50883" s="2"/>
    </row>
    <row r="50884" spans="10:12">
      <c r="J50884" s="2"/>
      <c r="K50884" s="2"/>
      <c r="L50884" s="2"/>
    </row>
    <row r="50885" spans="10:12">
      <c r="J50885" s="2"/>
      <c r="K50885" s="2"/>
      <c r="L50885" s="2"/>
    </row>
    <row r="50886" spans="10:12">
      <c r="J50886" s="2"/>
      <c r="K50886" s="2"/>
      <c r="L50886" s="2"/>
    </row>
    <row r="50887" spans="10:12">
      <c r="J50887" s="2"/>
      <c r="K50887" s="2"/>
      <c r="L50887" s="2"/>
    </row>
    <row r="50888" spans="10:12">
      <c r="J50888" s="2"/>
      <c r="K50888" s="2"/>
      <c r="L50888" s="2"/>
    </row>
    <row r="50889" spans="10:12">
      <c r="J50889" s="2"/>
      <c r="K50889" s="2"/>
      <c r="L50889" s="2"/>
    </row>
    <row r="50890" spans="10:12">
      <c r="J50890" s="2"/>
      <c r="K50890" s="2"/>
      <c r="L50890" s="2"/>
    </row>
    <row r="50891" spans="10:12">
      <c r="J50891" s="2"/>
      <c r="K50891" s="2"/>
      <c r="L50891" s="2"/>
    </row>
    <row r="50892" spans="10:12">
      <c r="J50892" s="2"/>
      <c r="K50892" s="2"/>
      <c r="L50892" s="2"/>
    </row>
    <row r="50893" spans="10:12">
      <c r="J50893" s="2"/>
      <c r="K50893" s="2"/>
      <c r="L50893" s="2"/>
    </row>
    <row r="50894" spans="10:12">
      <c r="J50894" s="2"/>
      <c r="K50894" s="2"/>
      <c r="L50894" s="2"/>
    </row>
    <row r="50895" spans="10:12">
      <c r="J50895" s="2"/>
      <c r="K50895" s="2"/>
      <c r="L50895" s="2"/>
    </row>
    <row r="50896" spans="10:12">
      <c r="J50896" s="2"/>
      <c r="K50896" s="2"/>
      <c r="L50896" s="2"/>
    </row>
    <row r="50897" spans="10:12">
      <c r="J50897" s="2"/>
      <c r="K50897" s="2"/>
      <c r="L50897" s="2"/>
    </row>
    <row r="50898" spans="10:12">
      <c r="J50898" s="2"/>
      <c r="K50898" s="2"/>
      <c r="L50898" s="2"/>
    </row>
    <row r="50899" spans="10:12">
      <c r="J50899" s="2"/>
      <c r="K50899" s="2"/>
      <c r="L50899" s="2"/>
    </row>
    <row r="50900" spans="10:12">
      <c r="J50900" s="2"/>
      <c r="K50900" s="2"/>
      <c r="L50900" s="2"/>
    </row>
    <row r="50901" spans="10:12">
      <c r="J50901" s="2"/>
      <c r="K50901" s="2"/>
      <c r="L50901" s="2"/>
    </row>
    <row r="50902" spans="10:12">
      <c r="J50902" s="2"/>
      <c r="K50902" s="2"/>
      <c r="L50902" s="2"/>
    </row>
    <row r="50903" spans="10:12">
      <c r="J50903" s="2"/>
      <c r="K50903" s="2"/>
      <c r="L50903" s="2"/>
    </row>
    <row r="50904" spans="10:12">
      <c r="J50904" s="2"/>
      <c r="K50904" s="2"/>
      <c r="L50904" s="2"/>
    </row>
    <row r="50905" spans="10:12">
      <c r="J50905" s="2"/>
      <c r="K50905" s="2"/>
      <c r="L50905" s="2"/>
    </row>
    <row r="50906" spans="10:12">
      <c r="J50906" s="2"/>
      <c r="K50906" s="2"/>
      <c r="L50906" s="2"/>
    </row>
    <row r="50907" spans="10:12">
      <c r="J50907" s="2"/>
      <c r="K50907" s="2"/>
      <c r="L50907" s="2"/>
    </row>
    <row r="50908" spans="10:12">
      <c r="J50908" s="2"/>
      <c r="K50908" s="2"/>
      <c r="L50908" s="2"/>
    </row>
    <row r="50909" spans="10:12">
      <c r="J50909" s="2"/>
      <c r="K50909" s="2"/>
      <c r="L50909" s="2"/>
    </row>
    <row r="50910" spans="10:12">
      <c r="J50910" s="2"/>
      <c r="K50910" s="2"/>
      <c r="L50910" s="2"/>
    </row>
    <row r="50911" spans="10:12">
      <c r="J50911" s="2"/>
      <c r="K50911" s="2"/>
      <c r="L50911" s="2"/>
    </row>
    <row r="50912" spans="10:12">
      <c r="J50912" s="2"/>
      <c r="K50912" s="2"/>
      <c r="L50912" s="2"/>
    </row>
    <row r="50913" spans="10:12">
      <c r="J50913" s="2"/>
      <c r="K50913" s="2"/>
      <c r="L50913" s="2"/>
    </row>
    <row r="50914" spans="10:12">
      <c r="J50914" s="2"/>
      <c r="K50914" s="2"/>
      <c r="L50914" s="2"/>
    </row>
    <row r="50915" spans="10:12">
      <c r="J50915" s="2"/>
      <c r="K50915" s="2"/>
      <c r="L50915" s="2"/>
    </row>
    <row r="50916" spans="10:12">
      <c r="J50916" s="2"/>
      <c r="K50916" s="2"/>
      <c r="L50916" s="2"/>
    </row>
    <row r="50917" spans="10:12">
      <c r="J50917" s="2"/>
      <c r="K50917" s="2"/>
      <c r="L50917" s="2"/>
    </row>
    <row r="50918" spans="10:12">
      <c r="J50918" s="2"/>
      <c r="K50918" s="2"/>
      <c r="L50918" s="2"/>
    </row>
    <row r="50919" spans="10:12">
      <c r="J50919" s="2"/>
      <c r="K50919" s="2"/>
      <c r="L50919" s="2"/>
    </row>
    <row r="50920" spans="10:12">
      <c r="J50920" s="2"/>
      <c r="K50920" s="2"/>
      <c r="L50920" s="2"/>
    </row>
    <row r="50921" spans="10:12">
      <c r="J50921" s="2"/>
      <c r="K50921" s="2"/>
      <c r="L50921" s="2"/>
    </row>
    <row r="50922" spans="10:12">
      <c r="J50922" s="2"/>
      <c r="K50922" s="2"/>
      <c r="L50922" s="2"/>
    </row>
    <row r="50923" spans="10:12">
      <c r="J50923" s="2"/>
      <c r="K50923" s="2"/>
      <c r="L50923" s="2"/>
    </row>
    <row r="50924" spans="10:12">
      <c r="J50924" s="2"/>
      <c r="K50924" s="2"/>
      <c r="L50924" s="2"/>
    </row>
    <row r="50925" spans="10:12">
      <c r="J50925" s="2"/>
      <c r="K50925" s="2"/>
      <c r="L50925" s="2"/>
    </row>
    <row r="50926" spans="10:12">
      <c r="J50926" s="2"/>
      <c r="K50926" s="2"/>
      <c r="L50926" s="2"/>
    </row>
    <row r="50927" spans="10:12">
      <c r="J50927" s="2"/>
      <c r="K50927" s="2"/>
      <c r="L50927" s="2"/>
    </row>
    <row r="50928" spans="10:12">
      <c r="J50928" s="2"/>
      <c r="K50928" s="2"/>
      <c r="L50928" s="2"/>
    </row>
    <row r="50929" spans="10:12">
      <c r="J50929" s="2"/>
      <c r="K50929" s="2"/>
      <c r="L50929" s="2"/>
    </row>
    <row r="50930" spans="10:12">
      <c r="J50930" s="2"/>
      <c r="K50930" s="2"/>
      <c r="L50930" s="2"/>
    </row>
    <row r="50931" spans="10:12">
      <c r="J50931" s="2"/>
      <c r="K50931" s="2"/>
      <c r="L50931" s="2"/>
    </row>
    <row r="50932" spans="10:12">
      <c r="J50932" s="2"/>
      <c r="K50932" s="2"/>
      <c r="L50932" s="2"/>
    </row>
    <row r="50933" spans="10:12">
      <c r="J50933" s="2"/>
      <c r="K50933" s="2"/>
      <c r="L50933" s="2"/>
    </row>
    <row r="50934" spans="10:12">
      <c r="J50934" s="2"/>
      <c r="K50934" s="2"/>
      <c r="L50934" s="2"/>
    </row>
    <row r="50935" spans="10:12">
      <c r="J50935" s="2"/>
      <c r="K50935" s="2"/>
      <c r="L50935" s="2"/>
    </row>
    <row r="50936" spans="10:12">
      <c r="J50936" s="2"/>
      <c r="K50936" s="2"/>
      <c r="L50936" s="2"/>
    </row>
    <row r="50937" spans="10:12">
      <c r="J50937" s="2"/>
      <c r="K50937" s="2"/>
      <c r="L50937" s="2"/>
    </row>
    <row r="50938" spans="10:12">
      <c r="J50938" s="2"/>
      <c r="K50938" s="2"/>
      <c r="L50938" s="2"/>
    </row>
    <row r="50939" spans="10:12">
      <c r="J50939" s="2"/>
      <c r="K50939" s="2"/>
      <c r="L50939" s="2"/>
    </row>
    <row r="50940" spans="10:12">
      <c r="J50940" s="2"/>
      <c r="K50940" s="2"/>
      <c r="L50940" s="2"/>
    </row>
    <row r="50941" spans="10:12">
      <c r="J50941" s="2"/>
      <c r="K50941" s="2"/>
      <c r="L50941" s="2"/>
    </row>
    <row r="50942" spans="10:12">
      <c r="J50942" s="2"/>
      <c r="K50942" s="2"/>
      <c r="L50942" s="2"/>
    </row>
    <row r="50943" spans="10:12">
      <c r="J50943" s="2"/>
      <c r="K50943" s="2"/>
      <c r="L50943" s="2"/>
    </row>
    <row r="50944" spans="10:12">
      <c r="J50944" s="2"/>
      <c r="K50944" s="2"/>
      <c r="L50944" s="2"/>
    </row>
    <row r="50945" spans="10:12">
      <c r="J50945" s="2"/>
      <c r="K50945" s="2"/>
      <c r="L50945" s="2"/>
    </row>
    <row r="50946" spans="10:12">
      <c r="J50946" s="2"/>
      <c r="K50946" s="2"/>
      <c r="L50946" s="2"/>
    </row>
    <row r="50947" spans="10:12">
      <c r="J50947" s="2"/>
      <c r="K50947" s="2"/>
      <c r="L50947" s="2"/>
    </row>
    <row r="50948" spans="10:12">
      <c r="J50948" s="2"/>
      <c r="K50948" s="2"/>
      <c r="L50948" s="2"/>
    </row>
    <row r="50949" spans="10:12">
      <c r="J50949" s="2"/>
      <c r="K50949" s="2"/>
      <c r="L50949" s="2"/>
    </row>
    <row r="50950" spans="10:12">
      <c r="J50950" s="2"/>
      <c r="K50950" s="2"/>
      <c r="L50950" s="2"/>
    </row>
    <row r="50951" spans="10:12">
      <c r="J50951" s="2"/>
      <c r="K50951" s="2"/>
      <c r="L50951" s="2"/>
    </row>
    <row r="50952" spans="10:12">
      <c r="J50952" s="2"/>
      <c r="K50952" s="2"/>
      <c r="L50952" s="2"/>
    </row>
    <row r="50953" spans="10:12">
      <c r="J50953" s="2"/>
      <c r="K50953" s="2"/>
      <c r="L50953" s="2"/>
    </row>
    <row r="50954" spans="10:12">
      <c r="J50954" s="2"/>
      <c r="K50954" s="2"/>
      <c r="L50954" s="2"/>
    </row>
    <row r="50955" spans="10:12">
      <c r="J50955" s="2"/>
      <c r="K50955" s="2"/>
      <c r="L50955" s="2"/>
    </row>
    <row r="50956" spans="10:12">
      <c r="J50956" s="2"/>
      <c r="K50956" s="2"/>
      <c r="L50956" s="2"/>
    </row>
    <row r="50957" spans="10:12">
      <c r="J50957" s="2"/>
      <c r="K50957" s="2"/>
      <c r="L50957" s="2"/>
    </row>
    <row r="50958" spans="10:12">
      <c r="J50958" s="2"/>
      <c r="K50958" s="2"/>
      <c r="L50958" s="2"/>
    </row>
    <row r="50959" spans="10:12">
      <c r="J50959" s="2"/>
      <c r="K50959" s="2"/>
      <c r="L50959" s="2"/>
    </row>
    <row r="50960" spans="10:12">
      <c r="J50960" s="2"/>
      <c r="K50960" s="2"/>
      <c r="L50960" s="2"/>
    </row>
    <row r="50961" spans="10:12">
      <c r="J50961" s="2"/>
      <c r="K50961" s="2"/>
      <c r="L50961" s="2"/>
    </row>
    <row r="50962" spans="10:12">
      <c r="J50962" s="2"/>
      <c r="K50962" s="2"/>
      <c r="L50962" s="2"/>
    </row>
    <row r="50963" spans="10:12">
      <c r="J50963" s="2"/>
      <c r="K50963" s="2"/>
      <c r="L50963" s="2"/>
    </row>
    <row r="50964" spans="10:12">
      <c r="J50964" s="2"/>
      <c r="K50964" s="2"/>
      <c r="L50964" s="2"/>
    </row>
    <row r="50965" spans="10:12">
      <c r="J50965" s="2"/>
      <c r="K50965" s="2"/>
      <c r="L50965" s="2"/>
    </row>
    <row r="50966" spans="10:12">
      <c r="J50966" s="2"/>
      <c r="K50966" s="2"/>
      <c r="L50966" s="2"/>
    </row>
    <row r="50967" spans="10:12">
      <c r="J50967" s="2"/>
      <c r="K50967" s="2"/>
      <c r="L50967" s="2"/>
    </row>
    <row r="50968" spans="10:12">
      <c r="J50968" s="2"/>
      <c r="K50968" s="2"/>
      <c r="L50968" s="2"/>
    </row>
    <row r="50969" spans="10:12">
      <c r="J50969" s="2"/>
      <c r="K50969" s="2"/>
      <c r="L50969" s="2"/>
    </row>
    <row r="50970" spans="10:12">
      <c r="J50970" s="2"/>
      <c r="K50970" s="2"/>
      <c r="L50970" s="2"/>
    </row>
    <row r="50971" spans="10:12">
      <c r="J50971" s="2"/>
      <c r="K50971" s="2"/>
      <c r="L50971" s="2"/>
    </row>
    <row r="50972" spans="10:12">
      <c r="J50972" s="2"/>
      <c r="K50972" s="2"/>
      <c r="L50972" s="2"/>
    </row>
    <row r="50973" spans="10:12">
      <c r="J50973" s="2"/>
      <c r="K50973" s="2"/>
      <c r="L50973" s="2"/>
    </row>
    <row r="50974" spans="10:12">
      <c r="J50974" s="2"/>
      <c r="K50974" s="2"/>
      <c r="L50974" s="2"/>
    </row>
    <row r="50975" spans="10:12">
      <c r="J50975" s="2"/>
      <c r="K50975" s="2"/>
      <c r="L50975" s="2"/>
    </row>
    <row r="50976" spans="10:12">
      <c r="J50976" s="2"/>
      <c r="K50976" s="2"/>
      <c r="L50976" s="2"/>
    </row>
    <row r="50977" spans="10:12">
      <c r="J50977" s="2"/>
      <c r="K50977" s="2"/>
      <c r="L50977" s="2"/>
    </row>
    <row r="50978" spans="10:12">
      <c r="J50978" s="2"/>
      <c r="K50978" s="2"/>
      <c r="L50978" s="2"/>
    </row>
    <row r="50979" spans="10:12">
      <c r="J50979" s="2"/>
      <c r="K50979" s="2"/>
      <c r="L50979" s="2"/>
    </row>
    <row r="50980" spans="10:12">
      <c r="J50980" s="2"/>
      <c r="K50980" s="2"/>
      <c r="L50980" s="2"/>
    </row>
    <row r="50981" spans="10:12">
      <c r="J50981" s="2"/>
      <c r="K50981" s="2"/>
      <c r="L50981" s="2"/>
    </row>
    <row r="50982" spans="10:12">
      <c r="J50982" s="2"/>
      <c r="K50982" s="2"/>
      <c r="L50982" s="2"/>
    </row>
    <row r="50983" spans="10:12">
      <c r="J50983" s="2"/>
      <c r="K50983" s="2"/>
      <c r="L50983" s="2"/>
    </row>
    <row r="50984" spans="10:12">
      <c r="J50984" s="2"/>
      <c r="K50984" s="2"/>
      <c r="L50984" s="2"/>
    </row>
    <row r="50985" spans="10:12">
      <c r="J50985" s="2"/>
      <c r="K50985" s="2"/>
      <c r="L50985" s="2"/>
    </row>
    <row r="50986" spans="10:12">
      <c r="J50986" s="2"/>
      <c r="K50986" s="2"/>
      <c r="L50986" s="2"/>
    </row>
    <row r="50987" spans="10:12">
      <c r="J50987" s="2"/>
      <c r="K50987" s="2"/>
      <c r="L50987" s="2"/>
    </row>
    <row r="50988" spans="10:12">
      <c r="J50988" s="2"/>
      <c r="K50988" s="2"/>
      <c r="L50988" s="2"/>
    </row>
    <row r="50989" spans="10:12">
      <c r="J50989" s="2"/>
      <c r="K50989" s="2"/>
      <c r="L50989" s="2"/>
    </row>
    <row r="50990" spans="10:12">
      <c r="J50990" s="2"/>
      <c r="K50990" s="2"/>
      <c r="L50990" s="2"/>
    </row>
    <row r="50991" spans="10:12">
      <c r="J50991" s="2"/>
      <c r="K50991" s="2"/>
      <c r="L50991" s="2"/>
    </row>
    <row r="50992" spans="10:12">
      <c r="J50992" s="2"/>
      <c r="K50992" s="2"/>
      <c r="L50992" s="2"/>
    </row>
    <row r="50993" spans="10:12">
      <c r="J50993" s="2"/>
      <c r="K50993" s="2"/>
      <c r="L50993" s="2"/>
    </row>
    <row r="50994" spans="10:12">
      <c r="J50994" s="2"/>
      <c r="K50994" s="2"/>
      <c r="L50994" s="2"/>
    </row>
    <row r="50995" spans="10:12">
      <c r="J50995" s="2"/>
      <c r="K50995" s="2"/>
      <c r="L50995" s="2"/>
    </row>
    <row r="50996" spans="10:12">
      <c r="J50996" s="2"/>
      <c r="K50996" s="2"/>
      <c r="L50996" s="2"/>
    </row>
    <row r="50997" spans="10:12">
      <c r="J50997" s="2"/>
      <c r="K50997" s="2"/>
      <c r="L50997" s="2"/>
    </row>
    <row r="50998" spans="10:12">
      <c r="J50998" s="2"/>
      <c r="K50998" s="2"/>
      <c r="L50998" s="2"/>
    </row>
    <row r="50999" spans="10:12">
      <c r="J50999" s="2"/>
      <c r="K50999" s="2"/>
      <c r="L50999" s="2"/>
    </row>
    <row r="51000" spans="10:12">
      <c r="J51000" s="2"/>
      <c r="K51000" s="2"/>
      <c r="L51000" s="2"/>
    </row>
    <row r="51001" spans="10:12">
      <c r="J51001" s="2"/>
      <c r="K51001" s="2"/>
      <c r="L51001" s="2"/>
    </row>
    <row r="51002" spans="10:12">
      <c r="J51002" s="2"/>
      <c r="K51002" s="2"/>
      <c r="L51002" s="2"/>
    </row>
    <row r="51003" spans="10:12">
      <c r="J51003" s="2"/>
      <c r="K51003" s="2"/>
      <c r="L51003" s="2"/>
    </row>
    <row r="51004" spans="10:12">
      <c r="J51004" s="2"/>
      <c r="K51004" s="2"/>
      <c r="L51004" s="2"/>
    </row>
    <row r="51005" spans="10:12">
      <c r="J51005" s="2"/>
      <c r="K51005" s="2"/>
      <c r="L51005" s="2"/>
    </row>
    <row r="51006" spans="10:12">
      <c r="J51006" s="2"/>
      <c r="K51006" s="2"/>
      <c r="L51006" s="2"/>
    </row>
    <row r="51007" spans="10:12">
      <c r="J51007" s="2"/>
      <c r="K51007" s="2"/>
      <c r="L51007" s="2"/>
    </row>
    <row r="51008" spans="10:12">
      <c r="J51008" s="2"/>
      <c r="K51008" s="2"/>
      <c r="L51008" s="2"/>
    </row>
    <row r="51009" spans="10:12">
      <c r="J51009" s="2"/>
      <c r="K51009" s="2"/>
      <c r="L51009" s="2"/>
    </row>
    <row r="51010" spans="10:12">
      <c r="J51010" s="2"/>
      <c r="K51010" s="2"/>
      <c r="L51010" s="2"/>
    </row>
    <row r="51011" spans="10:12">
      <c r="J51011" s="2"/>
      <c r="K51011" s="2"/>
      <c r="L51011" s="2"/>
    </row>
    <row r="51012" spans="10:12">
      <c r="J51012" s="2"/>
      <c r="K51012" s="2"/>
      <c r="L51012" s="2"/>
    </row>
    <row r="51013" spans="10:12">
      <c r="J51013" s="2"/>
      <c r="K51013" s="2"/>
      <c r="L51013" s="2"/>
    </row>
    <row r="51014" spans="10:12">
      <c r="J51014" s="2"/>
      <c r="K51014" s="2"/>
      <c r="L51014" s="2"/>
    </row>
    <row r="51015" spans="10:12">
      <c r="J51015" s="2"/>
      <c r="K51015" s="2"/>
      <c r="L51015" s="2"/>
    </row>
    <row r="51016" spans="10:12">
      <c r="J51016" s="2"/>
      <c r="K51016" s="2"/>
      <c r="L51016" s="2"/>
    </row>
    <row r="51017" spans="10:12">
      <c r="J51017" s="2"/>
      <c r="K51017" s="2"/>
      <c r="L51017" s="2"/>
    </row>
    <row r="51018" spans="10:12">
      <c r="J51018" s="2"/>
      <c r="K51018" s="2"/>
      <c r="L51018" s="2"/>
    </row>
    <row r="51019" spans="10:12">
      <c r="J51019" s="2"/>
      <c r="K51019" s="2"/>
      <c r="L51019" s="2"/>
    </row>
    <row r="51020" spans="10:12">
      <c r="J51020" s="2"/>
      <c r="K51020" s="2"/>
      <c r="L51020" s="2"/>
    </row>
    <row r="51021" spans="10:12">
      <c r="J51021" s="2"/>
      <c r="K51021" s="2"/>
      <c r="L51021" s="2"/>
    </row>
    <row r="51022" spans="10:12">
      <c r="J51022" s="2"/>
      <c r="K51022" s="2"/>
      <c r="L51022" s="2"/>
    </row>
    <row r="51023" spans="10:12">
      <c r="J51023" s="2"/>
      <c r="K51023" s="2"/>
      <c r="L51023" s="2"/>
    </row>
    <row r="51024" spans="10:12">
      <c r="J51024" s="2"/>
      <c r="K51024" s="2"/>
      <c r="L51024" s="2"/>
    </row>
    <row r="51025" spans="10:12">
      <c r="J51025" s="2"/>
      <c r="K51025" s="2"/>
      <c r="L51025" s="2"/>
    </row>
    <row r="51026" spans="10:12">
      <c r="J51026" s="2"/>
      <c r="K51026" s="2"/>
      <c r="L51026" s="2"/>
    </row>
    <row r="51027" spans="10:12">
      <c r="J51027" s="2"/>
      <c r="K51027" s="2"/>
      <c r="L51027" s="2"/>
    </row>
    <row r="51028" spans="10:12">
      <c r="J51028" s="2"/>
      <c r="K51028" s="2"/>
      <c r="L51028" s="2"/>
    </row>
    <row r="51029" spans="10:12">
      <c r="J51029" s="2"/>
      <c r="K51029" s="2"/>
      <c r="L51029" s="2"/>
    </row>
    <row r="51030" spans="10:12">
      <c r="J51030" s="2"/>
      <c r="K51030" s="2"/>
      <c r="L51030" s="2"/>
    </row>
    <row r="51031" spans="10:12">
      <c r="J51031" s="2"/>
      <c r="K51031" s="2"/>
      <c r="L51031" s="2"/>
    </row>
    <row r="51032" spans="10:12">
      <c r="J51032" s="2"/>
      <c r="K51032" s="2"/>
      <c r="L51032" s="2"/>
    </row>
    <row r="51033" spans="10:12">
      <c r="J51033" s="2"/>
      <c r="K51033" s="2"/>
      <c r="L51033" s="2"/>
    </row>
    <row r="51034" spans="10:12">
      <c r="J51034" s="2"/>
      <c r="K51034" s="2"/>
      <c r="L51034" s="2"/>
    </row>
    <row r="51035" spans="10:12">
      <c r="J51035" s="2"/>
      <c r="K51035" s="2"/>
      <c r="L51035" s="2"/>
    </row>
    <row r="51036" spans="10:12">
      <c r="J51036" s="2"/>
      <c r="K51036" s="2"/>
      <c r="L51036" s="2"/>
    </row>
    <row r="51037" spans="10:12">
      <c r="J51037" s="2"/>
      <c r="K51037" s="2"/>
      <c r="L51037" s="2"/>
    </row>
    <row r="51038" spans="10:12">
      <c r="J51038" s="2"/>
      <c r="K51038" s="2"/>
      <c r="L51038" s="2"/>
    </row>
    <row r="51039" spans="10:12">
      <c r="J51039" s="2"/>
      <c r="K51039" s="2"/>
      <c r="L51039" s="2"/>
    </row>
    <row r="51040" spans="10:12">
      <c r="J51040" s="2"/>
      <c r="K51040" s="2"/>
      <c r="L51040" s="2"/>
    </row>
    <row r="51041" spans="10:12">
      <c r="J51041" s="2"/>
      <c r="K51041" s="2"/>
      <c r="L51041" s="2"/>
    </row>
    <row r="51042" spans="10:12">
      <c r="J51042" s="2"/>
      <c r="K51042" s="2"/>
      <c r="L51042" s="2"/>
    </row>
    <row r="51043" spans="10:12">
      <c r="J51043" s="2"/>
      <c r="K51043" s="2"/>
      <c r="L51043" s="2"/>
    </row>
    <row r="51044" spans="10:12">
      <c r="J51044" s="2"/>
      <c r="K51044" s="2"/>
      <c r="L51044" s="2"/>
    </row>
    <row r="51045" spans="10:12">
      <c r="J51045" s="2"/>
      <c r="K51045" s="2"/>
      <c r="L51045" s="2"/>
    </row>
    <row r="51046" spans="10:12">
      <c r="J51046" s="2"/>
      <c r="K51046" s="2"/>
      <c r="L51046" s="2"/>
    </row>
    <row r="51047" spans="10:12">
      <c r="J51047" s="2"/>
      <c r="K51047" s="2"/>
      <c r="L51047" s="2"/>
    </row>
    <row r="51048" spans="10:12">
      <c r="J51048" s="2"/>
      <c r="K51048" s="2"/>
      <c r="L51048" s="2"/>
    </row>
    <row r="51049" spans="10:12">
      <c r="J51049" s="2"/>
      <c r="K51049" s="2"/>
      <c r="L51049" s="2"/>
    </row>
    <row r="51050" spans="10:12">
      <c r="J51050" s="2"/>
      <c r="K51050" s="2"/>
      <c r="L51050" s="2"/>
    </row>
    <row r="51051" spans="10:12">
      <c r="J51051" s="2"/>
      <c r="K51051" s="2"/>
      <c r="L51051" s="2"/>
    </row>
    <row r="51052" spans="10:12">
      <c r="J51052" s="2"/>
      <c r="K51052" s="2"/>
      <c r="L51052" s="2"/>
    </row>
    <row r="51053" spans="10:12">
      <c r="J51053" s="2"/>
      <c r="K51053" s="2"/>
      <c r="L51053" s="2"/>
    </row>
    <row r="51054" spans="10:12">
      <c r="J51054" s="2"/>
      <c r="K51054" s="2"/>
      <c r="L51054" s="2"/>
    </row>
    <row r="51055" spans="10:12">
      <c r="J51055" s="2"/>
      <c r="K51055" s="2"/>
      <c r="L51055" s="2"/>
    </row>
    <row r="51056" spans="10:12">
      <c r="J51056" s="2"/>
      <c r="K51056" s="2"/>
      <c r="L51056" s="2"/>
    </row>
    <row r="51057" spans="10:12">
      <c r="J51057" s="2"/>
      <c r="K51057" s="2"/>
      <c r="L51057" s="2"/>
    </row>
    <row r="51058" spans="10:12">
      <c r="J51058" s="2"/>
      <c r="K51058" s="2"/>
      <c r="L51058" s="2"/>
    </row>
    <row r="51059" spans="10:12">
      <c r="J51059" s="2"/>
      <c r="K51059" s="2"/>
      <c r="L51059" s="2"/>
    </row>
    <row r="51060" spans="10:12">
      <c r="J51060" s="2"/>
      <c r="K51060" s="2"/>
      <c r="L51060" s="2"/>
    </row>
    <row r="51061" spans="10:12">
      <c r="J51061" s="2"/>
      <c r="K51061" s="2"/>
      <c r="L51061" s="2"/>
    </row>
    <row r="51062" spans="10:12">
      <c r="J51062" s="2"/>
      <c r="K51062" s="2"/>
      <c r="L51062" s="2"/>
    </row>
    <row r="51063" spans="10:12">
      <c r="J51063" s="2"/>
      <c r="K51063" s="2"/>
      <c r="L51063" s="2"/>
    </row>
    <row r="51064" spans="10:12">
      <c r="J51064" s="2"/>
      <c r="K51064" s="2"/>
      <c r="L51064" s="2"/>
    </row>
    <row r="51065" spans="10:12">
      <c r="J51065" s="2"/>
      <c r="K51065" s="2"/>
      <c r="L51065" s="2"/>
    </row>
    <row r="51066" spans="10:12">
      <c r="J51066" s="2"/>
      <c r="K51066" s="2"/>
      <c r="L51066" s="2"/>
    </row>
    <row r="51067" spans="10:12">
      <c r="J51067" s="2"/>
      <c r="K51067" s="2"/>
      <c r="L51067" s="2"/>
    </row>
    <row r="51068" spans="10:12">
      <c r="J51068" s="2"/>
      <c r="K51068" s="2"/>
      <c r="L51068" s="2"/>
    </row>
    <row r="51069" spans="10:12">
      <c r="J51069" s="2"/>
      <c r="K51069" s="2"/>
      <c r="L51069" s="2"/>
    </row>
    <row r="51070" spans="10:12">
      <c r="J51070" s="2"/>
      <c r="K51070" s="2"/>
      <c r="L51070" s="2"/>
    </row>
    <row r="51071" spans="10:12">
      <c r="J51071" s="2"/>
      <c r="K51071" s="2"/>
      <c r="L51071" s="2"/>
    </row>
    <row r="51072" spans="10:12">
      <c r="J51072" s="2"/>
      <c r="K51072" s="2"/>
      <c r="L51072" s="2"/>
    </row>
    <row r="51073" spans="10:12">
      <c r="J51073" s="2"/>
      <c r="K51073" s="2"/>
      <c r="L51073" s="2"/>
    </row>
    <row r="51074" spans="10:12">
      <c r="J51074" s="2"/>
      <c r="K51074" s="2"/>
      <c r="L51074" s="2"/>
    </row>
    <row r="51075" spans="10:12">
      <c r="J51075" s="2"/>
      <c r="K51075" s="2"/>
      <c r="L51075" s="2"/>
    </row>
    <row r="51076" spans="10:12">
      <c r="J51076" s="2"/>
      <c r="K51076" s="2"/>
      <c r="L51076" s="2"/>
    </row>
    <row r="51077" spans="10:12">
      <c r="J51077" s="2"/>
      <c r="K51077" s="2"/>
      <c r="L51077" s="2"/>
    </row>
    <row r="51078" spans="10:12">
      <c r="J51078" s="2"/>
      <c r="K51078" s="2"/>
      <c r="L51078" s="2"/>
    </row>
    <row r="51079" spans="10:12">
      <c r="J51079" s="2"/>
      <c r="K51079" s="2"/>
      <c r="L51079" s="2"/>
    </row>
    <row r="51080" spans="10:12">
      <c r="J51080" s="2"/>
      <c r="K51080" s="2"/>
      <c r="L51080" s="2"/>
    </row>
    <row r="51081" spans="10:12">
      <c r="J51081" s="2"/>
      <c r="K51081" s="2"/>
      <c r="L51081" s="2"/>
    </row>
    <row r="51082" spans="10:12">
      <c r="J51082" s="2"/>
      <c r="K51082" s="2"/>
      <c r="L51082" s="2"/>
    </row>
    <row r="51083" spans="10:12">
      <c r="J51083" s="2"/>
      <c r="K51083" s="2"/>
      <c r="L51083" s="2"/>
    </row>
    <row r="51084" spans="10:12">
      <c r="J51084" s="2"/>
      <c r="K51084" s="2"/>
      <c r="L51084" s="2"/>
    </row>
    <row r="51085" spans="10:12">
      <c r="J51085" s="2"/>
      <c r="K51085" s="2"/>
      <c r="L51085" s="2"/>
    </row>
    <row r="51086" spans="10:12">
      <c r="J51086" s="2"/>
      <c r="K51086" s="2"/>
      <c r="L51086" s="2"/>
    </row>
    <row r="51087" spans="10:12">
      <c r="J51087" s="2"/>
      <c r="K51087" s="2"/>
      <c r="L51087" s="2"/>
    </row>
    <row r="51088" spans="10:12">
      <c r="J51088" s="2"/>
      <c r="K51088" s="2"/>
      <c r="L51088" s="2"/>
    </row>
    <row r="51089" spans="10:12">
      <c r="J51089" s="2"/>
      <c r="K51089" s="2"/>
      <c r="L51089" s="2"/>
    </row>
    <row r="51090" spans="10:12">
      <c r="J51090" s="2"/>
      <c r="K51090" s="2"/>
      <c r="L51090" s="2"/>
    </row>
    <row r="51091" spans="10:12">
      <c r="J51091" s="2"/>
      <c r="K51091" s="2"/>
      <c r="L51091" s="2"/>
    </row>
    <row r="51092" spans="10:12">
      <c r="J51092" s="2"/>
      <c r="K51092" s="2"/>
      <c r="L51092" s="2"/>
    </row>
    <row r="51093" spans="10:12">
      <c r="J51093" s="2"/>
      <c r="K51093" s="2"/>
      <c r="L51093" s="2"/>
    </row>
    <row r="51094" spans="10:12">
      <c r="J51094" s="2"/>
      <c r="K51094" s="2"/>
      <c r="L51094" s="2"/>
    </row>
    <row r="51095" spans="10:12">
      <c r="J51095" s="2"/>
      <c r="K51095" s="2"/>
      <c r="L51095" s="2"/>
    </row>
    <row r="51096" spans="10:12">
      <c r="J51096" s="2"/>
      <c r="K51096" s="2"/>
      <c r="L51096" s="2"/>
    </row>
    <row r="51097" spans="10:12">
      <c r="J51097" s="2"/>
      <c r="K51097" s="2"/>
      <c r="L51097" s="2"/>
    </row>
    <row r="51098" spans="10:12">
      <c r="J51098" s="2"/>
      <c r="K51098" s="2"/>
      <c r="L51098" s="2"/>
    </row>
    <row r="51099" spans="10:12">
      <c r="J51099" s="2"/>
      <c r="K51099" s="2"/>
      <c r="L51099" s="2"/>
    </row>
    <row r="51100" spans="10:12">
      <c r="J51100" s="2"/>
      <c r="K51100" s="2"/>
      <c r="L51100" s="2"/>
    </row>
    <row r="51101" spans="10:12">
      <c r="J51101" s="2"/>
      <c r="K51101" s="2"/>
      <c r="L51101" s="2"/>
    </row>
    <row r="51102" spans="10:12">
      <c r="J51102" s="2"/>
      <c r="K51102" s="2"/>
      <c r="L51102" s="2"/>
    </row>
    <row r="51103" spans="10:12">
      <c r="J51103" s="2"/>
      <c r="K51103" s="2"/>
      <c r="L51103" s="2"/>
    </row>
    <row r="51104" spans="10:12">
      <c r="J51104" s="2"/>
      <c r="K51104" s="2"/>
      <c r="L51104" s="2"/>
    </row>
    <row r="51105" spans="10:12">
      <c r="J51105" s="2"/>
      <c r="K51105" s="2"/>
      <c r="L51105" s="2"/>
    </row>
    <row r="51106" spans="10:12">
      <c r="J51106" s="2"/>
      <c r="K51106" s="2"/>
      <c r="L51106" s="2"/>
    </row>
    <row r="51107" spans="10:12">
      <c r="J51107" s="2"/>
      <c r="K51107" s="2"/>
      <c r="L51107" s="2"/>
    </row>
    <row r="51108" spans="10:12">
      <c r="J51108" s="2"/>
      <c r="K51108" s="2"/>
      <c r="L51108" s="2"/>
    </row>
    <row r="51109" spans="10:12">
      <c r="J51109" s="2"/>
      <c r="K51109" s="2"/>
      <c r="L51109" s="2"/>
    </row>
    <row r="51110" spans="10:12">
      <c r="J51110" s="2"/>
      <c r="K51110" s="2"/>
      <c r="L51110" s="2"/>
    </row>
    <row r="51111" spans="10:12">
      <c r="J51111" s="2"/>
      <c r="K51111" s="2"/>
      <c r="L51111" s="2"/>
    </row>
    <row r="51112" spans="10:12">
      <c r="J51112" s="2"/>
      <c r="K51112" s="2"/>
      <c r="L51112" s="2"/>
    </row>
    <row r="51113" spans="10:12">
      <c r="J51113" s="2"/>
      <c r="K51113" s="2"/>
      <c r="L51113" s="2"/>
    </row>
    <row r="51114" spans="10:12">
      <c r="J51114" s="2"/>
      <c r="K51114" s="2"/>
      <c r="L51114" s="2"/>
    </row>
    <row r="51115" spans="10:12">
      <c r="J51115" s="2"/>
      <c r="K51115" s="2"/>
      <c r="L51115" s="2"/>
    </row>
    <row r="51116" spans="10:12">
      <c r="J51116" s="2"/>
      <c r="K51116" s="2"/>
      <c r="L51116" s="2"/>
    </row>
    <row r="51117" spans="10:12">
      <c r="J51117" s="2"/>
      <c r="K51117" s="2"/>
      <c r="L51117" s="2"/>
    </row>
    <row r="51118" spans="10:12">
      <c r="J51118" s="2"/>
      <c r="K51118" s="2"/>
      <c r="L51118" s="2"/>
    </row>
    <row r="51119" spans="10:12">
      <c r="J51119" s="2"/>
      <c r="K51119" s="2"/>
      <c r="L51119" s="2"/>
    </row>
    <row r="51120" spans="10:12">
      <c r="J51120" s="2"/>
      <c r="K51120" s="2"/>
      <c r="L51120" s="2"/>
    </row>
    <row r="51121" spans="10:12">
      <c r="J51121" s="2"/>
      <c r="K51121" s="2"/>
      <c r="L51121" s="2"/>
    </row>
    <row r="51122" spans="10:12">
      <c r="J51122" s="2"/>
      <c r="K51122" s="2"/>
      <c r="L51122" s="2"/>
    </row>
    <row r="51123" spans="10:12">
      <c r="J51123" s="2"/>
      <c r="K51123" s="2"/>
      <c r="L51123" s="2"/>
    </row>
    <row r="51124" spans="10:12">
      <c r="J51124" s="2"/>
      <c r="K51124" s="2"/>
      <c r="L51124" s="2"/>
    </row>
    <row r="51125" spans="10:12">
      <c r="J51125" s="2"/>
      <c r="K51125" s="2"/>
      <c r="L51125" s="2"/>
    </row>
    <row r="51126" spans="10:12">
      <c r="J51126" s="2"/>
      <c r="K51126" s="2"/>
      <c r="L51126" s="2"/>
    </row>
    <row r="51127" spans="10:12">
      <c r="J51127" s="2"/>
      <c r="K51127" s="2"/>
      <c r="L51127" s="2"/>
    </row>
    <row r="51128" spans="10:12">
      <c r="J51128" s="2"/>
      <c r="K51128" s="2"/>
      <c r="L51128" s="2"/>
    </row>
    <row r="51129" spans="10:12">
      <c r="J51129" s="2"/>
      <c r="K51129" s="2"/>
      <c r="L51129" s="2"/>
    </row>
    <row r="51130" spans="10:12">
      <c r="J51130" s="2"/>
      <c r="K51130" s="2"/>
      <c r="L51130" s="2"/>
    </row>
    <row r="51131" spans="10:12">
      <c r="J51131" s="2"/>
      <c r="K51131" s="2"/>
      <c r="L51131" s="2"/>
    </row>
    <row r="51132" spans="10:12">
      <c r="J51132" s="2"/>
      <c r="K51132" s="2"/>
      <c r="L51132" s="2"/>
    </row>
    <row r="51133" spans="10:12">
      <c r="J51133" s="2"/>
      <c r="K51133" s="2"/>
      <c r="L51133" s="2"/>
    </row>
    <row r="51134" spans="10:12">
      <c r="J51134" s="2"/>
      <c r="K51134" s="2"/>
      <c r="L51134" s="2"/>
    </row>
    <row r="51135" spans="10:12">
      <c r="J51135" s="2"/>
      <c r="K51135" s="2"/>
      <c r="L51135" s="2"/>
    </row>
    <row r="51136" spans="10:12">
      <c r="J51136" s="2"/>
      <c r="K51136" s="2"/>
      <c r="L51136" s="2"/>
    </row>
    <row r="51137" spans="10:12">
      <c r="J51137" s="2"/>
      <c r="K51137" s="2"/>
      <c r="L51137" s="2"/>
    </row>
    <row r="51138" spans="10:12">
      <c r="J51138" s="2"/>
      <c r="K51138" s="2"/>
      <c r="L51138" s="2"/>
    </row>
    <row r="51139" spans="10:12">
      <c r="J51139" s="2"/>
      <c r="K51139" s="2"/>
      <c r="L51139" s="2"/>
    </row>
    <row r="51140" spans="10:12">
      <c r="J51140" s="2"/>
      <c r="K51140" s="2"/>
      <c r="L51140" s="2"/>
    </row>
    <row r="51141" spans="10:12">
      <c r="J51141" s="2"/>
      <c r="K51141" s="2"/>
      <c r="L51141" s="2"/>
    </row>
    <row r="51142" spans="10:12">
      <c r="J51142" s="2"/>
      <c r="K51142" s="2"/>
      <c r="L51142" s="2"/>
    </row>
    <row r="51143" spans="10:12">
      <c r="J51143" s="2"/>
      <c r="K51143" s="2"/>
      <c r="L51143" s="2"/>
    </row>
    <row r="51144" spans="10:12">
      <c r="J51144" s="2"/>
      <c r="K51144" s="2"/>
      <c r="L51144" s="2"/>
    </row>
    <row r="51145" spans="10:12">
      <c r="J51145" s="2"/>
      <c r="K51145" s="2"/>
      <c r="L51145" s="2"/>
    </row>
    <row r="51146" spans="10:12">
      <c r="J51146" s="2"/>
      <c r="K51146" s="2"/>
      <c r="L51146" s="2"/>
    </row>
    <row r="51147" spans="10:12">
      <c r="J51147" s="2"/>
      <c r="K51147" s="2"/>
      <c r="L51147" s="2"/>
    </row>
    <row r="51148" spans="10:12">
      <c r="J51148" s="2"/>
      <c r="K51148" s="2"/>
      <c r="L51148" s="2"/>
    </row>
    <row r="51149" spans="10:12">
      <c r="J51149" s="2"/>
      <c r="K51149" s="2"/>
      <c r="L51149" s="2"/>
    </row>
    <row r="51150" spans="10:12">
      <c r="J51150" s="2"/>
      <c r="K51150" s="2"/>
      <c r="L51150" s="2"/>
    </row>
    <row r="51151" spans="10:12">
      <c r="J51151" s="2"/>
      <c r="K51151" s="2"/>
      <c r="L51151" s="2"/>
    </row>
    <row r="51152" spans="10:12">
      <c r="J51152" s="2"/>
      <c r="K51152" s="2"/>
      <c r="L51152" s="2"/>
    </row>
    <row r="51153" spans="10:12">
      <c r="J51153" s="2"/>
      <c r="K51153" s="2"/>
      <c r="L51153" s="2"/>
    </row>
    <row r="51154" spans="10:12">
      <c r="J51154" s="2"/>
      <c r="K51154" s="2"/>
      <c r="L51154" s="2"/>
    </row>
    <row r="51155" spans="10:12">
      <c r="J51155" s="2"/>
      <c r="K51155" s="2"/>
      <c r="L51155" s="2"/>
    </row>
    <row r="51156" spans="10:12">
      <c r="J51156" s="2"/>
      <c r="K51156" s="2"/>
      <c r="L51156" s="2"/>
    </row>
    <row r="51157" spans="10:12">
      <c r="J51157" s="2"/>
      <c r="K51157" s="2"/>
      <c r="L51157" s="2"/>
    </row>
    <row r="51158" spans="10:12">
      <c r="J51158" s="2"/>
      <c r="K51158" s="2"/>
      <c r="L51158" s="2"/>
    </row>
    <row r="51159" spans="10:12">
      <c r="J51159" s="2"/>
      <c r="K51159" s="2"/>
      <c r="L51159" s="2"/>
    </row>
    <row r="51160" spans="10:12">
      <c r="J51160" s="2"/>
      <c r="K51160" s="2"/>
      <c r="L51160" s="2"/>
    </row>
    <row r="51161" spans="10:12">
      <c r="J51161" s="2"/>
      <c r="K51161" s="2"/>
      <c r="L51161" s="2"/>
    </row>
    <row r="51162" spans="10:12">
      <c r="J51162" s="2"/>
      <c r="K51162" s="2"/>
      <c r="L51162" s="2"/>
    </row>
    <row r="51163" spans="10:12">
      <c r="J51163" s="2"/>
      <c r="K51163" s="2"/>
      <c r="L51163" s="2"/>
    </row>
    <row r="51164" spans="10:12">
      <c r="J51164" s="2"/>
      <c r="K51164" s="2"/>
      <c r="L51164" s="2"/>
    </row>
    <row r="51165" spans="10:12">
      <c r="J51165" s="2"/>
      <c r="K51165" s="2"/>
      <c r="L51165" s="2"/>
    </row>
    <row r="51166" spans="10:12">
      <c r="J51166" s="2"/>
      <c r="K51166" s="2"/>
      <c r="L51166" s="2"/>
    </row>
    <row r="51167" spans="10:12">
      <c r="J51167" s="2"/>
      <c r="K51167" s="2"/>
      <c r="L51167" s="2"/>
    </row>
    <row r="51168" spans="10:12">
      <c r="J51168" s="2"/>
      <c r="K51168" s="2"/>
      <c r="L51168" s="2"/>
    </row>
    <row r="51169" spans="10:12">
      <c r="J51169" s="2"/>
      <c r="K51169" s="2"/>
      <c r="L51169" s="2"/>
    </row>
    <row r="51170" spans="10:12">
      <c r="J51170" s="2"/>
      <c r="K51170" s="2"/>
      <c r="L51170" s="2"/>
    </row>
    <row r="51171" spans="10:12">
      <c r="J51171" s="2"/>
      <c r="K51171" s="2"/>
      <c r="L51171" s="2"/>
    </row>
    <row r="51172" spans="10:12">
      <c r="J51172" s="2"/>
      <c r="K51172" s="2"/>
      <c r="L51172" s="2"/>
    </row>
    <row r="51173" spans="10:12">
      <c r="J51173" s="2"/>
      <c r="K51173" s="2"/>
      <c r="L51173" s="2"/>
    </row>
    <row r="51174" spans="10:12">
      <c r="J51174" s="2"/>
      <c r="K51174" s="2"/>
      <c r="L51174" s="2"/>
    </row>
    <row r="51175" spans="10:12">
      <c r="J51175" s="2"/>
      <c r="K51175" s="2"/>
      <c r="L51175" s="2"/>
    </row>
    <row r="51176" spans="10:12">
      <c r="J51176" s="2"/>
      <c r="K51176" s="2"/>
      <c r="L51176" s="2"/>
    </row>
    <row r="51177" spans="10:12">
      <c r="J51177" s="2"/>
      <c r="K51177" s="2"/>
      <c r="L51177" s="2"/>
    </row>
    <row r="51178" spans="10:12">
      <c r="J51178" s="2"/>
      <c r="K51178" s="2"/>
      <c r="L51178" s="2"/>
    </row>
    <row r="51179" spans="10:12">
      <c r="J51179" s="2"/>
      <c r="K51179" s="2"/>
      <c r="L51179" s="2"/>
    </row>
    <row r="51180" spans="10:12">
      <c r="J51180" s="2"/>
      <c r="K51180" s="2"/>
      <c r="L51180" s="2"/>
    </row>
    <row r="51181" spans="10:12">
      <c r="J51181" s="2"/>
      <c r="K51181" s="2"/>
      <c r="L51181" s="2"/>
    </row>
    <row r="51182" spans="10:12">
      <c r="J51182" s="2"/>
      <c r="K51182" s="2"/>
      <c r="L51182" s="2"/>
    </row>
    <row r="51183" spans="10:12">
      <c r="J51183" s="2"/>
      <c r="K51183" s="2"/>
      <c r="L51183" s="2"/>
    </row>
    <row r="51184" spans="10:12">
      <c r="J51184" s="2"/>
      <c r="K51184" s="2"/>
      <c r="L51184" s="2"/>
    </row>
    <row r="51185" spans="10:12">
      <c r="J51185" s="2"/>
      <c r="K51185" s="2"/>
      <c r="L51185" s="2"/>
    </row>
    <row r="51186" spans="10:12">
      <c r="J51186" s="2"/>
      <c r="K51186" s="2"/>
      <c r="L51186" s="2"/>
    </row>
    <row r="51187" spans="10:12">
      <c r="J51187" s="2"/>
      <c r="K51187" s="2"/>
      <c r="L51187" s="2"/>
    </row>
    <row r="51188" spans="10:12">
      <c r="J51188" s="2"/>
      <c r="K51188" s="2"/>
      <c r="L51188" s="2"/>
    </row>
    <row r="51189" spans="10:12">
      <c r="J51189" s="2"/>
      <c r="K51189" s="2"/>
      <c r="L51189" s="2"/>
    </row>
    <row r="51190" spans="10:12">
      <c r="J51190" s="2"/>
      <c r="K51190" s="2"/>
      <c r="L51190" s="2"/>
    </row>
    <row r="51191" spans="10:12">
      <c r="J51191" s="2"/>
      <c r="K51191" s="2"/>
      <c r="L51191" s="2"/>
    </row>
    <row r="51192" spans="10:12">
      <c r="J51192" s="2"/>
      <c r="K51192" s="2"/>
      <c r="L51192" s="2"/>
    </row>
    <row r="51193" spans="10:12">
      <c r="J51193" s="2"/>
      <c r="K51193" s="2"/>
      <c r="L51193" s="2"/>
    </row>
    <row r="51194" spans="10:12">
      <c r="J51194" s="2"/>
      <c r="K51194" s="2"/>
      <c r="L51194" s="2"/>
    </row>
    <row r="51195" spans="10:12">
      <c r="J51195" s="2"/>
      <c r="K51195" s="2"/>
      <c r="L51195" s="2"/>
    </row>
    <row r="51196" spans="10:12">
      <c r="J51196" s="2"/>
      <c r="K51196" s="2"/>
      <c r="L51196" s="2"/>
    </row>
    <row r="51197" spans="10:12">
      <c r="J51197" s="2"/>
      <c r="K51197" s="2"/>
      <c r="L51197" s="2"/>
    </row>
    <row r="51198" spans="10:12">
      <c r="J51198" s="2"/>
      <c r="K51198" s="2"/>
      <c r="L51198" s="2"/>
    </row>
    <row r="51199" spans="10:12">
      <c r="J51199" s="2"/>
      <c r="K51199" s="2"/>
      <c r="L51199" s="2"/>
    </row>
    <row r="51200" spans="10:12">
      <c r="J51200" s="2"/>
      <c r="K51200" s="2"/>
      <c r="L51200" s="2"/>
    </row>
    <row r="51201" spans="10:12">
      <c r="J51201" s="2"/>
      <c r="K51201" s="2"/>
      <c r="L51201" s="2"/>
    </row>
    <row r="51202" spans="10:12">
      <c r="J51202" s="2"/>
      <c r="K51202" s="2"/>
      <c r="L51202" s="2"/>
    </row>
    <row r="51203" spans="10:12">
      <c r="J51203" s="2"/>
      <c r="K51203" s="2"/>
      <c r="L51203" s="2"/>
    </row>
    <row r="51204" spans="10:12">
      <c r="J51204" s="2"/>
      <c r="K51204" s="2"/>
      <c r="L51204" s="2"/>
    </row>
    <row r="51205" spans="10:12">
      <c r="J51205" s="2"/>
      <c r="K51205" s="2"/>
      <c r="L51205" s="2"/>
    </row>
    <row r="51206" spans="10:12">
      <c r="J51206" s="2"/>
      <c r="K51206" s="2"/>
      <c r="L51206" s="2"/>
    </row>
    <row r="51207" spans="10:12">
      <c r="J51207" s="2"/>
      <c r="K51207" s="2"/>
      <c r="L51207" s="2"/>
    </row>
    <row r="51208" spans="10:12">
      <c r="J51208" s="2"/>
      <c r="K51208" s="2"/>
      <c r="L51208" s="2"/>
    </row>
    <row r="51209" spans="10:12">
      <c r="J51209" s="2"/>
      <c r="K51209" s="2"/>
      <c r="L51209" s="2"/>
    </row>
    <row r="51210" spans="10:12">
      <c r="J51210" s="2"/>
      <c r="K51210" s="2"/>
      <c r="L51210" s="2"/>
    </row>
    <row r="51211" spans="10:12">
      <c r="J51211" s="2"/>
      <c r="K51211" s="2"/>
      <c r="L51211" s="2"/>
    </row>
    <row r="51212" spans="10:12">
      <c r="J51212" s="2"/>
      <c r="K51212" s="2"/>
      <c r="L51212" s="2"/>
    </row>
    <row r="51213" spans="10:12">
      <c r="J51213" s="2"/>
      <c r="K51213" s="2"/>
      <c r="L51213" s="2"/>
    </row>
    <row r="51214" spans="10:12">
      <c r="J51214" s="2"/>
      <c r="K51214" s="2"/>
      <c r="L51214" s="2"/>
    </row>
    <row r="51215" spans="10:12">
      <c r="J51215" s="2"/>
      <c r="K51215" s="2"/>
      <c r="L51215" s="2"/>
    </row>
    <row r="51216" spans="10:12">
      <c r="J51216" s="2"/>
      <c r="K51216" s="2"/>
      <c r="L51216" s="2"/>
    </row>
    <row r="51217" spans="10:12">
      <c r="J51217" s="2"/>
      <c r="K51217" s="2"/>
      <c r="L51217" s="2"/>
    </row>
    <row r="51218" spans="10:12">
      <c r="J51218" s="2"/>
      <c r="K51218" s="2"/>
      <c r="L51218" s="2"/>
    </row>
    <row r="51219" spans="10:12">
      <c r="J51219" s="2"/>
      <c r="K51219" s="2"/>
      <c r="L51219" s="2"/>
    </row>
    <row r="51220" spans="10:12">
      <c r="J51220" s="2"/>
      <c r="K51220" s="2"/>
      <c r="L51220" s="2"/>
    </row>
    <row r="51221" spans="10:12">
      <c r="J51221" s="2"/>
      <c r="K51221" s="2"/>
      <c r="L51221" s="2"/>
    </row>
    <row r="51222" spans="10:12">
      <c r="J51222" s="2"/>
      <c r="K51222" s="2"/>
      <c r="L51222" s="2"/>
    </row>
    <row r="51223" spans="10:12">
      <c r="J51223" s="2"/>
      <c r="K51223" s="2"/>
      <c r="L51223" s="2"/>
    </row>
    <row r="51224" spans="10:12">
      <c r="J51224" s="2"/>
      <c r="K51224" s="2"/>
      <c r="L51224" s="2"/>
    </row>
    <row r="51225" spans="10:12">
      <c r="J51225" s="2"/>
      <c r="K51225" s="2"/>
      <c r="L51225" s="2"/>
    </row>
    <row r="51226" spans="10:12">
      <c r="J51226" s="2"/>
      <c r="K51226" s="2"/>
      <c r="L51226" s="2"/>
    </row>
    <row r="51227" spans="10:12">
      <c r="J51227" s="2"/>
      <c r="K51227" s="2"/>
      <c r="L51227" s="2"/>
    </row>
    <row r="51228" spans="10:12">
      <c r="J51228" s="2"/>
      <c r="K51228" s="2"/>
      <c r="L51228" s="2"/>
    </row>
    <row r="51229" spans="10:12">
      <c r="J51229" s="2"/>
      <c r="K51229" s="2"/>
      <c r="L51229" s="2"/>
    </row>
    <row r="51230" spans="10:12">
      <c r="J51230" s="2"/>
      <c r="K51230" s="2"/>
      <c r="L51230" s="2"/>
    </row>
    <row r="51231" spans="10:12">
      <c r="J51231" s="2"/>
      <c r="K51231" s="2"/>
      <c r="L51231" s="2"/>
    </row>
    <row r="51232" spans="10:12">
      <c r="J51232" s="2"/>
      <c r="K51232" s="2"/>
      <c r="L51232" s="2"/>
    </row>
    <row r="51233" spans="10:12">
      <c r="J51233" s="2"/>
      <c r="K51233" s="2"/>
      <c r="L51233" s="2"/>
    </row>
    <row r="51234" spans="10:12">
      <c r="J51234" s="2"/>
      <c r="K51234" s="2"/>
      <c r="L51234" s="2"/>
    </row>
    <row r="51235" spans="10:12">
      <c r="J51235" s="2"/>
      <c r="K51235" s="2"/>
      <c r="L51235" s="2"/>
    </row>
    <row r="51236" spans="10:12">
      <c r="J51236" s="2"/>
      <c r="K51236" s="2"/>
      <c r="L51236" s="2"/>
    </row>
    <row r="51237" spans="10:12">
      <c r="J51237" s="2"/>
      <c r="K51237" s="2"/>
      <c r="L51237" s="2"/>
    </row>
    <row r="51238" spans="10:12">
      <c r="J51238" s="2"/>
      <c r="K51238" s="2"/>
      <c r="L51238" s="2"/>
    </row>
    <row r="51239" spans="10:12">
      <c r="J51239" s="2"/>
      <c r="K51239" s="2"/>
      <c r="L51239" s="2"/>
    </row>
    <row r="51240" spans="10:12">
      <c r="J51240" s="2"/>
      <c r="K51240" s="2"/>
      <c r="L51240" s="2"/>
    </row>
    <row r="51241" spans="10:12">
      <c r="J51241" s="2"/>
      <c r="K51241" s="2"/>
      <c r="L51241" s="2"/>
    </row>
    <row r="51242" spans="10:12">
      <c r="J51242" s="2"/>
      <c r="K51242" s="2"/>
      <c r="L51242" s="2"/>
    </row>
    <row r="51243" spans="10:12">
      <c r="J51243" s="2"/>
      <c r="K51243" s="2"/>
      <c r="L51243" s="2"/>
    </row>
    <row r="51244" spans="10:12">
      <c r="J51244" s="2"/>
      <c r="K51244" s="2"/>
      <c r="L51244" s="2"/>
    </row>
    <row r="51245" spans="10:12">
      <c r="J51245" s="2"/>
      <c r="K51245" s="2"/>
      <c r="L51245" s="2"/>
    </row>
    <row r="51246" spans="10:12">
      <c r="J51246" s="2"/>
      <c r="K51246" s="2"/>
      <c r="L51246" s="2"/>
    </row>
    <row r="51247" spans="10:12">
      <c r="J51247" s="2"/>
      <c r="K51247" s="2"/>
      <c r="L51247" s="2"/>
    </row>
    <row r="51248" spans="10:12">
      <c r="J51248" s="2"/>
      <c r="K51248" s="2"/>
      <c r="L51248" s="2"/>
    </row>
    <row r="51249" spans="10:12">
      <c r="J51249" s="2"/>
      <c r="K51249" s="2"/>
      <c r="L51249" s="2"/>
    </row>
    <row r="51250" spans="10:12">
      <c r="J51250" s="2"/>
      <c r="K51250" s="2"/>
      <c r="L51250" s="2"/>
    </row>
    <row r="51251" spans="10:12">
      <c r="J51251" s="2"/>
      <c r="K51251" s="2"/>
      <c r="L51251" s="2"/>
    </row>
    <row r="51252" spans="10:12">
      <c r="J51252" s="2"/>
      <c r="K51252" s="2"/>
      <c r="L51252" s="2"/>
    </row>
    <row r="51253" spans="10:12">
      <c r="J51253" s="2"/>
      <c r="K51253" s="2"/>
      <c r="L51253" s="2"/>
    </row>
    <row r="51254" spans="10:12">
      <c r="J51254" s="2"/>
      <c r="K51254" s="2"/>
      <c r="L51254" s="2"/>
    </row>
    <row r="51255" spans="10:12">
      <c r="J51255" s="2"/>
      <c r="K51255" s="2"/>
      <c r="L51255" s="2"/>
    </row>
    <row r="51256" spans="10:12">
      <c r="J51256" s="2"/>
      <c r="K51256" s="2"/>
      <c r="L51256" s="2"/>
    </row>
    <row r="51257" spans="10:12">
      <c r="J51257" s="2"/>
      <c r="K51257" s="2"/>
      <c r="L51257" s="2"/>
    </row>
    <row r="51258" spans="10:12">
      <c r="J51258" s="2"/>
      <c r="K51258" s="2"/>
      <c r="L51258" s="2"/>
    </row>
    <row r="51259" spans="10:12">
      <c r="J51259" s="2"/>
      <c r="K51259" s="2"/>
      <c r="L51259" s="2"/>
    </row>
    <row r="51260" spans="10:12">
      <c r="J51260" s="2"/>
      <c r="K51260" s="2"/>
      <c r="L51260" s="2"/>
    </row>
    <row r="51261" spans="10:12">
      <c r="J51261" s="2"/>
      <c r="K51261" s="2"/>
      <c r="L51261" s="2"/>
    </row>
    <row r="51262" spans="10:12">
      <c r="J51262" s="2"/>
      <c r="K51262" s="2"/>
      <c r="L51262" s="2"/>
    </row>
    <row r="51263" spans="10:12">
      <c r="J51263" s="2"/>
      <c r="K51263" s="2"/>
      <c r="L51263" s="2"/>
    </row>
    <row r="51264" spans="10:12">
      <c r="J51264" s="2"/>
      <c r="K51264" s="2"/>
      <c r="L51264" s="2"/>
    </row>
    <row r="51265" spans="10:12">
      <c r="J51265" s="2"/>
      <c r="K51265" s="2"/>
      <c r="L51265" s="2"/>
    </row>
    <row r="51266" spans="10:12">
      <c r="J51266" s="2"/>
      <c r="K51266" s="2"/>
      <c r="L51266" s="2"/>
    </row>
    <row r="51267" spans="10:12">
      <c r="J51267" s="2"/>
      <c r="K51267" s="2"/>
      <c r="L51267" s="2"/>
    </row>
    <row r="51268" spans="10:12">
      <c r="J51268" s="2"/>
      <c r="K51268" s="2"/>
      <c r="L51268" s="2"/>
    </row>
    <row r="51269" spans="10:12">
      <c r="J51269" s="2"/>
      <c r="K51269" s="2"/>
      <c r="L51269" s="2"/>
    </row>
    <row r="51270" spans="10:12">
      <c r="J51270" s="2"/>
      <c r="K51270" s="2"/>
      <c r="L51270" s="2"/>
    </row>
    <row r="51271" spans="10:12">
      <c r="J51271" s="2"/>
      <c r="K51271" s="2"/>
      <c r="L51271" s="2"/>
    </row>
    <row r="51272" spans="10:12">
      <c r="J51272" s="2"/>
      <c r="K51272" s="2"/>
      <c r="L51272" s="2"/>
    </row>
    <row r="51273" spans="10:12">
      <c r="J51273" s="2"/>
      <c r="K51273" s="2"/>
      <c r="L51273" s="2"/>
    </row>
    <row r="51274" spans="10:12">
      <c r="J51274" s="2"/>
      <c r="K51274" s="2"/>
      <c r="L51274" s="2"/>
    </row>
    <row r="51275" spans="10:12">
      <c r="J51275" s="2"/>
      <c r="K51275" s="2"/>
      <c r="L51275" s="2"/>
    </row>
    <row r="51276" spans="10:12">
      <c r="J51276" s="2"/>
      <c r="K51276" s="2"/>
      <c r="L51276" s="2"/>
    </row>
    <row r="51277" spans="10:12">
      <c r="J51277" s="2"/>
      <c r="K51277" s="2"/>
      <c r="L51277" s="2"/>
    </row>
    <row r="51278" spans="10:12">
      <c r="J51278" s="2"/>
      <c r="K51278" s="2"/>
      <c r="L51278" s="2"/>
    </row>
    <row r="51279" spans="10:12">
      <c r="J51279" s="2"/>
      <c r="K51279" s="2"/>
      <c r="L51279" s="2"/>
    </row>
    <row r="51280" spans="10:12">
      <c r="J51280" s="2"/>
      <c r="K51280" s="2"/>
      <c r="L51280" s="2"/>
    </row>
    <row r="51281" spans="10:12">
      <c r="J51281" s="2"/>
      <c r="K51281" s="2"/>
      <c r="L51281" s="2"/>
    </row>
    <row r="51282" spans="10:12">
      <c r="J51282" s="2"/>
      <c r="K51282" s="2"/>
      <c r="L51282" s="2"/>
    </row>
    <row r="51283" spans="10:12">
      <c r="J51283" s="2"/>
      <c r="K51283" s="2"/>
      <c r="L51283" s="2"/>
    </row>
    <row r="51284" spans="10:12">
      <c r="J51284" s="2"/>
      <c r="K51284" s="2"/>
      <c r="L51284" s="2"/>
    </row>
    <row r="51285" spans="10:12">
      <c r="J51285" s="2"/>
      <c r="K51285" s="2"/>
      <c r="L51285" s="2"/>
    </row>
    <row r="51286" spans="10:12">
      <c r="J51286" s="2"/>
      <c r="K51286" s="2"/>
      <c r="L51286" s="2"/>
    </row>
    <row r="51287" spans="10:12">
      <c r="J51287" s="2"/>
      <c r="K51287" s="2"/>
      <c r="L51287" s="2"/>
    </row>
    <row r="51288" spans="10:12">
      <c r="J51288" s="2"/>
      <c r="K51288" s="2"/>
      <c r="L51288" s="2"/>
    </row>
    <row r="51289" spans="10:12">
      <c r="J51289" s="2"/>
      <c r="K51289" s="2"/>
      <c r="L51289" s="2"/>
    </row>
    <row r="51290" spans="10:12">
      <c r="J51290" s="2"/>
      <c r="K51290" s="2"/>
      <c r="L51290" s="2"/>
    </row>
    <row r="51291" spans="10:12">
      <c r="J51291" s="2"/>
      <c r="K51291" s="2"/>
      <c r="L51291" s="2"/>
    </row>
    <row r="51292" spans="10:12">
      <c r="J51292" s="2"/>
      <c r="K51292" s="2"/>
      <c r="L51292" s="2"/>
    </row>
    <row r="51293" spans="10:12">
      <c r="J51293" s="2"/>
      <c r="K51293" s="2"/>
      <c r="L51293" s="2"/>
    </row>
    <row r="51294" spans="10:12">
      <c r="J51294" s="2"/>
      <c r="K51294" s="2"/>
      <c r="L51294" s="2"/>
    </row>
    <row r="51295" spans="10:12">
      <c r="J51295" s="2"/>
      <c r="K51295" s="2"/>
      <c r="L51295" s="2"/>
    </row>
    <row r="51296" spans="10:12">
      <c r="J51296" s="2"/>
      <c r="K51296" s="2"/>
      <c r="L51296" s="2"/>
    </row>
    <row r="51297" spans="10:12">
      <c r="J51297" s="2"/>
      <c r="K51297" s="2"/>
      <c r="L51297" s="2"/>
    </row>
    <row r="51298" spans="10:12">
      <c r="J51298" s="2"/>
      <c r="K51298" s="2"/>
      <c r="L51298" s="2"/>
    </row>
    <row r="51299" spans="10:12">
      <c r="J51299" s="2"/>
      <c r="K51299" s="2"/>
      <c r="L51299" s="2"/>
    </row>
    <row r="51300" spans="10:12">
      <c r="J51300" s="2"/>
      <c r="K51300" s="2"/>
      <c r="L51300" s="2"/>
    </row>
    <row r="51301" spans="10:12">
      <c r="J51301" s="2"/>
      <c r="K51301" s="2"/>
      <c r="L51301" s="2"/>
    </row>
    <row r="51302" spans="10:12">
      <c r="J51302" s="2"/>
      <c r="K51302" s="2"/>
      <c r="L51302" s="2"/>
    </row>
    <row r="51303" spans="10:12">
      <c r="J51303" s="2"/>
      <c r="K51303" s="2"/>
      <c r="L51303" s="2"/>
    </row>
    <row r="51304" spans="10:12">
      <c r="J51304" s="2"/>
      <c r="K51304" s="2"/>
      <c r="L51304" s="2"/>
    </row>
    <row r="51305" spans="10:12">
      <c r="J51305" s="2"/>
      <c r="K51305" s="2"/>
      <c r="L51305" s="2"/>
    </row>
    <row r="51306" spans="10:12">
      <c r="J51306" s="2"/>
      <c r="K51306" s="2"/>
      <c r="L51306" s="2"/>
    </row>
    <row r="51307" spans="10:12">
      <c r="J51307" s="2"/>
      <c r="K51307" s="2"/>
      <c r="L51307" s="2"/>
    </row>
    <row r="51308" spans="10:12">
      <c r="J51308" s="2"/>
      <c r="K51308" s="2"/>
      <c r="L51308" s="2"/>
    </row>
    <row r="51309" spans="10:12">
      <c r="J51309" s="2"/>
      <c r="K51309" s="2"/>
      <c r="L51309" s="2"/>
    </row>
    <row r="51310" spans="10:12">
      <c r="J51310" s="2"/>
      <c r="K51310" s="2"/>
      <c r="L51310" s="2"/>
    </row>
    <row r="51311" spans="10:12">
      <c r="J51311" s="2"/>
      <c r="K51311" s="2"/>
      <c r="L51311" s="2"/>
    </row>
    <row r="51312" spans="10:12">
      <c r="J51312" s="2"/>
      <c r="K51312" s="2"/>
      <c r="L51312" s="2"/>
    </row>
    <row r="51313" spans="10:12">
      <c r="J51313" s="2"/>
      <c r="K51313" s="2"/>
      <c r="L51313" s="2"/>
    </row>
    <row r="51314" spans="10:12">
      <c r="J51314" s="2"/>
      <c r="K51314" s="2"/>
      <c r="L51314" s="2"/>
    </row>
    <row r="51315" spans="10:12">
      <c r="J51315" s="2"/>
      <c r="K51315" s="2"/>
      <c r="L51315" s="2"/>
    </row>
    <row r="51316" spans="10:12">
      <c r="J51316" s="2"/>
      <c r="K51316" s="2"/>
      <c r="L51316" s="2"/>
    </row>
    <row r="51317" spans="10:12">
      <c r="J51317" s="2"/>
      <c r="K51317" s="2"/>
      <c r="L51317" s="2"/>
    </row>
    <row r="51318" spans="10:12">
      <c r="J51318" s="2"/>
      <c r="K51318" s="2"/>
      <c r="L51318" s="2"/>
    </row>
    <row r="51319" spans="10:12">
      <c r="J51319" s="2"/>
      <c r="K51319" s="2"/>
      <c r="L51319" s="2"/>
    </row>
    <row r="51320" spans="10:12">
      <c r="J51320" s="2"/>
      <c r="K51320" s="2"/>
      <c r="L51320" s="2"/>
    </row>
    <row r="51321" spans="10:12">
      <c r="J51321" s="2"/>
      <c r="K51321" s="2"/>
      <c r="L51321" s="2"/>
    </row>
    <row r="51322" spans="10:12">
      <c r="J51322" s="2"/>
      <c r="K51322" s="2"/>
      <c r="L51322" s="2"/>
    </row>
    <row r="51323" spans="10:12">
      <c r="J51323" s="2"/>
      <c r="K51323" s="2"/>
      <c r="L51323" s="2"/>
    </row>
    <row r="51324" spans="10:12">
      <c r="J51324" s="2"/>
      <c r="K51324" s="2"/>
      <c r="L51324" s="2"/>
    </row>
    <row r="51325" spans="10:12">
      <c r="J51325" s="2"/>
      <c r="K51325" s="2"/>
      <c r="L51325" s="2"/>
    </row>
    <row r="51326" spans="10:12">
      <c r="J51326" s="2"/>
      <c r="K51326" s="2"/>
      <c r="L51326" s="2"/>
    </row>
    <row r="51327" spans="10:12">
      <c r="J51327" s="2"/>
      <c r="K51327" s="2"/>
      <c r="L51327" s="2"/>
    </row>
    <row r="51328" spans="10:12">
      <c r="J51328" s="2"/>
      <c r="K51328" s="2"/>
      <c r="L51328" s="2"/>
    </row>
    <row r="51329" spans="10:12">
      <c r="J51329" s="2"/>
      <c r="K51329" s="2"/>
      <c r="L51329" s="2"/>
    </row>
    <row r="51330" spans="10:12">
      <c r="J51330" s="2"/>
      <c r="K51330" s="2"/>
      <c r="L51330" s="2"/>
    </row>
    <row r="51331" spans="10:12">
      <c r="J51331" s="2"/>
      <c r="K51331" s="2"/>
      <c r="L51331" s="2"/>
    </row>
    <row r="51332" spans="10:12">
      <c r="J51332" s="2"/>
      <c r="K51332" s="2"/>
      <c r="L51332" s="2"/>
    </row>
    <row r="51333" spans="10:12">
      <c r="J51333" s="2"/>
      <c r="K51333" s="2"/>
      <c r="L51333" s="2"/>
    </row>
    <row r="51334" spans="10:12">
      <c r="J51334" s="2"/>
      <c r="K51334" s="2"/>
      <c r="L51334" s="2"/>
    </row>
    <row r="51335" spans="10:12">
      <c r="J51335" s="2"/>
      <c r="K51335" s="2"/>
      <c r="L51335" s="2"/>
    </row>
    <row r="51336" spans="10:12">
      <c r="J51336" s="2"/>
      <c r="K51336" s="2"/>
      <c r="L51336" s="2"/>
    </row>
    <row r="51337" spans="10:12">
      <c r="J51337" s="2"/>
      <c r="K51337" s="2"/>
      <c r="L51337" s="2"/>
    </row>
    <row r="51338" spans="10:12">
      <c r="J51338" s="2"/>
      <c r="K51338" s="2"/>
      <c r="L51338" s="2"/>
    </row>
    <row r="51339" spans="10:12">
      <c r="J51339" s="2"/>
      <c r="K51339" s="2"/>
      <c r="L51339" s="2"/>
    </row>
    <row r="51340" spans="10:12">
      <c r="J51340" s="2"/>
      <c r="K51340" s="2"/>
      <c r="L51340" s="2"/>
    </row>
    <row r="51341" spans="10:12">
      <c r="J51341" s="2"/>
      <c r="K51341" s="2"/>
      <c r="L51341" s="2"/>
    </row>
    <row r="51342" spans="10:12">
      <c r="J51342" s="2"/>
      <c r="K51342" s="2"/>
      <c r="L51342" s="2"/>
    </row>
    <row r="51343" spans="10:12">
      <c r="J51343" s="2"/>
      <c r="K51343" s="2"/>
      <c r="L51343" s="2"/>
    </row>
    <row r="51344" spans="10:12">
      <c r="J51344" s="2"/>
      <c r="K51344" s="2"/>
      <c r="L51344" s="2"/>
    </row>
    <row r="51345" spans="10:12">
      <c r="J51345" s="2"/>
      <c r="K51345" s="2"/>
      <c r="L51345" s="2"/>
    </row>
    <row r="51346" spans="10:12">
      <c r="J51346" s="2"/>
      <c r="K51346" s="2"/>
      <c r="L51346" s="2"/>
    </row>
    <row r="51347" spans="10:12">
      <c r="J51347" s="2"/>
      <c r="K51347" s="2"/>
      <c r="L51347" s="2"/>
    </row>
    <row r="51348" spans="10:12">
      <c r="J51348" s="2"/>
      <c r="K51348" s="2"/>
      <c r="L51348" s="2"/>
    </row>
    <row r="51349" spans="10:12">
      <c r="J51349" s="2"/>
      <c r="K51349" s="2"/>
      <c r="L51349" s="2"/>
    </row>
    <row r="51350" spans="10:12">
      <c r="J51350" s="2"/>
      <c r="K51350" s="2"/>
      <c r="L51350" s="2"/>
    </row>
    <row r="51351" spans="10:12">
      <c r="J51351" s="2"/>
      <c r="K51351" s="2"/>
      <c r="L51351" s="2"/>
    </row>
    <row r="51352" spans="10:12">
      <c r="J51352" s="2"/>
      <c r="K51352" s="2"/>
      <c r="L51352" s="2"/>
    </row>
    <row r="51353" spans="10:12">
      <c r="J51353" s="2"/>
      <c r="K51353" s="2"/>
      <c r="L51353" s="2"/>
    </row>
    <row r="51354" spans="10:12">
      <c r="J51354" s="2"/>
      <c r="K51354" s="2"/>
      <c r="L51354" s="2"/>
    </row>
    <row r="51355" spans="10:12">
      <c r="J51355" s="2"/>
      <c r="K51355" s="2"/>
      <c r="L51355" s="2"/>
    </row>
    <row r="51356" spans="10:12">
      <c r="J51356" s="2"/>
      <c r="K51356" s="2"/>
      <c r="L51356" s="2"/>
    </row>
    <row r="51357" spans="10:12">
      <c r="J51357" s="2"/>
      <c r="K51357" s="2"/>
      <c r="L51357" s="2"/>
    </row>
    <row r="51358" spans="10:12">
      <c r="J51358" s="2"/>
      <c r="K51358" s="2"/>
      <c r="L51358" s="2"/>
    </row>
    <row r="51359" spans="10:12">
      <c r="J51359" s="2"/>
      <c r="K51359" s="2"/>
      <c r="L51359" s="2"/>
    </row>
    <row r="51360" spans="10:12">
      <c r="J51360" s="2"/>
      <c r="K51360" s="2"/>
      <c r="L51360" s="2"/>
    </row>
    <row r="51361" spans="10:12">
      <c r="J51361" s="2"/>
      <c r="K51361" s="2"/>
      <c r="L51361" s="2"/>
    </row>
    <row r="51362" spans="10:12">
      <c r="J51362" s="2"/>
      <c r="K51362" s="2"/>
      <c r="L51362" s="2"/>
    </row>
    <row r="51363" spans="10:12">
      <c r="J51363" s="2"/>
      <c r="K51363" s="2"/>
      <c r="L51363" s="2"/>
    </row>
    <row r="51364" spans="10:12">
      <c r="J51364" s="2"/>
      <c r="K51364" s="2"/>
      <c r="L51364" s="2"/>
    </row>
    <row r="51365" spans="10:12">
      <c r="J51365" s="2"/>
      <c r="K51365" s="2"/>
      <c r="L51365" s="2"/>
    </row>
    <row r="51366" spans="10:12">
      <c r="J51366" s="2"/>
      <c r="K51366" s="2"/>
      <c r="L51366" s="2"/>
    </row>
    <row r="51367" spans="10:12">
      <c r="J51367" s="2"/>
      <c r="K51367" s="2"/>
      <c r="L51367" s="2"/>
    </row>
    <row r="51368" spans="10:12">
      <c r="J51368" s="2"/>
      <c r="K51368" s="2"/>
      <c r="L51368" s="2"/>
    </row>
    <row r="51369" spans="10:12">
      <c r="J51369" s="2"/>
      <c r="K51369" s="2"/>
      <c r="L51369" s="2"/>
    </row>
    <row r="51370" spans="10:12">
      <c r="J51370" s="2"/>
      <c r="K51370" s="2"/>
      <c r="L51370" s="2"/>
    </row>
    <row r="51371" spans="10:12">
      <c r="J51371" s="2"/>
      <c r="K51371" s="2"/>
      <c r="L51371" s="2"/>
    </row>
    <row r="51372" spans="10:12">
      <c r="J51372" s="2"/>
      <c r="K51372" s="2"/>
      <c r="L51372" s="2"/>
    </row>
    <row r="51373" spans="10:12">
      <c r="J51373" s="2"/>
      <c r="K51373" s="2"/>
      <c r="L51373" s="2"/>
    </row>
    <row r="51374" spans="10:12">
      <c r="J51374" s="2"/>
      <c r="K51374" s="2"/>
      <c r="L51374" s="2"/>
    </row>
    <row r="51375" spans="10:12">
      <c r="J51375" s="2"/>
      <c r="K51375" s="2"/>
      <c r="L51375" s="2"/>
    </row>
    <row r="51376" spans="10:12">
      <c r="J51376" s="2"/>
      <c r="K51376" s="2"/>
      <c r="L51376" s="2"/>
    </row>
    <row r="51377" spans="10:12">
      <c r="J51377" s="2"/>
      <c r="K51377" s="2"/>
      <c r="L51377" s="2"/>
    </row>
    <row r="51378" spans="10:12">
      <c r="J51378" s="2"/>
      <c r="K51378" s="2"/>
      <c r="L51378" s="2"/>
    </row>
    <row r="51379" spans="10:12">
      <c r="J51379" s="2"/>
      <c r="K51379" s="2"/>
      <c r="L51379" s="2"/>
    </row>
    <row r="51380" spans="10:12">
      <c r="J51380" s="2"/>
      <c r="K51380" s="2"/>
      <c r="L51380" s="2"/>
    </row>
    <row r="51381" spans="10:12">
      <c r="J51381" s="2"/>
      <c r="K51381" s="2"/>
      <c r="L51381" s="2"/>
    </row>
    <row r="51382" spans="10:12">
      <c r="J51382" s="2"/>
      <c r="K51382" s="2"/>
      <c r="L51382" s="2"/>
    </row>
    <row r="51383" spans="10:12">
      <c r="J51383" s="2"/>
      <c r="K51383" s="2"/>
      <c r="L51383" s="2"/>
    </row>
    <row r="51384" spans="10:12">
      <c r="J51384" s="2"/>
      <c r="K51384" s="2"/>
      <c r="L51384" s="2"/>
    </row>
    <row r="51385" spans="10:12">
      <c r="J51385" s="2"/>
      <c r="K51385" s="2"/>
      <c r="L51385" s="2"/>
    </row>
    <row r="51386" spans="10:12">
      <c r="J51386" s="2"/>
      <c r="K51386" s="2"/>
      <c r="L51386" s="2"/>
    </row>
    <row r="51387" spans="10:12">
      <c r="J51387" s="2"/>
      <c r="K51387" s="2"/>
      <c r="L51387" s="2"/>
    </row>
    <row r="51388" spans="10:12">
      <c r="J51388" s="2"/>
      <c r="K51388" s="2"/>
      <c r="L51388" s="2"/>
    </row>
    <row r="51389" spans="10:12">
      <c r="J51389" s="2"/>
      <c r="K51389" s="2"/>
      <c r="L51389" s="2"/>
    </row>
    <row r="51390" spans="10:12">
      <c r="J51390" s="2"/>
      <c r="K51390" s="2"/>
      <c r="L51390" s="2"/>
    </row>
    <row r="51391" spans="10:12">
      <c r="J51391" s="2"/>
      <c r="K51391" s="2"/>
      <c r="L51391" s="2"/>
    </row>
    <row r="51392" spans="10:12">
      <c r="J51392" s="2"/>
      <c r="K51392" s="2"/>
      <c r="L51392" s="2"/>
    </row>
    <row r="51393" spans="10:12">
      <c r="J51393" s="2"/>
      <c r="K51393" s="2"/>
      <c r="L51393" s="2"/>
    </row>
    <row r="51394" spans="10:12">
      <c r="J51394" s="2"/>
      <c r="K51394" s="2"/>
      <c r="L51394" s="2"/>
    </row>
    <row r="51395" spans="10:12">
      <c r="J51395" s="2"/>
      <c r="K51395" s="2"/>
      <c r="L51395" s="2"/>
    </row>
    <row r="51396" spans="10:12">
      <c r="J51396" s="2"/>
      <c r="K51396" s="2"/>
      <c r="L51396" s="2"/>
    </row>
    <row r="51397" spans="10:12">
      <c r="J51397" s="2"/>
      <c r="K51397" s="2"/>
      <c r="L51397" s="2"/>
    </row>
    <row r="51398" spans="10:12">
      <c r="J51398" s="2"/>
      <c r="K51398" s="2"/>
      <c r="L51398" s="2"/>
    </row>
    <row r="51399" spans="10:12">
      <c r="J51399" s="2"/>
      <c r="K51399" s="2"/>
      <c r="L51399" s="2"/>
    </row>
    <row r="51400" spans="10:12">
      <c r="J51400" s="2"/>
      <c r="K51400" s="2"/>
      <c r="L51400" s="2"/>
    </row>
    <row r="51401" spans="10:12">
      <c r="J51401" s="2"/>
      <c r="K51401" s="2"/>
      <c r="L51401" s="2"/>
    </row>
    <row r="51402" spans="10:12">
      <c r="J51402" s="2"/>
      <c r="K51402" s="2"/>
      <c r="L51402" s="2"/>
    </row>
    <row r="51403" spans="10:12">
      <c r="J51403" s="2"/>
      <c r="K51403" s="2"/>
      <c r="L51403" s="2"/>
    </row>
    <row r="51404" spans="10:12">
      <c r="J51404" s="2"/>
      <c r="K51404" s="2"/>
      <c r="L51404" s="2"/>
    </row>
    <row r="51405" spans="10:12">
      <c r="J51405" s="2"/>
      <c r="K51405" s="2"/>
      <c r="L51405" s="2"/>
    </row>
    <row r="51406" spans="10:12">
      <c r="J51406" s="2"/>
      <c r="K51406" s="2"/>
      <c r="L51406" s="2"/>
    </row>
    <row r="51407" spans="10:12">
      <c r="J51407" s="2"/>
      <c r="K51407" s="2"/>
      <c r="L51407" s="2"/>
    </row>
    <row r="51408" spans="10:12">
      <c r="J51408" s="2"/>
      <c r="K51408" s="2"/>
      <c r="L51408" s="2"/>
    </row>
    <row r="51409" spans="10:12">
      <c r="J51409" s="2"/>
      <c r="K51409" s="2"/>
      <c r="L51409" s="2"/>
    </row>
    <row r="51410" spans="10:12">
      <c r="J51410" s="2"/>
      <c r="K51410" s="2"/>
      <c r="L51410" s="2"/>
    </row>
    <row r="51411" spans="10:12">
      <c r="J51411" s="2"/>
      <c r="K51411" s="2"/>
      <c r="L51411" s="2"/>
    </row>
    <row r="51412" spans="10:12">
      <c r="J51412" s="2"/>
      <c r="K51412" s="2"/>
      <c r="L51412" s="2"/>
    </row>
    <row r="51413" spans="10:12">
      <c r="J51413" s="2"/>
      <c r="K51413" s="2"/>
      <c r="L51413" s="2"/>
    </row>
    <row r="51414" spans="10:12">
      <c r="J51414" s="2"/>
      <c r="K51414" s="2"/>
      <c r="L51414" s="2"/>
    </row>
    <row r="51415" spans="10:12">
      <c r="J51415" s="2"/>
      <c r="K51415" s="2"/>
      <c r="L51415" s="2"/>
    </row>
    <row r="51416" spans="10:12">
      <c r="J51416" s="2"/>
      <c r="K51416" s="2"/>
      <c r="L51416" s="2"/>
    </row>
    <row r="51417" spans="10:12">
      <c r="J51417" s="2"/>
      <c r="K51417" s="2"/>
      <c r="L51417" s="2"/>
    </row>
    <row r="51418" spans="10:12">
      <c r="J51418" s="2"/>
      <c r="K51418" s="2"/>
      <c r="L51418" s="2"/>
    </row>
    <row r="51419" spans="10:12">
      <c r="J51419" s="2"/>
      <c r="K51419" s="2"/>
      <c r="L51419" s="2"/>
    </row>
    <row r="51420" spans="10:12">
      <c r="J51420" s="2"/>
      <c r="K51420" s="2"/>
      <c r="L51420" s="2"/>
    </row>
    <row r="51421" spans="10:12">
      <c r="J51421" s="2"/>
      <c r="K51421" s="2"/>
      <c r="L51421" s="2"/>
    </row>
    <row r="51422" spans="10:12">
      <c r="J51422" s="2"/>
      <c r="K51422" s="2"/>
      <c r="L51422" s="2"/>
    </row>
    <row r="51423" spans="10:12">
      <c r="J51423" s="2"/>
      <c r="K51423" s="2"/>
      <c r="L51423" s="2"/>
    </row>
    <row r="51424" spans="10:12">
      <c r="J51424" s="2"/>
      <c r="K51424" s="2"/>
      <c r="L51424" s="2"/>
    </row>
    <row r="51425" spans="10:12">
      <c r="J51425" s="2"/>
      <c r="K51425" s="2"/>
      <c r="L51425" s="2"/>
    </row>
    <row r="51426" spans="10:12">
      <c r="J51426" s="2"/>
      <c r="K51426" s="2"/>
      <c r="L51426" s="2"/>
    </row>
    <row r="51427" spans="10:12">
      <c r="J51427" s="2"/>
      <c r="K51427" s="2"/>
      <c r="L51427" s="2"/>
    </row>
    <row r="51428" spans="10:12">
      <c r="J51428" s="2"/>
      <c r="K51428" s="2"/>
      <c r="L51428" s="2"/>
    </row>
    <row r="51429" spans="10:12">
      <c r="J51429" s="2"/>
      <c r="K51429" s="2"/>
      <c r="L51429" s="2"/>
    </row>
    <row r="51430" spans="10:12">
      <c r="J51430" s="2"/>
      <c r="K51430" s="2"/>
      <c r="L51430" s="2"/>
    </row>
    <row r="51431" spans="10:12">
      <c r="J51431" s="2"/>
      <c r="K51431" s="2"/>
      <c r="L51431" s="2"/>
    </row>
    <row r="51432" spans="10:12">
      <c r="J51432" s="2"/>
      <c r="K51432" s="2"/>
      <c r="L51432" s="2"/>
    </row>
    <row r="51433" spans="10:12">
      <c r="J51433" s="2"/>
      <c r="K51433" s="2"/>
      <c r="L51433" s="2"/>
    </row>
    <row r="51434" spans="10:12">
      <c r="J51434" s="2"/>
      <c r="K51434" s="2"/>
      <c r="L51434" s="2"/>
    </row>
    <row r="51435" spans="10:12">
      <c r="J51435" s="2"/>
      <c r="K51435" s="2"/>
      <c r="L51435" s="2"/>
    </row>
    <row r="51436" spans="10:12">
      <c r="J51436" s="2"/>
      <c r="K51436" s="2"/>
      <c r="L51436" s="2"/>
    </row>
    <row r="51437" spans="10:12">
      <c r="J51437" s="2"/>
      <c r="K51437" s="2"/>
      <c r="L51437" s="2"/>
    </row>
    <row r="51438" spans="10:12">
      <c r="J51438" s="2"/>
      <c r="K51438" s="2"/>
      <c r="L51438" s="2"/>
    </row>
    <row r="51439" spans="10:12">
      <c r="J51439" s="2"/>
      <c r="K51439" s="2"/>
      <c r="L51439" s="2"/>
    </row>
    <row r="51440" spans="10:12">
      <c r="J51440" s="2"/>
      <c r="K51440" s="2"/>
      <c r="L51440" s="2"/>
    </row>
    <row r="51441" spans="10:12">
      <c r="J51441" s="2"/>
      <c r="K51441" s="2"/>
      <c r="L51441" s="2"/>
    </row>
    <row r="51442" spans="10:12">
      <c r="J51442" s="2"/>
      <c r="K51442" s="2"/>
      <c r="L51442" s="2"/>
    </row>
    <row r="51443" spans="10:12">
      <c r="J51443" s="2"/>
      <c r="K51443" s="2"/>
      <c r="L51443" s="2"/>
    </row>
    <row r="51444" spans="10:12">
      <c r="J51444" s="2"/>
      <c r="K51444" s="2"/>
      <c r="L51444" s="2"/>
    </row>
    <row r="51445" spans="10:12">
      <c r="J51445" s="2"/>
      <c r="K51445" s="2"/>
      <c r="L51445" s="2"/>
    </row>
    <row r="51446" spans="10:12">
      <c r="J51446" s="2"/>
      <c r="K51446" s="2"/>
      <c r="L51446" s="2"/>
    </row>
    <row r="51447" spans="10:12">
      <c r="J51447" s="2"/>
      <c r="K51447" s="2"/>
      <c r="L51447" s="2"/>
    </row>
    <row r="51448" spans="10:12">
      <c r="J51448" s="2"/>
      <c r="K51448" s="2"/>
      <c r="L51448" s="2"/>
    </row>
    <row r="51449" spans="10:12">
      <c r="J51449" s="2"/>
      <c r="K51449" s="2"/>
      <c r="L51449" s="2"/>
    </row>
    <row r="51450" spans="10:12">
      <c r="J51450" s="2"/>
      <c r="K51450" s="2"/>
      <c r="L51450" s="2"/>
    </row>
    <row r="51451" spans="10:12">
      <c r="J51451" s="2"/>
      <c r="K51451" s="2"/>
      <c r="L51451" s="2"/>
    </row>
    <row r="51452" spans="10:12">
      <c r="J51452" s="2"/>
      <c r="K51452" s="2"/>
      <c r="L51452" s="2"/>
    </row>
    <row r="51453" spans="10:12">
      <c r="J51453" s="2"/>
      <c r="K51453" s="2"/>
      <c r="L51453" s="2"/>
    </row>
    <row r="51454" spans="10:12">
      <c r="J51454" s="2"/>
      <c r="K51454" s="2"/>
      <c r="L51454" s="2"/>
    </row>
    <row r="51455" spans="10:12">
      <c r="J51455" s="2"/>
      <c r="K51455" s="2"/>
      <c r="L51455" s="2"/>
    </row>
    <row r="51456" spans="10:12">
      <c r="J51456" s="2"/>
      <c r="K51456" s="2"/>
      <c r="L51456" s="2"/>
    </row>
    <row r="51457" spans="10:12">
      <c r="J51457" s="2"/>
      <c r="K51457" s="2"/>
      <c r="L51457" s="2"/>
    </row>
    <row r="51458" spans="10:12">
      <c r="J51458" s="2"/>
      <c r="K51458" s="2"/>
      <c r="L51458" s="2"/>
    </row>
    <row r="51459" spans="10:12">
      <c r="J51459" s="2"/>
      <c r="K51459" s="2"/>
      <c r="L51459" s="2"/>
    </row>
    <row r="51460" spans="10:12">
      <c r="J51460" s="2"/>
      <c r="K51460" s="2"/>
      <c r="L51460" s="2"/>
    </row>
    <row r="51461" spans="10:12">
      <c r="J51461" s="2"/>
      <c r="K51461" s="2"/>
      <c r="L51461" s="2"/>
    </row>
    <row r="51462" spans="10:12">
      <c r="J51462" s="2"/>
      <c r="K51462" s="2"/>
      <c r="L51462" s="2"/>
    </row>
    <row r="51463" spans="10:12">
      <c r="J51463" s="2"/>
      <c r="K51463" s="2"/>
      <c r="L51463" s="2"/>
    </row>
    <row r="51464" spans="10:12">
      <c r="J51464" s="2"/>
      <c r="K51464" s="2"/>
      <c r="L51464" s="2"/>
    </row>
    <row r="51465" spans="10:12">
      <c r="J51465" s="2"/>
      <c r="K51465" s="2"/>
      <c r="L51465" s="2"/>
    </row>
    <row r="51466" spans="10:12">
      <c r="J51466" s="2"/>
      <c r="K51466" s="2"/>
      <c r="L51466" s="2"/>
    </row>
    <row r="51467" spans="10:12">
      <c r="J51467" s="2"/>
      <c r="K51467" s="2"/>
      <c r="L51467" s="2"/>
    </row>
    <row r="51468" spans="10:12">
      <c r="J51468" s="2"/>
      <c r="K51468" s="2"/>
      <c r="L51468" s="2"/>
    </row>
    <row r="51469" spans="10:12">
      <c r="J51469" s="2"/>
      <c r="K51469" s="2"/>
      <c r="L51469" s="2"/>
    </row>
    <row r="51470" spans="10:12">
      <c r="J51470" s="2"/>
      <c r="K51470" s="2"/>
      <c r="L51470" s="2"/>
    </row>
    <row r="51471" spans="10:12">
      <c r="J51471" s="2"/>
      <c r="K51471" s="2"/>
      <c r="L51471" s="2"/>
    </row>
    <row r="51472" spans="10:12">
      <c r="J51472" s="2"/>
      <c r="K51472" s="2"/>
      <c r="L51472" s="2"/>
    </row>
    <row r="51473" spans="10:12">
      <c r="J51473" s="2"/>
      <c r="K51473" s="2"/>
      <c r="L51473" s="2"/>
    </row>
    <row r="51474" spans="10:12">
      <c r="J51474" s="2"/>
      <c r="K51474" s="2"/>
      <c r="L51474" s="2"/>
    </row>
    <row r="51475" spans="10:12">
      <c r="J51475" s="2"/>
      <c r="K51475" s="2"/>
      <c r="L51475" s="2"/>
    </row>
    <row r="51476" spans="10:12">
      <c r="J51476" s="2"/>
      <c r="K51476" s="2"/>
      <c r="L51476" s="2"/>
    </row>
    <row r="51477" spans="10:12">
      <c r="J51477" s="2"/>
      <c r="K51477" s="2"/>
      <c r="L51477" s="2"/>
    </row>
    <row r="51478" spans="10:12">
      <c r="J51478" s="2"/>
      <c r="K51478" s="2"/>
      <c r="L51478" s="2"/>
    </row>
    <row r="51479" spans="10:12">
      <c r="J51479" s="2"/>
      <c r="K51479" s="2"/>
      <c r="L51479" s="2"/>
    </row>
    <row r="51480" spans="10:12">
      <c r="J51480" s="2"/>
      <c r="K51480" s="2"/>
      <c r="L51480" s="2"/>
    </row>
    <row r="51481" spans="10:12">
      <c r="J51481" s="2"/>
      <c r="K51481" s="2"/>
      <c r="L51481" s="2"/>
    </row>
    <row r="51482" spans="10:12">
      <c r="J51482" s="2"/>
      <c r="K51482" s="2"/>
      <c r="L51482" s="2"/>
    </row>
    <row r="51483" spans="10:12">
      <c r="J51483" s="2"/>
      <c r="K51483" s="2"/>
      <c r="L51483" s="2"/>
    </row>
    <row r="51484" spans="10:12">
      <c r="J51484" s="2"/>
      <c r="K51484" s="2"/>
      <c r="L51484" s="2"/>
    </row>
    <row r="51485" spans="10:12">
      <c r="J51485" s="2"/>
      <c r="K51485" s="2"/>
      <c r="L51485" s="2"/>
    </row>
    <row r="51486" spans="10:12">
      <c r="J51486" s="2"/>
      <c r="K51486" s="2"/>
      <c r="L51486" s="2"/>
    </row>
    <row r="51487" spans="10:12">
      <c r="J51487" s="2"/>
      <c r="K51487" s="2"/>
      <c r="L51487" s="2"/>
    </row>
    <row r="51488" spans="10:12">
      <c r="J51488" s="2"/>
      <c r="K51488" s="2"/>
      <c r="L51488" s="2"/>
    </row>
    <row r="51489" spans="10:12">
      <c r="J51489" s="2"/>
      <c r="K51489" s="2"/>
      <c r="L51489" s="2"/>
    </row>
    <row r="51490" spans="10:12">
      <c r="J51490" s="2"/>
      <c r="K51490" s="2"/>
      <c r="L51490" s="2"/>
    </row>
    <row r="51491" spans="10:12">
      <c r="J51491" s="2"/>
      <c r="K51491" s="2"/>
      <c r="L51491" s="2"/>
    </row>
    <row r="51492" spans="10:12">
      <c r="J51492" s="2"/>
      <c r="K51492" s="2"/>
      <c r="L51492" s="2"/>
    </row>
    <row r="51493" spans="10:12">
      <c r="J51493" s="2"/>
      <c r="K51493" s="2"/>
      <c r="L51493" s="2"/>
    </row>
    <row r="51494" spans="10:12">
      <c r="J51494" s="2"/>
      <c r="K51494" s="2"/>
      <c r="L51494" s="2"/>
    </row>
    <row r="51495" spans="10:12">
      <c r="J51495" s="2"/>
      <c r="K51495" s="2"/>
      <c r="L51495" s="2"/>
    </row>
    <row r="51496" spans="10:12">
      <c r="J51496" s="2"/>
      <c r="K51496" s="2"/>
      <c r="L51496" s="2"/>
    </row>
    <row r="51497" spans="10:12">
      <c r="J51497" s="2"/>
      <c r="K51497" s="2"/>
      <c r="L51497" s="2"/>
    </row>
    <row r="51498" spans="10:12">
      <c r="J51498" s="2"/>
      <c r="K51498" s="2"/>
      <c r="L51498" s="2"/>
    </row>
    <row r="51499" spans="10:12">
      <c r="J51499" s="2"/>
      <c r="K51499" s="2"/>
      <c r="L51499" s="2"/>
    </row>
    <row r="51500" spans="10:12">
      <c r="J51500" s="2"/>
      <c r="K51500" s="2"/>
      <c r="L51500" s="2"/>
    </row>
    <row r="51501" spans="10:12">
      <c r="J51501" s="2"/>
      <c r="K51501" s="2"/>
      <c r="L51501" s="2"/>
    </row>
    <row r="51502" spans="10:12">
      <c r="J51502" s="2"/>
      <c r="K51502" s="2"/>
      <c r="L51502" s="2"/>
    </row>
    <row r="51503" spans="10:12">
      <c r="J51503" s="2"/>
      <c r="K51503" s="2"/>
      <c r="L51503" s="2"/>
    </row>
    <row r="51504" spans="10:12">
      <c r="J51504" s="2"/>
      <c r="K51504" s="2"/>
      <c r="L51504" s="2"/>
    </row>
    <row r="51505" spans="10:12">
      <c r="J51505" s="2"/>
      <c r="K51505" s="2"/>
      <c r="L51505" s="2"/>
    </row>
    <row r="51506" spans="10:12">
      <c r="J51506" s="2"/>
      <c r="K51506" s="2"/>
      <c r="L51506" s="2"/>
    </row>
    <row r="51507" spans="10:12">
      <c r="J51507" s="2"/>
      <c r="K51507" s="2"/>
      <c r="L51507" s="2"/>
    </row>
    <row r="51508" spans="10:12">
      <c r="J51508" s="2"/>
      <c r="K51508" s="2"/>
      <c r="L51508" s="2"/>
    </row>
    <row r="51509" spans="10:12">
      <c r="J51509" s="2"/>
      <c r="K51509" s="2"/>
      <c r="L51509" s="2"/>
    </row>
    <row r="51510" spans="10:12">
      <c r="J51510" s="2"/>
      <c r="K51510" s="2"/>
      <c r="L51510" s="2"/>
    </row>
    <row r="51511" spans="10:12">
      <c r="J51511" s="2"/>
      <c r="K51511" s="2"/>
      <c r="L51511" s="2"/>
    </row>
    <row r="51512" spans="10:12">
      <c r="J51512" s="2"/>
      <c r="K51512" s="2"/>
      <c r="L51512" s="2"/>
    </row>
    <row r="51513" spans="10:12">
      <c r="J51513" s="2"/>
      <c r="K51513" s="2"/>
      <c r="L51513" s="2"/>
    </row>
    <row r="51514" spans="10:12">
      <c r="J51514" s="2"/>
      <c r="K51514" s="2"/>
      <c r="L51514" s="2"/>
    </row>
    <row r="51515" spans="10:12">
      <c r="J51515" s="2"/>
      <c r="K51515" s="2"/>
      <c r="L51515" s="2"/>
    </row>
    <row r="51516" spans="10:12">
      <c r="J51516" s="2"/>
      <c r="K51516" s="2"/>
      <c r="L51516" s="2"/>
    </row>
    <row r="51517" spans="10:12">
      <c r="J51517" s="2"/>
      <c r="K51517" s="2"/>
      <c r="L51517" s="2"/>
    </row>
    <row r="51518" spans="10:12">
      <c r="J51518" s="2"/>
      <c r="K51518" s="2"/>
      <c r="L51518" s="2"/>
    </row>
    <row r="51519" spans="10:12">
      <c r="J51519" s="2"/>
      <c r="K51519" s="2"/>
      <c r="L51519" s="2"/>
    </row>
    <row r="51520" spans="10:12">
      <c r="J51520" s="2"/>
      <c r="K51520" s="2"/>
      <c r="L51520" s="2"/>
    </row>
    <row r="51521" spans="10:12">
      <c r="J51521" s="2"/>
      <c r="K51521" s="2"/>
      <c r="L51521" s="2"/>
    </row>
    <row r="51522" spans="10:12">
      <c r="J51522" s="2"/>
      <c r="K51522" s="2"/>
      <c r="L51522" s="2"/>
    </row>
    <row r="51523" spans="10:12">
      <c r="J51523" s="2"/>
      <c r="K51523" s="2"/>
      <c r="L51523" s="2"/>
    </row>
    <row r="51524" spans="10:12">
      <c r="J51524" s="2"/>
      <c r="K51524" s="2"/>
      <c r="L51524" s="2"/>
    </row>
    <row r="51525" spans="10:12">
      <c r="J51525" s="2"/>
      <c r="K51525" s="2"/>
      <c r="L51525" s="2"/>
    </row>
    <row r="51526" spans="10:12">
      <c r="J51526" s="2"/>
      <c r="K51526" s="2"/>
      <c r="L51526" s="2"/>
    </row>
    <row r="51527" spans="10:12">
      <c r="J51527" s="2"/>
      <c r="K51527" s="2"/>
      <c r="L51527" s="2"/>
    </row>
    <row r="51528" spans="10:12">
      <c r="J51528" s="2"/>
      <c r="K51528" s="2"/>
      <c r="L51528" s="2"/>
    </row>
    <row r="51529" spans="10:12">
      <c r="J51529" s="2"/>
      <c r="K51529" s="2"/>
      <c r="L51529" s="2"/>
    </row>
    <row r="51530" spans="10:12">
      <c r="J51530" s="2"/>
      <c r="K51530" s="2"/>
      <c r="L51530" s="2"/>
    </row>
    <row r="51531" spans="10:12">
      <c r="J51531" s="2"/>
      <c r="K51531" s="2"/>
      <c r="L51531" s="2"/>
    </row>
    <row r="51532" spans="10:12">
      <c r="J51532" s="2"/>
      <c r="K51532" s="2"/>
      <c r="L51532" s="2"/>
    </row>
    <row r="51533" spans="10:12">
      <c r="J51533" s="2"/>
      <c r="K51533" s="2"/>
      <c r="L51533" s="2"/>
    </row>
    <row r="51534" spans="10:12">
      <c r="J51534" s="2"/>
      <c r="K51534" s="2"/>
      <c r="L51534" s="2"/>
    </row>
    <row r="51535" spans="10:12">
      <c r="J51535" s="2"/>
      <c r="K51535" s="2"/>
      <c r="L51535" s="2"/>
    </row>
    <row r="51536" spans="10:12">
      <c r="J51536" s="2"/>
      <c r="K51536" s="2"/>
      <c r="L51536" s="2"/>
    </row>
    <row r="51537" spans="10:12">
      <c r="J51537" s="2"/>
      <c r="K51537" s="2"/>
      <c r="L51537" s="2"/>
    </row>
    <row r="51538" spans="10:12">
      <c r="J51538" s="2"/>
      <c r="K51538" s="2"/>
      <c r="L51538" s="2"/>
    </row>
    <row r="51539" spans="10:12">
      <c r="J51539" s="2"/>
      <c r="K51539" s="2"/>
      <c r="L51539" s="2"/>
    </row>
    <row r="51540" spans="10:12">
      <c r="J51540" s="2"/>
      <c r="K51540" s="2"/>
      <c r="L51540" s="2"/>
    </row>
    <row r="51541" spans="10:12">
      <c r="J51541" s="2"/>
      <c r="K51541" s="2"/>
      <c r="L51541" s="2"/>
    </row>
    <row r="51542" spans="10:12">
      <c r="J51542" s="2"/>
      <c r="K51542" s="2"/>
      <c r="L51542" s="2"/>
    </row>
    <row r="51543" spans="10:12">
      <c r="J51543" s="2"/>
      <c r="K51543" s="2"/>
      <c r="L51543" s="2"/>
    </row>
    <row r="51544" spans="10:12">
      <c r="J51544" s="2"/>
      <c r="K51544" s="2"/>
      <c r="L51544" s="2"/>
    </row>
    <row r="51545" spans="10:12">
      <c r="J51545" s="2"/>
      <c r="K51545" s="2"/>
      <c r="L51545" s="2"/>
    </row>
    <row r="51546" spans="10:12">
      <c r="J51546" s="2"/>
      <c r="K51546" s="2"/>
      <c r="L51546" s="2"/>
    </row>
    <row r="51547" spans="10:12">
      <c r="J51547" s="2"/>
      <c r="K51547" s="2"/>
      <c r="L51547" s="2"/>
    </row>
    <row r="51548" spans="10:12">
      <c r="J51548" s="2"/>
      <c r="K51548" s="2"/>
      <c r="L51548" s="2"/>
    </row>
    <row r="51549" spans="10:12">
      <c r="J51549" s="2"/>
      <c r="K51549" s="2"/>
      <c r="L51549" s="2"/>
    </row>
    <row r="51550" spans="10:12">
      <c r="J51550" s="2"/>
      <c r="K51550" s="2"/>
      <c r="L51550" s="2"/>
    </row>
    <row r="51551" spans="10:12">
      <c r="J51551" s="2"/>
      <c r="K51551" s="2"/>
      <c r="L51551" s="2"/>
    </row>
    <row r="51552" spans="10:12">
      <c r="J51552" s="2"/>
      <c r="K51552" s="2"/>
      <c r="L51552" s="2"/>
    </row>
    <row r="51553" spans="10:12">
      <c r="J51553" s="2"/>
      <c r="K51553" s="2"/>
      <c r="L51553" s="2"/>
    </row>
    <row r="51554" spans="10:12">
      <c r="J51554" s="2"/>
      <c r="K51554" s="2"/>
      <c r="L51554" s="2"/>
    </row>
    <row r="51555" spans="10:12">
      <c r="J51555" s="2"/>
      <c r="K51555" s="2"/>
      <c r="L51555" s="2"/>
    </row>
    <row r="51556" spans="10:12">
      <c r="J51556" s="2"/>
      <c r="K51556" s="2"/>
      <c r="L51556" s="2"/>
    </row>
    <row r="51557" spans="10:12">
      <c r="J51557" s="2"/>
      <c r="K51557" s="2"/>
      <c r="L51557" s="2"/>
    </row>
    <row r="51558" spans="10:12">
      <c r="J51558" s="2"/>
      <c r="K51558" s="2"/>
      <c r="L51558" s="2"/>
    </row>
    <row r="51559" spans="10:12">
      <c r="J51559" s="2"/>
      <c r="K51559" s="2"/>
      <c r="L51559" s="2"/>
    </row>
    <row r="51560" spans="10:12">
      <c r="J51560" s="2"/>
      <c r="K51560" s="2"/>
      <c r="L51560" s="2"/>
    </row>
    <row r="51561" spans="10:12">
      <c r="J51561" s="2"/>
      <c r="K51561" s="2"/>
      <c r="L51561" s="2"/>
    </row>
    <row r="51562" spans="10:12">
      <c r="J51562" s="2"/>
      <c r="K51562" s="2"/>
      <c r="L51562" s="2"/>
    </row>
    <row r="51563" spans="10:12">
      <c r="J51563" s="2"/>
      <c r="K51563" s="2"/>
      <c r="L51563" s="2"/>
    </row>
    <row r="51564" spans="10:12">
      <c r="J51564" s="2"/>
      <c r="K51564" s="2"/>
      <c r="L51564" s="2"/>
    </row>
    <row r="51565" spans="10:12">
      <c r="J51565" s="2"/>
      <c r="K51565" s="2"/>
      <c r="L51565" s="2"/>
    </row>
    <row r="51566" spans="10:12">
      <c r="J51566" s="2"/>
      <c r="K51566" s="2"/>
      <c r="L51566" s="2"/>
    </row>
    <row r="51567" spans="10:12">
      <c r="J51567" s="2"/>
      <c r="K51567" s="2"/>
      <c r="L51567" s="2"/>
    </row>
    <row r="51568" spans="10:12">
      <c r="J51568" s="2"/>
      <c r="K51568" s="2"/>
      <c r="L51568" s="2"/>
    </row>
    <row r="51569" spans="10:12">
      <c r="J51569" s="2"/>
      <c r="K51569" s="2"/>
      <c r="L51569" s="2"/>
    </row>
    <row r="51570" spans="10:12">
      <c r="J51570" s="2"/>
      <c r="K51570" s="2"/>
      <c r="L51570" s="2"/>
    </row>
    <row r="51571" spans="10:12">
      <c r="J51571" s="2"/>
      <c r="K51571" s="2"/>
      <c r="L51571" s="2"/>
    </row>
    <row r="51572" spans="10:12">
      <c r="J51572" s="2"/>
      <c r="K51572" s="2"/>
      <c r="L51572" s="2"/>
    </row>
    <row r="51573" spans="10:12">
      <c r="J51573" s="2"/>
      <c r="K51573" s="2"/>
      <c r="L51573" s="2"/>
    </row>
    <row r="51574" spans="10:12">
      <c r="J51574" s="2"/>
      <c r="K51574" s="2"/>
      <c r="L51574" s="2"/>
    </row>
    <row r="51575" spans="10:12">
      <c r="J51575" s="2"/>
      <c r="K51575" s="2"/>
      <c r="L51575" s="2"/>
    </row>
    <row r="51576" spans="10:12">
      <c r="J51576" s="2"/>
      <c r="K51576" s="2"/>
      <c r="L51576" s="2"/>
    </row>
    <row r="51577" spans="10:12">
      <c r="J51577" s="2"/>
      <c r="K51577" s="2"/>
      <c r="L51577" s="2"/>
    </row>
    <row r="51578" spans="10:12">
      <c r="J51578" s="2"/>
      <c r="K51578" s="2"/>
      <c r="L51578" s="2"/>
    </row>
    <row r="51579" spans="10:12">
      <c r="J51579" s="2"/>
      <c r="K51579" s="2"/>
      <c r="L51579" s="2"/>
    </row>
    <row r="51580" spans="10:12">
      <c r="J51580" s="2"/>
      <c r="K51580" s="2"/>
      <c r="L51580" s="2"/>
    </row>
    <row r="51581" spans="10:12">
      <c r="J51581" s="2"/>
      <c r="K51581" s="2"/>
      <c r="L51581" s="2"/>
    </row>
    <row r="51582" spans="10:12">
      <c r="J51582" s="2"/>
      <c r="K51582" s="2"/>
      <c r="L51582" s="2"/>
    </row>
    <row r="51583" spans="10:12">
      <c r="J51583" s="2"/>
      <c r="K51583" s="2"/>
      <c r="L51583" s="2"/>
    </row>
    <row r="51584" spans="10:12">
      <c r="J51584" s="2"/>
      <c r="K51584" s="2"/>
      <c r="L51584" s="2"/>
    </row>
    <row r="51585" spans="10:12">
      <c r="J51585" s="2"/>
      <c r="K51585" s="2"/>
      <c r="L51585" s="2"/>
    </row>
    <row r="51586" spans="10:12">
      <c r="J51586" s="2"/>
      <c r="K51586" s="2"/>
      <c r="L51586" s="2"/>
    </row>
    <row r="51587" spans="10:12">
      <c r="J51587" s="2"/>
      <c r="K51587" s="2"/>
      <c r="L51587" s="2"/>
    </row>
    <row r="51588" spans="10:12">
      <c r="J51588" s="2"/>
      <c r="K51588" s="2"/>
      <c r="L51588" s="2"/>
    </row>
    <row r="51589" spans="10:12">
      <c r="J51589" s="2"/>
      <c r="K51589" s="2"/>
      <c r="L51589" s="2"/>
    </row>
    <row r="51590" spans="10:12">
      <c r="J51590" s="2"/>
      <c r="K51590" s="2"/>
      <c r="L51590" s="2"/>
    </row>
    <row r="51591" spans="10:12">
      <c r="J51591" s="2"/>
      <c r="K51591" s="2"/>
      <c r="L51591" s="2"/>
    </row>
    <row r="51592" spans="10:12">
      <c r="J51592" s="2"/>
      <c r="K51592" s="2"/>
      <c r="L51592" s="2"/>
    </row>
    <row r="51593" spans="10:12">
      <c r="J51593" s="2"/>
      <c r="K51593" s="2"/>
      <c r="L51593" s="2"/>
    </row>
    <row r="51594" spans="10:12">
      <c r="J51594" s="2"/>
      <c r="K51594" s="2"/>
      <c r="L51594" s="2"/>
    </row>
    <row r="51595" spans="10:12">
      <c r="J51595" s="2"/>
      <c r="K51595" s="2"/>
      <c r="L51595" s="2"/>
    </row>
    <row r="51596" spans="10:12">
      <c r="J51596" s="2"/>
      <c r="K51596" s="2"/>
      <c r="L51596" s="2"/>
    </row>
    <row r="51597" spans="10:12">
      <c r="J51597" s="2"/>
      <c r="K51597" s="2"/>
      <c r="L51597" s="2"/>
    </row>
    <row r="51598" spans="10:12">
      <c r="J51598" s="2"/>
      <c r="K51598" s="2"/>
      <c r="L51598" s="2"/>
    </row>
    <row r="51599" spans="10:12">
      <c r="J51599" s="2"/>
      <c r="K51599" s="2"/>
      <c r="L51599" s="2"/>
    </row>
    <row r="51600" spans="10:12">
      <c r="J51600" s="2"/>
      <c r="K51600" s="2"/>
      <c r="L51600" s="2"/>
    </row>
    <row r="51601" spans="10:12">
      <c r="J51601" s="2"/>
      <c r="K51601" s="2"/>
      <c r="L51601" s="2"/>
    </row>
    <row r="51602" spans="10:12">
      <c r="J51602" s="2"/>
      <c r="K51602" s="2"/>
      <c r="L51602" s="2"/>
    </row>
    <row r="51603" spans="10:12">
      <c r="J51603" s="2"/>
      <c r="K51603" s="2"/>
      <c r="L51603" s="2"/>
    </row>
    <row r="51604" spans="10:12">
      <c r="J51604" s="2"/>
      <c r="K51604" s="2"/>
      <c r="L51604" s="2"/>
    </row>
    <row r="51605" spans="10:12">
      <c r="J51605" s="2"/>
      <c r="K51605" s="2"/>
      <c r="L51605" s="2"/>
    </row>
    <row r="51606" spans="10:12">
      <c r="J51606" s="2"/>
      <c r="K51606" s="2"/>
      <c r="L51606" s="2"/>
    </row>
    <row r="51607" spans="10:12">
      <c r="J51607" s="2"/>
      <c r="K51607" s="2"/>
      <c r="L51607" s="2"/>
    </row>
    <row r="51608" spans="10:12">
      <c r="J51608" s="2"/>
      <c r="K51608" s="2"/>
      <c r="L51608" s="2"/>
    </row>
    <row r="51609" spans="10:12">
      <c r="J51609" s="2"/>
      <c r="K51609" s="2"/>
      <c r="L51609" s="2"/>
    </row>
    <row r="51610" spans="10:12">
      <c r="J51610" s="2"/>
      <c r="K51610" s="2"/>
      <c r="L51610" s="2"/>
    </row>
    <row r="51611" spans="10:12">
      <c r="J51611" s="2"/>
      <c r="K51611" s="2"/>
      <c r="L51611" s="2"/>
    </row>
    <row r="51612" spans="10:12">
      <c r="J51612" s="2"/>
      <c r="K51612" s="2"/>
      <c r="L51612" s="2"/>
    </row>
    <row r="51613" spans="10:12">
      <c r="J51613" s="2"/>
      <c r="K51613" s="2"/>
      <c r="L51613" s="2"/>
    </row>
    <row r="51614" spans="10:12">
      <c r="J51614" s="2"/>
      <c r="K51614" s="2"/>
      <c r="L51614" s="2"/>
    </row>
    <row r="51615" spans="10:12">
      <c r="J51615" s="2"/>
      <c r="K51615" s="2"/>
      <c r="L51615" s="2"/>
    </row>
    <row r="51616" spans="10:12">
      <c r="J51616" s="2"/>
      <c r="K51616" s="2"/>
      <c r="L51616" s="2"/>
    </row>
    <row r="51617" spans="10:12">
      <c r="J51617" s="2"/>
      <c r="K51617" s="2"/>
      <c r="L51617" s="2"/>
    </row>
    <row r="51618" spans="10:12">
      <c r="J51618" s="2"/>
      <c r="K51618" s="2"/>
      <c r="L51618" s="2"/>
    </row>
    <row r="51619" spans="10:12">
      <c r="J51619" s="2"/>
      <c r="K51619" s="2"/>
      <c r="L51619" s="2"/>
    </row>
    <row r="51620" spans="10:12">
      <c r="J51620" s="2"/>
      <c r="K51620" s="2"/>
      <c r="L51620" s="2"/>
    </row>
    <row r="51621" spans="10:12">
      <c r="J51621" s="2"/>
      <c r="K51621" s="2"/>
      <c r="L51621" s="2"/>
    </row>
    <row r="51622" spans="10:12">
      <c r="J51622" s="2"/>
      <c r="K51622" s="2"/>
      <c r="L51622" s="2"/>
    </row>
    <row r="51623" spans="10:12">
      <c r="J51623" s="2"/>
      <c r="K51623" s="2"/>
      <c r="L51623" s="2"/>
    </row>
    <row r="51624" spans="10:12">
      <c r="J51624" s="2"/>
      <c r="K51624" s="2"/>
      <c r="L51624" s="2"/>
    </row>
    <row r="51625" spans="10:12">
      <c r="J51625" s="2"/>
      <c r="K51625" s="2"/>
      <c r="L51625" s="2"/>
    </row>
    <row r="51626" spans="10:12">
      <c r="J51626" s="2"/>
      <c r="K51626" s="2"/>
      <c r="L51626" s="2"/>
    </row>
    <row r="51627" spans="10:12">
      <c r="J51627" s="2"/>
      <c r="K51627" s="2"/>
      <c r="L51627" s="2"/>
    </row>
    <row r="51628" spans="10:12">
      <c r="J51628" s="2"/>
      <c r="K51628" s="2"/>
      <c r="L51628" s="2"/>
    </row>
    <row r="51629" spans="10:12">
      <c r="J51629" s="2"/>
      <c r="K51629" s="2"/>
      <c r="L51629" s="2"/>
    </row>
    <row r="51630" spans="10:12">
      <c r="J51630" s="2"/>
      <c r="K51630" s="2"/>
      <c r="L51630" s="2"/>
    </row>
    <row r="51631" spans="10:12">
      <c r="J51631" s="2"/>
      <c r="K51631" s="2"/>
      <c r="L51631" s="2"/>
    </row>
    <row r="51632" spans="10:12">
      <c r="J51632" s="2"/>
      <c r="K51632" s="2"/>
      <c r="L51632" s="2"/>
    </row>
    <row r="51633" spans="10:12">
      <c r="J51633" s="2"/>
      <c r="K51633" s="2"/>
      <c r="L51633" s="2"/>
    </row>
    <row r="51634" spans="10:12">
      <c r="J51634" s="2"/>
      <c r="K51634" s="2"/>
      <c r="L51634" s="2"/>
    </row>
    <row r="51635" spans="10:12">
      <c r="J51635" s="2"/>
      <c r="K51635" s="2"/>
      <c r="L51635" s="2"/>
    </row>
    <row r="51636" spans="10:12">
      <c r="J51636" s="2"/>
      <c r="K51636" s="2"/>
      <c r="L51636" s="2"/>
    </row>
    <row r="51637" spans="10:12">
      <c r="J51637" s="2"/>
      <c r="K51637" s="2"/>
      <c r="L51637" s="2"/>
    </row>
    <row r="51638" spans="10:12">
      <c r="J51638" s="2"/>
      <c r="K51638" s="2"/>
      <c r="L51638" s="2"/>
    </row>
    <row r="51639" spans="10:12">
      <c r="J51639" s="2"/>
      <c r="K51639" s="2"/>
      <c r="L51639" s="2"/>
    </row>
    <row r="51640" spans="10:12">
      <c r="J51640" s="2"/>
      <c r="K51640" s="2"/>
      <c r="L51640" s="2"/>
    </row>
    <row r="51641" spans="10:12">
      <c r="J51641" s="2"/>
      <c r="K51641" s="2"/>
      <c r="L51641" s="2"/>
    </row>
    <row r="51642" spans="10:12">
      <c r="J51642" s="2"/>
      <c r="K51642" s="2"/>
      <c r="L51642" s="2"/>
    </row>
    <row r="51643" spans="10:12">
      <c r="J51643" s="2"/>
      <c r="K51643" s="2"/>
      <c r="L51643" s="2"/>
    </row>
    <row r="51644" spans="10:12">
      <c r="J51644" s="2"/>
      <c r="K51644" s="2"/>
      <c r="L51644" s="2"/>
    </row>
    <row r="51645" spans="10:12">
      <c r="J51645" s="2"/>
      <c r="K51645" s="2"/>
      <c r="L51645" s="2"/>
    </row>
    <row r="51646" spans="10:12">
      <c r="J51646" s="2"/>
      <c r="K51646" s="2"/>
      <c r="L51646" s="2"/>
    </row>
    <row r="51647" spans="10:12">
      <c r="J51647" s="2"/>
      <c r="K51647" s="2"/>
      <c r="L51647" s="2"/>
    </row>
    <row r="51648" spans="10:12">
      <c r="J51648" s="2"/>
      <c r="K51648" s="2"/>
      <c r="L51648" s="2"/>
    </row>
    <row r="51649" spans="10:12">
      <c r="J51649" s="2"/>
      <c r="K51649" s="2"/>
      <c r="L51649" s="2"/>
    </row>
    <row r="51650" spans="10:12">
      <c r="J51650" s="2"/>
      <c r="K51650" s="2"/>
      <c r="L51650" s="2"/>
    </row>
    <row r="51651" spans="10:12">
      <c r="J51651" s="2"/>
      <c r="K51651" s="2"/>
      <c r="L51651" s="2"/>
    </row>
    <row r="51652" spans="10:12">
      <c r="J51652" s="2"/>
      <c r="K51652" s="2"/>
      <c r="L51652" s="2"/>
    </row>
    <row r="51653" spans="10:12">
      <c r="J51653" s="2"/>
      <c r="K51653" s="2"/>
      <c r="L51653" s="2"/>
    </row>
    <row r="51654" spans="10:12">
      <c r="J51654" s="2"/>
      <c r="K51654" s="2"/>
      <c r="L51654" s="2"/>
    </row>
    <row r="51655" spans="10:12">
      <c r="J51655" s="2"/>
      <c r="K51655" s="2"/>
      <c r="L51655" s="2"/>
    </row>
    <row r="51656" spans="10:12">
      <c r="J51656" s="2"/>
      <c r="K51656" s="2"/>
      <c r="L51656" s="2"/>
    </row>
    <row r="51657" spans="10:12">
      <c r="J51657" s="2"/>
      <c r="K51657" s="2"/>
      <c r="L51657" s="2"/>
    </row>
    <row r="51658" spans="10:12">
      <c r="J51658" s="2"/>
      <c r="K51658" s="2"/>
      <c r="L51658" s="2"/>
    </row>
    <row r="51659" spans="10:12">
      <c r="J51659" s="2"/>
      <c r="K51659" s="2"/>
      <c r="L51659" s="2"/>
    </row>
    <row r="51660" spans="10:12">
      <c r="J51660" s="2"/>
      <c r="K51660" s="2"/>
      <c r="L51660" s="2"/>
    </row>
    <row r="51661" spans="10:12">
      <c r="J51661" s="2"/>
      <c r="K51661" s="2"/>
      <c r="L51661" s="2"/>
    </row>
    <row r="51662" spans="10:12">
      <c r="J51662" s="2"/>
      <c r="K51662" s="2"/>
      <c r="L51662" s="2"/>
    </row>
    <row r="51663" spans="10:12">
      <c r="J51663" s="2"/>
      <c r="K51663" s="2"/>
      <c r="L51663" s="2"/>
    </row>
    <row r="51664" spans="10:12">
      <c r="J51664" s="2"/>
      <c r="K51664" s="2"/>
      <c r="L51664" s="2"/>
    </row>
    <row r="51665" spans="10:12">
      <c r="J51665" s="2"/>
      <c r="K51665" s="2"/>
      <c r="L51665" s="2"/>
    </row>
    <row r="51666" spans="10:12">
      <c r="J51666" s="2"/>
      <c r="K51666" s="2"/>
      <c r="L51666" s="2"/>
    </row>
    <row r="51667" spans="10:12">
      <c r="J51667" s="2"/>
      <c r="K51667" s="2"/>
      <c r="L51667" s="2"/>
    </row>
    <row r="51668" spans="10:12">
      <c r="J51668" s="2"/>
      <c r="K51668" s="2"/>
      <c r="L51668" s="2"/>
    </row>
    <row r="51669" spans="10:12">
      <c r="J51669" s="2"/>
      <c r="K51669" s="2"/>
      <c r="L51669" s="2"/>
    </row>
    <row r="51670" spans="10:12">
      <c r="J51670" s="2"/>
      <c r="K51670" s="2"/>
      <c r="L51670" s="2"/>
    </row>
    <row r="51671" spans="10:12">
      <c r="J51671" s="2"/>
      <c r="K51671" s="2"/>
      <c r="L51671" s="2"/>
    </row>
    <row r="51672" spans="10:12">
      <c r="J51672" s="2"/>
      <c r="K51672" s="2"/>
      <c r="L51672" s="2"/>
    </row>
    <row r="51673" spans="10:12">
      <c r="J51673" s="2"/>
      <c r="K51673" s="2"/>
      <c r="L51673" s="2"/>
    </row>
    <row r="51674" spans="10:12">
      <c r="J51674" s="2"/>
      <c r="K51674" s="2"/>
      <c r="L51674" s="2"/>
    </row>
    <row r="51675" spans="10:12">
      <c r="J51675" s="2"/>
      <c r="K51675" s="2"/>
      <c r="L51675" s="2"/>
    </row>
    <row r="51676" spans="10:12">
      <c r="J51676" s="2"/>
      <c r="K51676" s="2"/>
      <c r="L51676" s="2"/>
    </row>
    <row r="51677" spans="10:12">
      <c r="J51677" s="2"/>
      <c r="K51677" s="2"/>
      <c r="L51677" s="2"/>
    </row>
    <row r="51678" spans="10:12">
      <c r="J51678" s="2"/>
      <c r="K51678" s="2"/>
      <c r="L51678" s="2"/>
    </row>
    <row r="51679" spans="10:12">
      <c r="J51679" s="2"/>
      <c r="K51679" s="2"/>
      <c r="L51679" s="2"/>
    </row>
    <row r="51680" spans="10:12">
      <c r="J51680" s="2"/>
      <c r="K51680" s="2"/>
      <c r="L51680" s="2"/>
    </row>
    <row r="51681" spans="10:12">
      <c r="J51681" s="2"/>
      <c r="K51681" s="2"/>
      <c r="L51681" s="2"/>
    </row>
    <row r="51682" spans="10:12">
      <c r="J51682" s="2"/>
      <c r="K51682" s="2"/>
      <c r="L51682" s="2"/>
    </row>
    <row r="51683" spans="10:12">
      <c r="J51683" s="2"/>
      <c r="K51683" s="2"/>
      <c r="L51683" s="2"/>
    </row>
    <row r="51684" spans="10:12">
      <c r="J51684" s="2"/>
      <c r="K51684" s="2"/>
      <c r="L51684" s="2"/>
    </row>
    <row r="51685" spans="10:12">
      <c r="J51685" s="2"/>
      <c r="K51685" s="2"/>
      <c r="L51685" s="2"/>
    </row>
    <row r="51686" spans="10:12">
      <c r="J51686" s="2"/>
      <c r="K51686" s="2"/>
      <c r="L51686" s="2"/>
    </row>
    <row r="51687" spans="10:12">
      <c r="J51687" s="2"/>
      <c r="K51687" s="2"/>
      <c r="L51687" s="2"/>
    </row>
    <row r="51688" spans="10:12">
      <c r="J51688" s="2"/>
      <c r="K51688" s="2"/>
      <c r="L51688" s="2"/>
    </row>
    <row r="51689" spans="10:12">
      <c r="J51689" s="2"/>
      <c r="K51689" s="2"/>
      <c r="L51689" s="2"/>
    </row>
    <row r="51690" spans="10:12">
      <c r="J51690" s="2"/>
      <c r="K51690" s="2"/>
      <c r="L51690" s="2"/>
    </row>
    <row r="51691" spans="10:12">
      <c r="J51691" s="2"/>
      <c r="K51691" s="2"/>
      <c r="L51691" s="2"/>
    </row>
    <row r="51692" spans="10:12">
      <c r="J51692" s="2"/>
      <c r="K51692" s="2"/>
      <c r="L51692" s="2"/>
    </row>
    <row r="51693" spans="10:12">
      <c r="J51693" s="2"/>
      <c r="K51693" s="2"/>
      <c r="L51693" s="2"/>
    </row>
    <row r="51694" spans="10:12">
      <c r="J51694" s="2"/>
      <c r="K51694" s="2"/>
      <c r="L51694" s="2"/>
    </row>
    <row r="51695" spans="10:12">
      <c r="J51695" s="2"/>
      <c r="K51695" s="2"/>
      <c r="L51695" s="2"/>
    </row>
    <row r="51696" spans="10:12">
      <c r="J51696" s="2"/>
      <c r="K51696" s="2"/>
      <c r="L51696" s="2"/>
    </row>
    <row r="51697" spans="10:12">
      <c r="J51697" s="2"/>
      <c r="K51697" s="2"/>
      <c r="L51697" s="2"/>
    </row>
    <row r="51698" spans="10:12">
      <c r="J51698" s="2"/>
      <c r="K51698" s="2"/>
      <c r="L51698" s="2"/>
    </row>
    <row r="51699" spans="10:12">
      <c r="J51699" s="2"/>
      <c r="K51699" s="2"/>
      <c r="L51699" s="2"/>
    </row>
    <row r="51700" spans="10:12">
      <c r="J51700" s="2"/>
      <c r="K51700" s="2"/>
      <c r="L51700" s="2"/>
    </row>
    <row r="51701" spans="10:12">
      <c r="J51701" s="2"/>
      <c r="K51701" s="2"/>
      <c r="L51701" s="2"/>
    </row>
    <row r="51702" spans="10:12">
      <c r="J51702" s="2"/>
      <c r="K51702" s="2"/>
      <c r="L51702" s="2"/>
    </row>
    <row r="51703" spans="10:12">
      <c r="J51703" s="2"/>
      <c r="K51703" s="2"/>
      <c r="L51703" s="2"/>
    </row>
    <row r="51704" spans="10:12">
      <c r="J51704" s="2"/>
      <c r="K51704" s="2"/>
      <c r="L51704" s="2"/>
    </row>
    <row r="51705" spans="10:12">
      <c r="J51705" s="2"/>
      <c r="K51705" s="2"/>
      <c r="L51705" s="2"/>
    </row>
    <row r="51706" spans="10:12">
      <c r="J51706" s="2"/>
      <c r="K51706" s="2"/>
      <c r="L51706" s="2"/>
    </row>
    <row r="51707" spans="10:12">
      <c r="J51707" s="2"/>
      <c r="K51707" s="2"/>
      <c r="L51707" s="2"/>
    </row>
    <row r="51708" spans="10:12">
      <c r="J51708" s="2"/>
      <c r="K51708" s="2"/>
      <c r="L51708" s="2"/>
    </row>
    <row r="51709" spans="10:12">
      <c r="J51709" s="2"/>
      <c r="K51709" s="2"/>
      <c r="L51709" s="2"/>
    </row>
    <row r="51710" spans="10:12">
      <c r="J51710" s="2"/>
      <c r="K51710" s="2"/>
      <c r="L51710" s="2"/>
    </row>
    <row r="51711" spans="10:12">
      <c r="J51711" s="2"/>
      <c r="K51711" s="2"/>
      <c r="L51711" s="2"/>
    </row>
    <row r="51712" spans="10:12">
      <c r="J51712" s="2"/>
      <c r="K51712" s="2"/>
      <c r="L51712" s="2"/>
    </row>
    <row r="51713" spans="10:12">
      <c r="J51713" s="2"/>
      <c r="K51713" s="2"/>
      <c r="L51713" s="2"/>
    </row>
    <row r="51714" spans="10:12">
      <c r="J51714" s="2"/>
      <c r="K51714" s="2"/>
      <c r="L51714" s="2"/>
    </row>
    <row r="51715" spans="10:12">
      <c r="J51715" s="2"/>
      <c r="K51715" s="2"/>
      <c r="L51715" s="2"/>
    </row>
    <row r="51716" spans="10:12">
      <c r="J51716" s="2"/>
      <c r="K51716" s="2"/>
      <c r="L51716" s="2"/>
    </row>
    <row r="51717" spans="10:12">
      <c r="J51717" s="2"/>
      <c r="K51717" s="2"/>
      <c r="L51717" s="2"/>
    </row>
    <row r="51718" spans="10:12">
      <c r="J51718" s="2"/>
      <c r="K51718" s="2"/>
      <c r="L51718" s="2"/>
    </row>
    <row r="51719" spans="10:12">
      <c r="J51719" s="2"/>
      <c r="K51719" s="2"/>
      <c r="L51719" s="2"/>
    </row>
    <row r="51720" spans="10:12">
      <c r="J51720" s="2"/>
      <c r="K51720" s="2"/>
      <c r="L51720" s="2"/>
    </row>
    <row r="51721" spans="10:12">
      <c r="J51721" s="2"/>
      <c r="K51721" s="2"/>
      <c r="L51721" s="2"/>
    </row>
    <row r="51722" spans="10:12">
      <c r="J51722" s="2"/>
      <c r="K51722" s="2"/>
      <c r="L51722" s="2"/>
    </row>
    <row r="51723" spans="10:12">
      <c r="J51723" s="2"/>
      <c r="K51723" s="2"/>
      <c r="L51723" s="2"/>
    </row>
    <row r="51724" spans="10:12">
      <c r="J51724" s="2"/>
      <c r="K51724" s="2"/>
      <c r="L51724" s="2"/>
    </row>
    <row r="51725" spans="10:12">
      <c r="J51725" s="2"/>
      <c r="K51725" s="2"/>
      <c r="L51725" s="2"/>
    </row>
    <row r="51726" spans="10:12">
      <c r="J51726" s="2"/>
      <c r="K51726" s="2"/>
      <c r="L51726" s="2"/>
    </row>
    <row r="51727" spans="10:12">
      <c r="J51727" s="2"/>
      <c r="K51727" s="2"/>
      <c r="L51727" s="2"/>
    </row>
    <row r="51728" spans="10:12">
      <c r="J51728" s="2"/>
      <c r="K51728" s="2"/>
      <c r="L51728" s="2"/>
    </row>
    <row r="51729" spans="10:12">
      <c r="J51729" s="2"/>
      <c r="K51729" s="2"/>
      <c r="L51729" s="2"/>
    </row>
    <row r="51730" spans="10:12">
      <c r="J51730" s="2"/>
      <c r="K51730" s="2"/>
      <c r="L51730" s="2"/>
    </row>
    <row r="51731" spans="10:12">
      <c r="J51731" s="2"/>
      <c r="K51731" s="2"/>
      <c r="L51731" s="2"/>
    </row>
    <row r="51732" spans="10:12">
      <c r="J51732" s="2"/>
      <c r="K51732" s="2"/>
      <c r="L51732" s="2"/>
    </row>
    <row r="51733" spans="10:12">
      <c r="J51733" s="2"/>
      <c r="K51733" s="2"/>
      <c r="L51733" s="2"/>
    </row>
    <row r="51734" spans="10:12">
      <c r="J51734" s="2"/>
      <c r="K51734" s="2"/>
      <c r="L51734" s="2"/>
    </row>
    <row r="51735" spans="10:12">
      <c r="J51735" s="2"/>
      <c r="K51735" s="2"/>
      <c r="L51735" s="2"/>
    </row>
    <row r="51736" spans="10:12">
      <c r="J51736" s="2"/>
      <c r="K51736" s="2"/>
      <c r="L51736" s="2"/>
    </row>
    <row r="51737" spans="10:12">
      <c r="J51737" s="2"/>
      <c r="K51737" s="2"/>
      <c r="L51737" s="2"/>
    </row>
    <row r="51738" spans="10:12">
      <c r="J51738" s="2"/>
      <c r="K51738" s="2"/>
      <c r="L51738" s="2"/>
    </row>
    <row r="51739" spans="10:12">
      <c r="J51739" s="2"/>
      <c r="K51739" s="2"/>
      <c r="L51739" s="2"/>
    </row>
    <row r="51740" spans="10:12">
      <c r="J51740" s="2"/>
      <c r="K51740" s="2"/>
      <c r="L51740" s="2"/>
    </row>
    <row r="51741" spans="10:12">
      <c r="J51741" s="2"/>
      <c r="K51741" s="2"/>
      <c r="L51741" s="2"/>
    </row>
    <row r="51742" spans="10:12">
      <c r="J51742" s="2"/>
      <c r="K51742" s="2"/>
      <c r="L51742" s="2"/>
    </row>
    <row r="51743" spans="10:12">
      <c r="J51743" s="2"/>
      <c r="K51743" s="2"/>
      <c r="L51743" s="2"/>
    </row>
    <row r="51744" spans="10:12">
      <c r="J51744" s="2"/>
      <c r="K51744" s="2"/>
      <c r="L51744" s="2"/>
    </row>
    <row r="51745" spans="10:12">
      <c r="J51745" s="2"/>
      <c r="K51745" s="2"/>
      <c r="L51745" s="2"/>
    </row>
    <row r="51746" spans="10:12">
      <c r="J51746" s="2"/>
      <c r="K51746" s="2"/>
      <c r="L51746" s="2"/>
    </row>
    <row r="51747" spans="10:12">
      <c r="J51747" s="2"/>
      <c r="K51747" s="2"/>
      <c r="L51747" s="2"/>
    </row>
    <row r="51748" spans="10:12">
      <c r="J51748" s="2"/>
      <c r="K51748" s="2"/>
      <c r="L51748" s="2"/>
    </row>
    <row r="51749" spans="10:12">
      <c r="J51749" s="2"/>
      <c r="K51749" s="2"/>
      <c r="L51749" s="2"/>
    </row>
    <row r="51750" spans="10:12">
      <c r="J51750" s="2"/>
      <c r="K51750" s="2"/>
      <c r="L51750" s="2"/>
    </row>
    <row r="51751" spans="10:12">
      <c r="J51751" s="2"/>
      <c r="K51751" s="2"/>
      <c r="L51751" s="2"/>
    </row>
    <row r="51752" spans="10:12">
      <c r="J51752" s="2"/>
      <c r="K51752" s="2"/>
      <c r="L51752" s="2"/>
    </row>
    <row r="51753" spans="10:12">
      <c r="J51753" s="2"/>
      <c r="K51753" s="2"/>
      <c r="L51753" s="2"/>
    </row>
    <row r="51754" spans="10:12">
      <c r="J51754" s="2"/>
      <c r="K51754" s="2"/>
      <c r="L51754" s="2"/>
    </row>
    <row r="51755" spans="10:12">
      <c r="J51755" s="2"/>
      <c r="K51755" s="2"/>
      <c r="L51755" s="2"/>
    </row>
    <row r="51756" spans="10:12">
      <c r="J51756" s="2"/>
      <c r="K51756" s="2"/>
      <c r="L51756" s="2"/>
    </row>
    <row r="51757" spans="10:12">
      <c r="J51757" s="2"/>
      <c r="K51757" s="2"/>
      <c r="L51757" s="2"/>
    </row>
    <row r="51758" spans="10:12">
      <c r="J51758" s="2"/>
      <c r="K51758" s="2"/>
      <c r="L51758" s="2"/>
    </row>
    <row r="51759" spans="10:12">
      <c r="J51759" s="2"/>
      <c r="K51759" s="2"/>
      <c r="L51759" s="2"/>
    </row>
    <row r="51760" spans="10:12">
      <c r="J51760" s="2"/>
      <c r="K51760" s="2"/>
      <c r="L51760" s="2"/>
    </row>
    <row r="51761" spans="10:12">
      <c r="J51761" s="2"/>
      <c r="K51761" s="2"/>
      <c r="L51761" s="2"/>
    </row>
    <row r="51762" spans="10:12">
      <c r="J51762" s="2"/>
      <c r="K51762" s="2"/>
      <c r="L51762" s="2"/>
    </row>
    <row r="51763" spans="10:12">
      <c r="J51763" s="2"/>
      <c r="K51763" s="2"/>
      <c r="L51763" s="2"/>
    </row>
    <row r="51764" spans="10:12">
      <c r="J51764" s="2"/>
      <c r="K51764" s="2"/>
      <c r="L51764" s="2"/>
    </row>
    <row r="51765" spans="10:12">
      <c r="J51765" s="2"/>
      <c r="K51765" s="2"/>
      <c r="L51765" s="2"/>
    </row>
    <row r="51766" spans="10:12">
      <c r="J51766" s="2"/>
      <c r="K51766" s="2"/>
      <c r="L51766" s="2"/>
    </row>
    <row r="51767" spans="10:12">
      <c r="J51767" s="2"/>
      <c r="K51767" s="2"/>
      <c r="L51767" s="2"/>
    </row>
    <row r="51768" spans="10:12">
      <c r="J51768" s="2"/>
      <c r="K51768" s="2"/>
      <c r="L51768" s="2"/>
    </row>
    <row r="51769" spans="10:12">
      <c r="J51769" s="2"/>
      <c r="K51769" s="2"/>
      <c r="L51769" s="2"/>
    </row>
    <row r="51770" spans="10:12">
      <c r="J51770" s="2"/>
      <c r="K51770" s="2"/>
      <c r="L51770" s="2"/>
    </row>
    <row r="51771" spans="10:12">
      <c r="J51771" s="2"/>
      <c r="K51771" s="2"/>
      <c r="L51771" s="2"/>
    </row>
    <row r="51772" spans="10:12">
      <c r="J51772" s="2"/>
      <c r="K51772" s="2"/>
      <c r="L51772" s="2"/>
    </row>
    <row r="51773" spans="10:12">
      <c r="J51773" s="2"/>
      <c r="K51773" s="2"/>
      <c r="L51773" s="2"/>
    </row>
    <row r="51774" spans="10:12">
      <c r="J51774" s="2"/>
      <c r="K51774" s="2"/>
      <c r="L51774" s="2"/>
    </row>
    <row r="51775" spans="10:12">
      <c r="J51775" s="2"/>
      <c r="K51775" s="2"/>
      <c r="L51775" s="2"/>
    </row>
    <row r="51776" spans="10:12">
      <c r="J51776" s="2"/>
      <c r="K51776" s="2"/>
      <c r="L51776" s="2"/>
    </row>
    <row r="51777" spans="10:12">
      <c r="J51777" s="2"/>
      <c r="K51777" s="2"/>
      <c r="L51777" s="2"/>
    </row>
    <row r="51778" spans="10:12">
      <c r="J51778" s="2"/>
      <c r="K51778" s="2"/>
      <c r="L51778" s="2"/>
    </row>
    <row r="51779" spans="10:12">
      <c r="J51779" s="2"/>
      <c r="K51779" s="2"/>
      <c r="L51779" s="2"/>
    </row>
    <row r="51780" spans="10:12">
      <c r="J51780" s="2"/>
      <c r="K51780" s="2"/>
      <c r="L51780" s="2"/>
    </row>
    <row r="51781" spans="10:12">
      <c r="J51781" s="2"/>
      <c r="K51781" s="2"/>
      <c r="L51781" s="2"/>
    </row>
    <row r="51782" spans="10:12">
      <c r="J51782" s="2"/>
      <c r="K51782" s="2"/>
      <c r="L51782" s="2"/>
    </row>
    <row r="51783" spans="10:12">
      <c r="J51783" s="2"/>
      <c r="K51783" s="2"/>
      <c r="L51783" s="2"/>
    </row>
    <row r="51784" spans="10:12">
      <c r="J51784" s="2"/>
      <c r="K51784" s="2"/>
      <c r="L51784" s="2"/>
    </row>
    <row r="51785" spans="10:12">
      <c r="J51785" s="2"/>
      <c r="K51785" s="2"/>
      <c r="L51785" s="2"/>
    </row>
    <row r="51786" spans="10:12">
      <c r="J51786" s="2"/>
      <c r="K51786" s="2"/>
      <c r="L51786" s="2"/>
    </row>
    <row r="51787" spans="10:12">
      <c r="J51787" s="2"/>
      <c r="K51787" s="2"/>
      <c r="L51787" s="2"/>
    </row>
    <row r="51788" spans="10:12">
      <c r="J51788" s="2"/>
      <c r="K51788" s="2"/>
      <c r="L51788" s="2"/>
    </row>
    <row r="51789" spans="10:12">
      <c r="J51789" s="2"/>
      <c r="K51789" s="2"/>
      <c r="L51789" s="2"/>
    </row>
    <row r="51790" spans="10:12">
      <c r="J51790" s="2"/>
      <c r="K51790" s="2"/>
      <c r="L51790" s="2"/>
    </row>
    <row r="51791" spans="10:12">
      <c r="J51791" s="2"/>
      <c r="K51791" s="2"/>
      <c r="L51791" s="2"/>
    </row>
    <row r="51792" spans="10:12">
      <c r="J51792" s="2"/>
      <c r="K51792" s="2"/>
      <c r="L51792" s="2"/>
    </row>
    <row r="51793" spans="10:12">
      <c r="J51793" s="2"/>
      <c r="K51793" s="2"/>
      <c r="L51793" s="2"/>
    </row>
    <row r="51794" spans="10:12">
      <c r="J51794" s="2"/>
      <c r="K51794" s="2"/>
      <c r="L51794" s="2"/>
    </row>
    <row r="51795" spans="10:12">
      <c r="J51795" s="2"/>
      <c r="K51795" s="2"/>
      <c r="L51795" s="2"/>
    </row>
    <row r="51796" spans="10:12">
      <c r="J51796" s="2"/>
      <c r="K51796" s="2"/>
      <c r="L51796" s="2"/>
    </row>
    <row r="51797" spans="10:12">
      <c r="J51797" s="2"/>
      <c r="K51797" s="2"/>
      <c r="L51797" s="2"/>
    </row>
    <row r="51798" spans="10:12">
      <c r="J51798" s="2"/>
      <c r="K51798" s="2"/>
      <c r="L51798" s="2"/>
    </row>
    <row r="51799" spans="10:12">
      <c r="J51799" s="2"/>
      <c r="K51799" s="2"/>
      <c r="L51799" s="2"/>
    </row>
    <row r="51800" spans="10:12">
      <c r="J51800" s="2"/>
      <c r="K51800" s="2"/>
      <c r="L51800" s="2"/>
    </row>
    <row r="51801" spans="10:12">
      <c r="J51801" s="2"/>
      <c r="K51801" s="2"/>
      <c r="L51801" s="2"/>
    </row>
    <row r="51802" spans="10:12">
      <c r="J51802" s="2"/>
      <c r="K51802" s="2"/>
      <c r="L51802" s="2"/>
    </row>
    <row r="51803" spans="10:12">
      <c r="J51803" s="2"/>
      <c r="K51803" s="2"/>
      <c r="L51803" s="2"/>
    </row>
    <row r="51804" spans="10:12">
      <c r="J51804" s="2"/>
      <c r="K51804" s="2"/>
      <c r="L51804" s="2"/>
    </row>
    <row r="51805" spans="10:12">
      <c r="J51805" s="2"/>
      <c r="K51805" s="2"/>
      <c r="L51805" s="2"/>
    </row>
    <row r="51806" spans="10:12">
      <c r="J51806" s="2"/>
      <c r="K51806" s="2"/>
      <c r="L51806" s="2"/>
    </row>
    <row r="51807" spans="10:12">
      <c r="J51807" s="2"/>
      <c r="K51807" s="2"/>
      <c r="L51807" s="2"/>
    </row>
    <row r="51808" spans="10:12">
      <c r="J51808" s="2"/>
      <c r="K51808" s="2"/>
      <c r="L51808" s="2"/>
    </row>
    <row r="51809" spans="10:12">
      <c r="J51809" s="2"/>
      <c r="K51809" s="2"/>
      <c r="L51809" s="2"/>
    </row>
    <row r="51810" spans="10:12">
      <c r="J51810" s="2"/>
      <c r="K51810" s="2"/>
      <c r="L51810" s="2"/>
    </row>
    <row r="51811" spans="10:12">
      <c r="J51811" s="2"/>
      <c r="K51811" s="2"/>
      <c r="L51811" s="2"/>
    </row>
    <row r="51812" spans="10:12">
      <c r="J51812" s="2"/>
      <c r="K51812" s="2"/>
      <c r="L51812" s="2"/>
    </row>
    <row r="51813" spans="10:12">
      <c r="J51813" s="2"/>
      <c r="K51813" s="2"/>
      <c r="L51813" s="2"/>
    </row>
    <row r="51814" spans="10:12">
      <c r="J51814" s="2"/>
      <c r="K51814" s="2"/>
      <c r="L51814" s="2"/>
    </row>
    <row r="51815" spans="10:12">
      <c r="J51815" s="2"/>
      <c r="K51815" s="2"/>
      <c r="L51815" s="2"/>
    </row>
    <row r="51816" spans="10:12">
      <c r="J51816" s="2"/>
      <c r="K51816" s="2"/>
      <c r="L51816" s="2"/>
    </row>
    <row r="51817" spans="10:12">
      <c r="J51817" s="2"/>
      <c r="K51817" s="2"/>
      <c r="L51817" s="2"/>
    </row>
    <row r="51818" spans="10:12">
      <c r="J51818" s="2"/>
      <c r="K51818" s="2"/>
      <c r="L51818" s="2"/>
    </row>
    <row r="51819" spans="10:12">
      <c r="J51819" s="2"/>
      <c r="K51819" s="2"/>
      <c r="L51819" s="2"/>
    </row>
    <row r="51820" spans="10:12">
      <c r="J51820" s="2"/>
      <c r="K51820" s="2"/>
      <c r="L51820" s="2"/>
    </row>
    <row r="51821" spans="10:12">
      <c r="J51821" s="2"/>
      <c r="K51821" s="2"/>
      <c r="L51821" s="2"/>
    </row>
    <row r="51822" spans="10:12">
      <c r="J51822" s="2"/>
      <c r="K51822" s="2"/>
      <c r="L51822" s="2"/>
    </row>
    <row r="51823" spans="10:12">
      <c r="J51823" s="2"/>
      <c r="K51823" s="2"/>
      <c r="L51823" s="2"/>
    </row>
    <row r="51824" spans="10:12">
      <c r="J51824" s="2"/>
      <c r="K51824" s="2"/>
      <c r="L51824" s="2"/>
    </row>
    <row r="51825" spans="10:12">
      <c r="J51825" s="2"/>
      <c r="K51825" s="2"/>
      <c r="L51825" s="2"/>
    </row>
    <row r="51826" spans="10:12">
      <c r="J51826" s="2"/>
      <c r="K51826" s="2"/>
      <c r="L51826" s="2"/>
    </row>
    <row r="51827" spans="10:12">
      <c r="J51827" s="2"/>
      <c r="K51827" s="2"/>
      <c r="L51827" s="2"/>
    </row>
    <row r="51828" spans="10:12">
      <c r="J51828" s="2"/>
      <c r="K51828" s="2"/>
      <c r="L51828" s="2"/>
    </row>
    <row r="51829" spans="10:12">
      <c r="J51829" s="2"/>
      <c r="K51829" s="2"/>
      <c r="L51829" s="2"/>
    </row>
    <row r="51830" spans="10:12">
      <c r="J51830" s="2"/>
      <c r="K51830" s="2"/>
      <c r="L51830" s="2"/>
    </row>
    <row r="51831" spans="10:12">
      <c r="J51831" s="2"/>
      <c r="K51831" s="2"/>
      <c r="L51831" s="2"/>
    </row>
    <row r="51832" spans="10:12">
      <c r="J51832" s="2"/>
      <c r="K51832" s="2"/>
      <c r="L51832" s="2"/>
    </row>
    <row r="51833" spans="10:12">
      <c r="J51833" s="2"/>
      <c r="K51833" s="2"/>
      <c r="L51833" s="2"/>
    </row>
    <row r="51834" spans="10:12">
      <c r="J51834" s="2"/>
      <c r="K51834" s="2"/>
      <c r="L51834" s="2"/>
    </row>
    <row r="51835" spans="10:12">
      <c r="J51835" s="2"/>
      <c r="K51835" s="2"/>
      <c r="L51835" s="2"/>
    </row>
    <row r="51836" spans="10:12">
      <c r="J51836" s="2"/>
      <c r="K51836" s="2"/>
      <c r="L51836" s="2"/>
    </row>
    <row r="51837" spans="10:12">
      <c r="J51837" s="2"/>
      <c r="K51837" s="2"/>
      <c r="L51837" s="2"/>
    </row>
    <row r="51838" spans="10:12">
      <c r="J51838" s="2"/>
      <c r="K51838" s="2"/>
      <c r="L51838" s="2"/>
    </row>
    <row r="51839" spans="10:12">
      <c r="J51839" s="2"/>
      <c r="K51839" s="2"/>
      <c r="L51839" s="2"/>
    </row>
    <row r="51840" spans="10:12">
      <c r="J51840" s="2"/>
      <c r="K51840" s="2"/>
      <c r="L51840" s="2"/>
    </row>
    <row r="51841" spans="10:12">
      <c r="J51841" s="2"/>
      <c r="K51841" s="2"/>
      <c r="L51841" s="2"/>
    </row>
    <row r="51842" spans="10:12">
      <c r="J51842" s="2"/>
      <c r="K51842" s="2"/>
      <c r="L51842" s="2"/>
    </row>
    <row r="51843" spans="10:12">
      <c r="J51843" s="2"/>
      <c r="K51843" s="2"/>
      <c r="L51843" s="2"/>
    </row>
    <row r="51844" spans="10:12">
      <c r="J51844" s="2"/>
      <c r="K51844" s="2"/>
      <c r="L51844" s="2"/>
    </row>
    <row r="51845" spans="10:12">
      <c r="J51845" s="2"/>
      <c r="K51845" s="2"/>
      <c r="L51845" s="2"/>
    </row>
    <row r="51846" spans="10:12">
      <c r="J51846" s="2"/>
      <c r="K51846" s="2"/>
      <c r="L51846" s="2"/>
    </row>
    <row r="51847" spans="10:12">
      <c r="J51847" s="2"/>
      <c r="K51847" s="2"/>
      <c r="L51847" s="2"/>
    </row>
    <row r="51848" spans="10:12">
      <c r="J51848" s="2"/>
      <c r="K51848" s="2"/>
      <c r="L51848" s="2"/>
    </row>
    <row r="51849" spans="10:12">
      <c r="J51849" s="2"/>
      <c r="K51849" s="2"/>
      <c r="L51849" s="2"/>
    </row>
    <row r="51850" spans="10:12">
      <c r="J51850" s="2"/>
      <c r="K51850" s="2"/>
      <c r="L51850" s="2"/>
    </row>
    <row r="51851" spans="10:12">
      <c r="J51851" s="2"/>
      <c r="K51851" s="2"/>
      <c r="L51851" s="2"/>
    </row>
    <row r="51852" spans="10:12">
      <c r="J51852" s="2"/>
      <c r="K51852" s="2"/>
      <c r="L51852" s="2"/>
    </row>
    <row r="51853" spans="10:12">
      <c r="J51853" s="2"/>
      <c r="K51853" s="2"/>
      <c r="L51853" s="2"/>
    </row>
    <row r="51854" spans="10:12">
      <c r="J51854" s="2"/>
      <c r="K51854" s="2"/>
      <c r="L51854" s="2"/>
    </row>
    <row r="51855" spans="10:12">
      <c r="J51855" s="2"/>
      <c r="K51855" s="2"/>
      <c r="L51855" s="2"/>
    </row>
    <row r="51856" spans="10:12">
      <c r="J51856" s="2"/>
      <c r="K51856" s="2"/>
      <c r="L51856" s="2"/>
    </row>
    <row r="51857" spans="10:12">
      <c r="J51857" s="2"/>
      <c r="K51857" s="2"/>
      <c r="L51857" s="2"/>
    </row>
    <row r="51858" spans="10:12">
      <c r="J51858" s="2"/>
      <c r="K51858" s="2"/>
      <c r="L51858" s="2"/>
    </row>
    <row r="51859" spans="10:12">
      <c r="J51859" s="2"/>
      <c r="K51859" s="2"/>
      <c r="L51859" s="2"/>
    </row>
    <row r="51860" spans="10:12">
      <c r="J51860" s="2"/>
      <c r="K51860" s="2"/>
      <c r="L51860" s="2"/>
    </row>
    <row r="51861" spans="10:12">
      <c r="J51861" s="2"/>
      <c r="K51861" s="2"/>
      <c r="L51861" s="2"/>
    </row>
    <row r="51862" spans="10:12">
      <c r="J51862" s="2"/>
      <c r="K51862" s="2"/>
      <c r="L51862" s="2"/>
    </row>
    <row r="51863" spans="10:12">
      <c r="J51863" s="2"/>
      <c r="K51863" s="2"/>
      <c r="L51863" s="2"/>
    </row>
    <row r="51864" spans="10:12">
      <c r="J51864" s="2"/>
      <c r="K51864" s="2"/>
      <c r="L51864" s="2"/>
    </row>
    <row r="51865" spans="10:12">
      <c r="J51865" s="2"/>
      <c r="K51865" s="2"/>
      <c r="L51865" s="2"/>
    </row>
    <row r="51866" spans="10:12">
      <c r="J51866" s="2"/>
      <c r="K51866" s="2"/>
      <c r="L51866" s="2"/>
    </row>
    <row r="51867" spans="10:12">
      <c r="J51867" s="2"/>
      <c r="K51867" s="2"/>
      <c r="L51867" s="2"/>
    </row>
    <row r="51868" spans="10:12">
      <c r="J51868" s="2"/>
      <c r="K51868" s="2"/>
      <c r="L51868" s="2"/>
    </row>
    <row r="51869" spans="10:12">
      <c r="J51869" s="2"/>
      <c r="K51869" s="2"/>
      <c r="L51869" s="2"/>
    </row>
    <row r="51870" spans="10:12">
      <c r="J51870" s="2"/>
      <c r="K51870" s="2"/>
      <c r="L51870" s="2"/>
    </row>
    <row r="51871" spans="10:12">
      <c r="J51871" s="2"/>
      <c r="K51871" s="2"/>
      <c r="L51871" s="2"/>
    </row>
    <row r="51872" spans="10:12">
      <c r="J51872" s="2"/>
      <c r="K51872" s="2"/>
      <c r="L51872" s="2"/>
    </row>
    <row r="51873" spans="10:12">
      <c r="J51873" s="2"/>
      <c r="K51873" s="2"/>
      <c r="L51873" s="2"/>
    </row>
    <row r="51874" spans="10:12">
      <c r="J51874" s="2"/>
      <c r="K51874" s="2"/>
      <c r="L51874" s="2"/>
    </row>
    <row r="51875" spans="10:12">
      <c r="J51875" s="2"/>
      <c r="K51875" s="2"/>
      <c r="L51875" s="2"/>
    </row>
    <row r="51876" spans="10:12">
      <c r="J51876" s="2"/>
      <c r="K51876" s="2"/>
      <c r="L51876" s="2"/>
    </row>
    <row r="51877" spans="10:12">
      <c r="J51877" s="2"/>
      <c r="K51877" s="2"/>
      <c r="L51877" s="2"/>
    </row>
    <row r="51878" spans="10:12">
      <c r="J51878" s="2"/>
      <c r="K51878" s="2"/>
      <c r="L51878" s="2"/>
    </row>
    <row r="51879" spans="10:12">
      <c r="J51879" s="2"/>
      <c r="K51879" s="2"/>
      <c r="L51879" s="2"/>
    </row>
    <row r="51880" spans="10:12">
      <c r="J51880" s="2"/>
      <c r="K51880" s="2"/>
      <c r="L51880" s="2"/>
    </row>
    <row r="51881" spans="10:12">
      <c r="J51881" s="2"/>
      <c r="K51881" s="2"/>
      <c r="L51881" s="2"/>
    </row>
    <row r="51882" spans="10:12">
      <c r="J51882" s="2"/>
      <c r="K51882" s="2"/>
      <c r="L51882" s="2"/>
    </row>
    <row r="51883" spans="10:12">
      <c r="J51883" s="2"/>
      <c r="K51883" s="2"/>
      <c r="L51883" s="2"/>
    </row>
    <row r="51884" spans="10:12">
      <c r="J51884" s="2"/>
      <c r="K51884" s="2"/>
      <c r="L51884" s="2"/>
    </row>
    <row r="51885" spans="10:12">
      <c r="J51885" s="2"/>
      <c r="K51885" s="2"/>
      <c r="L51885" s="2"/>
    </row>
    <row r="51886" spans="10:12">
      <c r="J51886" s="2"/>
      <c r="K51886" s="2"/>
      <c r="L51886" s="2"/>
    </row>
    <row r="51887" spans="10:12">
      <c r="J51887" s="2"/>
      <c r="K51887" s="2"/>
      <c r="L51887" s="2"/>
    </row>
    <row r="51888" spans="10:12">
      <c r="J51888" s="2"/>
      <c r="K51888" s="2"/>
      <c r="L51888" s="2"/>
    </row>
    <row r="51889" spans="10:12">
      <c r="J51889" s="2"/>
      <c r="K51889" s="2"/>
      <c r="L51889" s="2"/>
    </row>
    <row r="51890" spans="10:12">
      <c r="J51890" s="2"/>
      <c r="K51890" s="2"/>
      <c r="L51890" s="2"/>
    </row>
    <row r="51891" spans="10:12">
      <c r="J51891" s="2"/>
      <c r="K51891" s="2"/>
      <c r="L51891" s="2"/>
    </row>
    <row r="51892" spans="10:12">
      <c r="J51892" s="2"/>
      <c r="K51892" s="2"/>
      <c r="L51892" s="2"/>
    </row>
    <row r="51893" spans="10:12">
      <c r="J51893" s="2"/>
      <c r="K51893" s="2"/>
      <c r="L51893" s="2"/>
    </row>
    <row r="51894" spans="10:12">
      <c r="J51894" s="2"/>
      <c r="K51894" s="2"/>
      <c r="L51894" s="2"/>
    </row>
    <row r="51895" spans="10:12">
      <c r="J51895" s="2"/>
      <c r="K51895" s="2"/>
      <c r="L51895" s="2"/>
    </row>
    <row r="51896" spans="10:12">
      <c r="J51896" s="2"/>
      <c r="K51896" s="2"/>
      <c r="L51896" s="2"/>
    </row>
    <row r="51897" spans="10:12">
      <c r="J51897" s="2"/>
      <c r="K51897" s="2"/>
      <c r="L51897" s="2"/>
    </row>
    <row r="51898" spans="10:12">
      <c r="J51898" s="2"/>
      <c r="K51898" s="2"/>
      <c r="L51898" s="2"/>
    </row>
    <row r="51899" spans="10:12">
      <c r="J51899" s="2"/>
      <c r="K51899" s="2"/>
      <c r="L51899" s="2"/>
    </row>
    <row r="51900" spans="10:12">
      <c r="J51900" s="2"/>
      <c r="K51900" s="2"/>
      <c r="L51900" s="2"/>
    </row>
    <row r="51901" spans="10:12">
      <c r="J51901" s="2"/>
      <c r="K51901" s="2"/>
      <c r="L51901" s="2"/>
    </row>
    <row r="51902" spans="10:12">
      <c r="J51902" s="2"/>
      <c r="K51902" s="2"/>
      <c r="L51902" s="2"/>
    </row>
    <row r="51903" spans="10:12">
      <c r="J51903" s="2"/>
      <c r="K51903" s="2"/>
      <c r="L51903" s="2"/>
    </row>
    <row r="51904" spans="10:12">
      <c r="J51904" s="2"/>
      <c r="K51904" s="2"/>
      <c r="L51904" s="2"/>
    </row>
    <row r="51905" spans="10:12">
      <c r="J51905" s="2"/>
      <c r="K51905" s="2"/>
      <c r="L51905" s="2"/>
    </row>
    <row r="51906" spans="10:12">
      <c r="J51906" s="2"/>
      <c r="K51906" s="2"/>
      <c r="L51906" s="2"/>
    </row>
    <row r="51907" spans="10:12">
      <c r="J51907" s="2"/>
      <c r="K51907" s="2"/>
      <c r="L51907" s="2"/>
    </row>
    <row r="51908" spans="10:12">
      <c r="J51908" s="2"/>
      <c r="K51908" s="2"/>
      <c r="L51908" s="2"/>
    </row>
    <row r="51909" spans="10:12">
      <c r="J51909" s="2"/>
      <c r="K51909" s="2"/>
      <c r="L51909" s="2"/>
    </row>
    <row r="51910" spans="10:12">
      <c r="J51910" s="2"/>
      <c r="K51910" s="2"/>
      <c r="L51910" s="2"/>
    </row>
    <row r="51911" spans="10:12">
      <c r="J51911" s="2"/>
      <c r="K51911" s="2"/>
      <c r="L51911" s="2"/>
    </row>
    <row r="51912" spans="10:12">
      <c r="J51912" s="2"/>
      <c r="K51912" s="2"/>
      <c r="L51912" s="2"/>
    </row>
    <row r="51913" spans="10:12">
      <c r="J51913" s="2"/>
      <c r="K51913" s="2"/>
      <c r="L51913" s="2"/>
    </row>
    <row r="51914" spans="10:12">
      <c r="J51914" s="2"/>
      <c r="K51914" s="2"/>
      <c r="L51914" s="2"/>
    </row>
    <row r="51915" spans="10:12">
      <c r="J51915" s="2"/>
      <c r="K51915" s="2"/>
      <c r="L51915" s="2"/>
    </row>
    <row r="51916" spans="10:12">
      <c r="J51916" s="2"/>
      <c r="K51916" s="2"/>
      <c r="L51916" s="2"/>
    </row>
    <row r="51917" spans="10:12">
      <c r="J51917" s="2"/>
      <c r="K51917" s="2"/>
      <c r="L51917" s="2"/>
    </row>
    <row r="51918" spans="10:12">
      <c r="J51918" s="2"/>
      <c r="K51918" s="2"/>
      <c r="L51918" s="2"/>
    </row>
    <row r="51919" spans="10:12">
      <c r="J51919" s="2"/>
      <c r="K51919" s="2"/>
      <c r="L51919" s="2"/>
    </row>
    <row r="51920" spans="10:12">
      <c r="J51920" s="2"/>
      <c r="K51920" s="2"/>
      <c r="L51920" s="2"/>
    </row>
    <row r="51921" spans="10:12">
      <c r="J51921" s="2"/>
      <c r="K51921" s="2"/>
      <c r="L51921" s="2"/>
    </row>
    <row r="51922" spans="10:12">
      <c r="J51922" s="2"/>
      <c r="K51922" s="2"/>
      <c r="L51922" s="2"/>
    </row>
    <row r="51923" spans="10:12">
      <c r="J51923" s="2"/>
      <c r="K51923" s="2"/>
      <c r="L51923" s="2"/>
    </row>
    <row r="51924" spans="10:12">
      <c r="J51924" s="2"/>
      <c r="K51924" s="2"/>
      <c r="L51924" s="2"/>
    </row>
    <row r="51925" spans="10:12">
      <c r="J51925" s="2"/>
      <c r="K51925" s="2"/>
      <c r="L51925" s="2"/>
    </row>
    <row r="51926" spans="10:12">
      <c r="J51926" s="2"/>
      <c r="K51926" s="2"/>
      <c r="L51926" s="2"/>
    </row>
    <row r="51927" spans="10:12">
      <c r="J51927" s="2"/>
      <c r="K51927" s="2"/>
      <c r="L51927" s="2"/>
    </row>
    <row r="51928" spans="10:12">
      <c r="J51928" s="2"/>
      <c r="K51928" s="2"/>
      <c r="L51928" s="2"/>
    </row>
    <row r="51929" spans="10:12">
      <c r="J51929" s="2"/>
      <c r="K51929" s="2"/>
      <c r="L51929" s="2"/>
    </row>
    <row r="51930" spans="10:12">
      <c r="J51930" s="2"/>
      <c r="K51930" s="2"/>
      <c r="L51930" s="2"/>
    </row>
    <row r="51931" spans="10:12">
      <c r="J51931" s="2"/>
      <c r="K51931" s="2"/>
      <c r="L51931" s="2"/>
    </row>
    <row r="51932" spans="10:12">
      <c r="J51932" s="2"/>
      <c r="K51932" s="2"/>
      <c r="L51932" s="2"/>
    </row>
    <row r="51933" spans="10:12">
      <c r="J51933" s="2"/>
      <c r="K51933" s="2"/>
      <c r="L51933" s="2"/>
    </row>
    <row r="51934" spans="10:12">
      <c r="J51934" s="2"/>
      <c r="K51934" s="2"/>
      <c r="L51934" s="2"/>
    </row>
    <row r="51935" spans="10:12">
      <c r="J51935" s="2"/>
      <c r="K51935" s="2"/>
      <c r="L51935" s="2"/>
    </row>
    <row r="51936" spans="10:12">
      <c r="J51936" s="2"/>
      <c r="K51936" s="2"/>
      <c r="L51936" s="2"/>
    </row>
    <row r="51937" spans="10:12">
      <c r="J51937" s="2"/>
      <c r="K51937" s="2"/>
      <c r="L51937" s="2"/>
    </row>
    <row r="51938" spans="10:12">
      <c r="J51938" s="2"/>
      <c r="K51938" s="2"/>
      <c r="L51938" s="2"/>
    </row>
    <row r="51939" spans="10:12">
      <c r="J51939" s="2"/>
      <c r="K51939" s="2"/>
      <c r="L51939" s="2"/>
    </row>
    <row r="51940" spans="10:12">
      <c r="J51940" s="2"/>
      <c r="K51940" s="2"/>
      <c r="L51940" s="2"/>
    </row>
    <row r="51941" spans="10:12">
      <c r="J51941" s="2"/>
      <c r="K51941" s="2"/>
      <c r="L51941" s="2"/>
    </row>
    <row r="51942" spans="10:12">
      <c r="J51942" s="2"/>
      <c r="K51942" s="2"/>
      <c r="L51942" s="2"/>
    </row>
    <row r="51943" spans="10:12">
      <c r="J51943" s="2"/>
      <c r="K51943" s="2"/>
      <c r="L51943" s="2"/>
    </row>
    <row r="51944" spans="10:12">
      <c r="J51944" s="2"/>
      <c r="K51944" s="2"/>
      <c r="L51944" s="2"/>
    </row>
    <row r="51945" spans="10:12">
      <c r="J51945" s="2"/>
      <c r="K51945" s="2"/>
      <c r="L51945" s="2"/>
    </row>
    <row r="51946" spans="10:12">
      <c r="J51946" s="2"/>
      <c r="K51946" s="2"/>
      <c r="L51946" s="2"/>
    </row>
    <row r="51947" spans="10:12">
      <c r="J51947" s="2"/>
      <c r="K51947" s="2"/>
      <c r="L51947" s="2"/>
    </row>
    <row r="51948" spans="10:12">
      <c r="J51948" s="2"/>
      <c r="K51948" s="2"/>
      <c r="L51948" s="2"/>
    </row>
    <row r="51949" spans="10:12">
      <c r="J51949" s="2"/>
      <c r="K51949" s="2"/>
      <c r="L51949" s="2"/>
    </row>
    <row r="51950" spans="10:12">
      <c r="J51950" s="2"/>
      <c r="K51950" s="2"/>
      <c r="L51950" s="2"/>
    </row>
    <row r="51951" spans="10:12">
      <c r="J51951" s="2"/>
      <c r="K51951" s="2"/>
      <c r="L51951" s="2"/>
    </row>
    <row r="51952" spans="10:12">
      <c r="J51952" s="2"/>
      <c r="K51952" s="2"/>
      <c r="L51952" s="2"/>
    </row>
    <row r="51953" spans="10:12">
      <c r="J51953" s="2"/>
      <c r="K51953" s="2"/>
      <c r="L51953" s="2"/>
    </row>
    <row r="51954" spans="10:12">
      <c r="J51954" s="2"/>
      <c r="K51954" s="2"/>
      <c r="L51954" s="2"/>
    </row>
    <row r="51955" spans="10:12">
      <c r="J51955" s="2"/>
      <c r="K51955" s="2"/>
      <c r="L51955" s="2"/>
    </row>
    <row r="51956" spans="10:12">
      <c r="J51956" s="2"/>
      <c r="K51956" s="2"/>
      <c r="L51956" s="2"/>
    </row>
    <row r="51957" spans="10:12">
      <c r="J51957" s="2"/>
      <c r="K51957" s="2"/>
      <c r="L51957" s="2"/>
    </row>
    <row r="51958" spans="10:12">
      <c r="J51958" s="2"/>
      <c r="K51958" s="2"/>
      <c r="L51958" s="2"/>
    </row>
    <row r="51959" spans="10:12">
      <c r="J51959" s="2"/>
      <c r="K51959" s="2"/>
      <c r="L51959" s="2"/>
    </row>
    <row r="51960" spans="10:12">
      <c r="J51960" s="2"/>
      <c r="K51960" s="2"/>
      <c r="L51960" s="2"/>
    </row>
    <row r="51961" spans="10:12">
      <c r="J51961" s="2"/>
      <c r="K51961" s="2"/>
      <c r="L51961" s="2"/>
    </row>
    <row r="51962" spans="10:12">
      <c r="J51962" s="2"/>
      <c r="K51962" s="2"/>
      <c r="L51962" s="2"/>
    </row>
    <row r="51963" spans="10:12">
      <c r="J51963" s="2"/>
      <c r="K51963" s="2"/>
      <c r="L51963" s="2"/>
    </row>
    <row r="51964" spans="10:12">
      <c r="J51964" s="2"/>
      <c r="K51964" s="2"/>
      <c r="L51964" s="2"/>
    </row>
    <row r="51965" spans="10:12">
      <c r="J51965" s="2"/>
      <c r="K51965" s="2"/>
      <c r="L51965" s="2"/>
    </row>
    <row r="51966" spans="10:12">
      <c r="J51966" s="2"/>
      <c r="K51966" s="2"/>
      <c r="L51966" s="2"/>
    </row>
    <row r="51967" spans="10:12">
      <c r="J51967" s="2"/>
      <c r="K51967" s="2"/>
      <c r="L51967" s="2"/>
    </row>
    <row r="51968" spans="10:12">
      <c r="J51968" s="2"/>
      <c r="K51968" s="2"/>
      <c r="L51968" s="2"/>
    </row>
    <row r="51969" spans="10:12">
      <c r="J51969" s="2"/>
      <c r="K51969" s="2"/>
      <c r="L51969" s="2"/>
    </row>
    <row r="51970" spans="10:12">
      <c r="J51970" s="2"/>
      <c r="K51970" s="2"/>
      <c r="L51970" s="2"/>
    </row>
    <row r="51971" spans="10:12">
      <c r="J51971" s="2"/>
      <c r="K51971" s="2"/>
      <c r="L51971" s="2"/>
    </row>
    <row r="51972" spans="10:12">
      <c r="J51972" s="2"/>
      <c r="K51972" s="2"/>
      <c r="L51972" s="2"/>
    </row>
    <row r="51973" spans="10:12">
      <c r="J51973" s="2"/>
      <c r="K51973" s="2"/>
      <c r="L51973" s="2"/>
    </row>
    <row r="51974" spans="10:12">
      <c r="J51974" s="2"/>
      <c r="K51974" s="2"/>
      <c r="L51974" s="2"/>
    </row>
    <row r="51975" spans="10:12">
      <c r="J51975" s="2"/>
      <c r="K51975" s="2"/>
      <c r="L51975" s="2"/>
    </row>
    <row r="51976" spans="10:12">
      <c r="J51976" s="2"/>
      <c r="K51976" s="2"/>
      <c r="L51976" s="2"/>
    </row>
    <row r="51977" spans="10:12">
      <c r="J51977" s="2"/>
      <c r="K51977" s="2"/>
      <c r="L51977" s="2"/>
    </row>
    <row r="51978" spans="10:12">
      <c r="J51978" s="2"/>
      <c r="K51978" s="2"/>
      <c r="L51978" s="2"/>
    </row>
    <row r="51979" spans="10:12">
      <c r="J51979" s="2"/>
      <c r="K51979" s="2"/>
      <c r="L51979" s="2"/>
    </row>
    <row r="51980" spans="10:12">
      <c r="J51980" s="2"/>
      <c r="K51980" s="2"/>
      <c r="L51980" s="2"/>
    </row>
    <row r="51981" spans="10:12">
      <c r="J51981" s="2"/>
      <c r="K51981" s="2"/>
      <c r="L51981" s="2"/>
    </row>
    <row r="51982" spans="10:12">
      <c r="J51982" s="2"/>
      <c r="K51982" s="2"/>
      <c r="L51982" s="2"/>
    </row>
    <row r="51983" spans="10:12">
      <c r="J51983" s="2"/>
      <c r="K51983" s="2"/>
      <c r="L51983" s="2"/>
    </row>
    <row r="51984" spans="10:12">
      <c r="J51984" s="2"/>
      <c r="K51984" s="2"/>
      <c r="L51984" s="2"/>
    </row>
    <row r="51985" spans="10:12">
      <c r="J51985" s="2"/>
      <c r="K51985" s="2"/>
      <c r="L51985" s="2"/>
    </row>
    <row r="51986" spans="10:12">
      <c r="J51986" s="2"/>
      <c r="K51986" s="2"/>
      <c r="L51986" s="2"/>
    </row>
    <row r="51987" spans="10:12">
      <c r="J51987" s="2"/>
      <c r="K51987" s="2"/>
      <c r="L51987" s="2"/>
    </row>
    <row r="51988" spans="10:12">
      <c r="J51988" s="2"/>
      <c r="K51988" s="2"/>
      <c r="L51988" s="2"/>
    </row>
    <row r="51989" spans="10:12">
      <c r="J51989" s="2"/>
      <c r="K51989" s="2"/>
      <c r="L51989" s="2"/>
    </row>
    <row r="51990" spans="10:12">
      <c r="J51990" s="2"/>
      <c r="K51990" s="2"/>
      <c r="L51990" s="2"/>
    </row>
    <row r="51991" spans="10:12">
      <c r="J51991" s="2"/>
      <c r="K51991" s="2"/>
      <c r="L51991" s="2"/>
    </row>
    <row r="51992" spans="10:12">
      <c r="J51992" s="2"/>
      <c r="K51992" s="2"/>
      <c r="L51992" s="2"/>
    </row>
    <row r="51993" spans="10:12">
      <c r="J51993" s="2"/>
      <c r="K51993" s="2"/>
      <c r="L51993" s="2"/>
    </row>
    <row r="51994" spans="10:12">
      <c r="J51994" s="2"/>
      <c r="K51994" s="2"/>
      <c r="L51994" s="2"/>
    </row>
    <row r="51995" spans="10:12">
      <c r="J51995" s="2"/>
      <c r="K51995" s="2"/>
      <c r="L51995" s="2"/>
    </row>
    <row r="51996" spans="10:12">
      <c r="J51996" s="2"/>
      <c r="K51996" s="2"/>
      <c r="L51996" s="2"/>
    </row>
    <row r="51997" spans="10:12">
      <c r="J51997" s="2"/>
      <c r="K51997" s="2"/>
      <c r="L51997" s="2"/>
    </row>
    <row r="51998" spans="10:12">
      <c r="J51998" s="2"/>
      <c r="K51998" s="2"/>
      <c r="L51998" s="2"/>
    </row>
    <row r="51999" spans="10:12">
      <c r="J51999" s="2"/>
      <c r="K51999" s="2"/>
      <c r="L51999" s="2"/>
    </row>
    <row r="52000" spans="10:12">
      <c r="J52000" s="2"/>
      <c r="K52000" s="2"/>
      <c r="L52000" s="2"/>
    </row>
    <row r="52001" spans="10:12">
      <c r="J52001" s="2"/>
      <c r="K52001" s="2"/>
      <c r="L52001" s="2"/>
    </row>
    <row r="52002" spans="10:12">
      <c r="J52002" s="2"/>
      <c r="K52002" s="2"/>
      <c r="L52002" s="2"/>
    </row>
    <row r="52003" spans="10:12">
      <c r="J52003" s="2"/>
      <c r="K52003" s="2"/>
      <c r="L52003" s="2"/>
    </row>
    <row r="52004" spans="10:12">
      <c r="J52004" s="2"/>
      <c r="K52004" s="2"/>
      <c r="L52004" s="2"/>
    </row>
    <row r="52005" spans="10:12">
      <c r="J52005" s="2"/>
      <c r="K52005" s="2"/>
      <c r="L52005" s="2"/>
    </row>
    <row r="52006" spans="10:12">
      <c r="J52006" s="2"/>
      <c r="K52006" s="2"/>
      <c r="L52006" s="2"/>
    </row>
    <row r="52007" spans="10:12">
      <c r="J52007" s="2"/>
      <c r="K52007" s="2"/>
      <c r="L52007" s="2"/>
    </row>
    <row r="52008" spans="10:12">
      <c r="J52008" s="2"/>
      <c r="K52008" s="2"/>
      <c r="L52008" s="2"/>
    </row>
    <row r="52009" spans="10:12">
      <c r="J52009" s="2"/>
      <c r="K52009" s="2"/>
      <c r="L52009" s="2"/>
    </row>
    <row r="52010" spans="10:12">
      <c r="J52010" s="2"/>
      <c r="K52010" s="2"/>
      <c r="L52010" s="2"/>
    </row>
    <row r="52011" spans="10:12">
      <c r="J52011" s="2"/>
      <c r="K52011" s="2"/>
      <c r="L52011" s="2"/>
    </row>
    <row r="52012" spans="10:12">
      <c r="J52012" s="2"/>
      <c r="K52012" s="2"/>
      <c r="L52012" s="2"/>
    </row>
    <row r="52013" spans="10:12">
      <c r="J52013" s="2"/>
      <c r="K52013" s="2"/>
      <c r="L52013" s="2"/>
    </row>
    <row r="52014" spans="10:12">
      <c r="J52014" s="2"/>
      <c r="K52014" s="2"/>
      <c r="L52014" s="2"/>
    </row>
    <row r="52015" spans="10:12">
      <c r="J52015" s="2"/>
      <c r="K52015" s="2"/>
      <c r="L52015" s="2"/>
    </row>
    <row r="52016" spans="10:12">
      <c r="J52016" s="2"/>
      <c r="K52016" s="2"/>
      <c r="L52016" s="2"/>
    </row>
    <row r="52017" spans="10:12">
      <c r="J52017" s="2"/>
      <c r="K52017" s="2"/>
      <c r="L52017" s="2"/>
    </row>
    <row r="52018" spans="10:12">
      <c r="J52018" s="2"/>
      <c r="K52018" s="2"/>
      <c r="L52018" s="2"/>
    </row>
    <row r="52019" spans="10:12">
      <c r="J52019" s="2"/>
      <c r="K52019" s="2"/>
      <c r="L52019" s="2"/>
    </row>
    <row r="52020" spans="10:12">
      <c r="J52020" s="2"/>
      <c r="K52020" s="2"/>
      <c r="L52020" s="2"/>
    </row>
    <row r="52021" spans="10:12">
      <c r="J52021" s="2"/>
      <c r="K52021" s="2"/>
      <c r="L52021" s="2"/>
    </row>
    <row r="52022" spans="10:12">
      <c r="J52022" s="2"/>
      <c r="K52022" s="2"/>
      <c r="L52022" s="2"/>
    </row>
    <row r="52023" spans="10:12">
      <c r="J52023" s="2"/>
      <c r="K52023" s="2"/>
      <c r="L52023" s="2"/>
    </row>
    <row r="52024" spans="10:12">
      <c r="J52024" s="2"/>
      <c r="K52024" s="2"/>
      <c r="L52024" s="2"/>
    </row>
    <row r="52025" spans="10:12">
      <c r="J52025" s="2"/>
      <c r="K52025" s="2"/>
      <c r="L52025" s="2"/>
    </row>
    <row r="52026" spans="10:12">
      <c r="J52026" s="2"/>
      <c r="K52026" s="2"/>
      <c r="L52026" s="2"/>
    </row>
    <row r="52027" spans="10:12">
      <c r="J52027" s="2"/>
      <c r="K52027" s="2"/>
      <c r="L52027" s="2"/>
    </row>
    <row r="52028" spans="10:12">
      <c r="J52028" s="2"/>
      <c r="K52028" s="2"/>
      <c r="L52028" s="2"/>
    </row>
    <row r="52029" spans="10:12">
      <c r="J52029" s="2"/>
      <c r="K52029" s="2"/>
      <c r="L52029" s="2"/>
    </row>
    <row r="52030" spans="10:12">
      <c r="J52030" s="2"/>
      <c r="K52030" s="2"/>
      <c r="L52030" s="2"/>
    </row>
    <row r="52031" spans="10:12">
      <c r="J52031" s="2"/>
      <c r="K52031" s="2"/>
      <c r="L52031" s="2"/>
    </row>
    <row r="52032" spans="10:12">
      <c r="J52032" s="2"/>
      <c r="K52032" s="2"/>
      <c r="L52032" s="2"/>
    </row>
    <row r="52033" spans="10:12">
      <c r="J52033" s="2"/>
      <c r="K52033" s="2"/>
      <c r="L52033" s="2"/>
    </row>
    <row r="52034" spans="10:12">
      <c r="J52034" s="2"/>
      <c r="K52034" s="2"/>
      <c r="L52034" s="2"/>
    </row>
    <row r="52035" spans="10:12">
      <c r="J52035" s="2"/>
      <c r="K52035" s="2"/>
      <c r="L52035" s="2"/>
    </row>
    <row r="52036" spans="10:12">
      <c r="J52036" s="2"/>
      <c r="K52036" s="2"/>
      <c r="L52036" s="2"/>
    </row>
    <row r="52037" spans="10:12">
      <c r="J52037" s="2"/>
      <c r="K52037" s="2"/>
      <c r="L52037" s="2"/>
    </row>
    <row r="52038" spans="10:12">
      <c r="J52038" s="2"/>
      <c r="K52038" s="2"/>
      <c r="L52038" s="2"/>
    </row>
    <row r="52039" spans="10:12">
      <c r="J52039" s="2"/>
      <c r="K52039" s="2"/>
      <c r="L52039" s="2"/>
    </row>
    <row r="52040" spans="10:12">
      <c r="J52040" s="2"/>
      <c r="K52040" s="2"/>
      <c r="L52040" s="2"/>
    </row>
    <row r="52041" spans="10:12">
      <c r="J52041" s="2"/>
      <c r="K52041" s="2"/>
      <c r="L52041" s="2"/>
    </row>
    <row r="52042" spans="10:12">
      <c r="J52042" s="2"/>
      <c r="K52042" s="2"/>
      <c r="L52042" s="2"/>
    </row>
    <row r="52043" spans="10:12">
      <c r="J52043" s="2"/>
      <c r="K52043" s="2"/>
      <c r="L52043" s="2"/>
    </row>
    <row r="52044" spans="10:12">
      <c r="J52044" s="2"/>
      <c r="K52044" s="2"/>
      <c r="L52044" s="2"/>
    </row>
    <row r="52045" spans="10:12">
      <c r="J52045" s="2"/>
      <c r="K52045" s="2"/>
      <c r="L52045" s="2"/>
    </row>
    <row r="52046" spans="10:12">
      <c r="J52046" s="2"/>
      <c r="K52046" s="2"/>
      <c r="L52046" s="2"/>
    </row>
    <row r="52047" spans="10:12">
      <c r="J52047" s="2"/>
      <c r="K52047" s="2"/>
      <c r="L52047" s="2"/>
    </row>
    <row r="52048" spans="10:12">
      <c r="J52048" s="2"/>
      <c r="K52048" s="2"/>
      <c r="L52048" s="2"/>
    </row>
    <row r="52049" spans="10:12">
      <c r="J52049" s="2"/>
      <c r="K52049" s="2"/>
      <c r="L52049" s="2"/>
    </row>
    <row r="52050" spans="10:12">
      <c r="J52050" s="2"/>
      <c r="K52050" s="2"/>
      <c r="L52050" s="2"/>
    </row>
    <row r="52051" spans="10:12">
      <c r="J52051" s="2"/>
      <c r="K52051" s="2"/>
      <c r="L52051" s="2"/>
    </row>
    <row r="52052" spans="10:12">
      <c r="J52052" s="2"/>
      <c r="K52052" s="2"/>
      <c r="L52052" s="2"/>
    </row>
    <row r="52053" spans="10:12">
      <c r="J52053" s="2"/>
      <c r="K52053" s="2"/>
      <c r="L52053" s="2"/>
    </row>
    <row r="52054" spans="10:12">
      <c r="J52054" s="2"/>
      <c r="K52054" s="2"/>
      <c r="L52054" s="2"/>
    </row>
    <row r="52055" spans="10:12">
      <c r="J52055" s="2"/>
      <c r="K52055" s="2"/>
      <c r="L52055" s="2"/>
    </row>
    <row r="52056" spans="10:12">
      <c r="J52056" s="2"/>
      <c r="K52056" s="2"/>
      <c r="L52056" s="2"/>
    </row>
    <row r="52057" spans="10:12">
      <c r="J52057" s="2"/>
      <c r="K52057" s="2"/>
      <c r="L52057" s="2"/>
    </row>
    <row r="52058" spans="10:12">
      <c r="J52058" s="2"/>
      <c r="K52058" s="2"/>
      <c r="L52058" s="2"/>
    </row>
    <row r="52059" spans="10:12">
      <c r="J52059" s="2"/>
      <c r="K52059" s="2"/>
      <c r="L52059" s="2"/>
    </row>
    <row r="52060" spans="10:12">
      <c r="J52060" s="2"/>
      <c r="K52060" s="2"/>
      <c r="L52060" s="2"/>
    </row>
    <row r="52061" spans="10:12">
      <c r="J52061" s="2"/>
      <c r="K52061" s="2"/>
      <c r="L52061" s="2"/>
    </row>
    <row r="52062" spans="10:12">
      <c r="J52062" s="2"/>
      <c r="K52062" s="2"/>
      <c r="L52062" s="2"/>
    </row>
    <row r="52063" spans="10:12">
      <c r="J52063" s="2"/>
      <c r="K52063" s="2"/>
      <c r="L52063" s="2"/>
    </row>
    <row r="52064" spans="10:12">
      <c r="J52064" s="2"/>
      <c r="K52064" s="2"/>
      <c r="L52064" s="2"/>
    </row>
    <row r="52065" spans="10:12">
      <c r="J52065" s="2"/>
      <c r="K52065" s="2"/>
      <c r="L52065" s="2"/>
    </row>
    <row r="52066" spans="10:12">
      <c r="J52066" s="2"/>
      <c r="K52066" s="2"/>
      <c r="L52066" s="2"/>
    </row>
    <row r="52067" spans="10:12">
      <c r="J52067" s="2"/>
      <c r="K52067" s="2"/>
      <c r="L52067" s="2"/>
    </row>
    <row r="52068" spans="10:12">
      <c r="J52068" s="2"/>
      <c r="K52068" s="2"/>
      <c r="L52068" s="2"/>
    </row>
    <row r="52069" spans="10:12">
      <c r="J52069" s="2"/>
      <c r="K52069" s="2"/>
      <c r="L52069" s="2"/>
    </row>
    <row r="52070" spans="10:12">
      <c r="J52070" s="2"/>
      <c r="K52070" s="2"/>
      <c r="L52070" s="2"/>
    </row>
    <row r="52071" spans="10:12">
      <c r="J52071" s="2"/>
      <c r="K52071" s="2"/>
      <c r="L52071" s="2"/>
    </row>
    <row r="52072" spans="10:12">
      <c r="J52072" s="2"/>
      <c r="K52072" s="2"/>
      <c r="L52072" s="2"/>
    </row>
    <row r="52073" spans="10:12">
      <c r="J52073" s="2"/>
      <c r="K52073" s="2"/>
      <c r="L52073" s="2"/>
    </row>
    <row r="52074" spans="10:12">
      <c r="J52074" s="2"/>
      <c r="K52074" s="2"/>
      <c r="L52074" s="2"/>
    </row>
    <row r="52075" spans="10:12">
      <c r="J52075" s="2"/>
      <c r="K52075" s="2"/>
      <c r="L52075" s="2"/>
    </row>
    <row r="52076" spans="10:12">
      <c r="J52076" s="2"/>
      <c r="K52076" s="2"/>
      <c r="L52076" s="2"/>
    </row>
    <row r="52077" spans="10:12">
      <c r="J52077" s="2"/>
      <c r="K52077" s="2"/>
      <c r="L52077" s="2"/>
    </row>
    <row r="52078" spans="10:12">
      <c r="J52078" s="2"/>
      <c r="K52078" s="2"/>
      <c r="L52078" s="2"/>
    </row>
    <row r="52079" spans="10:12">
      <c r="J52079" s="2"/>
      <c r="K52079" s="2"/>
      <c r="L52079" s="2"/>
    </row>
    <row r="52080" spans="10:12">
      <c r="J52080" s="2"/>
      <c r="K52080" s="2"/>
      <c r="L52080" s="2"/>
    </row>
    <row r="52081" spans="10:12">
      <c r="J52081" s="2"/>
      <c r="K52081" s="2"/>
      <c r="L52081" s="2"/>
    </row>
    <row r="52082" spans="10:12">
      <c r="J52082" s="2"/>
      <c r="K52082" s="2"/>
      <c r="L52082" s="2"/>
    </row>
    <row r="52083" spans="10:12">
      <c r="J52083" s="2"/>
      <c r="K52083" s="2"/>
      <c r="L52083" s="2"/>
    </row>
    <row r="52084" spans="10:12">
      <c r="J52084" s="2"/>
      <c r="K52084" s="2"/>
      <c r="L52084" s="2"/>
    </row>
    <row r="52085" spans="10:12">
      <c r="J52085" s="2"/>
      <c r="K52085" s="2"/>
      <c r="L52085" s="2"/>
    </row>
    <row r="52086" spans="10:12">
      <c r="J52086" s="2"/>
      <c r="K52086" s="2"/>
      <c r="L52086" s="2"/>
    </row>
    <row r="52087" spans="10:12">
      <c r="J52087" s="2"/>
      <c r="K52087" s="2"/>
      <c r="L52087" s="2"/>
    </row>
    <row r="52088" spans="10:12">
      <c r="J52088" s="2"/>
      <c r="K52088" s="2"/>
      <c r="L52088" s="2"/>
    </row>
    <row r="52089" spans="10:12">
      <c r="J52089" s="2"/>
      <c r="K52089" s="2"/>
      <c r="L52089" s="2"/>
    </row>
    <row r="52090" spans="10:12">
      <c r="J52090" s="2"/>
      <c r="K52090" s="2"/>
      <c r="L52090" s="2"/>
    </row>
    <row r="52091" spans="10:12">
      <c r="J52091" s="2"/>
      <c r="K52091" s="2"/>
      <c r="L52091" s="2"/>
    </row>
    <row r="52092" spans="10:12">
      <c r="J52092" s="2"/>
      <c r="K52092" s="2"/>
      <c r="L52092" s="2"/>
    </row>
    <row r="52093" spans="10:12">
      <c r="J52093" s="2"/>
      <c r="K52093" s="2"/>
      <c r="L52093" s="2"/>
    </row>
    <row r="52094" spans="10:12">
      <c r="J52094" s="2"/>
      <c r="K52094" s="2"/>
      <c r="L52094" s="2"/>
    </row>
    <row r="52095" spans="10:12">
      <c r="J52095" s="2"/>
      <c r="K52095" s="2"/>
      <c r="L52095" s="2"/>
    </row>
    <row r="52096" spans="10:12">
      <c r="J52096" s="2"/>
      <c r="K52096" s="2"/>
      <c r="L52096" s="2"/>
    </row>
    <row r="52097" spans="10:12">
      <c r="J52097" s="2"/>
      <c r="K52097" s="2"/>
      <c r="L52097" s="2"/>
    </row>
    <row r="52098" spans="10:12">
      <c r="J52098" s="2"/>
      <c r="K52098" s="2"/>
      <c r="L52098" s="2"/>
    </row>
    <row r="52099" spans="10:12">
      <c r="J52099" s="2"/>
      <c r="K52099" s="2"/>
      <c r="L52099" s="2"/>
    </row>
    <row r="52100" spans="10:12">
      <c r="J52100" s="2"/>
      <c r="K52100" s="2"/>
      <c r="L52100" s="2"/>
    </row>
    <row r="52101" spans="10:12">
      <c r="J52101" s="2"/>
      <c r="K52101" s="2"/>
      <c r="L52101" s="2"/>
    </row>
    <row r="52102" spans="10:12">
      <c r="J52102" s="2"/>
      <c r="K52102" s="2"/>
      <c r="L52102" s="2"/>
    </row>
    <row r="52103" spans="10:12">
      <c r="J52103" s="2"/>
      <c r="K52103" s="2"/>
      <c r="L52103" s="2"/>
    </row>
    <row r="52104" spans="10:12">
      <c r="J52104" s="2"/>
      <c r="K52104" s="2"/>
      <c r="L52104" s="2"/>
    </row>
    <row r="52105" spans="10:12">
      <c r="J52105" s="2"/>
      <c r="K52105" s="2"/>
      <c r="L52105" s="2"/>
    </row>
    <row r="52106" spans="10:12">
      <c r="J52106" s="2"/>
      <c r="K52106" s="2"/>
      <c r="L52106" s="2"/>
    </row>
    <row r="52107" spans="10:12">
      <c r="J52107" s="2"/>
      <c r="K52107" s="2"/>
      <c r="L52107" s="2"/>
    </row>
    <row r="52108" spans="10:12">
      <c r="J52108" s="2"/>
      <c r="K52108" s="2"/>
      <c r="L52108" s="2"/>
    </row>
    <row r="52109" spans="10:12">
      <c r="J52109" s="2"/>
      <c r="K52109" s="2"/>
      <c r="L52109" s="2"/>
    </row>
    <row r="52110" spans="10:12">
      <c r="J52110" s="2"/>
      <c r="K52110" s="2"/>
      <c r="L52110" s="2"/>
    </row>
    <row r="52111" spans="10:12">
      <c r="J52111" s="2"/>
      <c r="K52111" s="2"/>
      <c r="L52111" s="2"/>
    </row>
    <row r="52112" spans="10:12">
      <c r="J52112" s="2"/>
      <c r="K52112" s="2"/>
      <c r="L52112" s="2"/>
    </row>
    <row r="52113" spans="10:12">
      <c r="J52113" s="2"/>
      <c r="K52113" s="2"/>
      <c r="L52113" s="2"/>
    </row>
    <row r="52114" spans="10:12">
      <c r="J52114" s="2"/>
      <c r="K52114" s="2"/>
      <c r="L52114" s="2"/>
    </row>
    <row r="52115" spans="10:12">
      <c r="J52115" s="2"/>
      <c r="K52115" s="2"/>
      <c r="L52115" s="2"/>
    </row>
    <row r="52116" spans="10:12">
      <c r="J52116" s="2"/>
      <c r="K52116" s="2"/>
      <c r="L52116" s="2"/>
    </row>
    <row r="52117" spans="10:12">
      <c r="J52117" s="2"/>
      <c r="K52117" s="2"/>
      <c r="L52117" s="2"/>
    </row>
    <row r="52118" spans="10:12">
      <c r="J52118" s="2"/>
      <c r="K52118" s="2"/>
      <c r="L52118" s="2"/>
    </row>
    <row r="52119" spans="10:12">
      <c r="J52119" s="2"/>
      <c r="K52119" s="2"/>
      <c r="L52119" s="2"/>
    </row>
    <row r="52120" spans="10:12">
      <c r="J52120" s="2"/>
      <c r="K52120" s="2"/>
      <c r="L52120" s="2"/>
    </row>
    <row r="52121" spans="10:12">
      <c r="J52121" s="2"/>
      <c r="K52121" s="2"/>
      <c r="L52121" s="2"/>
    </row>
    <row r="52122" spans="10:12">
      <c r="J52122" s="2"/>
      <c r="K52122" s="2"/>
      <c r="L52122" s="2"/>
    </row>
    <row r="52123" spans="10:12">
      <c r="J52123" s="2"/>
      <c r="K52123" s="2"/>
      <c r="L52123" s="2"/>
    </row>
    <row r="52124" spans="10:12">
      <c r="J52124" s="2"/>
      <c r="K52124" s="2"/>
      <c r="L52124" s="2"/>
    </row>
    <row r="52125" spans="10:12">
      <c r="J52125" s="2"/>
      <c r="K52125" s="2"/>
      <c r="L52125" s="2"/>
    </row>
    <row r="52126" spans="10:12">
      <c r="J52126" s="2"/>
      <c r="K52126" s="2"/>
      <c r="L52126" s="2"/>
    </row>
    <row r="52127" spans="10:12">
      <c r="J52127" s="2"/>
      <c r="K52127" s="2"/>
      <c r="L52127" s="2"/>
    </row>
    <row r="52128" spans="10:12">
      <c r="J52128" s="2"/>
      <c r="K52128" s="2"/>
      <c r="L52128" s="2"/>
    </row>
    <row r="52129" spans="10:12">
      <c r="J52129" s="2"/>
      <c r="K52129" s="2"/>
      <c r="L52129" s="2"/>
    </row>
    <row r="52130" spans="10:12">
      <c r="J52130" s="2"/>
      <c r="K52130" s="2"/>
      <c r="L52130" s="2"/>
    </row>
    <row r="52131" spans="10:12">
      <c r="J52131" s="2"/>
      <c r="K52131" s="2"/>
      <c r="L52131" s="2"/>
    </row>
    <row r="52132" spans="10:12">
      <c r="J52132" s="2"/>
      <c r="K52132" s="2"/>
      <c r="L52132" s="2"/>
    </row>
    <row r="52133" spans="10:12">
      <c r="J52133" s="2"/>
      <c r="K52133" s="2"/>
      <c r="L52133" s="2"/>
    </row>
    <row r="52134" spans="10:12">
      <c r="J52134" s="2"/>
      <c r="K52134" s="2"/>
      <c r="L52134" s="2"/>
    </row>
    <row r="52135" spans="10:12">
      <c r="J52135" s="2"/>
      <c r="K52135" s="2"/>
      <c r="L52135" s="2"/>
    </row>
    <row r="52136" spans="10:12">
      <c r="J52136" s="2"/>
      <c r="K52136" s="2"/>
      <c r="L52136" s="2"/>
    </row>
    <row r="52137" spans="10:12">
      <c r="J52137" s="2"/>
      <c r="K52137" s="2"/>
      <c r="L52137" s="2"/>
    </row>
    <row r="52138" spans="10:12">
      <c r="J52138" s="2"/>
      <c r="K52138" s="2"/>
      <c r="L52138" s="2"/>
    </row>
    <row r="52139" spans="10:12">
      <c r="J52139" s="2"/>
      <c r="K52139" s="2"/>
      <c r="L52139" s="2"/>
    </row>
    <row r="52140" spans="10:12">
      <c r="J52140" s="2"/>
      <c r="K52140" s="2"/>
      <c r="L52140" s="2"/>
    </row>
    <row r="52141" spans="10:12">
      <c r="J52141" s="2"/>
      <c r="K52141" s="2"/>
      <c r="L52141" s="2"/>
    </row>
    <row r="52142" spans="10:12">
      <c r="J52142" s="2"/>
      <c r="K52142" s="2"/>
      <c r="L52142" s="2"/>
    </row>
    <row r="52143" spans="10:12">
      <c r="J52143" s="2"/>
      <c r="K52143" s="2"/>
      <c r="L52143" s="2"/>
    </row>
    <row r="52144" spans="10:12">
      <c r="J52144" s="2"/>
      <c r="K52144" s="2"/>
      <c r="L52144" s="2"/>
    </row>
    <row r="52145" spans="10:12">
      <c r="J52145" s="2"/>
      <c r="K52145" s="2"/>
      <c r="L52145" s="2"/>
    </row>
    <row r="52146" spans="10:12">
      <c r="J52146" s="2"/>
      <c r="K52146" s="2"/>
      <c r="L52146" s="2"/>
    </row>
    <row r="52147" spans="10:12">
      <c r="J52147" s="2"/>
      <c r="K52147" s="2"/>
      <c r="L52147" s="2"/>
    </row>
    <row r="52148" spans="10:12">
      <c r="J52148" s="2"/>
      <c r="K52148" s="2"/>
      <c r="L52148" s="2"/>
    </row>
    <row r="52149" spans="10:12">
      <c r="J52149" s="2"/>
      <c r="K52149" s="2"/>
      <c r="L52149" s="2"/>
    </row>
    <row r="52150" spans="10:12">
      <c r="J52150" s="2"/>
      <c r="K52150" s="2"/>
      <c r="L52150" s="2"/>
    </row>
    <row r="52151" spans="10:12">
      <c r="J52151" s="2"/>
      <c r="K52151" s="2"/>
      <c r="L52151" s="2"/>
    </row>
    <row r="52152" spans="10:12">
      <c r="J52152" s="2"/>
      <c r="K52152" s="2"/>
      <c r="L52152" s="2"/>
    </row>
    <row r="52153" spans="10:12">
      <c r="J52153" s="2"/>
      <c r="K52153" s="2"/>
      <c r="L52153" s="2"/>
    </row>
    <row r="52154" spans="10:12">
      <c r="J52154" s="2"/>
      <c r="K52154" s="2"/>
      <c r="L52154" s="2"/>
    </row>
    <row r="52155" spans="10:12">
      <c r="J52155" s="2"/>
      <c r="K52155" s="2"/>
      <c r="L52155" s="2"/>
    </row>
    <row r="52156" spans="10:12">
      <c r="J52156" s="2"/>
      <c r="K52156" s="2"/>
      <c r="L52156" s="2"/>
    </row>
    <row r="52157" spans="10:12">
      <c r="J52157" s="2"/>
      <c r="K52157" s="2"/>
      <c r="L52157" s="2"/>
    </row>
    <row r="52158" spans="10:12">
      <c r="J52158" s="2"/>
      <c r="K52158" s="2"/>
      <c r="L52158" s="2"/>
    </row>
    <row r="52159" spans="10:12">
      <c r="J52159" s="2"/>
      <c r="K52159" s="2"/>
      <c r="L52159" s="2"/>
    </row>
    <row r="52160" spans="10:12">
      <c r="J52160" s="2"/>
      <c r="K52160" s="2"/>
      <c r="L52160" s="2"/>
    </row>
    <row r="52161" spans="10:12">
      <c r="J52161" s="2"/>
      <c r="K52161" s="2"/>
      <c r="L52161" s="2"/>
    </row>
    <row r="52162" spans="10:12">
      <c r="J52162" s="2"/>
      <c r="K52162" s="2"/>
      <c r="L52162" s="2"/>
    </row>
    <row r="52163" spans="10:12">
      <c r="J52163" s="2"/>
      <c r="K52163" s="2"/>
      <c r="L52163" s="2"/>
    </row>
    <row r="52164" spans="10:12">
      <c r="J52164" s="2"/>
      <c r="K52164" s="2"/>
      <c r="L52164" s="2"/>
    </row>
    <row r="52165" spans="10:12">
      <c r="J52165" s="2"/>
      <c r="K52165" s="2"/>
      <c r="L52165" s="2"/>
    </row>
    <row r="52166" spans="10:12">
      <c r="J52166" s="2"/>
      <c r="K52166" s="2"/>
      <c r="L52166" s="2"/>
    </row>
    <row r="52167" spans="10:12">
      <c r="J52167" s="2"/>
      <c r="K52167" s="2"/>
      <c r="L52167" s="2"/>
    </row>
    <row r="52168" spans="10:12">
      <c r="J52168" s="2"/>
      <c r="K52168" s="2"/>
      <c r="L52168" s="2"/>
    </row>
    <row r="52169" spans="10:12">
      <c r="J52169" s="2"/>
      <c r="K52169" s="2"/>
      <c r="L52169" s="2"/>
    </row>
    <row r="52170" spans="10:12">
      <c r="J52170" s="2"/>
      <c r="K52170" s="2"/>
      <c r="L52170" s="2"/>
    </row>
    <row r="52171" spans="10:12">
      <c r="J52171" s="2"/>
      <c r="K52171" s="2"/>
      <c r="L52171" s="2"/>
    </row>
    <row r="52172" spans="10:12">
      <c r="J52172" s="2"/>
      <c r="K52172" s="2"/>
      <c r="L52172" s="2"/>
    </row>
    <row r="52173" spans="10:12">
      <c r="J52173" s="2"/>
      <c r="K52173" s="2"/>
      <c r="L52173" s="2"/>
    </row>
    <row r="52174" spans="10:12">
      <c r="J52174" s="2"/>
      <c r="K52174" s="2"/>
      <c r="L52174" s="2"/>
    </row>
    <row r="52175" spans="10:12">
      <c r="J52175" s="2"/>
      <c r="K52175" s="2"/>
      <c r="L52175" s="2"/>
    </row>
    <row r="52176" spans="10:12">
      <c r="J52176" s="2"/>
      <c r="K52176" s="2"/>
      <c r="L52176" s="2"/>
    </row>
    <row r="52177" spans="10:12">
      <c r="J52177" s="2"/>
      <c r="K52177" s="2"/>
      <c r="L52177" s="2"/>
    </row>
    <row r="52178" spans="10:12">
      <c r="J52178" s="2"/>
      <c r="K52178" s="2"/>
      <c r="L52178" s="2"/>
    </row>
    <row r="52179" spans="10:12">
      <c r="J52179" s="2"/>
      <c r="K52179" s="2"/>
      <c r="L52179" s="2"/>
    </row>
    <row r="52180" spans="10:12">
      <c r="J52180" s="2"/>
      <c r="K52180" s="2"/>
      <c r="L52180" s="2"/>
    </row>
    <row r="52181" spans="10:12">
      <c r="J52181" s="2"/>
      <c r="K52181" s="2"/>
      <c r="L52181" s="2"/>
    </row>
    <row r="52182" spans="10:12">
      <c r="J52182" s="2"/>
      <c r="K52182" s="2"/>
      <c r="L52182" s="2"/>
    </row>
    <row r="52183" spans="10:12">
      <c r="J52183" s="2"/>
      <c r="K52183" s="2"/>
      <c r="L52183" s="2"/>
    </row>
    <row r="52184" spans="10:12">
      <c r="J52184" s="2"/>
      <c r="K52184" s="2"/>
      <c r="L52184" s="2"/>
    </row>
    <row r="52185" spans="10:12">
      <c r="J52185" s="2"/>
      <c r="K52185" s="2"/>
      <c r="L52185" s="2"/>
    </row>
    <row r="52186" spans="10:12">
      <c r="J52186" s="2"/>
      <c r="K52186" s="2"/>
      <c r="L52186" s="2"/>
    </row>
    <row r="52187" spans="10:12">
      <c r="J52187" s="2"/>
      <c r="K52187" s="2"/>
      <c r="L52187" s="2"/>
    </row>
    <row r="52188" spans="10:12">
      <c r="J52188" s="2"/>
      <c r="K52188" s="2"/>
      <c r="L52188" s="2"/>
    </row>
    <row r="52189" spans="10:12">
      <c r="J52189" s="2"/>
      <c r="K52189" s="2"/>
      <c r="L52189" s="2"/>
    </row>
    <row r="52190" spans="10:12">
      <c r="J52190" s="2"/>
      <c r="K52190" s="2"/>
      <c r="L52190" s="2"/>
    </row>
    <row r="52191" spans="10:12">
      <c r="J52191" s="2"/>
      <c r="K52191" s="2"/>
      <c r="L52191" s="2"/>
    </row>
    <row r="52192" spans="10:12">
      <c r="J52192" s="2"/>
      <c r="K52192" s="2"/>
      <c r="L52192" s="2"/>
    </row>
    <row r="52193" spans="10:12">
      <c r="J52193" s="2"/>
      <c r="K52193" s="2"/>
      <c r="L52193" s="2"/>
    </row>
    <row r="52194" spans="10:12">
      <c r="J52194" s="2"/>
      <c r="K52194" s="2"/>
      <c r="L52194" s="2"/>
    </row>
    <row r="52195" spans="10:12">
      <c r="J52195" s="2"/>
      <c r="K52195" s="2"/>
      <c r="L52195" s="2"/>
    </row>
    <row r="52196" spans="10:12">
      <c r="J52196" s="2"/>
      <c r="K52196" s="2"/>
      <c r="L52196" s="2"/>
    </row>
    <row r="52197" spans="10:12">
      <c r="J52197" s="2"/>
      <c r="K52197" s="2"/>
      <c r="L52197" s="2"/>
    </row>
    <row r="52198" spans="10:12">
      <c r="J52198" s="2"/>
      <c r="K52198" s="2"/>
      <c r="L52198" s="2"/>
    </row>
    <row r="52199" spans="10:12">
      <c r="J52199" s="2"/>
      <c r="K52199" s="2"/>
      <c r="L52199" s="2"/>
    </row>
    <row r="52200" spans="10:12">
      <c r="J52200" s="2"/>
      <c r="K52200" s="2"/>
      <c r="L52200" s="2"/>
    </row>
    <row r="52201" spans="10:12">
      <c r="J52201" s="2"/>
      <c r="K52201" s="2"/>
      <c r="L52201" s="2"/>
    </row>
    <row r="52202" spans="10:12">
      <c r="J52202" s="2"/>
      <c r="K52202" s="2"/>
      <c r="L52202" s="2"/>
    </row>
    <row r="52203" spans="10:12">
      <c r="J52203" s="2"/>
      <c r="K52203" s="2"/>
      <c r="L52203" s="2"/>
    </row>
    <row r="52204" spans="10:12">
      <c r="J52204" s="2"/>
      <c r="K52204" s="2"/>
      <c r="L52204" s="2"/>
    </row>
    <row r="52205" spans="10:12">
      <c r="J52205" s="2"/>
      <c r="K52205" s="2"/>
      <c r="L52205" s="2"/>
    </row>
    <row r="52206" spans="10:12">
      <c r="J52206" s="2"/>
      <c r="K52206" s="2"/>
      <c r="L52206" s="2"/>
    </row>
    <row r="52207" spans="10:12">
      <c r="J52207" s="2"/>
      <c r="K52207" s="2"/>
      <c r="L52207" s="2"/>
    </row>
    <row r="52208" spans="10:12">
      <c r="J52208" s="2"/>
      <c r="K52208" s="2"/>
      <c r="L52208" s="2"/>
    </row>
    <row r="52209" spans="10:12">
      <c r="J52209" s="2"/>
      <c r="K52209" s="2"/>
      <c r="L52209" s="2"/>
    </row>
    <row r="52210" spans="10:12">
      <c r="J52210" s="2"/>
      <c r="K52210" s="2"/>
      <c r="L52210" s="2"/>
    </row>
    <row r="52211" spans="10:12">
      <c r="J52211" s="2"/>
      <c r="K52211" s="2"/>
      <c r="L52211" s="2"/>
    </row>
    <row r="52212" spans="10:12">
      <c r="J52212" s="2"/>
      <c r="K52212" s="2"/>
      <c r="L52212" s="2"/>
    </row>
    <row r="52213" spans="10:12">
      <c r="J52213" s="2"/>
      <c r="K52213" s="2"/>
      <c r="L52213" s="2"/>
    </row>
    <row r="52214" spans="10:12">
      <c r="J52214" s="2"/>
      <c r="K52214" s="2"/>
      <c r="L52214" s="2"/>
    </row>
    <row r="52215" spans="10:12">
      <c r="J52215" s="2"/>
      <c r="K52215" s="2"/>
      <c r="L52215" s="2"/>
    </row>
    <row r="52216" spans="10:12">
      <c r="J52216" s="2"/>
      <c r="K52216" s="2"/>
      <c r="L52216" s="2"/>
    </row>
    <row r="52217" spans="10:12">
      <c r="J52217" s="2"/>
      <c r="K52217" s="2"/>
      <c r="L52217" s="2"/>
    </row>
    <row r="52218" spans="10:12">
      <c r="J52218" s="2"/>
      <c r="K52218" s="2"/>
      <c r="L52218" s="2"/>
    </row>
    <row r="52219" spans="10:12">
      <c r="J52219" s="2"/>
      <c r="K52219" s="2"/>
      <c r="L52219" s="2"/>
    </row>
    <row r="52220" spans="10:12">
      <c r="J52220" s="2"/>
      <c r="K52220" s="2"/>
      <c r="L52220" s="2"/>
    </row>
    <row r="52221" spans="10:12">
      <c r="J52221" s="2"/>
      <c r="K52221" s="2"/>
      <c r="L52221" s="2"/>
    </row>
    <row r="52222" spans="10:12">
      <c r="J52222" s="2"/>
      <c r="K52222" s="2"/>
      <c r="L52222" s="2"/>
    </row>
    <row r="52223" spans="10:12">
      <c r="J52223" s="2"/>
      <c r="K52223" s="2"/>
      <c r="L52223" s="2"/>
    </row>
    <row r="52224" spans="10:12">
      <c r="J52224" s="2"/>
      <c r="K52224" s="2"/>
      <c r="L52224" s="2"/>
    </row>
    <row r="52225" spans="10:12">
      <c r="J52225" s="2"/>
      <c r="K52225" s="2"/>
      <c r="L52225" s="2"/>
    </row>
    <row r="52226" spans="10:12">
      <c r="J52226" s="2"/>
      <c r="K52226" s="2"/>
      <c r="L52226" s="2"/>
    </row>
    <row r="52227" spans="10:12">
      <c r="J52227" s="2"/>
      <c r="K52227" s="2"/>
      <c r="L52227" s="2"/>
    </row>
    <row r="52228" spans="10:12">
      <c r="J52228" s="2"/>
      <c r="K52228" s="2"/>
      <c r="L52228" s="2"/>
    </row>
    <row r="52229" spans="10:12">
      <c r="J52229" s="2"/>
      <c r="K52229" s="2"/>
      <c r="L52229" s="2"/>
    </row>
    <row r="52230" spans="10:12">
      <c r="J52230" s="2"/>
      <c r="K52230" s="2"/>
      <c r="L52230" s="2"/>
    </row>
    <row r="52231" spans="10:12">
      <c r="J52231" s="2"/>
      <c r="K52231" s="2"/>
      <c r="L52231" s="2"/>
    </row>
    <row r="52232" spans="10:12">
      <c r="J52232" s="2"/>
      <c r="K52232" s="2"/>
      <c r="L52232" s="2"/>
    </row>
    <row r="52233" spans="10:12">
      <c r="J52233" s="2"/>
      <c r="K52233" s="2"/>
      <c r="L52233" s="2"/>
    </row>
    <row r="52234" spans="10:12">
      <c r="J52234" s="2"/>
      <c r="K52234" s="2"/>
      <c r="L52234" s="2"/>
    </row>
    <row r="52235" spans="10:12">
      <c r="J52235" s="2"/>
      <c r="K52235" s="2"/>
      <c r="L52235" s="2"/>
    </row>
    <row r="52236" spans="10:12">
      <c r="J52236" s="2"/>
      <c r="K52236" s="2"/>
      <c r="L52236" s="2"/>
    </row>
    <row r="52237" spans="10:12">
      <c r="J52237" s="2"/>
      <c r="K52237" s="2"/>
      <c r="L52237" s="2"/>
    </row>
    <row r="52238" spans="10:12">
      <c r="J52238" s="2"/>
      <c r="K52238" s="2"/>
      <c r="L52238" s="2"/>
    </row>
    <row r="52239" spans="10:12">
      <c r="J52239" s="2"/>
      <c r="K52239" s="2"/>
      <c r="L52239" s="2"/>
    </row>
    <row r="52240" spans="10:12">
      <c r="J52240" s="2"/>
      <c r="K52240" s="2"/>
      <c r="L52240" s="2"/>
    </row>
    <row r="52241" spans="10:12">
      <c r="J52241" s="2"/>
      <c r="K52241" s="2"/>
      <c r="L52241" s="2"/>
    </row>
    <row r="52242" spans="10:12">
      <c r="J52242" s="2"/>
      <c r="K52242" s="2"/>
      <c r="L52242" s="2"/>
    </row>
    <row r="52243" spans="10:12">
      <c r="J52243" s="2"/>
      <c r="K52243" s="2"/>
      <c r="L52243" s="2"/>
    </row>
    <row r="52244" spans="10:12">
      <c r="J52244" s="2"/>
      <c r="K52244" s="2"/>
      <c r="L52244" s="2"/>
    </row>
    <row r="52245" spans="10:12">
      <c r="J52245" s="2"/>
      <c r="K52245" s="2"/>
      <c r="L52245" s="2"/>
    </row>
    <row r="52246" spans="10:12">
      <c r="J52246" s="2"/>
      <c r="K52246" s="2"/>
      <c r="L52246" s="2"/>
    </row>
    <row r="52247" spans="10:12">
      <c r="J52247" s="2"/>
      <c r="K52247" s="2"/>
      <c r="L52247" s="2"/>
    </row>
    <row r="52248" spans="10:12">
      <c r="J52248" s="2"/>
      <c r="K52248" s="2"/>
      <c r="L52248" s="2"/>
    </row>
    <row r="52249" spans="10:12">
      <c r="J52249" s="2"/>
      <c r="K52249" s="2"/>
      <c r="L52249" s="2"/>
    </row>
    <row r="52250" spans="10:12">
      <c r="J52250" s="2"/>
      <c r="K52250" s="2"/>
      <c r="L52250" s="2"/>
    </row>
    <row r="52251" spans="10:12">
      <c r="J52251" s="2"/>
      <c r="K52251" s="2"/>
      <c r="L52251" s="2"/>
    </row>
    <row r="52252" spans="10:12">
      <c r="J52252" s="2"/>
      <c r="K52252" s="2"/>
      <c r="L52252" s="2"/>
    </row>
    <row r="52253" spans="10:12">
      <c r="J52253" s="2"/>
      <c r="K52253" s="2"/>
      <c r="L52253" s="2"/>
    </row>
    <row r="52254" spans="10:12">
      <c r="J52254" s="2"/>
      <c r="K52254" s="2"/>
      <c r="L52254" s="2"/>
    </row>
    <row r="52255" spans="10:12">
      <c r="J52255" s="2"/>
      <c r="K52255" s="2"/>
      <c r="L52255" s="2"/>
    </row>
    <row r="52256" spans="10:12">
      <c r="J52256" s="2"/>
      <c r="K52256" s="2"/>
      <c r="L52256" s="2"/>
    </row>
    <row r="52257" spans="10:12">
      <c r="J52257" s="2"/>
      <c r="K52257" s="2"/>
      <c r="L52257" s="2"/>
    </row>
    <row r="52258" spans="10:12">
      <c r="J52258" s="2"/>
      <c r="K52258" s="2"/>
      <c r="L52258" s="2"/>
    </row>
    <row r="52259" spans="10:12">
      <c r="J52259" s="2"/>
      <c r="K52259" s="2"/>
      <c r="L52259" s="2"/>
    </row>
    <row r="52260" spans="10:12">
      <c r="J52260" s="2"/>
      <c r="K52260" s="2"/>
      <c r="L52260" s="2"/>
    </row>
    <row r="52261" spans="10:12">
      <c r="J52261" s="2"/>
      <c r="K52261" s="2"/>
      <c r="L52261" s="2"/>
    </row>
    <row r="52262" spans="10:12">
      <c r="J52262" s="2"/>
      <c r="K52262" s="2"/>
      <c r="L52262" s="2"/>
    </row>
    <row r="52263" spans="10:12">
      <c r="J52263" s="2"/>
      <c r="K52263" s="2"/>
      <c r="L52263" s="2"/>
    </row>
    <row r="52264" spans="10:12">
      <c r="J52264" s="2"/>
      <c r="K52264" s="2"/>
      <c r="L52264" s="2"/>
    </row>
    <row r="52265" spans="10:12">
      <c r="J52265" s="2"/>
      <c r="K52265" s="2"/>
      <c r="L52265" s="2"/>
    </row>
    <row r="52266" spans="10:12">
      <c r="J52266" s="2"/>
      <c r="K52266" s="2"/>
      <c r="L52266" s="2"/>
    </row>
    <row r="52267" spans="10:12">
      <c r="J52267" s="2"/>
      <c r="K52267" s="2"/>
      <c r="L52267" s="2"/>
    </row>
    <row r="52268" spans="10:12">
      <c r="J52268" s="2"/>
      <c r="K52268" s="2"/>
      <c r="L52268" s="2"/>
    </row>
    <row r="52269" spans="10:12">
      <c r="J52269" s="2"/>
      <c r="K52269" s="2"/>
      <c r="L52269" s="2"/>
    </row>
    <row r="52270" spans="10:12">
      <c r="J52270" s="2"/>
      <c r="K52270" s="2"/>
      <c r="L52270" s="2"/>
    </row>
    <row r="52271" spans="10:12">
      <c r="J52271" s="2"/>
      <c r="K52271" s="2"/>
      <c r="L52271" s="2"/>
    </row>
    <row r="52272" spans="10:12">
      <c r="J52272" s="2"/>
      <c r="K52272" s="2"/>
      <c r="L52272" s="2"/>
    </row>
    <row r="52273" spans="10:12">
      <c r="J52273" s="2"/>
      <c r="K52273" s="2"/>
      <c r="L52273" s="2"/>
    </row>
    <row r="52274" spans="10:12">
      <c r="J52274" s="2"/>
      <c r="K52274" s="2"/>
      <c r="L52274" s="2"/>
    </row>
    <row r="52275" spans="10:12">
      <c r="J52275" s="2"/>
      <c r="K52275" s="2"/>
      <c r="L52275" s="2"/>
    </row>
    <row r="52276" spans="10:12">
      <c r="J52276" s="2"/>
      <c r="K52276" s="2"/>
      <c r="L52276" s="2"/>
    </row>
    <row r="52277" spans="10:12">
      <c r="J52277" s="2"/>
      <c r="K52277" s="2"/>
      <c r="L52277" s="2"/>
    </row>
    <row r="52278" spans="10:12">
      <c r="J52278" s="2"/>
      <c r="K52278" s="2"/>
      <c r="L52278" s="2"/>
    </row>
    <row r="52279" spans="10:12">
      <c r="J52279" s="2"/>
      <c r="K52279" s="2"/>
      <c r="L52279" s="2"/>
    </row>
    <row r="52280" spans="10:12">
      <c r="J52280" s="2"/>
      <c r="K52280" s="2"/>
      <c r="L52280" s="2"/>
    </row>
    <row r="52281" spans="10:12">
      <c r="J52281" s="2"/>
      <c r="K52281" s="2"/>
      <c r="L52281" s="2"/>
    </row>
    <row r="52282" spans="10:12">
      <c r="J52282" s="2"/>
      <c r="K52282" s="2"/>
      <c r="L52282" s="2"/>
    </row>
    <row r="52283" spans="10:12">
      <c r="J52283" s="2"/>
      <c r="K52283" s="2"/>
      <c r="L52283" s="2"/>
    </row>
    <row r="52284" spans="10:12">
      <c r="J52284" s="2"/>
      <c r="K52284" s="2"/>
      <c r="L52284" s="2"/>
    </row>
    <row r="52285" spans="10:12">
      <c r="J52285" s="2"/>
      <c r="K52285" s="2"/>
      <c r="L52285" s="2"/>
    </row>
    <row r="52286" spans="10:12">
      <c r="J52286" s="2"/>
      <c r="K52286" s="2"/>
      <c r="L52286" s="2"/>
    </row>
    <row r="52287" spans="10:12">
      <c r="J52287" s="2"/>
      <c r="K52287" s="2"/>
      <c r="L52287" s="2"/>
    </row>
    <row r="52288" spans="10:12">
      <c r="J52288" s="2"/>
      <c r="K52288" s="2"/>
      <c r="L52288" s="2"/>
    </row>
    <row r="52289" spans="10:12">
      <c r="J52289" s="2"/>
      <c r="K52289" s="2"/>
      <c r="L52289" s="2"/>
    </row>
    <row r="52290" spans="10:12">
      <c r="J52290" s="2"/>
      <c r="K52290" s="2"/>
      <c r="L52290" s="2"/>
    </row>
    <row r="52291" spans="10:12">
      <c r="J52291" s="2"/>
      <c r="K52291" s="2"/>
      <c r="L52291" s="2"/>
    </row>
    <row r="52292" spans="10:12">
      <c r="J52292" s="2"/>
      <c r="K52292" s="2"/>
      <c r="L52292" s="2"/>
    </row>
    <row r="52293" spans="10:12">
      <c r="J52293" s="2"/>
      <c r="K52293" s="2"/>
      <c r="L52293" s="2"/>
    </row>
    <row r="52294" spans="10:12">
      <c r="J52294" s="2"/>
      <c r="K52294" s="2"/>
      <c r="L52294" s="2"/>
    </row>
    <row r="52295" spans="10:12">
      <c r="J52295" s="2"/>
      <c r="K52295" s="2"/>
      <c r="L52295" s="2"/>
    </row>
    <row r="52296" spans="10:12">
      <c r="J52296" s="2"/>
      <c r="K52296" s="2"/>
      <c r="L52296" s="2"/>
    </row>
    <row r="52297" spans="10:12">
      <c r="J52297" s="2"/>
      <c r="K52297" s="2"/>
      <c r="L52297" s="2"/>
    </row>
    <row r="52298" spans="10:12">
      <c r="J52298" s="2"/>
      <c r="K52298" s="2"/>
      <c r="L52298" s="2"/>
    </row>
    <row r="52299" spans="10:12">
      <c r="J52299" s="2"/>
      <c r="K52299" s="2"/>
      <c r="L52299" s="2"/>
    </row>
    <row r="52300" spans="10:12">
      <c r="J52300" s="2"/>
      <c r="K52300" s="2"/>
      <c r="L52300" s="2"/>
    </row>
    <row r="52301" spans="10:12">
      <c r="J52301" s="2"/>
      <c r="K52301" s="2"/>
      <c r="L52301" s="2"/>
    </row>
    <row r="52302" spans="10:12">
      <c r="J52302" s="2"/>
      <c r="K52302" s="2"/>
      <c r="L52302" s="2"/>
    </row>
    <row r="52303" spans="10:12">
      <c r="J52303" s="2"/>
      <c r="K52303" s="2"/>
      <c r="L52303" s="2"/>
    </row>
    <row r="52304" spans="10:12">
      <c r="J52304" s="2"/>
      <c r="K52304" s="2"/>
      <c r="L52304" s="2"/>
    </row>
    <row r="52305" spans="10:12">
      <c r="J52305" s="2"/>
      <c r="K52305" s="2"/>
      <c r="L52305" s="2"/>
    </row>
    <row r="52306" spans="10:12">
      <c r="J52306" s="2"/>
      <c r="K52306" s="2"/>
      <c r="L52306" s="2"/>
    </row>
    <row r="52307" spans="10:12">
      <c r="J52307" s="2"/>
      <c r="K52307" s="2"/>
      <c r="L52307" s="2"/>
    </row>
    <row r="52308" spans="10:12">
      <c r="J52308" s="2"/>
      <c r="K52308" s="2"/>
      <c r="L52308" s="2"/>
    </row>
    <row r="52309" spans="10:12">
      <c r="J52309" s="2"/>
      <c r="K52309" s="2"/>
      <c r="L52309" s="2"/>
    </row>
    <row r="52310" spans="10:12">
      <c r="J52310" s="2"/>
      <c r="K52310" s="2"/>
      <c r="L52310" s="2"/>
    </row>
    <row r="52311" spans="10:12">
      <c r="J52311" s="2"/>
      <c r="K52311" s="2"/>
      <c r="L52311" s="2"/>
    </row>
    <row r="52312" spans="10:12">
      <c r="J52312" s="2"/>
      <c r="K52312" s="2"/>
      <c r="L52312" s="2"/>
    </row>
    <row r="52313" spans="10:12">
      <c r="J52313" s="2"/>
      <c r="K52313" s="2"/>
      <c r="L52313" s="2"/>
    </row>
    <row r="52314" spans="10:12">
      <c r="J52314" s="2"/>
      <c r="K52314" s="2"/>
      <c r="L52314" s="2"/>
    </row>
    <row r="52315" spans="10:12">
      <c r="J52315" s="2"/>
      <c r="K52315" s="2"/>
      <c r="L52315" s="2"/>
    </row>
    <row r="52316" spans="10:12">
      <c r="J52316" s="2"/>
      <c r="K52316" s="2"/>
      <c r="L52316" s="2"/>
    </row>
    <row r="52317" spans="10:12">
      <c r="J52317" s="2"/>
      <c r="K52317" s="2"/>
      <c r="L52317" s="2"/>
    </row>
    <row r="52318" spans="10:12">
      <c r="J52318" s="2"/>
      <c r="K52318" s="2"/>
      <c r="L52318" s="2"/>
    </row>
    <row r="52319" spans="10:12">
      <c r="J52319" s="2"/>
      <c r="K52319" s="2"/>
      <c r="L52319" s="2"/>
    </row>
    <row r="52320" spans="10:12">
      <c r="J52320" s="2"/>
      <c r="K52320" s="2"/>
      <c r="L52320" s="2"/>
    </row>
    <row r="52321" spans="10:12">
      <c r="J52321" s="2"/>
      <c r="K52321" s="2"/>
      <c r="L52321" s="2"/>
    </row>
    <row r="52322" spans="10:12">
      <c r="J52322" s="2"/>
      <c r="K52322" s="2"/>
      <c r="L52322" s="2"/>
    </row>
    <row r="52323" spans="10:12">
      <c r="J52323" s="2"/>
      <c r="K52323" s="2"/>
      <c r="L52323" s="2"/>
    </row>
    <row r="52324" spans="10:12">
      <c r="J52324" s="2"/>
      <c r="K52324" s="2"/>
      <c r="L52324" s="2"/>
    </row>
    <row r="52325" spans="10:12">
      <c r="J52325" s="2"/>
      <c r="K52325" s="2"/>
      <c r="L52325" s="2"/>
    </row>
    <row r="52326" spans="10:12">
      <c r="J52326" s="2"/>
      <c r="K52326" s="2"/>
      <c r="L52326" s="2"/>
    </row>
    <row r="52327" spans="10:12">
      <c r="J52327" s="2"/>
      <c r="K52327" s="2"/>
      <c r="L52327" s="2"/>
    </row>
    <row r="52328" spans="10:12">
      <c r="J52328" s="2"/>
      <c r="K52328" s="2"/>
      <c r="L52328" s="2"/>
    </row>
    <row r="52329" spans="10:12">
      <c r="J52329" s="2"/>
      <c r="K52329" s="2"/>
      <c r="L52329" s="2"/>
    </row>
    <row r="52330" spans="10:12">
      <c r="J52330" s="2"/>
      <c r="K52330" s="2"/>
      <c r="L52330" s="2"/>
    </row>
    <row r="52331" spans="10:12">
      <c r="J52331" s="2"/>
      <c r="K52331" s="2"/>
      <c r="L52331" s="2"/>
    </row>
    <row r="52332" spans="10:12">
      <c r="J52332" s="2"/>
      <c r="K52332" s="2"/>
      <c r="L52332" s="2"/>
    </row>
    <row r="52333" spans="10:12">
      <c r="J52333" s="2"/>
      <c r="K52333" s="2"/>
      <c r="L52333" s="2"/>
    </row>
    <row r="52334" spans="10:12">
      <c r="J52334" s="2"/>
      <c r="K52334" s="2"/>
      <c r="L52334" s="2"/>
    </row>
    <row r="52335" spans="10:12">
      <c r="J52335" s="2"/>
      <c r="K52335" s="2"/>
      <c r="L52335" s="2"/>
    </row>
    <row r="52336" spans="10:12">
      <c r="J52336" s="2"/>
      <c r="K52336" s="2"/>
      <c r="L52336" s="2"/>
    </row>
    <row r="52337" spans="10:12">
      <c r="J52337" s="2"/>
      <c r="K52337" s="2"/>
      <c r="L52337" s="2"/>
    </row>
    <row r="52338" spans="10:12">
      <c r="J52338" s="2"/>
      <c r="K52338" s="2"/>
      <c r="L52338" s="2"/>
    </row>
    <row r="52339" spans="10:12">
      <c r="J52339" s="2"/>
      <c r="K52339" s="2"/>
      <c r="L52339" s="2"/>
    </row>
    <row r="52340" spans="10:12">
      <c r="J52340" s="2"/>
      <c r="K52340" s="2"/>
      <c r="L52340" s="2"/>
    </row>
    <row r="52341" spans="10:12">
      <c r="J52341" s="2"/>
      <c r="K52341" s="2"/>
      <c r="L52341" s="2"/>
    </row>
    <row r="52342" spans="10:12">
      <c r="J52342" s="2"/>
      <c r="K52342" s="2"/>
      <c r="L52342" s="2"/>
    </row>
    <row r="52343" spans="10:12">
      <c r="J52343" s="2"/>
      <c r="K52343" s="2"/>
      <c r="L52343" s="2"/>
    </row>
    <row r="52344" spans="10:12">
      <c r="J52344" s="2"/>
      <c r="K52344" s="2"/>
      <c r="L52344" s="2"/>
    </row>
    <row r="52345" spans="10:12">
      <c r="J52345" s="2"/>
      <c r="K52345" s="2"/>
      <c r="L52345" s="2"/>
    </row>
    <row r="52346" spans="10:12">
      <c r="J52346" s="2"/>
      <c r="K52346" s="2"/>
      <c r="L52346" s="2"/>
    </row>
    <row r="52347" spans="10:12">
      <c r="J52347" s="2"/>
      <c r="K52347" s="2"/>
      <c r="L52347" s="2"/>
    </row>
    <row r="52348" spans="10:12">
      <c r="J52348" s="2"/>
      <c r="K52348" s="2"/>
      <c r="L52348" s="2"/>
    </row>
    <row r="52349" spans="10:12">
      <c r="J52349" s="2"/>
      <c r="K52349" s="2"/>
      <c r="L52349" s="2"/>
    </row>
    <row r="52350" spans="10:12">
      <c r="J52350" s="2"/>
      <c r="K52350" s="2"/>
      <c r="L52350" s="2"/>
    </row>
    <row r="52351" spans="10:12">
      <c r="J52351" s="2"/>
      <c r="K52351" s="2"/>
      <c r="L52351" s="2"/>
    </row>
    <row r="52352" spans="10:12">
      <c r="J52352" s="2"/>
      <c r="K52352" s="2"/>
      <c r="L52352" s="2"/>
    </row>
    <row r="52353" spans="10:12">
      <c r="J52353" s="2"/>
      <c r="K52353" s="2"/>
      <c r="L52353" s="2"/>
    </row>
    <row r="52354" spans="10:12">
      <c r="J52354" s="2"/>
      <c r="K52354" s="2"/>
      <c r="L52354" s="2"/>
    </row>
    <row r="52355" spans="10:12">
      <c r="J52355" s="2"/>
      <c r="K52355" s="2"/>
      <c r="L52355" s="2"/>
    </row>
    <row r="52356" spans="10:12">
      <c r="J52356" s="2"/>
      <c r="K52356" s="2"/>
      <c r="L52356" s="2"/>
    </row>
    <row r="52357" spans="10:12">
      <c r="J52357" s="2"/>
      <c r="K52357" s="2"/>
      <c r="L52357" s="2"/>
    </row>
    <row r="52358" spans="10:12">
      <c r="J52358" s="2"/>
      <c r="K52358" s="2"/>
      <c r="L52358" s="2"/>
    </row>
    <row r="52359" spans="10:12">
      <c r="J52359" s="2"/>
      <c r="K52359" s="2"/>
      <c r="L52359" s="2"/>
    </row>
    <row r="52360" spans="10:12">
      <c r="J52360" s="2"/>
      <c r="K52360" s="2"/>
      <c r="L52360" s="2"/>
    </row>
    <row r="52361" spans="10:12">
      <c r="J52361" s="2"/>
      <c r="K52361" s="2"/>
      <c r="L52361" s="2"/>
    </row>
    <row r="52362" spans="10:12">
      <c r="J52362" s="2"/>
      <c r="K52362" s="2"/>
      <c r="L52362" s="2"/>
    </row>
    <row r="52363" spans="10:12">
      <c r="J52363" s="2"/>
      <c r="K52363" s="2"/>
      <c r="L52363" s="2"/>
    </row>
    <row r="52364" spans="10:12">
      <c r="J52364" s="2"/>
      <c r="K52364" s="2"/>
      <c r="L52364" s="2"/>
    </row>
    <row r="52365" spans="10:12">
      <c r="J52365" s="2"/>
      <c r="K52365" s="2"/>
      <c r="L52365" s="2"/>
    </row>
    <row r="52366" spans="10:12">
      <c r="J52366" s="2"/>
      <c r="K52366" s="2"/>
      <c r="L52366" s="2"/>
    </row>
    <row r="52367" spans="10:12">
      <c r="J52367" s="2"/>
      <c r="K52367" s="2"/>
      <c r="L52367" s="2"/>
    </row>
    <row r="52368" spans="10:12">
      <c r="J52368" s="2"/>
      <c r="K52368" s="2"/>
      <c r="L52368" s="2"/>
    </row>
    <row r="52369" spans="10:12">
      <c r="J52369" s="2"/>
      <c r="K52369" s="2"/>
      <c r="L52369" s="2"/>
    </row>
    <row r="52370" spans="10:12">
      <c r="J52370" s="2"/>
      <c r="K52370" s="2"/>
      <c r="L52370" s="2"/>
    </row>
    <row r="52371" spans="10:12">
      <c r="J52371" s="2"/>
      <c r="K52371" s="2"/>
      <c r="L52371" s="2"/>
    </row>
    <row r="52372" spans="10:12">
      <c r="J52372" s="2"/>
      <c r="K52372" s="2"/>
      <c r="L52372" s="2"/>
    </row>
    <row r="52373" spans="10:12">
      <c r="J52373" s="2"/>
      <c r="K52373" s="2"/>
      <c r="L52373" s="2"/>
    </row>
    <row r="52374" spans="10:12">
      <c r="J52374" s="2"/>
      <c r="K52374" s="2"/>
      <c r="L52374" s="2"/>
    </row>
    <row r="52375" spans="10:12">
      <c r="J52375" s="2"/>
      <c r="K52375" s="2"/>
      <c r="L52375" s="2"/>
    </row>
    <row r="52376" spans="10:12">
      <c r="J52376" s="2"/>
      <c r="K52376" s="2"/>
      <c r="L52376" s="2"/>
    </row>
    <row r="52377" spans="10:12">
      <c r="J52377" s="2"/>
      <c r="K52377" s="2"/>
      <c r="L52377" s="2"/>
    </row>
    <row r="52378" spans="10:12">
      <c r="J52378" s="2"/>
      <c r="K52378" s="2"/>
      <c r="L52378" s="2"/>
    </row>
    <row r="52379" spans="10:12">
      <c r="J52379" s="2"/>
      <c r="K52379" s="2"/>
      <c r="L52379" s="2"/>
    </row>
    <row r="52380" spans="10:12">
      <c r="J52380" s="2"/>
      <c r="K52380" s="2"/>
      <c r="L52380" s="2"/>
    </row>
    <row r="52381" spans="10:12">
      <c r="J52381" s="2"/>
      <c r="K52381" s="2"/>
      <c r="L52381" s="2"/>
    </row>
    <row r="52382" spans="10:12">
      <c r="J52382" s="2"/>
      <c r="K52382" s="2"/>
      <c r="L52382" s="2"/>
    </row>
    <row r="52383" spans="10:12">
      <c r="J52383" s="2"/>
      <c r="K52383" s="2"/>
      <c r="L52383" s="2"/>
    </row>
    <row r="52384" spans="10:12">
      <c r="J52384" s="2"/>
      <c r="K52384" s="2"/>
      <c r="L52384" s="2"/>
    </row>
    <row r="52385" spans="10:12">
      <c r="J52385" s="2"/>
      <c r="K52385" s="2"/>
      <c r="L52385" s="2"/>
    </row>
    <row r="52386" spans="10:12">
      <c r="J52386" s="2"/>
      <c r="K52386" s="2"/>
      <c r="L52386" s="2"/>
    </row>
    <row r="52387" spans="10:12">
      <c r="J52387" s="2"/>
      <c r="K52387" s="2"/>
      <c r="L52387" s="2"/>
    </row>
    <row r="52388" spans="10:12">
      <c r="J52388" s="2"/>
      <c r="K52388" s="2"/>
      <c r="L52388" s="2"/>
    </row>
    <row r="52389" spans="10:12">
      <c r="J52389" s="2"/>
      <c r="K52389" s="2"/>
      <c r="L52389" s="2"/>
    </row>
    <row r="52390" spans="10:12">
      <c r="J52390" s="2"/>
      <c r="K52390" s="2"/>
      <c r="L52390" s="2"/>
    </row>
    <row r="52391" spans="10:12">
      <c r="J52391" s="2"/>
      <c r="K52391" s="2"/>
      <c r="L52391" s="2"/>
    </row>
    <row r="52392" spans="10:12">
      <c r="J52392" s="2"/>
      <c r="K52392" s="2"/>
      <c r="L52392" s="2"/>
    </row>
    <row r="52393" spans="10:12">
      <c r="J52393" s="2"/>
      <c r="K52393" s="2"/>
      <c r="L52393" s="2"/>
    </row>
    <row r="52394" spans="10:12">
      <c r="J52394" s="2"/>
      <c r="K52394" s="2"/>
      <c r="L52394" s="2"/>
    </row>
    <row r="52395" spans="10:12">
      <c r="J52395" s="2"/>
      <c r="K52395" s="2"/>
      <c r="L52395" s="2"/>
    </row>
    <row r="52396" spans="10:12">
      <c r="J52396" s="2"/>
      <c r="K52396" s="2"/>
      <c r="L52396" s="2"/>
    </row>
    <row r="52397" spans="10:12">
      <c r="J52397" s="2"/>
      <c r="K52397" s="2"/>
      <c r="L52397" s="2"/>
    </row>
    <row r="52398" spans="10:12">
      <c r="J52398" s="2"/>
      <c r="K52398" s="2"/>
      <c r="L52398" s="2"/>
    </row>
    <row r="52399" spans="10:12">
      <c r="J52399" s="2"/>
      <c r="K52399" s="2"/>
      <c r="L52399" s="2"/>
    </row>
    <row r="52400" spans="10:12">
      <c r="J52400" s="2"/>
      <c r="K52400" s="2"/>
      <c r="L52400" s="2"/>
    </row>
    <row r="52401" spans="10:12">
      <c r="J52401" s="2"/>
      <c r="K52401" s="2"/>
      <c r="L52401" s="2"/>
    </row>
    <row r="52402" spans="10:12">
      <c r="J52402" s="2"/>
      <c r="K52402" s="2"/>
      <c r="L52402" s="2"/>
    </row>
    <row r="52403" spans="10:12">
      <c r="J52403" s="2"/>
      <c r="K52403" s="2"/>
      <c r="L52403" s="2"/>
    </row>
    <row r="52404" spans="10:12">
      <c r="J52404" s="2"/>
      <c r="K52404" s="2"/>
      <c r="L52404" s="2"/>
    </row>
    <row r="52405" spans="10:12">
      <c r="J52405" s="2"/>
      <c r="K52405" s="2"/>
      <c r="L52405" s="2"/>
    </row>
    <row r="52406" spans="10:12">
      <c r="J52406" s="2"/>
      <c r="K52406" s="2"/>
      <c r="L52406" s="2"/>
    </row>
    <row r="52407" spans="10:12">
      <c r="J52407" s="2"/>
      <c r="K52407" s="2"/>
      <c r="L52407" s="2"/>
    </row>
    <row r="52408" spans="10:12">
      <c r="J52408" s="2"/>
      <c r="K52408" s="2"/>
      <c r="L52408" s="2"/>
    </row>
    <row r="52409" spans="10:12">
      <c r="J52409" s="2"/>
      <c r="K52409" s="2"/>
      <c r="L52409" s="2"/>
    </row>
    <row r="52410" spans="10:12">
      <c r="J52410" s="2"/>
      <c r="K52410" s="2"/>
      <c r="L52410" s="2"/>
    </row>
    <row r="52411" spans="10:12">
      <c r="J52411" s="2"/>
      <c r="K52411" s="2"/>
      <c r="L52411" s="2"/>
    </row>
    <row r="52412" spans="10:12">
      <c r="J52412" s="2"/>
      <c r="K52412" s="2"/>
      <c r="L52412" s="2"/>
    </row>
    <row r="52413" spans="10:12">
      <c r="J52413" s="2"/>
      <c r="K52413" s="2"/>
      <c r="L52413" s="2"/>
    </row>
    <row r="52414" spans="10:12">
      <c r="J52414" s="2"/>
      <c r="K52414" s="2"/>
      <c r="L52414" s="2"/>
    </row>
    <row r="52415" spans="10:12">
      <c r="J52415" s="2"/>
      <c r="K52415" s="2"/>
      <c r="L52415" s="2"/>
    </row>
    <row r="52416" spans="10:12">
      <c r="J52416" s="2"/>
      <c r="K52416" s="2"/>
      <c r="L52416" s="2"/>
    </row>
    <row r="52417" spans="10:12">
      <c r="J52417" s="2"/>
      <c r="K52417" s="2"/>
      <c r="L52417" s="2"/>
    </row>
    <row r="52418" spans="10:12">
      <c r="J52418" s="2"/>
      <c r="K52418" s="2"/>
      <c r="L52418" s="2"/>
    </row>
    <row r="52419" spans="10:12">
      <c r="J52419" s="2"/>
      <c r="K52419" s="2"/>
      <c r="L52419" s="2"/>
    </row>
    <row r="52420" spans="10:12">
      <c r="J52420" s="2"/>
      <c r="K52420" s="2"/>
      <c r="L52420" s="2"/>
    </row>
    <row r="52421" spans="10:12">
      <c r="J52421" s="2"/>
      <c r="K52421" s="2"/>
      <c r="L52421" s="2"/>
    </row>
    <row r="52422" spans="10:12">
      <c r="J52422" s="2"/>
      <c r="K52422" s="2"/>
      <c r="L52422" s="2"/>
    </row>
    <row r="52423" spans="10:12">
      <c r="J52423" s="2"/>
      <c r="K52423" s="2"/>
      <c r="L52423" s="2"/>
    </row>
    <row r="52424" spans="10:12">
      <c r="J52424" s="2"/>
      <c r="K52424" s="2"/>
      <c r="L52424" s="2"/>
    </row>
    <row r="52425" spans="10:12">
      <c r="J52425" s="2"/>
      <c r="K52425" s="2"/>
      <c r="L52425" s="2"/>
    </row>
    <row r="52426" spans="10:12">
      <c r="J52426" s="2"/>
      <c r="K52426" s="2"/>
      <c r="L52426" s="2"/>
    </row>
    <row r="52427" spans="10:12">
      <c r="J52427" s="2"/>
      <c r="K52427" s="2"/>
      <c r="L52427" s="2"/>
    </row>
    <row r="52428" spans="10:12">
      <c r="J52428" s="2"/>
      <c r="K52428" s="2"/>
      <c r="L52428" s="2"/>
    </row>
    <row r="52429" spans="10:12">
      <c r="J52429" s="2"/>
      <c r="K52429" s="2"/>
      <c r="L52429" s="2"/>
    </row>
    <row r="52430" spans="10:12">
      <c r="J52430" s="2"/>
      <c r="K52430" s="2"/>
      <c r="L52430" s="2"/>
    </row>
    <row r="52431" spans="10:12">
      <c r="J52431" s="2"/>
      <c r="K52431" s="2"/>
      <c r="L52431" s="2"/>
    </row>
    <row r="52432" spans="10:12">
      <c r="J52432" s="2"/>
      <c r="K52432" s="2"/>
      <c r="L52432" s="2"/>
    </row>
    <row r="52433" spans="10:12">
      <c r="J52433" s="2"/>
      <c r="K52433" s="2"/>
      <c r="L52433" s="2"/>
    </row>
    <row r="52434" spans="10:12">
      <c r="J52434" s="2"/>
      <c r="K52434" s="2"/>
      <c r="L52434" s="2"/>
    </row>
    <row r="52435" spans="10:12">
      <c r="J52435" s="2"/>
      <c r="K52435" s="2"/>
      <c r="L52435" s="2"/>
    </row>
    <row r="52436" spans="10:12">
      <c r="J52436" s="2"/>
      <c r="K52436" s="2"/>
      <c r="L52436" s="2"/>
    </row>
    <row r="52437" spans="10:12">
      <c r="J52437" s="2"/>
      <c r="K52437" s="2"/>
      <c r="L52437" s="2"/>
    </row>
    <row r="52438" spans="10:12">
      <c r="J52438" s="2"/>
      <c r="K52438" s="2"/>
      <c r="L52438" s="2"/>
    </row>
    <row r="52439" spans="10:12">
      <c r="J52439" s="2"/>
      <c r="K52439" s="2"/>
      <c r="L52439" s="2"/>
    </row>
    <row r="52440" spans="10:12">
      <c r="J52440" s="2"/>
      <c r="K52440" s="2"/>
      <c r="L52440" s="2"/>
    </row>
    <row r="52441" spans="10:12">
      <c r="J52441" s="2"/>
      <c r="K52441" s="2"/>
      <c r="L52441" s="2"/>
    </row>
    <row r="52442" spans="10:12">
      <c r="J52442" s="2"/>
      <c r="K52442" s="2"/>
      <c r="L52442" s="2"/>
    </row>
    <row r="52443" spans="10:12">
      <c r="J52443" s="2"/>
      <c r="K52443" s="2"/>
      <c r="L52443" s="2"/>
    </row>
    <row r="52444" spans="10:12">
      <c r="J52444" s="2"/>
      <c r="K52444" s="2"/>
      <c r="L52444" s="2"/>
    </row>
    <row r="52445" spans="10:12">
      <c r="J52445" s="2"/>
      <c r="K52445" s="2"/>
      <c r="L52445" s="2"/>
    </row>
    <row r="52446" spans="10:12">
      <c r="J52446" s="2"/>
      <c r="K52446" s="2"/>
      <c r="L52446" s="2"/>
    </row>
    <row r="52447" spans="10:12">
      <c r="J52447" s="2"/>
      <c r="K52447" s="2"/>
      <c r="L52447" s="2"/>
    </row>
    <row r="52448" spans="10:12">
      <c r="J52448" s="2"/>
      <c r="K52448" s="2"/>
      <c r="L52448" s="2"/>
    </row>
    <row r="52449" spans="10:12">
      <c r="J52449" s="2"/>
      <c r="K52449" s="2"/>
      <c r="L52449" s="2"/>
    </row>
    <row r="52450" spans="10:12">
      <c r="J52450" s="2"/>
      <c r="K52450" s="2"/>
      <c r="L52450" s="2"/>
    </row>
    <row r="52451" spans="10:12">
      <c r="J52451" s="2"/>
      <c r="K52451" s="2"/>
      <c r="L52451" s="2"/>
    </row>
    <row r="52452" spans="10:12">
      <c r="J52452" s="2"/>
      <c r="K52452" s="2"/>
      <c r="L52452" s="2"/>
    </row>
    <row r="52453" spans="10:12">
      <c r="J52453" s="2"/>
      <c r="K52453" s="2"/>
      <c r="L52453" s="2"/>
    </row>
    <row r="52454" spans="10:12">
      <c r="J52454" s="2"/>
      <c r="K52454" s="2"/>
      <c r="L52454" s="2"/>
    </row>
    <row r="52455" spans="10:12">
      <c r="J52455" s="2"/>
      <c r="K52455" s="2"/>
      <c r="L52455" s="2"/>
    </row>
    <row r="52456" spans="10:12">
      <c r="J52456" s="2"/>
      <c r="K52456" s="2"/>
      <c r="L52456" s="2"/>
    </row>
    <row r="52457" spans="10:12">
      <c r="J52457" s="2"/>
      <c r="K52457" s="2"/>
      <c r="L52457" s="2"/>
    </row>
    <row r="52458" spans="10:12">
      <c r="J52458" s="2"/>
      <c r="K52458" s="2"/>
      <c r="L52458" s="2"/>
    </row>
    <row r="52459" spans="10:12">
      <c r="J52459" s="2"/>
      <c r="K52459" s="2"/>
      <c r="L52459" s="2"/>
    </row>
    <row r="52460" spans="10:12">
      <c r="J52460" s="2"/>
      <c r="K52460" s="2"/>
      <c r="L52460" s="2"/>
    </row>
    <row r="52461" spans="10:12">
      <c r="J52461" s="2"/>
      <c r="K52461" s="2"/>
      <c r="L52461" s="2"/>
    </row>
    <row r="52462" spans="10:12">
      <c r="J52462" s="2"/>
      <c r="K52462" s="2"/>
      <c r="L52462" s="2"/>
    </row>
    <row r="52463" spans="10:12">
      <c r="J52463" s="2"/>
      <c r="K52463" s="2"/>
      <c r="L52463" s="2"/>
    </row>
    <row r="52464" spans="10:12">
      <c r="J52464" s="2"/>
      <c r="K52464" s="2"/>
      <c r="L52464" s="2"/>
    </row>
    <row r="52465" spans="10:12">
      <c r="J52465" s="2"/>
      <c r="K52465" s="2"/>
      <c r="L52465" s="2"/>
    </row>
    <row r="52466" spans="10:12">
      <c r="J52466" s="2"/>
      <c r="K52466" s="2"/>
      <c r="L52466" s="2"/>
    </row>
    <row r="52467" spans="10:12">
      <c r="J52467" s="2"/>
      <c r="K52467" s="2"/>
      <c r="L52467" s="2"/>
    </row>
    <row r="52468" spans="10:12">
      <c r="J52468" s="2"/>
      <c r="K52468" s="2"/>
      <c r="L52468" s="2"/>
    </row>
    <row r="52469" spans="10:12">
      <c r="J52469" s="2"/>
      <c r="K52469" s="2"/>
      <c r="L52469" s="2"/>
    </row>
    <row r="52470" spans="10:12">
      <c r="J52470" s="2"/>
      <c r="K52470" s="2"/>
      <c r="L52470" s="2"/>
    </row>
    <row r="52471" spans="10:12">
      <c r="J52471" s="2"/>
      <c r="K52471" s="2"/>
      <c r="L52471" s="2"/>
    </row>
    <row r="52472" spans="10:12">
      <c r="J52472" s="2"/>
      <c r="K52472" s="2"/>
      <c r="L52472" s="2"/>
    </row>
    <row r="52473" spans="10:12">
      <c r="J52473" s="2"/>
      <c r="K52473" s="2"/>
      <c r="L52473" s="2"/>
    </row>
    <row r="52474" spans="10:12">
      <c r="J52474" s="2"/>
      <c r="K52474" s="2"/>
      <c r="L52474" s="2"/>
    </row>
    <row r="52475" spans="10:12">
      <c r="J52475" s="2"/>
      <c r="K52475" s="2"/>
      <c r="L52475" s="2"/>
    </row>
    <row r="52476" spans="10:12">
      <c r="J52476" s="2"/>
      <c r="K52476" s="2"/>
      <c r="L52476" s="2"/>
    </row>
    <row r="52477" spans="10:12">
      <c r="J52477" s="2"/>
      <c r="K52477" s="2"/>
      <c r="L52477" s="2"/>
    </row>
    <row r="52478" spans="10:12">
      <c r="J52478" s="2"/>
      <c r="K52478" s="2"/>
      <c r="L52478" s="2"/>
    </row>
    <row r="52479" spans="10:12">
      <c r="J52479" s="2"/>
      <c r="K52479" s="2"/>
      <c r="L52479" s="2"/>
    </row>
    <row r="52480" spans="10:12">
      <c r="J52480" s="2"/>
      <c r="K52480" s="2"/>
      <c r="L52480" s="2"/>
    </row>
    <row r="52481" spans="10:12">
      <c r="J52481" s="2"/>
      <c r="K52481" s="2"/>
      <c r="L52481" s="2"/>
    </row>
    <row r="52482" spans="10:12">
      <c r="J52482" s="2"/>
      <c r="K52482" s="2"/>
      <c r="L52482" s="2"/>
    </row>
    <row r="52483" spans="10:12">
      <c r="J52483" s="2"/>
      <c r="K52483" s="2"/>
      <c r="L52483" s="2"/>
    </row>
    <row r="52484" spans="10:12">
      <c r="J52484" s="2"/>
      <c r="K52484" s="2"/>
      <c r="L52484" s="2"/>
    </row>
    <row r="52485" spans="10:12">
      <c r="J52485" s="2"/>
      <c r="K52485" s="2"/>
      <c r="L52485" s="2"/>
    </row>
    <row r="52486" spans="10:12">
      <c r="J52486" s="2"/>
      <c r="K52486" s="2"/>
      <c r="L52486" s="2"/>
    </row>
    <row r="52487" spans="10:12">
      <c r="J52487" s="2"/>
      <c r="K52487" s="2"/>
      <c r="L52487" s="2"/>
    </row>
    <row r="52488" spans="10:12">
      <c r="J52488" s="2"/>
      <c r="K52488" s="2"/>
      <c r="L52488" s="2"/>
    </row>
    <row r="52489" spans="10:12">
      <c r="J52489" s="2"/>
      <c r="K52489" s="2"/>
      <c r="L52489" s="2"/>
    </row>
    <row r="52490" spans="10:12">
      <c r="J52490" s="2"/>
      <c r="K52490" s="2"/>
      <c r="L52490" s="2"/>
    </row>
    <row r="52491" spans="10:12">
      <c r="J52491" s="2"/>
      <c r="K52491" s="2"/>
      <c r="L52491" s="2"/>
    </row>
    <row r="52492" spans="10:12">
      <c r="J52492" s="2"/>
      <c r="K52492" s="2"/>
      <c r="L52492" s="2"/>
    </row>
    <row r="52493" spans="10:12">
      <c r="J52493" s="2"/>
      <c r="K52493" s="2"/>
      <c r="L52493" s="2"/>
    </row>
    <row r="52494" spans="10:12">
      <c r="J52494" s="2"/>
      <c r="K52494" s="2"/>
      <c r="L52494" s="2"/>
    </row>
    <row r="52495" spans="10:12">
      <c r="J52495" s="2"/>
      <c r="K52495" s="2"/>
      <c r="L52495" s="2"/>
    </row>
    <row r="52496" spans="10:12">
      <c r="J52496" s="2"/>
      <c r="K52496" s="2"/>
      <c r="L52496" s="2"/>
    </row>
    <row r="52497" spans="10:12">
      <c r="J52497" s="2"/>
      <c r="K52497" s="2"/>
      <c r="L52497" s="2"/>
    </row>
    <row r="52498" spans="10:12">
      <c r="J52498" s="2"/>
      <c r="K52498" s="2"/>
      <c r="L52498" s="2"/>
    </row>
    <row r="52499" spans="10:12">
      <c r="J52499" s="2"/>
      <c r="K52499" s="2"/>
      <c r="L52499" s="2"/>
    </row>
    <row r="52500" spans="10:12">
      <c r="J52500" s="2"/>
      <c r="K52500" s="2"/>
      <c r="L52500" s="2"/>
    </row>
    <row r="52501" spans="10:12">
      <c r="J52501" s="2"/>
      <c r="K52501" s="2"/>
      <c r="L52501" s="2"/>
    </row>
    <row r="52502" spans="10:12">
      <c r="J52502" s="2"/>
      <c r="K52502" s="2"/>
      <c r="L52502" s="2"/>
    </row>
    <row r="52503" spans="10:12">
      <c r="J52503" s="2"/>
      <c r="K52503" s="2"/>
      <c r="L52503" s="2"/>
    </row>
    <row r="52504" spans="10:12">
      <c r="J52504" s="2"/>
      <c r="K52504" s="2"/>
      <c r="L52504" s="2"/>
    </row>
    <row r="52505" spans="10:12">
      <c r="J52505" s="2"/>
      <c r="K52505" s="2"/>
      <c r="L52505" s="2"/>
    </row>
    <row r="52506" spans="10:12">
      <c r="J52506" s="2"/>
      <c r="K52506" s="2"/>
      <c r="L52506" s="2"/>
    </row>
    <row r="52507" spans="10:12">
      <c r="J52507" s="2"/>
      <c r="K52507" s="2"/>
      <c r="L52507" s="2"/>
    </row>
    <row r="52508" spans="10:12">
      <c r="J52508" s="2"/>
      <c r="K52508" s="2"/>
      <c r="L52508" s="2"/>
    </row>
    <row r="52509" spans="10:12">
      <c r="J52509" s="2"/>
      <c r="K52509" s="2"/>
      <c r="L52509" s="2"/>
    </row>
    <row r="52510" spans="10:12">
      <c r="J52510" s="2"/>
      <c r="K52510" s="2"/>
      <c r="L52510" s="2"/>
    </row>
    <row r="52511" spans="10:12">
      <c r="J52511" s="2"/>
      <c r="K52511" s="2"/>
      <c r="L52511" s="2"/>
    </row>
    <row r="52512" spans="10:12">
      <c r="J52512" s="2"/>
      <c r="K52512" s="2"/>
      <c r="L52512" s="2"/>
    </row>
    <row r="52513" spans="10:12">
      <c r="J52513" s="2"/>
      <c r="K52513" s="2"/>
      <c r="L52513" s="2"/>
    </row>
    <row r="52514" spans="10:12">
      <c r="J52514" s="2"/>
      <c r="K52514" s="2"/>
      <c r="L52514" s="2"/>
    </row>
    <row r="52515" spans="10:12">
      <c r="J52515" s="2"/>
      <c r="K52515" s="2"/>
      <c r="L52515" s="2"/>
    </row>
    <row r="52516" spans="10:12">
      <c r="J52516" s="2"/>
      <c r="K52516" s="2"/>
      <c r="L52516" s="2"/>
    </row>
    <row r="52517" spans="10:12">
      <c r="J52517" s="2"/>
      <c r="K52517" s="2"/>
      <c r="L52517" s="2"/>
    </row>
    <row r="52518" spans="10:12">
      <c r="J52518" s="2"/>
      <c r="K52518" s="2"/>
      <c r="L52518" s="2"/>
    </row>
    <row r="52519" spans="10:12">
      <c r="J52519" s="2"/>
      <c r="K52519" s="2"/>
      <c r="L52519" s="2"/>
    </row>
    <row r="52520" spans="10:12">
      <c r="J52520" s="2"/>
      <c r="K52520" s="2"/>
      <c r="L52520" s="2"/>
    </row>
    <row r="52521" spans="10:12">
      <c r="J52521" s="2"/>
      <c r="K52521" s="2"/>
      <c r="L52521" s="2"/>
    </row>
    <row r="52522" spans="10:12">
      <c r="J52522" s="2"/>
      <c r="K52522" s="2"/>
      <c r="L52522" s="2"/>
    </row>
    <row r="52523" spans="10:12">
      <c r="J52523" s="2"/>
      <c r="K52523" s="2"/>
      <c r="L52523" s="2"/>
    </row>
    <row r="52524" spans="10:12">
      <c r="J52524" s="2"/>
      <c r="K52524" s="2"/>
      <c r="L52524" s="2"/>
    </row>
    <row r="52525" spans="10:12">
      <c r="J52525" s="2"/>
      <c r="K52525" s="2"/>
      <c r="L52525" s="2"/>
    </row>
    <row r="52526" spans="10:12">
      <c r="J52526" s="2"/>
      <c r="K52526" s="2"/>
      <c r="L52526" s="2"/>
    </row>
    <row r="52527" spans="10:12">
      <c r="J52527" s="2"/>
      <c r="K52527" s="2"/>
      <c r="L52527" s="2"/>
    </row>
    <row r="52528" spans="10:12">
      <c r="J52528" s="2"/>
      <c r="K52528" s="2"/>
      <c r="L52528" s="2"/>
    </row>
    <row r="52529" spans="10:12">
      <c r="J52529" s="2"/>
      <c r="K52529" s="2"/>
      <c r="L52529" s="2"/>
    </row>
    <row r="52530" spans="10:12">
      <c r="J52530" s="2"/>
      <c r="K52530" s="2"/>
      <c r="L52530" s="2"/>
    </row>
    <row r="52531" spans="10:12">
      <c r="J52531" s="2"/>
      <c r="K52531" s="2"/>
      <c r="L52531" s="2"/>
    </row>
    <row r="52532" spans="10:12">
      <c r="J52532" s="2"/>
      <c r="K52532" s="2"/>
      <c r="L52532" s="2"/>
    </row>
    <row r="52533" spans="10:12">
      <c r="J52533" s="2"/>
      <c r="K52533" s="2"/>
      <c r="L52533" s="2"/>
    </row>
    <row r="52534" spans="10:12">
      <c r="J52534" s="2"/>
      <c r="K52534" s="2"/>
      <c r="L52534" s="2"/>
    </row>
    <row r="52535" spans="10:12">
      <c r="J52535" s="2"/>
      <c r="K52535" s="2"/>
      <c r="L52535" s="2"/>
    </row>
    <row r="52536" spans="10:12">
      <c r="J52536" s="2"/>
      <c r="K52536" s="2"/>
      <c r="L52536" s="2"/>
    </row>
    <row r="52537" spans="10:12">
      <c r="J52537" s="2"/>
      <c r="K52537" s="2"/>
      <c r="L52537" s="2"/>
    </row>
    <row r="52538" spans="10:12">
      <c r="J52538" s="2"/>
      <c r="K52538" s="2"/>
      <c r="L52538" s="2"/>
    </row>
    <row r="52539" spans="10:12">
      <c r="J52539" s="2"/>
      <c r="K52539" s="2"/>
      <c r="L52539" s="2"/>
    </row>
    <row r="52540" spans="10:12">
      <c r="J52540" s="2"/>
      <c r="K52540" s="2"/>
      <c r="L52540" s="2"/>
    </row>
    <row r="52541" spans="10:12">
      <c r="J52541" s="2"/>
      <c r="K52541" s="2"/>
      <c r="L52541" s="2"/>
    </row>
    <row r="52542" spans="10:12">
      <c r="J52542" s="2"/>
      <c r="K52542" s="2"/>
      <c r="L52542" s="2"/>
    </row>
    <row r="52543" spans="10:12">
      <c r="J52543" s="2"/>
      <c r="K52543" s="2"/>
      <c r="L52543" s="2"/>
    </row>
    <row r="52544" spans="10:12">
      <c r="J52544" s="2"/>
      <c r="K52544" s="2"/>
      <c r="L52544" s="2"/>
    </row>
    <row r="52545" spans="10:12">
      <c r="J52545" s="2"/>
      <c r="K52545" s="2"/>
      <c r="L52545" s="2"/>
    </row>
    <row r="52546" spans="10:12">
      <c r="J52546" s="2"/>
      <c r="K52546" s="2"/>
      <c r="L52546" s="2"/>
    </row>
    <row r="52547" spans="10:12">
      <c r="J52547" s="2"/>
      <c r="K52547" s="2"/>
      <c r="L52547" s="2"/>
    </row>
    <row r="52548" spans="10:12">
      <c r="J52548" s="2"/>
      <c r="K52548" s="2"/>
      <c r="L52548" s="2"/>
    </row>
    <row r="52549" spans="10:12">
      <c r="J52549" s="2"/>
      <c r="K52549" s="2"/>
      <c r="L52549" s="2"/>
    </row>
    <row r="52550" spans="10:12">
      <c r="J52550" s="2"/>
      <c r="K52550" s="2"/>
      <c r="L52550" s="2"/>
    </row>
    <row r="52551" spans="10:12">
      <c r="J52551" s="2"/>
      <c r="K52551" s="2"/>
      <c r="L52551" s="2"/>
    </row>
    <row r="52552" spans="10:12">
      <c r="J52552" s="2"/>
      <c r="K52552" s="2"/>
      <c r="L52552" s="2"/>
    </row>
    <row r="52553" spans="10:12">
      <c r="J52553" s="2"/>
      <c r="K52553" s="2"/>
      <c r="L52553" s="2"/>
    </row>
    <row r="52554" spans="10:12">
      <c r="J52554" s="2"/>
      <c r="K52554" s="2"/>
      <c r="L52554" s="2"/>
    </row>
    <row r="52555" spans="10:12">
      <c r="J52555" s="2"/>
      <c r="K52555" s="2"/>
      <c r="L52555" s="2"/>
    </row>
    <row r="52556" spans="10:12">
      <c r="J52556" s="2"/>
      <c r="K52556" s="2"/>
      <c r="L52556" s="2"/>
    </row>
    <row r="52557" spans="10:12">
      <c r="J52557" s="2"/>
      <c r="K52557" s="2"/>
      <c r="L52557" s="2"/>
    </row>
    <row r="52558" spans="10:12">
      <c r="J52558" s="2"/>
      <c r="K52558" s="2"/>
      <c r="L52558" s="2"/>
    </row>
    <row r="52559" spans="10:12">
      <c r="J52559" s="2"/>
      <c r="K52559" s="2"/>
      <c r="L52559" s="2"/>
    </row>
    <row r="52560" spans="10:12">
      <c r="J52560" s="2"/>
      <c r="K52560" s="2"/>
      <c r="L52560" s="2"/>
    </row>
    <row r="52561" spans="10:12">
      <c r="J52561" s="2"/>
      <c r="K52561" s="2"/>
      <c r="L52561" s="2"/>
    </row>
    <row r="52562" spans="10:12">
      <c r="J52562" s="2"/>
      <c r="K52562" s="2"/>
      <c r="L52562" s="2"/>
    </row>
    <row r="52563" spans="10:12">
      <c r="J52563" s="2"/>
      <c r="K52563" s="2"/>
      <c r="L52563" s="2"/>
    </row>
    <row r="52564" spans="10:12">
      <c r="J52564" s="2"/>
      <c r="K52564" s="2"/>
      <c r="L52564" s="2"/>
    </row>
    <row r="52565" spans="10:12">
      <c r="J52565" s="2"/>
      <c r="K52565" s="2"/>
      <c r="L52565" s="2"/>
    </row>
    <row r="52566" spans="10:12">
      <c r="J52566" s="2"/>
      <c r="K52566" s="2"/>
      <c r="L52566" s="2"/>
    </row>
    <row r="52567" spans="10:12">
      <c r="J52567" s="2"/>
      <c r="K52567" s="2"/>
      <c r="L52567" s="2"/>
    </row>
    <row r="52568" spans="10:12">
      <c r="J52568" s="2"/>
      <c r="K52568" s="2"/>
      <c r="L52568" s="2"/>
    </row>
    <row r="52569" spans="10:12">
      <c r="J52569" s="2"/>
      <c r="K52569" s="2"/>
      <c r="L52569" s="2"/>
    </row>
    <row r="52570" spans="10:12">
      <c r="J52570" s="2"/>
      <c r="K52570" s="2"/>
      <c r="L52570" s="2"/>
    </row>
    <row r="52571" spans="10:12">
      <c r="J52571" s="2"/>
      <c r="K52571" s="2"/>
      <c r="L52571" s="2"/>
    </row>
    <row r="52572" spans="10:12">
      <c r="J52572" s="2"/>
      <c r="K52572" s="2"/>
      <c r="L52572" s="2"/>
    </row>
    <row r="52573" spans="10:12">
      <c r="J52573" s="2"/>
      <c r="K52573" s="2"/>
      <c r="L52573" s="2"/>
    </row>
    <row r="52574" spans="10:12">
      <c r="J52574" s="2"/>
      <c r="K52574" s="2"/>
      <c r="L52574" s="2"/>
    </row>
    <row r="52575" spans="10:12">
      <c r="J52575" s="2"/>
      <c r="K52575" s="2"/>
      <c r="L52575" s="2"/>
    </row>
    <row r="52576" spans="10:12">
      <c r="J52576" s="2"/>
      <c r="K52576" s="2"/>
      <c r="L52576" s="2"/>
    </row>
    <row r="52577" spans="10:12">
      <c r="J52577" s="2"/>
      <c r="K52577" s="2"/>
      <c r="L52577" s="2"/>
    </row>
    <row r="52578" spans="10:12">
      <c r="J52578" s="2"/>
      <c r="K52578" s="2"/>
      <c r="L52578" s="2"/>
    </row>
    <row r="52579" spans="10:12">
      <c r="J52579" s="2"/>
      <c r="K52579" s="2"/>
      <c r="L52579" s="2"/>
    </row>
    <row r="52580" spans="10:12">
      <c r="J52580" s="2"/>
      <c r="K52580" s="2"/>
      <c r="L52580" s="2"/>
    </row>
    <row r="52581" spans="10:12">
      <c r="J52581" s="2"/>
      <c r="K52581" s="2"/>
      <c r="L52581" s="2"/>
    </row>
    <row r="52582" spans="10:12">
      <c r="J52582" s="2"/>
      <c r="K52582" s="2"/>
      <c r="L52582" s="2"/>
    </row>
    <row r="52583" spans="10:12">
      <c r="J52583" s="2"/>
      <c r="K52583" s="2"/>
      <c r="L52583" s="2"/>
    </row>
    <row r="52584" spans="10:12">
      <c r="J52584" s="2"/>
      <c r="K52584" s="2"/>
      <c r="L52584" s="2"/>
    </row>
    <row r="52585" spans="10:12">
      <c r="J52585" s="2"/>
      <c r="K52585" s="2"/>
      <c r="L52585" s="2"/>
    </row>
    <row r="52586" spans="10:12">
      <c r="J52586" s="2"/>
      <c r="K52586" s="2"/>
      <c r="L52586" s="2"/>
    </row>
    <row r="52587" spans="10:12">
      <c r="J52587" s="2"/>
      <c r="K52587" s="2"/>
      <c r="L52587" s="2"/>
    </row>
    <row r="52588" spans="10:12">
      <c r="J52588" s="2"/>
      <c r="K52588" s="2"/>
      <c r="L52588" s="2"/>
    </row>
    <row r="52589" spans="10:12">
      <c r="J52589" s="2"/>
      <c r="K52589" s="2"/>
      <c r="L52589" s="2"/>
    </row>
    <row r="52590" spans="10:12">
      <c r="J52590" s="2"/>
      <c r="K52590" s="2"/>
      <c r="L52590" s="2"/>
    </row>
    <row r="52591" spans="10:12">
      <c r="J52591" s="2"/>
      <c r="K52591" s="2"/>
      <c r="L52591" s="2"/>
    </row>
    <row r="52592" spans="10:12">
      <c r="J52592" s="2"/>
      <c r="K52592" s="2"/>
      <c r="L52592" s="2"/>
    </row>
    <row r="52593" spans="10:12">
      <c r="J52593" s="2"/>
      <c r="K52593" s="2"/>
      <c r="L52593" s="2"/>
    </row>
    <row r="52594" spans="10:12">
      <c r="J52594" s="2"/>
      <c r="K52594" s="2"/>
      <c r="L52594" s="2"/>
    </row>
    <row r="52595" spans="10:12">
      <c r="J52595" s="2"/>
      <c r="K52595" s="2"/>
      <c r="L52595" s="2"/>
    </row>
    <row r="52596" spans="10:12">
      <c r="J52596" s="2"/>
      <c r="K52596" s="2"/>
      <c r="L52596" s="2"/>
    </row>
    <row r="52597" spans="10:12">
      <c r="J52597" s="2"/>
      <c r="K52597" s="2"/>
      <c r="L52597" s="2"/>
    </row>
    <row r="52598" spans="10:12">
      <c r="J52598" s="2"/>
      <c r="K52598" s="2"/>
      <c r="L52598" s="2"/>
    </row>
    <row r="52599" spans="10:12">
      <c r="J52599" s="2"/>
      <c r="K52599" s="2"/>
      <c r="L52599" s="2"/>
    </row>
    <row r="52600" spans="10:12">
      <c r="J52600" s="2"/>
      <c r="K52600" s="2"/>
      <c r="L52600" s="2"/>
    </row>
    <row r="52601" spans="10:12">
      <c r="J52601" s="2"/>
      <c r="K52601" s="2"/>
      <c r="L52601" s="2"/>
    </row>
    <row r="52602" spans="10:12">
      <c r="J52602" s="2"/>
      <c r="K52602" s="2"/>
      <c r="L52602" s="2"/>
    </row>
    <row r="52603" spans="10:12">
      <c r="J52603" s="2"/>
      <c r="K52603" s="2"/>
      <c r="L52603" s="2"/>
    </row>
    <row r="52604" spans="10:12">
      <c r="J52604" s="2"/>
      <c r="K52604" s="2"/>
      <c r="L52604" s="2"/>
    </row>
    <row r="52605" spans="10:12">
      <c r="J52605" s="2"/>
      <c r="K52605" s="2"/>
      <c r="L52605" s="2"/>
    </row>
    <row r="52606" spans="10:12">
      <c r="J52606" s="2"/>
      <c r="K52606" s="2"/>
      <c r="L52606" s="2"/>
    </row>
    <row r="52607" spans="10:12">
      <c r="J52607" s="2"/>
      <c r="K52607" s="2"/>
      <c r="L52607" s="2"/>
    </row>
    <row r="52608" spans="10:12">
      <c r="J52608" s="2"/>
      <c r="K52608" s="2"/>
      <c r="L52608" s="2"/>
    </row>
    <row r="52609" spans="10:12">
      <c r="J52609" s="2"/>
      <c r="K52609" s="2"/>
      <c r="L52609" s="2"/>
    </row>
    <row r="52610" spans="10:12">
      <c r="J52610" s="2"/>
      <c r="K52610" s="2"/>
      <c r="L52610" s="2"/>
    </row>
    <row r="52611" spans="10:12">
      <c r="J52611" s="2"/>
      <c r="K52611" s="2"/>
      <c r="L52611" s="2"/>
    </row>
    <row r="52612" spans="10:12">
      <c r="J52612" s="2"/>
      <c r="K52612" s="2"/>
      <c r="L52612" s="2"/>
    </row>
    <row r="52613" spans="10:12">
      <c r="J52613" s="2"/>
      <c r="K52613" s="2"/>
      <c r="L52613" s="2"/>
    </row>
    <row r="52614" spans="10:12">
      <c r="J52614" s="2"/>
      <c r="K52614" s="2"/>
      <c r="L52614" s="2"/>
    </row>
    <row r="52615" spans="10:12">
      <c r="J52615" s="2"/>
      <c r="K52615" s="2"/>
      <c r="L52615" s="2"/>
    </row>
    <row r="52616" spans="10:12">
      <c r="J52616" s="2"/>
      <c r="K52616" s="2"/>
      <c r="L52616" s="2"/>
    </row>
    <row r="52617" spans="10:12">
      <c r="J52617" s="2"/>
      <c r="K52617" s="2"/>
      <c r="L52617" s="2"/>
    </row>
    <row r="52618" spans="10:12">
      <c r="J52618" s="2"/>
      <c r="K52618" s="2"/>
      <c r="L52618" s="2"/>
    </row>
    <row r="52619" spans="10:12">
      <c r="J52619" s="2"/>
      <c r="K52619" s="2"/>
      <c r="L52619" s="2"/>
    </row>
    <row r="52620" spans="10:12">
      <c r="J52620" s="2"/>
      <c r="K52620" s="2"/>
      <c r="L52620" s="2"/>
    </row>
    <row r="52621" spans="10:12">
      <c r="J52621" s="2"/>
      <c r="K52621" s="2"/>
      <c r="L52621" s="2"/>
    </row>
    <row r="52622" spans="10:12">
      <c r="J52622" s="2"/>
      <c r="K52622" s="2"/>
      <c r="L52622" s="2"/>
    </row>
    <row r="52623" spans="10:12">
      <c r="J52623" s="2"/>
      <c r="K52623" s="2"/>
      <c r="L52623" s="2"/>
    </row>
    <row r="52624" spans="10:12">
      <c r="J52624" s="2"/>
      <c r="K52624" s="2"/>
      <c r="L52624" s="2"/>
    </row>
    <row r="52625" spans="10:12">
      <c r="J52625" s="2"/>
      <c r="K52625" s="2"/>
      <c r="L52625" s="2"/>
    </row>
    <row r="52626" spans="10:12">
      <c r="J52626" s="2"/>
      <c r="K52626" s="2"/>
      <c r="L52626" s="2"/>
    </row>
    <row r="52627" spans="10:12">
      <c r="J52627" s="2"/>
      <c r="K52627" s="2"/>
      <c r="L52627" s="2"/>
    </row>
    <row r="52628" spans="10:12">
      <c r="J52628" s="2"/>
      <c r="K52628" s="2"/>
      <c r="L52628" s="2"/>
    </row>
    <row r="52629" spans="10:12">
      <c r="J52629" s="2"/>
      <c r="K52629" s="2"/>
      <c r="L52629" s="2"/>
    </row>
    <row r="52630" spans="10:12">
      <c r="J52630" s="2"/>
      <c r="K52630" s="2"/>
      <c r="L52630" s="2"/>
    </row>
    <row r="52631" spans="10:12">
      <c r="J52631" s="2"/>
      <c r="K52631" s="2"/>
      <c r="L52631" s="2"/>
    </row>
    <row r="52632" spans="10:12">
      <c r="J52632" s="2"/>
      <c r="K52632" s="2"/>
      <c r="L52632" s="2"/>
    </row>
    <row r="52633" spans="10:12">
      <c r="J52633" s="2"/>
      <c r="K52633" s="2"/>
      <c r="L52633" s="2"/>
    </row>
    <row r="52634" spans="10:12">
      <c r="J52634" s="2"/>
      <c r="K52634" s="2"/>
      <c r="L52634" s="2"/>
    </row>
    <row r="52635" spans="10:12">
      <c r="J52635" s="2"/>
      <c r="K52635" s="2"/>
      <c r="L52635" s="2"/>
    </row>
    <row r="52636" spans="10:12">
      <c r="J52636" s="2"/>
      <c r="K52636" s="2"/>
      <c r="L52636" s="2"/>
    </row>
    <row r="52637" spans="10:12">
      <c r="J52637" s="2"/>
      <c r="K52637" s="2"/>
      <c r="L52637" s="2"/>
    </row>
    <row r="52638" spans="10:12">
      <c r="J52638" s="2"/>
      <c r="K52638" s="2"/>
      <c r="L52638" s="2"/>
    </row>
    <row r="52639" spans="10:12">
      <c r="J52639" s="2"/>
      <c r="K52639" s="2"/>
      <c r="L52639" s="2"/>
    </row>
    <row r="52640" spans="10:12">
      <c r="J52640" s="2"/>
      <c r="K52640" s="2"/>
      <c r="L52640" s="2"/>
    </row>
    <row r="52641" spans="10:12">
      <c r="J52641" s="2"/>
      <c r="K52641" s="2"/>
      <c r="L52641" s="2"/>
    </row>
    <row r="52642" spans="10:12">
      <c r="J52642" s="2"/>
      <c r="K52642" s="2"/>
      <c r="L52642" s="2"/>
    </row>
    <row r="52643" spans="10:12">
      <c r="J52643" s="2"/>
      <c r="K52643" s="2"/>
      <c r="L52643" s="2"/>
    </row>
    <row r="52644" spans="10:12">
      <c r="J52644" s="2"/>
      <c r="K52644" s="2"/>
      <c r="L52644" s="2"/>
    </row>
    <row r="52645" spans="10:12">
      <c r="J52645" s="2"/>
      <c r="K52645" s="2"/>
      <c r="L52645" s="2"/>
    </row>
    <row r="52646" spans="10:12">
      <c r="J52646" s="2"/>
      <c r="K52646" s="2"/>
      <c r="L52646" s="2"/>
    </row>
    <row r="52647" spans="10:12">
      <c r="J52647" s="2"/>
      <c r="K52647" s="2"/>
      <c r="L52647" s="2"/>
    </row>
    <row r="52648" spans="10:12">
      <c r="J52648" s="2"/>
      <c r="K52648" s="2"/>
      <c r="L52648" s="2"/>
    </row>
    <row r="52649" spans="10:12">
      <c r="J52649" s="2"/>
      <c r="K52649" s="2"/>
      <c r="L52649" s="2"/>
    </row>
    <row r="52650" spans="10:12">
      <c r="J52650" s="2"/>
      <c r="K52650" s="2"/>
      <c r="L52650" s="2"/>
    </row>
    <row r="52651" spans="10:12">
      <c r="J52651" s="2"/>
      <c r="K52651" s="2"/>
      <c r="L52651" s="2"/>
    </row>
    <row r="52652" spans="10:12">
      <c r="J52652" s="2"/>
      <c r="K52652" s="2"/>
      <c r="L52652" s="2"/>
    </row>
    <row r="52653" spans="10:12">
      <c r="J52653" s="2"/>
      <c r="K52653" s="2"/>
      <c r="L52653" s="2"/>
    </row>
    <row r="52654" spans="10:12">
      <c r="J52654" s="2"/>
      <c r="K52654" s="2"/>
      <c r="L52654" s="2"/>
    </row>
    <row r="52655" spans="10:12">
      <c r="J52655" s="2"/>
      <c r="K52655" s="2"/>
      <c r="L52655" s="2"/>
    </row>
    <row r="52656" spans="10:12">
      <c r="J52656" s="2"/>
      <c r="K52656" s="2"/>
      <c r="L52656" s="2"/>
    </row>
    <row r="52657" spans="10:12">
      <c r="J52657" s="2"/>
      <c r="K52657" s="2"/>
      <c r="L52657" s="2"/>
    </row>
    <row r="52658" spans="10:12">
      <c r="J52658" s="2"/>
      <c r="K52658" s="2"/>
      <c r="L52658" s="2"/>
    </row>
    <row r="52659" spans="10:12">
      <c r="J52659" s="2"/>
      <c r="K52659" s="2"/>
      <c r="L52659" s="2"/>
    </row>
    <row r="52660" spans="10:12">
      <c r="J52660" s="2"/>
      <c r="K52660" s="2"/>
      <c r="L52660" s="2"/>
    </row>
    <row r="52661" spans="10:12">
      <c r="J52661" s="2"/>
      <c r="K52661" s="2"/>
      <c r="L52661" s="2"/>
    </row>
    <row r="52662" spans="10:12">
      <c r="J52662" s="2"/>
      <c r="K52662" s="2"/>
      <c r="L52662" s="2"/>
    </row>
    <row r="52663" spans="10:12">
      <c r="J52663" s="2"/>
      <c r="K52663" s="2"/>
      <c r="L52663" s="2"/>
    </row>
    <row r="52664" spans="10:12">
      <c r="J52664" s="2"/>
      <c r="K52664" s="2"/>
      <c r="L52664" s="2"/>
    </row>
    <row r="52665" spans="10:12">
      <c r="J52665" s="2"/>
      <c r="K52665" s="2"/>
      <c r="L52665" s="2"/>
    </row>
    <row r="52666" spans="10:12">
      <c r="J52666" s="2"/>
      <c r="K52666" s="2"/>
      <c r="L52666" s="2"/>
    </row>
    <row r="52667" spans="10:12">
      <c r="J52667" s="2"/>
      <c r="K52667" s="2"/>
      <c r="L52667" s="2"/>
    </row>
    <row r="52668" spans="10:12">
      <c r="J52668" s="2"/>
      <c r="K52668" s="2"/>
      <c r="L52668" s="2"/>
    </row>
    <row r="52669" spans="10:12">
      <c r="J52669" s="2"/>
      <c r="K52669" s="2"/>
      <c r="L52669" s="2"/>
    </row>
    <row r="52670" spans="10:12">
      <c r="J52670" s="2"/>
      <c r="K52670" s="2"/>
      <c r="L52670" s="2"/>
    </row>
    <row r="52671" spans="10:12">
      <c r="J52671" s="2"/>
      <c r="K52671" s="2"/>
      <c r="L52671" s="2"/>
    </row>
    <row r="52672" spans="10:12">
      <c r="J52672" s="2"/>
      <c r="K52672" s="2"/>
      <c r="L52672" s="2"/>
    </row>
    <row r="52673" spans="10:12">
      <c r="J52673" s="2"/>
      <c r="K52673" s="2"/>
      <c r="L52673" s="2"/>
    </row>
    <row r="52674" spans="10:12">
      <c r="J52674" s="2"/>
      <c r="K52674" s="2"/>
      <c r="L52674" s="2"/>
    </row>
    <row r="52675" spans="10:12">
      <c r="J52675" s="2"/>
      <c r="K52675" s="2"/>
      <c r="L52675" s="2"/>
    </row>
    <row r="52676" spans="10:12">
      <c r="J52676" s="2"/>
      <c r="K52676" s="2"/>
      <c r="L52676" s="2"/>
    </row>
    <row r="52677" spans="10:12">
      <c r="J52677" s="2"/>
      <c r="K52677" s="2"/>
      <c r="L52677" s="2"/>
    </row>
    <row r="52678" spans="10:12">
      <c r="J52678" s="2"/>
      <c r="K52678" s="2"/>
      <c r="L52678" s="2"/>
    </row>
    <row r="52679" spans="10:12">
      <c r="J52679" s="2"/>
      <c r="K52679" s="2"/>
      <c r="L52679" s="2"/>
    </row>
    <row r="52680" spans="10:12">
      <c r="J52680" s="2"/>
      <c r="K52680" s="2"/>
      <c r="L52680" s="2"/>
    </row>
    <row r="52681" spans="10:12">
      <c r="J52681" s="2"/>
      <c r="K52681" s="2"/>
      <c r="L52681" s="2"/>
    </row>
    <row r="52682" spans="10:12">
      <c r="J52682" s="2"/>
      <c r="K52682" s="2"/>
      <c r="L52682" s="2"/>
    </row>
    <row r="52683" spans="10:12">
      <c r="J52683" s="2"/>
      <c r="K52683" s="2"/>
      <c r="L52683" s="2"/>
    </row>
    <row r="52684" spans="10:12">
      <c r="J52684" s="2"/>
      <c r="K52684" s="2"/>
      <c r="L52684" s="2"/>
    </row>
    <row r="52685" spans="10:12">
      <c r="J52685" s="2"/>
      <c r="K52685" s="2"/>
      <c r="L52685" s="2"/>
    </row>
    <row r="52686" spans="10:12">
      <c r="J52686" s="2"/>
      <c r="K52686" s="2"/>
      <c r="L52686" s="2"/>
    </row>
    <row r="52687" spans="10:12">
      <c r="J52687" s="2"/>
      <c r="K52687" s="2"/>
      <c r="L52687" s="2"/>
    </row>
    <row r="52688" spans="10:12">
      <c r="J52688" s="2"/>
      <c r="K52688" s="2"/>
      <c r="L52688" s="2"/>
    </row>
    <row r="52689" spans="10:12">
      <c r="J52689" s="2"/>
      <c r="K52689" s="2"/>
      <c r="L52689" s="2"/>
    </row>
    <row r="52690" spans="10:12">
      <c r="J52690" s="2"/>
      <c r="K52690" s="2"/>
      <c r="L52690" s="2"/>
    </row>
    <row r="52691" spans="10:12">
      <c r="J52691" s="2"/>
      <c r="K52691" s="2"/>
      <c r="L52691" s="2"/>
    </row>
    <row r="52692" spans="10:12">
      <c r="J52692" s="2"/>
      <c r="K52692" s="2"/>
      <c r="L52692" s="2"/>
    </row>
    <row r="52693" spans="10:12">
      <c r="J52693" s="2"/>
      <c r="K52693" s="2"/>
      <c r="L52693" s="2"/>
    </row>
    <row r="52694" spans="10:12">
      <c r="J52694" s="2"/>
      <c r="K52694" s="2"/>
      <c r="L52694" s="2"/>
    </row>
    <row r="52695" spans="10:12">
      <c r="J52695" s="2"/>
      <c r="K52695" s="2"/>
      <c r="L52695" s="2"/>
    </row>
    <row r="52696" spans="10:12">
      <c r="J52696" s="2"/>
      <c r="K52696" s="2"/>
      <c r="L52696" s="2"/>
    </row>
    <row r="52697" spans="10:12">
      <c r="J52697" s="2"/>
      <c r="K52697" s="2"/>
      <c r="L52697" s="2"/>
    </row>
    <row r="52698" spans="10:12">
      <c r="J52698" s="2"/>
      <c r="K52698" s="2"/>
      <c r="L52698" s="2"/>
    </row>
    <row r="52699" spans="10:12">
      <c r="J52699" s="2"/>
      <c r="K52699" s="2"/>
      <c r="L52699" s="2"/>
    </row>
    <row r="52700" spans="10:12">
      <c r="J52700" s="2"/>
      <c r="K52700" s="2"/>
      <c r="L52700" s="2"/>
    </row>
    <row r="52701" spans="10:12">
      <c r="J52701" s="2"/>
      <c r="K52701" s="2"/>
      <c r="L52701" s="2"/>
    </row>
    <row r="52702" spans="10:12">
      <c r="J52702" s="2"/>
      <c r="K52702" s="2"/>
      <c r="L52702" s="2"/>
    </row>
    <row r="52703" spans="10:12">
      <c r="J52703" s="2"/>
      <c r="K52703" s="2"/>
      <c r="L52703" s="2"/>
    </row>
    <row r="52704" spans="10:12">
      <c r="J52704" s="2"/>
      <c r="K52704" s="2"/>
      <c r="L52704" s="2"/>
    </row>
    <row r="52705" spans="10:12">
      <c r="J52705" s="2"/>
      <c r="K52705" s="2"/>
      <c r="L52705" s="2"/>
    </row>
    <row r="52706" spans="10:12">
      <c r="J52706" s="2"/>
      <c r="K52706" s="2"/>
      <c r="L52706" s="2"/>
    </row>
    <row r="52707" spans="10:12">
      <c r="J52707" s="2"/>
      <c r="K52707" s="2"/>
      <c r="L52707" s="2"/>
    </row>
    <row r="52708" spans="10:12">
      <c r="J52708" s="2"/>
      <c r="K52708" s="2"/>
      <c r="L52708" s="2"/>
    </row>
    <row r="52709" spans="10:12">
      <c r="J52709" s="2"/>
      <c r="K52709" s="2"/>
      <c r="L52709" s="2"/>
    </row>
    <row r="52710" spans="10:12">
      <c r="J52710" s="2"/>
      <c r="K52710" s="2"/>
      <c r="L52710" s="2"/>
    </row>
    <row r="52711" spans="10:12">
      <c r="J52711" s="2"/>
      <c r="K52711" s="2"/>
      <c r="L52711" s="2"/>
    </row>
    <row r="52712" spans="10:12">
      <c r="J52712" s="2"/>
      <c r="K52712" s="2"/>
      <c r="L52712" s="2"/>
    </row>
    <row r="52713" spans="10:12">
      <c r="J52713" s="2"/>
      <c r="K52713" s="2"/>
      <c r="L52713" s="2"/>
    </row>
    <row r="52714" spans="10:12">
      <c r="J52714" s="2"/>
      <c r="K52714" s="2"/>
      <c r="L52714" s="2"/>
    </row>
    <row r="52715" spans="10:12">
      <c r="J52715" s="2"/>
      <c r="K52715" s="2"/>
      <c r="L52715" s="2"/>
    </row>
    <row r="52716" spans="10:12">
      <c r="J52716" s="2"/>
      <c r="K52716" s="2"/>
      <c r="L52716" s="2"/>
    </row>
    <row r="52717" spans="10:12">
      <c r="J52717" s="2"/>
      <c r="K52717" s="2"/>
      <c r="L52717" s="2"/>
    </row>
    <row r="52718" spans="10:12">
      <c r="J52718" s="2"/>
      <c r="K52718" s="2"/>
      <c r="L52718" s="2"/>
    </row>
    <row r="52719" spans="10:12">
      <c r="J52719" s="2"/>
      <c r="K52719" s="2"/>
      <c r="L52719" s="2"/>
    </row>
    <row r="52720" spans="10:12">
      <c r="J52720" s="2"/>
      <c r="K52720" s="2"/>
      <c r="L52720" s="2"/>
    </row>
    <row r="52721" spans="10:12">
      <c r="J52721" s="2"/>
      <c r="K52721" s="2"/>
      <c r="L52721" s="2"/>
    </row>
    <row r="52722" spans="10:12">
      <c r="J52722" s="2"/>
      <c r="K52722" s="2"/>
      <c r="L52722" s="2"/>
    </row>
    <row r="52723" spans="10:12">
      <c r="J52723" s="2"/>
      <c r="K52723" s="2"/>
      <c r="L52723" s="2"/>
    </row>
    <row r="52724" spans="10:12">
      <c r="J52724" s="2"/>
      <c r="K52724" s="2"/>
      <c r="L52724" s="2"/>
    </row>
    <row r="52725" spans="10:12">
      <c r="J52725" s="2"/>
      <c r="K52725" s="2"/>
      <c r="L52725" s="2"/>
    </row>
    <row r="52726" spans="10:12">
      <c r="J52726" s="2"/>
      <c r="K52726" s="2"/>
      <c r="L52726" s="2"/>
    </row>
    <row r="52727" spans="10:12">
      <c r="J52727" s="2"/>
      <c r="K52727" s="2"/>
      <c r="L52727" s="2"/>
    </row>
    <row r="52728" spans="10:12">
      <c r="J52728" s="2"/>
      <c r="K52728" s="2"/>
      <c r="L52728" s="2"/>
    </row>
    <row r="52729" spans="10:12">
      <c r="J52729" s="2"/>
      <c r="K52729" s="2"/>
      <c r="L52729" s="2"/>
    </row>
    <row r="52730" spans="10:12">
      <c r="J52730" s="2"/>
      <c r="K52730" s="2"/>
      <c r="L52730" s="2"/>
    </row>
    <row r="52731" spans="10:12">
      <c r="J52731" s="2"/>
      <c r="K52731" s="2"/>
      <c r="L52731" s="2"/>
    </row>
    <row r="52732" spans="10:12">
      <c r="J52732" s="2"/>
      <c r="K52732" s="2"/>
      <c r="L52732" s="2"/>
    </row>
    <row r="52733" spans="10:12">
      <c r="J52733" s="2"/>
      <c r="K52733" s="2"/>
      <c r="L52733" s="2"/>
    </row>
    <row r="52734" spans="10:12">
      <c r="J52734" s="2"/>
      <c r="K52734" s="2"/>
      <c r="L52734" s="2"/>
    </row>
    <row r="52735" spans="10:12">
      <c r="J52735" s="2"/>
      <c r="K52735" s="2"/>
      <c r="L52735" s="2"/>
    </row>
    <row r="52736" spans="10:12">
      <c r="J52736" s="2"/>
      <c r="K52736" s="2"/>
      <c r="L52736" s="2"/>
    </row>
    <row r="52737" spans="10:12">
      <c r="J52737" s="2"/>
      <c r="K52737" s="2"/>
      <c r="L52737" s="2"/>
    </row>
    <row r="52738" spans="10:12">
      <c r="J52738" s="2"/>
      <c r="K52738" s="2"/>
      <c r="L52738" s="2"/>
    </row>
    <row r="52739" spans="10:12">
      <c r="J52739" s="2"/>
      <c r="K52739" s="2"/>
      <c r="L52739" s="2"/>
    </row>
    <row r="52740" spans="10:12">
      <c r="J52740" s="2"/>
      <c r="K52740" s="2"/>
      <c r="L52740" s="2"/>
    </row>
    <row r="52741" spans="10:12">
      <c r="J52741" s="2"/>
      <c r="K52741" s="2"/>
      <c r="L52741" s="2"/>
    </row>
    <row r="52742" spans="10:12">
      <c r="J52742" s="2"/>
      <c r="K52742" s="2"/>
      <c r="L52742" s="2"/>
    </row>
    <row r="52743" spans="10:12">
      <c r="J52743" s="2"/>
      <c r="K52743" s="2"/>
      <c r="L52743" s="2"/>
    </row>
    <row r="52744" spans="10:12">
      <c r="J52744" s="2"/>
      <c r="K52744" s="2"/>
      <c r="L52744" s="2"/>
    </row>
    <row r="52745" spans="10:12">
      <c r="J52745" s="2"/>
      <c r="K52745" s="2"/>
      <c r="L52745" s="2"/>
    </row>
    <row r="52746" spans="10:12">
      <c r="J52746" s="2"/>
      <c r="K52746" s="2"/>
      <c r="L52746" s="2"/>
    </row>
    <row r="52747" spans="10:12">
      <c r="J52747" s="2"/>
      <c r="K52747" s="2"/>
      <c r="L52747" s="2"/>
    </row>
    <row r="52748" spans="10:12">
      <c r="J52748" s="2"/>
      <c r="K52748" s="2"/>
      <c r="L52748" s="2"/>
    </row>
    <row r="52749" spans="10:12">
      <c r="J52749" s="2"/>
      <c r="K52749" s="2"/>
      <c r="L52749" s="2"/>
    </row>
    <row r="52750" spans="10:12">
      <c r="J52750" s="2"/>
      <c r="K52750" s="2"/>
      <c r="L52750" s="2"/>
    </row>
    <row r="52751" spans="10:12">
      <c r="J52751" s="2"/>
      <c r="K52751" s="2"/>
      <c r="L52751" s="2"/>
    </row>
    <row r="52752" spans="10:12">
      <c r="J52752" s="2"/>
      <c r="K52752" s="2"/>
      <c r="L52752" s="2"/>
    </row>
    <row r="52753" spans="10:12">
      <c r="J52753" s="2"/>
      <c r="K52753" s="2"/>
      <c r="L52753" s="2"/>
    </row>
    <row r="52754" spans="10:12">
      <c r="J52754" s="2"/>
      <c r="K52754" s="2"/>
      <c r="L52754" s="2"/>
    </row>
    <row r="52755" spans="10:12">
      <c r="J52755" s="2"/>
      <c r="K52755" s="2"/>
      <c r="L52755" s="2"/>
    </row>
    <row r="52756" spans="10:12">
      <c r="J52756" s="2"/>
      <c r="K52756" s="2"/>
      <c r="L52756" s="2"/>
    </row>
    <row r="52757" spans="10:12">
      <c r="J52757" s="2"/>
      <c r="K52757" s="2"/>
      <c r="L52757" s="2"/>
    </row>
    <row r="52758" spans="10:12">
      <c r="J52758" s="2"/>
      <c r="K52758" s="2"/>
      <c r="L52758" s="2"/>
    </row>
    <row r="52759" spans="10:12">
      <c r="J52759" s="2"/>
      <c r="K52759" s="2"/>
      <c r="L52759" s="2"/>
    </row>
    <row r="52760" spans="10:12">
      <c r="J52760" s="2"/>
      <c r="K52760" s="2"/>
      <c r="L52760" s="2"/>
    </row>
    <row r="52761" spans="10:12">
      <c r="J52761" s="2"/>
      <c r="K52761" s="2"/>
      <c r="L52761" s="2"/>
    </row>
    <row r="52762" spans="10:12">
      <c r="J52762" s="2"/>
      <c r="K52762" s="2"/>
      <c r="L52762" s="2"/>
    </row>
    <row r="52763" spans="10:12">
      <c r="J52763" s="2"/>
      <c r="K52763" s="2"/>
      <c r="L52763" s="2"/>
    </row>
    <row r="52764" spans="10:12">
      <c r="J52764" s="2"/>
      <c r="K52764" s="2"/>
      <c r="L52764" s="2"/>
    </row>
    <row r="52765" spans="10:12">
      <c r="J52765" s="2"/>
      <c r="K52765" s="2"/>
      <c r="L52765" s="2"/>
    </row>
    <row r="52766" spans="10:12">
      <c r="J52766" s="2"/>
      <c r="K52766" s="2"/>
      <c r="L52766" s="2"/>
    </row>
    <row r="52767" spans="10:12">
      <c r="J52767" s="2"/>
      <c r="K52767" s="2"/>
      <c r="L52767" s="2"/>
    </row>
    <row r="52768" spans="10:12">
      <c r="J52768" s="2"/>
      <c r="K52768" s="2"/>
      <c r="L52768" s="2"/>
    </row>
    <row r="52769" spans="10:12">
      <c r="J52769" s="2"/>
      <c r="K52769" s="2"/>
      <c r="L52769" s="2"/>
    </row>
    <row r="52770" spans="10:12">
      <c r="J52770" s="2"/>
      <c r="K52770" s="2"/>
      <c r="L52770" s="2"/>
    </row>
    <row r="52771" spans="10:12">
      <c r="J52771" s="2"/>
      <c r="K52771" s="2"/>
      <c r="L52771" s="2"/>
    </row>
    <row r="52772" spans="10:12">
      <c r="J52772" s="2"/>
      <c r="K52772" s="2"/>
      <c r="L52772" s="2"/>
    </row>
    <row r="52773" spans="10:12">
      <c r="J52773" s="2"/>
      <c r="K52773" s="2"/>
      <c r="L52773" s="2"/>
    </row>
    <row r="52774" spans="10:12">
      <c r="J52774" s="2"/>
      <c r="K52774" s="2"/>
      <c r="L52774" s="2"/>
    </row>
    <row r="52775" spans="10:12">
      <c r="J52775" s="2"/>
      <c r="K52775" s="2"/>
      <c r="L52775" s="2"/>
    </row>
    <row r="52776" spans="10:12">
      <c r="J52776" s="2"/>
      <c r="K52776" s="2"/>
      <c r="L52776" s="2"/>
    </row>
    <row r="52777" spans="10:12">
      <c r="J52777" s="2"/>
      <c r="K52777" s="2"/>
      <c r="L52777" s="2"/>
    </row>
    <row r="52778" spans="10:12">
      <c r="J52778" s="2"/>
      <c r="K52778" s="2"/>
      <c r="L52778" s="2"/>
    </row>
    <row r="52779" spans="10:12">
      <c r="J52779" s="2"/>
      <c r="K52779" s="2"/>
      <c r="L52779" s="2"/>
    </row>
    <row r="52780" spans="10:12">
      <c r="J52780" s="2"/>
      <c r="K52780" s="2"/>
      <c r="L52780" s="2"/>
    </row>
    <row r="52781" spans="10:12">
      <c r="J52781" s="2"/>
      <c r="K52781" s="2"/>
      <c r="L52781" s="2"/>
    </row>
    <row r="52782" spans="10:12">
      <c r="J52782" s="2"/>
      <c r="K52782" s="2"/>
      <c r="L52782" s="2"/>
    </row>
    <row r="52783" spans="10:12">
      <c r="J52783" s="2"/>
      <c r="K52783" s="2"/>
      <c r="L52783" s="2"/>
    </row>
    <row r="52784" spans="10:12">
      <c r="J52784" s="2"/>
      <c r="K52784" s="2"/>
      <c r="L52784" s="2"/>
    </row>
    <row r="52785" spans="10:12">
      <c r="J52785" s="2"/>
      <c r="K52785" s="2"/>
      <c r="L52785" s="2"/>
    </row>
    <row r="52786" spans="10:12">
      <c r="J52786" s="2"/>
      <c r="K52786" s="2"/>
      <c r="L52786" s="2"/>
    </row>
    <row r="52787" spans="10:12">
      <c r="J52787" s="2"/>
      <c r="K52787" s="2"/>
      <c r="L52787" s="2"/>
    </row>
    <row r="52788" spans="10:12">
      <c r="J52788" s="2"/>
      <c r="K52788" s="2"/>
      <c r="L52788" s="2"/>
    </row>
    <row r="52789" spans="10:12">
      <c r="J52789" s="2"/>
      <c r="K52789" s="2"/>
      <c r="L52789" s="2"/>
    </row>
    <row r="52790" spans="10:12">
      <c r="J52790" s="2"/>
      <c r="K52790" s="2"/>
      <c r="L52790" s="2"/>
    </row>
    <row r="52791" spans="10:12">
      <c r="J52791" s="2"/>
      <c r="K52791" s="2"/>
      <c r="L52791" s="2"/>
    </row>
    <row r="52792" spans="10:12">
      <c r="J52792" s="2"/>
      <c r="K52792" s="2"/>
      <c r="L52792" s="2"/>
    </row>
    <row r="52793" spans="10:12">
      <c r="J52793" s="2"/>
      <c r="K52793" s="2"/>
      <c r="L52793" s="2"/>
    </row>
    <row r="52794" spans="10:12">
      <c r="J52794" s="2"/>
      <c r="K52794" s="2"/>
      <c r="L52794" s="2"/>
    </row>
    <row r="52795" spans="10:12">
      <c r="J52795" s="2"/>
      <c r="K52795" s="2"/>
      <c r="L52795" s="2"/>
    </row>
    <row r="52796" spans="10:12">
      <c r="J52796" s="2"/>
      <c r="K52796" s="2"/>
      <c r="L52796" s="2"/>
    </row>
    <row r="52797" spans="10:12">
      <c r="J52797" s="2"/>
      <c r="K52797" s="2"/>
      <c r="L52797" s="2"/>
    </row>
    <row r="52798" spans="10:12">
      <c r="J52798" s="2"/>
      <c r="K52798" s="2"/>
      <c r="L52798" s="2"/>
    </row>
    <row r="52799" spans="10:12">
      <c r="J52799" s="2"/>
      <c r="K52799" s="2"/>
      <c r="L52799" s="2"/>
    </row>
    <row r="52800" spans="10:12">
      <c r="J52800" s="2"/>
      <c r="K52800" s="2"/>
      <c r="L52800" s="2"/>
    </row>
    <row r="52801" spans="10:12">
      <c r="J52801" s="2"/>
      <c r="K52801" s="2"/>
      <c r="L52801" s="2"/>
    </row>
    <row r="52802" spans="10:12">
      <c r="J52802" s="2"/>
      <c r="K52802" s="2"/>
      <c r="L52802" s="2"/>
    </row>
    <row r="52803" spans="10:12">
      <c r="J52803" s="2"/>
      <c r="K52803" s="2"/>
      <c r="L52803" s="2"/>
    </row>
    <row r="52804" spans="10:12">
      <c r="J52804" s="2"/>
      <c r="K52804" s="2"/>
      <c r="L52804" s="2"/>
    </row>
    <row r="52805" spans="10:12">
      <c r="J52805" s="2"/>
      <c r="K52805" s="2"/>
      <c r="L52805" s="2"/>
    </row>
    <row r="52806" spans="10:12">
      <c r="J52806" s="2"/>
      <c r="K52806" s="2"/>
      <c r="L52806" s="2"/>
    </row>
    <row r="52807" spans="10:12">
      <c r="J52807" s="2"/>
      <c r="K52807" s="2"/>
      <c r="L52807" s="2"/>
    </row>
    <row r="52808" spans="10:12">
      <c r="J52808" s="2"/>
      <c r="K52808" s="2"/>
      <c r="L52808" s="2"/>
    </row>
    <row r="52809" spans="10:12">
      <c r="J52809" s="2"/>
      <c r="K52809" s="2"/>
      <c r="L52809" s="2"/>
    </row>
    <row r="52810" spans="10:12">
      <c r="J52810" s="2"/>
      <c r="K52810" s="2"/>
      <c r="L52810" s="2"/>
    </row>
    <row r="52811" spans="10:12">
      <c r="J52811" s="2"/>
      <c r="K52811" s="2"/>
      <c r="L52811" s="2"/>
    </row>
    <row r="52812" spans="10:12">
      <c r="J52812" s="2"/>
      <c r="K52812" s="2"/>
      <c r="L52812" s="2"/>
    </row>
    <row r="52813" spans="10:12">
      <c r="J52813" s="2"/>
      <c r="K52813" s="2"/>
      <c r="L52813" s="2"/>
    </row>
    <row r="52814" spans="10:12">
      <c r="J52814" s="2"/>
      <c r="K52814" s="2"/>
      <c r="L52814" s="2"/>
    </row>
    <row r="52815" spans="10:12">
      <c r="J52815" s="2"/>
      <c r="K52815" s="2"/>
      <c r="L52815" s="2"/>
    </row>
    <row r="52816" spans="10:12">
      <c r="J52816" s="2"/>
      <c r="K52816" s="2"/>
      <c r="L52816" s="2"/>
    </row>
    <row r="52817" spans="10:12">
      <c r="J52817" s="2"/>
      <c r="K52817" s="2"/>
      <c r="L52817" s="2"/>
    </row>
    <row r="52818" spans="10:12">
      <c r="J52818" s="2"/>
      <c r="K52818" s="2"/>
      <c r="L52818" s="2"/>
    </row>
    <row r="52819" spans="10:12">
      <c r="J52819" s="2"/>
      <c r="K52819" s="2"/>
      <c r="L52819" s="2"/>
    </row>
    <row r="52820" spans="10:12">
      <c r="J52820" s="2"/>
      <c r="K52820" s="2"/>
      <c r="L52820" s="2"/>
    </row>
    <row r="52821" spans="10:12">
      <c r="J52821" s="2"/>
      <c r="K52821" s="2"/>
      <c r="L52821" s="2"/>
    </row>
    <row r="52822" spans="10:12">
      <c r="J52822" s="2"/>
      <c r="K52822" s="2"/>
      <c r="L52822" s="2"/>
    </row>
    <row r="52823" spans="10:12">
      <c r="J52823" s="2"/>
      <c r="K52823" s="2"/>
      <c r="L52823" s="2"/>
    </row>
    <row r="52824" spans="10:12">
      <c r="J52824" s="2"/>
      <c r="K52824" s="2"/>
      <c r="L52824" s="2"/>
    </row>
    <row r="52825" spans="10:12">
      <c r="J52825" s="2"/>
      <c r="K52825" s="2"/>
      <c r="L52825" s="2"/>
    </row>
    <row r="52826" spans="10:12">
      <c r="J52826" s="2"/>
      <c r="K52826" s="2"/>
      <c r="L52826" s="2"/>
    </row>
    <row r="52827" spans="10:12">
      <c r="J52827" s="2"/>
      <c r="K52827" s="2"/>
      <c r="L52827" s="2"/>
    </row>
    <row r="52828" spans="10:12">
      <c r="J52828" s="2"/>
      <c r="K52828" s="2"/>
      <c r="L52828" s="2"/>
    </row>
    <row r="52829" spans="10:12">
      <c r="J52829" s="2"/>
      <c r="K52829" s="2"/>
      <c r="L52829" s="2"/>
    </row>
    <row r="52830" spans="10:12">
      <c r="J52830" s="2"/>
      <c r="K52830" s="2"/>
      <c r="L52830" s="2"/>
    </row>
    <row r="52831" spans="10:12">
      <c r="J52831" s="2"/>
      <c r="K52831" s="2"/>
      <c r="L52831" s="2"/>
    </row>
    <row r="52832" spans="10:12">
      <c r="J52832" s="2"/>
      <c r="K52832" s="2"/>
      <c r="L52832" s="2"/>
    </row>
    <row r="52833" spans="10:12">
      <c r="J52833" s="2"/>
      <c r="K52833" s="2"/>
      <c r="L52833" s="2"/>
    </row>
    <row r="52834" spans="10:12">
      <c r="J52834" s="2"/>
      <c r="K52834" s="2"/>
      <c r="L52834" s="2"/>
    </row>
    <row r="52835" spans="10:12">
      <c r="J52835" s="2"/>
      <c r="K52835" s="2"/>
      <c r="L52835" s="2"/>
    </row>
    <row r="52836" spans="10:12">
      <c r="J52836" s="2"/>
      <c r="K52836" s="2"/>
      <c r="L52836" s="2"/>
    </row>
    <row r="52837" spans="10:12">
      <c r="J52837" s="2"/>
      <c r="K52837" s="2"/>
      <c r="L52837" s="2"/>
    </row>
    <row r="52838" spans="10:12">
      <c r="J52838" s="2"/>
      <c r="K52838" s="2"/>
      <c r="L52838" s="2"/>
    </row>
    <row r="52839" spans="10:12">
      <c r="J52839" s="2"/>
      <c r="K52839" s="2"/>
      <c r="L52839" s="2"/>
    </row>
    <row r="52840" spans="10:12">
      <c r="J52840" s="2"/>
      <c r="K52840" s="2"/>
      <c r="L52840" s="2"/>
    </row>
    <row r="52841" spans="10:12">
      <c r="J52841" s="2"/>
      <c r="K52841" s="2"/>
      <c r="L52841" s="2"/>
    </row>
    <row r="52842" spans="10:12">
      <c r="J52842" s="2"/>
      <c r="K52842" s="2"/>
      <c r="L52842" s="2"/>
    </row>
    <row r="52843" spans="10:12">
      <c r="J52843" s="2"/>
      <c r="K52843" s="2"/>
      <c r="L52843" s="2"/>
    </row>
    <row r="52844" spans="10:12">
      <c r="J52844" s="2"/>
      <c r="K52844" s="2"/>
      <c r="L52844" s="2"/>
    </row>
    <row r="52845" spans="10:12">
      <c r="J52845" s="2"/>
      <c r="K52845" s="2"/>
      <c r="L52845" s="2"/>
    </row>
    <row r="52846" spans="10:12">
      <c r="J52846" s="2"/>
      <c r="K52846" s="2"/>
      <c r="L52846" s="2"/>
    </row>
    <row r="52847" spans="10:12">
      <c r="J52847" s="2"/>
      <c r="K52847" s="2"/>
      <c r="L52847" s="2"/>
    </row>
    <row r="52848" spans="10:12">
      <c r="J52848" s="2"/>
      <c r="K52848" s="2"/>
      <c r="L52848" s="2"/>
    </row>
    <row r="52849" spans="10:12">
      <c r="J52849" s="2"/>
      <c r="K52849" s="2"/>
      <c r="L52849" s="2"/>
    </row>
    <row r="52850" spans="10:12">
      <c r="J52850" s="2"/>
      <c r="K52850" s="2"/>
      <c r="L52850" s="2"/>
    </row>
    <row r="52851" spans="10:12">
      <c r="J52851" s="2"/>
      <c r="K52851" s="2"/>
      <c r="L52851" s="2"/>
    </row>
    <row r="52852" spans="10:12">
      <c r="J52852" s="2"/>
      <c r="K52852" s="2"/>
      <c r="L52852" s="2"/>
    </row>
    <row r="52853" spans="10:12">
      <c r="J52853" s="2"/>
      <c r="K52853" s="2"/>
      <c r="L52853" s="2"/>
    </row>
    <row r="52854" spans="10:12">
      <c r="J52854" s="2"/>
      <c r="K52854" s="2"/>
      <c r="L52854" s="2"/>
    </row>
    <row r="52855" spans="10:12">
      <c r="J52855" s="2"/>
      <c r="K52855" s="2"/>
      <c r="L52855" s="2"/>
    </row>
    <row r="52856" spans="10:12">
      <c r="J52856" s="2"/>
      <c r="K52856" s="2"/>
      <c r="L52856" s="2"/>
    </row>
    <row r="52857" spans="10:12">
      <c r="J52857" s="2"/>
      <c r="K52857" s="2"/>
      <c r="L52857" s="2"/>
    </row>
    <row r="52858" spans="10:12">
      <c r="J52858" s="2"/>
      <c r="K52858" s="2"/>
      <c r="L52858" s="2"/>
    </row>
    <row r="52859" spans="10:12">
      <c r="J52859" s="2"/>
      <c r="K52859" s="2"/>
      <c r="L52859" s="2"/>
    </row>
    <row r="52860" spans="10:12">
      <c r="J52860" s="2"/>
      <c r="K52860" s="2"/>
      <c r="L52860" s="2"/>
    </row>
    <row r="52861" spans="10:12">
      <c r="J52861" s="2"/>
      <c r="K52861" s="2"/>
      <c r="L52861" s="2"/>
    </row>
    <row r="52862" spans="10:12">
      <c r="J52862" s="2"/>
      <c r="K52862" s="2"/>
      <c r="L52862" s="2"/>
    </row>
    <row r="52863" spans="10:12">
      <c r="J52863" s="2"/>
      <c r="K52863" s="2"/>
      <c r="L52863" s="2"/>
    </row>
    <row r="52864" spans="10:12">
      <c r="J52864" s="2"/>
      <c r="K52864" s="2"/>
      <c r="L52864" s="2"/>
    </row>
    <row r="52865" spans="10:12">
      <c r="J52865" s="2"/>
      <c r="K52865" s="2"/>
      <c r="L52865" s="2"/>
    </row>
    <row r="52866" spans="10:12">
      <c r="J52866" s="2"/>
      <c r="K52866" s="2"/>
      <c r="L52866" s="2"/>
    </row>
    <row r="52867" spans="10:12">
      <c r="J52867" s="2"/>
      <c r="K52867" s="2"/>
      <c r="L52867" s="2"/>
    </row>
    <row r="52868" spans="10:12">
      <c r="J52868" s="2"/>
      <c r="K52868" s="2"/>
      <c r="L52868" s="2"/>
    </row>
    <row r="52869" spans="10:12">
      <c r="J52869" s="2"/>
      <c r="K52869" s="2"/>
      <c r="L52869" s="2"/>
    </row>
    <row r="52870" spans="10:12">
      <c r="J52870" s="2"/>
      <c r="K52870" s="2"/>
      <c r="L52870" s="2"/>
    </row>
    <row r="52871" spans="10:12">
      <c r="J52871" s="2"/>
      <c r="K52871" s="2"/>
      <c r="L52871" s="2"/>
    </row>
    <row r="52872" spans="10:12">
      <c r="J52872" s="2"/>
      <c r="K52872" s="2"/>
      <c r="L52872" s="2"/>
    </row>
    <row r="52873" spans="10:12">
      <c r="J52873" s="2"/>
      <c r="K52873" s="2"/>
      <c r="L52873" s="2"/>
    </row>
    <row r="52874" spans="10:12">
      <c r="J52874" s="2"/>
      <c r="K52874" s="2"/>
      <c r="L52874" s="2"/>
    </row>
    <row r="52875" spans="10:12">
      <c r="J52875" s="2"/>
      <c r="K52875" s="2"/>
      <c r="L52875" s="2"/>
    </row>
    <row r="52876" spans="10:12">
      <c r="J52876" s="2"/>
      <c r="K52876" s="2"/>
      <c r="L52876" s="2"/>
    </row>
    <row r="52877" spans="10:12">
      <c r="J52877" s="2"/>
      <c r="K52877" s="2"/>
      <c r="L52877" s="2"/>
    </row>
    <row r="52878" spans="10:12">
      <c r="J52878" s="2"/>
      <c r="K52878" s="2"/>
      <c r="L52878" s="2"/>
    </row>
    <row r="52879" spans="10:12">
      <c r="J52879" s="2"/>
      <c r="K52879" s="2"/>
      <c r="L52879" s="2"/>
    </row>
    <row r="52880" spans="10:12">
      <c r="J52880" s="2"/>
      <c r="K52880" s="2"/>
      <c r="L52880" s="2"/>
    </row>
    <row r="52881" spans="10:12">
      <c r="J52881" s="2"/>
      <c r="K52881" s="2"/>
      <c r="L52881" s="2"/>
    </row>
    <row r="52882" spans="10:12">
      <c r="J52882" s="2"/>
      <c r="K52882" s="2"/>
      <c r="L52882" s="2"/>
    </row>
    <row r="52883" spans="10:12">
      <c r="J52883" s="2"/>
      <c r="K52883" s="2"/>
      <c r="L52883" s="2"/>
    </row>
    <row r="52884" spans="10:12">
      <c r="J52884" s="2"/>
      <c r="K52884" s="2"/>
      <c r="L52884" s="2"/>
    </row>
    <row r="52885" spans="10:12">
      <c r="J52885" s="2"/>
      <c r="K52885" s="2"/>
      <c r="L52885" s="2"/>
    </row>
    <row r="52886" spans="10:12">
      <c r="J52886" s="2"/>
      <c r="K52886" s="2"/>
      <c r="L52886" s="2"/>
    </row>
    <row r="52887" spans="10:12">
      <c r="J52887" s="2"/>
      <c r="K52887" s="2"/>
      <c r="L52887" s="2"/>
    </row>
    <row r="52888" spans="10:12">
      <c r="J52888" s="2"/>
      <c r="K52888" s="2"/>
      <c r="L52888" s="2"/>
    </row>
    <row r="52889" spans="10:12">
      <c r="J52889" s="2"/>
      <c r="K52889" s="2"/>
      <c r="L52889" s="2"/>
    </row>
    <row r="52890" spans="10:12">
      <c r="J52890" s="2"/>
      <c r="K52890" s="2"/>
      <c r="L52890" s="2"/>
    </row>
    <row r="52891" spans="10:12">
      <c r="J52891" s="2"/>
      <c r="K52891" s="2"/>
      <c r="L52891" s="2"/>
    </row>
    <row r="52892" spans="10:12">
      <c r="J52892" s="2"/>
      <c r="K52892" s="2"/>
      <c r="L52892" s="2"/>
    </row>
    <row r="52893" spans="10:12">
      <c r="J52893" s="2"/>
      <c r="K52893" s="2"/>
      <c r="L52893" s="2"/>
    </row>
    <row r="52894" spans="10:12">
      <c r="J52894" s="2"/>
      <c r="K52894" s="2"/>
      <c r="L52894" s="2"/>
    </row>
    <row r="52895" spans="10:12">
      <c r="J52895" s="2"/>
      <c r="K52895" s="2"/>
      <c r="L52895" s="2"/>
    </row>
    <row r="52896" spans="10:12">
      <c r="J52896" s="2"/>
      <c r="K52896" s="2"/>
      <c r="L52896" s="2"/>
    </row>
    <row r="52897" spans="10:12">
      <c r="J52897" s="2"/>
      <c r="K52897" s="2"/>
      <c r="L52897" s="2"/>
    </row>
    <row r="52898" spans="10:12">
      <c r="J52898" s="2"/>
      <c r="K52898" s="2"/>
      <c r="L52898" s="2"/>
    </row>
    <row r="52899" spans="10:12">
      <c r="J52899" s="2"/>
      <c r="K52899" s="2"/>
      <c r="L52899" s="2"/>
    </row>
    <row r="52900" spans="10:12">
      <c r="J52900" s="2"/>
      <c r="K52900" s="2"/>
      <c r="L52900" s="2"/>
    </row>
    <row r="52901" spans="10:12">
      <c r="J52901" s="2"/>
      <c r="K52901" s="2"/>
      <c r="L52901" s="2"/>
    </row>
    <row r="52902" spans="10:12">
      <c r="J52902" s="2"/>
      <c r="K52902" s="2"/>
      <c r="L52902" s="2"/>
    </row>
    <row r="52903" spans="10:12">
      <c r="J52903" s="2"/>
      <c r="K52903" s="2"/>
      <c r="L52903" s="2"/>
    </row>
    <row r="52904" spans="10:12">
      <c r="J52904" s="2"/>
      <c r="K52904" s="2"/>
      <c r="L52904" s="2"/>
    </row>
    <row r="52905" spans="10:12">
      <c r="J52905" s="2"/>
      <c r="K52905" s="2"/>
      <c r="L52905" s="2"/>
    </row>
    <row r="52906" spans="10:12">
      <c r="J52906" s="2"/>
      <c r="K52906" s="2"/>
      <c r="L52906" s="2"/>
    </row>
    <row r="52907" spans="10:12">
      <c r="J52907" s="2"/>
      <c r="K52907" s="2"/>
      <c r="L52907" s="2"/>
    </row>
    <row r="52908" spans="10:12">
      <c r="J52908" s="2"/>
      <c r="K52908" s="2"/>
      <c r="L52908" s="2"/>
    </row>
    <row r="52909" spans="10:12">
      <c r="J52909" s="2"/>
      <c r="K52909" s="2"/>
      <c r="L52909" s="2"/>
    </row>
    <row r="52910" spans="10:12">
      <c r="J52910" s="2"/>
      <c r="K52910" s="2"/>
      <c r="L52910" s="2"/>
    </row>
    <row r="52911" spans="10:12">
      <c r="J52911" s="2"/>
      <c r="K52911" s="2"/>
      <c r="L52911" s="2"/>
    </row>
    <row r="52912" spans="10:12">
      <c r="J52912" s="2"/>
      <c r="K52912" s="2"/>
      <c r="L52912" s="2"/>
    </row>
    <row r="52913" spans="10:12">
      <c r="J52913" s="2"/>
      <c r="K52913" s="2"/>
      <c r="L52913" s="2"/>
    </row>
    <row r="52914" spans="10:12">
      <c r="J52914" s="2"/>
      <c r="K52914" s="2"/>
      <c r="L52914" s="2"/>
    </row>
    <row r="52915" spans="10:12">
      <c r="J52915" s="2"/>
      <c r="K52915" s="2"/>
      <c r="L52915" s="2"/>
    </row>
    <row r="52916" spans="10:12">
      <c r="J52916" s="2"/>
      <c r="K52916" s="2"/>
      <c r="L52916" s="2"/>
    </row>
    <row r="52917" spans="10:12">
      <c r="J52917" s="2"/>
      <c r="K52917" s="2"/>
      <c r="L52917" s="2"/>
    </row>
    <row r="52918" spans="10:12">
      <c r="J52918" s="2"/>
      <c r="K52918" s="2"/>
      <c r="L52918" s="2"/>
    </row>
    <row r="52919" spans="10:12">
      <c r="J52919" s="2"/>
      <c r="K52919" s="2"/>
      <c r="L52919" s="2"/>
    </row>
    <row r="52920" spans="10:12">
      <c r="J52920" s="2"/>
      <c r="K52920" s="2"/>
      <c r="L52920" s="2"/>
    </row>
    <row r="52921" spans="10:12">
      <c r="J52921" s="2"/>
      <c r="K52921" s="2"/>
      <c r="L52921" s="2"/>
    </row>
    <row r="52922" spans="10:12">
      <c r="J52922" s="2"/>
      <c r="K52922" s="2"/>
      <c r="L52922" s="2"/>
    </row>
    <row r="52923" spans="10:12">
      <c r="J52923" s="2"/>
      <c r="K52923" s="2"/>
      <c r="L52923" s="2"/>
    </row>
    <row r="52924" spans="10:12">
      <c r="J52924" s="2"/>
      <c r="K52924" s="2"/>
      <c r="L52924" s="2"/>
    </row>
    <row r="52925" spans="10:12">
      <c r="J52925" s="2"/>
      <c r="K52925" s="2"/>
      <c r="L52925" s="2"/>
    </row>
    <row r="52926" spans="10:12">
      <c r="J52926" s="2"/>
      <c r="K52926" s="2"/>
      <c r="L52926" s="2"/>
    </row>
    <row r="52927" spans="10:12">
      <c r="J52927" s="2"/>
      <c r="K52927" s="2"/>
      <c r="L52927" s="2"/>
    </row>
    <row r="52928" spans="10:12">
      <c r="J52928" s="2"/>
      <c r="K52928" s="2"/>
      <c r="L52928" s="2"/>
    </row>
    <row r="52929" spans="10:12">
      <c r="J52929" s="2"/>
      <c r="K52929" s="2"/>
      <c r="L52929" s="2"/>
    </row>
    <row r="52930" spans="10:12">
      <c r="J52930" s="2"/>
      <c r="K52930" s="2"/>
      <c r="L52930" s="2"/>
    </row>
    <row r="52931" spans="10:12">
      <c r="J52931" s="2"/>
      <c r="K52931" s="2"/>
      <c r="L52931" s="2"/>
    </row>
    <row r="52932" spans="10:12">
      <c r="J52932" s="2"/>
      <c r="K52932" s="2"/>
      <c r="L52932" s="2"/>
    </row>
    <row r="52933" spans="10:12">
      <c r="J52933" s="2"/>
      <c r="K52933" s="2"/>
      <c r="L52933" s="2"/>
    </row>
    <row r="52934" spans="10:12">
      <c r="J52934" s="2"/>
      <c r="K52934" s="2"/>
      <c r="L52934" s="2"/>
    </row>
    <row r="52935" spans="10:12">
      <c r="J52935" s="2"/>
      <c r="K52935" s="2"/>
      <c r="L52935" s="2"/>
    </row>
    <row r="52936" spans="10:12">
      <c r="J52936" s="2"/>
      <c r="K52936" s="2"/>
      <c r="L52936" s="2"/>
    </row>
    <row r="52937" spans="10:12">
      <c r="J52937" s="2"/>
      <c r="K52937" s="2"/>
      <c r="L52937" s="2"/>
    </row>
    <row r="52938" spans="10:12">
      <c r="J52938" s="2"/>
      <c r="K52938" s="2"/>
      <c r="L52938" s="2"/>
    </row>
    <row r="52939" spans="10:12">
      <c r="J52939" s="2"/>
      <c r="K52939" s="2"/>
      <c r="L52939" s="2"/>
    </row>
    <row r="52940" spans="10:12">
      <c r="J52940" s="2"/>
      <c r="K52940" s="2"/>
      <c r="L52940" s="2"/>
    </row>
    <row r="52941" spans="10:12">
      <c r="J52941" s="2"/>
      <c r="K52941" s="2"/>
      <c r="L52941" s="2"/>
    </row>
    <row r="52942" spans="10:12">
      <c r="J52942" s="2"/>
      <c r="K52942" s="2"/>
      <c r="L52942" s="2"/>
    </row>
    <row r="52943" spans="10:12">
      <c r="J52943" s="2"/>
      <c r="K52943" s="2"/>
      <c r="L52943" s="2"/>
    </row>
    <row r="52944" spans="10:12">
      <c r="J52944" s="2"/>
      <c r="K52944" s="2"/>
      <c r="L52944" s="2"/>
    </row>
    <row r="52945" spans="10:12">
      <c r="J52945" s="2"/>
      <c r="K52945" s="2"/>
      <c r="L52945" s="2"/>
    </row>
    <row r="52946" spans="10:12">
      <c r="J52946" s="2"/>
      <c r="K52946" s="2"/>
      <c r="L52946" s="2"/>
    </row>
    <row r="52947" spans="10:12">
      <c r="J52947" s="2"/>
      <c r="K52947" s="2"/>
      <c r="L52947" s="2"/>
    </row>
    <row r="52948" spans="10:12">
      <c r="J52948" s="2"/>
      <c r="K52948" s="2"/>
      <c r="L52948" s="2"/>
    </row>
    <row r="52949" spans="10:12">
      <c r="J52949" s="2"/>
      <c r="K52949" s="2"/>
      <c r="L52949" s="2"/>
    </row>
    <row r="52950" spans="10:12">
      <c r="J52950" s="2"/>
      <c r="K52950" s="2"/>
      <c r="L52950" s="2"/>
    </row>
    <row r="52951" spans="10:12">
      <c r="J52951" s="2"/>
      <c r="K52951" s="2"/>
      <c r="L52951" s="2"/>
    </row>
    <row r="52952" spans="10:12">
      <c r="J52952" s="2"/>
      <c r="K52952" s="2"/>
      <c r="L52952" s="2"/>
    </row>
    <row r="52953" spans="10:12">
      <c r="J52953" s="2"/>
      <c r="K52953" s="2"/>
      <c r="L52953" s="2"/>
    </row>
    <row r="52954" spans="10:12">
      <c r="J52954" s="2"/>
      <c r="K52954" s="2"/>
      <c r="L52954" s="2"/>
    </row>
    <row r="52955" spans="10:12">
      <c r="J52955" s="2"/>
      <c r="K52955" s="2"/>
      <c r="L52955" s="2"/>
    </row>
    <row r="52956" spans="10:12">
      <c r="J52956" s="2"/>
      <c r="K52956" s="2"/>
      <c r="L52956" s="2"/>
    </row>
    <row r="52957" spans="10:12">
      <c r="J52957" s="2"/>
      <c r="K52957" s="2"/>
      <c r="L52957" s="2"/>
    </row>
    <row r="52958" spans="10:12">
      <c r="J52958" s="2"/>
      <c r="K52958" s="2"/>
      <c r="L52958" s="2"/>
    </row>
    <row r="52959" spans="10:12">
      <c r="J52959" s="2"/>
      <c r="K52959" s="2"/>
      <c r="L52959" s="2"/>
    </row>
    <row r="52960" spans="10:12">
      <c r="J52960" s="2"/>
      <c r="K52960" s="2"/>
      <c r="L52960" s="2"/>
    </row>
    <row r="52961" spans="10:12">
      <c r="J52961" s="2"/>
      <c r="K52961" s="2"/>
      <c r="L52961" s="2"/>
    </row>
    <row r="52962" spans="10:12">
      <c r="J52962" s="2"/>
      <c r="K52962" s="2"/>
      <c r="L52962" s="2"/>
    </row>
    <row r="52963" spans="10:12">
      <c r="J52963" s="2"/>
      <c r="K52963" s="2"/>
      <c r="L52963" s="2"/>
    </row>
    <row r="52964" spans="10:12">
      <c r="J52964" s="2"/>
      <c r="K52964" s="2"/>
      <c r="L52964" s="2"/>
    </row>
    <row r="52965" spans="10:12">
      <c r="J52965" s="2"/>
      <c r="K52965" s="2"/>
      <c r="L52965" s="2"/>
    </row>
    <row r="52966" spans="10:12">
      <c r="J52966" s="2"/>
      <c r="K52966" s="2"/>
      <c r="L52966" s="2"/>
    </row>
    <row r="52967" spans="10:12">
      <c r="J52967" s="2"/>
      <c r="K52967" s="2"/>
      <c r="L52967" s="2"/>
    </row>
    <row r="52968" spans="10:12">
      <c r="J52968" s="2"/>
      <c r="K52968" s="2"/>
      <c r="L52968" s="2"/>
    </row>
    <row r="52969" spans="10:12">
      <c r="J52969" s="2"/>
      <c r="K52969" s="2"/>
      <c r="L52969" s="2"/>
    </row>
    <row r="52970" spans="10:12">
      <c r="J52970" s="2"/>
      <c r="K52970" s="2"/>
      <c r="L52970" s="2"/>
    </row>
    <row r="52971" spans="10:12">
      <c r="J52971" s="2"/>
      <c r="K52971" s="2"/>
      <c r="L52971" s="2"/>
    </row>
    <row r="52972" spans="10:12">
      <c r="J52972" s="2"/>
      <c r="K52972" s="2"/>
      <c r="L52972" s="2"/>
    </row>
    <row r="52973" spans="10:12">
      <c r="J52973" s="2"/>
      <c r="K52973" s="2"/>
      <c r="L52973" s="2"/>
    </row>
    <row r="52974" spans="10:12">
      <c r="J52974" s="2"/>
      <c r="K52974" s="2"/>
      <c r="L52974" s="2"/>
    </row>
    <row r="52975" spans="10:12">
      <c r="J52975" s="2"/>
      <c r="K52975" s="2"/>
      <c r="L52975" s="2"/>
    </row>
    <row r="52976" spans="10:12">
      <c r="J52976" s="2"/>
      <c r="K52976" s="2"/>
      <c r="L52976" s="2"/>
    </row>
    <row r="52977" spans="10:12">
      <c r="J52977" s="2"/>
      <c r="K52977" s="2"/>
      <c r="L52977" s="2"/>
    </row>
    <row r="52978" spans="10:12">
      <c r="J52978" s="2"/>
      <c r="K52978" s="2"/>
      <c r="L52978" s="2"/>
    </row>
    <row r="52979" spans="10:12">
      <c r="J52979" s="2"/>
      <c r="K52979" s="2"/>
      <c r="L52979" s="2"/>
    </row>
    <row r="52980" spans="10:12">
      <c r="J52980" s="2"/>
      <c r="K52980" s="2"/>
      <c r="L52980" s="2"/>
    </row>
    <row r="52981" spans="10:12">
      <c r="J52981" s="2"/>
      <c r="K52981" s="2"/>
      <c r="L52981" s="2"/>
    </row>
    <row r="52982" spans="10:12">
      <c r="J52982" s="2"/>
      <c r="K52982" s="2"/>
      <c r="L52982" s="2"/>
    </row>
    <row r="52983" spans="10:12">
      <c r="J52983" s="2"/>
      <c r="K52983" s="2"/>
      <c r="L52983" s="2"/>
    </row>
    <row r="52984" spans="10:12">
      <c r="J52984" s="2"/>
      <c r="K52984" s="2"/>
      <c r="L52984" s="2"/>
    </row>
    <row r="52985" spans="10:12">
      <c r="J52985" s="2"/>
      <c r="K52985" s="2"/>
      <c r="L52985" s="2"/>
    </row>
    <row r="52986" spans="10:12">
      <c r="J52986" s="2"/>
      <c r="K52986" s="2"/>
      <c r="L52986" s="2"/>
    </row>
    <row r="52987" spans="10:12">
      <c r="J52987" s="2"/>
      <c r="K52987" s="2"/>
      <c r="L52987" s="2"/>
    </row>
    <row r="52988" spans="10:12">
      <c r="J52988" s="2"/>
      <c r="K52988" s="2"/>
      <c r="L52988" s="2"/>
    </row>
    <row r="52989" spans="10:12">
      <c r="J52989" s="2"/>
      <c r="K52989" s="2"/>
      <c r="L52989" s="2"/>
    </row>
    <row r="52990" spans="10:12">
      <c r="J52990" s="2"/>
      <c r="K52990" s="2"/>
      <c r="L52990" s="2"/>
    </row>
    <row r="52991" spans="10:12">
      <c r="J52991" s="2"/>
      <c r="K52991" s="2"/>
      <c r="L52991" s="2"/>
    </row>
    <row r="52992" spans="10:12">
      <c r="J52992" s="2"/>
      <c r="K52992" s="2"/>
      <c r="L52992" s="2"/>
    </row>
    <row r="52993" spans="10:12">
      <c r="J52993" s="2"/>
      <c r="K52993" s="2"/>
      <c r="L52993" s="2"/>
    </row>
    <row r="52994" spans="10:12">
      <c r="J52994" s="2"/>
      <c r="K52994" s="2"/>
      <c r="L52994" s="2"/>
    </row>
    <row r="52995" spans="10:12">
      <c r="J52995" s="2"/>
      <c r="K52995" s="2"/>
      <c r="L52995" s="2"/>
    </row>
    <row r="52996" spans="10:12">
      <c r="J52996" s="2"/>
      <c r="K52996" s="2"/>
      <c r="L52996" s="2"/>
    </row>
    <row r="52997" spans="10:12">
      <c r="J52997" s="2"/>
      <c r="K52997" s="2"/>
      <c r="L52997" s="2"/>
    </row>
    <row r="52998" spans="10:12">
      <c r="J52998" s="2"/>
      <c r="K52998" s="2"/>
      <c r="L52998" s="2"/>
    </row>
    <row r="52999" spans="10:12">
      <c r="J52999" s="2"/>
      <c r="K52999" s="2"/>
      <c r="L52999" s="2"/>
    </row>
    <row r="53000" spans="10:12">
      <c r="J53000" s="2"/>
      <c r="K53000" s="2"/>
      <c r="L53000" s="2"/>
    </row>
    <row r="53001" spans="10:12">
      <c r="J53001" s="2"/>
      <c r="K53001" s="2"/>
      <c r="L53001" s="2"/>
    </row>
    <row r="53002" spans="10:12">
      <c r="J53002" s="2"/>
      <c r="K53002" s="2"/>
      <c r="L53002" s="2"/>
    </row>
    <row r="53003" spans="10:12">
      <c r="J53003" s="2"/>
      <c r="K53003" s="2"/>
      <c r="L53003" s="2"/>
    </row>
    <row r="53004" spans="10:12">
      <c r="J53004" s="2"/>
      <c r="K53004" s="2"/>
      <c r="L53004" s="2"/>
    </row>
    <row r="53005" spans="10:12">
      <c r="J53005" s="2"/>
      <c r="K53005" s="2"/>
      <c r="L53005" s="2"/>
    </row>
    <row r="53006" spans="10:12">
      <c r="J53006" s="2"/>
      <c r="K53006" s="2"/>
      <c r="L53006" s="2"/>
    </row>
    <row r="53007" spans="10:12">
      <c r="J53007" s="2"/>
      <c r="K53007" s="2"/>
      <c r="L53007" s="2"/>
    </row>
    <row r="53008" spans="10:12">
      <c r="J53008" s="2"/>
      <c r="K53008" s="2"/>
      <c r="L53008" s="2"/>
    </row>
    <row r="53009" spans="10:12">
      <c r="J53009" s="2"/>
      <c r="K53009" s="2"/>
      <c r="L53009" s="2"/>
    </row>
    <row r="53010" spans="10:12">
      <c r="J53010" s="2"/>
      <c r="K53010" s="2"/>
      <c r="L53010" s="2"/>
    </row>
    <row r="53011" spans="10:12">
      <c r="J53011" s="2"/>
      <c r="K53011" s="2"/>
      <c r="L53011" s="2"/>
    </row>
    <row r="53012" spans="10:12">
      <c r="J53012" s="2"/>
      <c r="K53012" s="2"/>
      <c r="L53012" s="2"/>
    </row>
    <row r="53013" spans="10:12">
      <c r="J53013" s="2"/>
      <c r="K53013" s="2"/>
      <c r="L53013" s="2"/>
    </row>
    <row r="53014" spans="10:12">
      <c r="J53014" s="2"/>
      <c r="K53014" s="2"/>
      <c r="L53014" s="2"/>
    </row>
    <row r="53015" spans="10:12">
      <c r="J53015" s="2"/>
      <c r="K53015" s="2"/>
      <c r="L53015" s="2"/>
    </row>
    <row r="53016" spans="10:12">
      <c r="J53016" s="2"/>
      <c r="K53016" s="2"/>
      <c r="L53016" s="2"/>
    </row>
    <row r="53017" spans="10:12">
      <c r="J53017" s="2"/>
      <c r="K53017" s="2"/>
      <c r="L53017" s="2"/>
    </row>
    <row r="53018" spans="10:12">
      <c r="J53018" s="2"/>
      <c r="K53018" s="2"/>
      <c r="L53018" s="2"/>
    </row>
    <row r="53019" spans="10:12">
      <c r="J53019" s="2"/>
      <c r="K53019" s="2"/>
      <c r="L53019" s="2"/>
    </row>
    <row r="53020" spans="10:12">
      <c r="J53020" s="2"/>
      <c r="K53020" s="2"/>
      <c r="L53020" s="2"/>
    </row>
    <row r="53021" spans="10:12">
      <c r="J53021" s="2"/>
      <c r="K53021" s="2"/>
      <c r="L53021" s="2"/>
    </row>
    <row r="53022" spans="10:12">
      <c r="J53022" s="2"/>
      <c r="K53022" s="2"/>
      <c r="L53022" s="2"/>
    </row>
    <row r="53023" spans="10:12">
      <c r="J53023" s="2"/>
      <c r="K53023" s="2"/>
      <c r="L53023" s="2"/>
    </row>
    <row r="53024" spans="10:12">
      <c r="J53024" s="2"/>
      <c r="K53024" s="2"/>
      <c r="L53024" s="2"/>
    </row>
    <row r="53025" spans="10:12">
      <c r="J53025" s="2"/>
      <c r="K53025" s="2"/>
      <c r="L53025" s="2"/>
    </row>
    <row r="53026" spans="10:12">
      <c r="J53026" s="2"/>
      <c r="K53026" s="2"/>
      <c r="L53026" s="2"/>
    </row>
    <row r="53027" spans="10:12">
      <c r="J53027" s="2"/>
      <c r="K53027" s="2"/>
      <c r="L53027" s="2"/>
    </row>
    <row r="53028" spans="10:12">
      <c r="J53028" s="2"/>
      <c r="K53028" s="2"/>
      <c r="L53028" s="2"/>
    </row>
    <row r="53029" spans="10:12">
      <c r="J53029" s="2"/>
      <c r="K53029" s="2"/>
      <c r="L53029" s="2"/>
    </row>
    <row r="53030" spans="10:12">
      <c r="J53030" s="2"/>
      <c r="K53030" s="2"/>
      <c r="L53030" s="2"/>
    </row>
    <row r="53031" spans="10:12">
      <c r="J53031" s="2"/>
      <c r="K53031" s="2"/>
      <c r="L53031" s="2"/>
    </row>
    <row r="53032" spans="10:12">
      <c r="J53032" s="2"/>
      <c r="K53032" s="2"/>
      <c r="L53032" s="2"/>
    </row>
    <row r="53033" spans="10:12">
      <c r="J53033" s="2"/>
      <c r="K53033" s="2"/>
      <c r="L53033" s="2"/>
    </row>
    <row r="53034" spans="10:12">
      <c r="J53034" s="2"/>
      <c r="K53034" s="2"/>
      <c r="L53034" s="2"/>
    </row>
    <row r="53035" spans="10:12">
      <c r="J53035" s="2"/>
      <c r="K53035" s="2"/>
      <c r="L53035" s="2"/>
    </row>
    <row r="53036" spans="10:12">
      <c r="J53036" s="2"/>
      <c r="K53036" s="2"/>
      <c r="L53036" s="2"/>
    </row>
    <row r="53037" spans="10:12">
      <c r="J53037" s="2"/>
      <c r="K53037" s="2"/>
      <c r="L53037" s="2"/>
    </row>
    <row r="53038" spans="10:12">
      <c r="J53038" s="2"/>
      <c r="K53038" s="2"/>
      <c r="L53038" s="2"/>
    </row>
    <row r="53039" spans="10:12">
      <c r="J53039" s="2"/>
      <c r="K53039" s="2"/>
      <c r="L53039" s="2"/>
    </row>
    <row r="53040" spans="10:12">
      <c r="J53040" s="2"/>
      <c r="K53040" s="2"/>
      <c r="L53040" s="2"/>
    </row>
    <row r="53041" spans="10:12">
      <c r="J53041" s="2"/>
      <c r="K53041" s="2"/>
      <c r="L53041" s="2"/>
    </row>
    <row r="53042" spans="10:12">
      <c r="J53042" s="2"/>
      <c r="K53042" s="2"/>
      <c r="L53042" s="2"/>
    </row>
    <row r="53043" spans="10:12">
      <c r="J53043" s="2"/>
      <c r="K53043" s="2"/>
      <c r="L53043" s="2"/>
    </row>
    <row r="53044" spans="10:12">
      <c r="J53044" s="2"/>
      <c r="K53044" s="2"/>
      <c r="L53044" s="2"/>
    </row>
    <row r="53045" spans="10:12">
      <c r="J53045" s="2"/>
      <c r="K53045" s="2"/>
      <c r="L53045" s="2"/>
    </row>
    <row r="53046" spans="10:12">
      <c r="J53046" s="2"/>
      <c r="K53046" s="2"/>
      <c r="L53046" s="2"/>
    </row>
    <row r="53047" spans="10:12">
      <c r="J53047" s="2"/>
      <c r="K53047" s="2"/>
      <c r="L53047" s="2"/>
    </row>
    <row r="53048" spans="10:12">
      <c r="J53048" s="2"/>
      <c r="K53048" s="2"/>
      <c r="L53048" s="2"/>
    </row>
    <row r="53049" spans="10:12">
      <c r="J53049" s="2"/>
      <c r="K53049" s="2"/>
      <c r="L53049" s="2"/>
    </row>
    <row r="53050" spans="10:12">
      <c r="J53050" s="2"/>
      <c r="K53050" s="2"/>
      <c r="L53050" s="2"/>
    </row>
    <row r="53051" spans="10:12">
      <c r="J53051" s="2"/>
      <c r="K53051" s="2"/>
      <c r="L53051" s="2"/>
    </row>
    <row r="53052" spans="10:12">
      <c r="J53052" s="2"/>
      <c r="K53052" s="2"/>
      <c r="L53052" s="2"/>
    </row>
    <row r="53053" spans="10:12">
      <c r="J53053" s="2"/>
      <c r="K53053" s="2"/>
      <c r="L53053" s="2"/>
    </row>
    <row r="53054" spans="10:12">
      <c r="J53054" s="2"/>
      <c r="K53054" s="2"/>
      <c r="L53054" s="2"/>
    </row>
    <row r="53055" spans="10:12">
      <c r="J53055" s="2"/>
      <c r="K53055" s="2"/>
      <c r="L53055" s="2"/>
    </row>
    <row r="53056" spans="10:12">
      <c r="J53056" s="2"/>
      <c r="K53056" s="2"/>
      <c r="L53056" s="2"/>
    </row>
    <row r="53057" spans="10:12">
      <c r="J53057" s="2"/>
      <c r="K53057" s="2"/>
      <c r="L53057" s="2"/>
    </row>
    <row r="53058" spans="10:12">
      <c r="J53058" s="2"/>
      <c r="K53058" s="2"/>
      <c r="L53058" s="2"/>
    </row>
    <row r="53059" spans="10:12">
      <c r="J53059" s="2"/>
      <c r="K53059" s="2"/>
      <c r="L53059" s="2"/>
    </row>
    <row r="53060" spans="10:12">
      <c r="J53060" s="2"/>
      <c r="K53060" s="2"/>
      <c r="L53060" s="2"/>
    </row>
    <row r="53061" spans="10:12">
      <c r="J53061" s="2"/>
      <c r="K53061" s="2"/>
      <c r="L53061" s="2"/>
    </row>
    <row r="53062" spans="10:12">
      <c r="J53062" s="2"/>
      <c r="K53062" s="2"/>
      <c r="L53062" s="2"/>
    </row>
    <row r="53063" spans="10:12">
      <c r="J53063" s="2"/>
      <c r="K53063" s="2"/>
      <c r="L53063" s="2"/>
    </row>
    <row r="53064" spans="10:12">
      <c r="J53064" s="2"/>
      <c r="K53064" s="2"/>
      <c r="L53064" s="2"/>
    </row>
    <row r="53065" spans="10:12">
      <c r="J53065" s="2"/>
      <c r="K53065" s="2"/>
      <c r="L53065" s="2"/>
    </row>
    <row r="53066" spans="10:12">
      <c r="J53066" s="2"/>
      <c r="K53066" s="2"/>
      <c r="L53066" s="2"/>
    </row>
    <row r="53067" spans="10:12">
      <c r="J53067" s="2"/>
      <c r="K53067" s="2"/>
      <c r="L53067" s="2"/>
    </row>
    <row r="53068" spans="10:12">
      <c r="J53068" s="2"/>
      <c r="K53068" s="2"/>
      <c r="L53068" s="2"/>
    </row>
    <row r="53069" spans="10:12">
      <c r="J53069" s="2"/>
      <c r="K53069" s="2"/>
      <c r="L53069" s="2"/>
    </row>
    <row r="53070" spans="10:12">
      <c r="J53070" s="2"/>
      <c r="K53070" s="2"/>
      <c r="L53070" s="2"/>
    </row>
    <row r="53071" spans="10:12">
      <c r="J53071" s="2"/>
      <c r="K53071" s="2"/>
      <c r="L53071" s="2"/>
    </row>
    <row r="53072" spans="10:12">
      <c r="J53072" s="2"/>
      <c r="K53072" s="2"/>
      <c r="L53072" s="2"/>
    </row>
    <row r="53073" spans="10:12">
      <c r="J53073" s="2"/>
      <c r="K53073" s="2"/>
      <c r="L53073" s="2"/>
    </row>
    <row r="53074" spans="10:12">
      <c r="J53074" s="2"/>
      <c r="K53074" s="2"/>
      <c r="L53074" s="2"/>
    </row>
    <row r="53075" spans="10:12">
      <c r="J53075" s="2"/>
      <c r="K53075" s="2"/>
      <c r="L53075" s="2"/>
    </row>
    <row r="53076" spans="10:12">
      <c r="J53076" s="2"/>
      <c r="K53076" s="2"/>
      <c r="L53076" s="2"/>
    </row>
    <row r="53077" spans="10:12">
      <c r="J53077" s="2"/>
      <c r="K53077" s="2"/>
      <c r="L53077" s="2"/>
    </row>
    <row r="53078" spans="10:12">
      <c r="J53078" s="2"/>
      <c r="K53078" s="2"/>
      <c r="L53078" s="2"/>
    </row>
    <row r="53079" spans="10:12">
      <c r="J53079" s="2"/>
      <c r="K53079" s="2"/>
      <c r="L53079" s="2"/>
    </row>
    <row r="53080" spans="10:12">
      <c r="J53080" s="2"/>
      <c r="K53080" s="2"/>
      <c r="L53080" s="2"/>
    </row>
    <row r="53081" spans="10:12">
      <c r="J53081" s="2"/>
      <c r="K53081" s="2"/>
      <c r="L53081" s="2"/>
    </row>
    <row r="53082" spans="10:12">
      <c r="J53082" s="2"/>
      <c r="K53082" s="2"/>
      <c r="L53082" s="2"/>
    </row>
    <row r="53083" spans="10:12">
      <c r="J53083" s="2"/>
      <c r="K53083" s="2"/>
      <c r="L53083" s="2"/>
    </row>
    <row r="53084" spans="10:12">
      <c r="J53084" s="2"/>
      <c r="K53084" s="2"/>
      <c r="L53084" s="2"/>
    </row>
    <row r="53085" spans="10:12">
      <c r="J53085" s="2"/>
      <c r="K53085" s="2"/>
      <c r="L53085" s="2"/>
    </row>
    <row r="53086" spans="10:12">
      <c r="J53086" s="2"/>
      <c r="K53086" s="2"/>
      <c r="L53086" s="2"/>
    </row>
    <row r="53087" spans="10:12">
      <c r="J53087" s="2"/>
      <c r="K53087" s="2"/>
      <c r="L53087" s="2"/>
    </row>
    <row r="53088" spans="10:12">
      <c r="J53088" s="2"/>
      <c r="K53088" s="2"/>
      <c r="L53088" s="2"/>
    </row>
    <row r="53089" spans="10:12">
      <c r="J53089" s="2"/>
      <c r="K53089" s="2"/>
      <c r="L53089" s="2"/>
    </row>
    <row r="53090" spans="10:12">
      <c r="J53090" s="2"/>
      <c r="K53090" s="2"/>
      <c r="L53090" s="2"/>
    </row>
    <row r="53091" spans="10:12">
      <c r="J53091" s="2"/>
      <c r="K53091" s="2"/>
      <c r="L53091" s="2"/>
    </row>
    <row r="53092" spans="10:12">
      <c r="J53092" s="2"/>
      <c r="K53092" s="2"/>
      <c r="L53092" s="2"/>
    </row>
    <row r="53093" spans="10:12">
      <c r="J53093" s="2"/>
      <c r="K53093" s="2"/>
      <c r="L53093" s="2"/>
    </row>
    <row r="53094" spans="10:12">
      <c r="J53094" s="2"/>
      <c r="K53094" s="2"/>
      <c r="L53094" s="2"/>
    </row>
    <row r="53095" spans="10:12">
      <c r="J53095" s="2"/>
      <c r="K53095" s="2"/>
      <c r="L53095" s="2"/>
    </row>
    <row r="53096" spans="10:12">
      <c r="J53096" s="2"/>
      <c r="K53096" s="2"/>
      <c r="L53096" s="2"/>
    </row>
    <row r="53097" spans="10:12">
      <c r="J53097" s="2"/>
      <c r="K53097" s="2"/>
      <c r="L53097" s="2"/>
    </row>
    <row r="53098" spans="10:12">
      <c r="J53098" s="2"/>
      <c r="K53098" s="2"/>
      <c r="L53098" s="2"/>
    </row>
    <row r="53099" spans="10:12">
      <c r="J53099" s="2"/>
      <c r="K53099" s="2"/>
      <c r="L53099" s="2"/>
    </row>
    <row r="53100" spans="10:12">
      <c r="J53100" s="2"/>
      <c r="K53100" s="2"/>
      <c r="L53100" s="2"/>
    </row>
    <row r="53101" spans="10:12">
      <c r="J53101" s="2"/>
      <c r="K53101" s="2"/>
      <c r="L53101" s="2"/>
    </row>
    <row r="53102" spans="10:12">
      <c r="J53102" s="2"/>
      <c r="K53102" s="2"/>
      <c r="L53102" s="2"/>
    </row>
    <row r="53103" spans="10:12">
      <c r="J53103" s="2"/>
      <c r="K53103" s="2"/>
      <c r="L53103" s="2"/>
    </row>
    <row r="53104" spans="10:12">
      <c r="J53104" s="2"/>
      <c r="K53104" s="2"/>
      <c r="L53104" s="2"/>
    </row>
    <row r="53105" spans="10:12">
      <c r="J53105" s="2"/>
      <c r="K53105" s="2"/>
      <c r="L53105" s="2"/>
    </row>
    <row r="53106" spans="10:12">
      <c r="J53106" s="2"/>
      <c r="K53106" s="2"/>
      <c r="L53106" s="2"/>
    </row>
    <row r="53107" spans="10:12">
      <c r="J53107" s="2"/>
      <c r="K53107" s="2"/>
      <c r="L53107" s="2"/>
    </row>
    <row r="53108" spans="10:12">
      <c r="J53108" s="2"/>
      <c r="K53108" s="2"/>
      <c r="L53108" s="2"/>
    </row>
    <row r="53109" spans="10:12">
      <c r="J53109" s="2"/>
      <c r="K53109" s="2"/>
      <c r="L53109" s="2"/>
    </row>
    <row r="53110" spans="10:12">
      <c r="J53110" s="2"/>
      <c r="K53110" s="2"/>
      <c r="L53110" s="2"/>
    </row>
    <row r="53111" spans="10:12">
      <c r="J53111" s="2"/>
      <c r="K53111" s="2"/>
      <c r="L53111" s="2"/>
    </row>
    <row r="53112" spans="10:12">
      <c r="J53112" s="2"/>
      <c r="K53112" s="2"/>
      <c r="L53112" s="2"/>
    </row>
    <row r="53113" spans="10:12">
      <c r="J53113" s="2"/>
      <c r="K53113" s="2"/>
      <c r="L53113" s="2"/>
    </row>
    <row r="53114" spans="10:12">
      <c r="J53114" s="2"/>
      <c r="K53114" s="2"/>
      <c r="L53114" s="2"/>
    </row>
    <row r="53115" spans="10:12">
      <c r="J53115" s="2"/>
      <c r="K53115" s="2"/>
      <c r="L53115" s="2"/>
    </row>
    <row r="53116" spans="10:12">
      <c r="J53116" s="2"/>
      <c r="K53116" s="2"/>
      <c r="L53116" s="2"/>
    </row>
    <row r="53117" spans="10:12">
      <c r="J53117" s="2"/>
      <c r="K53117" s="2"/>
      <c r="L53117" s="2"/>
    </row>
    <row r="53118" spans="10:12">
      <c r="J53118" s="2"/>
      <c r="K53118" s="2"/>
      <c r="L53118" s="2"/>
    </row>
    <row r="53119" spans="10:12">
      <c r="J53119" s="2"/>
      <c r="K53119" s="2"/>
      <c r="L53119" s="2"/>
    </row>
    <row r="53120" spans="10:12">
      <c r="J53120" s="2"/>
      <c r="K53120" s="2"/>
      <c r="L53120" s="2"/>
    </row>
    <row r="53121" spans="10:12">
      <c r="J53121" s="2"/>
      <c r="K53121" s="2"/>
      <c r="L53121" s="2"/>
    </row>
    <row r="53122" spans="10:12">
      <c r="J53122" s="2"/>
      <c r="K53122" s="2"/>
      <c r="L53122" s="2"/>
    </row>
    <row r="53123" spans="10:12">
      <c r="J53123" s="2"/>
      <c r="K53123" s="2"/>
      <c r="L53123" s="2"/>
    </row>
    <row r="53124" spans="10:12">
      <c r="J53124" s="2"/>
      <c r="K53124" s="2"/>
      <c r="L53124" s="2"/>
    </row>
    <row r="53125" spans="10:12">
      <c r="J53125" s="2"/>
      <c r="K53125" s="2"/>
      <c r="L53125" s="2"/>
    </row>
    <row r="53126" spans="10:12">
      <c r="J53126" s="2"/>
      <c r="K53126" s="2"/>
      <c r="L53126" s="2"/>
    </row>
    <row r="53127" spans="10:12">
      <c r="J53127" s="2"/>
      <c r="K53127" s="2"/>
      <c r="L53127" s="2"/>
    </row>
    <row r="53128" spans="10:12">
      <c r="J53128" s="2"/>
      <c r="K53128" s="2"/>
      <c r="L53128" s="2"/>
    </row>
    <row r="53129" spans="10:12">
      <c r="J53129" s="2"/>
      <c r="K53129" s="2"/>
      <c r="L53129" s="2"/>
    </row>
    <row r="53130" spans="10:12">
      <c r="J53130" s="2"/>
      <c r="K53130" s="2"/>
      <c r="L53130" s="2"/>
    </row>
    <row r="53131" spans="10:12">
      <c r="J53131" s="2"/>
      <c r="K53131" s="2"/>
      <c r="L53131" s="2"/>
    </row>
    <row r="53132" spans="10:12">
      <c r="J53132" s="2"/>
      <c r="K53132" s="2"/>
      <c r="L53132" s="2"/>
    </row>
    <row r="53133" spans="10:12">
      <c r="J53133" s="2"/>
      <c r="K53133" s="2"/>
      <c r="L53133" s="2"/>
    </row>
    <row r="53134" spans="10:12">
      <c r="J53134" s="2"/>
      <c r="K53134" s="2"/>
      <c r="L53134" s="2"/>
    </row>
    <row r="53135" spans="10:12">
      <c r="J53135" s="2"/>
      <c r="K53135" s="2"/>
      <c r="L53135" s="2"/>
    </row>
    <row r="53136" spans="10:12">
      <c r="J53136" s="2"/>
      <c r="K53136" s="2"/>
      <c r="L53136" s="2"/>
    </row>
    <row r="53137" spans="10:12">
      <c r="J53137" s="2"/>
      <c r="K53137" s="2"/>
      <c r="L53137" s="2"/>
    </row>
    <row r="53138" spans="10:12">
      <c r="J53138" s="2"/>
      <c r="K53138" s="2"/>
      <c r="L53138" s="2"/>
    </row>
    <row r="53139" spans="10:12">
      <c r="J53139" s="2"/>
      <c r="K53139" s="2"/>
      <c r="L53139" s="2"/>
    </row>
    <row r="53140" spans="10:12">
      <c r="J53140" s="2"/>
      <c r="K53140" s="2"/>
      <c r="L53140" s="2"/>
    </row>
    <row r="53141" spans="10:12">
      <c r="J53141" s="2"/>
      <c r="K53141" s="2"/>
      <c r="L53141" s="2"/>
    </row>
    <row r="53142" spans="10:12">
      <c r="J53142" s="2"/>
      <c r="K53142" s="2"/>
      <c r="L53142" s="2"/>
    </row>
    <row r="53143" spans="10:12">
      <c r="J53143" s="2"/>
      <c r="K53143" s="2"/>
      <c r="L53143" s="2"/>
    </row>
    <row r="53144" spans="10:12">
      <c r="J53144" s="2"/>
      <c r="K53144" s="2"/>
      <c r="L53144" s="2"/>
    </row>
    <row r="53145" spans="10:12">
      <c r="J53145" s="2"/>
      <c r="K53145" s="2"/>
      <c r="L53145" s="2"/>
    </row>
    <row r="53146" spans="10:12">
      <c r="J53146" s="2"/>
      <c r="K53146" s="2"/>
      <c r="L53146" s="2"/>
    </row>
    <row r="53147" spans="10:12">
      <c r="J53147" s="2"/>
      <c r="K53147" s="2"/>
      <c r="L53147" s="2"/>
    </row>
    <row r="53148" spans="10:12">
      <c r="J53148" s="2"/>
      <c r="K53148" s="2"/>
      <c r="L53148" s="2"/>
    </row>
    <row r="53149" spans="10:12">
      <c r="J53149" s="2"/>
      <c r="K53149" s="2"/>
      <c r="L53149" s="2"/>
    </row>
    <row r="53150" spans="10:12">
      <c r="J53150" s="2"/>
      <c r="K53150" s="2"/>
      <c r="L53150" s="2"/>
    </row>
    <row r="53151" spans="10:12">
      <c r="J53151" s="2"/>
      <c r="K53151" s="2"/>
      <c r="L53151" s="2"/>
    </row>
    <row r="53152" spans="10:12">
      <c r="J53152" s="2"/>
      <c r="K53152" s="2"/>
      <c r="L53152" s="2"/>
    </row>
    <row r="53153" spans="10:12">
      <c r="J53153" s="2"/>
      <c r="K53153" s="2"/>
      <c r="L53153" s="2"/>
    </row>
    <row r="53154" spans="10:12">
      <c r="J53154" s="2"/>
      <c r="K53154" s="2"/>
      <c r="L53154" s="2"/>
    </row>
    <row r="53155" spans="10:12">
      <c r="J53155" s="2"/>
      <c r="K53155" s="2"/>
      <c r="L53155" s="2"/>
    </row>
    <row r="53156" spans="10:12">
      <c r="J53156" s="2"/>
      <c r="K53156" s="2"/>
      <c r="L53156" s="2"/>
    </row>
    <row r="53157" spans="10:12">
      <c r="J53157" s="2"/>
      <c r="K53157" s="2"/>
      <c r="L53157" s="2"/>
    </row>
    <row r="53158" spans="10:12">
      <c r="J53158" s="2"/>
      <c r="K53158" s="2"/>
      <c r="L53158" s="2"/>
    </row>
    <row r="53159" spans="10:12">
      <c r="J53159" s="2"/>
      <c r="K53159" s="2"/>
      <c r="L53159" s="2"/>
    </row>
    <row r="53160" spans="10:12">
      <c r="J53160" s="2"/>
      <c r="K53160" s="2"/>
      <c r="L53160" s="2"/>
    </row>
    <row r="53161" spans="10:12">
      <c r="J53161" s="2"/>
      <c r="K53161" s="2"/>
      <c r="L53161" s="2"/>
    </row>
    <row r="53162" spans="10:12">
      <c r="J53162" s="2"/>
      <c r="K53162" s="2"/>
      <c r="L53162" s="2"/>
    </row>
    <row r="53163" spans="10:12">
      <c r="J53163" s="2"/>
      <c r="K53163" s="2"/>
      <c r="L53163" s="2"/>
    </row>
    <row r="53164" spans="10:12">
      <c r="J53164" s="2"/>
      <c r="K53164" s="2"/>
      <c r="L53164" s="2"/>
    </row>
    <row r="53165" spans="10:12">
      <c r="J53165" s="2"/>
      <c r="K53165" s="2"/>
      <c r="L53165" s="2"/>
    </row>
    <row r="53166" spans="10:12">
      <c r="J53166" s="2"/>
      <c r="K53166" s="2"/>
      <c r="L53166" s="2"/>
    </row>
    <row r="53167" spans="10:12">
      <c r="J53167" s="2"/>
      <c r="K53167" s="2"/>
      <c r="L53167" s="2"/>
    </row>
    <row r="53168" spans="10:12">
      <c r="J53168" s="2"/>
      <c r="K53168" s="2"/>
      <c r="L53168" s="2"/>
    </row>
    <row r="53169" spans="10:12">
      <c r="J53169" s="2"/>
      <c r="K53169" s="2"/>
      <c r="L53169" s="2"/>
    </row>
    <row r="53170" spans="10:12">
      <c r="J53170" s="2"/>
      <c r="K53170" s="2"/>
      <c r="L53170" s="2"/>
    </row>
    <row r="53171" spans="10:12">
      <c r="J53171" s="2"/>
      <c r="K53171" s="2"/>
      <c r="L53171" s="2"/>
    </row>
    <row r="53172" spans="10:12">
      <c r="J53172" s="2"/>
      <c r="K53172" s="2"/>
      <c r="L53172" s="2"/>
    </row>
    <row r="53173" spans="10:12">
      <c r="J53173" s="2"/>
      <c r="K53173" s="2"/>
      <c r="L53173" s="2"/>
    </row>
    <row r="53174" spans="10:12">
      <c r="J53174" s="2"/>
      <c r="K53174" s="2"/>
      <c r="L53174" s="2"/>
    </row>
    <row r="53175" spans="10:12">
      <c r="J53175" s="2"/>
      <c r="K53175" s="2"/>
      <c r="L53175" s="2"/>
    </row>
    <row r="53176" spans="10:12">
      <c r="J53176" s="2"/>
      <c r="K53176" s="2"/>
      <c r="L53176" s="2"/>
    </row>
    <row r="53177" spans="10:12">
      <c r="J53177" s="2"/>
      <c r="K53177" s="2"/>
      <c r="L53177" s="2"/>
    </row>
    <row r="53178" spans="10:12">
      <c r="J53178" s="2"/>
      <c r="K53178" s="2"/>
      <c r="L53178" s="2"/>
    </row>
    <row r="53179" spans="10:12">
      <c r="J53179" s="2"/>
      <c r="K53179" s="2"/>
      <c r="L53179" s="2"/>
    </row>
    <row r="53180" spans="10:12">
      <c r="J53180" s="2"/>
      <c r="K53180" s="2"/>
      <c r="L53180" s="2"/>
    </row>
    <row r="53181" spans="10:12">
      <c r="J53181" s="2"/>
      <c r="K53181" s="2"/>
      <c r="L53181" s="2"/>
    </row>
    <row r="53182" spans="10:12">
      <c r="J53182" s="2"/>
      <c r="K53182" s="2"/>
      <c r="L53182" s="2"/>
    </row>
    <row r="53183" spans="10:12">
      <c r="J53183" s="2"/>
      <c r="K53183" s="2"/>
      <c r="L53183" s="2"/>
    </row>
    <row r="53184" spans="10:12">
      <c r="J53184" s="2"/>
      <c r="K53184" s="2"/>
      <c r="L53184" s="2"/>
    </row>
    <row r="53185" spans="10:12">
      <c r="J53185" s="2"/>
      <c r="K53185" s="2"/>
      <c r="L53185" s="2"/>
    </row>
    <row r="53186" spans="10:12">
      <c r="J53186" s="2"/>
      <c r="K53186" s="2"/>
      <c r="L53186" s="2"/>
    </row>
    <row r="53187" spans="10:12">
      <c r="J53187" s="2"/>
      <c r="K53187" s="2"/>
      <c r="L53187" s="2"/>
    </row>
    <row r="53188" spans="10:12">
      <c r="J53188" s="2"/>
      <c r="K53188" s="2"/>
      <c r="L53188" s="2"/>
    </row>
    <row r="53189" spans="10:12">
      <c r="J53189" s="2"/>
      <c r="K53189" s="2"/>
      <c r="L53189" s="2"/>
    </row>
    <row r="53190" spans="10:12">
      <c r="J53190" s="2"/>
      <c r="K53190" s="2"/>
      <c r="L53190" s="2"/>
    </row>
    <row r="53191" spans="10:12">
      <c r="J53191" s="2"/>
      <c r="K53191" s="2"/>
      <c r="L53191" s="2"/>
    </row>
    <row r="53192" spans="10:12">
      <c r="J53192" s="2"/>
      <c r="K53192" s="2"/>
      <c r="L53192" s="2"/>
    </row>
    <row r="53193" spans="10:12">
      <c r="J53193" s="2"/>
      <c r="K53193" s="2"/>
      <c r="L53193" s="2"/>
    </row>
    <row r="53194" spans="10:12">
      <c r="J53194" s="2"/>
      <c r="K53194" s="2"/>
      <c r="L53194" s="2"/>
    </row>
    <row r="53195" spans="10:12">
      <c r="J53195" s="2"/>
      <c r="K53195" s="2"/>
      <c r="L53195" s="2"/>
    </row>
    <row r="53196" spans="10:12">
      <c r="J53196" s="2"/>
      <c r="K53196" s="2"/>
      <c r="L53196" s="2"/>
    </row>
    <row r="53197" spans="10:12">
      <c r="J53197" s="2"/>
      <c r="K53197" s="2"/>
      <c r="L53197" s="2"/>
    </row>
    <row r="53198" spans="10:12">
      <c r="J53198" s="2"/>
      <c r="K53198" s="2"/>
      <c r="L53198" s="2"/>
    </row>
    <row r="53199" spans="10:12">
      <c r="J53199" s="2"/>
      <c r="K53199" s="2"/>
      <c r="L53199" s="2"/>
    </row>
    <row r="53200" spans="10:12">
      <c r="J53200" s="2"/>
      <c r="K53200" s="2"/>
      <c r="L53200" s="2"/>
    </row>
    <row r="53201" spans="10:12">
      <c r="J53201" s="2"/>
      <c r="K53201" s="2"/>
      <c r="L53201" s="2"/>
    </row>
    <row r="53202" spans="10:12">
      <c r="J53202" s="2"/>
      <c r="K53202" s="2"/>
      <c r="L53202" s="2"/>
    </row>
    <row r="53203" spans="10:12">
      <c r="J53203" s="2"/>
      <c r="K53203" s="2"/>
      <c r="L53203" s="2"/>
    </row>
    <row r="53204" spans="10:12">
      <c r="J53204" s="2"/>
      <c r="K53204" s="2"/>
      <c r="L53204" s="2"/>
    </row>
    <row r="53205" spans="10:12">
      <c r="J53205" s="2"/>
      <c r="K53205" s="2"/>
      <c r="L53205" s="2"/>
    </row>
    <row r="53206" spans="10:12">
      <c r="J53206" s="2"/>
      <c r="K53206" s="2"/>
      <c r="L53206" s="2"/>
    </row>
    <row r="53207" spans="10:12">
      <c r="J53207" s="2"/>
      <c r="K53207" s="2"/>
      <c r="L53207" s="2"/>
    </row>
    <row r="53208" spans="10:12">
      <c r="J53208" s="2"/>
      <c r="K53208" s="2"/>
      <c r="L53208" s="2"/>
    </row>
    <row r="53209" spans="10:12">
      <c r="J53209" s="2"/>
      <c r="K53209" s="2"/>
      <c r="L53209" s="2"/>
    </row>
    <row r="53210" spans="10:12">
      <c r="J53210" s="2"/>
      <c r="K53210" s="2"/>
      <c r="L53210" s="2"/>
    </row>
    <row r="53211" spans="10:12">
      <c r="J53211" s="2"/>
      <c r="K53211" s="2"/>
      <c r="L53211" s="2"/>
    </row>
    <row r="53212" spans="10:12">
      <c r="J53212" s="2"/>
      <c r="K53212" s="2"/>
      <c r="L53212" s="2"/>
    </row>
    <row r="53213" spans="10:12">
      <c r="J53213" s="2"/>
      <c r="K53213" s="2"/>
      <c r="L53213" s="2"/>
    </row>
    <row r="53214" spans="10:12">
      <c r="J53214" s="2"/>
      <c r="K53214" s="2"/>
      <c r="L53214" s="2"/>
    </row>
    <row r="53215" spans="10:12">
      <c r="J53215" s="2"/>
      <c r="K53215" s="2"/>
      <c r="L53215" s="2"/>
    </row>
    <row r="53216" spans="10:12">
      <c r="J53216" s="2"/>
      <c r="K53216" s="2"/>
      <c r="L53216" s="2"/>
    </row>
    <row r="53217" spans="10:12">
      <c r="J53217" s="2"/>
      <c r="K53217" s="2"/>
      <c r="L53217" s="2"/>
    </row>
    <row r="53218" spans="10:12">
      <c r="J53218" s="2"/>
      <c r="K53218" s="2"/>
      <c r="L53218" s="2"/>
    </row>
    <row r="53219" spans="10:12">
      <c r="J53219" s="2"/>
      <c r="K53219" s="2"/>
      <c r="L53219" s="2"/>
    </row>
    <row r="53220" spans="10:12">
      <c r="J53220" s="2"/>
      <c r="K53220" s="2"/>
      <c r="L53220" s="2"/>
    </row>
    <row r="53221" spans="10:12">
      <c r="J53221" s="2"/>
      <c r="K53221" s="2"/>
      <c r="L53221" s="2"/>
    </row>
    <row r="53222" spans="10:12">
      <c r="J53222" s="2"/>
      <c r="K53222" s="2"/>
      <c r="L53222" s="2"/>
    </row>
    <row r="53223" spans="10:12">
      <c r="J53223" s="2"/>
      <c r="K53223" s="2"/>
      <c r="L53223" s="2"/>
    </row>
    <row r="53224" spans="10:12">
      <c r="J53224" s="2"/>
      <c r="K53224" s="2"/>
      <c r="L53224" s="2"/>
    </row>
    <row r="53225" spans="10:12">
      <c r="J53225" s="2"/>
      <c r="K53225" s="2"/>
      <c r="L53225" s="2"/>
    </row>
    <row r="53226" spans="10:12">
      <c r="J53226" s="2"/>
      <c r="K53226" s="2"/>
      <c r="L53226" s="2"/>
    </row>
    <row r="53227" spans="10:12">
      <c r="J53227" s="2"/>
      <c r="K53227" s="2"/>
      <c r="L53227" s="2"/>
    </row>
    <row r="53228" spans="10:12">
      <c r="J53228" s="2"/>
      <c r="K53228" s="2"/>
      <c r="L53228" s="2"/>
    </row>
    <row r="53229" spans="10:12">
      <c r="J53229" s="2"/>
      <c r="K53229" s="2"/>
      <c r="L53229" s="2"/>
    </row>
    <row r="53230" spans="10:12">
      <c r="J53230" s="2"/>
      <c r="K53230" s="2"/>
      <c r="L53230" s="2"/>
    </row>
    <row r="53231" spans="10:12">
      <c r="J53231" s="2"/>
      <c r="K53231" s="2"/>
      <c r="L53231" s="2"/>
    </row>
    <row r="53232" spans="10:12">
      <c r="J53232" s="2"/>
      <c r="K53232" s="2"/>
      <c r="L53232" s="2"/>
    </row>
    <row r="53233" spans="10:12">
      <c r="J53233" s="2"/>
      <c r="K53233" s="2"/>
      <c r="L53233" s="2"/>
    </row>
    <row r="53234" spans="10:12">
      <c r="J53234" s="2"/>
      <c r="K53234" s="2"/>
      <c r="L53234" s="2"/>
    </row>
    <row r="53235" spans="10:12">
      <c r="J53235" s="2"/>
      <c r="K53235" s="2"/>
      <c r="L53235" s="2"/>
    </row>
    <row r="53236" spans="10:12">
      <c r="J53236" s="2"/>
      <c r="K53236" s="2"/>
      <c r="L53236" s="2"/>
    </row>
    <row r="53237" spans="10:12">
      <c r="J53237" s="2"/>
      <c r="K53237" s="2"/>
      <c r="L53237" s="2"/>
    </row>
    <row r="53238" spans="10:12">
      <c r="J53238" s="2"/>
      <c r="K53238" s="2"/>
      <c r="L53238" s="2"/>
    </row>
    <row r="53239" spans="10:12">
      <c r="J53239" s="2"/>
      <c r="K53239" s="2"/>
      <c r="L53239" s="2"/>
    </row>
    <row r="53240" spans="10:12">
      <c r="J53240" s="2"/>
      <c r="K53240" s="2"/>
      <c r="L53240" s="2"/>
    </row>
    <row r="53241" spans="10:12">
      <c r="J53241" s="2"/>
      <c r="K53241" s="2"/>
      <c r="L53241" s="2"/>
    </row>
    <row r="53242" spans="10:12">
      <c r="J53242" s="2"/>
      <c r="K53242" s="2"/>
      <c r="L53242" s="2"/>
    </row>
    <row r="53243" spans="10:12">
      <c r="J53243" s="2"/>
      <c r="K53243" s="2"/>
      <c r="L53243" s="2"/>
    </row>
    <row r="53244" spans="10:12">
      <c r="J53244" s="2"/>
      <c r="K53244" s="2"/>
      <c r="L53244" s="2"/>
    </row>
    <row r="53245" spans="10:12">
      <c r="J53245" s="2"/>
      <c r="K53245" s="2"/>
      <c r="L53245" s="2"/>
    </row>
    <row r="53246" spans="10:12">
      <c r="J53246" s="2"/>
      <c r="K53246" s="2"/>
      <c r="L53246" s="2"/>
    </row>
    <row r="53247" spans="10:12">
      <c r="J53247" s="2"/>
      <c r="K53247" s="2"/>
      <c r="L53247" s="2"/>
    </row>
    <row r="53248" spans="10:12">
      <c r="J53248" s="2"/>
      <c r="K53248" s="2"/>
      <c r="L53248" s="2"/>
    </row>
    <row r="53249" spans="10:12">
      <c r="J53249" s="2"/>
      <c r="K53249" s="2"/>
      <c r="L53249" s="2"/>
    </row>
    <row r="53250" spans="10:12">
      <c r="J53250" s="2"/>
      <c r="K53250" s="2"/>
      <c r="L53250" s="2"/>
    </row>
    <row r="53251" spans="10:12">
      <c r="J53251" s="2"/>
      <c r="K53251" s="2"/>
      <c r="L53251" s="2"/>
    </row>
    <row r="53252" spans="10:12">
      <c r="J53252" s="2"/>
      <c r="K53252" s="2"/>
      <c r="L53252" s="2"/>
    </row>
    <row r="53253" spans="10:12">
      <c r="J53253" s="2"/>
      <c r="K53253" s="2"/>
      <c r="L53253" s="2"/>
    </row>
    <row r="53254" spans="10:12">
      <c r="J53254" s="2"/>
      <c r="K53254" s="2"/>
      <c r="L53254" s="2"/>
    </row>
    <row r="53255" spans="10:12">
      <c r="J53255" s="2"/>
      <c r="K53255" s="2"/>
      <c r="L53255" s="2"/>
    </row>
    <row r="53256" spans="10:12">
      <c r="J53256" s="2"/>
      <c r="K53256" s="2"/>
      <c r="L53256" s="2"/>
    </row>
    <row r="53257" spans="10:12">
      <c r="J53257" s="2"/>
      <c r="K53257" s="2"/>
      <c r="L53257" s="2"/>
    </row>
    <row r="53258" spans="10:12">
      <c r="J53258" s="2"/>
      <c r="K53258" s="2"/>
      <c r="L53258" s="2"/>
    </row>
    <row r="53259" spans="10:12">
      <c r="J53259" s="2"/>
      <c r="K53259" s="2"/>
      <c r="L53259" s="2"/>
    </row>
    <row r="53260" spans="10:12">
      <c r="J53260" s="2"/>
      <c r="K53260" s="2"/>
      <c r="L53260" s="2"/>
    </row>
    <row r="53261" spans="10:12">
      <c r="J53261" s="2"/>
      <c r="K53261" s="2"/>
      <c r="L53261" s="2"/>
    </row>
    <row r="53262" spans="10:12">
      <c r="J53262" s="2"/>
      <c r="K53262" s="2"/>
      <c r="L53262" s="2"/>
    </row>
    <row r="53263" spans="10:12">
      <c r="J53263" s="2"/>
      <c r="K53263" s="2"/>
      <c r="L53263" s="2"/>
    </row>
    <row r="53264" spans="10:12">
      <c r="J53264" s="2"/>
      <c r="K53264" s="2"/>
      <c r="L53264" s="2"/>
    </row>
    <row r="53265" spans="10:12">
      <c r="J53265" s="2"/>
      <c r="K53265" s="2"/>
      <c r="L53265" s="2"/>
    </row>
    <row r="53266" spans="10:12">
      <c r="J53266" s="2"/>
      <c r="K53266" s="2"/>
      <c r="L53266" s="2"/>
    </row>
    <row r="53267" spans="10:12">
      <c r="J53267" s="2"/>
      <c r="K53267" s="2"/>
      <c r="L53267" s="2"/>
    </row>
    <row r="53268" spans="10:12">
      <c r="J53268" s="2"/>
      <c r="K53268" s="2"/>
      <c r="L53268" s="2"/>
    </row>
    <row r="53269" spans="10:12">
      <c r="J53269" s="2"/>
      <c r="K53269" s="2"/>
      <c r="L53269" s="2"/>
    </row>
    <row r="53270" spans="10:12">
      <c r="J53270" s="2"/>
      <c r="K53270" s="2"/>
      <c r="L53270" s="2"/>
    </row>
    <row r="53271" spans="10:12">
      <c r="J53271" s="2"/>
      <c r="K53271" s="2"/>
      <c r="L53271" s="2"/>
    </row>
    <row r="53272" spans="10:12">
      <c r="J53272" s="2"/>
      <c r="K53272" s="2"/>
      <c r="L53272" s="2"/>
    </row>
    <row r="53273" spans="10:12">
      <c r="J53273" s="2"/>
      <c r="K53273" s="2"/>
      <c r="L53273" s="2"/>
    </row>
    <row r="53274" spans="10:12">
      <c r="J53274" s="2"/>
      <c r="K53274" s="2"/>
      <c r="L53274" s="2"/>
    </row>
    <row r="53275" spans="10:12">
      <c r="J53275" s="2"/>
      <c r="K53275" s="2"/>
      <c r="L53275" s="2"/>
    </row>
    <row r="53276" spans="10:12">
      <c r="J53276" s="2"/>
      <c r="K53276" s="2"/>
      <c r="L53276" s="2"/>
    </row>
    <row r="53277" spans="10:12">
      <c r="J53277" s="2"/>
      <c r="K53277" s="2"/>
      <c r="L53277" s="2"/>
    </row>
    <row r="53278" spans="10:12">
      <c r="J53278" s="2"/>
      <c r="K53278" s="2"/>
      <c r="L53278" s="2"/>
    </row>
    <row r="53279" spans="10:12">
      <c r="J53279" s="2"/>
      <c r="K53279" s="2"/>
      <c r="L53279" s="2"/>
    </row>
    <row r="53280" spans="10:12">
      <c r="J53280" s="2"/>
      <c r="K53280" s="2"/>
      <c r="L53280" s="2"/>
    </row>
    <row r="53281" spans="10:12">
      <c r="J53281" s="2"/>
      <c r="K53281" s="2"/>
      <c r="L53281" s="2"/>
    </row>
    <row r="53282" spans="10:12">
      <c r="J53282" s="2"/>
      <c r="K53282" s="2"/>
      <c r="L53282" s="2"/>
    </row>
    <row r="53283" spans="10:12">
      <c r="J53283" s="2"/>
      <c r="K53283" s="2"/>
      <c r="L53283" s="2"/>
    </row>
    <row r="53284" spans="10:12">
      <c r="J53284" s="2"/>
      <c r="K53284" s="2"/>
      <c r="L53284" s="2"/>
    </row>
    <row r="53285" spans="10:12">
      <c r="J53285" s="2"/>
      <c r="K53285" s="2"/>
      <c r="L53285" s="2"/>
    </row>
    <row r="53286" spans="10:12">
      <c r="J53286" s="2"/>
      <c r="K53286" s="2"/>
      <c r="L53286" s="2"/>
    </row>
    <row r="53287" spans="10:12">
      <c r="J53287" s="2"/>
      <c r="K53287" s="2"/>
      <c r="L53287" s="2"/>
    </row>
    <row r="53288" spans="10:12">
      <c r="J53288" s="2"/>
      <c r="K53288" s="2"/>
      <c r="L53288" s="2"/>
    </row>
    <row r="53289" spans="10:12">
      <c r="J53289" s="2"/>
      <c r="K53289" s="2"/>
      <c r="L53289" s="2"/>
    </row>
    <row r="53290" spans="10:12">
      <c r="J53290" s="2"/>
      <c r="K53290" s="2"/>
      <c r="L53290" s="2"/>
    </row>
    <row r="53291" spans="10:12">
      <c r="J53291" s="2"/>
      <c r="K53291" s="2"/>
      <c r="L53291" s="2"/>
    </row>
    <row r="53292" spans="10:12">
      <c r="J53292" s="2"/>
      <c r="K53292" s="2"/>
      <c r="L53292" s="2"/>
    </row>
    <row r="53293" spans="10:12">
      <c r="J53293" s="2"/>
      <c r="K53293" s="2"/>
      <c r="L53293" s="2"/>
    </row>
    <row r="53294" spans="10:12">
      <c r="J53294" s="2"/>
      <c r="K53294" s="2"/>
      <c r="L53294" s="2"/>
    </row>
    <row r="53295" spans="10:12">
      <c r="J53295" s="2"/>
      <c r="K53295" s="2"/>
      <c r="L53295" s="2"/>
    </row>
    <row r="53296" spans="10:12">
      <c r="J53296" s="2"/>
      <c r="K53296" s="2"/>
      <c r="L53296" s="2"/>
    </row>
    <row r="53297" spans="10:12">
      <c r="J53297" s="2"/>
      <c r="K53297" s="2"/>
      <c r="L53297" s="2"/>
    </row>
    <row r="53298" spans="10:12">
      <c r="J53298" s="2"/>
      <c r="K53298" s="2"/>
      <c r="L53298" s="2"/>
    </row>
    <row r="53299" spans="10:12">
      <c r="J53299" s="2"/>
      <c r="K53299" s="2"/>
      <c r="L53299" s="2"/>
    </row>
    <row r="53300" spans="10:12">
      <c r="J53300" s="2"/>
      <c r="K53300" s="2"/>
      <c r="L53300" s="2"/>
    </row>
    <row r="53301" spans="10:12">
      <c r="J53301" s="2"/>
      <c r="K53301" s="2"/>
      <c r="L53301" s="2"/>
    </row>
    <row r="53302" spans="10:12">
      <c r="J53302" s="2"/>
      <c r="K53302" s="2"/>
      <c r="L53302" s="2"/>
    </row>
    <row r="53303" spans="10:12">
      <c r="J53303" s="2"/>
      <c r="K53303" s="2"/>
      <c r="L53303" s="2"/>
    </row>
    <row r="53304" spans="10:12">
      <c r="J53304" s="2"/>
      <c r="K53304" s="2"/>
      <c r="L53304" s="2"/>
    </row>
    <row r="53305" spans="10:12">
      <c r="J53305" s="2"/>
      <c r="K53305" s="2"/>
      <c r="L53305" s="2"/>
    </row>
    <row r="53306" spans="10:12">
      <c r="J53306" s="2"/>
      <c r="K53306" s="2"/>
      <c r="L53306" s="2"/>
    </row>
    <row r="53307" spans="10:12">
      <c r="J53307" s="2"/>
      <c r="K53307" s="2"/>
      <c r="L53307" s="2"/>
    </row>
    <row r="53308" spans="10:12">
      <c r="J53308" s="2"/>
      <c r="K53308" s="2"/>
      <c r="L53308" s="2"/>
    </row>
    <row r="53309" spans="10:12">
      <c r="J53309" s="2"/>
      <c r="K53309" s="2"/>
      <c r="L53309" s="2"/>
    </row>
    <row r="53310" spans="10:12">
      <c r="J53310" s="2"/>
      <c r="K53310" s="2"/>
      <c r="L53310" s="2"/>
    </row>
    <row r="53311" spans="10:12">
      <c r="J53311" s="2"/>
      <c r="K53311" s="2"/>
      <c r="L53311" s="2"/>
    </row>
    <row r="53312" spans="10:12">
      <c r="J53312" s="2"/>
      <c r="K53312" s="2"/>
      <c r="L53312" s="2"/>
    </row>
    <row r="53313" spans="10:12">
      <c r="J53313" s="2"/>
      <c r="K53313" s="2"/>
      <c r="L53313" s="2"/>
    </row>
    <row r="53314" spans="10:12">
      <c r="J53314" s="2"/>
      <c r="K53314" s="2"/>
      <c r="L53314" s="2"/>
    </row>
    <row r="53315" spans="10:12">
      <c r="J53315" s="2"/>
      <c r="K53315" s="2"/>
      <c r="L53315" s="2"/>
    </row>
    <row r="53316" spans="10:12">
      <c r="J53316" s="2"/>
      <c r="K53316" s="2"/>
      <c r="L53316" s="2"/>
    </row>
    <row r="53317" spans="10:12">
      <c r="J53317" s="2"/>
      <c r="K53317" s="2"/>
      <c r="L53317" s="2"/>
    </row>
    <row r="53318" spans="10:12">
      <c r="J53318" s="2"/>
      <c r="K53318" s="2"/>
      <c r="L53318" s="2"/>
    </row>
    <row r="53319" spans="10:12">
      <c r="J53319" s="2"/>
      <c r="K53319" s="2"/>
      <c r="L53319" s="2"/>
    </row>
    <row r="53320" spans="10:12">
      <c r="J53320" s="2"/>
      <c r="K53320" s="2"/>
      <c r="L53320" s="2"/>
    </row>
    <row r="53321" spans="10:12">
      <c r="J53321" s="2"/>
      <c r="K53321" s="2"/>
      <c r="L53321" s="2"/>
    </row>
    <row r="53322" spans="10:12">
      <c r="J53322" s="2"/>
      <c r="K53322" s="2"/>
      <c r="L53322" s="2"/>
    </row>
    <row r="53323" spans="10:12">
      <c r="J53323" s="2"/>
      <c r="K53323" s="2"/>
      <c r="L53323" s="2"/>
    </row>
    <row r="53324" spans="10:12">
      <c r="J53324" s="2"/>
      <c r="K53324" s="2"/>
      <c r="L53324" s="2"/>
    </row>
    <row r="53325" spans="10:12">
      <c r="J53325" s="2"/>
      <c r="K53325" s="2"/>
      <c r="L53325" s="2"/>
    </row>
    <row r="53326" spans="10:12">
      <c r="J53326" s="2"/>
      <c r="K53326" s="2"/>
      <c r="L53326" s="2"/>
    </row>
    <row r="53327" spans="10:12">
      <c r="J53327" s="2"/>
      <c r="K53327" s="2"/>
      <c r="L53327" s="2"/>
    </row>
    <row r="53328" spans="10:12">
      <c r="J53328" s="2"/>
      <c r="K53328" s="2"/>
      <c r="L53328" s="2"/>
    </row>
    <row r="53329" spans="10:12">
      <c r="J53329" s="2"/>
      <c r="K53329" s="2"/>
      <c r="L53329" s="2"/>
    </row>
    <row r="53330" spans="10:12">
      <c r="J53330" s="2"/>
      <c r="K53330" s="2"/>
      <c r="L53330" s="2"/>
    </row>
    <row r="53331" spans="10:12">
      <c r="J53331" s="2"/>
      <c r="K53331" s="2"/>
      <c r="L53331" s="2"/>
    </row>
    <row r="53332" spans="10:12">
      <c r="J53332" s="2"/>
      <c r="K53332" s="2"/>
      <c r="L53332" s="2"/>
    </row>
    <row r="53333" spans="10:12">
      <c r="J53333" s="2"/>
      <c r="K53333" s="2"/>
      <c r="L53333" s="2"/>
    </row>
    <row r="53334" spans="10:12">
      <c r="J53334" s="2"/>
      <c r="K53334" s="2"/>
      <c r="L53334" s="2"/>
    </row>
    <row r="53335" spans="10:12">
      <c r="J53335" s="2"/>
      <c r="K53335" s="2"/>
      <c r="L53335" s="2"/>
    </row>
    <row r="53336" spans="10:12">
      <c r="J53336" s="2"/>
      <c r="K53336" s="2"/>
      <c r="L53336" s="2"/>
    </row>
    <row r="53337" spans="10:12">
      <c r="J53337" s="2"/>
      <c r="K53337" s="2"/>
      <c r="L53337" s="2"/>
    </row>
    <row r="53338" spans="10:12">
      <c r="J53338" s="2"/>
      <c r="K53338" s="2"/>
      <c r="L53338" s="2"/>
    </row>
    <row r="53339" spans="10:12">
      <c r="J53339" s="2"/>
      <c r="K53339" s="2"/>
      <c r="L53339" s="2"/>
    </row>
    <row r="53340" spans="10:12">
      <c r="J53340" s="2"/>
      <c r="K53340" s="2"/>
      <c r="L53340" s="2"/>
    </row>
    <row r="53341" spans="10:12">
      <c r="J53341" s="2"/>
      <c r="K53341" s="2"/>
      <c r="L53341" s="2"/>
    </row>
    <row r="53342" spans="10:12">
      <c r="J53342" s="2"/>
      <c r="K53342" s="2"/>
      <c r="L53342" s="2"/>
    </row>
    <row r="53343" spans="10:12">
      <c r="J53343" s="2"/>
      <c r="K53343" s="2"/>
      <c r="L53343" s="2"/>
    </row>
    <row r="53344" spans="10:12">
      <c r="J53344" s="2"/>
      <c r="K53344" s="2"/>
      <c r="L53344" s="2"/>
    </row>
    <row r="53345" spans="10:12">
      <c r="J53345" s="2"/>
      <c r="K53345" s="2"/>
      <c r="L53345" s="2"/>
    </row>
    <row r="53346" spans="10:12">
      <c r="J53346" s="2"/>
      <c r="K53346" s="2"/>
      <c r="L53346" s="2"/>
    </row>
    <row r="53347" spans="10:12">
      <c r="J53347" s="2"/>
      <c r="K53347" s="2"/>
      <c r="L53347" s="2"/>
    </row>
    <row r="53348" spans="10:12">
      <c r="J53348" s="2"/>
      <c r="K53348" s="2"/>
      <c r="L53348" s="2"/>
    </row>
    <row r="53349" spans="10:12">
      <c r="J53349" s="2"/>
      <c r="K53349" s="2"/>
      <c r="L53349" s="2"/>
    </row>
    <row r="53350" spans="10:12">
      <c r="J53350" s="2"/>
      <c r="K53350" s="2"/>
      <c r="L53350" s="2"/>
    </row>
    <row r="53351" spans="10:12">
      <c r="J53351" s="2"/>
      <c r="K53351" s="2"/>
      <c r="L53351" s="2"/>
    </row>
    <row r="53352" spans="10:12">
      <c r="J53352" s="2"/>
      <c r="K53352" s="2"/>
      <c r="L53352" s="2"/>
    </row>
    <row r="53353" spans="10:12">
      <c r="J53353" s="2"/>
      <c r="K53353" s="2"/>
      <c r="L53353" s="2"/>
    </row>
    <row r="53354" spans="10:12">
      <c r="J53354" s="2"/>
      <c r="K53354" s="2"/>
      <c r="L53354" s="2"/>
    </row>
    <row r="53355" spans="10:12">
      <c r="J53355" s="2"/>
      <c r="K53355" s="2"/>
      <c r="L53355" s="2"/>
    </row>
    <row r="53356" spans="10:12">
      <c r="J53356" s="2"/>
      <c r="K53356" s="2"/>
      <c r="L53356" s="2"/>
    </row>
    <row r="53357" spans="10:12">
      <c r="J53357" s="2"/>
      <c r="K53357" s="2"/>
      <c r="L53357" s="2"/>
    </row>
    <row r="53358" spans="10:12">
      <c r="J53358" s="2"/>
      <c r="K53358" s="2"/>
      <c r="L53358" s="2"/>
    </row>
    <row r="53359" spans="10:12">
      <c r="J53359" s="2"/>
      <c r="K53359" s="2"/>
      <c r="L53359" s="2"/>
    </row>
    <row r="53360" spans="10:12">
      <c r="J53360" s="2"/>
      <c r="K53360" s="2"/>
      <c r="L53360" s="2"/>
    </row>
    <row r="53361" spans="10:12">
      <c r="J53361" s="2"/>
      <c r="K53361" s="2"/>
      <c r="L53361" s="2"/>
    </row>
    <row r="53362" spans="10:12">
      <c r="J53362" s="2"/>
      <c r="K53362" s="2"/>
      <c r="L53362" s="2"/>
    </row>
    <row r="53363" spans="10:12">
      <c r="J53363" s="2"/>
      <c r="K53363" s="2"/>
      <c r="L53363" s="2"/>
    </row>
    <row r="53364" spans="10:12">
      <c r="J53364" s="2"/>
      <c r="K53364" s="2"/>
      <c r="L53364" s="2"/>
    </row>
    <row r="53365" spans="10:12">
      <c r="J53365" s="2"/>
      <c r="K53365" s="2"/>
      <c r="L53365" s="2"/>
    </row>
    <row r="53366" spans="10:12">
      <c r="J53366" s="2"/>
      <c r="K53366" s="2"/>
      <c r="L53366" s="2"/>
    </row>
    <row r="53367" spans="10:12">
      <c r="J53367" s="2"/>
      <c r="K53367" s="2"/>
      <c r="L53367" s="2"/>
    </row>
    <row r="53368" spans="10:12">
      <c r="J53368" s="2"/>
      <c r="K53368" s="2"/>
      <c r="L53368" s="2"/>
    </row>
    <row r="53369" spans="10:12">
      <c r="J53369" s="2"/>
      <c r="K53369" s="2"/>
      <c r="L53369" s="2"/>
    </row>
    <row r="53370" spans="10:12">
      <c r="J53370" s="2"/>
      <c r="K53370" s="2"/>
      <c r="L53370" s="2"/>
    </row>
    <row r="53371" spans="10:12">
      <c r="J53371" s="2"/>
      <c r="K53371" s="2"/>
      <c r="L53371" s="2"/>
    </row>
    <row r="53372" spans="10:12">
      <c r="J53372" s="2"/>
      <c r="K53372" s="2"/>
      <c r="L53372" s="2"/>
    </row>
    <row r="53373" spans="10:12">
      <c r="J53373" s="2"/>
      <c r="K53373" s="2"/>
      <c r="L53373" s="2"/>
    </row>
    <row r="53374" spans="10:12">
      <c r="J53374" s="2"/>
      <c r="K53374" s="2"/>
      <c r="L53374" s="2"/>
    </row>
    <row r="53375" spans="10:12">
      <c r="J53375" s="2"/>
      <c r="K53375" s="2"/>
      <c r="L53375" s="2"/>
    </row>
    <row r="53376" spans="10:12">
      <c r="J53376" s="2"/>
      <c r="K53376" s="2"/>
      <c r="L53376" s="2"/>
    </row>
    <row r="53377" spans="10:12">
      <c r="J53377" s="2"/>
      <c r="K53377" s="2"/>
      <c r="L53377" s="2"/>
    </row>
    <row r="53378" spans="10:12">
      <c r="J53378" s="2"/>
      <c r="K53378" s="2"/>
      <c r="L53378" s="2"/>
    </row>
    <row r="53379" spans="10:12">
      <c r="J53379" s="2"/>
      <c r="K53379" s="2"/>
      <c r="L53379" s="2"/>
    </row>
    <row r="53380" spans="10:12">
      <c r="J53380" s="2"/>
      <c r="K53380" s="2"/>
      <c r="L53380" s="2"/>
    </row>
    <row r="53381" spans="10:12">
      <c r="J53381" s="2"/>
      <c r="K53381" s="2"/>
      <c r="L53381" s="2"/>
    </row>
    <row r="53382" spans="10:12">
      <c r="J53382" s="2"/>
      <c r="K53382" s="2"/>
      <c r="L53382" s="2"/>
    </row>
    <row r="53383" spans="10:12">
      <c r="J53383" s="2"/>
      <c r="K53383" s="2"/>
      <c r="L53383" s="2"/>
    </row>
    <row r="53384" spans="10:12">
      <c r="J53384" s="2"/>
      <c r="K53384" s="2"/>
      <c r="L53384" s="2"/>
    </row>
    <row r="53385" spans="10:12">
      <c r="J53385" s="2"/>
      <c r="K53385" s="2"/>
      <c r="L53385" s="2"/>
    </row>
    <row r="53386" spans="10:12">
      <c r="J53386" s="2"/>
      <c r="K53386" s="2"/>
      <c r="L53386" s="2"/>
    </row>
    <row r="53387" spans="10:12">
      <c r="J53387" s="2"/>
      <c r="K53387" s="2"/>
      <c r="L53387" s="2"/>
    </row>
    <row r="53388" spans="10:12">
      <c r="J53388" s="2"/>
      <c r="K53388" s="2"/>
      <c r="L53388" s="2"/>
    </row>
    <row r="53389" spans="10:12">
      <c r="J53389" s="2"/>
      <c r="K53389" s="2"/>
      <c r="L53389" s="2"/>
    </row>
    <row r="53390" spans="10:12">
      <c r="J53390" s="2"/>
      <c r="K53390" s="2"/>
      <c r="L53390" s="2"/>
    </row>
    <row r="53391" spans="10:12">
      <c r="J53391" s="2"/>
      <c r="K53391" s="2"/>
      <c r="L53391" s="2"/>
    </row>
    <row r="53392" spans="10:12">
      <c r="J53392" s="2"/>
      <c r="K53392" s="2"/>
      <c r="L53392" s="2"/>
    </row>
    <row r="53393" spans="10:12">
      <c r="J53393" s="2"/>
      <c r="K53393" s="2"/>
      <c r="L53393" s="2"/>
    </row>
    <row r="53394" spans="10:12">
      <c r="J53394" s="2"/>
      <c r="K53394" s="2"/>
      <c r="L53394" s="2"/>
    </row>
    <row r="53395" spans="10:12">
      <c r="J53395" s="2"/>
      <c r="K53395" s="2"/>
      <c r="L53395" s="2"/>
    </row>
    <row r="53396" spans="10:12">
      <c r="J53396" s="2"/>
      <c r="K53396" s="2"/>
      <c r="L53396" s="2"/>
    </row>
    <row r="53397" spans="10:12">
      <c r="J53397" s="2"/>
      <c r="K53397" s="2"/>
      <c r="L53397" s="2"/>
    </row>
    <row r="53398" spans="10:12">
      <c r="J53398" s="2"/>
      <c r="K53398" s="2"/>
      <c r="L53398" s="2"/>
    </row>
    <row r="53399" spans="10:12">
      <c r="J53399" s="2"/>
      <c r="K53399" s="2"/>
      <c r="L53399" s="2"/>
    </row>
    <row r="53400" spans="10:12">
      <c r="J53400" s="2"/>
      <c r="K53400" s="2"/>
      <c r="L53400" s="2"/>
    </row>
    <row r="53401" spans="10:12">
      <c r="J53401" s="2"/>
      <c r="K53401" s="2"/>
      <c r="L53401" s="2"/>
    </row>
    <row r="53402" spans="10:12">
      <c r="J53402" s="2"/>
      <c r="K53402" s="2"/>
      <c r="L53402" s="2"/>
    </row>
    <row r="53403" spans="10:12">
      <c r="J53403" s="2"/>
      <c r="K53403" s="2"/>
      <c r="L53403" s="2"/>
    </row>
    <row r="53404" spans="10:12">
      <c r="J53404" s="2"/>
      <c r="K53404" s="2"/>
      <c r="L53404" s="2"/>
    </row>
    <row r="53405" spans="10:12">
      <c r="J53405" s="2"/>
      <c r="K53405" s="2"/>
      <c r="L53405" s="2"/>
    </row>
    <row r="53406" spans="10:12">
      <c r="J53406" s="2"/>
      <c r="K53406" s="2"/>
      <c r="L53406" s="2"/>
    </row>
    <row r="53407" spans="10:12">
      <c r="J53407" s="2"/>
      <c r="K53407" s="2"/>
      <c r="L53407" s="2"/>
    </row>
    <row r="53408" spans="10:12">
      <c r="J53408" s="2"/>
      <c r="K53408" s="2"/>
      <c r="L53408" s="2"/>
    </row>
    <row r="53409" spans="10:12">
      <c r="J53409" s="2"/>
      <c r="K53409" s="2"/>
      <c r="L53409" s="2"/>
    </row>
    <row r="53410" spans="10:12">
      <c r="J53410" s="2"/>
      <c r="K53410" s="2"/>
      <c r="L53410" s="2"/>
    </row>
    <row r="53411" spans="10:12">
      <c r="J53411" s="2"/>
      <c r="K53411" s="2"/>
      <c r="L53411" s="2"/>
    </row>
    <row r="53412" spans="10:12">
      <c r="J53412" s="2"/>
      <c r="K53412" s="2"/>
      <c r="L53412" s="2"/>
    </row>
    <row r="53413" spans="10:12">
      <c r="J53413" s="2"/>
      <c r="K53413" s="2"/>
      <c r="L53413" s="2"/>
    </row>
    <row r="53414" spans="10:12">
      <c r="J53414" s="2"/>
      <c r="K53414" s="2"/>
      <c r="L53414" s="2"/>
    </row>
    <row r="53415" spans="10:12">
      <c r="J53415" s="2"/>
      <c r="K53415" s="2"/>
      <c r="L53415" s="2"/>
    </row>
    <row r="53416" spans="10:12">
      <c r="J53416" s="2"/>
      <c r="K53416" s="2"/>
      <c r="L53416" s="2"/>
    </row>
    <row r="53417" spans="10:12">
      <c r="J53417" s="2"/>
      <c r="K53417" s="2"/>
      <c r="L53417" s="2"/>
    </row>
    <row r="53418" spans="10:12">
      <c r="J53418" s="2"/>
      <c r="K53418" s="2"/>
      <c r="L53418" s="2"/>
    </row>
    <row r="53419" spans="10:12">
      <c r="J53419" s="2"/>
      <c r="K53419" s="2"/>
      <c r="L53419" s="2"/>
    </row>
    <row r="53420" spans="10:12">
      <c r="J53420" s="2"/>
      <c r="K53420" s="2"/>
      <c r="L53420" s="2"/>
    </row>
    <row r="53421" spans="10:12">
      <c r="J53421" s="2"/>
      <c r="K53421" s="2"/>
      <c r="L53421" s="2"/>
    </row>
    <row r="53422" spans="10:12">
      <c r="J53422" s="2"/>
      <c r="K53422" s="2"/>
      <c r="L53422" s="2"/>
    </row>
    <row r="53423" spans="10:12">
      <c r="J53423" s="2"/>
      <c r="K53423" s="2"/>
      <c r="L53423" s="2"/>
    </row>
    <row r="53424" spans="10:12">
      <c r="J53424" s="2"/>
      <c r="K53424" s="2"/>
      <c r="L53424" s="2"/>
    </row>
    <row r="53425" spans="10:12">
      <c r="J53425" s="2"/>
      <c r="K53425" s="2"/>
      <c r="L53425" s="2"/>
    </row>
    <row r="53426" spans="10:12">
      <c r="J53426" s="2"/>
      <c r="K53426" s="2"/>
      <c r="L53426" s="2"/>
    </row>
    <row r="53427" spans="10:12">
      <c r="J53427" s="2"/>
      <c r="K53427" s="2"/>
      <c r="L53427" s="2"/>
    </row>
    <row r="53428" spans="10:12">
      <c r="J53428" s="2"/>
      <c r="K53428" s="2"/>
      <c r="L53428" s="2"/>
    </row>
    <row r="53429" spans="10:12">
      <c r="J53429" s="2"/>
      <c r="K53429" s="2"/>
      <c r="L53429" s="2"/>
    </row>
    <row r="53430" spans="10:12">
      <c r="J53430" s="2"/>
      <c r="K53430" s="2"/>
      <c r="L53430" s="2"/>
    </row>
    <row r="53431" spans="10:12">
      <c r="J53431" s="2"/>
      <c r="K53431" s="2"/>
      <c r="L53431" s="2"/>
    </row>
    <row r="53432" spans="10:12">
      <c r="J53432" s="2"/>
      <c r="K53432" s="2"/>
      <c r="L53432" s="2"/>
    </row>
    <row r="53433" spans="10:12">
      <c r="J53433" s="2"/>
      <c r="K53433" s="2"/>
      <c r="L53433" s="2"/>
    </row>
    <row r="53434" spans="10:12">
      <c r="J53434" s="2"/>
      <c r="K53434" s="2"/>
      <c r="L53434" s="2"/>
    </row>
    <row r="53435" spans="10:12">
      <c r="J53435" s="2"/>
      <c r="K53435" s="2"/>
      <c r="L53435" s="2"/>
    </row>
    <row r="53436" spans="10:12">
      <c r="J53436" s="2"/>
      <c r="K53436" s="2"/>
      <c r="L53436" s="2"/>
    </row>
    <row r="53437" spans="10:12">
      <c r="J53437" s="2"/>
      <c r="K53437" s="2"/>
      <c r="L53437" s="2"/>
    </row>
    <row r="53438" spans="10:12">
      <c r="J53438" s="2"/>
      <c r="K53438" s="2"/>
      <c r="L53438" s="2"/>
    </row>
    <row r="53439" spans="10:12">
      <c r="J53439" s="2"/>
      <c r="K53439" s="2"/>
      <c r="L53439" s="2"/>
    </row>
    <row r="53440" spans="10:12">
      <c r="J53440" s="2"/>
      <c r="K53440" s="2"/>
      <c r="L53440" s="2"/>
    </row>
    <row r="53441" spans="10:12">
      <c r="J53441" s="2"/>
      <c r="K53441" s="2"/>
      <c r="L53441" s="2"/>
    </row>
    <row r="53442" spans="10:12">
      <c r="J53442" s="2"/>
      <c r="K53442" s="2"/>
      <c r="L53442" s="2"/>
    </row>
    <row r="53443" spans="10:12">
      <c r="J53443" s="2"/>
      <c r="K53443" s="2"/>
      <c r="L53443" s="2"/>
    </row>
    <row r="53444" spans="10:12">
      <c r="J53444" s="2"/>
      <c r="K53444" s="2"/>
      <c r="L53444" s="2"/>
    </row>
    <row r="53445" spans="10:12">
      <c r="J53445" s="2"/>
      <c r="K53445" s="2"/>
      <c r="L53445" s="2"/>
    </row>
    <row r="53446" spans="10:12">
      <c r="J53446" s="2"/>
      <c r="K53446" s="2"/>
      <c r="L53446" s="2"/>
    </row>
    <row r="53447" spans="10:12">
      <c r="J53447" s="2"/>
      <c r="K53447" s="2"/>
      <c r="L53447" s="2"/>
    </row>
    <row r="53448" spans="10:12">
      <c r="J53448" s="2"/>
      <c r="K53448" s="2"/>
      <c r="L53448" s="2"/>
    </row>
    <row r="53449" spans="10:12">
      <c r="J53449" s="2"/>
      <c r="K53449" s="2"/>
      <c r="L53449" s="2"/>
    </row>
    <row r="53450" spans="10:12">
      <c r="J53450" s="2"/>
      <c r="K53450" s="2"/>
      <c r="L53450" s="2"/>
    </row>
    <row r="53451" spans="10:12">
      <c r="J53451" s="2"/>
      <c r="K53451" s="2"/>
      <c r="L53451" s="2"/>
    </row>
    <row r="53452" spans="10:12">
      <c r="J53452" s="2"/>
      <c r="K53452" s="2"/>
      <c r="L53452" s="2"/>
    </row>
    <row r="53453" spans="10:12">
      <c r="J53453" s="2"/>
      <c r="K53453" s="2"/>
      <c r="L53453" s="2"/>
    </row>
    <row r="53454" spans="10:12">
      <c r="J53454" s="2"/>
      <c r="K53454" s="2"/>
      <c r="L53454" s="2"/>
    </row>
    <row r="53455" spans="10:12">
      <c r="J53455" s="2"/>
      <c r="K53455" s="2"/>
      <c r="L53455" s="2"/>
    </row>
    <row r="53456" spans="10:12">
      <c r="J53456" s="2"/>
      <c r="K53456" s="2"/>
      <c r="L53456" s="2"/>
    </row>
    <row r="53457" spans="10:12">
      <c r="J53457" s="2"/>
      <c r="K53457" s="2"/>
      <c r="L53457" s="2"/>
    </row>
    <row r="53458" spans="10:12">
      <c r="J53458" s="2"/>
      <c r="K53458" s="2"/>
      <c r="L53458" s="2"/>
    </row>
    <row r="53459" spans="10:12">
      <c r="J53459" s="2"/>
      <c r="K53459" s="2"/>
      <c r="L53459" s="2"/>
    </row>
    <row r="53460" spans="10:12">
      <c r="J53460" s="2"/>
      <c r="K53460" s="2"/>
      <c r="L53460" s="2"/>
    </row>
    <row r="53461" spans="10:12">
      <c r="J53461" s="2"/>
      <c r="K53461" s="2"/>
      <c r="L53461" s="2"/>
    </row>
    <row r="53462" spans="10:12">
      <c r="J53462" s="2"/>
      <c r="K53462" s="2"/>
      <c r="L53462" s="2"/>
    </row>
    <row r="53463" spans="10:12">
      <c r="J53463" s="2"/>
      <c r="K53463" s="2"/>
      <c r="L53463" s="2"/>
    </row>
    <row r="53464" spans="10:12">
      <c r="J53464" s="2"/>
      <c r="K53464" s="2"/>
      <c r="L53464" s="2"/>
    </row>
    <row r="53465" spans="10:12">
      <c r="J53465" s="2"/>
      <c r="K53465" s="2"/>
      <c r="L53465" s="2"/>
    </row>
    <row r="53466" spans="10:12">
      <c r="J53466" s="2"/>
      <c r="K53466" s="2"/>
      <c r="L53466" s="2"/>
    </row>
    <row r="53467" spans="10:12">
      <c r="J53467" s="2"/>
      <c r="K53467" s="2"/>
      <c r="L53467" s="2"/>
    </row>
    <row r="53468" spans="10:12">
      <c r="J53468" s="2"/>
      <c r="K53468" s="2"/>
      <c r="L53468" s="2"/>
    </row>
    <row r="53469" spans="10:12">
      <c r="J53469" s="2"/>
      <c r="K53469" s="2"/>
      <c r="L53469" s="2"/>
    </row>
    <row r="53470" spans="10:12">
      <c r="J53470" s="2"/>
      <c r="K53470" s="2"/>
      <c r="L53470" s="2"/>
    </row>
    <row r="53471" spans="10:12">
      <c r="J53471" s="2"/>
      <c r="K53471" s="2"/>
      <c r="L53471" s="2"/>
    </row>
    <row r="53472" spans="10:12">
      <c r="J53472" s="2"/>
      <c r="K53472" s="2"/>
      <c r="L53472" s="2"/>
    </row>
    <row r="53473" spans="10:12">
      <c r="J53473" s="2"/>
      <c r="K53473" s="2"/>
      <c r="L53473" s="2"/>
    </row>
    <row r="53474" spans="10:12">
      <c r="J53474" s="2"/>
      <c r="K53474" s="2"/>
      <c r="L53474" s="2"/>
    </row>
    <row r="53475" spans="10:12">
      <c r="J53475" s="2"/>
      <c r="K53475" s="2"/>
      <c r="L53475" s="2"/>
    </row>
    <row r="53476" spans="10:12">
      <c r="J53476" s="2"/>
      <c r="K53476" s="2"/>
      <c r="L53476" s="2"/>
    </row>
    <row r="53477" spans="10:12">
      <c r="J53477" s="2"/>
      <c r="K53477" s="2"/>
      <c r="L53477" s="2"/>
    </row>
    <row r="53478" spans="10:12">
      <c r="J53478" s="2"/>
      <c r="K53478" s="2"/>
      <c r="L53478" s="2"/>
    </row>
    <row r="53479" spans="10:12">
      <c r="J53479" s="2"/>
      <c r="K53479" s="2"/>
      <c r="L53479" s="2"/>
    </row>
    <row r="53480" spans="10:12">
      <c r="J53480" s="2"/>
      <c r="K53480" s="2"/>
      <c r="L53480" s="2"/>
    </row>
    <row r="53481" spans="10:12">
      <c r="J53481" s="2"/>
      <c r="K53481" s="2"/>
      <c r="L53481" s="2"/>
    </row>
    <row r="53482" spans="10:12">
      <c r="J53482" s="2"/>
      <c r="K53482" s="2"/>
      <c r="L53482" s="2"/>
    </row>
    <row r="53483" spans="10:12">
      <c r="J53483" s="2"/>
      <c r="K53483" s="2"/>
      <c r="L53483" s="2"/>
    </row>
    <row r="53484" spans="10:12">
      <c r="J53484" s="2"/>
      <c r="K53484" s="2"/>
      <c r="L53484" s="2"/>
    </row>
    <row r="53485" spans="10:12">
      <c r="J53485" s="2"/>
      <c r="K53485" s="2"/>
      <c r="L53485" s="2"/>
    </row>
    <row r="53486" spans="10:12">
      <c r="J53486" s="2"/>
      <c r="K53486" s="2"/>
      <c r="L53486" s="2"/>
    </row>
    <row r="53487" spans="10:12">
      <c r="J53487" s="2"/>
      <c r="K53487" s="2"/>
      <c r="L53487" s="2"/>
    </row>
    <row r="53488" spans="10:12">
      <c r="J53488" s="2"/>
      <c r="K53488" s="2"/>
      <c r="L53488" s="2"/>
    </row>
    <row r="53489" spans="10:12">
      <c r="J53489" s="2"/>
      <c r="K53489" s="2"/>
      <c r="L53489" s="2"/>
    </row>
    <row r="53490" spans="10:12">
      <c r="J53490" s="2"/>
      <c r="K53490" s="2"/>
      <c r="L53490" s="2"/>
    </row>
    <row r="53491" spans="10:12">
      <c r="J53491" s="2"/>
      <c r="K53491" s="2"/>
      <c r="L53491" s="2"/>
    </row>
    <row r="53492" spans="10:12">
      <c r="J53492" s="2"/>
      <c r="K53492" s="2"/>
      <c r="L53492" s="2"/>
    </row>
    <row r="53493" spans="10:12">
      <c r="J53493" s="2"/>
      <c r="K53493" s="2"/>
      <c r="L53493" s="2"/>
    </row>
    <row r="53494" spans="10:12">
      <c r="J53494" s="2"/>
      <c r="K53494" s="2"/>
      <c r="L53494" s="2"/>
    </row>
    <row r="53495" spans="10:12">
      <c r="J53495" s="2"/>
      <c r="K53495" s="2"/>
      <c r="L53495" s="2"/>
    </row>
    <row r="53496" spans="10:12">
      <c r="J53496" s="2"/>
      <c r="K53496" s="2"/>
      <c r="L53496" s="2"/>
    </row>
    <row r="53497" spans="10:12">
      <c r="J53497" s="2"/>
      <c r="K53497" s="2"/>
      <c r="L53497" s="2"/>
    </row>
    <row r="53498" spans="10:12">
      <c r="J53498" s="2"/>
      <c r="K53498" s="2"/>
      <c r="L53498" s="2"/>
    </row>
    <row r="53499" spans="10:12">
      <c r="J53499" s="2"/>
      <c r="K53499" s="2"/>
      <c r="L53499" s="2"/>
    </row>
    <row r="53500" spans="10:12">
      <c r="J53500" s="2"/>
      <c r="K53500" s="2"/>
      <c r="L53500" s="2"/>
    </row>
    <row r="53501" spans="10:12">
      <c r="J53501" s="2"/>
      <c r="K53501" s="2"/>
      <c r="L53501" s="2"/>
    </row>
    <row r="53502" spans="10:12">
      <c r="J53502" s="2"/>
      <c r="K53502" s="2"/>
      <c r="L53502" s="2"/>
    </row>
    <row r="53503" spans="10:12">
      <c r="J53503" s="2"/>
      <c r="K53503" s="2"/>
      <c r="L53503" s="2"/>
    </row>
    <row r="53504" spans="10:12">
      <c r="J53504" s="2"/>
      <c r="K53504" s="2"/>
      <c r="L53504" s="2"/>
    </row>
    <row r="53505" spans="10:12">
      <c r="J53505" s="2"/>
      <c r="K53505" s="2"/>
      <c r="L53505" s="2"/>
    </row>
    <row r="53506" spans="10:12">
      <c r="J53506" s="2"/>
      <c r="K53506" s="2"/>
      <c r="L53506" s="2"/>
    </row>
    <row r="53507" spans="10:12">
      <c r="J53507" s="2"/>
      <c r="K53507" s="2"/>
      <c r="L53507" s="2"/>
    </row>
    <row r="53508" spans="10:12">
      <c r="J53508" s="2"/>
      <c r="K53508" s="2"/>
      <c r="L53508" s="2"/>
    </row>
    <row r="53509" spans="10:12">
      <c r="J53509" s="2"/>
      <c r="K53509" s="2"/>
      <c r="L53509" s="2"/>
    </row>
    <row r="53510" spans="10:12">
      <c r="J53510" s="2"/>
      <c r="K53510" s="2"/>
      <c r="L53510" s="2"/>
    </row>
    <row r="53511" spans="10:12">
      <c r="J53511" s="2"/>
      <c r="K53511" s="2"/>
      <c r="L53511" s="2"/>
    </row>
    <row r="53512" spans="10:12">
      <c r="J53512" s="2"/>
      <c r="K53512" s="2"/>
      <c r="L53512" s="2"/>
    </row>
    <row r="53513" spans="10:12">
      <c r="J53513" s="2"/>
      <c r="K53513" s="2"/>
      <c r="L53513" s="2"/>
    </row>
    <row r="53514" spans="10:12">
      <c r="J53514" s="2"/>
      <c r="K53514" s="2"/>
      <c r="L53514" s="2"/>
    </row>
    <row r="53515" spans="10:12">
      <c r="J53515" s="2"/>
      <c r="K53515" s="2"/>
      <c r="L53515" s="2"/>
    </row>
    <row r="53516" spans="10:12">
      <c r="J53516" s="2"/>
      <c r="K53516" s="2"/>
      <c r="L53516" s="2"/>
    </row>
    <row r="53517" spans="10:12">
      <c r="J53517" s="2"/>
      <c r="K53517" s="2"/>
      <c r="L53517" s="2"/>
    </row>
    <row r="53518" spans="10:12">
      <c r="J53518" s="2"/>
      <c r="K53518" s="2"/>
      <c r="L53518" s="2"/>
    </row>
    <row r="53519" spans="10:12">
      <c r="J53519" s="2"/>
      <c r="K53519" s="2"/>
      <c r="L53519" s="2"/>
    </row>
    <row r="53520" spans="10:12">
      <c r="J53520" s="2"/>
      <c r="K53520" s="2"/>
      <c r="L53520" s="2"/>
    </row>
    <row r="53521" spans="10:12">
      <c r="J53521" s="2"/>
      <c r="K53521" s="2"/>
      <c r="L53521" s="2"/>
    </row>
    <row r="53522" spans="10:12">
      <c r="J53522" s="2"/>
      <c r="K53522" s="2"/>
      <c r="L53522" s="2"/>
    </row>
    <row r="53523" spans="10:12">
      <c r="J53523" s="2"/>
      <c r="K53523" s="2"/>
      <c r="L53523" s="2"/>
    </row>
    <row r="53524" spans="10:12">
      <c r="J53524" s="2"/>
      <c r="K53524" s="2"/>
      <c r="L53524" s="2"/>
    </row>
    <row r="53525" spans="10:12">
      <c r="J53525" s="2"/>
      <c r="K53525" s="2"/>
      <c r="L53525" s="2"/>
    </row>
    <row r="53526" spans="10:12">
      <c r="J53526" s="2"/>
      <c r="K53526" s="2"/>
      <c r="L53526" s="2"/>
    </row>
    <row r="53527" spans="10:12">
      <c r="J53527" s="2"/>
      <c r="K53527" s="2"/>
      <c r="L53527" s="2"/>
    </row>
    <row r="53528" spans="10:12">
      <c r="J53528" s="2"/>
      <c r="K53528" s="2"/>
      <c r="L53528" s="2"/>
    </row>
    <row r="53529" spans="10:12">
      <c r="J53529" s="2"/>
      <c r="K53529" s="2"/>
      <c r="L53529" s="2"/>
    </row>
    <row r="53530" spans="10:12">
      <c r="J53530" s="2"/>
      <c r="K53530" s="2"/>
      <c r="L53530" s="2"/>
    </row>
    <row r="53531" spans="10:12">
      <c r="J53531" s="2"/>
      <c r="K53531" s="2"/>
      <c r="L53531" s="2"/>
    </row>
    <row r="53532" spans="10:12">
      <c r="J53532" s="2"/>
      <c r="K53532" s="2"/>
      <c r="L53532" s="2"/>
    </row>
    <row r="53533" spans="10:12">
      <c r="J53533" s="2"/>
      <c r="K53533" s="2"/>
      <c r="L53533" s="2"/>
    </row>
    <row r="53534" spans="10:12">
      <c r="J53534" s="2"/>
      <c r="K53534" s="2"/>
      <c r="L53534" s="2"/>
    </row>
    <row r="53535" spans="10:12">
      <c r="J53535" s="2"/>
      <c r="K53535" s="2"/>
      <c r="L53535" s="2"/>
    </row>
    <row r="53536" spans="10:12">
      <c r="J53536" s="2"/>
      <c r="K53536" s="2"/>
      <c r="L53536" s="2"/>
    </row>
    <row r="53537" spans="10:12">
      <c r="J53537" s="2"/>
      <c r="K53537" s="2"/>
      <c r="L53537" s="2"/>
    </row>
    <row r="53538" spans="10:12">
      <c r="J53538" s="2"/>
      <c r="K53538" s="2"/>
      <c r="L53538" s="2"/>
    </row>
    <row r="53539" spans="10:12">
      <c r="J53539" s="2"/>
      <c r="K53539" s="2"/>
      <c r="L53539" s="2"/>
    </row>
    <row r="53540" spans="10:12">
      <c r="J53540" s="2"/>
      <c r="K53540" s="2"/>
      <c r="L53540" s="2"/>
    </row>
    <row r="53541" spans="10:12">
      <c r="J53541" s="2"/>
      <c r="K53541" s="2"/>
      <c r="L53541" s="2"/>
    </row>
    <row r="53542" spans="10:12">
      <c r="J53542" s="2"/>
      <c r="K53542" s="2"/>
      <c r="L53542" s="2"/>
    </row>
    <row r="53543" spans="10:12">
      <c r="J53543" s="2"/>
      <c r="K53543" s="2"/>
      <c r="L53543" s="2"/>
    </row>
    <row r="53544" spans="10:12">
      <c r="J53544" s="2"/>
      <c r="K53544" s="2"/>
      <c r="L53544" s="2"/>
    </row>
    <row r="53545" spans="10:12">
      <c r="J53545" s="2"/>
      <c r="K53545" s="2"/>
      <c r="L53545" s="2"/>
    </row>
    <row r="53546" spans="10:12">
      <c r="J53546" s="2"/>
      <c r="K53546" s="2"/>
      <c r="L53546" s="2"/>
    </row>
    <row r="53547" spans="10:12">
      <c r="J53547" s="2"/>
      <c r="K53547" s="2"/>
      <c r="L53547" s="2"/>
    </row>
    <row r="53548" spans="10:12">
      <c r="J53548" s="2"/>
      <c r="K53548" s="2"/>
      <c r="L53548" s="2"/>
    </row>
    <row r="53549" spans="10:12">
      <c r="J53549" s="2"/>
      <c r="K53549" s="2"/>
      <c r="L53549" s="2"/>
    </row>
    <row r="53550" spans="10:12">
      <c r="J53550" s="2"/>
      <c r="K53550" s="2"/>
      <c r="L53550" s="2"/>
    </row>
    <row r="53551" spans="10:12">
      <c r="J53551" s="2"/>
      <c r="K53551" s="2"/>
      <c r="L53551" s="2"/>
    </row>
    <row r="53552" spans="10:12">
      <c r="J53552" s="2"/>
      <c r="K53552" s="2"/>
      <c r="L53552" s="2"/>
    </row>
    <row r="53553" spans="10:12">
      <c r="J53553" s="2"/>
      <c r="K53553" s="2"/>
      <c r="L53553" s="2"/>
    </row>
    <row r="53554" spans="10:12">
      <c r="J53554" s="2"/>
      <c r="K53554" s="2"/>
      <c r="L53554" s="2"/>
    </row>
    <row r="53555" spans="10:12">
      <c r="J53555" s="2"/>
      <c r="K53555" s="2"/>
      <c r="L53555" s="2"/>
    </row>
    <row r="53556" spans="10:12">
      <c r="J53556" s="2"/>
      <c r="K53556" s="2"/>
      <c r="L53556" s="2"/>
    </row>
    <row r="53557" spans="10:12">
      <c r="J53557" s="2"/>
      <c r="K53557" s="2"/>
      <c r="L53557" s="2"/>
    </row>
    <row r="53558" spans="10:12">
      <c r="J53558" s="2"/>
      <c r="K53558" s="2"/>
      <c r="L53558" s="2"/>
    </row>
    <row r="53559" spans="10:12">
      <c r="J53559" s="2"/>
      <c r="K53559" s="2"/>
      <c r="L53559" s="2"/>
    </row>
    <row r="53560" spans="10:12">
      <c r="J53560" s="2"/>
      <c r="K53560" s="2"/>
      <c r="L53560" s="2"/>
    </row>
    <row r="53561" spans="10:12">
      <c r="J53561" s="2"/>
      <c r="K53561" s="2"/>
      <c r="L53561" s="2"/>
    </row>
    <row r="53562" spans="10:12">
      <c r="J53562" s="2"/>
      <c r="K53562" s="2"/>
      <c r="L53562" s="2"/>
    </row>
    <row r="53563" spans="10:12">
      <c r="J53563" s="2"/>
      <c r="K53563" s="2"/>
      <c r="L53563" s="2"/>
    </row>
    <row r="53564" spans="10:12">
      <c r="J53564" s="2"/>
      <c r="K53564" s="2"/>
      <c r="L53564" s="2"/>
    </row>
    <row r="53565" spans="10:12">
      <c r="J53565" s="2"/>
      <c r="K53565" s="2"/>
      <c r="L53565" s="2"/>
    </row>
    <row r="53566" spans="10:12">
      <c r="J53566" s="2"/>
      <c r="K53566" s="2"/>
      <c r="L53566" s="2"/>
    </row>
    <row r="53567" spans="10:12">
      <c r="J53567" s="2"/>
      <c r="K53567" s="2"/>
      <c r="L53567" s="2"/>
    </row>
    <row r="53568" spans="10:12">
      <c r="J53568" s="2"/>
      <c r="K53568" s="2"/>
      <c r="L53568" s="2"/>
    </row>
    <row r="53569" spans="10:12">
      <c r="J53569" s="2"/>
      <c r="K53569" s="2"/>
      <c r="L53569" s="2"/>
    </row>
    <row r="53570" spans="10:12">
      <c r="J53570" s="2"/>
      <c r="K53570" s="2"/>
      <c r="L53570" s="2"/>
    </row>
    <row r="53571" spans="10:12">
      <c r="J53571" s="2"/>
      <c r="K53571" s="2"/>
      <c r="L53571" s="2"/>
    </row>
    <row r="53572" spans="10:12">
      <c r="J53572" s="2"/>
      <c r="K53572" s="2"/>
      <c r="L53572" s="2"/>
    </row>
    <row r="53573" spans="10:12">
      <c r="J53573" s="2"/>
      <c r="K53573" s="2"/>
      <c r="L53573" s="2"/>
    </row>
    <row r="53574" spans="10:12">
      <c r="J53574" s="2"/>
      <c r="K53574" s="2"/>
      <c r="L53574" s="2"/>
    </row>
    <row r="53575" spans="10:12">
      <c r="J53575" s="2"/>
      <c r="K53575" s="2"/>
      <c r="L53575" s="2"/>
    </row>
    <row r="53576" spans="10:12">
      <c r="J53576" s="2"/>
      <c r="K53576" s="2"/>
      <c r="L53576" s="2"/>
    </row>
    <row r="53577" spans="10:12">
      <c r="J53577" s="2"/>
      <c r="K53577" s="2"/>
      <c r="L53577" s="2"/>
    </row>
    <row r="53578" spans="10:12">
      <c r="J53578" s="2"/>
      <c r="K53578" s="2"/>
      <c r="L53578" s="2"/>
    </row>
    <row r="53579" spans="10:12">
      <c r="J53579" s="2"/>
      <c r="K53579" s="2"/>
      <c r="L53579" s="2"/>
    </row>
    <row r="53580" spans="10:12">
      <c r="J53580" s="2"/>
      <c r="K53580" s="2"/>
      <c r="L53580" s="2"/>
    </row>
    <row r="53581" spans="10:12">
      <c r="J53581" s="2"/>
      <c r="K53581" s="2"/>
      <c r="L53581" s="2"/>
    </row>
    <row r="53582" spans="10:12">
      <c r="J53582" s="2"/>
      <c r="K53582" s="2"/>
      <c r="L53582" s="2"/>
    </row>
    <row r="53583" spans="10:12">
      <c r="J53583" s="2"/>
      <c r="K53583" s="2"/>
      <c r="L53583" s="2"/>
    </row>
    <row r="53584" spans="10:12">
      <c r="J53584" s="2"/>
      <c r="K53584" s="2"/>
      <c r="L53584" s="2"/>
    </row>
    <row r="53585" spans="10:12">
      <c r="J53585" s="2"/>
      <c r="K53585" s="2"/>
      <c r="L53585" s="2"/>
    </row>
    <row r="53586" spans="10:12">
      <c r="J53586" s="2"/>
      <c r="K53586" s="2"/>
      <c r="L53586" s="2"/>
    </row>
    <row r="53587" spans="10:12">
      <c r="J53587" s="2"/>
      <c r="K53587" s="2"/>
      <c r="L53587" s="2"/>
    </row>
    <row r="53588" spans="10:12">
      <c r="J53588" s="2"/>
      <c r="K53588" s="2"/>
      <c r="L53588" s="2"/>
    </row>
    <row r="53589" spans="10:12">
      <c r="J53589" s="2"/>
      <c r="K53589" s="2"/>
      <c r="L53589" s="2"/>
    </row>
    <row r="53590" spans="10:12">
      <c r="J53590" s="2"/>
      <c r="K53590" s="2"/>
      <c r="L53590" s="2"/>
    </row>
    <row r="53591" spans="10:12">
      <c r="J53591" s="2"/>
      <c r="K53591" s="2"/>
      <c r="L53591" s="2"/>
    </row>
    <row r="53592" spans="10:12">
      <c r="J53592" s="2"/>
      <c r="K53592" s="2"/>
      <c r="L53592" s="2"/>
    </row>
    <row r="53593" spans="10:12">
      <c r="J53593" s="2"/>
      <c r="K53593" s="2"/>
      <c r="L53593" s="2"/>
    </row>
    <row r="53594" spans="10:12">
      <c r="J53594" s="2"/>
      <c r="K53594" s="2"/>
      <c r="L53594" s="2"/>
    </row>
    <row r="53595" spans="10:12">
      <c r="J53595" s="2"/>
      <c r="K53595" s="2"/>
      <c r="L53595" s="2"/>
    </row>
    <row r="53596" spans="10:12">
      <c r="J53596" s="2"/>
      <c r="K53596" s="2"/>
      <c r="L53596" s="2"/>
    </row>
    <row r="53597" spans="10:12">
      <c r="J53597" s="2"/>
      <c r="K53597" s="2"/>
      <c r="L53597" s="2"/>
    </row>
    <row r="53598" spans="10:12">
      <c r="J53598" s="2"/>
      <c r="K53598" s="2"/>
      <c r="L53598" s="2"/>
    </row>
    <row r="53599" spans="10:12">
      <c r="J53599" s="2"/>
      <c r="K53599" s="2"/>
      <c r="L53599" s="2"/>
    </row>
    <row r="53600" spans="10:12">
      <c r="J53600" s="2"/>
      <c r="K53600" s="2"/>
      <c r="L53600" s="2"/>
    </row>
    <row r="53601" spans="10:12">
      <c r="J53601" s="2"/>
      <c r="K53601" s="2"/>
      <c r="L53601" s="2"/>
    </row>
    <row r="53602" spans="10:12">
      <c r="J53602" s="2"/>
      <c r="K53602" s="2"/>
      <c r="L53602" s="2"/>
    </row>
    <row r="53603" spans="10:12">
      <c r="J53603" s="2"/>
      <c r="K53603" s="2"/>
      <c r="L53603" s="2"/>
    </row>
    <row r="53604" spans="10:12">
      <c r="J53604" s="2"/>
      <c r="K53604" s="2"/>
      <c r="L53604" s="2"/>
    </row>
    <row r="53605" spans="10:12">
      <c r="J53605" s="2"/>
      <c r="K53605" s="2"/>
      <c r="L53605" s="2"/>
    </row>
    <row r="53606" spans="10:12">
      <c r="J53606" s="2"/>
      <c r="K53606" s="2"/>
      <c r="L53606" s="2"/>
    </row>
    <row r="53607" spans="10:12">
      <c r="J53607" s="2"/>
      <c r="K53607" s="2"/>
      <c r="L53607" s="2"/>
    </row>
    <row r="53608" spans="10:12">
      <c r="J53608" s="2"/>
      <c r="K53608" s="2"/>
      <c r="L53608" s="2"/>
    </row>
    <row r="53609" spans="10:12">
      <c r="J53609" s="2"/>
      <c r="K53609" s="2"/>
      <c r="L53609" s="2"/>
    </row>
    <row r="53610" spans="10:12">
      <c r="J53610" s="2"/>
      <c r="K53610" s="2"/>
      <c r="L53610" s="2"/>
    </row>
    <row r="53611" spans="10:12">
      <c r="J53611" s="2"/>
      <c r="K53611" s="2"/>
      <c r="L53611" s="2"/>
    </row>
    <row r="53612" spans="10:12">
      <c r="J53612" s="2"/>
      <c r="K53612" s="2"/>
      <c r="L53612" s="2"/>
    </row>
    <row r="53613" spans="10:12">
      <c r="J53613" s="2"/>
      <c r="K53613" s="2"/>
      <c r="L53613" s="2"/>
    </row>
    <row r="53614" spans="10:12">
      <c r="J53614" s="2"/>
      <c r="K53614" s="2"/>
      <c r="L53614" s="2"/>
    </row>
    <row r="53615" spans="10:12">
      <c r="J53615" s="2"/>
      <c r="K53615" s="2"/>
      <c r="L53615" s="2"/>
    </row>
    <row r="53616" spans="10:12">
      <c r="J53616" s="2"/>
      <c r="K53616" s="2"/>
      <c r="L53616" s="2"/>
    </row>
    <row r="53617" spans="10:12">
      <c r="J53617" s="2"/>
      <c r="K53617" s="2"/>
      <c r="L53617" s="2"/>
    </row>
    <row r="53618" spans="10:12">
      <c r="J53618" s="2"/>
      <c r="K53618" s="2"/>
      <c r="L53618" s="2"/>
    </row>
    <row r="53619" spans="10:12">
      <c r="J53619" s="2"/>
      <c r="K53619" s="2"/>
      <c r="L53619" s="2"/>
    </row>
    <row r="53620" spans="10:12">
      <c r="J53620" s="2"/>
      <c r="K53620" s="2"/>
      <c r="L53620" s="2"/>
    </row>
    <row r="53621" spans="10:12">
      <c r="J53621" s="2"/>
      <c r="K53621" s="2"/>
      <c r="L53621" s="2"/>
    </row>
    <row r="53622" spans="10:12">
      <c r="J53622" s="2"/>
      <c r="K53622" s="2"/>
      <c r="L53622" s="2"/>
    </row>
    <row r="53623" spans="10:12">
      <c r="J53623" s="2"/>
      <c r="K53623" s="2"/>
      <c r="L53623" s="2"/>
    </row>
    <row r="53624" spans="10:12">
      <c r="J53624" s="2"/>
      <c r="K53624" s="2"/>
      <c r="L53624" s="2"/>
    </row>
    <row r="53625" spans="10:12">
      <c r="J53625" s="2"/>
      <c r="K53625" s="2"/>
      <c r="L53625" s="2"/>
    </row>
    <row r="53626" spans="10:12">
      <c r="J53626" s="2"/>
      <c r="K53626" s="2"/>
      <c r="L53626" s="2"/>
    </row>
    <row r="53627" spans="10:12">
      <c r="J53627" s="2"/>
      <c r="K53627" s="2"/>
      <c r="L53627" s="2"/>
    </row>
    <row r="53628" spans="10:12">
      <c r="J53628" s="2"/>
      <c r="K53628" s="2"/>
      <c r="L53628" s="2"/>
    </row>
    <row r="53629" spans="10:12">
      <c r="J53629" s="2"/>
      <c r="K53629" s="2"/>
      <c r="L53629" s="2"/>
    </row>
    <row r="53630" spans="10:12">
      <c r="J53630" s="2"/>
      <c r="K53630" s="2"/>
      <c r="L53630" s="2"/>
    </row>
    <row r="53631" spans="10:12">
      <c r="J53631" s="2"/>
      <c r="K53631" s="2"/>
      <c r="L53631" s="2"/>
    </row>
    <row r="53632" spans="10:12">
      <c r="J53632" s="2"/>
      <c r="K53632" s="2"/>
      <c r="L53632" s="2"/>
    </row>
    <row r="53633" spans="10:12">
      <c r="J53633" s="2"/>
      <c r="K53633" s="2"/>
      <c r="L53633" s="2"/>
    </row>
    <row r="53634" spans="10:12">
      <c r="J53634" s="2"/>
      <c r="K53634" s="2"/>
      <c r="L53634" s="2"/>
    </row>
    <row r="53635" spans="10:12">
      <c r="J53635" s="2"/>
      <c r="K53635" s="2"/>
      <c r="L53635" s="2"/>
    </row>
    <row r="53636" spans="10:12">
      <c r="J53636" s="2"/>
      <c r="K53636" s="2"/>
      <c r="L53636" s="2"/>
    </row>
    <row r="53637" spans="10:12">
      <c r="J53637" s="2"/>
      <c r="K53637" s="2"/>
      <c r="L53637" s="2"/>
    </row>
    <row r="53638" spans="10:12">
      <c r="J53638" s="2"/>
      <c r="K53638" s="2"/>
      <c r="L53638" s="2"/>
    </row>
    <row r="53639" spans="10:12">
      <c r="J53639" s="2"/>
      <c r="K53639" s="2"/>
      <c r="L53639" s="2"/>
    </row>
    <row r="53640" spans="10:12">
      <c r="J53640" s="2"/>
      <c r="K53640" s="2"/>
      <c r="L53640" s="2"/>
    </row>
    <row r="53641" spans="10:12">
      <c r="J53641" s="2"/>
      <c r="K53641" s="2"/>
      <c r="L53641" s="2"/>
    </row>
    <row r="53642" spans="10:12">
      <c r="J53642" s="2"/>
      <c r="K53642" s="2"/>
      <c r="L53642" s="2"/>
    </row>
    <row r="53643" spans="10:12">
      <c r="J53643" s="2"/>
      <c r="K53643" s="2"/>
      <c r="L53643" s="2"/>
    </row>
    <row r="53644" spans="10:12">
      <c r="J53644" s="2"/>
      <c r="K53644" s="2"/>
      <c r="L53644" s="2"/>
    </row>
    <row r="53645" spans="10:12">
      <c r="J53645" s="2"/>
      <c r="K53645" s="2"/>
      <c r="L53645" s="2"/>
    </row>
    <row r="53646" spans="10:12">
      <c r="J53646" s="2"/>
      <c r="K53646" s="2"/>
      <c r="L53646" s="2"/>
    </row>
    <row r="53647" spans="10:12">
      <c r="J53647" s="2"/>
      <c r="K53647" s="2"/>
      <c r="L53647" s="2"/>
    </row>
    <row r="53648" spans="10:12">
      <c r="J53648" s="2"/>
      <c r="K53648" s="2"/>
      <c r="L53648" s="2"/>
    </row>
    <row r="53649" spans="10:12">
      <c r="J53649" s="2"/>
      <c r="K53649" s="2"/>
      <c r="L53649" s="2"/>
    </row>
    <row r="53650" spans="10:12">
      <c r="J53650" s="2"/>
      <c r="K53650" s="2"/>
      <c r="L53650" s="2"/>
    </row>
    <row r="53651" spans="10:12">
      <c r="J53651" s="2"/>
      <c r="K53651" s="2"/>
      <c r="L53651" s="2"/>
    </row>
    <row r="53652" spans="10:12">
      <c r="J53652" s="2"/>
      <c r="K53652" s="2"/>
      <c r="L53652" s="2"/>
    </row>
    <row r="53653" spans="10:12">
      <c r="J53653" s="2"/>
      <c r="K53653" s="2"/>
      <c r="L53653" s="2"/>
    </row>
    <row r="53654" spans="10:12">
      <c r="J53654" s="2"/>
      <c r="K53654" s="2"/>
      <c r="L53654" s="2"/>
    </row>
    <row r="53655" spans="10:12">
      <c r="J53655" s="2"/>
      <c r="K53655" s="2"/>
      <c r="L53655" s="2"/>
    </row>
    <row r="53656" spans="10:12">
      <c r="J53656" s="2"/>
      <c r="K53656" s="2"/>
      <c r="L53656" s="2"/>
    </row>
    <row r="53657" spans="10:12">
      <c r="J53657" s="2"/>
      <c r="K53657" s="2"/>
      <c r="L53657" s="2"/>
    </row>
    <row r="53658" spans="10:12">
      <c r="J53658" s="2"/>
      <c r="K53658" s="2"/>
      <c r="L53658" s="2"/>
    </row>
    <row r="53659" spans="10:12">
      <c r="J53659" s="2"/>
      <c r="K53659" s="2"/>
      <c r="L53659" s="2"/>
    </row>
    <row r="53660" spans="10:12">
      <c r="J53660" s="2"/>
      <c r="K53660" s="2"/>
      <c r="L53660" s="2"/>
    </row>
    <row r="53661" spans="10:12">
      <c r="J53661" s="2"/>
      <c r="K53661" s="2"/>
      <c r="L53661" s="2"/>
    </row>
    <row r="53662" spans="10:12">
      <c r="J53662" s="2"/>
      <c r="K53662" s="2"/>
      <c r="L53662" s="2"/>
    </row>
    <row r="53663" spans="10:12">
      <c r="J53663" s="2"/>
      <c r="K53663" s="2"/>
      <c r="L53663" s="2"/>
    </row>
    <row r="53664" spans="10:12">
      <c r="J53664" s="2"/>
      <c r="K53664" s="2"/>
      <c r="L53664" s="2"/>
    </row>
    <row r="53665" spans="10:12">
      <c r="J53665" s="2"/>
      <c r="K53665" s="2"/>
      <c r="L53665" s="2"/>
    </row>
    <row r="53666" spans="10:12">
      <c r="J53666" s="2"/>
      <c r="K53666" s="2"/>
      <c r="L53666" s="2"/>
    </row>
    <row r="53667" spans="10:12">
      <c r="J53667" s="2"/>
      <c r="K53667" s="2"/>
      <c r="L53667" s="2"/>
    </row>
    <row r="53668" spans="10:12">
      <c r="J53668" s="2"/>
      <c r="K53668" s="2"/>
      <c r="L53668" s="2"/>
    </row>
    <row r="53669" spans="10:12">
      <c r="J53669" s="2"/>
      <c r="K53669" s="2"/>
      <c r="L53669" s="2"/>
    </row>
    <row r="53670" spans="10:12">
      <c r="J53670" s="2"/>
      <c r="K53670" s="2"/>
      <c r="L53670" s="2"/>
    </row>
    <row r="53671" spans="10:12">
      <c r="J53671" s="2"/>
      <c r="K53671" s="2"/>
      <c r="L53671" s="2"/>
    </row>
    <row r="53672" spans="10:12">
      <c r="J53672" s="2"/>
      <c r="K53672" s="2"/>
      <c r="L53672" s="2"/>
    </row>
    <row r="53673" spans="10:12">
      <c r="J53673" s="2"/>
      <c r="K53673" s="2"/>
      <c r="L53673" s="2"/>
    </row>
    <row r="53674" spans="10:12">
      <c r="J53674" s="2"/>
      <c r="K53674" s="2"/>
      <c r="L53674" s="2"/>
    </row>
    <row r="53675" spans="10:12">
      <c r="J53675" s="2"/>
      <c r="K53675" s="2"/>
      <c r="L53675" s="2"/>
    </row>
    <row r="53676" spans="10:12">
      <c r="J53676" s="2"/>
      <c r="K53676" s="2"/>
      <c r="L53676" s="2"/>
    </row>
    <row r="53677" spans="10:12">
      <c r="J53677" s="2"/>
      <c r="K53677" s="2"/>
      <c r="L53677" s="2"/>
    </row>
    <row r="53678" spans="10:12">
      <c r="J53678" s="2"/>
      <c r="K53678" s="2"/>
      <c r="L53678" s="2"/>
    </row>
    <row r="53679" spans="10:12">
      <c r="J53679" s="2"/>
      <c r="K53679" s="2"/>
      <c r="L53679" s="2"/>
    </row>
    <row r="53680" spans="10:12">
      <c r="J53680" s="2"/>
      <c r="K53680" s="2"/>
      <c r="L53680" s="2"/>
    </row>
    <row r="53681" spans="10:12">
      <c r="J53681" s="2"/>
      <c r="K53681" s="2"/>
      <c r="L53681" s="2"/>
    </row>
    <row r="53682" spans="10:12">
      <c r="J53682" s="2"/>
      <c r="K53682" s="2"/>
      <c r="L53682" s="2"/>
    </row>
    <row r="53683" spans="10:12">
      <c r="J53683" s="2"/>
      <c r="K53683" s="2"/>
      <c r="L53683" s="2"/>
    </row>
    <row r="53684" spans="10:12">
      <c r="J53684" s="2"/>
      <c r="K53684" s="2"/>
      <c r="L53684" s="2"/>
    </row>
    <row r="53685" spans="10:12">
      <c r="J53685" s="2"/>
      <c r="K53685" s="2"/>
      <c r="L53685" s="2"/>
    </row>
    <row r="53686" spans="10:12">
      <c r="J53686" s="2"/>
      <c r="K53686" s="2"/>
      <c r="L53686" s="2"/>
    </row>
    <row r="53687" spans="10:12">
      <c r="J53687" s="2"/>
      <c r="K53687" s="2"/>
      <c r="L53687" s="2"/>
    </row>
    <row r="53688" spans="10:12">
      <c r="J53688" s="2"/>
      <c r="K53688" s="2"/>
      <c r="L53688" s="2"/>
    </row>
    <row r="53689" spans="10:12">
      <c r="J53689" s="2"/>
      <c r="K53689" s="2"/>
      <c r="L53689" s="2"/>
    </row>
    <row r="53690" spans="10:12">
      <c r="J53690" s="2"/>
      <c r="K53690" s="2"/>
      <c r="L53690" s="2"/>
    </row>
    <row r="53691" spans="10:12">
      <c r="J53691" s="2"/>
      <c r="K53691" s="2"/>
      <c r="L53691" s="2"/>
    </row>
    <row r="53692" spans="10:12">
      <c r="J53692" s="2"/>
      <c r="K53692" s="2"/>
      <c r="L53692" s="2"/>
    </row>
    <row r="53693" spans="10:12">
      <c r="J53693" s="2"/>
      <c r="K53693" s="2"/>
      <c r="L53693" s="2"/>
    </row>
    <row r="53694" spans="10:12">
      <c r="J53694" s="2"/>
      <c r="K53694" s="2"/>
      <c r="L53694" s="2"/>
    </row>
    <row r="53695" spans="10:12">
      <c r="J53695" s="2"/>
      <c r="K53695" s="2"/>
      <c r="L53695" s="2"/>
    </row>
    <row r="53696" spans="10:12">
      <c r="J53696" s="2"/>
      <c r="K53696" s="2"/>
      <c r="L53696" s="2"/>
    </row>
    <row r="53697" spans="10:12">
      <c r="J53697" s="2"/>
      <c r="K53697" s="2"/>
      <c r="L53697" s="2"/>
    </row>
    <row r="53698" spans="10:12">
      <c r="J53698" s="2"/>
      <c r="K53698" s="2"/>
      <c r="L53698" s="2"/>
    </row>
    <row r="53699" spans="10:12">
      <c r="J53699" s="2"/>
      <c r="K53699" s="2"/>
      <c r="L53699" s="2"/>
    </row>
    <row r="53700" spans="10:12">
      <c r="J53700" s="2"/>
      <c r="K53700" s="2"/>
      <c r="L53700" s="2"/>
    </row>
    <row r="53701" spans="10:12">
      <c r="J53701" s="2"/>
      <c r="K53701" s="2"/>
      <c r="L53701" s="2"/>
    </row>
    <row r="53702" spans="10:12">
      <c r="J53702" s="2"/>
      <c r="K53702" s="2"/>
      <c r="L53702" s="2"/>
    </row>
    <row r="53703" spans="10:12">
      <c r="J53703" s="2"/>
      <c r="K53703" s="2"/>
      <c r="L53703" s="2"/>
    </row>
    <row r="53704" spans="10:12">
      <c r="J53704" s="2"/>
      <c r="K53704" s="2"/>
      <c r="L53704" s="2"/>
    </row>
    <row r="53705" spans="10:12">
      <c r="J53705" s="2"/>
      <c r="K53705" s="2"/>
      <c r="L53705" s="2"/>
    </row>
    <row r="53706" spans="10:12">
      <c r="J53706" s="2"/>
      <c r="K53706" s="2"/>
      <c r="L53706" s="2"/>
    </row>
    <row r="53707" spans="10:12">
      <c r="J53707" s="2"/>
      <c r="K53707" s="2"/>
      <c r="L53707" s="2"/>
    </row>
    <row r="53708" spans="10:12">
      <c r="J53708" s="2"/>
      <c r="K53708" s="2"/>
      <c r="L53708" s="2"/>
    </row>
    <row r="53709" spans="10:12">
      <c r="J53709" s="2"/>
      <c r="K53709" s="2"/>
      <c r="L53709" s="2"/>
    </row>
    <row r="53710" spans="10:12">
      <c r="J53710" s="2"/>
      <c r="K53710" s="2"/>
      <c r="L53710" s="2"/>
    </row>
    <row r="53711" spans="10:12">
      <c r="J53711" s="2"/>
      <c r="K53711" s="2"/>
      <c r="L53711" s="2"/>
    </row>
    <row r="53712" spans="10:12">
      <c r="J53712" s="2"/>
      <c r="K53712" s="2"/>
      <c r="L53712" s="2"/>
    </row>
    <row r="53713" spans="10:12">
      <c r="J53713" s="2"/>
      <c r="K53713" s="2"/>
      <c r="L53713" s="2"/>
    </row>
    <row r="53714" spans="10:12">
      <c r="J53714" s="2"/>
      <c r="K53714" s="2"/>
      <c r="L53714" s="2"/>
    </row>
    <row r="53715" spans="10:12">
      <c r="J53715" s="2"/>
      <c r="K53715" s="2"/>
      <c r="L53715" s="2"/>
    </row>
    <row r="53716" spans="10:12">
      <c r="J53716" s="2"/>
      <c r="K53716" s="2"/>
      <c r="L53716" s="2"/>
    </row>
    <row r="53717" spans="10:12">
      <c r="J53717" s="2"/>
      <c r="K53717" s="2"/>
      <c r="L53717" s="2"/>
    </row>
    <row r="53718" spans="10:12">
      <c r="J53718" s="2"/>
      <c r="K53718" s="2"/>
      <c r="L53718" s="2"/>
    </row>
    <row r="53719" spans="10:12">
      <c r="J53719" s="2"/>
      <c r="K53719" s="2"/>
      <c r="L53719" s="2"/>
    </row>
    <row r="53720" spans="10:12">
      <c r="J53720" s="2"/>
      <c r="K53720" s="2"/>
      <c r="L53720" s="2"/>
    </row>
    <row r="53721" spans="10:12">
      <c r="J53721" s="2"/>
      <c r="K53721" s="2"/>
      <c r="L53721" s="2"/>
    </row>
    <row r="53722" spans="10:12">
      <c r="J53722" s="2"/>
      <c r="K53722" s="2"/>
      <c r="L53722" s="2"/>
    </row>
    <row r="53723" spans="10:12">
      <c r="J53723" s="2"/>
      <c r="K53723" s="2"/>
      <c r="L53723" s="2"/>
    </row>
    <row r="53724" spans="10:12">
      <c r="J53724" s="2"/>
      <c r="K53724" s="2"/>
      <c r="L53724" s="2"/>
    </row>
    <row r="53725" spans="10:12">
      <c r="J53725" s="2"/>
      <c r="K53725" s="2"/>
      <c r="L53725" s="2"/>
    </row>
    <row r="53726" spans="10:12">
      <c r="J53726" s="2"/>
      <c r="K53726" s="2"/>
      <c r="L53726" s="2"/>
    </row>
    <row r="53727" spans="10:12">
      <c r="J53727" s="2"/>
      <c r="K53727" s="2"/>
      <c r="L53727" s="2"/>
    </row>
    <row r="53728" spans="10:12">
      <c r="J53728" s="2"/>
      <c r="K53728" s="2"/>
      <c r="L53728" s="2"/>
    </row>
    <row r="53729" spans="10:12">
      <c r="J53729" s="2"/>
      <c r="K53729" s="2"/>
      <c r="L53729" s="2"/>
    </row>
    <row r="53730" spans="10:12">
      <c r="J53730" s="2"/>
      <c r="K53730" s="2"/>
      <c r="L53730" s="2"/>
    </row>
    <row r="53731" spans="10:12">
      <c r="J53731" s="2"/>
      <c r="K53731" s="2"/>
      <c r="L53731" s="2"/>
    </row>
    <row r="53732" spans="10:12">
      <c r="J53732" s="2"/>
      <c r="K53732" s="2"/>
      <c r="L53732" s="2"/>
    </row>
    <row r="53733" spans="10:12">
      <c r="J53733" s="2"/>
      <c r="K53733" s="2"/>
      <c r="L53733" s="2"/>
    </row>
    <row r="53734" spans="10:12">
      <c r="J53734" s="2"/>
      <c r="K53734" s="2"/>
      <c r="L53734" s="2"/>
    </row>
    <row r="53735" spans="10:12">
      <c r="J53735" s="2"/>
      <c r="K53735" s="2"/>
      <c r="L53735" s="2"/>
    </row>
    <row r="53736" spans="10:12">
      <c r="J53736" s="2"/>
      <c r="K53736" s="2"/>
      <c r="L53736" s="2"/>
    </row>
    <row r="53737" spans="10:12">
      <c r="J53737" s="2"/>
      <c r="K53737" s="2"/>
      <c r="L53737" s="2"/>
    </row>
    <row r="53738" spans="10:12">
      <c r="J53738" s="2"/>
      <c r="K53738" s="2"/>
      <c r="L53738" s="2"/>
    </row>
    <row r="53739" spans="10:12">
      <c r="J53739" s="2"/>
      <c r="K53739" s="2"/>
      <c r="L53739" s="2"/>
    </row>
    <row r="53740" spans="10:12">
      <c r="J53740" s="2"/>
      <c r="K53740" s="2"/>
      <c r="L53740" s="2"/>
    </row>
    <row r="53741" spans="10:12">
      <c r="J53741" s="2"/>
      <c r="K53741" s="2"/>
      <c r="L53741" s="2"/>
    </row>
    <row r="53742" spans="10:12">
      <c r="J53742" s="2"/>
      <c r="K53742" s="2"/>
      <c r="L53742" s="2"/>
    </row>
    <row r="53743" spans="10:12">
      <c r="J53743" s="2"/>
      <c r="K53743" s="2"/>
      <c r="L53743" s="2"/>
    </row>
    <row r="53744" spans="10:12">
      <c r="J53744" s="2"/>
      <c r="K53744" s="2"/>
      <c r="L53744" s="2"/>
    </row>
    <row r="53745" spans="10:12">
      <c r="J53745" s="2"/>
      <c r="K53745" s="2"/>
      <c r="L53745" s="2"/>
    </row>
    <row r="53746" spans="10:12">
      <c r="J53746" s="2"/>
      <c r="K53746" s="2"/>
      <c r="L53746" s="2"/>
    </row>
    <row r="53747" spans="10:12">
      <c r="J53747" s="2"/>
      <c r="K53747" s="2"/>
      <c r="L53747" s="2"/>
    </row>
    <row r="53748" spans="10:12">
      <c r="J53748" s="2"/>
      <c r="K53748" s="2"/>
      <c r="L53748" s="2"/>
    </row>
    <row r="53749" spans="10:12">
      <c r="J53749" s="2"/>
      <c r="K53749" s="2"/>
      <c r="L53749" s="2"/>
    </row>
    <row r="53750" spans="10:12">
      <c r="J53750" s="2"/>
      <c r="K53750" s="2"/>
      <c r="L53750" s="2"/>
    </row>
    <row r="53751" spans="10:12">
      <c r="J53751" s="2"/>
      <c r="K53751" s="2"/>
      <c r="L53751" s="2"/>
    </row>
    <row r="53752" spans="10:12">
      <c r="J53752" s="2"/>
      <c r="K53752" s="2"/>
      <c r="L53752" s="2"/>
    </row>
    <row r="53753" spans="10:12">
      <c r="J53753" s="2"/>
      <c r="K53753" s="2"/>
      <c r="L53753" s="2"/>
    </row>
    <row r="53754" spans="10:12">
      <c r="J53754" s="2"/>
      <c r="K53754" s="2"/>
      <c r="L53754" s="2"/>
    </row>
    <row r="53755" spans="10:12">
      <c r="J53755" s="2"/>
      <c r="K53755" s="2"/>
      <c r="L53755" s="2"/>
    </row>
    <row r="53756" spans="10:12">
      <c r="J53756" s="2"/>
      <c r="K53756" s="2"/>
      <c r="L53756" s="2"/>
    </row>
    <row r="53757" spans="10:12">
      <c r="J53757" s="2"/>
      <c r="K53757" s="2"/>
      <c r="L53757" s="2"/>
    </row>
    <row r="53758" spans="10:12">
      <c r="J53758" s="2"/>
      <c r="K53758" s="2"/>
      <c r="L53758" s="2"/>
    </row>
    <row r="53759" spans="10:12">
      <c r="J53759" s="2"/>
      <c r="K53759" s="2"/>
      <c r="L53759" s="2"/>
    </row>
    <row r="53760" spans="10:12">
      <c r="J53760" s="2"/>
      <c r="K53760" s="2"/>
      <c r="L53760" s="2"/>
    </row>
    <row r="53761" spans="10:12">
      <c r="J53761" s="2"/>
      <c r="K53761" s="2"/>
      <c r="L53761" s="2"/>
    </row>
    <row r="53762" spans="10:12">
      <c r="J53762" s="2"/>
      <c r="K53762" s="2"/>
      <c r="L53762" s="2"/>
    </row>
    <row r="53763" spans="10:12">
      <c r="J53763" s="2"/>
      <c r="K53763" s="2"/>
      <c r="L53763" s="2"/>
    </row>
    <row r="53764" spans="10:12">
      <c r="J53764" s="2"/>
      <c r="K53764" s="2"/>
      <c r="L53764" s="2"/>
    </row>
    <row r="53765" spans="10:12">
      <c r="J53765" s="2"/>
      <c r="K53765" s="2"/>
      <c r="L53765" s="2"/>
    </row>
    <row r="53766" spans="10:12">
      <c r="J53766" s="2"/>
      <c r="K53766" s="2"/>
      <c r="L53766" s="2"/>
    </row>
    <row r="53767" spans="10:12">
      <c r="J53767" s="2"/>
      <c r="K53767" s="2"/>
      <c r="L53767" s="2"/>
    </row>
    <row r="53768" spans="10:12">
      <c r="J53768" s="2"/>
      <c r="K53768" s="2"/>
      <c r="L53768" s="2"/>
    </row>
    <row r="53769" spans="10:12">
      <c r="J53769" s="2"/>
      <c r="K53769" s="2"/>
      <c r="L53769" s="2"/>
    </row>
    <row r="53770" spans="10:12">
      <c r="J53770" s="2"/>
      <c r="K53770" s="2"/>
      <c r="L53770" s="2"/>
    </row>
    <row r="53771" spans="10:12">
      <c r="J53771" s="2"/>
      <c r="K53771" s="2"/>
      <c r="L53771" s="2"/>
    </row>
    <row r="53772" spans="10:12">
      <c r="J53772" s="2"/>
      <c r="K53772" s="2"/>
      <c r="L53772" s="2"/>
    </row>
    <row r="53773" spans="10:12">
      <c r="J53773" s="2"/>
      <c r="K53773" s="2"/>
      <c r="L53773" s="2"/>
    </row>
    <row r="53774" spans="10:12">
      <c r="J53774" s="2"/>
      <c r="K53774" s="2"/>
      <c r="L53774" s="2"/>
    </row>
    <row r="53775" spans="10:12">
      <c r="J53775" s="2"/>
      <c r="K53775" s="2"/>
      <c r="L53775" s="2"/>
    </row>
    <row r="53776" spans="10:12">
      <c r="J53776" s="2"/>
      <c r="K53776" s="2"/>
      <c r="L53776" s="2"/>
    </row>
    <row r="53777" spans="10:12">
      <c r="J53777" s="2"/>
      <c r="K53777" s="2"/>
      <c r="L53777" s="2"/>
    </row>
    <row r="53778" spans="10:12">
      <c r="J53778" s="2"/>
      <c r="K53778" s="2"/>
      <c r="L53778" s="2"/>
    </row>
    <row r="53779" spans="10:12">
      <c r="J53779" s="2"/>
      <c r="K53779" s="2"/>
      <c r="L53779" s="2"/>
    </row>
    <row r="53780" spans="10:12">
      <c r="J53780" s="2"/>
      <c r="K53780" s="2"/>
      <c r="L53780" s="2"/>
    </row>
    <row r="53781" spans="10:12">
      <c r="J53781" s="2"/>
      <c r="K53781" s="2"/>
      <c r="L53781" s="2"/>
    </row>
    <row r="53782" spans="10:12">
      <c r="J53782" s="2"/>
      <c r="K53782" s="2"/>
      <c r="L53782" s="2"/>
    </row>
    <row r="53783" spans="10:12">
      <c r="J53783" s="2"/>
      <c r="K53783" s="2"/>
      <c r="L53783" s="2"/>
    </row>
    <row r="53784" spans="10:12">
      <c r="J53784" s="2"/>
      <c r="K53784" s="2"/>
      <c r="L53784" s="2"/>
    </row>
    <row r="53785" spans="10:12">
      <c r="J53785" s="2"/>
      <c r="K53785" s="2"/>
      <c r="L53785" s="2"/>
    </row>
    <row r="53786" spans="10:12">
      <c r="J53786" s="2"/>
      <c r="K53786" s="2"/>
      <c r="L53786" s="2"/>
    </row>
    <row r="53787" spans="10:12">
      <c r="J53787" s="2"/>
      <c r="K53787" s="2"/>
      <c r="L53787" s="2"/>
    </row>
    <row r="53788" spans="10:12">
      <c r="J53788" s="2"/>
      <c r="K53788" s="2"/>
      <c r="L53788" s="2"/>
    </row>
    <row r="53789" spans="10:12">
      <c r="J53789" s="2"/>
      <c r="K53789" s="2"/>
      <c r="L53789" s="2"/>
    </row>
    <row r="53790" spans="10:12">
      <c r="J53790" s="2"/>
      <c r="K53790" s="2"/>
      <c r="L53790" s="2"/>
    </row>
    <row r="53791" spans="10:12">
      <c r="J53791" s="2"/>
      <c r="K53791" s="2"/>
      <c r="L53791" s="2"/>
    </row>
    <row r="53792" spans="10:12">
      <c r="J53792" s="2"/>
      <c r="K53792" s="2"/>
      <c r="L53792" s="2"/>
    </row>
    <row r="53793" spans="10:12">
      <c r="J53793" s="2"/>
      <c r="K53793" s="2"/>
      <c r="L53793" s="2"/>
    </row>
    <row r="53794" spans="10:12">
      <c r="J53794" s="2"/>
      <c r="K53794" s="2"/>
      <c r="L53794" s="2"/>
    </row>
    <row r="53795" spans="10:12">
      <c r="J53795" s="2"/>
      <c r="K53795" s="2"/>
      <c r="L53795" s="2"/>
    </row>
    <row r="53796" spans="10:12">
      <c r="J53796" s="2"/>
      <c r="K53796" s="2"/>
      <c r="L53796" s="2"/>
    </row>
    <row r="53797" spans="10:12">
      <c r="J53797" s="2"/>
      <c r="K53797" s="2"/>
      <c r="L53797" s="2"/>
    </row>
    <row r="53798" spans="10:12">
      <c r="J53798" s="2"/>
      <c r="K53798" s="2"/>
      <c r="L53798" s="2"/>
    </row>
    <row r="53799" spans="10:12">
      <c r="J53799" s="2"/>
      <c r="K53799" s="2"/>
      <c r="L53799" s="2"/>
    </row>
    <row r="53800" spans="10:12">
      <c r="J53800" s="2"/>
      <c r="K53800" s="2"/>
      <c r="L53800" s="2"/>
    </row>
    <row r="53801" spans="10:12">
      <c r="J53801" s="2"/>
      <c r="K53801" s="2"/>
      <c r="L53801" s="2"/>
    </row>
    <row r="53802" spans="10:12">
      <c r="J53802" s="2"/>
      <c r="K53802" s="2"/>
      <c r="L53802" s="2"/>
    </row>
    <row r="53803" spans="10:12">
      <c r="J53803" s="2"/>
      <c r="K53803" s="2"/>
      <c r="L53803" s="2"/>
    </row>
    <row r="53804" spans="10:12">
      <c r="J53804" s="2"/>
      <c r="K53804" s="2"/>
      <c r="L53804" s="2"/>
    </row>
    <row r="53805" spans="10:12">
      <c r="J53805" s="2"/>
      <c r="K53805" s="2"/>
      <c r="L53805" s="2"/>
    </row>
    <row r="53806" spans="10:12">
      <c r="J53806" s="2"/>
      <c r="K53806" s="2"/>
      <c r="L53806" s="2"/>
    </row>
    <row r="53807" spans="10:12">
      <c r="J53807" s="2"/>
      <c r="K53807" s="2"/>
      <c r="L53807" s="2"/>
    </row>
    <row r="53808" spans="10:12">
      <c r="J53808" s="2"/>
      <c r="K53808" s="2"/>
      <c r="L53808" s="2"/>
    </row>
    <row r="53809" spans="10:12">
      <c r="J53809" s="2"/>
      <c r="K53809" s="2"/>
      <c r="L53809" s="2"/>
    </row>
    <row r="53810" spans="10:12">
      <c r="J53810" s="2"/>
      <c r="K53810" s="2"/>
      <c r="L53810" s="2"/>
    </row>
    <row r="53811" spans="10:12">
      <c r="J53811" s="2"/>
      <c r="K53811" s="2"/>
      <c r="L53811" s="2"/>
    </row>
    <row r="53812" spans="10:12">
      <c r="J53812" s="2"/>
      <c r="K53812" s="2"/>
      <c r="L53812" s="2"/>
    </row>
    <row r="53813" spans="10:12">
      <c r="J53813" s="2"/>
      <c r="K53813" s="2"/>
      <c r="L53813" s="2"/>
    </row>
    <row r="53814" spans="10:12">
      <c r="J53814" s="2"/>
      <c r="K53814" s="2"/>
      <c r="L53814" s="2"/>
    </row>
    <row r="53815" spans="10:12">
      <c r="J53815" s="2"/>
      <c r="K53815" s="2"/>
      <c r="L53815" s="2"/>
    </row>
    <row r="53816" spans="10:12">
      <c r="J53816" s="2"/>
      <c r="K53816" s="2"/>
      <c r="L53816" s="2"/>
    </row>
    <row r="53817" spans="10:12">
      <c r="J53817" s="2"/>
      <c r="K53817" s="2"/>
      <c r="L53817" s="2"/>
    </row>
    <row r="53818" spans="10:12">
      <c r="J53818" s="2"/>
      <c r="K53818" s="2"/>
      <c r="L53818" s="2"/>
    </row>
    <row r="53819" spans="10:12">
      <c r="J53819" s="2"/>
      <c r="K53819" s="2"/>
      <c r="L53819" s="2"/>
    </row>
    <row r="53820" spans="10:12">
      <c r="J53820" s="2"/>
      <c r="K53820" s="2"/>
      <c r="L53820" s="2"/>
    </row>
    <row r="53821" spans="10:12">
      <c r="J53821" s="2"/>
      <c r="K53821" s="2"/>
      <c r="L53821" s="2"/>
    </row>
    <row r="53822" spans="10:12">
      <c r="J53822" s="2"/>
      <c r="K53822" s="2"/>
      <c r="L53822" s="2"/>
    </row>
    <row r="53823" spans="10:12">
      <c r="J53823" s="2"/>
      <c r="K53823" s="2"/>
      <c r="L53823" s="2"/>
    </row>
    <row r="53824" spans="10:12">
      <c r="J53824" s="2"/>
      <c r="K53824" s="2"/>
      <c r="L53824" s="2"/>
    </row>
    <row r="53825" spans="10:12">
      <c r="J53825" s="2"/>
      <c r="K53825" s="2"/>
      <c r="L53825" s="2"/>
    </row>
    <row r="53826" spans="10:12">
      <c r="J53826" s="2"/>
      <c r="K53826" s="2"/>
      <c r="L53826" s="2"/>
    </row>
    <row r="53827" spans="10:12">
      <c r="J53827" s="2"/>
      <c r="K53827" s="2"/>
      <c r="L53827" s="2"/>
    </row>
    <row r="53828" spans="10:12">
      <c r="J53828" s="2"/>
      <c r="K53828" s="2"/>
      <c r="L53828" s="2"/>
    </row>
    <row r="53829" spans="10:12">
      <c r="J53829" s="2"/>
      <c r="K53829" s="2"/>
      <c r="L53829" s="2"/>
    </row>
    <row r="53830" spans="10:12">
      <c r="J53830" s="2"/>
      <c r="K53830" s="2"/>
      <c r="L53830" s="2"/>
    </row>
    <row r="53831" spans="10:12">
      <c r="J53831" s="2"/>
      <c r="K53831" s="2"/>
      <c r="L53831" s="2"/>
    </row>
    <row r="53832" spans="10:12">
      <c r="J53832" s="2"/>
      <c r="K53832" s="2"/>
      <c r="L53832" s="2"/>
    </row>
    <row r="53833" spans="10:12">
      <c r="J53833" s="2"/>
      <c r="K53833" s="2"/>
      <c r="L53833" s="2"/>
    </row>
    <row r="53834" spans="10:12">
      <c r="J53834" s="2"/>
      <c r="K53834" s="2"/>
      <c r="L53834" s="2"/>
    </row>
    <row r="53835" spans="10:12">
      <c r="J53835" s="2"/>
      <c r="K53835" s="2"/>
      <c r="L53835" s="2"/>
    </row>
    <row r="53836" spans="10:12">
      <c r="J53836" s="2"/>
      <c r="K53836" s="2"/>
      <c r="L53836" s="2"/>
    </row>
    <row r="53837" spans="10:12">
      <c r="J53837" s="2"/>
      <c r="K53837" s="2"/>
      <c r="L53837" s="2"/>
    </row>
    <row r="53838" spans="10:12">
      <c r="J53838" s="2"/>
      <c r="K53838" s="2"/>
      <c r="L53838" s="2"/>
    </row>
    <row r="53839" spans="10:12">
      <c r="J53839" s="2"/>
      <c r="K53839" s="2"/>
      <c r="L53839" s="2"/>
    </row>
    <row r="53840" spans="10:12">
      <c r="J53840" s="2"/>
      <c r="K53840" s="2"/>
      <c r="L53840" s="2"/>
    </row>
    <row r="53841" spans="10:12">
      <c r="J53841" s="2"/>
      <c r="K53841" s="2"/>
      <c r="L53841" s="2"/>
    </row>
    <row r="53842" spans="10:12">
      <c r="J53842" s="2"/>
      <c r="K53842" s="2"/>
      <c r="L53842" s="2"/>
    </row>
    <row r="53843" spans="10:12">
      <c r="J53843" s="2"/>
      <c r="K53843" s="2"/>
      <c r="L53843" s="2"/>
    </row>
    <row r="53844" spans="10:12">
      <c r="J53844" s="2"/>
      <c r="K53844" s="2"/>
      <c r="L53844" s="2"/>
    </row>
    <row r="53845" spans="10:12">
      <c r="J53845" s="2"/>
      <c r="K53845" s="2"/>
      <c r="L53845" s="2"/>
    </row>
    <row r="53846" spans="10:12">
      <c r="J53846" s="2"/>
      <c r="K53846" s="2"/>
      <c r="L53846" s="2"/>
    </row>
    <row r="53847" spans="10:12">
      <c r="J53847" s="2"/>
      <c r="K53847" s="2"/>
      <c r="L53847" s="2"/>
    </row>
    <row r="53848" spans="10:12">
      <c r="J53848" s="2"/>
      <c r="K53848" s="2"/>
      <c r="L53848" s="2"/>
    </row>
    <row r="53849" spans="10:12">
      <c r="J53849" s="2"/>
      <c r="K53849" s="2"/>
      <c r="L53849" s="2"/>
    </row>
    <row r="53850" spans="10:12">
      <c r="J53850" s="2"/>
      <c r="K53850" s="2"/>
      <c r="L53850" s="2"/>
    </row>
    <row r="53851" spans="10:12">
      <c r="J53851" s="2"/>
      <c r="K53851" s="2"/>
      <c r="L53851" s="2"/>
    </row>
    <row r="53852" spans="10:12">
      <c r="J53852" s="2"/>
      <c r="K53852" s="2"/>
      <c r="L53852" s="2"/>
    </row>
    <row r="53853" spans="10:12">
      <c r="J53853" s="2"/>
      <c r="K53853" s="2"/>
      <c r="L53853" s="2"/>
    </row>
    <row r="53854" spans="10:12">
      <c r="J53854" s="2"/>
      <c r="K53854" s="2"/>
      <c r="L53854" s="2"/>
    </row>
    <row r="53855" spans="10:12">
      <c r="J53855" s="2"/>
      <c r="K53855" s="2"/>
      <c r="L53855" s="2"/>
    </row>
    <row r="53856" spans="10:12">
      <c r="J53856" s="2"/>
      <c r="K53856" s="2"/>
      <c r="L53856" s="2"/>
    </row>
    <row r="53857" spans="10:12">
      <c r="J53857" s="2"/>
      <c r="K53857" s="2"/>
      <c r="L53857" s="2"/>
    </row>
    <row r="53858" spans="10:12">
      <c r="J53858" s="2"/>
      <c r="K53858" s="2"/>
      <c r="L53858" s="2"/>
    </row>
    <row r="53859" spans="10:12">
      <c r="J53859" s="2"/>
      <c r="K53859" s="2"/>
      <c r="L53859" s="2"/>
    </row>
    <row r="53860" spans="10:12">
      <c r="J53860" s="2"/>
      <c r="K53860" s="2"/>
      <c r="L53860" s="2"/>
    </row>
    <row r="53861" spans="10:12">
      <c r="J53861" s="2"/>
      <c r="K53861" s="2"/>
      <c r="L53861" s="2"/>
    </row>
    <row r="53862" spans="10:12">
      <c r="J53862" s="2"/>
      <c r="K53862" s="2"/>
      <c r="L53862" s="2"/>
    </row>
    <row r="53863" spans="10:12">
      <c r="J53863" s="2"/>
      <c r="K53863" s="2"/>
      <c r="L53863" s="2"/>
    </row>
    <row r="53864" spans="10:12">
      <c r="J53864" s="2"/>
      <c r="K53864" s="2"/>
      <c r="L53864" s="2"/>
    </row>
    <row r="53865" spans="10:12">
      <c r="J53865" s="2"/>
      <c r="K53865" s="2"/>
      <c r="L53865" s="2"/>
    </row>
    <row r="53866" spans="10:12">
      <c r="J53866" s="2"/>
      <c r="K53866" s="2"/>
      <c r="L53866" s="2"/>
    </row>
    <row r="53867" spans="10:12">
      <c r="J53867" s="2"/>
      <c r="K53867" s="2"/>
      <c r="L53867" s="2"/>
    </row>
    <row r="53868" spans="10:12">
      <c r="J53868" s="2"/>
      <c r="K53868" s="2"/>
      <c r="L53868" s="2"/>
    </row>
    <row r="53869" spans="10:12">
      <c r="J53869" s="2"/>
      <c r="K53869" s="2"/>
      <c r="L53869" s="2"/>
    </row>
    <row r="53870" spans="10:12">
      <c r="J53870" s="2"/>
      <c r="K53870" s="2"/>
      <c r="L53870" s="2"/>
    </row>
    <row r="53871" spans="10:12">
      <c r="J53871" s="2"/>
      <c r="K53871" s="2"/>
      <c r="L53871" s="2"/>
    </row>
    <row r="53872" spans="10:12">
      <c r="J53872" s="2"/>
      <c r="K53872" s="2"/>
      <c r="L53872" s="2"/>
    </row>
    <row r="53873" spans="10:12">
      <c r="J53873" s="2"/>
      <c r="K53873" s="2"/>
      <c r="L53873" s="2"/>
    </row>
    <row r="53874" spans="10:12">
      <c r="J53874" s="2"/>
      <c r="K53874" s="2"/>
      <c r="L53874" s="2"/>
    </row>
    <row r="53875" spans="10:12">
      <c r="J53875" s="2"/>
      <c r="K53875" s="2"/>
      <c r="L53875" s="2"/>
    </row>
    <row r="53876" spans="10:12">
      <c r="J53876" s="2"/>
      <c r="K53876" s="2"/>
      <c r="L53876" s="2"/>
    </row>
    <row r="53877" spans="10:12">
      <c r="J53877" s="2"/>
      <c r="K53877" s="2"/>
      <c r="L53877" s="2"/>
    </row>
    <row r="53878" spans="10:12">
      <c r="J53878" s="2"/>
      <c r="K53878" s="2"/>
      <c r="L53878" s="2"/>
    </row>
    <row r="53879" spans="10:12">
      <c r="J53879" s="2"/>
      <c r="K53879" s="2"/>
      <c r="L53879" s="2"/>
    </row>
    <row r="53880" spans="10:12">
      <c r="J53880" s="2"/>
      <c r="K53880" s="2"/>
      <c r="L53880" s="2"/>
    </row>
    <row r="53881" spans="10:12">
      <c r="J53881" s="2"/>
      <c r="K53881" s="2"/>
      <c r="L53881" s="2"/>
    </row>
    <row r="53882" spans="10:12">
      <c r="J53882" s="2"/>
      <c r="K53882" s="2"/>
      <c r="L53882" s="2"/>
    </row>
    <row r="53883" spans="10:12">
      <c r="J53883" s="2"/>
      <c r="K53883" s="2"/>
      <c r="L53883" s="2"/>
    </row>
    <row r="53884" spans="10:12">
      <c r="J53884" s="2"/>
      <c r="K53884" s="2"/>
      <c r="L53884" s="2"/>
    </row>
    <row r="53885" spans="10:12">
      <c r="J53885" s="2"/>
      <c r="K53885" s="2"/>
      <c r="L53885" s="2"/>
    </row>
    <row r="53886" spans="10:12">
      <c r="J53886" s="2"/>
      <c r="K53886" s="2"/>
      <c r="L53886" s="2"/>
    </row>
    <row r="53887" spans="10:12">
      <c r="J53887" s="2"/>
      <c r="K53887" s="2"/>
      <c r="L53887" s="2"/>
    </row>
    <row r="53888" spans="10:12">
      <c r="J53888" s="2"/>
      <c r="K53888" s="2"/>
      <c r="L53888" s="2"/>
    </row>
    <row r="53889" spans="10:12">
      <c r="J53889" s="2"/>
      <c r="K53889" s="2"/>
      <c r="L53889" s="2"/>
    </row>
    <row r="53890" spans="10:12">
      <c r="J53890" s="2"/>
      <c r="K53890" s="2"/>
      <c r="L53890" s="2"/>
    </row>
    <row r="53891" spans="10:12">
      <c r="J53891" s="2"/>
      <c r="K53891" s="2"/>
      <c r="L53891" s="2"/>
    </row>
    <row r="53892" spans="10:12">
      <c r="J53892" s="2"/>
      <c r="K53892" s="2"/>
      <c r="L53892" s="2"/>
    </row>
    <row r="53893" spans="10:12">
      <c r="J53893" s="2"/>
      <c r="K53893" s="2"/>
      <c r="L53893" s="2"/>
    </row>
    <row r="53894" spans="10:12">
      <c r="J53894" s="2"/>
      <c r="K53894" s="2"/>
      <c r="L53894" s="2"/>
    </row>
    <row r="53895" spans="10:12">
      <c r="J53895" s="2"/>
      <c r="K53895" s="2"/>
      <c r="L53895" s="2"/>
    </row>
    <row r="53896" spans="10:12">
      <c r="J53896" s="2"/>
      <c r="K53896" s="2"/>
      <c r="L53896" s="2"/>
    </row>
    <row r="53897" spans="10:12">
      <c r="J53897" s="2"/>
      <c r="K53897" s="2"/>
      <c r="L53897" s="2"/>
    </row>
    <row r="53898" spans="10:12">
      <c r="J53898" s="2"/>
      <c r="K53898" s="2"/>
      <c r="L53898" s="2"/>
    </row>
    <row r="53899" spans="10:12">
      <c r="J53899" s="2"/>
      <c r="K53899" s="2"/>
      <c r="L53899" s="2"/>
    </row>
    <row r="53900" spans="10:12">
      <c r="J53900" s="2"/>
      <c r="K53900" s="2"/>
      <c r="L53900" s="2"/>
    </row>
    <row r="53901" spans="10:12">
      <c r="J53901" s="2"/>
      <c r="K53901" s="2"/>
      <c r="L53901" s="2"/>
    </row>
    <row r="53902" spans="10:12">
      <c r="J53902" s="2"/>
      <c r="K53902" s="2"/>
      <c r="L53902" s="2"/>
    </row>
    <row r="53903" spans="10:12">
      <c r="J53903" s="2"/>
      <c r="K53903" s="2"/>
      <c r="L53903" s="2"/>
    </row>
    <row r="53904" spans="10:12">
      <c r="J53904" s="2"/>
      <c r="K53904" s="2"/>
      <c r="L53904" s="2"/>
    </row>
    <row r="53905" spans="10:12">
      <c r="J53905" s="2"/>
      <c r="K53905" s="2"/>
      <c r="L53905" s="2"/>
    </row>
    <row r="53906" spans="10:12">
      <c r="J53906" s="2"/>
      <c r="K53906" s="2"/>
      <c r="L53906" s="2"/>
    </row>
    <row r="53907" spans="10:12">
      <c r="J53907" s="2"/>
      <c r="K53907" s="2"/>
      <c r="L53907" s="2"/>
    </row>
    <row r="53908" spans="10:12">
      <c r="J53908" s="2"/>
      <c r="K53908" s="2"/>
      <c r="L53908" s="2"/>
    </row>
    <row r="53909" spans="10:12">
      <c r="J53909" s="2"/>
      <c r="K53909" s="2"/>
      <c r="L53909" s="2"/>
    </row>
    <row r="53910" spans="10:12">
      <c r="J53910" s="2"/>
      <c r="K53910" s="2"/>
      <c r="L53910" s="2"/>
    </row>
    <row r="53911" spans="10:12">
      <c r="J53911" s="2"/>
      <c r="K53911" s="2"/>
      <c r="L53911" s="2"/>
    </row>
    <row r="53912" spans="10:12">
      <c r="J53912" s="2"/>
      <c r="K53912" s="2"/>
      <c r="L53912" s="2"/>
    </row>
    <row r="53913" spans="10:12">
      <c r="J53913" s="2"/>
      <c r="K53913" s="2"/>
      <c r="L53913" s="2"/>
    </row>
    <row r="53914" spans="10:12">
      <c r="J53914" s="2"/>
      <c r="K53914" s="2"/>
      <c r="L53914" s="2"/>
    </row>
    <row r="53915" spans="10:12">
      <c r="J53915" s="2"/>
      <c r="K53915" s="2"/>
      <c r="L53915" s="2"/>
    </row>
    <row r="53916" spans="10:12">
      <c r="J53916" s="2"/>
      <c r="K53916" s="2"/>
      <c r="L53916" s="2"/>
    </row>
    <row r="53917" spans="10:12">
      <c r="J53917" s="2"/>
      <c r="K53917" s="2"/>
      <c r="L53917" s="2"/>
    </row>
    <row r="53918" spans="10:12">
      <c r="J53918" s="2"/>
      <c r="K53918" s="2"/>
      <c r="L53918" s="2"/>
    </row>
    <row r="53919" spans="10:12">
      <c r="J53919" s="2"/>
      <c r="K53919" s="2"/>
      <c r="L53919" s="2"/>
    </row>
    <row r="53920" spans="10:12">
      <c r="J53920" s="2"/>
      <c r="K53920" s="2"/>
      <c r="L53920" s="2"/>
    </row>
    <row r="53921" spans="10:12">
      <c r="J53921" s="2"/>
      <c r="K53921" s="2"/>
      <c r="L53921" s="2"/>
    </row>
    <row r="53922" spans="10:12">
      <c r="J53922" s="2"/>
      <c r="K53922" s="2"/>
      <c r="L53922" s="2"/>
    </row>
    <row r="53923" spans="10:12">
      <c r="J53923" s="2"/>
      <c r="K53923" s="2"/>
      <c r="L53923" s="2"/>
    </row>
    <row r="53924" spans="10:12">
      <c r="J53924" s="2"/>
      <c r="K53924" s="2"/>
      <c r="L53924" s="2"/>
    </row>
    <row r="53925" spans="10:12">
      <c r="J53925" s="2"/>
      <c r="K53925" s="2"/>
      <c r="L53925" s="2"/>
    </row>
    <row r="53926" spans="10:12">
      <c r="J53926" s="2"/>
      <c r="K53926" s="2"/>
      <c r="L53926" s="2"/>
    </row>
    <row r="53927" spans="10:12">
      <c r="J53927" s="2"/>
      <c r="K53927" s="2"/>
      <c r="L53927" s="2"/>
    </row>
    <row r="53928" spans="10:12">
      <c r="J53928" s="2"/>
      <c r="K53928" s="2"/>
      <c r="L53928" s="2"/>
    </row>
    <row r="53929" spans="10:12">
      <c r="J53929" s="2"/>
      <c r="K53929" s="2"/>
      <c r="L53929" s="2"/>
    </row>
    <row r="53930" spans="10:12">
      <c r="J53930" s="2"/>
      <c r="K53930" s="2"/>
      <c r="L53930" s="2"/>
    </row>
    <row r="53931" spans="10:12">
      <c r="J53931" s="2"/>
      <c r="K53931" s="2"/>
      <c r="L53931" s="2"/>
    </row>
    <row r="53932" spans="10:12">
      <c r="J53932" s="2"/>
      <c r="K53932" s="2"/>
      <c r="L53932" s="2"/>
    </row>
    <row r="53933" spans="10:12">
      <c r="J53933" s="2"/>
      <c r="K53933" s="2"/>
      <c r="L53933" s="2"/>
    </row>
    <row r="53934" spans="10:12">
      <c r="J53934" s="2"/>
      <c r="K53934" s="2"/>
      <c r="L53934" s="2"/>
    </row>
    <row r="53935" spans="10:12">
      <c r="J53935" s="2"/>
      <c r="K53935" s="2"/>
      <c r="L53935" s="2"/>
    </row>
    <row r="53936" spans="10:12">
      <c r="J53936" s="2"/>
      <c r="K53936" s="2"/>
      <c r="L53936" s="2"/>
    </row>
    <row r="53937" spans="10:12">
      <c r="J53937" s="2"/>
      <c r="K53937" s="2"/>
      <c r="L53937" s="2"/>
    </row>
    <row r="53938" spans="10:12">
      <c r="J53938" s="2"/>
      <c r="K53938" s="2"/>
      <c r="L53938" s="2"/>
    </row>
    <row r="53939" spans="10:12">
      <c r="J53939" s="2"/>
      <c r="K53939" s="2"/>
      <c r="L53939" s="2"/>
    </row>
    <row r="53940" spans="10:12">
      <c r="J53940" s="2"/>
      <c r="K53940" s="2"/>
      <c r="L53940" s="2"/>
    </row>
    <row r="53941" spans="10:12">
      <c r="J53941" s="2"/>
      <c r="K53941" s="2"/>
      <c r="L53941" s="2"/>
    </row>
    <row r="53942" spans="10:12">
      <c r="J53942" s="2"/>
      <c r="K53942" s="2"/>
      <c r="L53942" s="2"/>
    </row>
    <row r="53943" spans="10:12">
      <c r="J53943" s="2"/>
      <c r="K53943" s="2"/>
      <c r="L53943" s="2"/>
    </row>
    <row r="53944" spans="10:12">
      <c r="J53944" s="2"/>
      <c r="K53944" s="2"/>
      <c r="L53944" s="2"/>
    </row>
    <row r="53945" spans="10:12">
      <c r="J53945" s="2"/>
      <c r="K53945" s="2"/>
      <c r="L53945" s="2"/>
    </row>
    <row r="53946" spans="10:12">
      <c r="J53946" s="2"/>
      <c r="K53946" s="2"/>
      <c r="L53946" s="2"/>
    </row>
    <row r="53947" spans="10:12">
      <c r="J53947" s="2"/>
      <c r="K53947" s="2"/>
      <c r="L53947" s="2"/>
    </row>
    <row r="53948" spans="10:12">
      <c r="J53948" s="2"/>
      <c r="K53948" s="2"/>
      <c r="L53948" s="2"/>
    </row>
    <row r="53949" spans="10:12">
      <c r="J53949" s="2"/>
      <c r="K53949" s="2"/>
      <c r="L53949" s="2"/>
    </row>
    <row r="53950" spans="10:12">
      <c r="J53950" s="2"/>
      <c r="K53950" s="2"/>
      <c r="L53950" s="2"/>
    </row>
    <row r="53951" spans="10:12">
      <c r="J53951" s="2"/>
      <c r="K53951" s="2"/>
      <c r="L53951" s="2"/>
    </row>
    <row r="53952" spans="10:12">
      <c r="J53952" s="2"/>
      <c r="K53952" s="2"/>
      <c r="L53952" s="2"/>
    </row>
    <row r="53953" spans="10:12">
      <c r="J53953" s="2"/>
      <c r="K53953" s="2"/>
      <c r="L53953" s="2"/>
    </row>
    <row r="53954" spans="10:12">
      <c r="J53954" s="2"/>
      <c r="K53954" s="2"/>
      <c r="L53954" s="2"/>
    </row>
    <row r="53955" spans="10:12">
      <c r="J53955" s="2"/>
      <c r="K53955" s="2"/>
      <c r="L53955" s="2"/>
    </row>
    <row r="53956" spans="10:12">
      <c r="J53956" s="2"/>
      <c r="K53956" s="2"/>
      <c r="L53956" s="2"/>
    </row>
    <row r="53957" spans="10:12">
      <c r="J53957" s="2"/>
      <c r="K53957" s="2"/>
      <c r="L53957" s="2"/>
    </row>
    <row r="53958" spans="10:12">
      <c r="J53958" s="2"/>
      <c r="K53958" s="2"/>
      <c r="L53958" s="2"/>
    </row>
    <row r="53959" spans="10:12">
      <c r="J53959" s="2"/>
      <c r="K53959" s="2"/>
      <c r="L53959" s="2"/>
    </row>
    <row r="53960" spans="10:12">
      <c r="J53960" s="2"/>
      <c r="K53960" s="2"/>
      <c r="L53960" s="2"/>
    </row>
    <row r="53961" spans="10:12">
      <c r="J53961" s="2"/>
      <c r="K53961" s="2"/>
      <c r="L53961" s="2"/>
    </row>
    <row r="53962" spans="10:12">
      <c r="J53962" s="2"/>
      <c r="K53962" s="2"/>
      <c r="L53962" s="2"/>
    </row>
    <row r="53963" spans="10:12">
      <c r="J53963" s="2"/>
      <c r="K53963" s="2"/>
      <c r="L53963" s="2"/>
    </row>
    <row r="53964" spans="10:12">
      <c r="J53964" s="2"/>
      <c r="K53964" s="2"/>
      <c r="L53964" s="2"/>
    </row>
    <row r="53965" spans="10:12">
      <c r="J53965" s="2"/>
      <c r="K53965" s="2"/>
      <c r="L53965" s="2"/>
    </row>
    <row r="53966" spans="10:12">
      <c r="J53966" s="2"/>
      <c r="K53966" s="2"/>
      <c r="L53966" s="2"/>
    </row>
    <row r="53967" spans="10:12">
      <c r="J53967" s="2"/>
      <c r="K53967" s="2"/>
      <c r="L53967" s="2"/>
    </row>
    <row r="53968" spans="10:12">
      <c r="J53968" s="2"/>
      <c r="K53968" s="2"/>
      <c r="L53968" s="2"/>
    </row>
    <row r="53969" spans="10:12">
      <c r="J53969" s="2"/>
      <c r="K53969" s="2"/>
      <c r="L53969" s="2"/>
    </row>
    <row r="53970" spans="10:12">
      <c r="J53970" s="2"/>
      <c r="K53970" s="2"/>
      <c r="L53970" s="2"/>
    </row>
    <row r="53971" spans="10:12">
      <c r="J53971" s="2"/>
      <c r="K53971" s="2"/>
      <c r="L53971" s="2"/>
    </row>
    <row r="53972" spans="10:12">
      <c r="J53972" s="2"/>
      <c r="K53972" s="2"/>
      <c r="L53972" s="2"/>
    </row>
    <row r="53973" spans="10:12">
      <c r="J53973" s="2"/>
      <c r="K53973" s="2"/>
      <c r="L53973" s="2"/>
    </row>
    <row r="53974" spans="10:12">
      <c r="J53974" s="2"/>
      <c r="K53974" s="2"/>
      <c r="L53974" s="2"/>
    </row>
    <row r="53975" spans="10:12">
      <c r="J53975" s="2"/>
      <c r="K53975" s="2"/>
      <c r="L53975" s="2"/>
    </row>
    <row r="53976" spans="10:12">
      <c r="J53976" s="2"/>
      <c r="K53976" s="2"/>
      <c r="L53976" s="2"/>
    </row>
    <row r="53977" spans="10:12">
      <c r="J53977" s="2"/>
      <c r="K53977" s="2"/>
      <c r="L53977" s="2"/>
    </row>
    <row r="53978" spans="10:12">
      <c r="J53978" s="2"/>
      <c r="K53978" s="2"/>
      <c r="L53978" s="2"/>
    </row>
    <row r="53979" spans="10:12">
      <c r="J53979" s="2"/>
      <c r="K53979" s="2"/>
      <c r="L53979" s="2"/>
    </row>
    <row r="53980" spans="10:12">
      <c r="J53980" s="2"/>
      <c r="K53980" s="2"/>
      <c r="L53980" s="2"/>
    </row>
    <row r="53981" spans="10:12">
      <c r="J53981" s="2"/>
      <c r="K53981" s="2"/>
      <c r="L53981" s="2"/>
    </row>
    <row r="53982" spans="10:12">
      <c r="J53982" s="2"/>
      <c r="K53982" s="2"/>
      <c r="L53982" s="2"/>
    </row>
    <row r="53983" spans="10:12">
      <c r="J53983" s="2"/>
      <c r="K53983" s="2"/>
      <c r="L53983" s="2"/>
    </row>
    <row r="53984" spans="10:12">
      <c r="J53984" s="2"/>
      <c r="K53984" s="2"/>
      <c r="L53984" s="2"/>
    </row>
    <row r="53985" spans="10:12">
      <c r="J53985" s="2"/>
      <c r="K53985" s="2"/>
      <c r="L53985" s="2"/>
    </row>
    <row r="53986" spans="10:12">
      <c r="J53986" s="2"/>
      <c r="K53986" s="2"/>
      <c r="L53986" s="2"/>
    </row>
    <row r="53987" spans="10:12">
      <c r="J53987" s="2"/>
      <c r="K53987" s="2"/>
      <c r="L53987" s="2"/>
    </row>
    <row r="53988" spans="10:12">
      <c r="J53988" s="2"/>
      <c r="K53988" s="2"/>
      <c r="L53988" s="2"/>
    </row>
    <row r="53989" spans="10:12">
      <c r="J53989" s="2"/>
      <c r="K53989" s="2"/>
      <c r="L53989" s="2"/>
    </row>
    <row r="53990" spans="10:12">
      <c r="J53990" s="2"/>
      <c r="K53990" s="2"/>
      <c r="L53990" s="2"/>
    </row>
    <row r="53991" spans="10:12">
      <c r="J53991" s="2"/>
      <c r="K53991" s="2"/>
      <c r="L53991" s="2"/>
    </row>
    <row r="53992" spans="10:12">
      <c r="J53992" s="2"/>
      <c r="K53992" s="2"/>
      <c r="L53992" s="2"/>
    </row>
    <row r="53993" spans="10:12">
      <c r="J53993" s="2"/>
      <c r="K53993" s="2"/>
      <c r="L53993" s="2"/>
    </row>
    <row r="53994" spans="10:12">
      <c r="J53994" s="2"/>
      <c r="K53994" s="2"/>
      <c r="L53994" s="2"/>
    </row>
    <row r="53995" spans="10:12">
      <c r="J53995" s="2"/>
      <c r="K53995" s="2"/>
      <c r="L53995" s="2"/>
    </row>
    <row r="53996" spans="10:12">
      <c r="J53996" s="2"/>
      <c r="K53996" s="2"/>
      <c r="L53996" s="2"/>
    </row>
    <row r="53997" spans="10:12">
      <c r="J53997" s="2"/>
      <c r="K53997" s="2"/>
      <c r="L53997" s="2"/>
    </row>
    <row r="53998" spans="10:12">
      <c r="J53998" s="2"/>
      <c r="K53998" s="2"/>
      <c r="L53998" s="2"/>
    </row>
    <row r="53999" spans="10:12">
      <c r="J53999" s="2"/>
      <c r="K53999" s="2"/>
      <c r="L53999" s="2"/>
    </row>
    <row r="54000" spans="10:12">
      <c r="J54000" s="2"/>
      <c r="K54000" s="2"/>
      <c r="L54000" s="2"/>
    </row>
    <row r="54001" spans="10:12">
      <c r="J54001" s="2"/>
      <c r="K54001" s="2"/>
      <c r="L54001" s="2"/>
    </row>
    <row r="54002" spans="10:12">
      <c r="J54002" s="2"/>
      <c r="K54002" s="2"/>
      <c r="L54002" s="2"/>
    </row>
    <row r="54003" spans="10:12">
      <c r="J54003" s="2"/>
      <c r="K54003" s="2"/>
      <c r="L54003" s="2"/>
    </row>
    <row r="54004" spans="10:12">
      <c r="J54004" s="2"/>
      <c r="K54004" s="2"/>
      <c r="L54004" s="2"/>
    </row>
    <row r="54005" spans="10:12">
      <c r="J54005" s="2"/>
      <c r="K54005" s="2"/>
      <c r="L54005" s="2"/>
    </row>
    <row r="54006" spans="10:12">
      <c r="J54006" s="2"/>
      <c r="K54006" s="2"/>
      <c r="L54006" s="2"/>
    </row>
    <row r="54007" spans="10:12">
      <c r="J54007" s="2"/>
      <c r="K54007" s="2"/>
      <c r="L54007" s="2"/>
    </row>
    <row r="54008" spans="10:12">
      <c r="J54008" s="2"/>
      <c r="K54008" s="2"/>
      <c r="L54008" s="2"/>
    </row>
    <row r="54009" spans="10:12">
      <c r="J54009" s="2"/>
      <c r="K54009" s="2"/>
      <c r="L54009" s="2"/>
    </row>
    <row r="54010" spans="10:12">
      <c r="J54010" s="2"/>
      <c r="K54010" s="2"/>
      <c r="L54010" s="2"/>
    </row>
    <row r="54011" spans="10:12">
      <c r="J54011" s="2"/>
      <c r="K54011" s="2"/>
      <c r="L54011" s="2"/>
    </row>
    <row r="54012" spans="10:12">
      <c r="J54012" s="2"/>
      <c r="K54012" s="2"/>
      <c r="L54012" s="2"/>
    </row>
    <row r="54013" spans="10:12">
      <c r="J54013" s="2"/>
      <c r="K54013" s="2"/>
      <c r="L54013" s="2"/>
    </row>
    <row r="54014" spans="10:12">
      <c r="J54014" s="2"/>
      <c r="K54014" s="2"/>
      <c r="L54014" s="2"/>
    </row>
    <row r="54015" spans="10:12">
      <c r="J54015" s="2"/>
      <c r="K54015" s="2"/>
      <c r="L54015" s="2"/>
    </row>
    <row r="54016" spans="10:12">
      <c r="J54016" s="2"/>
      <c r="K54016" s="2"/>
      <c r="L54016" s="2"/>
    </row>
    <row r="54017" spans="10:12">
      <c r="J54017" s="2"/>
      <c r="K54017" s="2"/>
      <c r="L54017" s="2"/>
    </row>
    <row r="54018" spans="10:12">
      <c r="J54018" s="2"/>
      <c r="K54018" s="2"/>
      <c r="L54018" s="2"/>
    </row>
    <row r="54019" spans="10:12">
      <c r="J54019" s="2"/>
      <c r="K54019" s="2"/>
      <c r="L54019" s="2"/>
    </row>
    <row r="54020" spans="10:12">
      <c r="J54020" s="2"/>
      <c r="K54020" s="2"/>
      <c r="L54020" s="2"/>
    </row>
    <row r="54021" spans="10:12">
      <c r="J54021" s="2"/>
      <c r="K54021" s="2"/>
      <c r="L54021" s="2"/>
    </row>
    <row r="54022" spans="10:12">
      <c r="J54022" s="2"/>
      <c r="K54022" s="2"/>
      <c r="L54022" s="2"/>
    </row>
    <row r="54023" spans="10:12">
      <c r="J54023" s="2"/>
      <c r="K54023" s="2"/>
      <c r="L54023" s="2"/>
    </row>
    <row r="54024" spans="10:12">
      <c r="J54024" s="2"/>
      <c r="K54024" s="2"/>
      <c r="L54024" s="2"/>
    </row>
    <row r="54025" spans="10:12">
      <c r="J54025" s="2"/>
      <c r="K54025" s="2"/>
      <c r="L54025" s="2"/>
    </row>
    <row r="54026" spans="10:12">
      <c r="J54026" s="2"/>
      <c r="K54026" s="2"/>
      <c r="L54026" s="2"/>
    </row>
    <row r="54027" spans="10:12">
      <c r="J54027" s="2"/>
      <c r="K54027" s="2"/>
      <c r="L54027" s="2"/>
    </row>
    <row r="54028" spans="10:12">
      <c r="J54028" s="2"/>
      <c r="K54028" s="2"/>
      <c r="L54028" s="2"/>
    </row>
    <row r="54029" spans="10:12">
      <c r="J54029" s="2"/>
      <c r="K54029" s="2"/>
      <c r="L54029" s="2"/>
    </row>
    <row r="54030" spans="10:12">
      <c r="J54030" s="2"/>
      <c r="K54030" s="2"/>
      <c r="L54030" s="2"/>
    </row>
    <row r="54031" spans="10:12">
      <c r="J54031" s="2"/>
      <c r="K54031" s="2"/>
      <c r="L54031" s="2"/>
    </row>
    <row r="54032" spans="10:12">
      <c r="J54032" s="2"/>
      <c r="K54032" s="2"/>
      <c r="L54032" s="2"/>
    </row>
    <row r="54033" spans="10:12">
      <c r="J54033" s="2"/>
      <c r="K54033" s="2"/>
      <c r="L54033" s="2"/>
    </row>
    <row r="54034" spans="10:12">
      <c r="J54034" s="2"/>
      <c r="K54034" s="2"/>
      <c r="L54034" s="2"/>
    </row>
    <row r="54035" spans="10:12">
      <c r="J54035" s="2"/>
      <c r="K54035" s="2"/>
      <c r="L54035" s="2"/>
    </row>
    <row r="54036" spans="10:12">
      <c r="J54036" s="2"/>
      <c r="K54036" s="2"/>
      <c r="L54036" s="2"/>
    </row>
    <row r="54037" spans="10:12">
      <c r="J54037" s="2"/>
      <c r="K54037" s="2"/>
      <c r="L54037" s="2"/>
    </row>
    <row r="54038" spans="10:12">
      <c r="J54038" s="2"/>
      <c r="K54038" s="2"/>
      <c r="L54038" s="2"/>
    </row>
    <row r="54039" spans="10:12">
      <c r="J54039" s="2"/>
      <c r="K54039" s="2"/>
      <c r="L54039" s="2"/>
    </row>
    <row r="54040" spans="10:12">
      <c r="J54040" s="2"/>
      <c r="K54040" s="2"/>
      <c r="L54040" s="2"/>
    </row>
    <row r="54041" spans="10:12">
      <c r="J54041" s="2"/>
      <c r="K54041" s="2"/>
      <c r="L54041" s="2"/>
    </row>
    <row r="54042" spans="10:12">
      <c r="J54042" s="2"/>
      <c r="K54042" s="2"/>
      <c r="L54042" s="2"/>
    </row>
    <row r="54043" spans="10:12">
      <c r="J54043" s="2"/>
      <c r="K54043" s="2"/>
      <c r="L54043" s="2"/>
    </row>
    <row r="54044" spans="10:12">
      <c r="J54044" s="2"/>
      <c r="K54044" s="2"/>
      <c r="L54044" s="2"/>
    </row>
    <row r="54045" spans="10:12">
      <c r="J54045" s="2"/>
      <c r="K54045" s="2"/>
      <c r="L54045" s="2"/>
    </row>
    <row r="54046" spans="10:12">
      <c r="J54046" s="2"/>
      <c r="K54046" s="2"/>
      <c r="L54046" s="2"/>
    </row>
    <row r="54047" spans="10:12">
      <c r="J54047" s="2"/>
      <c r="K54047" s="2"/>
      <c r="L54047" s="2"/>
    </row>
    <row r="54048" spans="10:12">
      <c r="J54048" s="2"/>
      <c r="K54048" s="2"/>
      <c r="L54048" s="2"/>
    </row>
    <row r="54049" spans="10:12">
      <c r="J54049" s="2"/>
      <c r="K54049" s="2"/>
      <c r="L54049" s="2"/>
    </row>
    <row r="54050" spans="10:12">
      <c r="J54050" s="2"/>
      <c r="K54050" s="2"/>
      <c r="L54050" s="2"/>
    </row>
    <row r="54051" spans="10:12">
      <c r="J54051" s="2"/>
      <c r="K54051" s="2"/>
      <c r="L54051" s="2"/>
    </row>
    <row r="54052" spans="10:12">
      <c r="J54052" s="2"/>
      <c r="K54052" s="2"/>
      <c r="L54052" s="2"/>
    </row>
    <row r="54053" spans="10:12">
      <c r="J54053" s="2"/>
      <c r="K54053" s="2"/>
      <c r="L54053" s="2"/>
    </row>
    <row r="54054" spans="10:12">
      <c r="J54054" s="2"/>
      <c r="K54054" s="2"/>
      <c r="L54054" s="2"/>
    </row>
    <row r="54055" spans="10:12">
      <c r="J54055" s="2"/>
      <c r="K54055" s="2"/>
      <c r="L54055" s="2"/>
    </row>
    <row r="54056" spans="10:12">
      <c r="J54056" s="2"/>
      <c r="K54056" s="2"/>
      <c r="L54056" s="2"/>
    </row>
    <row r="54057" spans="10:12">
      <c r="J54057" s="2"/>
      <c r="K54057" s="2"/>
      <c r="L54057" s="2"/>
    </row>
    <row r="54058" spans="10:12">
      <c r="J54058" s="2"/>
      <c r="K54058" s="2"/>
      <c r="L54058" s="2"/>
    </row>
    <row r="54059" spans="10:12">
      <c r="J54059" s="2"/>
      <c r="K54059" s="2"/>
      <c r="L54059" s="2"/>
    </row>
    <row r="54060" spans="10:12">
      <c r="J54060" s="2"/>
      <c r="K54060" s="2"/>
      <c r="L54060" s="2"/>
    </row>
    <row r="54061" spans="10:12">
      <c r="J54061" s="2"/>
      <c r="K54061" s="2"/>
      <c r="L54061" s="2"/>
    </row>
    <row r="54062" spans="10:12">
      <c r="J54062" s="2"/>
      <c r="K54062" s="2"/>
      <c r="L54062" s="2"/>
    </row>
    <row r="54063" spans="10:12">
      <c r="J54063" s="2"/>
      <c r="K54063" s="2"/>
      <c r="L54063" s="2"/>
    </row>
    <row r="54064" spans="10:12">
      <c r="J54064" s="2"/>
      <c r="K54064" s="2"/>
      <c r="L54064" s="2"/>
    </row>
    <row r="54065" spans="10:12">
      <c r="J54065" s="2"/>
      <c r="K54065" s="2"/>
      <c r="L54065" s="2"/>
    </row>
    <row r="54066" spans="10:12">
      <c r="J54066" s="2"/>
      <c r="K54066" s="2"/>
      <c r="L54066" s="2"/>
    </row>
    <row r="54067" spans="10:12">
      <c r="J54067" s="2"/>
      <c r="K54067" s="2"/>
      <c r="L54067" s="2"/>
    </row>
    <row r="54068" spans="10:12">
      <c r="J54068" s="2"/>
      <c r="K54068" s="2"/>
      <c r="L54068" s="2"/>
    </row>
    <row r="54069" spans="10:12">
      <c r="J54069" s="2"/>
      <c r="K54069" s="2"/>
      <c r="L54069" s="2"/>
    </row>
    <row r="54070" spans="10:12">
      <c r="J54070" s="2"/>
      <c r="K54070" s="2"/>
      <c r="L54070" s="2"/>
    </row>
    <row r="54071" spans="10:12">
      <c r="J54071" s="2"/>
      <c r="K54071" s="2"/>
      <c r="L54071" s="2"/>
    </row>
    <row r="54072" spans="10:12">
      <c r="J54072" s="2"/>
      <c r="K54072" s="2"/>
      <c r="L54072" s="2"/>
    </row>
    <row r="54073" spans="10:12">
      <c r="J54073" s="2"/>
      <c r="K54073" s="2"/>
      <c r="L54073" s="2"/>
    </row>
    <row r="54074" spans="10:12">
      <c r="J54074" s="2"/>
      <c r="K54074" s="2"/>
      <c r="L54074" s="2"/>
    </row>
    <row r="54075" spans="10:12">
      <c r="J54075" s="2"/>
      <c r="K54075" s="2"/>
      <c r="L54075" s="2"/>
    </row>
    <row r="54076" spans="10:12">
      <c r="J54076" s="2"/>
      <c r="K54076" s="2"/>
      <c r="L54076" s="2"/>
    </row>
    <row r="54077" spans="10:12">
      <c r="J54077" s="2"/>
      <c r="K54077" s="2"/>
      <c r="L54077" s="2"/>
    </row>
    <row r="54078" spans="10:12">
      <c r="J54078" s="2"/>
      <c r="K54078" s="2"/>
      <c r="L54078" s="2"/>
    </row>
    <row r="54079" spans="10:12">
      <c r="J54079" s="2"/>
      <c r="K54079" s="2"/>
      <c r="L54079" s="2"/>
    </row>
    <row r="54080" spans="10:12">
      <c r="J54080" s="2"/>
      <c r="K54080" s="2"/>
      <c r="L54080" s="2"/>
    </row>
    <row r="54081" spans="10:12">
      <c r="J54081" s="2"/>
      <c r="K54081" s="2"/>
      <c r="L54081" s="2"/>
    </row>
    <row r="54082" spans="10:12">
      <c r="J54082" s="2"/>
      <c r="K54082" s="2"/>
      <c r="L54082" s="2"/>
    </row>
    <row r="54083" spans="10:12">
      <c r="J54083" s="2"/>
      <c r="K54083" s="2"/>
      <c r="L54083" s="2"/>
    </row>
    <row r="54084" spans="10:12">
      <c r="J54084" s="2"/>
      <c r="K54084" s="2"/>
      <c r="L54084" s="2"/>
    </row>
    <row r="54085" spans="10:12">
      <c r="J54085" s="2"/>
      <c r="K54085" s="2"/>
      <c r="L54085" s="2"/>
    </row>
    <row r="54086" spans="10:12">
      <c r="J54086" s="2"/>
      <c r="K54086" s="2"/>
      <c r="L54086" s="2"/>
    </row>
    <row r="54087" spans="10:12">
      <c r="J54087" s="2"/>
      <c r="K54087" s="2"/>
      <c r="L54087" s="2"/>
    </row>
    <row r="54088" spans="10:12">
      <c r="J54088" s="2"/>
      <c r="K54088" s="2"/>
      <c r="L54088" s="2"/>
    </row>
    <row r="54089" spans="10:12">
      <c r="J54089" s="2"/>
      <c r="K54089" s="2"/>
      <c r="L54089" s="2"/>
    </row>
    <row r="54090" spans="10:12">
      <c r="J54090" s="2"/>
      <c r="K54090" s="2"/>
      <c r="L54090" s="2"/>
    </row>
    <row r="54091" spans="10:12">
      <c r="J54091" s="2"/>
      <c r="K54091" s="2"/>
      <c r="L54091" s="2"/>
    </row>
    <row r="54092" spans="10:12">
      <c r="J54092" s="2"/>
      <c r="K54092" s="2"/>
      <c r="L54092" s="2"/>
    </row>
    <row r="54093" spans="10:12">
      <c r="J54093" s="2"/>
      <c r="K54093" s="2"/>
      <c r="L54093" s="2"/>
    </row>
    <row r="54094" spans="10:12">
      <c r="J54094" s="2"/>
      <c r="K54094" s="2"/>
      <c r="L54094" s="2"/>
    </row>
    <row r="54095" spans="10:12">
      <c r="J54095" s="2"/>
      <c r="K54095" s="2"/>
      <c r="L54095" s="2"/>
    </row>
    <row r="54096" spans="10:12">
      <c r="J54096" s="2"/>
      <c r="K54096" s="2"/>
      <c r="L54096" s="2"/>
    </row>
    <row r="54097" spans="10:12">
      <c r="J54097" s="2"/>
      <c r="K54097" s="2"/>
      <c r="L54097" s="2"/>
    </row>
    <row r="54098" spans="10:12">
      <c r="J54098" s="2"/>
      <c r="K54098" s="2"/>
      <c r="L54098" s="2"/>
    </row>
    <row r="54099" spans="10:12">
      <c r="J54099" s="2"/>
      <c r="K54099" s="2"/>
      <c r="L54099" s="2"/>
    </row>
    <row r="54100" spans="10:12">
      <c r="J54100" s="2"/>
      <c r="K54100" s="2"/>
      <c r="L54100" s="2"/>
    </row>
    <row r="54101" spans="10:12">
      <c r="J54101" s="2"/>
      <c r="K54101" s="2"/>
      <c r="L54101" s="2"/>
    </row>
    <row r="54102" spans="10:12">
      <c r="J54102" s="2"/>
      <c r="K54102" s="2"/>
      <c r="L54102" s="2"/>
    </row>
    <row r="54103" spans="10:12">
      <c r="J54103" s="2"/>
      <c r="K54103" s="2"/>
      <c r="L54103" s="2"/>
    </row>
    <row r="54104" spans="10:12">
      <c r="J54104" s="2"/>
      <c r="K54104" s="2"/>
      <c r="L54104" s="2"/>
    </row>
    <row r="54105" spans="10:12">
      <c r="J54105" s="2"/>
      <c r="K54105" s="2"/>
      <c r="L54105" s="2"/>
    </row>
    <row r="54106" spans="10:12">
      <c r="J54106" s="2"/>
      <c r="K54106" s="2"/>
      <c r="L54106" s="2"/>
    </row>
    <row r="54107" spans="10:12">
      <c r="J54107" s="2"/>
      <c r="K54107" s="2"/>
      <c r="L54107" s="2"/>
    </row>
    <row r="54108" spans="10:12">
      <c r="J54108" s="2"/>
      <c r="K54108" s="2"/>
      <c r="L54108" s="2"/>
    </row>
    <row r="54109" spans="10:12">
      <c r="J54109" s="2"/>
      <c r="K54109" s="2"/>
      <c r="L54109" s="2"/>
    </row>
    <row r="54110" spans="10:12">
      <c r="J54110" s="2"/>
      <c r="K54110" s="2"/>
      <c r="L54110" s="2"/>
    </row>
    <row r="54111" spans="10:12">
      <c r="J54111" s="2"/>
      <c r="K54111" s="2"/>
      <c r="L54111" s="2"/>
    </row>
    <row r="54112" spans="10:12">
      <c r="J54112" s="2"/>
      <c r="K54112" s="2"/>
      <c r="L54112" s="2"/>
    </row>
    <row r="54113" spans="10:12">
      <c r="J54113" s="2"/>
      <c r="K54113" s="2"/>
      <c r="L54113" s="2"/>
    </row>
    <row r="54114" spans="10:12">
      <c r="J54114" s="2"/>
      <c r="K54114" s="2"/>
      <c r="L54114" s="2"/>
    </row>
    <row r="54115" spans="10:12">
      <c r="J54115" s="2"/>
      <c r="K54115" s="2"/>
      <c r="L54115" s="2"/>
    </row>
    <row r="54116" spans="10:12">
      <c r="J54116" s="2"/>
      <c r="K54116" s="2"/>
      <c r="L54116" s="2"/>
    </row>
    <row r="54117" spans="10:12">
      <c r="J54117" s="2"/>
      <c r="K54117" s="2"/>
      <c r="L54117" s="2"/>
    </row>
    <row r="54118" spans="10:12">
      <c r="J54118" s="2"/>
      <c r="K54118" s="2"/>
      <c r="L54118" s="2"/>
    </row>
    <row r="54119" spans="10:12">
      <c r="J54119" s="2"/>
      <c r="K54119" s="2"/>
      <c r="L54119" s="2"/>
    </row>
    <row r="54120" spans="10:12">
      <c r="J54120" s="2"/>
      <c r="K54120" s="2"/>
      <c r="L54120" s="2"/>
    </row>
    <row r="54121" spans="10:12">
      <c r="J54121" s="2"/>
      <c r="K54121" s="2"/>
      <c r="L54121" s="2"/>
    </row>
    <row r="54122" spans="10:12">
      <c r="J54122" s="2"/>
      <c r="K54122" s="2"/>
      <c r="L54122" s="2"/>
    </row>
    <row r="54123" spans="10:12">
      <c r="J54123" s="2"/>
      <c r="K54123" s="2"/>
      <c r="L54123" s="2"/>
    </row>
    <row r="54124" spans="10:12">
      <c r="J54124" s="2"/>
      <c r="K54124" s="2"/>
      <c r="L54124" s="2"/>
    </row>
    <row r="54125" spans="10:12">
      <c r="J54125" s="2"/>
      <c r="K54125" s="2"/>
      <c r="L54125" s="2"/>
    </row>
    <row r="54126" spans="10:12">
      <c r="J54126" s="2"/>
      <c r="K54126" s="2"/>
      <c r="L54126" s="2"/>
    </row>
    <row r="54127" spans="10:12">
      <c r="J54127" s="2"/>
      <c r="K54127" s="2"/>
      <c r="L54127" s="2"/>
    </row>
    <row r="54128" spans="10:12">
      <c r="J54128" s="2"/>
      <c r="K54128" s="2"/>
      <c r="L54128" s="2"/>
    </row>
    <row r="54129" spans="10:12">
      <c r="J54129" s="2"/>
      <c r="K54129" s="2"/>
      <c r="L54129" s="2"/>
    </row>
    <row r="54130" spans="10:12">
      <c r="J54130" s="2"/>
      <c r="K54130" s="2"/>
      <c r="L54130" s="2"/>
    </row>
    <row r="54131" spans="10:12">
      <c r="J54131" s="2"/>
      <c r="K54131" s="2"/>
      <c r="L54131" s="2"/>
    </row>
    <row r="54132" spans="10:12">
      <c r="J54132" s="2"/>
      <c r="K54132" s="2"/>
      <c r="L54132" s="2"/>
    </row>
    <row r="54133" spans="10:12">
      <c r="J54133" s="2"/>
      <c r="K54133" s="2"/>
      <c r="L54133" s="2"/>
    </row>
    <row r="54134" spans="10:12">
      <c r="J54134" s="2"/>
      <c r="K54134" s="2"/>
      <c r="L54134" s="2"/>
    </row>
    <row r="54135" spans="10:12">
      <c r="J54135" s="2"/>
      <c r="K54135" s="2"/>
      <c r="L54135" s="2"/>
    </row>
    <row r="54136" spans="10:12">
      <c r="J54136" s="2"/>
      <c r="K54136" s="2"/>
      <c r="L54136" s="2"/>
    </row>
    <row r="54137" spans="10:12">
      <c r="J54137" s="2"/>
      <c r="K54137" s="2"/>
      <c r="L54137" s="2"/>
    </row>
    <row r="54138" spans="10:12">
      <c r="J54138" s="2"/>
      <c r="K54138" s="2"/>
      <c r="L54138" s="2"/>
    </row>
    <row r="54139" spans="10:12">
      <c r="J54139" s="2"/>
      <c r="K54139" s="2"/>
      <c r="L54139" s="2"/>
    </row>
    <row r="54140" spans="10:12">
      <c r="J54140" s="2"/>
      <c r="K54140" s="2"/>
      <c r="L54140" s="2"/>
    </row>
    <row r="54141" spans="10:12">
      <c r="J54141" s="2"/>
      <c r="K54141" s="2"/>
      <c r="L54141" s="2"/>
    </row>
    <row r="54142" spans="10:12">
      <c r="J54142" s="2"/>
      <c r="K54142" s="2"/>
      <c r="L54142" s="2"/>
    </row>
    <row r="54143" spans="10:12">
      <c r="J54143" s="2"/>
      <c r="K54143" s="2"/>
      <c r="L54143" s="2"/>
    </row>
    <row r="54144" spans="10:12">
      <c r="J54144" s="2"/>
      <c r="K54144" s="2"/>
      <c r="L54144" s="2"/>
    </row>
    <row r="54145" spans="10:12">
      <c r="J54145" s="2"/>
      <c r="K54145" s="2"/>
      <c r="L54145" s="2"/>
    </row>
    <row r="54146" spans="10:12">
      <c r="J54146" s="2"/>
      <c r="K54146" s="2"/>
      <c r="L54146" s="2"/>
    </row>
    <row r="54147" spans="10:12">
      <c r="J54147" s="2"/>
      <c r="K54147" s="2"/>
      <c r="L54147" s="2"/>
    </row>
    <row r="54148" spans="10:12">
      <c r="J54148" s="2"/>
      <c r="K54148" s="2"/>
      <c r="L54148" s="2"/>
    </row>
    <row r="54149" spans="10:12">
      <c r="J54149" s="2"/>
      <c r="K54149" s="2"/>
      <c r="L54149" s="2"/>
    </row>
    <row r="54150" spans="10:12">
      <c r="J54150" s="2"/>
      <c r="K54150" s="2"/>
      <c r="L54150" s="2"/>
    </row>
    <row r="54151" spans="10:12">
      <c r="J54151" s="2"/>
      <c r="K54151" s="2"/>
      <c r="L54151" s="2"/>
    </row>
    <row r="54152" spans="10:12">
      <c r="J54152" s="2"/>
      <c r="K54152" s="2"/>
      <c r="L54152" s="2"/>
    </row>
    <row r="54153" spans="10:12">
      <c r="J54153" s="2"/>
      <c r="K54153" s="2"/>
      <c r="L54153" s="2"/>
    </row>
    <row r="54154" spans="10:12">
      <c r="J54154" s="2"/>
      <c r="K54154" s="2"/>
      <c r="L54154" s="2"/>
    </row>
    <row r="54155" spans="10:12">
      <c r="J54155" s="2"/>
      <c r="K54155" s="2"/>
      <c r="L54155" s="2"/>
    </row>
    <row r="54156" spans="10:12">
      <c r="J54156" s="2"/>
      <c r="K54156" s="2"/>
      <c r="L54156" s="2"/>
    </row>
    <row r="54157" spans="10:12">
      <c r="J54157" s="2"/>
      <c r="K54157" s="2"/>
      <c r="L54157" s="2"/>
    </row>
    <row r="54158" spans="10:12">
      <c r="J54158" s="2"/>
      <c r="K54158" s="2"/>
      <c r="L54158" s="2"/>
    </row>
    <row r="54159" spans="10:12">
      <c r="J54159" s="2"/>
      <c r="K54159" s="2"/>
      <c r="L54159" s="2"/>
    </row>
    <row r="54160" spans="10:12">
      <c r="J54160" s="2"/>
      <c r="K54160" s="2"/>
      <c r="L54160" s="2"/>
    </row>
    <row r="54161" spans="10:12">
      <c r="J54161" s="2"/>
      <c r="K54161" s="2"/>
      <c r="L54161" s="2"/>
    </row>
    <row r="54162" spans="10:12">
      <c r="J54162" s="2"/>
      <c r="K54162" s="2"/>
      <c r="L54162" s="2"/>
    </row>
    <row r="54163" spans="10:12">
      <c r="J54163" s="2"/>
      <c r="K54163" s="2"/>
      <c r="L54163" s="2"/>
    </row>
    <row r="54164" spans="10:12">
      <c r="J54164" s="2"/>
      <c r="K54164" s="2"/>
      <c r="L54164" s="2"/>
    </row>
    <row r="54165" spans="10:12">
      <c r="J54165" s="2"/>
      <c r="K54165" s="2"/>
      <c r="L54165" s="2"/>
    </row>
    <row r="54166" spans="10:12">
      <c r="J54166" s="2"/>
      <c r="K54166" s="2"/>
      <c r="L54166" s="2"/>
    </row>
    <row r="54167" spans="10:12">
      <c r="J54167" s="2"/>
      <c r="K54167" s="2"/>
      <c r="L54167" s="2"/>
    </row>
    <row r="54168" spans="10:12">
      <c r="J54168" s="2"/>
      <c r="K54168" s="2"/>
      <c r="L54168" s="2"/>
    </row>
    <row r="54169" spans="10:12">
      <c r="J54169" s="2"/>
      <c r="K54169" s="2"/>
      <c r="L54169" s="2"/>
    </row>
    <row r="54170" spans="10:12">
      <c r="J54170" s="2"/>
      <c r="K54170" s="2"/>
      <c r="L54170" s="2"/>
    </row>
    <row r="54171" spans="10:12">
      <c r="J54171" s="2"/>
      <c r="K54171" s="2"/>
      <c r="L54171" s="2"/>
    </row>
    <row r="54172" spans="10:12">
      <c r="J54172" s="2"/>
      <c r="K54172" s="2"/>
      <c r="L54172" s="2"/>
    </row>
    <row r="54173" spans="10:12">
      <c r="J54173" s="2"/>
      <c r="K54173" s="2"/>
      <c r="L54173" s="2"/>
    </row>
    <row r="54174" spans="10:12">
      <c r="J54174" s="2"/>
      <c r="K54174" s="2"/>
      <c r="L54174" s="2"/>
    </row>
    <row r="54175" spans="10:12">
      <c r="J54175" s="2"/>
      <c r="K54175" s="2"/>
      <c r="L54175" s="2"/>
    </row>
    <row r="54176" spans="10:12">
      <c r="J54176" s="2"/>
      <c r="K54176" s="2"/>
      <c r="L54176" s="2"/>
    </row>
    <row r="54177" spans="10:12">
      <c r="J54177" s="2"/>
      <c r="K54177" s="2"/>
      <c r="L54177" s="2"/>
    </row>
    <row r="54178" spans="10:12">
      <c r="J54178" s="2"/>
      <c r="K54178" s="2"/>
      <c r="L54178" s="2"/>
    </row>
    <row r="54179" spans="10:12">
      <c r="J54179" s="2"/>
      <c r="K54179" s="2"/>
      <c r="L54179" s="2"/>
    </row>
    <row r="54180" spans="10:12">
      <c r="J54180" s="2"/>
      <c r="K54180" s="2"/>
      <c r="L54180" s="2"/>
    </row>
    <row r="54181" spans="10:12">
      <c r="J54181" s="2"/>
      <c r="K54181" s="2"/>
      <c r="L54181" s="2"/>
    </row>
    <row r="54182" spans="10:12">
      <c r="J54182" s="2"/>
      <c r="K54182" s="2"/>
      <c r="L54182" s="2"/>
    </row>
    <row r="54183" spans="10:12">
      <c r="J54183" s="2"/>
      <c r="K54183" s="2"/>
      <c r="L54183" s="2"/>
    </row>
    <row r="54184" spans="10:12">
      <c r="J54184" s="2"/>
      <c r="K54184" s="2"/>
      <c r="L54184" s="2"/>
    </row>
    <row r="54185" spans="10:12">
      <c r="J54185" s="2"/>
      <c r="K54185" s="2"/>
      <c r="L54185" s="2"/>
    </row>
    <row r="54186" spans="10:12">
      <c r="J54186" s="2"/>
      <c r="K54186" s="2"/>
      <c r="L54186" s="2"/>
    </row>
    <row r="54187" spans="10:12">
      <c r="J54187" s="2"/>
      <c r="K54187" s="2"/>
      <c r="L54187" s="2"/>
    </row>
    <row r="54188" spans="10:12">
      <c r="J54188" s="2"/>
      <c r="K54188" s="2"/>
      <c r="L54188" s="2"/>
    </row>
    <row r="54189" spans="10:12">
      <c r="J54189" s="2"/>
      <c r="K54189" s="2"/>
      <c r="L54189" s="2"/>
    </row>
    <row r="54190" spans="10:12">
      <c r="J54190" s="2"/>
      <c r="K54190" s="2"/>
      <c r="L54190" s="2"/>
    </row>
    <row r="54191" spans="10:12">
      <c r="J54191" s="2"/>
      <c r="K54191" s="2"/>
      <c r="L54191" s="2"/>
    </row>
    <row r="54192" spans="10:12">
      <c r="J54192" s="2"/>
      <c r="K54192" s="2"/>
      <c r="L54192" s="2"/>
    </row>
    <row r="54193" spans="10:12">
      <c r="J54193" s="2"/>
      <c r="K54193" s="2"/>
      <c r="L54193" s="2"/>
    </row>
    <row r="54194" spans="10:12">
      <c r="J54194" s="2"/>
      <c r="K54194" s="2"/>
      <c r="L54194" s="2"/>
    </row>
    <row r="54195" spans="10:12">
      <c r="J54195" s="2"/>
      <c r="K54195" s="2"/>
      <c r="L54195" s="2"/>
    </row>
    <row r="54196" spans="10:12">
      <c r="J54196" s="2"/>
      <c r="K54196" s="2"/>
      <c r="L54196" s="2"/>
    </row>
    <row r="54197" spans="10:12">
      <c r="J54197" s="2"/>
      <c r="K54197" s="2"/>
      <c r="L54197" s="2"/>
    </row>
    <row r="54198" spans="10:12">
      <c r="J54198" s="2"/>
      <c r="K54198" s="2"/>
      <c r="L54198" s="2"/>
    </row>
    <row r="54199" spans="10:12">
      <c r="J54199" s="2"/>
      <c r="K54199" s="2"/>
      <c r="L54199" s="2"/>
    </row>
    <row r="54200" spans="10:12">
      <c r="J54200" s="2"/>
      <c r="K54200" s="2"/>
      <c r="L54200" s="2"/>
    </row>
    <row r="54201" spans="10:12">
      <c r="J54201" s="2"/>
      <c r="K54201" s="2"/>
      <c r="L54201" s="2"/>
    </row>
    <row r="54202" spans="10:12">
      <c r="J54202" s="2"/>
      <c r="K54202" s="2"/>
      <c r="L54202" s="2"/>
    </row>
    <row r="54203" spans="10:12">
      <c r="J54203" s="2"/>
      <c r="K54203" s="2"/>
      <c r="L54203" s="2"/>
    </row>
    <row r="54204" spans="10:12">
      <c r="J54204" s="2"/>
      <c r="K54204" s="2"/>
      <c r="L54204" s="2"/>
    </row>
    <row r="54205" spans="10:12">
      <c r="J54205" s="2"/>
      <c r="K54205" s="2"/>
      <c r="L54205" s="2"/>
    </row>
    <row r="54206" spans="10:12">
      <c r="J54206" s="2"/>
      <c r="K54206" s="2"/>
      <c r="L54206" s="2"/>
    </row>
    <row r="54207" spans="10:12">
      <c r="J54207" s="2"/>
      <c r="K54207" s="2"/>
      <c r="L54207" s="2"/>
    </row>
    <row r="54208" spans="10:12">
      <c r="J54208" s="2"/>
      <c r="K54208" s="2"/>
      <c r="L54208" s="2"/>
    </row>
    <row r="54209" spans="10:12">
      <c r="J54209" s="2"/>
      <c r="K54209" s="2"/>
      <c r="L54209" s="2"/>
    </row>
    <row r="54210" spans="10:12">
      <c r="J54210" s="2"/>
      <c r="K54210" s="2"/>
      <c r="L54210" s="2"/>
    </row>
    <row r="54211" spans="10:12">
      <c r="J54211" s="2"/>
      <c r="K54211" s="2"/>
      <c r="L54211" s="2"/>
    </row>
    <row r="54212" spans="10:12">
      <c r="J54212" s="2"/>
      <c r="K54212" s="2"/>
      <c r="L54212" s="2"/>
    </row>
    <row r="54213" spans="10:12">
      <c r="J54213" s="2"/>
      <c r="K54213" s="2"/>
      <c r="L54213" s="2"/>
    </row>
    <row r="54214" spans="10:12">
      <c r="J54214" s="2"/>
      <c r="K54214" s="2"/>
      <c r="L54214" s="2"/>
    </row>
    <row r="54215" spans="10:12">
      <c r="J54215" s="2"/>
      <c r="K54215" s="2"/>
      <c r="L54215" s="2"/>
    </row>
    <row r="54216" spans="10:12">
      <c r="J54216" s="2"/>
      <c r="K54216" s="2"/>
      <c r="L54216" s="2"/>
    </row>
    <row r="54217" spans="10:12">
      <c r="J54217" s="2"/>
      <c r="K54217" s="2"/>
      <c r="L54217" s="2"/>
    </row>
    <row r="54218" spans="10:12">
      <c r="J54218" s="2"/>
      <c r="K54218" s="2"/>
      <c r="L54218" s="2"/>
    </row>
    <row r="54219" spans="10:12">
      <c r="J54219" s="2"/>
      <c r="K54219" s="2"/>
      <c r="L54219" s="2"/>
    </row>
    <row r="54220" spans="10:12">
      <c r="J54220" s="2"/>
      <c r="K54220" s="2"/>
      <c r="L54220" s="2"/>
    </row>
    <row r="54221" spans="10:12">
      <c r="J54221" s="2"/>
      <c r="K54221" s="2"/>
      <c r="L54221" s="2"/>
    </row>
    <row r="54222" spans="10:12">
      <c r="J54222" s="2"/>
      <c r="K54222" s="2"/>
      <c r="L54222" s="2"/>
    </row>
    <row r="54223" spans="10:12">
      <c r="J54223" s="2"/>
      <c r="K54223" s="2"/>
      <c r="L54223" s="2"/>
    </row>
    <row r="54224" spans="10:12">
      <c r="J54224" s="2"/>
      <c r="K54224" s="2"/>
      <c r="L54224" s="2"/>
    </row>
    <row r="54225" spans="10:12">
      <c r="J54225" s="2"/>
      <c r="K54225" s="2"/>
      <c r="L54225" s="2"/>
    </row>
    <row r="54226" spans="10:12">
      <c r="J54226" s="2"/>
      <c r="K54226" s="2"/>
      <c r="L54226" s="2"/>
    </row>
    <row r="54227" spans="10:12">
      <c r="J54227" s="2"/>
      <c r="K54227" s="2"/>
      <c r="L54227" s="2"/>
    </row>
    <row r="54228" spans="10:12">
      <c r="J54228" s="2"/>
      <c r="K54228" s="2"/>
      <c r="L54228" s="2"/>
    </row>
    <row r="54229" spans="10:12">
      <c r="J54229" s="2"/>
      <c r="K54229" s="2"/>
      <c r="L54229" s="2"/>
    </row>
    <row r="54230" spans="10:12">
      <c r="J54230" s="2"/>
      <c r="K54230" s="2"/>
      <c r="L54230" s="2"/>
    </row>
    <row r="54231" spans="10:12">
      <c r="J54231" s="2"/>
      <c r="K54231" s="2"/>
      <c r="L54231" s="2"/>
    </row>
    <row r="54232" spans="10:12">
      <c r="J54232" s="2"/>
      <c r="K54232" s="2"/>
      <c r="L54232" s="2"/>
    </row>
    <row r="54233" spans="10:12">
      <c r="J54233" s="2"/>
      <c r="K54233" s="2"/>
      <c r="L54233" s="2"/>
    </row>
    <row r="54234" spans="10:12">
      <c r="J54234" s="2"/>
      <c r="K54234" s="2"/>
      <c r="L54234" s="2"/>
    </row>
    <row r="54235" spans="10:12">
      <c r="J54235" s="2"/>
      <c r="K54235" s="2"/>
      <c r="L54235" s="2"/>
    </row>
    <row r="54236" spans="10:12">
      <c r="J54236" s="2"/>
      <c r="K54236" s="2"/>
      <c r="L54236" s="2"/>
    </row>
    <row r="54237" spans="10:12">
      <c r="J54237" s="2"/>
      <c r="K54237" s="2"/>
      <c r="L54237" s="2"/>
    </row>
    <row r="54238" spans="10:12">
      <c r="J54238" s="2"/>
      <c r="K54238" s="2"/>
      <c r="L54238" s="2"/>
    </row>
    <row r="54239" spans="10:12">
      <c r="J54239" s="2"/>
      <c r="K54239" s="2"/>
      <c r="L54239" s="2"/>
    </row>
    <row r="54240" spans="10:12">
      <c r="J54240" s="2"/>
      <c r="K54240" s="2"/>
      <c r="L54240" s="2"/>
    </row>
    <row r="54241" spans="10:12">
      <c r="J54241" s="2"/>
      <c r="K54241" s="2"/>
      <c r="L54241" s="2"/>
    </row>
    <row r="54242" spans="10:12">
      <c r="J54242" s="2"/>
      <c r="K54242" s="2"/>
      <c r="L54242" s="2"/>
    </row>
    <row r="54243" spans="10:12">
      <c r="J54243" s="2"/>
      <c r="K54243" s="2"/>
      <c r="L54243" s="2"/>
    </row>
    <row r="54244" spans="10:12">
      <c r="J54244" s="2"/>
      <c r="K54244" s="2"/>
      <c r="L54244" s="2"/>
    </row>
    <row r="54245" spans="10:12">
      <c r="J54245" s="2"/>
      <c r="K54245" s="2"/>
      <c r="L54245" s="2"/>
    </row>
    <row r="54246" spans="10:12">
      <c r="J54246" s="2"/>
      <c r="K54246" s="2"/>
      <c r="L54246" s="2"/>
    </row>
    <row r="54247" spans="10:12">
      <c r="J54247" s="2"/>
      <c r="K54247" s="2"/>
      <c r="L54247" s="2"/>
    </row>
    <row r="54248" spans="10:12">
      <c r="J54248" s="2"/>
      <c r="K54248" s="2"/>
      <c r="L54248" s="2"/>
    </row>
    <row r="54249" spans="10:12">
      <c r="J54249" s="2"/>
      <c r="K54249" s="2"/>
      <c r="L54249" s="2"/>
    </row>
    <row r="54250" spans="10:12">
      <c r="J54250" s="2"/>
      <c r="K54250" s="2"/>
      <c r="L54250" s="2"/>
    </row>
    <row r="54251" spans="10:12">
      <c r="J54251" s="2"/>
      <c r="K54251" s="2"/>
      <c r="L54251" s="2"/>
    </row>
    <row r="54252" spans="10:12">
      <c r="J54252" s="2"/>
      <c r="K54252" s="2"/>
      <c r="L54252" s="2"/>
    </row>
    <row r="54253" spans="10:12">
      <c r="J54253" s="2"/>
      <c r="K54253" s="2"/>
      <c r="L54253" s="2"/>
    </row>
    <row r="54254" spans="10:12">
      <c r="J54254" s="2"/>
      <c r="K54254" s="2"/>
      <c r="L54254" s="2"/>
    </row>
    <row r="54255" spans="10:12">
      <c r="J54255" s="2"/>
      <c r="K54255" s="2"/>
      <c r="L54255" s="2"/>
    </row>
    <row r="54256" spans="10:12">
      <c r="J54256" s="2"/>
      <c r="K54256" s="2"/>
      <c r="L54256" s="2"/>
    </row>
    <row r="54257" spans="10:12">
      <c r="J54257" s="2"/>
      <c r="K54257" s="2"/>
      <c r="L54257" s="2"/>
    </row>
    <row r="54258" spans="10:12">
      <c r="J54258" s="2"/>
      <c r="K54258" s="2"/>
      <c r="L54258" s="2"/>
    </row>
    <row r="54259" spans="10:12">
      <c r="J54259" s="2"/>
      <c r="K54259" s="2"/>
      <c r="L54259" s="2"/>
    </row>
    <row r="54260" spans="10:12">
      <c r="J54260" s="2"/>
      <c r="K54260" s="2"/>
      <c r="L54260" s="2"/>
    </row>
    <row r="54261" spans="10:12">
      <c r="J54261" s="2"/>
      <c r="K54261" s="2"/>
      <c r="L54261" s="2"/>
    </row>
    <row r="54262" spans="10:12">
      <c r="J54262" s="2"/>
      <c r="K54262" s="2"/>
      <c r="L54262" s="2"/>
    </row>
    <row r="54263" spans="10:12">
      <c r="J54263" s="2"/>
      <c r="K54263" s="2"/>
      <c r="L54263" s="2"/>
    </row>
    <row r="54264" spans="10:12">
      <c r="J54264" s="2"/>
      <c r="K54264" s="2"/>
      <c r="L54264" s="2"/>
    </row>
    <row r="54265" spans="10:12">
      <c r="J54265" s="2"/>
      <c r="K54265" s="2"/>
      <c r="L54265" s="2"/>
    </row>
    <row r="54266" spans="10:12">
      <c r="J54266" s="2"/>
      <c r="K54266" s="2"/>
      <c r="L54266" s="2"/>
    </row>
    <row r="54267" spans="10:12">
      <c r="J54267" s="2"/>
      <c r="K54267" s="2"/>
      <c r="L54267" s="2"/>
    </row>
    <row r="54268" spans="10:12">
      <c r="J54268" s="2"/>
      <c r="K54268" s="2"/>
      <c r="L54268" s="2"/>
    </row>
    <row r="54269" spans="10:12">
      <c r="J54269" s="2"/>
      <c r="K54269" s="2"/>
      <c r="L54269" s="2"/>
    </row>
    <row r="54270" spans="10:12">
      <c r="J54270" s="2"/>
      <c r="K54270" s="2"/>
      <c r="L54270" s="2"/>
    </row>
    <row r="54271" spans="10:12">
      <c r="J54271" s="2"/>
      <c r="K54271" s="2"/>
      <c r="L54271" s="2"/>
    </row>
    <row r="54272" spans="10:12">
      <c r="J54272" s="2"/>
      <c r="K54272" s="2"/>
      <c r="L54272" s="2"/>
    </row>
    <row r="54273" spans="10:12">
      <c r="J54273" s="2"/>
      <c r="K54273" s="2"/>
      <c r="L54273" s="2"/>
    </row>
    <row r="54274" spans="10:12">
      <c r="J54274" s="2"/>
      <c r="K54274" s="2"/>
      <c r="L54274" s="2"/>
    </row>
    <row r="54275" spans="10:12">
      <c r="J54275" s="2"/>
      <c r="K54275" s="2"/>
      <c r="L54275" s="2"/>
    </row>
    <row r="54276" spans="10:12">
      <c r="J54276" s="2"/>
      <c r="K54276" s="2"/>
      <c r="L54276" s="2"/>
    </row>
    <row r="54277" spans="10:12">
      <c r="J54277" s="2"/>
      <c r="K54277" s="2"/>
      <c r="L54277" s="2"/>
    </row>
    <row r="54278" spans="10:12">
      <c r="J54278" s="2"/>
      <c r="K54278" s="2"/>
      <c r="L54278" s="2"/>
    </row>
    <row r="54279" spans="10:12">
      <c r="J54279" s="2"/>
      <c r="K54279" s="2"/>
      <c r="L54279" s="2"/>
    </row>
    <row r="54280" spans="10:12">
      <c r="J54280" s="2"/>
      <c r="K54280" s="2"/>
      <c r="L54280" s="2"/>
    </row>
    <row r="54281" spans="10:12">
      <c r="J54281" s="2"/>
      <c r="K54281" s="2"/>
      <c r="L54281" s="2"/>
    </row>
    <row r="54282" spans="10:12">
      <c r="J54282" s="2"/>
      <c r="K54282" s="2"/>
      <c r="L54282" s="2"/>
    </row>
    <row r="54283" spans="10:12">
      <c r="J54283" s="2"/>
      <c r="K54283" s="2"/>
      <c r="L54283" s="2"/>
    </row>
    <row r="54284" spans="10:12">
      <c r="J54284" s="2"/>
      <c r="K54284" s="2"/>
      <c r="L54284" s="2"/>
    </row>
    <row r="54285" spans="10:12">
      <c r="J54285" s="2"/>
      <c r="K54285" s="2"/>
      <c r="L54285" s="2"/>
    </row>
    <row r="54286" spans="10:12">
      <c r="J54286" s="2"/>
      <c r="K54286" s="2"/>
      <c r="L54286" s="2"/>
    </row>
    <row r="54287" spans="10:12">
      <c r="J54287" s="2"/>
      <c r="K54287" s="2"/>
      <c r="L54287" s="2"/>
    </row>
    <row r="54288" spans="10:12">
      <c r="J54288" s="2"/>
      <c r="K54288" s="2"/>
      <c r="L54288" s="2"/>
    </row>
    <row r="54289" spans="10:12">
      <c r="J54289" s="2"/>
      <c r="K54289" s="2"/>
      <c r="L54289" s="2"/>
    </row>
    <row r="54290" spans="10:12">
      <c r="J54290" s="2"/>
      <c r="K54290" s="2"/>
      <c r="L54290" s="2"/>
    </row>
    <row r="54291" spans="10:12">
      <c r="J54291" s="2"/>
      <c r="K54291" s="2"/>
      <c r="L54291" s="2"/>
    </row>
    <row r="54292" spans="10:12">
      <c r="J54292" s="2"/>
      <c r="K54292" s="2"/>
      <c r="L54292" s="2"/>
    </row>
    <row r="54293" spans="10:12">
      <c r="J54293" s="2"/>
      <c r="K54293" s="2"/>
      <c r="L54293" s="2"/>
    </row>
    <row r="54294" spans="10:12">
      <c r="J54294" s="2"/>
      <c r="K54294" s="2"/>
      <c r="L54294" s="2"/>
    </row>
    <row r="54295" spans="10:12">
      <c r="J54295" s="2"/>
      <c r="K54295" s="2"/>
      <c r="L54295" s="2"/>
    </row>
    <row r="54296" spans="10:12">
      <c r="J54296" s="2"/>
      <c r="K54296" s="2"/>
      <c r="L54296" s="2"/>
    </row>
    <row r="54297" spans="10:12">
      <c r="J54297" s="2"/>
      <c r="K54297" s="2"/>
      <c r="L54297" s="2"/>
    </row>
    <row r="54298" spans="10:12">
      <c r="J54298" s="2"/>
      <c r="K54298" s="2"/>
      <c r="L54298" s="2"/>
    </row>
    <row r="54299" spans="10:12">
      <c r="J54299" s="2"/>
      <c r="K54299" s="2"/>
      <c r="L54299" s="2"/>
    </row>
    <row r="54300" spans="10:12">
      <c r="J54300" s="2"/>
      <c r="K54300" s="2"/>
      <c r="L54300" s="2"/>
    </row>
    <row r="54301" spans="10:12">
      <c r="J54301" s="2"/>
      <c r="K54301" s="2"/>
      <c r="L54301" s="2"/>
    </row>
    <row r="54302" spans="10:12">
      <c r="J54302" s="2"/>
      <c r="K54302" s="2"/>
      <c r="L54302" s="2"/>
    </row>
    <row r="54303" spans="10:12">
      <c r="J54303" s="2"/>
      <c r="K54303" s="2"/>
      <c r="L54303" s="2"/>
    </row>
    <row r="54304" spans="10:12">
      <c r="J54304" s="2"/>
      <c r="K54304" s="2"/>
      <c r="L54304" s="2"/>
    </row>
    <row r="54305" spans="10:12">
      <c r="J54305" s="2"/>
      <c r="K54305" s="2"/>
      <c r="L54305" s="2"/>
    </row>
    <row r="54306" spans="10:12">
      <c r="J54306" s="2"/>
      <c r="K54306" s="2"/>
      <c r="L54306" s="2"/>
    </row>
    <row r="54307" spans="10:12">
      <c r="J54307" s="2"/>
      <c r="K54307" s="2"/>
      <c r="L54307" s="2"/>
    </row>
    <row r="54308" spans="10:12">
      <c r="J54308" s="2"/>
      <c r="K54308" s="2"/>
      <c r="L54308" s="2"/>
    </row>
    <row r="54309" spans="10:12">
      <c r="J54309" s="2"/>
      <c r="K54309" s="2"/>
      <c r="L54309" s="2"/>
    </row>
    <row r="54310" spans="10:12">
      <c r="J54310" s="2"/>
      <c r="K54310" s="2"/>
      <c r="L54310" s="2"/>
    </row>
    <row r="54311" spans="10:12">
      <c r="J54311" s="2"/>
      <c r="K54311" s="2"/>
      <c r="L54311" s="2"/>
    </row>
    <row r="54312" spans="10:12">
      <c r="J54312" s="2"/>
      <c r="K54312" s="2"/>
      <c r="L54312" s="2"/>
    </row>
    <row r="54313" spans="10:12">
      <c r="J54313" s="2"/>
      <c r="K54313" s="2"/>
      <c r="L54313" s="2"/>
    </row>
    <row r="54314" spans="10:12">
      <c r="J54314" s="2"/>
      <c r="K54314" s="2"/>
      <c r="L54314" s="2"/>
    </row>
    <row r="54315" spans="10:12">
      <c r="J54315" s="2"/>
      <c r="K54315" s="2"/>
      <c r="L54315" s="2"/>
    </row>
    <row r="54316" spans="10:12">
      <c r="J54316" s="2"/>
      <c r="K54316" s="2"/>
      <c r="L54316" s="2"/>
    </row>
    <row r="54317" spans="10:12">
      <c r="J54317" s="2"/>
      <c r="K54317" s="2"/>
      <c r="L54317" s="2"/>
    </row>
    <row r="54318" spans="10:12">
      <c r="J54318" s="2"/>
      <c r="K54318" s="2"/>
      <c r="L54318" s="2"/>
    </row>
    <row r="54319" spans="10:12">
      <c r="J54319" s="2"/>
      <c r="K54319" s="2"/>
      <c r="L54319" s="2"/>
    </row>
    <row r="54320" spans="10:12">
      <c r="J54320" s="2"/>
      <c r="K54320" s="2"/>
      <c r="L54320" s="2"/>
    </row>
    <row r="54321" spans="10:12">
      <c r="J54321" s="2"/>
      <c r="K54321" s="2"/>
      <c r="L54321" s="2"/>
    </row>
    <row r="54322" spans="10:12">
      <c r="J54322" s="2"/>
      <c r="K54322" s="2"/>
      <c r="L54322" s="2"/>
    </row>
    <row r="54323" spans="10:12">
      <c r="J54323" s="2"/>
      <c r="K54323" s="2"/>
      <c r="L54323" s="2"/>
    </row>
    <row r="54324" spans="10:12">
      <c r="J54324" s="2"/>
      <c r="K54324" s="2"/>
      <c r="L54324" s="2"/>
    </row>
    <row r="54325" spans="10:12">
      <c r="J54325" s="2"/>
      <c r="K54325" s="2"/>
      <c r="L54325" s="2"/>
    </row>
    <row r="54326" spans="10:12">
      <c r="J54326" s="2"/>
      <c r="K54326" s="2"/>
      <c r="L54326" s="2"/>
    </row>
    <row r="54327" spans="10:12">
      <c r="J54327" s="2"/>
      <c r="K54327" s="2"/>
      <c r="L54327" s="2"/>
    </row>
    <row r="54328" spans="10:12">
      <c r="J54328" s="2"/>
      <c r="K54328" s="2"/>
      <c r="L54328" s="2"/>
    </row>
    <row r="54329" spans="10:12">
      <c r="J54329" s="2"/>
      <c r="K54329" s="2"/>
      <c r="L54329" s="2"/>
    </row>
    <row r="54330" spans="10:12">
      <c r="J54330" s="2"/>
      <c r="K54330" s="2"/>
      <c r="L54330" s="2"/>
    </row>
    <row r="54331" spans="10:12">
      <c r="J54331" s="2"/>
      <c r="K54331" s="2"/>
      <c r="L54331" s="2"/>
    </row>
    <row r="54332" spans="10:12">
      <c r="J54332" s="2"/>
      <c r="K54332" s="2"/>
      <c r="L54332" s="2"/>
    </row>
    <row r="54333" spans="10:12">
      <c r="J54333" s="2"/>
      <c r="K54333" s="2"/>
      <c r="L54333" s="2"/>
    </row>
    <row r="54334" spans="10:12">
      <c r="J54334" s="2"/>
      <c r="K54334" s="2"/>
      <c r="L54334" s="2"/>
    </row>
    <row r="54335" spans="10:12">
      <c r="J54335" s="2"/>
      <c r="K54335" s="2"/>
      <c r="L54335" s="2"/>
    </row>
    <row r="54336" spans="10:12">
      <c r="J54336" s="2"/>
      <c r="K54336" s="2"/>
      <c r="L54336" s="2"/>
    </row>
    <row r="54337" spans="10:12">
      <c r="J54337" s="2"/>
      <c r="K54337" s="2"/>
      <c r="L54337" s="2"/>
    </row>
    <row r="54338" spans="10:12">
      <c r="J54338" s="2"/>
      <c r="K54338" s="2"/>
      <c r="L54338" s="2"/>
    </row>
    <row r="54339" spans="10:12">
      <c r="J54339" s="2"/>
      <c r="K54339" s="2"/>
      <c r="L54339" s="2"/>
    </row>
    <row r="54340" spans="10:12">
      <c r="J54340" s="2"/>
      <c r="K54340" s="2"/>
      <c r="L54340" s="2"/>
    </row>
    <row r="54341" spans="10:12">
      <c r="J54341" s="2"/>
      <c r="K54341" s="2"/>
      <c r="L54341" s="2"/>
    </row>
    <row r="54342" spans="10:12">
      <c r="J54342" s="2"/>
      <c r="K54342" s="2"/>
      <c r="L54342" s="2"/>
    </row>
    <row r="54343" spans="10:12">
      <c r="J54343" s="2"/>
      <c r="K54343" s="2"/>
      <c r="L54343" s="2"/>
    </row>
    <row r="54344" spans="10:12">
      <c r="J54344" s="2"/>
      <c r="K54344" s="2"/>
      <c r="L54344" s="2"/>
    </row>
    <row r="54345" spans="10:12">
      <c r="J54345" s="2"/>
      <c r="K54345" s="2"/>
      <c r="L54345" s="2"/>
    </row>
    <row r="54346" spans="10:12">
      <c r="J54346" s="2"/>
      <c r="K54346" s="2"/>
      <c r="L54346" s="2"/>
    </row>
    <row r="54347" spans="10:12">
      <c r="J54347" s="2"/>
      <c r="K54347" s="2"/>
      <c r="L54347" s="2"/>
    </row>
    <row r="54348" spans="10:12">
      <c r="J54348" s="2"/>
      <c r="K54348" s="2"/>
      <c r="L54348" s="2"/>
    </row>
    <row r="54349" spans="10:12">
      <c r="J54349" s="2"/>
      <c r="K54349" s="2"/>
      <c r="L54349" s="2"/>
    </row>
    <row r="54350" spans="10:12">
      <c r="J54350" s="2"/>
      <c r="K54350" s="2"/>
      <c r="L54350" s="2"/>
    </row>
    <row r="54351" spans="10:12">
      <c r="J54351" s="2"/>
      <c r="K54351" s="2"/>
      <c r="L54351" s="2"/>
    </row>
    <row r="54352" spans="10:12">
      <c r="J54352" s="2"/>
      <c r="K54352" s="2"/>
      <c r="L54352" s="2"/>
    </row>
    <row r="54353" spans="10:12">
      <c r="J54353" s="2"/>
      <c r="K54353" s="2"/>
      <c r="L54353" s="2"/>
    </row>
    <row r="54354" spans="10:12">
      <c r="J54354" s="2"/>
      <c r="K54354" s="2"/>
      <c r="L54354" s="2"/>
    </row>
    <row r="54355" spans="10:12">
      <c r="J54355" s="2"/>
      <c r="K54355" s="2"/>
      <c r="L54355" s="2"/>
    </row>
    <row r="54356" spans="10:12">
      <c r="J54356" s="2"/>
      <c r="K54356" s="2"/>
      <c r="L54356" s="2"/>
    </row>
    <row r="54357" spans="10:12">
      <c r="J54357" s="2"/>
      <c r="K54357" s="2"/>
      <c r="L54357" s="2"/>
    </row>
    <row r="54358" spans="10:12">
      <c r="J54358" s="2"/>
      <c r="K54358" s="2"/>
      <c r="L54358" s="2"/>
    </row>
    <row r="54359" spans="10:12">
      <c r="J54359" s="2"/>
      <c r="K54359" s="2"/>
      <c r="L54359" s="2"/>
    </row>
    <row r="54360" spans="10:12">
      <c r="J54360" s="2"/>
      <c r="K54360" s="2"/>
      <c r="L54360" s="2"/>
    </row>
    <row r="54361" spans="10:12">
      <c r="J54361" s="2"/>
      <c r="K54361" s="2"/>
      <c r="L54361" s="2"/>
    </row>
    <row r="54362" spans="10:12">
      <c r="J54362" s="2"/>
      <c r="K54362" s="2"/>
      <c r="L54362" s="2"/>
    </row>
    <row r="54363" spans="10:12">
      <c r="J54363" s="2"/>
      <c r="K54363" s="2"/>
      <c r="L54363" s="2"/>
    </row>
    <row r="54364" spans="10:12">
      <c r="J54364" s="2"/>
      <c r="K54364" s="2"/>
      <c r="L54364" s="2"/>
    </row>
    <row r="54365" spans="10:12">
      <c r="J54365" s="2"/>
      <c r="K54365" s="2"/>
      <c r="L54365" s="2"/>
    </row>
    <row r="54366" spans="10:12">
      <c r="J54366" s="2"/>
      <c r="K54366" s="2"/>
      <c r="L54366" s="2"/>
    </row>
    <row r="54367" spans="10:12">
      <c r="J54367" s="2"/>
      <c r="K54367" s="2"/>
      <c r="L54367" s="2"/>
    </row>
    <row r="54368" spans="10:12">
      <c r="J54368" s="2"/>
      <c r="K54368" s="2"/>
      <c r="L54368" s="2"/>
    </row>
    <row r="54369" spans="10:12">
      <c r="J54369" s="2"/>
      <c r="K54369" s="2"/>
      <c r="L54369" s="2"/>
    </row>
    <row r="54370" spans="10:12">
      <c r="J54370" s="2"/>
      <c r="K54370" s="2"/>
      <c r="L54370" s="2"/>
    </row>
    <row r="54371" spans="10:12">
      <c r="J54371" s="2"/>
      <c r="K54371" s="2"/>
      <c r="L54371" s="2"/>
    </row>
    <row r="54372" spans="10:12">
      <c r="J54372" s="2"/>
      <c r="K54372" s="2"/>
      <c r="L54372" s="2"/>
    </row>
    <row r="54373" spans="10:12">
      <c r="J54373" s="2"/>
      <c r="K54373" s="2"/>
      <c r="L54373" s="2"/>
    </row>
    <row r="54374" spans="10:12">
      <c r="J54374" s="2"/>
      <c r="K54374" s="2"/>
      <c r="L54374" s="2"/>
    </row>
    <row r="54375" spans="10:12">
      <c r="J54375" s="2"/>
      <c r="K54375" s="2"/>
      <c r="L54375" s="2"/>
    </row>
    <row r="54376" spans="10:12">
      <c r="J54376" s="2"/>
      <c r="K54376" s="2"/>
      <c r="L54376" s="2"/>
    </row>
    <row r="54377" spans="10:12">
      <c r="J54377" s="2"/>
      <c r="K54377" s="2"/>
      <c r="L54377" s="2"/>
    </row>
    <row r="54378" spans="10:12">
      <c r="J54378" s="2"/>
      <c r="K54378" s="2"/>
      <c r="L54378" s="2"/>
    </row>
    <row r="54379" spans="10:12">
      <c r="J54379" s="2"/>
      <c r="K54379" s="2"/>
      <c r="L54379" s="2"/>
    </row>
    <row r="54380" spans="10:12">
      <c r="J54380" s="2"/>
      <c r="K54380" s="2"/>
      <c r="L54380" s="2"/>
    </row>
    <row r="54381" spans="10:12">
      <c r="J54381" s="2"/>
      <c r="K54381" s="2"/>
      <c r="L54381" s="2"/>
    </row>
    <row r="54382" spans="10:12">
      <c r="J54382" s="2"/>
      <c r="K54382" s="2"/>
      <c r="L54382" s="2"/>
    </row>
    <row r="54383" spans="10:12">
      <c r="J54383" s="2"/>
      <c r="K54383" s="2"/>
      <c r="L54383" s="2"/>
    </row>
    <row r="54384" spans="10:12">
      <c r="J54384" s="2"/>
      <c r="K54384" s="2"/>
      <c r="L54384" s="2"/>
    </row>
    <row r="54385" spans="10:12">
      <c r="J54385" s="2"/>
      <c r="K54385" s="2"/>
      <c r="L54385" s="2"/>
    </row>
    <row r="54386" spans="10:12">
      <c r="J54386" s="2"/>
      <c r="K54386" s="2"/>
      <c r="L54386" s="2"/>
    </row>
    <row r="54387" spans="10:12">
      <c r="J54387" s="2"/>
      <c r="K54387" s="2"/>
      <c r="L54387" s="2"/>
    </row>
    <row r="54388" spans="10:12">
      <c r="J54388" s="2"/>
      <c r="K54388" s="2"/>
      <c r="L54388" s="2"/>
    </row>
    <row r="54389" spans="10:12">
      <c r="J54389" s="2"/>
      <c r="K54389" s="2"/>
      <c r="L54389" s="2"/>
    </row>
    <row r="54390" spans="10:12">
      <c r="J54390" s="2"/>
      <c r="K54390" s="2"/>
      <c r="L54390" s="2"/>
    </row>
    <row r="54391" spans="10:12">
      <c r="J54391" s="2"/>
      <c r="K54391" s="2"/>
      <c r="L54391" s="2"/>
    </row>
    <row r="54392" spans="10:12">
      <c r="J54392" s="2"/>
      <c r="K54392" s="2"/>
      <c r="L54392" s="2"/>
    </row>
    <row r="54393" spans="10:12">
      <c r="J54393" s="2"/>
      <c r="K54393" s="2"/>
      <c r="L54393" s="2"/>
    </row>
    <row r="54394" spans="10:12">
      <c r="J54394" s="2"/>
      <c r="K54394" s="2"/>
      <c r="L54394" s="2"/>
    </row>
    <row r="54395" spans="10:12">
      <c r="J54395" s="2"/>
      <c r="K54395" s="2"/>
      <c r="L54395" s="2"/>
    </row>
    <row r="54396" spans="10:12">
      <c r="J54396" s="2"/>
      <c r="K54396" s="2"/>
      <c r="L54396" s="2"/>
    </row>
    <row r="54397" spans="10:12">
      <c r="J54397" s="2"/>
      <c r="K54397" s="2"/>
      <c r="L54397" s="2"/>
    </row>
    <row r="54398" spans="10:12">
      <c r="J54398" s="2"/>
      <c r="K54398" s="2"/>
      <c r="L54398" s="2"/>
    </row>
    <row r="54399" spans="10:12">
      <c r="J54399" s="2"/>
      <c r="K54399" s="2"/>
      <c r="L54399" s="2"/>
    </row>
    <row r="54400" spans="10:12">
      <c r="J54400" s="2"/>
      <c r="K54400" s="2"/>
      <c r="L54400" s="2"/>
    </row>
    <row r="54401" spans="10:12">
      <c r="J54401" s="2"/>
      <c r="K54401" s="2"/>
      <c r="L54401" s="2"/>
    </row>
    <row r="54402" spans="10:12">
      <c r="J54402" s="2"/>
      <c r="K54402" s="2"/>
      <c r="L54402" s="2"/>
    </row>
    <row r="54403" spans="10:12">
      <c r="J54403" s="2"/>
      <c r="K54403" s="2"/>
      <c r="L54403" s="2"/>
    </row>
    <row r="54404" spans="10:12">
      <c r="J54404" s="2"/>
      <c r="K54404" s="2"/>
      <c r="L54404" s="2"/>
    </row>
    <row r="54405" spans="10:12">
      <c r="J54405" s="2"/>
      <c r="K54405" s="2"/>
      <c r="L54405" s="2"/>
    </row>
    <row r="54406" spans="10:12">
      <c r="J54406" s="2"/>
      <c r="K54406" s="2"/>
      <c r="L54406" s="2"/>
    </row>
    <row r="54407" spans="10:12">
      <c r="J54407" s="2"/>
      <c r="K54407" s="2"/>
      <c r="L54407" s="2"/>
    </row>
    <row r="54408" spans="10:12">
      <c r="J54408" s="2"/>
      <c r="K54408" s="2"/>
      <c r="L54408" s="2"/>
    </row>
    <row r="54409" spans="10:12">
      <c r="J54409" s="2"/>
      <c r="K54409" s="2"/>
      <c r="L54409" s="2"/>
    </row>
    <row r="54410" spans="10:12">
      <c r="J54410" s="2"/>
      <c r="K54410" s="2"/>
      <c r="L54410" s="2"/>
    </row>
    <row r="54411" spans="10:12">
      <c r="J54411" s="2"/>
      <c r="K54411" s="2"/>
      <c r="L54411" s="2"/>
    </row>
    <row r="54412" spans="10:12">
      <c r="J54412" s="2"/>
      <c r="K54412" s="2"/>
      <c r="L54412" s="2"/>
    </row>
    <row r="54413" spans="10:12">
      <c r="J54413" s="2"/>
      <c r="K54413" s="2"/>
      <c r="L54413" s="2"/>
    </row>
    <row r="54414" spans="10:12">
      <c r="J54414" s="2"/>
      <c r="K54414" s="2"/>
      <c r="L54414" s="2"/>
    </row>
    <row r="54415" spans="10:12">
      <c r="J54415" s="2"/>
      <c r="K54415" s="2"/>
      <c r="L54415" s="2"/>
    </row>
    <row r="54416" spans="10:12">
      <c r="J54416" s="2"/>
      <c r="K54416" s="2"/>
      <c r="L54416" s="2"/>
    </row>
    <row r="54417" spans="10:12">
      <c r="J54417" s="2"/>
      <c r="K54417" s="2"/>
      <c r="L54417" s="2"/>
    </row>
    <row r="54418" spans="10:12">
      <c r="J54418" s="2"/>
      <c r="K54418" s="2"/>
      <c r="L54418" s="2"/>
    </row>
    <row r="54419" spans="10:12">
      <c r="J54419" s="2"/>
      <c r="K54419" s="2"/>
      <c r="L54419" s="2"/>
    </row>
    <row r="54420" spans="10:12">
      <c r="J54420" s="2"/>
      <c r="K54420" s="2"/>
      <c r="L54420" s="2"/>
    </row>
    <row r="54421" spans="10:12">
      <c r="J54421" s="2"/>
      <c r="K54421" s="2"/>
      <c r="L54421" s="2"/>
    </row>
    <row r="54422" spans="10:12">
      <c r="J54422" s="2"/>
      <c r="K54422" s="2"/>
      <c r="L54422" s="2"/>
    </row>
    <row r="54423" spans="10:12">
      <c r="J54423" s="2"/>
      <c r="K54423" s="2"/>
      <c r="L54423" s="2"/>
    </row>
    <row r="54424" spans="10:12">
      <c r="J54424" s="2"/>
      <c r="K54424" s="2"/>
      <c r="L54424" s="2"/>
    </row>
    <row r="54425" spans="10:12">
      <c r="J54425" s="2"/>
      <c r="K54425" s="2"/>
      <c r="L54425" s="2"/>
    </row>
    <row r="54426" spans="10:12">
      <c r="J54426" s="2"/>
      <c r="K54426" s="2"/>
      <c r="L54426" s="2"/>
    </row>
    <row r="54427" spans="10:12">
      <c r="J54427" s="2"/>
      <c r="K54427" s="2"/>
      <c r="L54427" s="2"/>
    </row>
    <row r="54428" spans="10:12">
      <c r="J54428" s="2"/>
      <c r="K54428" s="2"/>
      <c r="L54428" s="2"/>
    </row>
    <row r="54429" spans="10:12">
      <c r="J54429" s="2"/>
      <c r="K54429" s="2"/>
      <c r="L54429" s="2"/>
    </row>
    <row r="54430" spans="10:12">
      <c r="J54430" s="2"/>
      <c r="K54430" s="2"/>
      <c r="L54430" s="2"/>
    </row>
    <row r="54431" spans="10:12">
      <c r="J54431" s="2"/>
      <c r="K54431" s="2"/>
      <c r="L54431" s="2"/>
    </row>
    <row r="54432" spans="10:12">
      <c r="J54432" s="2"/>
      <c r="K54432" s="2"/>
      <c r="L54432" s="2"/>
    </row>
    <row r="54433" spans="10:12">
      <c r="J54433" s="2"/>
      <c r="K54433" s="2"/>
      <c r="L54433" s="2"/>
    </row>
    <row r="54434" spans="10:12">
      <c r="J54434" s="2"/>
      <c r="K54434" s="2"/>
      <c r="L54434" s="2"/>
    </row>
    <row r="54435" spans="10:12">
      <c r="J54435" s="2"/>
      <c r="K54435" s="2"/>
      <c r="L54435" s="2"/>
    </row>
    <row r="54436" spans="10:12">
      <c r="J54436" s="2"/>
      <c r="K54436" s="2"/>
      <c r="L54436" s="2"/>
    </row>
    <row r="54437" spans="10:12">
      <c r="J54437" s="2"/>
      <c r="K54437" s="2"/>
      <c r="L54437" s="2"/>
    </row>
    <row r="54438" spans="10:12">
      <c r="J54438" s="2"/>
      <c r="K54438" s="2"/>
      <c r="L54438" s="2"/>
    </row>
    <row r="54439" spans="10:12">
      <c r="J54439" s="2"/>
      <c r="K54439" s="2"/>
      <c r="L54439" s="2"/>
    </row>
    <row r="54440" spans="10:12">
      <c r="J54440" s="2"/>
      <c r="K54440" s="2"/>
      <c r="L54440" s="2"/>
    </row>
    <row r="54441" spans="10:12">
      <c r="J54441" s="2"/>
      <c r="K54441" s="2"/>
      <c r="L54441" s="2"/>
    </row>
    <row r="54442" spans="10:12">
      <c r="J54442" s="2"/>
      <c r="K54442" s="2"/>
      <c r="L54442" s="2"/>
    </row>
    <row r="54443" spans="10:12">
      <c r="J54443" s="2"/>
      <c r="K54443" s="2"/>
      <c r="L54443" s="2"/>
    </row>
    <row r="54444" spans="10:12">
      <c r="J54444" s="2"/>
      <c r="K54444" s="2"/>
      <c r="L54444" s="2"/>
    </row>
    <row r="54445" spans="10:12">
      <c r="J54445" s="2"/>
      <c r="K54445" s="2"/>
      <c r="L54445" s="2"/>
    </row>
    <row r="54446" spans="10:12">
      <c r="J54446" s="2"/>
      <c r="K54446" s="2"/>
      <c r="L54446" s="2"/>
    </row>
    <row r="54447" spans="10:12">
      <c r="J54447" s="2"/>
      <c r="K54447" s="2"/>
      <c r="L54447" s="2"/>
    </row>
    <row r="54448" spans="10:12">
      <c r="J54448" s="2"/>
      <c r="K54448" s="2"/>
      <c r="L54448" s="2"/>
    </row>
    <row r="54449" spans="10:12">
      <c r="J54449" s="2"/>
      <c r="K54449" s="2"/>
      <c r="L54449" s="2"/>
    </row>
    <row r="54450" spans="10:12">
      <c r="J54450" s="2"/>
      <c r="K54450" s="2"/>
      <c r="L54450" s="2"/>
    </row>
    <row r="54451" spans="10:12">
      <c r="J54451" s="2"/>
      <c r="K54451" s="2"/>
      <c r="L54451" s="2"/>
    </row>
    <row r="54452" spans="10:12">
      <c r="J54452" s="2"/>
      <c r="K54452" s="2"/>
      <c r="L54452" s="2"/>
    </row>
    <row r="54453" spans="10:12">
      <c r="J54453" s="2"/>
      <c r="K54453" s="2"/>
      <c r="L54453" s="2"/>
    </row>
    <row r="54454" spans="10:12">
      <c r="J54454" s="2"/>
      <c r="K54454" s="2"/>
      <c r="L54454" s="2"/>
    </row>
    <row r="54455" spans="10:12">
      <c r="J54455" s="2"/>
      <c r="K54455" s="2"/>
      <c r="L54455" s="2"/>
    </row>
    <row r="54456" spans="10:12">
      <c r="J54456" s="2"/>
      <c r="K54456" s="2"/>
      <c r="L54456" s="2"/>
    </row>
    <row r="54457" spans="10:12">
      <c r="J54457" s="2"/>
      <c r="K54457" s="2"/>
      <c r="L54457" s="2"/>
    </row>
    <row r="54458" spans="10:12">
      <c r="J54458" s="2"/>
      <c r="K54458" s="2"/>
      <c r="L54458" s="2"/>
    </row>
    <row r="54459" spans="10:12">
      <c r="J54459" s="2"/>
      <c r="K54459" s="2"/>
      <c r="L54459" s="2"/>
    </row>
    <row r="54460" spans="10:12">
      <c r="J54460" s="2"/>
      <c r="K54460" s="2"/>
      <c r="L54460" s="2"/>
    </row>
    <row r="54461" spans="10:12">
      <c r="J54461" s="2"/>
      <c r="K54461" s="2"/>
      <c r="L54461" s="2"/>
    </row>
    <row r="54462" spans="10:12">
      <c r="J54462" s="2"/>
      <c r="K54462" s="2"/>
      <c r="L54462" s="2"/>
    </row>
    <row r="54463" spans="10:12">
      <c r="J54463" s="2"/>
      <c r="K54463" s="2"/>
      <c r="L54463" s="2"/>
    </row>
    <row r="54464" spans="10:12">
      <c r="J54464" s="2"/>
      <c r="K54464" s="2"/>
      <c r="L54464" s="2"/>
    </row>
    <row r="54465" spans="10:12">
      <c r="J54465" s="2"/>
      <c r="K54465" s="2"/>
      <c r="L54465" s="2"/>
    </row>
    <row r="54466" spans="10:12">
      <c r="J54466" s="2"/>
      <c r="K54466" s="2"/>
      <c r="L54466" s="2"/>
    </row>
    <row r="54467" spans="10:12">
      <c r="J54467" s="2"/>
      <c r="K54467" s="2"/>
      <c r="L54467" s="2"/>
    </row>
    <row r="54468" spans="10:12">
      <c r="J54468" s="2"/>
      <c r="K54468" s="2"/>
      <c r="L54468" s="2"/>
    </row>
    <row r="54469" spans="10:12">
      <c r="J54469" s="2"/>
      <c r="K54469" s="2"/>
      <c r="L54469" s="2"/>
    </row>
    <row r="54470" spans="10:12">
      <c r="J54470" s="2"/>
      <c r="K54470" s="2"/>
      <c r="L54470" s="2"/>
    </row>
    <row r="54471" spans="10:12">
      <c r="J54471" s="2"/>
      <c r="K54471" s="2"/>
      <c r="L54471" s="2"/>
    </row>
    <row r="54472" spans="10:12">
      <c r="J54472" s="2"/>
      <c r="K54472" s="2"/>
      <c r="L54472" s="2"/>
    </row>
    <row r="54473" spans="10:12">
      <c r="J54473" s="2"/>
      <c r="K54473" s="2"/>
      <c r="L54473" s="2"/>
    </row>
    <row r="54474" spans="10:12">
      <c r="J54474" s="2"/>
      <c r="K54474" s="2"/>
      <c r="L54474" s="2"/>
    </row>
    <row r="54475" spans="10:12">
      <c r="J54475" s="2"/>
      <c r="K54475" s="2"/>
      <c r="L54475" s="2"/>
    </row>
    <row r="54476" spans="10:12">
      <c r="J54476" s="2"/>
      <c r="K54476" s="2"/>
      <c r="L54476" s="2"/>
    </row>
    <row r="54477" spans="10:12">
      <c r="J54477" s="2"/>
      <c r="K54477" s="2"/>
      <c r="L54477" s="2"/>
    </row>
    <row r="54478" spans="10:12">
      <c r="J54478" s="2"/>
      <c r="K54478" s="2"/>
      <c r="L54478" s="2"/>
    </row>
    <row r="54479" spans="10:12">
      <c r="J54479" s="2"/>
      <c r="K54479" s="2"/>
      <c r="L54479" s="2"/>
    </row>
    <row r="54480" spans="10:12">
      <c r="J54480" s="2"/>
      <c r="K54480" s="2"/>
      <c r="L54480" s="2"/>
    </row>
    <row r="54481" spans="10:12">
      <c r="J54481" s="2"/>
      <c r="K54481" s="2"/>
      <c r="L54481" s="2"/>
    </row>
    <row r="54482" spans="10:12">
      <c r="J54482" s="2"/>
      <c r="K54482" s="2"/>
      <c r="L54482" s="2"/>
    </row>
    <row r="54483" spans="10:12">
      <c r="J54483" s="2"/>
      <c r="K54483" s="2"/>
      <c r="L54483" s="2"/>
    </row>
    <row r="54484" spans="10:12">
      <c r="J54484" s="2"/>
      <c r="K54484" s="2"/>
      <c r="L54484" s="2"/>
    </row>
    <row r="54485" spans="10:12">
      <c r="J54485" s="2"/>
      <c r="K54485" s="2"/>
      <c r="L54485" s="2"/>
    </row>
    <row r="54486" spans="10:12">
      <c r="J54486" s="2"/>
      <c r="K54486" s="2"/>
      <c r="L54486" s="2"/>
    </row>
    <row r="54487" spans="10:12">
      <c r="J54487" s="2"/>
      <c r="K54487" s="2"/>
      <c r="L54487" s="2"/>
    </row>
    <row r="54488" spans="10:12">
      <c r="J54488" s="2"/>
      <c r="K54488" s="2"/>
      <c r="L54488" s="2"/>
    </row>
    <row r="54489" spans="10:12">
      <c r="J54489" s="2"/>
      <c r="K54489" s="2"/>
      <c r="L54489" s="2"/>
    </row>
    <row r="54490" spans="10:12">
      <c r="J54490" s="2"/>
      <c r="K54490" s="2"/>
      <c r="L54490" s="2"/>
    </row>
    <row r="54491" spans="10:12">
      <c r="J54491" s="2"/>
      <c r="K54491" s="2"/>
      <c r="L54491" s="2"/>
    </row>
    <row r="54492" spans="10:12">
      <c r="J54492" s="2"/>
      <c r="K54492" s="2"/>
      <c r="L54492" s="2"/>
    </row>
    <row r="54493" spans="10:12">
      <c r="J54493" s="2"/>
      <c r="K54493" s="2"/>
      <c r="L54493" s="2"/>
    </row>
    <row r="54494" spans="10:12">
      <c r="J54494" s="2"/>
      <c r="K54494" s="2"/>
      <c r="L54494" s="2"/>
    </row>
    <row r="54495" spans="10:12">
      <c r="J54495" s="2"/>
      <c r="K54495" s="2"/>
      <c r="L54495" s="2"/>
    </row>
    <row r="54496" spans="10:12">
      <c r="J54496" s="2"/>
      <c r="K54496" s="2"/>
      <c r="L54496" s="2"/>
    </row>
    <row r="54497" spans="10:12">
      <c r="J54497" s="2"/>
      <c r="K54497" s="2"/>
      <c r="L54497" s="2"/>
    </row>
    <row r="54498" spans="10:12">
      <c r="J54498" s="2"/>
      <c r="K54498" s="2"/>
      <c r="L54498" s="2"/>
    </row>
    <row r="54499" spans="10:12">
      <c r="J54499" s="2"/>
      <c r="K54499" s="2"/>
      <c r="L54499" s="2"/>
    </row>
    <row r="54500" spans="10:12">
      <c r="J54500" s="2"/>
      <c r="K54500" s="2"/>
      <c r="L54500" s="2"/>
    </row>
    <row r="54501" spans="10:12">
      <c r="J54501" s="2"/>
      <c r="K54501" s="2"/>
      <c r="L54501" s="2"/>
    </row>
    <row r="54502" spans="10:12">
      <c r="J54502" s="2"/>
      <c r="K54502" s="2"/>
      <c r="L54502" s="2"/>
    </row>
    <row r="54503" spans="10:12">
      <c r="J54503" s="2"/>
      <c r="K54503" s="2"/>
      <c r="L54503" s="2"/>
    </row>
    <row r="54504" spans="10:12">
      <c r="J54504" s="2"/>
      <c r="K54504" s="2"/>
      <c r="L54504" s="2"/>
    </row>
    <row r="54505" spans="10:12">
      <c r="J54505" s="2"/>
      <c r="K54505" s="2"/>
      <c r="L54505" s="2"/>
    </row>
    <row r="54506" spans="10:12">
      <c r="J54506" s="2"/>
      <c r="K54506" s="2"/>
      <c r="L54506" s="2"/>
    </row>
    <row r="54507" spans="10:12">
      <c r="J54507" s="2"/>
      <c r="K54507" s="2"/>
      <c r="L54507" s="2"/>
    </row>
    <row r="54508" spans="10:12">
      <c r="J54508" s="2"/>
      <c r="K54508" s="2"/>
      <c r="L54508" s="2"/>
    </row>
    <row r="54509" spans="10:12">
      <c r="J54509" s="2"/>
      <c r="K54509" s="2"/>
      <c r="L54509" s="2"/>
    </row>
    <row r="54510" spans="10:12">
      <c r="J54510" s="2"/>
      <c r="K54510" s="2"/>
      <c r="L54510" s="2"/>
    </row>
    <row r="54511" spans="10:12">
      <c r="J54511" s="2"/>
      <c r="K54511" s="2"/>
      <c r="L54511" s="2"/>
    </row>
    <row r="54512" spans="10:12">
      <c r="J54512" s="2"/>
      <c r="K54512" s="2"/>
      <c r="L54512" s="2"/>
    </row>
    <row r="54513" spans="10:12">
      <c r="J54513" s="2"/>
      <c r="K54513" s="2"/>
      <c r="L54513" s="2"/>
    </row>
    <row r="54514" spans="10:12">
      <c r="J54514" s="2"/>
      <c r="K54514" s="2"/>
      <c r="L54514" s="2"/>
    </row>
    <row r="54515" spans="10:12">
      <c r="J54515" s="2"/>
      <c r="K54515" s="2"/>
      <c r="L54515" s="2"/>
    </row>
    <row r="54516" spans="10:12">
      <c r="J54516" s="2"/>
      <c r="K54516" s="2"/>
      <c r="L54516" s="2"/>
    </row>
    <row r="54517" spans="10:12">
      <c r="J54517" s="2"/>
      <c r="K54517" s="2"/>
      <c r="L54517" s="2"/>
    </row>
    <row r="54518" spans="10:12">
      <c r="J54518" s="2"/>
      <c r="K54518" s="2"/>
      <c r="L54518" s="2"/>
    </row>
    <row r="54519" spans="10:12">
      <c r="J54519" s="2"/>
      <c r="K54519" s="2"/>
      <c r="L54519" s="2"/>
    </row>
    <row r="54520" spans="10:12">
      <c r="J54520" s="2"/>
      <c r="K54520" s="2"/>
      <c r="L54520" s="2"/>
    </row>
    <row r="54521" spans="10:12">
      <c r="J54521" s="2"/>
      <c r="K54521" s="2"/>
      <c r="L54521" s="2"/>
    </row>
    <row r="54522" spans="10:12">
      <c r="J54522" s="2"/>
      <c r="K54522" s="2"/>
      <c r="L54522" s="2"/>
    </row>
    <row r="54523" spans="10:12">
      <c r="J54523" s="2"/>
      <c r="K54523" s="2"/>
      <c r="L54523" s="2"/>
    </row>
    <row r="54524" spans="10:12">
      <c r="J54524" s="2"/>
      <c r="K54524" s="2"/>
      <c r="L54524" s="2"/>
    </row>
    <row r="54525" spans="10:12">
      <c r="J54525" s="2"/>
      <c r="K54525" s="2"/>
      <c r="L54525" s="2"/>
    </row>
    <row r="54526" spans="10:12">
      <c r="J54526" s="2"/>
      <c r="K54526" s="2"/>
      <c r="L54526" s="2"/>
    </row>
    <row r="54527" spans="10:12">
      <c r="J54527" s="2"/>
      <c r="K54527" s="2"/>
      <c r="L54527" s="2"/>
    </row>
    <row r="54528" spans="10:12">
      <c r="J54528" s="2"/>
      <c r="K54528" s="2"/>
      <c r="L54528" s="2"/>
    </row>
    <row r="54529" spans="10:12">
      <c r="J54529" s="2"/>
      <c r="K54529" s="2"/>
      <c r="L54529" s="2"/>
    </row>
    <row r="54530" spans="10:12">
      <c r="J54530" s="2"/>
      <c r="K54530" s="2"/>
      <c r="L54530" s="2"/>
    </row>
    <row r="54531" spans="10:12">
      <c r="J54531" s="2"/>
      <c r="K54531" s="2"/>
      <c r="L54531" s="2"/>
    </row>
    <row r="54532" spans="10:12">
      <c r="J54532" s="2"/>
      <c r="K54532" s="2"/>
      <c r="L54532" s="2"/>
    </row>
    <row r="54533" spans="10:12">
      <c r="J54533" s="2"/>
      <c r="K54533" s="2"/>
      <c r="L54533" s="2"/>
    </row>
    <row r="54534" spans="10:12">
      <c r="J54534" s="2"/>
      <c r="K54534" s="2"/>
      <c r="L54534" s="2"/>
    </row>
    <row r="54535" spans="10:12">
      <c r="J54535" s="2"/>
      <c r="K54535" s="2"/>
      <c r="L54535" s="2"/>
    </row>
    <row r="54536" spans="10:12">
      <c r="J54536" s="2"/>
      <c r="K54536" s="2"/>
      <c r="L54536" s="2"/>
    </row>
    <row r="54537" spans="10:12">
      <c r="J54537" s="2"/>
      <c r="K54537" s="2"/>
      <c r="L54537" s="2"/>
    </row>
    <row r="54538" spans="10:12">
      <c r="J54538" s="2"/>
      <c r="K54538" s="2"/>
      <c r="L54538" s="2"/>
    </row>
    <row r="54539" spans="10:12">
      <c r="J54539" s="2"/>
      <c r="K54539" s="2"/>
      <c r="L54539" s="2"/>
    </row>
    <row r="54540" spans="10:12">
      <c r="J54540" s="2"/>
      <c r="K54540" s="2"/>
      <c r="L54540" s="2"/>
    </row>
    <row r="54541" spans="10:12">
      <c r="J54541" s="2"/>
      <c r="K54541" s="2"/>
      <c r="L54541" s="2"/>
    </row>
    <row r="54542" spans="10:12">
      <c r="J54542" s="2"/>
      <c r="K54542" s="2"/>
      <c r="L54542" s="2"/>
    </row>
    <row r="54543" spans="10:12">
      <c r="J54543" s="2"/>
      <c r="K54543" s="2"/>
      <c r="L54543" s="2"/>
    </row>
    <row r="54544" spans="10:12">
      <c r="J54544" s="2"/>
      <c r="K54544" s="2"/>
      <c r="L54544" s="2"/>
    </row>
    <row r="54545" spans="10:12">
      <c r="J54545" s="2"/>
      <c r="K54545" s="2"/>
      <c r="L54545" s="2"/>
    </row>
    <row r="54546" spans="10:12">
      <c r="J54546" s="2"/>
      <c r="K54546" s="2"/>
      <c r="L54546" s="2"/>
    </row>
    <row r="54547" spans="10:12">
      <c r="J54547" s="2"/>
      <c r="K54547" s="2"/>
      <c r="L54547" s="2"/>
    </row>
    <row r="54548" spans="10:12">
      <c r="J54548" s="2"/>
      <c r="K54548" s="2"/>
      <c r="L54548" s="2"/>
    </row>
    <row r="54549" spans="10:12">
      <c r="J54549" s="2"/>
      <c r="K54549" s="2"/>
      <c r="L54549" s="2"/>
    </row>
    <row r="54550" spans="10:12">
      <c r="J54550" s="2"/>
      <c r="K54550" s="2"/>
      <c r="L54550" s="2"/>
    </row>
    <row r="54551" spans="10:12">
      <c r="J54551" s="2"/>
      <c r="K54551" s="2"/>
      <c r="L54551" s="2"/>
    </row>
    <row r="54552" spans="10:12">
      <c r="J54552" s="2"/>
      <c r="K54552" s="2"/>
      <c r="L54552" s="2"/>
    </row>
    <row r="54553" spans="10:12">
      <c r="J54553" s="2"/>
      <c r="K54553" s="2"/>
      <c r="L54553" s="2"/>
    </row>
    <row r="54554" spans="10:12">
      <c r="J54554" s="2"/>
      <c r="K54554" s="2"/>
      <c r="L54554" s="2"/>
    </row>
    <row r="54555" spans="10:12">
      <c r="J54555" s="2"/>
      <c r="K54555" s="2"/>
      <c r="L54555" s="2"/>
    </row>
    <row r="54556" spans="10:12">
      <c r="J54556" s="2"/>
      <c r="K54556" s="2"/>
      <c r="L54556" s="2"/>
    </row>
    <row r="54557" spans="10:12">
      <c r="J54557" s="2"/>
      <c r="K54557" s="2"/>
      <c r="L54557" s="2"/>
    </row>
    <row r="54558" spans="10:12">
      <c r="J54558" s="2"/>
      <c r="K54558" s="2"/>
      <c r="L54558" s="2"/>
    </row>
    <row r="54559" spans="10:12">
      <c r="J54559" s="2"/>
      <c r="K54559" s="2"/>
      <c r="L54559" s="2"/>
    </row>
    <row r="54560" spans="10:12">
      <c r="J54560" s="2"/>
      <c r="K54560" s="2"/>
      <c r="L54560" s="2"/>
    </row>
    <row r="54561" spans="10:12">
      <c r="J54561" s="2"/>
      <c r="K54561" s="2"/>
      <c r="L54561" s="2"/>
    </row>
    <row r="54562" spans="10:12">
      <c r="J54562" s="2"/>
      <c r="K54562" s="2"/>
      <c r="L54562" s="2"/>
    </row>
    <row r="54563" spans="10:12">
      <c r="J54563" s="2"/>
      <c r="K54563" s="2"/>
      <c r="L54563" s="2"/>
    </row>
    <row r="54564" spans="10:12">
      <c r="J54564" s="2"/>
      <c r="K54564" s="2"/>
      <c r="L54564" s="2"/>
    </row>
    <row r="54565" spans="10:12">
      <c r="J54565" s="2"/>
      <c r="K54565" s="2"/>
      <c r="L54565" s="2"/>
    </row>
    <row r="54566" spans="10:12">
      <c r="J54566" s="2"/>
      <c r="K54566" s="2"/>
      <c r="L54566" s="2"/>
    </row>
    <row r="54567" spans="10:12">
      <c r="J54567" s="2"/>
      <c r="K54567" s="2"/>
      <c r="L54567" s="2"/>
    </row>
    <row r="54568" spans="10:12">
      <c r="J54568" s="2"/>
      <c r="K54568" s="2"/>
      <c r="L54568" s="2"/>
    </row>
    <row r="54569" spans="10:12">
      <c r="J54569" s="2"/>
      <c r="K54569" s="2"/>
      <c r="L54569" s="2"/>
    </row>
    <row r="54570" spans="10:12">
      <c r="J54570" s="2"/>
      <c r="K54570" s="2"/>
      <c r="L54570" s="2"/>
    </row>
    <row r="54571" spans="10:12">
      <c r="J54571" s="2"/>
      <c r="K54571" s="2"/>
      <c r="L54571" s="2"/>
    </row>
    <row r="54572" spans="10:12">
      <c r="J54572" s="2"/>
      <c r="K54572" s="2"/>
      <c r="L54572" s="2"/>
    </row>
    <row r="54573" spans="10:12">
      <c r="J54573" s="2"/>
      <c r="K54573" s="2"/>
      <c r="L54573" s="2"/>
    </row>
    <row r="54574" spans="10:12">
      <c r="J54574" s="2"/>
      <c r="K54574" s="2"/>
      <c r="L54574" s="2"/>
    </row>
    <row r="54575" spans="10:12">
      <c r="J54575" s="2"/>
      <c r="K54575" s="2"/>
      <c r="L54575" s="2"/>
    </row>
    <row r="54576" spans="10:12">
      <c r="J54576" s="2"/>
      <c r="K54576" s="2"/>
      <c r="L54576" s="2"/>
    </row>
    <row r="54577" spans="10:12">
      <c r="J54577" s="2"/>
      <c r="K54577" s="2"/>
      <c r="L54577" s="2"/>
    </row>
    <row r="54578" spans="10:12">
      <c r="J54578" s="2"/>
      <c r="K54578" s="2"/>
      <c r="L54578" s="2"/>
    </row>
    <row r="54579" spans="10:12">
      <c r="J54579" s="2"/>
      <c r="K54579" s="2"/>
      <c r="L54579" s="2"/>
    </row>
    <row r="54580" spans="10:12">
      <c r="J54580" s="2"/>
      <c r="K54580" s="2"/>
      <c r="L54580" s="2"/>
    </row>
    <row r="54581" spans="10:12">
      <c r="J54581" s="2"/>
      <c r="K54581" s="2"/>
      <c r="L54581" s="2"/>
    </row>
    <row r="54582" spans="10:12">
      <c r="J54582" s="2"/>
      <c r="K54582" s="2"/>
      <c r="L54582" s="2"/>
    </row>
    <row r="54583" spans="10:12">
      <c r="J54583" s="2"/>
      <c r="K54583" s="2"/>
      <c r="L54583" s="2"/>
    </row>
    <row r="54584" spans="10:12">
      <c r="J54584" s="2"/>
      <c r="K54584" s="2"/>
      <c r="L54584" s="2"/>
    </row>
    <row r="54585" spans="10:12">
      <c r="J54585" s="2"/>
      <c r="K54585" s="2"/>
      <c r="L54585" s="2"/>
    </row>
    <row r="54586" spans="10:12">
      <c r="J54586" s="2"/>
      <c r="K54586" s="2"/>
      <c r="L54586" s="2"/>
    </row>
    <row r="54587" spans="10:12">
      <c r="J54587" s="2"/>
      <c r="K54587" s="2"/>
      <c r="L54587" s="2"/>
    </row>
    <row r="54588" spans="10:12">
      <c r="J54588" s="2"/>
      <c r="K54588" s="2"/>
      <c r="L54588" s="2"/>
    </row>
    <row r="54589" spans="10:12">
      <c r="J54589" s="2"/>
      <c r="K54589" s="2"/>
      <c r="L54589" s="2"/>
    </row>
    <row r="54590" spans="10:12">
      <c r="J54590" s="2"/>
      <c r="K54590" s="2"/>
      <c r="L54590" s="2"/>
    </row>
    <row r="54591" spans="10:12">
      <c r="J54591" s="2"/>
      <c r="K54591" s="2"/>
      <c r="L54591" s="2"/>
    </row>
    <row r="54592" spans="10:12">
      <c r="J54592" s="2"/>
      <c r="K54592" s="2"/>
      <c r="L54592" s="2"/>
    </row>
    <row r="54593" spans="10:12">
      <c r="J54593" s="2"/>
      <c r="K54593" s="2"/>
      <c r="L54593" s="2"/>
    </row>
    <row r="54594" spans="10:12">
      <c r="J54594" s="2"/>
      <c r="K54594" s="2"/>
      <c r="L54594" s="2"/>
    </row>
    <row r="54595" spans="10:12">
      <c r="J54595" s="2"/>
      <c r="K54595" s="2"/>
      <c r="L54595" s="2"/>
    </row>
    <row r="54596" spans="10:12">
      <c r="J54596" s="2"/>
      <c r="K54596" s="2"/>
      <c r="L54596" s="2"/>
    </row>
    <row r="54597" spans="10:12">
      <c r="J54597" s="2"/>
      <c r="K54597" s="2"/>
      <c r="L54597" s="2"/>
    </row>
    <row r="54598" spans="10:12">
      <c r="J54598" s="2"/>
      <c r="K54598" s="2"/>
      <c r="L54598" s="2"/>
    </row>
    <row r="54599" spans="10:12">
      <c r="J54599" s="2"/>
      <c r="K54599" s="2"/>
      <c r="L54599" s="2"/>
    </row>
    <row r="54600" spans="10:12">
      <c r="J54600" s="2"/>
      <c r="K54600" s="2"/>
      <c r="L54600" s="2"/>
    </row>
    <row r="54601" spans="10:12">
      <c r="J54601" s="2"/>
      <c r="K54601" s="2"/>
      <c r="L54601" s="2"/>
    </row>
    <row r="54602" spans="10:12">
      <c r="J54602" s="2"/>
      <c r="K54602" s="2"/>
      <c r="L54602" s="2"/>
    </row>
    <row r="54603" spans="10:12">
      <c r="J54603" s="2"/>
      <c r="K54603" s="2"/>
      <c r="L54603" s="2"/>
    </row>
    <row r="54604" spans="10:12">
      <c r="J54604" s="2"/>
      <c r="K54604" s="2"/>
      <c r="L54604" s="2"/>
    </row>
    <row r="54605" spans="10:12">
      <c r="J54605" s="2"/>
      <c r="K54605" s="2"/>
      <c r="L54605" s="2"/>
    </row>
    <row r="54606" spans="10:12">
      <c r="J54606" s="2"/>
      <c r="K54606" s="2"/>
      <c r="L54606" s="2"/>
    </row>
    <row r="54607" spans="10:12">
      <c r="J54607" s="2"/>
      <c r="K54607" s="2"/>
      <c r="L54607" s="2"/>
    </row>
    <row r="54608" spans="10:12">
      <c r="J54608" s="2"/>
      <c r="K54608" s="2"/>
      <c r="L54608" s="2"/>
    </row>
    <row r="54609" spans="10:12">
      <c r="J54609" s="2"/>
      <c r="K54609" s="2"/>
      <c r="L54609" s="2"/>
    </row>
    <row r="54610" spans="10:12">
      <c r="J54610" s="2"/>
      <c r="K54610" s="2"/>
      <c r="L54610" s="2"/>
    </row>
    <row r="54611" spans="10:12">
      <c r="J54611" s="2"/>
      <c r="K54611" s="2"/>
      <c r="L54611" s="2"/>
    </row>
    <row r="54612" spans="10:12">
      <c r="J54612" s="2"/>
      <c r="K54612" s="2"/>
      <c r="L54612" s="2"/>
    </row>
    <row r="54613" spans="10:12">
      <c r="J54613" s="2"/>
      <c r="K54613" s="2"/>
      <c r="L54613" s="2"/>
    </row>
    <row r="54614" spans="10:12">
      <c r="J54614" s="2"/>
      <c r="K54614" s="2"/>
      <c r="L54614" s="2"/>
    </row>
    <row r="54615" spans="10:12">
      <c r="J54615" s="2"/>
      <c r="K54615" s="2"/>
      <c r="L54615" s="2"/>
    </row>
    <row r="54616" spans="10:12">
      <c r="J54616" s="2"/>
      <c r="K54616" s="2"/>
      <c r="L54616" s="2"/>
    </row>
    <row r="54617" spans="10:12">
      <c r="J54617" s="2"/>
      <c r="K54617" s="2"/>
      <c r="L54617" s="2"/>
    </row>
    <row r="54618" spans="10:12">
      <c r="J54618" s="2"/>
      <c r="K54618" s="2"/>
      <c r="L54618" s="2"/>
    </row>
    <row r="54619" spans="10:12">
      <c r="J54619" s="2"/>
      <c r="K54619" s="2"/>
      <c r="L54619" s="2"/>
    </row>
    <row r="54620" spans="10:12">
      <c r="J54620" s="2"/>
      <c r="K54620" s="2"/>
      <c r="L54620" s="2"/>
    </row>
    <row r="54621" spans="10:12">
      <c r="J54621" s="2"/>
      <c r="K54621" s="2"/>
      <c r="L54621" s="2"/>
    </row>
    <row r="54622" spans="10:12">
      <c r="J54622" s="2"/>
      <c r="K54622" s="2"/>
      <c r="L54622" s="2"/>
    </row>
    <row r="54623" spans="10:12">
      <c r="J54623" s="2"/>
      <c r="K54623" s="2"/>
      <c r="L54623" s="2"/>
    </row>
    <row r="54624" spans="10:12">
      <c r="J54624" s="2"/>
      <c r="K54624" s="2"/>
      <c r="L54624" s="2"/>
    </row>
    <row r="54625" spans="10:12">
      <c r="J54625" s="2"/>
      <c r="K54625" s="2"/>
      <c r="L54625" s="2"/>
    </row>
    <row r="54626" spans="10:12">
      <c r="J54626" s="2"/>
      <c r="K54626" s="2"/>
      <c r="L54626" s="2"/>
    </row>
    <row r="54627" spans="10:12">
      <c r="J54627" s="2"/>
      <c r="K54627" s="2"/>
      <c r="L54627" s="2"/>
    </row>
    <row r="54628" spans="10:12">
      <c r="J54628" s="2"/>
      <c r="K54628" s="2"/>
      <c r="L54628" s="2"/>
    </row>
    <row r="54629" spans="10:12">
      <c r="J54629" s="2"/>
      <c r="K54629" s="2"/>
      <c r="L54629" s="2"/>
    </row>
    <row r="54630" spans="10:12">
      <c r="J54630" s="2"/>
      <c r="K54630" s="2"/>
      <c r="L54630" s="2"/>
    </row>
    <row r="54631" spans="10:12">
      <c r="J54631" s="2"/>
      <c r="K54631" s="2"/>
      <c r="L54631" s="2"/>
    </row>
    <row r="54632" spans="10:12">
      <c r="J54632" s="2"/>
      <c r="K54632" s="2"/>
      <c r="L54632" s="2"/>
    </row>
    <row r="54633" spans="10:12">
      <c r="J54633" s="2"/>
      <c r="K54633" s="2"/>
      <c r="L54633" s="2"/>
    </row>
    <row r="54634" spans="10:12">
      <c r="J54634" s="2"/>
      <c r="K54634" s="2"/>
      <c r="L54634" s="2"/>
    </row>
    <row r="54635" spans="10:12">
      <c r="J54635" s="2"/>
      <c r="K54635" s="2"/>
      <c r="L54635" s="2"/>
    </row>
    <row r="54636" spans="10:12">
      <c r="J54636" s="2"/>
      <c r="K54636" s="2"/>
      <c r="L54636" s="2"/>
    </row>
    <row r="54637" spans="10:12">
      <c r="J54637" s="2"/>
      <c r="K54637" s="2"/>
      <c r="L54637" s="2"/>
    </row>
    <row r="54638" spans="10:12">
      <c r="J54638" s="2"/>
      <c r="K54638" s="2"/>
      <c r="L54638" s="2"/>
    </row>
    <row r="54639" spans="10:12">
      <c r="J54639" s="2"/>
      <c r="K54639" s="2"/>
      <c r="L54639" s="2"/>
    </row>
    <row r="54640" spans="10:12">
      <c r="J54640" s="2"/>
      <c r="K54640" s="2"/>
      <c r="L54640" s="2"/>
    </row>
    <row r="54641" spans="10:12">
      <c r="J54641" s="2"/>
      <c r="K54641" s="2"/>
      <c r="L54641" s="2"/>
    </row>
    <row r="54642" spans="10:12">
      <c r="J54642" s="2"/>
      <c r="K54642" s="2"/>
      <c r="L54642" s="2"/>
    </row>
    <row r="54643" spans="10:12">
      <c r="J54643" s="2"/>
      <c r="K54643" s="2"/>
      <c r="L54643" s="2"/>
    </row>
    <row r="54644" spans="10:12">
      <c r="J54644" s="2"/>
      <c r="K54644" s="2"/>
      <c r="L54644" s="2"/>
    </row>
    <row r="54645" spans="10:12">
      <c r="J54645" s="2"/>
      <c r="K54645" s="2"/>
      <c r="L54645" s="2"/>
    </row>
    <row r="54646" spans="10:12">
      <c r="J54646" s="2"/>
      <c r="K54646" s="2"/>
      <c r="L54646" s="2"/>
    </row>
    <row r="54647" spans="10:12">
      <c r="J54647" s="2"/>
      <c r="K54647" s="2"/>
      <c r="L54647" s="2"/>
    </row>
    <row r="54648" spans="10:12">
      <c r="J54648" s="2"/>
      <c r="K54648" s="2"/>
      <c r="L54648" s="2"/>
    </row>
    <row r="54649" spans="10:12">
      <c r="J54649" s="2"/>
      <c r="K54649" s="2"/>
      <c r="L54649" s="2"/>
    </row>
    <row r="54650" spans="10:12">
      <c r="J54650" s="2"/>
      <c r="K54650" s="2"/>
      <c r="L54650" s="2"/>
    </row>
    <row r="54651" spans="10:12">
      <c r="J54651" s="2"/>
      <c r="K54651" s="2"/>
      <c r="L54651" s="2"/>
    </row>
    <row r="54652" spans="10:12">
      <c r="J54652" s="2"/>
      <c r="K54652" s="2"/>
      <c r="L54652" s="2"/>
    </row>
    <row r="54653" spans="10:12">
      <c r="J54653" s="2"/>
      <c r="K54653" s="2"/>
      <c r="L54653" s="2"/>
    </row>
    <row r="54654" spans="10:12">
      <c r="J54654" s="2"/>
      <c r="K54654" s="2"/>
      <c r="L54654" s="2"/>
    </row>
    <row r="54655" spans="10:12">
      <c r="J54655" s="2"/>
      <c r="K54655" s="2"/>
      <c r="L54655" s="2"/>
    </row>
    <row r="54656" spans="10:12">
      <c r="J54656" s="2"/>
      <c r="K54656" s="2"/>
      <c r="L54656" s="2"/>
    </row>
    <row r="54657" spans="10:12">
      <c r="J54657" s="2"/>
      <c r="K54657" s="2"/>
      <c r="L54657" s="2"/>
    </row>
    <row r="54658" spans="10:12">
      <c r="J54658" s="2"/>
      <c r="K54658" s="2"/>
      <c r="L54658" s="2"/>
    </row>
    <row r="54659" spans="10:12">
      <c r="J54659" s="2"/>
      <c r="K54659" s="2"/>
      <c r="L54659" s="2"/>
    </row>
    <row r="54660" spans="10:12">
      <c r="J54660" s="2"/>
      <c r="K54660" s="2"/>
      <c r="L54660" s="2"/>
    </row>
    <row r="54661" spans="10:12">
      <c r="J54661" s="2"/>
      <c r="K54661" s="2"/>
      <c r="L54661" s="2"/>
    </row>
    <row r="54662" spans="10:12">
      <c r="J54662" s="2"/>
      <c r="K54662" s="2"/>
      <c r="L54662" s="2"/>
    </row>
    <row r="54663" spans="10:12">
      <c r="J54663" s="2"/>
      <c r="K54663" s="2"/>
      <c r="L54663" s="2"/>
    </row>
    <row r="54664" spans="10:12">
      <c r="J54664" s="2"/>
      <c r="K54664" s="2"/>
      <c r="L54664" s="2"/>
    </row>
    <row r="54665" spans="10:12">
      <c r="J54665" s="2"/>
      <c r="K54665" s="2"/>
      <c r="L54665" s="2"/>
    </row>
    <row r="54666" spans="10:12">
      <c r="J54666" s="2"/>
      <c r="K54666" s="2"/>
      <c r="L54666" s="2"/>
    </row>
    <row r="54667" spans="10:12">
      <c r="J54667" s="2"/>
      <c r="K54667" s="2"/>
      <c r="L54667" s="2"/>
    </row>
    <row r="54668" spans="10:12">
      <c r="J54668" s="2"/>
      <c r="K54668" s="2"/>
      <c r="L54668" s="2"/>
    </row>
    <row r="54669" spans="10:12">
      <c r="J54669" s="2"/>
      <c r="K54669" s="2"/>
      <c r="L54669" s="2"/>
    </row>
    <row r="54670" spans="10:12">
      <c r="J54670" s="2"/>
      <c r="K54670" s="2"/>
      <c r="L54670" s="2"/>
    </row>
    <row r="54671" spans="10:12">
      <c r="J54671" s="2"/>
      <c r="K54671" s="2"/>
      <c r="L54671" s="2"/>
    </row>
    <row r="54672" spans="10:12">
      <c r="J54672" s="2"/>
      <c r="K54672" s="2"/>
      <c r="L54672" s="2"/>
    </row>
    <row r="54673" spans="10:12">
      <c r="J54673" s="2"/>
      <c r="K54673" s="2"/>
      <c r="L54673" s="2"/>
    </row>
    <row r="54674" spans="10:12">
      <c r="J54674" s="2"/>
      <c r="K54674" s="2"/>
      <c r="L54674" s="2"/>
    </row>
    <row r="54675" spans="10:12">
      <c r="J54675" s="2"/>
      <c r="K54675" s="2"/>
      <c r="L54675" s="2"/>
    </row>
    <row r="54676" spans="10:12">
      <c r="J54676" s="2"/>
      <c r="K54676" s="2"/>
      <c r="L54676" s="2"/>
    </row>
    <row r="54677" spans="10:12">
      <c r="J54677" s="2"/>
      <c r="K54677" s="2"/>
      <c r="L54677" s="2"/>
    </row>
    <row r="54678" spans="10:12">
      <c r="J54678" s="2"/>
      <c r="K54678" s="2"/>
      <c r="L54678" s="2"/>
    </row>
    <row r="54679" spans="10:12">
      <c r="J54679" s="2"/>
      <c r="K54679" s="2"/>
      <c r="L54679" s="2"/>
    </row>
    <row r="54680" spans="10:12">
      <c r="J54680" s="2"/>
      <c r="K54680" s="2"/>
      <c r="L54680" s="2"/>
    </row>
    <row r="54681" spans="10:12">
      <c r="J54681" s="2"/>
      <c r="K54681" s="2"/>
      <c r="L54681" s="2"/>
    </row>
    <row r="54682" spans="10:12">
      <c r="J54682" s="2"/>
      <c r="K54682" s="2"/>
      <c r="L54682" s="2"/>
    </row>
    <row r="54683" spans="10:12">
      <c r="J54683" s="2"/>
      <c r="K54683" s="2"/>
      <c r="L54683" s="2"/>
    </row>
    <row r="54684" spans="10:12">
      <c r="J54684" s="2"/>
      <c r="K54684" s="2"/>
      <c r="L54684" s="2"/>
    </row>
    <row r="54685" spans="10:12">
      <c r="J54685" s="2"/>
      <c r="K54685" s="2"/>
      <c r="L54685" s="2"/>
    </row>
    <row r="54686" spans="10:12">
      <c r="J54686" s="2"/>
      <c r="K54686" s="2"/>
      <c r="L54686" s="2"/>
    </row>
    <row r="54687" spans="10:12">
      <c r="J54687" s="2"/>
      <c r="K54687" s="2"/>
      <c r="L54687" s="2"/>
    </row>
    <row r="54688" spans="10:12">
      <c r="J54688" s="2"/>
      <c r="K54688" s="2"/>
      <c r="L54688" s="2"/>
    </row>
    <row r="54689" spans="10:12">
      <c r="J54689" s="2"/>
      <c r="K54689" s="2"/>
      <c r="L54689" s="2"/>
    </row>
    <row r="54690" spans="10:12">
      <c r="J54690" s="2"/>
      <c r="K54690" s="2"/>
      <c r="L54690" s="2"/>
    </row>
    <row r="54691" spans="10:12">
      <c r="J54691" s="2"/>
      <c r="K54691" s="2"/>
      <c r="L54691" s="2"/>
    </row>
    <row r="54692" spans="10:12">
      <c r="J54692" s="2"/>
      <c r="K54692" s="2"/>
      <c r="L54692" s="2"/>
    </row>
    <row r="54693" spans="10:12">
      <c r="J54693" s="2"/>
      <c r="K54693" s="2"/>
      <c r="L54693" s="2"/>
    </row>
    <row r="54694" spans="10:12">
      <c r="J54694" s="2"/>
      <c r="K54694" s="2"/>
      <c r="L54694" s="2"/>
    </row>
    <row r="54695" spans="10:12">
      <c r="J54695" s="2"/>
      <c r="K54695" s="2"/>
      <c r="L54695" s="2"/>
    </row>
    <row r="54696" spans="10:12">
      <c r="J54696" s="2"/>
      <c r="K54696" s="2"/>
      <c r="L54696" s="2"/>
    </row>
    <row r="54697" spans="10:12">
      <c r="J54697" s="2"/>
      <c r="K54697" s="2"/>
      <c r="L54697" s="2"/>
    </row>
    <row r="54698" spans="10:12">
      <c r="J54698" s="2"/>
      <c r="K54698" s="2"/>
      <c r="L54698" s="2"/>
    </row>
    <row r="54699" spans="10:12">
      <c r="J54699" s="2"/>
      <c r="K54699" s="2"/>
      <c r="L54699" s="2"/>
    </row>
    <row r="54700" spans="10:12">
      <c r="J54700" s="2"/>
      <c r="K54700" s="2"/>
      <c r="L54700" s="2"/>
    </row>
    <row r="54701" spans="10:12">
      <c r="J54701" s="2"/>
      <c r="K54701" s="2"/>
      <c r="L54701" s="2"/>
    </row>
    <row r="54702" spans="10:12">
      <c r="J54702" s="2"/>
      <c r="K54702" s="2"/>
      <c r="L54702" s="2"/>
    </row>
    <row r="54703" spans="10:12">
      <c r="J54703" s="2"/>
      <c r="K54703" s="2"/>
      <c r="L54703" s="2"/>
    </row>
    <row r="54704" spans="10:12">
      <c r="J54704" s="2"/>
      <c r="K54704" s="2"/>
      <c r="L54704" s="2"/>
    </row>
    <row r="54705" spans="10:12">
      <c r="J54705" s="2"/>
      <c r="K54705" s="2"/>
      <c r="L54705" s="2"/>
    </row>
    <row r="54706" spans="10:12">
      <c r="J54706" s="2"/>
      <c r="K54706" s="2"/>
      <c r="L54706" s="2"/>
    </row>
    <row r="54707" spans="10:12">
      <c r="J54707" s="2"/>
      <c r="K54707" s="2"/>
      <c r="L54707" s="2"/>
    </row>
    <row r="54708" spans="10:12">
      <c r="J54708" s="2"/>
      <c r="K54708" s="2"/>
      <c r="L54708" s="2"/>
    </row>
    <row r="54709" spans="10:12">
      <c r="J54709" s="2"/>
      <c r="K54709" s="2"/>
      <c r="L54709" s="2"/>
    </row>
    <row r="54710" spans="10:12">
      <c r="J54710" s="2"/>
      <c r="K54710" s="2"/>
      <c r="L54710" s="2"/>
    </row>
    <row r="54711" spans="10:12">
      <c r="J54711" s="2"/>
      <c r="K54711" s="2"/>
      <c r="L54711" s="2"/>
    </row>
    <row r="54712" spans="10:12">
      <c r="J54712" s="2"/>
      <c r="K54712" s="2"/>
      <c r="L54712" s="2"/>
    </row>
    <row r="54713" spans="10:12">
      <c r="J54713" s="2"/>
      <c r="K54713" s="2"/>
      <c r="L54713" s="2"/>
    </row>
    <row r="54714" spans="10:12">
      <c r="J54714" s="2"/>
      <c r="K54714" s="2"/>
      <c r="L54714" s="2"/>
    </row>
    <row r="54715" spans="10:12">
      <c r="J54715" s="2"/>
      <c r="K54715" s="2"/>
      <c r="L54715" s="2"/>
    </row>
    <row r="54716" spans="10:12">
      <c r="J54716" s="2"/>
      <c r="K54716" s="2"/>
      <c r="L54716" s="2"/>
    </row>
    <row r="54717" spans="10:12">
      <c r="J54717" s="2"/>
      <c r="K54717" s="2"/>
      <c r="L54717" s="2"/>
    </row>
    <row r="54718" spans="10:12">
      <c r="J54718" s="2"/>
      <c r="K54718" s="2"/>
      <c r="L54718" s="2"/>
    </row>
    <row r="54719" spans="10:12">
      <c r="J54719" s="2"/>
      <c r="K54719" s="2"/>
      <c r="L54719" s="2"/>
    </row>
    <row r="54720" spans="10:12">
      <c r="J54720" s="2"/>
      <c r="K54720" s="2"/>
      <c r="L54720" s="2"/>
    </row>
    <row r="54721" spans="10:12">
      <c r="J54721" s="2"/>
      <c r="K54721" s="2"/>
      <c r="L54721" s="2"/>
    </row>
    <row r="54722" spans="10:12">
      <c r="J54722" s="2"/>
      <c r="K54722" s="2"/>
      <c r="L54722" s="2"/>
    </row>
    <row r="54723" spans="10:12">
      <c r="J54723" s="2"/>
      <c r="K54723" s="2"/>
      <c r="L54723" s="2"/>
    </row>
    <row r="54724" spans="10:12">
      <c r="J54724" s="2"/>
      <c r="K54724" s="2"/>
      <c r="L54724" s="2"/>
    </row>
    <row r="54725" spans="10:12">
      <c r="J54725" s="2"/>
      <c r="K54725" s="2"/>
      <c r="L54725" s="2"/>
    </row>
    <row r="54726" spans="10:12">
      <c r="J54726" s="2"/>
      <c r="K54726" s="2"/>
      <c r="L54726" s="2"/>
    </row>
    <row r="54727" spans="10:12">
      <c r="J54727" s="2"/>
      <c r="K54727" s="2"/>
      <c r="L54727" s="2"/>
    </row>
    <row r="54728" spans="10:12">
      <c r="J54728" s="2"/>
      <c r="K54728" s="2"/>
      <c r="L54728" s="2"/>
    </row>
    <row r="54729" spans="10:12">
      <c r="J54729" s="2"/>
      <c r="K54729" s="2"/>
      <c r="L54729" s="2"/>
    </row>
    <row r="54730" spans="10:12">
      <c r="J54730" s="2"/>
      <c r="K54730" s="2"/>
      <c r="L54730" s="2"/>
    </row>
    <row r="54731" spans="10:12">
      <c r="J54731" s="2"/>
      <c r="K54731" s="2"/>
      <c r="L54731" s="2"/>
    </row>
    <row r="54732" spans="10:12">
      <c r="J54732" s="2"/>
      <c r="K54732" s="2"/>
      <c r="L54732" s="2"/>
    </row>
    <row r="54733" spans="10:12">
      <c r="J54733" s="2"/>
      <c r="K54733" s="2"/>
      <c r="L54733" s="2"/>
    </row>
    <row r="54734" spans="10:12">
      <c r="J54734" s="2"/>
      <c r="K54734" s="2"/>
      <c r="L54734" s="2"/>
    </row>
    <row r="54735" spans="10:12">
      <c r="J54735" s="2"/>
      <c r="K54735" s="2"/>
      <c r="L54735" s="2"/>
    </row>
    <row r="54736" spans="10:12">
      <c r="J54736" s="2"/>
      <c r="K54736" s="2"/>
      <c r="L54736" s="2"/>
    </row>
    <row r="54737" spans="10:12">
      <c r="J54737" s="2"/>
      <c r="K54737" s="2"/>
      <c r="L54737" s="2"/>
    </row>
    <row r="54738" spans="10:12">
      <c r="J54738" s="2"/>
      <c r="K54738" s="2"/>
      <c r="L54738" s="2"/>
    </row>
    <row r="54739" spans="10:12">
      <c r="J54739" s="2"/>
      <c r="K54739" s="2"/>
      <c r="L54739" s="2"/>
    </row>
    <row r="54740" spans="10:12">
      <c r="J54740" s="2"/>
      <c r="K54740" s="2"/>
      <c r="L54740" s="2"/>
    </row>
    <row r="54741" spans="10:12">
      <c r="J54741" s="2"/>
      <c r="K54741" s="2"/>
      <c r="L54741" s="2"/>
    </row>
    <row r="54742" spans="10:12">
      <c r="J54742" s="2"/>
      <c r="K54742" s="2"/>
      <c r="L54742" s="2"/>
    </row>
    <row r="54743" spans="10:12">
      <c r="J54743" s="2"/>
      <c r="K54743" s="2"/>
      <c r="L54743" s="2"/>
    </row>
    <row r="54744" spans="10:12">
      <c r="J54744" s="2"/>
      <c r="K54744" s="2"/>
      <c r="L54744" s="2"/>
    </row>
    <row r="54745" spans="10:12">
      <c r="J54745" s="2"/>
      <c r="K54745" s="2"/>
      <c r="L54745" s="2"/>
    </row>
    <row r="54746" spans="10:12">
      <c r="J54746" s="2"/>
      <c r="K54746" s="2"/>
      <c r="L54746" s="2"/>
    </row>
    <row r="54747" spans="10:12">
      <c r="J54747" s="2"/>
      <c r="K54747" s="2"/>
      <c r="L54747" s="2"/>
    </row>
    <row r="54748" spans="10:12">
      <c r="J54748" s="2"/>
      <c r="K54748" s="2"/>
      <c r="L54748" s="2"/>
    </row>
    <row r="54749" spans="10:12">
      <c r="J54749" s="2"/>
      <c r="K54749" s="2"/>
      <c r="L54749" s="2"/>
    </row>
    <row r="54750" spans="10:12">
      <c r="J54750" s="2"/>
      <c r="K54750" s="2"/>
      <c r="L54750" s="2"/>
    </row>
    <row r="54751" spans="10:12">
      <c r="J54751" s="2"/>
      <c r="K54751" s="2"/>
      <c r="L54751" s="2"/>
    </row>
    <row r="54752" spans="10:12">
      <c r="J54752" s="2"/>
      <c r="K54752" s="2"/>
      <c r="L54752" s="2"/>
    </row>
    <row r="54753" spans="10:12">
      <c r="J54753" s="2"/>
      <c r="K54753" s="2"/>
      <c r="L54753" s="2"/>
    </row>
    <row r="54754" spans="10:12">
      <c r="J54754" s="2"/>
      <c r="K54754" s="2"/>
      <c r="L54754" s="2"/>
    </row>
    <row r="54755" spans="10:12">
      <c r="J54755" s="2"/>
      <c r="K54755" s="2"/>
      <c r="L54755" s="2"/>
    </row>
    <row r="54756" spans="10:12">
      <c r="J54756" s="2"/>
      <c r="K54756" s="2"/>
      <c r="L54756" s="2"/>
    </row>
    <row r="54757" spans="10:12">
      <c r="J54757" s="2"/>
      <c r="K54757" s="2"/>
      <c r="L54757" s="2"/>
    </row>
    <row r="54758" spans="10:12">
      <c r="J54758" s="2"/>
      <c r="K54758" s="2"/>
      <c r="L54758" s="2"/>
    </row>
    <row r="54759" spans="10:12">
      <c r="J54759" s="2"/>
      <c r="K54759" s="2"/>
      <c r="L54759" s="2"/>
    </row>
    <row r="54760" spans="10:12">
      <c r="J54760" s="2"/>
      <c r="K54760" s="2"/>
      <c r="L54760" s="2"/>
    </row>
    <row r="54761" spans="10:12">
      <c r="J54761" s="2"/>
      <c r="K54761" s="2"/>
      <c r="L54761" s="2"/>
    </row>
    <row r="54762" spans="10:12">
      <c r="J54762" s="2"/>
      <c r="K54762" s="2"/>
      <c r="L54762" s="2"/>
    </row>
    <row r="54763" spans="10:12">
      <c r="J54763" s="2"/>
      <c r="K54763" s="2"/>
      <c r="L54763" s="2"/>
    </row>
    <row r="54764" spans="10:12">
      <c r="J54764" s="2"/>
      <c r="K54764" s="2"/>
      <c r="L54764" s="2"/>
    </row>
    <row r="54765" spans="10:12">
      <c r="J54765" s="2"/>
      <c r="K54765" s="2"/>
      <c r="L54765" s="2"/>
    </row>
    <row r="54766" spans="10:12">
      <c r="J54766" s="2"/>
      <c r="K54766" s="2"/>
      <c r="L54766" s="2"/>
    </row>
    <row r="54767" spans="10:12">
      <c r="J54767" s="2"/>
      <c r="K54767" s="2"/>
      <c r="L54767" s="2"/>
    </row>
    <row r="54768" spans="10:12">
      <c r="J54768" s="2"/>
      <c r="K54768" s="2"/>
      <c r="L54768" s="2"/>
    </row>
    <row r="54769" spans="10:12">
      <c r="J54769" s="2"/>
      <c r="K54769" s="2"/>
      <c r="L54769" s="2"/>
    </row>
    <row r="54770" spans="10:12">
      <c r="J54770" s="2"/>
      <c r="K54770" s="2"/>
      <c r="L54770" s="2"/>
    </row>
    <row r="54771" spans="10:12">
      <c r="J54771" s="2"/>
      <c r="K54771" s="2"/>
      <c r="L54771" s="2"/>
    </row>
    <row r="54772" spans="10:12">
      <c r="J54772" s="2"/>
      <c r="K54772" s="2"/>
      <c r="L54772" s="2"/>
    </row>
    <row r="54773" spans="10:12">
      <c r="J54773" s="2"/>
      <c r="K54773" s="2"/>
      <c r="L54773" s="2"/>
    </row>
    <row r="54774" spans="10:12">
      <c r="J54774" s="2"/>
      <c r="K54774" s="2"/>
      <c r="L54774" s="2"/>
    </row>
    <row r="54775" spans="10:12">
      <c r="J54775" s="2"/>
      <c r="K54775" s="2"/>
      <c r="L54775" s="2"/>
    </row>
    <row r="54776" spans="10:12">
      <c r="J54776" s="2"/>
      <c r="K54776" s="2"/>
      <c r="L54776" s="2"/>
    </row>
    <row r="54777" spans="10:12">
      <c r="J54777" s="2"/>
      <c r="K54777" s="2"/>
      <c r="L54777" s="2"/>
    </row>
    <row r="54778" spans="10:12">
      <c r="J54778" s="2"/>
      <c r="K54778" s="2"/>
      <c r="L54778" s="2"/>
    </row>
    <row r="54779" spans="10:12">
      <c r="J54779" s="2"/>
      <c r="K54779" s="2"/>
      <c r="L54779" s="2"/>
    </row>
    <row r="54780" spans="10:12">
      <c r="J54780" s="2"/>
      <c r="K54780" s="2"/>
      <c r="L54780" s="2"/>
    </row>
    <row r="54781" spans="10:12">
      <c r="J54781" s="2"/>
      <c r="K54781" s="2"/>
      <c r="L54781" s="2"/>
    </row>
    <row r="54782" spans="10:12">
      <c r="J54782" s="2"/>
      <c r="K54782" s="2"/>
      <c r="L54782" s="2"/>
    </row>
    <row r="54783" spans="10:12">
      <c r="J54783" s="2"/>
      <c r="K54783" s="2"/>
      <c r="L54783" s="2"/>
    </row>
    <row r="54784" spans="10:12">
      <c r="J54784" s="2"/>
      <c r="K54784" s="2"/>
      <c r="L54784" s="2"/>
    </row>
    <row r="54785" spans="10:12">
      <c r="J54785" s="2"/>
      <c r="K54785" s="2"/>
      <c r="L54785" s="2"/>
    </row>
    <row r="54786" spans="10:12">
      <c r="J54786" s="2"/>
      <c r="K54786" s="2"/>
      <c r="L54786" s="2"/>
    </row>
    <row r="54787" spans="10:12">
      <c r="J54787" s="2"/>
      <c r="K54787" s="2"/>
      <c r="L54787" s="2"/>
    </row>
    <row r="54788" spans="10:12">
      <c r="J54788" s="2"/>
      <c r="K54788" s="2"/>
      <c r="L54788" s="2"/>
    </row>
    <row r="54789" spans="10:12">
      <c r="J54789" s="2"/>
      <c r="K54789" s="2"/>
      <c r="L54789" s="2"/>
    </row>
    <row r="54790" spans="10:12">
      <c r="J54790" s="2"/>
      <c r="K54790" s="2"/>
      <c r="L54790" s="2"/>
    </row>
    <row r="54791" spans="10:12">
      <c r="J54791" s="2"/>
      <c r="K54791" s="2"/>
      <c r="L54791" s="2"/>
    </row>
    <row r="54792" spans="10:12">
      <c r="J54792" s="2"/>
      <c r="K54792" s="2"/>
      <c r="L54792" s="2"/>
    </row>
    <row r="54793" spans="10:12">
      <c r="J54793" s="2"/>
      <c r="K54793" s="2"/>
      <c r="L54793" s="2"/>
    </row>
    <row r="54794" spans="10:12">
      <c r="J54794" s="2"/>
      <c r="K54794" s="2"/>
      <c r="L54794" s="2"/>
    </row>
    <row r="54795" spans="10:12">
      <c r="J54795" s="2"/>
      <c r="K54795" s="2"/>
      <c r="L54795" s="2"/>
    </row>
    <row r="54796" spans="10:12">
      <c r="J54796" s="2"/>
      <c r="K54796" s="2"/>
      <c r="L54796" s="2"/>
    </row>
    <row r="54797" spans="10:12">
      <c r="J54797" s="2"/>
      <c r="K54797" s="2"/>
      <c r="L54797" s="2"/>
    </row>
    <row r="54798" spans="10:12">
      <c r="J54798" s="2"/>
      <c r="K54798" s="2"/>
      <c r="L54798" s="2"/>
    </row>
    <row r="54799" spans="10:12">
      <c r="J54799" s="2"/>
      <c r="K54799" s="2"/>
      <c r="L54799" s="2"/>
    </row>
    <row r="54800" spans="10:12">
      <c r="J54800" s="2"/>
      <c r="K54800" s="2"/>
      <c r="L54800" s="2"/>
    </row>
    <row r="54801" spans="10:12">
      <c r="J54801" s="2"/>
      <c r="K54801" s="2"/>
      <c r="L54801" s="2"/>
    </row>
    <row r="54802" spans="10:12">
      <c r="J54802" s="2"/>
      <c r="K54802" s="2"/>
      <c r="L54802" s="2"/>
    </row>
    <row r="54803" spans="10:12">
      <c r="J54803" s="2"/>
      <c r="K54803" s="2"/>
      <c r="L54803" s="2"/>
    </row>
    <row r="54804" spans="10:12">
      <c r="J54804" s="2"/>
      <c r="K54804" s="2"/>
      <c r="L54804" s="2"/>
    </row>
    <row r="54805" spans="10:12">
      <c r="J54805" s="2"/>
      <c r="K54805" s="2"/>
      <c r="L54805" s="2"/>
    </row>
    <row r="54806" spans="10:12">
      <c r="J54806" s="2"/>
      <c r="K54806" s="2"/>
      <c r="L54806" s="2"/>
    </row>
    <row r="54807" spans="10:12">
      <c r="J54807" s="2"/>
      <c r="K54807" s="2"/>
      <c r="L54807" s="2"/>
    </row>
    <row r="54808" spans="10:12">
      <c r="J54808" s="2"/>
      <c r="K54808" s="2"/>
      <c r="L54808" s="2"/>
    </row>
    <row r="54809" spans="10:12">
      <c r="J54809" s="2"/>
      <c r="K54809" s="2"/>
      <c r="L54809" s="2"/>
    </row>
    <row r="54810" spans="10:12">
      <c r="J54810" s="2"/>
      <c r="K54810" s="2"/>
      <c r="L54810" s="2"/>
    </row>
    <row r="54811" spans="10:12">
      <c r="J54811" s="2"/>
      <c r="K54811" s="2"/>
      <c r="L54811" s="2"/>
    </row>
    <row r="54812" spans="10:12">
      <c r="J54812" s="2"/>
      <c r="K54812" s="2"/>
      <c r="L54812" s="2"/>
    </row>
    <row r="54813" spans="10:12">
      <c r="J54813" s="2"/>
      <c r="K54813" s="2"/>
      <c r="L54813" s="2"/>
    </row>
    <row r="54814" spans="10:12">
      <c r="J54814" s="2"/>
      <c r="K54814" s="2"/>
      <c r="L54814" s="2"/>
    </row>
    <row r="54815" spans="10:12">
      <c r="J54815" s="2"/>
      <c r="K54815" s="2"/>
      <c r="L54815" s="2"/>
    </row>
    <row r="54816" spans="10:12">
      <c r="J54816" s="2"/>
      <c r="K54816" s="2"/>
      <c r="L54816" s="2"/>
    </row>
    <row r="54817" spans="10:12">
      <c r="J54817" s="2"/>
      <c r="K54817" s="2"/>
      <c r="L54817" s="2"/>
    </row>
    <row r="54818" spans="10:12">
      <c r="J54818" s="2"/>
      <c r="K54818" s="2"/>
      <c r="L54818" s="2"/>
    </row>
    <row r="54819" spans="10:12">
      <c r="J54819" s="2"/>
      <c r="K54819" s="2"/>
      <c r="L54819" s="2"/>
    </row>
    <row r="54820" spans="10:12">
      <c r="J54820" s="2"/>
      <c r="K54820" s="2"/>
      <c r="L54820" s="2"/>
    </row>
    <row r="54821" spans="10:12">
      <c r="J54821" s="2"/>
      <c r="K54821" s="2"/>
      <c r="L54821" s="2"/>
    </row>
    <row r="54822" spans="10:12">
      <c r="J54822" s="2"/>
      <c r="K54822" s="2"/>
      <c r="L54822" s="2"/>
    </row>
    <row r="54823" spans="10:12">
      <c r="J54823" s="2"/>
      <c r="K54823" s="2"/>
      <c r="L54823" s="2"/>
    </row>
    <row r="54824" spans="10:12">
      <c r="J54824" s="2"/>
      <c r="K54824" s="2"/>
      <c r="L54824" s="2"/>
    </row>
    <row r="54825" spans="10:12">
      <c r="J54825" s="2"/>
      <c r="K54825" s="2"/>
      <c r="L54825" s="2"/>
    </row>
    <row r="54826" spans="10:12">
      <c r="J54826" s="2"/>
      <c r="K54826" s="2"/>
      <c r="L54826" s="2"/>
    </row>
    <row r="54827" spans="10:12">
      <c r="J54827" s="2"/>
      <c r="K54827" s="2"/>
      <c r="L54827" s="2"/>
    </row>
    <row r="54828" spans="10:12">
      <c r="J54828" s="2"/>
      <c r="K54828" s="2"/>
      <c r="L54828" s="2"/>
    </row>
    <row r="54829" spans="10:12">
      <c r="J54829" s="2"/>
      <c r="K54829" s="2"/>
      <c r="L54829" s="2"/>
    </row>
    <row r="54830" spans="10:12">
      <c r="J54830" s="2"/>
      <c r="K54830" s="2"/>
      <c r="L54830" s="2"/>
    </row>
    <row r="54831" spans="10:12">
      <c r="J54831" s="2"/>
      <c r="K54831" s="2"/>
      <c r="L54831" s="2"/>
    </row>
    <row r="54832" spans="10:12">
      <c r="J54832" s="2"/>
      <c r="K54832" s="2"/>
      <c r="L54832" s="2"/>
    </row>
    <row r="54833" spans="10:12">
      <c r="J54833" s="2"/>
      <c r="K54833" s="2"/>
      <c r="L54833" s="2"/>
    </row>
    <row r="54834" spans="10:12">
      <c r="J54834" s="2"/>
      <c r="K54834" s="2"/>
      <c r="L54834" s="2"/>
    </row>
    <row r="54835" spans="10:12">
      <c r="J54835" s="2"/>
      <c r="K54835" s="2"/>
      <c r="L54835" s="2"/>
    </row>
    <row r="54836" spans="10:12">
      <c r="J54836" s="2"/>
      <c r="K54836" s="2"/>
      <c r="L54836" s="2"/>
    </row>
    <row r="54837" spans="10:12">
      <c r="J54837" s="2"/>
      <c r="K54837" s="2"/>
      <c r="L54837" s="2"/>
    </row>
    <row r="54838" spans="10:12">
      <c r="J54838" s="2"/>
      <c r="K54838" s="2"/>
      <c r="L54838" s="2"/>
    </row>
    <row r="54839" spans="10:12">
      <c r="J54839" s="2"/>
      <c r="K54839" s="2"/>
      <c r="L54839" s="2"/>
    </row>
    <row r="54840" spans="10:12">
      <c r="J54840" s="2"/>
      <c r="K54840" s="2"/>
      <c r="L54840" s="2"/>
    </row>
    <row r="54841" spans="10:12">
      <c r="J54841" s="2"/>
      <c r="K54841" s="2"/>
      <c r="L54841" s="2"/>
    </row>
    <row r="54842" spans="10:12">
      <c r="J54842" s="2"/>
      <c r="K54842" s="2"/>
      <c r="L54842" s="2"/>
    </row>
    <row r="54843" spans="10:12">
      <c r="J54843" s="2"/>
      <c r="K54843" s="2"/>
      <c r="L54843" s="2"/>
    </row>
    <row r="54844" spans="10:12">
      <c r="J54844" s="2"/>
      <c r="K54844" s="2"/>
      <c r="L54844" s="2"/>
    </row>
    <row r="54845" spans="10:12">
      <c r="J54845" s="2"/>
      <c r="K54845" s="2"/>
      <c r="L54845" s="2"/>
    </row>
    <row r="54846" spans="10:12">
      <c r="J54846" s="2"/>
      <c r="K54846" s="2"/>
      <c r="L54846" s="2"/>
    </row>
    <row r="54847" spans="10:12">
      <c r="J54847" s="2"/>
      <c r="K54847" s="2"/>
      <c r="L54847" s="2"/>
    </row>
    <row r="54848" spans="10:12">
      <c r="J54848" s="2"/>
      <c r="K54848" s="2"/>
      <c r="L54848" s="2"/>
    </row>
    <row r="54849" spans="10:12">
      <c r="J54849" s="2"/>
      <c r="K54849" s="2"/>
      <c r="L54849" s="2"/>
    </row>
    <row r="54850" spans="10:12">
      <c r="J54850" s="2"/>
      <c r="K54850" s="2"/>
      <c r="L54850" s="2"/>
    </row>
    <row r="54851" spans="10:12">
      <c r="J54851" s="2"/>
      <c r="K54851" s="2"/>
      <c r="L54851" s="2"/>
    </row>
    <row r="54852" spans="10:12">
      <c r="J54852" s="2"/>
      <c r="K54852" s="2"/>
      <c r="L54852" s="2"/>
    </row>
    <row r="54853" spans="10:12">
      <c r="J54853" s="2"/>
      <c r="K54853" s="2"/>
      <c r="L54853" s="2"/>
    </row>
    <row r="54854" spans="10:12">
      <c r="J54854" s="2"/>
      <c r="K54854" s="2"/>
      <c r="L54854" s="2"/>
    </row>
    <row r="54855" spans="10:12">
      <c r="J54855" s="2"/>
      <c r="K54855" s="2"/>
      <c r="L54855" s="2"/>
    </row>
    <row r="54856" spans="10:12">
      <c r="J54856" s="2"/>
      <c r="K54856" s="2"/>
      <c r="L54856" s="2"/>
    </row>
    <row r="54857" spans="10:12">
      <c r="J54857" s="2"/>
      <c r="K54857" s="2"/>
      <c r="L54857" s="2"/>
    </row>
    <row r="54858" spans="10:12">
      <c r="J54858" s="2"/>
      <c r="K54858" s="2"/>
      <c r="L54858" s="2"/>
    </row>
    <row r="54859" spans="10:12">
      <c r="J54859" s="2"/>
      <c r="K54859" s="2"/>
      <c r="L54859" s="2"/>
    </row>
    <row r="54860" spans="10:12">
      <c r="J54860" s="2"/>
      <c r="K54860" s="2"/>
      <c r="L54860" s="2"/>
    </row>
    <row r="54861" spans="10:12">
      <c r="J54861" s="2"/>
      <c r="K54861" s="2"/>
      <c r="L54861" s="2"/>
    </row>
    <row r="54862" spans="10:12">
      <c r="J54862" s="2"/>
      <c r="K54862" s="2"/>
      <c r="L54862" s="2"/>
    </row>
    <row r="54863" spans="10:12">
      <c r="J54863" s="2"/>
      <c r="K54863" s="2"/>
      <c r="L54863" s="2"/>
    </row>
    <row r="54864" spans="10:12">
      <c r="J54864" s="2"/>
      <c r="K54864" s="2"/>
      <c r="L54864" s="2"/>
    </row>
    <row r="54865" spans="10:12">
      <c r="J54865" s="2"/>
      <c r="K54865" s="2"/>
      <c r="L54865" s="2"/>
    </row>
    <row r="54866" spans="10:12">
      <c r="J54866" s="2"/>
      <c r="K54866" s="2"/>
      <c r="L54866" s="2"/>
    </row>
    <row r="54867" spans="10:12">
      <c r="J54867" s="2"/>
      <c r="K54867" s="2"/>
      <c r="L54867" s="2"/>
    </row>
    <row r="54868" spans="10:12">
      <c r="J54868" s="2"/>
      <c r="K54868" s="2"/>
      <c r="L54868" s="2"/>
    </row>
    <row r="54869" spans="10:12">
      <c r="J54869" s="2"/>
      <c r="K54869" s="2"/>
      <c r="L54869" s="2"/>
    </row>
    <row r="54870" spans="10:12">
      <c r="J54870" s="2"/>
      <c r="K54870" s="2"/>
      <c r="L54870" s="2"/>
    </row>
    <row r="54871" spans="10:12">
      <c r="J54871" s="2"/>
      <c r="K54871" s="2"/>
      <c r="L54871" s="2"/>
    </row>
    <row r="54872" spans="10:12">
      <c r="J54872" s="2"/>
      <c r="K54872" s="2"/>
      <c r="L54872" s="2"/>
    </row>
    <row r="54873" spans="10:12">
      <c r="J54873" s="2"/>
      <c r="K54873" s="2"/>
      <c r="L54873" s="2"/>
    </row>
    <row r="54874" spans="10:12">
      <c r="J54874" s="2"/>
      <c r="K54874" s="2"/>
      <c r="L54874" s="2"/>
    </row>
    <row r="54875" spans="10:12">
      <c r="J54875" s="2"/>
      <c r="K54875" s="2"/>
      <c r="L54875" s="2"/>
    </row>
    <row r="54876" spans="10:12">
      <c r="J54876" s="2"/>
      <c r="K54876" s="2"/>
      <c r="L54876" s="2"/>
    </row>
    <row r="54877" spans="10:12">
      <c r="J54877" s="2"/>
      <c r="K54877" s="2"/>
      <c r="L54877" s="2"/>
    </row>
    <row r="54878" spans="10:12">
      <c r="J54878" s="2"/>
      <c r="K54878" s="2"/>
      <c r="L54878" s="2"/>
    </row>
    <row r="54879" spans="10:12">
      <c r="J54879" s="2"/>
      <c r="K54879" s="2"/>
      <c r="L54879" s="2"/>
    </row>
    <row r="54880" spans="10:12">
      <c r="J54880" s="2"/>
      <c r="K54880" s="2"/>
      <c r="L54880" s="2"/>
    </row>
    <row r="54881" spans="10:12">
      <c r="J54881" s="2"/>
      <c r="K54881" s="2"/>
      <c r="L54881" s="2"/>
    </row>
    <row r="54882" spans="10:12">
      <c r="J54882" s="2"/>
      <c r="K54882" s="2"/>
      <c r="L54882" s="2"/>
    </row>
    <row r="54883" spans="10:12">
      <c r="J54883" s="2"/>
      <c r="K54883" s="2"/>
      <c r="L54883" s="2"/>
    </row>
    <row r="54884" spans="10:12">
      <c r="J54884" s="2"/>
      <c r="K54884" s="2"/>
      <c r="L54884" s="2"/>
    </row>
    <row r="54885" spans="10:12">
      <c r="J54885" s="2"/>
      <c r="K54885" s="2"/>
      <c r="L54885" s="2"/>
    </row>
    <row r="54886" spans="10:12">
      <c r="J54886" s="2"/>
      <c r="K54886" s="2"/>
      <c r="L54886" s="2"/>
    </row>
    <row r="54887" spans="10:12">
      <c r="J54887" s="2"/>
      <c r="K54887" s="2"/>
      <c r="L54887" s="2"/>
    </row>
    <row r="54888" spans="10:12">
      <c r="J54888" s="2"/>
      <c r="K54888" s="2"/>
      <c r="L54888" s="2"/>
    </row>
    <row r="54889" spans="10:12">
      <c r="J54889" s="2"/>
      <c r="K54889" s="2"/>
      <c r="L54889" s="2"/>
    </row>
    <row r="54890" spans="10:12">
      <c r="J54890" s="2"/>
      <c r="K54890" s="2"/>
      <c r="L54890" s="2"/>
    </row>
    <row r="54891" spans="10:12">
      <c r="J54891" s="2"/>
      <c r="K54891" s="2"/>
      <c r="L54891" s="2"/>
    </row>
    <row r="54892" spans="10:12">
      <c r="J54892" s="2"/>
      <c r="K54892" s="2"/>
      <c r="L54892" s="2"/>
    </row>
    <row r="54893" spans="10:12">
      <c r="J54893" s="2"/>
      <c r="K54893" s="2"/>
      <c r="L54893" s="2"/>
    </row>
    <row r="54894" spans="10:12">
      <c r="J54894" s="2"/>
      <c r="K54894" s="2"/>
      <c r="L54894" s="2"/>
    </row>
    <row r="54895" spans="10:12">
      <c r="J54895" s="2"/>
      <c r="K54895" s="2"/>
      <c r="L54895" s="2"/>
    </row>
    <row r="54896" spans="10:12">
      <c r="J54896" s="2"/>
      <c r="K54896" s="2"/>
      <c r="L54896" s="2"/>
    </row>
    <row r="54897" spans="10:12">
      <c r="J54897" s="2"/>
      <c r="K54897" s="2"/>
      <c r="L54897" s="2"/>
    </row>
    <row r="54898" spans="10:12">
      <c r="J54898" s="2"/>
      <c r="K54898" s="2"/>
      <c r="L54898" s="2"/>
    </row>
    <row r="54899" spans="10:12">
      <c r="J54899" s="2"/>
      <c r="K54899" s="2"/>
      <c r="L54899" s="2"/>
    </row>
    <row r="54900" spans="10:12">
      <c r="J54900" s="2"/>
      <c r="K54900" s="2"/>
      <c r="L54900" s="2"/>
    </row>
    <row r="54901" spans="10:12">
      <c r="J54901" s="2"/>
      <c r="K54901" s="2"/>
      <c r="L54901" s="2"/>
    </row>
    <row r="54902" spans="10:12">
      <c r="J54902" s="2"/>
      <c r="K54902" s="2"/>
      <c r="L54902" s="2"/>
    </row>
    <row r="54903" spans="10:12">
      <c r="J54903" s="2"/>
      <c r="K54903" s="2"/>
      <c r="L54903" s="2"/>
    </row>
    <row r="54904" spans="10:12">
      <c r="J54904" s="2"/>
      <c r="K54904" s="2"/>
      <c r="L54904" s="2"/>
    </row>
    <row r="54905" spans="10:12">
      <c r="J54905" s="2"/>
      <c r="K54905" s="2"/>
      <c r="L54905" s="2"/>
    </row>
    <row r="54906" spans="10:12">
      <c r="J54906" s="2"/>
      <c r="K54906" s="2"/>
      <c r="L54906" s="2"/>
    </row>
    <row r="54907" spans="10:12">
      <c r="J54907" s="2"/>
      <c r="K54907" s="2"/>
      <c r="L54907" s="2"/>
    </row>
    <row r="54908" spans="10:12">
      <c r="J54908" s="2"/>
      <c r="K54908" s="2"/>
      <c r="L54908" s="2"/>
    </row>
    <row r="54909" spans="10:12">
      <c r="J54909" s="2"/>
      <c r="K54909" s="2"/>
      <c r="L54909" s="2"/>
    </row>
    <row r="54910" spans="10:12">
      <c r="J54910" s="2"/>
      <c r="K54910" s="2"/>
      <c r="L54910" s="2"/>
    </row>
    <row r="54911" spans="10:12">
      <c r="J54911" s="2"/>
      <c r="K54911" s="2"/>
      <c r="L54911" s="2"/>
    </row>
    <row r="54912" spans="10:12">
      <c r="J54912" s="2"/>
      <c r="K54912" s="2"/>
      <c r="L54912" s="2"/>
    </row>
    <row r="54913" spans="10:12">
      <c r="J54913" s="2"/>
      <c r="K54913" s="2"/>
      <c r="L54913" s="2"/>
    </row>
    <row r="54914" spans="10:12">
      <c r="J54914" s="2"/>
      <c r="K54914" s="2"/>
      <c r="L54914" s="2"/>
    </row>
    <row r="54915" spans="10:12">
      <c r="J54915" s="2"/>
      <c r="K54915" s="2"/>
      <c r="L54915" s="2"/>
    </row>
    <row r="54916" spans="10:12">
      <c r="J54916" s="2"/>
      <c r="K54916" s="2"/>
      <c r="L54916" s="2"/>
    </row>
    <row r="54917" spans="10:12">
      <c r="J54917" s="2"/>
      <c r="K54917" s="2"/>
      <c r="L54917" s="2"/>
    </row>
    <row r="54918" spans="10:12">
      <c r="J54918" s="2"/>
      <c r="K54918" s="2"/>
      <c r="L54918" s="2"/>
    </row>
    <row r="54919" spans="10:12">
      <c r="J54919" s="2"/>
      <c r="K54919" s="2"/>
      <c r="L54919" s="2"/>
    </row>
    <row r="54920" spans="10:12">
      <c r="J54920" s="2"/>
      <c r="K54920" s="2"/>
      <c r="L54920" s="2"/>
    </row>
    <row r="54921" spans="10:12">
      <c r="J54921" s="2"/>
      <c r="K54921" s="2"/>
      <c r="L54921" s="2"/>
    </row>
    <row r="54922" spans="10:12">
      <c r="J54922" s="2"/>
      <c r="K54922" s="2"/>
      <c r="L54922" s="2"/>
    </row>
    <row r="54923" spans="10:12">
      <c r="J54923" s="2"/>
      <c r="K54923" s="2"/>
      <c r="L54923" s="2"/>
    </row>
    <row r="54924" spans="10:12">
      <c r="J54924" s="2"/>
      <c r="K54924" s="2"/>
      <c r="L54924" s="2"/>
    </row>
    <row r="54925" spans="10:12">
      <c r="J54925" s="2"/>
      <c r="K54925" s="2"/>
      <c r="L54925" s="2"/>
    </row>
    <row r="54926" spans="10:12">
      <c r="J54926" s="2"/>
      <c r="K54926" s="2"/>
      <c r="L54926" s="2"/>
    </row>
    <row r="54927" spans="10:12">
      <c r="J54927" s="2"/>
      <c r="K54927" s="2"/>
      <c r="L54927" s="2"/>
    </row>
    <row r="54928" spans="10:12">
      <c r="J54928" s="2"/>
      <c r="K54928" s="2"/>
      <c r="L54928" s="2"/>
    </row>
    <row r="54929" spans="10:12">
      <c r="J54929" s="2"/>
      <c r="K54929" s="2"/>
      <c r="L54929" s="2"/>
    </row>
    <row r="54930" spans="10:12">
      <c r="J54930" s="2"/>
      <c r="K54930" s="2"/>
      <c r="L54930" s="2"/>
    </row>
    <row r="54931" spans="10:12">
      <c r="J54931" s="2"/>
      <c r="K54931" s="2"/>
      <c r="L54931" s="2"/>
    </row>
    <row r="54932" spans="10:12">
      <c r="J54932" s="2"/>
      <c r="K54932" s="2"/>
      <c r="L54932" s="2"/>
    </row>
    <row r="54933" spans="10:12">
      <c r="J54933" s="2"/>
      <c r="K54933" s="2"/>
      <c r="L54933" s="2"/>
    </row>
    <row r="54934" spans="10:12">
      <c r="J54934" s="2"/>
      <c r="K54934" s="2"/>
      <c r="L54934" s="2"/>
    </row>
    <row r="54935" spans="10:12">
      <c r="J54935" s="2"/>
      <c r="K54935" s="2"/>
      <c r="L54935" s="2"/>
    </row>
    <row r="54936" spans="10:12">
      <c r="J54936" s="2"/>
      <c r="K54936" s="2"/>
      <c r="L54936" s="2"/>
    </row>
    <row r="54937" spans="10:12">
      <c r="J54937" s="2"/>
      <c r="K54937" s="2"/>
      <c r="L54937" s="2"/>
    </row>
    <row r="54938" spans="10:12">
      <c r="J54938" s="2"/>
      <c r="K54938" s="2"/>
      <c r="L54938" s="2"/>
    </row>
    <row r="54939" spans="10:12">
      <c r="J54939" s="2"/>
      <c r="K54939" s="2"/>
      <c r="L54939" s="2"/>
    </row>
    <row r="54940" spans="10:12">
      <c r="J54940" s="2"/>
      <c r="K54940" s="2"/>
      <c r="L54940" s="2"/>
    </row>
    <row r="54941" spans="10:12">
      <c r="J54941" s="2"/>
      <c r="K54941" s="2"/>
      <c r="L54941" s="2"/>
    </row>
    <row r="54942" spans="10:12">
      <c r="J54942" s="2"/>
      <c r="K54942" s="2"/>
      <c r="L54942" s="2"/>
    </row>
    <row r="54943" spans="10:12">
      <c r="J54943" s="2"/>
      <c r="K54943" s="2"/>
      <c r="L54943" s="2"/>
    </row>
    <row r="54944" spans="10:12">
      <c r="J54944" s="2"/>
      <c r="K54944" s="2"/>
      <c r="L54944" s="2"/>
    </row>
    <row r="54945" spans="10:12">
      <c r="J54945" s="2"/>
      <c r="K54945" s="2"/>
      <c r="L54945" s="2"/>
    </row>
    <row r="54946" spans="10:12">
      <c r="J54946" s="2"/>
      <c r="K54946" s="2"/>
      <c r="L54946" s="2"/>
    </row>
    <row r="54947" spans="10:12">
      <c r="J54947" s="2"/>
      <c r="K54947" s="2"/>
      <c r="L54947" s="2"/>
    </row>
    <row r="54948" spans="10:12">
      <c r="J54948" s="2"/>
      <c r="K54948" s="2"/>
      <c r="L54948" s="2"/>
    </row>
    <row r="54949" spans="10:12">
      <c r="J54949" s="2"/>
      <c r="K54949" s="2"/>
      <c r="L54949" s="2"/>
    </row>
    <row r="54950" spans="10:12">
      <c r="J54950" s="2"/>
      <c r="K54950" s="2"/>
      <c r="L54950" s="2"/>
    </row>
    <row r="54951" spans="10:12">
      <c r="J54951" s="2"/>
      <c r="K54951" s="2"/>
      <c r="L54951" s="2"/>
    </row>
    <row r="54952" spans="10:12">
      <c r="J54952" s="2"/>
      <c r="K54952" s="2"/>
      <c r="L54952" s="2"/>
    </row>
    <row r="54953" spans="10:12">
      <c r="J54953" s="2"/>
      <c r="K54953" s="2"/>
      <c r="L54953" s="2"/>
    </row>
    <row r="54954" spans="10:12">
      <c r="J54954" s="2"/>
      <c r="K54954" s="2"/>
      <c r="L54954" s="2"/>
    </row>
    <row r="54955" spans="10:12">
      <c r="J54955" s="2"/>
      <c r="K54955" s="2"/>
      <c r="L54955" s="2"/>
    </row>
    <row r="54956" spans="10:12">
      <c r="J54956" s="2"/>
      <c r="K54956" s="2"/>
      <c r="L54956" s="2"/>
    </row>
    <row r="54957" spans="10:12">
      <c r="J54957" s="2"/>
      <c r="K54957" s="2"/>
      <c r="L54957" s="2"/>
    </row>
    <row r="54958" spans="10:12">
      <c r="J54958" s="2"/>
      <c r="K54958" s="2"/>
      <c r="L54958" s="2"/>
    </row>
    <row r="54959" spans="10:12">
      <c r="J54959" s="2"/>
      <c r="K54959" s="2"/>
      <c r="L54959" s="2"/>
    </row>
    <row r="54960" spans="10:12">
      <c r="J54960" s="2"/>
      <c r="K54960" s="2"/>
      <c r="L54960" s="2"/>
    </row>
    <row r="54961" spans="10:12">
      <c r="J54961" s="2"/>
      <c r="K54961" s="2"/>
      <c r="L54961" s="2"/>
    </row>
    <row r="54962" spans="10:12">
      <c r="J54962" s="2"/>
      <c r="K54962" s="2"/>
      <c r="L54962" s="2"/>
    </row>
    <row r="54963" spans="10:12">
      <c r="J54963" s="2"/>
      <c r="K54963" s="2"/>
      <c r="L54963" s="2"/>
    </row>
    <row r="54964" spans="10:12">
      <c r="J54964" s="2"/>
      <c r="K54964" s="2"/>
      <c r="L54964" s="2"/>
    </row>
    <row r="54965" spans="10:12">
      <c r="J54965" s="2"/>
      <c r="K54965" s="2"/>
      <c r="L54965" s="2"/>
    </row>
    <row r="54966" spans="10:12">
      <c r="J54966" s="2"/>
      <c r="K54966" s="2"/>
      <c r="L54966" s="2"/>
    </row>
    <row r="54967" spans="10:12">
      <c r="J54967" s="2"/>
      <c r="K54967" s="2"/>
      <c r="L54967" s="2"/>
    </row>
    <row r="54968" spans="10:12">
      <c r="J54968" s="2"/>
      <c r="K54968" s="2"/>
      <c r="L54968" s="2"/>
    </row>
    <row r="54969" spans="10:12">
      <c r="J54969" s="2"/>
      <c r="K54969" s="2"/>
      <c r="L54969" s="2"/>
    </row>
    <row r="54970" spans="10:12">
      <c r="J54970" s="2"/>
      <c r="K54970" s="2"/>
      <c r="L54970" s="2"/>
    </row>
    <row r="54971" spans="10:12">
      <c r="J54971" s="2"/>
      <c r="K54971" s="2"/>
      <c r="L54971" s="2"/>
    </row>
    <row r="54972" spans="10:12">
      <c r="J54972" s="2"/>
      <c r="K54972" s="2"/>
      <c r="L54972" s="2"/>
    </row>
    <row r="54973" spans="10:12">
      <c r="J54973" s="2"/>
      <c r="K54973" s="2"/>
      <c r="L54973" s="2"/>
    </row>
    <row r="54974" spans="10:12">
      <c r="J54974" s="2"/>
      <c r="K54974" s="2"/>
      <c r="L54974" s="2"/>
    </row>
    <row r="54975" spans="10:12">
      <c r="J54975" s="2"/>
      <c r="K54975" s="2"/>
      <c r="L54975" s="2"/>
    </row>
    <row r="54976" spans="10:12">
      <c r="J54976" s="2"/>
      <c r="K54976" s="2"/>
      <c r="L54976" s="2"/>
    </row>
    <row r="54977" spans="10:12">
      <c r="J54977" s="2"/>
      <c r="K54977" s="2"/>
      <c r="L54977" s="2"/>
    </row>
    <row r="54978" spans="10:12">
      <c r="J54978" s="2"/>
      <c r="K54978" s="2"/>
      <c r="L54978" s="2"/>
    </row>
    <row r="54979" spans="10:12">
      <c r="J54979" s="2"/>
      <c r="K54979" s="2"/>
      <c r="L54979" s="2"/>
    </row>
    <row r="54980" spans="10:12">
      <c r="J54980" s="2"/>
      <c r="K54980" s="2"/>
      <c r="L54980" s="2"/>
    </row>
    <row r="54981" spans="10:12">
      <c r="J54981" s="2"/>
      <c r="K54981" s="2"/>
      <c r="L54981" s="2"/>
    </row>
    <row r="54982" spans="10:12">
      <c r="J54982" s="2"/>
      <c r="K54982" s="2"/>
      <c r="L54982" s="2"/>
    </row>
    <row r="54983" spans="10:12">
      <c r="J54983" s="2"/>
      <c r="K54983" s="2"/>
      <c r="L54983" s="2"/>
    </row>
    <row r="54984" spans="10:12">
      <c r="J54984" s="2"/>
      <c r="K54984" s="2"/>
      <c r="L54984" s="2"/>
    </row>
    <row r="54985" spans="10:12">
      <c r="J54985" s="2"/>
      <c r="K54985" s="2"/>
      <c r="L54985" s="2"/>
    </row>
    <row r="54986" spans="10:12">
      <c r="J54986" s="2"/>
      <c r="K54986" s="2"/>
      <c r="L54986" s="2"/>
    </row>
    <row r="54987" spans="10:12">
      <c r="J54987" s="2"/>
      <c r="K54987" s="2"/>
      <c r="L54987" s="2"/>
    </row>
    <row r="54988" spans="10:12">
      <c r="J54988" s="2"/>
      <c r="K54988" s="2"/>
      <c r="L54988" s="2"/>
    </row>
    <row r="54989" spans="10:12">
      <c r="J54989" s="2"/>
      <c r="K54989" s="2"/>
      <c r="L54989" s="2"/>
    </row>
    <row r="54990" spans="10:12">
      <c r="J54990" s="2"/>
      <c r="K54990" s="2"/>
      <c r="L54990" s="2"/>
    </row>
    <row r="54991" spans="10:12">
      <c r="J54991" s="2"/>
      <c r="K54991" s="2"/>
      <c r="L54991" s="2"/>
    </row>
    <row r="54992" spans="10:12">
      <c r="J54992" s="2"/>
      <c r="K54992" s="2"/>
      <c r="L54992" s="2"/>
    </row>
    <row r="54993" spans="10:12">
      <c r="J54993" s="2"/>
      <c r="K54993" s="2"/>
      <c r="L54993" s="2"/>
    </row>
    <row r="54994" spans="10:12">
      <c r="J54994" s="2"/>
      <c r="K54994" s="2"/>
      <c r="L54994" s="2"/>
    </row>
    <row r="54995" spans="10:12">
      <c r="J54995" s="2"/>
      <c r="K54995" s="2"/>
      <c r="L54995" s="2"/>
    </row>
    <row r="54996" spans="10:12">
      <c r="J54996" s="2"/>
      <c r="K54996" s="2"/>
      <c r="L54996" s="2"/>
    </row>
    <row r="54997" spans="10:12">
      <c r="J54997" s="2"/>
      <c r="K54997" s="2"/>
      <c r="L54997" s="2"/>
    </row>
    <row r="54998" spans="10:12">
      <c r="J54998" s="2"/>
      <c r="K54998" s="2"/>
      <c r="L54998" s="2"/>
    </row>
    <row r="54999" spans="10:12">
      <c r="J54999" s="2"/>
      <c r="K54999" s="2"/>
      <c r="L54999" s="2"/>
    </row>
    <row r="55000" spans="10:12">
      <c r="J55000" s="2"/>
      <c r="K55000" s="2"/>
      <c r="L55000" s="2"/>
    </row>
    <row r="55001" spans="10:12">
      <c r="J55001" s="2"/>
      <c r="K55001" s="2"/>
      <c r="L55001" s="2"/>
    </row>
    <row r="55002" spans="10:12">
      <c r="J55002" s="2"/>
      <c r="K55002" s="2"/>
      <c r="L55002" s="2"/>
    </row>
    <row r="55003" spans="10:12">
      <c r="J55003" s="2"/>
      <c r="K55003" s="2"/>
      <c r="L55003" s="2"/>
    </row>
    <row r="55004" spans="10:12">
      <c r="J55004" s="2"/>
      <c r="K55004" s="2"/>
      <c r="L55004" s="2"/>
    </row>
    <row r="55005" spans="10:12">
      <c r="J55005" s="2"/>
      <c r="K55005" s="2"/>
      <c r="L55005" s="2"/>
    </row>
    <row r="55006" spans="10:12">
      <c r="J55006" s="2"/>
      <c r="K55006" s="2"/>
      <c r="L55006" s="2"/>
    </row>
    <row r="55007" spans="10:12">
      <c r="J55007" s="2"/>
      <c r="K55007" s="2"/>
      <c r="L55007" s="2"/>
    </row>
    <row r="55008" spans="10:12">
      <c r="J55008" s="2"/>
      <c r="K55008" s="2"/>
      <c r="L55008" s="2"/>
    </row>
    <row r="55009" spans="10:12">
      <c r="J55009" s="2"/>
      <c r="K55009" s="2"/>
      <c r="L55009" s="2"/>
    </row>
    <row r="55010" spans="10:12">
      <c r="J55010" s="2"/>
      <c r="K55010" s="2"/>
      <c r="L55010" s="2"/>
    </row>
    <row r="55011" spans="10:12">
      <c r="J55011" s="2"/>
      <c r="K55011" s="2"/>
      <c r="L55011" s="2"/>
    </row>
    <row r="55012" spans="10:12">
      <c r="J55012" s="2"/>
      <c r="K55012" s="2"/>
      <c r="L55012" s="2"/>
    </row>
    <row r="55013" spans="10:12">
      <c r="J55013" s="2"/>
      <c r="K55013" s="2"/>
      <c r="L55013" s="2"/>
    </row>
    <row r="55014" spans="10:12">
      <c r="J55014" s="2"/>
      <c r="K55014" s="2"/>
      <c r="L55014" s="2"/>
    </row>
    <row r="55015" spans="10:12">
      <c r="J55015" s="2"/>
      <c r="K55015" s="2"/>
      <c r="L55015" s="2"/>
    </row>
    <row r="55016" spans="10:12">
      <c r="J55016" s="2"/>
      <c r="K55016" s="2"/>
      <c r="L55016" s="2"/>
    </row>
    <row r="55017" spans="10:12">
      <c r="J55017" s="2"/>
      <c r="K55017" s="2"/>
      <c r="L55017" s="2"/>
    </row>
    <row r="55018" spans="10:12">
      <c r="J55018" s="2"/>
      <c r="K55018" s="2"/>
      <c r="L55018" s="2"/>
    </row>
    <row r="55019" spans="10:12">
      <c r="J55019" s="2"/>
      <c r="K55019" s="2"/>
      <c r="L55019" s="2"/>
    </row>
    <row r="55020" spans="10:12">
      <c r="J55020" s="2"/>
      <c r="K55020" s="2"/>
      <c r="L55020" s="2"/>
    </row>
    <row r="55021" spans="10:12">
      <c r="J55021" s="2"/>
      <c r="K55021" s="2"/>
      <c r="L55021" s="2"/>
    </row>
    <row r="55022" spans="10:12">
      <c r="J55022" s="2"/>
      <c r="K55022" s="2"/>
      <c r="L55022" s="2"/>
    </row>
    <row r="55023" spans="10:12">
      <c r="J55023" s="2"/>
      <c r="K55023" s="2"/>
      <c r="L55023" s="2"/>
    </row>
    <row r="55024" spans="10:12">
      <c r="J55024" s="2"/>
      <c r="K55024" s="2"/>
      <c r="L55024" s="2"/>
    </row>
    <row r="55025" spans="10:12">
      <c r="J55025" s="2"/>
      <c r="K55025" s="2"/>
      <c r="L55025" s="2"/>
    </row>
    <row r="55026" spans="10:12">
      <c r="J55026" s="2"/>
      <c r="K55026" s="2"/>
      <c r="L55026" s="2"/>
    </row>
    <row r="55027" spans="10:12">
      <c r="J55027" s="2"/>
      <c r="K55027" s="2"/>
      <c r="L55027" s="2"/>
    </row>
    <row r="55028" spans="10:12">
      <c r="J55028" s="2"/>
      <c r="K55028" s="2"/>
      <c r="L55028" s="2"/>
    </row>
    <row r="55029" spans="10:12">
      <c r="J55029" s="2"/>
      <c r="K55029" s="2"/>
      <c r="L55029" s="2"/>
    </row>
    <row r="55030" spans="10:12">
      <c r="J55030" s="2"/>
      <c r="K55030" s="2"/>
      <c r="L55030" s="2"/>
    </row>
    <row r="55031" spans="10:12">
      <c r="J55031" s="2"/>
      <c r="K55031" s="2"/>
      <c r="L55031" s="2"/>
    </row>
    <row r="55032" spans="10:12">
      <c r="J55032" s="2"/>
      <c r="K55032" s="2"/>
      <c r="L55032" s="2"/>
    </row>
    <row r="55033" spans="10:12">
      <c r="J55033" s="2"/>
      <c r="K55033" s="2"/>
      <c r="L55033" s="2"/>
    </row>
    <row r="55034" spans="10:12">
      <c r="J55034" s="2"/>
      <c r="K55034" s="2"/>
      <c r="L55034" s="2"/>
    </row>
    <row r="55035" spans="10:12">
      <c r="J55035" s="2"/>
      <c r="K55035" s="2"/>
      <c r="L55035" s="2"/>
    </row>
    <row r="55036" spans="10:12">
      <c r="J55036" s="2"/>
      <c r="K55036" s="2"/>
      <c r="L55036" s="2"/>
    </row>
    <row r="55037" spans="10:12">
      <c r="J55037" s="2"/>
      <c r="K55037" s="2"/>
      <c r="L55037" s="2"/>
    </row>
    <row r="55038" spans="10:12">
      <c r="J55038" s="2"/>
      <c r="K55038" s="2"/>
      <c r="L55038" s="2"/>
    </row>
    <row r="55039" spans="10:12">
      <c r="J55039" s="2"/>
      <c r="K55039" s="2"/>
      <c r="L55039" s="2"/>
    </row>
    <row r="55040" spans="10:12">
      <c r="J55040" s="2"/>
      <c r="K55040" s="2"/>
      <c r="L55040" s="2"/>
    </row>
    <row r="55041" spans="10:12">
      <c r="J55041" s="2"/>
      <c r="K55041" s="2"/>
      <c r="L55041" s="2"/>
    </row>
    <row r="55042" spans="10:12">
      <c r="J55042" s="2"/>
      <c r="K55042" s="2"/>
      <c r="L55042" s="2"/>
    </row>
    <row r="55043" spans="10:12">
      <c r="J55043" s="2"/>
      <c r="K55043" s="2"/>
      <c r="L55043" s="2"/>
    </row>
    <row r="55044" spans="10:12">
      <c r="J55044" s="2"/>
      <c r="K55044" s="2"/>
      <c r="L55044" s="2"/>
    </row>
    <row r="55045" spans="10:12">
      <c r="J55045" s="2"/>
      <c r="K55045" s="2"/>
      <c r="L55045" s="2"/>
    </row>
    <row r="55046" spans="10:12">
      <c r="J55046" s="2"/>
      <c r="K55046" s="2"/>
      <c r="L55046" s="2"/>
    </row>
    <row r="55047" spans="10:12">
      <c r="J55047" s="2"/>
      <c r="K55047" s="2"/>
      <c r="L55047" s="2"/>
    </row>
    <row r="55048" spans="10:12">
      <c r="J55048" s="2"/>
      <c r="K55048" s="2"/>
      <c r="L55048" s="2"/>
    </row>
    <row r="55049" spans="10:12">
      <c r="J55049" s="2"/>
      <c r="K55049" s="2"/>
      <c r="L55049" s="2"/>
    </row>
    <row r="55050" spans="10:12">
      <c r="J55050" s="2"/>
      <c r="K55050" s="2"/>
      <c r="L55050" s="2"/>
    </row>
    <row r="55051" spans="10:12">
      <c r="J55051" s="2"/>
      <c r="K55051" s="2"/>
      <c r="L55051" s="2"/>
    </row>
    <row r="55052" spans="10:12">
      <c r="J55052" s="2"/>
      <c r="K55052" s="2"/>
      <c r="L55052" s="2"/>
    </row>
    <row r="55053" spans="10:12">
      <c r="J55053" s="2"/>
      <c r="K55053" s="2"/>
      <c r="L55053" s="2"/>
    </row>
    <row r="55054" spans="10:12">
      <c r="J55054" s="2"/>
      <c r="K55054" s="2"/>
      <c r="L55054" s="2"/>
    </row>
    <row r="55055" spans="10:12">
      <c r="J55055" s="2"/>
      <c r="K55055" s="2"/>
      <c r="L55055" s="2"/>
    </row>
    <row r="55056" spans="10:12">
      <c r="J55056" s="2"/>
      <c r="K55056" s="2"/>
      <c r="L55056" s="2"/>
    </row>
    <row r="55057" spans="10:12">
      <c r="J55057" s="2"/>
      <c r="K55057" s="2"/>
      <c r="L55057" s="2"/>
    </row>
    <row r="55058" spans="10:12">
      <c r="J55058" s="2"/>
      <c r="K55058" s="2"/>
      <c r="L55058" s="2"/>
    </row>
    <row r="55059" spans="10:12">
      <c r="J55059" s="2"/>
      <c r="K55059" s="2"/>
      <c r="L55059" s="2"/>
    </row>
    <row r="55060" spans="10:12">
      <c r="J55060" s="2"/>
      <c r="K55060" s="2"/>
      <c r="L55060" s="2"/>
    </row>
    <row r="55061" spans="10:12">
      <c r="J55061" s="2"/>
      <c r="K55061" s="2"/>
      <c r="L55061" s="2"/>
    </row>
    <row r="55062" spans="10:12">
      <c r="J55062" s="2"/>
      <c r="K55062" s="2"/>
      <c r="L55062" s="2"/>
    </row>
    <row r="55063" spans="10:12">
      <c r="J55063" s="2"/>
      <c r="K55063" s="2"/>
      <c r="L55063" s="2"/>
    </row>
    <row r="55064" spans="10:12">
      <c r="J55064" s="2"/>
      <c r="K55064" s="2"/>
      <c r="L55064" s="2"/>
    </row>
    <row r="55065" spans="10:12">
      <c r="J55065" s="2"/>
      <c r="K55065" s="2"/>
      <c r="L55065" s="2"/>
    </row>
    <row r="55066" spans="10:12">
      <c r="J55066" s="2"/>
      <c r="K55066" s="2"/>
      <c r="L55066" s="2"/>
    </row>
    <row r="55067" spans="10:12">
      <c r="J55067" s="2"/>
      <c r="K55067" s="2"/>
      <c r="L55067" s="2"/>
    </row>
    <row r="55068" spans="10:12">
      <c r="J55068" s="2"/>
      <c r="K55068" s="2"/>
      <c r="L55068" s="2"/>
    </row>
    <row r="55069" spans="10:12">
      <c r="J55069" s="2"/>
      <c r="K55069" s="2"/>
      <c r="L55069" s="2"/>
    </row>
    <row r="55070" spans="10:12">
      <c r="J55070" s="2"/>
      <c r="K55070" s="2"/>
      <c r="L55070" s="2"/>
    </row>
    <row r="55071" spans="10:12">
      <c r="J55071" s="2"/>
      <c r="K55071" s="2"/>
      <c r="L55071" s="2"/>
    </row>
    <row r="55072" spans="10:12">
      <c r="J55072" s="2"/>
      <c r="K55072" s="2"/>
      <c r="L55072" s="2"/>
    </row>
    <row r="55073" spans="10:12">
      <c r="J55073" s="2"/>
      <c r="K55073" s="2"/>
      <c r="L55073" s="2"/>
    </row>
    <row r="55074" spans="10:12">
      <c r="J55074" s="2"/>
      <c r="K55074" s="2"/>
      <c r="L55074" s="2"/>
    </row>
    <row r="55075" spans="10:12">
      <c r="J55075" s="2"/>
      <c r="K55075" s="2"/>
      <c r="L55075" s="2"/>
    </row>
    <row r="55076" spans="10:12">
      <c r="J55076" s="2"/>
      <c r="K55076" s="2"/>
      <c r="L55076" s="2"/>
    </row>
    <row r="55077" spans="10:12">
      <c r="J55077" s="2"/>
      <c r="K55077" s="2"/>
      <c r="L55077" s="2"/>
    </row>
    <row r="55078" spans="10:12">
      <c r="J55078" s="2"/>
      <c r="K55078" s="2"/>
      <c r="L55078" s="2"/>
    </row>
    <row r="55079" spans="10:12">
      <c r="J55079" s="2"/>
      <c r="K55079" s="2"/>
      <c r="L55079" s="2"/>
    </row>
    <row r="55080" spans="10:12">
      <c r="J55080" s="2"/>
      <c r="K55080" s="2"/>
      <c r="L55080" s="2"/>
    </row>
    <row r="55081" spans="10:12">
      <c r="J55081" s="2"/>
      <c r="K55081" s="2"/>
      <c r="L55081" s="2"/>
    </row>
    <row r="55082" spans="10:12">
      <c r="J55082" s="2"/>
      <c r="K55082" s="2"/>
      <c r="L55082" s="2"/>
    </row>
    <row r="55083" spans="10:12">
      <c r="J55083" s="2"/>
      <c r="K55083" s="2"/>
      <c r="L55083" s="2"/>
    </row>
    <row r="55084" spans="10:12">
      <c r="J55084" s="2"/>
      <c r="K55084" s="2"/>
      <c r="L55084" s="2"/>
    </row>
    <row r="55085" spans="10:12">
      <c r="J55085" s="2"/>
      <c r="K55085" s="2"/>
      <c r="L55085" s="2"/>
    </row>
    <row r="55086" spans="10:12">
      <c r="J55086" s="2"/>
      <c r="K55086" s="2"/>
      <c r="L55086" s="2"/>
    </row>
    <row r="55087" spans="10:12">
      <c r="J55087" s="2"/>
      <c r="K55087" s="2"/>
      <c r="L55087" s="2"/>
    </row>
    <row r="55088" spans="10:12">
      <c r="J55088" s="2"/>
      <c r="K55088" s="2"/>
      <c r="L55088" s="2"/>
    </row>
    <row r="55089" spans="10:12">
      <c r="J55089" s="2"/>
      <c r="K55089" s="2"/>
      <c r="L55089" s="2"/>
    </row>
    <row r="55090" spans="10:12">
      <c r="J55090" s="2"/>
      <c r="K55090" s="2"/>
      <c r="L55090" s="2"/>
    </row>
    <row r="55091" spans="10:12">
      <c r="J55091" s="2"/>
      <c r="K55091" s="2"/>
      <c r="L55091" s="2"/>
    </row>
    <row r="55092" spans="10:12">
      <c r="J55092" s="2"/>
      <c r="K55092" s="2"/>
      <c r="L55092" s="2"/>
    </row>
    <row r="55093" spans="10:12">
      <c r="J55093" s="2"/>
      <c r="K55093" s="2"/>
      <c r="L55093" s="2"/>
    </row>
    <row r="55094" spans="10:12">
      <c r="J55094" s="2"/>
      <c r="K55094" s="2"/>
      <c r="L55094" s="2"/>
    </row>
    <row r="55095" spans="10:12">
      <c r="J55095" s="2"/>
      <c r="K55095" s="2"/>
      <c r="L55095" s="2"/>
    </row>
    <row r="55096" spans="10:12">
      <c r="J55096" s="2"/>
      <c r="K55096" s="2"/>
      <c r="L55096" s="2"/>
    </row>
    <row r="55097" spans="10:12">
      <c r="J55097" s="2"/>
      <c r="K55097" s="2"/>
      <c r="L55097" s="2"/>
    </row>
    <row r="55098" spans="10:12">
      <c r="J55098" s="2"/>
      <c r="K55098" s="2"/>
      <c r="L55098" s="2"/>
    </row>
    <row r="55099" spans="10:12">
      <c r="J55099" s="2"/>
      <c r="K55099" s="2"/>
      <c r="L55099" s="2"/>
    </row>
    <row r="55100" spans="10:12">
      <c r="J55100" s="2"/>
      <c r="K55100" s="2"/>
      <c r="L55100" s="2"/>
    </row>
    <row r="55101" spans="10:12">
      <c r="J55101" s="2"/>
      <c r="K55101" s="2"/>
      <c r="L55101" s="2"/>
    </row>
    <row r="55102" spans="10:12">
      <c r="J55102" s="2"/>
      <c r="K55102" s="2"/>
      <c r="L55102" s="2"/>
    </row>
    <row r="55103" spans="10:12">
      <c r="J55103" s="2"/>
      <c r="K55103" s="2"/>
      <c r="L55103" s="2"/>
    </row>
    <row r="55104" spans="10:12">
      <c r="J55104" s="2"/>
      <c r="K55104" s="2"/>
      <c r="L55104" s="2"/>
    </row>
    <row r="55105" spans="10:12">
      <c r="J55105" s="2"/>
      <c r="K55105" s="2"/>
      <c r="L55105" s="2"/>
    </row>
    <row r="55106" spans="10:12">
      <c r="J55106" s="2"/>
      <c r="K55106" s="2"/>
      <c r="L55106" s="2"/>
    </row>
    <row r="55107" spans="10:12">
      <c r="J55107" s="2"/>
      <c r="K55107" s="2"/>
      <c r="L55107" s="2"/>
    </row>
    <row r="55108" spans="10:12">
      <c r="J55108" s="2"/>
      <c r="K55108" s="2"/>
      <c r="L55108" s="2"/>
    </row>
    <row r="55109" spans="10:12">
      <c r="J55109" s="2"/>
      <c r="K55109" s="2"/>
      <c r="L55109" s="2"/>
    </row>
    <row r="55110" spans="10:12">
      <c r="J55110" s="2"/>
      <c r="K55110" s="2"/>
      <c r="L55110" s="2"/>
    </row>
    <row r="55111" spans="10:12">
      <c r="J55111" s="2"/>
      <c r="K55111" s="2"/>
      <c r="L55111" s="2"/>
    </row>
    <row r="55112" spans="10:12">
      <c r="J55112" s="2"/>
      <c r="K55112" s="2"/>
      <c r="L55112" s="2"/>
    </row>
    <row r="55113" spans="10:12">
      <c r="J55113" s="2"/>
      <c r="K55113" s="2"/>
      <c r="L55113" s="2"/>
    </row>
    <row r="55114" spans="10:12">
      <c r="J55114" s="2"/>
      <c r="K55114" s="2"/>
      <c r="L55114" s="2"/>
    </row>
    <row r="55115" spans="10:12">
      <c r="J55115" s="2"/>
      <c r="K55115" s="2"/>
      <c r="L55115" s="2"/>
    </row>
    <row r="55116" spans="10:12">
      <c r="J55116" s="2"/>
      <c r="K55116" s="2"/>
      <c r="L55116" s="2"/>
    </row>
    <row r="55117" spans="10:12">
      <c r="J55117" s="2"/>
      <c r="K55117" s="2"/>
      <c r="L55117" s="2"/>
    </row>
    <row r="55118" spans="10:12">
      <c r="J55118" s="2"/>
      <c r="K55118" s="2"/>
      <c r="L55118" s="2"/>
    </row>
    <row r="55119" spans="10:12">
      <c r="J55119" s="2"/>
      <c r="K55119" s="2"/>
      <c r="L55119" s="2"/>
    </row>
    <row r="55120" spans="10:12">
      <c r="J55120" s="2"/>
      <c r="K55120" s="2"/>
      <c r="L55120" s="2"/>
    </row>
    <row r="55121" spans="10:12">
      <c r="J55121" s="2"/>
      <c r="K55121" s="2"/>
      <c r="L55121" s="2"/>
    </row>
    <row r="55122" spans="10:12">
      <c r="J55122" s="2"/>
      <c r="K55122" s="2"/>
      <c r="L55122" s="2"/>
    </row>
    <row r="55123" spans="10:12">
      <c r="J55123" s="2"/>
      <c r="K55123" s="2"/>
      <c r="L55123" s="2"/>
    </row>
    <row r="55124" spans="10:12">
      <c r="J55124" s="2"/>
      <c r="K55124" s="2"/>
      <c r="L55124" s="2"/>
    </row>
    <row r="55125" spans="10:12">
      <c r="J55125" s="2"/>
      <c r="K55125" s="2"/>
      <c r="L55125" s="2"/>
    </row>
    <row r="55126" spans="10:12">
      <c r="J55126" s="2"/>
      <c r="K55126" s="2"/>
      <c r="L55126" s="2"/>
    </row>
    <row r="55127" spans="10:12">
      <c r="J55127" s="2"/>
      <c r="K55127" s="2"/>
      <c r="L55127" s="2"/>
    </row>
    <row r="55128" spans="10:12">
      <c r="J55128" s="2"/>
      <c r="K55128" s="2"/>
      <c r="L55128" s="2"/>
    </row>
    <row r="55129" spans="10:12">
      <c r="J55129" s="2"/>
      <c r="K55129" s="2"/>
      <c r="L55129" s="2"/>
    </row>
    <row r="55130" spans="10:12">
      <c r="J55130" s="2"/>
      <c r="K55130" s="2"/>
      <c r="L55130" s="2"/>
    </row>
    <row r="55131" spans="10:12">
      <c r="J55131" s="2"/>
      <c r="K55131" s="2"/>
      <c r="L55131" s="2"/>
    </row>
    <row r="55132" spans="10:12">
      <c r="J55132" s="2"/>
      <c r="K55132" s="2"/>
      <c r="L55132" s="2"/>
    </row>
    <row r="55133" spans="10:12">
      <c r="J55133" s="2"/>
      <c r="K55133" s="2"/>
      <c r="L55133" s="2"/>
    </row>
    <row r="55134" spans="10:12">
      <c r="J55134" s="2"/>
      <c r="K55134" s="2"/>
      <c r="L55134" s="2"/>
    </row>
    <row r="55135" spans="10:12">
      <c r="J55135" s="2"/>
      <c r="K55135" s="2"/>
      <c r="L55135" s="2"/>
    </row>
    <row r="55136" spans="10:12">
      <c r="J55136" s="2"/>
      <c r="K55136" s="2"/>
      <c r="L55136" s="2"/>
    </row>
    <row r="55137" spans="10:12">
      <c r="J55137" s="2"/>
      <c r="K55137" s="2"/>
      <c r="L55137" s="2"/>
    </row>
    <row r="55138" spans="10:12">
      <c r="J55138" s="2"/>
      <c r="K55138" s="2"/>
      <c r="L55138" s="2"/>
    </row>
    <row r="55139" spans="10:12">
      <c r="J55139" s="2"/>
      <c r="K55139" s="2"/>
      <c r="L55139" s="2"/>
    </row>
    <row r="55140" spans="10:12">
      <c r="J55140" s="2"/>
      <c r="K55140" s="2"/>
      <c r="L55140" s="2"/>
    </row>
    <row r="55141" spans="10:12">
      <c r="J55141" s="2"/>
      <c r="K55141" s="2"/>
      <c r="L55141" s="2"/>
    </row>
    <row r="55142" spans="10:12">
      <c r="J55142" s="2"/>
      <c r="K55142" s="2"/>
      <c r="L55142" s="2"/>
    </row>
    <row r="55143" spans="10:12">
      <c r="J55143" s="2"/>
      <c r="K55143" s="2"/>
      <c r="L55143" s="2"/>
    </row>
    <row r="55144" spans="10:12">
      <c r="J55144" s="2"/>
      <c r="K55144" s="2"/>
      <c r="L55144" s="2"/>
    </row>
    <row r="55145" spans="10:12">
      <c r="J55145" s="2"/>
      <c r="K55145" s="2"/>
      <c r="L55145" s="2"/>
    </row>
    <row r="55146" spans="10:12">
      <c r="J55146" s="2"/>
      <c r="K55146" s="2"/>
      <c r="L55146" s="2"/>
    </row>
    <row r="55147" spans="10:12">
      <c r="J55147" s="2"/>
      <c r="K55147" s="2"/>
      <c r="L55147" s="2"/>
    </row>
    <row r="55148" spans="10:12">
      <c r="J55148" s="2"/>
      <c r="K55148" s="2"/>
      <c r="L55148" s="2"/>
    </row>
    <row r="55149" spans="10:12">
      <c r="J55149" s="2"/>
      <c r="K55149" s="2"/>
      <c r="L55149" s="2"/>
    </row>
    <row r="55150" spans="10:12">
      <c r="J55150" s="2"/>
      <c r="K55150" s="2"/>
      <c r="L55150" s="2"/>
    </row>
    <row r="55151" spans="10:12">
      <c r="J55151" s="2"/>
      <c r="K55151" s="2"/>
      <c r="L55151" s="2"/>
    </row>
    <row r="55152" spans="10:12">
      <c r="J55152" s="2"/>
      <c r="K55152" s="2"/>
      <c r="L55152" s="2"/>
    </row>
    <row r="55153" spans="10:12">
      <c r="J55153" s="2"/>
      <c r="K55153" s="2"/>
      <c r="L55153" s="2"/>
    </row>
    <row r="55154" spans="10:12">
      <c r="J55154" s="2"/>
      <c r="K55154" s="2"/>
      <c r="L55154" s="2"/>
    </row>
    <row r="55155" spans="10:12">
      <c r="J55155" s="2"/>
      <c r="K55155" s="2"/>
      <c r="L55155" s="2"/>
    </row>
    <row r="55156" spans="10:12">
      <c r="J55156" s="2"/>
      <c r="K55156" s="2"/>
      <c r="L55156" s="2"/>
    </row>
    <row r="55157" spans="10:12">
      <c r="J55157" s="2"/>
      <c r="K55157" s="2"/>
      <c r="L55157" s="2"/>
    </row>
    <row r="55158" spans="10:12">
      <c r="J55158" s="2"/>
      <c r="K55158" s="2"/>
      <c r="L55158" s="2"/>
    </row>
    <row r="55159" spans="10:12">
      <c r="J55159" s="2"/>
      <c r="K55159" s="2"/>
      <c r="L55159" s="2"/>
    </row>
    <row r="55160" spans="10:12">
      <c r="J55160" s="2"/>
      <c r="K55160" s="2"/>
      <c r="L55160" s="2"/>
    </row>
    <row r="55161" spans="10:12">
      <c r="J55161" s="2"/>
      <c r="K55161" s="2"/>
      <c r="L55161" s="2"/>
    </row>
    <row r="55162" spans="10:12">
      <c r="J55162" s="2"/>
      <c r="K55162" s="2"/>
      <c r="L55162" s="2"/>
    </row>
    <row r="55163" spans="10:12">
      <c r="J55163" s="2"/>
      <c r="K55163" s="2"/>
      <c r="L55163" s="2"/>
    </row>
    <row r="55164" spans="10:12">
      <c r="J55164" s="2"/>
      <c r="K55164" s="2"/>
      <c r="L55164" s="2"/>
    </row>
    <row r="55165" spans="10:12">
      <c r="J55165" s="2"/>
      <c r="K55165" s="2"/>
      <c r="L55165" s="2"/>
    </row>
    <row r="55166" spans="10:12">
      <c r="J55166" s="2"/>
      <c r="K55166" s="2"/>
      <c r="L55166" s="2"/>
    </row>
    <row r="55167" spans="10:12">
      <c r="J55167" s="2"/>
      <c r="K55167" s="2"/>
      <c r="L55167" s="2"/>
    </row>
    <row r="55168" spans="10:12">
      <c r="J55168" s="2"/>
      <c r="K55168" s="2"/>
      <c r="L55168" s="2"/>
    </row>
    <row r="55169" spans="10:12">
      <c r="J55169" s="2"/>
      <c r="K55169" s="2"/>
      <c r="L55169" s="2"/>
    </row>
    <row r="55170" spans="10:12">
      <c r="J55170" s="2"/>
      <c r="K55170" s="2"/>
      <c r="L55170" s="2"/>
    </row>
    <row r="55171" spans="10:12">
      <c r="J55171" s="2"/>
      <c r="K55171" s="2"/>
      <c r="L55171" s="2"/>
    </row>
    <row r="55172" spans="10:12">
      <c r="J55172" s="2"/>
      <c r="K55172" s="2"/>
      <c r="L55172" s="2"/>
    </row>
    <row r="55173" spans="10:12">
      <c r="J55173" s="2"/>
      <c r="K55173" s="2"/>
      <c r="L55173" s="2"/>
    </row>
    <row r="55174" spans="10:12">
      <c r="J55174" s="2"/>
      <c r="K55174" s="2"/>
      <c r="L55174" s="2"/>
    </row>
    <row r="55175" spans="10:12">
      <c r="J55175" s="2"/>
      <c r="K55175" s="2"/>
      <c r="L55175" s="2"/>
    </row>
    <row r="55176" spans="10:12">
      <c r="J55176" s="2"/>
      <c r="K55176" s="2"/>
      <c r="L55176" s="2"/>
    </row>
    <row r="55177" spans="10:12">
      <c r="J55177" s="2"/>
      <c r="K55177" s="2"/>
      <c r="L55177" s="2"/>
    </row>
    <row r="55178" spans="10:12">
      <c r="J55178" s="2"/>
      <c r="K55178" s="2"/>
      <c r="L55178" s="2"/>
    </row>
    <row r="55179" spans="10:12">
      <c r="J55179" s="2"/>
      <c r="K55179" s="2"/>
      <c r="L55179" s="2"/>
    </row>
    <row r="55180" spans="10:12">
      <c r="J55180" s="2"/>
      <c r="K55180" s="2"/>
      <c r="L55180" s="2"/>
    </row>
    <row r="55181" spans="10:12">
      <c r="J55181" s="2"/>
      <c r="K55181" s="2"/>
      <c r="L55181" s="2"/>
    </row>
    <row r="55182" spans="10:12">
      <c r="J55182" s="2"/>
      <c r="K55182" s="2"/>
      <c r="L55182" s="2"/>
    </row>
    <row r="55183" spans="10:12">
      <c r="J55183" s="2"/>
      <c r="K55183" s="2"/>
      <c r="L55183" s="2"/>
    </row>
    <row r="55184" spans="10:12">
      <c r="J55184" s="2"/>
      <c r="K55184" s="2"/>
      <c r="L55184" s="2"/>
    </row>
    <row r="55185" spans="10:12">
      <c r="J55185" s="2"/>
      <c r="K55185" s="2"/>
      <c r="L55185" s="2"/>
    </row>
    <row r="55186" spans="10:12">
      <c r="J55186" s="2"/>
      <c r="K55186" s="2"/>
      <c r="L55186" s="2"/>
    </row>
    <row r="55187" spans="10:12">
      <c r="J55187" s="2"/>
      <c r="K55187" s="2"/>
      <c r="L55187" s="2"/>
    </row>
    <row r="55188" spans="10:12">
      <c r="J55188" s="2"/>
      <c r="K55188" s="2"/>
      <c r="L55188" s="2"/>
    </row>
    <row r="55189" spans="10:12">
      <c r="J55189" s="2"/>
      <c r="K55189" s="2"/>
      <c r="L55189" s="2"/>
    </row>
    <row r="55190" spans="10:12">
      <c r="J55190" s="2"/>
      <c r="K55190" s="2"/>
      <c r="L55190" s="2"/>
    </row>
    <row r="55191" spans="10:12">
      <c r="J55191" s="2"/>
      <c r="K55191" s="2"/>
      <c r="L55191" s="2"/>
    </row>
    <row r="55192" spans="10:12">
      <c r="J55192" s="2"/>
      <c r="K55192" s="2"/>
      <c r="L55192" s="2"/>
    </row>
    <row r="55193" spans="10:12">
      <c r="J55193" s="2"/>
      <c r="K55193" s="2"/>
      <c r="L55193" s="2"/>
    </row>
    <row r="55194" spans="10:12">
      <c r="J55194" s="2"/>
      <c r="K55194" s="2"/>
      <c r="L55194" s="2"/>
    </row>
    <row r="55195" spans="10:12">
      <c r="J55195" s="2"/>
      <c r="K55195" s="2"/>
      <c r="L55195" s="2"/>
    </row>
    <row r="55196" spans="10:12">
      <c r="J55196" s="2"/>
      <c r="K55196" s="2"/>
      <c r="L55196" s="2"/>
    </row>
    <row r="55197" spans="10:12">
      <c r="J55197" s="2"/>
      <c r="K55197" s="2"/>
      <c r="L55197" s="2"/>
    </row>
    <row r="55198" spans="10:12">
      <c r="J55198" s="2"/>
      <c r="K55198" s="2"/>
      <c r="L55198" s="2"/>
    </row>
    <row r="55199" spans="10:12">
      <c r="J55199" s="2"/>
      <c r="K55199" s="2"/>
      <c r="L55199" s="2"/>
    </row>
    <row r="55200" spans="10:12">
      <c r="J55200" s="2"/>
      <c r="K55200" s="2"/>
      <c r="L55200" s="2"/>
    </row>
    <row r="55201" spans="10:12">
      <c r="J55201" s="2"/>
      <c r="K55201" s="2"/>
      <c r="L55201" s="2"/>
    </row>
    <row r="55202" spans="10:12">
      <c r="J55202" s="2"/>
      <c r="K55202" s="2"/>
      <c r="L55202" s="2"/>
    </row>
    <row r="55203" spans="10:12">
      <c r="J55203" s="2"/>
      <c r="K55203" s="2"/>
      <c r="L55203" s="2"/>
    </row>
    <row r="55204" spans="10:12">
      <c r="J55204" s="2"/>
      <c r="K55204" s="2"/>
      <c r="L55204" s="2"/>
    </row>
    <row r="55205" spans="10:12">
      <c r="J55205" s="2"/>
      <c r="K55205" s="2"/>
      <c r="L55205" s="2"/>
    </row>
    <row r="55206" spans="10:12">
      <c r="J55206" s="2"/>
      <c r="K55206" s="2"/>
      <c r="L55206" s="2"/>
    </row>
    <row r="55207" spans="10:12">
      <c r="J55207" s="2"/>
      <c r="K55207" s="2"/>
      <c r="L55207" s="2"/>
    </row>
    <row r="55208" spans="10:12">
      <c r="J55208" s="2"/>
      <c r="K55208" s="2"/>
      <c r="L55208" s="2"/>
    </row>
    <row r="55209" spans="10:12">
      <c r="J55209" s="2"/>
      <c r="K55209" s="2"/>
      <c r="L55209" s="2"/>
    </row>
    <row r="55210" spans="10:12">
      <c r="J55210" s="2"/>
      <c r="K55210" s="2"/>
      <c r="L55210" s="2"/>
    </row>
    <row r="55211" spans="10:12">
      <c r="J55211" s="2"/>
      <c r="K55211" s="2"/>
      <c r="L55211" s="2"/>
    </row>
    <row r="55212" spans="10:12">
      <c r="J55212" s="2"/>
      <c r="K55212" s="2"/>
      <c r="L55212" s="2"/>
    </row>
    <row r="55213" spans="10:12">
      <c r="J55213" s="2"/>
      <c r="K55213" s="2"/>
      <c r="L55213" s="2"/>
    </row>
    <row r="55214" spans="10:12">
      <c r="J55214" s="2"/>
      <c r="K55214" s="2"/>
      <c r="L55214" s="2"/>
    </row>
    <row r="55215" spans="10:12">
      <c r="J55215" s="2"/>
      <c r="K55215" s="2"/>
      <c r="L55215" s="2"/>
    </row>
    <row r="55216" spans="10:12">
      <c r="J55216" s="2"/>
      <c r="K55216" s="2"/>
      <c r="L55216" s="2"/>
    </row>
    <row r="55217" spans="10:12">
      <c r="J55217" s="2"/>
      <c r="K55217" s="2"/>
      <c r="L55217" s="2"/>
    </row>
    <row r="55218" spans="10:12">
      <c r="J55218" s="2"/>
      <c r="K55218" s="2"/>
      <c r="L55218" s="2"/>
    </row>
    <row r="55219" spans="10:12">
      <c r="J55219" s="2"/>
      <c r="K55219" s="2"/>
      <c r="L55219" s="2"/>
    </row>
    <row r="55220" spans="10:12">
      <c r="J55220" s="2"/>
      <c r="K55220" s="2"/>
      <c r="L55220" s="2"/>
    </row>
    <row r="55221" spans="10:12">
      <c r="J55221" s="2"/>
      <c r="K55221" s="2"/>
      <c r="L55221" s="2"/>
    </row>
    <row r="55222" spans="10:12">
      <c r="J55222" s="2"/>
      <c r="K55222" s="2"/>
      <c r="L55222" s="2"/>
    </row>
    <row r="55223" spans="10:12">
      <c r="J55223" s="2"/>
      <c r="K55223" s="2"/>
      <c r="L55223" s="2"/>
    </row>
    <row r="55224" spans="10:12">
      <c r="J55224" s="2"/>
      <c r="K55224" s="2"/>
      <c r="L55224" s="2"/>
    </row>
    <row r="55225" spans="10:12">
      <c r="J55225" s="2"/>
      <c r="K55225" s="2"/>
      <c r="L55225" s="2"/>
    </row>
    <row r="55226" spans="10:12">
      <c r="J55226" s="2"/>
      <c r="K55226" s="2"/>
      <c r="L55226" s="2"/>
    </row>
    <row r="55227" spans="10:12">
      <c r="J55227" s="2"/>
      <c r="K55227" s="2"/>
      <c r="L55227" s="2"/>
    </row>
    <row r="55228" spans="10:12">
      <c r="J55228" s="2"/>
      <c r="K55228" s="2"/>
      <c r="L55228" s="2"/>
    </row>
    <row r="55229" spans="10:12">
      <c r="J55229" s="2"/>
      <c r="K55229" s="2"/>
      <c r="L55229" s="2"/>
    </row>
    <row r="55230" spans="10:12">
      <c r="J55230" s="2"/>
      <c r="K55230" s="2"/>
      <c r="L55230" s="2"/>
    </row>
    <row r="55231" spans="10:12">
      <c r="J55231" s="2"/>
      <c r="K55231" s="2"/>
      <c r="L55231" s="2"/>
    </row>
    <row r="55232" spans="10:12">
      <c r="J55232" s="2"/>
      <c r="K55232" s="2"/>
      <c r="L55232" s="2"/>
    </row>
    <row r="55233" spans="10:12">
      <c r="J55233" s="2"/>
      <c r="K55233" s="2"/>
      <c r="L55233" s="2"/>
    </row>
    <row r="55234" spans="10:12">
      <c r="J55234" s="2"/>
      <c r="K55234" s="2"/>
      <c r="L55234" s="2"/>
    </row>
    <row r="55235" spans="10:12">
      <c r="J55235" s="2"/>
      <c r="K55235" s="2"/>
      <c r="L55235" s="2"/>
    </row>
    <row r="55236" spans="10:12">
      <c r="J55236" s="2"/>
      <c r="K55236" s="2"/>
      <c r="L55236" s="2"/>
    </row>
    <row r="55237" spans="10:12">
      <c r="J55237" s="2"/>
      <c r="K55237" s="2"/>
      <c r="L55237" s="2"/>
    </row>
    <row r="55238" spans="10:12">
      <c r="J55238" s="2"/>
      <c r="K55238" s="2"/>
      <c r="L55238" s="2"/>
    </row>
    <row r="55239" spans="10:12">
      <c r="J55239" s="2"/>
      <c r="K55239" s="2"/>
      <c r="L55239" s="2"/>
    </row>
    <row r="55240" spans="10:12">
      <c r="J55240" s="2"/>
      <c r="K55240" s="2"/>
      <c r="L55240" s="2"/>
    </row>
    <row r="55241" spans="10:12">
      <c r="J55241" s="2"/>
      <c r="K55241" s="2"/>
      <c r="L55241" s="2"/>
    </row>
    <row r="55242" spans="10:12">
      <c r="J55242" s="2"/>
      <c r="K55242" s="2"/>
      <c r="L55242" s="2"/>
    </row>
    <row r="55243" spans="10:12">
      <c r="J55243" s="2"/>
      <c r="K55243" s="2"/>
      <c r="L55243" s="2"/>
    </row>
    <row r="55244" spans="10:12">
      <c r="J55244" s="2"/>
      <c r="K55244" s="2"/>
      <c r="L55244" s="2"/>
    </row>
    <row r="55245" spans="10:12">
      <c r="J55245" s="2"/>
      <c r="K55245" s="2"/>
      <c r="L55245" s="2"/>
    </row>
    <row r="55246" spans="10:12">
      <c r="J55246" s="2"/>
      <c r="K55246" s="2"/>
      <c r="L55246" s="2"/>
    </row>
    <row r="55247" spans="10:12">
      <c r="J55247" s="2"/>
      <c r="K55247" s="2"/>
      <c r="L55247" s="2"/>
    </row>
    <row r="55248" spans="10:12">
      <c r="J55248" s="2"/>
      <c r="K55248" s="2"/>
      <c r="L55248" s="2"/>
    </row>
    <row r="55249" spans="10:12">
      <c r="J55249" s="2"/>
      <c r="K55249" s="2"/>
      <c r="L55249" s="2"/>
    </row>
    <row r="55250" spans="10:12">
      <c r="J55250" s="2"/>
      <c r="K55250" s="2"/>
      <c r="L55250" s="2"/>
    </row>
    <row r="55251" spans="10:12">
      <c r="J55251" s="2"/>
      <c r="K55251" s="2"/>
      <c r="L55251" s="2"/>
    </row>
    <row r="55252" spans="10:12">
      <c r="J55252" s="2"/>
      <c r="K55252" s="2"/>
      <c r="L55252" s="2"/>
    </row>
    <row r="55253" spans="10:12">
      <c r="J55253" s="2"/>
      <c r="K55253" s="2"/>
      <c r="L55253" s="2"/>
    </row>
    <row r="55254" spans="10:12">
      <c r="J55254" s="2"/>
      <c r="K55254" s="2"/>
      <c r="L55254" s="2"/>
    </row>
    <row r="55255" spans="10:12">
      <c r="J55255" s="2"/>
      <c r="K55255" s="2"/>
      <c r="L55255" s="2"/>
    </row>
    <row r="55256" spans="10:12">
      <c r="J55256" s="2"/>
      <c r="K55256" s="2"/>
      <c r="L55256" s="2"/>
    </row>
    <row r="55257" spans="10:12">
      <c r="J55257" s="2"/>
      <c r="K55257" s="2"/>
      <c r="L55257" s="2"/>
    </row>
    <row r="55258" spans="10:12">
      <c r="J55258" s="2"/>
      <c r="K55258" s="2"/>
      <c r="L55258" s="2"/>
    </row>
    <row r="55259" spans="10:12">
      <c r="J55259" s="2"/>
      <c r="K55259" s="2"/>
      <c r="L55259" s="2"/>
    </row>
    <row r="55260" spans="10:12">
      <c r="J55260" s="2"/>
      <c r="K55260" s="2"/>
      <c r="L55260" s="2"/>
    </row>
    <row r="55261" spans="10:12">
      <c r="J55261" s="2"/>
      <c r="K55261" s="2"/>
      <c r="L55261" s="2"/>
    </row>
    <row r="55262" spans="10:12">
      <c r="J55262" s="2"/>
      <c r="K55262" s="2"/>
      <c r="L55262" s="2"/>
    </row>
    <row r="55263" spans="10:12">
      <c r="J55263" s="2"/>
      <c r="K55263" s="2"/>
      <c r="L55263" s="2"/>
    </row>
    <row r="55264" spans="10:12">
      <c r="J55264" s="2"/>
      <c r="K55264" s="2"/>
      <c r="L55264" s="2"/>
    </row>
    <row r="55265" spans="10:12">
      <c r="J55265" s="2"/>
      <c r="K55265" s="2"/>
      <c r="L55265" s="2"/>
    </row>
    <row r="55266" spans="10:12">
      <c r="J55266" s="2"/>
      <c r="K55266" s="2"/>
      <c r="L55266" s="2"/>
    </row>
    <row r="55267" spans="10:12">
      <c r="J55267" s="2"/>
      <c r="K55267" s="2"/>
      <c r="L55267" s="2"/>
    </row>
    <row r="55268" spans="10:12">
      <c r="J55268" s="2"/>
      <c r="K55268" s="2"/>
      <c r="L55268" s="2"/>
    </row>
    <row r="55269" spans="10:12">
      <c r="J55269" s="2"/>
      <c r="K55269" s="2"/>
      <c r="L55269" s="2"/>
    </row>
    <row r="55270" spans="10:12">
      <c r="J55270" s="2"/>
      <c r="K55270" s="2"/>
      <c r="L55270" s="2"/>
    </row>
    <row r="55271" spans="10:12">
      <c r="J55271" s="2"/>
      <c r="K55271" s="2"/>
      <c r="L55271" s="2"/>
    </row>
    <row r="55272" spans="10:12">
      <c r="J55272" s="2"/>
      <c r="K55272" s="2"/>
      <c r="L55272" s="2"/>
    </row>
    <row r="55273" spans="10:12">
      <c r="J55273" s="2"/>
      <c r="K55273" s="2"/>
      <c r="L55273" s="2"/>
    </row>
    <row r="55274" spans="10:12">
      <c r="J55274" s="2"/>
      <c r="K55274" s="2"/>
      <c r="L55274" s="2"/>
    </row>
    <row r="55275" spans="10:12">
      <c r="J55275" s="2"/>
      <c r="K55275" s="2"/>
      <c r="L55275" s="2"/>
    </row>
    <row r="55276" spans="10:12">
      <c r="J55276" s="2"/>
      <c r="K55276" s="2"/>
      <c r="L55276" s="2"/>
    </row>
    <row r="55277" spans="10:12">
      <c r="J55277" s="2"/>
      <c r="K55277" s="2"/>
      <c r="L55277" s="2"/>
    </row>
    <row r="55278" spans="10:12">
      <c r="J55278" s="2"/>
      <c r="K55278" s="2"/>
      <c r="L55278" s="2"/>
    </row>
    <row r="55279" spans="10:12">
      <c r="J55279" s="2"/>
      <c r="K55279" s="2"/>
      <c r="L55279" s="2"/>
    </row>
    <row r="55280" spans="10:12">
      <c r="J55280" s="2"/>
      <c r="K55280" s="2"/>
      <c r="L55280" s="2"/>
    </row>
    <row r="55281" spans="10:12">
      <c r="J55281" s="2"/>
      <c r="K55281" s="2"/>
      <c r="L55281" s="2"/>
    </row>
    <row r="55282" spans="10:12">
      <c r="J55282" s="2"/>
      <c r="K55282" s="2"/>
      <c r="L55282" s="2"/>
    </row>
    <row r="55283" spans="10:12">
      <c r="J55283" s="2"/>
      <c r="K55283" s="2"/>
      <c r="L55283" s="2"/>
    </row>
    <row r="55284" spans="10:12">
      <c r="J55284" s="2"/>
      <c r="K55284" s="2"/>
      <c r="L55284" s="2"/>
    </row>
    <row r="55285" spans="10:12">
      <c r="J55285" s="2"/>
      <c r="K55285" s="2"/>
      <c r="L55285" s="2"/>
    </row>
    <row r="55286" spans="10:12">
      <c r="J55286" s="2"/>
      <c r="K55286" s="2"/>
      <c r="L55286" s="2"/>
    </row>
    <row r="55287" spans="10:12">
      <c r="J55287" s="2"/>
      <c r="K55287" s="2"/>
      <c r="L55287" s="2"/>
    </row>
    <row r="55288" spans="10:12">
      <c r="J55288" s="2"/>
      <c r="K55288" s="2"/>
      <c r="L55288" s="2"/>
    </row>
    <row r="55289" spans="10:12">
      <c r="J55289" s="2"/>
      <c r="K55289" s="2"/>
      <c r="L55289" s="2"/>
    </row>
    <row r="55290" spans="10:12">
      <c r="J55290" s="2"/>
      <c r="K55290" s="2"/>
      <c r="L55290" s="2"/>
    </row>
    <row r="55291" spans="10:12">
      <c r="J55291" s="2"/>
      <c r="K55291" s="2"/>
      <c r="L55291" s="2"/>
    </row>
    <row r="55292" spans="10:12">
      <c r="J55292" s="2"/>
      <c r="K55292" s="2"/>
      <c r="L55292" s="2"/>
    </row>
    <row r="55293" spans="10:12">
      <c r="J55293" s="2"/>
      <c r="K55293" s="2"/>
      <c r="L55293" s="2"/>
    </row>
    <row r="55294" spans="10:12">
      <c r="J55294" s="2"/>
      <c r="K55294" s="2"/>
      <c r="L55294" s="2"/>
    </row>
    <row r="55295" spans="10:12">
      <c r="J55295" s="2"/>
      <c r="K55295" s="2"/>
      <c r="L55295" s="2"/>
    </row>
    <row r="55296" spans="10:12">
      <c r="J55296" s="2"/>
      <c r="K55296" s="2"/>
      <c r="L55296" s="2"/>
    </row>
    <row r="55297" spans="10:12">
      <c r="J55297" s="2"/>
      <c r="K55297" s="2"/>
      <c r="L55297" s="2"/>
    </row>
    <row r="55298" spans="10:12">
      <c r="J55298" s="2"/>
      <c r="K55298" s="2"/>
      <c r="L55298" s="2"/>
    </row>
    <row r="55299" spans="10:12">
      <c r="J55299" s="2"/>
      <c r="K55299" s="2"/>
      <c r="L55299" s="2"/>
    </row>
    <row r="55300" spans="10:12">
      <c r="J55300" s="2"/>
      <c r="K55300" s="2"/>
      <c r="L55300" s="2"/>
    </row>
    <row r="55301" spans="10:12">
      <c r="J55301" s="2"/>
      <c r="K55301" s="2"/>
      <c r="L55301" s="2"/>
    </row>
    <row r="55302" spans="10:12">
      <c r="J55302" s="2"/>
      <c r="K55302" s="2"/>
      <c r="L55302" s="2"/>
    </row>
    <row r="55303" spans="10:12">
      <c r="J55303" s="2"/>
      <c r="K55303" s="2"/>
      <c r="L55303" s="2"/>
    </row>
    <row r="55304" spans="10:12">
      <c r="J55304" s="2"/>
      <c r="K55304" s="2"/>
      <c r="L55304" s="2"/>
    </row>
    <row r="55305" spans="10:12">
      <c r="J55305" s="2"/>
      <c r="K55305" s="2"/>
      <c r="L55305" s="2"/>
    </row>
    <row r="55306" spans="10:12">
      <c r="J55306" s="2"/>
      <c r="K55306" s="2"/>
      <c r="L55306" s="2"/>
    </row>
    <row r="55307" spans="10:12">
      <c r="J55307" s="2"/>
      <c r="K55307" s="2"/>
      <c r="L55307" s="2"/>
    </row>
    <row r="55308" spans="10:12">
      <c r="J55308" s="2"/>
      <c r="K55308" s="2"/>
      <c r="L55308" s="2"/>
    </row>
    <row r="55309" spans="10:12">
      <c r="J55309" s="2"/>
      <c r="K55309" s="2"/>
      <c r="L55309" s="2"/>
    </row>
    <row r="55310" spans="10:12">
      <c r="J55310" s="2"/>
      <c r="K55310" s="2"/>
      <c r="L55310" s="2"/>
    </row>
    <row r="55311" spans="10:12">
      <c r="J55311" s="2"/>
      <c r="K55311" s="2"/>
      <c r="L55311" s="2"/>
    </row>
    <row r="55312" spans="10:12">
      <c r="J55312" s="2"/>
      <c r="K55312" s="2"/>
      <c r="L55312" s="2"/>
    </row>
    <row r="55313" spans="10:12">
      <c r="J55313" s="2"/>
      <c r="K55313" s="2"/>
      <c r="L55313" s="2"/>
    </row>
    <row r="55314" spans="10:12">
      <c r="J55314" s="2"/>
      <c r="K55314" s="2"/>
      <c r="L55314" s="2"/>
    </row>
    <row r="55315" spans="10:12">
      <c r="J55315" s="2"/>
      <c r="K55315" s="2"/>
      <c r="L55315" s="2"/>
    </row>
    <row r="55316" spans="10:12">
      <c r="J55316" s="2"/>
      <c r="K55316" s="2"/>
      <c r="L55316" s="2"/>
    </row>
    <row r="55317" spans="10:12">
      <c r="J55317" s="2"/>
      <c r="K55317" s="2"/>
      <c r="L55317" s="2"/>
    </row>
    <row r="55318" spans="10:12">
      <c r="J55318" s="2"/>
      <c r="K55318" s="2"/>
      <c r="L55318" s="2"/>
    </row>
    <row r="55319" spans="10:12">
      <c r="J55319" s="2"/>
      <c r="K55319" s="2"/>
      <c r="L55319" s="2"/>
    </row>
    <row r="55320" spans="10:12">
      <c r="J55320" s="2"/>
      <c r="K55320" s="2"/>
      <c r="L55320" s="2"/>
    </row>
    <row r="55321" spans="10:12">
      <c r="J55321" s="2"/>
      <c r="K55321" s="2"/>
      <c r="L55321" s="2"/>
    </row>
    <row r="55322" spans="10:12">
      <c r="J55322" s="2"/>
      <c r="K55322" s="2"/>
      <c r="L55322" s="2"/>
    </row>
    <row r="55323" spans="10:12">
      <c r="J55323" s="2"/>
      <c r="K55323" s="2"/>
      <c r="L55323" s="2"/>
    </row>
    <row r="55324" spans="10:12">
      <c r="J55324" s="2"/>
      <c r="K55324" s="2"/>
      <c r="L55324" s="2"/>
    </row>
    <row r="55325" spans="10:12">
      <c r="J55325" s="2"/>
      <c r="K55325" s="2"/>
      <c r="L55325" s="2"/>
    </row>
    <row r="55326" spans="10:12">
      <c r="J55326" s="2"/>
      <c r="K55326" s="2"/>
      <c r="L55326" s="2"/>
    </row>
    <row r="55327" spans="10:12">
      <c r="J55327" s="2"/>
      <c r="K55327" s="2"/>
      <c r="L55327" s="2"/>
    </row>
    <row r="55328" spans="10:12">
      <c r="J55328" s="2"/>
      <c r="K55328" s="2"/>
      <c r="L55328" s="2"/>
    </row>
    <row r="55329" spans="10:12">
      <c r="J55329" s="2"/>
      <c r="K55329" s="2"/>
      <c r="L55329" s="2"/>
    </row>
    <row r="55330" spans="10:12">
      <c r="J55330" s="2"/>
      <c r="K55330" s="2"/>
      <c r="L55330" s="2"/>
    </row>
    <row r="55331" spans="10:12">
      <c r="J55331" s="2"/>
      <c r="K55331" s="2"/>
      <c r="L55331" s="2"/>
    </row>
    <row r="55332" spans="10:12">
      <c r="J55332" s="2"/>
      <c r="K55332" s="2"/>
      <c r="L55332" s="2"/>
    </row>
    <row r="55333" spans="10:12">
      <c r="J55333" s="2"/>
      <c r="K55333" s="2"/>
      <c r="L55333" s="2"/>
    </row>
    <row r="55334" spans="10:12">
      <c r="J55334" s="2"/>
      <c r="K55334" s="2"/>
      <c r="L55334" s="2"/>
    </row>
    <row r="55335" spans="10:12">
      <c r="J55335" s="2"/>
      <c r="K55335" s="2"/>
      <c r="L55335" s="2"/>
    </row>
    <row r="55336" spans="10:12">
      <c r="J55336" s="2"/>
      <c r="K55336" s="2"/>
      <c r="L55336" s="2"/>
    </row>
    <row r="55337" spans="10:12">
      <c r="J55337" s="2"/>
      <c r="K55337" s="2"/>
      <c r="L55337" s="2"/>
    </row>
    <row r="55338" spans="10:12">
      <c r="J55338" s="2"/>
      <c r="K55338" s="2"/>
      <c r="L55338" s="2"/>
    </row>
    <row r="55339" spans="10:12">
      <c r="J55339" s="2"/>
      <c r="K55339" s="2"/>
      <c r="L55339" s="2"/>
    </row>
    <row r="55340" spans="10:12">
      <c r="J55340" s="2"/>
      <c r="K55340" s="2"/>
      <c r="L55340" s="2"/>
    </row>
    <row r="55341" spans="10:12">
      <c r="J55341" s="2"/>
      <c r="K55341" s="2"/>
      <c r="L55341" s="2"/>
    </row>
    <row r="55342" spans="10:12">
      <c r="J55342" s="2"/>
      <c r="K55342" s="2"/>
      <c r="L55342" s="2"/>
    </row>
    <row r="55343" spans="10:12">
      <c r="J55343" s="2"/>
      <c r="K55343" s="2"/>
      <c r="L55343" s="2"/>
    </row>
    <row r="55344" spans="10:12">
      <c r="J55344" s="2"/>
      <c r="K55344" s="2"/>
      <c r="L55344" s="2"/>
    </row>
    <row r="55345" spans="10:12">
      <c r="J55345" s="2"/>
      <c r="K55345" s="2"/>
      <c r="L55345" s="2"/>
    </row>
    <row r="55346" spans="10:12">
      <c r="J55346" s="2"/>
      <c r="K55346" s="2"/>
      <c r="L55346" s="2"/>
    </row>
    <row r="55347" spans="10:12">
      <c r="J55347" s="2"/>
      <c r="K55347" s="2"/>
      <c r="L55347" s="2"/>
    </row>
    <row r="55348" spans="10:12">
      <c r="J55348" s="2"/>
      <c r="K55348" s="2"/>
      <c r="L55348" s="2"/>
    </row>
    <row r="55349" spans="10:12">
      <c r="J55349" s="2"/>
      <c r="K55349" s="2"/>
      <c r="L55349" s="2"/>
    </row>
    <row r="55350" spans="10:12">
      <c r="J55350" s="2"/>
      <c r="K55350" s="2"/>
      <c r="L55350" s="2"/>
    </row>
    <row r="55351" spans="10:12">
      <c r="J55351" s="2"/>
      <c r="K55351" s="2"/>
      <c r="L55351" s="2"/>
    </row>
    <row r="55352" spans="10:12">
      <c r="J55352" s="2"/>
      <c r="K55352" s="2"/>
      <c r="L55352" s="2"/>
    </row>
    <row r="55353" spans="10:12">
      <c r="J55353" s="2"/>
      <c r="K55353" s="2"/>
      <c r="L55353" s="2"/>
    </row>
    <row r="55354" spans="10:12">
      <c r="J55354" s="2"/>
      <c r="K55354" s="2"/>
      <c r="L55354" s="2"/>
    </row>
    <row r="55355" spans="10:12">
      <c r="J55355" s="2"/>
      <c r="K55355" s="2"/>
      <c r="L55355" s="2"/>
    </row>
    <row r="55356" spans="10:12">
      <c r="J55356" s="2"/>
      <c r="K55356" s="2"/>
      <c r="L55356" s="2"/>
    </row>
    <row r="55357" spans="10:12">
      <c r="J55357" s="2"/>
      <c r="K55357" s="2"/>
      <c r="L55357" s="2"/>
    </row>
    <row r="55358" spans="10:12">
      <c r="J55358" s="2"/>
      <c r="K55358" s="2"/>
      <c r="L55358" s="2"/>
    </row>
    <row r="55359" spans="10:12">
      <c r="J55359" s="2"/>
      <c r="K55359" s="2"/>
      <c r="L55359" s="2"/>
    </row>
    <row r="55360" spans="10:12">
      <c r="J55360" s="2"/>
      <c r="K55360" s="2"/>
      <c r="L55360" s="2"/>
    </row>
    <row r="55361" spans="10:12">
      <c r="J55361" s="2"/>
      <c r="K55361" s="2"/>
      <c r="L55361" s="2"/>
    </row>
    <row r="55362" spans="10:12">
      <c r="J55362" s="2"/>
      <c r="K55362" s="2"/>
      <c r="L55362" s="2"/>
    </row>
    <row r="55363" spans="10:12">
      <c r="J55363" s="2"/>
      <c r="K55363" s="2"/>
      <c r="L55363" s="2"/>
    </row>
    <row r="55364" spans="10:12">
      <c r="J55364" s="2"/>
      <c r="K55364" s="2"/>
      <c r="L55364" s="2"/>
    </row>
    <row r="55365" spans="10:12">
      <c r="J55365" s="2"/>
      <c r="K55365" s="2"/>
      <c r="L55365" s="2"/>
    </row>
    <row r="55366" spans="10:12">
      <c r="J55366" s="2"/>
      <c r="K55366" s="2"/>
      <c r="L55366" s="2"/>
    </row>
    <row r="55367" spans="10:12">
      <c r="J55367" s="2"/>
      <c r="K55367" s="2"/>
      <c r="L55367" s="2"/>
    </row>
    <row r="55368" spans="10:12">
      <c r="J55368" s="2"/>
      <c r="K55368" s="2"/>
      <c r="L55368" s="2"/>
    </row>
    <row r="55369" spans="10:12">
      <c r="J55369" s="2"/>
      <c r="K55369" s="2"/>
      <c r="L55369" s="2"/>
    </row>
    <row r="55370" spans="10:12">
      <c r="J55370" s="2"/>
      <c r="K55370" s="2"/>
      <c r="L55370" s="2"/>
    </row>
    <row r="55371" spans="10:12">
      <c r="J55371" s="2"/>
      <c r="K55371" s="2"/>
      <c r="L55371" s="2"/>
    </row>
    <row r="55372" spans="10:12">
      <c r="J55372" s="2"/>
      <c r="K55372" s="2"/>
      <c r="L55372" s="2"/>
    </row>
    <row r="55373" spans="10:12">
      <c r="J55373" s="2"/>
      <c r="K55373" s="2"/>
      <c r="L55373" s="2"/>
    </row>
    <row r="55374" spans="10:12">
      <c r="J55374" s="2"/>
      <c r="K55374" s="2"/>
      <c r="L55374" s="2"/>
    </row>
    <row r="55375" spans="10:12">
      <c r="J55375" s="2"/>
      <c r="K55375" s="2"/>
      <c r="L55375" s="2"/>
    </row>
    <row r="55376" spans="10:12">
      <c r="J55376" s="2"/>
      <c r="K55376" s="2"/>
      <c r="L55376" s="2"/>
    </row>
    <row r="55377" spans="10:12">
      <c r="J55377" s="2"/>
      <c r="K55377" s="2"/>
      <c r="L55377" s="2"/>
    </row>
    <row r="55378" spans="10:12">
      <c r="J55378" s="2"/>
      <c r="K55378" s="2"/>
      <c r="L55378" s="2"/>
    </row>
    <row r="55379" spans="10:12">
      <c r="J55379" s="2"/>
      <c r="K55379" s="2"/>
      <c r="L55379" s="2"/>
    </row>
    <row r="55380" spans="10:12">
      <c r="J55380" s="2"/>
      <c r="K55380" s="2"/>
      <c r="L55380" s="2"/>
    </row>
    <row r="55381" spans="10:12">
      <c r="J55381" s="2"/>
      <c r="K55381" s="2"/>
      <c r="L55381" s="2"/>
    </row>
    <row r="55382" spans="10:12">
      <c r="J55382" s="2"/>
      <c r="K55382" s="2"/>
      <c r="L55382" s="2"/>
    </row>
    <row r="55383" spans="10:12">
      <c r="J55383" s="2"/>
      <c r="K55383" s="2"/>
      <c r="L55383" s="2"/>
    </row>
    <row r="55384" spans="10:12">
      <c r="J55384" s="2"/>
      <c r="K55384" s="2"/>
      <c r="L55384" s="2"/>
    </row>
    <row r="55385" spans="10:12">
      <c r="J55385" s="2"/>
      <c r="K55385" s="2"/>
      <c r="L55385" s="2"/>
    </row>
    <row r="55386" spans="10:12">
      <c r="J55386" s="2"/>
      <c r="K55386" s="2"/>
      <c r="L55386" s="2"/>
    </row>
    <row r="55387" spans="10:12">
      <c r="J55387" s="2"/>
      <c r="K55387" s="2"/>
      <c r="L55387" s="2"/>
    </row>
    <row r="55388" spans="10:12">
      <c r="J55388" s="2"/>
      <c r="K55388" s="2"/>
      <c r="L55388" s="2"/>
    </row>
    <row r="55389" spans="10:12">
      <c r="J55389" s="2"/>
      <c r="K55389" s="2"/>
      <c r="L55389" s="2"/>
    </row>
    <row r="55390" spans="10:12">
      <c r="J55390" s="2"/>
      <c r="K55390" s="2"/>
      <c r="L55390" s="2"/>
    </row>
    <row r="55391" spans="10:12">
      <c r="J55391" s="2"/>
      <c r="K55391" s="2"/>
      <c r="L55391" s="2"/>
    </row>
    <row r="55392" spans="10:12">
      <c r="J55392" s="2"/>
      <c r="K55392" s="2"/>
      <c r="L55392" s="2"/>
    </row>
    <row r="55393" spans="10:12">
      <c r="J55393" s="2"/>
      <c r="K55393" s="2"/>
      <c r="L55393" s="2"/>
    </row>
    <row r="55394" spans="10:12">
      <c r="J55394" s="2"/>
      <c r="K55394" s="2"/>
      <c r="L55394" s="2"/>
    </row>
    <row r="55395" spans="10:12">
      <c r="J55395" s="2"/>
      <c r="K55395" s="2"/>
      <c r="L55395" s="2"/>
    </row>
    <row r="55396" spans="10:12">
      <c r="J55396" s="2"/>
      <c r="K55396" s="2"/>
      <c r="L55396" s="2"/>
    </row>
    <row r="55397" spans="10:12">
      <c r="J55397" s="2"/>
      <c r="K55397" s="2"/>
      <c r="L55397" s="2"/>
    </row>
    <row r="55398" spans="10:12">
      <c r="J55398" s="2"/>
      <c r="K55398" s="2"/>
      <c r="L55398" s="2"/>
    </row>
    <row r="55399" spans="10:12">
      <c r="J55399" s="2"/>
      <c r="K55399" s="2"/>
      <c r="L55399" s="2"/>
    </row>
    <row r="55400" spans="10:12">
      <c r="J55400" s="2"/>
      <c r="K55400" s="2"/>
      <c r="L55400" s="2"/>
    </row>
    <row r="55401" spans="10:12">
      <c r="J55401" s="2"/>
      <c r="K55401" s="2"/>
      <c r="L55401" s="2"/>
    </row>
    <row r="55402" spans="10:12">
      <c r="J55402" s="2"/>
      <c r="K55402" s="2"/>
      <c r="L55402" s="2"/>
    </row>
    <row r="55403" spans="10:12">
      <c r="J55403" s="2"/>
      <c r="K55403" s="2"/>
      <c r="L55403" s="2"/>
    </row>
    <row r="55404" spans="10:12">
      <c r="J55404" s="2"/>
      <c r="K55404" s="2"/>
      <c r="L55404" s="2"/>
    </row>
    <row r="55405" spans="10:12">
      <c r="J55405" s="2"/>
      <c r="K55405" s="2"/>
      <c r="L55405" s="2"/>
    </row>
    <row r="55406" spans="10:12">
      <c r="J55406" s="2"/>
      <c r="K55406" s="2"/>
      <c r="L55406" s="2"/>
    </row>
    <row r="55407" spans="10:12">
      <c r="J55407" s="2"/>
      <c r="K55407" s="2"/>
      <c r="L55407" s="2"/>
    </row>
    <row r="55408" spans="10:12">
      <c r="J55408" s="2"/>
      <c r="K55408" s="2"/>
      <c r="L55408" s="2"/>
    </row>
    <row r="55409" spans="10:12">
      <c r="J55409" s="2"/>
      <c r="K55409" s="2"/>
      <c r="L55409" s="2"/>
    </row>
    <row r="55410" spans="10:12">
      <c r="J55410" s="2"/>
      <c r="K55410" s="2"/>
      <c r="L55410" s="2"/>
    </row>
    <row r="55411" spans="10:12">
      <c r="J55411" s="2"/>
      <c r="K55411" s="2"/>
      <c r="L55411" s="2"/>
    </row>
    <row r="55412" spans="10:12">
      <c r="J55412" s="2"/>
      <c r="K55412" s="2"/>
      <c r="L55412" s="2"/>
    </row>
    <row r="55413" spans="10:12">
      <c r="J55413" s="2"/>
      <c r="K55413" s="2"/>
      <c r="L55413" s="2"/>
    </row>
    <row r="55414" spans="10:12">
      <c r="J55414" s="2"/>
      <c r="K55414" s="2"/>
      <c r="L55414" s="2"/>
    </row>
    <row r="55415" spans="10:12">
      <c r="J55415" s="2"/>
      <c r="K55415" s="2"/>
      <c r="L55415" s="2"/>
    </row>
    <row r="55416" spans="10:12">
      <c r="J55416" s="2"/>
      <c r="K55416" s="2"/>
      <c r="L55416" s="2"/>
    </row>
    <row r="55417" spans="10:12">
      <c r="J55417" s="2"/>
      <c r="K55417" s="2"/>
      <c r="L55417" s="2"/>
    </row>
    <row r="55418" spans="10:12">
      <c r="J55418" s="2"/>
      <c r="K55418" s="2"/>
      <c r="L55418" s="2"/>
    </row>
    <row r="55419" spans="10:12">
      <c r="J55419" s="2"/>
      <c r="K55419" s="2"/>
      <c r="L55419" s="2"/>
    </row>
    <row r="55420" spans="10:12">
      <c r="J55420" s="2"/>
      <c r="K55420" s="2"/>
      <c r="L55420" s="2"/>
    </row>
    <row r="55421" spans="10:12">
      <c r="J55421" s="2"/>
      <c r="K55421" s="2"/>
      <c r="L55421" s="2"/>
    </row>
    <row r="55422" spans="10:12">
      <c r="J55422" s="2"/>
      <c r="K55422" s="2"/>
      <c r="L55422" s="2"/>
    </row>
    <row r="55423" spans="10:12">
      <c r="J55423" s="2"/>
      <c r="K55423" s="2"/>
      <c r="L55423" s="2"/>
    </row>
    <row r="55424" spans="10:12">
      <c r="J55424" s="2"/>
      <c r="K55424" s="2"/>
      <c r="L55424" s="2"/>
    </row>
    <row r="55425" spans="10:12">
      <c r="J55425" s="2"/>
      <c r="K55425" s="2"/>
      <c r="L55425" s="2"/>
    </row>
    <row r="55426" spans="10:12">
      <c r="J55426" s="2"/>
      <c r="K55426" s="2"/>
      <c r="L55426" s="2"/>
    </row>
    <row r="55427" spans="10:12">
      <c r="J55427" s="2"/>
      <c r="K55427" s="2"/>
      <c r="L55427" s="2"/>
    </row>
    <row r="55428" spans="10:12">
      <c r="J55428" s="2"/>
      <c r="K55428" s="2"/>
      <c r="L55428" s="2"/>
    </row>
    <row r="55429" spans="10:12">
      <c r="J55429" s="2"/>
      <c r="K55429" s="2"/>
      <c r="L55429" s="2"/>
    </row>
    <row r="55430" spans="10:12">
      <c r="J55430" s="2"/>
      <c r="K55430" s="2"/>
      <c r="L55430" s="2"/>
    </row>
    <row r="55431" spans="10:12">
      <c r="J55431" s="2"/>
      <c r="K55431" s="2"/>
      <c r="L55431" s="2"/>
    </row>
    <row r="55432" spans="10:12">
      <c r="J55432" s="2"/>
      <c r="K55432" s="2"/>
      <c r="L55432" s="2"/>
    </row>
    <row r="55433" spans="10:12">
      <c r="J55433" s="2"/>
      <c r="K55433" s="2"/>
      <c r="L55433" s="2"/>
    </row>
    <row r="55434" spans="10:12">
      <c r="J55434" s="2"/>
      <c r="K55434" s="2"/>
      <c r="L55434" s="2"/>
    </row>
    <row r="55435" spans="10:12">
      <c r="J55435" s="2"/>
      <c r="K55435" s="2"/>
      <c r="L55435" s="2"/>
    </row>
    <row r="55436" spans="10:12">
      <c r="J55436" s="2"/>
      <c r="K55436" s="2"/>
      <c r="L55436" s="2"/>
    </row>
    <row r="55437" spans="10:12">
      <c r="J55437" s="2"/>
      <c r="K55437" s="2"/>
      <c r="L55437" s="2"/>
    </row>
    <row r="55438" spans="10:12">
      <c r="J55438" s="2"/>
      <c r="K55438" s="2"/>
      <c r="L55438" s="2"/>
    </row>
    <row r="55439" spans="10:12">
      <c r="J55439" s="2"/>
      <c r="K55439" s="2"/>
      <c r="L55439" s="2"/>
    </row>
    <row r="55440" spans="10:12">
      <c r="J55440" s="2"/>
      <c r="K55440" s="2"/>
      <c r="L55440" s="2"/>
    </row>
    <row r="55441" spans="10:12">
      <c r="J55441" s="2"/>
      <c r="K55441" s="2"/>
      <c r="L55441" s="2"/>
    </row>
    <row r="55442" spans="10:12">
      <c r="J55442" s="2"/>
      <c r="K55442" s="2"/>
      <c r="L55442" s="2"/>
    </row>
    <row r="55443" spans="10:12">
      <c r="J55443" s="2"/>
      <c r="K55443" s="2"/>
      <c r="L55443" s="2"/>
    </row>
    <row r="55444" spans="10:12">
      <c r="J55444" s="2"/>
      <c r="K55444" s="2"/>
      <c r="L55444" s="2"/>
    </row>
    <row r="55445" spans="10:12">
      <c r="J55445" s="2"/>
      <c r="K55445" s="2"/>
      <c r="L55445" s="2"/>
    </row>
    <row r="55446" spans="10:12">
      <c r="J55446" s="2"/>
      <c r="K55446" s="2"/>
      <c r="L55446" s="2"/>
    </row>
    <row r="55447" spans="10:12">
      <c r="J55447" s="2"/>
      <c r="K55447" s="2"/>
      <c r="L55447" s="2"/>
    </row>
    <row r="55448" spans="10:12">
      <c r="J55448" s="2"/>
      <c r="K55448" s="2"/>
      <c r="L55448" s="2"/>
    </row>
    <row r="55449" spans="10:12">
      <c r="J55449" s="2"/>
      <c r="K55449" s="2"/>
      <c r="L55449" s="2"/>
    </row>
    <row r="55450" spans="10:12">
      <c r="J55450" s="2"/>
      <c r="K55450" s="2"/>
      <c r="L55450" s="2"/>
    </row>
    <row r="55451" spans="10:12">
      <c r="J55451" s="2"/>
      <c r="K55451" s="2"/>
      <c r="L55451" s="2"/>
    </row>
    <row r="55452" spans="10:12">
      <c r="J55452" s="2"/>
      <c r="K55452" s="2"/>
      <c r="L55452" s="2"/>
    </row>
    <row r="55453" spans="10:12">
      <c r="J55453" s="2"/>
      <c r="K55453" s="2"/>
      <c r="L55453" s="2"/>
    </row>
    <row r="55454" spans="10:12">
      <c r="J55454" s="2"/>
      <c r="K55454" s="2"/>
      <c r="L55454" s="2"/>
    </row>
    <row r="55455" spans="10:12">
      <c r="J55455" s="2"/>
      <c r="K55455" s="2"/>
      <c r="L55455" s="2"/>
    </row>
    <row r="55456" spans="10:12">
      <c r="J55456" s="2"/>
      <c r="K55456" s="2"/>
      <c r="L55456" s="2"/>
    </row>
    <row r="55457" spans="10:12">
      <c r="J55457" s="2"/>
      <c r="K55457" s="2"/>
      <c r="L55457" s="2"/>
    </row>
    <row r="55458" spans="10:12">
      <c r="J55458" s="2"/>
      <c r="K55458" s="2"/>
      <c r="L55458" s="2"/>
    </row>
    <row r="55459" spans="10:12">
      <c r="J55459" s="2"/>
      <c r="K55459" s="2"/>
      <c r="L55459" s="2"/>
    </row>
    <row r="55460" spans="10:12">
      <c r="J55460" s="2"/>
      <c r="K55460" s="2"/>
      <c r="L55460" s="2"/>
    </row>
    <row r="55461" spans="10:12">
      <c r="J55461" s="2"/>
      <c r="K55461" s="2"/>
      <c r="L55461" s="2"/>
    </row>
    <row r="55462" spans="10:12">
      <c r="J55462" s="2"/>
      <c r="K55462" s="2"/>
      <c r="L55462" s="2"/>
    </row>
    <row r="55463" spans="10:12">
      <c r="J55463" s="2"/>
      <c r="K55463" s="2"/>
      <c r="L55463" s="2"/>
    </row>
    <row r="55464" spans="10:12">
      <c r="J55464" s="2"/>
      <c r="K55464" s="2"/>
      <c r="L55464" s="2"/>
    </row>
    <row r="55465" spans="10:12">
      <c r="J55465" s="2"/>
      <c r="K55465" s="2"/>
      <c r="L55465" s="2"/>
    </row>
    <row r="55466" spans="10:12">
      <c r="J55466" s="2"/>
      <c r="K55466" s="2"/>
      <c r="L55466" s="2"/>
    </row>
    <row r="55467" spans="10:12">
      <c r="J55467" s="2"/>
      <c r="K55467" s="2"/>
      <c r="L55467" s="2"/>
    </row>
    <row r="55468" spans="10:12">
      <c r="J55468" s="2"/>
      <c r="K55468" s="2"/>
      <c r="L55468" s="2"/>
    </row>
    <row r="55469" spans="10:12">
      <c r="J55469" s="2"/>
      <c r="K55469" s="2"/>
      <c r="L55469" s="2"/>
    </row>
    <row r="55470" spans="10:12">
      <c r="J55470" s="2"/>
      <c r="K55470" s="2"/>
      <c r="L55470" s="2"/>
    </row>
    <row r="55471" spans="10:12">
      <c r="J55471" s="2"/>
      <c r="K55471" s="2"/>
      <c r="L55471" s="2"/>
    </row>
    <row r="55472" spans="10:12">
      <c r="J55472" s="2"/>
      <c r="K55472" s="2"/>
      <c r="L55472" s="2"/>
    </row>
    <row r="55473" spans="10:12">
      <c r="J55473" s="2"/>
      <c r="K55473" s="2"/>
      <c r="L55473" s="2"/>
    </row>
    <row r="55474" spans="10:12">
      <c r="J55474" s="2"/>
      <c r="K55474" s="2"/>
      <c r="L55474" s="2"/>
    </row>
    <row r="55475" spans="10:12">
      <c r="J55475" s="2"/>
      <c r="K55475" s="2"/>
      <c r="L55475" s="2"/>
    </row>
    <row r="55476" spans="10:12">
      <c r="J55476" s="2"/>
      <c r="K55476" s="2"/>
      <c r="L55476" s="2"/>
    </row>
    <row r="55477" spans="10:12">
      <c r="J55477" s="2"/>
      <c r="K55477" s="2"/>
      <c r="L55477" s="2"/>
    </row>
    <row r="55478" spans="10:12">
      <c r="J55478" s="2"/>
      <c r="K55478" s="2"/>
      <c r="L55478" s="2"/>
    </row>
    <row r="55479" spans="10:12">
      <c r="J55479" s="2"/>
      <c r="K55479" s="2"/>
      <c r="L55479" s="2"/>
    </row>
    <row r="55480" spans="10:12">
      <c r="J55480" s="2"/>
      <c r="K55480" s="2"/>
      <c r="L55480" s="2"/>
    </row>
    <row r="55481" spans="10:12">
      <c r="J55481" s="2"/>
      <c r="K55481" s="2"/>
      <c r="L55481" s="2"/>
    </row>
    <row r="55482" spans="10:12">
      <c r="J55482" s="2"/>
      <c r="K55482" s="2"/>
      <c r="L55482" s="2"/>
    </row>
    <row r="55483" spans="10:12">
      <c r="J55483" s="2"/>
      <c r="K55483" s="2"/>
      <c r="L55483" s="2"/>
    </row>
    <row r="55484" spans="10:12">
      <c r="J55484" s="2"/>
      <c r="K55484" s="2"/>
      <c r="L55484" s="2"/>
    </row>
    <row r="55485" spans="10:12">
      <c r="J55485" s="2"/>
      <c r="K55485" s="2"/>
      <c r="L55485" s="2"/>
    </row>
    <row r="55486" spans="10:12">
      <c r="J55486" s="2"/>
      <c r="K55486" s="2"/>
      <c r="L55486" s="2"/>
    </row>
    <row r="55487" spans="10:12">
      <c r="J55487" s="2"/>
      <c r="K55487" s="2"/>
      <c r="L55487" s="2"/>
    </row>
    <row r="55488" spans="10:12">
      <c r="J55488" s="2"/>
      <c r="K55488" s="2"/>
      <c r="L55488" s="2"/>
    </row>
    <row r="55489" spans="10:12">
      <c r="J55489" s="2"/>
      <c r="K55489" s="2"/>
      <c r="L55489" s="2"/>
    </row>
    <row r="55490" spans="10:12">
      <c r="J55490" s="2"/>
      <c r="K55490" s="2"/>
      <c r="L55490" s="2"/>
    </row>
    <row r="55491" spans="10:12">
      <c r="J55491" s="2"/>
      <c r="K55491" s="2"/>
      <c r="L55491" s="2"/>
    </row>
    <row r="55492" spans="10:12">
      <c r="J55492" s="2"/>
      <c r="K55492" s="2"/>
      <c r="L55492" s="2"/>
    </row>
    <row r="55493" spans="10:12">
      <c r="J55493" s="2"/>
      <c r="K55493" s="2"/>
      <c r="L55493" s="2"/>
    </row>
    <row r="55494" spans="10:12">
      <c r="J55494" s="2"/>
      <c r="K55494" s="2"/>
      <c r="L55494" s="2"/>
    </row>
    <row r="55495" spans="10:12">
      <c r="J55495" s="2"/>
      <c r="K55495" s="2"/>
      <c r="L55495" s="2"/>
    </row>
    <row r="55496" spans="10:12">
      <c r="J55496" s="2"/>
      <c r="K55496" s="2"/>
      <c r="L55496" s="2"/>
    </row>
    <row r="55497" spans="10:12">
      <c r="J55497" s="2"/>
      <c r="K55497" s="2"/>
      <c r="L55497" s="2"/>
    </row>
    <row r="55498" spans="10:12">
      <c r="J55498" s="2"/>
      <c r="K55498" s="2"/>
      <c r="L55498" s="2"/>
    </row>
    <row r="55499" spans="10:12">
      <c r="J55499" s="2"/>
      <c r="K55499" s="2"/>
      <c r="L55499" s="2"/>
    </row>
    <row r="55500" spans="10:12">
      <c r="J55500" s="2"/>
      <c r="K55500" s="2"/>
      <c r="L55500" s="2"/>
    </row>
    <row r="55501" spans="10:12">
      <c r="J55501" s="2"/>
      <c r="K55501" s="2"/>
      <c r="L55501" s="2"/>
    </row>
    <row r="55502" spans="10:12">
      <c r="J55502" s="2"/>
      <c r="K55502" s="2"/>
      <c r="L55502" s="2"/>
    </row>
    <row r="55503" spans="10:12">
      <c r="J55503" s="2"/>
      <c r="K55503" s="2"/>
      <c r="L55503" s="2"/>
    </row>
    <row r="55504" spans="10:12">
      <c r="J55504" s="2"/>
      <c r="K55504" s="2"/>
      <c r="L55504" s="2"/>
    </row>
    <row r="55505" spans="10:12">
      <c r="J55505" s="2"/>
      <c r="K55505" s="2"/>
      <c r="L55505" s="2"/>
    </row>
    <row r="55506" spans="10:12">
      <c r="J55506" s="2"/>
      <c r="K55506" s="2"/>
      <c r="L55506" s="2"/>
    </row>
    <row r="55507" spans="10:12">
      <c r="J55507" s="2"/>
      <c r="K55507" s="2"/>
      <c r="L55507" s="2"/>
    </row>
    <row r="55508" spans="10:12">
      <c r="J55508" s="2"/>
      <c r="K55508" s="2"/>
      <c r="L55508" s="2"/>
    </row>
    <row r="55509" spans="10:12">
      <c r="J55509" s="2"/>
      <c r="K55509" s="2"/>
      <c r="L55509" s="2"/>
    </row>
    <row r="55510" spans="10:12">
      <c r="J55510" s="2"/>
      <c r="K55510" s="2"/>
      <c r="L55510" s="2"/>
    </row>
    <row r="55511" spans="10:12">
      <c r="J55511" s="2"/>
      <c r="K55511" s="2"/>
      <c r="L55511" s="2"/>
    </row>
    <row r="55512" spans="10:12">
      <c r="J55512" s="2"/>
      <c r="K55512" s="2"/>
      <c r="L55512" s="2"/>
    </row>
    <row r="55513" spans="10:12">
      <c r="J55513" s="2"/>
      <c r="K55513" s="2"/>
      <c r="L55513" s="2"/>
    </row>
    <row r="55514" spans="10:12">
      <c r="J55514" s="2"/>
      <c r="K55514" s="2"/>
      <c r="L55514" s="2"/>
    </row>
    <row r="55515" spans="10:12">
      <c r="J55515" s="2"/>
      <c r="K55515" s="2"/>
      <c r="L55515" s="2"/>
    </row>
    <row r="55516" spans="10:12">
      <c r="J55516" s="2"/>
      <c r="K55516" s="2"/>
      <c r="L55516" s="2"/>
    </row>
    <row r="55517" spans="10:12">
      <c r="J55517" s="2"/>
      <c r="K55517" s="2"/>
      <c r="L55517" s="2"/>
    </row>
    <row r="55518" spans="10:12">
      <c r="J55518" s="2"/>
      <c r="K55518" s="2"/>
      <c r="L55518" s="2"/>
    </row>
    <row r="55519" spans="10:12">
      <c r="J55519" s="2"/>
      <c r="K55519" s="2"/>
      <c r="L55519" s="2"/>
    </row>
    <row r="55520" spans="10:12">
      <c r="J55520" s="2"/>
      <c r="K55520" s="2"/>
      <c r="L55520" s="2"/>
    </row>
    <row r="55521" spans="10:12">
      <c r="J55521" s="2"/>
      <c r="K55521" s="2"/>
      <c r="L55521" s="2"/>
    </row>
    <row r="55522" spans="10:12">
      <c r="J55522" s="2"/>
      <c r="K55522" s="2"/>
      <c r="L55522" s="2"/>
    </row>
    <row r="55523" spans="10:12">
      <c r="J55523" s="2"/>
      <c r="K55523" s="2"/>
      <c r="L55523" s="2"/>
    </row>
    <row r="55524" spans="10:12">
      <c r="J55524" s="2"/>
      <c r="K55524" s="2"/>
      <c r="L55524" s="2"/>
    </row>
    <row r="55525" spans="10:12">
      <c r="J55525" s="2"/>
      <c r="K55525" s="2"/>
      <c r="L55525" s="2"/>
    </row>
    <row r="55526" spans="10:12">
      <c r="J55526" s="2"/>
      <c r="K55526" s="2"/>
      <c r="L55526" s="2"/>
    </row>
    <row r="55527" spans="10:12">
      <c r="J55527" s="2"/>
      <c r="K55527" s="2"/>
      <c r="L55527" s="2"/>
    </row>
    <row r="55528" spans="10:12">
      <c r="J55528" s="2"/>
      <c r="K55528" s="2"/>
      <c r="L55528" s="2"/>
    </row>
    <row r="55529" spans="10:12">
      <c r="J55529" s="2"/>
      <c r="K55529" s="2"/>
      <c r="L55529" s="2"/>
    </row>
    <row r="55530" spans="10:12">
      <c r="J55530" s="2"/>
      <c r="K55530" s="2"/>
      <c r="L55530" s="2"/>
    </row>
    <row r="55531" spans="10:12">
      <c r="J55531" s="2"/>
      <c r="K55531" s="2"/>
      <c r="L55531" s="2"/>
    </row>
    <row r="55532" spans="10:12">
      <c r="J55532" s="2"/>
      <c r="K55532" s="2"/>
      <c r="L55532" s="2"/>
    </row>
    <row r="55533" spans="10:12">
      <c r="J55533" s="2"/>
      <c r="K55533" s="2"/>
      <c r="L55533" s="2"/>
    </row>
    <row r="55534" spans="10:12">
      <c r="J55534" s="2"/>
      <c r="K55534" s="2"/>
      <c r="L55534" s="2"/>
    </row>
    <row r="55535" spans="10:12">
      <c r="J55535" s="2"/>
      <c r="K55535" s="2"/>
      <c r="L55535" s="2"/>
    </row>
    <row r="55536" spans="10:12">
      <c r="J55536" s="2"/>
      <c r="K55536" s="2"/>
      <c r="L55536" s="2"/>
    </row>
    <row r="55537" spans="10:12">
      <c r="J55537" s="2"/>
      <c r="K55537" s="2"/>
      <c r="L55537" s="2"/>
    </row>
    <row r="55538" spans="10:12">
      <c r="J55538" s="2"/>
      <c r="K55538" s="2"/>
      <c r="L55538" s="2"/>
    </row>
    <row r="55539" spans="10:12">
      <c r="J55539" s="2"/>
      <c r="K55539" s="2"/>
      <c r="L55539" s="2"/>
    </row>
    <row r="55540" spans="10:12">
      <c r="J55540" s="2"/>
      <c r="K55540" s="2"/>
      <c r="L55540" s="2"/>
    </row>
    <row r="55541" spans="10:12">
      <c r="J55541" s="2"/>
      <c r="K55541" s="2"/>
      <c r="L55541" s="2"/>
    </row>
    <row r="55542" spans="10:12">
      <c r="J55542" s="2"/>
      <c r="K55542" s="2"/>
      <c r="L55542" s="2"/>
    </row>
    <row r="55543" spans="10:12">
      <c r="J55543" s="2"/>
      <c r="K55543" s="2"/>
      <c r="L55543" s="2"/>
    </row>
    <row r="55544" spans="10:12">
      <c r="J55544" s="2"/>
      <c r="K55544" s="2"/>
      <c r="L55544" s="2"/>
    </row>
    <row r="55545" spans="10:12">
      <c r="J55545" s="2"/>
      <c r="K55545" s="2"/>
      <c r="L55545" s="2"/>
    </row>
    <row r="55546" spans="10:12">
      <c r="J55546" s="2"/>
      <c r="K55546" s="2"/>
      <c r="L55546" s="2"/>
    </row>
    <row r="55547" spans="10:12">
      <c r="J55547" s="2"/>
      <c r="K55547" s="2"/>
      <c r="L55547" s="2"/>
    </row>
    <row r="55548" spans="10:12">
      <c r="J55548" s="2"/>
      <c r="K55548" s="2"/>
      <c r="L55548" s="2"/>
    </row>
    <row r="55549" spans="10:12">
      <c r="J55549" s="2"/>
      <c r="K55549" s="2"/>
      <c r="L55549" s="2"/>
    </row>
    <row r="55550" spans="10:12">
      <c r="J55550" s="2"/>
      <c r="K55550" s="2"/>
      <c r="L55550" s="2"/>
    </row>
    <row r="55551" spans="10:12">
      <c r="J55551" s="2"/>
      <c r="K55551" s="2"/>
      <c r="L55551" s="2"/>
    </row>
    <row r="55552" spans="10:12">
      <c r="J55552" s="2"/>
      <c r="K55552" s="2"/>
      <c r="L55552" s="2"/>
    </row>
    <row r="55553" spans="10:12">
      <c r="J55553" s="2"/>
      <c r="K55553" s="2"/>
      <c r="L55553" s="2"/>
    </row>
    <row r="55554" spans="10:12">
      <c r="J55554" s="2"/>
      <c r="K55554" s="2"/>
      <c r="L55554" s="2"/>
    </row>
    <row r="55555" spans="10:12">
      <c r="J55555" s="2"/>
      <c r="K55555" s="2"/>
      <c r="L55555" s="2"/>
    </row>
    <row r="55556" spans="10:12">
      <c r="J55556" s="2"/>
      <c r="K55556" s="2"/>
      <c r="L55556" s="2"/>
    </row>
    <row r="55557" spans="10:12">
      <c r="J55557" s="2"/>
      <c r="K55557" s="2"/>
      <c r="L55557" s="2"/>
    </row>
    <row r="55558" spans="10:12">
      <c r="J55558" s="2"/>
      <c r="K55558" s="2"/>
      <c r="L55558" s="2"/>
    </row>
    <row r="55559" spans="10:12">
      <c r="J55559" s="2"/>
      <c r="K55559" s="2"/>
      <c r="L55559" s="2"/>
    </row>
    <row r="55560" spans="10:12">
      <c r="J55560" s="2"/>
      <c r="K55560" s="2"/>
      <c r="L55560" s="2"/>
    </row>
    <row r="55561" spans="10:12">
      <c r="J55561" s="2"/>
      <c r="K55561" s="2"/>
      <c r="L55561" s="2"/>
    </row>
    <row r="55562" spans="10:12">
      <c r="J55562" s="2"/>
      <c r="K55562" s="2"/>
      <c r="L55562" s="2"/>
    </row>
    <row r="55563" spans="10:12">
      <c r="J55563" s="2"/>
      <c r="K55563" s="2"/>
      <c r="L55563" s="2"/>
    </row>
    <row r="55564" spans="10:12">
      <c r="J55564" s="2"/>
      <c r="K55564" s="2"/>
      <c r="L55564" s="2"/>
    </row>
    <row r="55565" spans="10:12">
      <c r="J55565" s="2"/>
      <c r="K55565" s="2"/>
      <c r="L55565" s="2"/>
    </row>
    <row r="55566" spans="10:12">
      <c r="J55566" s="2"/>
      <c r="K55566" s="2"/>
      <c r="L55566" s="2"/>
    </row>
    <row r="55567" spans="10:12">
      <c r="J55567" s="2"/>
      <c r="K55567" s="2"/>
      <c r="L55567" s="2"/>
    </row>
    <row r="55568" spans="10:12">
      <c r="J55568" s="2"/>
      <c r="K55568" s="2"/>
      <c r="L55568" s="2"/>
    </row>
    <row r="55569" spans="10:12">
      <c r="J55569" s="2"/>
      <c r="K55569" s="2"/>
      <c r="L55569" s="2"/>
    </row>
    <row r="55570" spans="10:12">
      <c r="J55570" s="2"/>
      <c r="K55570" s="2"/>
      <c r="L55570" s="2"/>
    </row>
    <row r="55571" spans="10:12">
      <c r="J55571" s="2"/>
      <c r="K55571" s="2"/>
      <c r="L55571" s="2"/>
    </row>
    <row r="55572" spans="10:12">
      <c r="J55572" s="2"/>
      <c r="K55572" s="2"/>
      <c r="L55572" s="2"/>
    </row>
    <row r="55573" spans="10:12">
      <c r="J55573" s="2"/>
      <c r="K55573" s="2"/>
      <c r="L55573" s="2"/>
    </row>
    <row r="55574" spans="10:12">
      <c r="J55574" s="2"/>
      <c r="K55574" s="2"/>
      <c r="L55574" s="2"/>
    </row>
    <row r="55575" spans="10:12">
      <c r="J55575" s="2"/>
      <c r="K55575" s="2"/>
      <c r="L55575" s="2"/>
    </row>
    <row r="55576" spans="10:12">
      <c r="J55576" s="2"/>
      <c r="K55576" s="2"/>
      <c r="L55576" s="2"/>
    </row>
    <row r="55577" spans="10:12">
      <c r="J55577" s="2"/>
      <c r="K55577" s="2"/>
      <c r="L55577" s="2"/>
    </row>
    <row r="55578" spans="10:12">
      <c r="J55578" s="2"/>
      <c r="K55578" s="2"/>
      <c r="L55578" s="2"/>
    </row>
    <row r="55579" spans="10:12">
      <c r="J55579" s="2"/>
      <c r="K55579" s="2"/>
      <c r="L55579" s="2"/>
    </row>
    <row r="55580" spans="10:12">
      <c r="J55580" s="2"/>
      <c r="K55580" s="2"/>
      <c r="L55580" s="2"/>
    </row>
    <row r="55581" spans="10:12">
      <c r="J55581" s="2"/>
      <c r="K55581" s="2"/>
      <c r="L55581" s="2"/>
    </row>
    <row r="55582" spans="10:12">
      <c r="J55582" s="2"/>
      <c r="K55582" s="2"/>
      <c r="L55582" s="2"/>
    </row>
    <row r="55583" spans="10:12">
      <c r="J55583" s="2"/>
      <c r="K55583" s="2"/>
      <c r="L55583" s="2"/>
    </row>
    <row r="55584" spans="10:12">
      <c r="J55584" s="2"/>
      <c r="K55584" s="2"/>
      <c r="L55584" s="2"/>
    </row>
    <row r="55585" spans="10:12">
      <c r="J55585" s="2"/>
      <c r="K55585" s="2"/>
      <c r="L55585" s="2"/>
    </row>
    <row r="55586" spans="10:12">
      <c r="J55586" s="2"/>
      <c r="K55586" s="2"/>
      <c r="L55586" s="2"/>
    </row>
    <row r="55587" spans="10:12">
      <c r="J55587" s="2"/>
      <c r="K55587" s="2"/>
      <c r="L55587" s="2"/>
    </row>
    <row r="55588" spans="10:12">
      <c r="J55588" s="2"/>
      <c r="K55588" s="2"/>
      <c r="L55588" s="2"/>
    </row>
    <row r="55589" spans="10:12">
      <c r="J55589" s="2"/>
      <c r="K55589" s="2"/>
      <c r="L55589" s="2"/>
    </row>
    <row r="55590" spans="10:12">
      <c r="J55590" s="2"/>
      <c r="K55590" s="2"/>
      <c r="L55590" s="2"/>
    </row>
    <row r="55591" spans="10:12">
      <c r="J55591" s="2"/>
      <c r="K55591" s="2"/>
      <c r="L55591" s="2"/>
    </row>
    <row r="55592" spans="10:12">
      <c r="J55592" s="2"/>
      <c r="K55592" s="2"/>
      <c r="L55592" s="2"/>
    </row>
    <row r="55593" spans="10:12">
      <c r="J55593" s="2"/>
      <c r="K55593" s="2"/>
      <c r="L55593" s="2"/>
    </row>
    <row r="55594" spans="10:12">
      <c r="J55594" s="2"/>
      <c r="K55594" s="2"/>
      <c r="L55594" s="2"/>
    </row>
    <row r="55595" spans="10:12">
      <c r="J55595" s="2"/>
      <c r="K55595" s="2"/>
      <c r="L55595" s="2"/>
    </row>
    <row r="55596" spans="10:12">
      <c r="J55596" s="2"/>
      <c r="K55596" s="2"/>
      <c r="L55596" s="2"/>
    </row>
    <row r="55597" spans="10:12">
      <c r="J55597" s="2"/>
      <c r="K55597" s="2"/>
      <c r="L55597" s="2"/>
    </row>
    <row r="55598" spans="10:12">
      <c r="J55598" s="2"/>
      <c r="K55598" s="2"/>
      <c r="L55598" s="2"/>
    </row>
    <row r="55599" spans="10:12">
      <c r="J55599" s="2"/>
      <c r="K55599" s="2"/>
      <c r="L55599" s="2"/>
    </row>
    <row r="55600" spans="10:12">
      <c r="J55600" s="2"/>
      <c r="K55600" s="2"/>
      <c r="L55600" s="2"/>
    </row>
    <row r="55601" spans="10:12">
      <c r="J55601" s="2"/>
      <c r="K55601" s="2"/>
      <c r="L55601" s="2"/>
    </row>
    <row r="55602" spans="10:12">
      <c r="J55602" s="2"/>
      <c r="K55602" s="2"/>
      <c r="L55602" s="2"/>
    </row>
    <row r="55603" spans="10:12">
      <c r="J55603" s="2"/>
      <c r="K55603" s="2"/>
      <c r="L55603" s="2"/>
    </row>
    <row r="55604" spans="10:12">
      <c r="J55604" s="2"/>
      <c r="K55604" s="2"/>
      <c r="L55604" s="2"/>
    </row>
    <row r="55605" spans="10:12">
      <c r="J55605" s="2"/>
      <c r="K55605" s="2"/>
      <c r="L55605" s="2"/>
    </row>
    <row r="55606" spans="10:12">
      <c r="J55606" s="2"/>
      <c r="K55606" s="2"/>
      <c r="L55606" s="2"/>
    </row>
    <row r="55607" spans="10:12">
      <c r="J55607" s="2"/>
      <c r="K55607" s="2"/>
      <c r="L55607" s="2"/>
    </row>
    <row r="55608" spans="10:12">
      <c r="J55608" s="2"/>
      <c r="K55608" s="2"/>
      <c r="L55608" s="2"/>
    </row>
    <row r="55609" spans="10:12">
      <c r="J55609" s="2"/>
      <c r="K55609" s="2"/>
      <c r="L55609" s="2"/>
    </row>
    <row r="55610" spans="10:12">
      <c r="J55610" s="2"/>
      <c r="K55610" s="2"/>
      <c r="L55610" s="2"/>
    </row>
    <row r="55611" spans="10:12">
      <c r="J55611" s="2"/>
      <c r="K55611" s="2"/>
      <c r="L55611" s="2"/>
    </row>
    <row r="55612" spans="10:12">
      <c r="J55612" s="2"/>
      <c r="K55612" s="2"/>
      <c r="L55612" s="2"/>
    </row>
    <row r="55613" spans="10:12">
      <c r="J55613" s="2"/>
      <c r="K55613" s="2"/>
      <c r="L55613" s="2"/>
    </row>
    <row r="55614" spans="10:12">
      <c r="J55614" s="2"/>
      <c r="K55614" s="2"/>
      <c r="L55614" s="2"/>
    </row>
    <row r="55615" spans="10:12">
      <c r="J55615" s="2"/>
      <c r="K55615" s="2"/>
      <c r="L55615" s="2"/>
    </row>
    <row r="55616" spans="10:12">
      <c r="J55616" s="2"/>
      <c r="K55616" s="2"/>
      <c r="L55616" s="2"/>
    </row>
    <row r="55617" spans="10:12">
      <c r="J55617" s="2"/>
      <c r="K55617" s="2"/>
      <c r="L55617" s="2"/>
    </row>
    <row r="55618" spans="10:12">
      <c r="J55618" s="2"/>
      <c r="K55618" s="2"/>
      <c r="L55618" s="2"/>
    </row>
    <row r="55619" spans="10:12">
      <c r="J55619" s="2"/>
      <c r="K55619" s="2"/>
      <c r="L55619" s="2"/>
    </row>
    <row r="55620" spans="10:12">
      <c r="J55620" s="2"/>
      <c r="K55620" s="2"/>
      <c r="L55620" s="2"/>
    </row>
    <row r="55621" spans="10:12">
      <c r="J55621" s="2"/>
      <c r="K55621" s="2"/>
      <c r="L55621" s="2"/>
    </row>
    <row r="55622" spans="10:12">
      <c r="J55622" s="2"/>
      <c r="K55622" s="2"/>
      <c r="L55622" s="2"/>
    </row>
    <row r="55623" spans="10:12">
      <c r="J55623" s="2"/>
      <c r="K55623" s="2"/>
      <c r="L55623" s="2"/>
    </row>
    <row r="55624" spans="10:12">
      <c r="J55624" s="2"/>
      <c r="K55624" s="2"/>
      <c r="L55624" s="2"/>
    </row>
    <row r="55625" spans="10:12">
      <c r="J55625" s="2"/>
      <c r="K55625" s="2"/>
      <c r="L55625" s="2"/>
    </row>
    <row r="55626" spans="10:12">
      <c r="J55626" s="2"/>
      <c r="K55626" s="2"/>
      <c r="L55626" s="2"/>
    </row>
    <row r="55627" spans="10:12">
      <c r="J55627" s="2"/>
      <c r="K55627" s="2"/>
      <c r="L55627" s="2"/>
    </row>
    <row r="55628" spans="10:12">
      <c r="J55628" s="2"/>
      <c r="K55628" s="2"/>
      <c r="L55628" s="2"/>
    </row>
    <row r="55629" spans="10:12">
      <c r="J55629" s="2"/>
      <c r="K55629" s="2"/>
      <c r="L55629" s="2"/>
    </row>
    <row r="55630" spans="10:12">
      <c r="J55630" s="2"/>
      <c r="K55630" s="2"/>
      <c r="L55630" s="2"/>
    </row>
    <row r="55631" spans="10:12">
      <c r="J55631" s="2"/>
      <c r="K55631" s="2"/>
      <c r="L55631" s="2"/>
    </row>
    <row r="55632" spans="10:12">
      <c r="J55632" s="2"/>
      <c r="K55632" s="2"/>
      <c r="L55632" s="2"/>
    </row>
    <row r="55633" spans="10:12">
      <c r="J55633" s="2"/>
      <c r="K55633" s="2"/>
      <c r="L55633" s="2"/>
    </row>
    <row r="55634" spans="10:12">
      <c r="J55634" s="2"/>
      <c r="K55634" s="2"/>
      <c r="L55634" s="2"/>
    </row>
    <row r="55635" spans="10:12">
      <c r="J55635" s="2"/>
      <c r="K55635" s="2"/>
      <c r="L55635" s="2"/>
    </row>
    <row r="55636" spans="10:12">
      <c r="J55636" s="2"/>
      <c r="K55636" s="2"/>
      <c r="L55636" s="2"/>
    </row>
    <row r="55637" spans="10:12">
      <c r="J55637" s="2"/>
      <c r="K55637" s="2"/>
      <c r="L55637" s="2"/>
    </row>
    <row r="55638" spans="10:12">
      <c r="J55638" s="2"/>
      <c r="K55638" s="2"/>
      <c r="L55638" s="2"/>
    </row>
    <row r="55639" spans="10:12">
      <c r="J55639" s="2"/>
      <c r="K55639" s="2"/>
      <c r="L55639" s="2"/>
    </row>
    <row r="55640" spans="10:12">
      <c r="J55640" s="2"/>
      <c r="K55640" s="2"/>
      <c r="L55640" s="2"/>
    </row>
    <row r="55641" spans="10:12">
      <c r="J55641" s="2"/>
      <c r="K55641" s="2"/>
      <c r="L55641" s="2"/>
    </row>
    <row r="55642" spans="10:12">
      <c r="J55642" s="2"/>
      <c r="K55642" s="2"/>
      <c r="L55642" s="2"/>
    </row>
    <row r="55643" spans="10:12">
      <c r="J55643" s="2"/>
      <c r="K55643" s="2"/>
      <c r="L55643" s="2"/>
    </row>
    <row r="55644" spans="10:12">
      <c r="J55644" s="2"/>
      <c r="K55644" s="2"/>
      <c r="L55644" s="2"/>
    </row>
    <row r="55645" spans="10:12">
      <c r="J55645" s="2"/>
      <c r="K55645" s="2"/>
      <c r="L55645" s="2"/>
    </row>
    <row r="55646" spans="10:12">
      <c r="J55646" s="2"/>
      <c r="K55646" s="2"/>
      <c r="L55646" s="2"/>
    </row>
    <row r="55647" spans="10:12">
      <c r="J55647" s="2"/>
      <c r="K55647" s="2"/>
      <c r="L55647" s="2"/>
    </row>
    <row r="55648" spans="10:12">
      <c r="J55648" s="2"/>
      <c r="K55648" s="2"/>
      <c r="L55648" s="2"/>
    </row>
    <row r="55649" spans="10:12">
      <c r="J55649" s="2"/>
      <c r="K55649" s="2"/>
      <c r="L55649" s="2"/>
    </row>
    <row r="55650" spans="10:12">
      <c r="J55650" s="2"/>
      <c r="K55650" s="2"/>
      <c r="L55650" s="2"/>
    </row>
    <row r="55651" spans="10:12">
      <c r="J55651" s="2"/>
      <c r="K55651" s="2"/>
      <c r="L55651" s="2"/>
    </row>
    <row r="55652" spans="10:12">
      <c r="J55652" s="2"/>
      <c r="K55652" s="2"/>
      <c r="L55652" s="2"/>
    </row>
    <row r="55653" spans="10:12">
      <c r="J55653" s="2"/>
      <c r="K55653" s="2"/>
      <c r="L55653" s="2"/>
    </row>
    <row r="55654" spans="10:12">
      <c r="J55654" s="2"/>
      <c r="K55654" s="2"/>
      <c r="L55654" s="2"/>
    </row>
    <row r="55655" spans="10:12">
      <c r="J55655" s="2"/>
      <c r="K55655" s="2"/>
      <c r="L55655" s="2"/>
    </row>
    <row r="55656" spans="10:12">
      <c r="J55656" s="2"/>
      <c r="K55656" s="2"/>
      <c r="L55656" s="2"/>
    </row>
    <row r="55657" spans="10:12">
      <c r="J55657" s="2"/>
      <c r="K55657" s="2"/>
      <c r="L55657" s="2"/>
    </row>
    <row r="55658" spans="10:12">
      <c r="J55658" s="2"/>
      <c r="K55658" s="2"/>
      <c r="L55658" s="2"/>
    </row>
    <row r="55659" spans="10:12">
      <c r="J55659" s="2"/>
      <c r="K55659" s="2"/>
      <c r="L55659" s="2"/>
    </row>
    <row r="55660" spans="10:12">
      <c r="J55660" s="2"/>
      <c r="K55660" s="2"/>
      <c r="L55660" s="2"/>
    </row>
    <row r="55661" spans="10:12">
      <c r="J55661" s="2"/>
      <c r="K55661" s="2"/>
      <c r="L55661" s="2"/>
    </row>
    <row r="55662" spans="10:12">
      <c r="J55662" s="2"/>
      <c r="K55662" s="2"/>
      <c r="L55662" s="2"/>
    </row>
    <row r="55663" spans="10:12">
      <c r="J55663" s="2"/>
      <c r="K55663" s="2"/>
      <c r="L55663" s="2"/>
    </row>
    <row r="55664" spans="10:12">
      <c r="J55664" s="2"/>
      <c r="K55664" s="2"/>
      <c r="L55664" s="2"/>
    </row>
    <row r="55665" spans="10:12">
      <c r="J55665" s="2"/>
      <c r="K55665" s="2"/>
      <c r="L55665" s="2"/>
    </row>
    <row r="55666" spans="10:12">
      <c r="J55666" s="2"/>
      <c r="K55666" s="2"/>
      <c r="L55666" s="2"/>
    </row>
    <row r="55667" spans="10:12">
      <c r="J55667" s="2"/>
      <c r="K55667" s="2"/>
      <c r="L55667" s="2"/>
    </row>
    <row r="55668" spans="10:12">
      <c r="J55668" s="2"/>
      <c r="K55668" s="2"/>
      <c r="L55668" s="2"/>
    </row>
    <row r="55669" spans="10:12">
      <c r="J55669" s="2"/>
      <c r="K55669" s="2"/>
      <c r="L55669" s="2"/>
    </row>
    <row r="55670" spans="10:12">
      <c r="J55670" s="2"/>
      <c r="K55670" s="2"/>
      <c r="L55670" s="2"/>
    </row>
    <row r="55671" spans="10:12">
      <c r="J55671" s="2"/>
      <c r="K55671" s="2"/>
      <c r="L55671" s="2"/>
    </row>
    <row r="55672" spans="10:12">
      <c r="J55672" s="2"/>
      <c r="K55672" s="2"/>
      <c r="L55672" s="2"/>
    </row>
    <row r="55673" spans="10:12">
      <c r="J55673" s="2"/>
      <c r="K55673" s="2"/>
      <c r="L55673" s="2"/>
    </row>
    <row r="55674" spans="10:12">
      <c r="J55674" s="2"/>
      <c r="K55674" s="2"/>
      <c r="L55674" s="2"/>
    </row>
    <row r="55675" spans="10:12">
      <c r="J55675" s="2"/>
      <c r="K55675" s="2"/>
      <c r="L55675" s="2"/>
    </row>
    <row r="55676" spans="10:12">
      <c r="J55676" s="2"/>
      <c r="K55676" s="2"/>
      <c r="L55676" s="2"/>
    </row>
    <row r="55677" spans="10:12">
      <c r="J55677" s="2"/>
      <c r="K55677" s="2"/>
      <c r="L55677" s="2"/>
    </row>
    <row r="55678" spans="10:12">
      <c r="J55678" s="2"/>
      <c r="K55678" s="2"/>
      <c r="L55678" s="2"/>
    </row>
    <row r="55679" spans="10:12">
      <c r="J55679" s="2"/>
      <c r="K55679" s="2"/>
      <c r="L55679" s="2"/>
    </row>
    <row r="55680" spans="10:12">
      <c r="J55680" s="2"/>
      <c r="K55680" s="2"/>
      <c r="L55680" s="2"/>
    </row>
    <row r="55681" spans="10:12">
      <c r="J55681" s="2"/>
      <c r="K55681" s="2"/>
      <c r="L55681" s="2"/>
    </row>
    <row r="55682" spans="10:12">
      <c r="J55682" s="2"/>
      <c r="K55682" s="2"/>
      <c r="L55682" s="2"/>
    </row>
    <row r="55683" spans="10:12">
      <c r="J55683" s="2"/>
      <c r="K55683" s="2"/>
      <c r="L55683" s="2"/>
    </row>
    <row r="55684" spans="10:12">
      <c r="J55684" s="2"/>
      <c r="K55684" s="2"/>
      <c r="L55684" s="2"/>
    </row>
    <row r="55685" spans="10:12">
      <c r="J55685" s="2"/>
      <c r="K55685" s="2"/>
      <c r="L55685" s="2"/>
    </row>
    <row r="55686" spans="10:12">
      <c r="J55686" s="2"/>
      <c r="K55686" s="2"/>
      <c r="L55686" s="2"/>
    </row>
    <row r="55687" spans="10:12">
      <c r="J55687" s="2"/>
      <c r="K55687" s="2"/>
      <c r="L55687" s="2"/>
    </row>
    <row r="55688" spans="10:12">
      <c r="J55688" s="2"/>
      <c r="K55688" s="2"/>
      <c r="L55688" s="2"/>
    </row>
    <row r="55689" spans="10:12">
      <c r="J55689" s="2"/>
      <c r="K55689" s="2"/>
      <c r="L55689" s="2"/>
    </row>
    <row r="55690" spans="10:12">
      <c r="J55690" s="2"/>
      <c r="K55690" s="2"/>
      <c r="L55690" s="2"/>
    </row>
    <row r="55691" spans="10:12">
      <c r="J55691" s="2"/>
      <c r="K55691" s="2"/>
      <c r="L55691" s="2"/>
    </row>
    <row r="55692" spans="10:12">
      <c r="J55692" s="2"/>
      <c r="K55692" s="2"/>
      <c r="L55692" s="2"/>
    </row>
    <row r="55693" spans="10:12">
      <c r="J55693" s="2"/>
      <c r="K55693" s="2"/>
      <c r="L55693" s="2"/>
    </row>
    <row r="55694" spans="10:12">
      <c r="J55694" s="2"/>
      <c r="K55694" s="2"/>
      <c r="L55694" s="2"/>
    </row>
    <row r="55695" spans="10:12">
      <c r="J55695" s="2"/>
      <c r="K55695" s="2"/>
      <c r="L55695" s="2"/>
    </row>
    <row r="55696" spans="10:12">
      <c r="J55696" s="2"/>
      <c r="K55696" s="2"/>
      <c r="L55696" s="2"/>
    </row>
    <row r="55697" spans="10:12">
      <c r="J55697" s="2"/>
      <c r="K55697" s="2"/>
      <c r="L55697" s="2"/>
    </row>
    <row r="55698" spans="10:12">
      <c r="J55698" s="2"/>
      <c r="K55698" s="2"/>
      <c r="L55698" s="2"/>
    </row>
    <row r="55699" spans="10:12">
      <c r="J55699" s="2"/>
      <c r="K55699" s="2"/>
      <c r="L55699" s="2"/>
    </row>
    <row r="55700" spans="10:12">
      <c r="J55700" s="2"/>
      <c r="K55700" s="2"/>
      <c r="L55700" s="2"/>
    </row>
    <row r="55701" spans="10:12">
      <c r="J55701" s="2"/>
      <c r="K55701" s="2"/>
      <c r="L55701" s="2"/>
    </row>
    <row r="55702" spans="10:12">
      <c r="J55702" s="2"/>
      <c r="K55702" s="2"/>
      <c r="L55702" s="2"/>
    </row>
    <row r="55703" spans="10:12">
      <c r="J55703" s="2"/>
      <c r="K55703" s="2"/>
      <c r="L55703" s="2"/>
    </row>
    <row r="55704" spans="10:12">
      <c r="J55704" s="2"/>
      <c r="K55704" s="2"/>
      <c r="L55704" s="2"/>
    </row>
    <row r="55705" spans="10:12">
      <c r="J55705" s="2"/>
      <c r="K55705" s="2"/>
      <c r="L55705" s="2"/>
    </row>
    <row r="55706" spans="10:12">
      <c r="J55706" s="2"/>
      <c r="K55706" s="2"/>
      <c r="L55706" s="2"/>
    </row>
    <row r="55707" spans="10:12">
      <c r="J55707" s="2"/>
      <c r="K55707" s="2"/>
      <c r="L55707" s="2"/>
    </row>
    <row r="55708" spans="10:12">
      <c r="J55708" s="2"/>
      <c r="K55708" s="2"/>
      <c r="L55708" s="2"/>
    </row>
    <row r="55709" spans="10:12">
      <c r="J55709" s="2"/>
      <c r="K55709" s="2"/>
      <c r="L55709" s="2"/>
    </row>
    <row r="55710" spans="10:12">
      <c r="J55710" s="2"/>
      <c r="K55710" s="2"/>
      <c r="L55710" s="2"/>
    </row>
    <row r="55711" spans="10:12">
      <c r="J55711" s="2"/>
      <c r="K55711" s="2"/>
      <c r="L55711" s="2"/>
    </row>
    <row r="55712" spans="10:12">
      <c r="J55712" s="2"/>
      <c r="K55712" s="2"/>
      <c r="L55712" s="2"/>
    </row>
    <row r="55713" spans="10:12">
      <c r="J55713" s="2"/>
      <c r="K55713" s="2"/>
      <c r="L55713" s="2"/>
    </row>
    <row r="55714" spans="10:12">
      <c r="J55714" s="2"/>
      <c r="K55714" s="2"/>
      <c r="L55714" s="2"/>
    </row>
    <row r="55715" spans="10:12">
      <c r="J55715" s="2"/>
      <c r="K55715" s="2"/>
      <c r="L55715" s="2"/>
    </row>
    <row r="55716" spans="10:12">
      <c r="J55716" s="2"/>
      <c r="K55716" s="2"/>
      <c r="L55716" s="2"/>
    </row>
    <row r="55717" spans="10:12">
      <c r="J55717" s="2"/>
      <c r="K55717" s="2"/>
      <c r="L55717" s="2"/>
    </row>
    <row r="55718" spans="10:12">
      <c r="J55718" s="2"/>
      <c r="K55718" s="2"/>
      <c r="L55718" s="2"/>
    </row>
    <row r="55719" spans="10:12">
      <c r="J55719" s="2"/>
      <c r="K55719" s="2"/>
      <c r="L55719" s="2"/>
    </row>
    <row r="55720" spans="10:12">
      <c r="J55720" s="2"/>
      <c r="K55720" s="2"/>
      <c r="L55720" s="2"/>
    </row>
    <row r="55721" spans="10:12">
      <c r="J55721" s="2"/>
      <c r="K55721" s="2"/>
      <c r="L55721" s="2"/>
    </row>
    <row r="55722" spans="10:12">
      <c r="J55722" s="2"/>
      <c r="K55722" s="2"/>
      <c r="L55722" s="2"/>
    </row>
    <row r="55723" spans="10:12">
      <c r="J55723" s="2"/>
      <c r="K55723" s="2"/>
      <c r="L55723" s="2"/>
    </row>
    <row r="55724" spans="10:12">
      <c r="J55724" s="2"/>
      <c r="K55724" s="2"/>
      <c r="L55724" s="2"/>
    </row>
    <row r="55725" spans="10:12">
      <c r="J55725" s="2"/>
      <c r="K55725" s="2"/>
      <c r="L55725" s="2"/>
    </row>
    <row r="55726" spans="10:12">
      <c r="J55726" s="2"/>
      <c r="K55726" s="2"/>
      <c r="L55726" s="2"/>
    </row>
    <row r="55727" spans="10:12">
      <c r="J55727" s="2"/>
      <c r="K55727" s="2"/>
      <c r="L55727" s="2"/>
    </row>
    <row r="55728" spans="10:12">
      <c r="J55728" s="2"/>
      <c r="K55728" s="2"/>
      <c r="L55728" s="2"/>
    </row>
    <row r="55729" spans="10:12">
      <c r="J55729" s="2"/>
      <c r="K55729" s="2"/>
      <c r="L55729" s="2"/>
    </row>
    <row r="55730" spans="10:12">
      <c r="J55730" s="2"/>
      <c r="K55730" s="2"/>
      <c r="L55730" s="2"/>
    </row>
    <row r="55731" spans="10:12">
      <c r="J55731" s="2"/>
      <c r="K55731" s="2"/>
      <c r="L55731" s="2"/>
    </row>
    <row r="55732" spans="10:12">
      <c r="J55732" s="2"/>
      <c r="K55732" s="2"/>
      <c r="L55732" s="2"/>
    </row>
    <row r="55733" spans="10:12">
      <c r="J55733" s="2"/>
      <c r="K55733" s="2"/>
      <c r="L55733" s="2"/>
    </row>
    <row r="55734" spans="10:12">
      <c r="J55734" s="2"/>
      <c r="K55734" s="2"/>
      <c r="L55734" s="2"/>
    </row>
    <row r="55735" spans="10:12">
      <c r="J55735" s="2"/>
      <c r="K55735" s="2"/>
      <c r="L55735" s="2"/>
    </row>
    <row r="55736" spans="10:12">
      <c r="J55736" s="2"/>
      <c r="K55736" s="2"/>
      <c r="L55736" s="2"/>
    </row>
    <row r="55737" spans="10:12">
      <c r="J55737" s="2"/>
      <c r="K55737" s="2"/>
      <c r="L55737" s="2"/>
    </row>
    <row r="55738" spans="10:12">
      <c r="J55738" s="2"/>
      <c r="K55738" s="2"/>
      <c r="L55738" s="2"/>
    </row>
    <row r="55739" spans="10:12">
      <c r="J55739" s="2"/>
      <c r="K55739" s="2"/>
      <c r="L55739" s="2"/>
    </row>
    <row r="55740" spans="10:12">
      <c r="J55740" s="2"/>
      <c r="K55740" s="2"/>
      <c r="L55740" s="2"/>
    </row>
    <row r="55741" spans="10:12">
      <c r="J55741" s="2"/>
      <c r="K55741" s="2"/>
      <c r="L55741" s="2"/>
    </row>
    <row r="55742" spans="10:12">
      <c r="J55742" s="2"/>
      <c r="K55742" s="2"/>
      <c r="L55742" s="2"/>
    </row>
    <row r="55743" spans="10:12">
      <c r="J55743" s="2"/>
      <c r="K55743" s="2"/>
      <c r="L55743" s="2"/>
    </row>
    <row r="55744" spans="10:12">
      <c r="J55744" s="2"/>
      <c r="K55744" s="2"/>
      <c r="L55744" s="2"/>
    </row>
    <row r="55745" spans="10:12">
      <c r="J55745" s="2"/>
      <c r="K55745" s="2"/>
      <c r="L55745" s="2"/>
    </row>
    <row r="55746" spans="10:12">
      <c r="J55746" s="2"/>
      <c r="K55746" s="2"/>
      <c r="L55746" s="2"/>
    </row>
    <row r="55747" spans="10:12">
      <c r="J55747" s="2"/>
      <c r="K55747" s="2"/>
      <c r="L55747" s="2"/>
    </row>
    <row r="55748" spans="10:12">
      <c r="J55748" s="2"/>
      <c r="K55748" s="2"/>
      <c r="L55748" s="2"/>
    </row>
    <row r="55749" spans="10:12">
      <c r="J55749" s="2"/>
      <c r="K55749" s="2"/>
      <c r="L55749" s="2"/>
    </row>
    <row r="55750" spans="10:12">
      <c r="J55750" s="2"/>
      <c r="K55750" s="2"/>
      <c r="L55750" s="2"/>
    </row>
    <row r="55751" spans="10:12">
      <c r="J55751" s="2"/>
      <c r="K55751" s="2"/>
      <c r="L55751" s="2"/>
    </row>
    <row r="55752" spans="10:12">
      <c r="J55752" s="2"/>
      <c r="K55752" s="2"/>
      <c r="L55752" s="2"/>
    </row>
    <row r="55753" spans="10:12">
      <c r="J55753" s="2"/>
      <c r="K55753" s="2"/>
      <c r="L55753" s="2"/>
    </row>
    <row r="55754" spans="10:12">
      <c r="J55754" s="2"/>
      <c r="K55754" s="2"/>
      <c r="L55754" s="2"/>
    </row>
    <row r="55755" spans="10:12">
      <c r="J55755" s="2"/>
      <c r="K55755" s="2"/>
      <c r="L55755" s="2"/>
    </row>
    <row r="55756" spans="10:12">
      <c r="J55756" s="2"/>
      <c r="K55756" s="2"/>
      <c r="L55756" s="2"/>
    </row>
    <row r="55757" spans="10:12">
      <c r="J55757" s="2"/>
      <c r="K55757" s="2"/>
      <c r="L55757" s="2"/>
    </row>
    <row r="55758" spans="10:12">
      <c r="J55758" s="2"/>
      <c r="K55758" s="2"/>
      <c r="L55758" s="2"/>
    </row>
    <row r="55759" spans="10:12">
      <c r="J55759" s="2"/>
      <c r="K55759" s="2"/>
      <c r="L55759" s="2"/>
    </row>
    <row r="55760" spans="10:12">
      <c r="J55760" s="2"/>
      <c r="K55760" s="2"/>
      <c r="L55760" s="2"/>
    </row>
    <row r="55761" spans="10:12">
      <c r="J55761" s="2"/>
      <c r="K55761" s="2"/>
      <c r="L55761" s="2"/>
    </row>
    <row r="55762" spans="10:12">
      <c r="J55762" s="2"/>
      <c r="K55762" s="2"/>
      <c r="L55762" s="2"/>
    </row>
    <row r="55763" spans="10:12">
      <c r="J55763" s="2"/>
      <c r="K55763" s="2"/>
      <c r="L55763" s="2"/>
    </row>
    <row r="55764" spans="10:12">
      <c r="J55764" s="2"/>
      <c r="K55764" s="2"/>
      <c r="L55764" s="2"/>
    </row>
    <row r="55765" spans="10:12">
      <c r="J55765" s="2"/>
      <c r="K55765" s="2"/>
      <c r="L55765" s="2"/>
    </row>
    <row r="55766" spans="10:12">
      <c r="J55766" s="2"/>
      <c r="K55766" s="2"/>
      <c r="L55766" s="2"/>
    </row>
    <row r="55767" spans="10:12">
      <c r="J55767" s="2"/>
      <c r="K55767" s="2"/>
      <c r="L55767" s="2"/>
    </row>
    <row r="55768" spans="10:12">
      <c r="J55768" s="2"/>
      <c r="K55768" s="2"/>
      <c r="L55768" s="2"/>
    </row>
    <row r="55769" spans="10:12">
      <c r="J55769" s="2"/>
      <c r="K55769" s="2"/>
      <c r="L55769" s="2"/>
    </row>
    <row r="55770" spans="10:12">
      <c r="J55770" s="2"/>
      <c r="K55770" s="2"/>
      <c r="L55770" s="2"/>
    </row>
    <row r="55771" spans="10:12">
      <c r="J55771" s="2"/>
      <c r="K55771" s="2"/>
      <c r="L55771" s="2"/>
    </row>
    <row r="55772" spans="10:12">
      <c r="J55772" s="2"/>
      <c r="K55772" s="2"/>
      <c r="L55772" s="2"/>
    </row>
    <row r="55773" spans="10:12">
      <c r="J55773" s="2"/>
      <c r="K55773" s="2"/>
      <c r="L55773" s="2"/>
    </row>
    <row r="55774" spans="10:12">
      <c r="J55774" s="2"/>
      <c r="K55774" s="2"/>
      <c r="L55774" s="2"/>
    </row>
    <row r="55775" spans="10:12">
      <c r="J55775" s="2"/>
      <c r="K55775" s="2"/>
      <c r="L55775" s="2"/>
    </row>
    <row r="55776" spans="10:12">
      <c r="J55776" s="2"/>
      <c r="K55776" s="2"/>
      <c r="L55776" s="2"/>
    </row>
    <row r="55777" spans="10:12">
      <c r="J55777" s="2"/>
      <c r="K55777" s="2"/>
      <c r="L55777" s="2"/>
    </row>
    <row r="55778" spans="10:12">
      <c r="J55778" s="2"/>
      <c r="K55778" s="2"/>
      <c r="L55778" s="2"/>
    </row>
    <row r="55779" spans="10:12">
      <c r="J55779" s="2"/>
      <c r="K55779" s="2"/>
      <c r="L55779" s="2"/>
    </row>
    <row r="55780" spans="10:12">
      <c r="J55780" s="2"/>
      <c r="K55780" s="2"/>
      <c r="L55780" s="2"/>
    </row>
    <row r="55781" spans="10:12">
      <c r="J55781" s="2"/>
      <c r="K55781" s="2"/>
      <c r="L55781" s="2"/>
    </row>
    <row r="55782" spans="10:12">
      <c r="J55782" s="2"/>
      <c r="K55782" s="2"/>
      <c r="L55782" s="2"/>
    </row>
    <row r="55783" spans="10:12">
      <c r="J55783" s="2"/>
      <c r="K55783" s="2"/>
      <c r="L55783" s="2"/>
    </row>
    <row r="55784" spans="10:12">
      <c r="J55784" s="2"/>
      <c r="K55784" s="2"/>
      <c r="L55784" s="2"/>
    </row>
    <row r="55785" spans="10:12">
      <c r="J55785" s="2"/>
      <c r="K55785" s="2"/>
      <c r="L55785" s="2"/>
    </row>
    <row r="55786" spans="10:12">
      <c r="J55786" s="2"/>
      <c r="K55786" s="2"/>
      <c r="L55786" s="2"/>
    </row>
    <row r="55787" spans="10:12">
      <c r="J55787" s="2"/>
      <c r="K55787" s="2"/>
      <c r="L55787" s="2"/>
    </row>
    <row r="55788" spans="10:12">
      <c r="J55788" s="2"/>
      <c r="K55788" s="2"/>
      <c r="L55788" s="2"/>
    </row>
    <row r="55789" spans="10:12">
      <c r="J55789" s="2"/>
      <c r="K55789" s="2"/>
      <c r="L55789" s="2"/>
    </row>
    <row r="55790" spans="10:12">
      <c r="J55790" s="2"/>
      <c r="K55790" s="2"/>
      <c r="L55790" s="2"/>
    </row>
    <row r="55791" spans="10:12">
      <c r="J55791" s="2"/>
      <c r="K55791" s="2"/>
      <c r="L55791" s="2"/>
    </row>
    <row r="55792" spans="10:12">
      <c r="J55792" s="2"/>
      <c r="K55792" s="2"/>
      <c r="L55792" s="2"/>
    </row>
    <row r="55793" spans="10:12">
      <c r="J55793" s="2"/>
      <c r="K55793" s="2"/>
      <c r="L55793" s="2"/>
    </row>
    <row r="55794" spans="10:12">
      <c r="J55794" s="2"/>
      <c r="K55794" s="2"/>
      <c r="L55794" s="2"/>
    </row>
    <row r="55795" spans="10:12">
      <c r="J55795" s="2"/>
      <c r="K55795" s="2"/>
      <c r="L55795" s="2"/>
    </row>
    <row r="55796" spans="10:12">
      <c r="J55796" s="2"/>
      <c r="K55796" s="2"/>
      <c r="L55796" s="2"/>
    </row>
    <row r="55797" spans="10:12">
      <c r="J55797" s="2"/>
      <c r="K55797" s="2"/>
      <c r="L55797" s="2"/>
    </row>
    <row r="55798" spans="10:12">
      <c r="J55798" s="2"/>
      <c r="K55798" s="2"/>
      <c r="L55798" s="2"/>
    </row>
    <row r="55799" spans="10:12">
      <c r="J55799" s="2"/>
      <c r="K55799" s="2"/>
      <c r="L55799" s="2"/>
    </row>
    <row r="55800" spans="10:12">
      <c r="J55800" s="2"/>
      <c r="K55800" s="2"/>
      <c r="L55800" s="2"/>
    </row>
    <row r="55801" spans="10:12">
      <c r="J55801" s="2"/>
      <c r="K55801" s="2"/>
      <c r="L55801" s="2"/>
    </row>
    <row r="55802" spans="10:12">
      <c r="J55802" s="2"/>
      <c r="K55802" s="2"/>
      <c r="L55802" s="2"/>
    </row>
    <row r="55803" spans="10:12">
      <c r="J55803" s="2"/>
      <c r="K55803" s="2"/>
      <c r="L55803" s="2"/>
    </row>
    <row r="55804" spans="10:12">
      <c r="J55804" s="2"/>
      <c r="K55804" s="2"/>
      <c r="L55804" s="2"/>
    </row>
    <row r="55805" spans="10:12">
      <c r="J55805" s="2"/>
      <c r="K55805" s="2"/>
      <c r="L55805" s="2"/>
    </row>
    <row r="55806" spans="10:12">
      <c r="J55806" s="2"/>
      <c r="K55806" s="2"/>
      <c r="L55806" s="2"/>
    </row>
    <row r="55807" spans="10:12">
      <c r="J55807" s="2"/>
      <c r="K55807" s="2"/>
      <c r="L55807" s="2"/>
    </row>
    <row r="55808" spans="10:12">
      <c r="J55808" s="2"/>
      <c r="K55808" s="2"/>
      <c r="L55808" s="2"/>
    </row>
    <row r="55809" spans="10:12">
      <c r="J55809" s="2"/>
      <c r="K55809" s="2"/>
      <c r="L55809" s="2"/>
    </row>
    <row r="55810" spans="10:12">
      <c r="J55810" s="2"/>
      <c r="K55810" s="2"/>
      <c r="L55810" s="2"/>
    </row>
    <row r="55811" spans="10:12">
      <c r="J55811" s="2"/>
      <c r="K55811" s="2"/>
      <c r="L55811" s="2"/>
    </row>
    <row r="55812" spans="10:12">
      <c r="J55812" s="2"/>
      <c r="K55812" s="2"/>
      <c r="L55812" s="2"/>
    </row>
    <row r="55813" spans="10:12">
      <c r="J55813" s="2"/>
      <c r="K55813" s="2"/>
      <c r="L55813" s="2"/>
    </row>
    <row r="55814" spans="10:12">
      <c r="J55814" s="2"/>
      <c r="K55814" s="2"/>
      <c r="L55814" s="2"/>
    </row>
    <row r="55815" spans="10:12">
      <c r="J55815" s="2"/>
      <c r="K55815" s="2"/>
      <c r="L55815" s="2"/>
    </row>
    <row r="55816" spans="10:12">
      <c r="J55816" s="2"/>
      <c r="K55816" s="2"/>
      <c r="L55816" s="2"/>
    </row>
    <row r="55817" spans="10:12">
      <c r="J55817" s="2"/>
      <c r="K55817" s="2"/>
      <c r="L55817" s="2"/>
    </row>
    <row r="55818" spans="10:12">
      <c r="J55818" s="2"/>
      <c r="K55818" s="2"/>
      <c r="L55818" s="2"/>
    </row>
    <row r="55819" spans="10:12">
      <c r="J55819" s="2"/>
      <c r="K55819" s="2"/>
      <c r="L55819" s="2"/>
    </row>
    <row r="55820" spans="10:12">
      <c r="J55820" s="2"/>
      <c r="K55820" s="2"/>
      <c r="L55820" s="2"/>
    </row>
    <row r="55821" spans="10:12">
      <c r="J55821" s="2"/>
      <c r="K55821" s="2"/>
      <c r="L55821" s="2"/>
    </row>
    <row r="55822" spans="10:12">
      <c r="J55822" s="2"/>
      <c r="K55822" s="2"/>
      <c r="L55822" s="2"/>
    </row>
    <row r="55823" spans="10:12">
      <c r="J55823" s="2"/>
      <c r="K55823" s="2"/>
      <c r="L55823" s="2"/>
    </row>
    <row r="55824" spans="10:12">
      <c r="J55824" s="2"/>
      <c r="K55824" s="2"/>
      <c r="L55824" s="2"/>
    </row>
    <row r="55825" spans="10:12">
      <c r="J55825" s="2"/>
      <c r="K55825" s="2"/>
      <c r="L55825" s="2"/>
    </row>
    <row r="55826" spans="10:12">
      <c r="J55826" s="2"/>
      <c r="K55826" s="2"/>
      <c r="L55826" s="2"/>
    </row>
    <row r="55827" spans="10:12">
      <c r="J55827" s="2"/>
      <c r="K55827" s="2"/>
      <c r="L55827" s="2"/>
    </row>
    <row r="55828" spans="10:12">
      <c r="J55828" s="2"/>
      <c r="K55828" s="2"/>
      <c r="L55828" s="2"/>
    </row>
    <row r="55829" spans="10:12">
      <c r="J55829" s="2"/>
      <c r="K55829" s="2"/>
      <c r="L55829" s="2"/>
    </row>
    <row r="55830" spans="10:12">
      <c r="J55830" s="2"/>
      <c r="K55830" s="2"/>
      <c r="L55830" s="2"/>
    </row>
    <row r="55831" spans="10:12">
      <c r="J55831" s="2"/>
      <c r="K55831" s="2"/>
      <c r="L55831" s="2"/>
    </row>
    <row r="55832" spans="10:12">
      <c r="J55832" s="2"/>
      <c r="K55832" s="2"/>
      <c r="L55832" s="2"/>
    </row>
    <row r="55833" spans="10:12">
      <c r="J55833" s="2"/>
      <c r="K55833" s="2"/>
      <c r="L55833" s="2"/>
    </row>
    <row r="55834" spans="10:12">
      <c r="J55834" s="2"/>
      <c r="K55834" s="2"/>
      <c r="L55834" s="2"/>
    </row>
    <row r="55835" spans="10:12">
      <c r="J55835" s="2"/>
      <c r="K55835" s="2"/>
      <c r="L55835" s="2"/>
    </row>
    <row r="55836" spans="10:12">
      <c r="J55836" s="2"/>
      <c r="K55836" s="2"/>
      <c r="L55836" s="2"/>
    </row>
    <row r="55837" spans="10:12">
      <c r="J55837" s="2"/>
      <c r="K55837" s="2"/>
      <c r="L55837" s="2"/>
    </row>
    <row r="55838" spans="10:12">
      <c r="J55838" s="2"/>
      <c r="K55838" s="2"/>
      <c r="L55838" s="2"/>
    </row>
    <row r="55839" spans="10:12">
      <c r="J55839" s="2"/>
      <c r="K55839" s="2"/>
      <c r="L55839" s="2"/>
    </row>
    <row r="55840" spans="10:12">
      <c r="J55840" s="2"/>
      <c r="K55840" s="2"/>
      <c r="L55840" s="2"/>
    </row>
    <row r="55841" spans="10:12">
      <c r="J55841" s="2"/>
      <c r="K55841" s="2"/>
      <c r="L55841" s="2"/>
    </row>
    <row r="55842" spans="10:12">
      <c r="J55842" s="2"/>
      <c r="K55842" s="2"/>
      <c r="L55842" s="2"/>
    </row>
    <row r="55843" spans="10:12">
      <c r="J55843" s="2"/>
      <c r="K55843" s="2"/>
      <c r="L55843" s="2"/>
    </row>
    <row r="55844" spans="10:12">
      <c r="J55844" s="2"/>
      <c r="K55844" s="2"/>
      <c r="L55844" s="2"/>
    </row>
    <row r="55845" spans="10:12">
      <c r="J55845" s="2"/>
      <c r="K55845" s="2"/>
      <c r="L55845" s="2"/>
    </row>
    <row r="55846" spans="10:12">
      <c r="J55846" s="2"/>
      <c r="K55846" s="2"/>
      <c r="L55846" s="2"/>
    </row>
    <row r="55847" spans="10:12">
      <c r="J55847" s="2"/>
      <c r="K55847" s="2"/>
      <c r="L55847" s="2"/>
    </row>
    <row r="55848" spans="10:12">
      <c r="J55848" s="2"/>
      <c r="K55848" s="2"/>
      <c r="L55848" s="2"/>
    </row>
    <row r="55849" spans="10:12">
      <c r="J55849" s="2"/>
      <c r="K55849" s="2"/>
      <c r="L55849" s="2"/>
    </row>
    <row r="55850" spans="10:12">
      <c r="J55850" s="2"/>
      <c r="K55850" s="2"/>
      <c r="L55850" s="2"/>
    </row>
    <row r="55851" spans="10:12">
      <c r="J55851" s="2"/>
      <c r="K55851" s="2"/>
      <c r="L55851" s="2"/>
    </row>
    <row r="55852" spans="10:12">
      <c r="J55852" s="2"/>
      <c r="K55852" s="2"/>
      <c r="L55852" s="2"/>
    </row>
    <row r="55853" spans="10:12">
      <c r="J55853" s="2"/>
      <c r="K55853" s="2"/>
      <c r="L55853" s="2"/>
    </row>
    <row r="55854" spans="10:12">
      <c r="J55854" s="2"/>
      <c r="K55854" s="2"/>
      <c r="L55854" s="2"/>
    </row>
    <row r="55855" spans="10:12">
      <c r="J55855" s="2"/>
      <c r="K55855" s="2"/>
      <c r="L55855" s="2"/>
    </row>
    <row r="55856" spans="10:12">
      <c r="J55856" s="2"/>
      <c r="K55856" s="2"/>
      <c r="L55856" s="2"/>
    </row>
    <row r="55857" spans="10:12">
      <c r="J55857" s="2"/>
      <c r="K55857" s="2"/>
      <c r="L55857" s="2"/>
    </row>
    <row r="55858" spans="10:12">
      <c r="J55858" s="2"/>
      <c r="K55858" s="2"/>
      <c r="L55858" s="2"/>
    </row>
    <row r="55859" spans="10:12">
      <c r="J55859" s="2"/>
      <c r="K55859" s="2"/>
      <c r="L55859" s="2"/>
    </row>
    <row r="55860" spans="10:12">
      <c r="J55860" s="2"/>
      <c r="K55860" s="2"/>
      <c r="L55860" s="2"/>
    </row>
    <row r="55861" spans="10:12">
      <c r="J55861" s="2"/>
      <c r="K55861" s="2"/>
      <c r="L55861" s="2"/>
    </row>
    <row r="55862" spans="10:12">
      <c r="J55862" s="2"/>
      <c r="K55862" s="2"/>
      <c r="L55862" s="2"/>
    </row>
    <row r="55863" spans="10:12">
      <c r="J55863" s="2"/>
      <c r="K55863" s="2"/>
      <c r="L55863" s="2"/>
    </row>
    <row r="55864" spans="10:12">
      <c r="J55864" s="2"/>
      <c r="K55864" s="2"/>
      <c r="L55864" s="2"/>
    </row>
    <row r="55865" spans="10:12">
      <c r="J55865" s="2"/>
      <c r="K55865" s="2"/>
      <c r="L55865" s="2"/>
    </row>
    <row r="55866" spans="10:12">
      <c r="J55866" s="2"/>
      <c r="K55866" s="2"/>
      <c r="L55866" s="2"/>
    </row>
    <row r="55867" spans="10:12">
      <c r="J55867" s="2"/>
      <c r="K55867" s="2"/>
      <c r="L55867" s="2"/>
    </row>
    <row r="55868" spans="10:12">
      <c r="J55868" s="2"/>
      <c r="K55868" s="2"/>
      <c r="L55868" s="2"/>
    </row>
    <row r="55869" spans="10:12">
      <c r="J55869" s="2"/>
      <c r="K55869" s="2"/>
      <c r="L55869" s="2"/>
    </row>
    <row r="55870" spans="10:12">
      <c r="J55870" s="2"/>
      <c r="K55870" s="2"/>
      <c r="L55870" s="2"/>
    </row>
    <row r="55871" spans="10:12">
      <c r="J55871" s="2"/>
      <c r="K55871" s="2"/>
      <c r="L55871" s="2"/>
    </row>
    <row r="55872" spans="10:12">
      <c r="J55872" s="2"/>
      <c r="K55872" s="2"/>
      <c r="L55872" s="2"/>
    </row>
    <row r="55873" spans="10:12">
      <c r="J55873" s="2"/>
      <c r="K55873" s="2"/>
      <c r="L55873" s="2"/>
    </row>
    <row r="55874" spans="10:12">
      <c r="J55874" s="2"/>
      <c r="K55874" s="2"/>
      <c r="L55874" s="2"/>
    </row>
    <row r="55875" spans="10:12">
      <c r="J55875" s="2"/>
      <c r="K55875" s="2"/>
      <c r="L55875" s="2"/>
    </row>
    <row r="55876" spans="10:12">
      <c r="J55876" s="2"/>
      <c r="K55876" s="2"/>
      <c r="L55876" s="2"/>
    </row>
    <row r="55877" spans="10:12">
      <c r="J55877" s="2"/>
      <c r="K55877" s="2"/>
      <c r="L55877" s="2"/>
    </row>
    <row r="55878" spans="10:12">
      <c r="J55878" s="2"/>
      <c r="K55878" s="2"/>
      <c r="L55878" s="2"/>
    </row>
    <row r="55879" spans="10:12">
      <c r="J55879" s="2"/>
      <c r="K55879" s="2"/>
      <c r="L55879" s="2"/>
    </row>
    <row r="55880" spans="10:12">
      <c r="J55880" s="2"/>
      <c r="K55880" s="2"/>
      <c r="L55880" s="2"/>
    </row>
    <row r="55881" spans="10:12">
      <c r="J55881" s="2"/>
      <c r="K55881" s="2"/>
      <c r="L55881" s="2"/>
    </row>
    <row r="55882" spans="10:12">
      <c r="J55882" s="2"/>
      <c r="K55882" s="2"/>
      <c r="L55882" s="2"/>
    </row>
    <row r="55883" spans="10:12">
      <c r="J55883" s="2"/>
      <c r="K55883" s="2"/>
      <c r="L55883" s="2"/>
    </row>
    <row r="55884" spans="10:12">
      <c r="J55884" s="2"/>
      <c r="K55884" s="2"/>
      <c r="L55884" s="2"/>
    </row>
    <row r="55885" spans="10:12">
      <c r="J55885" s="2"/>
      <c r="K55885" s="2"/>
      <c r="L55885" s="2"/>
    </row>
    <row r="55886" spans="10:12">
      <c r="J55886" s="2"/>
      <c r="K55886" s="2"/>
      <c r="L55886" s="2"/>
    </row>
    <row r="55887" spans="10:12">
      <c r="J55887" s="2"/>
      <c r="K55887" s="2"/>
      <c r="L55887" s="2"/>
    </row>
    <row r="55888" spans="10:12">
      <c r="J55888" s="2"/>
      <c r="K55888" s="2"/>
      <c r="L55888" s="2"/>
    </row>
    <row r="55889" spans="10:12">
      <c r="J55889" s="2"/>
      <c r="K55889" s="2"/>
      <c r="L55889" s="2"/>
    </row>
    <row r="55890" spans="10:12">
      <c r="J55890" s="2"/>
      <c r="K55890" s="2"/>
      <c r="L55890" s="2"/>
    </row>
    <row r="55891" spans="10:12">
      <c r="J55891" s="2"/>
      <c r="K55891" s="2"/>
      <c r="L55891" s="2"/>
    </row>
    <row r="55892" spans="10:12">
      <c r="J55892" s="2"/>
      <c r="K55892" s="2"/>
      <c r="L55892" s="2"/>
    </row>
    <row r="55893" spans="10:12">
      <c r="J55893" s="2"/>
      <c r="K55893" s="2"/>
      <c r="L55893" s="2"/>
    </row>
    <row r="55894" spans="10:12">
      <c r="J55894" s="2"/>
      <c r="K55894" s="2"/>
      <c r="L55894" s="2"/>
    </row>
    <row r="55895" spans="10:12">
      <c r="J55895" s="2"/>
      <c r="K55895" s="2"/>
      <c r="L55895" s="2"/>
    </row>
    <row r="55896" spans="10:12">
      <c r="J55896" s="2"/>
      <c r="K55896" s="2"/>
      <c r="L55896" s="2"/>
    </row>
    <row r="55897" spans="10:12">
      <c r="J55897" s="2"/>
      <c r="K55897" s="2"/>
      <c r="L55897" s="2"/>
    </row>
    <row r="55898" spans="10:12">
      <c r="J55898" s="2"/>
      <c r="K55898" s="2"/>
      <c r="L55898" s="2"/>
    </row>
    <row r="55899" spans="10:12">
      <c r="J55899" s="2"/>
      <c r="K55899" s="2"/>
      <c r="L55899" s="2"/>
    </row>
    <row r="55900" spans="10:12">
      <c r="J55900" s="2"/>
      <c r="K55900" s="2"/>
      <c r="L55900" s="2"/>
    </row>
    <row r="55901" spans="10:12">
      <c r="J55901" s="2"/>
      <c r="K55901" s="2"/>
      <c r="L55901" s="2"/>
    </row>
    <row r="55902" spans="10:12">
      <c r="J55902" s="2"/>
      <c r="K55902" s="2"/>
      <c r="L55902" s="2"/>
    </row>
    <row r="55903" spans="10:12">
      <c r="J55903" s="2"/>
      <c r="K55903" s="2"/>
      <c r="L55903" s="2"/>
    </row>
    <row r="55904" spans="10:12">
      <c r="J55904" s="2"/>
      <c r="K55904" s="2"/>
      <c r="L55904" s="2"/>
    </row>
    <row r="55905" spans="10:12">
      <c r="J55905" s="2"/>
      <c r="K55905" s="2"/>
      <c r="L55905" s="2"/>
    </row>
    <row r="55906" spans="10:12">
      <c r="J55906" s="2"/>
      <c r="K55906" s="2"/>
      <c r="L55906" s="2"/>
    </row>
    <row r="55907" spans="10:12">
      <c r="J55907" s="2"/>
      <c r="K55907" s="2"/>
      <c r="L55907" s="2"/>
    </row>
    <row r="55908" spans="10:12">
      <c r="J55908" s="2"/>
      <c r="K55908" s="2"/>
      <c r="L55908" s="2"/>
    </row>
    <row r="55909" spans="10:12">
      <c r="J55909" s="2"/>
      <c r="K55909" s="2"/>
      <c r="L55909" s="2"/>
    </row>
    <row r="55910" spans="10:12">
      <c r="J55910" s="2"/>
      <c r="K55910" s="2"/>
      <c r="L55910" s="2"/>
    </row>
    <row r="55911" spans="10:12">
      <c r="J55911" s="2"/>
      <c r="K55911" s="2"/>
      <c r="L55911" s="2"/>
    </row>
    <row r="55912" spans="10:12">
      <c r="J55912" s="2"/>
      <c r="K55912" s="2"/>
      <c r="L55912" s="2"/>
    </row>
    <row r="55913" spans="10:12">
      <c r="J55913" s="2"/>
      <c r="K55913" s="2"/>
      <c r="L55913" s="2"/>
    </row>
    <row r="55914" spans="10:12">
      <c r="J55914" s="2"/>
      <c r="K55914" s="2"/>
      <c r="L55914" s="2"/>
    </row>
    <row r="55915" spans="10:12">
      <c r="J55915" s="2"/>
      <c r="K55915" s="2"/>
      <c r="L55915" s="2"/>
    </row>
    <row r="55916" spans="10:12">
      <c r="J55916" s="2"/>
      <c r="K55916" s="2"/>
      <c r="L55916" s="2"/>
    </row>
    <row r="55917" spans="10:12">
      <c r="J55917" s="2"/>
      <c r="K55917" s="2"/>
      <c r="L55917" s="2"/>
    </row>
    <row r="55918" spans="10:12">
      <c r="J55918" s="2"/>
      <c r="K55918" s="2"/>
      <c r="L55918" s="2"/>
    </row>
    <row r="55919" spans="10:12">
      <c r="J55919" s="2"/>
      <c r="K55919" s="2"/>
      <c r="L55919" s="2"/>
    </row>
    <row r="55920" spans="10:12">
      <c r="J55920" s="2"/>
      <c r="K55920" s="2"/>
      <c r="L55920" s="2"/>
    </row>
    <row r="55921" spans="10:12">
      <c r="J55921" s="2"/>
      <c r="K55921" s="2"/>
      <c r="L55921" s="2"/>
    </row>
    <row r="55922" spans="10:12">
      <c r="J55922" s="2"/>
      <c r="K55922" s="2"/>
      <c r="L55922" s="2"/>
    </row>
    <row r="55923" spans="10:12">
      <c r="J55923" s="2"/>
      <c r="K55923" s="2"/>
      <c r="L55923" s="2"/>
    </row>
    <row r="55924" spans="10:12">
      <c r="J55924" s="2"/>
      <c r="K55924" s="2"/>
      <c r="L55924" s="2"/>
    </row>
    <row r="55925" spans="10:12">
      <c r="J55925" s="2"/>
      <c r="K55925" s="2"/>
      <c r="L55925" s="2"/>
    </row>
    <row r="55926" spans="10:12">
      <c r="J55926" s="2"/>
      <c r="K55926" s="2"/>
      <c r="L55926" s="2"/>
    </row>
    <row r="55927" spans="10:12">
      <c r="J55927" s="2"/>
      <c r="K55927" s="2"/>
      <c r="L55927" s="2"/>
    </row>
    <row r="55928" spans="10:12">
      <c r="J55928" s="2"/>
      <c r="K55928" s="2"/>
      <c r="L55928" s="2"/>
    </row>
    <row r="55929" spans="10:12">
      <c r="J55929" s="2"/>
      <c r="K55929" s="2"/>
      <c r="L55929" s="2"/>
    </row>
    <row r="55930" spans="10:12">
      <c r="J55930" s="2"/>
      <c r="K55930" s="2"/>
      <c r="L55930" s="2"/>
    </row>
    <row r="55931" spans="10:12">
      <c r="J55931" s="2"/>
      <c r="K55931" s="2"/>
      <c r="L55931" s="2"/>
    </row>
    <row r="55932" spans="10:12">
      <c r="J55932" s="2"/>
      <c r="K55932" s="2"/>
      <c r="L55932" s="2"/>
    </row>
    <row r="55933" spans="10:12">
      <c r="J55933" s="2"/>
      <c r="K55933" s="2"/>
      <c r="L55933" s="2"/>
    </row>
    <row r="55934" spans="10:12">
      <c r="J55934" s="2"/>
      <c r="K55934" s="2"/>
      <c r="L55934" s="2"/>
    </row>
    <row r="55935" spans="10:12">
      <c r="J55935" s="2"/>
      <c r="K55935" s="2"/>
      <c r="L55935" s="2"/>
    </row>
    <row r="55936" spans="10:12">
      <c r="J55936" s="2"/>
      <c r="K55936" s="2"/>
      <c r="L55936" s="2"/>
    </row>
    <row r="55937" spans="10:12">
      <c r="J55937" s="2"/>
      <c r="K55937" s="2"/>
      <c r="L55937" s="2"/>
    </row>
    <row r="55938" spans="10:12">
      <c r="J55938" s="2"/>
      <c r="K55938" s="2"/>
      <c r="L55938" s="2"/>
    </row>
    <row r="55939" spans="10:12">
      <c r="J55939" s="2"/>
      <c r="K55939" s="2"/>
      <c r="L55939" s="2"/>
    </row>
    <row r="55940" spans="10:12">
      <c r="J55940" s="2"/>
      <c r="K55940" s="2"/>
      <c r="L55940" s="2"/>
    </row>
    <row r="55941" spans="10:12">
      <c r="J55941" s="2"/>
      <c r="K55941" s="2"/>
      <c r="L55941" s="2"/>
    </row>
    <row r="55942" spans="10:12">
      <c r="J55942" s="2"/>
      <c r="K55942" s="2"/>
      <c r="L55942" s="2"/>
    </row>
    <row r="55943" spans="10:12">
      <c r="J55943" s="2"/>
      <c r="K55943" s="2"/>
      <c r="L55943" s="2"/>
    </row>
    <row r="55944" spans="10:12">
      <c r="J55944" s="2"/>
      <c r="K55944" s="2"/>
      <c r="L55944" s="2"/>
    </row>
    <row r="55945" spans="10:12">
      <c r="J55945" s="2"/>
      <c r="K55945" s="2"/>
      <c r="L55945" s="2"/>
    </row>
    <row r="55946" spans="10:12">
      <c r="J55946" s="2"/>
      <c r="K55946" s="2"/>
      <c r="L55946" s="2"/>
    </row>
    <row r="55947" spans="10:12">
      <c r="J55947" s="2"/>
      <c r="K55947" s="2"/>
      <c r="L55947" s="2"/>
    </row>
    <row r="55948" spans="10:12">
      <c r="J55948" s="2"/>
      <c r="K55948" s="2"/>
      <c r="L55948" s="2"/>
    </row>
    <row r="55949" spans="10:12">
      <c r="J55949" s="2"/>
      <c r="K55949" s="2"/>
      <c r="L55949" s="2"/>
    </row>
    <row r="55950" spans="10:12">
      <c r="J55950" s="2"/>
      <c r="K55950" s="2"/>
      <c r="L55950" s="2"/>
    </row>
    <row r="55951" spans="10:12">
      <c r="J55951" s="2"/>
      <c r="K55951" s="2"/>
      <c r="L55951" s="2"/>
    </row>
    <row r="55952" spans="10:12">
      <c r="J55952" s="2"/>
      <c r="K55952" s="2"/>
      <c r="L55952" s="2"/>
    </row>
    <row r="55953" spans="10:12">
      <c r="J55953" s="2"/>
      <c r="K55953" s="2"/>
      <c r="L55953" s="2"/>
    </row>
    <row r="55954" spans="10:12">
      <c r="J55954" s="2"/>
      <c r="K55954" s="2"/>
      <c r="L55954" s="2"/>
    </row>
    <row r="55955" spans="10:12">
      <c r="J55955" s="2"/>
      <c r="K55955" s="2"/>
      <c r="L55955" s="2"/>
    </row>
    <row r="55956" spans="10:12">
      <c r="J55956" s="2"/>
      <c r="K55956" s="2"/>
      <c r="L55956" s="2"/>
    </row>
    <row r="55957" spans="10:12">
      <c r="J55957" s="2"/>
      <c r="K55957" s="2"/>
      <c r="L55957" s="2"/>
    </row>
    <row r="55958" spans="10:12">
      <c r="J55958" s="2"/>
      <c r="K55958" s="2"/>
      <c r="L55958" s="2"/>
    </row>
    <row r="55959" spans="10:12">
      <c r="J55959" s="2"/>
      <c r="K55959" s="2"/>
      <c r="L55959" s="2"/>
    </row>
    <row r="55960" spans="10:12">
      <c r="J55960" s="2"/>
      <c r="K55960" s="2"/>
      <c r="L55960" s="2"/>
    </row>
    <row r="55961" spans="10:12">
      <c r="J55961" s="2"/>
      <c r="K55961" s="2"/>
      <c r="L55961" s="2"/>
    </row>
    <row r="55962" spans="10:12">
      <c r="J55962" s="2"/>
      <c r="K55962" s="2"/>
      <c r="L55962" s="2"/>
    </row>
    <row r="55963" spans="10:12">
      <c r="J55963" s="2"/>
      <c r="K55963" s="2"/>
      <c r="L55963" s="2"/>
    </row>
    <row r="55964" spans="10:12">
      <c r="J55964" s="2"/>
      <c r="K55964" s="2"/>
      <c r="L55964" s="2"/>
    </row>
    <row r="55965" spans="10:12">
      <c r="J55965" s="2"/>
      <c r="K55965" s="2"/>
      <c r="L55965" s="2"/>
    </row>
    <row r="55966" spans="10:12">
      <c r="J55966" s="2"/>
      <c r="K55966" s="2"/>
      <c r="L55966" s="2"/>
    </row>
    <row r="55967" spans="10:12">
      <c r="J55967" s="2"/>
      <c r="K55967" s="2"/>
      <c r="L55967" s="2"/>
    </row>
    <row r="55968" spans="10:12">
      <c r="J55968" s="2"/>
      <c r="K55968" s="2"/>
      <c r="L55968" s="2"/>
    </row>
    <row r="55969" spans="10:12">
      <c r="J55969" s="2"/>
      <c r="K55969" s="2"/>
      <c r="L55969" s="2"/>
    </row>
    <row r="55970" spans="10:12">
      <c r="J55970" s="2"/>
      <c r="K55970" s="2"/>
      <c r="L55970" s="2"/>
    </row>
    <row r="55971" spans="10:12">
      <c r="J55971" s="2"/>
      <c r="K55971" s="2"/>
      <c r="L55971" s="2"/>
    </row>
    <row r="55972" spans="10:12">
      <c r="J55972" s="2"/>
      <c r="K55972" s="2"/>
      <c r="L55972" s="2"/>
    </row>
    <row r="55973" spans="10:12">
      <c r="J55973" s="2"/>
      <c r="K55973" s="2"/>
      <c r="L55973" s="2"/>
    </row>
    <row r="55974" spans="10:12">
      <c r="J55974" s="2"/>
      <c r="K55974" s="2"/>
      <c r="L55974" s="2"/>
    </row>
    <row r="55975" spans="10:12">
      <c r="J55975" s="2"/>
      <c r="K55975" s="2"/>
      <c r="L55975" s="2"/>
    </row>
    <row r="55976" spans="10:12">
      <c r="J55976" s="2"/>
      <c r="K55976" s="2"/>
      <c r="L55976" s="2"/>
    </row>
    <row r="55977" spans="10:12">
      <c r="J55977" s="2"/>
      <c r="K55977" s="2"/>
      <c r="L55977" s="2"/>
    </row>
    <row r="55978" spans="10:12">
      <c r="J55978" s="2"/>
      <c r="K55978" s="2"/>
      <c r="L55978" s="2"/>
    </row>
    <row r="55979" spans="10:12">
      <c r="J55979" s="2"/>
      <c r="K55979" s="2"/>
      <c r="L55979" s="2"/>
    </row>
    <row r="55980" spans="10:12">
      <c r="J55980" s="2"/>
      <c r="K55980" s="2"/>
      <c r="L55980" s="2"/>
    </row>
    <row r="55981" spans="10:12">
      <c r="J55981" s="2"/>
      <c r="K55981" s="2"/>
      <c r="L55981" s="2"/>
    </row>
    <row r="55982" spans="10:12">
      <c r="J55982" s="2"/>
      <c r="K55982" s="2"/>
      <c r="L55982" s="2"/>
    </row>
    <row r="55983" spans="10:12">
      <c r="J55983" s="2"/>
      <c r="K55983" s="2"/>
      <c r="L55983" s="2"/>
    </row>
    <row r="55984" spans="10:12">
      <c r="J55984" s="2"/>
      <c r="K55984" s="2"/>
      <c r="L55984" s="2"/>
    </row>
    <row r="55985" spans="10:12">
      <c r="J55985" s="2"/>
      <c r="K55985" s="2"/>
      <c r="L55985" s="2"/>
    </row>
    <row r="55986" spans="10:12">
      <c r="J55986" s="2"/>
      <c r="K55986" s="2"/>
      <c r="L55986" s="2"/>
    </row>
    <row r="55987" spans="10:12">
      <c r="J55987" s="2"/>
      <c r="K55987" s="2"/>
      <c r="L55987" s="2"/>
    </row>
    <row r="55988" spans="10:12">
      <c r="J55988" s="2"/>
      <c r="K55988" s="2"/>
      <c r="L55988" s="2"/>
    </row>
    <row r="55989" spans="10:12">
      <c r="J55989" s="2"/>
      <c r="K55989" s="2"/>
      <c r="L55989" s="2"/>
    </row>
    <row r="55990" spans="10:12">
      <c r="J55990" s="2"/>
      <c r="K55990" s="2"/>
      <c r="L55990" s="2"/>
    </row>
    <row r="55991" spans="10:12">
      <c r="J55991" s="2"/>
      <c r="K55991" s="2"/>
      <c r="L55991" s="2"/>
    </row>
    <row r="55992" spans="10:12">
      <c r="J55992" s="2"/>
      <c r="K55992" s="2"/>
      <c r="L55992" s="2"/>
    </row>
    <row r="55993" spans="10:12">
      <c r="J55993" s="2"/>
      <c r="K55993" s="2"/>
      <c r="L55993" s="2"/>
    </row>
    <row r="55994" spans="10:12">
      <c r="J55994" s="2"/>
      <c r="K55994" s="2"/>
      <c r="L55994" s="2"/>
    </row>
    <row r="55995" spans="10:12">
      <c r="J55995" s="2"/>
      <c r="K55995" s="2"/>
      <c r="L55995" s="2"/>
    </row>
    <row r="55996" spans="10:12">
      <c r="J55996" s="2"/>
      <c r="K55996" s="2"/>
      <c r="L55996" s="2"/>
    </row>
    <row r="55997" spans="10:12">
      <c r="J55997" s="2"/>
      <c r="K55997" s="2"/>
      <c r="L55997" s="2"/>
    </row>
    <row r="55998" spans="10:12">
      <c r="J55998" s="2"/>
      <c r="K55998" s="2"/>
      <c r="L55998" s="2"/>
    </row>
    <row r="55999" spans="10:12">
      <c r="J55999" s="2"/>
      <c r="K55999" s="2"/>
      <c r="L55999" s="2"/>
    </row>
    <row r="56000" spans="10:12">
      <c r="J56000" s="2"/>
      <c r="K56000" s="2"/>
      <c r="L56000" s="2"/>
    </row>
    <row r="56001" spans="10:12">
      <c r="J56001" s="2"/>
      <c r="K56001" s="2"/>
      <c r="L56001" s="2"/>
    </row>
    <row r="56002" spans="10:12">
      <c r="J56002" s="2"/>
      <c r="K56002" s="2"/>
      <c r="L56002" s="2"/>
    </row>
    <row r="56003" spans="10:12">
      <c r="J56003" s="2"/>
      <c r="K56003" s="2"/>
      <c r="L56003" s="2"/>
    </row>
    <row r="56004" spans="10:12">
      <c r="J56004" s="2"/>
      <c r="K56004" s="2"/>
      <c r="L56004" s="2"/>
    </row>
    <row r="56005" spans="10:12">
      <c r="J56005" s="2"/>
      <c r="K56005" s="2"/>
      <c r="L56005" s="2"/>
    </row>
    <row r="56006" spans="10:12">
      <c r="J56006" s="2"/>
      <c r="K56006" s="2"/>
      <c r="L56006" s="2"/>
    </row>
    <row r="56007" spans="10:12">
      <c r="J56007" s="2"/>
      <c r="K56007" s="2"/>
      <c r="L56007" s="2"/>
    </row>
    <row r="56008" spans="10:12">
      <c r="J56008" s="2"/>
      <c r="K56008" s="2"/>
      <c r="L56008" s="2"/>
    </row>
    <row r="56009" spans="10:12">
      <c r="J56009" s="2"/>
      <c r="K56009" s="2"/>
      <c r="L56009" s="2"/>
    </row>
    <row r="56010" spans="10:12">
      <c r="J56010" s="2"/>
      <c r="K56010" s="2"/>
      <c r="L56010" s="2"/>
    </row>
    <row r="56011" spans="10:12">
      <c r="J56011" s="2"/>
      <c r="K56011" s="2"/>
      <c r="L56011" s="2"/>
    </row>
    <row r="56012" spans="10:12">
      <c r="J56012" s="2"/>
      <c r="K56012" s="2"/>
      <c r="L56012" s="2"/>
    </row>
    <row r="56013" spans="10:12">
      <c r="J56013" s="2"/>
      <c r="K56013" s="2"/>
      <c r="L56013" s="2"/>
    </row>
    <row r="56014" spans="10:12">
      <c r="J56014" s="2"/>
      <c r="K56014" s="2"/>
      <c r="L56014" s="2"/>
    </row>
    <row r="56015" spans="10:12">
      <c r="J56015" s="2"/>
      <c r="K56015" s="2"/>
      <c r="L56015" s="2"/>
    </row>
    <row r="56016" spans="10:12">
      <c r="J56016" s="2"/>
      <c r="K56016" s="2"/>
      <c r="L56016" s="2"/>
    </row>
    <row r="56017" spans="10:12">
      <c r="J56017" s="2"/>
      <c r="K56017" s="2"/>
      <c r="L56017" s="2"/>
    </row>
    <row r="56018" spans="10:12">
      <c r="J56018" s="2"/>
      <c r="K56018" s="2"/>
      <c r="L56018" s="2"/>
    </row>
    <row r="56019" spans="10:12">
      <c r="J56019" s="2"/>
      <c r="K56019" s="2"/>
      <c r="L56019" s="2"/>
    </row>
    <row r="56020" spans="10:12">
      <c r="J56020" s="2"/>
      <c r="K56020" s="2"/>
      <c r="L56020" s="2"/>
    </row>
    <row r="56021" spans="10:12">
      <c r="J56021" s="2"/>
      <c r="K56021" s="2"/>
      <c r="L56021" s="2"/>
    </row>
    <row r="56022" spans="10:12">
      <c r="J56022" s="2"/>
      <c r="K56022" s="2"/>
      <c r="L56022" s="2"/>
    </row>
    <row r="56023" spans="10:12">
      <c r="J56023" s="2"/>
      <c r="K56023" s="2"/>
      <c r="L56023" s="2"/>
    </row>
    <row r="56024" spans="10:12">
      <c r="J56024" s="2"/>
      <c r="K56024" s="2"/>
      <c r="L56024" s="2"/>
    </row>
    <row r="56025" spans="10:12">
      <c r="J56025" s="2"/>
      <c r="K56025" s="2"/>
      <c r="L56025" s="2"/>
    </row>
    <row r="56026" spans="10:12">
      <c r="J56026" s="2"/>
      <c r="K56026" s="2"/>
      <c r="L56026" s="2"/>
    </row>
    <row r="56027" spans="10:12">
      <c r="J56027" s="2"/>
      <c r="K56027" s="2"/>
      <c r="L56027" s="2"/>
    </row>
    <row r="56028" spans="10:12">
      <c r="J56028" s="2"/>
      <c r="K56028" s="2"/>
      <c r="L56028" s="2"/>
    </row>
    <row r="56029" spans="10:12">
      <c r="J56029" s="2"/>
      <c r="K56029" s="2"/>
      <c r="L56029" s="2"/>
    </row>
    <row r="56030" spans="10:12">
      <c r="J56030" s="2"/>
      <c r="K56030" s="2"/>
      <c r="L56030" s="2"/>
    </row>
    <row r="56031" spans="10:12">
      <c r="J56031" s="2"/>
      <c r="K56031" s="2"/>
      <c r="L56031" s="2"/>
    </row>
    <row r="56032" spans="10:12">
      <c r="J56032" s="2"/>
      <c r="K56032" s="2"/>
      <c r="L56032" s="2"/>
    </row>
    <row r="56033" spans="10:12">
      <c r="J56033" s="2"/>
      <c r="K56033" s="2"/>
      <c r="L56033" s="2"/>
    </row>
    <row r="56034" spans="10:12">
      <c r="J56034" s="2"/>
      <c r="K56034" s="2"/>
      <c r="L56034" s="2"/>
    </row>
    <row r="56035" spans="10:12">
      <c r="J56035" s="2"/>
      <c r="K56035" s="2"/>
      <c r="L56035" s="2"/>
    </row>
    <row r="56036" spans="10:12">
      <c r="J56036" s="2"/>
      <c r="K56036" s="2"/>
      <c r="L56036" s="2"/>
    </row>
    <row r="56037" spans="10:12">
      <c r="J56037" s="2"/>
      <c r="K56037" s="2"/>
      <c r="L56037" s="2"/>
    </row>
    <row r="56038" spans="10:12">
      <c r="J56038" s="2"/>
      <c r="K56038" s="2"/>
      <c r="L56038" s="2"/>
    </row>
    <row r="56039" spans="10:12">
      <c r="J56039" s="2"/>
      <c r="K56039" s="2"/>
      <c r="L56039" s="2"/>
    </row>
    <row r="56040" spans="10:12">
      <c r="J56040" s="2"/>
      <c r="K56040" s="2"/>
      <c r="L56040" s="2"/>
    </row>
    <row r="56041" spans="10:12">
      <c r="J56041" s="2"/>
      <c r="K56041" s="2"/>
      <c r="L56041" s="2"/>
    </row>
    <row r="56042" spans="10:12">
      <c r="J56042" s="2"/>
      <c r="K56042" s="2"/>
      <c r="L56042" s="2"/>
    </row>
    <row r="56043" spans="10:12">
      <c r="J56043" s="2"/>
      <c r="K56043" s="2"/>
      <c r="L56043" s="2"/>
    </row>
    <row r="56044" spans="10:12">
      <c r="J56044" s="2"/>
      <c r="K56044" s="2"/>
      <c r="L56044" s="2"/>
    </row>
    <row r="56045" spans="10:12">
      <c r="J56045" s="2"/>
      <c r="K56045" s="2"/>
      <c r="L56045" s="2"/>
    </row>
    <row r="56046" spans="10:12">
      <c r="J56046" s="2"/>
      <c r="K56046" s="2"/>
      <c r="L56046" s="2"/>
    </row>
    <row r="56047" spans="10:12">
      <c r="J56047" s="2"/>
      <c r="K56047" s="2"/>
      <c r="L56047" s="2"/>
    </row>
    <row r="56048" spans="10:12">
      <c r="J56048" s="2"/>
      <c r="K56048" s="2"/>
      <c r="L56048" s="2"/>
    </row>
    <row r="56049" spans="10:12">
      <c r="J56049" s="2"/>
      <c r="K56049" s="2"/>
      <c r="L56049" s="2"/>
    </row>
    <row r="56050" spans="10:12">
      <c r="J56050" s="2"/>
      <c r="K56050" s="2"/>
      <c r="L56050" s="2"/>
    </row>
    <row r="56051" spans="10:12">
      <c r="J56051" s="2"/>
      <c r="K56051" s="2"/>
      <c r="L56051" s="2"/>
    </row>
    <row r="56052" spans="10:12">
      <c r="J56052" s="2"/>
      <c r="K56052" s="2"/>
      <c r="L56052" s="2"/>
    </row>
    <row r="56053" spans="10:12">
      <c r="J56053" s="2"/>
      <c r="K56053" s="2"/>
      <c r="L56053" s="2"/>
    </row>
    <row r="56054" spans="10:12">
      <c r="J56054" s="2"/>
      <c r="K56054" s="2"/>
      <c r="L56054" s="2"/>
    </row>
    <row r="56055" spans="10:12">
      <c r="J56055" s="2"/>
      <c r="K56055" s="2"/>
      <c r="L56055" s="2"/>
    </row>
    <row r="56056" spans="10:12">
      <c r="J56056" s="2"/>
      <c r="K56056" s="2"/>
      <c r="L56056" s="2"/>
    </row>
    <row r="56057" spans="10:12">
      <c r="J56057" s="2"/>
      <c r="K56057" s="2"/>
      <c r="L56057" s="2"/>
    </row>
    <row r="56058" spans="10:12">
      <c r="J56058" s="2"/>
      <c r="K56058" s="2"/>
      <c r="L56058" s="2"/>
    </row>
    <row r="56059" spans="10:12">
      <c r="J56059" s="2"/>
      <c r="K56059" s="2"/>
      <c r="L56059" s="2"/>
    </row>
    <row r="56060" spans="10:12">
      <c r="J56060" s="2"/>
      <c r="K56060" s="2"/>
      <c r="L56060" s="2"/>
    </row>
    <row r="56061" spans="10:12">
      <c r="J56061" s="2"/>
      <c r="K56061" s="2"/>
      <c r="L56061" s="2"/>
    </row>
    <row r="56062" spans="10:12">
      <c r="J56062" s="2"/>
      <c r="K56062" s="2"/>
      <c r="L56062" s="2"/>
    </row>
    <row r="56063" spans="10:12">
      <c r="J56063" s="2"/>
      <c r="K56063" s="2"/>
      <c r="L56063" s="2"/>
    </row>
    <row r="56064" spans="10:12">
      <c r="J56064" s="2"/>
      <c r="K56064" s="2"/>
      <c r="L56064" s="2"/>
    </row>
    <row r="56065" spans="10:12">
      <c r="J56065" s="2"/>
      <c r="K56065" s="2"/>
      <c r="L56065" s="2"/>
    </row>
    <row r="56066" spans="10:12">
      <c r="J56066" s="2"/>
      <c r="K56066" s="2"/>
      <c r="L56066" s="2"/>
    </row>
    <row r="56067" spans="10:12">
      <c r="J56067" s="2"/>
      <c r="K56067" s="2"/>
      <c r="L56067" s="2"/>
    </row>
    <row r="56068" spans="10:12">
      <c r="J56068" s="2"/>
      <c r="K56068" s="2"/>
      <c r="L56068" s="2"/>
    </row>
    <row r="56069" spans="10:12">
      <c r="J56069" s="2"/>
      <c r="K56069" s="2"/>
      <c r="L56069" s="2"/>
    </row>
    <row r="56070" spans="10:12">
      <c r="J56070" s="2"/>
      <c r="K56070" s="2"/>
      <c r="L56070" s="2"/>
    </row>
    <row r="56071" spans="10:12">
      <c r="J56071" s="2"/>
      <c r="K56071" s="2"/>
      <c r="L56071" s="2"/>
    </row>
    <row r="56072" spans="10:12">
      <c r="J56072" s="2"/>
      <c r="K56072" s="2"/>
      <c r="L56072" s="2"/>
    </row>
    <row r="56073" spans="10:12">
      <c r="J56073" s="2"/>
      <c r="K56073" s="2"/>
      <c r="L56073" s="2"/>
    </row>
    <row r="56074" spans="10:12">
      <c r="J56074" s="2"/>
      <c r="K56074" s="2"/>
      <c r="L56074" s="2"/>
    </row>
    <row r="56075" spans="10:12">
      <c r="J56075" s="2"/>
      <c r="K56075" s="2"/>
      <c r="L56075" s="2"/>
    </row>
    <row r="56076" spans="10:12">
      <c r="J56076" s="2"/>
      <c r="K56076" s="2"/>
      <c r="L56076" s="2"/>
    </row>
    <row r="56077" spans="10:12">
      <c r="J56077" s="2"/>
      <c r="K56077" s="2"/>
      <c r="L56077" s="2"/>
    </row>
    <row r="56078" spans="10:12">
      <c r="J56078" s="2"/>
      <c r="K56078" s="2"/>
      <c r="L56078" s="2"/>
    </row>
    <row r="56079" spans="10:12">
      <c r="J56079" s="2"/>
      <c r="K56079" s="2"/>
      <c r="L56079" s="2"/>
    </row>
    <row r="56080" spans="10:12">
      <c r="J56080" s="2"/>
      <c r="K56080" s="2"/>
      <c r="L56080" s="2"/>
    </row>
    <row r="56081" spans="10:12">
      <c r="J56081" s="2"/>
      <c r="K56081" s="2"/>
      <c r="L56081" s="2"/>
    </row>
    <row r="56082" spans="10:12">
      <c r="J56082" s="2"/>
      <c r="K56082" s="2"/>
      <c r="L56082" s="2"/>
    </row>
    <row r="56083" spans="10:12">
      <c r="J56083" s="2"/>
      <c r="K56083" s="2"/>
      <c r="L56083" s="2"/>
    </row>
    <row r="56084" spans="10:12">
      <c r="J56084" s="2"/>
      <c r="K56084" s="2"/>
      <c r="L56084" s="2"/>
    </row>
    <row r="56085" spans="10:12">
      <c r="J56085" s="2"/>
      <c r="K56085" s="2"/>
      <c r="L56085" s="2"/>
    </row>
    <row r="56086" spans="10:12">
      <c r="J56086" s="2"/>
      <c r="K56086" s="2"/>
      <c r="L56086" s="2"/>
    </row>
    <row r="56087" spans="10:12">
      <c r="J56087" s="2"/>
      <c r="K56087" s="2"/>
      <c r="L56087" s="2"/>
    </row>
    <row r="56088" spans="10:12">
      <c r="J56088" s="2"/>
      <c r="K56088" s="2"/>
      <c r="L56088" s="2"/>
    </row>
    <row r="56089" spans="10:12">
      <c r="J56089" s="2"/>
      <c r="K56089" s="2"/>
      <c r="L56089" s="2"/>
    </row>
    <row r="56090" spans="10:12">
      <c r="J56090" s="2"/>
      <c r="K56090" s="2"/>
      <c r="L56090" s="2"/>
    </row>
    <row r="56091" spans="10:12">
      <c r="J56091" s="2"/>
      <c r="K56091" s="2"/>
      <c r="L56091" s="2"/>
    </row>
    <row r="56092" spans="10:12">
      <c r="J56092" s="2"/>
      <c r="K56092" s="2"/>
      <c r="L56092" s="2"/>
    </row>
    <row r="56093" spans="10:12">
      <c r="J56093" s="2"/>
      <c r="K56093" s="2"/>
      <c r="L56093" s="2"/>
    </row>
    <row r="56094" spans="10:12">
      <c r="J56094" s="2"/>
      <c r="K56094" s="2"/>
      <c r="L56094" s="2"/>
    </row>
    <row r="56095" spans="10:12">
      <c r="J56095" s="2"/>
      <c r="K56095" s="2"/>
      <c r="L56095" s="2"/>
    </row>
    <row r="56096" spans="10:12">
      <c r="J56096" s="2"/>
      <c r="K56096" s="2"/>
      <c r="L56096" s="2"/>
    </row>
    <row r="56097" spans="10:12">
      <c r="J56097" s="2"/>
      <c r="K56097" s="2"/>
      <c r="L56097" s="2"/>
    </row>
    <row r="56098" spans="10:12">
      <c r="J56098" s="2"/>
      <c r="K56098" s="2"/>
      <c r="L56098" s="2"/>
    </row>
    <row r="56099" spans="10:12">
      <c r="J56099" s="2"/>
      <c r="K56099" s="2"/>
      <c r="L56099" s="2"/>
    </row>
    <row r="56100" spans="10:12">
      <c r="J56100" s="2"/>
      <c r="K56100" s="2"/>
      <c r="L56100" s="2"/>
    </row>
    <row r="56101" spans="10:12">
      <c r="J56101" s="2"/>
      <c r="K56101" s="2"/>
      <c r="L56101" s="2"/>
    </row>
    <row r="56102" spans="10:12">
      <c r="J56102" s="2"/>
      <c r="K56102" s="2"/>
      <c r="L56102" s="2"/>
    </row>
    <row r="56103" spans="10:12">
      <c r="J56103" s="2"/>
      <c r="K56103" s="2"/>
      <c r="L56103" s="2"/>
    </row>
    <row r="56104" spans="10:12">
      <c r="J56104" s="2"/>
      <c r="K56104" s="2"/>
      <c r="L56104" s="2"/>
    </row>
    <row r="56105" spans="10:12">
      <c r="J56105" s="2"/>
      <c r="K56105" s="2"/>
      <c r="L56105" s="2"/>
    </row>
    <row r="56106" spans="10:12">
      <c r="J56106" s="2"/>
      <c r="K56106" s="2"/>
      <c r="L56106" s="2"/>
    </row>
    <row r="56107" spans="10:12">
      <c r="J56107" s="2"/>
      <c r="K56107" s="2"/>
      <c r="L56107" s="2"/>
    </row>
    <row r="56108" spans="10:12">
      <c r="J56108" s="2"/>
      <c r="K56108" s="2"/>
      <c r="L56108" s="2"/>
    </row>
    <row r="56109" spans="10:12">
      <c r="J56109" s="2"/>
      <c r="K56109" s="2"/>
      <c r="L56109" s="2"/>
    </row>
    <row r="56110" spans="10:12">
      <c r="J56110" s="2"/>
      <c r="K56110" s="2"/>
      <c r="L56110" s="2"/>
    </row>
    <row r="56111" spans="10:12">
      <c r="J56111" s="2"/>
      <c r="K56111" s="2"/>
      <c r="L56111" s="2"/>
    </row>
    <row r="56112" spans="10:12">
      <c r="J56112" s="2"/>
      <c r="K56112" s="2"/>
      <c r="L56112" s="2"/>
    </row>
    <row r="56113" spans="10:12">
      <c r="J56113" s="2"/>
      <c r="K56113" s="2"/>
      <c r="L56113" s="2"/>
    </row>
    <row r="56114" spans="10:12">
      <c r="J56114" s="2"/>
      <c r="K56114" s="2"/>
      <c r="L56114" s="2"/>
    </row>
    <row r="56115" spans="10:12">
      <c r="J56115" s="2"/>
      <c r="K56115" s="2"/>
      <c r="L56115" s="2"/>
    </row>
    <row r="56116" spans="10:12">
      <c r="J56116" s="2"/>
      <c r="K56116" s="2"/>
      <c r="L56116" s="2"/>
    </row>
    <row r="56117" spans="10:12">
      <c r="J56117" s="2"/>
      <c r="K56117" s="2"/>
      <c r="L56117" s="2"/>
    </row>
    <row r="56118" spans="10:12">
      <c r="J56118" s="2"/>
      <c r="K56118" s="2"/>
      <c r="L56118" s="2"/>
    </row>
    <row r="56119" spans="10:12">
      <c r="J56119" s="2"/>
      <c r="K56119" s="2"/>
      <c r="L56119" s="2"/>
    </row>
    <row r="56120" spans="10:12">
      <c r="J56120" s="2"/>
      <c r="K56120" s="2"/>
      <c r="L56120" s="2"/>
    </row>
    <row r="56121" spans="10:12">
      <c r="J56121" s="2"/>
      <c r="K56121" s="2"/>
      <c r="L56121" s="2"/>
    </row>
    <row r="56122" spans="10:12">
      <c r="J56122" s="2"/>
      <c r="K56122" s="2"/>
      <c r="L56122" s="2"/>
    </row>
    <row r="56123" spans="10:12">
      <c r="J56123" s="2"/>
      <c r="K56123" s="2"/>
      <c r="L56123" s="2"/>
    </row>
    <row r="56124" spans="10:12">
      <c r="J56124" s="2"/>
      <c r="K56124" s="2"/>
      <c r="L56124" s="2"/>
    </row>
    <row r="56125" spans="10:12">
      <c r="J56125" s="2"/>
      <c r="K56125" s="2"/>
      <c r="L56125" s="2"/>
    </row>
    <row r="56126" spans="10:12">
      <c r="J56126" s="2"/>
      <c r="K56126" s="2"/>
      <c r="L56126" s="2"/>
    </row>
    <row r="56127" spans="10:12">
      <c r="J56127" s="2"/>
      <c r="K56127" s="2"/>
      <c r="L56127" s="2"/>
    </row>
    <row r="56128" spans="10:12">
      <c r="J56128" s="2"/>
      <c r="K56128" s="2"/>
      <c r="L56128" s="2"/>
    </row>
    <row r="56129" spans="10:12">
      <c r="J56129" s="2"/>
      <c r="K56129" s="2"/>
      <c r="L56129" s="2"/>
    </row>
    <row r="56130" spans="10:12">
      <c r="J56130" s="2"/>
      <c r="K56130" s="2"/>
      <c r="L56130" s="2"/>
    </row>
    <row r="56131" spans="10:12">
      <c r="J56131" s="2"/>
      <c r="K56131" s="2"/>
      <c r="L56131" s="2"/>
    </row>
    <row r="56132" spans="10:12">
      <c r="J56132" s="2"/>
      <c r="K56132" s="2"/>
      <c r="L56132" s="2"/>
    </row>
    <row r="56133" spans="10:12">
      <c r="J56133" s="2"/>
      <c r="K56133" s="2"/>
      <c r="L56133" s="2"/>
    </row>
    <row r="56134" spans="10:12">
      <c r="J56134" s="2"/>
      <c r="K56134" s="2"/>
      <c r="L56134" s="2"/>
    </row>
    <row r="56135" spans="10:12">
      <c r="J56135" s="2"/>
      <c r="K56135" s="2"/>
      <c r="L56135" s="2"/>
    </row>
    <row r="56136" spans="10:12">
      <c r="J56136" s="2"/>
      <c r="K56136" s="2"/>
      <c r="L56136" s="2"/>
    </row>
    <row r="56137" spans="10:12">
      <c r="J56137" s="2"/>
      <c r="K56137" s="2"/>
      <c r="L56137" s="2"/>
    </row>
    <row r="56138" spans="10:12">
      <c r="J56138" s="2"/>
      <c r="K56138" s="2"/>
      <c r="L56138" s="2"/>
    </row>
    <row r="56139" spans="10:12">
      <c r="J56139" s="2"/>
      <c r="K56139" s="2"/>
      <c r="L56139" s="2"/>
    </row>
    <row r="56140" spans="10:12">
      <c r="J56140" s="2"/>
      <c r="K56140" s="2"/>
      <c r="L56140" s="2"/>
    </row>
    <row r="56141" spans="10:12">
      <c r="J56141" s="2"/>
      <c r="K56141" s="2"/>
      <c r="L56141" s="2"/>
    </row>
    <row r="56142" spans="10:12">
      <c r="J56142" s="2"/>
      <c r="K56142" s="2"/>
      <c r="L56142" s="2"/>
    </row>
    <row r="56143" spans="10:12">
      <c r="J56143" s="2"/>
      <c r="K56143" s="2"/>
      <c r="L56143" s="2"/>
    </row>
    <row r="56144" spans="10:12">
      <c r="J56144" s="2"/>
      <c r="K56144" s="2"/>
      <c r="L56144" s="2"/>
    </row>
    <row r="56145" spans="10:12">
      <c r="J56145" s="2"/>
      <c r="K56145" s="2"/>
      <c r="L56145" s="2"/>
    </row>
    <row r="56146" spans="10:12">
      <c r="J56146" s="2"/>
      <c r="K56146" s="2"/>
      <c r="L56146" s="2"/>
    </row>
    <row r="56147" spans="10:12">
      <c r="J56147" s="2"/>
      <c r="K56147" s="2"/>
      <c r="L56147" s="2"/>
    </row>
    <row r="56148" spans="10:12">
      <c r="J56148" s="2"/>
      <c r="K56148" s="2"/>
      <c r="L56148" s="2"/>
    </row>
    <row r="56149" spans="10:12">
      <c r="J56149" s="2"/>
      <c r="K56149" s="2"/>
      <c r="L56149" s="2"/>
    </row>
    <row r="56150" spans="10:12">
      <c r="J56150" s="2"/>
      <c r="K56150" s="2"/>
      <c r="L56150" s="2"/>
    </row>
    <row r="56151" spans="10:12">
      <c r="J56151" s="2"/>
      <c r="K56151" s="2"/>
      <c r="L56151" s="2"/>
    </row>
    <row r="56152" spans="10:12">
      <c r="J56152" s="2"/>
      <c r="K56152" s="2"/>
      <c r="L56152" s="2"/>
    </row>
    <row r="56153" spans="10:12">
      <c r="J56153" s="2"/>
      <c r="K56153" s="2"/>
      <c r="L56153" s="2"/>
    </row>
    <row r="56154" spans="10:12">
      <c r="J56154" s="2"/>
      <c r="K56154" s="2"/>
      <c r="L56154" s="2"/>
    </row>
    <row r="56155" spans="10:12">
      <c r="J56155" s="2"/>
      <c r="K56155" s="2"/>
      <c r="L56155" s="2"/>
    </row>
    <row r="56156" spans="10:12">
      <c r="J56156" s="2"/>
      <c r="K56156" s="2"/>
      <c r="L56156" s="2"/>
    </row>
    <row r="56157" spans="10:12">
      <c r="J56157" s="2"/>
      <c r="K56157" s="2"/>
      <c r="L56157" s="2"/>
    </row>
    <row r="56158" spans="10:12">
      <c r="J56158" s="2"/>
      <c r="K56158" s="2"/>
      <c r="L56158" s="2"/>
    </row>
    <row r="56159" spans="10:12">
      <c r="J56159" s="2"/>
      <c r="K56159" s="2"/>
      <c r="L56159" s="2"/>
    </row>
    <row r="56160" spans="10:12">
      <c r="J56160" s="2"/>
      <c r="K56160" s="2"/>
      <c r="L56160" s="2"/>
    </row>
    <row r="56161" spans="10:12">
      <c r="J56161" s="2"/>
      <c r="K56161" s="2"/>
      <c r="L56161" s="2"/>
    </row>
    <row r="56162" spans="10:12">
      <c r="J56162" s="2"/>
      <c r="K56162" s="2"/>
      <c r="L56162" s="2"/>
    </row>
    <row r="56163" spans="10:12">
      <c r="J56163" s="2"/>
      <c r="K56163" s="2"/>
      <c r="L56163" s="2"/>
    </row>
    <row r="56164" spans="10:12">
      <c r="J56164" s="2"/>
      <c r="K56164" s="2"/>
      <c r="L56164" s="2"/>
    </row>
    <row r="56165" spans="10:12">
      <c r="J56165" s="2"/>
      <c r="K56165" s="2"/>
      <c r="L56165" s="2"/>
    </row>
    <row r="56166" spans="10:12">
      <c r="J56166" s="2"/>
      <c r="K56166" s="2"/>
      <c r="L56166" s="2"/>
    </row>
    <row r="56167" spans="10:12">
      <c r="J56167" s="2"/>
      <c r="K56167" s="2"/>
      <c r="L56167" s="2"/>
    </row>
    <row r="56168" spans="10:12">
      <c r="J56168" s="2"/>
      <c r="K56168" s="2"/>
      <c r="L56168" s="2"/>
    </row>
    <row r="56169" spans="10:12">
      <c r="J56169" s="2"/>
      <c r="K56169" s="2"/>
      <c r="L56169" s="2"/>
    </row>
    <row r="56170" spans="10:12">
      <c r="J56170" s="2"/>
      <c r="K56170" s="2"/>
      <c r="L56170" s="2"/>
    </row>
    <row r="56171" spans="10:12">
      <c r="J56171" s="2"/>
      <c r="K56171" s="2"/>
      <c r="L56171" s="2"/>
    </row>
    <row r="56172" spans="10:12">
      <c r="J56172" s="2"/>
      <c r="K56172" s="2"/>
      <c r="L56172" s="2"/>
    </row>
    <row r="56173" spans="10:12">
      <c r="J56173" s="2"/>
      <c r="K56173" s="2"/>
      <c r="L56173" s="2"/>
    </row>
    <row r="56174" spans="10:12">
      <c r="J56174" s="2"/>
      <c r="K56174" s="2"/>
      <c r="L56174" s="2"/>
    </row>
    <row r="56175" spans="10:12">
      <c r="J56175" s="2"/>
      <c r="K56175" s="2"/>
      <c r="L56175" s="2"/>
    </row>
    <row r="56176" spans="10:12">
      <c r="J56176" s="2"/>
      <c r="K56176" s="2"/>
      <c r="L56176" s="2"/>
    </row>
    <row r="56177" spans="10:12">
      <c r="J56177" s="2"/>
      <c r="K56177" s="2"/>
      <c r="L56177" s="2"/>
    </row>
    <row r="56178" spans="10:12">
      <c r="J56178" s="2"/>
      <c r="K56178" s="2"/>
      <c r="L56178" s="2"/>
    </row>
    <row r="56179" spans="10:12">
      <c r="J56179" s="2"/>
      <c r="K56179" s="2"/>
      <c r="L56179" s="2"/>
    </row>
    <row r="56180" spans="10:12">
      <c r="J56180" s="2"/>
      <c r="K56180" s="2"/>
      <c r="L56180" s="2"/>
    </row>
    <row r="56181" spans="10:12">
      <c r="J56181" s="2"/>
      <c r="K56181" s="2"/>
      <c r="L56181" s="2"/>
    </row>
    <row r="56182" spans="10:12">
      <c r="J56182" s="2"/>
      <c r="K56182" s="2"/>
      <c r="L56182" s="2"/>
    </row>
    <row r="56183" spans="10:12">
      <c r="J56183" s="2"/>
      <c r="K56183" s="2"/>
      <c r="L56183" s="2"/>
    </row>
    <row r="56184" spans="10:12">
      <c r="J56184" s="2"/>
      <c r="K56184" s="2"/>
      <c r="L56184" s="2"/>
    </row>
    <row r="56185" spans="10:12">
      <c r="J56185" s="2"/>
      <c r="K56185" s="2"/>
      <c r="L56185" s="2"/>
    </row>
    <row r="56186" spans="10:12">
      <c r="J56186" s="2"/>
      <c r="K56186" s="2"/>
      <c r="L56186" s="2"/>
    </row>
    <row r="56187" spans="10:12">
      <c r="J56187" s="2"/>
      <c r="K56187" s="2"/>
      <c r="L56187" s="2"/>
    </row>
    <row r="56188" spans="10:12">
      <c r="J56188" s="2"/>
      <c r="K56188" s="2"/>
      <c r="L56188" s="2"/>
    </row>
    <row r="56189" spans="10:12">
      <c r="J56189" s="2"/>
      <c r="K56189" s="2"/>
      <c r="L56189" s="2"/>
    </row>
    <row r="56190" spans="10:12">
      <c r="J56190" s="2"/>
      <c r="K56190" s="2"/>
      <c r="L56190" s="2"/>
    </row>
    <row r="56191" spans="10:12">
      <c r="J56191" s="2"/>
      <c r="K56191" s="2"/>
      <c r="L56191" s="2"/>
    </row>
    <row r="56192" spans="10:12">
      <c r="J56192" s="2"/>
      <c r="K56192" s="2"/>
      <c r="L56192" s="2"/>
    </row>
    <row r="56193" spans="10:12">
      <c r="J56193" s="2"/>
      <c r="K56193" s="2"/>
      <c r="L56193" s="2"/>
    </row>
    <row r="56194" spans="10:12">
      <c r="J56194" s="2"/>
      <c r="K56194" s="2"/>
      <c r="L56194" s="2"/>
    </row>
    <row r="56195" spans="10:12">
      <c r="J56195" s="2"/>
      <c r="K56195" s="2"/>
      <c r="L56195" s="2"/>
    </row>
    <row r="56196" spans="10:12">
      <c r="J56196" s="2"/>
      <c r="K56196" s="2"/>
      <c r="L56196" s="2"/>
    </row>
    <row r="56197" spans="10:12">
      <c r="J56197" s="2"/>
      <c r="K56197" s="2"/>
      <c r="L56197" s="2"/>
    </row>
    <row r="56198" spans="10:12">
      <c r="J56198" s="2"/>
      <c r="K56198" s="2"/>
      <c r="L56198" s="2"/>
    </row>
    <row r="56199" spans="10:12">
      <c r="J56199" s="2"/>
      <c r="K56199" s="2"/>
      <c r="L56199" s="2"/>
    </row>
    <row r="56200" spans="10:12">
      <c r="J56200" s="2"/>
      <c r="K56200" s="2"/>
      <c r="L56200" s="2"/>
    </row>
    <row r="56201" spans="10:12">
      <c r="J56201" s="2"/>
      <c r="K56201" s="2"/>
      <c r="L56201" s="2"/>
    </row>
    <row r="56202" spans="10:12">
      <c r="J56202" s="2"/>
      <c r="K56202" s="2"/>
      <c r="L56202" s="2"/>
    </row>
    <row r="56203" spans="10:12">
      <c r="J56203" s="2"/>
      <c r="K56203" s="2"/>
      <c r="L56203" s="2"/>
    </row>
    <row r="56204" spans="10:12">
      <c r="J56204" s="2"/>
      <c r="K56204" s="2"/>
      <c r="L56204" s="2"/>
    </row>
    <row r="56205" spans="10:12">
      <c r="J56205" s="2"/>
      <c r="K56205" s="2"/>
      <c r="L56205" s="2"/>
    </row>
    <row r="56206" spans="10:12">
      <c r="J56206" s="2"/>
      <c r="K56206" s="2"/>
      <c r="L56206" s="2"/>
    </row>
    <row r="56207" spans="10:12">
      <c r="J56207" s="2"/>
      <c r="K56207" s="2"/>
      <c r="L56207" s="2"/>
    </row>
    <row r="56208" spans="10:12">
      <c r="J56208" s="2"/>
      <c r="K56208" s="2"/>
      <c r="L56208" s="2"/>
    </row>
    <row r="56209" spans="10:12">
      <c r="J56209" s="2"/>
      <c r="K56209" s="2"/>
      <c r="L56209" s="2"/>
    </row>
    <row r="56210" spans="10:12">
      <c r="J56210" s="2"/>
      <c r="K56210" s="2"/>
      <c r="L56210" s="2"/>
    </row>
    <row r="56211" spans="10:12">
      <c r="J56211" s="2"/>
      <c r="K56211" s="2"/>
      <c r="L56211" s="2"/>
    </row>
    <row r="56212" spans="10:12">
      <c r="J56212" s="2"/>
      <c r="K56212" s="2"/>
      <c r="L56212" s="2"/>
    </row>
    <row r="56213" spans="10:12">
      <c r="J56213" s="2"/>
      <c r="K56213" s="2"/>
      <c r="L56213" s="2"/>
    </row>
    <row r="56214" spans="10:12">
      <c r="J56214" s="2"/>
      <c r="K56214" s="2"/>
      <c r="L56214" s="2"/>
    </row>
    <row r="56215" spans="10:12">
      <c r="J56215" s="2"/>
      <c r="K56215" s="2"/>
      <c r="L56215" s="2"/>
    </row>
    <row r="56216" spans="10:12">
      <c r="J56216" s="2"/>
      <c r="K56216" s="2"/>
      <c r="L56216" s="2"/>
    </row>
    <row r="56217" spans="10:12">
      <c r="J56217" s="2"/>
      <c r="K56217" s="2"/>
      <c r="L56217" s="2"/>
    </row>
    <row r="56218" spans="10:12">
      <c r="J56218" s="2"/>
      <c r="K56218" s="2"/>
      <c r="L56218" s="2"/>
    </row>
    <row r="56219" spans="10:12">
      <c r="J56219" s="2"/>
      <c r="K56219" s="2"/>
      <c r="L56219" s="2"/>
    </row>
    <row r="56220" spans="10:12">
      <c r="J56220" s="2"/>
      <c r="K56220" s="2"/>
      <c r="L56220" s="2"/>
    </row>
    <row r="56221" spans="10:12">
      <c r="J56221" s="2"/>
      <c r="K56221" s="2"/>
      <c r="L56221" s="2"/>
    </row>
    <row r="56222" spans="10:12">
      <c r="J56222" s="2"/>
      <c r="K56222" s="2"/>
      <c r="L56222" s="2"/>
    </row>
    <row r="56223" spans="10:12">
      <c r="J56223" s="2"/>
      <c r="K56223" s="2"/>
      <c r="L56223" s="2"/>
    </row>
    <row r="56224" spans="10:12">
      <c r="J56224" s="2"/>
      <c r="K56224" s="2"/>
      <c r="L56224" s="2"/>
    </row>
    <row r="56225" spans="10:12">
      <c r="J56225" s="2"/>
      <c r="K56225" s="2"/>
      <c r="L56225" s="2"/>
    </row>
    <row r="56226" spans="10:12">
      <c r="J56226" s="2"/>
      <c r="K56226" s="2"/>
      <c r="L56226" s="2"/>
    </row>
    <row r="56227" spans="10:12">
      <c r="J56227" s="2"/>
      <c r="K56227" s="2"/>
      <c r="L56227" s="2"/>
    </row>
    <row r="56228" spans="10:12">
      <c r="J56228" s="2"/>
      <c r="K56228" s="2"/>
      <c r="L56228" s="2"/>
    </row>
    <row r="56229" spans="10:12">
      <c r="J56229" s="2"/>
      <c r="K56229" s="2"/>
      <c r="L56229" s="2"/>
    </row>
    <row r="56230" spans="10:12">
      <c r="J56230" s="2"/>
      <c r="K56230" s="2"/>
      <c r="L56230" s="2"/>
    </row>
    <row r="56231" spans="10:12">
      <c r="J56231" s="2"/>
      <c r="K56231" s="2"/>
      <c r="L56231" s="2"/>
    </row>
    <row r="56232" spans="10:12">
      <c r="J56232" s="2"/>
      <c r="K56232" s="2"/>
      <c r="L56232" s="2"/>
    </row>
    <row r="56233" spans="10:12">
      <c r="J56233" s="2"/>
      <c r="K56233" s="2"/>
      <c r="L56233" s="2"/>
    </row>
    <row r="56234" spans="10:12">
      <c r="J56234" s="2"/>
      <c r="K56234" s="2"/>
      <c r="L56234" s="2"/>
    </row>
    <row r="56235" spans="10:12">
      <c r="J56235" s="2"/>
      <c r="K56235" s="2"/>
      <c r="L56235" s="2"/>
    </row>
    <row r="56236" spans="10:12">
      <c r="J56236" s="2"/>
      <c r="K56236" s="2"/>
      <c r="L56236" s="2"/>
    </row>
    <row r="56237" spans="10:12">
      <c r="J56237" s="2"/>
      <c r="K56237" s="2"/>
      <c r="L56237" s="2"/>
    </row>
    <row r="56238" spans="10:12">
      <c r="J56238" s="2"/>
      <c r="K56238" s="2"/>
      <c r="L56238" s="2"/>
    </row>
    <row r="56239" spans="10:12">
      <c r="J56239" s="2"/>
      <c r="K56239" s="2"/>
      <c r="L56239" s="2"/>
    </row>
    <row r="56240" spans="10:12">
      <c r="J56240" s="2"/>
      <c r="K56240" s="2"/>
      <c r="L56240" s="2"/>
    </row>
    <row r="56241" spans="10:12">
      <c r="J56241" s="2"/>
      <c r="K56241" s="2"/>
      <c r="L56241" s="2"/>
    </row>
    <row r="56242" spans="10:12">
      <c r="J56242" s="2"/>
      <c r="K56242" s="2"/>
      <c r="L56242" s="2"/>
    </row>
    <row r="56243" spans="10:12">
      <c r="J56243" s="2"/>
      <c r="K56243" s="2"/>
      <c r="L56243" s="2"/>
    </row>
    <row r="56244" spans="10:12">
      <c r="J56244" s="2"/>
      <c r="K56244" s="2"/>
      <c r="L56244" s="2"/>
    </row>
    <row r="56245" spans="10:12">
      <c r="J56245" s="2"/>
      <c r="K56245" s="2"/>
      <c r="L56245" s="2"/>
    </row>
    <row r="56246" spans="10:12">
      <c r="J56246" s="2"/>
      <c r="K56246" s="2"/>
      <c r="L56246" s="2"/>
    </row>
    <row r="56247" spans="10:12">
      <c r="J56247" s="2"/>
      <c r="K56247" s="2"/>
      <c r="L56247" s="2"/>
    </row>
    <row r="56248" spans="10:12">
      <c r="J56248" s="2"/>
      <c r="K56248" s="2"/>
      <c r="L56248" s="2"/>
    </row>
    <row r="56249" spans="10:12">
      <c r="J56249" s="2"/>
      <c r="K56249" s="2"/>
      <c r="L56249" s="2"/>
    </row>
    <row r="56250" spans="10:12">
      <c r="J56250" s="2"/>
      <c r="K56250" s="2"/>
      <c r="L56250" s="2"/>
    </row>
    <row r="56251" spans="10:12">
      <c r="J56251" s="2"/>
      <c r="K56251" s="2"/>
      <c r="L56251" s="2"/>
    </row>
    <row r="56252" spans="10:12">
      <c r="J56252" s="2"/>
      <c r="K56252" s="2"/>
      <c r="L56252" s="2"/>
    </row>
    <row r="56253" spans="10:12">
      <c r="J56253" s="2"/>
      <c r="K56253" s="2"/>
      <c r="L56253" s="2"/>
    </row>
    <row r="56254" spans="10:12">
      <c r="J56254" s="2"/>
      <c r="K56254" s="2"/>
      <c r="L56254" s="2"/>
    </row>
    <row r="56255" spans="10:12">
      <c r="J56255" s="2"/>
      <c r="K56255" s="2"/>
      <c r="L56255" s="2"/>
    </row>
    <row r="56256" spans="10:12">
      <c r="J56256" s="2"/>
      <c r="K56256" s="2"/>
      <c r="L56256" s="2"/>
    </row>
    <row r="56257" spans="10:12">
      <c r="J56257" s="2"/>
      <c r="K56257" s="2"/>
      <c r="L56257" s="2"/>
    </row>
    <row r="56258" spans="10:12">
      <c r="J56258" s="2"/>
      <c r="K56258" s="2"/>
      <c r="L56258" s="2"/>
    </row>
    <row r="56259" spans="10:12">
      <c r="J56259" s="2"/>
      <c r="K56259" s="2"/>
      <c r="L56259" s="2"/>
    </row>
    <row r="56260" spans="10:12">
      <c r="J56260" s="2"/>
      <c r="K56260" s="2"/>
      <c r="L56260" s="2"/>
    </row>
    <row r="56261" spans="10:12">
      <c r="J56261" s="2"/>
      <c r="K56261" s="2"/>
      <c r="L56261" s="2"/>
    </row>
    <row r="56262" spans="10:12">
      <c r="J56262" s="2"/>
      <c r="K56262" s="2"/>
      <c r="L56262" s="2"/>
    </row>
    <row r="56263" spans="10:12">
      <c r="J56263" s="2"/>
      <c r="K56263" s="2"/>
      <c r="L56263" s="2"/>
    </row>
    <row r="56264" spans="10:12">
      <c r="J56264" s="2"/>
      <c r="K56264" s="2"/>
      <c r="L56264" s="2"/>
    </row>
    <row r="56265" spans="10:12">
      <c r="J56265" s="2"/>
      <c r="K56265" s="2"/>
      <c r="L56265" s="2"/>
    </row>
    <row r="56266" spans="10:12">
      <c r="J56266" s="2"/>
      <c r="K56266" s="2"/>
      <c r="L56266" s="2"/>
    </row>
    <row r="56267" spans="10:12">
      <c r="J56267" s="2"/>
      <c r="K56267" s="2"/>
      <c r="L56267" s="2"/>
    </row>
    <row r="56268" spans="10:12">
      <c r="J56268" s="2"/>
      <c r="K56268" s="2"/>
      <c r="L56268" s="2"/>
    </row>
    <row r="56269" spans="10:12">
      <c r="J56269" s="2"/>
      <c r="K56269" s="2"/>
      <c r="L56269" s="2"/>
    </row>
    <row r="56270" spans="10:12">
      <c r="J56270" s="2"/>
      <c r="K56270" s="2"/>
      <c r="L56270" s="2"/>
    </row>
    <row r="56271" spans="10:12">
      <c r="J56271" s="2"/>
      <c r="K56271" s="2"/>
      <c r="L56271" s="2"/>
    </row>
    <row r="56272" spans="10:12">
      <c r="J56272" s="2"/>
      <c r="K56272" s="2"/>
      <c r="L56272" s="2"/>
    </row>
    <row r="56273" spans="10:12">
      <c r="J56273" s="2"/>
      <c r="K56273" s="2"/>
      <c r="L56273" s="2"/>
    </row>
    <row r="56274" spans="10:12">
      <c r="J56274" s="2"/>
      <c r="K56274" s="2"/>
      <c r="L56274" s="2"/>
    </row>
    <row r="56275" spans="10:12">
      <c r="J56275" s="2"/>
      <c r="K56275" s="2"/>
      <c r="L56275" s="2"/>
    </row>
    <row r="56276" spans="10:12">
      <c r="J56276" s="2"/>
      <c r="K56276" s="2"/>
      <c r="L56276" s="2"/>
    </row>
    <row r="56277" spans="10:12">
      <c r="J56277" s="2"/>
      <c r="K56277" s="2"/>
      <c r="L56277" s="2"/>
    </row>
    <row r="56278" spans="10:12">
      <c r="J56278" s="2"/>
      <c r="K56278" s="2"/>
      <c r="L56278" s="2"/>
    </row>
    <row r="56279" spans="10:12">
      <c r="J56279" s="2"/>
      <c r="K56279" s="2"/>
      <c r="L56279" s="2"/>
    </row>
    <row r="56280" spans="10:12">
      <c r="J56280" s="2"/>
      <c r="K56280" s="2"/>
      <c r="L56280" s="2"/>
    </row>
    <row r="56281" spans="10:12">
      <c r="J56281" s="2"/>
      <c r="K56281" s="2"/>
      <c r="L56281" s="2"/>
    </row>
    <row r="56282" spans="10:12">
      <c r="J56282" s="2"/>
      <c r="K56282" s="2"/>
      <c r="L56282" s="2"/>
    </row>
    <row r="56283" spans="10:12">
      <c r="J56283" s="2"/>
      <c r="K56283" s="2"/>
      <c r="L56283" s="2"/>
    </row>
    <row r="56284" spans="10:12">
      <c r="J56284" s="2"/>
      <c r="K56284" s="2"/>
      <c r="L56284" s="2"/>
    </row>
    <row r="56285" spans="10:12">
      <c r="J56285" s="2"/>
      <c r="K56285" s="2"/>
      <c r="L56285" s="2"/>
    </row>
    <row r="56286" spans="10:12">
      <c r="J56286" s="2"/>
      <c r="K56286" s="2"/>
      <c r="L56286" s="2"/>
    </row>
    <row r="56287" spans="10:12">
      <c r="J56287" s="2"/>
      <c r="K56287" s="2"/>
      <c r="L56287" s="2"/>
    </row>
    <row r="56288" spans="10:12">
      <c r="J56288" s="2"/>
      <c r="K56288" s="2"/>
      <c r="L56288" s="2"/>
    </row>
    <row r="56289" spans="10:12">
      <c r="J56289" s="2"/>
      <c r="K56289" s="2"/>
      <c r="L56289" s="2"/>
    </row>
    <row r="56290" spans="10:12">
      <c r="J56290" s="2"/>
      <c r="K56290" s="2"/>
      <c r="L56290" s="2"/>
    </row>
    <row r="56291" spans="10:12">
      <c r="J56291" s="2"/>
      <c r="K56291" s="2"/>
      <c r="L56291" s="2"/>
    </row>
    <row r="56292" spans="10:12">
      <c r="J56292" s="2"/>
      <c r="K56292" s="2"/>
      <c r="L56292" s="2"/>
    </row>
    <row r="56293" spans="10:12">
      <c r="J56293" s="2"/>
      <c r="K56293" s="2"/>
      <c r="L56293" s="2"/>
    </row>
    <row r="56294" spans="10:12">
      <c r="J56294" s="2"/>
      <c r="K56294" s="2"/>
      <c r="L56294" s="2"/>
    </row>
    <row r="56295" spans="10:12">
      <c r="J56295" s="2"/>
      <c r="K56295" s="2"/>
      <c r="L56295" s="2"/>
    </row>
    <row r="56296" spans="10:12">
      <c r="J56296" s="2"/>
      <c r="K56296" s="2"/>
      <c r="L56296" s="2"/>
    </row>
    <row r="56297" spans="10:12">
      <c r="J56297" s="2"/>
      <c r="K56297" s="2"/>
      <c r="L56297" s="2"/>
    </row>
    <row r="56298" spans="10:12">
      <c r="J56298" s="2"/>
      <c r="K56298" s="2"/>
      <c r="L56298" s="2"/>
    </row>
    <row r="56299" spans="10:12">
      <c r="J56299" s="2"/>
      <c r="K56299" s="2"/>
      <c r="L56299" s="2"/>
    </row>
    <row r="56300" spans="10:12">
      <c r="J56300" s="2"/>
      <c r="K56300" s="2"/>
      <c r="L56300" s="2"/>
    </row>
    <row r="56301" spans="10:12">
      <c r="J56301" s="2"/>
      <c r="K56301" s="2"/>
      <c r="L56301" s="2"/>
    </row>
    <row r="56302" spans="10:12">
      <c r="J56302" s="2"/>
      <c r="K56302" s="2"/>
      <c r="L56302" s="2"/>
    </row>
    <row r="56303" spans="10:12">
      <c r="J56303" s="2"/>
      <c r="K56303" s="2"/>
      <c r="L56303" s="2"/>
    </row>
    <row r="56304" spans="10:12">
      <c r="J56304" s="2"/>
      <c r="K56304" s="2"/>
      <c r="L56304" s="2"/>
    </row>
    <row r="56305" spans="10:12">
      <c r="J56305" s="2"/>
      <c r="K56305" s="2"/>
      <c r="L56305" s="2"/>
    </row>
    <row r="56306" spans="10:12">
      <c r="J56306" s="2"/>
      <c r="K56306" s="2"/>
      <c r="L56306" s="2"/>
    </row>
    <row r="56307" spans="10:12">
      <c r="J56307" s="2"/>
      <c r="K56307" s="2"/>
      <c r="L56307" s="2"/>
    </row>
    <row r="56308" spans="10:12">
      <c r="J56308" s="2"/>
      <c r="K56308" s="2"/>
      <c r="L56308" s="2"/>
    </row>
    <row r="56309" spans="10:12">
      <c r="J56309" s="2"/>
      <c r="K56309" s="2"/>
      <c r="L56309" s="2"/>
    </row>
    <row r="56310" spans="10:12">
      <c r="J56310" s="2"/>
      <c r="K56310" s="2"/>
      <c r="L56310" s="2"/>
    </row>
    <row r="56311" spans="10:12">
      <c r="J56311" s="2"/>
      <c r="K56311" s="2"/>
      <c r="L56311" s="2"/>
    </row>
    <row r="56312" spans="10:12">
      <c r="J56312" s="2"/>
      <c r="K56312" s="2"/>
      <c r="L56312" s="2"/>
    </row>
    <row r="56313" spans="10:12">
      <c r="J56313" s="2"/>
      <c r="K56313" s="2"/>
      <c r="L56313" s="2"/>
    </row>
    <row r="56314" spans="10:12">
      <c r="J56314" s="2"/>
      <c r="K56314" s="2"/>
      <c r="L56314" s="2"/>
    </row>
    <row r="56315" spans="10:12">
      <c r="J56315" s="2"/>
      <c r="K56315" s="2"/>
      <c r="L56315" s="2"/>
    </row>
    <row r="56316" spans="10:12">
      <c r="J56316" s="2"/>
      <c r="K56316" s="2"/>
      <c r="L56316" s="2"/>
    </row>
    <row r="56317" spans="10:12">
      <c r="J56317" s="2"/>
      <c r="K56317" s="2"/>
      <c r="L56317" s="2"/>
    </row>
    <row r="56318" spans="10:12">
      <c r="J56318" s="2"/>
      <c r="K56318" s="2"/>
      <c r="L56318" s="2"/>
    </row>
    <row r="56319" spans="10:12">
      <c r="J56319" s="2"/>
      <c r="K56319" s="2"/>
      <c r="L56319" s="2"/>
    </row>
    <row r="56320" spans="10:12">
      <c r="J56320" s="2"/>
      <c r="K56320" s="2"/>
      <c r="L56320" s="2"/>
    </row>
    <row r="56321" spans="10:12">
      <c r="J56321" s="2"/>
      <c r="K56321" s="2"/>
      <c r="L56321" s="2"/>
    </row>
    <row r="56322" spans="10:12">
      <c r="J56322" s="2"/>
      <c r="K56322" s="2"/>
      <c r="L56322" s="2"/>
    </row>
    <row r="56323" spans="10:12">
      <c r="J56323" s="2"/>
      <c r="K56323" s="2"/>
      <c r="L56323" s="2"/>
    </row>
    <row r="56324" spans="10:12">
      <c r="J56324" s="2"/>
      <c r="K56324" s="2"/>
      <c r="L56324" s="2"/>
    </row>
    <row r="56325" spans="10:12">
      <c r="J56325" s="2"/>
      <c r="K56325" s="2"/>
      <c r="L56325" s="2"/>
    </row>
    <row r="56326" spans="10:12">
      <c r="J56326" s="2"/>
      <c r="K56326" s="2"/>
      <c r="L56326" s="2"/>
    </row>
    <row r="56327" spans="10:12">
      <c r="J56327" s="2"/>
      <c r="K56327" s="2"/>
      <c r="L56327" s="2"/>
    </row>
    <row r="56328" spans="10:12">
      <c r="J56328" s="2"/>
      <c r="K56328" s="2"/>
      <c r="L56328" s="2"/>
    </row>
    <row r="56329" spans="10:12">
      <c r="J56329" s="2"/>
      <c r="K56329" s="2"/>
      <c r="L56329" s="2"/>
    </row>
    <row r="56330" spans="10:12">
      <c r="J56330" s="2"/>
      <c r="K56330" s="2"/>
      <c r="L56330" s="2"/>
    </row>
    <row r="56331" spans="10:12">
      <c r="J56331" s="2"/>
      <c r="K56331" s="2"/>
      <c r="L56331" s="2"/>
    </row>
    <row r="56332" spans="10:12">
      <c r="J56332" s="2"/>
      <c r="K56332" s="2"/>
      <c r="L56332" s="2"/>
    </row>
    <row r="56333" spans="10:12">
      <c r="J56333" s="2"/>
      <c r="K56333" s="2"/>
      <c r="L56333" s="2"/>
    </row>
    <row r="56334" spans="10:12">
      <c r="J56334" s="2"/>
      <c r="K56334" s="2"/>
      <c r="L56334" s="2"/>
    </row>
    <row r="56335" spans="10:12">
      <c r="J56335" s="2"/>
      <c r="K56335" s="2"/>
      <c r="L56335" s="2"/>
    </row>
    <row r="56336" spans="10:12">
      <c r="J56336" s="2"/>
      <c r="K56336" s="2"/>
      <c r="L56336" s="2"/>
    </row>
    <row r="56337" spans="10:12">
      <c r="J56337" s="2"/>
      <c r="K56337" s="2"/>
      <c r="L56337" s="2"/>
    </row>
    <row r="56338" spans="10:12">
      <c r="J56338" s="2"/>
      <c r="K56338" s="2"/>
      <c r="L56338" s="2"/>
    </row>
    <row r="56339" spans="10:12">
      <c r="J56339" s="2"/>
      <c r="K56339" s="2"/>
      <c r="L56339" s="2"/>
    </row>
    <row r="56340" spans="10:12">
      <c r="J56340" s="2"/>
      <c r="K56340" s="2"/>
      <c r="L56340" s="2"/>
    </row>
    <row r="56341" spans="10:12">
      <c r="J56341" s="2"/>
      <c r="K56341" s="2"/>
      <c r="L56341" s="2"/>
    </row>
    <row r="56342" spans="10:12">
      <c r="J56342" s="2"/>
      <c r="K56342" s="2"/>
      <c r="L56342" s="2"/>
    </row>
    <row r="56343" spans="10:12">
      <c r="J56343" s="2"/>
      <c r="K56343" s="2"/>
      <c r="L56343" s="2"/>
    </row>
    <row r="56344" spans="10:12">
      <c r="J56344" s="2"/>
      <c r="K56344" s="2"/>
      <c r="L56344" s="2"/>
    </row>
    <row r="56345" spans="10:12">
      <c r="J56345" s="2"/>
      <c r="K56345" s="2"/>
      <c r="L56345" s="2"/>
    </row>
    <row r="56346" spans="10:12">
      <c r="J56346" s="2"/>
      <c r="K56346" s="2"/>
      <c r="L56346" s="2"/>
    </row>
    <row r="56347" spans="10:12">
      <c r="J56347" s="2"/>
      <c r="K56347" s="2"/>
      <c r="L56347" s="2"/>
    </row>
    <row r="56348" spans="10:12">
      <c r="J56348" s="2"/>
      <c r="K56348" s="2"/>
      <c r="L56348" s="2"/>
    </row>
    <row r="56349" spans="10:12">
      <c r="J56349" s="2"/>
      <c r="K56349" s="2"/>
      <c r="L56349" s="2"/>
    </row>
    <row r="56350" spans="10:12">
      <c r="J56350" s="2"/>
      <c r="K56350" s="2"/>
      <c r="L56350" s="2"/>
    </row>
    <row r="56351" spans="10:12">
      <c r="J56351" s="2"/>
      <c r="K56351" s="2"/>
      <c r="L56351" s="2"/>
    </row>
    <row r="56352" spans="10:12">
      <c r="J56352" s="2"/>
      <c r="K56352" s="2"/>
      <c r="L56352" s="2"/>
    </row>
    <row r="56353" spans="10:12">
      <c r="J56353" s="2"/>
      <c r="K56353" s="2"/>
      <c r="L56353" s="2"/>
    </row>
    <row r="56354" spans="10:12">
      <c r="J56354" s="2"/>
      <c r="K56354" s="2"/>
      <c r="L56354" s="2"/>
    </row>
    <row r="56355" spans="10:12">
      <c r="J56355" s="2"/>
      <c r="K56355" s="2"/>
      <c r="L56355" s="2"/>
    </row>
    <row r="56356" spans="10:12">
      <c r="J56356" s="2"/>
      <c r="K56356" s="2"/>
      <c r="L56356" s="2"/>
    </row>
    <row r="56357" spans="10:12">
      <c r="J56357" s="2"/>
      <c r="K56357" s="2"/>
      <c r="L56357" s="2"/>
    </row>
    <row r="56358" spans="10:12">
      <c r="J56358" s="2"/>
      <c r="K56358" s="2"/>
      <c r="L56358" s="2"/>
    </row>
    <row r="56359" spans="10:12">
      <c r="J56359" s="2"/>
      <c r="K56359" s="2"/>
      <c r="L56359" s="2"/>
    </row>
    <row r="56360" spans="10:12">
      <c r="J56360" s="2"/>
      <c r="K56360" s="2"/>
      <c r="L56360" s="2"/>
    </row>
    <row r="56361" spans="10:12">
      <c r="J56361" s="2"/>
      <c r="K56361" s="2"/>
      <c r="L56361" s="2"/>
    </row>
    <row r="56362" spans="10:12">
      <c r="J56362" s="2"/>
      <c r="K56362" s="2"/>
      <c r="L56362" s="2"/>
    </row>
    <row r="56363" spans="10:12">
      <c r="J56363" s="2"/>
      <c r="K56363" s="2"/>
      <c r="L56363" s="2"/>
    </row>
    <row r="56364" spans="10:12">
      <c r="J56364" s="2"/>
      <c r="K56364" s="2"/>
      <c r="L56364" s="2"/>
    </row>
    <row r="56365" spans="10:12">
      <c r="J56365" s="2"/>
      <c r="K56365" s="2"/>
      <c r="L56365" s="2"/>
    </row>
    <row r="56366" spans="10:12">
      <c r="J56366" s="2"/>
      <c r="K56366" s="2"/>
      <c r="L56366" s="2"/>
    </row>
    <row r="56367" spans="10:12">
      <c r="J56367" s="2"/>
      <c r="K56367" s="2"/>
      <c r="L56367" s="2"/>
    </row>
    <row r="56368" spans="10:12">
      <c r="J56368" s="2"/>
      <c r="K56368" s="2"/>
      <c r="L56368" s="2"/>
    </row>
    <row r="56369" spans="10:12">
      <c r="J56369" s="2"/>
      <c r="K56369" s="2"/>
      <c r="L56369" s="2"/>
    </row>
    <row r="56370" spans="10:12">
      <c r="J56370" s="2"/>
      <c r="K56370" s="2"/>
      <c r="L56370" s="2"/>
    </row>
    <row r="56371" spans="10:12">
      <c r="J56371" s="2"/>
      <c r="K56371" s="2"/>
      <c r="L56371" s="2"/>
    </row>
    <row r="56372" spans="10:12">
      <c r="J56372" s="2"/>
      <c r="K56372" s="2"/>
      <c r="L56372" s="2"/>
    </row>
    <row r="56373" spans="10:12">
      <c r="J56373" s="2"/>
      <c r="K56373" s="2"/>
      <c r="L56373" s="2"/>
    </row>
    <row r="56374" spans="10:12">
      <c r="J56374" s="2"/>
      <c r="K56374" s="2"/>
      <c r="L56374" s="2"/>
    </row>
    <row r="56375" spans="10:12">
      <c r="J56375" s="2"/>
      <c r="K56375" s="2"/>
      <c r="L56375" s="2"/>
    </row>
    <row r="56376" spans="10:12">
      <c r="J56376" s="2"/>
      <c r="K56376" s="2"/>
      <c r="L56376" s="2"/>
    </row>
    <row r="56377" spans="10:12">
      <c r="J56377" s="2"/>
      <c r="K56377" s="2"/>
      <c r="L56377" s="2"/>
    </row>
    <row r="56378" spans="10:12">
      <c r="J56378" s="2"/>
      <c r="K56378" s="2"/>
      <c r="L56378" s="2"/>
    </row>
    <row r="56379" spans="10:12">
      <c r="J56379" s="2"/>
      <c r="K56379" s="2"/>
      <c r="L56379" s="2"/>
    </row>
    <row r="56380" spans="10:12">
      <c r="J56380" s="2"/>
      <c r="K56380" s="2"/>
      <c r="L56380" s="2"/>
    </row>
    <row r="56381" spans="10:12">
      <c r="J56381" s="2"/>
      <c r="K56381" s="2"/>
      <c r="L56381" s="2"/>
    </row>
    <row r="56382" spans="10:12">
      <c r="J56382" s="2"/>
      <c r="K56382" s="2"/>
      <c r="L56382" s="2"/>
    </row>
    <row r="56383" spans="10:12">
      <c r="J56383" s="2"/>
      <c r="K56383" s="2"/>
      <c r="L56383" s="2"/>
    </row>
    <row r="56384" spans="10:12">
      <c r="J56384" s="2"/>
      <c r="K56384" s="2"/>
      <c r="L56384" s="2"/>
    </row>
    <row r="56385" spans="10:12">
      <c r="J56385" s="2"/>
      <c r="K56385" s="2"/>
      <c r="L56385" s="2"/>
    </row>
    <row r="56386" spans="10:12">
      <c r="J56386" s="2"/>
      <c r="K56386" s="2"/>
      <c r="L56386" s="2"/>
    </row>
    <row r="56387" spans="10:12">
      <c r="J56387" s="2"/>
      <c r="K56387" s="2"/>
      <c r="L56387" s="2"/>
    </row>
    <row r="56388" spans="10:12">
      <c r="J56388" s="2"/>
      <c r="K56388" s="2"/>
      <c r="L56388" s="2"/>
    </row>
    <row r="56389" spans="10:12">
      <c r="J56389" s="2"/>
      <c r="K56389" s="2"/>
      <c r="L56389" s="2"/>
    </row>
    <row r="56390" spans="10:12">
      <c r="J56390" s="2"/>
      <c r="K56390" s="2"/>
      <c r="L56390" s="2"/>
    </row>
    <row r="56391" spans="10:12">
      <c r="J56391" s="2"/>
      <c r="K56391" s="2"/>
      <c r="L56391" s="2"/>
    </row>
    <row r="56392" spans="10:12">
      <c r="J56392" s="2"/>
      <c r="K56392" s="2"/>
      <c r="L56392" s="2"/>
    </row>
    <row r="56393" spans="10:12">
      <c r="J56393" s="2"/>
      <c r="K56393" s="2"/>
      <c r="L56393" s="2"/>
    </row>
    <row r="56394" spans="10:12">
      <c r="J56394" s="2"/>
      <c r="K56394" s="2"/>
      <c r="L56394" s="2"/>
    </row>
    <row r="56395" spans="10:12">
      <c r="J56395" s="2"/>
      <c r="K56395" s="2"/>
      <c r="L56395" s="2"/>
    </row>
    <row r="56396" spans="10:12">
      <c r="J56396" s="2"/>
      <c r="K56396" s="2"/>
      <c r="L56396" s="2"/>
    </row>
    <row r="56397" spans="10:12">
      <c r="J56397" s="2"/>
      <c r="K56397" s="2"/>
      <c r="L56397" s="2"/>
    </row>
    <row r="56398" spans="10:12">
      <c r="J56398" s="2"/>
      <c r="K56398" s="2"/>
      <c r="L56398" s="2"/>
    </row>
    <row r="56399" spans="10:12">
      <c r="J56399" s="2"/>
      <c r="K56399" s="2"/>
      <c r="L56399" s="2"/>
    </row>
    <row r="56400" spans="10:12">
      <c r="J56400" s="2"/>
      <c r="K56400" s="2"/>
      <c r="L56400" s="2"/>
    </row>
    <row r="56401" spans="10:12">
      <c r="J56401" s="2"/>
      <c r="K56401" s="2"/>
      <c r="L56401" s="2"/>
    </row>
    <row r="56402" spans="10:12">
      <c r="J56402" s="2"/>
      <c r="K56402" s="2"/>
      <c r="L56402" s="2"/>
    </row>
    <row r="56403" spans="10:12">
      <c r="J56403" s="2"/>
      <c r="K56403" s="2"/>
      <c r="L56403" s="2"/>
    </row>
    <row r="56404" spans="10:12">
      <c r="J56404" s="2"/>
      <c r="K56404" s="2"/>
      <c r="L56404" s="2"/>
    </row>
    <row r="56405" spans="10:12">
      <c r="J56405" s="2"/>
      <c r="K56405" s="2"/>
      <c r="L56405" s="2"/>
    </row>
    <row r="56406" spans="10:12">
      <c r="J56406" s="2"/>
      <c r="K56406" s="2"/>
      <c r="L56406" s="2"/>
    </row>
    <row r="56407" spans="10:12">
      <c r="J56407" s="2"/>
      <c r="K56407" s="2"/>
      <c r="L56407" s="2"/>
    </row>
    <row r="56408" spans="10:12">
      <c r="J56408" s="2"/>
      <c r="K56408" s="2"/>
      <c r="L56408" s="2"/>
    </row>
    <row r="56409" spans="10:12">
      <c r="J56409" s="2"/>
      <c r="K56409" s="2"/>
      <c r="L56409" s="2"/>
    </row>
    <row r="56410" spans="10:12">
      <c r="J56410" s="2"/>
      <c r="K56410" s="2"/>
      <c r="L56410" s="2"/>
    </row>
    <row r="56411" spans="10:12">
      <c r="J56411" s="2"/>
      <c r="K56411" s="2"/>
      <c r="L56411" s="2"/>
    </row>
    <row r="56412" spans="10:12">
      <c r="J56412" s="2"/>
      <c r="K56412" s="2"/>
      <c r="L56412" s="2"/>
    </row>
    <row r="56413" spans="10:12">
      <c r="J56413" s="2"/>
      <c r="K56413" s="2"/>
      <c r="L56413" s="2"/>
    </row>
    <row r="56414" spans="10:12">
      <c r="J56414" s="2"/>
      <c r="K56414" s="2"/>
      <c r="L56414" s="2"/>
    </row>
    <row r="56415" spans="10:12">
      <c r="J56415" s="2"/>
      <c r="K56415" s="2"/>
      <c r="L56415" s="2"/>
    </row>
    <row r="56416" spans="10:12">
      <c r="J56416" s="2"/>
      <c r="K56416" s="2"/>
      <c r="L56416" s="2"/>
    </row>
    <row r="56417" spans="10:12">
      <c r="J56417" s="2"/>
      <c r="K56417" s="2"/>
      <c r="L56417" s="2"/>
    </row>
    <row r="56418" spans="10:12">
      <c r="J56418" s="2"/>
      <c r="K56418" s="2"/>
      <c r="L56418" s="2"/>
    </row>
    <row r="56419" spans="10:12">
      <c r="J56419" s="2"/>
      <c r="K56419" s="2"/>
      <c r="L56419" s="2"/>
    </row>
    <row r="56420" spans="10:12">
      <c r="J56420" s="2"/>
      <c r="K56420" s="2"/>
      <c r="L56420" s="2"/>
    </row>
    <row r="56421" spans="10:12">
      <c r="J56421" s="2"/>
      <c r="K56421" s="2"/>
      <c r="L56421" s="2"/>
    </row>
    <row r="56422" spans="10:12">
      <c r="J56422" s="2"/>
      <c r="K56422" s="2"/>
      <c r="L56422" s="2"/>
    </row>
    <row r="56423" spans="10:12">
      <c r="J56423" s="2"/>
      <c r="K56423" s="2"/>
      <c r="L56423" s="2"/>
    </row>
    <row r="56424" spans="10:12">
      <c r="J56424" s="2"/>
      <c r="K56424" s="2"/>
      <c r="L56424" s="2"/>
    </row>
    <row r="56425" spans="10:12">
      <c r="J56425" s="2"/>
      <c r="K56425" s="2"/>
      <c r="L56425" s="2"/>
    </row>
    <row r="56426" spans="10:12">
      <c r="J56426" s="2"/>
      <c r="K56426" s="2"/>
      <c r="L56426" s="2"/>
    </row>
    <row r="56427" spans="10:12">
      <c r="J56427" s="2"/>
      <c r="K56427" s="2"/>
      <c r="L56427" s="2"/>
    </row>
    <row r="56428" spans="10:12">
      <c r="J56428" s="2"/>
      <c r="K56428" s="2"/>
      <c r="L56428" s="2"/>
    </row>
    <row r="56429" spans="10:12">
      <c r="J56429" s="2"/>
      <c r="K56429" s="2"/>
      <c r="L56429" s="2"/>
    </row>
    <row r="56430" spans="10:12">
      <c r="J56430" s="2"/>
      <c r="K56430" s="2"/>
      <c r="L56430" s="2"/>
    </row>
    <row r="56431" spans="10:12">
      <c r="J56431" s="2"/>
      <c r="K56431" s="2"/>
      <c r="L56431" s="2"/>
    </row>
    <row r="56432" spans="10:12">
      <c r="J56432" s="2"/>
      <c r="K56432" s="2"/>
      <c r="L56432" s="2"/>
    </row>
    <row r="56433" spans="10:12">
      <c r="J56433" s="2"/>
      <c r="K56433" s="2"/>
      <c r="L56433" s="2"/>
    </row>
    <row r="56434" spans="10:12">
      <c r="J56434" s="2"/>
      <c r="K56434" s="2"/>
      <c r="L56434" s="2"/>
    </row>
    <row r="56435" spans="10:12">
      <c r="J56435" s="2"/>
      <c r="K56435" s="2"/>
      <c r="L56435" s="2"/>
    </row>
    <row r="56436" spans="10:12">
      <c r="J56436" s="2"/>
      <c r="K56436" s="2"/>
      <c r="L56436" s="2"/>
    </row>
    <row r="56437" spans="10:12">
      <c r="J56437" s="2"/>
      <c r="K56437" s="2"/>
      <c r="L56437" s="2"/>
    </row>
    <row r="56438" spans="10:12">
      <c r="J56438" s="2"/>
      <c r="K56438" s="2"/>
      <c r="L56438" s="2"/>
    </row>
    <row r="56439" spans="10:12">
      <c r="J56439" s="2"/>
      <c r="K56439" s="2"/>
      <c r="L56439" s="2"/>
    </row>
    <row r="56440" spans="10:12">
      <c r="J56440" s="2"/>
      <c r="K56440" s="2"/>
      <c r="L56440" s="2"/>
    </row>
    <row r="56441" spans="10:12">
      <c r="J56441" s="2"/>
      <c r="K56441" s="2"/>
      <c r="L56441" s="2"/>
    </row>
    <row r="56442" spans="10:12">
      <c r="J56442" s="2"/>
      <c r="K56442" s="2"/>
      <c r="L56442" s="2"/>
    </row>
    <row r="56443" spans="10:12">
      <c r="J56443" s="2"/>
      <c r="K56443" s="2"/>
      <c r="L56443" s="2"/>
    </row>
    <row r="56444" spans="10:12">
      <c r="J56444" s="2"/>
      <c r="K56444" s="2"/>
      <c r="L56444" s="2"/>
    </row>
    <row r="56445" spans="10:12">
      <c r="J56445" s="2"/>
      <c r="K56445" s="2"/>
      <c r="L56445" s="2"/>
    </row>
    <row r="56446" spans="10:12">
      <c r="J56446" s="2"/>
      <c r="K56446" s="2"/>
      <c r="L56446" s="2"/>
    </row>
    <row r="56447" spans="10:12">
      <c r="J56447" s="2"/>
      <c r="K56447" s="2"/>
      <c r="L56447" s="2"/>
    </row>
    <row r="56448" spans="10:12">
      <c r="J56448" s="2"/>
      <c r="K56448" s="2"/>
      <c r="L56448" s="2"/>
    </row>
    <row r="56449" spans="10:12">
      <c r="J56449" s="2"/>
      <c r="K56449" s="2"/>
      <c r="L56449" s="2"/>
    </row>
    <row r="56450" spans="10:12">
      <c r="J56450" s="2"/>
      <c r="K56450" s="2"/>
      <c r="L56450" s="2"/>
    </row>
    <row r="56451" spans="10:12">
      <c r="J56451" s="2"/>
      <c r="K56451" s="2"/>
      <c r="L56451" s="2"/>
    </row>
    <row r="56452" spans="10:12">
      <c r="J56452" s="2"/>
      <c r="K56452" s="2"/>
      <c r="L56452" s="2"/>
    </row>
    <row r="56453" spans="10:12">
      <c r="J56453" s="2"/>
      <c r="K56453" s="2"/>
      <c r="L56453" s="2"/>
    </row>
    <row r="56454" spans="10:12">
      <c r="J56454" s="2"/>
      <c r="K56454" s="2"/>
      <c r="L56454" s="2"/>
    </row>
    <row r="56455" spans="10:12">
      <c r="J56455" s="2"/>
      <c r="K56455" s="2"/>
      <c r="L56455" s="2"/>
    </row>
    <row r="56456" spans="10:12">
      <c r="J56456" s="2"/>
      <c r="K56456" s="2"/>
      <c r="L56456" s="2"/>
    </row>
    <row r="56457" spans="10:12">
      <c r="J56457" s="2"/>
      <c r="K56457" s="2"/>
      <c r="L56457" s="2"/>
    </row>
    <row r="56458" spans="10:12">
      <c r="J56458" s="2"/>
      <c r="K56458" s="2"/>
      <c r="L56458" s="2"/>
    </row>
    <row r="56459" spans="10:12">
      <c r="J56459" s="2"/>
      <c r="K56459" s="2"/>
      <c r="L56459" s="2"/>
    </row>
    <row r="56460" spans="10:12">
      <c r="J56460" s="2"/>
      <c r="K56460" s="2"/>
      <c r="L56460" s="2"/>
    </row>
    <row r="56461" spans="10:12">
      <c r="J56461" s="2"/>
      <c r="K56461" s="2"/>
      <c r="L56461" s="2"/>
    </row>
    <row r="56462" spans="10:12">
      <c r="J56462" s="2"/>
      <c r="K56462" s="2"/>
      <c r="L56462" s="2"/>
    </row>
    <row r="56463" spans="10:12">
      <c r="J56463" s="2"/>
      <c r="K56463" s="2"/>
      <c r="L56463" s="2"/>
    </row>
    <row r="56464" spans="10:12">
      <c r="J56464" s="2"/>
      <c r="K56464" s="2"/>
      <c r="L56464" s="2"/>
    </row>
    <row r="56465" spans="10:12">
      <c r="J56465" s="2"/>
      <c r="K56465" s="2"/>
      <c r="L56465" s="2"/>
    </row>
    <row r="56466" spans="10:12">
      <c r="J56466" s="2"/>
      <c r="K56466" s="2"/>
      <c r="L56466" s="2"/>
    </row>
    <row r="56467" spans="10:12">
      <c r="J56467" s="2"/>
      <c r="K56467" s="2"/>
      <c r="L56467" s="2"/>
    </row>
    <row r="56468" spans="10:12">
      <c r="J56468" s="2"/>
      <c r="K56468" s="2"/>
      <c r="L56468" s="2"/>
    </row>
    <row r="56469" spans="10:12">
      <c r="J56469" s="2"/>
      <c r="K56469" s="2"/>
      <c r="L56469" s="2"/>
    </row>
    <row r="56470" spans="10:12">
      <c r="J56470" s="2"/>
      <c r="K56470" s="2"/>
      <c r="L56470" s="2"/>
    </row>
    <row r="56471" spans="10:12">
      <c r="J56471" s="2"/>
      <c r="K56471" s="2"/>
      <c r="L56471" s="2"/>
    </row>
    <row r="56472" spans="10:12">
      <c r="J56472" s="2"/>
      <c r="K56472" s="2"/>
      <c r="L56472" s="2"/>
    </row>
    <row r="56473" spans="10:12">
      <c r="J56473" s="2"/>
      <c r="K56473" s="2"/>
      <c r="L56473" s="2"/>
    </row>
    <row r="56474" spans="10:12">
      <c r="J56474" s="2"/>
      <c r="K56474" s="2"/>
      <c r="L56474" s="2"/>
    </row>
    <row r="56475" spans="10:12">
      <c r="J56475" s="2"/>
      <c r="K56475" s="2"/>
      <c r="L56475" s="2"/>
    </row>
    <row r="56476" spans="10:12">
      <c r="J56476" s="2"/>
      <c r="K56476" s="2"/>
      <c r="L56476" s="2"/>
    </row>
    <row r="56477" spans="10:12">
      <c r="J56477" s="2"/>
      <c r="K56477" s="2"/>
      <c r="L56477" s="2"/>
    </row>
    <row r="56478" spans="10:12">
      <c r="J56478" s="2"/>
      <c r="K56478" s="2"/>
      <c r="L56478" s="2"/>
    </row>
    <row r="56479" spans="10:12">
      <c r="J56479" s="2"/>
      <c r="K56479" s="2"/>
      <c r="L56479" s="2"/>
    </row>
    <row r="56480" spans="10:12">
      <c r="J56480" s="2"/>
      <c r="K56480" s="2"/>
      <c r="L56480" s="2"/>
    </row>
    <row r="56481" spans="10:12">
      <c r="J56481" s="2"/>
      <c r="K56481" s="2"/>
      <c r="L56481" s="2"/>
    </row>
    <row r="56482" spans="10:12">
      <c r="J56482" s="2"/>
      <c r="K56482" s="2"/>
      <c r="L56482" s="2"/>
    </row>
    <row r="56483" spans="10:12">
      <c r="J56483" s="2"/>
      <c r="K56483" s="2"/>
      <c r="L56483" s="2"/>
    </row>
    <row r="56484" spans="10:12">
      <c r="J56484" s="2"/>
      <c r="K56484" s="2"/>
      <c r="L56484" s="2"/>
    </row>
    <row r="56485" spans="10:12">
      <c r="J56485" s="2"/>
      <c r="K56485" s="2"/>
      <c r="L56485" s="2"/>
    </row>
    <row r="56486" spans="10:12">
      <c r="J56486" s="2"/>
      <c r="K56486" s="2"/>
      <c r="L56486" s="2"/>
    </row>
    <row r="56487" spans="10:12">
      <c r="J56487" s="2"/>
      <c r="K56487" s="2"/>
      <c r="L56487" s="2"/>
    </row>
    <row r="56488" spans="10:12">
      <c r="J56488" s="2"/>
      <c r="K56488" s="2"/>
      <c r="L56488" s="2"/>
    </row>
    <row r="56489" spans="10:12">
      <c r="J56489" s="2"/>
      <c r="K56489" s="2"/>
      <c r="L56489" s="2"/>
    </row>
    <row r="56490" spans="10:12">
      <c r="J56490" s="2"/>
      <c r="K56490" s="2"/>
      <c r="L56490" s="2"/>
    </row>
    <row r="56491" spans="10:12">
      <c r="J56491" s="2"/>
      <c r="K56491" s="2"/>
      <c r="L56491" s="2"/>
    </row>
    <row r="56492" spans="10:12">
      <c r="J56492" s="2"/>
      <c r="K56492" s="2"/>
      <c r="L56492" s="2"/>
    </row>
    <row r="56493" spans="10:12">
      <c r="J56493" s="2"/>
      <c r="K56493" s="2"/>
      <c r="L56493" s="2"/>
    </row>
    <row r="56494" spans="10:12">
      <c r="J56494" s="2"/>
      <c r="K56494" s="2"/>
      <c r="L56494" s="2"/>
    </row>
    <row r="56495" spans="10:12">
      <c r="J56495" s="2"/>
      <c r="K56495" s="2"/>
      <c r="L56495" s="2"/>
    </row>
    <row r="56496" spans="10:12">
      <c r="J56496" s="2"/>
      <c r="K56496" s="2"/>
      <c r="L56496" s="2"/>
    </row>
    <row r="56497" spans="10:12">
      <c r="J56497" s="2"/>
      <c r="K56497" s="2"/>
      <c r="L56497" s="2"/>
    </row>
    <row r="56498" spans="10:12">
      <c r="J56498" s="2"/>
      <c r="K56498" s="2"/>
      <c r="L56498" s="2"/>
    </row>
    <row r="56499" spans="10:12">
      <c r="J56499" s="2"/>
      <c r="K56499" s="2"/>
      <c r="L56499" s="2"/>
    </row>
    <row r="56500" spans="10:12">
      <c r="J56500" s="2"/>
      <c r="K56500" s="2"/>
      <c r="L56500" s="2"/>
    </row>
    <row r="56501" spans="10:12">
      <c r="J56501" s="2"/>
      <c r="K56501" s="2"/>
      <c r="L56501" s="2"/>
    </row>
    <row r="56502" spans="10:12">
      <c r="J56502" s="2"/>
      <c r="K56502" s="2"/>
      <c r="L56502" s="2"/>
    </row>
    <row r="56503" spans="10:12">
      <c r="J56503" s="2"/>
      <c r="K56503" s="2"/>
      <c r="L56503" s="2"/>
    </row>
    <row r="56504" spans="10:12">
      <c r="J56504" s="2"/>
      <c r="K56504" s="2"/>
      <c r="L56504" s="2"/>
    </row>
    <row r="56505" spans="10:12">
      <c r="J56505" s="2"/>
      <c r="K56505" s="2"/>
      <c r="L56505" s="2"/>
    </row>
    <row r="56506" spans="10:12">
      <c r="J56506" s="2"/>
      <c r="K56506" s="2"/>
      <c r="L56506" s="2"/>
    </row>
    <row r="56507" spans="10:12">
      <c r="J56507" s="2"/>
      <c r="K56507" s="2"/>
      <c r="L56507" s="2"/>
    </row>
    <row r="56508" spans="10:12">
      <c r="J56508" s="2"/>
      <c r="K56508" s="2"/>
      <c r="L56508" s="2"/>
    </row>
    <row r="56509" spans="10:12">
      <c r="J56509" s="2"/>
      <c r="K56509" s="2"/>
      <c r="L56509" s="2"/>
    </row>
    <row r="56510" spans="10:12">
      <c r="J56510" s="2"/>
      <c r="K56510" s="2"/>
      <c r="L56510" s="2"/>
    </row>
    <row r="56511" spans="10:12">
      <c r="J56511" s="2"/>
      <c r="K56511" s="2"/>
      <c r="L56511" s="2"/>
    </row>
    <row r="56512" spans="10:12">
      <c r="J56512" s="2"/>
      <c r="K56512" s="2"/>
      <c r="L56512" s="2"/>
    </row>
    <row r="56513" spans="10:12">
      <c r="J56513" s="2"/>
      <c r="K56513" s="2"/>
      <c r="L56513" s="2"/>
    </row>
    <row r="56514" spans="10:12">
      <c r="J56514" s="2"/>
      <c r="K56514" s="2"/>
      <c r="L56514" s="2"/>
    </row>
    <row r="56515" spans="10:12">
      <c r="J56515" s="2"/>
      <c r="K56515" s="2"/>
      <c r="L56515" s="2"/>
    </row>
    <row r="56516" spans="10:12">
      <c r="J56516" s="2"/>
      <c r="K56516" s="2"/>
      <c r="L56516" s="2"/>
    </row>
    <row r="56517" spans="10:12">
      <c r="J56517" s="2"/>
      <c r="K56517" s="2"/>
      <c r="L56517" s="2"/>
    </row>
    <row r="56518" spans="10:12">
      <c r="J56518" s="2"/>
      <c r="K56518" s="2"/>
      <c r="L56518" s="2"/>
    </row>
    <row r="56519" spans="10:12">
      <c r="J56519" s="2"/>
      <c r="K56519" s="2"/>
      <c r="L56519" s="2"/>
    </row>
    <row r="56520" spans="10:12">
      <c r="J56520" s="2"/>
      <c r="K56520" s="2"/>
      <c r="L56520" s="2"/>
    </row>
    <row r="56521" spans="10:12">
      <c r="J56521" s="2"/>
      <c r="K56521" s="2"/>
      <c r="L56521" s="2"/>
    </row>
    <row r="56522" spans="10:12">
      <c r="J56522" s="2"/>
      <c r="K56522" s="2"/>
      <c r="L56522" s="2"/>
    </row>
    <row r="56523" spans="10:12">
      <c r="J56523" s="2"/>
      <c r="K56523" s="2"/>
      <c r="L56523" s="2"/>
    </row>
    <row r="56524" spans="10:12">
      <c r="J56524" s="2"/>
      <c r="K56524" s="2"/>
      <c r="L56524" s="2"/>
    </row>
    <row r="56525" spans="10:12">
      <c r="J56525" s="2"/>
      <c r="K56525" s="2"/>
      <c r="L56525" s="2"/>
    </row>
    <row r="56526" spans="10:12">
      <c r="J56526" s="2"/>
      <c r="K56526" s="2"/>
      <c r="L56526" s="2"/>
    </row>
    <row r="56527" spans="10:12">
      <c r="J56527" s="2"/>
      <c r="K56527" s="2"/>
      <c r="L56527" s="2"/>
    </row>
    <row r="56528" spans="10:12">
      <c r="J56528" s="2"/>
      <c r="K56528" s="2"/>
      <c r="L56528" s="2"/>
    </row>
    <row r="56529" spans="10:12">
      <c r="J56529" s="2"/>
      <c r="K56529" s="2"/>
      <c r="L56529" s="2"/>
    </row>
    <row r="56530" spans="10:12">
      <c r="J56530" s="2"/>
      <c r="K56530" s="2"/>
      <c r="L56530" s="2"/>
    </row>
    <row r="56531" spans="10:12">
      <c r="J56531" s="2"/>
      <c r="K56531" s="2"/>
      <c r="L56531" s="2"/>
    </row>
    <row r="56532" spans="10:12">
      <c r="J56532" s="2"/>
      <c r="K56532" s="2"/>
      <c r="L56532" s="2"/>
    </row>
    <row r="56533" spans="10:12">
      <c r="J56533" s="2"/>
      <c r="K56533" s="2"/>
      <c r="L56533" s="2"/>
    </row>
    <row r="56534" spans="10:12">
      <c r="J56534" s="2"/>
      <c r="K56534" s="2"/>
      <c r="L56534" s="2"/>
    </row>
    <row r="56535" spans="10:12">
      <c r="J56535" s="2"/>
      <c r="K56535" s="2"/>
      <c r="L56535" s="2"/>
    </row>
    <row r="56536" spans="10:12">
      <c r="J56536" s="2"/>
      <c r="K56536" s="2"/>
      <c r="L56536" s="2"/>
    </row>
    <row r="56537" spans="10:12">
      <c r="J56537" s="2"/>
      <c r="K56537" s="2"/>
      <c r="L56537" s="2"/>
    </row>
    <row r="56538" spans="10:12">
      <c r="J56538" s="2"/>
      <c r="K56538" s="2"/>
      <c r="L56538" s="2"/>
    </row>
    <row r="56539" spans="10:12">
      <c r="J56539" s="2"/>
      <c r="K56539" s="2"/>
      <c r="L56539" s="2"/>
    </row>
    <row r="56540" spans="10:12">
      <c r="J56540" s="2"/>
      <c r="K56540" s="2"/>
      <c r="L56540" s="2"/>
    </row>
    <row r="56541" spans="10:12">
      <c r="J56541" s="2"/>
      <c r="K56541" s="2"/>
      <c r="L56541" s="2"/>
    </row>
    <row r="56542" spans="10:12">
      <c r="J56542" s="2"/>
      <c r="K56542" s="2"/>
      <c r="L56542" s="2"/>
    </row>
    <row r="56543" spans="10:12">
      <c r="J56543" s="2"/>
      <c r="K56543" s="2"/>
      <c r="L56543" s="2"/>
    </row>
    <row r="56544" spans="10:12">
      <c r="J56544" s="2"/>
      <c r="K56544" s="2"/>
      <c r="L56544" s="2"/>
    </row>
    <row r="56545" spans="10:12">
      <c r="J56545" s="2"/>
      <c r="K56545" s="2"/>
      <c r="L56545" s="2"/>
    </row>
    <row r="56546" spans="10:12">
      <c r="J56546" s="2"/>
      <c r="K56546" s="2"/>
      <c r="L56546" s="2"/>
    </row>
    <row r="56547" spans="10:12">
      <c r="J56547" s="2"/>
      <c r="K56547" s="2"/>
      <c r="L56547" s="2"/>
    </row>
    <row r="56548" spans="10:12">
      <c r="J56548" s="2"/>
      <c r="K56548" s="2"/>
      <c r="L56548" s="2"/>
    </row>
    <row r="56549" spans="10:12">
      <c r="J56549" s="2"/>
      <c r="K56549" s="2"/>
      <c r="L56549" s="2"/>
    </row>
    <row r="56550" spans="10:12">
      <c r="J56550" s="2"/>
      <c r="K56550" s="2"/>
      <c r="L56550" s="2"/>
    </row>
    <row r="56551" spans="10:12">
      <c r="J56551" s="2"/>
      <c r="K56551" s="2"/>
      <c r="L56551" s="2"/>
    </row>
    <row r="56552" spans="10:12">
      <c r="J56552" s="2"/>
      <c r="K56552" s="2"/>
      <c r="L56552" s="2"/>
    </row>
    <row r="56553" spans="10:12">
      <c r="J56553" s="2"/>
      <c r="K56553" s="2"/>
      <c r="L56553" s="2"/>
    </row>
    <row r="56554" spans="10:12">
      <c r="J56554" s="2"/>
      <c r="K56554" s="2"/>
      <c r="L56554" s="2"/>
    </row>
    <row r="56555" spans="10:12">
      <c r="J56555" s="2"/>
      <c r="K56555" s="2"/>
      <c r="L56555" s="2"/>
    </row>
    <row r="56556" spans="10:12">
      <c r="J56556" s="2"/>
      <c r="K56556" s="2"/>
      <c r="L56556" s="2"/>
    </row>
    <row r="56557" spans="10:12">
      <c r="J56557" s="2"/>
      <c r="K56557" s="2"/>
      <c r="L56557" s="2"/>
    </row>
    <row r="56558" spans="10:12">
      <c r="J56558" s="2"/>
      <c r="K56558" s="2"/>
      <c r="L56558" s="2"/>
    </row>
    <row r="56559" spans="10:12">
      <c r="J56559" s="2"/>
      <c r="K56559" s="2"/>
      <c r="L56559" s="2"/>
    </row>
    <row r="56560" spans="10:12">
      <c r="J56560" s="2"/>
      <c r="K56560" s="2"/>
      <c r="L56560" s="2"/>
    </row>
    <row r="56561" spans="10:12">
      <c r="J56561" s="2"/>
      <c r="K56561" s="2"/>
      <c r="L56561" s="2"/>
    </row>
    <row r="56562" spans="10:12">
      <c r="J56562" s="2"/>
      <c r="K56562" s="2"/>
      <c r="L56562" s="2"/>
    </row>
    <row r="56563" spans="10:12">
      <c r="J56563" s="2"/>
      <c r="K56563" s="2"/>
      <c r="L56563" s="2"/>
    </row>
    <row r="56564" spans="10:12">
      <c r="J56564" s="2"/>
      <c r="K56564" s="2"/>
      <c r="L56564" s="2"/>
    </row>
    <row r="56565" spans="10:12">
      <c r="J56565" s="2"/>
      <c r="K56565" s="2"/>
      <c r="L56565" s="2"/>
    </row>
    <row r="56566" spans="10:12">
      <c r="J56566" s="2"/>
      <c r="K56566" s="2"/>
      <c r="L56566" s="2"/>
    </row>
    <row r="56567" spans="10:12">
      <c r="J56567" s="2"/>
      <c r="K56567" s="2"/>
      <c r="L56567" s="2"/>
    </row>
    <row r="56568" spans="10:12">
      <c r="J56568" s="2"/>
      <c r="K56568" s="2"/>
      <c r="L56568" s="2"/>
    </row>
    <row r="56569" spans="10:12">
      <c r="J56569" s="2"/>
      <c r="K56569" s="2"/>
      <c r="L56569" s="2"/>
    </row>
    <row r="56570" spans="10:12">
      <c r="J56570" s="2"/>
      <c r="K56570" s="2"/>
      <c r="L56570" s="2"/>
    </row>
    <row r="56571" spans="10:12">
      <c r="J56571" s="2"/>
      <c r="K56571" s="2"/>
      <c r="L56571" s="2"/>
    </row>
    <row r="56572" spans="10:12">
      <c r="J56572" s="2"/>
      <c r="K56572" s="2"/>
      <c r="L56572" s="2"/>
    </row>
    <row r="56573" spans="10:12">
      <c r="J56573" s="2"/>
      <c r="K56573" s="2"/>
      <c r="L56573" s="2"/>
    </row>
    <row r="56574" spans="10:12">
      <c r="J56574" s="2"/>
      <c r="K56574" s="2"/>
      <c r="L56574" s="2"/>
    </row>
    <row r="56575" spans="10:12">
      <c r="J56575" s="2"/>
      <c r="K56575" s="2"/>
      <c r="L56575" s="2"/>
    </row>
    <row r="56576" spans="10:12">
      <c r="J56576" s="2"/>
      <c r="K56576" s="2"/>
      <c r="L56576" s="2"/>
    </row>
    <row r="56577" spans="10:12">
      <c r="J56577" s="2"/>
      <c r="K56577" s="2"/>
      <c r="L56577" s="2"/>
    </row>
    <row r="56578" spans="10:12">
      <c r="J56578" s="2"/>
      <c r="K56578" s="2"/>
      <c r="L56578" s="2"/>
    </row>
    <row r="56579" spans="10:12">
      <c r="J56579" s="2"/>
      <c r="K56579" s="2"/>
      <c r="L56579" s="2"/>
    </row>
    <row r="56580" spans="10:12">
      <c r="J56580" s="2"/>
      <c r="K56580" s="2"/>
      <c r="L56580" s="2"/>
    </row>
    <row r="56581" spans="10:12">
      <c r="J56581" s="2"/>
      <c r="K56581" s="2"/>
      <c r="L56581" s="2"/>
    </row>
    <row r="56582" spans="10:12">
      <c r="J56582" s="2"/>
      <c r="K56582" s="2"/>
      <c r="L56582" s="2"/>
    </row>
    <row r="56583" spans="10:12">
      <c r="J56583" s="2"/>
      <c r="K56583" s="2"/>
      <c r="L56583" s="2"/>
    </row>
    <row r="56584" spans="10:12">
      <c r="J56584" s="2"/>
      <c r="K56584" s="2"/>
      <c r="L56584" s="2"/>
    </row>
    <row r="56585" spans="10:12">
      <c r="J56585" s="2"/>
      <c r="K56585" s="2"/>
      <c r="L56585" s="2"/>
    </row>
    <row r="56586" spans="10:12">
      <c r="J56586" s="2"/>
      <c r="K56586" s="2"/>
      <c r="L56586" s="2"/>
    </row>
    <row r="56587" spans="10:12">
      <c r="J56587" s="2"/>
      <c r="K56587" s="2"/>
      <c r="L56587" s="2"/>
    </row>
    <row r="56588" spans="10:12">
      <c r="J56588" s="2"/>
      <c r="K56588" s="2"/>
      <c r="L56588" s="2"/>
    </row>
    <row r="56589" spans="10:12">
      <c r="J56589" s="2"/>
      <c r="K56589" s="2"/>
      <c r="L56589" s="2"/>
    </row>
    <row r="56590" spans="10:12">
      <c r="J56590" s="2"/>
      <c r="K56590" s="2"/>
      <c r="L56590" s="2"/>
    </row>
    <row r="56591" spans="10:12">
      <c r="J56591" s="2"/>
      <c r="K56591" s="2"/>
      <c r="L56591" s="2"/>
    </row>
    <row r="56592" spans="10:12">
      <c r="J56592" s="2"/>
      <c r="K56592" s="2"/>
      <c r="L56592" s="2"/>
    </row>
    <row r="56593" spans="10:12">
      <c r="J56593" s="2"/>
      <c r="K56593" s="2"/>
      <c r="L56593" s="2"/>
    </row>
    <row r="56594" spans="10:12">
      <c r="J56594" s="2"/>
      <c r="K56594" s="2"/>
      <c r="L56594" s="2"/>
    </row>
    <row r="56595" spans="10:12">
      <c r="J56595" s="2"/>
      <c r="K56595" s="2"/>
      <c r="L56595" s="2"/>
    </row>
    <row r="56596" spans="10:12">
      <c r="J56596" s="2"/>
      <c r="K56596" s="2"/>
      <c r="L56596" s="2"/>
    </row>
    <row r="56597" spans="10:12">
      <c r="J56597" s="2"/>
      <c r="K56597" s="2"/>
      <c r="L56597" s="2"/>
    </row>
    <row r="56598" spans="10:12">
      <c r="J56598" s="2"/>
      <c r="K56598" s="2"/>
      <c r="L56598" s="2"/>
    </row>
    <row r="56599" spans="10:12">
      <c r="J56599" s="2"/>
      <c r="K56599" s="2"/>
      <c r="L56599" s="2"/>
    </row>
    <row r="56600" spans="10:12">
      <c r="J56600" s="2"/>
      <c r="K56600" s="2"/>
      <c r="L56600" s="2"/>
    </row>
    <row r="56601" spans="10:12">
      <c r="J56601" s="2"/>
      <c r="K56601" s="2"/>
      <c r="L56601" s="2"/>
    </row>
    <row r="56602" spans="10:12">
      <c r="J56602" s="2"/>
      <c r="K56602" s="2"/>
      <c r="L56602" s="2"/>
    </row>
    <row r="56603" spans="10:12">
      <c r="J56603" s="2"/>
      <c r="K56603" s="2"/>
      <c r="L56603" s="2"/>
    </row>
    <row r="56604" spans="10:12">
      <c r="J56604" s="2"/>
      <c r="K56604" s="2"/>
      <c r="L56604" s="2"/>
    </row>
    <row r="56605" spans="10:12">
      <c r="J56605" s="2"/>
      <c r="K56605" s="2"/>
      <c r="L56605" s="2"/>
    </row>
    <row r="56606" spans="10:12">
      <c r="J56606" s="2"/>
      <c r="K56606" s="2"/>
      <c r="L56606" s="2"/>
    </row>
    <row r="56607" spans="10:12">
      <c r="J56607" s="2"/>
      <c r="K56607" s="2"/>
      <c r="L56607" s="2"/>
    </row>
    <row r="56608" spans="10:12">
      <c r="J56608" s="2"/>
      <c r="K56608" s="2"/>
      <c r="L56608" s="2"/>
    </row>
    <row r="56609" spans="10:12">
      <c r="J56609" s="2"/>
      <c r="K56609" s="2"/>
      <c r="L56609" s="2"/>
    </row>
    <row r="56610" spans="10:12">
      <c r="J56610" s="2"/>
      <c r="K56610" s="2"/>
      <c r="L56610" s="2"/>
    </row>
    <row r="56611" spans="10:12">
      <c r="J56611" s="2"/>
      <c r="K56611" s="2"/>
      <c r="L56611" s="2"/>
    </row>
    <row r="56612" spans="10:12">
      <c r="J56612" s="2"/>
      <c r="K56612" s="2"/>
      <c r="L56612" s="2"/>
    </row>
    <row r="56613" spans="10:12">
      <c r="J56613" s="2"/>
      <c r="K56613" s="2"/>
      <c r="L56613" s="2"/>
    </row>
    <row r="56614" spans="10:12">
      <c r="J56614" s="2"/>
      <c r="K56614" s="2"/>
      <c r="L56614" s="2"/>
    </row>
    <row r="56615" spans="10:12">
      <c r="J56615" s="2"/>
      <c r="K56615" s="2"/>
      <c r="L56615" s="2"/>
    </row>
    <row r="56616" spans="10:12">
      <c r="J56616" s="2"/>
      <c r="K56616" s="2"/>
      <c r="L56616" s="2"/>
    </row>
    <row r="56617" spans="10:12">
      <c r="J56617" s="2"/>
      <c r="K56617" s="2"/>
      <c r="L56617" s="2"/>
    </row>
    <row r="56618" spans="10:12">
      <c r="J56618" s="2"/>
      <c r="K56618" s="2"/>
      <c r="L56618" s="2"/>
    </row>
    <row r="56619" spans="10:12">
      <c r="J56619" s="2"/>
      <c r="K56619" s="2"/>
      <c r="L56619" s="2"/>
    </row>
    <row r="56620" spans="10:12">
      <c r="J56620" s="2"/>
      <c r="K56620" s="2"/>
      <c r="L56620" s="2"/>
    </row>
    <row r="56621" spans="10:12">
      <c r="J56621" s="2"/>
      <c r="K56621" s="2"/>
      <c r="L56621" s="2"/>
    </row>
    <row r="56622" spans="10:12">
      <c r="J56622" s="2"/>
      <c r="K56622" s="2"/>
      <c r="L56622" s="2"/>
    </row>
    <row r="56623" spans="10:12">
      <c r="J56623" s="2"/>
      <c r="K56623" s="2"/>
      <c r="L56623" s="2"/>
    </row>
    <row r="56624" spans="10:12">
      <c r="J56624" s="2"/>
      <c r="K56624" s="2"/>
      <c r="L56624" s="2"/>
    </row>
    <row r="56625" spans="10:12">
      <c r="J56625" s="2"/>
      <c r="K56625" s="2"/>
      <c r="L56625" s="2"/>
    </row>
    <row r="56626" spans="10:12">
      <c r="J56626" s="2"/>
      <c r="K56626" s="2"/>
      <c r="L56626" s="2"/>
    </row>
    <row r="56627" spans="10:12">
      <c r="J56627" s="2"/>
      <c r="K56627" s="2"/>
      <c r="L56627" s="2"/>
    </row>
    <row r="56628" spans="10:12">
      <c r="J56628" s="2"/>
      <c r="K56628" s="2"/>
      <c r="L56628" s="2"/>
    </row>
    <row r="56629" spans="10:12">
      <c r="J56629" s="2"/>
      <c r="K56629" s="2"/>
      <c r="L56629" s="2"/>
    </row>
    <row r="56630" spans="10:12">
      <c r="J56630" s="2"/>
      <c r="K56630" s="2"/>
      <c r="L56630" s="2"/>
    </row>
    <row r="56631" spans="10:12">
      <c r="J56631" s="2"/>
      <c r="K56631" s="2"/>
      <c r="L56631" s="2"/>
    </row>
    <row r="56632" spans="10:12">
      <c r="J56632" s="2"/>
      <c r="K56632" s="2"/>
      <c r="L56632" s="2"/>
    </row>
    <row r="56633" spans="10:12">
      <c r="J56633" s="2"/>
      <c r="K56633" s="2"/>
      <c r="L56633" s="2"/>
    </row>
    <row r="56634" spans="10:12">
      <c r="J56634" s="2"/>
      <c r="K56634" s="2"/>
      <c r="L56634" s="2"/>
    </row>
    <row r="56635" spans="10:12">
      <c r="J56635" s="2"/>
      <c r="K56635" s="2"/>
      <c r="L56635" s="2"/>
    </row>
    <row r="56636" spans="10:12">
      <c r="J56636" s="2"/>
      <c r="K56636" s="2"/>
      <c r="L56636" s="2"/>
    </row>
    <row r="56637" spans="10:12">
      <c r="J56637" s="2"/>
      <c r="K56637" s="2"/>
      <c r="L56637" s="2"/>
    </row>
    <row r="56638" spans="10:12">
      <c r="J56638" s="2"/>
      <c r="K56638" s="2"/>
      <c r="L56638" s="2"/>
    </row>
    <row r="56639" spans="10:12">
      <c r="J56639" s="2"/>
      <c r="K56639" s="2"/>
      <c r="L56639" s="2"/>
    </row>
    <row r="56640" spans="10:12">
      <c r="J56640" s="2"/>
      <c r="K56640" s="2"/>
      <c r="L56640" s="2"/>
    </row>
    <row r="56641" spans="10:12">
      <c r="J56641" s="2"/>
      <c r="K56641" s="2"/>
      <c r="L56641" s="2"/>
    </row>
    <row r="56642" spans="10:12">
      <c r="J56642" s="2"/>
      <c r="K56642" s="2"/>
      <c r="L56642" s="2"/>
    </row>
    <row r="56643" spans="10:12">
      <c r="J56643" s="2"/>
      <c r="K56643" s="2"/>
      <c r="L56643" s="2"/>
    </row>
    <row r="56644" spans="10:12">
      <c r="J56644" s="2"/>
      <c r="K56644" s="2"/>
      <c r="L56644" s="2"/>
    </row>
    <row r="56645" spans="10:12">
      <c r="J56645" s="2"/>
      <c r="K56645" s="2"/>
      <c r="L56645" s="2"/>
    </row>
    <row r="56646" spans="10:12">
      <c r="J56646" s="2"/>
      <c r="K56646" s="2"/>
      <c r="L56646" s="2"/>
    </row>
    <row r="56647" spans="10:12">
      <c r="J56647" s="2"/>
      <c r="K56647" s="2"/>
      <c r="L56647" s="2"/>
    </row>
    <row r="56648" spans="10:12">
      <c r="J56648" s="2"/>
      <c r="K56648" s="2"/>
      <c r="L56648" s="2"/>
    </row>
    <row r="56649" spans="10:12">
      <c r="J56649" s="2"/>
      <c r="K56649" s="2"/>
      <c r="L56649" s="2"/>
    </row>
    <row r="56650" spans="10:12">
      <c r="J56650" s="2"/>
      <c r="K56650" s="2"/>
      <c r="L56650" s="2"/>
    </row>
    <row r="56651" spans="10:12">
      <c r="J56651" s="2"/>
      <c r="K56651" s="2"/>
      <c r="L56651" s="2"/>
    </row>
    <row r="56652" spans="10:12">
      <c r="J56652" s="2"/>
      <c r="K56652" s="2"/>
      <c r="L56652" s="2"/>
    </row>
    <row r="56653" spans="10:12">
      <c r="J56653" s="2"/>
      <c r="K56653" s="2"/>
      <c r="L56653" s="2"/>
    </row>
    <row r="56654" spans="10:12">
      <c r="J56654" s="2"/>
      <c r="K56654" s="2"/>
      <c r="L56654" s="2"/>
    </row>
    <row r="56655" spans="10:12">
      <c r="J56655" s="2"/>
      <c r="K56655" s="2"/>
      <c r="L56655" s="2"/>
    </row>
    <row r="56656" spans="10:12">
      <c r="J56656" s="2"/>
      <c r="K56656" s="2"/>
      <c r="L56656" s="2"/>
    </row>
    <row r="56657" spans="10:12">
      <c r="J56657" s="2"/>
      <c r="K56657" s="2"/>
      <c r="L56657" s="2"/>
    </row>
    <row r="56658" spans="10:12">
      <c r="J56658" s="2"/>
      <c r="K56658" s="2"/>
      <c r="L56658" s="2"/>
    </row>
    <row r="56659" spans="10:12">
      <c r="J56659" s="2"/>
      <c r="K56659" s="2"/>
      <c r="L56659" s="2"/>
    </row>
    <row r="56660" spans="10:12">
      <c r="J56660" s="2"/>
      <c r="K56660" s="2"/>
      <c r="L56660" s="2"/>
    </row>
    <row r="56661" spans="10:12">
      <c r="J56661" s="2"/>
      <c r="K56661" s="2"/>
      <c r="L56661" s="2"/>
    </row>
    <row r="56662" spans="10:12">
      <c r="J56662" s="2"/>
      <c r="K56662" s="2"/>
      <c r="L56662" s="2"/>
    </row>
    <row r="56663" spans="10:12">
      <c r="J56663" s="2"/>
      <c r="K56663" s="2"/>
      <c r="L56663" s="2"/>
    </row>
    <row r="56664" spans="10:12">
      <c r="J56664" s="2"/>
      <c r="K56664" s="2"/>
      <c r="L56664" s="2"/>
    </row>
    <row r="56665" spans="10:12">
      <c r="J56665" s="2"/>
      <c r="K56665" s="2"/>
      <c r="L56665" s="2"/>
    </row>
    <row r="56666" spans="10:12">
      <c r="J56666" s="2"/>
      <c r="K56666" s="2"/>
      <c r="L56666" s="2"/>
    </row>
    <row r="56667" spans="10:12">
      <c r="J56667" s="2"/>
      <c r="K56667" s="2"/>
      <c r="L56667" s="2"/>
    </row>
    <row r="56668" spans="10:12">
      <c r="J56668" s="2"/>
      <c r="K56668" s="2"/>
      <c r="L56668" s="2"/>
    </row>
    <row r="56669" spans="10:12">
      <c r="J56669" s="2"/>
      <c r="K56669" s="2"/>
      <c r="L56669" s="2"/>
    </row>
    <row r="56670" spans="10:12">
      <c r="J56670" s="2"/>
      <c r="K56670" s="2"/>
      <c r="L56670" s="2"/>
    </row>
    <row r="56671" spans="10:12">
      <c r="J56671" s="2"/>
      <c r="K56671" s="2"/>
      <c r="L56671" s="2"/>
    </row>
    <row r="56672" spans="10:12">
      <c r="J56672" s="2"/>
      <c r="K56672" s="2"/>
      <c r="L56672" s="2"/>
    </row>
    <row r="56673" spans="10:12">
      <c r="J56673" s="2"/>
      <c r="K56673" s="2"/>
      <c r="L56673" s="2"/>
    </row>
    <row r="56674" spans="10:12">
      <c r="J56674" s="2"/>
      <c r="K56674" s="2"/>
      <c r="L56674" s="2"/>
    </row>
    <row r="56675" spans="10:12">
      <c r="J56675" s="2"/>
      <c r="K56675" s="2"/>
      <c r="L56675" s="2"/>
    </row>
    <row r="56676" spans="10:12">
      <c r="J56676" s="2"/>
      <c r="K56676" s="2"/>
      <c r="L56676" s="2"/>
    </row>
    <row r="56677" spans="10:12">
      <c r="J56677" s="2"/>
      <c r="K56677" s="2"/>
      <c r="L56677" s="2"/>
    </row>
    <row r="56678" spans="10:12">
      <c r="J56678" s="2"/>
      <c r="K56678" s="2"/>
      <c r="L56678" s="2"/>
    </row>
    <row r="56679" spans="10:12">
      <c r="J56679" s="2"/>
      <c r="K56679" s="2"/>
      <c r="L56679" s="2"/>
    </row>
    <row r="56680" spans="10:12">
      <c r="J56680" s="2"/>
      <c r="K56680" s="2"/>
      <c r="L56680" s="2"/>
    </row>
    <row r="56681" spans="10:12">
      <c r="J56681" s="2"/>
      <c r="K56681" s="2"/>
      <c r="L56681" s="2"/>
    </row>
    <row r="56682" spans="10:12">
      <c r="J56682" s="2"/>
      <c r="K56682" s="2"/>
      <c r="L56682" s="2"/>
    </row>
    <row r="56683" spans="10:12">
      <c r="J56683" s="2"/>
      <c r="K56683" s="2"/>
      <c r="L56683" s="2"/>
    </row>
    <row r="56684" spans="10:12">
      <c r="J56684" s="2"/>
      <c r="K56684" s="2"/>
      <c r="L56684" s="2"/>
    </row>
    <row r="56685" spans="10:12">
      <c r="J56685" s="2"/>
      <c r="K56685" s="2"/>
      <c r="L56685" s="2"/>
    </row>
    <row r="56686" spans="10:12">
      <c r="J56686" s="2"/>
      <c r="K56686" s="2"/>
      <c r="L56686" s="2"/>
    </row>
    <row r="56687" spans="10:12">
      <c r="J56687" s="2"/>
      <c r="K56687" s="2"/>
      <c r="L56687" s="2"/>
    </row>
    <row r="56688" spans="10:12">
      <c r="J56688" s="2"/>
      <c r="K56688" s="2"/>
      <c r="L56688" s="2"/>
    </row>
    <row r="56689" spans="10:12">
      <c r="J56689" s="2"/>
      <c r="K56689" s="2"/>
      <c r="L56689" s="2"/>
    </row>
    <row r="56690" spans="10:12">
      <c r="J56690" s="2"/>
      <c r="K56690" s="2"/>
      <c r="L56690" s="2"/>
    </row>
    <row r="56691" spans="10:12">
      <c r="J56691" s="2"/>
      <c r="K56691" s="2"/>
      <c r="L56691" s="2"/>
    </row>
    <row r="56692" spans="10:12">
      <c r="J56692" s="2"/>
      <c r="K56692" s="2"/>
      <c r="L56692" s="2"/>
    </row>
    <row r="56693" spans="10:12">
      <c r="J56693" s="2"/>
      <c r="K56693" s="2"/>
      <c r="L56693" s="2"/>
    </row>
    <row r="56694" spans="10:12">
      <c r="J56694" s="2"/>
      <c r="K56694" s="2"/>
      <c r="L56694" s="2"/>
    </row>
    <row r="56695" spans="10:12">
      <c r="J56695" s="2"/>
      <c r="K56695" s="2"/>
      <c r="L56695" s="2"/>
    </row>
    <row r="56696" spans="10:12">
      <c r="J56696" s="2"/>
      <c r="K56696" s="2"/>
      <c r="L56696" s="2"/>
    </row>
    <row r="56697" spans="10:12">
      <c r="J56697" s="2"/>
      <c r="K56697" s="2"/>
      <c r="L56697" s="2"/>
    </row>
    <row r="56698" spans="10:12">
      <c r="J56698" s="2"/>
      <c r="K56698" s="2"/>
      <c r="L56698" s="2"/>
    </row>
    <row r="56699" spans="10:12">
      <c r="J56699" s="2"/>
      <c r="K56699" s="2"/>
      <c r="L56699" s="2"/>
    </row>
    <row r="56700" spans="10:12">
      <c r="J56700" s="2"/>
      <c r="K56700" s="2"/>
      <c r="L56700" s="2"/>
    </row>
    <row r="56701" spans="10:12">
      <c r="J56701" s="2"/>
      <c r="K56701" s="2"/>
      <c r="L56701" s="2"/>
    </row>
    <row r="56702" spans="10:12">
      <c r="J56702" s="2"/>
      <c r="K56702" s="2"/>
      <c r="L56702" s="2"/>
    </row>
    <row r="56703" spans="10:12">
      <c r="J56703" s="2"/>
      <c r="K56703" s="2"/>
      <c r="L56703" s="2"/>
    </row>
    <row r="56704" spans="10:12">
      <c r="J56704" s="2"/>
      <c r="K56704" s="2"/>
      <c r="L56704" s="2"/>
    </row>
    <row r="56705" spans="10:12">
      <c r="J56705" s="2"/>
      <c r="K56705" s="2"/>
      <c r="L56705" s="2"/>
    </row>
    <row r="56706" spans="10:12">
      <c r="J56706" s="2"/>
      <c r="K56706" s="2"/>
      <c r="L56706" s="2"/>
    </row>
    <row r="56707" spans="10:12">
      <c r="J56707" s="2"/>
      <c r="K56707" s="2"/>
      <c r="L56707" s="2"/>
    </row>
    <row r="56708" spans="10:12">
      <c r="J56708" s="2"/>
      <c r="K56708" s="2"/>
      <c r="L56708" s="2"/>
    </row>
    <row r="56709" spans="10:12">
      <c r="J56709" s="2"/>
      <c r="K56709" s="2"/>
      <c r="L56709" s="2"/>
    </row>
    <row r="56710" spans="10:12">
      <c r="J56710" s="2"/>
      <c r="K56710" s="2"/>
      <c r="L56710" s="2"/>
    </row>
    <row r="56711" spans="10:12">
      <c r="J56711" s="2"/>
      <c r="K56711" s="2"/>
      <c r="L56711" s="2"/>
    </row>
    <row r="56712" spans="10:12">
      <c r="J56712" s="2"/>
      <c r="K56712" s="2"/>
      <c r="L56712" s="2"/>
    </row>
    <row r="56713" spans="10:12">
      <c r="J56713" s="2"/>
      <c r="K56713" s="2"/>
      <c r="L56713" s="2"/>
    </row>
    <row r="56714" spans="10:12">
      <c r="J56714" s="2"/>
      <c r="K56714" s="2"/>
      <c r="L56714" s="2"/>
    </row>
    <row r="56715" spans="10:12">
      <c r="J56715" s="2"/>
      <c r="K56715" s="2"/>
      <c r="L56715" s="2"/>
    </row>
    <row r="56716" spans="10:12">
      <c r="J56716" s="2"/>
      <c r="K56716" s="2"/>
      <c r="L56716" s="2"/>
    </row>
    <row r="56717" spans="10:12">
      <c r="J56717" s="2"/>
      <c r="K56717" s="2"/>
      <c r="L56717" s="2"/>
    </row>
    <row r="56718" spans="10:12">
      <c r="J56718" s="2"/>
      <c r="K56718" s="2"/>
      <c r="L56718" s="2"/>
    </row>
    <row r="56719" spans="10:12">
      <c r="J56719" s="2"/>
      <c r="K56719" s="2"/>
      <c r="L56719" s="2"/>
    </row>
    <row r="56720" spans="10:12">
      <c r="J56720" s="2"/>
      <c r="K56720" s="2"/>
      <c r="L56720" s="2"/>
    </row>
    <row r="56721" spans="10:12">
      <c r="J56721" s="2"/>
      <c r="K56721" s="2"/>
      <c r="L56721" s="2"/>
    </row>
    <row r="56722" spans="10:12">
      <c r="J56722" s="2"/>
      <c r="K56722" s="2"/>
      <c r="L56722" s="2"/>
    </row>
    <row r="56723" spans="10:12">
      <c r="J56723" s="2"/>
      <c r="K56723" s="2"/>
      <c r="L56723" s="2"/>
    </row>
    <row r="56724" spans="10:12">
      <c r="J56724" s="2"/>
      <c r="K56724" s="2"/>
      <c r="L56724" s="2"/>
    </row>
    <row r="56725" spans="10:12">
      <c r="J56725" s="2"/>
      <c r="K56725" s="2"/>
      <c r="L56725" s="2"/>
    </row>
    <row r="56726" spans="10:12">
      <c r="J56726" s="2"/>
      <c r="K56726" s="2"/>
      <c r="L56726" s="2"/>
    </row>
    <row r="56727" spans="10:12">
      <c r="J56727" s="2"/>
      <c r="K56727" s="2"/>
      <c r="L56727" s="2"/>
    </row>
    <row r="56728" spans="10:12">
      <c r="J56728" s="2"/>
      <c r="K56728" s="2"/>
      <c r="L56728" s="2"/>
    </row>
    <row r="56729" spans="10:12">
      <c r="J56729" s="2"/>
      <c r="K56729" s="2"/>
      <c r="L56729" s="2"/>
    </row>
    <row r="56730" spans="10:12">
      <c r="J56730" s="2"/>
      <c r="K56730" s="2"/>
      <c r="L56730" s="2"/>
    </row>
    <row r="56731" spans="10:12">
      <c r="J56731" s="2"/>
      <c r="K56731" s="2"/>
      <c r="L56731" s="2"/>
    </row>
    <row r="56732" spans="10:12">
      <c r="J56732" s="2"/>
      <c r="K56732" s="2"/>
      <c r="L56732" s="2"/>
    </row>
    <row r="56733" spans="10:12">
      <c r="J56733" s="2"/>
      <c r="K56733" s="2"/>
      <c r="L56733" s="2"/>
    </row>
    <row r="56734" spans="10:12">
      <c r="J56734" s="2"/>
      <c r="K56734" s="2"/>
      <c r="L56734" s="2"/>
    </row>
    <row r="56735" spans="10:12">
      <c r="J56735" s="2"/>
      <c r="K56735" s="2"/>
      <c r="L56735" s="2"/>
    </row>
    <row r="56736" spans="10:12">
      <c r="J56736" s="2"/>
      <c r="K56736" s="2"/>
      <c r="L56736" s="2"/>
    </row>
    <row r="56737" spans="10:12">
      <c r="J56737" s="2"/>
      <c r="K56737" s="2"/>
      <c r="L56737" s="2"/>
    </row>
    <row r="56738" spans="10:12">
      <c r="J56738" s="2"/>
      <c r="K56738" s="2"/>
      <c r="L56738" s="2"/>
    </row>
    <row r="56739" spans="10:12">
      <c r="J56739" s="2"/>
      <c r="K56739" s="2"/>
      <c r="L56739" s="2"/>
    </row>
    <row r="56740" spans="10:12">
      <c r="J56740" s="2"/>
      <c r="K56740" s="2"/>
      <c r="L56740" s="2"/>
    </row>
    <row r="56741" spans="10:12">
      <c r="J56741" s="2"/>
      <c r="K56741" s="2"/>
      <c r="L56741" s="2"/>
    </row>
    <row r="56742" spans="10:12">
      <c r="J56742" s="2"/>
      <c r="K56742" s="2"/>
      <c r="L56742" s="2"/>
    </row>
    <row r="56743" spans="10:12">
      <c r="J56743" s="2"/>
      <c r="K56743" s="2"/>
      <c r="L56743" s="2"/>
    </row>
    <row r="56744" spans="10:12">
      <c r="J56744" s="2"/>
      <c r="K56744" s="2"/>
      <c r="L56744" s="2"/>
    </row>
    <row r="56745" spans="10:12">
      <c r="J56745" s="2"/>
      <c r="K56745" s="2"/>
      <c r="L56745" s="2"/>
    </row>
    <row r="56746" spans="10:12">
      <c r="J56746" s="2"/>
      <c r="K56746" s="2"/>
      <c r="L56746" s="2"/>
    </row>
    <row r="56747" spans="10:12">
      <c r="J56747" s="2"/>
      <c r="K56747" s="2"/>
      <c r="L56747" s="2"/>
    </row>
    <row r="56748" spans="10:12">
      <c r="J56748" s="2"/>
      <c r="K56748" s="2"/>
      <c r="L56748" s="2"/>
    </row>
    <row r="56749" spans="10:12">
      <c r="J56749" s="2"/>
      <c r="K56749" s="2"/>
      <c r="L56749" s="2"/>
    </row>
    <row r="56750" spans="10:12">
      <c r="J56750" s="2"/>
      <c r="K56750" s="2"/>
      <c r="L56750" s="2"/>
    </row>
    <row r="56751" spans="10:12">
      <c r="J56751" s="2"/>
      <c r="K56751" s="2"/>
      <c r="L56751" s="2"/>
    </row>
    <row r="56752" spans="10:12">
      <c r="J56752" s="2"/>
      <c r="K56752" s="2"/>
      <c r="L56752" s="2"/>
    </row>
    <row r="56753" spans="10:12">
      <c r="J56753" s="2"/>
      <c r="K56753" s="2"/>
      <c r="L56753" s="2"/>
    </row>
    <row r="56754" spans="10:12">
      <c r="J56754" s="2"/>
      <c r="K56754" s="2"/>
      <c r="L56754" s="2"/>
    </row>
    <row r="56755" spans="10:12">
      <c r="J56755" s="2"/>
      <c r="K56755" s="2"/>
      <c r="L56755" s="2"/>
    </row>
    <row r="56756" spans="10:12">
      <c r="J56756" s="2"/>
      <c r="K56756" s="2"/>
      <c r="L56756" s="2"/>
    </row>
    <row r="56757" spans="10:12">
      <c r="J56757" s="2"/>
      <c r="K56757" s="2"/>
      <c r="L56757" s="2"/>
    </row>
    <row r="56758" spans="10:12">
      <c r="J56758" s="2"/>
      <c r="K56758" s="2"/>
      <c r="L56758" s="2"/>
    </row>
    <row r="56759" spans="10:12">
      <c r="J56759" s="2"/>
      <c r="K56759" s="2"/>
      <c r="L56759" s="2"/>
    </row>
    <row r="56760" spans="10:12">
      <c r="J56760" s="2"/>
      <c r="K56760" s="2"/>
      <c r="L56760" s="2"/>
    </row>
    <row r="56761" spans="10:12">
      <c r="J56761" s="2"/>
      <c r="K56761" s="2"/>
      <c r="L56761" s="2"/>
    </row>
    <row r="56762" spans="10:12">
      <c r="J56762" s="2"/>
      <c r="K56762" s="2"/>
      <c r="L56762" s="2"/>
    </row>
    <row r="56763" spans="10:12">
      <c r="J56763" s="2"/>
      <c r="K56763" s="2"/>
      <c r="L56763" s="2"/>
    </row>
    <row r="56764" spans="10:12">
      <c r="J56764" s="2"/>
      <c r="K56764" s="2"/>
      <c r="L56764" s="2"/>
    </row>
    <row r="56765" spans="10:12">
      <c r="J56765" s="2"/>
      <c r="K56765" s="2"/>
      <c r="L56765" s="2"/>
    </row>
    <row r="56766" spans="10:12">
      <c r="J56766" s="2"/>
      <c r="K56766" s="2"/>
      <c r="L56766" s="2"/>
    </row>
    <row r="56767" spans="10:12">
      <c r="J56767" s="2"/>
      <c r="K56767" s="2"/>
      <c r="L56767" s="2"/>
    </row>
    <row r="56768" spans="10:12">
      <c r="J56768" s="2"/>
      <c r="K56768" s="2"/>
      <c r="L56768" s="2"/>
    </row>
    <row r="56769" spans="10:12">
      <c r="J56769" s="2"/>
      <c r="K56769" s="2"/>
      <c r="L56769" s="2"/>
    </row>
    <row r="56770" spans="10:12">
      <c r="J56770" s="2"/>
      <c r="K56770" s="2"/>
      <c r="L56770" s="2"/>
    </row>
    <row r="56771" spans="10:12">
      <c r="J56771" s="2"/>
      <c r="K56771" s="2"/>
      <c r="L56771" s="2"/>
    </row>
    <row r="56772" spans="10:12">
      <c r="J56772" s="2"/>
      <c r="K56772" s="2"/>
      <c r="L56772" s="2"/>
    </row>
    <row r="56773" spans="10:12">
      <c r="J56773" s="2"/>
      <c r="K56773" s="2"/>
      <c r="L56773" s="2"/>
    </row>
    <row r="56774" spans="10:12">
      <c r="J56774" s="2"/>
      <c r="K56774" s="2"/>
      <c r="L56774" s="2"/>
    </row>
    <row r="56775" spans="10:12">
      <c r="J56775" s="2"/>
      <c r="K56775" s="2"/>
      <c r="L56775" s="2"/>
    </row>
    <row r="56776" spans="10:12">
      <c r="J56776" s="2"/>
      <c r="K56776" s="2"/>
      <c r="L56776" s="2"/>
    </row>
    <row r="56777" spans="10:12">
      <c r="J56777" s="2"/>
      <c r="K56777" s="2"/>
      <c r="L56777" s="2"/>
    </row>
    <row r="56778" spans="10:12">
      <c r="J56778" s="2"/>
      <c r="K56778" s="2"/>
      <c r="L56778" s="2"/>
    </row>
    <row r="56779" spans="10:12">
      <c r="J56779" s="2"/>
      <c r="K56779" s="2"/>
      <c r="L56779" s="2"/>
    </row>
    <row r="56780" spans="10:12">
      <c r="J56780" s="2"/>
      <c r="K56780" s="2"/>
      <c r="L56780" s="2"/>
    </row>
    <row r="56781" spans="10:12">
      <c r="J56781" s="2"/>
      <c r="K56781" s="2"/>
      <c r="L56781" s="2"/>
    </row>
    <row r="56782" spans="10:12">
      <c r="J56782" s="2"/>
      <c r="K56782" s="2"/>
      <c r="L56782" s="2"/>
    </row>
    <row r="56783" spans="10:12">
      <c r="J56783" s="2"/>
      <c r="K56783" s="2"/>
      <c r="L56783" s="2"/>
    </row>
    <row r="56784" spans="10:12">
      <c r="J56784" s="2"/>
      <c r="K56784" s="2"/>
      <c r="L56784" s="2"/>
    </row>
    <row r="56785" spans="10:12">
      <c r="J56785" s="2"/>
      <c r="K56785" s="2"/>
      <c r="L56785" s="2"/>
    </row>
    <row r="56786" spans="10:12">
      <c r="J56786" s="2"/>
      <c r="K56786" s="2"/>
      <c r="L56786" s="2"/>
    </row>
    <row r="56787" spans="10:12">
      <c r="J56787" s="2"/>
      <c r="K56787" s="2"/>
      <c r="L56787" s="2"/>
    </row>
    <row r="56788" spans="10:12">
      <c r="J56788" s="2"/>
      <c r="K56788" s="2"/>
      <c r="L56788" s="2"/>
    </row>
    <row r="56789" spans="10:12">
      <c r="J56789" s="2"/>
      <c r="K56789" s="2"/>
      <c r="L56789" s="2"/>
    </row>
    <row r="56790" spans="10:12">
      <c r="J56790" s="2"/>
      <c r="K56790" s="2"/>
      <c r="L56790" s="2"/>
    </row>
    <row r="56791" spans="10:12">
      <c r="J56791" s="2"/>
      <c r="K56791" s="2"/>
      <c r="L56791" s="2"/>
    </row>
    <row r="56792" spans="10:12">
      <c r="J56792" s="2"/>
      <c r="K56792" s="2"/>
      <c r="L56792" s="2"/>
    </row>
    <row r="56793" spans="10:12">
      <c r="J56793" s="2"/>
      <c r="K56793" s="2"/>
      <c r="L56793" s="2"/>
    </row>
    <row r="56794" spans="10:12">
      <c r="J56794" s="2"/>
      <c r="K56794" s="2"/>
      <c r="L56794" s="2"/>
    </row>
    <row r="56795" spans="10:12">
      <c r="J56795" s="2"/>
      <c r="K56795" s="2"/>
      <c r="L56795" s="2"/>
    </row>
    <row r="56796" spans="10:12">
      <c r="J56796" s="2"/>
      <c r="K56796" s="2"/>
      <c r="L56796" s="2"/>
    </row>
    <row r="56797" spans="10:12">
      <c r="J56797" s="2"/>
      <c r="K56797" s="2"/>
      <c r="L56797" s="2"/>
    </row>
    <row r="56798" spans="10:12">
      <c r="J56798" s="2"/>
      <c r="K56798" s="2"/>
      <c r="L56798" s="2"/>
    </row>
    <row r="56799" spans="10:12">
      <c r="J56799" s="2"/>
      <c r="K56799" s="2"/>
      <c r="L56799" s="2"/>
    </row>
    <row r="56800" spans="10:12">
      <c r="J56800" s="2"/>
      <c r="K56800" s="2"/>
      <c r="L56800" s="2"/>
    </row>
    <row r="56801" spans="10:12">
      <c r="J56801" s="2"/>
      <c r="K56801" s="2"/>
      <c r="L56801" s="2"/>
    </row>
    <row r="56802" spans="10:12">
      <c r="J56802" s="2"/>
      <c r="K56802" s="2"/>
      <c r="L56802" s="2"/>
    </row>
    <row r="56803" spans="10:12">
      <c r="J56803" s="2"/>
      <c r="K56803" s="2"/>
      <c r="L56803" s="2"/>
    </row>
    <row r="56804" spans="10:12">
      <c r="J56804" s="2"/>
      <c r="K56804" s="2"/>
      <c r="L56804" s="2"/>
    </row>
    <row r="56805" spans="10:12">
      <c r="J56805" s="2"/>
      <c r="K56805" s="2"/>
      <c r="L56805" s="2"/>
    </row>
    <row r="56806" spans="10:12">
      <c r="J56806" s="2"/>
      <c r="K56806" s="2"/>
      <c r="L56806" s="2"/>
    </row>
    <row r="56807" spans="10:12">
      <c r="J56807" s="2"/>
      <c r="K56807" s="2"/>
      <c r="L56807" s="2"/>
    </row>
    <row r="56808" spans="10:12">
      <c r="J56808" s="2"/>
      <c r="K56808" s="2"/>
      <c r="L56808" s="2"/>
    </row>
    <row r="56809" spans="10:12">
      <c r="J56809" s="2"/>
      <c r="K56809" s="2"/>
      <c r="L56809" s="2"/>
    </row>
    <row r="56810" spans="10:12">
      <c r="J56810" s="2"/>
      <c r="K56810" s="2"/>
      <c r="L56810" s="2"/>
    </row>
    <row r="56811" spans="10:12">
      <c r="J56811" s="2"/>
      <c r="K56811" s="2"/>
      <c r="L56811" s="2"/>
    </row>
    <row r="56812" spans="10:12">
      <c r="J56812" s="2"/>
      <c r="K56812" s="2"/>
      <c r="L56812" s="2"/>
    </row>
    <row r="56813" spans="10:12">
      <c r="J56813" s="2"/>
      <c r="K56813" s="2"/>
      <c r="L56813" s="2"/>
    </row>
    <row r="56814" spans="10:12">
      <c r="J56814" s="2"/>
      <c r="K56814" s="2"/>
      <c r="L56814" s="2"/>
    </row>
    <row r="56815" spans="10:12">
      <c r="J56815" s="2"/>
      <c r="K56815" s="2"/>
      <c r="L56815" s="2"/>
    </row>
    <row r="56816" spans="10:12">
      <c r="J56816" s="2"/>
      <c r="K56816" s="2"/>
      <c r="L56816" s="2"/>
    </row>
    <row r="56817" spans="10:12">
      <c r="J56817" s="2"/>
      <c r="K56817" s="2"/>
      <c r="L56817" s="2"/>
    </row>
    <row r="56818" spans="10:12">
      <c r="J56818" s="2"/>
      <c r="K56818" s="2"/>
      <c r="L56818" s="2"/>
    </row>
    <row r="56819" spans="10:12">
      <c r="J56819" s="2"/>
      <c r="K56819" s="2"/>
      <c r="L56819" s="2"/>
    </row>
    <row r="56820" spans="10:12">
      <c r="J56820" s="2"/>
      <c r="K56820" s="2"/>
      <c r="L56820" s="2"/>
    </row>
    <row r="56821" spans="10:12">
      <c r="J56821" s="2"/>
      <c r="K56821" s="2"/>
      <c r="L56821" s="2"/>
    </row>
    <row r="56822" spans="10:12">
      <c r="J56822" s="2"/>
      <c r="K56822" s="2"/>
      <c r="L56822" s="2"/>
    </row>
    <row r="56823" spans="10:12">
      <c r="J56823" s="2"/>
      <c r="K56823" s="2"/>
      <c r="L56823" s="2"/>
    </row>
    <row r="56824" spans="10:12">
      <c r="J56824" s="2"/>
      <c r="K56824" s="2"/>
      <c r="L56824" s="2"/>
    </row>
    <row r="56825" spans="10:12">
      <c r="J56825" s="2"/>
      <c r="K56825" s="2"/>
      <c r="L56825" s="2"/>
    </row>
    <row r="56826" spans="10:12">
      <c r="J56826" s="2"/>
      <c r="K56826" s="2"/>
      <c r="L56826" s="2"/>
    </row>
    <row r="56827" spans="10:12">
      <c r="J56827" s="2"/>
      <c r="K56827" s="2"/>
      <c r="L56827" s="2"/>
    </row>
    <row r="56828" spans="10:12">
      <c r="J56828" s="2"/>
      <c r="K56828" s="2"/>
      <c r="L56828" s="2"/>
    </row>
    <row r="56829" spans="10:12">
      <c r="J56829" s="2"/>
      <c r="K56829" s="2"/>
      <c r="L56829" s="2"/>
    </row>
    <row r="56830" spans="10:12">
      <c r="J56830" s="2"/>
      <c r="K56830" s="2"/>
      <c r="L56830" s="2"/>
    </row>
    <row r="56831" spans="10:12">
      <c r="J56831" s="2"/>
      <c r="K56831" s="2"/>
      <c r="L56831" s="2"/>
    </row>
    <row r="56832" spans="10:12">
      <c r="J56832" s="2"/>
      <c r="K56832" s="2"/>
      <c r="L56832" s="2"/>
    </row>
    <row r="56833" spans="10:12">
      <c r="J56833" s="2"/>
      <c r="K56833" s="2"/>
      <c r="L56833" s="2"/>
    </row>
    <row r="56834" spans="10:12">
      <c r="J56834" s="2"/>
      <c r="K56834" s="2"/>
      <c r="L56834" s="2"/>
    </row>
    <row r="56835" spans="10:12">
      <c r="J56835" s="2"/>
      <c r="K56835" s="2"/>
      <c r="L56835" s="2"/>
    </row>
    <row r="56836" spans="10:12">
      <c r="J56836" s="2"/>
      <c r="K56836" s="2"/>
      <c r="L56836" s="2"/>
    </row>
    <row r="56837" spans="10:12">
      <c r="J56837" s="2"/>
      <c r="K56837" s="2"/>
      <c r="L56837" s="2"/>
    </row>
    <row r="56838" spans="10:12">
      <c r="J56838" s="2"/>
      <c r="K56838" s="2"/>
      <c r="L56838" s="2"/>
    </row>
    <row r="56839" spans="10:12">
      <c r="J56839" s="2"/>
      <c r="K56839" s="2"/>
      <c r="L56839" s="2"/>
    </row>
    <row r="56840" spans="10:12">
      <c r="J56840" s="2"/>
      <c r="K56840" s="2"/>
      <c r="L56840" s="2"/>
    </row>
    <row r="56841" spans="10:12">
      <c r="J56841" s="2"/>
      <c r="K56841" s="2"/>
      <c r="L56841" s="2"/>
    </row>
    <row r="56842" spans="10:12">
      <c r="J56842" s="2"/>
      <c r="K56842" s="2"/>
      <c r="L56842" s="2"/>
    </row>
    <row r="56843" spans="10:12">
      <c r="J56843" s="2"/>
      <c r="K56843" s="2"/>
      <c r="L56843" s="2"/>
    </row>
    <row r="56844" spans="10:12">
      <c r="J56844" s="2"/>
      <c r="K56844" s="2"/>
      <c r="L56844" s="2"/>
    </row>
    <row r="56845" spans="10:12">
      <c r="J56845" s="2"/>
      <c r="K56845" s="2"/>
      <c r="L56845" s="2"/>
    </row>
    <row r="56846" spans="10:12">
      <c r="J56846" s="2"/>
      <c r="K56846" s="2"/>
      <c r="L56846" s="2"/>
    </row>
    <row r="56847" spans="10:12">
      <c r="J56847" s="2"/>
      <c r="K56847" s="2"/>
      <c r="L56847" s="2"/>
    </row>
    <row r="56848" spans="10:12">
      <c r="J56848" s="2"/>
      <c r="K56848" s="2"/>
      <c r="L56848" s="2"/>
    </row>
    <row r="56849" spans="10:12">
      <c r="J56849" s="2"/>
      <c r="K56849" s="2"/>
      <c r="L56849" s="2"/>
    </row>
    <row r="56850" spans="10:12">
      <c r="J56850" s="2"/>
      <c r="K56850" s="2"/>
      <c r="L56850" s="2"/>
    </row>
    <row r="56851" spans="10:12">
      <c r="J56851" s="2"/>
      <c r="K56851" s="2"/>
      <c r="L56851" s="2"/>
    </row>
    <row r="56852" spans="10:12">
      <c r="J56852" s="2"/>
      <c r="K56852" s="2"/>
      <c r="L56852" s="2"/>
    </row>
    <row r="56853" spans="10:12">
      <c r="J56853" s="2"/>
      <c r="K56853" s="2"/>
      <c r="L56853" s="2"/>
    </row>
    <row r="56854" spans="10:12">
      <c r="J56854" s="2"/>
      <c r="K56854" s="2"/>
      <c r="L56854" s="2"/>
    </row>
    <row r="56855" spans="10:12">
      <c r="J56855" s="2"/>
      <c r="K56855" s="2"/>
      <c r="L56855" s="2"/>
    </row>
    <row r="56856" spans="10:12">
      <c r="J56856" s="2"/>
      <c r="K56856" s="2"/>
      <c r="L56856" s="2"/>
    </row>
    <row r="56857" spans="10:12">
      <c r="J56857" s="2"/>
      <c r="K56857" s="2"/>
      <c r="L56857" s="2"/>
    </row>
    <row r="56858" spans="10:12">
      <c r="J56858" s="2"/>
      <c r="K56858" s="2"/>
      <c r="L56858" s="2"/>
    </row>
    <row r="56859" spans="10:12">
      <c r="J56859" s="2"/>
      <c r="K56859" s="2"/>
      <c r="L56859" s="2"/>
    </row>
    <row r="56860" spans="10:12">
      <c r="J56860" s="2"/>
      <c r="K56860" s="2"/>
      <c r="L56860" s="2"/>
    </row>
    <row r="56861" spans="10:12">
      <c r="J56861" s="2"/>
      <c r="K56861" s="2"/>
      <c r="L56861" s="2"/>
    </row>
    <row r="56862" spans="10:12">
      <c r="J56862" s="2"/>
      <c r="K56862" s="2"/>
      <c r="L56862" s="2"/>
    </row>
    <row r="56863" spans="10:12">
      <c r="J56863" s="2"/>
      <c r="K56863" s="2"/>
      <c r="L56863" s="2"/>
    </row>
    <row r="56864" spans="10:12">
      <c r="J56864" s="2"/>
      <c r="K56864" s="2"/>
      <c r="L56864" s="2"/>
    </row>
    <row r="56865" spans="10:12">
      <c r="J56865" s="2"/>
      <c r="K56865" s="2"/>
      <c r="L56865" s="2"/>
    </row>
    <row r="56866" spans="10:12">
      <c r="J56866" s="2"/>
      <c r="K56866" s="2"/>
      <c r="L56866" s="2"/>
    </row>
    <row r="56867" spans="10:12">
      <c r="J56867" s="2"/>
      <c r="K56867" s="2"/>
      <c r="L56867" s="2"/>
    </row>
    <row r="56868" spans="10:12">
      <c r="J56868" s="2"/>
      <c r="K56868" s="2"/>
      <c r="L56868" s="2"/>
    </row>
    <row r="56869" spans="10:12">
      <c r="J56869" s="2"/>
      <c r="K56869" s="2"/>
      <c r="L56869" s="2"/>
    </row>
    <row r="56870" spans="10:12">
      <c r="J56870" s="2"/>
      <c r="K56870" s="2"/>
      <c r="L56870" s="2"/>
    </row>
    <row r="56871" spans="10:12">
      <c r="J56871" s="2"/>
      <c r="K56871" s="2"/>
      <c r="L56871" s="2"/>
    </row>
    <row r="56872" spans="10:12">
      <c r="J56872" s="2"/>
      <c r="K56872" s="2"/>
      <c r="L56872" s="2"/>
    </row>
    <row r="56873" spans="10:12">
      <c r="J56873" s="2"/>
      <c r="K56873" s="2"/>
      <c r="L56873" s="2"/>
    </row>
    <row r="56874" spans="10:12">
      <c r="J56874" s="2"/>
      <c r="K56874" s="2"/>
      <c r="L56874" s="2"/>
    </row>
    <row r="56875" spans="10:12">
      <c r="J56875" s="2"/>
      <c r="K56875" s="2"/>
      <c r="L56875" s="2"/>
    </row>
    <row r="56876" spans="10:12">
      <c r="J56876" s="2"/>
      <c r="K56876" s="2"/>
      <c r="L56876" s="2"/>
    </row>
    <row r="56877" spans="10:12">
      <c r="J56877" s="2"/>
      <c r="K56877" s="2"/>
      <c r="L56877" s="2"/>
    </row>
    <row r="56878" spans="10:12">
      <c r="J56878" s="2"/>
      <c r="K56878" s="2"/>
      <c r="L56878" s="2"/>
    </row>
    <row r="56879" spans="10:12">
      <c r="J56879" s="2"/>
      <c r="K56879" s="2"/>
      <c r="L56879" s="2"/>
    </row>
    <row r="56880" spans="10:12">
      <c r="J56880" s="2"/>
      <c r="K56880" s="2"/>
      <c r="L56880" s="2"/>
    </row>
    <row r="56881" spans="10:12">
      <c r="J56881" s="2"/>
      <c r="K56881" s="2"/>
      <c r="L56881" s="2"/>
    </row>
    <row r="56882" spans="10:12">
      <c r="J56882" s="2"/>
      <c r="K56882" s="2"/>
      <c r="L56882" s="2"/>
    </row>
    <row r="56883" spans="10:12">
      <c r="J56883" s="2"/>
      <c r="K56883" s="2"/>
      <c r="L56883" s="2"/>
    </row>
    <row r="56884" spans="10:12">
      <c r="J56884" s="2"/>
      <c r="K56884" s="2"/>
      <c r="L56884" s="2"/>
    </row>
    <row r="56885" spans="10:12">
      <c r="J56885" s="2"/>
      <c r="K56885" s="2"/>
      <c r="L56885" s="2"/>
    </row>
    <row r="56886" spans="10:12">
      <c r="J56886" s="2"/>
      <c r="K56886" s="2"/>
      <c r="L56886" s="2"/>
    </row>
    <row r="56887" spans="10:12">
      <c r="J56887" s="2"/>
      <c r="K56887" s="2"/>
      <c r="L56887" s="2"/>
    </row>
    <row r="56888" spans="10:12">
      <c r="J56888" s="2"/>
      <c r="K56888" s="2"/>
      <c r="L56888" s="2"/>
    </row>
    <row r="56889" spans="10:12">
      <c r="J56889" s="2"/>
      <c r="K56889" s="2"/>
      <c r="L56889" s="2"/>
    </row>
    <row r="56890" spans="10:12">
      <c r="J56890" s="2"/>
      <c r="K56890" s="2"/>
      <c r="L56890" s="2"/>
    </row>
    <row r="56891" spans="10:12">
      <c r="J56891" s="2"/>
      <c r="K56891" s="2"/>
      <c r="L56891" s="2"/>
    </row>
    <row r="56892" spans="10:12">
      <c r="J56892" s="2"/>
      <c r="K56892" s="2"/>
      <c r="L56892" s="2"/>
    </row>
    <row r="56893" spans="10:12">
      <c r="J56893" s="2"/>
      <c r="K56893" s="2"/>
      <c r="L56893" s="2"/>
    </row>
    <row r="56894" spans="10:12">
      <c r="J56894" s="2"/>
      <c r="K56894" s="2"/>
      <c r="L56894" s="2"/>
    </row>
    <row r="56895" spans="10:12">
      <c r="J56895" s="2"/>
      <c r="K56895" s="2"/>
      <c r="L56895" s="2"/>
    </row>
    <row r="56896" spans="10:12">
      <c r="J56896" s="2"/>
      <c r="K56896" s="2"/>
      <c r="L56896" s="2"/>
    </row>
    <row r="56897" spans="10:12">
      <c r="J56897" s="2"/>
      <c r="K56897" s="2"/>
      <c r="L56897" s="2"/>
    </row>
    <row r="56898" spans="10:12">
      <c r="J56898" s="2"/>
      <c r="K56898" s="2"/>
      <c r="L56898" s="2"/>
    </row>
    <row r="56899" spans="10:12">
      <c r="J56899" s="2"/>
      <c r="K56899" s="2"/>
      <c r="L56899" s="2"/>
    </row>
    <row r="56900" spans="10:12">
      <c r="J56900" s="2"/>
      <c r="K56900" s="2"/>
      <c r="L56900" s="2"/>
    </row>
    <row r="56901" spans="10:12">
      <c r="J56901" s="2"/>
      <c r="K56901" s="2"/>
      <c r="L56901" s="2"/>
    </row>
    <row r="56902" spans="10:12">
      <c r="J56902" s="2"/>
      <c r="K56902" s="2"/>
      <c r="L56902" s="2"/>
    </row>
    <row r="56903" spans="10:12">
      <c r="J56903" s="2"/>
      <c r="K56903" s="2"/>
      <c r="L56903" s="2"/>
    </row>
    <row r="56904" spans="10:12">
      <c r="J56904" s="2"/>
      <c r="K56904" s="2"/>
      <c r="L56904" s="2"/>
    </row>
    <row r="56905" spans="10:12">
      <c r="J56905" s="2"/>
      <c r="K56905" s="2"/>
      <c r="L56905" s="2"/>
    </row>
    <row r="56906" spans="10:12">
      <c r="J56906" s="2"/>
      <c r="K56906" s="2"/>
      <c r="L56906" s="2"/>
    </row>
    <row r="56907" spans="10:12">
      <c r="J56907" s="2"/>
      <c r="K56907" s="2"/>
      <c r="L56907" s="2"/>
    </row>
    <row r="56908" spans="10:12">
      <c r="J56908" s="2"/>
      <c r="K56908" s="2"/>
      <c r="L56908" s="2"/>
    </row>
    <row r="56909" spans="10:12">
      <c r="J56909" s="2"/>
      <c r="K56909" s="2"/>
      <c r="L56909" s="2"/>
    </row>
    <row r="56910" spans="10:12">
      <c r="J56910" s="2"/>
      <c r="K56910" s="2"/>
      <c r="L56910" s="2"/>
    </row>
    <row r="56911" spans="10:12">
      <c r="J56911" s="2"/>
      <c r="K56911" s="2"/>
      <c r="L56911" s="2"/>
    </row>
    <row r="56912" spans="10:12">
      <c r="J56912" s="2"/>
      <c r="K56912" s="2"/>
      <c r="L56912" s="2"/>
    </row>
    <row r="56913" spans="10:12">
      <c r="J56913" s="2"/>
      <c r="K56913" s="2"/>
      <c r="L56913" s="2"/>
    </row>
    <row r="56914" spans="10:12">
      <c r="J56914" s="2"/>
      <c r="K56914" s="2"/>
      <c r="L56914" s="2"/>
    </row>
    <row r="56915" spans="10:12">
      <c r="J56915" s="2"/>
      <c r="K56915" s="2"/>
      <c r="L56915" s="2"/>
    </row>
    <row r="56916" spans="10:12">
      <c r="J56916" s="2"/>
      <c r="K56916" s="2"/>
      <c r="L56916" s="2"/>
    </row>
    <row r="56917" spans="10:12">
      <c r="J56917" s="2"/>
      <c r="K56917" s="2"/>
      <c r="L56917" s="2"/>
    </row>
    <row r="56918" spans="10:12">
      <c r="J56918" s="2"/>
      <c r="K56918" s="2"/>
      <c r="L56918" s="2"/>
    </row>
    <row r="56919" spans="10:12">
      <c r="J56919" s="2"/>
      <c r="K56919" s="2"/>
      <c r="L56919" s="2"/>
    </row>
    <row r="56920" spans="10:12">
      <c r="J56920" s="2"/>
      <c r="K56920" s="2"/>
      <c r="L56920" s="2"/>
    </row>
    <row r="56921" spans="10:12">
      <c r="J56921" s="2"/>
      <c r="K56921" s="2"/>
      <c r="L56921" s="2"/>
    </row>
    <row r="56922" spans="10:12">
      <c r="J56922" s="2"/>
      <c r="K56922" s="2"/>
      <c r="L56922" s="2"/>
    </row>
    <row r="56923" spans="10:12">
      <c r="J56923" s="2"/>
      <c r="K56923" s="2"/>
      <c r="L56923" s="2"/>
    </row>
    <row r="56924" spans="10:12">
      <c r="J56924" s="2"/>
      <c r="K56924" s="2"/>
      <c r="L56924" s="2"/>
    </row>
    <row r="56925" spans="10:12">
      <c r="J56925" s="2"/>
      <c r="K56925" s="2"/>
      <c r="L56925" s="2"/>
    </row>
    <row r="56926" spans="10:12">
      <c r="J56926" s="2"/>
      <c r="K56926" s="2"/>
      <c r="L56926" s="2"/>
    </row>
    <row r="56927" spans="10:12">
      <c r="J56927" s="2"/>
      <c r="K56927" s="2"/>
      <c r="L56927" s="2"/>
    </row>
    <row r="56928" spans="10:12">
      <c r="J56928" s="2"/>
      <c r="K56928" s="2"/>
      <c r="L56928" s="2"/>
    </row>
    <row r="56929" spans="10:12">
      <c r="J56929" s="2"/>
      <c r="K56929" s="2"/>
      <c r="L56929" s="2"/>
    </row>
    <row r="56930" spans="10:12">
      <c r="J56930" s="2"/>
      <c r="K56930" s="2"/>
      <c r="L56930" s="2"/>
    </row>
    <row r="56931" spans="10:12">
      <c r="J56931" s="2"/>
      <c r="K56931" s="2"/>
      <c r="L56931" s="2"/>
    </row>
    <row r="56932" spans="10:12">
      <c r="J56932" s="2"/>
      <c r="K56932" s="2"/>
      <c r="L56932" s="2"/>
    </row>
    <row r="56933" spans="10:12">
      <c r="J56933" s="2"/>
      <c r="K56933" s="2"/>
      <c r="L56933" s="2"/>
    </row>
    <row r="56934" spans="10:12">
      <c r="J56934" s="2"/>
      <c r="K56934" s="2"/>
      <c r="L56934" s="2"/>
    </row>
    <row r="56935" spans="10:12">
      <c r="J56935" s="2"/>
      <c r="K56935" s="2"/>
      <c r="L56935" s="2"/>
    </row>
    <row r="56936" spans="10:12">
      <c r="J56936" s="2"/>
      <c r="K56936" s="2"/>
      <c r="L56936" s="2"/>
    </row>
    <row r="56937" spans="10:12">
      <c r="J56937" s="2"/>
      <c r="K56937" s="2"/>
      <c r="L56937" s="2"/>
    </row>
    <row r="56938" spans="10:12">
      <c r="J56938" s="2"/>
      <c r="K56938" s="2"/>
      <c r="L56938" s="2"/>
    </row>
    <row r="56939" spans="10:12">
      <c r="J56939" s="2"/>
      <c r="K56939" s="2"/>
      <c r="L56939" s="2"/>
    </row>
    <row r="56940" spans="10:12">
      <c r="J56940" s="2"/>
      <c r="K56940" s="2"/>
      <c r="L56940" s="2"/>
    </row>
    <row r="56941" spans="10:12">
      <c r="J56941" s="2"/>
      <c r="K56941" s="2"/>
      <c r="L56941" s="2"/>
    </row>
    <row r="56942" spans="10:12">
      <c r="J56942" s="2"/>
      <c r="K56942" s="2"/>
      <c r="L56942" s="2"/>
    </row>
    <row r="56943" spans="10:12">
      <c r="J56943" s="2"/>
      <c r="K56943" s="2"/>
      <c r="L56943" s="2"/>
    </row>
    <row r="56944" spans="10:12">
      <c r="J56944" s="2"/>
      <c r="K56944" s="2"/>
      <c r="L56944" s="2"/>
    </row>
    <row r="56945" spans="10:12">
      <c r="J56945" s="2"/>
      <c r="K56945" s="2"/>
      <c r="L56945" s="2"/>
    </row>
    <row r="56946" spans="10:12">
      <c r="J56946" s="2"/>
      <c r="K56946" s="2"/>
      <c r="L56946" s="2"/>
    </row>
    <row r="56947" spans="10:12">
      <c r="J56947" s="2"/>
      <c r="K56947" s="2"/>
      <c r="L56947" s="2"/>
    </row>
    <row r="56948" spans="10:12">
      <c r="J56948" s="2"/>
      <c r="K56948" s="2"/>
      <c r="L56948" s="2"/>
    </row>
    <row r="56949" spans="10:12">
      <c r="J56949" s="2"/>
      <c r="K56949" s="2"/>
      <c r="L56949" s="2"/>
    </row>
    <row r="56950" spans="10:12">
      <c r="J56950" s="2"/>
      <c r="K56950" s="2"/>
      <c r="L56950" s="2"/>
    </row>
    <row r="56951" spans="10:12">
      <c r="J56951" s="2"/>
      <c r="K56951" s="2"/>
      <c r="L56951" s="2"/>
    </row>
    <row r="56952" spans="10:12">
      <c r="J56952" s="2"/>
      <c r="K56952" s="2"/>
      <c r="L56952" s="2"/>
    </row>
    <row r="56953" spans="10:12">
      <c r="J56953" s="2"/>
      <c r="K56953" s="2"/>
      <c r="L56953" s="2"/>
    </row>
    <row r="56954" spans="10:12">
      <c r="J56954" s="2"/>
      <c r="K56954" s="2"/>
      <c r="L56954" s="2"/>
    </row>
    <row r="56955" spans="10:12">
      <c r="J56955" s="2"/>
      <c r="K56955" s="2"/>
      <c r="L56955" s="2"/>
    </row>
    <row r="56956" spans="10:12">
      <c r="J56956" s="2"/>
      <c r="K56956" s="2"/>
      <c r="L56956" s="2"/>
    </row>
    <row r="56957" spans="10:12">
      <c r="J56957" s="2"/>
      <c r="K56957" s="2"/>
      <c r="L56957" s="2"/>
    </row>
    <row r="56958" spans="10:12">
      <c r="J56958" s="2"/>
      <c r="K56958" s="2"/>
      <c r="L56958" s="2"/>
    </row>
    <row r="56959" spans="10:12">
      <c r="J56959" s="2"/>
      <c r="K56959" s="2"/>
      <c r="L56959" s="2"/>
    </row>
    <row r="56960" spans="10:12">
      <c r="J56960" s="2"/>
      <c r="K56960" s="2"/>
      <c r="L56960" s="2"/>
    </row>
    <row r="56961" spans="10:12">
      <c r="J56961" s="2"/>
      <c r="K56961" s="2"/>
      <c r="L56961" s="2"/>
    </row>
    <row r="56962" spans="10:12">
      <c r="J56962" s="2"/>
      <c r="K56962" s="2"/>
      <c r="L56962" s="2"/>
    </row>
    <row r="56963" spans="10:12">
      <c r="J56963" s="2"/>
      <c r="K56963" s="2"/>
      <c r="L56963" s="2"/>
    </row>
    <row r="56964" spans="10:12">
      <c r="J56964" s="2"/>
      <c r="K56964" s="2"/>
      <c r="L56964" s="2"/>
    </row>
    <row r="56965" spans="10:12">
      <c r="J56965" s="2"/>
      <c r="K56965" s="2"/>
      <c r="L56965" s="2"/>
    </row>
    <row r="56966" spans="10:12">
      <c r="J56966" s="2"/>
      <c r="K56966" s="2"/>
      <c r="L56966" s="2"/>
    </row>
    <row r="56967" spans="10:12">
      <c r="J56967" s="2"/>
      <c r="K56967" s="2"/>
      <c r="L56967" s="2"/>
    </row>
    <row r="56968" spans="10:12">
      <c r="J56968" s="2"/>
      <c r="K56968" s="2"/>
      <c r="L56968" s="2"/>
    </row>
    <row r="56969" spans="10:12">
      <c r="J56969" s="2"/>
      <c r="K56969" s="2"/>
      <c r="L56969" s="2"/>
    </row>
    <row r="56970" spans="10:12">
      <c r="J56970" s="2"/>
      <c r="K56970" s="2"/>
      <c r="L56970" s="2"/>
    </row>
    <row r="56971" spans="10:12">
      <c r="J56971" s="2"/>
      <c r="K56971" s="2"/>
      <c r="L56971" s="2"/>
    </row>
    <row r="56972" spans="10:12">
      <c r="J56972" s="2"/>
      <c r="K56972" s="2"/>
      <c r="L56972" s="2"/>
    </row>
    <row r="56973" spans="10:12">
      <c r="J56973" s="2"/>
      <c r="K56973" s="2"/>
      <c r="L56973" s="2"/>
    </row>
    <row r="56974" spans="10:12">
      <c r="J56974" s="2"/>
      <c r="K56974" s="2"/>
      <c r="L56974" s="2"/>
    </row>
    <row r="56975" spans="10:12">
      <c r="J56975" s="2"/>
      <c r="K56975" s="2"/>
      <c r="L56975" s="2"/>
    </row>
    <row r="56976" spans="10:12">
      <c r="J56976" s="2"/>
      <c r="K56976" s="2"/>
      <c r="L56976" s="2"/>
    </row>
    <row r="56977" spans="10:12">
      <c r="J56977" s="2"/>
      <c r="K56977" s="2"/>
      <c r="L56977" s="2"/>
    </row>
    <row r="56978" spans="10:12">
      <c r="J56978" s="2"/>
      <c r="K56978" s="2"/>
      <c r="L56978" s="2"/>
    </row>
    <row r="56979" spans="10:12">
      <c r="J56979" s="2"/>
      <c r="K56979" s="2"/>
      <c r="L56979" s="2"/>
    </row>
    <row r="56980" spans="10:12">
      <c r="J56980" s="2"/>
      <c r="K56980" s="2"/>
      <c r="L56980" s="2"/>
    </row>
    <row r="56981" spans="10:12">
      <c r="J56981" s="2"/>
      <c r="K56981" s="2"/>
      <c r="L56981" s="2"/>
    </row>
    <row r="56982" spans="10:12">
      <c r="J56982" s="2"/>
      <c r="K56982" s="2"/>
      <c r="L56982" s="2"/>
    </row>
    <row r="56983" spans="10:12">
      <c r="J56983" s="2"/>
      <c r="K56983" s="2"/>
      <c r="L56983" s="2"/>
    </row>
    <row r="56984" spans="10:12">
      <c r="J56984" s="2"/>
      <c r="K56984" s="2"/>
      <c r="L56984" s="2"/>
    </row>
    <row r="56985" spans="10:12">
      <c r="J56985" s="2"/>
      <c r="K56985" s="2"/>
      <c r="L56985" s="2"/>
    </row>
    <row r="56986" spans="10:12">
      <c r="J56986" s="2"/>
      <c r="K56986" s="2"/>
      <c r="L56986" s="2"/>
    </row>
    <row r="56987" spans="10:12">
      <c r="J56987" s="2"/>
      <c r="K56987" s="2"/>
      <c r="L56987" s="2"/>
    </row>
    <row r="56988" spans="10:12">
      <c r="J56988" s="2"/>
      <c r="K56988" s="2"/>
      <c r="L56988" s="2"/>
    </row>
    <row r="56989" spans="10:12">
      <c r="J56989" s="2"/>
      <c r="K56989" s="2"/>
      <c r="L56989" s="2"/>
    </row>
    <row r="56990" spans="10:12">
      <c r="J56990" s="2"/>
      <c r="K56990" s="2"/>
      <c r="L56990" s="2"/>
    </row>
    <row r="56991" spans="10:12">
      <c r="J56991" s="2"/>
      <c r="K56991" s="2"/>
      <c r="L56991" s="2"/>
    </row>
    <row r="56992" spans="10:12">
      <c r="J56992" s="2"/>
      <c r="K56992" s="2"/>
      <c r="L56992" s="2"/>
    </row>
    <row r="56993" spans="10:12">
      <c r="J56993" s="2"/>
      <c r="K56993" s="2"/>
      <c r="L56993" s="2"/>
    </row>
    <row r="56994" spans="10:12">
      <c r="J56994" s="2"/>
      <c r="K56994" s="2"/>
      <c r="L56994" s="2"/>
    </row>
    <row r="56995" spans="10:12">
      <c r="J56995" s="2"/>
      <c r="K56995" s="2"/>
      <c r="L56995" s="2"/>
    </row>
    <row r="56996" spans="10:12">
      <c r="J56996" s="2"/>
      <c r="K56996" s="2"/>
      <c r="L56996" s="2"/>
    </row>
    <row r="56997" spans="10:12">
      <c r="J56997" s="2"/>
      <c r="K56997" s="2"/>
      <c r="L56997" s="2"/>
    </row>
    <row r="56998" spans="10:12">
      <c r="J56998" s="2"/>
      <c r="K56998" s="2"/>
      <c r="L56998" s="2"/>
    </row>
    <row r="56999" spans="10:12">
      <c r="J56999" s="2"/>
      <c r="K56999" s="2"/>
      <c r="L56999" s="2"/>
    </row>
    <row r="57000" spans="10:12">
      <c r="J57000" s="2"/>
      <c r="K57000" s="2"/>
      <c r="L57000" s="2"/>
    </row>
    <row r="57001" spans="10:12">
      <c r="J57001" s="2"/>
      <c r="K57001" s="2"/>
      <c r="L57001" s="2"/>
    </row>
    <row r="57002" spans="10:12">
      <c r="J57002" s="2"/>
      <c r="K57002" s="2"/>
      <c r="L57002" s="2"/>
    </row>
    <row r="57003" spans="10:12">
      <c r="J57003" s="2"/>
      <c r="K57003" s="2"/>
      <c r="L57003" s="2"/>
    </row>
    <row r="57004" spans="10:12">
      <c r="J57004" s="2"/>
      <c r="K57004" s="2"/>
      <c r="L57004" s="2"/>
    </row>
    <row r="57005" spans="10:12">
      <c r="J57005" s="2"/>
      <c r="K57005" s="2"/>
      <c r="L57005" s="2"/>
    </row>
    <row r="57006" spans="10:12">
      <c r="J57006" s="2"/>
      <c r="K57006" s="2"/>
      <c r="L57006" s="2"/>
    </row>
    <row r="57007" spans="10:12">
      <c r="J57007" s="2"/>
      <c r="K57007" s="2"/>
      <c r="L57007" s="2"/>
    </row>
    <row r="57008" spans="10:12">
      <c r="J57008" s="2"/>
      <c r="K57008" s="2"/>
      <c r="L57008" s="2"/>
    </row>
    <row r="57009" spans="10:12">
      <c r="J57009" s="2"/>
      <c r="K57009" s="2"/>
      <c r="L57009" s="2"/>
    </row>
    <row r="57010" spans="10:12">
      <c r="J57010" s="2"/>
      <c r="K57010" s="2"/>
      <c r="L57010" s="2"/>
    </row>
    <row r="57011" spans="10:12">
      <c r="J57011" s="2"/>
      <c r="K57011" s="2"/>
      <c r="L57011" s="2"/>
    </row>
    <row r="57012" spans="10:12">
      <c r="J57012" s="2"/>
      <c r="K57012" s="2"/>
      <c r="L57012" s="2"/>
    </row>
    <row r="57013" spans="10:12">
      <c r="J57013" s="2"/>
      <c r="K57013" s="2"/>
      <c r="L57013" s="2"/>
    </row>
    <row r="57014" spans="10:12">
      <c r="J57014" s="2"/>
      <c r="K57014" s="2"/>
      <c r="L57014" s="2"/>
    </row>
    <row r="57015" spans="10:12">
      <c r="J57015" s="2"/>
      <c r="K57015" s="2"/>
      <c r="L57015" s="2"/>
    </row>
    <row r="57016" spans="10:12">
      <c r="J57016" s="2"/>
      <c r="K57016" s="2"/>
      <c r="L57016" s="2"/>
    </row>
    <row r="57017" spans="10:12">
      <c r="J57017" s="2"/>
      <c r="K57017" s="2"/>
      <c r="L57017" s="2"/>
    </row>
    <row r="57018" spans="10:12">
      <c r="J57018" s="2"/>
      <c r="K57018" s="2"/>
      <c r="L57018" s="2"/>
    </row>
    <row r="57019" spans="10:12">
      <c r="J57019" s="2"/>
      <c r="K57019" s="2"/>
      <c r="L57019" s="2"/>
    </row>
    <row r="57020" spans="10:12">
      <c r="J57020" s="2"/>
      <c r="K57020" s="2"/>
      <c r="L57020" s="2"/>
    </row>
    <row r="57021" spans="10:12">
      <c r="J57021" s="2"/>
      <c r="K57021" s="2"/>
      <c r="L57021" s="2"/>
    </row>
    <row r="57022" spans="10:12">
      <c r="J57022" s="2"/>
      <c r="K57022" s="2"/>
      <c r="L57022" s="2"/>
    </row>
    <row r="57023" spans="10:12">
      <c r="J57023" s="2"/>
      <c r="K57023" s="2"/>
      <c r="L57023" s="2"/>
    </row>
    <row r="57024" spans="10:12">
      <c r="J57024" s="2"/>
      <c r="K57024" s="2"/>
      <c r="L57024" s="2"/>
    </row>
    <row r="57025" spans="10:12">
      <c r="J57025" s="2"/>
      <c r="K57025" s="2"/>
      <c r="L57025" s="2"/>
    </row>
    <row r="57026" spans="10:12">
      <c r="J57026" s="2"/>
      <c r="K57026" s="2"/>
      <c r="L57026" s="2"/>
    </row>
    <row r="57027" spans="10:12">
      <c r="J57027" s="2"/>
      <c r="K57027" s="2"/>
      <c r="L57027" s="2"/>
    </row>
    <row r="57028" spans="10:12">
      <c r="J57028" s="2"/>
      <c r="K57028" s="2"/>
      <c r="L57028" s="2"/>
    </row>
    <row r="57029" spans="10:12">
      <c r="J57029" s="2"/>
      <c r="K57029" s="2"/>
      <c r="L57029" s="2"/>
    </row>
    <row r="57030" spans="10:12">
      <c r="J57030" s="2"/>
      <c r="K57030" s="2"/>
      <c r="L57030" s="2"/>
    </row>
    <row r="57031" spans="10:12">
      <c r="J57031" s="2"/>
      <c r="K57031" s="2"/>
      <c r="L57031" s="2"/>
    </row>
    <row r="57032" spans="10:12">
      <c r="J57032" s="2"/>
      <c r="K57032" s="2"/>
      <c r="L57032" s="2"/>
    </row>
    <row r="57033" spans="10:12">
      <c r="J57033" s="2"/>
      <c r="K57033" s="2"/>
      <c r="L57033" s="2"/>
    </row>
    <row r="57034" spans="10:12">
      <c r="J57034" s="2"/>
      <c r="K57034" s="2"/>
      <c r="L57034" s="2"/>
    </row>
    <row r="57035" spans="10:12">
      <c r="J57035" s="2"/>
      <c r="K57035" s="2"/>
      <c r="L57035" s="2"/>
    </row>
    <row r="57036" spans="10:12">
      <c r="J57036" s="2"/>
      <c r="K57036" s="2"/>
      <c r="L57036" s="2"/>
    </row>
    <row r="57037" spans="10:12">
      <c r="J57037" s="2"/>
      <c r="K57037" s="2"/>
      <c r="L57037" s="2"/>
    </row>
    <row r="57038" spans="10:12">
      <c r="J57038" s="2"/>
      <c r="K57038" s="2"/>
      <c r="L57038" s="2"/>
    </row>
    <row r="57039" spans="10:12">
      <c r="J57039" s="2"/>
      <c r="K57039" s="2"/>
      <c r="L57039" s="2"/>
    </row>
    <row r="57040" spans="10:12">
      <c r="J57040" s="2"/>
      <c r="K57040" s="2"/>
      <c r="L57040" s="2"/>
    </row>
    <row r="57041" spans="10:12">
      <c r="J57041" s="2"/>
      <c r="K57041" s="2"/>
      <c r="L57041" s="2"/>
    </row>
    <row r="57042" spans="10:12">
      <c r="J57042" s="2"/>
      <c r="K57042" s="2"/>
      <c r="L57042" s="2"/>
    </row>
    <row r="57043" spans="10:12">
      <c r="J57043" s="2"/>
      <c r="K57043" s="2"/>
      <c r="L57043" s="2"/>
    </row>
    <row r="57044" spans="10:12">
      <c r="J57044" s="2"/>
      <c r="K57044" s="2"/>
      <c r="L57044" s="2"/>
    </row>
    <row r="57045" spans="10:12">
      <c r="J57045" s="2"/>
      <c r="K57045" s="2"/>
      <c r="L57045" s="2"/>
    </row>
    <row r="57046" spans="10:12">
      <c r="J57046" s="2"/>
      <c r="K57046" s="2"/>
      <c r="L57046" s="2"/>
    </row>
    <row r="57047" spans="10:12">
      <c r="J57047" s="2"/>
      <c r="K57047" s="2"/>
      <c r="L57047" s="2"/>
    </row>
    <row r="57048" spans="10:12">
      <c r="J57048" s="2"/>
      <c r="K57048" s="2"/>
      <c r="L57048" s="2"/>
    </row>
    <row r="57049" spans="10:12">
      <c r="J57049" s="2"/>
      <c r="K57049" s="2"/>
      <c r="L57049" s="2"/>
    </row>
    <row r="57050" spans="10:12">
      <c r="J57050" s="2"/>
      <c r="K57050" s="2"/>
      <c r="L57050" s="2"/>
    </row>
    <row r="57051" spans="10:12">
      <c r="J57051" s="2"/>
      <c r="K57051" s="2"/>
      <c r="L57051" s="2"/>
    </row>
    <row r="57052" spans="10:12">
      <c r="J57052" s="2"/>
      <c r="K57052" s="2"/>
      <c r="L57052" s="2"/>
    </row>
    <row r="57053" spans="10:12">
      <c r="J57053" s="2"/>
      <c r="K57053" s="2"/>
      <c r="L57053" s="2"/>
    </row>
    <row r="57054" spans="10:12">
      <c r="J57054" s="2"/>
      <c r="K57054" s="2"/>
      <c r="L57054" s="2"/>
    </row>
    <row r="57055" spans="10:12">
      <c r="J57055" s="2"/>
      <c r="K57055" s="2"/>
      <c r="L57055" s="2"/>
    </row>
    <row r="57056" spans="10:12">
      <c r="J57056" s="2"/>
      <c r="K57056" s="2"/>
      <c r="L57056" s="2"/>
    </row>
    <row r="57057" spans="10:12">
      <c r="J57057" s="2"/>
      <c r="K57057" s="2"/>
      <c r="L57057" s="2"/>
    </row>
    <row r="57058" spans="10:12">
      <c r="J57058" s="2"/>
      <c r="K57058" s="2"/>
      <c r="L57058" s="2"/>
    </row>
    <row r="57059" spans="10:12">
      <c r="J57059" s="2"/>
      <c r="K57059" s="2"/>
      <c r="L57059" s="2"/>
    </row>
    <row r="57060" spans="10:12">
      <c r="J57060" s="2"/>
      <c r="K57060" s="2"/>
      <c r="L57060" s="2"/>
    </row>
    <row r="57061" spans="10:12">
      <c r="J57061" s="2"/>
      <c r="K57061" s="2"/>
      <c r="L57061" s="2"/>
    </row>
    <row r="57062" spans="10:12">
      <c r="J57062" s="2"/>
      <c r="K57062" s="2"/>
      <c r="L57062" s="2"/>
    </row>
    <row r="57063" spans="10:12">
      <c r="J57063" s="2"/>
      <c r="K57063" s="2"/>
      <c r="L57063" s="2"/>
    </row>
    <row r="57064" spans="10:12">
      <c r="J57064" s="2"/>
      <c r="K57064" s="2"/>
      <c r="L57064" s="2"/>
    </row>
    <row r="57065" spans="10:12">
      <c r="J57065" s="2"/>
      <c r="K57065" s="2"/>
      <c r="L57065" s="2"/>
    </row>
    <row r="57066" spans="10:12">
      <c r="J57066" s="2"/>
      <c r="K57066" s="2"/>
      <c r="L57066" s="2"/>
    </row>
    <row r="57067" spans="10:12">
      <c r="J57067" s="2"/>
      <c r="K57067" s="2"/>
      <c r="L57067" s="2"/>
    </row>
    <row r="57068" spans="10:12">
      <c r="J57068" s="2"/>
      <c r="K57068" s="2"/>
      <c r="L57068" s="2"/>
    </row>
    <row r="57069" spans="10:12">
      <c r="J57069" s="2"/>
      <c r="K57069" s="2"/>
      <c r="L57069" s="2"/>
    </row>
    <row r="57070" spans="10:12">
      <c r="J57070" s="2"/>
      <c r="K57070" s="2"/>
      <c r="L57070" s="2"/>
    </row>
    <row r="57071" spans="10:12">
      <c r="J57071" s="2"/>
      <c r="K57071" s="2"/>
      <c r="L57071" s="2"/>
    </row>
    <row r="57072" spans="10:12">
      <c r="J57072" s="2"/>
      <c r="K57072" s="2"/>
      <c r="L57072" s="2"/>
    </row>
    <row r="57073" spans="10:12">
      <c r="J57073" s="2"/>
      <c r="K57073" s="2"/>
      <c r="L57073" s="2"/>
    </row>
    <row r="57074" spans="10:12">
      <c r="J57074" s="2"/>
      <c r="K57074" s="2"/>
      <c r="L57074" s="2"/>
    </row>
    <row r="57075" spans="10:12">
      <c r="J57075" s="2"/>
      <c r="K57075" s="2"/>
      <c r="L57075" s="2"/>
    </row>
    <row r="57076" spans="10:12">
      <c r="J57076" s="2"/>
      <c r="K57076" s="2"/>
      <c r="L57076" s="2"/>
    </row>
    <row r="57077" spans="10:12">
      <c r="J57077" s="2"/>
      <c r="K57077" s="2"/>
      <c r="L57077" s="2"/>
    </row>
    <row r="57078" spans="10:12">
      <c r="J57078" s="2"/>
      <c r="K57078" s="2"/>
      <c r="L57078" s="2"/>
    </row>
    <row r="57079" spans="10:12">
      <c r="J57079" s="2"/>
      <c r="K57079" s="2"/>
      <c r="L57079" s="2"/>
    </row>
    <row r="57080" spans="10:12">
      <c r="J57080" s="2"/>
      <c r="K57080" s="2"/>
      <c r="L57080" s="2"/>
    </row>
    <row r="57081" spans="10:12">
      <c r="J57081" s="2"/>
      <c r="K57081" s="2"/>
      <c r="L57081" s="2"/>
    </row>
    <row r="57082" spans="10:12">
      <c r="J57082" s="2"/>
      <c r="K57082" s="2"/>
      <c r="L57082" s="2"/>
    </row>
    <row r="57083" spans="10:12">
      <c r="J57083" s="2"/>
      <c r="K57083" s="2"/>
      <c r="L57083" s="2"/>
    </row>
    <row r="57084" spans="10:12">
      <c r="J57084" s="2"/>
      <c r="K57084" s="2"/>
      <c r="L57084" s="2"/>
    </row>
    <row r="57085" spans="10:12">
      <c r="J57085" s="2"/>
      <c r="K57085" s="2"/>
      <c r="L57085" s="2"/>
    </row>
    <row r="57086" spans="10:12">
      <c r="J57086" s="2"/>
      <c r="K57086" s="2"/>
      <c r="L57086" s="2"/>
    </row>
    <row r="57087" spans="10:12">
      <c r="J57087" s="2"/>
      <c r="K57087" s="2"/>
      <c r="L57087" s="2"/>
    </row>
    <row r="57088" spans="10:12">
      <c r="J57088" s="2"/>
      <c r="K57088" s="2"/>
      <c r="L57088" s="2"/>
    </row>
    <row r="57089" spans="10:12">
      <c r="J57089" s="2"/>
      <c r="K57089" s="2"/>
      <c r="L57089" s="2"/>
    </row>
    <row r="57090" spans="10:12">
      <c r="J57090" s="2"/>
      <c r="K57090" s="2"/>
      <c r="L57090" s="2"/>
    </row>
    <row r="57091" spans="10:12">
      <c r="J57091" s="2"/>
      <c r="K57091" s="2"/>
      <c r="L57091" s="2"/>
    </row>
    <row r="57092" spans="10:12">
      <c r="J57092" s="2"/>
      <c r="K57092" s="2"/>
      <c r="L57092" s="2"/>
    </row>
    <row r="57093" spans="10:12">
      <c r="J57093" s="2"/>
      <c r="K57093" s="2"/>
      <c r="L57093" s="2"/>
    </row>
    <row r="57094" spans="10:12">
      <c r="J57094" s="2"/>
      <c r="K57094" s="2"/>
      <c r="L57094" s="2"/>
    </row>
    <row r="57095" spans="10:12">
      <c r="J57095" s="2"/>
      <c r="K57095" s="2"/>
      <c r="L57095" s="2"/>
    </row>
    <row r="57096" spans="10:12">
      <c r="J57096" s="2"/>
      <c r="K57096" s="2"/>
      <c r="L57096" s="2"/>
    </row>
    <row r="57097" spans="10:12">
      <c r="J57097" s="2"/>
      <c r="K57097" s="2"/>
      <c r="L57097" s="2"/>
    </row>
    <row r="57098" spans="10:12">
      <c r="J57098" s="2"/>
      <c r="K57098" s="2"/>
      <c r="L57098" s="2"/>
    </row>
    <row r="57099" spans="10:12">
      <c r="J57099" s="2"/>
      <c r="K57099" s="2"/>
      <c r="L57099" s="2"/>
    </row>
    <row r="57100" spans="10:12">
      <c r="J57100" s="2"/>
      <c r="K57100" s="2"/>
      <c r="L57100" s="2"/>
    </row>
    <row r="57101" spans="10:12">
      <c r="J57101" s="2"/>
      <c r="K57101" s="2"/>
      <c r="L57101" s="2"/>
    </row>
    <row r="57102" spans="10:12">
      <c r="J57102" s="2"/>
      <c r="K57102" s="2"/>
      <c r="L57102" s="2"/>
    </row>
    <row r="57103" spans="10:12">
      <c r="J57103" s="2"/>
      <c r="K57103" s="2"/>
      <c r="L57103" s="2"/>
    </row>
    <row r="57104" spans="10:12">
      <c r="J57104" s="2"/>
      <c r="K57104" s="2"/>
      <c r="L57104" s="2"/>
    </row>
    <row r="57105" spans="10:12">
      <c r="J57105" s="2"/>
      <c r="K57105" s="2"/>
      <c r="L57105" s="2"/>
    </row>
    <row r="57106" spans="10:12">
      <c r="J57106" s="2"/>
      <c r="K57106" s="2"/>
      <c r="L57106" s="2"/>
    </row>
    <row r="57107" spans="10:12">
      <c r="J57107" s="2"/>
      <c r="K57107" s="2"/>
      <c r="L57107" s="2"/>
    </row>
    <row r="57108" spans="10:12">
      <c r="J57108" s="2"/>
      <c r="K57108" s="2"/>
      <c r="L57108" s="2"/>
    </row>
    <row r="57109" spans="10:12">
      <c r="J57109" s="2"/>
      <c r="K57109" s="2"/>
      <c r="L57109" s="2"/>
    </row>
    <row r="57110" spans="10:12">
      <c r="J57110" s="2"/>
      <c r="K57110" s="2"/>
      <c r="L57110" s="2"/>
    </row>
    <row r="57111" spans="10:12">
      <c r="J57111" s="2"/>
      <c r="K57111" s="2"/>
      <c r="L57111" s="2"/>
    </row>
    <row r="57112" spans="10:12">
      <c r="J57112" s="2"/>
      <c r="K57112" s="2"/>
      <c r="L57112" s="2"/>
    </row>
    <row r="57113" spans="10:12">
      <c r="J57113" s="2"/>
      <c r="K57113" s="2"/>
      <c r="L57113" s="2"/>
    </row>
    <row r="57114" spans="10:12">
      <c r="J57114" s="2"/>
      <c r="K57114" s="2"/>
      <c r="L57114" s="2"/>
    </row>
    <row r="57115" spans="10:12">
      <c r="J57115" s="2"/>
      <c r="K57115" s="2"/>
      <c r="L57115" s="2"/>
    </row>
    <row r="57116" spans="10:12">
      <c r="J57116" s="2"/>
      <c r="K57116" s="2"/>
      <c r="L57116" s="2"/>
    </row>
    <row r="57117" spans="10:12">
      <c r="J57117" s="2"/>
      <c r="K57117" s="2"/>
      <c r="L57117" s="2"/>
    </row>
    <row r="57118" spans="10:12">
      <c r="J57118" s="2"/>
      <c r="K57118" s="2"/>
      <c r="L57118" s="2"/>
    </row>
    <row r="57119" spans="10:12">
      <c r="J57119" s="2"/>
      <c r="K57119" s="2"/>
      <c r="L57119" s="2"/>
    </row>
    <row r="57120" spans="10:12">
      <c r="J57120" s="2"/>
      <c r="K57120" s="2"/>
      <c r="L57120" s="2"/>
    </row>
    <row r="57121" spans="10:12">
      <c r="J57121" s="2"/>
      <c r="K57121" s="2"/>
      <c r="L57121" s="2"/>
    </row>
    <row r="57122" spans="10:12">
      <c r="J57122" s="2"/>
      <c r="K57122" s="2"/>
      <c r="L57122" s="2"/>
    </row>
    <row r="57123" spans="10:12">
      <c r="J57123" s="2"/>
      <c r="K57123" s="2"/>
      <c r="L57123" s="2"/>
    </row>
    <row r="57124" spans="10:12">
      <c r="J57124" s="2"/>
      <c r="K57124" s="2"/>
      <c r="L57124" s="2"/>
    </row>
    <row r="57125" spans="10:12">
      <c r="J57125" s="2"/>
      <c r="K57125" s="2"/>
      <c r="L57125" s="2"/>
    </row>
    <row r="57126" spans="10:12">
      <c r="J57126" s="2"/>
      <c r="K57126" s="2"/>
      <c r="L57126" s="2"/>
    </row>
    <row r="57127" spans="10:12">
      <c r="J57127" s="2"/>
      <c r="K57127" s="2"/>
      <c r="L57127" s="2"/>
    </row>
    <row r="57128" spans="10:12">
      <c r="J57128" s="2"/>
      <c r="K57128" s="2"/>
      <c r="L57128" s="2"/>
    </row>
    <row r="57129" spans="10:12">
      <c r="J57129" s="2"/>
      <c r="K57129" s="2"/>
      <c r="L57129" s="2"/>
    </row>
    <row r="57130" spans="10:12">
      <c r="J57130" s="2"/>
      <c r="K57130" s="2"/>
      <c r="L57130" s="2"/>
    </row>
    <row r="57131" spans="10:12">
      <c r="J57131" s="2"/>
      <c r="K57131" s="2"/>
      <c r="L57131" s="2"/>
    </row>
    <row r="57132" spans="10:12">
      <c r="J57132" s="2"/>
      <c r="K57132" s="2"/>
      <c r="L57132" s="2"/>
    </row>
    <row r="57133" spans="10:12">
      <c r="J57133" s="2"/>
      <c r="K57133" s="2"/>
      <c r="L57133" s="2"/>
    </row>
    <row r="57134" spans="10:12">
      <c r="J57134" s="2"/>
      <c r="K57134" s="2"/>
      <c r="L57134" s="2"/>
    </row>
    <row r="57135" spans="10:12">
      <c r="J57135" s="2"/>
      <c r="K57135" s="2"/>
      <c r="L57135" s="2"/>
    </row>
    <row r="57136" spans="10:12">
      <c r="J57136" s="2"/>
      <c r="K57136" s="2"/>
      <c r="L57136" s="2"/>
    </row>
    <row r="57137" spans="10:12">
      <c r="J57137" s="2"/>
      <c r="K57137" s="2"/>
      <c r="L57137" s="2"/>
    </row>
    <row r="57138" spans="10:12">
      <c r="J57138" s="2"/>
      <c r="K57138" s="2"/>
      <c r="L57138" s="2"/>
    </row>
    <row r="57139" spans="10:12">
      <c r="J57139" s="2"/>
      <c r="K57139" s="2"/>
      <c r="L57139" s="2"/>
    </row>
    <row r="57140" spans="10:12">
      <c r="J57140" s="2"/>
      <c r="K57140" s="2"/>
      <c r="L57140" s="2"/>
    </row>
    <row r="57141" spans="10:12">
      <c r="J57141" s="2"/>
      <c r="K57141" s="2"/>
      <c r="L57141" s="2"/>
    </row>
    <row r="57142" spans="10:12">
      <c r="J57142" s="2"/>
      <c r="K57142" s="2"/>
      <c r="L57142" s="2"/>
    </row>
    <row r="57143" spans="10:12">
      <c r="J57143" s="2"/>
      <c r="K57143" s="2"/>
      <c r="L57143" s="2"/>
    </row>
    <row r="57144" spans="10:12">
      <c r="J57144" s="2"/>
      <c r="K57144" s="2"/>
      <c r="L57144" s="2"/>
    </row>
    <row r="57145" spans="10:12">
      <c r="J57145" s="2"/>
      <c r="K57145" s="2"/>
      <c r="L57145" s="2"/>
    </row>
    <row r="57146" spans="10:12">
      <c r="J57146" s="2"/>
      <c r="K57146" s="2"/>
      <c r="L57146" s="2"/>
    </row>
    <row r="57147" spans="10:12">
      <c r="J57147" s="2"/>
      <c r="K57147" s="2"/>
      <c r="L57147" s="2"/>
    </row>
    <row r="57148" spans="10:12">
      <c r="J57148" s="2"/>
      <c r="K57148" s="2"/>
      <c r="L57148" s="2"/>
    </row>
    <row r="57149" spans="10:12">
      <c r="J57149" s="2"/>
      <c r="K57149" s="2"/>
      <c r="L57149" s="2"/>
    </row>
    <row r="57150" spans="10:12">
      <c r="J57150" s="2"/>
      <c r="K57150" s="2"/>
      <c r="L57150" s="2"/>
    </row>
    <row r="57151" spans="10:12">
      <c r="J57151" s="2"/>
      <c r="K57151" s="2"/>
      <c r="L57151" s="2"/>
    </row>
    <row r="57152" spans="10:12">
      <c r="J57152" s="2"/>
      <c r="K57152" s="2"/>
      <c r="L57152" s="2"/>
    </row>
    <row r="57153" spans="10:12">
      <c r="J57153" s="2"/>
      <c r="K57153" s="2"/>
      <c r="L57153" s="2"/>
    </row>
    <row r="57154" spans="10:12">
      <c r="J57154" s="2"/>
      <c r="K57154" s="2"/>
      <c r="L57154" s="2"/>
    </row>
    <row r="57155" spans="10:12">
      <c r="J57155" s="2"/>
      <c r="K57155" s="2"/>
      <c r="L57155" s="2"/>
    </row>
    <row r="57156" spans="10:12">
      <c r="J57156" s="2"/>
      <c r="K57156" s="2"/>
      <c r="L57156" s="2"/>
    </row>
    <row r="57157" spans="10:12">
      <c r="J57157" s="2"/>
      <c r="K57157" s="2"/>
      <c r="L57157" s="2"/>
    </row>
    <row r="57158" spans="10:12">
      <c r="J57158" s="2"/>
      <c r="K57158" s="2"/>
      <c r="L57158" s="2"/>
    </row>
    <row r="57159" spans="10:12">
      <c r="J57159" s="2"/>
      <c r="K57159" s="2"/>
      <c r="L57159" s="2"/>
    </row>
    <row r="57160" spans="10:12">
      <c r="J57160" s="2"/>
      <c r="K57160" s="2"/>
      <c r="L57160" s="2"/>
    </row>
    <row r="57161" spans="10:12">
      <c r="J57161" s="2"/>
      <c r="K57161" s="2"/>
      <c r="L57161" s="2"/>
    </row>
    <row r="57162" spans="10:12">
      <c r="J57162" s="2"/>
      <c r="K57162" s="2"/>
      <c r="L57162" s="2"/>
    </row>
    <row r="57163" spans="10:12">
      <c r="J57163" s="2"/>
      <c r="K57163" s="2"/>
      <c r="L57163" s="2"/>
    </row>
    <row r="57164" spans="10:12">
      <c r="J57164" s="2"/>
      <c r="K57164" s="2"/>
      <c r="L57164" s="2"/>
    </row>
    <row r="57165" spans="10:12">
      <c r="J57165" s="2"/>
      <c r="K57165" s="2"/>
      <c r="L57165" s="2"/>
    </row>
    <row r="57166" spans="10:12">
      <c r="J57166" s="2"/>
      <c r="K57166" s="2"/>
      <c r="L57166" s="2"/>
    </row>
    <row r="57167" spans="10:12">
      <c r="J57167" s="2"/>
      <c r="K57167" s="2"/>
      <c r="L57167" s="2"/>
    </row>
    <row r="57168" spans="10:12">
      <c r="J57168" s="2"/>
      <c r="K57168" s="2"/>
      <c r="L57168" s="2"/>
    </row>
    <row r="57169" spans="10:12">
      <c r="J57169" s="2"/>
      <c r="K57169" s="2"/>
      <c r="L57169" s="2"/>
    </row>
    <row r="57170" spans="10:12">
      <c r="J57170" s="2"/>
      <c r="K57170" s="2"/>
      <c r="L57170" s="2"/>
    </row>
    <row r="57171" spans="10:12">
      <c r="J57171" s="2"/>
      <c r="K57171" s="2"/>
      <c r="L57171" s="2"/>
    </row>
    <row r="57172" spans="10:12">
      <c r="J57172" s="2"/>
      <c r="K57172" s="2"/>
      <c r="L57172" s="2"/>
    </row>
    <row r="57173" spans="10:12">
      <c r="J57173" s="2"/>
      <c r="K57173" s="2"/>
      <c r="L57173" s="2"/>
    </row>
    <row r="57174" spans="10:12">
      <c r="J57174" s="2"/>
      <c r="K57174" s="2"/>
      <c r="L57174" s="2"/>
    </row>
    <row r="57175" spans="10:12">
      <c r="J57175" s="2"/>
      <c r="K57175" s="2"/>
      <c r="L57175" s="2"/>
    </row>
    <row r="57176" spans="10:12">
      <c r="J57176" s="2"/>
      <c r="K57176" s="2"/>
      <c r="L57176" s="2"/>
    </row>
    <row r="57177" spans="10:12">
      <c r="J57177" s="2"/>
      <c r="K57177" s="2"/>
      <c r="L57177" s="2"/>
    </row>
    <row r="57178" spans="10:12">
      <c r="J57178" s="2"/>
      <c r="K57178" s="2"/>
      <c r="L57178" s="2"/>
    </row>
    <row r="57179" spans="10:12">
      <c r="J57179" s="2"/>
      <c r="K57179" s="2"/>
      <c r="L57179" s="2"/>
    </row>
    <row r="57180" spans="10:12">
      <c r="J57180" s="2"/>
      <c r="K57180" s="2"/>
      <c r="L57180" s="2"/>
    </row>
    <row r="57181" spans="10:12">
      <c r="J57181" s="2"/>
      <c r="K57181" s="2"/>
      <c r="L57181" s="2"/>
    </row>
    <row r="57182" spans="10:12">
      <c r="J57182" s="2"/>
      <c r="K57182" s="2"/>
      <c r="L57182" s="2"/>
    </row>
    <row r="57183" spans="10:12">
      <c r="J57183" s="2"/>
      <c r="K57183" s="2"/>
      <c r="L57183" s="2"/>
    </row>
    <row r="57184" spans="10:12">
      <c r="J57184" s="2"/>
      <c r="K57184" s="2"/>
      <c r="L57184" s="2"/>
    </row>
    <row r="57185" spans="10:12">
      <c r="J57185" s="2"/>
      <c r="K57185" s="2"/>
      <c r="L57185" s="2"/>
    </row>
    <row r="57186" spans="10:12">
      <c r="J57186" s="2"/>
      <c r="K57186" s="2"/>
      <c r="L57186" s="2"/>
    </row>
    <row r="57187" spans="10:12">
      <c r="J57187" s="2"/>
      <c r="K57187" s="2"/>
      <c r="L57187" s="2"/>
    </row>
    <row r="57188" spans="10:12">
      <c r="J57188" s="2"/>
      <c r="K57188" s="2"/>
      <c r="L57188" s="2"/>
    </row>
    <row r="57189" spans="10:12">
      <c r="J57189" s="2"/>
      <c r="K57189" s="2"/>
      <c r="L57189" s="2"/>
    </row>
    <row r="57190" spans="10:12">
      <c r="J57190" s="2"/>
      <c r="K57190" s="2"/>
      <c r="L57190" s="2"/>
    </row>
    <row r="57191" spans="10:12">
      <c r="J57191" s="2"/>
      <c r="K57191" s="2"/>
      <c r="L57191" s="2"/>
    </row>
    <row r="57192" spans="10:12">
      <c r="J57192" s="2"/>
      <c r="K57192" s="2"/>
      <c r="L57192" s="2"/>
    </row>
    <row r="57193" spans="10:12">
      <c r="J57193" s="2"/>
      <c r="K57193" s="2"/>
      <c r="L57193" s="2"/>
    </row>
    <row r="57194" spans="10:12">
      <c r="J57194" s="2"/>
      <c r="K57194" s="2"/>
      <c r="L57194" s="2"/>
    </row>
    <row r="57195" spans="10:12">
      <c r="J57195" s="2"/>
      <c r="K57195" s="2"/>
      <c r="L57195" s="2"/>
    </row>
    <row r="57196" spans="10:12">
      <c r="J57196" s="2"/>
      <c r="K57196" s="2"/>
      <c r="L57196" s="2"/>
    </row>
    <row r="57197" spans="10:12">
      <c r="J57197" s="2"/>
      <c r="K57197" s="2"/>
      <c r="L57197" s="2"/>
    </row>
    <row r="57198" spans="10:12">
      <c r="J57198" s="2"/>
      <c r="K57198" s="2"/>
      <c r="L57198" s="2"/>
    </row>
    <row r="57199" spans="10:12">
      <c r="J57199" s="2"/>
      <c r="K57199" s="2"/>
      <c r="L57199" s="2"/>
    </row>
    <row r="57200" spans="10:12">
      <c r="J57200" s="2"/>
      <c r="K57200" s="2"/>
      <c r="L57200" s="2"/>
    </row>
    <row r="57201" spans="10:12">
      <c r="J57201" s="2"/>
      <c r="K57201" s="2"/>
      <c r="L57201" s="2"/>
    </row>
    <row r="57202" spans="10:12">
      <c r="J57202" s="2"/>
      <c r="K57202" s="2"/>
      <c r="L57202" s="2"/>
    </row>
    <row r="57203" spans="10:12">
      <c r="J57203" s="2"/>
      <c r="K57203" s="2"/>
      <c r="L57203" s="2"/>
    </row>
    <row r="57204" spans="10:12">
      <c r="J57204" s="2"/>
      <c r="K57204" s="2"/>
      <c r="L57204" s="2"/>
    </row>
    <row r="57205" spans="10:12">
      <c r="J57205" s="2"/>
      <c r="K57205" s="2"/>
      <c r="L57205" s="2"/>
    </row>
    <row r="57206" spans="10:12">
      <c r="J57206" s="2"/>
      <c r="K57206" s="2"/>
      <c r="L57206" s="2"/>
    </row>
    <row r="57207" spans="10:12">
      <c r="J57207" s="2"/>
      <c r="K57207" s="2"/>
      <c r="L57207" s="2"/>
    </row>
    <row r="57208" spans="10:12">
      <c r="J57208" s="2"/>
      <c r="K57208" s="2"/>
      <c r="L57208" s="2"/>
    </row>
    <row r="57209" spans="10:12">
      <c r="J57209" s="2"/>
      <c r="K57209" s="2"/>
      <c r="L57209" s="2"/>
    </row>
    <row r="57210" spans="10:12">
      <c r="J57210" s="2"/>
      <c r="K57210" s="2"/>
      <c r="L57210" s="2"/>
    </row>
    <row r="57211" spans="10:12">
      <c r="J57211" s="2"/>
      <c r="K57211" s="2"/>
      <c r="L57211" s="2"/>
    </row>
    <row r="57212" spans="10:12">
      <c r="J57212" s="2"/>
      <c r="K57212" s="2"/>
      <c r="L57212" s="2"/>
    </row>
    <row r="57213" spans="10:12">
      <c r="J57213" s="2"/>
      <c r="K57213" s="2"/>
      <c r="L57213" s="2"/>
    </row>
    <row r="57214" spans="10:12">
      <c r="J57214" s="2"/>
      <c r="K57214" s="2"/>
      <c r="L57214" s="2"/>
    </row>
    <row r="57215" spans="10:12">
      <c r="J57215" s="2"/>
      <c r="K57215" s="2"/>
      <c r="L57215" s="2"/>
    </row>
    <row r="57216" spans="10:12">
      <c r="J57216" s="2"/>
      <c r="K57216" s="2"/>
      <c r="L57216" s="2"/>
    </row>
    <row r="57217" spans="10:12">
      <c r="J57217" s="2"/>
      <c r="K57217" s="2"/>
      <c r="L57217" s="2"/>
    </row>
    <row r="57218" spans="10:12">
      <c r="J57218" s="2"/>
      <c r="K57218" s="2"/>
      <c r="L57218" s="2"/>
    </row>
    <row r="57219" spans="10:12">
      <c r="J57219" s="2"/>
      <c r="K57219" s="2"/>
      <c r="L57219" s="2"/>
    </row>
    <row r="57220" spans="10:12">
      <c r="J57220" s="2"/>
      <c r="K57220" s="2"/>
      <c r="L57220" s="2"/>
    </row>
    <row r="57221" spans="10:12">
      <c r="J57221" s="2"/>
      <c r="K57221" s="2"/>
      <c r="L57221" s="2"/>
    </row>
    <row r="57222" spans="10:12">
      <c r="J57222" s="2"/>
      <c r="K57222" s="2"/>
      <c r="L57222" s="2"/>
    </row>
    <row r="57223" spans="10:12">
      <c r="J57223" s="2"/>
      <c r="K57223" s="2"/>
      <c r="L57223" s="2"/>
    </row>
    <row r="57224" spans="10:12">
      <c r="J57224" s="2"/>
      <c r="K57224" s="2"/>
      <c r="L57224" s="2"/>
    </row>
    <row r="57225" spans="10:12">
      <c r="J57225" s="2"/>
      <c r="K57225" s="2"/>
      <c r="L57225" s="2"/>
    </row>
    <row r="57226" spans="10:12">
      <c r="J57226" s="2"/>
      <c r="K57226" s="2"/>
      <c r="L57226" s="2"/>
    </row>
    <row r="57227" spans="10:12">
      <c r="J57227" s="2"/>
      <c r="K57227" s="2"/>
      <c r="L57227" s="2"/>
    </row>
    <row r="57228" spans="10:12">
      <c r="J57228" s="2"/>
      <c r="K57228" s="2"/>
      <c r="L57228" s="2"/>
    </row>
    <row r="57229" spans="10:12">
      <c r="J57229" s="2"/>
      <c r="K57229" s="2"/>
      <c r="L57229" s="2"/>
    </row>
    <row r="57230" spans="10:12">
      <c r="J57230" s="2"/>
      <c r="K57230" s="2"/>
      <c r="L57230" s="2"/>
    </row>
    <row r="57231" spans="10:12">
      <c r="J57231" s="2"/>
      <c r="K57231" s="2"/>
      <c r="L57231" s="2"/>
    </row>
    <row r="57232" spans="10:12">
      <c r="J57232" s="2"/>
      <c r="K57232" s="2"/>
      <c r="L57232" s="2"/>
    </row>
    <row r="57233" spans="10:12">
      <c r="J57233" s="2"/>
      <c r="K57233" s="2"/>
      <c r="L57233" s="2"/>
    </row>
    <row r="57234" spans="10:12">
      <c r="J57234" s="2"/>
      <c r="K57234" s="2"/>
      <c r="L57234" s="2"/>
    </row>
    <row r="57235" spans="10:12">
      <c r="J57235" s="2"/>
      <c r="K57235" s="2"/>
      <c r="L57235" s="2"/>
    </row>
    <row r="57236" spans="10:12">
      <c r="J57236" s="2"/>
      <c r="K57236" s="2"/>
      <c r="L57236" s="2"/>
    </row>
    <row r="57237" spans="10:12">
      <c r="J57237" s="2"/>
      <c r="K57237" s="2"/>
      <c r="L57237" s="2"/>
    </row>
    <row r="57238" spans="10:12">
      <c r="J57238" s="2"/>
      <c r="K57238" s="2"/>
      <c r="L57238" s="2"/>
    </row>
    <row r="57239" spans="10:12">
      <c r="J57239" s="2"/>
      <c r="K57239" s="2"/>
      <c r="L57239" s="2"/>
    </row>
    <row r="57240" spans="10:12">
      <c r="J57240" s="2"/>
      <c r="K57240" s="2"/>
      <c r="L57240" s="2"/>
    </row>
    <row r="57241" spans="10:12">
      <c r="J57241" s="2"/>
      <c r="K57241" s="2"/>
      <c r="L57241" s="2"/>
    </row>
    <row r="57242" spans="10:12">
      <c r="J57242" s="2"/>
      <c r="K57242" s="2"/>
      <c r="L57242" s="2"/>
    </row>
    <row r="57243" spans="10:12">
      <c r="J57243" s="2"/>
      <c r="K57243" s="2"/>
      <c r="L57243" s="2"/>
    </row>
    <row r="57244" spans="10:12">
      <c r="J57244" s="2"/>
      <c r="K57244" s="2"/>
      <c r="L57244" s="2"/>
    </row>
    <row r="57245" spans="10:12">
      <c r="J57245" s="2"/>
      <c r="K57245" s="2"/>
      <c r="L57245" s="2"/>
    </row>
    <row r="57246" spans="10:12">
      <c r="J57246" s="2"/>
      <c r="K57246" s="2"/>
      <c r="L57246" s="2"/>
    </row>
    <row r="57247" spans="10:12">
      <c r="J57247" s="2"/>
      <c r="K57247" s="2"/>
      <c r="L57247" s="2"/>
    </row>
    <row r="57248" spans="10:12">
      <c r="J57248" s="2"/>
      <c r="K57248" s="2"/>
      <c r="L57248" s="2"/>
    </row>
    <row r="57249" spans="10:12">
      <c r="J57249" s="2"/>
      <c r="K57249" s="2"/>
      <c r="L57249" s="2"/>
    </row>
    <row r="57250" spans="10:12">
      <c r="J57250" s="2"/>
      <c r="K57250" s="2"/>
      <c r="L57250" s="2"/>
    </row>
    <row r="57251" spans="10:12">
      <c r="J57251" s="2"/>
      <c r="K57251" s="2"/>
      <c r="L57251" s="2"/>
    </row>
    <row r="57252" spans="10:12">
      <c r="J57252" s="2"/>
      <c r="K57252" s="2"/>
      <c r="L57252" s="2"/>
    </row>
    <row r="57253" spans="10:12">
      <c r="J57253" s="2"/>
      <c r="K57253" s="2"/>
      <c r="L57253" s="2"/>
    </row>
    <row r="57254" spans="10:12">
      <c r="J57254" s="2"/>
      <c r="K57254" s="2"/>
      <c r="L57254" s="2"/>
    </row>
    <row r="57255" spans="10:12">
      <c r="J57255" s="2"/>
      <c r="K57255" s="2"/>
      <c r="L57255" s="2"/>
    </row>
    <row r="57256" spans="10:12">
      <c r="J57256" s="2"/>
      <c r="K57256" s="2"/>
      <c r="L57256" s="2"/>
    </row>
    <row r="57257" spans="10:12">
      <c r="J57257" s="2"/>
      <c r="K57257" s="2"/>
      <c r="L57257" s="2"/>
    </row>
    <row r="57258" spans="10:12">
      <c r="J57258" s="2"/>
      <c r="K57258" s="2"/>
      <c r="L57258" s="2"/>
    </row>
    <row r="57259" spans="10:12">
      <c r="J57259" s="2"/>
      <c r="K57259" s="2"/>
      <c r="L57259" s="2"/>
    </row>
    <row r="57260" spans="10:12">
      <c r="J57260" s="2"/>
      <c r="K57260" s="2"/>
      <c r="L57260" s="2"/>
    </row>
    <row r="57261" spans="10:12">
      <c r="J57261" s="2"/>
      <c r="K57261" s="2"/>
      <c r="L57261" s="2"/>
    </row>
    <row r="57262" spans="10:12">
      <c r="J57262" s="2"/>
      <c r="K57262" s="2"/>
      <c r="L57262" s="2"/>
    </row>
    <row r="57263" spans="10:12">
      <c r="J57263" s="2"/>
      <c r="K57263" s="2"/>
      <c r="L57263" s="2"/>
    </row>
    <row r="57264" spans="10:12">
      <c r="J57264" s="2"/>
      <c r="K57264" s="2"/>
      <c r="L57264" s="2"/>
    </row>
    <row r="57265" spans="10:12">
      <c r="J57265" s="2"/>
      <c r="K57265" s="2"/>
      <c r="L57265" s="2"/>
    </row>
    <row r="57266" spans="10:12">
      <c r="J57266" s="2"/>
      <c r="K57266" s="2"/>
      <c r="L57266" s="2"/>
    </row>
    <row r="57267" spans="10:12">
      <c r="J57267" s="2"/>
      <c r="K57267" s="2"/>
      <c r="L57267" s="2"/>
    </row>
    <row r="57268" spans="10:12">
      <c r="J57268" s="2"/>
      <c r="K57268" s="2"/>
      <c r="L57268" s="2"/>
    </row>
    <row r="57269" spans="10:12">
      <c r="J57269" s="2"/>
      <c r="K57269" s="2"/>
      <c r="L57269" s="2"/>
    </row>
    <row r="57270" spans="10:12">
      <c r="J57270" s="2"/>
      <c r="K57270" s="2"/>
      <c r="L57270" s="2"/>
    </row>
    <row r="57271" spans="10:12">
      <c r="J57271" s="2"/>
      <c r="K57271" s="2"/>
      <c r="L57271" s="2"/>
    </row>
    <row r="57272" spans="10:12">
      <c r="J57272" s="2"/>
      <c r="K57272" s="2"/>
      <c r="L57272" s="2"/>
    </row>
    <row r="57273" spans="10:12">
      <c r="J57273" s="2"/>
      <c r="K57273" s="2"/>
      <c r="L57273" s="2"/>
    </row>
    <row r="57274" spans="10:12">
      <c r="J57274" s="2"/>
      <c r="K57274" s="2"/>
      <c r="L57274" s="2"/>
    </row>
    <row r="57275" spans="10:12">
      <c r="J57275" s="2"/>
      <c r="K57275" s="2"/>
      <c r="L57275" s="2"/>
    </row>
    <row r="57276" spans="10:12">
      <c r="J57276" s="2"/>
      <c r="K57276" s="2"/>
      <c r="L57276" s="2"/>
    </row>
    <row r="57277" spans="10:12">
      <c r="J57277" s="2"/>
      <c r="K57277" s="2"/>
      <c r="L57277" s="2"/>
    </row>
    <row r="57278" spans="10:12">
      <c r="J57278" s="2"/>
      <c r="K57278" s="2"/>
      <c r="L57278" s="2"/>
    </row>
    <row r="57279" spans="10:12">
      <c r="J57279" s="2"/>
      <c r="K57279" s="2"/>
      <c r="L57279" s="2"/>
    </row>
    <row r="57280" spans="10:12">
      <c r="J57280" s="2"/>
      <c r="K57280" s="2"/>
      <c r="L57280" s="2"/>
    </row>
    <row r="57281" spans="10:12">
      <c r="J57281" s="2"/>
      <c r="K57281" s="2"/>
      <c r="L57281" s="2"/>
    </row>
    <row r="57282" spans="10:12">
      <c r="J57282" s="2"/>
      <c r="K57282" s="2"/>
      <c r="L57282" s="2"/>
    </row>
    <row r="57283" spans="10:12">
      <c r="J57283" s="2"/>
      <c r="K57283" s="2"/>
      <c r="L57283" s="2"/>
    </row>
    <row r="57284" spans="10:12">
      <c r="J57284" s="2"/>
      <c r="K57284" s="2"/>
      <c r="L57284" s="2"/>
    </row>
    <row r="57285" spans="10:12">
      <c r="J57285" s="2"/>
      <c r="K57285" s="2"/>
      <c r="L57285" s="2"/>
    </row>
    <row r="57286" spans="10:12">
      <c r="J57286" s="2"/>
      <c r="K57286" s="2"/>
      <c r="L57286" s="2"/>
    </row>
    <row r="57287" spans="10:12">
      <c r="J57287" s="2"/>
      <c r="K57287" s="2"/>
      <c r="L57287" s="2"/>
    </row>
    <row r="57288" spans="10:12">
      <c r="J57288" s="2"/>
      <c r="K57288" s="2"/>
      <c r="L57288" s="2"/>
    </row>
    <row r="57289" spans="10:12">
      <c r="J57289" s="2"/>
      <c r="K57289" s="2"/>
      <c r="L57289" s="2"/>
    </row>
    <row r="57290" spans="10:12">
      <c r="J57290" s="2"/>
      <c r="K57290" s="2"/>
      <c r="L57290" s="2"/>
    </row>
    <row r="57291" spans="10:12">
      <c r="J57291" s="2"/>
      <c r="K57291" s="2"/>
      <c r="L57291" s="2"/>
    </row>
    <row r="57292" spans="10:12">
      <c r="J57292" s="2"/>
      <c r="K57292" s="2"/>
      <c r="L57292" s="2"/>
    </row>
    <row r="57293" spans="10:12">
      <c r="J57293" s="2"/>
      <c r="K57293" s="2"/>
      <c r="L57293" s="2"/>
    </row>
    <row r="57294" spans="10:12">
      <c r="J57294" s="2"/>
      <c r="K57294" s="2"/>
      <c r="L57294" s="2"/>
    </row>
    <row r="57295" spans="10:12">
      <c r="J57295" s="2"/>
      <c r="K57295" s="2"/>
      <c r="L57295" s="2"/>
    </row>
    <row r="57296" spans="10:12">
      <c r="J57296" s="2"/>
      <c r="K57296" s="2"/>
      <c r="L57296" s="2"/>
    </row>
    <row r="57297" spans="10:12">
      <c r="J57297" s="2"/>
      <c r="K57297" s="2"/>
      <c r="L57297" s="2"/>
    </row>
    <row r="57298" spans="10:12">
      <c r="J57298" s="2"/>
      <c r="K57298" s="2"/>
      <c r="L57298" s="2"/>
    </row>
    <row r="57299" spans="10:12">
      <c r="J57299" s="2"/>
      <c r="K57299" s="2"/>
      <c r="L57299" s="2"/>
    </row>
    <row r="57300" spans="10:12">
      <c r="J57300" s="2"/>
      <c r="K57300" s="2"/>
      <c r="L57300" s="2"/>
    </row>
    <row r="57301" spans="10:12">
      <c r="J57301" s="2"/>
      <c r="K57301" s="2"/>
      <c r="L57301" s="2"/>
    </row>
    <row r="57302" spans="10:12">
      <c r="J57302" s="2"/>
      <c r="K57302" s="2"/>
      <c r="L57302" s="2"/>
    </row>
    <row r="57303" spans="10:12">
      <c r="J57303" s="2"/>
      <c r="K57303" s="2"/>
      <c r="L57303" s="2"/>
    </row>
    <row r="57304" spans="10:12">
      <c r="J57304" s="2"/>
      <c r="K57304" s="2"/>
      <c r="L57304" s="2"/>
    </row>
    <row r="57305" spans="10:12">
      <c r="J57305" s="2"/>
      <c r="K57305" s="2"/>
      <c r="L57305" s="2"/>
    </row>
    <row r="57306" spans="10:12">
      <c r="J57306" s="2"/>
      <c r="K57306" s="2"/>
      <c r="L57306" s="2"/>
    </row>
    <row r="57307" spans="10:12">
      <c r="J57307" s="2"/>
      <c r="K57307" s="2"/>
      <c r="L57307" s="2"/>
    </row>
    <row r="57308" spans="10:12">
      <c r="J57308" s="2"/>
      <c r="K57308" s="2"/>
      <c r="L57308" s="2"/>
    </row>
    <row r="57309" spans="10:12">
      <c r="J57309" s="2"/>
      <c r="K57309" s="2"/>
      <c r="L57309" s="2"/>
    </row>
    <row r="57310" spans="10:12">
      <c r="J57310" s="2"/>
      <c r="K57310" s="2"/>
      <c r="L57310" s="2"/>
    </row>
    <row r="57311" spans="10:12">
      <c r="J57311" s="2"/>
      <c r="K57311" s="2"/>
      <c r="L57311" s="2"/>
    </row>
    <row r="57312" spans="10:12">
      <c r="J57312" s="2"/>
      <c r="K57312" s="2"/>
      <c r="L57312" s="2"/>
    </row>
    <row r="57313" spans="10:12">
      <c r="J57313" s="2"/>
      <c r="K57313" s="2"/>
      <c r="L57313" s="2"/>
    </row>
    <row r="57314" spans="10:12">
      <c r="J57314" s="2"/>
      <c r="K57314" s="2"/>
      <c r="L57314" s="2"/>
    </row>
    <row r="57315" spans="10:12">
      <c r="J57315" s="2"/>
      <c r="K57315" s="2"/>
      <c r="L57315" s="2"/>
    </row>
    <row r="57316" spans="10:12">
      <c r="J57316" s="2"/>
      <c r="K57316" s="2"/>
      <c r="L57316" s="2"/>
    </row>
    <row r="57317" spans="10:12">
      <c r="J57317" s="2"/>
      <c r="K57317" s="2"/>
      <c r="L57317" s="2"/>
    </row>
    <row r="57318" spans="10:12">
      <c r="J57318" s="2"/>
      <c r="K57318" s="2"/>
      <c r="L57318" s="2"/>
    </row>
    <row r="57319" spans="10:12">
      <c r="J57319" s="2"/>
      <c r="K57319" s="2"/>
      <c r="L57319" s="2"/>
    </row>
    <row r="57320" spans="10:12">
      <c r="J57320" s="2"/>
      <c r="K57320" s="2"/>
      <c r="L57320" s="2"/>
    </row>
    <row r="57321" spans="10:12">
      <c r="J57321" s="2"/>
      <c r="K57321" s="2"/>
      <c r="L57321" s="2"/>
    </row>
    <row r="57322" spans="10:12">
      <c r="J57322" s="2"/>
      <c r="K57322" s="2"/>
      <c r="L57322" s="2"/>
    </row>
    <row r="57323" spans="10:12">
      <c r="J57323" s="2"/>
      <c r="K57323" s="2"/>
      <c r="L57323" s="2"/>
    </row>
    <row r="57324" spans="10:12">
      <c r="J57324" s="2"/>
      <c r="K57324" s="2"/>
      <c r="L57324" s="2"/>
    </row>
    <row r="57325" spans="10:12">
      <c r="J57325" s="2"/>
      <c r="K57325" s="2"/>
      <c r="L57325" s="2"/>
    </row>
    <row r="57326" spans="10:12">
      <c r="J57326" s="2"/>
      <c r="K57326" s="2"/>
      <c r="L57326" s="2"/>
    </row>
    <row r="57327" spans="10:12">
      <c r="J57327" s="2"/>
      <c r="K57327" s="2"/>
      <c r="L57327" s="2"/>
    </row>
    <row r="57328" spans="10:12">
      <c r="J57328" s="2"/>
      <c r="K57328" s="2"/>
      <c r="L57328" s="2"/>
    </row>
    <row r="57329" spans="10:12">
      <c r="J57329" s="2"/>
      <c r="K57329" s="2"/>
      <c r="L57329" s="2"/>
    </row>
    <row r="57330" spans="10:12">
      <c r="J57330" s="2"/>
      <c r="K57330" s="2"/>
      <c r="L57330" s="2"/>
    </row>
    <row r="57331" spans="10:12">
      <c r="J57331" s="2"/>
      <c r="K57331" s="2"/>
      <c r="L57331" s="2"/>
    </row>
    <row r="57332" spans="10:12">
      <c r="J57332" s="2"/>
      <c r="K57332" s="2"/>
      <c r="L57332" s="2"/>
    </row>
    <row r="57333" spans="10:12">
      <c r="J57333" s="2"/>
      <c r="K57333" s="2"/>
      <c r="L57333" s="2"/>
    </row>
    <row r="57334" spans="10:12">
      <c r="J57334" s="2"/>
      <c r="K57334" s="2"/>
      <c r="L57334" s="2"/>
    </row>
    <row r="57335" spans="10:12">
      <c r="J57335" s="2"/>
      <c r="K57335" s="2"/>
      <c r="L57335" s="2"/>
    </row>
    <row r="57336" spans="10:12">
      <c r="J57336" s="2"/>
      <c r="K57336" s="2"/>
      <c r="L57336" s="2"/>
    </row>
    <row r="57337" spans="10:12">
      <c r="J57337" s="2"/>
      <c r="K57337" s="2"/>
      <c r="L57337" s="2"/>
    </row>
    <row r="57338" spans="10:12">
      <c r="J57338" s="2"/>
      <c r="K57338" s="2"/>
      <c r="L57338" s="2"/>
    </row>
    <row r="57339" spans="10:12">
      <c r="J57339" s="2"/>
      <c r="K57339" s="2"/>
      <c r="L57339" s="2"/>
    </row>
    <row r="57340" spans="10:12">
      <c r="J57340" s="2"/>
      <c r="K57340" s="2"/>
      <c r="L57340" s="2"/>
    </row>
    <row r="57341" spans="10:12">
      <c r="J57341" s="2"/>
      <c r="K57341" s="2"/>
      <c r="L57341" s="2"/>
    </row>
    <row r="57342" spans="10:12">
      <c r="J57342" s="2"/>
      <c r="K57342" s="2"/>
      <c r="L57342" s="2"/>
    </row>
    <row r="57343" spans="10:12">
      <c r="J57343" s="2"/>
      <c r="K57343" s="2"/>
      <c r="L57343" s="2"/>
    </row>
    <row r="57344" spans="10:12">
      <c r="J57344" s="2"/>
      <c r="K57344" s="2"/>
      <c r="L57344" s="2"/>
    </row>
    <row r="57345" spans="10:12">
      <c r="J57345" s="2"/>
      <c r="K57345" s="2"/>
      <c r="L57345" s="2"/>
    </row>
    <row r="57346" spans="10:12">
      <c r="J57346" s="2"/>
      <c r="K57346" s="2"/>
      <c r="L57346" s="2"/>
    </row>
    <row r="57347" spans="10:12">
      <c r="J57347" s="2"/>
      <c r="K57347" s="2"/>
      <c r="L57347" s="2"/>
    </row>
    <row r="57348" spans="10:12">
      <c r="J57348" s="2"/>
      <c r="K57348" s="2"/>
      <c r="L57348" s="2"/>
    </row>
    <row r="57349" spans="10:12">
      <c r="J57349" s="2"/>
      <c r="K57349" s="2"/>
      <c r="L57349" s="2"/>
    </row>
    <row r="57350" spans="10:12">
      <c r="J57350" s="2"/>
      <c r="K57350" s="2"/>
      <c r="L57350" s="2"/>
    </row>
    <row r="57351" spans="10:12">
      <c r="J57351" s="2"/>
      <c r="K57351" s="2"/>
      <c r="L57351" s="2"/>
    </row>
    <row r="57352" spans="10:12">
      <c r="J57352" s="2"/>
      <c r="K57352" s="2"/>
      <c r="L57352" s="2"/>
    </row>
    <row r="57353" spans="10:12">
      <c r="J57353" s="2"/>
      <c r="K57353" s="2"/>
      <c r="L57353" s="2"/>
    </row>
    <row r="57354" spans="10:12">
      <c r="J57354" s="2"/>
      <c r="K57354" s="2"/>
      <c r="L57354" s="2"/>
    </row>
    <row r="57355" spans="10:12">
      <c r="J57355" s="2"/>
      <c r="K57355" s="2"/>
      <c r="L57355" s="2"/>
    </row>
    <row r="57356" spans="10:12">
      <c r="J57356" s="2"/>
      <c r="K57356" s="2"/>
      <c r="L57356" s="2"/>
    </row>
    <row r="57357" spans="10:12">
      <c r="J57357" s="2"/>
      <c r="K57357" s="2"/>
      <c r="L57357" s="2"/>
    </row>
    <row r="57358" spans="10:12">
      <c r="J57358" s="2"/>
      <c r="K57358" s="2"/>
      <c r="L57358" s="2"/>
    </row>
    <row r="57359" spans="10:12">
      <c r="J57359" s="2"/>
      <c r="K57359" s="2"/>
      <c r="L57359" s="2"/>
    </row>
    <row r="57360" spans="10:12">
      <c r="J57360" s="2"/>
      <c r="K57360" s="2"/>
      <c r="L57360" s="2"/>
    </row>
    <row r="57361" spans="10:12">
      <c r="J57361" s="2"/>
      <c r="K57361" s="2"/>
      <c r="L57361" s="2"/>
    </row>
    <row r="57362" spans="10:12">
      <c r="J57362" s="2"/>
      <c r="K57362" s="2"/>
      <c r="L57362" s="2"/>
    </row>
    <row r="57363" spans="10:12">
      <c r="J57363" s="2"/>
      <c r="K57363" s="2"/>
      <c r="L57363" s="2"/>
    </row>
    <row r="57364" spans="10:12">
      <c r="J57364" s="2"/>
      <c r="K57364" s="2"/>
      <c r="L57364" s="2"/>
    </row>
    <row r="57365" spans="10:12">
      <c r="J57365" s="2"/>
      <c r="K57365" s="2"/>
      <c r="L57365" s="2"/>
    </row>
    <row r="57366" spans="10:12">
      <c r="J57366" s="2"/>
      <c r="K57366" s="2"/>
      <c r="L57366" s="2"/>
    </row>
    <row r="57367" spans="10:12">
      <c r="J57367" s="2"/>
      <c r="K57367" s="2"/>
      <c r="L57367" s="2"/>
    </row>
    <row r="57368" spans="10:12">
      <c r="J57368" s="2"/>
      <c r="K57368" s="2"/>
      <c r="L57368" s="2"/>
    </row>
    <row r="57369" spans="10:12">
      <c r="J57369" s="2"/>
      <c r="K57369" s="2"/>
      <c r="L57369" s="2"/>
    </row>
    <row r="57370" spans="10:12">
      <c r="J57370" s="2"/>
      <c r="K57370" s="2"/>
      <c r="L57370" s="2"/>
    </row>
    <row r="57371" spans="10:12">
      <c r="J57371" s="2"/>
      <c r="K57371" s="2"/>
      <c r="L57371" s="2"/>
    </row>
    <row r="57372" spans="10:12">
      <c r="J57372" s="2"/>
      <c r="K57372" s="2"/>
      <c r="L57372" s="2"/>
    </row>
    <row r="57373" spans="10:12">
      <c r="J57373" s="2"/>
      <c r="K57373" s="2"/>
      <c r="L57373" s="2"/>
    </row>
    <row r="57374" spans="10:12">
      <c r="J57374" s="2"/>
      <c r="K57374" s="2"/>
      <c r="L57374" s="2"/>
    </row>
    <row r="57375" spans="10:12">
      <c r="J57375" s="2"/>
      <c r="K57375" s="2"/>
      <c r="L57375" s="2"/>
    </row>
    <row r="57376" spans="10:12">
      <c r="J57376" s="2"/>
      <c r="K57376" s="2"/>
      <c r="L57376" s="2"/>
    </row>
    <row r="57377" spans="10:12">
      <c r="J57377" s="2"/>
      <c r="K57377" s="2"/>
      <c r="L57377" s="2"/>
    </row>
    <row r="57378" spans="10:12">
      <c r="J57378" s="2"/>
      <c r="K57378" s="2"/>
      <c r="L57378" s="2"/>
    </row>
    <row r="57379" spans="10:12">
      <c r="J57379" s="2"/>
      <c r="K57379" s="2"/>
      <c r="L57379" s="2"/>
    </row>
    <row r="57380" spans="10:12">
      <c r="J57380" s="2"/>
      <c r="K57380" s="2"/>
      <c r="L57380" s="2"/>
    </row>
    <row r="57381" spans="10:12">
      <c r="J57381" s="2"/>
      <c r="K57381" s="2"/>
      <c r="L57381" s="2"/>
    </row>
    <row r="57382" spans="10:12">
      <c r="J57382" s="2"/>
      <c r="K57382" s="2"/>
      <c r="L57382" s="2"/>
    </row>
    <row r="57383" spans="10:12">
      <c r="J57383" s="2"/>
      <c r="K57383" s="2"/>
      <c r="L57383" s="2"/>
    </row>
    <row r="57384" spans="10:12">
      <c r="J57384" s="2"/>
      <c r="K57384" s="2"/>
      <c r="L57384" s="2"/>
    </row>
    <row r="57385" spans="10:12">
      <c r="J57385" s="2"/>
      <c r="K57385" s="2"/>
      <c r="L57385" s="2"/>
    </row>
    <row r="57386" spans="10:12">
      <c r="J57386" s="2"/>
      <c r="K57386" s="2"/>
      <c r="L57386" s="2"/>
    </row>
    <row r="57387" spans="10:12">
      <c r="J57387" s="2"/>
      <c r="K57387" s="2"/>
      <c r="L57387" s="2"/>
    </row>
    <row r="57388" spans="10:12">
      <c r="J57388" s="2"/>
      <c r="K57388" s="2"/>
      <c r="L57388" s="2"/>
    </row>
    <row r="57389" spans="10:12">
      <c r="J57389" s="2"/>
      <c r="K57389" s="2"/>
      <c r="L57389" s="2"/>
    </row>
    <row r="57390" spans="10:12">
      <c r="J57390" s="2"/>
      <c r="K57390" s="2"/>
      <c r="L57390" s="2"/>
    </row>
    <row r="57391" spans="10:12">
      <c r="J57391" s="2"/>
      <c r="K57391" s="2"/>
      <c r="L57391" s="2"/>
    </row>
    <row r="57392" spans="10:12">
      <c r="J57392" s="2"/>
      <c r="K57392" s="2"/>
      <c r="L57392" s="2"/>
    </row>
    <row r="57393" spans="10:12">
      <c r="J57393" s="2"/>
      <c r="K57393" s="2"/>
      <c r="L57393" s="2"/>
    </row>
    <row r="57394" spans="10:12">
      <c r="J57394" s="2"/>
      <c r="K57394" s="2"/>
      <c r="L57394" s="2"/>
    </row>
    <row r="57395" spans="10:12">
      <c r="J57395" s="2"/>
      <c r="K57395" s="2"/>
      <c r="L57395" s="2"/>
    </row>
    <row r="57396" spans="10:12">
      <c r="J57396" s="2"/>
      <c r="K57396" s="2"/>
      <c r="L57396" s="2"/>
    </row>
    <row r="57397" spans="10:12">
      <c r="J57397" s="2"/>
      <c r="K57397" s="2"/>
      <c r="L57397" s="2"/>
    </row>
    <row r="57398" spans="10:12">
      <c r="J57398" s="2"/>
      <c r="K57398" s="2"/>
      <c r="L57398" s="2"/>
    </row>
    <row r="57399" spans="10:12">
      <c r="J57399" s="2"/>
      <c r="K57399" s="2"/>
      <c r="L57399" s="2"/>
    </row>
    <row r="57400" spans="10:12">
      <c r="J57400" s="2"/>
      <c r="K57400" s="2"/>
      <c r="L57400" s="2"/>
    </row>
    <row r="57401" spans="10:12">
      <c r="J57401" s="2"/>
      <c r="K57401" s="2"/>
      <c r="L57401" s="2"/>
    </row>
    <row r="57402" spans="10:12">
      <c r="J57402" s="2"/>
      <c r="K57402" s="2"/>
      <c r="L57402" s="2"/>
    </row>
    <row r="57403" spans="10:12">
      <c r="J57403" s="2"/>
      <c r="K57403" s="2"/>
      <c r="L57403" s="2"/>
    </row>
    <row r="57404" spans="10:12">
      <c r="J57404" s="2"/>
      <c r="K57404" s="2"/>
      <c r="L57404" s="2"/>
    </row>
    <row r="57405" spans="10:12">
      <c r="J57405" s="2"/>
      <c r="K57405" s="2"/>
      <c r="L57405" s="2"/>
    </row>
    <row r="57406" spans="10:12">
      <c r="J57406" s="2"/>
      <c r="K57406" s="2"/>
      <c r="L57406" s="2"/>
    </row>
    <row r="57407" spans="10:12">
      <c r="J57407" s="2"/>
      <c r="K57407" s="2"/>
      <c r="L57407" s="2"/>
    </row>
    <row r="57408" spans="10:12">
      <c r="J57408" s="2"/>
      <c r="K57408" s="2"/>
      <c r="L57408" s="2"/>
    </row>
    <row r="57409" spans="10:12">
      <c r="J57409" s="2"/>
      <c r="K57409" s="2"/>
      <c r="L57409" s="2"/>
    </row>
    <row r="57410" spans="10:12">
      <c r="J57410" s="2"/>
      <c r="K57410" s="2"/>
      <c r="L57410" s="2"/>
    </row>
    <row r="57411" spans="10:12">
      <c r="J57411" s="2"/>
      <c r="K57411" s="2"/>
      <c r="L57411" s="2"/>
    </row>
    <row r="57412" spans="10:12">
      <c r="J57412" s="2"/>
      <c r="K57412" s="2"/>
      <c r="L57412" s="2"/>
    </row>
    <row r="57413" spans="10:12">
      <c r="J57413" s="2"/>
      <c r="K57413" s="2"/>
      <c r="L57413" s="2"/>
    </row>
    <row r="57414" spans="10:12">
      <c r="J57414" s="2"/>
      <c r="K57414" s="2"/>
      <c r="L57414" s="2"/>
    </row>
    <row r="57415" spans="10:12">
      <c r="J57415" s="2"/>
      <c r="K57415" s="2"/>
      <c r="L57415" s="2"/>
    </row>
    <row r="57416" spans="10:12">
      <c r="J57416" s="2"/>
      <c r="K57416" s="2"/>
      <c r="L57416" s="2"/>
    </row>
    <row r="57417" spans="10:12">
      <c r="J57417" s="2"/>
      <c r="K57417" s="2"/>
      <c r="L57417" s="2"/>
    </row>
    <row r="57418" spans="10:12">
      <c r="J57418" s="2"/>
      <c r="K57418" s="2"/>
      <c r="L57418" s="2"/>
    </row>
    <row r="57419" spans="10:12">
      <c r="J57419" s="2"/>
      <c r="K57419" s="2"/>
      <c r="L57419" s="2"/>
    </row>
    <row r="57420" spans="10:12">
      <c r="J57420" s="2"/>
      <c r="K57420" s="2"/>
      <c r="L57420" s="2"/>
    </row>
    <row r="57421" spans="10:12">
      <c r="J57421" s="2"/>
      <c r="K57421" s="2"/>
      <c r="L57421" s="2"/>
    </row>
    <row r="57422" spans="10:12">
      <c r="J57422" s="2"/>
      <c r="K57422" s="2"/>
      <c r="L57422" s="2"/>
    </row>
    <row r="57423" spans="10:12">
      <c r="J57423" s="2"/>
      <c r="K57423" s="2"/>
      <c r="L57423" s="2"/>
    </row>
    <row r="57424" spans="10:12">
      <c r="J57424" s="2"/>
      <c r="K57424" s="2"/>
      <c r="L57424" s="2"/>
    </row>
    <row r="57425" spans="10:12">
      <c r="J57425" s="2"/>
      <c r="K57425" s="2"/>
      <c r="L57425" s="2"/>
    </row>
    <row r="57426" spans="10:12">
      <c r="J57426" s="2"/>
      <c r="K57426" s="2"/>
      <c r="L57426" s="2"/>
    </row>
    <row r="57427" spans="10:12">
      <c r="J57427" s="2"/>
      <c r="K57427" s="2"/>
      <c r="L57427" s="2"/>
    </row>
    <row r="57428" spans="10:12">
      <c r="J57428" s="2"/>
      <c r="K57428" s="2"/>
      <c r="L57428" s="2"/>
    </row>
    <row r="57429" spans="10:12">
      <c r="J57429" s="2"/>
      <c r="K57429" s="2"/>
      <c r="L57429" s="2"/>
    </row>
    <row r="57430" spans="10:12">
      <c r="J57430" s="2"/>
      <c r="K57430" s="2"/>
      <c r="L57430" s="2"/>
    </row>
    <row r="57431" spans="10:12">
      <c r="J57431" s="2"/>
      <c r="K57431" s="2"/>
      <c r="L57431" s="2"/>
    </row>
    <row r="57432" spans="10:12">
      <c r="J57432" s="2"/>
      <c r="K57432" s="2"/>
      <c r="L57432" s="2"/>
    </row>
    <row r="57433" spans="10:12">
      <c r="J57433" s="2"/>
      <c r="K57433" s="2"/>
      <c r="L57433" s="2"/>
    </row>
    <row r="57434" spans="10:12">
      <c r="J57434" s="2"/>
      <c r="K57434" s="2"/>
      <c r="L57434" s="2"/>
    </row>
    <row r="57435" spans="10:12">
      <c r="J57435" s="2"/>
      <c r="K57435" s="2"/>
      <c r="L57435" s="2"/>
    </row>
    <row r="57436" spans="10:12">
      <c r="J57436" s="2"/>
      <c r="K57436" s="2"/>
      <c r="L57436" s="2"/>
    </row>
    <row r="57437" spans="10:12">
      <c r="J57437" s="2"/>
      <c r="K57437" s="2"/>
      <c r="L57437" s="2"/>
    </row>
    <row r="57438" spans="10:12">
      <c r="J57438" s="2"/>
      <c r="K57438" s="2"/>
      <c r="L57438" s="2"/>
    </row>
    <row r="57439" spans="10:12">
      <c r="J57439" s="2"/>
      <c r="K57439" s="2"/>
      <c r="L57439" s="2"/>
    </row>
    <row r="57440" spans="10:12">
      <c r="J57440" s="2"/>
      <c r="K57440" s="2"/>
      <c r="L57440" s="2"/>
    </row>
    <row r="57441" spans="10:12">
      <c r="J57441" s="2"/>
      <c r="K57441" s="2"/>
      <c r="L57441" s="2"/>
    </row>
    <row r="57442" spans="10:12">
      <c r="J57442" s="2"/>
      <c r="K57442" s="2"/>
      <c r="L57442" s="2"/>
    </row>
    <row r="57443" spans="10:12">
      <c r="J57443" s="2"/>
      <c r="K57443" s="2"/>
      <c r="L57443" s="2"/>
    </row>
    <row r="57444" spans="10:12">
      <c r="J57444" s="2"/>
      <c r="K57444" s="2"/>
      <c r="L57444" s="2"/>
    </row>
    <row r="57445" spans="10:12">
      <c r="J57445" s="2"/>
      <c r="K57445" s="2"/>
      <c r="L57445" s="2"/>
    </row>
    <row r="57446" spans="10:12">
      <c r="J57446" s="2"/>
      <c r="K57446" s="2"/>
      <c r="L57446" s="2"/>
    </row>
    <row r="57447" spans="10:12">
      <c r="J57447" s="2"/>
      <c r="K57447" s="2"/>
      <c r="L57447" s="2"/>
    </row>
    <row r="57448" spans="10:12">
      <c r="J57448" s="2"/>
      <c r="K57448" s="2"/>
      <c r="L57448" s="2"/>
    </row>
    <row r="57449" spans="10:12">
      <c r="J57449" s="2"/>
      <c r="K57449" s="2"/>
      <c r="L57449" s="2"/>
    </row>
    <row r="57450" spans="10:12">
      <c r="J57450" s="2"/>
      <c r="K57450" s="2"/>
      <c r="L57450" s="2"/>
    </row>
    <row r="57451" spans="10:12">
      <c r="J57451" s="2"/>
      <c r="K57451" s="2"/>
      <c r="L57451" s="2"/>
    </row>
    <row r="57452" spans="10:12">
      <c r="J57452" s="2"/>
      <c r="K57452" s="2"/>
      <c r="L57452" s="2"/>
    </row>
    <row r="57453" spans="10:12">
      <c r="J57453" s="2"/>
      <c r="K57453" s="2"/>
      <c r="L57453" s="2"/>
    </row>
    <row r="57454" spans="10:12">
      <c r="J57454" s="2"/>
      <c r="K57454" s="2"/>
      <c r="L57454" s="2"/>
    </row>
    <row r="57455" spans="10:12">
      <c r="J57455" s="2"/>
      <c r="K57455" s="2"/>
      <c r="L57455" s="2"/>
    </row>
    <row r="57456" spans="10:12">
      <c r="J57456" s="2"/>
      <c r="K57456" s="2"/>
      <c r="L57456" s="2"/>
    </row>
    <row r="57457" spans="10:12">
      <c r="J57457" s="2"/>
      <c r="K57457" s="2"/>
      <c r="L57457" s="2"/>
    </row>
    <row r="57458" spans="10:12">
      <c r="J57458" s="2"/>
      <c r="K57458" s="2"/>
      <c r="L57458" s="2"/>
    </row>
    <row r="57459" spans="10:12">
      <c r="J57459" s="2"/>
      <c r="K57459" s="2"/>
      <c r="L57459" s="2"/>
    </row>
    <row r="57460" spans="10:12">
      <c r="J57460" s="2"/>
      <c r="K57460" s="2"/>
      <c r="L57460" s="2"/>
    </row>
    <row r="57461" spans="10:12">
      <c r="J57461" s="2"/>
      <c r="K57461" s="2"/>
      <c r="L57461" s="2"/>
    </row>
    <row r="57462" spans="10:12">
      <c r="J57462" s="2"/>
      <c r="K57462" s="2"/>
      <c r="L57462" s="2"/>
    </row>
    <row r="57463" spans="10:12">
      <c r="J57463" s="2"/>
      <c r="K57463" s="2"/>
      <c r="L57463" s="2"/>
    </row>
    <row r="57464" spans="10:12">
      <c r="J57464" s="2"/>
      <c r="K57464" s="2"/>
      <c r="L57464" s="2"/>
    </row>
    <row r="57465" spans="10:12">
      <c r="J57465" s="2"/>
      <c r="K57465" s="2"/>
      <c r="L57465" s="2"/>
    </row>
    <row r="57466" spans="10:12">
      <c r="J57466" s="2"/>
      <c r="K57466" s="2"/>
      <c r="L57466" s="2"/>
    </row>
    <row r="57467" spans="10:12">
      <c r="J57467" s="2"/>
      <c r="K57467" s="2"/>
      <c r="L57467" s="2"/>
    </row>
    <row r="57468" spans="10:12">
      <c r="J57468" s="2"/>
      <c r="K57468" s="2"/>
      <c r="L57468" s="2"/>
    </row>
    <row r="57469" spans="10:12">
      <c r="J57469" s="2"/>
      <c r="K57469" s="2"/>
      <c r="L57469" s="2"/>
    </row>
    <row r="57470" spans="10:12">
      <c r="J57470" s="2"/>
      <c r="K57470" s="2"/>
      <c r="L57470" s="2"/>
    </row>
    <row r="57471" spans="10:12">
      <c r="J57471" s="2"/>
      <c r="K57471" s="2"/>
      <c r="L57471" s="2"/>
    </row>
    <row r="57472" spans="10:12">
      <c r="J57472" s="2"/>
      <c r="K57472" s="2"/>
      <c r="L57472" s="2"/>
    </row>
    <row r="57473" spans="10:12">
      <c r="J57473" s="2"/>
      <c r="K57473" s="2"/>
      <c r="L57473" s="2"/>
    </row>
    <row r="57474" spans="10:12">
      <c r="J57474" s="2"/>
      <c r="K57474" s="2"/>
      <c r="L57474" s="2"/>
    </row>
    <row r="57475" spans="10:12">
      <c r="J57475" s="2"/>
      <c r="K57475" s="2"/>
      <c r="L57475" s="2"/>
    </row>
    <row r="57476" spans="10:12">
      <c r="J57476" s="2"/>
      <c r="K57476" s="2"/>
      <c r="L57476" s="2"/>
    </row>
    <row r="57477" spans="10:12">
      <c r="J57477" s="2"/>
      <c r="K57477" s="2"/>
      <c r="L57477" s="2"/>
    </row>
    <row r="57478" spans="10:12">
      <c r="J57478" s="2"/>
      <c r="K57478" s="2"/>
      <c r="L57478" s="2"/>
    </row>
    <row r="57479" spans="10:12">
      <c r="J57479" s="2"/>
      <c r="K57479" s="2"/>
      <c r="L57479" s="2"/>
    </row>
    <row r="57480" spans="10:12">
      <c r="J57480" s="2"/>
      <c r="K57480" s="2"/>
      <c r="L57480" s="2"/>
    </row>
    <row r="57481" spans="10:12">
      <c r="J57481" s="2"/>
      <c r="K57481" s="2"/>
      <c r="L57481" s="2"/>
    </row>
    <row r="57482" spans="10:12">
      <c r="J57482" s="2"/>
      <c r="K57482" s="2"/>
      <c r="L57482" s="2"/>
    </row>
    <row r="57483" spans="10:12">
      <c r="J57483" s="2"/>
      <c r="K57483" s="2"/>
      <c r="L57483" s="2"/>
    </row>
    <row r="57484" spans="10:12">
      <c r="J57484" s="2"/>
      <c r="K57484" s="2"/>
      <c r="L57484" s="2"/>
    </row>
    <row r="57485" spans="10:12">
      <c r="J57485" s="2"/>
      <c r="K57485" s="2"/>
      <c r="L57485" s="2"/>
    </row>
    <row r="57486" spans="10:12">
      <c r="J57486" s="2"/>
      <c r="K57486" s="2"/>
      <c r="L57486" s="2"/>
    </row>
    <row r="57487" spans="10:12">
      <c r="J57487" s="2"/>
      <c r="K57487" s="2"/>
      <c r="L57487" s="2"/>
    </row>
    <row r="57488" spans="10:12">
      <c r="J57488" s="2"/>
      <c r="K57488" s="2"/>
      <c r="L57488" s="2"/>
    </row>
    <row r="57489" spans="10:12">
      <c r="J57489" s="2"/>
      <c r="K57489" s="2"/>
      <c r="L57489" s="2"/>
    </row>
    <row r="57490" spans="10:12">
      <c r="J57490" s="2"/>
      <c r="K57490" s="2"/>
      <c r="L57490" s="2"/>
    </row>
    <row r="57491" spans="10:12">
      <c r="J57491" s="2"/>
      <c r="K57491" s="2"/>
      <c r="L57491" s="2"/>
    </row>
    <row r="57492" spans="10:12">
      <c r="J57492" s="2"/>
      <c r="K57492" s="2"/>
      <c r="L57492" s="2"/>
    </row>
    <row r="57493" spans="10:12">
      <c r="J57493" s="2"/>
      <c r="K57493" s="2"/>
      <c r="L57493" s="2"/>
    </row>
    <row r="57494" spans="10:12">
      <c r="J57494" s="2"/>
      <c r="K57494" s="2"/>
      <c r="L57494" s="2"/>
    </row>
    <row r="57495" spans="10:12">
      <c r="J57495" s="2"/>
      <c r="K57495" s="2"/>
      <c r="L57495" s="2"/>
    </row>
    <row r="57496" spans="10:12">
      <c r="J57496" s="2"/>
      <c r="K57496" s="2"/>
      <c r="L57496" s="2"/>
    </row>
    <row r="57497" spans="10:12">
      <c r="J57497" s="2"/>
      <c r="K57497" s="2"/>
      <c r="L57497" s="2"/>
    </row>
    <row r="57498" spans="10:12">
      <c r="J57498" s="2"/>
      <c r="K57498" s="2"/>
      <c r="L57498" s="2"/>
    </row>
    <row r="57499" spans="10:12">
      <c r="J57499" s="2"/>
      <c r="K57499" s="2"/>
      <c r="L57499" s="2"/>
    </row>
    <row r="57500" spans="10:12">
      <c r="J57500" s="2"/>
      <c r="K57500" s="2"/>
      <c r="L57500" s="2"/>
    </row>
    <row r="57501" spans="10:12">
      <c r="J57501" s="2"/>
      <c r="K57501" s="2"/>
      <c r="L57501" s="2"/>
    </row>
    <row r="57502" spans="10:12">
      <c r="J57502" s="2"/>
      <c r="K57502" s="2"/>
      <c r="L57502" s="2"/>
    </row>
    <row r="57503" spans="10:12">
      <c r="J57503" s="2"/>
      <c r="K57503" s="2"/>
      <c r="L57503" s="2"/>
    </row>
    <row r="57504" spans="10:12">
      <c r="J57504" s="2"/>
      <c r="K57504" s="2"/>
      <c r="L57504" s="2"/>
    </row>
    <row r="57505" spans="10:12">
      <c r="J57505" s="2"/>
      <c r="K57505" s="2"/>
      <c r="L57505" s="2"/>
    </row>
    <row r="57506" spans="10:12">
      <c r="J57506" s="2"/>
      <c r="K57506" s="2"/>
      <c r="L57506" s="2"/>
    </row>
    <row r="57507" spans="10:12">
      <c r="J57507" s="2"/>
      <c r="K57507" s="2"/>
      <c r="L57507" s="2"/>
    </row>
    <row r="57508" spans="10:12">
      <c r="J57508" s="2"/>
      <c r="K57508" s="2"/>
      <c r="L57508" s="2"/>
    </row>
    <row r="57509" spans="10:12">
      <c r="J57509" s="2"/>
      <c r="K57509" s="2"/>
      <c r="L57509" s="2"/>
    </row>
    <row r="57510" spans="10:12">
      <c r="J57510" s="2"/>
      <c r="K57510" s="2"/>
      <c r="L57510" s="2"/>
    </row>
    <row r="57511" spans="10:12">
      <c r="J57511" s="2"/>
      <c r="K57511" s="2"/>
      <c r="L57511" s="2"/>
    </row>
    <row r="57512" spans="10:12">
      <c r="J57512" s="2"/>
      <c r="K57512" s="2"/>
      <c r="L57512" s="2"/>
    </row>
    <row r="57513" spans="10:12">
      <c r="J57513" s="2"/>
      <c r="K57513" s="2"/>
      <c r="L57513" s="2"/>
    </row>
    <row r="57514" spans="10:12">
      <c r="J57514" s="2"/>
      <c r="K57514" s="2"/>
      <c r="L57514" s="2"/>
    </row>
    <row r="57515" spans="10:12">
      <c r="J57515" s="2"/>
      <c r="K57515" s="2"/>
      <c r="L57515" s="2"/>
    </row>
    <row r="57516" spans="10:12">
      <c r="J57516" s="2"/>
      <c r="K57516" s="2"/>
      <c r="L57516" s="2"/>
    </row>
    <row r="57517" spans="10:12">
      <c r="J57517" s="2"/>
      <c r="K57517" s="2"/>
      <c r="L57517" s="2"/>
    </row>
    <row r="57518" spans="10:12">
      <c r="J57518" s="2"/>
      <c r="K57518" s="2"/>
      <c r="L57518" s="2"/>
    </row>
    <row r="57519" spans="10:12">
      <c r="J57519" s="2"/>
      <c r="K57519" s="2"/>
      <c r="L57519" s="2"/>
    </row>
    <row r="57520" spans="10:12">
      <c r="J57520" s="2"/>
      <c r="K57520" s="2"/>
      <c r="L57520" s="2"/>
    </row>
    <row r="57521" spans="10:12">
      <c r="J57521" s="2"/>
      <c r="K57521" s="2"/>
      <c r="L57521" s="2"/>
    </row>
    <row r="57522" spans="10:12">
      <c r="J57522" s="2"/>
      <c r="K57522" s="2"/>
      <c r="L57522" s="2"/>
    </row>
    <row r="57523" spans="10:12">
      <c r="J57523" s="2"/>
      <c r="K57523" s="2"/>
      <c r="L57523" s="2"/>
    </row>
    <row r="57524" spans="10:12">
      <c r="J57524" s="2"/>
      <c r="K57524" s="2"/>
      <c r="L57524" s="2"/>
    </row>
    <row r="57525" spans="10:12">
      <c r="J57525" s="2"/>
      <c r="K57525" s="2"/>
      <c r="L57525" s="2"/>
    </row>
    <row r="57526" spans="10:12">
      <c r="J57526" s="2"/>
      <c r="K57526" s="2"/>
      <c r="L57526" s="2"/>
    </row>
    <row r="57527" spans="10:12">
      <c r="J57527" s="2"/>
      <c r="K57527" s="2"/>
      <c r="L57527" s="2"/>
    </row>
    <row r="57528" spans="10:12">
      <c r="J57528" s="2"/>
      <c r="K57528" s="2"/>
      <c r="L57528" s="2"/>
    </row>
    <row r="57529" spans="10:12">
      <c r="J57529" s="2"/>
      <c r="K57529" s="2"/>
      <c r="L57529" s="2"/>
    </row>
    <row r="57530" spans="10:12">
      <c r="J57530" s="2"/>
      <c r="K57530" s="2"/>
      <c r="L57530" s="2"/>
    </row>
    <row r="57531" spans="10:12">
      <c r="J57531" s="2"/>
      <c r="K57531" s="2"/>
      <c r="L57531" s="2"/>
    </row>
    <row r="57532" spans="10:12">
      <c r="J57532" s="2"/>
      <c r="K57532" s="2"/>
      <c r="L57532" s="2"/>
    </row>
    <row r="57533" spans="10:12">
      <c r="J57533" s="2"/>
      <c r="K57533" s="2"/>
      <c r="L57533" s="2"/>
    </row>
    <row r="57534" spans="10:12">
      <c r="J57534" s="2"/>
      <c r="K57534" s="2"/>
      <c r="L57534" s="2"/>
    </row>
    <row r="57535" spans="10:12">
      <c r="J57535" s="2"/>
      <c r="K57535" s="2"/>
      <c r="L57535" s="2"/>
    </row>
    <row r="57536" spans="10:12">
      <c r="J57536" s="2"/>
      <c r="K57536" s="2"/>
      <c r="L57536" s="2"/>
    </row>
    <row r="57537" spans="10:12">
      <c r="J57537" s="2"/>
      <c r="K57537" s="2"/>
      <c r="L57537" s="2"/>
    </row>
    <row r="57538" spans="10:12">
      <c r="J57538" s="2"/>
      <c r="K57538" s="2"/>
      <c r="L57538" s="2"/>
    </row>
    <row r="57539" spans="10:12">
      <c r="J57539" s="2"/>
      <c r="K57539" s="2"/>
      <c r="L57539" s="2"/>
    </row>
    <row r="57540" spans="10:12">
      <c r="J57540" s="2"/>
      <c r="K57540" s="2"/>
      <c r="L57540" s="2"/>
    </row>
    <row r="57541" spans="10:12">
      <c r="J57541" s="2"/>
      <c r="K57541" s="2"/>
      <c r="L57541" s="2"/>
    </row>
    <row r="57542" spans="10:12">
      <c r="J57542" s="2"/>
      <c r="K57542" s="2"/>
      <c r="L57542" s="2"/>
    </row>
    <row r="57543" spans="10:12">
      <c r="J57543" s="2"/>
      <c r="K57543" s="2"/>
      <c r="L57543" s="2"/>
    </row>
    <row r="57544" spans="10:12">
      <c r="J57544" s="2"/>
      <c r="K57544" s="2"/>
      <c r="L57544" s="2"/>
    </row>
    <row r="57545" spans="10:12">
      <c r="J57545" s="2"/>
      <c r="K57545" s="2"/>
      <c r="L57545" s="2"/>
    </row>
    <row r="57546" spans="10:12">
      <c r="J57546" s="2"/>
      <c r="K57546" s="2"/>
      <c r="L57546" s="2"/>
    </row>
    <row r="57547" spans="10:12">
      <c r="J57547" s="2"/>
      <c r="K57547" s="2"/>
      <c r="L57547" s="2"/>
    </row>
    <row r="57548" spans="10:12">
      <c r="J57548" s="2"/>
      <c r="K57548" s="2"/>
      <c r="L57548" s="2"/>
    </row>
    <row r="57549" spans="10:12">
      <c r="J57549" s="2"/>
      <c r="K57549" s="2"/>
      <c r="L57549" s="2"/>
    </row>
    <row r="57550" spans="10:12">
      <c r="J57550" s="2"/>
      <c r="K57550" s="2"/>
      <c r="L57550" s="2"/>
    </row>
    <row r="57551" spans="10:12">
      <c r="J57551" s="2"/>
      <c r="K57551" s="2"/>
      <c r="L57551" s="2"/>
    </row>
    <row r="57552" spans="10:12">
      <c r="J57552" s="2"/>
      <c r="K57552" s="2"/>
      <c r="L57552" s="2"/>
    </row>
    <row r="57553" spans="10:12">
      <c r="J57553" s="2"/>
      <c r="K57553" s="2"/>
      <c r="L57553" s="2"/>
    </row>
    <row r="57554" spans="10:12">
      <c r="J57554" s="2"/>
      <c r="K57554" s="2"/>
      <c r="L57554" s="2"/>
    </row>
    <row r="57555" spans="10:12">
      <c r="J57555" s="2"/>
      <c r="K57555" s="2"/>
      <c r="L57555" s="2"/>
    </row>
    <row r="57556" spans="10:12">
      <c r="J57556" s="2"/>
      <c r="K57556" s="2"/>
      <c r="L57556" s="2"/>
    </row>
    <row r="57557" spans="10:12">
      <c r="J57557" s="2"/>
      <c r="K57557" s="2"/>
      <c r="L57557" s="2"/>
    </row>
    <row r="57558" spans="10:12">
      <c r="J57558" s="2"/>
      <c r="K57558" s="2"/>
      <c r="L57558" s="2"/>
    </row>
    <row r="57559" spans="10:12">
      <c r="J57559" s="2"/>
      <c r="K57559" s="2"/>
      <c r="L57559" s="2"/>
    </row>
    <row r="57560" spans="10:12">
      <c r="J57560" s="2"/>
      <c r="K57560" s="2"/>
      <c r="L57560" s="2"/>
    </row>
    <row r="57561" spans="10:12">
      <c r="J57561" s="2"/>
      <c r="K57561" s="2"/>
      <c r="L57561" s="2"/>
    </row>
    <row r="57562" spans="10:12">
      <c r="J57562" s="2"/>
      <c r="K57562" s="2"/>
      <c r="L57562" s="2"/>
    </row>
    <row r="57563" spans="10:12">
      <c r="J57563" s="2"/>
      <c r="K57563" s="2"/>
      <c r="L57563" s="2"/>
    </row>
    <row r="57564" spans="10:12">
      <c r="J57564" s="2"/>
      <c r="K57564" s="2"/>
      <c r="L57564" s="2"/>
    </row>
    <row r="57565" spans="10:12">
      <c r="J57565" s="2"/>
      <c r="K57565" s="2"/>
      <c r="L57565" s="2"/>
    </row>
    <row r="57566" spans="10:12">
      <c r="J57566" s="2"/>
      <c r="K57566" s="2"/>
      <c r="L57566" s="2"/>
    </row>
    <row r="57567" spans="10:12">
      <c r="J57567" s="2"/>
      <c r="K57567" s="2"/>
      <c r="L57567" s="2"/>
    </row>
    <row r="57568" spans="10:12">
      <c r="J57568" s="2"/>
      <c r="K57568" s="2"/>
      <c r="L57568" s="2"/>
    </row>
    <row r="57569" spans="10:12">
      <c r="J57569" s="2"/>
      <c r="K57569" s="2"/>
      <c r="L57569" s="2"/>
    </row>
    <row r="57570" spans="10:12">
      <c r="J57570" s="2"/>
      <c r="K57570" s="2"/>
      <c r="L57570" s="2"/>
    </row>
    <row r="57571" spans="10:12">
      <c r="J57571" s="2"/>
      <c r="K57571" s="2"/>
      <c r="L57571" s="2"/>
    </row>
    <row r="57572" spans="10:12">
      <c r="J57572" s="2"/>
      <c r="K57572" s="2"/>
      <c r="L57572" s="2"/>
    </row>
    <row r="57573" spans="10:12">
      <c r="J57573" s="2"/>
      <c r="K57573" s="2"/>
      <c r="L57573" s="2"/>
    </row>
    <row r="57574" spans="10:12">
      <c r="J57574" s="2"/>
      <c r="K57574" s="2"/>
      <c r="L57574" s="2"/>
    </row>
    <row r="57575" spans="10:12">
      <c r="J57575" s="2"/>
      <c r="K57575" s="2"/>
      <c r="L57575" s="2"/>
    </row>
    <row r="57576" spans="10:12">
      <c r="J57576" s="2"/>
      <c r="K57576" s="2"/>
      <c r="L57576" s="2"/>
    </row>
    <row r="57577" spans="10:12">
      <c r="J57577" s="2"/>
      <c r="K57577" s="2"/>
      <c r="L57577" s="2"/>
    </row>
    <row r="57578" spans="10:12">
      <c r="J57578" s="2"/>
      <c r="K57578" s="2"/>
      <c r="L57578" s="2"/>
    </row>
    <row r="57579" spans="10:12">
      <c r="J57579" s="2"/>
      <c r="K57579" s="2"/>
      <c r="L57579" s="2"/>
    </row>
    <row r="57580" spans="10:12">
      <c r="J57580" s="2"/>
      <c r="K57580" s="2"/>
      <c r="L57580" s="2"/>
    </row>
    <row r="57581" spans="10:12">
      <c r="J57581" s="2"/>
      <c r="K57581" s="2"/>
      <c r="L57581" s="2"/>
    </row>
    <row r="57582" spans="10:12">
      <c r="J57582" s="2"/>
      <c r="K57582" s="2"/>
      <c r="L57582" s="2"/>
    </row>
    <row r="57583" spans="10:12">
      <c r="J57583" s="2"/>
      <c r="K57583" s="2"/>
      <c r="L57583" s="2"/>
    </row>
    <row r="57584" spans="10:12">
      <c r="J57584" s="2"/>
      <c r="K57584" s="2"/>
      <c r="L57584" s="2"/>
    </row>
    <row r="57585" spans="10:12">
      <c r="J57585" s="2"/>
      <c r="K57585" s="2"/>
      <c r="L57585" s="2"/>
    </row>
    <row r="57586" spans="10:12">
      <c r="J57586" s="2"/>
      <c r="K57586" s="2"/>
      <c r="L57586" s="2"/>
    </row>
    <row r="57587" spans="10:12">
      <c r="J57587" s="2"/>
      <c r="K57587" s="2"/>
      <c r="L57587" s="2"/>
    </row>
    <row r="57588" spans="10:12">
      <c r="J57588" s="2"/>
      <c r="K57588" s="2"/>
      <c r="L57588" s="2"/>
    </row>
    <row r="57589" spans="10:12">
      <c r="J57589" s="2"/>
      <c r="K57589" s="2"/>
      <c r="L57589" s="2"/>
    </row>
    <row r="57590" spans="10:12">
      <c r="J57590" s="2"/>
      <c r="K57590" s="2"/>
      <c r="L57590" s="2"/>
    </row>
    <row r="57591" spans="10:12">
      <c r="J57591" s="2"/>
      <c r="K57591" s="2"/>
      <c r="L57591" s="2"/>
    </row>
    <row r="57592" spans="10:12">
      <c r="J57592" s="2"/>
      <c r="K57592" s="2"/>
      <c r="L57592" s="2"/>
    </row>
    <row r="57593" spans="10:12">
      <c r="J57593" s="2"/>
      <c r="K57593" s="2"/>
      <c r="L57593" s="2"/>
    </row>
    <row r="57594" spans="10:12">
      <c r="J57594" s="2"/>
      <c r="K57594" s="2"/>
      <c r="L57594" s="2"/>
    </row>
    <row r="57595" spans="10:12">
      <c r="J57595" s="2"/>
      <c r="K57595" s="2"/>
      <c r="L57595" s="2"/>
    </row>
    <row r="57596" spans="10:12">
      <c r="J57596" s="2"/>
      <c r="K57596" s="2"/>
      <c r="L57596" s="2"/>
    </row>
    <row r="57597" spans="10:12">
      <c r="J57597" s="2"/>
      <c r="K57597" s="2"/>
      <c r="L57597" s="2"/>
    </row>
    <row r="57598" spans="10:12">
      <c r="J57598" s="2"/>
      <c r="K57598" s="2"/>
      <c r="L57598" s="2"/>
    </row>
    <row r="57599" spans="10:12">
      <c r="J57599" s="2"/>
      <c r="K57599" s="2"/>
      <c r="L57599" s="2"/>
    </row>
    <row r="57600" spans="10:12">
      <c r="J57600" s="2"/>
      <c r="K57600" s="2"/>
      <c r="L57600" s="2"/>
    </row>
    <row r="57601" spans="10:12">
      <c r="J57601" s="2"/>
      <c r="K57601" s="2"/>
      <c r="L57601" s="2"/>
    </row>
    <row r="57602" spans="10:12">
      <c r="J57602" s="2"/>
      <c r="K57602" s="2"/>
      <c r="L57602" s="2"/>
    </row>
    <row r="57603" spans="10:12">
      <c r="J57603" s="2"/>
      <c r="K57603" s="2"/>
      <c r="L57603" s="2"/>
    </row>
    <row r="57604" spans="10:12">
      <c r="J57604" s="2"/>
      <c r="K57604" s="2"/>
      <c r="L57604" s="2"/>
    </row>
    <row r="57605" spans="10:12">
      <c r="J57605" s="2"/>
      <c r="K57605" s="2"/>
      <c r="L57605" s="2"/>
    </row>
    <row r="57606" spans="10:12">
      <c r="J57606" s="2"/>
      <c r="K57606" s="2"/>
      <c r="L57606" s="2"/>
    </row>
    <row r="57607" spans="10:12">
      <c r="J57607" s="2"/>
      <c r="K57607" s="2"/>
      <c r="L57607" s="2"/>
    </row>
    <row r="57608" spans="10:12">
      <c r="J57608" s="2"/>
      <c r="K57608" s="2"/>
      <c r="L57608" s="2"/>
    </row>
    <row r="57609" spans="10:12">
      <c r="J57609" s="2"/>
      <c r="K57609" s="2"/>
      <c r="L57609" s="2"/>
    </row>
    <row r="57610" spans="10:12">
      <c r="J57610" s="2"/>
      <c r="K57610" s="2"/>
      <c r="L57610" s="2"/>
    </row>
    <row r="57611" spans="10:12">
      <c r="J57611" s="2"/>
      <c r="K57611" s="2"/>
      <c r="L57611" s="2"/>
    </row>
    <row r="57612" spans="10:12">
      <c r="J57612" s="2"/>
      <c r="K57612" s="2"/>
      <c r="L57612" s="2"/>
    </row>
    <row r="57613" spans="10:12">
      <c r="J57613" s="2"/>
      <c r="K57613" s="2"/>
      <c r="L57613" s="2"/>
    </row>
    <row r="57614" spans="10:12">
      <c r="J57614" s="2"/>
      <c r="K57614" s="2"/>
      <c r="L57614" s="2"/>
    </row>
    <row r="57615" spans="10:12">
      <c r="J57615" s="2"/>
      <c r="K57615" s="2"/>
      <c r="L57615" s="2"/>
    </row>
    <row r="57616" spans="10:12">
      <c r="J57616" s="2"/>
      <c r="K57616" s="2"/>
      <c r="L57616" s="2"/>
    </row>
    <row r="57617" spans="10:12">
      <c r="J57617" s="2"/>
      <c r="K57617" s="2"/>
      <c r="L57617" s="2"/>
    </row>
    <row r="57618" spans="10:12">
      <c r="J57618" s="2"/>
      <c r="K57618" s="2"/>
      <c r="L57618" s="2"/>
    </row>
    <row r="57619" spans="10:12">
      <c r="J57619" s="2"/>
      <c r="K57619" s="2"/>
      <c r="L57619" s="2"/>
    </row>
    <row r="57620" spans="10:12">
      <c r="J57620" s="2"/>
      <c r="K57620" s="2"/>
      <c r="L57620" s="2"/>
    </row>
    <row r="57621" spans="10:12">
      <c r="J57621" s="2"/>
      <c r="K57621" s="2"/>
      <c r="L57621" s="2"/>
    </row>
    <row r="57622" spans="10:12">
      <c r="J57622" s="2"/>
      <c r="K57622" s="2"/>
      <c r="L57622" s="2"/>
    </row>
    <row r="57623" spans="10:12">
      <c r="J57623" s="2"/>
      <c r="K57623" s="2"/>
      <c r="L57623" s="2"/>
    </row>
    <row r="57624" spans="10:12">
      <c r="J57624" s="2"/>
      <c r="K57624" s="2"/>
      <c r="L57624" s="2"/>
    </row>
    <row r="57625" spans="10:12">
      <c r="J57625" s="2"/>
      <c r="K57625" s="2"/>
      <c r="L57625" s="2"/>
    </row>
    <row r="57626" spans="10:12">
      <c r="J57626" s="2"/>
      <c r="K57626" s="2"/>
      <c r="L57626" s="2"/>
    </row>
    <row r="57627" spans="10:12">
      <c r="J57627" s="2"/>
      <c r="K57627" s="2"/>
      <c r="L57627" s="2"/>
    </row>
    <row r="57628" spans="10:12">
      <c r="J57628" s="2"/>
      <c r="K57628" s="2"/>
      <c r="L57628" s="2"/>
    </row>
    <row r="57629" spans="10:12">
      <c r="J57629" s="2"/>
      <c r="K57629" s="2"/>
      <c r="L57629" s="2"/>
    </row>
    <row r="57630" spans="10:12">
      <c r="J57630" s="2"/>
      <c r="K57630" s="2"/>
      <c r="L57630" s="2"/>
    </row>
    <row r="57631" spans="10:12">
      <c r="J57631" s="2"/>
      <c r="K57631" s="2"/>
      <c r="L57631" s="2"/>
    </row>
    <row r="57632" spans="10:12">
      <c r="J57632" s="2"/>
      <c r="K57632" s="2"/>
      <c r="L57632" s="2"/>
    </row>
    <row r="57633" spans="10:12">
      <c r="J57633" s="2"/>
      <c r="K57633" s="2"/>
      <c r="L57633" s="2"/>
    </row>
    <row r="57634" spans="10:12">
      <c r="J57634" s="2"/>
      <c r="K57634" s="2"/>
      <c r="L57634" s="2"/>
    </row>
    <row r="57635" spans="10:12">
      <c r="J57635" s="2"/>
      <c r="K57635" s="2"/>
      <c r="L57635" s="2"/>
    </row>
    <row r="57636" spans="10:12">
      <c r="J57636" s="2"/>
      <c r="K57636" s="2"/>
      <c r="L57636" s="2"/>
    </row>
    <row r="57637" spans="10:12">
      <c r="J57637" s="2"/>
      <c r="K57637" s="2"/>
      <c r="L57637" s="2"/>
    </row>
    <row r="57638" spans="10:12">
      <c r="J57638" s="2"/>
      <c r="K57638" s="2"/>
      <c r="L57638" s="2"/>
    </row>
    <row r="57639" spans="10:12">
      <c r="J57639" s="2"/>
      <c r="K57639" s="2"/>
      <c r="L57639" s="2"/>
    </row>
    <row r="57640" spans="10:12">
      <c r="J57640" s="2"/>
      <c r="K57640" s="2"/>
      <c r="L57640" s="2"/>
    </row>
    <row r="57641" spans="10:12">
      <c r="J57641" s="2"/>
      <c r="K57641" s="2"/>
      <c r="L57641" s="2"/>
    </row>
    <row r="57642" spans="10:12">
      <c r="J57642" s="2"/>
      <c r="K57642" s="2"/>
      <c r="L57642" s="2"/>
    </row>
    <row r="57643" spans="10:12">
      <c r="J57643" s="2"/>
      <c r="K57643" s="2"/>
      <c r="L57643" s="2"/>
    </row>
    <row r="57644" spans="10:12">
      <c r="J57644" s="2"/>
      <c r="K57644" s="2"/>
      <c r="L57644" s="2"/>
    </row>
    <row r="57645" spans="10:12">
      <c r="J57645" s="2"/>
      <c r="K57645" s="2"/>
      <c r="L57645" s="2"/>
    </row>
    <row r="57646" spans="10:12">
      <c r="J57646" s="2"/>
      <c r="K57646" s="2"/>
      <c r="L57646" s="2"/>
    </row>
    <row r="57647" spans="10:12">
      <c r="J57647" s="2"/>
      <c r="K57647" s="2"/>
      <c r="L57647" s="2"/>
    </row>
    <row r="57648" spans="10:12">
      <c r="J57648" s="2"/>
      <c r="K57648" s="2"/>
      <c r="L57648" s="2"/>
    </row>
    <row r="57649" spans="10:12">
      <c r="J57649" s="2"/>
      <c r="K57649" s="2"/>
      <c r="L57649" s="2"/>
    </row>
    <row r="57650" spans="10:12">
      <c r="J57650" s="2"/>
      <c r="K57650" s="2"/>
      <c r="L57650" s="2"/>
    </row>
    <row r="57651" spans="10:12">
      <c r="J57651" s="2"/>
      <c r="K57651" s="2"/>
      <c r="L57651" s="2"/>
    </row>
    <row r="57652" spans="10:12">
      <c r="J57652" s="2"/>
      <c r="K57652" s="2"/>
      <c r="L57652" s="2"/>
    </row>
    <row r="57653" spans="10:12">
      <c r="J57653" s="2"/>
      <c r="K57653" s="2"/>
      <c r="L57653" s="2"/>
    </row>
    <row r="57654" spans="10:12">
      <c r="J57654" s="2"/>
      <c r="K57654" s="2"/>
      <c r="L57654" s="2"/>
    </row>
    <row r="57655" spans="10:12">
      <c r="J57655" s="2"/>
      <c r="K57655" s="2"/>
      <c r="L57655" s="2"/>
    </row>
    <row r="57656" spans="10:12">
      <c r="J57656" s="2"/>
      <c r="K57656" s="2"/>
      <c r="L57656" s="2"/>
    </row>
    <row r="57657" spans="10:12">
      <c r="J57657" s="2"/>
      <c r="K57657" s="2"/>
      <c r="L57657" s="2"/>
    </row>
    <row r="57658" spans="10:12">
      <c r="J57658" s="2"/>
      <c r="K57658" s="2"/>
      <c r="L57658" s="2"/>
    </row>
    <row r="57659" spans="10:12">
      <c r="J57659" s="2"/>
      <c r="K57659" s="2"/>
      <c r="L57659" s="2"/>
    </row>
    <row r="57660" spans="10:12">
      <c r="J57660" s="2"/>
      <c r="K57660" s="2"/>
      <c r="L57660" s="2"/>
    </row>
    <row r="57661" spans="10:12">
      <c r="J57661" s="2"/>
      <c r="K57661" s="2"/>
      <c r="L57661" s="2"/>
    </row>
    <row r="57662" spans="10:12">
      <c r="J57662" s="2"/>
      <c r="K57662" s="2"/>
      <c r="L57662" s="2"/>
    </row>
    <row r="57663" spans="10:12">
      <c r="J57663" s="2"/>
      <c r="K57663" s="2"/>
      <c r="L57663" s="2"/>
    </row>
    <row r="57664" spans="10:12">
      <c r="J57664" s="2"/>
      <c r="K57664" s="2"/>
      <c r="L57664" s="2"/>
    </row>
    <row r="57665" spans="10:12">
      <c r="J57665" s="2"/>
      <c r="K57665" s="2"/>
      <c r="L57665" s="2"/>
    </row>
    <row r="57666" spans="10:12">
      <c r="J57666" s="2"/>
      <c r="K57666" s="2"/>
      <c r="L57666" s="2"/>
    </row>
    <row r="57667" spans="10:12">
      <c r="J57667" s="2"/>
      <c r="K57667" s="2"/>
      <c r="L57667" s="2"/>
    </row>
    <row r="57668" spans="10:12">
      <c r="J57668" s="2"/>
      <c r="K57668" s="2"/>
      <c r="L57668" s="2"/>
    </row>
    <row r="57669" spans="10:12">
      <c r="J57669" s="2"/>
      <c r="K57669" s="2"/>
      <c r="L57669" s="2"/>
    </row>
    <row r="57670" spans="10:12">
      <c r="J57670" s="2"/>
      <c r="K57670" s="2"/>
      <c r="L57670" s="2"/>
    </row>
    <row r="57671" spans="10:12">
      <c r="J57671" s="2"/>
      <c r="K57671" s="2"/>
      <c r="L57671" s="2"/>
    </row>
    <row r="57672" spans="10:12">
      <c r="J57672" s="2"/>
      <c r="K57672" s="2"/>
      <c r="L57672" s="2"/>
    </row>
    <row r="57673" spans="10:12">
      <c r="J57673" s="2"/>
      <c r="K57673" s="2"/>
      <c r="L57673" s="2"/>
    </row>
    <row r="57674" spans="10:12">
      <c r="J57674" s="2"/>
      <c r="K57674" s="2"/>
      <c r="L57674" s="2"/>
    </row>
    <row r="57675" spans="10:12">
      <c r="J57675" s="2"/>
      <c r="K57675" s="2"/>
      <c r="L57675" s="2"/>
    </row>
    <row r="57676" spans="10:12">
      <c r="J57676" s="2"/>
      <c r="K57676" s="2"/>
      <c r="L57676" s="2"/>
    </row>
    <row r="57677" spans="10:12">
      <c r="J57677" s="2"/>
      <c r="K57677" s="2"/>
      <c r="L57677" s="2"/>
    </row>
    <row r="57678" spans="10:12">
      <c r="J57678" s="2"/>
      <c r="K57678" s="2"/>
      <c r="L57678" s="2"/>
    </row>
    <row r="57679" spans="10:12">
      <c r="J57679" s="2"/>
      <c r="K57679" s="2"/>
      <c r="L57679" s="2"/>
    </row>
    <row r="57680" spans="10:12">
      <c r="J57680" s="2"/>
      <c r="K57680" s="2"/>
      <c r="L57680" s="2"/>
    </row>
    <row r="57681" spans="10:12">
      <c r="J57681" s="2"/>
      <c r="K57681" s="2"/>
      <c r="L57681" s="2"/>
    </row>
    <row r="57682" spans="10:12">
      <c r="J57682" s="2"/>
      <c r="K57682" s="2"/>
      <c r="L57682" s="2"/>
    </row>
    <row r="57683" spans="10:12">
      <c r="J57683" s="2"/>
      <c r="K57683" s="2"/>
      <c r="L57683" s="2"/>
    </row>
    <row r="57684" spans="10:12">
      <c r="J57684" s="2"/>
      <c r="K57684" s="2"/>
      <c r="L57684" s="2"/>
    </row>
    <row r="57685" spans="10:12">
      <c r="J57685" s="2"/>
      <c r="K57685" s="2"/>
      <c r="L57685" s="2"/>
    </row>
    <row r="57686" spans="10:12">
      <c r="J57686" s="2"/>
      <c r="K57686" s="2"/>
      <c r="L57686" s="2"/>
    </row>
    <row r="57687" spans="10:12">
      <c r="J57687" s="2"/>
      <c r="K57687" s="2"/>
      <c r="L57687" s="2"/>
    </row>
    <row r="57688" spans="10:12">
      <c r="J57688" s="2"/>
      <c r="K57688" s="2"/>
      <c r="L57688" s="2"/>
    </row>
    <row r="57689" spans="10:12">
      <c r="J57689" s="2"/>
      <c r="K57689" s="2"/>
      <c r="L57689" s="2"/>
    </row>
    <row r="57690" spans="10:12">
      <c r="J57690" s="2"/>
      <c r="K57690" s="2"/>
      <c r="L57690" s="2"/>
    </row>
    <row r="57691" spans="10:12">
      <c r="J57691" s="2"/>
      <c r="K57691" s="2"/>
      <c r="L57691" s="2"/>
    </row>
    <row r="57692" spans="10:12">
      <c r="J57692" s="2"/>
      <c r="K57692" s="2"/>
      <c r="L57692" s="2"/>
    </row>
    <row r="57693" spans="10:12">
      <c r="J57693" s="2"/>
      <c r="K57693" s="2"/>
      <c r="L57693" s="2"/>
    </row>
    <row r="57694" spans="10:12">
      <c r="J57694" s="2"/>
      <c r="K57694" s="2"/>
      <c r="L57694" s="2"/>
    </row>
    <row r="57695" spans="10:12">
      <c r="J57695" s="2"/>
      <c r="K57695" s="2"/>
      <c r="L57695" s="2"/>
    </row>
    <row r="57696" spans="10:12">
      <c r="J57696" s="2"/>
      <c r="K57696" s="2"/>
      <c r="L57696" s="2"/>
    </row>
    <row r="57697" spans="10:12">
      <c r="J57697" s="2"/>
      <c r="K57697" s="2"/>
      <c r="L57697" s="2"/>
    </row>
    <row r="57698" spans="10:12">
      <c r="J57698" s="2"/>
      <c r="K57698" s="2"/>
      <c r="L57698" s="2"/>
    </row>
    <row r="57699" spans="10:12">
      <c r="J57699" s="2"/>
      <c r="K57699" s="2"/>
      <c r="L57699" s="2"/>
    </row>
    <row r="57700" spans="10:12">
      <c r="J57700" s="2"/>
      <c r="K57700" s="2"/>
      <c r="L57700" s="2"/>
    </row>
    <row r="57701" spans="10:12">
      <c r="J57701" s="2"/>
      <c r="K57701" s="2"/>
      <c r="L57701" s="2"/>
    </row>
    <row r="57702" spans="10:12">
      <c r="J57702" s="2"/>
      <c r="K57702" s="2"/>
      <c r="L57702" s="2"/>
    </row>
    <row r="57703" spans="10:12">
      <c r="J57703" s="2"/>
      <c r="K57703" s="2"/>
      <c r="L57703" s="2"/>
    </row>
    <row r="57704" spans="10:12">
      <c r="J57704" s="2"/>
      <c r="K57704" s="2"/>
      <c r="L57704" s="2"/>
    </row>
    <row r="57705" spans="10:12">
      <c r="J57705" s="2"/>
      <c r="K57705" s="2"/>
      <c r="L57705" s="2"/>
    </row>
    <row r="57706" spans="10:12">
      <c r="J57706" s="2"/>
      <c r="K57706" s="2"/>
      <c r="L57706" s="2"/>
    </row>
    <row r="57707" spans="10:12">
      <c r="J57707" s="2"/>
      <c r="K57707" s="2"/>
      <c r="L57707" s="2"/>
    </row>
    <row r="57708" spans="10:12">
      <c r="J57708" s="2"/>
      <c r="K57708" s="2"/>
      <c r="L57708" s="2"/>
    </row>
    <row r="57709" spans="10:12">
      <c r="J57709" s="2"/>
      <c r="K57709" s="2"/>
      <c r="L57709" s="2"/>
    </row>
    <row r="57710" spans="10:12">
      <c r="J57710" s="2"/>
      <c r="K57710" s="2"/>
      <c r="L57710" s="2"/>
    </row>
    <row r="57711" spans="10:12">
      <c r="J57711" s="2"/>
      <c r="K57711" s="2"/>
      <c r="L57711" s="2"/>
    </row>
    <row r="57712" spans="10:12">
      <c r="J57712" s="2"/>
      <c r="K57712" s="2"/>
      <c r="L57712" s="2"/>
    </row>
    <row r="57713" spans="10:12">
      <c r="J57713" s="2"/>
      <c r="K57713" s="2"/>
      <c r="L57713" s="2"/>
    </row>
    <row r="57714" spans="10:12">
      <c r="J57714" s="2"/>
      <c r="K57714" s="2"/>
      <c r="L57714" s="2"/>
    </row>
    <row r="57715" spans="10:12">
      <c r="J57715" s="2"/>
      <c r="K57715" s="2"/>
      <c r="L57715" s="2"/>
    </row>
    <row r="57716" spans="10:12">
      <c r="J57716" s="2"/>
      <c r="K57716" s="2"/>
      <c r="L57716" s="2"/>
    </row>
    <row r="57717" spans="10:12">
      <c r="J57717" s="2"/>
      <c r="K57717" s="2"/>
      <c r="L57717" s="2"/>
    </row>
    <row r="57718" spans="10:12">
      <c r="J57718" s="2"/>
      <c r="K57718" s="2"/>
      <c r="L57718" s="2"/>
    </row>
    <row r="57719" spans="10:12">
      <c r="J57719" s="2"/>
      <c r="K57719" s="2"/>
      <c r="L57719" s="2"/>
    </row>
    <row r="57720" spans="10:12">
      <c r="J57720" s="2"/>
      <c r="K57720" s="2"/>
      <c r="L57720" s="2"/>
    </row>
    <row r="57721" spans="10:12">
      <c r="J57721" s="2"/>
      <c r="K57721" s="2"/>
      <c r="L57721" s="2"/>
    </row>
    <row r="57722" spans="10:12">
      <c r="J57722" s="2"/>
      <c r="K57722" s="2"/>
      <c r="L57722" s="2"/>
    </row>
    <row r="57723" spans="10:12">
      <c r="J57723" s="2"/>
      <c r="K57723" s="2"/>
      <c r="L57723" s="2"/>
    </row>
    <row r="57724" spans="10:12">
      <c r="J57724" s="2"/>
      <c r="K57724" s="2"/>
      <c r="L57724" s="2"/>
    </row>
    <row r="57725" spans="10:12">
      <c r="J57725" s="2"/>
      <c r="K57725" s="2"/>
      <c r="L57725" s="2"/>
    </row>
    <row r="57726" spans="10:12">
      <c r="J57726" s="2"/>
      <c r="K57726" s="2"/>
      <c r="L57726" s="2"/>
    </row>
    <row r="57727" spans="10:12">
      <c r="J57727" s="2"/>
      <c r="K57727" s="2"/>
      <c r="L57727" s="2"/>
    </row>
    <row r="57728" spans="10:12">
      <c r="J57728" s="2"/>
      <c r="K57728" s="2"/>
      <c r="L57728" s="2"/>
    </row>
    <row r="57729" spans="10:12">
      <c r="J57729" s="2"/>
      <c r="K57729" s="2"/>
      <c r="L57729" s="2"/>
    </row>
    <row r="57730" spans="10:12">
      <c r="J57730" s="2"/>
      <c r="K57730" s="2"/>
      <c r="L57730" s="2"/>
    </row>
    <row r="57731" spans="10:12">
      <c r="J57731" s="2"/>
      <c r="K57731" s="2"/>
      <c r="L57731" s="2"/>
    </row>
    <row r="57732" spans="10:12">
      <c r="J57732" s="2"/>
      <c r="K57732" s="2"/>
      <c r="L57732" s="2"/>
    </row>
    <row r="57733" spans="10:12">
      <c r="J57733" s="2"/>
      <c r="K57733" s="2"/>
      <c r="L57733" s="2"/>
    </row>
    <row r="57734" spans="10:12">
      <c r="J57734" s="2"/>
      <c r="K57734" s="2"/>
      <c r="L57734" s="2"/>
    </row>
    <row r="57735" spans="10:12">
      <c r="J57735" s="2"/>
      <c r="K57735" s="2"/>
      <c r="L57735" s="2"/>
    </row>
    <row r="57736" spans="10:12">
      <c r="J57736" s="2"/>
      <c r="K57736" s="2"/>
      <c r="L57736" s="2"/>
    </row>
    <row r="57737" spans="10:12">
      <c r="J57737" s="2"/>
      <c r="K57737" s="2"/>
      <c r="L57737" s="2"/>
    </row>
    <row r="57738" spans="10:12">
      <c r="J57738" s="2"/>
      <c r="K57738" s="2"/>
      <c r="L57738" s="2"/>
    </row>
    <row r="57739" spans="10:12">
      <c r="J57739" s="2"/>
      <c r="K57739" s="2"/>
      <c r="L57739" s="2"/>
    </row>
    <row r="57740" spans="10:12">
      <c r="J57740" s="2"/>
      <c r="K57740" s="2"/>
      <c r="L57740" s="2"/>
    </row>
    <row r="57741" spans="10:12">
      <c r="J57741" s="2"/>
      <c r="K57741" s="2"/>
      <c r="L57741" s="2"/>
    </row>
    <row r="57742" spans="10:12">
      <c r="J57742" s="2"/>
      <c r="K57742" s="2"/>
      <c r="L57742" s="2"/>
    </row>
    <row r="57743" spans="10:12">
      <c r="J57743" s="2"/>
      <c r="K57743" s="2"/>
      <c r="L57743" s="2"/>
    </row>
    <row r="57744" spans="10:12">
      <c r="J57744" s="2"/>
      <c r="K57744" s="2"/>
      <c r="L57744" s="2"/>
    </row>
    <row r="57745" spans="10:12">
      <c r="J57745" s="2"/>
      <c r="K57745" s="2"/>
      <c r="L57745" s="2"/>
    </row>
    <row r="57746" spans="10:12">
      <c r="J57746" s="2"/>
      <c r="K57746" s="2"/>
      <c r="L57746" s="2"/>
    </row>
    <row r="57747" spans="10:12">
      <c r="J57747" s="2"/>
      <c r="K57747" s="2"/>
      <c r="L57747" s="2"/>
    </row>
    <row r="57748" spans="10:12">
      <c r="J57748" s="2"/>
      <c r="K57748" s="2"/>
      <c r="L57748" s="2"/>
    </row>
    <row r="57749" spans="10:12">
      <c r="J57749" s="2"/>
      <c r="K57749" s="2"/>
      <c r="L57749" s="2"/>
    </row>
    <row r="57750" spans="10:12">
      <c r="J57750" s="2"/>
      <c r="K57750" s="2"/>
      <c r="L57750" s="2"/>
    </row>
    <row r="57751" spans="10:12">
      <c r="J57751" s="2"/>
      <c r="K57751" s="2"/>
      <c r="L57751" s="2"/>
    </row>
    <row r="57752" spans="10:12">
      <c r="J57752" s="2"/>
      <c r="K57752" s="2"/>
      <c r="L57752" s="2"/>
    </row>
    <row r="57753" spans="10:12">
      <c r="J57753" s="2"/>
      <c r="K57753" s="2"/>
      <c r="L57753" s="2"/>
    </row>
    <row r="57754" spans="10:12">
      <c r="J57754" s="2"/>
      <c r="K57754" s="2"/>
      <c r="L57754" s="2"/>
    </row>
    <row r="57755" spans="10:12">
      <c r="J57755" s="2"/>
      <c r="K57755" s="2"/>
      <c r="L57755" s="2"/>
    </row>
    <row r="57756" spans="10:12">
      <c r="J57756" s="2"/>
      <c r="K57756" s="2"/>
      <c r="L57756" s="2"/>
    </row>
    <row r="57757" spans="10:12">
      <c r="J57757" s="2"/>
      <c r="K57757" s="2"/>
      <c r="L57757" s="2"/>
    </row>
    <row r="57758" spans="10:12">
      <c r="J57758" s="2"/>
      <c r="K57758" s="2"/>
      <c r="L57758" s="2"/>
    </row>
    <row r="57759" spans="10:12">
      <c r="J57759" s="2"/>
      <c r="K57759" s="2"/>
      <c r="L57759" s="2"/>
    </row>
    <row r="57760" spans="10:12">
      <c r="J57760" s="2"/>
      <c r="K57760" s="2"/>
      <c r="L57760" s="2"/>
    </row>
    <row r="57761" spans="10:12">
      <c r="J57761" s="2"/>
      <c r="K57761" s="2"/>
      <c r="L57761" s="2"/>
    </row>
    <row r="57762" spans="10:12">
      <c r="J57762" s="2"/>
      <c r="K57762" s="2"/>
      <c r="L57762" s="2"/>
    </row>
    <row r="57763" spans="10:12">
      <c r="J57763" s="2"/>
      <c r="K57763" s="2"/>
      <c r="L57763" s="2"/>
    </row>
    <row r="57764" spans="10:12">
      <c r="J57764" s="2"/>
      <c r="K57764" s="2"/>
      <c r="L57764" s="2"/>
    </row>
    <row r="57765" spans="10:12">
      <c r="J57765" s="2"/>
      <c r="K57765" s="2"/>
      <c r="L57765" s="2"/>
    </row>
    <row r="57766" spans="10:12">
      <c r="J57766" s="2"/>
      <c r="K57766" s="2"/>
      <c r="L57766" s="2"/>
    </row>
    <row r="57767" spans="10:12">
      <c r="J57767" s="2"/>
      <c r="K57767" s="2"/>
      <c r="L57767" s="2"/>
    </row>
    <row r="57768" spans="10:12">
      <c r="J57768" s="2"/>
      <c r="K57768" s="2"/>
      <c r="L57768" s="2"/>
    </row>
    <row r="57769" spans="10:12">
      <c r="J57769" s="2"/>
      <c r="K57769" s="2"/>
      <c r="L57769" s="2"/>
    </row>
    <row r="57770" spans="10:12">
      <c r="J57770" s="2"/>
      <c r="K57770" s="2"/>
      <c r="L57770" s="2"/>
    </row>
    <row r="57771" spans="10:12">
      <c r="J57771" s="2"/>
      <c r="K57771" s="2"/>
      <c r="L57771" s="2"/>
    </row>
    <row r="57772" spans="10:12">
      <c r="J57772" s="2"/>
      <c r="K57772" s="2"/>
      <c r="L57772" s="2"/>
    </row>
    <row r="57773" spans="10:12">
      <c r="J57773" s="2"/>
      <c r="K57773" s="2"/>
      <c r="L57773" s="2"/>
    </row>
    <row r="57774" spans="10:12">
      <c r="J57774" s="2"/>
      <c r="K57774" s="2"/>
      <c r="L57774" s="2"/>
    </row>
    <row r="57775" spans="10:12">
      <c r="J57775" s="2"/>
      <c r="K57775" s="2"/>
      <c r="L57775" s="2"/>
    </row>
    <row r="57776" spans="10:12">
      <c r="J57776" s="2"/>
      <c r="K57776" s="2"/>
      <c r="L57776" s="2"/>
    </row>
    <row r="57777" spans="10:12">
      <c r="J57777" s="2"/>
      <c r="K57777" s="2"/>
      <c r="L57777" s="2"/>
    </row>
    <row r="57778" spans="10:12">
      <c r="J57778" s="2"/>
      <c r="K57778" s="2"/>
      <c r="L57778" s="2"/>
    </row>
    <row r="57779" spans="10:12">
      <c r="J57779" s="2"/>
      <c r="K57779" s="2"/>
      <c r="L57779" s="2"/>
    </row>
    <row r="57780" spans="10:12">
      <c r="J57780" s="2"/>
      <c r="K57780" s="2"/>
      <c r="L57780" s="2"/>
    </row>
    <row r="57781" spans="10:12">
      <c r="J57781" s="2"/>
      <c r="K57781" s="2"/>
      <c r="L57781" s="2"/>
    </row>
    <row r="57782" spans="10:12">
      <c r="J57782" s="2"/>
      <c r="K57782" s="2"/>
      <c r="L57782" s="2"/>
    </row>
    <row r="57783" spans="10:12">
      <c r="J57783" s="2"/>
      <c r="K57783" s="2"/>
      <c r="L57783" s="2"/>
    </row>
    <row r="57784" spans="10:12">
      <c r="J57784" s="2"/>
      <c r="K57784" s="2"/>
      <c r="L57784" s="2"/>
    </row>
    <row r="57785" spans="10:12">
      <c r="J57785" s="2"/>
      <c r="K57785" s="2"/>
      <c r="L57785" s="2"/>
    </row>
    <row r="57786" spans="10:12">
      <c r="J57786" s="2"/>
      <c r="K57786" s="2"/>
      <c r="L57786" s="2"/>
    </row>
    <row r="57787" spans="10:12">
      <c r="J57787" s="2"/>
      <c r="K57787" s="2"/>
      <c r="L57787" s="2"/>
    </row>
    <row r="57788" spans="10:12">
      <c r="J57788" s="2"/>
      <c r="K57788" s="2"/>
      <c r="L57788" s="2"/>
    </row>
    <row r="57789" spans="10:12">
      <c r="J57789" s="2"/>
      <c r="K57789" s="2"/>
      <c r="L57789" s="2"/>
    </row>
    <row r="57790" spans="10:12">
      <c r="J57790" s="2"/>
      <c r="K57790" s="2"/>
      <c r="L57790" s="2"/>
    </row>
    <row r="57791" spans="10:12">
      <c r="J57791" s="2"/>
      <c r="K57791" s="2"/>
      <c r="L57791" s="2"/>
    </row>
    <row r="57792" spans="10:12">
      <c r="J57792" s="2"/>
      <c r="K57792" s="2"/>
      <c r="L57792" s="2"/>
    </row>
    <row r="57793" spans="10:12">
      <c r="J57793" s="2"/>
      <c r="K57793" s="2"/>
      <c r="L57793" s="2"/>
    </row>
    <row r="57794" spans="10:12">
      <c r="J57794" s="2"/>
      <c r="K57794" s="2"/>
      <c r="L57794" s="2"/>
    </row>
    <row r="57795" spans="10:12">
      <c r="J57795" s="2"/>
      <c r="K57795" s="2"/>
      <c r="L57795" s="2"/>
    </row>
    <row r="57796" spans="10:12">
      <c r="J57796" s="2"/>
      <c r="K57796" s="2"/>
      <c r="L57796" s="2"/>
    </row>
    <row r="57797" spans="10:12">
      <c r="J57797" s="2"/>
      <c r="K57797" s="2"/>
      <c r="L57797" s="2"/>
    </row>
    <row r="57798" spans="10:12">
      <c r="J57798" s="2"/>
      <c r="K57798" s="2"/>
      <c r="L57798" s="2"/>
    </row>
    <row r="57799" spans="10:12">
      <c r="J57799" s="2"/>
      <c r="K57799" s="2"/>
      <c r="L57799" s="2"/>
    </row>
    <row r="57800" spans="10:12">
      <c r="J57800" s="2"/>
      <c r="K57800" s="2"/>
      <c r="L57800" s="2"/>
    </row>
    <row r="57801" spans="10:12">
      <c r="J57801" s="2"/>
      <c r="K57801" s="2"/>
      <c r="L57801" s="2"/>
    </row>
    <row r="57802" spans="10:12">
      <c r="J57802" s="2"/>
      <c r="K57802" s="2"/>
      <c r="L57802" s="2"/>
    </row>
    <row r="57803" spans="10:12">
      <c r="J57803" s="2"/>
      <c r="K57803" s="2"/>
      <c r="L57803" s="2"/>
    </row>
    <row r="57804" spans="10:12">
      <c r="J57804" s="2"/>
      <c r="K57804" s="2"/>
      <c r="L57804" s="2"/>
    </row>
    <row r="57805" spans="10:12">
      <c r="J57805" s="2"/>
      <c r="K57805" s="2"/>
      <c r="L57805" s="2"/>
    </row>
    <row r="57806" spans="10:12">
      <c r="J57806" s="2"/>
      <c r="K57806" s="2"/>
      <c r="L57806" s="2"/>
    </row>
    <row r="57807" spans="10:12">
      <c r="J57807" s="2"/>
      <c r="K57807" s="2"/>
      <c r="L57807" s="2"/>
    </row>
    <row r="57808" spans="10:12">
      <c r="J57808" s="2"/>
      <c r="K57808" s="2"/>
      <c r="L57808" s="2"/>
    </row>
    <row r="57809" spans="10:12">
      <c r="J57809" s="2"/>
      <c r="K57809" s="2"/>
      <c r="L57809" s="2"/>
    </row>
    <row r="57810" spans="10:12">
      <c r="J57810" s="2"/>
      <c r="K57810" s="2"/>
      <c r="L57810" s="2"/>
    </row>
    <row r="57811" spans="10:12">
      <c r="J57811" s="2"/>
      <c r="K57811" s="2"/>
      <c r="L57811" s="2"/>
    </row>
    <row r="57812" spans="10:12">
      <c r="J57812" s="2"/>
      <c r="K57812" s="2"/>
      <c r="L57812" s="2"/>
    </row>
    <row r="57813" spans="10:12">
      <c r="J57813" s="2"/>
      <c r="K57813" s="2"/>
      <c r="L57813" s="2"/>
    </row>
    <row r="57814" spans="10:12">
      <c r="J57814" s="2"/>
      <c r="K57814" s="2"/>
      <c r="L57814" s="2"/>
    </row>
    <row r="57815" spans="10:12">
      <c r="J57815" s="2"/>
      <c r="K57815" s="2"/>
      <c r="L57815" s="2"/>
    </row>
    <row r="57816" spans="10:12">
      <c r="J57816" s="2"/>
      <c r="K57816" s="2"/>
      <c r="L57816" s="2"/>
    </row>
    <row r="57817" spans="10:12">
      <c r="J57817" s="2"/>
      <c r="K57817" s="2"/>
      <c r="L57817" s="2"/>
    </row>
    <row r="57818" spans="10:12">
      <c r="J57818" s="2"/>
      <c r="K57818" s="2"/>
      <c r="L57818" s="2"/>
    </row>
    <row r="57819" spans="10:12">
      <c r="J57819" s="2"/>
      <c r="K57819" s="2"/>
      <c r="L57819" s="2"/>
    </row>
    <row r="57820" spans="10:12">
      <c r="J57820" s="2"/>
      <c r="K57820" s="2"/>
      <c r="L57820" s="2"/>
    </row>
    <row r="57821" spans="10:12">
      <c r="J57821" s="2"/>
      <c r="K57821" s="2"/>
      <c r="L57821" s="2"/>
    </row>
    <row r="57822" spans="10:12">
      <c r="J57822" s="2"/>
      <c r="K57822" s="2"/>
      <c r="L57822" s="2"/>
    </row>
    <row r="57823" spans="10:12">
      <c r="J57823" s="2"/>
      <c r="K57823" s="2"/>
      <c r="L57823" s="2"/>
    </row>
    <row r="57824" spans="10:12">
      <c r="J57824" s="2"/>
      <c r="K57824" s="2"/>
      <c r="L57824" s="2"/>
    </row>
    <row r="57825" spans="10:12">
      <c r="J57825" s="2"/>
      <c r="K57825" s="2"/>
      <c r="L57825" s="2"/>
    </row>
    <row r="57826" spans="10:12">
      <c r="J57826" s="2"/>
      <c r="K57826" s="2"/>
      <c r="L57826" s="2"/>
    </row>
    <row r="57827" spans="10:12">
      <c r="J57827" s="2"/>
      <c r="K57827" s="2"/>
      <c r="L57827" s="2"/>
    </row>
    <row r="57828" spans="10:12">
      <c r="J57828" s="2"/>
      <c r="K57828" s="2"/>
      <c r="L57828" s="2"/>
    </row>
    <row r="57829" spans="10:12">
      <c r="J57829" s="2"/>
      <c r="K57829" s="2"/>
      <c r="L57829" s="2"/>
    </row>
    <row r="57830" spans="10:12">
      <c r="J57830" s="2"/>
      <c r="K57830" s="2"/>
      <c r="L57830" s="2"/>
    </row>
    <row r="57831" spans="10:12">
      <c r="J57831" s="2"/>
      <c r="K57831" s="2"/>
      <c r="L57831" s="2"/>
    </row>
    <row r="57832" spans="10:12">
      <c r="J57832" s="2"/>
      <c r="K57832" s="2"/>
      <c r="L57832" s="2"/>
    </row>
    <row r="57833" spans="10:12">
      <c r="J57833" s="2"/>
      <c r="K57833" s="2"/>
      <c r="L57833" s="2"/>
    </row>
    <row r="57834" spans="10:12">
      <c r="J57834" s="2"/>
      <c r="K57834" s="2"/>
      <c r="L57834" s="2"/>
    </row>
    <row r="57835" spans="10:12">
      <c r="J57835" s="2"/>
      <c r="K57835" s="2"/>
      <c r="L57835" s="2"/>
    </row>
    <row r="57836" spans="10:12">
      <c r="J57836" s="2"/>
      <c r="K57836" s="2"/>
      <c r="L57836" s="2"/>
    </row>
    <row r="57837" spans="10:12">
      <c r="J57837" s="2"/>
      <c r="K57837" s="2"/>
      <c r="L57837" s="2"/>
    </row>
    <row r="57838" spans="10:12">
      <c r="J57838" s="2"/>
      <c r="K57838" s="2"/>
      <c r="L57838" s="2"/>
    </row>
    <row r="57839" spans="10:12">
      <c r="J57839" s="2"/>
      <c r="K57839" s="2"/>
      <c r="L57839" s="2"/>
    </row>
    <row r="57840" spans="10:12">
      <c r="J57840" s="2"/>
      <c r="K57840" s="2"/>
      <c r="L57840" s="2"/>
    </row>
    <row r="57841" spans="10:12">
      <c r="J57841" s="2"/>
      <c r="K57841" s="2"/>
      <c r="L57841" s="2"/>
    </row>
    <row r="57842" spans="10:12">
      <c r="J57842" s="2"/>
      <c r="K57842" s="2"/>
      <c r="L57842" s="2"/>
    </row>
    <row r="57843" spans="10:12">
      <c r="J57843" s="2"/>
      <c r="K57843" s="2"/>
      <c r="L57843" s="2"/>
    </row>
    <row r="57844" spans="10:12">
      <c r="J57844" s="2"/>
      <c r="K57844" s="2"/>
      <c r="L57844" s="2"/>
    </row>
    <row r="57845" spans="10:12">
      <c r="J57845" s="2"/>
      <c r="K57845" s="2"/>
      <c r="L57845" s="2"/>
    </row>
    <row r="57846" spans="10:12">
      <c r="J57846" s="2"/>
      <c r="K57846" s="2"/>
      <c r="L57846" s="2"/>
    </row>
    <row r="57847" spans="10:12">
      <c r="J57847" s="2"/>
      <c r="K57847" s="2"/>
      <c r="L57847" s="2"/>
    </row>
    <row r="57848" spans="10:12">
      <c r="J57848" s="2"/>
      <c r="K57848" s="2"/>
      <c r="L57848" s="2"/>
    </row>
    <row r="57849" spans="10:12">
      <c r="J57849" s="2"/>
      <c r="K57849" s="2"/>
      <c r="L57849" s="2"/>
    </row>
    <row r="57850" spans="10:12">
      <c r="J57850" s="2"/>
      <c r="K57850" s="2"/>
      <c r="L57850" s="2"/>
    </row>
    <row r="57851" spans="10:12">
      <c r="J57851" s="2"/>
      <c r="K57851" s="2"/>
      <c r="L57851" s="2"/>
    </row>
    <row r="57852" spans="10:12">
      <c r="J57852" s="2"/>
      <c r="K57852" s="2"/>
      <c r="L57852" s="2"/>
    </row>
    <row r="57853" spans="10:12">
      <c r="J57853" s="2"/>
      <c r="K57853" s="2"/>
      <c r="L57853" s="2"/>
    </row>
    <row r="57854" spans="10:12">
      <c r="J57854" s="2"/>
      <c r="K57854" s="2"/>
      <c r="L57854" s="2"/>
    </row>
    <row r="57855" spans="10:12">
      <c r="J57855" s="2"/>
      <c r="K57855" s="2"/>
      <c r="L57855" s="2"/>
    </row>
    <row r="57856" spans="10:12">
      <c r="J57856" s="2"/>
      <c r="K57856" s="2"/>
      <c r="L57856" s="2"/>
    </row>
    <row r="57857" spans="10:12">
      <c r="J57857" s="2"/>
      <c r="K57857" s="2"/>
      <c r="L57857" s="2"/>
    </row>
    <row r="57858" spans="10:12">
      <c r="J57858" s="2"/>
      <c r="K57858" s="2"/>
      <c r="L57858" s="2"/>
    </row>
    <row r="57859" spans="10:12">
      <c r="J57859" s="2"/>
      <c r="K57859" s="2"/>
      <c r="L57859" s="2"/>
    </row>
    <row r="57860" spans="10:12">
      <c r="J57860" s="2"/>
      <c r="K57860" s="2"/>
      <c r="L57860" s="2"/>
    </row>
    <row r="57861" spans="10:12">
      <c r="J57861" s="2"/>
      <c r="K57861" s="2"/>
      <c r="L57861" s="2"/>
    </row>
    <row r="57862" spans="10:12">
      <c r="J57862" s="2"/>
      <c r="K57862" s="2"/>
      <c r="L57862" s="2"/>
    </row>
    <row r="57863" spans="10:12">
      <c r="J57863" s="2"/>
      <c r="K57863" s="2"/>
      <c r="L57863" s="2"/>
    </row>
    <row r="57864" spans="10:12">
      <c r="J57864" s="2"/>
      <c r="K57864" s="2"/>
      <c r="L57864" s="2"/>
    </row>
    <row r="57865" spans="10:12">
      <c r="J57865" s="2"/>
      <c r="K57865" s="2"/>
      <c r="L57865" s="2"/>
    </row>
    <row r="57866" spans="10:12">
      <c r="J57866" s="2"/>
      <c r="K57866" s="2"/>
      <c r="L57866" s="2"/>
    </row>
    <row r="57867" spans="10:12">
      <c r="J57867" s="2"/>
      <c r="K57867" s="2"/>
      <c r="L57867" s="2"/>
    </row>
    <row r="57868" spans="10:12">
      <c r="J57868" s="2"/>
      <c r="K57868" s="2"/>
      <c r="L57868" s="2"/>
    </row>
    <row r="57869" spans="10:12">
      <c r="J57869" s="2"/>
      <c r="K57869" s="2"/>
      <c r="L57869" s="2"/>
    </row>
    <row r="57870" spans="10:12">
      <c r="J57870" s="2"/>
      <c r="K57870" s="2"/>
      <c r="L57870" s="2"/>
    </row>
    <row r="57871" spans="10:12">
      <c r="J57871" s="2"/>
      <c r="K57871" s="2"/>
      <c r="L57871" s="2"/>
    </row>
    <row r="57872" spans="10:12">
      <c r="J57872" s="2"/>
      <c r="K57872" s="2"/>
      <c r="L57872" s="2"/>
    </row>
    <row r="57873" spans="10:12">
      <c r="J57873" s="2"/>
      <c r="K57873" s="2"/>
      <c r="L57873" s="2"/>
    </row>
    <row r="57874" spans="10:12">
      <c r="J57874" s="2"/>
      <c r="K57874" s="2"/>
      <c r="L57874" s="2"/>
    </row>
    <row r="57875" spans="10:12">
      <c r="J57875" s="2"/>
      <c r="K57875" s="2"/>
      <c r="L57875" s="2"/>
    </row>
    <row r="57876" spans="10:12">
      <c r="J57876" s="2"/>
      <c r="K57876" s="2"/>
      <c r="L57876" s="2"/>
    </row>
    <row r="57877" spans="10:12">
      <c r="J57877" s="2"/>
      <c r="K57877" s="2"/>
      <c r="L57877" s="2"/>
    </row>
    <row r="57878" spans="10:12">
      <c r="J57878" s="2"/>
      <c r="K57878" s="2"/>
      <c r="L57878" s="2"/>
    </row>
    <row r="57879" spans="10:12">
      <c r="J57879" s="2"/>
      <c r="K57879" s="2"/>
      <c r="L57879" s="2"/>
    </row>
    <row r="57880" spans="10:12">
      <c r="J57880" s="2"/>
      <c r="K57880" s="2"/>
      <c r="L57880" s="2"/>
    </row>
    <row r="57881" spans="10:12">
      <c r="J57881" s="2"/>
      <c r="K57881" s="2"/>
      <c r="L57881" s="2"/>
    </row>
    <row r="57882" spans="10:12">
      <c r="J57882" s="2"/>
      <c r="K57882" s="2"/>
      <c r="L57882" s="2"/>
    </row>
    <row r="57883" spans="10:12">
      <c r="J57883" s="2"/>
      <c r="K57883" s="2"/>
      <c r="L57883" s="2"/>
    </row>
    <row r="57884" spans="10:12">
      <c r="J57884" s="2"/>
      <c r="K57884" s="2"/>
      <c r="L57884" s="2"/>
    </row>
    <row r="57885" spans="10:12">
      <c r="J57885" s="2"/>
      <c r="K57885" s="2"/>
      <c r="L57885" s="2"/>
    </row>
    <row r="57886" spans="10:12">
      <c r="J57886" s="2"/>
      <c r="K57886" s="2"/>
      <c r="L57886" s="2"/>
    </row>
    <row r="57887" spans="10:12">
      <c r="J57887" s="2"/>
      <c r="K57887" s="2"/>
      <c r="L57887" s="2"/>
    </row>
    <row r="57888" spans="10:12">
      <c r="J57888" s="2"/>
      <c r="K57888" s="2"/>
      <c r="L57888" s="2"/>
    </row>
    <row r="57889" spans="10:12">
      <c r="J57889" s="2"/>
      <c r="K57889" s="2"/>
      <c r="L57889" s="2"/>
    </row>
    <row r="57890" spans="10:12">
      <c r="J57890" s="2"/>
      <c r="K57890" s="2"/>
      <c r="L57890" s="2"/>
    </row>
    <row r="57891" spans="10:12">
      <c r="J57891" s="2"/>
      <c r="K57891" s="2"/>
      <c r="L57891" s="2"/>
    </row>
    <row r="57892" spans="10:12">
      <c r="J57892" s="2"/>
      <c r="K57892" s="2"/>
      <c r="L57892" s="2"/>
    </row>
    <row r="57893" spans="10:12">
      <c r="J57893" s="2"/>
      <c r="K57893" s="2"/>
      <c r="L57893" s="2"/>
    </row>
    <row r="57894" spans="10:12">
      <c r="J57894" s="2"/>
      <c r="K57894" s="2"/>
      <c r="L57894" s="2"/>
    </row>
    <row r="57895" spans="10:12">
      <c r="J57895" s="2"/>
      <c r="K57895" s="2"/>
      <c r="L57895" s="2"/>
    </row>
    <row r="57896" spans="10:12">
      <c r="J57896" s="2"/>
      <c r="K57896" s="2"/>
      <c r="L57896" s="2"/>
    </row>
    <row r="57897" spans="10:12">
      <c r="J57897" s="2"/>
      <c r="K57897" s="2"/>
      <c r="L57897" s="2"/>
    </row>
    <row r="57898" spans="10:12">
      <c r="J57898" s="2"/>
      <c r="K57898" s="2"/>
      <c r="L57898" s="2"/>
    </row>
    <row r="57899" spans="10:12">
      <c r="J57899" s="2"/>
      <c r="K57899" s="2"/>
      <c r="L57899" s="2"/>
    </row>
    <row r="57900" spans="10:12">
      <c r="J57900" s="2"/>
      <c r="K57900" s="2"/>
      <c r="L57900" s="2"/>
    </row>
    <row r="57901" spans="10:12">
      <c r="J57901" s="2"/>
      <c r="K57901" s="2"/>
      <c r="L57901" s="2"/>
    </row>
    <row r="57902" spans="10:12">
      <c r="J57902" s="2"/>
      <c r="K57902" s="2"/>
      <c r="L57902" s="2"/>
    </row>
    <row r="57903" spans="10:12">
      <c r="J57903" s="2"/>
      <c r="K57903" s="2"/>
      <c r="L57903" s="2"/>
    </row>
    <row r="57904" spans="10:12">
      <c r="J57904" s="2"/>
      <c r="K57904" s="2"/>
      <c r="L57904" s="2"/>
    </row>
    <row r="57905" spans="10:12">
      <c r="J57905" s="2"/>
      <c r="K57905" s="2"/>
      <c r="L57905" s="2"/>
    </row>
    <row r="57906" spans="10:12">
      <c r="J57906" s="2"/>
      <c r="K57906" s="2"/>
      <c r="L57906" s="2"/>
    </row>
    <row r="57907" spans="10:12">
      <c r="J57907" s="2"/>
      <c r="K57907" s="2"/>
      <c r="L57907" s="2"/>
    </row>
    <row r="57908" spans="10:12">
      <c r="J57908" s="2"/>
      <c r="K57908" s="2"/>
      <c r="L57908" s="2"/>
    </row>
    <row r="57909" spans="10:12">
      <c r="J57909" s="2"/>
      <c r="K57909" s="2"/>
      <c r="L57909" s="2"/>
    </row>
    <row r="57910" spans="10:12">
      <c r="J57910" s="2"/>
      <c r="K57910" s="2"/>
      <c r="L57910" s="2"/>
    </row>
    <row r="57911" spans="10:12">
      <c r="J57911" s="2"/>
      <c r="K57911" s="2"/>
      <c r="L57911" s="2"/>
    </row>
    <row r="57912" spans="10:12">
      <c r="J57912" s="2"/>
      <c r="K57912" s="2"/>
      <c r="L57912" s="2"/>
    </row>
    <row r="57913" spans="10:12">
      <c r="J57913" s="2"/>
      <c r="K57913" s="2"/>
      <c r="L57913" s="2"/>
    </row>
    <row r="57914" spans="10:12">
      <c r="J57914" s="2"/>
      <c r="K57914" s="2"/>
      <c r="L57914" s="2"/>
    </row>
    <row r="57915" spans="10:12">
      <c r="J57915" s="2"/>
      <c r="K57915" s="2"/>
      <c r="L57915" s="2"/>
    </row>
    <row r="57916" spans="10:12">
      <c r="J57916" s="2"/>
      <c r="K57916" s="2"/>
      <c r="L57916" s="2"/>
    </row>
    <row r="57917" spans="10:12">
      <c r="J57917" s="2"/>
      <c r="K57917" s="2"/>
      <c r="L57917" s="2"/>
    </row>
    <row r="57918" spans="10:12">
      <c r="J57918" s="2"/>
      <c r="K57918" s="2"/>
      <c r="L57918" s="2"/>
    </row>
    <row r="57919" spans="10:12">
      <c r="J57919" s="2"/>
      <c r="K57919" s="2"/>
      <c r="L57919" s="2"/>
    </row>
    <row r="57920" spans="10:12">
      <c r="J57920" s="2"/>
      <c r="K57920" s="2"/>
      <c r="L57920" s="2"/>
    </row>
    <row r="57921" spans="10:12">
      <c r="J57921" s="2"/>
      <c r="K57921" s="2"/>
      <c r="L57921" s="2"/>
    </row>
    <row r="57922" spans="10:12">
      <c r="J57922" s="2"/>
      <c r="K57922" s="2"/>
      <c r="L57922" s="2"/>
    </row>
    <row r="57923" spans="10:12">
      <c r="J57923" s="2"/>
      <c r="K57923" s="2"/>
      <c r="L57923" s="2"/>
    </row>
    <row r="57924" spans="10:12">
      <c r="J57924" s="2"/>
      <c r="K57924" s="2"/>
      <c r="L57924" s="2"/>
    </row>
    <row r="57925" spans="10:12">
      <c r="J57925" s="2"/>
      <c r="K57925" s="2"/>
      <c r="L57925" s="2"/>
    </row>
    <row r="57926" spans="10:12">
      <c r="J57926" s="2"/>
      <c r="K57926" s="2"/>
      <c r="L57926" s="2"/>
    </row>
    <row r="57927" spans="10:12">
      <c r="J57927" s="2"/>
      <c r="K57927" s="2"/>
      <c r="L57927" s="2"/>
    </row>
    <row r="57928" spans="10:12">
      <c r="J57928" s="2"/>
      <c r="K57928" s="2"/>
      <c r="L57928" s="2"/>
    </row>
    <row r="57929" spans="10:12">
      <c r="J57929" s="2"/>
      <c r="K57929" s="2"/>
      <c r="L57929" s="2"/>
    </row>
    <row r="57930" spans="10:12">
      <c r="J57930" s="2"/>
      <c r="K57930" s="2"/>
      <c r="L57930" s="2"/>
    </row>
    <row r="57931" spans="10:12">
      <c r="J57931" s="2"/>
      <c r="K57931" s="2"/>
      <c r="L57931" s="2"/>
    </row>
    <row r="57932" spans="10:12">
      <c r="J57932" s="2"/>
      <c r="K57932" s="2"/>
      <c r="L57932" s="2"/>
    </row>
    <row r="57933" spans="10:12">
      <c r="J57933" s="2"/>
      <c r="K57933" s="2"/>
      <c r="L57933" s="2"/>
    </row>
    <row r="57934" spans="10:12">
      <c r="J57934" s="2"/>
      <c r="K57934" s="2"/>
      <c r="L57934" s="2"/>
    </row>
    <row r="57935" spans="10:12">
      <c r="J57935" s="2"/>
      <c r="K57935" s="2"/>
      <c r="L57935" s="2"/>
    </row>
    <row r="57936" spans="10:12">
      <c r="J57936" s="2"/>
      <c r="K57936" s="2"/>
      <c r="L57936" s="2"/>
    </row>
    <row r="57937" spans="10:12">
      <c r="J57937" s="2"/>
      <c r="K57937" s="2"/>
      <c r="L57937" s="2"/>
    </row>
    <row r="57938" spans="10:12">
      <c r="J57938" s="2"/>
      <c r="K57938" s="2"/>
      <c r="L57938" s="2"/>
    </row>
    <row r="57939" spans="10:12">
      <c r="J57939" s="2"/>
      <c r="K57939" s="2"/>
      <c r="L57939" s="2"/>
    </row>
    <row r="57940" spans="10:12">
      <c r="J57940" s="2"/>
      <c r="K57940" s="2"/>
      <c r="L57940" s="2"/>
    </row>
    <row r="57941" spans="10:12">
      <c r="J57941" s="2"/>
      <c r="K57941" s="2"/>
      <c r="L57941" s="2"/>
    </row>
    <row r="57942" spans="10:12">
      <c r="J57942" s="2"/>
      <c r="K57942" s="2"/>
      <c r="L57942" s="2"/>
    </row>
    <row r="57943" spans="10:12">
      <c r="J57943" s="2"/>
      <c r="K57943" s="2"/>
      <c r="L57943" s="2"/>
    </row>
    <row r="57944" spans="10:12">
      <c r="J57944" s="2"/>
      <c r="K57944" s="2"/>
      <c r="L57944" s="2"/>
    </row>
    <row r="57945" spans="10:12">
      <c r="J57945" s="2"/>
      <c r="K57945" s="2"/>
      <c r="L57945" s="2"/>
    </row>
    <row r="57946" spans="10:12">
      <c r="J57946" s="2"/>
      <c r="K57946" s="2"/>
      <c r="L57946" s="2"/>
    </row>
    <row r="57947" spans="10:12">
      <c r="J57947" s="2"/>
      <c r="K57947" s="2"/>
      <c r="L57947" s="2"/>
    </row>
    <row r="57948" spans="10:12">
      <c r="J57948" s="2"/>
      <c r="K57948" s="2"/>
      <c r="L57948" s="2"/>
    </row>
    <row r="57949" spans="10:12">
      <c r="J57949" s="2"/>
      <c r="K57949" s="2"/>
      <c r="L57949" s="2"/>
    </row>
    <row r="57950" spans="10:12">
      <c r="J57950" s="2"/>
      <c r="K57950" s="2"/>
      <c r="L57950" s="2"/>
    </row>
    <row r="57951" spans="10:12">
      <c r="J57951" s="2"/>
      <c r="K57951" s="2"/>
      <c r="L57951" s="2"/>
    </row>
    <row r="57952" spans="10:12">
      <c r="J57952" s="2"/>
      <c r="K57952" s="2"/>
      <c r="L57952" s="2"/>
    </row>
    <row r="57953" spans="10:12">
      <c r="J57953" s="2"/>
      <c r="K57953" s="2"/>
      <c r="L57953" s="2"/>
    </row>
    <row r="57954" spans="10:12">
      <c r="J57954" s="2"/>
      <c r="K57954" s="2"/>
      <c r="L57954" s="2"/>
    </row>
    <row r="57955" spans="10:12">
      <c r="J57955" s="2"/>
      <c r="K57955" s="2"/>
      <c r="L57955" s="2"/>
    </row>
    <row r="57956" spans="10:12">
      <c r="J57956" s="2"/>
      <c r="K57956" s="2"/>
      <c r="L57956" s="2"/>
    </row>
    <row r="57957" spans="10:12">
      <c r="J57957" s="2"/>
      <c r="K57957" s="2"/>
      <c r="L57957" s="2"/>
    </row>
    <row r="57958" spans="10:12">
      <c r="J57958" s="2"/>
      <c r="K57958" s="2"/>
      <c r="L57958" s="2"/>
    </row>
    <row r="57959" spans="10:12">
      <c r="J57959" s="2"/>
      <c r="K57959" s="2"/>
      <c r="L57959" s="2"/>
    </row>
    <row r="57960" spans="10:12">
      <c r="J57960" s="2"/>
      <c r="K57960" s="2"/>
      <c r="L57960" s="2"/>
    </row>
    <row r="57961" spans="10:12">
      <c r="J57961" s="2"/>
      <c r="K57961" s="2"/>
      <c r="L57961" s="2"/>
    </row>
    <row r="57962" spans="10:12">
      <c r="J57962" s="2"/>
      <c r="K57962" s="2"/>
      <c r="L57962" s="2"/>
    </row>
    <row r="57963" spans="10:12">
      <c r="J57963" s="2"/>
      <c r="K57963" s="2"/>
      <c r="L57963" s="2"/>
    </row>
    <row r="57964" spans="10:12">
      <c r="J57964" s="2"/>
      <c r="K57964" s="2"/>
      <c r="L57964" s="2"/>
    </row>
    <row r="57965" spans="10:12">
      <c r="J57965" s="2"/>
      <c r="K57965" s="2"/>
      <c r="L57965" s="2"/>
    </row>
    <row r="57966" spans="10:12">
      <c r="J57966" s="2"/>
      <c r="K57966" s="2"/>
      <c r="L57966" s="2"/>
    </row>
    <row r="57967" spans="10:12">
      <c r="J57967" s="2"/>
      <c r="K57967" s="2"/>
      <c r="L57967" s="2"/>
    </row>
    <row r="57968" spans="10:12">
      <c r="J57968" s="2"/>
      <c r="K57968" s="2"/>
      <c r="L57968" s="2"/>
    </row>
    <row r="57969" spans="10:12">
      <c r="J57969" s="2"/>
      <c r="K57969" s="2"/>
      <c r="L57969" s="2"/>
    </row>
    <row r="57970" spans="10:12">
      <c r="J57970" s="2"/>
      <c r="K57970" s="2"/>
      <c r="L57970" s="2"/>
    </row>
    <row r="57971" spans="10:12">
      <c r="J57971" s="2"/>
      <c r="K57971" s="2"/>
      <c r="L57971" s="2"/>
    </row>
    <row r="57972" spans="10:12">
      <c r="J57972" s="2"/>
      <c r="K57972" s="2"/>
      <c r="L57972" s="2"/>
    </row>
    <row r="57973" spans="10:12">
      <c r="J57973" s="2"/>
      <c r="K57973" s="2"/>
      <c r="L57973" s="2"/>
    </row>
    <row r="57974" spans="10:12">
      <c r="J57974" s="2"/>
      <c r="K57974" s="2"/>
      <c r="L57974" s="2"/>
    </row>
    <row r="57975" spans="10:12">
      <c r="J57975" s="2"/>
      <c r="K57975" s="2"/>
      <c r="L57975" s="2"/>
    </row>
    <row r="57976" spans="10:12">
      <c r="J57976" s="2"/>
      <c r="K57976" s="2"/>
      <c r="L57976" s="2"/>
    </row>
    <row r="57977" spans="10:12">
      <c r="J57977" s="2"/>
      <c r="K57977" s="2"/>
      <c r="L57977" s="2"/>
    </row>
    <row r="57978" spans="10:12">
      <c r="J57978" s="2"/>
      <c r="K57978" s="2"/>
      <c r="L57978" s="2"/>
    </row>
    <row r="57979" spans="10:12">
      <c r="J57979" s="2"/>
      <c r="K57979" s="2"/>
      <c r="L57979" s="2"/>
    </row>
    <row r="57980" spans="10:12">
      <c r="J57980" s="2"/>
      <c r="K57980" s="2"/>
      <c r="L57980" s="2"/>
    </row>
    <row r="57981" spans="10:12">
      <c r="J57981" s="2"/>
      <c r="K57981" s="2"/>
      <c r="L57981" s="2"/>
    </row>
    <row r="57982" spans="10:12">
      <c r="J57982" s="2"/>
      <c r="K57982" s="2"/>
      <c r="L57982" s="2"/>
    </row>
    <row r="57983" spans="10:12">
      <c r="J57983" s="2"/>
      <c r="K57983" s="2"/>
      <c r="L57983" s="2"/>
    </row>
    <row r="57984" spans="10:12">
      <c r="J57984" s="2"/>
      <c r="K57984" s="2"/>
      <c r="L57984" s="2"/>
    </row>
    <row r="57985" spans="10:12">
      <c r="J57985" s="2"/>
      <c r="K57985" s="2"/>
      <c r="L57985" s="2"/>
    </row>
    <row r="57986" spans="10:12">
      <c r="J57986" s="2"/>
      <c r="K57986" s="2"/>
      <c r="L57986" s="2"/>
    </row>
    <row r="57987" spans="10:12">
      <c r="J57987" s="2"/>
      <c r="K57987" s="2"/>
      <c r="L57987" s="2"/>
    </row>
    <row r="57988" spans="10:12">
      <c r="J57988" s="2"/>
      <c r="K57988" s="2"/>
      <c r="L57988" s="2"/>
    </row>
    <row r="57989" spans="10:12">
      <c r="J57989" s="2"/>
      <c r="K57989" s="2"/>
      <c r="L57989" s="2"/>
    </row>
    <row r="57990" spans="10:12">
      <c r="J57990" s="2"/>
      <c r="K57990" s="2"/>
      <c r="L57990" s="2"/>
    </row>
    <row r="57991" spans="10:12">
      <c r="J57991" s="2"/>
      <c r="K57991" s="2"/>
      <c r="L57991" s="2"/>
    </row>
    <row r="57992" spans="10:12">
      <c r="J57992" s="2"/>
      <c r="K57992" s="2"/>
      <c r="L57992" s="2"/>
    </row>
    <row r="57993" spans="10:12">
      <c r="J57993" s="2"/>
      <c r="K57993" s="2"/>
      <c r="L57993" s="2"/>
    </row>
    <row r="57994" spans="10:12">
      <c r="J57994" s="2"/>
      <c r="K57994" s="2"/>
      <c r="L57994" s="2"/>
    </row>
    <row r="57995" spans="10:12">
      <c r="J57995" s="2"/>
      <c r="K57995" s="2"/>
      <c r="L57995" s="2"/>
    </row>
    <row r="57996" spans="10:12">
      <c r="J57996" s="2"/>
      <c r="K57996" s="2"/>
      <c r="L57996" s="2"/>
    </row>
    <row r="57997" spans="10:12">
      <c r="J57997" s="2"/>
      <c r="K57997" s="2"/>
      <c r="L57997" s="2"/>
    </row>
    <row r="57998" spans="10:12">
      <c r="J57998" s="2"/>
      <c r="K57998" s="2"/>
      <c r="L57998" s="2"/>
    </row>
    <row r="57999" spans="10:12">
      <c r="J57999" s="2"/>
      <c r="K57999" s="2"/>
      <c r="L57999" s="2"/>
    </row>
    <row r="58000" spans="10:12">
      <c r="J58000" s="2"/>
      <c r="K58000" s="2"/>
      <c r="L58000" s="2"/>
    </row>
    <row r="58001" spans="10:12">
      <c r="J58001" s="2"/>
      <c r="K58001" s="2"/>
      <c r="L58001" s="2"/>
    </row>
    <row r="58002" spans="10:12">
      <c r="J58002" s="2"/>
      <c r="K58002" s="2"/>
      <c r="L58002" s="2"/>
    </row>
    <row r="58003" spans="10:12">
      <c r="J58003" s="2"/>
      <c r="K58003" s="2"/>
      <c r="L58003" s="2"/>
    </row>
    <row r="58004" spans="10:12">
      <c r="J58004" s="2"/>
      <c r="K58004" s="2"/>
      <c r="L58004" s="2"/>
    </row>
    <row r="58005" spans="10:12">
      <c r="J58005" s="2"/>
      <c r="K58005" s="2"/>
      <c r="L58005" s="2"/>
    </row>
    <row r="58006" spans="10:12">
      <c r="J58006" s="2"/>
      <c r="K58006" s="2"/>
      <c r="L58006" s="2"/>
    </row>
    <row r="58007" spans="10:12">
      <c r="J58007" s="2"/>
      <c r="K58007" s="2"/>
      <c r="L58007" s="2"/>
    </row>
    <row r="58008" spans="10:12">
      <c r="J58008" s="2"/>
      <c r="K58008" s="2"/>
      <c r="L58008" s="2"/>
    </row>
    <row r="58009" spans="10:12">
      <c r="J58009" s="2"/>
      <c r="K58009" s="2"/>
      <c r="L58009" s="2"/>
    </row>
    <row r="58010" spans="10:12">
      <c r="J58010" s="2"/>
      <c r="K58010" s="2"/>
      <c r="L58010" s="2"/>
    </row>
    <row r="58011" spans="10:12">
      <c r="J58011" s="2"/>
      <c r="K58011" s="2"/>
      <c r="L58011" s="2"/>
    </row>
    <row r="58012" spans="10:12">
      <c r="J58012" s="2"/>
      <c r="K58012" s="2"/>
      <c r="L58012" s="2"/>
    </row>
    <row r="58013" spans="10:12">
      <c r="J58013" s="2"/>
      <c r="K58013" s="2"/>
      <c r="L58013" s="2"/>
    </row>
    <row r="58014" spans="10:12">
      <c r="J58014" s="2"/>
      <c r="K58014" s="2"/>
      <c r="L58014" s="2"/>
    </row>
    <row r="58015" spans="10:12">
      <c r="J58015" s="2"/>
      <c r="K58015" s="2"/>
      <c r="L58015" s="2"/>
    </row>
    <row r="58016" spans="10:12">
      <c r="J58016" s="2"/>
      <c r="K58016" s="2"/>
      <c r="L58016" s="2"/>
    </row>
    <row r="58017" spans="10:12">
      <c r="J58017" s="2"/>
      <c r="K58017" s="2"/>
      <c r="L58017" s="2"/>
    </row>
    <row r="58018" spans="10:12">
      <c r="J58018" s="2"/>
      <c r="K58018" s="2"/>
      <c r="L58018" s="2"/>
    </row>
    <row r="58019" spans="10:12">
      <c r="J58019" s="2"/>
      <c r="K58019" s="2"/>
      <c r="L58019" s="2"/>
    </row>
    <row r="58020" spans="10:12">
      <c r="J58020" s="2"/>
      <c r="K58020" s="2"/>
      <c r="L58020" s="2"/>
    </row>
    <row r="58021" spans="10:12">
      <c r="J58021" s="2"/>
      <c r="K58021" s="2"/>
      <c r="L58021" s="2"/>
    </row>
    <row r="58022" spans="10:12">
      <c r="J58022" s="2"/>
      <c r="K58022" s="2"/>
      <c r="L58022" s="2"/>
    </row>
    <row r="58023" spans="10:12">
      <c r="J58023" s="2"/>
      <c r="K58023" s="2"/>
      <c r="L58023" s="2"/>
    </row>
    <row r="58024" spans="10:12">
      <c r="J58024" s="2"/>
      <c r="K58024" s="2"/>
      <c r="L58024" s="2"/>
    </row>
    <row r="58025" spans="10:12">
      <c r="J58025" s="2"/>
      <c r="K58025" s="2"/>
      <c r="L58025" s="2"/>
    </row>
    <row r="58026" spans="10:12">
      <c r="J58026" s="2"/>
      <c r="K58026" s="2"/>
      <c r="L58026" s="2"/>
    </row>
    <row r="58027" spans="10:12">
      <c r="J58027" s="2"/>
      <c r="K58027" s="2"/>
      <c r="L58027" s="2"/>
    </row>
    <row r="58028" spans="10:12">
      <c r="J58028" s="2"/>
      <c r="K58028" s="2"/>
      <c r="L58028" s="2"/>
    </row>
    <row r="58029" spans="10:12">
      <c r="J58029" s="2"/>
      <c r="K58029" s="2"/>
      <c r="L58029" s="2"/>
    </row>
    <row r="58030" spans="10:12">
      <c r="J58030" s="2"/>
      <c r="K58030" s="2"/>
      <c r="L58030" s="2"/>
    </row>
    <row r="58031" spans="10:12">
      <c r="J58031" s="2"/>
      <c r="K58031" s="2"/>
      <c r="L58031" s="2"/>
    </row>
    <row r="58032" spans="10:12">
      <c r="J58032" s="2"/>
      <c r="K58032" s="2"/>
      <c r="L58032" s="2"/>
    </row>
    <row r="58033" spans="10:12">
      <c r="J58033" s="2"/>
      <c r="K58033" s="2"/>
      <c r="L58033" s="2"/>
    </row>
    <row r="58034" spans="10:12">
      <c r="J58034" s="2"/>
      <c r="K58034" s="2"/>
      <c r="L58034" s="2"/>
    </row>
    <row r="58035" spans="10:12">
      <c r="J58035" s="2"/>
      <c r="K58035" s="2"/>
      <c r="L58035" s="2"/>
    </row>
    <row r="58036" spans="10:12">
      <c r="J58036" s="2"/>
      <c r="K58036" s="2"/>
      <c r="L58036" s="2"/>
    </row>
    <row r="58037" spans="10:12">
      <c r="J58037" s="2"/>
      <c r="K58037" s="2"/>
      <c r="L58037" s="2"/>
    </row>
    <row r="58038" spans="10:12">
      <c r="J58038" s="2"/>
      <c r="K58038" s="2"/>
      <c r="L58038" s="2"/>
    </row>
    <row r="58039" spans="10:12">
      <c r="J58039" s="2"/>
      <c r="K58039" s="2"/>
      <c r="L58039" s="2"/>
    </row>
    <row r="58040" spans="10:12">
      <c r="J58040" s="2"/>
      <c r="K58040" s="2"/>
      <c r="L58040" s="2"/>
    </row>
    <row r="58041" spans="10:12">
      <c r="J58041" s="2"/>
      <c r="K58041" s="2"/>
      <c r="L58041" s="2"/>
    </row>
    <row r="58042" spans="10:12">
      <c r="J58042" s="2"/>
      <c r="K58042" s="2"/>
      <c r="L58042" s="2"/>
    </row>
    <row r="58043" spans="10:12">
      <c r="J58043" s="2"/>
      <c r="K58043" s="2"/>
      <c r="L58043" s="2"/>
    </row>
    <row r="58044" spans="10:12">
      <c r="J58044" s="2"/>
      <c r="K58044" s="2"/>
      <c r="L58044" s="2"/>
    </row>
    <row r="58045" spans="10:12">
      <c r="J58045" s="2"/>
      <c r="K58045" s="2"/>
      <c r="L58045" s="2"/>
    </row>
    <row r="58046" spans="10:12">
      <c r="J58046" s="2"/>
      <c r="K58046" s="2"/>
      <c r="L58046" s="2"/>
    </row>
    <row r="58047" spans="10:12">
      <c r="J58047" s="2"/>
      <c r="K58047" s="2"/>
      <c r="L58047" s="2"/>
    </row>
    <row r="58048" spans="10:12">
      <c r="J58048" s="2"/>
      <c r="K58048" s="2"/>
      <c r="L58048" s="2"/>
    </row>
    <row r="58049" spans="10:12">
      <c r="J58049" s="2"/>
      <c r="K58049" s="2"/>
      <c r="L58049" s="2"/>
    </row>
    <row r="58050" spans="10:12">
      <c r="J58050" s="2"/>
      <c r="K58050" s="2"/>
      <c r="L58050" s="2"/>
    </row>
    <row r="58051" spans="10:12">
      <c r="J58051" s="2"/>
      <c r="K58051" s="2"/>
      <c r="L58051" s="2"/>
    </row>
    <row r="58052" spans="10:12">
      <c r="J58052" s="2"/>
      <c r="K58052" s="2"/>
      <c r="L58052" s="2"/>
    </row>
    <row r="58053" spans="10:12">
      <c r="J58053" s="2"/>
      <c r="K58053" s="2"/>
      <c r="L58053" s="2"/>
    </row>
    <row r="58054" spans="10:12">
      <c r="J58054" s="2"/>
      <c r="K58054" s="2"/>
      <c r="L58054" s="2"/>
    </row>
    <row r="58055" spans="10:12">
      <c r="J58055" s="2"/>
      <c r="K58055" s="2"/>
      <c r="L58055" s="2"/>
    </row>
    <row r="58056" spans="10:12">
      <c r="J58056" s="2"/>
      <c r="K58056" s="2"/>
      <c r="L58056" s="2"/>
    </row>
    <row r="58057" spans="10:12">
      <c r="J58057" s="2"/>
      <c r="K58057" s="2"/>
      <c r="L58057" s="2"/>
    </row>
    <row r="58058" spans="10:12">
      <c r="J58058" s="2"/>
      <c r="K58058" s="2"/>
      <c r="L58058" s="2"/>
    </row>
    <row r="58059" spans="10:12">
      <c r="J58059" s="2"/>
      <c r="K58059" s="2"/>
      <c r="L58059" s="2"/>
    </row>
    <row r="58060" spans="10:12">
      <c r="J58060" s="2"/>
      <c r="K58060" s="2"/>
      <c r="L58060" s="2"/>
    </row>
    <row r="58061" spans="10:12">
      <c r="J58061" s="2"/>
      <c r="K58061" s="2"/>
      <c r="L58061" s="2"/>
    </row>
    <row r="58062" spans="10:12">
      <c r="J58062" s="2"/>
      <c r="K58062" s="2"/>
      <c r="L58062" s="2"/>
    </row>
    <row r="58063" spans="10:12">
      <c r="J58063" s="2"/>
      <c r="K58063" s="2"/>
      <c r="L58063" s="2"/>
    </row>
    <row r="58064" spans="10:12">
      <c r="J58064" s="2"/>
      <c r="K58064" s="2"/>
      <c r="L58064" s="2"/>
    </row>
    <row r="58065" spans="10:12">
      <c r="J58065" s="2"/>
      <c r="K58065" s="2"/>
      <c r="L58065" s="2"/>
    </row>
    <row r="58066" spans="10:12">
      <c r="J58066" s="2"/>
      <c r="K58066" s="2"/>
      <c r="L58066" s="2"/>
    </row>
    <row r="58067" spans="10:12">
      <c r="J58067" s="2"/>
      <c r="K58067" s="2"/>
      <c r="L58067" s="2"/>
    </row>
    <row r="58068" spans="10:12">
      <c r="J58068" s="2"/>
      <c r="K58068" s="2"/>
      <c r="L58068" s="2"/>
    </row>
    <row r="58069" spans="10:12">
      <c r="J58069" s="2"/>
      <c r="K58069" s="2"/>
      <c r="L58069" s="2"/>
    </row>
    <row r="58070" spans="10:12">
      <c r="J58070" s="2"/>
      <c r="K58070" s="2"/>
      <c r="L58070" s="2"/>
    </row>
    <row r="58071" spans="10:12">
      <c r="J58071" s="2"/>
      <c r="K58071" s="2"/>
      <c r="L58071" s="2"/>
    </row>
    <row r="58072" spans="10:12">
      <c r="J58072" s="2"/>
      <c r="K58072" s="2"/>
      <c r="L58072" s="2"/>
    </row>
    <row r="58073" spans="10:12">
      <c r="J58073" s="2"/>
      <c r="K58073" s="2"/>
      <c r="L58073" s="2"/>
    </row>
    <row r="58074" spans="10:12">
      <c r="J58074" s="2"/>
      <c r="K58074" s="2"/>
      <c r="L58074" s="2"/>
    </row>
    <row r="58075" spans="10:12">
      <c r="J58075" s="2"/>
      <c r="K58075" s="2"/>
      <c r="L58075" s="2"/>
    </row>
    <row r="58076" spans="10:12">
      <c r="J58076" s="2"/>
      <c r="K58076" s="2"/>
      <c r="L58076" s="2"/>
    </row>
    <row r="58077" spans="10:12">
      <c r="J58077" s="2"/>
      <c r="K58077" s="2"/>
      <c r="L58077" s="2"/>
    </row>
    <row r="58078" spans="10:12">
      <c r="J58078" s="2"/>
      <c r="K58078" s="2"/>
      <c r="L58078" s="2"/>
    </row>
    <row r="58079" spans="10:12">
      <c r="J58079" s="2"/>
      <c r="K58079" s="2"/>
      <c r="L58079" s="2"/>
    </row>
    <row r="58080" spans="10:12">
      <c r="J58080" s="2"/>
      <c r="K58080" s="2"/>
      <c r="L58080" s="2"/>
    </row>
    <row r="58081" spans="10:12">
      <c r="J58081" s="2"/>
      <c r="K58081" s="2"/>
      <c r="L58081" s="2"/>
    </row>
    <row r="58082" spans="10:12">
      <c r="J58082" s="2"/>
      <c r="K58082" s="2"/>
      <c r="L58082" s="2"/>
    </row>
    <row r="58083" spans="10:12">
      <c r="J58083" s="2"/>
      <c r="K58083" s="2"/>
      <c r="L58083" s="2"/>
    </row>
    <row r="58084" spans="10:12">
      <c r="J58084" s="2"/>
      <c r="K58084" s="2"/>
      <c r="L58084" s="2"/>
    </row>
    <row r="58085" spans="10:12">
      <c r="J58085" s="2"/>
      <c r="K58085" s="2"/>
      <c r="L58085" s="2"/>
    </row>
    <row r="58086" spans="10:12">
      <c r="J58086" s="2"/>
      <c r="K58086" s="2"/>
      <c r="L58086" s="2"/>
    </row>
    <row r="58087" spans="10:12">
      <c r="J58087" s="2"/>
      <c r="K58087" s="2"/>
      <c r="L58087" s="2"/>
    </row>
    <row r="58088" spans="10:12">
      <c r="J58088" s="2"/>
      <c r="K58088" s="2"/>
      <c r="L58088" s="2"/>
    </row>
    <row r="58089" spans="10:12">
      <c r="J58089" s="2"/>
      <c r="K58089" s="2"/>
      <c r="L58089" s="2"/>
    </row>
    <row r="58090" spans="10:12">
      <c r="J58090" s="2"/>
      <c r="K58090" s="2"/>
      <c r="L58090" s="2"/>
    </row>
    <row r="58091" spans="10:12">
      <c r="J58091" s="2"/>
      <c r="K58091" s="2"/>
      <c r="L58091" s="2"/>
    </row>
    <row r="58092" spans="10:12">
      <c r="J58092" s="2"/>
      <c r="K58092" s="2"/>
      <c r="L58092" s="2"/>
    </row>
    <row r="58093" spans="10:12">
      <c r="J58093" s="2"/>
      <c r="K58093" s="2"/>
      <c r="L58093" s="2"/>
    </row>
    <row r="58094" spans="10:12">
      <c r="J58094" s="2"/>
      <c r="K58094" s="2"/>
      <c r="L58094" s="2"/>
    </row>
    <row r="58095" spans="10:12">
      <c r="J58095" s="2"/>
      <c r="K58095" s="2"/>
      <c r="L58095" s="2"/>
    </row>
    <row r="58096" spans="10:12">
      <c r="J58096" s="2"/>
      <c r="K58096" s="2"/>
      <c r="L58096" s="2"/>
    </row>
    <row r="58097" spans="10:12">
      <c r="J58097" s="2"/>
      <c r="K58097" s="2"/>
      <c r="L58097" s="2"/>
    </row>
    <row r="58098" spans="10:12">
      <c r="J58098" s="2"/>
      <c r="K58098" s="2"/>
      <c r="L58098" s="2"/>
    </row>
    <row r="58099" spans="10:12">
      <c r="J58099" s="2"/>
      <c r="K58099" s="2"/>
      <c r="L58099" s="2"/>
    </row>
    <row r="58100" spans="10:12">
      <c r="J58100" s="2"/>
      <c r="K58100" s="2"/>
      <c r="L58100" s="2"/>
    </row>
    <row r="58101" spans="10:12">
      <c r="J58101" s="2"/>
      <c r="K58101" s="2"/>
      <c r="L58101" s="2"/>
    </row>
    <row r="58102" spans="10:12">
      <c r="J58102" s="2"/>
      <c r="K58102" s="2"/>
      <c r="L58102" s="2"/>
    </row>
    <row r="58103" spans="10:12">
      <c r="J58103" s="2"/>
      <c r="K58103" s="2"/>
      <c r="L58103" s="2"/>
    </row>
    <row r="58104" spans="10:12">
      <c r="J58104" s="2"/>
      <c r="K58104" s="2"/>
      <c r="L58104" s="2"/>
    </row>
    <row r="58105" spans="10:12">
      <c r="J58105" s="2"/>
      <c r="K58105" s="2"/>
      <c r="L58105" s="2"/>
    </row>
    <row r="58106" spans="10:12">
      <c r="J58106" s="2"/>
      <c r="K58106" s="2"/>
      <c r="L58106" s="2"/>
    </row>
    <row r="58107" spans="10:12">
      <c r="J58107" s="2"/>
      <c r="K58107" s="2"/>
      <c r="L58107" s="2"/>
    </row>
    <row r="58108" spans="10:12">
      <c r="J58108" s="2"/>
      <c r="K58108" s="2"/>
      <c r="L58108" s="2"/>
    </row>
    <row r="58109" spans="10:12">
      <c r="J58109" s="2"/>
      <c r="K58109" s="2"/>
      <c r="L58109" s="2"/>
    </row>
    <row r="58110" spans="10:12">
      <c r="J58110" s="2"/>
      <c r="K58110" s="2"/>
      <c r="L58110" s="2"/>
    </row>
    <row r="58111" spans="10:12">
      <c r="J58111" s="2"/>
      <c r="K58111" s="2"/>
      <c r="L58111" s="2"/>
    </row>
    <row r="58112" spans="10:12">
      <c r="J58112" s="2"/>
      <c r="K58112" s="2"/>
      <c r="L58112" s="2"/>
    </row>
    <row r="58113" spans="10:12">
      <c r="J58113" s="2"/>
      <c r="K58113" s="2"/>
      <c r="L58113" s="2"/>
    </row>
    <row r="58114" spans="10:12">
      <c r="J58114" s="2"/>
      <c r="K58114" s="2"/>
      <c r="L58114" s="2"/>
    </row>
    <row r="58115" spans="10:12">
      <c r="J58115" s="2"/>
      <c r="K58115" s="2"/>
      <c r="L58115" s="2"/>
    </row>
    <row r="58116" spans="10:12">
      <c r="J58116" s="2"/>
      <c r="K58116" s="2"/>
      <c r="L58116" s="2"/>
    </row>
    <row r="58117" spans="10:12">
      <c r="J58117" s="2"/>
      <c r="K58117" s="2"/>
      <c r="L58117" s="2"/>
    </row>
    <row r="58118" spans="10:12">
      <c r="J58118" s="2"/>
      <c r="K58118" s="2"/>
      <c r="L58118" s="2"/>
    </row>
    <row r="58119" spans="10:12">
      <c r="J58119" s="2"/>
      <c r="K58119" s="2"/>
      <c r="L58119" s="2"/>
    </row>
    <row r="58120" spans="10:12">
      <c r="J58120" s="2"/>
      <c r="K58120" s="2"/>
      <c r="L58120" s="2"/>
    </row>
    <row r="58121" spans="10:12">
      <c r="J58121" s="2"/>
      <c r="K58121" s="2"/>
      <c r="L58121" s="2"/>
    </row>
    <row r="58122" spans="10:12">
      <c r="J58122" s="2"/>
      <c r="K58122" s="2"/>
      <c r="L58122" s="2"/>
    </row>
    <row r="58123" spans="10:12">
      <c r="J58123" s="2"/>
      <c r="K58123" s="2"/>
      <c r="L58123" s="2"/>
    </row>
    <row r="58124" spans="10:12">
      <c r="J58124" s="2"/>
      <c r="K58124" s="2"/>
      <c r="L58124" s="2"/>
    </row>
    <row r="58125" spans="10:12">
      <c r="J58125" s="2"/>
      <c r="K58125" s="2"/>
      <c r="L58125" s="2"/>
    </row>
    <row r="58126" spans="10:12">
      <c r="J58126" s="2"/>
      <c r="K58126" s="2"/>
      <c r="L58126" s="2"/>
    </row>
    <row r="58127" spans="10:12">
      <c r="J58127" s="2"/>
      <c r="K58127" s="2"/>
      <c r="L58127" s="2"/>
    </row>
    <row r="58128" spans="10:12">
      <c r="J58128" s="2"/>
      <c r="K58128" s="2"/>
      <c r="L58128" s="2"/>
    </row>
    <row r="58129" spans="10:12">
      <c r="J58129" s="2"/>
      <c r="K58129" s="2"/>
      <c r="L58129" s="2"/>
    </row>
    <row r="58130" spans="10:12">
      <c r="J58130" s="2"/>
      <c r="K58130" s="2"/>
      <c r="L58130" s="2"/>
    </row>
    <row r="58131" spans="10:12">
      <c r="J58131" s="2"/>
      <c r="K58131" s="2"/>
      <c r="L58131" s="2"/>
    </row>
    <row r="58132" spans="10:12">
      <c r="J58132" s="2"/>
      <c r="K58132" s="2"/>
      <c r="L58132" s="2"/>
    </row>
    <row r="58133" spans="10:12">
      <c r="J58133" s="2"/>
      <c r="K58133" s="2"/>
      <c r="L58133" s="2"/>
    </row>
    <row r="58134" spans="10:12">
      <c r="J58134" s="2"/>
      <c r="K58134" s="2"/>
      <c r="L58134" s="2"/>
    </row>
    <row r="58135" spans="10:12">
      <c r="J58135" s="2"/>
      <c r="K58135" s="2"/>
      <c r="L58135" s="2"/>
    </row>
    <row r="58136" spans="10:12">
      <c r="J58136" s="2"/>
      <c r="K58136" s="2"/>
      <c r="L58136" s="2"/>
    </row>
    <row r="58137" spans="10:12">
      <c r="J58137" s="2"/>
      <c r="K58137" s="2"/>
      <c r="L58137" s="2"/>
    </row>
    <row r="58138" spans="10:12">
      <c r="J58138" s="2"/>
      <c r="K58138" s="2"/>
      <c r="L58138" s="2"/>
    </row>
    <row r="58139" spans="10:12">
      <c r="J58139" s="2"/>
      <c r="K58139" s="2"/>
      <c r="L58139" s="2"/>
    </row>
    <row r="58140" spans="10:12">
      <c r="J58140" s="2"/>
      <c r="K58140" s="2"/>
      <c r="L58140" s="2"/>
    </row>
    <row r="58141" spans="10:12">
      <c r="J58141" s="2"/>
      <c r="K58141" s="2"/>
      <c r="L58141" s="2"/>
    </row>
    <row r="58142" spans="10:12">
      <c r="J58142" s="2"/>
      <c r="K58142" s="2"/>
      <c r="L58142" s="2"/>
    </row>
    <row r="58143" spans="10:12">
      <c r="J58143" s="2"/>
      <c r="K58143" s="2"/>
      <c r="L58143" s="2"/>
    </row>
    <row r="58144" spans="10:12">
      <c r="J58144" s="2"/>
      <c r="K58144" s="2"/>
      <c r="L58144" s="2"/>
    </row>
    <row r="58145" spans="10:12">
      <c r="J58145" s="2"/>
      <c r="K58145" s="2"/>
      <c r="L58145" s="2"/>
    </row>
    <row r="58146" spans="10:12">
      <c r="J58146" s="2"/>
      <c r="K58146" s="2"/>
      <c r="L58146" s="2"/>
    </row>
    <row r="58147" spans="10:12">
      <c r="J58147" s="2"/>
      <c r="K58147" s="2"/>
      <c r="L58147" s="2"/>
    </row>
    <row r="58148" spans="10:12">
      <c r="J58148" s="2"/>
      <c r="K58148" s="2"/>
      <c r="L58148" s="2"/>
    </row>
    <row r="58149" spans="10:12">
      <c r="J58149" s="2"/>
      <c r="K58149" s="2"/>
      <c r="L58149" s="2"/>
    </row>
    <row r="58150" spans="10:12">
      <c r="J58150" s="2"/>
      <c r="K58150" s="2"/>
      <c r="L58150" s="2"/>
    </row>
    <row r="58151" spans="10:12">
      <c r="J58151" s="2"/>
      <c r="K58151" s="2"/>
      <c r="L58151" s="2"/>
    </row>
    <row r="58152" spans="10:12">
      <c r="J58152" s="2"/>
      <c r="K58152" s="2"/>
      <c r="L58152" s="2"/>
    </row>
    <row r="58153" spans="10:12">
      <c r="J58153" s="2"/>
      <c r="K58153" s="2"/>
      <c r="L58153" s="2"/>
    </row>
    <row r="58154" spans="10:12">
      <c r="J58154" s="2"/>
      <c r="K58154" s="2"/>
      <c r="L58154" s="2"/>
    </row>
    <row r="58155" spans="10:12">
      <c r="J58155" s="2"/>
      <c r="K58155" s="2"/>
      <c r="L58155" s="2"/>
    </row>
    <row r="58156" spans="10:12">
      <c r="J58156" s="2"/>
      <c r="K58156" s="2"/>
      <c r="L58156" s="2"/>
    </row>
    <row r="58157" spans="10:12">
      <c r="J58157" s="2"/>
      <c r="K58157" s="2"/>
      <c r="L58157" s="2"/>
    </row>
    <row r="58158" spans="10:12">
      <c r="J58158" s="2"/>
      <c r="K58158" s="2"/>
      <c r="L58158" s="2"/>
    </row>
    <row r="58159" spans="10:12">
      <c r="J58159" s="2"/>
      <c r="K58159" s="2"/>
      <c r="L58159" s="2"/>
    </row>
    <row r="58160" spans="10:12">
      <c r="J58160" s="2"/>
      <c r="K58160" s="2"/>
      <c r="L58160" s="2"/>
    </row>
    <row r="58161" spans="10:12">
      <c r="J58161" s="2"/>
      <c r="K58161" s="2"/>
      <c r="L58161" s="2"/>
    </row>
    <row r="58162" spans="10:12">
      <c r="J58162" s="2"/>
      <c r="K58162" s="2"/>
      <c r="L58162" s="2"/>
    </row>
    <row r="58163" spans="10:12">
      <c r="J58163" s="2"/>
      <c r="K58163" s="2"/>
      <c r="L58163" s="2"/>
    </row>
    <row r="58164" spans="10:12">
      <c r="J58164" s="2"/>
      <c r="K58164" s="2"/>
      <c r="L58164" s="2"/>
    </row>
    <row r="58165" spans="10:12">
      <c r="J58165" s="2"/>
      <c r="K58165" s="2"/>
      <c r="L58165" s="2"/>
    </row>
    <row r="58166" spans="10:12">
      <c r="J58166" s="2"/>
      <c r="K58166" s="2"/>
      <c r="L58166" s="2"/>
    </row>
    <row r="58167" spans="10:12">
      <c r="J58167" s="2"/>
      <c r="K58167" s="2"/>
      <c r="L58167" s="2"/>
    </row>
    <row r="58168" spans="10:12">
      <c r="J58168" s="2"/>
      <c r="K58168" s="2"/>
      <c r="L58168" s="2"/>
    </row>
    <row r="58169" spans="10:12">
      <c r="J58169" s="2"/>
      <c r="K58169" s="2"/>
      <c r="L58169" s="2"/>
    </row>
    <row r="58170" spans="10:12">
      <c r="J58170" s="2"/>
      <c r="K58170" s="2"/>
      <c r="L58170" s="2"/>
    </row>
    <row r="58171" spans="10:12">
      <c r="J58171" s="2"/>
      <c r="K58171" s="2"/>
      <c r="L58171" s="2"/>
    </row>
    <row r="58172" spans="10:12">
      <c r="J58172" s="2"/>
      <c r="K58172" s="2"/>
      <c r="L58172" s="2"/>
    </row>
    <row r="58173" spans="10:12">
      <c r="J58173" s="2"/>
      <c r="K58173" s="2"/>
      <c r="L58173" s="2"/>
    </row>
    <row r="58174" spans="10:12">
      <c r="J58174" s="2"/>
      <c r="K58174" s="2"/>
      <c r="L58174" s="2"/>
    </row>
    <row r="58175" spans="10:12">
      <c r="J58175" s="2"/>
      <c r="K58175" s="2"/>
      <c r="L58175" s="2"/>
    </row>
    <row r="58176" spans="10:12">
      <c r="J58176" s="2"/>
      <c r="K58176" s="2"/>
      <c r="L58176" s="2"/>
    </row>
    <row r="58177" spans="10:12">
      <c r="J58177" s="2"/>
      <c r="K58177" s="2"/>
      <c r="L58177" s="2"/>
    </row>
    <row r="58178" spans="10:12">
      <c r="J58178" s="2"/>
      <c r="K58178" s="2"/>
      <c r="L58178" s="2"/>
    </row>
    <row r="58179" spans="10:12">
      <c r="J58179" s="2"/>
      <c r="K58179" s="2"/>
      <c r="L58179" s="2"/>
    </row>
    <row r="58180" spans="10:12">
      <c r="J58180" s="2"/>
      <c r="K58180" s="2"/>
      <c r="L58180" s="2"/>
    </row>
    <row r="58181" spans="10:12">
      <c r="J58181" s="2"/>
      <c r="K58181" s="2"/>
      <c r="L58181" s="2"/>
    </row>
    <row r="58182" spans="10:12">
      <c r="J58182" s="2"/>
      <c r="K58182" s="2"/>
      <c r="L58182" s="2"/>
    </row>
    <row r="58183" spans="10:12">
      <c r="J58183" s="2"/>
      <c r="K58183" s="2"/>
      <c r="L58183" s="2"/>
    </row>
    <row r="58184" spans="10:12">
      <c r="J58184" s="2"/>
      <c r="K58184" s="2"/>
      <c r="L58184" s="2"/>
    </row>
    <row r="58185" spans="10:12">
      <c r="J58185" s="2"/>
      <c r="K58185" s="2"/>
      <c r="L58185" s="2"/>
    </row>
    <row r="58186" spans="10:12">
      <c r="J58186" s="2"/>
      <c r="K58186" s="2"/>
      <c r="L58186" s="2"/>
    </row>
    <row r="58187" spans="10:12">
      <c r="J58187" s="2"/>
      <c r="K58187" s="2"/>
      <c r="L58187" s="2"/>
    </row>
    <row r="58188" spans="10:12">
      <c r="J58188" s="2"/>
      <c r="K58188" s="2"/>
      <c r="L58188" s="2"/>
    </row>
    <row r="58189" spans="10:12">
      <c r="J58189" s="2"/>
      <c r="K58189" s="2"/>
      <c r="L58189" s="2"/>
    </row>
    <row r="58190" spans="10:12">
      <c r="J58190" s="2"/>
      <c r="K58190" s="2"/>
      <c r="L58190" s="2"/>
    </row>
    <row r="58191" spans="10:12">
      <c r="J58191" s="2"/>
      <c r="K58191" s="2"/>
      <c r="L58191" s="2"/>
    </row>
    <row r="58192" spans="10:12">
      <c r="J58192" s="2"/>
      <c r="K58192" s="2"/>
      <c r="L58192" s="2"/>
    </row>
    <row r="58193" spans="10:12">
      <c r="J58193" s="2"/>
      <c r="K58193" s="2"/>
      <c r="L58193" s="2"/>
    </row>
    <row r="58194" spans="10:12">
      <c r="J58194" s="2"/>
      <c r="K58194" s="2"/>
      <c r="L58194" s="2"/>
    </row>
    <row r="58195" spans="10:12">
      <c r="J58195" s="2"/>
      <c r="K58195" s="2"/>
      <c r="L58195" s="2"/>
    </row>
    <row r="58196" spans="10:12">
      <c r="J58196" s="2"/>
      <c r="K58196" s="2"/>
      <c r="L58196" s="2"/>
    </row>
    <row r="58197" spans="10:12">
      <c r="J58197" s="2"/>
      <c r="K58197" s="2"/>
      <c r="L58197" s="2"/>
    </row>
    <row r="58198" spans="10:12">
      <c r="J58198" s="2"/>
      <c r="K58198" s="2"/>
      <c r="L58198" s="2"/>
    </row>
    <row r="58199" spans="10:12">
      <c r="J58199" s="2"/>
      <c r="K58199" s="2"/>
      <c r="L58199" s="2"/>
    </row>
    <row r="58200" spans="10:12">
      <c r="J58200" s="2"/>
      <c r="K58200" s="2"/>
      <c r="L58200" s="2"/>
    </row>
    <row r="58201" spans="10:12">
      <c r="J58201" s="2"/>
      <c r="K58201" s="2"/>
      <c r="L58201" s="2"/>
    </row>
    <row r="58202" spans="10:12">
      <c r="J58202" s="2"/>
      <c r="K58202" s="2"/>
      <c r="L58202" s="2"/>
    </row>
    <row r="58203" spans="10:12">
      <c r="J58203" s="2"/>
      <c r="K58203" s="2"/>
      <c r="L58203" s="2"/>
    </row>
    <row r="58204" spans="10:12">
      <c r="J58204" s="2"/>
      <c r="K58204" s="2"/>
      <c r="L58204" s="2"/>
    </row>
    <row r="58205" spans="10:12">
      <c r="J58205" s="2"/>
      <c r="K58205" s="2"/>
      <c r="L58205" s="2"/>
    </row>
    <row r="58206" spans="10:12">
      <c r="J58206" s="2"/>
      <c r="K58206" s="2"/>
      <c r="L58206" s="2"/>
    </row>
    <row r="58207" spans="10:12">
      <c r="J58207" s="2"/>
      <c r="K58207" s="2"/>
      <c r="L58207" s="2"/>
    </row>
    <row r="58208" spans="10:12">
      <c r="J58208" s="2"/>
      <c r="K58208" s="2"/>
      <c r="L58208" s="2"/>
    </row>
    <row r="58209" spans="10:12">
      <c r="J58209" s="2"/>
      <c r="K58209" s="2"/>
      <c r="L58209" s="2"/>
    </row>
    <row r="58210" spans="10:12">
      <c r="J58210" s="2"/>
      <c r="K58210" s="2"/>
      <c r="L58210" s="2"/>
    </row>
    <row r="58211" spans="10:12">
      <c r="J58211" s="2"/>
      <c r="K58211" s="2"/>
      <c r="L58211" s="2"/>
    </row>
    <row r="58212" spans="10:12">
      <c r="J58212" s="2"/>
      <c r="K58212" s="2"/>
      <c r="L58212" s="2"/>
    </row>
    <row r="58213" spans="10:12">
      <c r="J58213" s="2"/>
      <c r="K58213" s="2"/>
      <c r="L58213" s="2"/>
    </row>
    <row r="58214" spans="10:12">
      <c r="J58214" s="2"/>
      <c r="K58214" s="2"/>
      <c r="L58214" s="2"/>
    </row>
    <row r="58215" spans="10:12">
      <c r="J58215" s="2"/>
      <c r="K58215" s="2"/>
      <c r="L58215" s="2"/>
    </row>
    <row r="58216" spans="10:12">
      <c r="J58216" s="2"/>
      <c r="K58216" s="2"/>
      <c r="L58216" s="2"/>
    </row>
    <row r="58217" spans="10:12">
      <c r="J58217" s="2"/>
      <c r="K58217" s="2"/>
      <c r="L58217" s="2"/>
    </row>
    <row r="58218" spans="10:12">
      <c r="J58218" s="2"/>
      <c r="K58218" s="2"/>
      <c r="L58218" s="2"/>
    </row>
    <row r="58219" spans="10:12">
      <c r="J58219" s="2"/>
      <c r="K58219" s="2"/>
      <c r="L58219" s="2"/>
    </row>
    <row r="58220" spans="10:12">
      <c r="J58220" s="2"/>
      <c r="K58220" s="2"/>
      <c r="L58220" s="2"/>
    </row>
    <row r="58221" spans="10:12">
      <c r="J58221" s="2"/>
      <c r="K58221" s="2"/>
      <c r="L58221" s="2"/>
    </row>
    <row r="58222" spans="10:12">
      <c r="J58222" s="2"/>
      <c r="K58222" s="2"/>
      <c r="L58222" s="2"/>
    </row>
    <row r="58223" spans="10:12">
      <c r="J58223" s="2"/>
      <c r="K58223" s="2"/>
      <c r="L58223" s="2"/>
    </row>
    <row r="58224" spans="10:12">
      <c r="J58224" s="2"/>
      <c r="K58224" s="2"/>
      <c r="L58224" s="2"/>
    </row>
    <row r="58225" spans="10:12">
      <c r="J58225" s="2"/>
      <c r="K58225" s="2"/>
      <c r="L58225" s="2"/>
    </row>
    <row r="58226" spans="10:12">
      <c r="J58226" s="2"/>
      <c r="K58226" s="2"/>
      <c r="L58226" s="2"/>
    </row>
    <row r="58227" spans="10:12">
      <c r="J58227" s="2"/>
      <c r="K58227" s="2"/>
      <c r="L58227" s="2"/>
    </row>
    <row r="58228" spans="10:12">
      <c r="J58228" s="2"/>
      <c r="K58228" s="2"/>
      <c r="L58228" s="2"/>
    </row>
    <row r="58229" spans="10:12">
      <c r="J58229" s="2"/>
      <c r="K58229" s="2"/>
      <c r="L58229" s="2"/>
    </row>
    <row r="58230" spans="10:12">
      <c r="J58230" s="2"/>
      <c r="K58230" s="2"/>
      <c r="L58230" s="2"/>
    </row>
    <row r="58231" spans="10:12">
      <c r="J58231" s="2"/>
      <c r="K58231" s="2"/>
      <c r="L58231" s="2"/>
    </row>
    <row r="58232" spans="10:12">
      <c r="J58232" s="2"/>
      <c r="K58232" s="2"/>
      <c r="L58232" s="2"/>
    </row>
    <row r="58233" spans="10:12">
      <c r="J58233" s="2"/>
      <c r="K58233" s="2"/>
      <c r="L58233" s="2"/>
    </row>
    <row r="58234" spans="10:12">
      <c r="J58234" s="2"/>
      <c r="K58234" s="2"/>
      <c r="L58234" s="2"/>
    </row>
    <row r="58235" spans="10:12">
      <c r="J58235" s="2"/>
      <c r="K58235" s="2"/>
      <c r="L58235" s="2"/>
    </row>
    <row r="58236" spans="10:12">
      <c r="J58236" s="2"/>
      <c r="K58236" s="2"/>
      <c r="L58236" s="2"/>
    </row>
    <row r="58237" spans="10:12">
      <c r="J58237" s="2"/>
      <c r="K58237" s="2"/>
      <c r="L58237" s="2"/>
    </row>
    <row r="58238" spans="10:12">
      <c r="J58238" s="2"/>
      <c r="K58238" s="2"/>
      <c r="L58238" s="2"/>
    </row>
    <row r="58239" spans="10:12">
      <c r="J58239" s="2"/>
      <c r="K58239" s="2"/>
      <c r="L58239" s="2"/>
    </row>
    <row r="58240" spans="10:12">
      <c r="J58240" s="2"/>
      <c r="K58240" s="2"/>
      <c r="L58240" s="2"/>
    </row>
    <row r="58241" spans="10:12">
      <c r="J58241" s="2"/>
      <c r="K58241" s="2"/>
      <c r="L58241" s="2"/>
    </row>
    <row r="58242" spans="10:12">
      <c r="J58242" s="2"/>
      <c r="K58242" s="2"/>
      <c r="L58242" s="2"/>
    </row>
    <row r="58243" spans="10:12">
      <c r="J58243" s="2"/>
      <c r="K58243" s="2"/>
      <c r="L58243" s="2"/>
    </row>
    <row r="58244" spans="10:12">
      <c r="J58244" s="2"/>
      <c r="K58244" s="2"/>
      <c r="L58244" s="2"/>
    </row>
    <row r="58245" spans="10:12">
      <c r="J58245" s="2"/>
      <c r="K58245" s="2"/>
      <c r="L58245" s="2"/>
    </row>
    <row r="58246" spans="10:12">
      <c r="J58246" s="2"/>
      <c r="K58246" s="2"/>
      <c r="L58246" s="2"/>
    </row>
    <row r="58247" spans="10:12">
      <c r="J58247" s="2"/>
      <c r="K58247" s="2"/>
      <c r="L58247" s="2"/>
    </row>
    <row r="58248" spans="10:12">
      <c r="J58248" s="2"/>
      <c r="K58248" s="2"/>
      <c r="L58248" s="2"/>
    </row>
    <row r="58249" spans="10:12">
      <c r="J58249" s="2"/>
      <c r="K58249" s="2"/>
      <c r="L58249" s="2"/>
    </row>
    <row r="58250" spans="10:12">
      <c r="J58250" s="2"/>
      <c r="K58250" s="2"/>
      <c r="L58250" s="2"/>
    </row>
    <row r="58251" spans="10:12">
      <c r="J58251" s="2"/>
      <c r="K58251" s="2"/>
      <c r="L58251" s="2"/>
    </row>
    <row r="58252" spans="10:12">
      <c r="J58252" s="2"/>
      <c r="K58252" s="2"/>
      <c r="L58252" s="2"/>
    </row>
    <row r="58253" spans="10:12">
      <c r="J58253" s="2"/>
      <c r="K58253" s="2"/>
      <c r="L58253" s="2"/>
    </row>
    <row r="58254" spans="10:12">
      <c r="J58254" s="2"/>
      <c r="K58254" s="2"/>
      <c r="L58254" s="2"/>
    </row>
    <row r="58255" spans="10:12">
      <c r="J58255" s="2"/>
      <c r="K58255" s="2"/>
      <c r="L58255" s="2"/>
    </row>
    <row r="58256" spans="10:12">
      <c r="J58256" s="2"/>
      <c r="K58256" s="2"/>
      <c r="L58256" s="2"/>
    </row>
    <row r="58257" spans="10:12">
      <c r="J58257" s="2"/>
      <c r="K58257" s="2"/>
      <c r="L58257" s="2"/>
    </row>
    <row r="58258" spans="10:12">
      <c r="J58258" s="2"/>
      <c r="K58258" s="2"/>
      <c r="L58258" s="2"/>
    </row>
    <row r="58259" spans="10:12">
      <c r="J58259" s="2"/>
      <c r="K58259" s="2"/>
      <c r="L58259" s="2"/>
    </row>
    <row r="58260" spans="10:12">
      <c r="J58260" s="2"/>
      <c r="K58260" s="2"/>
      <c r="L58260" s="2"/>
    </row>
    <row r="58261" spans="10:12">
      <c r="J58261" s="2"/>
      <c r="K58261" s="2"/>
      <c r="L58261" s="2"/>
    </row>
    <row r="58262" spans="10:12">
      <c r="J58262" s="2"/>
      <c r="K58262" s="2"/>
      <c r="L58262" s="2"/>
    </row>
    <row r="58263" spans="10:12">
      <c r="J58263" s="2"/>
      <c r="K58263" s="2"/>
      <c r="L58263" s="2"/>
    </row>
    <row r="58264" spans="10:12">
      <c r="J58264" s="2"/>
      <c r="K58264" s="2"/>
      <c r="L58264" s="2"/>
    </row>
    <row r="58265" spans="10:12">
      <c r="J58265" s="2"/>
      <c r="K58265" s="2"/>
      <c r="L58265" s="2"/>
    </row>
    <row r="58266" spans="10:12">
      <c r="J58266" s="2"/>
      <c r="K58266" s="2"/>
      <c r="L58266" s="2"/>
    </row>
    <row r="58267" spans="10:12">
      <c r="J58267" s="2"/>
      <c r="K58267" s="2"/>
      <c r="L58267" s="2"/>
    </row>
    <row r="58268" spans="10:12">
      <c r="J58268" s="2"/>
      <c r="K58268" s="2"/>
      <c r="L58268" s="2"/>
    </row>
    <row r="58269" spans="10:12">
      <c r="J58269" s="2"/>
      <c r="K58269" s="2"/>
      <c r="L58269" s="2"/>
    </row>
    <row r="58270" spans="10:12">
      <c r="J58270" s="2"/>
      <c r="K58270" s="2"/>
      <c r="L58270" s="2"/>
    </row>
    <row r="58271" spans="10:12">
      <c r="J58271" s="2"/>
      <c r="K58271" s="2"/>
      <c r="L58271" s="2"/>
    </row>
    <row r="58272" spans="10:12">
      <c r="J58272" s="2"/>
      <c r="K58272" s="2"/>
      <c r="L58272" s="2"/>
    </row>
    <row r="58273" spans="10:12">
      <c r="J58273" s="2"/>
      <c r="K58273" s="2"/>
      <c r="L58273" s="2"/>
    </row>
    <row r="58274" spans="10:12">
      <c r="J58274" s="2"/>
      <c r="K58274" s="2"/>
      <c r="L58274" s="2"/>
    </row>
    <row r="58275" spans="10:12">
      <c r="J58275" s="2"/>
      <c r="K58275" s="2"/>
      <c r="L58275" s="2"/>
    </row>
    <row r="58276" spans="10:12">
      <c r="J58276" s="2"/>
      <c r="K58276" s="2"/>
      <c r="L58276" s="2"/>
    </row>
    <row r="58277" spans="10:12">
      <c r="J58277" s="2"/>
      <c r="K58277" s="2"/>
      <c r="L58277" s="2"/>
    </row>
    <row r="58278" spans="10:12">
      <c r="J58278" s="2"/>
      <c r="K58278" s="2"/>
      <c r="L58278" s="2"/>
    </row>
    <row r="58279" spans="10:12">
      <c r="J58279" s="2"/>
      <c r="K58279" s="2"/>
      <c r="L58279" s="2"/>
    </row>
    <row r="58280" spans="10:12">
      <c r="J58280" s="2"/>
      <c r="K58280" s="2"/>
      <c r="L58280" s="2"/>
    </row>
    <row r="58281" spans="10:12">
      <c r="J58281" s="2"/>
      <c r="K58281" s="2"/>
      <c r="L58281" s="2"/>
    </row>
    <row r="58282" spans="10:12">
      <c r="J58282" s="2"/>
      <c r="K58282" s="2"/>
      <c r="L58282" s="2"/>
    </row>
    <row r="58283" spans="10:12">
      <c r="J58283" s="2"/>
      <c r="K58283" s="2"/>
      <c r="L58283" s="2"/>
    </row>
    <row r="58284" spans="10:12">
      <c r="J58284" s="2"/>
      <c r="K58284" s="2"/>
      <c r="L58284" s="2"/>
    </row>
    <row r="58285" spans="10:12">
      <c r="J58285" s="2"/>
      <c r="K58285" s="2"/>
      <c r="L58285" s="2"/>
    </row>
    <row r="58286" spans="10:12">
      <c r="J58286" s="2"/>
      <c r="K58286" s="2"/>
      <c r="L58286" s="2"/>
    </row>
    <row r="58287" spans="10:12">
      <c r="J58287" s="2"/>
      <c r="K58287" s="2"/>
      <c r="L58287" s="2"/>
    </row>
    <row r="58288" spans="10:12">
      <c r="J58288" s="2"/>
      <c r="K58288" s="2"/>
      <c r="L58288" s="2"/>
    </row>
    <row r="58289" spans="10:12">
      <c r="J58289" s="2"/>
      <c r="K58289" s="2"/>
      <c r="L58289" s="2"/>
    </row>
    <row r="58290" spans="10:12">
      <c r="J58290" s="2"/>
      <c r="K58290" s="2"/>
      <c r="L58290" s="2"/>
    </row>
    <row r="58291" spans="10:12">
      <c r="J58291" s="2"/>
      <c r="K58291" s="2"/>
      <c r="L58291" s="2"/>
    </row>
    <row r="58292" spans="10:12">
      <c r="J58292" s="2"/>
      <c r="K58292" s="2"/>
      <c r="L58292" s="2"/>
    </row>
    <row r="58293" spans="10:12">
      <c r="J58293" s="2"/>
      <c r="K58293" s="2"/>
      <c r="L58293" s="2"/>
    </row>
    <row r="58294" spans="10:12">
      <c r="J58294" s="2"/>
      <c r="K58294" s="2"/>
      <c r="L58294" s="2"/>
    </row>
    <row r="58295" spans="10:12">
      <c r="J58295" s="2"/>
      <c r="K58295" s="2"/>
      <c r="L58295" s="2"/>
    </row>
    <row r="58296" spans="10:12">
      <c r="J58296" s="2"/>
      <c r="K58296" s="2"/>
      <c r="L58296" s="2"/>
    </row>
    <row r="58297" spans="10:12">
      <c r="J58297" s="2"/>
      <c r="K58297" s="2"/>
      <c r="L58297" s="2"/>
    </row>
    <row r="58298" spans="10:12">
      <c r="J58298" s="2"/>
      <c r="K58298" s="2"/>
      <c r="L58298" s="2"/>
    </row>
    <row r="58299" spans="10:12">
      <c r="J58299" s="2"/>
      <c r="K58299" s="2"/>
      <c r="L58299" s="2"/>
    </row>
    <row r="58300" spans="10:12">
      <c r="J58300" s="2"/>
      <c r="K58300" s="2"/>
      <c r="L58300" s="2"/>
    </row>
    <row r="58301" spans="10:12">
      <c r="J58301" s="2"/>
      <c r="K58301" s="2"/>
      <c r="L58301" s="2"/>
    </row>
    <row r="58302" spans="10:12">
      <c r="J58302" s="2"/>
      <c r="K58302" s="2"/>
      <c r="L58302" s="2"/>
    </row>
    <row r="58303" spans="10:12">
      <c r="J58303" s="2"/>
      <c r="K58303" s="2"/>
      <c r="L58303" s="2"/>
    </row>
    <row r="58304" spans="10:12">
      <c r="J58304" s="2"/>
      <c r="K58304" s="2"/>
      <c r="L58304" s="2"/>
    </row>
    <row r="58305" spans="10:12">
      <c r="J58305" s="2"/>
      <c r="K58305" s="2"/>
      <c r="L58305" s="2"/>
    </row>
    <row r="58306" spans="10:12">
      <c r="J58306" s="2"/>
      <c r="K58306" s="2"/>
      <c r="L58306" s="2"/>
    </row>
    <row r="58307" spans="10:12">
      <c r="J58307" s="2"/>
      <c r="K58307" s="2"/>
      <c r="L58307" s="2"/>
    </row>
    <row r="58308" spans="10:12">
      <c r="J58308" s="2"/>
      <c r="K58308" s="2"/>
      <c r="L58308" s="2"/>
    </row>
    <row r="58309" spans="10:12">
      <c r="J58309" s="2"/>
      <c r="K58309" s="2"/>
      <c r="L58309" s="2"/>
    </row>
    <row r="58310" spans="10:12">
      <c r="J58310" s="2"/>
      <c r="K58310" s="2"/>
      <c r="L58310" s="2"/>
    </row>
    <row r="58311" spans="10:12">
      <c r="J58311" s="2"/>
      <c r="K58311" s="2"/>
      <c r="L58311" s="2"/>
    </row>
    <row r="58312" spans="10:12">
      <c r="J58312" s="2"/>
      <c r="K58312" s="2"/>
      <c r="L58312" s="2"/>
    </row>
    <row r="58313" spans="10:12">
      <c r="J58313" s="2"/>
      <c r="K58313" s="2"/>
      <c r="L58313" s="2"/>
    </row>
    <row r="58314" spans="10:12">
      <c r="J58314" s="2"/>
      <c r="K58314" s="2"/>
      <c r="L58314" s="2"/>
    </row>
    <row r="58315" spans="10:12">
      <c r="J58315" s="2"/>
      <c r="K58315" s="2"/>
      <c r="L58315" s="2"/>
    </row>
    <row r="58316" spans="10:12">
      <c r="J58316" s="2"/>
      <c r="K58316" s="2"/>
      <c r="L58316" s="2"/>
    </row>
    <row r="58317" spans="10:12">
      <c r="J58317" s="2"/>
      <c r="K58317" s="2"/>
      <c r="L58317" s="2"/>
    </row>
    <row r="58318" spans="10:12">
      <c r="J58318" s="2"/>
      <c r="K58318" s="2"/>
      <c r="L58318" s="2"/>
    </row>
    <row r="58319" spans="10:12">
      <c r="J58319" s="2"/>
      <c r="K58319" s="2"/>
      <c r="L58319" s="2"/>
    </row>
    <row r="58320" spans="10:12">
      <c r="J58320" s="2"/>
      <c r="K58320" s="2"/>
      <c r="L58320" s="2"/>
    </row>
    <row r="58321" spans="10:12">
      <c r="J58321" s="2"/>
      <c r="K58321" s="2"/>
      <c r="L58321" s="2"/>
    </row>
    <row r="58322" spans="10:12">
      <c r="J58322" s="2"/>
      <c r="K58322" s="2"/>
      <c r="L58322" s="2"/>
    </row>
    <row r="58323" spans="10:12">
      <c r="J58323" s="2"/>
      <c r="K58323" s="2"/>
      <c r="L58323" s="2"/>
    </row>
    <row r="58324" spans="10:12">
      <c r="J58324" s="2"/>
      <c r="K58324" s="2"/>
      <c r="L58324" s="2"/>
    </row>
    <row r="58325" spans="10:12">
      <c r="J58325" s="2"/>
      <c r="K58325" s="2"/>
      <c r="L58325" s="2"/>
    </row>
    <row r="58326" spans="10:12">
      <c r="J58326" s="2"/>
      <c r="K58326" s="2"/>
      <c r="L58326" s="2"/>
    </row>
    <row r="58327" spans="10:12">
      <c r="J58327" s="2"/>
      <c r="K58327" s="2"/>
      <c r="L58327" s="2"/>
    </row>
    <row r="58328" spans="10:12">
      <c r="J58328" s="2"/>
      <c r="K58328" s="2"/>
      <c r="L58328" s="2"/>
    </row>
    <row r="58329" spans="10:12">
      <c r="J58329" s="2"/>
      <c r="K58329" s="2"/>
      <c r="L58329" s="2"/>
    </row>
    <row r="58330" spans="10:12">
      <c r="J58330" s="2"/>
      <c r="K58330" s="2"/>
      <c r="L58330" s="2"/>
    </row>
    <row r="58331" spans="10:12">
      <c r="J58331" s="2"/>
      <c r="K58331" s="2"/>
      <c r="L58331" s="2"/>
    </row>
    <row r="58332" spans="10:12">
      <c r="J58332" s="2"/>
      <c r="K58332" s="2"/>
      <c r="L58332" s="2"/>
    </row>
    <row r="58333" spans="10:12">
      <c r="J58333" s="2"/>
      <c r="K58333" s="2"/>
      <c r="L58333" s="2"/>
    </row>
    <row r="58334" spans="10:12">
      <c r="J58334" s="2"/>
      <c r="K58334" s="2"/>
      <c r="L58334" s="2"/>
    </row>
    <row r="58335" spans="10:12">
      <c r="J58335" s="2"/>
      <c r="K58335" s="2"/>
      <c r="L58335" s="2"/>
    </row>
    <row r="58336" spans="10:12">
      <c r="J58336" s="2"/>
      <c r="K58336" s="2"/>
      <c r="L58336" s="2"/>
    </row>
    <row r="58337" spans="10:12">
      <c r="J58337" s="2"/>
      <c r="K58337" s="2"/>
      <c r="L58337" s="2"/>
    </row>
    <row r="58338" spans="10:12">
      <c r="J58338" s="2"/>
      <c r="K58338" s="2"/>
      <c r="L58338" s="2"/>
    </row>
    <row r="58339" spans="10:12">
      <c r="J58339" s="2"/>
      <c r="K58339" s="2"/>
      <c r="L58339" s="2"/>
    </row>
    <row r="58340" spans="10:12">
      <c r="J58340" s="2"/>
      <c r="K58340" s="2"/>
      <c r="L58340" s="2"/>
    </row>
    <row r="58341" spans="10:12">
      <c r="J58341" s="2"/>
      <c r="K58341" s="2"/>
      <c r="L58341" s="2"/>
    </row>
    <row r="58342" spans="10:12">
      <c r="J58342" s="2"/>
      <c r="K58342" s="2"/>
      <c r="L58342" s="2"/>
    </row>
    <row r="58343" spans="10:12">
      <c r="J58343" s="2"/>
      <c r="K58343" s="2"/>
      <c r="L58343" s="2"/>
    </row>
    <row r="58344" spans="10:12">
      <c r="J58344" s="2"/>
      <c r="K58344" s="2"/>
      <c r="L58344" s="2"/>
    </row>
    <row r="58345" spans="10:12">
      <c r="J58345" s="2"/>
      <c r="K58345" s="2"/>
      <c r="L58345" s="2"/>
    </row>
    <row r="58346" spans="10:12">
      <c r="J58346" s="2"/>
      <c r="K58346" s="2"/>
      <c r="L58346" s="2"/>
    </row>
    <row r="58347" spans="10:12">
      <c r="J58347" s="2"/>
      <c r="K58347" s="2"/>
      <c r="L58347" s="2"/>
    </row>
    <row r="58348" spans="10:12">
      <c r="J58348" s="2"/>
      <c r="K58348" s="2"/>
      <c r="L58348" s="2"/>
    </row>
    <row r="58349" spans="10:12">
      <c r="J58349" s="2"/>
      <c r="K58349" s="2"/>
      <c r="L58349" s="2"/>
    </row>
    <row r="58350" spans="10:12">
      <c r="J58350" s="2"/>
      <c r="K58350" s="2"/>
      <c r="L58350" s="2"/>
    </row>
    <row r="58351" spans="10:12">
      <c r="J58351" s="2"/>
      <c r="K58351" s="2"/>
      <c r="L58351" s="2"/>
    </row>
    <row r="58352" spans="10:12">
      <c r="J58352" s="2"/>
      <c r="K58352" s="2"/>
      <c r="L58352" s="2"/>
    </row>
    <row r="58353" spans="10:12">
      <c r="J58353" s="2"/>
      <c r="K58353" s="2"/>
      <c r="L58353" s="2"/>
    </row>
    <row r="58354" spans="10:12">
      <c r="J58354" s="2"/>
      <c r="K58354" s="2"/>
      <c r="L58354" s="2"/>
    </row>
    <row r="58355" spans="10:12">
      <c r="J58355" s="2"/>
      <c r="K58355" s="2"/>
      <c r="L58355" s="2"/>
    </row>
    <row r="58356" spans="10:12">
      <c r="J58356" s="2"/>
      <c r="K58356" s="2"/>
      <c r="L58356" s="2"/>
    </row>
    <row r="58357" spans="10:12">
      <c r="J58357" s="2"/>
      <c r="K58357" s="2"/>
      <c r="L58357" s="2"/>
    </row>
    <row r="58358" spans="10:12">
      <c r="J58358" s="2"/>
      <c r="K58358" s="2"/>
      <c r="L58358" s="2"/>
    </row>
    <row r="58359" spans="10:12">
      <c r="J58359" s="2"/>
      <c r="K58359" s="2"/>
      <c r="L58359" s="2"/>
    </row>
    <row r="58360" spans="10:12">
      <c r="J58360" s="2"/>
      <c r="K58360" s="2"/>
      <c r="L58360" s="2"/>
    </row>
    <row r="58361" spans="10:12">
      <c r="J58361" s="2"/>
      <c r="K58361" s="2"/>
      <c r="L58361" s="2"/>
    </row>
    <row r="58362" spans="10:12">
      <c r="J58362" s="2"/>
      <c r="K58362" s="2"/>
      <c r="L58362" s="2"/>
    </row>
    <row r="58363" spans="10:12">
      <c r="J58363" s="2"/>
      <c r="K58363" s="2"/>
      <c r="L58363" s="2"/>
    </row>
    <row r="58364" spans="10:12">
      <c r="J58364" s="2"/>
      <c r="K58364" s="2"/>
      <c r="L58364" s="2"/>
    </row>
    <row r="58365" spans="10:12">
      <c r="J58365" s="2"/>
      <c r="K58365" s="2"/>
      <c r="L58365" s="2"/>
    </row>
    <row r="58366" spans="10:12">
      <c r="J58366" s="2"/>
      <c r="K58366" s="2"/>
      <c r="L58366" s="2"/>
    </row>
    <row r="58367" spans="10:12">
      <c r="J58367" s="2"/>
      <c r="K58367" s="2"/>
      <c r="L58367" s="2"/>
    </row>
    <row r="58368" spans="10:12">
      <c r="J58368" s="2"/>
      <c r="K58368" s="2"/>
      <c r="L58368" s="2"/>
    </row>
    <row r="58369" spans="10:12">
      <c r="J58369" s="2"/>
      <c r="K58369" s="2"/>
      <c r="L58369" s="2"/>
    </row>
    <row r="58370" spans="10:12">
      <c r="J58370" s="2"/>
      <c r="K58370" s="2"/>
      <c r="L58370" s="2"/>
    </row>
    <row r="58371" spans="10:12">
      <c r="J58371" s="2"/>
      <c r="K58371" s="2"/>
      <c r="L58371" s="2"/>
    </row>
    <row r="58372" spans="10:12">
      <c r="J58372" s="2"/>
      <c r="K58372" s="2"/>
      <c r="L58372" s="2"/>
    </row>
    <row r="58373" spans="10:12">
      <c r="J58373" s="2"/>
      <c r="K58373" s="2"/>
      <c r="L58373" s="2"/>
    </row>
    <row r="58374" spans="10:12">
      <c r="J58374" s="2"/>
      <c r="K58374" s="2"/>
      <c r="L58374" s="2"/>
    </row>
    <row r="58375" spans="10:12">
      <c r="J58375" s="2"/>
      <c r="K58375" s="2"/>
      <c r="L58375" s="2"/>
    </row>
    <row r="58376" spans="10:12">
      <c r="J58376" s="2"/>
      <c r="K58376" s="2"/>
      <c r="L58376" s="2"/>
    </row>
    <row r="58377" spans="10:12">
      <c r="J58377" s="2"/>
      <c r="K58377" s="2"/>
      <c r="L58377" s="2"/>
    </row>
    <row r="58378" spans="10:12">
      <c r="J58378" s="2"/>
      <c r="K58378" s="2"/>
      <c r="L58378" s="2"/>
    </row>
    <row r="58379" spans="10:12">
      <c r="J58379" s="2"/>
      <c r="K58379" s="2"/>
      <c r="L58379" s="2"/>
    </row>
    <row r="58380" spans="10:12">
      <c r="J58380" s="2"/>
      <c r="K58380" s="2"/>
      <c r="L58380" s="2"/>
    </row>
    <row r="58381" spans="10:12">
      <c r="J58381" s="2"/>
      <c r="K58381" s="2"/>
      <c r="L58381" s="2"/>
    </row>
    <row r="58382" spans="10:12">
      <c r="J58382" s="2"/>
      <c r="K58382" s="2"/>
      <c r="L58382" s="2"/>
    </row>
    <row r="58383" spans="10:12">
      <c r="J58383" s="2"/>
      <c r="K58383" s="2"/>
      <c r="L58383" s="2"/>
    </row>
    <row r="58384" spans="10:12">
      <c r="J58384" s="2"/>
      <c r="K58384" s="2"/>
      <c r="L58384" s="2"/>
    </row>
    <row r="58385" spans="10:12">
      <c r="J58385" s="2"/>
      <c r="K58385" s="2"/>
      <c r="L58385" s="2"/>
    </row>
    <row r="58386" spans="10:12">
      <c r="J58386" s="2"/>
      <c r="K58386" s="2"/>
      <c r="L58386" s="2"/>
    </row>
    <row r="58387" spans="10:12">
      <c r="J58387" s="2"/>
      <c r="K58387" s="2"/>
      <c r="L58387" s="2"/>
    </row>
    <row r="58388" spans="10:12">
      <c r="J58388" s="2"/>
      <c r="K58388" s="2"/>
      <c r="L58388" s="2"/>
    </row>
    <row r="58389" spans="10:12">
      <c r="J58389" s="2"/>
      <c r="K58389" s="2"/>
      <c r="L58389" s="2"/>
    </row>
    <row r="58390" spans="10:12">
      <c r="J58390" s="2"/>
      <c r="K58390" s="2"/>
      <c r="L58390" s="2"/>
    </row>
    <row r="58391" spans="10:12">
      <c r="J58391" s="2"/>
      <c r="K58391" s="2"/>
      <c r="L58391" s="2"/>
    </row>
    <row r="58392" spans="10:12">
      <c r="J58392" s="2"/>
      <c r="K58392" s="2"/>
      <c r="L58392" s="2"/>
    </row>
    <row r="58393" spans="10:12">
      <c r="J58393" s="2"/>
      <c r="K58393" s="2"/>
      <c r="L58393" s="2"/>
    </row>
    <row r="58394" spans="10:12">
      <c r="J58394" s="2"/>
      <c r="K58394" s="2"/>
      <c r="L58394" s="2"/>
    </row>
    <row r="58395" spans="10:12">
      <c r="J58395" s="2"/>
      <c r="K58395" s="2"/>
      <c r="L58395" s="2"/>
    </row>
    <row r="58396" spans="10:12">
      <c r="J58396" s="2"/>
      <c r="K58396" s="2"/>
      <c r="L58396" s="2"/>
    </row>
    <row r="58397" spans="10:12">
      <c r="J58397" s="2"/>
      <c r="K58397" s="2"/>
      <c r="L58397" s="2"/>
    </row>
    <row r="58398" spans="10:12">
      <c r="J58398" s="2"/>
      <c r="K58398" s="2"/>
      <c r="L58398" s="2"/>
    </row>
    <row r="58399" spans="10:12">
      <c r="J58399" s="2"/>
      <c r="K58399" s="2"/>
      <c r="L58399" s="2"/>
    </row>
    <row r="58400" spans="10:12">
      <c r="J58400" s="2"/>
      <c r="K58400" s="2"/>
      <c r="L58400" s="2"/>
    </row>
    <row r="58401" spans="10:12">
      <c r="J58401" s="2"/>
      <c r="K58401" s="2"/>
      <c r="L58401" s="2"/>
    </row>
    <row r="58402" spans="10:12">
      <c r="J58402" s="2"/>
      <c r="K58402" s="2"/>
      <c r="L58402" s="2"/>
    </row>
    <row r="58403" spans="10:12">
      <c r="J58403" s="2"/>
      <c r="K58403" s="2"/>
      <c r="L58403" s="2"/>
    </row>
    <row r="58404" spans="10:12">
      <c r="J58404" s="2"/>
      <c r="K58404" s="2"/>
      <c r="L58404" s="2"/>
    </row>
    <row r="58405" spans="10:12">
      <c r="J58405" s="2"/>
      <c r="K58405" s="2"/>
      <c r="L58405" s="2"/>
    </row>
    <row r="58406" spans="10:12">
      <c r="J58406" s="2"/>
      <c r="K58406" s="2"/>
      <c r="L58406" s="2"/>
    </row>
    <row r="58407" spans="10:12">
      <c r="J58407" s="2"/>
      <c r="K58407" s="2"/>
      <c r="L58407" s="2"/>
    </row>
    <row r="58408" spans="10:12">
      <c r="J58408" s="2"/>
      <c r="K58408" s="2"/>
      <c r="L58408" s="2"/>
    </row>
    <row r="58409" spans="10:12">
      <c r="J58409" s="2"/>
      <c r="K58409" s="2"/>
      <c r="L58409" s="2"/>
    </row>
    <row r="58410" spans="10:12">
      <c r="J58410" s="2"/>
      <c r="K58410" s="2"/>
      <c r="L58410" s="2"/>
    </row>
    <row r="58411" spans="10:12">
      <c r="J58411" s="2"/>
      <c r="K58411" s="2"/>
      <c r="L58411" s="2"/>
    </row>
    <row r="58412" spans="10:12">
      <c r="J58412" s="2"/>
      <c r="K58412" s="2"/>
      <c r="L58412" s="2"/>
    </row>
    <row r="58413" spans="10:12">
      <c r="J58413" s="2"/>
      <c r="K58413" s="2"/>
      <c r="L58413" s="2"/>
    </row>
    <row r="58414" spans="10:12">
      <c r="J58414" s="2"/>
      <c r="K58414" s="2"/>
      <c r="L58414" s="2"/>
    </row>
    <row r="58415" spans="10:12">
      <c r="J58415" s="2"/>
      <c r="K58415" s="2"/>
      <c r="L58415" s="2"/>
    </row>
    <row r="58416" spans="10:12">
      <c r="J58416" s="2"/>
      <c r="K58416" s="2"/>
      <c r="L58416" s="2"/>
    </row>
    <row r="58417" spans="10:12">
      <c r="J58417" s="2"/>
      <c r="K58417" s="2"/>
      <c r="L58417" s="2"/>
    </row>
    <row r="58418" spans="10:12">
      <c r="J58418" s="2"/>
      <c r="K58418" s="2"/>
      <c r="L58418" s="2"/>
    </row>
    <row r="58419" spans="10:12">
      <c r="J58419" s="2"/>
      <c r="K58419" s="2"/>
      <c r="L58419" s="2"/>
    </row>
    <row r="58420" spans="10:12">
      <c r="J58420" s="2"/>
      <c r="K58420" s="2"/>
      <c r="L58420" s="2"/>
    </row>
    <row r="58421" spans="10:12">
      <c r="J58421" s="2"/>
      <c r="K58421" s="2"/>
      <c r="L58421" s="2"/>
    </row>
    <row r="58422" spans="10:12">
      <c r="J58422" s="2"/>
      <c r="K58422" s="2"/>
      <c r="L58422" s="2"/>
    </row>
    <row r="58423" spans="10:12">
      <c r="J58423" s="2"/>
      <c r="K58423" s="2"/>
      <c r="L58423" s="2"/>
    </row>
    <row r="58424" spans="10:12">
      <c r="J58424" s="2"/>
      <c r="K58424" s="2"/>
      <c r="L58424" s="2"/>
    </row>
    <row r="58425" spans="10:12">
      <c r="J58425" s="2"/>
      <c r="K58425" s="2"/>
      <c r="L58425" s="2"/>
    </row>
    <row r="58426" spans="10:12">
      <c r="J58426" s="2"/>
      <c r="K58426" s="2"/>
      <c r="L58426" s="2"/>
    </row>
    <row r="58427" spans="10:12">
      <c r="J58427" s="2"/>
      <c r="K58427" s="2"/>
      <c r="L58427" s="2"/>
    </row>
    <row r="58428" spans="10:12">
      <c r="J58428" s="2"/>
      <c r="K58428" s="2"/>
      <c r="L58428" s="2"/>
    </row>
    <row r="58429" spans="10:12">
      <c r="J58429" s="2"/>
      <c r="K58429" s="2"/>
      <c r="L58429" s="2"/>
    </row>
    <row r="58430" spans="10:12">
      <c r="J58430" s="2"/>
      <c r="K58430" s="2"/>
      <c r="L58430" s="2"/>
    </row>
    <row r="58431" spans="10:12">
      <c r="J58431" s="2"/>
      <c r="K58431" s="2"/>
      <c r="L58431" s="2"/>
    </row>
    <row r="58432" spans="10:12">
      <c r="J58432" s="2"/>
      <c r="K58432" s="2"/>
      <c r="L58432" s="2"/>
    </row>
    <row r="58433" spans="10:12">
      <c r="J58433" s="2"/>
      <c r="K58433" s="2"/>
      <c r="L58433" s="2"/>
    </row>
    <row r="58434" spans="10:12">
      <c r="J58434" s="2"/>
      <c r="K58434" s="2"/>
      <c r="L58434" s="2"/>
    </row>
    <row r="58435" spans="10:12">
      <c r="J58435" s="2"/>
      <c r="K58435" s="2"/>
      <c r="L58435" s="2"/>
    </row>
    <row r="58436" spans="10:12">
      <c r="J58436" s="2"/>
      <c r="K58436" s="2"/>
      <c r="L58436" s="2"/>
    </row>
    <row r="58437" spans="10:12">
      <c r="J58437" s="2"/>
      <c r="K58437" s="2"/>
      <c r="L58437" s="2"/>
    </row>
    <row r="58438" spans="10:12">
      <c r="J58438" s="2"/>
      <c r="K58438" s="2"/>
      <c r="L58438" s="2"/>
    </row>
    <row r="58439" spans="10:12">
      <c r="J58439" s="2"/>
      <c r="K58439" s="2"/>
      <c r="L58439" s="2"/>
    </row>
    <row r="58440" spans="10:12">
      <c r="J58440" s="2"/>
      <c r="K58440" s="2"/>
      <c r="L58440" s="2"/>
    </row>
    <row r="58441" spans="10:12">
      <c r="J58441" s="2"/>
      <c r="K58441" s="2"/>
      <c r="L58441" s="2"/>
    </row>
    <row r="58442" spans="10:12">
      <c r="J58442" s="2"/>
      <c r="K58442" s="2"/>
      <c r="L58442" s="2"/>
    </row>
    <row r="58443" spans="10:12">
      <c r="J58443" s="2"/>
      <c r="K58443" s="2"/>
      <c r="L58443" s="2"/>
    </row>
    <row r="58444" spans="10:12">
      <c r="J58444" s="2"/>
      <c r="K58444" s="2"/>
      <c r="L58444" s="2"/>
    </row>
    <row r="58445" spans="10:12">
      <c r="J58445" s="2"/>
      <c r="K58445" s="2"/>
      <c r="L58445" s="2"/>
    </row>
    <row r="58446" spans="10:12">
      <c r="J58446" s="2"/>
      <c r="K58446" s="2"/>
      <c r="L58446" s="2"/>
    </row>
    <row r="58447" spans="10:12">
      <c r="J58447" s="2"/>
      <c r="K58447" s="2"/>
      <c r="L58447" s="2"/>
    </row>
    <row r="58448" spans="10:12">
      <c r="J58448" s="2"/>
      <c r="K58448" s="2"/>
      <c r="L58448" s="2"/>
    </row>
    <row r="58449" spans="10:12">
      <c r="J58449" s="2"/>
      <c r="K58449" s="2"/>
      <c r="L58449" s="2"/>
    </row>
    <row r="58450" spans="10:12">
      <c r="J58450" s="2"/>
      <c r="K58450" s="2"/>
      <c r="L58450" s="2"/>
    </row>
    <row r="58451" spans="10:12">
      <c r="J58451" s="2"/>
      <c r="K58451" s="2"/>
      <c r="L58451" s="2"/>
    </row>
    <row r="58452" spans="10:12">
      <c r="J58452" s="2"/>
      <c r="K58452" s="2"/>
      <c r="L58452" s="2"/>
    </row>
    <row r="58453" spans="10:12">
      <c r="J58453" s="2"/>
      <c r="K58453" s="2"/>
      <c r="L58453" s="2"/>
    </row>
    <row r="58454" spans="10:12">
      <c r="J58454" s="2"/>
      <c r="K58454" s="2"/>
      <c r="L58454" s="2"/>
    </row>
    <row r="58455" spans="10:12">
      <c r="J58455" s="2"/>
      <c r="K58455" s="2"/>
      <c r="L58455" s="2"/>
    </row>
    <row r="58456" spans="10:12">
      <c r="J58456" s="2"/>
      <c r="K58456" s="2"/>
      <c r="L58456" s="2"/>
    </row>
    <row r="58457" spans="10:12">
      <c r="J58457" s="2"/>
      <c r="K58457" s="2"/>
      <c r="L58457" s="2"/>
    </row>
    <row r="58458" spans="10:12">
      <c r="J58458" s="2"/>
      <c r="K58458" s="2"/>
      <c r="L58458" s="2"/>
    </row>
    <row r="58459" spans="10:12">
      <c r="J58459" s="2"/>
      <c r="K58459" s="2"/>
      <c r="L58459" s="2"/>
    </row>
    <row r="58460" spans="10:12">
      <c r="J58460" s="2"/>
      <c r="K58460" s="2"/>
      <c r="L58460" s="2"/>
    </row>
    <row r="58461" spans="10:12">
      <c r="J58461" s="2"/>
      <c r="K58461" s="2"/>
      <c r="L58461" s="2"/>
    </row>
    <row r="58462" spans="10:12">
      <c r="J58462" s="2"/>
      <c r="K58462" s="2"/>
      <c r="L58462" s="2"/>
    </row>
    <row r="58463" spans="10:12">
      <c r="J58463" s="2"/>
      <c r="K58463" s="2"/>
      <c r="L58463" s="2"/>
    </row>
    <row r="58464" spans="10:12">
      <c r="J58464" s="2"/>
      <c r="K58464" s="2"/>
      <c r="L58464" s="2"/>
    </row>
    <row r="58465" spans="10:12">
      <c r="J58465" s="2"/>
      <c r="K58465" s="2"/>
      <c r="L58465" s="2"/>
    </row>
    <row r="58466" spans="10:12">
      <c r="J58466" s="2"/>
      <c r="K58466" s="2"/>
      <c r="L58466" s="2"/>
    </row>
    <row r="58467" spans="10:12">
      <c r="J58467" s="2"/>
      <c r="K58467" s="2"/>
      <c r="L58467" s="2"/>
    </row>
    <row r="58468" spans="10:12">
      <c r="J58468" s="2"/>
      <c r="K58468" s="2"/>
      <c r="L58468" s="2"/>
    </row>
    <row r="58469" spans="10:12">
      <c r="J58469" s="2"/>
      <c r="K58469" s="2"/>
      <c r="L58469" s="2"/>
    </row>
    <row r="58470" spans="10:12">
      <c r="J58470" s="2"/>
      <c r="K58470" s="2"/>
      <c r="L58470" s="2"/>
    </row>
    <row r="58471" spans="10:12">
      <c r="J58471" s="2"/>
      <c r="K58471" s="2"/>
      <c r="L58471" s="2"/>
    </row>
    <row r="58472" spans="10:12">
      <c r="J58472" s="2"/>
      <c r="K58472" s="2"/>
      <c r="L58472" s="2"/>
    </row>
    <row r="58473" spans="10:12">
      <c r="J58473" s="2"/>
      <c r="K58473" s="2"/>
      <c r="L58473" s="2"/>
    </row>
    <row r="58474" spans="10:12">
      <c r="J58474" s="2"/>
      <c r="K58474" s="2"/>
      <c r="L58474" s="2"/>
    </row>
    <row r="58475" spans="10:12">
      <c r="J58475" s="2"/>
      <c r="K58475" s="2"/>
      <c r="L58475" s="2"/>
    </row>
    <row r="58476" spans="10:12">
      <c r="J58476" s="2"/>
      <c r="K58476" s="2"/>
      <c r="L58476" s="2"/>
    </row>
    <row r="58477" spans="10:12">
      <c r="J58477" s="2"/>
      <c r="K58477" s="2"/>
      <c r="L58477" s="2"/>
    </row>
    <row r="58478" spans="10:12">
      <c r="J58478" s="2"/>
      <c r="K58478" s="2"/>
      <c r="L58478" s="2"/>
    </row>
    <row r="58479" spans="10:12">
      <c r="J58479" s="2"/>
      <c r="K58479" s="2"/>
      <c r="L58479" s="2"/>
    </row>
    <row r="58480" spans="10:12">
      <c r="J58480" s="2"/>
      <c r="K58480" s="2"/>
      <c r="L58480" s="2"/>
    </row>
    <row r="58481" spans="10:12">
      <c r="J58481" s="2"/>
      <c r="K58481" s="2"/>
      <c r="L58481" s="2"/>
    </row>
    <row r="58482" spans="10:12">
      <c r="J58482" s="2"/>
      <c r="K58482" s="2"/>
      <c r="L58482" s="2"/>
    </row>
    <row r="58483" spans="10:12">
      <c r="J58483" s="2"/>
      <c r="K58483" s="2"/>
      <c r="L58483" s="2"/>
    </row>
    <row r="58484" spans="10:12">
      <c r="J58484" s="2"/>
      <c r="K58484" s="2"/>
      <c r="L58484" s="2"/>
    </row>
    <row r="58485" spans="10:12">
      <c r="J58485" s="2"/>
      <c r="K58485" s="2"/>
      <c r="L58485" s="2"/>
    </row>
    <row r="58486" spans="10:12">
      <c r="J58486" s="2"/>
      <c r="K58486" s="2"/>
      <c r="L58486" s="2"/>
    </row>
    <row r="58487" spans="10:12">
      <c r="J58487" s="2"/>
      <c r="K58487" s="2"/>
      <c r="L58487" s="2"/>
    </row>
    <row r="58488" spans="10:12">
      <c r="J58488" s="2"/>
      <c r="K58488" s="2"/>
      <c r="L58488" s="2"/>
    </row>
    <row r="58489" spans="10:12">
      <c r="J58489" s="2"/>
      <c r="K58489" s="2"/>
      <c r="L58489" s="2"/>
    </row>
    <row r="58490" spans="10:12">
      <c r="J58490" s="2"/>
      <c r="K58490" s="2"/>
      <c r="L58490" s="2"/>
    </row>
    <row r="58491" spans="10:12">
      <c r="J58491" s="2"/>
      <c r="K58491" s="2"/>
      <c r="L58491" s="2"/>
    </row>
    <row r="58492" spans="10:12">
      <c r="J58492" s="2"/>
      <c r="K58492" s="2"/>
      <c r="L58492" s="2"/>
    </row>
    <row r="58493" spans="10:12">
      <c r="J58493" s="2"/>
      <c r="K58493" s="2"/>
      <c r="L58493" s="2"/>
    </row>
    <row r="58494" spans="10:12">
      <c r="J58494" s="2"/>
      <c r="K58494" s="2"/>
      <c r="L58494" s="2"/>
    </row>
    <row r="58495" spans="10:12">
      <c r="J58495" s="2"/>
      <c r="K58495" s="2"/>
      <c r="L58495" s="2"/>
    </row>
    <row r="58496" spans="10:12">
      <c r="J58496" s="2"/>
      <c r="K58496" s="2"/>
      <c r="L58496" s="2"/>
    </row>
    <row r="58497" spans="10:12">
      <c r="J58497" s="2"/>
      <c r="K58497" s="2"/>
      <c r="L58497" s="2"/>
    </row>
    <row r="58498" spans="10:12">
      <c r="J58498" s="2"/>
      <c r="K58498" s="2"/>
      <c r="L58498" s="2"/>
    </row>
    <row r="58499" spans="10:12">
      <c r="J58499" s="2"/>
      <c r="K58499" s="2"/>
      <c r="L58499" s="2"/>
    </row>
    <row r="58500" spans="10:12">
      <c r="J58500" s="2"/>
      <c r="K58500" s="2"/>
      <c r="L58500" s="2"/>
    </row>
    <row r="58501" spans="10:12">
      <c r="J58501" s="2"/>
      <c r="K58501" s="2"/>
      <c r="L58501" s="2"/>
    </row>
    <row r="58502" spans="10:12">
      <c r="J58502" s="2"/>
      <c r="K58502" s="2"/>
      <c r="L58502" s="2"/>
    </row>
    <row r="58503" spans="10:12">
      <c r="J58503" s="2"/>
      <c r="K58503" s="2"/>
      <c r="L58503" s="2"/>
    </row>
    <row r="58504" spans="10:12">
      <c r="J58504" s="2"/>
      <c r="K58504" s="2"/>
      <c r="L58504" s="2"/>
    </row>
    <row r="58505" spans="10:12">
      <c r="J58505" s="2"/>
      <c r="K58505" s="2"/>
      <c r="L58505" s="2"/>
    </row>
    <row r="58506" spans="10:12">
      <c r="J58506" s="2"/>
      <c r="K58506" s="2"/>
      <c r="L58506" s="2"/>
    </row>
    <row r="58507" spans="10:12">
      <c r="J58507" s="2"/>
      <c r="K58507" s="2"/>
      <c r="L58507" s="2"/>
    </row>
    <row r="58508" spans="10:12">
      <c r="J58508" s="2"/>
      <c r="K58508" s="2"/>
      <c r="L58508" s="2"/>
    </row>
    <row r="58509" spans="10:12">
      <c r="J58509" s="2"/>
      <c r="K58509" s="2"/>
      <c r="L58509" s="2"/>
    </row>
    <row r="58510" spans="10:12">
      <c r="J58510" s="2"/>
      <c r="K58510" s="2"/>
      <c r="L58510" s="2"/>
    </row>
    <row r="58511" spans="10:12">
      <c r="J58511" s="2"/>
      <c r="K58511" s="2"/>
      <c r="L58511" s="2"/>
    </row>
    <row r="58512" spans="10:12">
      <c r="J58512" s="2"/>
      <c r="K58512" s="2"/>
      <c r="L58512" s="2"/>
    </row>
    <row r="58513" spans="10:12">
      <c r="J58513" s="2"/>
      <c r="K58513" s="2"/>
      <c r="L58513" s="2"/>
    </row>
    <row r="58514" spans="10:12">
      <c r="J58514" s="2"/>
      <c r="K58514" s="2"/>
      <c r="L58514" s="2"/>
    </row>
    <row r="58515" spans="10:12">
      <c r="J58515" s="2"/>
      <c r="K58515" s="2"/>
      <c r="L58515" s="2"/>
    </row>
    <row r="58516" spans="10:12">
      <c r="J58516" s="2"/>
      <c r="K58516" s="2"/>
      <c r="L58516" s="2"/>
    </row>
    <row r="58517" spans="10:12">
      <c r="J58517" s="2"/>
      <c r="K58517" s="2"/>
      <c r="L58517" s="2"/>
    </row>
    <row r="58518" spans="10:12">
      <c r="J58518" s="2"/>
      <c r="K58518" s="2"/>
      <c r="L58518" s="2"/>
    </row>
    <row r="58519" spans="10:12">
      <c r="J58519" s="2"/>
      <c r="K58519" s="2"/>
      <c r="L58519" s="2"/>
    </row>
    <row r="58520" spans="10:12">
      <c r="J58520" s="2"/>
      <c r="K58520" s="2"/>
      <c r="L58520" s="2"/>
    </row>
    <row r="58521" spans="10:12">
      <c r="J58521" s="2"/>
      <c r="K58521" s="2"/>
      <c r="L58521" s="2"/>
    </row>
    <row r="58522" spans="10:12">
      <c r="J58522" s="2"/>
      <c r="K58522" s="2"/>
      <c r="L58522" s="2"/>
    </row>
    <row r="58523" spans="10:12">
      <c r="J58523" s="2"/>
      <c r="K58523" s="2"/>
      <c r="L58523" s="2"/>
    </row>
    <row r="58524" spans="10:12">
      <c r="J58524" s="2"/>
      <c r="K58524" s="2"/>
      <c r="L58524" s="2"/>
    </row>
    <row r="58525" spans="10:12">
      <c r="J58525" s="2"/>
      <c r="K58525" s="2"/>
      <c r="L58525" s="2"/>
    </row>
    <row r="58526" spans="10:12">
      <c r="J58526" s="2"/>
      <c r="K58526" s="2"/>
      <c r="L58526" s="2"/>
    </row>
    <row r="58527" spans="10:12">
      <c r="J58527" s="2"/>
      <c r="K58527" s="2"/>
      <c r="L58527" s="2"/>
    </row>
    <row r="58528" spans="10:12">
      <c r="J58528" s="2"/>
      <c r="K58528" s="2"/>
      <c r="L58528" s="2"/>
    </row>
    <row r="58529" spans="10:12">
      <c r="J58529" s="2"/>
      <c r="K58529" s="2"/>
      <c r="L58529" s="2"/>
    </row>
    <row r="58530" spans="10:12">
      <c r="J58530" s="2"/>
      <c r="K58530" s="2"/>
      <c r="L58530" s="2"/>
    </row>
    <row r="58531" spans="10:12">
      <c r="J58531" s="2"/>
      <c r="K58531" s="2"/>
      <c r="L58531" s="2"/>
    </row>
    <row r="58532" spans="10:12">
      <c r="J58532" s="2"/>
      <c r="K58532" s="2"/>
      <c r="L58532" s="2"/>
    </row>
    <row r="58533" spans="10:12">
      <c r="J58533" s="2"/>
      <c r="K58533" s="2"/>
      <c r="L58533" s="2"/>
    </row>
    <row r="58534" spans="10:12">
      <c r="J58534" s="2"/>
      <c r="K58534" s="2"/>
      <c r="L58534" s="2"/>
    </row>
    <row r="58535" spans="10:12">
      <c r="J58535" s="2"/>
      <c r="K58535" s="2"/>
      <c r="L58535" s="2"/>
    </row>
    <row r="58536" spans="10:12">
      <c r="J58536" s="2"/>
      <c r="K58536" s="2"/>
      <c r="L58536" s="2"/>
    </row>
    <row r="58537" spans="10:12">
      <c r="J58537" s="2"/>
      <c r="K58537" s="2"/>
      <c r="L58537" s="2"/>
    </row>
    <row r="58538" spans="10:12">
      <c r="J58538" s="2"/>
      <c r="K58538" s="2"/>
      <c r="L58538" s="2"/>
    </row>
    <row r="58539" spans="10:12">
      <c r="J58539" s="2"/>
      <c r="K58539" s="2"/>
      <c r="L58539" s="2"/>
    </row>
    <row r="58540" spans="10:12">
      <c r="J58540" s="2"/>
      <c r="K58540" s="2"/>
      <c r="L58540" s="2"/>
    </row>
    <row r="58541" spans="10:12">
      <c r="J58541" s="2"/>
      <c r="K58541" s="2"/>
      <c r="L58541" s="2"/>
    </row>
    <row r="58542" spans="10:12">
      <c r="J58542" s="2"/>
      <c r="K58542" s="2"/>
      <c r="L58542" s="2"/>
    </row>
    <row r="58543" spans="10:12">
      <c r="J58543" s="2"/>
      <c r="K58543" s="2"/>
      <c r="L58543" s="2"/>
    </row>
    <row r="58544" spans="10:12">
      <c r="J58544" s="2"/>
      <c r="K58544" s="2"/>
      <c r="L58544" s="2"/>
    </row>
    <row r="58545" spans="10:12">
      <c r="J58545" s="2"/>
      <c r="K58545" s="2"/>
      <c r="L58545" s="2"/>
    </row>
    <row r="58546" spans="10:12">
      <c r="J58546" s="2"/>
      <c r="K58546" s="2"/>
      <c r="L58546" s="2"/>
    </row>
    <row r="58547" spans="10:12">
      <c r="J58547" s="2"/>
      <c r="K58547" s="2"/>
      <c r="L58547" s="2"/>
    </row>
    <row r="58548" spans="10:12">
      <c r="J58548" s="2"/>
      <c r="K58548" s="2"/>
      <c r="L58548" s="2"/>
    </row>
    <row r="58549" spans="10:12">
      <c r="J58549" s="2"/>
      <c r="K58549" s="2"/>
      <c r="L58549" s="2"/>
    </row>
    <row r="58550" spans="10:12">
      <c r="J58550" s="2"/>
      <c r="K58550" s="2"/>
      <c r="L58550" s="2"/>
    </row>
    <row r="58551" spans="10:12">
      <c r="J58551" s="2"/>
      <c r="K58551" s="2"/>
      <c r="L58551" s="2"/>
    </row>
    <row r="58552" spans="10:12">
      <c r="J58552" s="2"/>
      <c r="K58552" s="2"/>
      <c r="L58552" s="2"/>
    </row>
    <row r="58553" spans="10:12">
      <c r="J58553" s="2"/>
      <c r="K58553" s="2"/>
      <c r="L58553" s="2"/>
    </row>
    <row r="58554" spans="10:12">
      <c r="J58554" s="2"/>
      <c r="K58554" s="2"/>
      <c r="L58554" s="2"/>
    </row>
    <row r="58555" spans="10:12">
      <c r="J58555" s="2"/>
      <c r="K58555" s="2"/>
      <c r="L58555" s="2"/>
    </row>
    <row r="58556" spans="10:12">
      <c r="J58556" s="2"/>
      <c r="K58556" s="2"/>
      <c r="L58556" s="2"/>
    </row>
    <row r="58557" spans="10:12">
      <c r="J58557" s="2"/>
      <c r="K58557" s="2"/>
      <c r="L58557" s="2"/>
    </row>
    <row r="58558" spans="10:12">
      <c r="J58558" s="2"/>
      <c r="K58558" s="2"/>
      <c r="L58558" s="2"/>
    </row>
    <row r="58559" spans="10:12">
      <c r="J58559" s="2"/>
      <c r="K58559" s="2"/>
      <c r="L58559" s="2"/>
    </row>
    <row r="58560" spans="10:12">
      <c r="J58560" s="2"/>
      <c r="K58560" s="2"/>
      <c r="L58560" s="2"/>
    </row>
    <row r="58561" spans="10:12">
      <c r="J58561" s="2"/>
      <c r="K58561" s="2"/>
      <c r="L58561" s="2"/>
    </row>
    <row r="58562" spans="10:12">
      <c r="J58562" s="2"/>
      <c r="K58562" s="2"/>
      <c r="L58562" s="2"/>
    </row>
    <row r="58563" spans="10:12">
      <c r="J58563" s="2"/>
      <c r="K58563" s="2"/>
      <c r="L58563" s="2"/>
    </row>
    <row r="58564" spans="10:12">
      <c r="J58564" s="2"/>
      <c r="K58564" s="2"/>
      <c r="L58564" s="2"/>
    </row>
    <row r="58565" spans="10:12">
      <c r="J58565" s="2"/>
      <c r="K58565" s="2"/>
      <c r="L58565" s="2"/>
    </row>
    <row r="58566" spans="10:12">
      <c r="J58566" s="2"/>
      <c r="K58566" s="2"/>
      <c r="L58566" s="2"/>
    </row>
    <row r="58567" spans="10:12">
      <c r="J58567" s="2"/>
      <c r="K58567" s="2"/>
      <c r="L58567" s="2"/>
    </row>
    <row r="58568" spans="10:12">
      <c r="J58568" s="2"/>
      <c r="K58568" s="2"/>
      <c r="L58568" s="2"/>
    </row>
    <row r="58569" spans="10:12">
      <c r="J58569" s="2"/>
      <c r="K58569" s="2"/>
      <c r="L58569" s="2"/>
    </row>
    <row r="58570" spans="10:12">
      <c r="J58570" s="2"/>
      <c r="K58570" s="2"/>
      <c r="L58570" s="2"/>
    </row>
    <row r="58571" spans="10:12">
      <c r="J58571" s="2"/>
      <c r="K58571" s="2"/>
      <c r="L58571" s="2"/>
    </row>
    <row r="58572" spans="10:12">
      <c r="J58572" s="2"/>
      <c r="K58572" s="2"/>
      <c r="L58572" s="2"/>
    </row>
    <row r="58573" spans="10:12">
      <c r="J58573" s="2"/>
      <c r="K58573" s="2"/>
      <c r="L58573" s="2"/>
    </row>
    <row r="58574" spans="10:12">
      <c r="J58574" s="2"/>
      <c r="K58574" s="2"/>
      <c r="L58574" s="2"/>
    </row>
    <row r="58575" spans="10:12">
      <c r="J58575" s="2"/>
      <c r="K58575" s="2"/>
      <c r="L58575" s="2"/>
    </row>
    <row r="58576" spans="10:12">
      <c r="J58576" s="2"/>
      <c r="K58576" s="2"/>
      <c r="L58576" s="2"/>
    </row>
    <row r="58577" spans="10:12">
      <c r="J58577" s="2"/>
      <c r="K58577" s="2"/>
      <c r="L58577" s="2"/>
    </row>
    <row r="58578" spans="10:12">
      <c r="J58578" s="2"/>
      <c r="K58578" s="2"/>
      <c r="L58578" s="2"/>
    </row>
    <row r="58579" spans="10:12">
      <c r="J58579" s="2"/>
      <c r="K58579" s="2"/>
      <c r="L58579" s="2"/>
    </row>
    <row r="58580" spans="10:12">
      <c r="J58580" s="2"/>
      <c r="K58580" s="2"/>
      <c r="L58580" s="2"/>
    </row>
    <row r="58581" spans="10:12">
      <c r="J58581" s="2"/>
      <c r="K58581" s="2"/>
      <c r="L58581" s="2"/>
    </row>
    <row r="58582" spans="10:12">
      <c r="J58582" s="2"/>
      <c r="K58582" s="2"/>
      <c r="L58582" s="2"/>
    </row>
    <row r="58583" spans="10:12">
      <c r="J58583" s="2"/>
      <c r="K58583" s="2"/>
      <c r="L58583" s="2"/>
    </row>
    <row r="58584" spans="10:12">
      <c r="J58584" s="2"/>
      <c r="K58584" s="2"/>
      <c r="L58584" s="2"/>
    </row>
    <row r="58585" spans="10:12">
      <c r="J58585" s="2"/>
      <c r="K58585" s="2"/>
      <c r="L58585" s="2"/>
    </row>
    <row r="58586" spans="10:12">
      <c r="J58586" s="2"/>
      <c r="K58586" s="2"/>
      <c r="L58586" s="2"/>
    </row>
    <row r="58587" spans="10:12">
      <c r="J58587" s="2"/>
      <c r="K58587" s="2"/>
      <c r="L58587" s="2"/>
    </row>
    <row r="58588" spans="10:12">
      <c r="J58588" s="2"/>
      <c r="K58588" s="2"/>
      <c r="L58588" s="2"/>
    </row>
    <row r="58589" spans="10:12">
      <c r="J58589" s="2"/>
      <c r="K58589" s="2"/>
      <c r="L58589" s="2"/>
    </row>
    <row r="58590" spans="10:12">
      <c r="J58590" s="2"/>
      <c r="K58590" s="2"/>
      <c r="L58590" s="2"/>
    </row>
    <row r="58591" spans="10:12">
      <c r="J58591" s="2"/>
      <c r="K58591" s="2"/>
      <c r="L58591" s="2"/>
    </row>
    <row r="58592" spans="10:12">
      <c r="J58592" s="2"/>
      <c r="K58592" s="2"/>
      <c r="L58592" s="2"/>
    </row>
    <row r="58593" spans="10:12">
      <c r="J58593" s="2"/>
      <c r="K58593" s="2"/>
      <c r="L58593" s="2"/>
    </row>
    <row r="58594" spans="10:12">
      <c r="J58594" s="2"/>
      <c r="K58594" s="2"/>
      <c r="L58594" s="2"/>
    </row>
    <row r="58595" spans="10:12">
      <c r="J58595" s="2"/>
      <c r="K58595" s="2"/>
      <c r="L58595" s="2"/>
    </row>
    <row r="58596" spans="10:12">
      <c r="J58596" s="2"/>
      <c r="K58596" s="2"/>
      <c r="L58596" s="2"/>
    </row>
    <row r="58597" spans="10:12">
      <c r="J58597" s="2"/>
      <c r="K58597" s="2"/>
      <c r="L58597" s="2"/>
    </row>
    <row r="58598" spans="10:12">
      <c r="J58598" s="2"/>
      <c r="K58598" s="2"/>
      <c r="L58598" s="2"/>
    </row>
    <row r="58599" spans="10:12">
      <c r="J58599" s="2"/>
      <c r="K58599" s="2"/>
      <c r="L58599" s="2"/>
    </row>
    <row r="58600" spans="10:12">
      <c r="J58600" s="2"/>
      <c r="K58600" s="2"/>
      <c r="L58600" s="2"/>
    </row>
    <row r="58601" spans="10:12">
      <c r="J58601" s="2"/>
      <c r="K58601" s="2"/>
      <c r="L58601" s="2"/>
    </row>
    <row r="58602" spans="10:12">
      <c r="J58602" s="2"/>
      <c r="K58602" s="2"/>
      <c r="L58602" s="2"/>
    </row>
    <row r="58603" spans="10:12">
      <c r="J58603" s="2"/>
      <c r="K58603" s="2"/>
      <c r="L58603" s="2"/>
    </row>
    <row r="58604" spans="10:12">
      <c r="J58604" s="2"/>
      <c r="K58604" s="2"/>
      <c r="L58604" s="2"/>
    </row>
    <row r="58605" spans="10:12">
      <c r="J58605" s="2"/>
      <c r="K58605" s="2"/>
      <c r="L58605" s="2"/>
    </row>
    <row r="58606" spans="10:12">
      <c r="J58606" s="2"/>
      <c r="K58606" s="2"/>
      <c r="L58606" s="2"/>
    </row>
    <row r="58607" spans="10:12">
      <c r="J58607" s="2"/>
      <c r="K58607" s="2"/>
      <c r="L58607" s="2"/>
    </row>
    <row r="58608" spans="10:12">
      <c r="J58608" s="2"/>
      <c r="K58608" s="2"/>
      <c r="L58608" s="2"/>
    </row>
    <row r="58609" spans="10:12">
      <c r="J58609" s="2"/>
      <c r="K58609" s="2"/>
      <c r="L58609" s="2"/>
    </row>
    <row r="58610" spans="10:12">
      <c r="J58610" s="2"/>
      <c r="K58610" s="2"/>
      <c r="L58610" s="2"/>
    </row>
    <row r="58611" spans="10:12">
      <c r="J58611" s="2"/>
      <c r="K58611" s="2"/>
      <c r="L58611" s="2"/>
    </row>
    <row r="58612" spans="10:12">
      <c r="J58612" s="2"/>
      <c r="K58612" s="2"/>
      <c r="L58612" s="2"/>
    </row>
    <row r="58613" spans="10:12">
      <c r="J58613" s="2"/>
      <c r="K58613" s="2"/>
      <c r="L58613" s="2"/>
    </row>
    <row r="58614" spans="10:12">
      <c r="J58614" s="2"/>
      <c r="K58614" s="2"/>
      <c r="L58614" s="2"/>
    </row>
    <row r="58615" spans="10:12">
      <c r="J58615" s="2"/>
      <c r="K58615" s="2"/>
      <c r="L58615" s="2"/>
    </row>
    <row r="58616" spans="10:12">
      <c r="J58616" s="2"/>
      <c r="K58616" s="2"/>
      <c r="L58616" s="2"/>
    </row>
    <row r="58617" spans="10:12">
      <c r="J58617" s="2"/>
      <c r="K58617" s="2"/>
      <c r="L58617" s="2"/>
    </row>
    <row r="58618" spans="10:12">
      <c r="J58618" s="2"/>
      <c r="K58618" s="2"/>
      <c r="L58618" s="2"/>
    </row>
    <row r="58619" spans="10:12">
      <c r="J58619" s="2"/>
      <c r="K58619" s="2"/>
      <c r="L58619" s="2"/>
    </row>
    <row r="58620" spans="10:12">
      <c r="J58620" s="2"/>
      <c r="K58620" s="2"/>
      <c r="L58620" s="2"/>
    </row>
    <row r="58621" spans="10:12">
      <c r="J58621" s="2"/>
      <c r="K58621" s="2"/>
      <c r="L58621" s="2"/>
    </row>
    <row r="58622" spans="10:12">
      <c r="J58622" s="2"/>
      <c r="K58622" s="2"/>
      <c r="L58622" s="2"/>
    </row>
    <row r="58623" spans="10:12">
      <c r="J58623" s="2"/>
      <c r="K58623" s="2"/>
      <c r="L58623" s="2"/>
    </row>
    <row r="58624" spans="10:12">
      <c r="J58624" s="2"/>
      <c r="K58624" s="2"/>
      <c r="L58624" s="2"/>
    </row>
    <row r="58625" spans="10:12">
      <c r="J58625" s="2"/>
      <c r="K58625" s="2"/>
      <c r="L58625" s="2"/>
    </row>
    <row r="58626" spans="10:12">
      <c r="J58626" s="2"/>
      <c r="K58626" s="2"/>
      <c r="L58626" s="2"/>
    </row>
    <row r="58627" spans="10:12">
      <c r="J58627" s="2"/>
      <c r="K58627" s="2"/>
      <c r="L58627" s="2"/>
    </row>
    <row r="58628" spans="10:12">
      <c r="J58628" s="2"/>
      <c r="K58628" s="2"/>
      <c r="L58628" s="2"/>
    </row>
    <row r="58629" spans="10:12">
      <c r="J58629" s="2"/>
      <c r="K58629" s="2"/>
      <c r="L58629" s="2"/>
    </row>
    <row r="58630" spans="10:12">
      <c r="J58630" s="2"/>
      <c r="K58630" s="2"/>
      <c r="L58630" s="2"/>
    </row>
    <row r="58631" spans="10:12">
      <c r="J58631" s="2"/>
      <c r="K58631" s="2"/>
      <c r="L58631" s="2"/>
    </row>
    <row r="58632" spans="10:12">
      <c r="J58632" s="2"/>
      <c r="K58632" s="2"/>
      <c r="L58632" s="2"/>
    </row>
    <row r="58633" spans="10:12">
      <c r="J58633" s="2"/>
      <c r="K58633" s="2"/>
      <c r="L58633" s="2"/>
    </row>
    <row r="58634" spans="10:12">
      <c r="J58634" s="2"/>
      <c r="K58634" s="2"/>
      <c r="L58634" s="2"/>
    </row>
    <row r="58635" spans="10:12">
      <c r="J58635" s="2"/>
      <c r="K58635" s="2"/>
      <c r="L58635" s="2"/>
    </row>
    <row r="58636" spans="10:12">
      <c r="J58636" s="2"/>
      <c r="K58636" s="2"/>
      <c r="L58636" s="2"/>
    </row>
    <row r="58637" spans="10:12">
      <c r="J58637" s="2"/>
      <c r="K58637" s="2"/>
      <c r="L58637" s="2"/>
    </row>
    <row r="58638" spans="10:12">
      <c r="J58638" s="2"/>
      <c r="K58638" s="2"/>
      <c r="L58638" s="2"/>
    </row>
    <row r="58639" spans="10:12">
      <c r="J58639" s="2"/>
      <c r="K58639" s="2"/>
      <c r="L58639" s="2"/>
    </row>
    <row r="58640" spans="10:12">
      <c r="J58640" s="2"/>
      <c r="K58640" s="2"/>
      <c r="L58640" s="2"/>
    </row>
    <row r="58641" spans="10:12">
      <c r="J58641" s="2"/>
      <c r="K58641" s="2"/>
      <c r="L58641" s="2"/>
    </row>
    <row r="58642" spans="10:12">
      <c r="J58642" s="2"/>
      <c r="K58642" s="2"/>
      <c r="L58642" s="2"/>
    </row>
    <row r="58643" spans="10:12">
      <c r="J58643" s="2"/>
      <c r="K58643" s="2"/>
      <c r="L58643" s="2"/>
    </row>
    <row r="58644" spans="10:12">
      <c r="J58644" s="2"/>
      <c r="K58644" s="2"/>
      <c r="L58644" s="2"/>
    </row>
    <row r="58645" spans="10:12">
      <c r="J58645" s="2"/>
      <c r="K58645" s="2"/>
      <c r="L58645" s="2"/>
    </row>
    <row r="58646" spans="10:12">
      <c r="J58646" s="2"/>
      <c r="K58646" s="2"/>
      <c r="L58646" s="2"/>
    </row>
    <row r="58647" spans="10:12">
      <c r="J58647" s="2"/>
      <c r="K58647" s="2"/>
      <c r="L58647" s="2"/>
    </row>
    <row r="58648" spans="10:12">
      <c r="J58648" s="2"/>
      <c r="K58648" s="2"/>
      <c r="L58648" s="2"/>
    </row>
    <row r="58649" spans="10:12">
      <c r="J58649" s="2"/>
      <c r="K58649" s="2"/>
      <c r="L58649" s="2"/>
    </row>
    <row r="58650" spans="10:12">
      <c r="J58650" s="2"/>
      <c r="K58650" s="2"/>
      <c r="L58650" s="2"/>
    </row>
    <row r="58651" spans="10:12">
      <c r="J58651" s="2"/>
      <c r="K58651" s="2"/>
      <c r="L58651" s="2"/>
    </row>
    <row r="58652" spans="10:12">
      <c r="J58652" s="2"/>
      <c r="K58652" s="2"/>
      <c r="L58652" s="2"/>
    </row>
    <row r="58653" spans="10:12">
      <c r="J58653" s="2"/>
      <c r="K58653" s="2"/>
      <c r="L58653" s="2"/>
    </row>
    <row r="58654" spans="10:12">
      <c r="J58654" s="2"/>
      <c r="K58654" s="2"/>
      <c r="L58654" s="2"/>
    </row>
    <row r="58655" spans="10:12">
      <c r="J58655" s="2"/>
      <c r="K58655" s="2"/>
      <c r="L58655" s="2"/>
    </row>
    <row r="58656" spans="10:12">
      <c r="J58656" s="2"/>
      <c r="K58656" s="2"/>
      <c r="L58656" s="2"/>
    </row>
    <row r="58657" spans="10:12">
      <c r="J58657" s="2"/>
      <c r="K58657" s="2"/>
      <c r="L58657" s="2"/>
    </row>
    <row r="58658" spans="10:12">
      <c r="J58658" s="2"/>
      <c r="K58658" s="2"/>
      <c r="L58658" s="2"/>
    </row>
    <row r="58659" spans="10:12">
      <c r="J58659" s="2"/>
      <c r="K58659" s="2"/>
      <c r="L58659" s="2"/>
    </row>
    <row r="58660" spans="10:12">
      <c r="J58660" s="2"/>
      <c r="K58660" s="2"/>
      <c r="L58660" s="2"/>
    </row>
    <row r="58661" spans="10:12">
      <c r="J58661" s="2"/>
      <c r="K58661" s="2"/>
      <c r="L58661" s="2"/>
    </row>
    <row r="58662" spans="10:12">
      <c r="J58662" s="2"/>
      <c r="K58662" s="2"/>
      <c r="L58662" s="2"/>
    </row>
    <row r="58663" spans="10:12">
      <c r="J58663" s="2"/>
      <c r="K58663" s="2"/>
      <c r="L58663" s="2"/>
    </row>
    <row r="58664" spans="10:12">
      <c r="J58664" s="2"/>
      <c r="K58664" s="2"/>
      <c r="L58664" s="2"/>
    </row>
    <row r="58665" spans="10:12">
      <c r="J58665" s="2"/>
      <c r="K58665" s="2"/>
      <c r="L58665" s="2"/>
    </row>
    <row r="58666" spans="10:12">
      <c r="J58666" s="2"/>
      <c r="K58666" s="2"/>
      <c r="L58666" s="2"/>
    </row>
    <row r="58667" spans="10:12">
      <c r="J58667" s="2"/>
      <c r="K58667" s="2"/>
      <c r="L58667" s="2"/>
    </row>
    <row r="58668" spans="10:12">
      <c r="J58668" s="2"/>
      <c r="K58668" s="2"/>
      <c r="L58668" s="2"/>
    </row>
    <row r="58669" spans="10:12">
      <c r="J58669" s="2"/>
      <c r="K58669" s="2"/>
      <c r="L58669" s="2"/>
    </row>
    <row r="58670" spans="10:12">
      <c r="J58670" s="2"/>
      <c r="K58670" s="2"/>
      <c r="L58670" s="2"/>
    </row>
    <row r="58671" spans="10:12">
      <c r="J58671" s="2"/>
      <c r="K58671" s="2"/>
      <c r="L58671" s="2"/>
    </row>
    <row r="58672" spans="10:12">
      <c r="J58672" s="2"/>
      <c r="K58672" s="2"/>
      <c r="L58672" s="2"/>
    </row>
    <row r="58673" spans="10:12">
      <c r="J58673" s="2"/>
      <c r="K58673" s="2"/>
      <c r="L58673" s="2"/>
    </row>
    <row r="58674" spans="10:12">
      <c r="J58674" s="2"/>
      <c r="K58674" s="2"/>
      <c r="L58674" s="2"/>
    </row>
    <row r="58675" spans="10:12">
      <c r="J58675" s="2"/>
      <c r="K58675" s="2"/>
      <c r="L58675" s="2"/>
    </row>
    <row r="58676" spans="10:12">
      <c r="J58676" s="2"/>
      <c r="K58676" s="2"/>
      <c r="L58676" s="2"/>
    </row>
    <row r="58677" spans="10:12">
      <c r="J58677" s="2"/>
      <c r="K58677" s="2"/>
      <c r="L58677" s="2"/>
    </row>
    <row r="58678" spans="10:12">
      <c r="J58678" s="2"/>
      <c r="K58678" s="2"/>
      <c r="L58678" s="2"/>
    </row>
    <row r="58679" spans="10:12">
      <c r="J58679" s="2"/>
      <c r="K58679" s="2"/>
      <c r="L58679" s="2"/>
    </row>
    <row r="58680" spans="10:12">
      <c r="J58680" s="2"/>
      <c r="K58680" s="2"/>
      <c r="L58680" s="2"/>
    </row>
    <row r="58681" spans="10:12">
      <c r="J58681" s="2"/>
      <c r="K58681" s="2"/>
      <c r="L58681" s="2"/>
    </row>
    <row r="58682" spans="10:12">
      <c r="J58682" s="2"/>
      <c r="K58682" s="2"/>
      <c r="L58682" s="2"/>
    </row>
    <row r="58683" spans="10:12">
      <c r="J58683" s="2"/>
      <c r="K58683" s="2"/>
      <c r="L58683" s="2"/>
    </row>
    <row r="58684" spans="10:12">
      <c r="J58684" s="2"/>
      <c r="K58684" s="2"/>
      <c r="L58684" s="2"/>
    </row>
    <row r="58685" spans="10:12">
      <c r="J58685" s="2"/>
      <c r="K58685" s="2"/>
      <c r="L58685" s="2"/>
    </row>
    <row r="58686" spans="10:12">
      <c r="J58686" s="2"/>
      <c r="K58686" s="2"/>
      <c r="L58686" s="2"/>
    </row>
    <row r="58687" spans="10:12">
      <c r="J58687" s="2"/>
      <c r="K58687" s="2"/>
      <c r="L58687" s="2"/>
    </row>
    <row r="58688" spans="10:12">
      <c r="J58688" s="2"/>
      <c r="K58688" s="2"/>
      <c r="L58688" s="2"/>
    </row>
    <row r="58689" spans="10:12">
      <c r="J58689" s="2"/>
      <c r="K58689" s="2"/>
      <c r="L58689" s="2"/>
    </row>
    <row r="58690" spans="10:12">
      <c r="J58690" s="2"/>
      <c r="K58690" s="2"/>
      <c r="L58690" s="2"/>
    </row>
    <row r="58691" spans="10:12">
      <c r="J58691" s="2"/>
      <c r="K58691" s="2"/>
      <c r="L58691" s="2"/>
    </row>
    <row r="58692" spans="10:12">
      <c r="J58692" s="2"/>
      <c r="K58692" s="2"/>
      <c r="L58692" s="2"/>
    </row>
    <row r="58693" spans="10:12">
      <c r="J58693" s="2"/>
      <c r="K58693" s="2"/>
      <c r="L58693" s="2"/>
    </row>
    <row r="58694" spans="10:12">
      <c r="J58694" s="2"/>
      <c r="K58694" s="2"/>
      <c r="L58694" s="2"/>
    </row>
    <row r="58695" spans="10:12">
      <c r="J58695" s="2"/>
      <c r="K58695" s="2"/>
      <c r="L58695" s="2"/>
    </row>
    <row r="58696" spans="10:12">
      <c r="J58696" s="2"/>
      <c r="K58696" s="2"/>
      <c r="L58696" s="2"/>
    </row>
    <row r="58697" spans="10:12">
      <c r="J58697" s="2"/>
      <c r="K58697" s="2"/>
      <c r="L58697" s="2"/>
    </row>
    <row r="58698" spans="10:12">
      <c r="J58698" s="2"/>
      <c r="K58698" s="2"/>
      <c r="L58698" s="2"/>
    </row>
    <row r="58699" spans="10:12">
      <c r="J58699" s="2"/>
      <c r="K58699" s="2"/>
      <c r="L58699" s="2"/>
    </row>
    <row r="58700" spans="10:12">
      <c r="J58700" s="2"/>
      <c r="K58700" s="2"/>
      <c r="L58700" s="2"/>
    </row>
    <row r="58701" spans="10:12">
      <c r="J58701" s="2"/>
      <c r="K58701" s="2"/>
      <c r="L58701" s="2"/>
    </row>
    <row r="58702" spans="10:12">
      <c r="J58702" s="2"/>
      <c r="K58702" s="2"/>
      <c r="L58702" s="2"/>
    </row>
    <row r="58703" spans="10:12">
      <c r="J58703" s="2"/>
      <c r="K58703" s="2"/>
      <c r="L58703" s="2"/>
    </row>
    <row r="58704" spans="10:12">
      <c r="J58704" s="2"/>
      <c r="K58704" s="2"/>
      <c r="L58704" s="2"/>
    </row>
    <row r="58705" spans="10:12">
      <c r="J58705" s="2"/>
      <c r="K58705" s="2"/>
      <c r="L58705" s="2"/>
    </row>
    <row r="58706" spans="10:12">
      <c r="J58706" s="2"/>
      <c r="K58706" s="2"/>
      <c r="L58706" s="2"/>
    </row>
    <row r="58707" spans="10:12">
      <c r="J58707" s="2"/>
      <c r="K58707" s="2"/>
      <c r="L58707" s="2"/>
    </row>
    <row r="58708" spans="10:12">
      <c r="J58708" s="2"/>
      <c r="K58708" s="2"/>
      <c r="L58708" s="2"/>
    </row>
    <row r="58709" spans="10:12">
      <c r="J58709" s="2"/>
      <c r="K58709" s="2"/>
      <c r="L58709" s="2"/>
    </row>
    <row r="58710" spans="10:12">
      <c r="J58710" s="2"/>
      <c r="K58710" s="2"/>
      <c r="L58710" s="2"/>
    </row>
    <row r="58711" spans="10:12">
      <c r="J58711" s="2"/>
      <c r="K58711" s="2"/>
      <c r="L58711" s="2"/>
    </row>
    <row r="58712" spans="10:12">
      <c r="J58712" s="2"/>
      <c r="K58712" s="2"/>
      <c r="L58712" s="2"/>
    </row>
    <row r="58713" spans="10:12">
      <c r="J58713" s="2"/>
      <c r="K58713" s="2"/>
      <c r="L58713" s="2"/>
    </row>
    <row r="58714" spans="10:12">
      <c r="J58714" s="2"/>
      <c r="K58714" s="2"/>
      <c r="L58714" s="2"/>
    </row>
    <row r="58715" spans="10:12">
      <c r="J58715" s="2"/>
      <c r="K58715" s="2"/>
      <c r="L58715" s="2"/>
    </row>
    <row r="58716" spans="10:12">
      <c r="J58716" s="2"/>
      <c r="K58716" s="2"/>
      <c r="L58716" s="2"/>
    </row>
    <row r="58717" spans="10:12">
      <c r="J58717" s="2"/>
      <c r="K58717" s="2"/>
      <c r="L58717" s="2"/>
    </row>
    <row r="58718" spans="10:12">
      <c r="J58718" s="2"/>
      <c r="K58718" s="2"/>
      <c r="L58718" s="2"/>
    </row>
    <row r="58719" spans="10:12">
      <c r="J58719" s="2"/>
      <c r="K58719" s="2"/>
      <c r="L58719" s="2"/>
    </row>
    <row r="58720" spans="10:12">
      <c r="J58720" s="2"/>
      <c r="K58720" s="2"/>
      <c r="L58720" s="2"/>
    </row>
    <row r="58721" spans="10:12">
      <c r="J58721" s="2"/>
      <c r="K58721" s="2"/>
      <c r="L58721" s="2"/>
    </row>
    <row r="58722" spans="10:12">
      <c r="J58722" s="2"/>
      <c r="K58722" s="2"/>
      <c r="L58722" s="2"/>
    </row>
    <row r="58723" spans="10:12">
      <c r="J58723" s="2"/>
      <c r="K58723" s="2"/>
      <c r="L58723" s="2"/>
    </row>
    <row r="58724" spans="10:12">
      <c r="J58724" s="2"/>
      <c r="K58724" s="2"/>
      <c r="L58724" s="2"/>
    </row>
    <row r="58725" spans="10:12">
      <c r="J58725" s="2"/>
      <c r="K58725" s="2"/>
      <c r="L58725" s="2"/>
    </row>
    <row r="58726" spans="10:12">
      <c r="J58726" s="2"/>
      <c r="K58726" s="2"/>
      <c r="L58726" s="2"/>
    </row>
    <row r="58727" spans="10:12">
      <c r="J58727" s="2"/>
      <c r="K58727" s="2"/>
      <c r="L58727" s="2"/>
    </row>
    <row r="58728" spans="10:12">
      <c r="J58728" s="2"/>
      <c r="K58728" s="2"/>
      <c r="L58728" s="2"/>
    </row>
    <row r="58729" spans="10:12">
      <c r="J58729" s="2"/>
      <c r="K58729" s="2"/>
      <c r="L58729" s="2"/>
    </row>
    <row r="58730" spans="10:12">
      <c r="J58730" s="2"/>
      <c r="K58730" s="2"/>
      <c r="L58730" s="2"/>
    </row>
    <row r="58731" spans="10:12">
      <c r="J58731" s="2"/>
      <c r="K58731" s="2"/>
      <c r="L58731" s="2"/>
    </row>
    <row r="58732" spans="10:12">
      <c r="J58732" s="2"/>
      <c r="K58732" s="2"/>
      <c r="L58732" s="2"/>
    </row>
    <row r="58733" spans="10:12">
      <c r="J58733" s="2"/>
      <c r="K58733" s="2"/>
      <c r="L58733" s="2"/>
    </row>
    <row r="58734" spans="10:12">
      <c r="J58734" s="2"/>
      <c r="K58734" s="2"/>
      <c r="L58734" s="2"/>
    </row>
    <row r="58735" spans="10:12">
      <c r="J58735" s="2"/>
      <c r="K58735" s="2"/>
      <c r="L58735" s="2"/>
    </row>
    <row r="58736" spans="10:12">
      <c r="J58736" s="2"/>
      <c r="K58736" s="2"/>
      <c r="L58736" s="2"/>
    </row>
    <row r="58737" spans="10:12">
      <c r="J58737" s="2"/>
      <c r="K58737" s="2"/>
      <c r="L58737" s="2"/>
    </row>
    <row r="58738" spans="10:12">
      <c r="J58738" s="2"/>
      <c r="K58738" s="2"/>
      <c r="L58738" s="2"/>
    </row>
    <row r="58739" spans="10:12">
      <c r="J58739" s="2"/>
      <c r="K58739" s="2"/>
      <c r="L58739" s="2"/>
    </row>
    <row r="58740" spans="10:12">
      <c r="J58740" s="2"/>
      <c r="K58740" s="2"/>
      <c r="L58740" s="2"/>
    </row>
    <row r="58741" spans="10:12">
      <c r="J58741" s="2"/>
      <c r="K58741" s="2"/>
      <c r="L58741" s="2"/>
    </row>
    <row r="58742" spans="10:12">
      <c r="J58742" s="2"/>
      <c r="K58742" s="2"/>
      <c r="L58742" s="2"/>
    </row>
    <row r="58743" spans="10:12">
      <c r="J58743" s="2"/>
      <c r="K58743" s="2"/>
      <c r="L58743" s="2"/>
    </row>
    <row r="58744" spans="10:12">
      <c r="J58744" s="2"/>
      <c r="K58744" s="2"/>
      <c r="L58744" s="2"/>
    </row>
    <row r="58745" spans="10:12">
      <c r="J58745" s="2"/>
      <c r="K58745" s="2"/>
      <c r="L58745" s="2"/>
    </row>
    <row r="58746" spans="10:12">
      <c r="J58746" s="2"/>
      <c r="K58746" s="2"/>
      <c r="L58746" s="2"/>
    </row>
    <row r="58747" spans="10:12">
      <c r="J58747" s="2"/>
      <c r="K58747" s="2"/>
      <c r="L58747" s="2"/>
    </row>
    <row r="58748" spans="10:12">
      <c r="J58748" s="2"/>
      <c r="K58748" s="2"/>
      <c r="L58748" s="2"/>
    </row>
    <row r="58749" spans="10:12">
      <c r="J58749" s="2"/>
      <c r="K58749" s="2"/>
      <c r="L58749" s="2"/>
    </row>
    <row r="58750" spans="10:12">
      <c r="J58750" s="2"/>
      <c r="K58750" s="2"/>
      <c r="L58750" s="2"/>
    </row>
    <row r="58751" spans="10:12">
      <c r="J58751" s="2"/>
      <c r="K58751" s="2"/>
      <c r="L58751" s="2"/>
    </row>
    <row r="58752" spans="10:12">
      <c r="J58752" s="2"/>
      <c r="K58752" s="2"/>
      <c r="L58752" s="2"/>
    </row>
    <row r="58753" spans="10:12">
      <c r="J58753" s="2"/>
      <c r="K58753" s="2"/>
      <c r="L58753" s="2"/>
    </row>
    <row r="58754" spans="10:12">
      <c r="J58754" s="2"/>
      <c r="K58754" s="2"/>
      <c r="L58754" s="2"/>
    </row>
    <row r="58755" spans="10:12">
      <c r="J58755" s="2"/>
      <c r="K58755" s="2"/>
      <c r="L58755" s="2"/>
    </row>
    <row r="58756" spans="10:12">
      <c r="J58756" s="2"/>
      <c r="K58756" s="2"/>
      <c r="L58756" s="2"/>
    </row>
    <row r="58757" spans="10:12">
      <c r="J58757" s="2"/>
      <c r="K58757" s="2"/>
      <c r="L58757" s="2"/>
    </row>
    <row r="58758" spans="10:12">
      <c r="J58758" s="2"/>
      <c r="K58758" s="2"/>
      <c r="L58758" s="2"/>
    </row>
    <row r="58759" spans="10:12">
      <c r="J58759" s="2"/>
      <c r="K58759" s="2"/>
      <c r="L58759" s="2"/>
    </row>
    <row r="58760" spans="10:12">
      <c r="J58760" s="2"/>
      <c r="K58760" s="2"/>
      <c r="L58760" s="2"/>
    </row>
    <row r="58761" spans="10:12">
      <c r="J58761" s="2"/>
      <c r="K58761" s="2"/>
      <c r="L58761" s="2"/>
    </row>
    <row r="58762" spans="10:12">
      <c r="J58762" s="2"/>
      <c r="K58762" s="2"/>
      <c r="L58762" s="2"/>
    </row>
    <row r="58763" spans="10:12">
      <c r="J58763" s="2"/>
      <c r="K58763" s="2"/>
      <c r="L58763" s="2"/>
    </row>
    <row r="58764" spans="10:12">
      <c r="J58764" s="2"/>
      <c r="K58764" s="2"/>
      <c r="L58764" s="2"/>
    </row>
    <row r="58765" spans="10:12">
      <c r="J58765" s="2"/>
      <c r="K58765" s="2"/>
      <c r="L58765" s="2"/>
    </row>
    <row r="58766" spans="10:12">
      <c r="J58766" s="2"/>
      <c r="K58766" s="2"/>
      <c r="L58766" s="2"/>
    </row>
    <row r="58767" spans="10:12">
      <c r="J58767" s="2"/>
      <c r="K58767" s="2"/>
      <c r="L58767" s="2"/>
    </row>
    <row r="58768" spans="10:12">
      <c r="J58768" s="2"/>
      <c r="K58768" s="2"/>
      <c r="L58768" s="2"/>
    </row>
    <row r="58769" spans="10:12">
      <c r="J58769" s="2"/>
      <c r="K58769" s="2"/>
      <c r="L58769" s="2"/>
    </row>
    <row r="58770" spans="10:12">
      <c r="J58770" s="2"/>
      <c r="K58770" s="2"/>
      <c r="L58770" s="2"/>
    </row>
    <row r="58771" spans="10:12">
      <c r="J58771" s="2"/>
      <c r="K58771" s="2"/>
      <c r="L58771" s="2"/>
    </row>
    <row r="58772" spans="10:12">
      <c r="J58772" s="2"/>
      <c r="K58772" s="2"/>
      <c r="L58772" s="2"/>
    </row>
    <row r="58773" spans="10:12">
      <c r="J58773" s="2"/>
      <c r="K58773" s="2"/>
      <c r="L58773" s="2"/>
    </row>
    <row r="58774" spans="10:12">
      <c r="J58774" s="2"/>
      <c r="K58774" s="2"/>
      <c r="L58774" s="2"/>
    </row>
    <row r="58775" spans="10:12">
      <c r="J58775" s="2"/>
      <c r="K58775" s="2"/>
      <c r="L58775" s="2"/>
    </row>
    <row r="58776" spans="10:12">
      <c r="J58776" s="2"/>
      <c r="K58776" s="2"/>
      <c r="L58776" s="2"/>
    </row>
    <row r="58777" spans="10:12">
      <c r="J58777" s="2"/>
      <c r="K58777" s="2"/>
      <c r="L58777" s="2"/>
    </row>
    <row r="58778" spans="10:12">
      <c r="J58778" s="2"/>
      <c r="K58778" s="2"/>
      <c r="L58778" s="2"/>
    </row>
    <row r="58779" spans="10:12">
      <c r="J58779" s="2"/>
      <c r="K58779" s="2"/>
      <c r="L58779" s="2"/>
    </row>
    <row r="58780" spans="10:12">
      <c r="J58780" s="2"/>
      <c r="K58780" s="2"/>
      <c r="L58780" s="2"/>
    </row>
    <row r="58781" spans="10:12">
      <c r="J58781" s="2"/>
      <c r="K58781" s="2"/>
      <c r="L58781" s="2"/>
    </row>
    <row r="58782" spans="10:12">
      <c r="J58782" s="2"/>
      <c r="K58782" s="2"/>
      <c r="L58782" s="2"/>
    </row>
    <row r="58783" spans="10:12">
      <c r="J58783" s="2"/>
      <c r="K58783" s="2"/>
      <c r="L58783" s="2"/>
    </row>
    <row r="58784" spans="10:12">
      <c r="J58784" s="2"/>
      <c r="K58784" s="2"/>
      <c r="L58784" s="2"/>
    </row>
    <row r="58785" spans="10:12">
      <c r="J58785" s="2"/>
      <c r="K58785" s="2"/>
      <c r="L58785" s="2"/>
    </row>
    <row r="58786" spans="10:12">
      <c r="J58786" s="2"/>
      <c r="K58786" s="2"/>
      <c r="L58786" s="2"/>
    </row>
    <row r="58787" spans="10:12">
      <c r="J58787" s="2"/>
      <c r="K58787" s="2"/>
      <c r="L58787" s="2"/>
    </row>
    <row r="58788" spans="10:12">
      <c r="J58788" s="2"/>
      <c r="K58788" s="2"/>
      <c r="L58788" s="2"/>
    </row>
    <row r="58789" spans="10:12">
      <c r="J58789" s="2"/>
      <c r="K58789" s="2"/>
      <c r="L58789" s="2"/>
    </row>
    <row r="58790" spans="10:12">
      <c r="J58790" s="2"/>
      <c r="K58790" s="2"/>
      <c r="L58790" s="2"/>
    </row>
    <row r="58791" spans="10:12">
      <c r="J58791" s="2"/>
      <c r="K58791" s="2"/>
      <c r="L58791" s="2"/>
    </row>
    <row r="58792" spans="10:12">
      <c r="J58792" s="2"/>
      <c r="K58792" s="2"/>
      <c r="L58792" s="2"/>
    </row>
    <row r="58793" spans="10:12">
      <c r="J58793" s="2"/>
      <c r="K58793" s="2"/>
      <c r="L58793" s="2"/>
    </row>
    <row r="58794" spans="10:12">
      <c r="J58794" s="2"/>
      <c r="K58794" s="2"/>
      <c r="L58794" s="2"/>
    </row>
    <row r="58795" spans="10:12">
      <c r="J58795" s="2"/>
      <c r="K58795" s="2"/>
      <c r="L58795" s="2"/>
    </row>
    <row r="58796" spans="10:12">
      <c r="J58796" s="2"/>
      <c r="K58796" s="2"/>
      <c r="L58796" s="2"/>
    </row>
    <row r="58797" spans="10:12">
      <c r="J58797" s="2"/>
      <c r="K58797" s="2"/>
      <c r="L58797" s="2"/>
    </row>
    <row r="58798" spans="10:12">
      <c r="J58798" s="2"/>
      <c r="K58798" s="2"/>
      <c r="L58798" s="2"/>
    </row>
    <row r="58799" spans="10:12">
      <c r="J58799" s="2"/>
      <c r="K58799" s="2"/>
      <c r="L58799" s="2"/>
    </row>
    <row r="58800" spans="10:12">
      <c r="J58800" s="2"/>
      <c r="K58800" s="2"/>
      <c r="L58800" s="2"/>
    </row>
    <row r="58801" spans="10:12">
      <c r="J58801" s="2"/>
      <c r="K58801" s="2"/>
      <c r="L58801" s="2"/>
    </row>
    <row r="58802" spans="10:12">
      <c r="J58802" s="2"/>
      <c r="K58802" s="2"/>
      <c r="L58802" s="2"/>
    </row>
    <row r="58803" spans="10:12">
      <c r="J58803" s="2"/>
      <c r="K58803" s="2"/>
      <c r="L58803" s="2"/>
    </row>
    <row r="58804" spans="10:12">
      <c r="J58804" s="2"/>
      <c r="K58804" s="2"/>
      <c r="L58804" s="2"/>
    </row>
    <row r="58805" spans="10:12">
      <c r="J58805" s="2"/>
      <c r="K58805" s="2"/>
      <c r="L58805" s="2"/>
    </row>
    <row r="58806" spans="10:12">
      <c r="J58806" s="2"/>
      <c r="K58806" s="2"/>
      <c r="L58806" s="2"/>
    </row>
    <row r="58807" spans="10:12">
      <c r="J58807" s="2"/>
      <c r="K58807" s="2"/>
      <c r="L58807" s="2"/>
    </row>
    <row r="58808" spans="10:12">
      <c r="J58808" s="2"/>
      <c r="K58808" s="2"/>
      <c r="L58808" s="2"/>
    </row>
    <row r="58809" spans="10:12">
      <c r="J58809" s="2"/>
      <c r="K58809" s="2"/>
      <c r="L58809" s="2"/>
    </row>
    <row r="58810" spans="10:12">
      <c r="J58810" s="2"/>
      <c r="K58810" s="2"/>
      <c r="L58810" s="2"/>
    </row>
    <row r="58811" spans="10:12">
      <c r="J58811" s="2"/>
      <c r="K58811" s="2"/>
      <c r="L58811" s="2"/>
    </row>
    <row r="58812" spans="10:12">
      <c r="J58812" s="2"/>
      <c r="K58812" s="2"/>
      <c r="L58812" s="2"/>
    </row>
    <row r="58813" spans="10:12">
      <c r="J58813" s="2"/>
      <c r="K58813" s="2"/>
      <c r="L58813" s="2"/>
    </row>
    <row r="58814" spans="10:12">
      <c r="J58814" s="2"/>
      <c r="K58814" s="2"/>
      <c r="L58814" s="2"/>
    </row>
    <row r="58815" spans="10:12">
      <c r="J58815" s="2"/>
      <c r="K58815" s="2"/>
      <c r="L58815" s="2"/>
    </row>
    <row r="58816" spans="10:12">
      <c r="J58816" s="2"/>
      <c r="K58816" s="2"/>
      <c r="L58816" s="2"/>
    </row>
    <row r="58817" spans="10:12">
      <c r="J58817" s="2"/>
      <c r="K58817" s="2"/>
      <c r="L58817" s="2"/>
    </row>
    <row r="58818" spans="10:12">
      <c r="J58818" s="2"/>
      <c r="K58818" s="2"/>
      <c r="L58818" s="2"/>
    </row>
    <row r="58819" spans="10:12">
      <c r="J58819" s="2"/>
      <c r="K58819" s="2"/>
      <c r="L58819" s="2"/>
    </row>
    <row r="58820" spans="10:12">
      <c r="J58820" s="2"/>
      <c r="K58820" s="2"/>
      <c r="L58820" s="2"/>
    </row>
    <row r="58821" spans="10:12">
      <c r="J58821" s="2"/>
      <c r="K58821" s="2"/>
      <c r="L58821" s="2"/>
    </row>
    <row r="58822" spans="10:12">
      <c r="J58822" s="2"/>
      <c r="K58822" s="2"/>
      <c r="L58822" s="2"/>
    </row>
    <row r="58823" spans="10:12">
      <c r="J58823" s="2"/>
      <c r="K58823" s="2"/>
      <c r="L58823" s="2"/>
    </row>
    <row r="58824" spans="10:12">
      <c r="J58824" s="2"/>
      <c r="K58824" s="2"/>
      <c r="L58824" s="2"/>
    </row>
    <row r="58825" spans="10:12">
      <c r="J58825" s="2"/>
      <c r="K58825" s="2"/>
      <c r="L58825" s="2"/>
    </row>
    <row r="58826" spans="10:12">
      <c r="J58826" s="2"/>
      <c r="K58826" s="2"/>
      <c r="L58826" s="2"/>
    </row>
    <row r="58827" spans="10:12">
      <c r="J58827" s="2"/>
      <c r="K58827" s="2"/>
      <c r="L58827" s="2"/>
    </row>
    <row r="58828" spans="10:12">
      <c r="J58828" s="2"/>
      <c r="K58828" s="2"/>
      <c r="L58828" s="2"/>
    </row>
    <row r="58829" spans="10:12">
      <c r="J58829" s="2"/>
      <c r="K58829" s="2"/>
      <c r="L58829" s="2"/>
    </row>
    <row r="58830" spans="10:12">
      <c r="J58830" s="2"/>
      <c r="K58830" s="2"/>
      <c r="L58830" s="2"/>
    </row>
    <row r="58831" spans="10:12">
      <c r="J58831" s="2"/>
      <c r="K58831" s="2"/>
      <c r="L58831" s="2"/>
    </row>
    <row r="58832" spans="10:12">
      <c r="J58832" s="2"/>
      <c r="K58832" s="2"/>
      <c r="L58832" s="2"/>
    </row>
    <row r="58833" spans="10:12">
      <c r="J58833" s="2"/>
      <c r="K58833" s="2"/>
      <c r="L58833" s="2"/>
    </row>
    <row r="58834" spans="10:12">
      <c r="J58834" s="2"/>
      <c r="K58834" s="2"/>
      <c r="L58834" s="2"/>
    </row>
    <row r="58835" spans="10:12">
      <c r="J58835" s="2"/>
      <c r="K58835" s="2"/>
      <c r="L58835" s="2"/>
    </row>
    <row r="58836" spans="10:12">
      <c r="J58836" s="2"/>
      <c r="K58836" s="2"/>
      <c r="L58836" s="2"/>
    </row>
    <row r="58837" spans="10:12">
      <c r="J58837" s="2"/>
      <c r="K58837" s="2"/>
      <c r="L58837" s="2"/>
    </row>
    <row r="58838" spans="10:12">
      <c r="J58838" s="2"/>
      <c r="K58838" s="2"/>
      <c r="L58838" s="2"/>
    </row>
    <row r="58839" spans="10:12">
      <c r="J58839" s="2"/>
      <c r="K58839" s="2"/>
      <c r="L58839" s="2"/>
    </row>
    <row r="58840" spans="10:12">
      <c r="J58840" s="2"/>
      <c r="K58840" s="2"/>
      <c r="L58840" s="2"/>
    </row>
    <row r="58841" spans="10:12">
      <c r="J58841" s="2"/>
      <c r="K58841" s="2"/>
      <c r="L58841" s="2"/>
    </row>
    <row r="58842" spans="10:12">
      <c r="J58842" s="2"/>
      <c r="K58842" s="2"/>
      <c r="L58842" s="2"/>
    </row>
    <row r="58843" spans="10:12">
      <c r="J58843" s="2"/>
      <c r="K58843" s="2"/>
      <c r="L58843" s="2"/>
    </row>
    <row r="58844" spans="10:12">
      <c r="J58844" s="2"/>
      <c r="K58844" s="2"/>
      <c r="L58844" s="2"/>
    </row>
    <row r="58845" spans="10:12">
      <c r="J58845" s="2"/>
      <c r="K58845" s="2"/>
      <c r="L58845" s="2"/>
    </row>
    <row r="58846" spans="10:12">
      <c r="J58846" s="2"/>
      <c r="K58846" s="2"/>
      <c r="L58846" s="2"/>
    </row>
    <row r="58847" spans="10:12">
      <c r="J58847" s="2"/>
      <c r="K58847" s="2"/>
      <c r="L58847" s="2"/>
    </row>
    <row r="58848" spans="10:12">
      <c r="J58848" s="2"/>
      <c r="K58848" s="2"/>
      <c r="L58848" s="2"/>
    </row>
    <row r="58849" spans="10:12">
      <c r="J58849" s="2"/>
      <c r="K58849" s="2"/>
      <c r="L58849" s="2"/>
    </row>
    <row r="58850" spans="10:12">
      <c r="J58850" s="2"/>
      <c r="K58850" s="2"/>
      <c r="L58850" s="2"/>
    </row>
    <row r="58851" spans="10:12">
      <c r="J58851" s="2"/>
      <c r="K58851" s="2"/>
      <c r="L58851" s="2"/>
    </row>
    <row r="58852" spans="10:12">
      <c r="J58852" s="2"/>
      <c r="K58852" s="2"/>
      <c r="L58852" s="2"/>
    </row>
    <row r="58853" spans="10:12">
      <c r="J58853" s="2"/>
      <c r="K58853" s="2"/>
      <c r="L58853" s="2"/>
    </row>
    <row r="58854" spans="10:12">
      <c r="J58854" s="2"/>
      <c r="K58854" s="2"/>
      <c r="L58854" s="2"/>
    </row>
    <row r="58855" spans="10:12">
      <c r="J58855" s="2"/>
      <c r="K58855" s="2"/>
      <c r="L58855" s="2"/>
    </row>
    <row r="58856" spans="10:12">
      <c r="J58856" s="2"/>
      <c r="K58856" s="2"/>
      <c r="L58856" s="2"/>
    </row>
    <row r="58857" spans="10:12">
      <c r="J58857" s="2"/>
      <c r="K58857" s="2"/>
      <c r="L58857" s="2"/>
    </row>
    <row r="58858" spans="10:12">
      <c r="J58858" s="2"/>
      <c r="K58858" s="2"/>
      <c r="L58858" s="2"/>
    </row>
    <row r="58859" spans="10:12">
      <c r="J58859" s="2"/>
      <c r="K58859" s="2"/>
      <c r="L58859" s="2"/>
    </row>
    <row r="58860" spans="10:12">
      <c r="J58860" s="2"/>
      <c r="K58860" s="2"/>
      <c r="L58860" s="2"/>
    </row>
    <row r="58861" spans="10:12">
      <c r="J58861" s="2"/>
      <c r="K58861" s="2"/>
      <c r="L58861" s="2"/>
    </row>
    <row r="58862" spans="10:12">
      <c r="J58862" s="2"/>
      <c r="K58862" s="2"/>
      <c r="L58862" s="2"/>
    </row>
    <row r="58863" spans="10:12">
      <c r="J58863" s="2"/>
      <c r="K58863" s="2"/>
      <c r="L58863" s="2"/>
    </row>
    <row r="58864" spans="10:12">
      <c r="J58864" s="2"/>
      <c r="K58864" s="2"/>
      <c r="L58864" s="2"/>
    </row>
    <row r="58865" spans="10:12">
      <c r="J58865" s="2"/>
      <c r="K58865" s="2"/>
      <c r="L58865" s="2"/>
    </row>
    <row r="58866" spans="10:12">
      <c r="J58866" s="2"/>
      <c r="K58866" s="2"/>
      <c r="L58866" s="2"/>
    </row>
    <row r="58867" spans="10:12">
      <c r="J58867" s="2"/>
      <c r="K58867" s="2"/>
      <c r="L58867" s="2"/>
    </row>
    <row r="58868" spans="10:12">
      <c r="J58868" s="2"/>
      <c r="K58868" s="2"/>
      <c r="L58868" s="2"/>
    </row>
    <row r="58869" spans="10:12">
      <c r="J58869" s="2"/>
      <c r="K58869" s="2"/>
      <c r="L58869" s="2"/>
    </row>
    <row r="58870" spans="10:12">
      <c r="J58870" s="2"/>
      <c r="K58870" s="2"/>
      <c r="L58870" s="2"/>
    </row>
    <row r="58871" spans="10:12">
      <c r="J58871" s="2"/>
      <c r="K58871" s="2"/>
      <c r="L58871" s="2"/>
    </row>
    <row r="58872" spans="10:12">
      <c r="J58872" s="2"/>
      <c r="K58872" s="2"/>
      <c r="L58872" s="2"/>
    </row>
    <row r="58873" spans="10:12">
      <c r="J58873" s="2"/>
      <c r="K58873" s="2"/>
      <c r="L58873" s="2"/>
    </row>
    <row r="58874" spans="10:12">
      <c r="J58874" s="2"/>
      <c r="K58874" s="2"/>
      <c r="L58874" s="2"/>
    </row>
    <row r="58875" spans="10:12">
      <c r="J58875" s="2"/>
      <c r="K58875" s="2"/>
      <c r="L58875" s="2"/>
    </row>
    <row r="58876" spans="10:12">
      <c r="J58876" s="2"/>
      <c r="K58876" s="2"/>
      <c r="L58876" s="2"/>
    </row>
    <row r="58877" spans="10:12">
      <c r="J58877" s="2"/>
      <c r="K58877" s="2"/>
      <c r="L58877" s="2"/>
    </row>
    <row r="58878" spans="10:12">
      <c r="J58878" s="2"/>
      <c r="K58878" s="2"/>
      <c r="L58878" s="2"/>
    </row>
    <row r="58879" spans="10:12">
      <c r="J58879" s="2"/>
      <c r="K58879" s="2"/>
      <c r="L58879" s="2"/>
    </row>
    <row r="58880" spans="10:12">
      <c r="J58880" s="2"/>
      <c r="K58880" s="2"/>
      <c r="L58880" s="2"/>
    </row>
    <row r="58881" spans="10:12">
      <c r="J58881" s="2"/>
      <c r="K58881" s="2"/>
      <c r="L58881" s="2"/>
    </row>
    <row r="58882" spans="10:12">
      <c r="J58882" s="2"/>
      <c r="K58882" s="2"/>
      <c r="L58882" s="2"/>
    </row>
    <row r="58883" spans="10:12">
      <c r="J58883" s="2"/>
      <c r="K58883" s="2"/>
      <c r="L58883" s="2"/>
    </row>
    <row r="58884" spans="10:12">
      <c r="J58884" s="2"/>
      <c r="K58884" s="2"/>
      <c r="L58884" s="2"/>
    </row>
    <row r="58885" spans="10:12">
      <c r="J58885" s="2"/>
      <c r="K58885" s="2"/>
      <c r="L58885" s="2"/>
    </row>
    <row r="58886" spans="10:12">
      <c r="J58886" s="2"/>
      <c r="K58886" s="2"/>
      <c r="L58886" s="2"/>
    </row>
    <row r="58887" spans="10:12">
      <c r="J58887" s="2"/>
      <c r="K58887" s="2"/>
      <c r="L58887" s="2"/>
    </row>
    <row r="58888" spans="10:12">
      <c r="J58888" s="2"/>
      <c r="K58888" s="2"/>
      <c r="L58888" s="2"/>
    </row>
    <row r="58889" spans="10:12">
      <c r="J58889" s="2"/>
      <c r="K58889" s="2"/>
      <c r="L58889" s="2"/>
    </row>
    <row r="58890" spans="10:12">
      <c r="J58890" s="2"/>
      <c r="K58890" s="2"/>
      <c r="L58890" s="2"/>
    </row>
    <row r="58891" spans="10:12">
      <c r="J58891" s="2"/>
      <c r="K58891" s="2"/>
      <c r="L58891" s="2"/>
    </row>
    <row r="58892" spans="10:12">
      <c r="J58892" s="2"/>
      <c r="K58892" s="2"/>
      <c r="L58892" s="2"/>
    </row>
    <row r="58893" spans="10:12">
      <c r="J58893" s="2"/>
      <c r="K58893" s="2"/>
      <c r="L58893" s="2"/>
    </row>
    <row r="58894" spans="10:12">
      <c r="J58894" s="2"/>
      <c r="K58894" s="2"/>
      <c r="L58894" s="2"/>
    </row>
    <row r="58895" spans="10:12">
      <c r="J58895" s="2"/>
      <c r="K58895" s="2"/>
      <c r="L58895" s="2"/>
    </row>
    <row r="58896" spans="10:12">
      <c r="J58896" s="2"/>
      <c r="K58896" s="2"/>
      <c r="L58896" s="2"/>
    </row>
    <row r="58897" spans="10:12">
      <c r="J58897" s="2"/>
      <c r="K58897" s="2"/>
      <c r="L58897" s="2"/>
    </row>
    <row r="58898" spans="10:12">
      <c r="J58898" s="2"/>
      <c r="K58898" s="2"/>
      <c r="L58898" s="2"/>
    </row>
    <row r="58899" spans="10:12">
      <c r="J58899" s="2"/>
      <c r="K58899" s="2"/>
      <c r="L58899" s="2"/>
    </row>
    <row r="58900" spans="10:12">
      <c r="J58900" s="2"/>
      <c r="K58900" s="2"/>
      <c r="L58900" s="2"/>
    </row>
    <row r="58901" spans="10:12">
      <c r="J58901" s="2"/>
      <c r="K58901" s="2"/>
      <c r="L58901" s="2"/>
    </row>
    <row r="58902" spans="10:12">
      <c r="J58902" s="2"/>
      <c r="K58902" s="2"/>
      <c r="L58902" s="2"/>
    </row>
    <row r="58903" spans="10:12">
      <c r="J58903" s="2"/>
      <c r="K58903" s="2"/>
      <c r="L58903" s="2"/>
    </row>
    <row r="58904" spans="10:12">
      <c r="J58904" s="2"/>
      <c r="K58904" s="2"/>
      <c r="L58904" s="2"/>
    </row>
    <row r="58905" spans="10:12">
      <c r="J58905" s="2"/>
      <c r="K58905" s="2"/>
      <c r="L58905" s="2"/>
    </row>
    <row r="58906" spans="10:12">
      <c r="J58906" s="2"/>
      <c r="K58906" s="2"/>
      <c r="L58906" s="2"/>
    </row>
    <row r="58907" spans="10:12">
      <c r="J58907" s="2"/>
      <c r="K58907" s="2"/>
      <c r="L58907" s="2"/>
    </row>
    <row r="58908" spans="10:12">
      <c r="J58908" s="2"/>
      <c r="K58908" s="2"/>
      <c r="L58908" s="2"/>
    </row>
    <row r="58909" spans="10:12">
      <c r="J58909" s="2"/>
      <c r="K58909" s="2"/>
      <c r="L58909" s="2"/>
    </row>
    <row r="58910" spans="10:12">
      <c r="J58910" s="2"/>
      <c r="K58910" s="2"/>
      <c r="L58910" s="2"/>
    </row>
    <row r="58911" spans="10:12">
      <c r="J58911" s="2"/>
      <c r="K58911" s="2"/>
      <c r="L58911" s="2"/>
    </row>
    <row r="58912" spans="10:12">
      <c r="J58912" s="2"/>
      <c r="K58912" s="2"/>
      <c r="L58912" s="2"/>
    </row>
    <row r="58913" spans="10:12">
      <c r="J58913" s="2"/>
      <c r="K58913" s="2"/>
      <c r="L58913" s="2"/>
    </row>
    <row r="58914" spans="10:12">
      <c r="J58914" s="2"/>
      <c r="K58914" s="2"/>
      <c r="L58914" s="2"/>
    </row>
    <row r="58915" spans="10:12">
      <c r="J58915" s="2"/>
      <c r="K58915" s="2"/>
      <c r="L58915" s="2"/>
    </row>
    <row r="58916" spans="10:12">
      <c r="J58916" s="2"/>
      <c r="K58916" s="2"/>
      <c r="L58916" s="2"/>
    </row>
    <row r="58917" spans="10:12">
      <c r="J58917" s="2"/>
      <c r="K58917" s="2"/>
      <c r="L58917" s="2"/>
    </row>
    <row r="58918" spans="10:12">
      <c r="J58918" s="2"/>
      <c r="K58918" s="2"/>
      <c r="L58918" s="2"/>
    </row>
    <row r="58919" spans="10:12">
      <c r="J58919" s="2"/>
      <c r="K58919" s="2"/>
      <c r="L58919" s="2"/>
    </row>
    <row r="58920" spans="10:12">
      <c r="J58920" s="2"/>
      <c r="K58920" s="2"/>
      <c r="L58920" s="2"/>
    </row>
    <row r="58921" spans="10:12">
      <c r="J58921" s="2"/>
      <c r="K58921" s="2"/>
      <c r="L58921" s="2"/>
    </row>
    <row r="58922" spans="10:12">
      <c r="J58922" s="2"/>
      <c r="K58922" s="2"/>
      <c r="L58922" s="2"/>
    </row>
    <row r="58923" spans="10:12">
      <c r="J58923" s="2"/>
      <c r="K58923" s="2"/>
      <c r="L58923" s="2"/>
    </row>
    <row r="58924" spans="10:12">
      <c r="J58924" s="2"/>
      <c r="K58924" s="2"/>
      <c r="L58924" s="2"/>
    </row>
    <row r="58925" spans="10:12">
      <c r="J58925" s="2"/>
      <c r="K58925" s="2"/>
      <c r="L58925" s="2"/>
    </row>
    <row r="58926" spans="10:12">
      <c r="J58926" s="2"/>
      <c r="K58926" s="2"/>
      <c r="L58926" s="2"/>
    </row>
    <row r="58927" spans="10:12">
      <c r="J58927" s="2"/>
      <c r="K58927" s="2"/>
      <c r="L58927" s="2"/>
    </row>
    <row r="58928" spans="10:12">
      <c r="J58928" s="2"/>
      <c r="K58928" s="2"/>
      <c r="L58928" s="2"/>
    </row>
    <row r="58929" spans="10:12">
      <c r="J58929" s="2"/>
      <c r="K58929" s="2"/>
      <c r="L58929" s="2"/>
    </row>
    <row r="58930" spans="10:12">
      <c r="J58930" s="2"/>
      <c r="K58930" s="2"/>
      <c r="L58930" s="2"/>
    </row>
    <row r="58931" spans="10:12">
      <c r="J58931" s="2"/>
      <c r="K58931" s="2"/>
      <c r="L58931" s="2"/>
    </row>
    <row r="58932" spans="10:12">
      <c r="J58932" s="2"/>
      <c r="K58932" s="2"/>
      <c r="L58932" s="2"/>
    </row>
    <row r="58933" spans="10:12">
      <c r="J58933" s="2"/>
      <c r="K58933" s="2"/>
      <c r="L58933" s="2"/>
    </row>
    <row r="58934" spans="10:12">
      <c r="J58934" s="2"/>
      <c r="K58934" s="2"/>
      <c r="L58934" s="2"/>
    </row>
    <row r="58935" spans="10:12">
      <c r="J58935" s="2"/>
      <c r="K58935" s="2"/>
      <c r="L58935" s="2"/>
    </row>
    <row r="58936" spans="10:12">
      <c r="J58936" s="2"/>
      <c r="K58936" s="2"/>
      <c r="L58936" s="2"/>
    </row>
    <row r="58937" spans="10:12">
      <c r="J58937" s="2"/>
      <c r="K58937" s="2"/>
      <c r="L58937" s="2"/>
    </row>
    <row r="58938" spans="10:12">
      <c r="J58938" s="2"/>
      <c r="K58938" s="2"/>
      <c r="L58938" s="2"/>
    </row>
    <row r="58939" spans="10:12">
      <c r="J58939" s="2"/>
      <c r="K58939" s="2"/>
      <c r="L58939" s="2"/>
    </row>
    <row r="58940" spans="10:12">
      <c r="J58940" s="2"/>
      <c r="K58940" s="2"/>
      <c r="L58940" s="2"/>
    </row>
    <row r="58941" spans="10:12">
      <c r="J58941" s="2"/>
      <c r="K58941" s="2"/>
      <c r="L58941" s="2"/>
    </row>
    <row r="58942" spans="10:12">
      <c r="J58942" s="2"/>
      <c r="K58942" s="2"/>
      <c r="L58942" s="2"/>
    </row>
    <row r="58943" spans="10:12">
      <c r="J58943" s="2"/>
      <c r="K58943" s="2"/>
      <c r="L58943" s="2"/>
    </row>
    <row r="58944" spans="10:12">
      <c r="J58944" s="2"/>
      <c r="K58944" s="2"/>
      <c r="L58944" s="2"/>
    </row>
    <row r="58945" spans="10:12">
      <c r="J58945" s="2"/>
      <c r="K58945" s="2"/>
      <c r="L58945" s="2"/>
    </row>
    <row r="58946" spans="10:12">
      <c r="J58946" s="2"/>
      <c r="K58946" s="2"/>
      <c r="L58946" s="2"/>
    </row>
    <row r="58947" spans="10:12">
      <c r="J58947" s="2"/>
      <c r="K58947" s="2"/>
      <c r="L58947" s="2"/>
    </row>
    <row r="58948" spans="10:12">
      <c r="J58948" s="2"/>
      <c r="K58948" s="2"/>
      <c r="L58948" s="2"/>
    </row>
    <row r="58949" spans="10:12">
      <c r="J58949" s="2"/>
      <c r="K58949" s="2"/>
      <c r="L58949" s="2"/>
    </row>
    <row r="58950" spans="10:12">
      <c r="J58950" s="2"/>
      <c r="K58950" s="2"/>
      <c r="L58950" s="2"/>
    </row>
    <row r="58951" spans="10:12">
      <c r="J58951" s="2"/>
      <c r="K58951" s="2"/>
      <c r="L58951" s="2"/>
    </row>
    <row r="58952" spans="10:12">
      <c r="J58952" s="2"/>
      <c r="K58952" s="2"/>
      <c r="L58952" s="2"/>
    </row>
    <row r="58953" spans="10:12">
      <c r="J58953" s="2"/>
      <c r="K58953" s="2"/>
      <c r="L58953" s="2"/>
    </row>
    <row r="58954" spans="10:12">
      <c r="J58954" s="2"/>
      <c r="K58954" s="2"/>
      <c r="L58954" s="2"/>
    </row>
    <row r="58955" spans="10:12">
      <c r="J58955" s="2"/>
      <c r="K58955" s="2"/>
      <c r="L58955" s="2"/>
    </row>
    <row r="58956" spans="10:12">
      <c r="J58956" s="2"/>
      <c r="K58956" s="2"/>
      <c r="L58956" s="2"/>
    </row>
    <row r="58957" spans="10:12">
      <c r="J58957" s="2"/>
      <c r="K58957" s="2"/>
      <c r="L58957" s="2"/>
    </row>
    <row r="58958" spans="10:12">
      <c r="J58958" s="2"/>
      <c r="K58958" s="2"/>
      <c r="L58958" s="2"/>
    </row>
    <row r="58959" spans="10:12">
      <c r="J58959" s="2"/>
      <c r="K58959" s="2"/>
      <c r="L58959" s="2"/>
    </row>
    <row r="58960" spans="10:12">
      <c r="J58960" s="2"/>
      <c r="K58960" s="2"/>
      <c r="L58960" s="2"/>
    </row>
    <row r="58961" spans="10:12">
      <c r="J58961" s="2"/>
      <c r="K58961" s="2"/>
      <c r="L58961" s="2"/>
    </row>
    <row r="58962" spans="10:12">
      <c r="J58962" s="2"/>
      <c r="K58962" s="2"/>
      <c r="L58962" s="2"/>
    </row>
    <row r="58963" spans="10:12">
      <c r="J58963" s="2"/>
      <c r="K58963" s="2"/>
      <c r="L58963" s="2"/>
    </row>
    <row r="58964" spans="10:12">
      <c r="J58964" s="2"/>
      <c r="K58964" s="2"/>
      <c r="L58964" s="2"/>
    </row>
    <row r="58965" spans="10:12">
      <c r="J58965" s="2"/>
      <c r="K58965" s="2"/>
      <c r="L58965" s="2"/>
    </row>
    <row r="58966" spans="10:12">
      <c r="J58966" s="2"/>
      <c r="K58966" s="2"/>
      <c r="L58966" s="2"/>
    </row>
    <row r="58967" spans="10:12">
      <c r="J58967" s="2"/>
      <c r="K58967" s="2"/>
      <c r="L58967" s="2"/>
    </row>
    <row r="58968" spans="10:12">
      <c r="J58968" s="2"/>
      <c r="K58968" s="2"/>
      <c r="L58968" s="2"/>
    </row>
    <row r="58969" spans="10:12">
      <c r="J58969" s="2"/>
      <c r="K58969" s="2"/>
      <c r="L58969" s="2"/>
    </row>
    <row r="58970" spans="10:12">
      <c r="J58970" s="2"/>
      <c r="K58970" s="2"/>
      <c r="L58970" s="2"/>
    </row>
    <row r="58971" spans="10:12">
      <c r="J58971" s="2"/>
      <c r="K58971" s="2"/>
      <c r="L58971" s="2"/>
    </row>
    <row r="58972" spans="10:12">
      <c r="J58972" s="2"/>
      <c r="K58972" s="2"/>
      <c r="L58972" s="2"/>
    </row>
    <row r="58973" spans="10:12">
      <c r="J58973" s="2"/>
      <c r="K58973" s="2"/>
      <c r="L58973" s="2"/>
    </row>
    <row r="58974" spans="10:12">
      <c r="J58974" s="2"/>
      <c r="K58974" s="2"/>
      <c r="L58974" s="2"/>
    </row>
    <row r="58975" spans="10:12">
      <c r="J58975" s="2"/>
      <c r="K58975" s="2"/>
      <c r="L58975" s="2"/>
    </row>
    <row r="58976" spans="10:12">
      <c r="J58976" s="2"/>
      <c r="K58976" s="2"/>
      <c r="L58976" s="2"/>
    </row>
    <row r="58977" spans="10:12">
      <c r="J58977" s="2"/>
      <c r="K58977" s="2"/>
      <c r="L58977" s="2"/>
    </row>
    <row r="58978" spans="10:12">
      <c r="J58978" s="2"/>
      <c r="K58978" s="2"/>
      <c r="L58978" s="2"/>
    </row>
    <row r="58979" spans="10:12">
      <c r="J58979" s="2"/>
      <c r="K58979" s="2"/>
      <c r="L58979" s="2"/>
    </row>
    <row r="58980" spans="10:12">
      <c r="J58980" s="2"/>
      <c r="K58980" s="2"/>
      <c r="L58980" s="2"/>
    </row>
    <row r="58981" spans="10:12">
      <c r="J58981" s="2"/>
      <c r="K58981" s="2"/>
      <c r="L58981" s="2"/>
    </row>
    <row r="58982" spans="10:12">
      <c r="J58982" s="2"/>
      <c r="K58982" s="2"/>
      <c r="L58982" s="2"/>
    </row>
    <row r="58983" spans="10:12">
      <c r="J58983" s="2"/>
      <c r="K58983" s="2"/>
      <c r="L58983" s="2"/>
    </row>
    <row r="58984" spans="10:12">
      <c r="J58984" s="2"/>
      <c r="K58984" s="2"/>
      <c r="L58984" s="2"/>
    </row>
    <row r="58985" spans="10:12">
      <c r="J58985" s="2"/>
      <c r="K58985" s="2"/>
      <c r="L58985" s="2"/>
    </row>
    <row r="58986" spans="10:12">
      <c r="J58986" s="2"/>
      <c r="K58986" s="2"/>
      <c r="L58986" s="2"/>
    </row>
    <row r="58987" spans="10:12">
      <c r="J58987" s="2"/>
      <c r="K58987" s="2"/>
      <c r="L58987" s="2"/>
    </row>
    <row r="58988" spans="10:12">
      <c r="J58988" s="2"/>
      <c r="K58988" s="2"/>
      <c r="L58988" s="2"/>
    </row>
    <row r="58989" spans="10:12">
      <c r="J58989" s="2"/>
      <c r="K58989" s="2"/>
      <c r="L58989" s="2"/>
    </row>
    <row r="58990" spans="10:12">
      <c r="J58990" s="2"/>
      <c r="K58990" s="2"/>
      <c r="L58990" s="2"/>
    </row>
    <row r="58991" spans="10:12">
      <c r="J58991" s="2"/>
      <c r="K58991" s="2"/>
      <c r="L58991" s="2"/>
    </row>
    <row r="58992" spans="10:12">
      <c r="J58992" s="2"/>
      <c r="K58992" s="2"/>
      <c r="L58992" s="2"/>
    </row>
    <row r="58993" spans="10:12">
      <c r="J58993" s="2"/>
      <c r="K58993" s="2"/>
      <c r="L58993" s="2"/>
    </row>
    <row r="58994" spans="10:12">
      <c r="J58994" s="2"/>
      <c r="K58994" s="2"/>
      <c r="L58994" s="2"/>
    </row>
    <row r="58995" spans="10:12">
      <c r="J58995" s="2"/>
      <c r="K58995" s="2"/>
      <c r="L58995" s="2"/>
    </row>
    <row r="58996" spans="10:12">
      <c r="J58996" s="2"/>
      <c r="K58996" s="2"/>
      <c r="L58996" s="2"/>
    </row>
    <row r="58997" spans="10:12">
      <c r="J58997" s="2"/>
      <c r="K58997" s="2"/>
      <c r="L58997" s="2"/>
    </row>
    <row r="58998" spans="10:12">
      <c r="J58998" s="2"/>
      <c r="K58998" s="2"/>
      <c r="L58998" s="2"/>
    </row>
    <row r="58999" spans="10:12">
      <c r="J58999" s="2"/>
      <c r="K58999" s="2"/>
      <c r="L58999" s="2"/>
    </row>
    <row r="59000" spans="10:12">
      <c r="J59000" s="2"/>
      <c r="K59000" s="2"/>
      <c r="L59000" s="2"/>
    </row>
    <row r="59001" spans="10:12">
      <c r="J59001" s="2"/>
      <c r="K59001" s="2"/>
      <c r="L59001" s="2"/>
    </row>
    <row r="59002" spans="10:12">
      <c r="J59002" s="2"/>
      <c r="K59002" s="2"/>
      <c r="L59002" s="2"/>
    </row>
    <row r="59003" spans="10:12">
      <c r="J59003" s="2"/>
      <c r="K59003" s="2"/>
      <c r="L59003" s="2"/>
    </row>
    <row r="59004" spans="10:12">
      <c r="J59004" s="2"/>
      <c r="K59004" s="2"/>
      <c r="L59004" s="2"/>
    </row>
    <row r="59005" spans="10:12">
      <c r="J59005" s="2"/>
      <c r="K59005" s="2"/>
      <c r="L59005" s="2"/>
    </row>
    <row r="59006" spans="10:12">
      <c r="J59006" s="2"/>
      <c r="K59006" s="2"/>
      <c r="L59006" s="2"/>
    </row>
    <row r="59007" spans="10:12">
      <c r="J59007" s="2"/>
      <c r="K59007" s="2"/>
      <c r="L59007" s="2"/>
    </row>
    <row r="59008" spans="10:12">
      <c r="J59008" s="2"/>
      <c r="K59008" s="2"/>
      <c r="L59008" s="2"/>
    </row>
    <row r="59009" spans="10:12">
      <c r="J59009" s="2"/>
      <c r="K59009" s="2"/>
      <c r="L59009" s="2"/>
    </row>
    <row r="59010" spans="10:12">
      <c r="J59010" s="2"/>
      <c r="K59010" s="2"/>
      <c r="L59010" s="2"/>
    </row>
    <row r="59011" spans="10:12">
      <c r="J59011" s="2"/>
      <c r="K59011" s="2"/>
      <c r="L59011" s="2"/>
    </row>
    <row r="59012" spans="10:12">
      <c r="J59012" s="2"/>
      <c r="K59012" s="2"/>
      <c r="L59012" s="2"/>
    </row>
    <row r="59013" spans="10:12">
      <c r="J59013" s="2"/>
      <c r="K59013" s="2"/>
      <c r="L59013" s="2"/>
    </row>
    <row r="59014" spans="10:12">
      <c r="J59014" s="2"/>
      <c r="K59014" s="2"/>
      <c r="L59014" s="2"/>
    </row>
    <row r="59015" spans="10:12">
      <c r="J59015" s="2"/>
      <c r="K59015" s="2"/>
      <c r="L59015" s="2"/>
    </row>
    <row r="59016" spans="10:12">
      <c r="J59016" s="2"/>
      <c r="K59016" s="2"/>
      <c r="L59016" s="2"/>
    </row>
    <row r="59017" spans="10:12">
      <c r="J59017" s="2"/>
      <c r="K59017" s="2"/>
      <c r="L59017" s="2"/>
    </row>
    <row r="59018" spans="10:12">
      <c r="J59018" s="2"/>
      <c r="K59018" s="2"/>
      <c r="L59018" s="2"/>
    </row>
    <row r="59019" spans="10:12">
      <c r="J59019" s="2"/>
      <c r="K59019" s="2"/>
      <c r="L59019" s="2"/>
    </row>
    <row r="59020" spans="10:12">
      <c r="J59020" s="2"/>
      <c r="K59020" s="2"/>
      <c r="L59020" s="2"/>
    </row>
    <row r="59021" spans="10:12">
      <c r="J59021" s="2"/>
      <c r="K59021" s="2"/>
      <c r="L59021" s="2"/>
    </row>
    <row r="59022" spans="10:12">
      <c r="J59022" s="2"/>
      <c r="K59022" s="2"/>
      <c r="L59022" s="2"/>
    </row>
    <row r="59023" spans="10:12">
      <c r="J59023" s="2"/>
      <c r="K59023" s="2"/>
      <c r="L59023" s="2"/>
    </row>
    <row r="59024" spans="10:12">
      <c r="J59024" s="2"/>
      <c r="K59024" s="2"/>
      <c r="L59024" s="2"/>
    </row>
    <row r="59025" spans="10:12">
      <c r="J59025" s="2"/>
      <c r="K59025" s="2"/>
      <c r="L59025" s="2"/>
    </row>
    <row r="59026" spans="10:12">
      <c r="J59026" s="2"/>
      <c r="K59026" s="2"/>
      <c r="L59026" s="2"/>
    </row>
    <row r="59027" spans="10:12">
      <c r="J59027" s="2"/>
      <c r="K59027" s="2"/>
      <c r="L59027" s="2"/>
    </row>
    <row r="59028" spans="10:12">
      <c r="J59028" s="2"/>
      <c r="K59028" s="2"/>
      <c r="L59028" s="2"/>
    </row>
    <row r="59029" spans="10:12">
      <c r="J59029" s="2"/>
      <c r="K59029" s="2"/>
      <c r="L59029" s="2"/>
    </row>
    <row r="59030" spans="10:12">
      <c r="J59030" s="2"/>
      <c r="K59030" s="2"/>
      <c r="L59030" s="2"/>
    </row>
    <row r="59031" spans="10:12">
      <c r="J59031" s="2"/>
      <c r="K59031" s="2"/>
      <c r="L59031" s="2"/>
    </row>
    <row r="59032" spans="10:12">
      <c r="J59032" s="2"/>
      <c r="K59032" s="2"/>
      <c r="L59032" s="2"/>
    </row>
    <row r="59033" spans="10:12">
      <c r="J59033" s="2"/>
      <c r="K59033" s="2"/>
      <c r="L59033" s="2"/>
    </row>
    <row r="59034" spans="10:12">
      <c r="J59034" s="2"/>
      <c r="K59034" s="2"/>
      <c r="L59034" s="2"/>
    </row>
    <row r="59035" spans="10:12">
      <c r="J59035" s="2"/>
      <c r="K59035" s="2"/>
      <c r="L59035" s="2"/>
    </row>
    <row r="59036" spans="10:12">
      <c r="J59036" s="2"/>
      <c r="K59036" s="2"/>
      <c r="L59036" s="2"/>
    </row>
    <row r="59037" spans="10:12">
      <c r="J59037" s="2"/>
      <c r="K59037" s="2"/>
      <c r="L59037" s="2"/>
    </row>
    <row r="59038" spans="10:12">
      <c r="J59038" s="2"/>
      <c r="K59038" s="2"/>
      <c r="L59038" s="2"/>
    </row>
    <row r="59039" spans="10:12">
      <c r="J59039" s="2"/>
      <c r="K59039" s="2"/>
      <c r="L59039" s="2"/>
    </row>
    <row r="59040" spans="10:12">
      <c r="J59040" s="2"/>
      <c r="K59040" s="2"/>
      <c r="L59040" s="2"/>
    </row>
    <row r="59041" spans="10:12">
      <c r="J59041" s="2"/>
      <c r="K59041" s="2"/>
      <c r="L59041" s="2"/>
    </row>
    <row r="59042" spans="10:12">
      <c r="J59042" s="2"/>
      <c r="K59042" s="2"/>
      <c r="L59042" s="2"/>
    </row>
    <row r="59043" spans="10:12">
      <c r="J59043" s="2"/>
      <c r="K59043" s="2"/>
      <c r="L59043" s="2"/>
    </row>
    <row r="59044" spans="10:12">
      <c r="J59044" s="2"/>
      <c r="K59044" s="2"/>
      <c r="L59044" s="2"/>
    </row>
    <row r="59045" spans="10:12">
      <c r="J59045" s="2"/>
      <c r="K59045" s="2"/>
      <c r="L59045" s="2"/>
    </row>
    <row r="59046" spans="10:12">
      <c r="J59046" s="2"/>
      <c r="K59046" s="2"/>
      <c r="L59046" s="2"/>
    </row>
    <row r="59047" spans="10:12">
      <c r="J59047" s="2"/>
      <c r="K59047" s="2"/>
      <c r="L59047" s="2"/>
    </row>
    <row r="59048" spans="10:12">
      <c r="J59048" s="2"/>
      <c r="K59048" s="2"/>
      <c r="L59048" s="2"/>
    </row>
    <row r="59049" spans="10:12">
      <c r="J59049" s="2"/>
      <c r="K59049" s="2"/>
      <c r="L59049" s="2"/>
    </row>
    <row r="59050" spans="10:12">
      <c r="J59050" s="2"/>
      <c r="K59050" s="2"/>
      <c r="L59050" s="2"/>
    </row>
    <row r="59051" spans="10:12">
      <c r="J59051" s="2"/>
      <c r="K59051" s="2"/>
      <c r="L59051" s="2"/>
    </row>
    <row r="59052" spans="10:12">
      <c r="J59052" s="2"/>
      <c r="K59052" s="2"/>
      <c r="L59052" s="2"/>
    </row>
    <row r="59053" spans="10:12">
      <c r="J59053" s="2"/>
      <c r="K59053" s="2"/>
      <c r="L59053" s="2"/>
    </row>
    <row r="59054" spans="10:12">
      <c r="J59054" s="2"/>
      <c r="K59054" s="2"/>
      <c r="L59054" s="2"/>
    </row>
    <row r="59055" spans="10:12">
      <c r="J59055" s="2"/>
      <c r="K59055" s="2"/>
      <c r="L59055" s="2"/>
    </row>
    <row r="59056" spans="10:12">
      <c r="J59056" s="2"/>
      <c r="K59056" s="2"/>
      <c r="L59056" s="2"/>
    </row>
    <row r="59057" spans="10:12">
      <c r="J59057" s="2"/>
      <c r="K59057" s="2"/>
      <c r="L59057" s="2"/>
    </row>
    <row r="59058" spans="10:12">
      <c r="J59058" s="2"/>
      <c r="K59058" s="2"/>
      <c r="L59058" s="2"/>
    </row>
    <row r="59059" spans="10:12">
      <c r="J59059" s="2"/>
      <c r="K59059" s="2"/>
      <c r="L59059" s="2"/>
    </row>
    <row r="59060" spans="10:12">
      <c r="J59060" s="2"/>
      <c r="K59060" s="2"/>
      <c r="L59060" s="2"/>
    </row>
    <row r="59061" spans="10:12">
      <c r="J59061" s="2"/>
      <c r="K59061" s="2"/>
      <c r="L59061" s="2"/>
    </row>
    <row r="59062" spans="10:12">
      <c r="J59062" s="2"/>
      <c r="K59062" s="2"/>
      <c r="L59062" s="2"/>
    </row>
    <row r="59063" spans="10:12">
      <c r="J59063" s="2"/>
      <c r="K59063" s="2"/>
      <c r="L59063" s="2"/>
    </row>
    <row r="59064" spans="10:12">
      <c r="J59064" s="2"/>
      <c r="K59064" s="2"/>
      <c r="L59064" s="2"/>
    </row>
    <row r="59065" spans="10:12">
      <c r="J59065" s="2"/>
      <c r="K59065" s="2"/>
      <c r="L59065" s="2"/>
    </row>
    <row r="59066" spans="10:12">
      <c r="J59066" s="2"/>
      <c r="K59066" s="2"/>
      <c r="L59066" s="2"/>
    </row>
    <row r="59067" spans="10:12">
      <c r="J59067" s="2"/>
      <c r="K59067" s="2"/>
      <c r="L59067" s="2"/>
    </row>
    <row r="59068" spans="10:12">
      <c r="J59068" s="2"/>
      <c r="K59068" s="2"/>
      <c r="L59068" s="2"/>
    </row>
    <row r="59069" spans="10:12">
      <c r="J59069" s="2"/>
      <c r="K59069" s="2"/>
      <c r="L59069" s="2"/>
    </row>
    <row r="59070" spans="10:12">
      <c r="J59070" s="2"/>
      <c r="K59070" s="2"/>
      <c r="L59070" s="2"/>
    </row>
    <row r="59071" spans="10:12">
      <c r="J59071" s="2"/>
      <c r="K59071" s="2"/>
      <c r="L59071" s="2"/>
    </row>
    <row r="59072" spans="10:12">
      <c r="J59072" s="2"/>
      <c r="K59072" s="2"/>
      <c r="L59072" s="2"/>
    </row>
    <row r="59073" spans="10:12">
      <c r="J59073" s="2"/>
      <c r="K59073" s="2"/>
      <c r="L59073" s="2"/>
    </row>
    <row r="59074" spans="10:12">
      <c r="J59074" s="2"/>
      <c r="K59074" s="2"/>
      <c r="L59074" s="2"/>
    </row>
    <row r="59075" spans="10:12">
      <c r="J59075" s="2"/>
      <c r="K59075" s="2"/>
      <c r="L59075" s="2"/>
    </row>
    <row r="59076" spans="10:12">
      <c r="J59076" s="2"/>
      <c r="K59076" s="2"/>
      <c r="L59076" s="2"/>
    </row>
    <row r="59077" spans="10:12">
      <c r="J59077" s="2"/>
      <c r="K59077" s="2"/>
      <c r="L59077" s="2"/>
    </row>
    <row r="59078" spans="10:12">
      <c r="J59078" s="2"/>
      <c r="K59078" s="2"/>
      <c r="L59078" s="2"/>
    </row>
    <row r="59079" spans="10:12">
      <c r="J59079" s="2"/>
      <c r="K59079" s="2"/>
      <c r="L59079" s="2"/>
    </row>
    <row r="59080" spans="10:12">
      <c r="J59080" s="2"/>
      <c r="K59080" s="2"/>
      <c r="L59080" s="2"/>
    </row>
    <row r="59081" spans="10:12">
      <c r="J59081" s="2"/>
      <c r="K59081" s="2"/>
      <c r="L59081" s="2"/>
    </row>
    <row r="59082" spans="10:12">
      <c r="J59082" s="2"/>
      <c r="K59082" s="2"/>
      <c r="L59082" s="2"/>
    </row>
    <row r="59083" spans="10:12">
      <c r="J59083" s="2"/>
      <c r="K59083" s="2"/>
      <c r="L59083" s="2"/>
    </row>
    <row r="59084" spans="10:12">
      <c r="J59084" s="2"/>
      <c r="K59084" s="2"/>
      <c r="L59084" s="2"/>
    </row>
    <row r="59085" spans="10:12">
      <c r="J59085" s="2"/>
      <c r="K59085" s="2"/>
      <c r="L59085" s="2"/>
    </row>
    <row r="59086" spans="10:12">
      <c r="J59086" s="2"/>
      <c r="K59086" s="2"/>
      <c r="L59086" s="2"/>
    </row>
    <row r="59087" spans="10:12">
      <c r="J59087" s="2"/>
      <c r="K59087" s="2"/>
      <c r="L59087" s="2"/>
    </row>
    <row r="59088" spans="10:12">
      <c r="J59088" s="2"/>
      <c r="K59088" s="2"/>
      <c r="L59088" s="2"/>
    </row>
    <row r="59089" spans="10:12">
      <c r="J59089" s="2"/>
      <c r="K59089" s="2"/>
      <c r="L59089" s="2"/>
    </row>
    <row r="59090" spans="10:12">
      <c r="J59090" s="2"/>
      <c r="K59090" s="2"/>
      <c r="L59090" s="2"/>
    </row>
    <row r="59091" spans="10:12">
      <c r="J59091" s="2"/>
      <c r="K59091" s="2"/>
      <c r="L59091" s="2"/>
    </row>
    <row r="59092" spans="10:12">
      <c r="J59092" s="2"/>
      <c r="K59092" s="2"/>
      <c r="L59092" s="2"/>
    </row>
    <row r="59093" spans="10:12">
      <c r="J59093" s="2"/>
      <c r="K59093" s="2"/>
      <c r="L59093" s="2"/>
    </row>
    <row r="59094" spans="10:12">
      <c r="J59094" s="2"/>
      <c r="K59094" s="2"/>
      <c r="L59094" s="2"/>
    </row>
    <row r="59095" spans="10:12">
      <c r="J59095" s="2"/>
      <c r="K59095" s="2"/>
      <c r="L59095" s="2"/>
    </row>
    <row r="59096" spans="10:12">
      <c r="J59096" s="2"/>
      <c r="K59096" s="2"/>
      <c r="L59096" s="2"/>
    </row>
    <row r="59097" spans="10:12">
      <c r="J59097" s="2"/>
      <c r="K59097" s="2"/>
      <c r="L59097" s="2"/>
    </row>
    <row r="59098" spans="10:12">
      <c r="J59098" s="2"/>
      <c r="K59098" s="2"/>
      <c r="L59098" s="2"/>
    </row>
    <row r="59099" spans="10:12">
      <c r="J59099" s="2"/>
      <c r="K59099" s="2"/>
      <c r="L59099" s="2"/>
    </row>
    <row r="59100" spans="10:12">
      <c r="J59100" s="2"/>
      <c r="K59100" s="2"/>
      <c r="L59100" s="2"/>
    </row>
    <row r="59101" spans="10:12">
      <c r="J59101" s="2"/>
      <c r="K59101" s="2"/>
      <c r="L59101" s="2"/>
    </row>
    <row r="59102" spans="10:12">
      <c r="J59102" s="2"/>
      <c r="K59102" s="2"/>
      <c r="L59102" s="2"/>
    </row>
    <row r="59103" spans="10:12">
      <c r="J59103" s="2"/>
      <c r="K59103" s="2"/>
      <c r="L59103" s="2"/>
    </row>
    <row r="59104" spans="10:12">
      <c r="J59104" s="2"/>
      <c r="K59104" s="2"/>
      <c r="L59104" s="2"/>
    </row>
    <row r="59105" spans="10:12">
      <c r="J59105" s="2"/>
      <c r="K59105" s="2"/>
      <c r="L59105" s="2"/>
    </row>
    <row r="59106" spans="10:12">
      <c r="J59106" s="2"/>
      <c r="K59106" s="2"/>
      <c r="L59106" s="2"/>
    </row>
    <row r="59107" spans="10:12">
      <c r="J59107" s="2"/>
      <c r="K59107" s="2"/>
      <c r="L59107" s="2"/>
    </row>
    <row r="59108" spans="10:12">
      <c r="J59108" s="2"/>
      <c r="K59108" s="2"/>
      <c r="L59108" s="2"/>
    </row>
    <row r="59109" spans="10:12">
      <c r="J59109" s="2"/>
      <c r="K59109" s="2"/>
      <c r="L59109" s="2"/>
    </row>
    <row r="59110" spans="10:12">
      <c r="J59110" s="2"/>
      <c r="K59110" s="2"/>
      <c r="L59110" s="2"/>
    </row>
    <row r="59111" spans="10:12">
      <c r="J59111" s="2"/>
      <c r="K59111" s="2"/>
      <c r="L59111" s="2"/>
    </row>
    <row r="59112" spans="10:12">
      <c r="J59112" s="2"/>
      <c r="K59112" s="2"/>
      <c r="L59112" s="2"/>
    </row>
    <row r="59113" spans="10:12">
      <c r="J59113" s="2"/>
      <c r="K59113" s="2"/>
      <c r="L59113" s="2"/>
    </row>
    <row r="59114" spans="10:12">
      <c r="J59114" s="2"/>
      <c r="K59114" s="2"/>
      <c r="L59114" s="2"/>
    </row>
    <row r="59115" spans="10:12">
      <c r="J59115" s="2"/>
      <c r="K59115" s="2"/>
      <c r="L59115" s="2"/>
    </row>
    <row r="59116" spans="10:12">
      <c r="J59116" s="2"/>
      <c r="K59116" s="2"/>
      <c r="L59116" s="2"/>
    </row>
    <row r="59117" spans="10:12">
      <c r="J59117" s="2"/>
      <c r="K59117" s="2"/>
      <c r="L59117" s="2"/>
    </row>
    <row r="59118" spans="10:12">
      <c r="J59118" s="2"/>
      <c r="K59118" s="2"/>
      <c r="L59118" s="2"/>
    </row>
    <row r="59119" spans="10:12">
      <c r="J59119" s="2"/>
      <c r="K59119" s="2"/>
      <c r="L59119" s="2"/>
    </row>
    <row r="59120" spans="10:12">
      <c r="J59120" s="2"/>
      <c r="K59120" s="2"/>
      <c r="L59120" s="2"/>
    </row>
    <row r="59121" spans="10:12">
      <c r="J59121" s="2"/>
      <c r="K59121" s="2"/>
      <c r="L59121" s="2"/>
    </row>
    <row r="59122" spans="10:12">
      <c r="J59122" s="2"/>
      <c r="K59122" s="2"/>
      <c r="L59122" s="2"/>
    </row>
    <row r="59123" spans="10:12">
      <c r="J59123" s="2"/>
      <c r="K59123" s="2"/>
      <c r="L59123" s="2"/>
    </row>
    <row r="59124" spans="10:12">
      <c r="J59124" s="2"/>
      <c r="K59124" s="2"/>
      <c r="L59124" s="2"/>
    </row>
    <row r="59125" spans="10:12">
      <c r="J59125" s="2"/>
      <c r="K59125" s="2"/>
      <c r="L59125" s="2"/>
    </row>
    <row r="59126" spans="10:12">
      <c r="J59126" s="2"/>
      <c r="K59126" s="2"/>
      <c r="L59126" s="2"/>
    </row>
    <row r="59127" spans="10:12">
      <c r="J59127" s="2"/>
      <c r="K59127" s="2"/>
      <c r="L59127" s="2"/>
    </row>
    <row r="59128" spans="10:12">
      <c r="J59128" s="2"/>
      <c r="K59128" s="2"/>
      <c r="L59128" s="2"/>
    </row>
    <row r="59129" spans="10:12">
      <c r="J59129" s="2"/>
      <c r="K59129" s="2"/>
      <c r="L59129" s="2"/>
    </row>
    <row r="59130" spans="10:12">
      <c r="J59130" s="2"/>
      <c r="K59130" s="2"/>
      <c r="L59130" s="2"/>
    </row>
    <row r="59131" spans="10:12">
      <c r="J59131" s="2"/>
      <c r="K59131" s="2"/>
      <c r="L59131" s="2"/>
    </row>
    <row r="59132" spans="10:12">
      <c r="J59132" s="2"/>
      <c r="K59132" s="2"/>
      <c r="L59132" s="2"/>
    </row>
    <row r="59133" spans="10:12">
      <c r="J59133" s="2"/>
      <c r="K59133" s="2"/>
      <c r="L59133" s="2"/>
    </row>
    <row r="59134" spans="10:12">
      <c r="J59134" s="2"/>
      <c r="K59134" s="2"/>
      <c r="L59134" s="2"/>
    </row>
    <row r="59135" spans="10:12">
      <c r="J59135" s="2"/>
      <c r="K59135" s="2"/>
      <c r="L59135" s="2"/>
    </row>
    <row r="59136" spans="10:12">
      <c r="J59136" s="2"/>
      <c r="K59136" s="2"/>
      <c r="L59136" s="2"/>
    </row>
    <row r="59137" spans="10:12">
      <c r="J59137" s="2"/>
      <c r="K59137" s="2"/>
      <c r="L59137" s="2"/>
    </row>
    <row r="59138" spans="10:12">
      <c r="J59138" s="2"/>
      <c r="K59138" s="2"/>
      <c r="L59138" s="2"/>
    </row>
    <row r="59139" spans="10:12">
      <c r="J59139" s="2"/>
      <c r="K59139" s="2"/>
      <c r="L59139" s="2"/>
    </row>
    <row r="59140" spans="10:12">
      <c r="J59140" s="2"/>
      <c r="K59140" s="2"/>
      <c r="L59140" s="2"/>
    </row>
    <row r="59141" spans="10:12">
      <c r="J59141" s="2"/>
      <c r="K59141" s="2"/>
      <c r="L59141" s="2"/>
    </row>
    <row r="59142" spans="10:12">
      <c r="J59142" s="2"/>
      <c r="K59142" s="2"/>
      <c r="L59142" s="2"/>
    </row>
    <row r="59143" spans="10:12">
      <c r="J59143" s="2"/>
      <c r="K59143" s="2"/>
      <c r="L59143" s="2"/>
    </row>
    <row r="59144" spans="10:12">
      <c r="J59144" s="2"/>
      <c r="K59144" s="2"/>
      <c r="L59144" s="2"/>
    </row>
    <row r="59145" spans="10:12">
      <c r="J59145" s="2"/>
      <c r="K59145" s="2"/>
      <c r="L59145" s="2"/>
    </row>
    <row r="59146" spans="10:12">
      <c r="J59146" s="2"/>
      <c r="K59146" s="2"/>
      <c r="L59146" s="2"/>
    </row>
    <row r="59147" spans="10:12">
      <c r="J59147" s="2"/>
      <c r="K59147" s="2"/>
      <c r="L59147" s="2"/>
    </row>
    <row r="59148" spans="10:12">
      <c r="J59148" s="2"/>
      <c r="K59148" s="2"/>
      <c r="L59148" s="2"/>
    </row>
    <row r="59149" spans="10:12">
      <c r="J59149" s="2"/>
      <c r="K59149" s="2"/>
      <c r="L59149" s="2"/>
    </row>
    <row r="59150" spans="10:12">
      <c r="J59150" s="2"/>
      <c r="K59150" s="2"/>
      <c r="L59150" s="2"/>
    </row>
    <row r="59151" spans="10:12">
      <c r="J59151" s="2"/>
      <c r="K59151" s="2"/>
      <c r="L59151" s="2"/>
    </row>
    <row r="59152" spans="10:12">
      <c r="J59152" s="2"/>
      <c r="K59152" s="2"/>
      <c r="L59152" s="2"/>
    </row>
    <row r="59153" spans="10:12">
      <c r="J59153" s="2"/>
      <c r="K59153" s="2"/>
      <c r="L59153" s="2"/>
    </row>
    <row r="59154" spans="10:12">
      <c r="J59154" s="2"/>
      <c r="K59154" s="2"/>
      <c r="L59154" s="2"/>
    </row>
    <row r="59155" spans="10:12">
      <c r="J59155" s="2"/>
      <c r="K59155" s="2"/>
      <c r="L59155" s="2"/>
    </row>
    <row r="59156" spans="10:12">
      <c r="J59156" s="2"/>
      <c r="K59156" s="2"/>
      <c r="L59156" s="2"/>
    </row>
    <row r="59157" spans="10:12">
      <c r="J59157" s="2"/>
      <c r="K59157" s="2"/>
      <c r="L59157" s="2"/>
    </row>
    <row r="59158" spans="10:12">
      <c r="J59158" s="2"/>
      <c r="K59158" s="2"/>
      <c r="L59158" s="2"/>
    </row>
    <row r="59159" spans="10:12">
      <c r="J59159" s="2"/>
      <c r="K59159" s="2"/>
      <c r="L59159" s="2"/>
    </row>
    <row r="59160" spans="10:12">
      <c r="J59160" s="2"/>
      <c r="K59160" s="2"/>
      <c r="L59160" s="2"/>
    </row>
    <row r="59161" spans="10:12">
      <c r="J59161" s="2"/>
      <c r="K59161" s="2"/>
      <c r="L59161" s="2"/>
    </row>
    <row r="59162" spans="10:12">
      <c r="J59162" s="2"/>
      <c r="K59162" s="2"/>
      <c r="L59162" s="2"/>
    </row>
    <row r="59163" spans="10:12">
      <c r="J59163" s="2"/>
      <c r="K59163" s="2"/>
      <c r="L59163" s="2"/>
    </row>
    <row r="59164" spans="10:12">
      <c r="J59164" s="2"/>
      <c r="K59164" s="2"/>
      <c r="L59164" s="2"/>
    </row>
    <row r="59165" spans="10:12">
      <c r="J59165" s="2"/>
      <c r="K59165" s="2"/>
      <c r="L59165" s="2"/>
    </row>
    <row r="59166" spans="10:12">
      <c r="J59166" s="2"/>
      <c r="K59166" s="2"/>
      <c r="L59166" s="2"/>
    </row>
    <row r="59167" spans="10:12">
      <c r="J59167" s="2"/>
      <c r="K59167" s="2"/>
      <c r="L59167" s="2"/>
    </row>
    <row r="59168" spans="10:12">
      <c r="J59168" s="2"/>
      <c r="K59168" s="2"/>
      <c r="L59168" s="2"/>
    </row>
    <row r="59169" spans="10:12">
      <c r="J59169" s="2"/>
      <c r="K59169" s="2"/>
      <c r="L59169" s="2"/>
    </row>
    <row r="59170" spans="10:12">
      <c r="J59170" s="2"/>
      <c r="K59170" s="2"/>
      <c r="L59170" s="2"/>
    </row>
    <row r="59171" spans="10:12">
      <c r="J59171" s="2"/>
      <c r="K59171" s="2"/>
      <c r="L59171" s="2"/>
    </row>
    <row r="59172" spans="10:12">
      <c r="J59172" s="2"/>
      <c r="K59172" s="2"/>
      <c r="L59172" s="2"/>
    </row>
    <row r="59173" spans="10:12">
      <c r="J59173" s="2"/>
      <c r="K59173" s="2"/>
      <c r="L59173" s="2"/>
    </row>
    <row r="59174" spans="10:12">
      <c r="J59174" s="2"/>
      <c r="K59174" s="2"/>
      <c r="L59174" s="2"/>
    </row>
    <row r="59175" spans="10:12">
      <c r="J59175" s="2"/>
      <c r="K59175" s="2"/>
      <c r="L59175" s="2"/>
    </row>
    <row r="59176" spans="10:12">
      <c r="J59176" s="2"/>
      <c r="K59176" s="2"/>
      <c r="L59176" s="2"/>
    </row>
    <row r="59177" spans="10:12">
      <c r="J59177" s="2"/>
      <c r="K59177" s="2"/>
      <c r="L59177" s="2"/>
    </row>
    <row r="59178" spans="10:12">
      <c r="J59178" s="2"/>
      <c r="K59178" s="2"/>
      <c r="L59178" s="2"/>
    </row>
    <row r="59179" spans="10:12">
      <c r="J59179" s="2"/>
      <c r="K59179" s="2"/>
      <c r="L59179" s="2"/>
    </row>
    <row r="59180" spans="10:12">
      <c r="J59180" s="2"/>
      <c r="K59180" s="2"/>
      <c r="L59180" s="2"/>
    </row>
    <row r="59181" spans="10:12">
      <c r="J59181" s="2"/>
      <c r="K59181" s="2"/>
      <c r="L59181" s="2"/>
    </row>
    <row r="59182" spans="10:12">
      <c r="J59182" s="2"/>
      <c r="K59182" s="2"/>
      <c r="L59182" s="2"/>
    </row>
    <row r="59183" spans="10:12">
      <c r="J59183" s="2"/>
      <c r="K59183" s="2"/>
      <c r="L59183" s="2"/>
    </row>
    <row r="59184" spans="10:12">
      <c r="J59184" s="2"/>
      <c r="K59184" s="2"/>
      <c r="L59184" s="2"/>
    </row>
    <row r="59185" spans="10:12">
      <c r="J59185" s="2"/>
      <c r="K59185" s="2"/>
      <c r="L59185" s="2"/>
    </row>
    <row r="59186" spans="10:12">
      <c r="J59186" s="2"/>
      <c r="K59186" s="2"/>
      <c r="L59186" s="2"/>
    </row>
    <row r="59187" spans="10:12">
      <c r="J59187" s="2"/>
      <c r="K59187" s="2"/>
      <c r="L59187" s="2"/>
    </row>
    <row r="59188" spans="10:12">
      <c r="J59188" s="2"/>
      <c r="K59188" s="2"/>
      <c r="L59188" s="2"/>
    </row>
    <row r="59189" spans="10:12">
      <c r="J59189" s="2"/>
      <c r="K59189" s="2"/>
      <c r="L59189" s="2"/>
    </row>
    <row r="59190" spans="10:12">
      <c r="J59190" s="2"/>
      <c r="K59190" s="2"/>
      <c r="L59190" s="2"/>
    </row>
    <row r="59191" spans="10:12">
      <c r="J59191" s="2"/>
      <c r="K59191" s="2"/>
      <c r="L59191" s="2"/>
    </row>
    <row r="59192" spans="10:12">
      <c r="J59192" s="2"/>
      <c r="K59192" s="2"/>
      <c r="L59192" s="2"/>
    </row>
    <row r="59193" spans="10:12">
      <c r="J59193" s="2"/>
      <c r="K59193" s="2"/>
      <c r="L59193" s="2"/>
    </row>
    <row r="59194" spans="10:12">
      <c r="J59194" s="2"/>
      <c r="K59194" s="2"/>
      <c r="L59194" s="2"/>
    </row>
    <row r="59195" spans="10:12">
      <c r="J59195" s="2"/>
      <c r="K59195" s="2"/>
      <c r="L59195" s="2"/>
    </row>
    <row r="59196" spans="10:12">
      <c r="J59196" s="2"/>
      <c r="K59196" s="2"/>
      <c r="L59196" s="2"/>
    </row>
    <row r="59197" spans="10:12">
      <c r="J59197" s="2"/>
      <c r="K59197" s="2"/>
      <c r="L59197" s="2"/>
    </row>
    <row r="59198" spans="10:12">
      <c r="J59198" s="2"/>
      <c r="K59198" s="2"/>
      <c r="L59198" s="2"/>
    </row>
    <row r="59199" spans="10:12">
      <c r="J59199" s="2"/>
      <c r="K59199" s="2"/>
      <c r="L59199" s="2"/>
    </row>
    <row r="59200" spans="10:12">
      <c r="J59200" s="2"/>
      <c r="K59200" s="2"/>
      <c r="L59200" s="2"/>
    </row>
    <row r="59201" spans="10:12">
      <c r="J59201" s="2"/>
      <c r="K59201" s="2"/>
      <c r="L59201" s="2"/>
    </row>
    <row r="59202" spans="10:12">
      <c r="J59202" s="2"/>
      <c r="K59202" s="2"/>
      <c r="L59202" s="2"/>
    </row>
    <row r="59203" spans="10:12">
      <c r="J59203" s="2"/>
      <c r="K59203" s="2"/>
      <c r="L59203" s="2"/>
    </row>
    <row r="59204" spans="10:12">
      <c r="J59204" s="2"/>
      <c r="K59204" s="2"/>
      <c r="L59204" s="2"/>
    </row>
    <row r="59205" spans="10:12">
      <c r="J59205" s="2"/>
      <c r="K59205" s="2"/>
      <c r="L59205" s="2"/>
    </row>
    <row r="59206" spans="10:12">
      <c r="J59206" s="2"/>
      <c r="K59206" s="2"/>
      <c r="L59206" s="2"/>
    </row>
    <row r="59207" spans="10:12">
      <c r="J59207" s="2"/>
      <c r="K59207" s="2"/>
      <c r="L59207" s="2"/>
    </row>
    <row r="59208" spans="10:12">
      <c r="J59208" s="2"/>
      <c r="K59208" s="2"/>
      <c r="L59208" s="2"/>
    </row>
    <row r="59209" spans="10:12">
      <c r="J59209" s="2"/>
      <c r="K59209" s="2"/>
      <c r="L59209" s="2"/>
    </row>
    <row r="59210" spans="10:12">
      <c r="J59210" s="2"/>
      <c r="K59210" s="2"/>
      <c r="L59210" s="2"/>
    </row>
    <row r="59211" spans="10:12">
      <c r="J59211" s="2"/>
      <c r="K59211" s="2"/>
      <c r="L59211" s="2"/>
    </row>
    <row r="59212" spans="10:12">
      <c r="J59212" s="2"/>
      <c r="K59212" s="2"/>
      <c r="L59212" s="2"/>
    </row>
    <row r="59213" spans="10:12">
      <c r="J59213" s="2"/>
      <c r="K59213" s="2"/>
      <c r="L59213" s="2"/>
    </row>
    <row r="59214" spans="10:12">
      <c r="J59214" s="2"/>
      <c r="K59214" s="2"/>
      <c r="L59214" s="2"/>
    </row>
    <row r="59215" spans="10:12">
      <c r="J59215" s="2"/>
      <c r="K59215" s="2"/>
      <c r="L59215" s="2"/>
    </row>
    <row r="59216" spans="10:12">
      <c r="J59216" s="2"/>
      <c r="K59216" s="2"/>
      <c r="L59216" s="2"/>
    </row>
    <row r="59217" spans="10:12">
      <c r="J59217" s="2"/>
      <c r="K59217" s="2"/>
      <c r="L59217" s="2"/>
    </row>
    <row r="59218" spans="10:12">
      <c r="J59218" s="2"/>
      <c r="K59218" s="2"/>
      <c r="L59218" s="2"/>
    </row>
    <row r="59219" spans="10:12">
      <c r="J59219" s="2"/>
      <c r="K59219" s="2"/>
      <c r="L59219" s="2"/>
    </row>
    <row r="59220" spans="10:12">
      <c r="J59220" s="2"/>
      <c r="K59220" s="2"/>
      <c r="L59220" s="2"/>
    </row>
    <row r="59221" spans="10:12">
      <c r="J59221" s="2"/>
      <c r="K59221" s="2"/>
      <c r="L59221" s="2"/>
    </row>
    <row r="59222" spans="10:12">
      <c r="J59222" s="2"/>
      <c r="K59222" s="2"/>
      <c r="L59222" s="2"/>
    </row>
    <row r="59223" spans="10:12">
      <c r="J59223" s="2"/>
      <c r="K59223" s="2"/>
      <c r="L59223" s="2"/>
    </row>
    <row r="59224" spans="10:12">
      <c r="J59224" s="2"/>
      <c r="K59224" s="2"/>
      <c r="L59224" s="2"/>
    </row>
    <row r="59225" spans="10:12">
      <c r="J59225" s="2"/>
      <c r="K59225" s="2"/>
      <c r="L59225" s="2"/>
    </row>
    <row r="59226" spans="10:12">
      <c r="J59226" s="2"/>
      <c r="K59226" s="2"/>
      <c r="L59226" s="2"/>
    </row>
    <row r="59227" spans="10:12">
      <c r="J59227" s="2"/>
      <c r="K59227" s="2"/>
      <c r="L59227" s="2"/>
    </row>
    <row r="59228" spans="10:12">
      <c r="J59228" s="2"/>
      <c r="K59228" s="2"/>
      <c r="L59228" s="2"/>
    </row>
    <row r="59229" spans="10:12">
      <c r="J59229" s="2"/>
      <c r="K59229" s="2"/>
      <c r="L59229" s="2"/>
    </row>
    <row r="59230" spans="10:12">
      <c r="J59230" s="2"/>
      <c r="K59230" s="2"/>
      <c r="L59230" s="2"/>
    </row>
    <row r="59231" spans="10:12">
      <c r="J59231" s="2"/>
      <c r="K59231" s="2"/>
      <c r="L59231" s="2"/>
    </row>
    <row r="59232" spans="10:12">
      <c r="J59232" s="2"/>
      <c r="K59232" s="2"/>
      <c r="L59232" s="2"/>
    </row>
    <row r="59233" spans="10:12">
      <c r="J59233" s="2"/>
      <c r="K59233" s="2"/>
      <c r="L59233" s="2"/>
    </row>
    <row r="59234" spans="10:12">
      <c r="J59234" s="2"/>
      <c r="K59234" s="2"/>
      <c r="L59234" s="2"/>
    </row>
    <row r="59235" spans="10:12">
      <c r="J59235" s="2"/>
      <c r="K59235" s="2"/>
      <c r="L59235" s="2"/>
    </row>
    <row r="59236" spans="10:12">
      <c r="J59236" s="2"/>
      <c r="K59236" s="2"/>
      <c r="L59236" s="2"/>
    </row>
    <row r="59237" spans="10:12">
      <c r="J59237" s="2"/>
      <c r="K59237" s="2"/>
      <c r="L59237" s="2"/>
    </row>
    <row r="59238" spans="10:12">
      <c r="J59238" s="2"/>
      <c r="K59238" s="2"/>
      <c r="L59238" s="2"/>
    </row>
    <row r="59239" spans="10:12">
      <c r="J59239" s="2"/>
      <c r="K59239" s="2"/>
      <c r="L59239" s="2"/>
    </row>
    <row r="59240" spans="10:12">
      <c r="J59240" s="2"/>
      <c r="K59240" s="2"/>
      <c r="L59240" s="2"/>
    </row>
    <row r="59241" spans="10:12">
      <c r="J59241" s="2"/>
      <c r="K59241" s="2"/>
      <c r="L59241" s="2"/>
    </row>
    <row r="59242" spans="10:12">
      <c r="J59242" s="2"/>
      <c r="K59242" s="2"/>
      <c r="L59242" s="2"/>
    </row>
    <row r="59243" spans="10:12">
      <c r="J59243" s="2"/>
      <c r="K59243" s="2"/>
      <c r="L59243" s="2"/>
    </row>
    <row r="59244" spans="10:12">
      <c r="J59244" s="2"/>
      <c r="K59244" s="2"/>
      <c r="L59244" s="2"/>
    </row>
    <row r="59245" spans="10:12">
      <c r="J59245" s="2"/>
      <c r="K59245" s="2"/>
      <c r="L59245" s="2"/>
    </row>
    <row r="59246" spans="10:12">
      <c r="J59246" s="2"/>
      <c r="K59246" s="2"/>
      <c r="L59246" s="2"/>
    </row>
    <row r="59247" spans="10:12">
      <c r="J59247" s="2"/>
      <c r="K59247" s="2"/>
      <c r="L59247" s="2"/>
    </row>
    <row r="59248" spans="10:12">
      <c r="J59248" s="2"/>
      <c r="K59248" s="2"/>
      <c r="L59248" s="2"/>
    </row>
    <row r="59249" spans="10:12">
      <c r="J59249" s="2"/>
      <c r="K59249" s="2"/>
      <c r="L59249" s="2"/>
    </row>
    <row r="59250" spans="10:12">
      <c r="J59250" s="2"/>
      <c r="K59250" s="2"/>
      <c r="L59250" s="2"/>
    </row>
    <row r="59251" spans="10:12">
      <c r="J59251" s="2"/>
      <c r="K59251" s="2"/>
      <c r="L59251" s="2"/>
    </row>
    <row r="59252" spans="10:12">
      <c r="J59252" s="2"/>
      <c r="K59252" s="2"/>
      <c r="L59252" s="2"/>
    </row>
    <row r="59253" spans="10:12">
      <c r="J59253" s="2"/>
      <c r="K59253" s="2"/>
      <c r="L59253" s="2"/>
    </row>
    <row r="59254" spans="10:12">
      <c r="J59254" s="2"/>
      <c r="K59254" s="2"/>
      <c r="L59254" s="2"/>
    </row>
    <row r="59255" spans="10:12">
      <c r="J59255" s="2"/>
      <c r="K59255" s="2"/>
      <c r="L59255" s="2"/>
    </row>
    <row r="59256" spans="10:12">
      <c r="J59256" s="2"/>
      <c r="K59256" s="2"/>
      <c r="L59256" s="2"/>
    </row>
    <row r="59257" spans="10:12">
      <c r="J59257" s="2"/>
      <c r="K59257" s="2"/>
      <c r="L59257" s="2"/>
    </row>
    <row r="59258" spans="10:12">
      <c r="J59258" s="2"/>
      <c r="K59258" s="2"/>
      <c r="L59258" s="2"/>
    </row>
    <row r="59259" spans="10:12">
      <c r="J59259" s="2"/>
      <c r="K59259" s="2"/>
      <c r="L59259" s="2"/>
    </row>
    <row r="59260" spans="10:12">
      <c r="J59260" s="2"/>
      <c r="K59260" s="2"/>
      <c r="L59260" s="2"/>
    </row>
    <row r="59261" spans="10:12">
      <c r="J59261" s="2"/>
      <c r="K59261" s="2"/>
      <c r="L59261" s="2"/>
    </row>
    <row r="59262" spans="10:12">
      <c r="J59262" s="2"/>
      <c r="K59262" s="2"/>
      <c r="L59262" s="2"/>
    </row>
    <row r="59263" spans="10:12">
      <c r="J59263" s="2"/>
      <c r="K59263" s="2"/>
      <c r="L59263" s="2"/>
    </row>
    <row r="59264" spans="10:12">
      <c r="J59264" s="2"/>
      <c r="K59264" s="2"/>
      <c r="L59264" s="2"/>
    </row>
    <row r="59265" spans="10:12">
      <c r="J59265" s="2"/>
      <c r="K59265" s="2"/>
      <c r="L59265" s="2"/>
    </row>
    <row r="59266" spans="10:12">
      <c r="J59266" s="2"/>
      <c r="K59266" s="2"/>
      <c r="L59266" s="2"/>
    </row>
    <row r="59267" spans="10:12">
      <c r="J59267" s="2"/>
      <c r="K59267" s="2"/>
      <c r="L59267" s="2"/>
    </row>
    <row r="59268" spans="10:12">
      <c r="J59268" s="2"/>
      <c r="K59268" s="2"/>
      <c r="L59268" s="2"/>
    </row>
    <row r="59269" spans="10:12">
      <c r="J59269" s="2"/>
      <c r="K59269" s="2"/>
      <c r="L59269" s="2"/>
    </row>
    <row r="59270" spans="10:12">
      <c r="J59270" s="2"/>
      <c r="K59270" s="2"/>
      <c r="L59270" s="2"/>
    </row>
    <row r="59271" spans="10:12">
      <c r="J59271" s="2"/>
      <c r="K59271" s="2"/>
      <c r="L59271" s="2"/>
    </row>
    <row r="59272" spans="10:12">
      <c r="J59272" s="2"/>
      <c r="K59272" s="2"/>
      <c r="L59272" s="2"/>
    </row>
    <row r="59273" spans="10:12">
      <c r="J59273" s="2"/>
      <c r="K59273" s="2"/>
      <c r="L59273" s="2"/>
    </row>
    <row r="59274" spans="10:12">
      <c r="J59274" s="2"/>
      <c r="K59274" s="2"/>
      <c r="L59274" s="2"/>
    </row>
    <row r="59275" spans="10:12">
      <c r="J59275" s="2"/>
      <c r="K59275" s="2"/>
      <c r="L59275" s="2"/>
    </row>
    <row r="59276" spans="10:12">
      <c r="J59276" s="2"/>
      <c r="K59276" s="2"/>
      <c r="L59276" s="2"/>
    </row>
    <row r="59277" spans="10:12">
      <c r="J59277" s="2"/>
      <c r="K59277" s="2"/>
      <c r="L59277" s="2"/>
    </row>
    <row r="59278" spans="10:12">
      <c r="J59278" s="2"/>
      <c r="K59278" s="2"/>
      <c r="L59278" s="2"/>
    </row>
    <row r="59279" spans="10:12">
      <c r="J59279" s="2"/>
      <c r="K59279" s="2"/>
      <c r="L59279" s="2"/>
    </row>
    <row r="59280" spans="10:12">
      <c r="J59280" s="2"/>
      <c r="K59280" s="2"/>
      <c r="L59280" s="2"/>
    </row>
    <row r="59281" spans="10:12">
      <c r="J59281" s="2"/>
      <c r="K59281" s="2"/>
      <c r="L59281" s="2"/>
    </row>
    <row r="59282" spans="10:12">
      <c r="J59282" s="2"/>
      <c r="K59282" s="2"/>
      <c r="L59282" s="2"/>
    </row>
    <row r="59283" spans="10:12">
      <c r="J59283" s="2"/>
      <c r="K59283" s="2"/>
      <c r="L59283" s="2"/>
    </row>
    <row r="59284" spans="10:12">
      <c r="J59284" s="2"/>
      <c r="K59284" s="2"/>
      <c r="L59284" s="2"/>
    </row>
    <row r="59285" spans="10:12">
      <c r="J59285" s="2"/>
      <c r="K59285" s="2"/>
      <c r="L59285" s="2"/>
    </row>
    <row r="59286" spans="10:12">
      <c r="J59286" s="2"/>
      <c r="K59286" s="2"/>
      <c r="L59286" s="2"/>
    </row>
    <row r="59287" spans="10:12">
      <c r="J59287" s="2"/>
      <c r="K59287" s="2"/>
      <c r="L59287" s="2"/>
    </row>
    <row r="59288" spans="10:12">
      <c r="J59288" s="2"/>
      <c r="K59288" s="2"/>
      <c r="L59288" s="2"/>
    </row>
    <row r="59289" spans="10:12">
      <c r="J59289" s="2"/>
      <c r="K59289" s="2"/>
      <c r="L59289" s="2"/>
    </row>
    <row r="59290" spans="10:12">
      <c r="J59290" s="2"/>
      <c r="K59290" s="2"/>
      <c r="L59290" s="2"/>
    </row>
    <row r="59291" spans="10:12">
      <c r="J59291" s="2"/>
      <c r="K59291" s="2"/>
      <c r="L59291" s="2"/>
    </row>
    <row r="59292" spans="10:12">
      <c r="J59292" s="2"/>
      <c r="K59292" s="2"/>
      <c r="L59292" s="2"/>
    </row>
    <row r="59293" spans="10:12">
      <c r="J59293" s="2"/>
      <c r="K59293" s="2"/>
      <c r="L59293" s="2"/>
    </row>
    <row r="59294" spans="10:12">
      <c r="J59294" s="2"/>
      <c r="K59294" s="2"/>
      <c r="L59294" s="2"/>
    </row>
    <row r="59295" spans="10:12">
      <c r="J59295" s="2"/>
      <c r="K59295" s="2"/>
      <c r="L59295" s="2"/>
    </row>
    <row r="59296" spans="10:12">
      <c r="J59296" s="2"/>
      <c r="K59296" s="2"/>
      <c r="L59296" s="2"/>
    </row>
    <row r="59297" spans="10:12">
      <c r="J59297" s="2"/>
      <c r="K59297" s="2"/>
      <c r="L59297" s="2"/>
    </row>
    <row r="59298" spans="10:12">
      <c r="J59298" s="2"/>
      <c r="K59298" s="2"/>
      <c r="L59298" s="2"/>
    </row>
    <row r="59299" spans="10:12">
      <c r="J59299" s="2"/>
      <c r="K59299" s="2"/>
      <c r="L59299" s="2"/>
    </row>
    <row r="59300" spans="10:12">
      <c r="J59300" s="2"/>
      <c r="K59300" s="2"/>
      <c r="L59300" s="2"/>
    </row>
    <row r="59301" spans="10:12">
      <c r="J59301" s="2"/>
      <c r="K59301" s="2"/>
      <c r="L59301" s="2"/>
    </row>
    <row r="59302" spans="10:12">
      <c r="J59302" s="2"/>
      <c r="K59302" s="2"/>
      <c r="L59302" s="2"/>
    </row>
    <row r="59303" spans="10:12">
      <c r="J59303" s="2"/>
      <c r="K59303" s="2"/>
      <c r="L59303" s="2"/>
    </row>
    <row r="59304" spans="10:12">
      <c r="J59304" s="2"/>
      <c r="K59304" s="2"/>
      <c r="L59304" s="2"/>
    </row>
    <row r="59305" spans="10:12">
      <c r="J59305" s="2"/>
      <c r="K59305" s="2"/>
      <c r="L59305" s="2"/>
    </row>
    <row r="59306" spans="10:12">
      <c r="J59306" s="2"/>
      <c r="K59306" s="2"/>
      <c r="L59306" s="2"/>
    </row>
    <row r="59307" spans="10:12">
      <c r="J59307" s="2"/>
      <c r="K59307" s="2"/>
      <c r="L59307" s="2"/>
    </row>
    <row r="59308" spans="10:12">
      <c r="J59308" s="2"/>
      <c r="K59308" s="2"/>
      <c r="L59308" s="2"/>
    </row>
    <row r="59309" spans="10:12">
      <c r="J59309" s="2"/>
      <c r="K59309" s="2"/>
      <c r="L59309" s="2"/>
    </row>
    <row r="59310" spans="10:12">
      <c r="J59310" s="2"/>
      <c r="K59310" s="2"/>
      <c r="L59310" s="2"/>
    </row>
    <row r="59311" spans="10:12">
      <c r="J59311" s="2"/>
      <c r="K59311" s="2"/>
      <c r="L59311" s="2"/>
    </row>
    <row r="59312" spans="10:12">
      <c r="J59312" s="2"/>
      <c r="K59312" s="2"/>
      <c r="L59312" s="2"/>
    </row>
    <row r="59313" spans="10:12">
      <c r="J59313" s="2"/>
      <c r="K59313" s="2"/>
      <c r="L59313" s="2"/>
    </row>
    <row r="59314" spans="10:12">
      <c r="J59314" s="2"/>
      <c r="K59314" s="2"/>
      <c r="L59314" s="2"/>
    </row>
    <row r="59315" spans="10:12">
      <c r="J59315" s="2"/>
      <c r="K59315" s="2"/>
      <c r="L59315" s="2"/>
    </row>
    <row r="59316" spans="10:12">
      <c r="J59316" s="2"/>
      <c r="K59316" s="2"/>
      <c r="L59316" s="2"/>
    </row>
    <row r="59317" spans="10:12">
      <c r="J59317" s="2"/>
      <c r="K59317" s="2"/>
      <c r="L59317" s="2"/>
    </row>
    <row r="59318" spans="10:12">
      <c r="J59318" s="2"/>
      <c r="K59318" s="2"/>
      <c r="L59318" s="2"/>
    </row>
    <row r="59319" spans="10:12">
      <c r="J59319" s="2"/>
      <c r="K59319" s="2"/>
      <c r="L59319" s="2"/>
    </row>
    <row r="59320" spans="10:12">
      <c r="J59320" s="2"/>
      <c r="K59320" s="2"/>
      <c r="L59320" s="2"/>
    </row>
    <row r="59321" spans="10:12">
      <c r="J59321" s="2"/>
      <c r="K59321" s="2"/>
      <c r="L59321" s="2"/>
    </row>
    <row r="59322" spans="10:12">
      <c r="J59322" s="2"/>
      <c r="K59322" s="2"/>
      <c r="L59322" s="2"/>
    </row>
    <row r="59323" spans="10:12">
      <c r="J59323" s="2"/>
      <c r="K59323" s="2"/>
      <c r="L59323" s="2"/>
    </row>
    <row r="59324" spans="10:12">
      <c r="J59324" s="2"/>
      <c r="K59324" s="2"/>
      <c r="L59324" s="2"/>
    </row>
    <row r="59325" spans="10:12">
      <c r="J59325" s="2"/>
      <c r="K59325" s="2"/>
      <c r="L59325" s="2"/>
    </row>
    <row r="59326" spans="10:12">
      <c r="J59326" s="2"/>
      <c r="K59326" s="2"/>
      <c r="L59326" s="2"/>
    </row>
    <row r="59327" spans="10:12">
      <c r="J59327" s="2"/>
      <c r="K59327" s="2"/>
      <c r="L59327" s="2"/>
    </row>
    <row r="59328" spans="10:12">
      <c r="J59328" s="2"/>
      <c r="K59328" s="2"/>
      <c r="L59328" s="2"/>
    </row>
    <row r="59329" spans="10:12">
      <c r="J59329" s="2"/>
      <c r="K59329" s="2"/>
      <c r="L59329" s="2"/>
    </row>
    <row r="59330" spans="10:12">
      <c r="J59330" s="2"/>
      <c r="K59330" s="2"/>
      <c r="L59330" s="2"/>
    </row>
    <row r="59331" spans="10:12">
      <c r="J59331" s="2"/>
      <c r="K59331" s="2"/>
      <c r="L59331" s="2"/>
    </row>
    <row r="59332" spans="10:12">
      <c r="J59332" s="2"/>
      <c r="K59332" s="2"/>
      <c r="L59332" s="2"/>
    </row>
    <row r="59333" spans="10:12">
      <c r="J59333" s="2"/>
      <c r="K59333" s="2"/>
      <c r="L59333" s="2"/>
    </row>
    <row r="59334" spans="10:12">
      <c r="J59334" s="2"/>
      <c r="K59334" s="2"/>
      <c r="L59334" s="2"/>
    </row>
    <row r="59335" spans="10:12">
      <c r="J59335" s="2"/>
      <c r="K59335" s="2"/>
      <c r="L59335" s="2"/>
    </row>
    <row r="59336" spans="10:12">
      <c r="J59336" s="2"/>
      <c r="K59336" s="2"/>
      <c r="L59336" s="2"/>
    </row>
    <row r="59337" spans="10:12">
      <c r="J59337" s="2"/>
      <c r="K59337" s="2"/>
      <c r="L59337" s="2"/>
    </row>
    <row r="59338" spans="10:12">
      <c r="J59338" s="2"/>
      <c r="K59338" s="2"/>
      <c r="L59338" s="2"/>
    </row>
    <row r="59339" spans="10:12">
      <c r="J59339" s="2"/>
      <c r="K59339" s="2"/>
      <c r="L59339" s="2"/>
    </row>
    <row r="59340" spans="10:12">
      <c r="J59340" s="2"/>
      <c r="K59340" s="2"/>
      <c r="L59340" s="2"/>
    </row>
    <row r="59341" spans="10:12">
      <c r="J59341" s="2"/>
      <c r="K59341" s="2"/>
      <c r="L59341" s="2"/>
    </row>
    <row r="59342" spans="10:12">
      <c r="J59342" s="2"/>
      <c r="K59342" s="2"/>
      <c r="L59342" s="2"/>
    </row>
    <row r="59343" spans="10:12">
      <c r="J59343" s="2"/>
      <c r="K59343" s="2"/>
      <c r="L59343" s="2"/>
    </row>
    <row r="59344" spans="10:12">
      <c r="J59344" s="2"/>
      <c r="K59344" s="2"/>
      <c r="L59344" s="2"/>
    </row>
    <row r="59345" spans="10:12">
      <c r="J59345" s="2"/>
      <c r="K59345" s="2"/>
      <c r="L59345" s="2"/>
    </row>
    <row r="59346" spans="10:12">
      <c r="J59346" s="2"/>
      <c r="K59346" s="2"/>
      <c r="L59346" s="2"/>
    </row>
    <row r="59347" spans="10:12">
      <c r="J59347" s="2"/>
      <c r="K59347" s="2"/>
      <c r="L59347" s="2"/>
    </row>
    <row r="59348" spans="10:12">
      <c r="J59348" s="2"/>
      <c r="K59348" s="2"/>
      <c r="L59348" s="2"/>
    </row>
    <row r="59349" spans="10:12">
      <c r="J59349" s="2"/>
      <c r="K59349" s="2"/>
      <c r="L59349" s="2"/>
    </row>
    <row r="59350" spans="10:12">
      <c r="J59350" s="2"/>
      <c r="K59350" s="2"/>
      <c r="L59350" s="2"/>
    </row>
    <row r="59351" spans="10:12">
      <c r="J59351" s="2"/>
      <c r="K59351" s="2"/>
      <c r="L59351" s="2"/>
    </row>
    <row r="59352" spans="10:12">
      <c r="J59352" s="2"/>
      <c r="K59352" s="2"/>
      <c r="L59352" s="2"/>
    </row>
    <row r="59353" spans="10:12">
      <c r="J59353" s="2"/>
      <c r="K59353" s="2"/>
      <c r="L59353" s="2"/>
    </row>
    <row r="59354" spans="10:12">
      <c r="J59354" s="2"/>
      <c r="K59354" s="2"/>
      <c r="L59354" s="2"/>
    </row>
    <row r="59355" spans="10:12">
      <c r="J59355" s="2"/>
      <c r="K59355" s="2"/>
      <c r="L59355" s="2"/>
    </row>
    <row r="59356" spans="10:12">
      <c r="J59356" s="2"/>
      <c r="K59356" s="2"/>
      <c r="L59356" s="2"/>
    </row>
    <row r="59357" spans="10:12">
      <c r="J59357" s="2"/>
      <c r="K59357" s="2"/>
      <c r="L59357" s="2"/>
    </row>
    <row r="59358" spans="10:12">
      <c r="J59358" s="2"/>
      <c r="K59358" s="2"/>
      <c r="L59358" s="2"/>
    </row>
    <row r="59359" spans="10:12">
      <c r="J59359" s="2"/>
      <c r="K59359" s="2"/>
      <c r="L59359" s="2"/>
    </row>
    <row r="59360" spans="10:12">
      <c r="J59360" s="2"/>
      <c r="K59360" s="2"/>
      <c r="L59360" s="2"/>
    </row>
    <row r="59361" spans="10:12">
      <c r="J59361" s="2"/>
      <c r="K59361" s="2"/>
      <c r="L59361" s="2"/>
    </row>
    <row r="59362" spans="10:12">
      <c r="J59362" s="2"/>
      <c r="K59362" s="2"/>
      <c r="L59362" s="2"/>
    </row>
    <row r="59363" spans="10:12">
      <c r="J59363" s="2"/>
      <c r="K59363" s="2"/>
      <c r="L59363" s="2"/>
    </row>
    <row r="59364" spans="10:12">
      <c r="J59364" s="2"/>
      <c r="K59364" s="2"/>
      <c r="L59364" s="2"/>
    </row>
    <row r="59365" spans="10:12">
      <c r="J59365" s="2"/>
      <c r="K59365" s="2"/>
      <c r="L59365" s="2"/>
    </row>
    <row r="59366" spans="10:12">
      <c r="J59366" s="2"/>
      <c r="K59366" s="2"/>
      <c r="L59366" s="2"/>
    </row>
    <row r="59367" spans="10:12">
      <c r="J59367" s="2"/>
      <c r="K59367" s="2"/>
      <c r="L59367" s="2"/>
    </row>
    <row r="59368" spans="10:12">
      <c r="J59368" s="2"/>
      <c r="K59368" s="2"/>
      <c r="L59368" s="2"/>
    </row>
    <row r="59369" spans="10:12">
      <c r="J59369" s="2"/>
      <c r="K59369" s="2"/>
      <c r="L59369" s="2"/>
    </row>
    <row r="59370" spans="10:12">
      <c r="J59370" s="2"/>
      <c r="K59370" s="2"/>
      <c r="L59370" s="2"/>
    </row>
    <row r="59371" spans="10:12">
      <c r="J59371" s="2"/>
      <c r="K59371" s="2"/>
      <c r="L59371" s="2"/>
    </row>
    <row r="59372" spans="10:12">
      <c r="J59372" s="2"/>
      <c r="K59372" s="2"/>
      <c r="L59372" s="2"/>
    </row>
    <row r="59373" spans="10:12">
      <c r="J59373" s="2"/>
      <c r="K59373" s="2"/>
      <c r="L59373" s="2"/>
    </row>
    <row r="59374" spans="10:12">
      <c r="J59374" s="2"/>
      <c r="K59374" s="2"/>
      <c r="L59374" s="2"/>
    </row>
    <row r="59375" spans="10:12">
      <c r="J59375" s="2"/>
      <c r="K59375" s="2"/>
      <c r="L59375" s="2"/>
    </row>
    <row r="59376" spans="10:12">
      <c r="J59376" s="2"/>
      <c r="K59376" s="2"/>
      <c r="L59376" s="2"/>
    </row>
    <row r="59377" spans="10:12">
      <c r="J59377" s="2"/>
      <c r="K59377" s="2"/>
      <c r="L59377" s="2"/>
    </row>
    <row r="59378" spans="10:12">
      <c r="J59378" s="2"/>
      <c r="K59378" s="2"/>
      <c r="L59378" s="2"/>
    </row>
    <row r="59379" spans="10:12">
      <c r="J59379" s="2"/>
      <c r="K59379" s="2"/>
      <c r="L59379" s="2"/>
    </row>
    <row r="59380" spans="10:12">
      <c r="J59380" s="2"/>
      <c r="K59380" s="2"/>
      <c r="L59380" s="2"/>
    </row>
    <row r="59381" spans="10:12">
      <c r="J59381" s="2"/>
      <c r="K59381" s="2"/>
      <c r="L59381" s="2"/>
    </row>
    <row r="59382" spans="10:12">
      <c r="J59382" s="2"/>
      <c r="K59382" s="2"/>
      <c r="L59382" s="2"/>
    </row>
    <row r="59383" spans="10:12">
      <c r="J59383" s="2"/>
      <c r="K59383" s="2"/>
      <c r="L59383" s="2"/>
    </row>
    <row r="59384" spans="10:12">
      <c r="J59384" s="2"/>
      <c r="K59384" s="2"/>
      <c r="L59384" s="2"/>
    </row>
    <row r="59385" spans="10:12">
      <c r="J59385" s="2"/>
      <c r="K59385" s="2"/>
      <c r="L59385" s="2"/>
    </row>
    <row r="59386" spans="10:12">
      <c r="J59386" s="2"/>
      <c r="K59386" s="2"/>
      <c r="L59386" s="2"/>
    </row>
    <row r="59387" spans="10:12">
      <c r="J59387" s="2"/>
      <c r="K59387" s="2"/>
      <c r="L59387" s="2"/>
    </row>
    <row r="59388" spans="10:12">
      <c r="J59388" s="2"/>
      <c r="K59388" s="2"/>
      <c r="L59388" s="2"/>
    </row>
    <row r="59389" spans="10:12">
      <c r="J59389" s="2"/>
      <c r="K59389" s="2"/>
      <c r="L59389" s="2"/>
    </row>
    <row r="59390" spans="10:12">
      <c r="J59390" s="2"/>
      <c r="K59390" s="2"/>
      <c r="L59390" s="2"/>
    </row>
    <row r="59391" spans="10:12">
      <c r="J59391" s="2"/>
      <c r="K59391" s="2"/>
      <c r="L59391" s="2"/>
    </row>
    <row r="59392" spans="10:12">
      <c r="J59392" s="2"/>
      <c r="K59392" s="2"/>
      <c r="L59392" s="2"/>
    </row>
    <row r="59393" spans="10:12">
      <c r="J59393" s="2"/>
      <c r="K59393" s="2"/>
      <c r="L59393" s="2"/>
    </row>
    <row r="59394" spans="10:12">
      <c r="J59394" s="2"/>
      <c r="K59394" s="2"/>
      <c r="L59394" s="2"/>
    </row>
    <row r="59395" spans="10:12">
      <c r="J59395" s="2"/>
      <c r="K59395" s="2"/>
      <c r="L59395" s="2"/>
    </row>
    <row r="59396" spans="10:12">
      <c r="J59396" s="2"/>
      <c r="K59396" s="2"/>
      <c r="L59396" s="2"/>
    </row>
    <row r="59397" spans="10:12">
      <c r="J59397" s="2"/>
      <c r="K59397" s="2"/>
      <c r="L59397" s="2"/>
    </row>
    <row r="59398" spans="10:12">
      <c r="J59398" s="2"/>
      <c r="K59398" s="2"/>
      <c r="L59398" s="2"/>
    </row>
    <row r="59399" spans="10:12">
      <c r="J59399" s="2"/>
      <c r="K59399" s="2"/>
      <c r="L59399" s="2"/>
    </row>
    <row r="59400" spans="10:12">
      <c r="J59400" s="2"/>
      <c r="K59400" s="2"/>
      <c r="L59400" s="2"/>
    </row>
    <row r="59401" spans="10:12">
      <c r="J59401" s="2"/>
      <c r="K59401" s="2"/>
      <c r="L59401" s="2"/>
    </row>
    <row r="59402" spans="10:12">
      <c r="J59402" s="2"/>
      <c r="K59402" s="2"/>
      <c r="L59402" s="2"/>
    </row>
    <row r="59403" spans="10:12">
      <c r="J59403" s="2"/>
      <c r="K59403" s="2"/>
      <c r="L59403" s="2"/>
    </row>
    <row r="59404" spans="10:12">
      <c r="J59404" s="2"/>
      <c r="K59404" s="2"/>
      <c r="L59404" s="2"/>
    </row>
    <row r="59405" spans="10:12">
      <c r="J59405" s="2"/>
      <c r="K59405" s="2"/>
      <c r="L59405" s="2"/>
    </row>
    <row r="59406" spans="10:12">
      <c r="J59406" s="2"/>
      <c r="K59406" s="2"/>
      <c r="L59406" s="2"/>
    </row>
    <row r="59407" spans="10:12">
      <c r="J59407" s="2"/>
      <c r="K59407" s="2"/>
      <c r="L59407" s="2"/>
    </row>
    <row r="59408" spans="10:12">
      <c r="J59408" s="2"/>
      <c r="K59408" s="2"/>
      <c r="L59408" s="2"/>
    </row>
    <row r="59409" spans="10:12">
      <c r="J59409" s="2"/>
      <c r="K59409" s="2"/>
      <c r="L59409" s="2"/>
    </row>
    <row r="59410" spans="10:12">
      <c r="J59410" s="2"/>
      <c r="K59410" s="2"/>
      <c r="L59410" s="2"/>
    </row>
    <row r="59411" spans="10:12">
      <c r="J59411" s="2"/>
      <c r="K59411" s="2"/>
      <c r="L59411" s="2"/>
    </row>
    <row r="59412" spans="10:12">
      <c r="J59412" s="2"/>
      <c r="K59412" s="2"/>
      <c r="L59412" s="2"/>
    </row>
    <row r="59413" spans="10:12">
      <c r="J59413" s="2"/>
      <c r="K59413" s="2"/>
      <c r="L59413" s="2"/>
    </row>
    <row r="59414" spans="10:12">
      <c r="J59414" s="2"/>
      <c r="K59414" s="2"/>
      <c r="L59414" s="2"/>
    </row>
    <row r="59415" spans="10:12">
      <c r="J59415" s="2"/>
      <c r="K59415" s="2"/>
      <c r="L59415" s="2"/>
    </row>
    <row r="59416" spans="10:12">
      <c r="J59416" s="2"/>
      <c r="K59416" s="2"/>
      <c r="L59416" s="2"/>
    </row>
    <row r="59417" spans="10:12">
      <c r="J59417" s="2"/>
      <c r="K59417" s="2"/>
      <c r="L59417" s="2"/>
    </row>
    <row r="59418" spans="10:12">
      <c r="J59418" s="2"/>
      <c r="K59418" s="2"/>
      <c r="L59418" s="2"/>
    </row>
    <row r="59419" spans="10:12">
      <c r="J59419" s="2"/>
      <c r="K59419" s="2"/>
      <c r="L59419" s="2"/>
    </row>
    <row r="59420" spans="10:12">
      <c r="J59420" s="2"/>
      <c r="K59420" s="2"/>
      <c r="L59420" s="2"/>
    </row>
    <row r="59421" spans="10:12">
      <c r="J59421" s="2"/>
      <c r="K59421" s="2"/>
      <c r="L59421" s="2"/>
    </row>
    <row r="59422" spans="10:12">
      <c r="J59422" s="2"/>
      <c r="K59422" s="2"/>
      <c r="L59422" s="2"/>
    </row>
    <row r="59423" spans="10:12">
      <c r="J59423" s="2"/>
      <c r="K59423" s="2"/>
      <c r="L59423" s="2"/>
    </row>
    <row r="59424" spans="10:12">
      <c r="J59424" s="2"/>
      <c r="K59424" s="2"/>
      <c r="L59424" s="2"/>
    </row>
    <row r="59425" spans="10:12">
      <c r="J59425" s="2"/>
      <c r="K59425" s="2"/>
      <c r="L59425" s="2"/>
    </row>
    <row r="59426" spans="10:12">
      <c r="J59426" s="2"/>
      <c r="K59426" s="2"/>
      <c r="L59426" s="2"/>
    </row>
    <row r="59427" spans="10:12">
      <c r="J59427" s="2"/>
      <c r="K59427" s="2"/>
      <c r="L59427" s="2"/>
    </row>
    <row r="59428" spans="10:12">
      <c r="J59428" s="2"/>
      <c r="K59428" s="2"/>
      <c r="L59428" s="2"/>
    </row>
    <row r="59429" spans="10:12">
      <c r="J59429" s="2"/>
      <c r="K59429" s="2"/>
      <c r="L59429" s="2"/>
    </row>
    <row r="59430" spans="10:12">
      <c r="J59430" s="2"/>
      <c r="K59430" s="2"/>
      <c r="L59430" s="2"/>
    </row>
    <row r="59431" spans="10:12">
      <c r="J59431" s="2"/>
      <c r="K59431" s="2"/>
      <c r="L59431" s="2"/>
    </row>
    <row r="59432" spans="10:12">
      <c r="J59432" s="2"/>
      <c r="K59432" s="2"/>
      <c r="L59432" s="2"/>
    </row>
    <row r="59433" spans="10:12">
      <c r="J59433" s="2"/>
      <c r="K59433" s="2"/>
      <c r="L59433" s="2"/>
    </row>
    <row r="59434" spans="10:12">
      <c r="J59434" s="2"/>
      <c r="K59434" s="2"/>
      <c r="L59434" s="2"/>
    </row>
    <row r="59435" spans="10:12">
      <c r="J59435" s="2"/>
      <c r="K59435" s="2"/>
      <c r="L59435" s="2"/>
    </row>
    <row r="59436" spans="10:12">
      <c r="J59436" s="2"/>
      <c r="K59436" s="2"/>
      <c r="L59436" s="2"/>
    </row>
    <row r="59437" spans="10:12">
      <c r="J59437" s="2"/>
      <c r="K59437" s="2"/>
      <c r="L59437" s="2"/>
    </row>
    <row r="59438" spans="10:12">
      <c r="J59438" s="2"/>
      <c r="K59438" s="2"/>
      <c r="L59438" s="2"/>
    </row>
    <row r="59439" spans="10:12">
      <c r="J59439" s="2"/>
      <c r="K59439" s="2"/>
      <c r="L59439" s="2"/>
    </row>
    <row r="59440" spans="10:12">
      <c r="J59440" s="2"/>
      <c r="K59440" s="2"/>
      <c r="L59440" s="2"/>
    </row>
    <row r="59441" spans="10:12">
      <c r="J59441" s="2"/>
      <c r="K59441" s="2"/>
      <c r="L59441" s="2"/>
    </row>
    <row r="59442" spans="10:12">
      <c r="J59442" s="2"/>
      <c r="K59442" s="2"/>
      <c r="L59442" s="2"/>
    </row>
    <row r="59443" spans="10:12">
      <c r="J59443" s="2"/>
      <c r="K59443" s="2"/>
      <c r="L59443" s="2"/>
    </row>
    <row r="59444" spans="10:12">
      <c r="J59444" s="2"/>
      <c r="K59444" s="2"/>
      <c r="L59444" s="2"/>
    </row>
    <row r="59445" spans="10:12">
      <c r="J59445" s="2"/>
      <c r="K59445" s="2"/>
      <c r="L59445" s="2"/>
    </row>
    <row r="59446" spans="10:12">
      <c r="J59446" s="2"/>
      <c r="K59446" s="2"/>
      <c r="L59446" s="2"/>
    </row>
    <row r="59447" spans="10:12">
      <c r="J59447" s="2"/>
      <c r="K59447" s="2"/>
      <c r="L59447" s="2"/>
    </row>
    <row r="59448" spans="10:12">
      <c r="J59448" s="2"/>
      <c r="K59448" s="2"/>
      <c r="L59448" s="2"/>
    </row>
    <row r="59449" spans="10:12">
      <c r="J59449" s="2"/>
      <c r="K59449" s="2"/>
      <c r="L59449" s="2"/>
    </row>
    <row r="59450" spans="10:12">
      <c r="J59450" s="2"/>
      <c r="K59450" s="2"/>
      <c r="L59450" s="2"/>
    </row>
    <row r="59451" spans="10:12">
      <c r="J59451" s="2"/>
      <c r="K59451" s="2"/>
      <c r="L59451" s="2"/>
    </row>
    <row r="59452" spans="10:12">
      <c r="J59452" s="2"/>
      <c r="K59452" s="2"/>
      <c r="L59452" s="2"/>
    </row>
    <row r="59453" spans="10:12">
      <c r="J59453" s="2"/>
      <c r="K59453" s="2"/>
      <c r="L59453" s="2"/>
    </row>
    <row r="59454" spans="10:12">
      <c r="J59454" s="2"/>
      <c r="K59454" s="2"/>
      <c r="L59454" s="2"/>
    </row>
    <row r="59455" spans="10:12">
      <c r="J59455" s="2"/>
      <c r="K59455" s="2"/>
      <c r="L59455" s="2"/>
    </row>
    <row r="59456" spans="10:12">
      <c r="J59456" s="2"/>
      <c r="K59456" s="2"/>
      <c r="L59456" s="2"/>
    </row>
    <row r="59457" spans="10:12">
      <c r="J59457" s="2"/>
      <c r="K59457" s="2"/>
      <c r="L59457" s="2"/>
    </row>
    <row r="59458" spans="10:12">
      <c r="J59458" s="2"/>
      <c r="K59458" s="2"/>
      <c r="L59458" s="2"/>
    </row>
    <row r="59459" spans="10:12">
      <c r="J59459" s="2"/>
      <c r="K59459" s="2"/>
      <c r="L59459" s="2"/>
    </row>
    <row r="59460" spans="10:12">
      <c r="J59460" s="2"/>
      <c r="K59460" s="2"/>
      <c r="L59460" s="2"/>
    </row>
    <row r="59461" spans="10:12">
      <c r="J59461" s="2"/>
      <c r="K59461" s="2"/>
      <c r="L59461" s="2"/>
    </row>
    <row r="59462" spans="10:12">
      <c r="J59462" s="2"/>
      <c r="K59462" s="2"/>
      <c r="L59462" s="2"/>
    </row>
    <row r="59463" spans="10:12">
      <c r="J59463" s="2"/>
      <c r="K59463" s="2"/>
      <c r="L59463" s="2"/>
    </row>
    <row r="59464" spans="10:12">
      <c r="J59464" s="2"/>
      <c r="K59464" s="2"/>
      <c r="L59464" s="2"/>
    </row>
    <row r="59465" spans="10:12">
      <c r="J59465" s="2"/>
      <c r="K59465" s="2"/>
      <c r="L59465" s="2"/>
    </row>
    <row r="59466" spans="10:12">
      <c r="J59466" s="2"/>
      <c r="K59466" s="2"/>
      <c r="L59466" s="2"/>
    </row>
    <row r="59467" spans="10:12">
      <c r="J59467" s="2"/>
      <c r="K59467" s="2"/>
      <c r="L59467" s="2"/>
    </row>
    <row r="59468" spans="10:12">
      <c r="J59468" s="2"/>
      <c r="K59468" s="2"/>
      <c r="L59468" s="2"/>
    </row>
    <row r="59469" spans="10:12">
      <c r="J59469" s="2"/>
      <c r="K59469" s="2"/>
      <c r="L59469" s="2"/>
    </row>
    <row r="59470" spans="10:12">
      <c r="J59470" s="2"/>
      <c r="K59470" s="2"/>
      <c r="L59470" s="2"/>
    </row>
    <row r="59471" spans="10:12">
      <c r="J59471" s="2"/>
      <c r="K59471" s="2"/>
      <c r="L59471" s="2"/>
    </row>
    <row r="59472" spans="10:12">
      <c r="J59472" s="2"/>
      <c r="K59472" s="2"/>
      <c r="L59472" s="2"/>
    </row>
    <row r="59473" spans="10:12">
      <c r="J59473" s="2"/>
      <c r="K59473" s="2"/>
      <c r="L59473" s="2"/>
    </row>
    <row r="59474" spans="10:12">
      <c r="J59474" s="2"/>
      <c r="K59474" s="2"/>
      <c r="L59474" s="2"/>
    </row>
    <row r="59475" spans="10:12">
      <c r="J59475" s="2"/>
      <c r="K59475" s="2"/>
      <c r="L59475" s="2"/>
    </row>
    <row r="59476" spans="10:12">
      <c r="J59476" s="2"/>
      <c r="K59476" s="2"/>
      <c r="L59476" s="2"/>
    </row>
    <row r="59477" spans="10:12">
      <c r="J59477" s="2"/>
      <c r="K59477" s="2"/>
      <c r="L59477" s="2"/>
    </row>
    <row r="59478" spans="10:12">
      <c r="J59478" s="2"/>
      <c r="K59478" s="2"/>
      <c r="L59478" s="2"/>
    </row>
    <row r="59479" spans="10:12">
      <c r="J59479" s="2"/>
      <c r="K59479" s="2"/>
      <c r="L59479" s="2"/>
    </row>
    <row r="59480" spans="10:12">
      <c r="J59480" s="2"/>
      <c r="K59480" s="2"/>
      <c r="L59480" s="2"/>
    </row>
    <row r="59481" spans="10:12">
      <c r="J59481" s="2"/>
      <c r="K59481" s="2"/>
      <c r="L59481" s="2"/>
    </row>
    <row r="59482" spans="10:12">
      <c r="J59482" s="2"/>
      <c r="K59482" s="2"/>
      <c r="L59482" s="2"/>
    </row>
    <row r="59483" spans="10:12">
      <c r="J59483" s="2"/>
      <c r="K59483" s="2"/>
      <c r="L59483" s="2"/>
    </row>
    <row r="59484" spans="10:12">
      <c r="J59484" s="2"/>
      <c r="K59484" s="2"/>
      <c r="L59484" s="2"/>
    </row>
    <row r="59485" spans="10:12">
      <c r="J59485" s="2"/>
      <c r="K59485" s="2"/>
      <c r="L59485" s="2"/>
    </row>
    <row r="59486" spans="10:12">
      <c r="J59486" s="2"/>
      <c r="K59486" s="2"/>
      <c r="L59486" s="2"/>
    </row>
    <row r="59487" spans="10:12">
      <c r="J59487" s="2"/>
      <c r="K59487" s="2"/>
      <c r="L59487" s="2"/>
    </row>
    <row r="59488" spans="10:12">
      <c r="J59488" s="2"/>
      <c r="K59488" s="2"/>
      <c r="L59488" s="2"/>
    </row>
    <row r="59489" spans="10:12">
      <c r="J59489" s="2"/>
      <c r="K59489" s="2"/>
      <c r="L59489" s="2"/>
    </row>
    <row r="59490" spans="10:12">
      <c r="J59490" s="2"/>
      <c r="K59490" s="2"/>
      <c r="L59490" s="2"/>
    </row>
    <row r="59491" spans="10:12">
      <c r="J59491" s="2"/>
      <c r="K59491" s="2"/>
      <c r="L59491" s="2"/>
    </row>
    <row r="59492" spans="10:12">
      <c r="J59492" s="2"/>
      <c r="K59492" s="2"/>
      <c r="L59492" s="2"/>
    </row>
    <row r="59493" spans="10:12">
      <c r="J59493" s="2"/>
      <c r="K59493" s="2"/>
      <c r="L59493" s="2"/>
    </row>
    <row r="59494" spans="10:12">
      <c r="J59494" s="2"/>
      <c r="K59494" s="2"/>
      <c r="L59494" s="2"/>
    </row>
    <row r="59495" spans="10:12">
      <c r="J59495" s="2"/>
      <c r="K59495" s="2"/>
      <c r="L59495" s="2"/>
    </row>
    <row r="59496" spans="10:12">
      <c r="J59496" s="2"/>
      <c r="K59496" s="2"/>
      <c r="L59496" s="2"/>
    </row>
    <row r="59497" spans="10:12">
      <c r="J59497" s="2"/>
      <c r="K59497" s="2"/>
      <c r="L59497" s="2"/>
    </row>
    <row r="59498" spans="10:12">
      <c r="J59498" s="2"/>
      <c r="K59498" s="2"/>
      <c r="L59498" s="2"/>
    </row>
    <row r="59499" spans="10:12">
      <c r="J59499" s="2"/>
      <c r="K59499" s="2"/>
      <c r="L59499" s="2"/>
    </row>
    <row r="59500" spans="10:12">
      <c r="J59500" s="2"/>
      <c r="K59500" s="2"/>
      <c r="L59500" s="2"/>
    </row>
    <row r="59501" spans="10:12">
      <c r="J59501" s="2"/>
      <c r="K59501" s="2"/>
      <c r="L59501" s="2"/>
    </row>
    <row r="59502" spans="10:12">
      <c r="J59502" s="2"/>
      <c r="K59502" s="2"/>
      <c r="L59502" s="2"/>
    </row>
    <row r="59503" spans="10:12">
      <c r="J59503" s="2"/>
      <c r="K59503" s="2"/>
      <c r="L59503" s="2"/>
    </row>
    <row r="59504" spans="10:12">
      <c r="J59504" s="2"/>
      <c r="K59504" s="2"/>
      <c r="L59504" s="2"/>
    </row>
    <row r="59505" spans="10:12">
      <c r="J59505" s="2"/>
      <c r="K59505" s="2"/>
      <c r="L59505" s="2"/>
    </row>
    <row r="59506" spans="10:12">
      <c r="J59506" s="2"/>
      <c r="K59506" s="2"/>
      <c r="L59506" s="2"/>
    </row>
    <row r="59507" spans="10:12">
      <c r="J59507" s="2"/>
      <c r="K59507" s="2"/>
      <c r="L59507" s="2"/>
    </row>
    <row r="59508" spans="10:12">
      <c r="J59508" s="2"/>
      <c r="K59508" s="2"/>
      <c r="L59508" s="2"/>
    </row>
    <row r="59509" spans="10:12">
      <c r="J59509" s="2"/>
      <c r="K59509" s="2"/>
      <c r="L59509" s="2"/>
    </row>
    <row r="59510" spans="10:12">
      <c r="J59510" s="2"/>
      <c r="K59510" s="2"/>
      <c r="L59510" s="2"/>
    </row>
    <row r="59511" spans="10:12">
      <c r="J59511" s="2"/>
      <c r="K59511" s="2"/>
      <c r="L59511" s="2"/>
    </row>
    <row r="59512" spans="10:12">
      <c r="J59512" s="2"/>
      <c r="K59512" s="2"/>
      <c r="L59512" s="2"/>
    </row>
    <row r="59513" spans="10:12">
      <c r="J59513" s="2"/>
      <c r="K59513" s="2"/>
      <c r="L59513" s="2"/>
    </row>
    <row r="59514" spans="10:12">
      <c r="J59514" s="2"/>
      <c r="K59514" s="2"/>
      <c r="L59514" s="2"/>
    </row>
    <row r="59515" spans="10:12">
      <c r="J59515" s="2"/>
      <c r="K59515" s="2"/>
      <c r="L59515" s="2"/>
    </row>
    <row r="59516" spans="10:12">
      <c r="J59516" s="2"/>
      <c r="K59516" s="2"/>
      <c r="L59516" s="2"/>
    </row>
    <row r="59517" spans="10:12">
      <c r="J59517" s="2"/>
      <c r="K59517" s="2"/>
      <c r="L59517" s="2"/>
    </row>
    <row r="59518" spans="10:12">
      <c r="J59518" s="2"/>
      <c r="K59518" s="2"/>
      <c r="L59518" s="2"/>
    </row>
    <row r="59519" spans="10:12">
      <c r="J59519" s="2"/>
      <c r="K59519" s="2"/>
      <c r="L59519" s="2"/>
    </row>
    <row r="59520" spans="10:12">
      <c r="J59520" s="2"/>
      <c r="K59520" s="2"/>
      <c r="L59520" s="2"/>
    </row>
    <row r="59521" spans="10:12">
      <c r="J59521" s="2"/>
      <c r="K59521" s="2"/>
      <c r="L59521" s="2"/>
    </row>
    <row r="59522" spans="10:12">
      <c r="J59522" s="2"/>
      <c r="K59522" s="2"/>
      <c r="L59522" s="2"/>
    </row>
    <row r="59523" spans="10:12">
      <c r="J59523" s="2"/>
      <c r="K59523" s="2"/>
      <c r="L59523" s="2"/>
    </row>
    <row r="59524" spans="10:12">
      <c r="J59524" s="2"/>
      <c r="K59524" s="2"/>
      <c r="L59524" s="2"/>
    </row>
    <row r="59525" spans="10:12">
      <c r="J59525" s="2"/>
      <c r="K59525" s="2"/>
      <c r="L59525" s="2"/>
    </row>
    <row r="59526" spans="10:12">
      <c r="J59526" s="2"/>
      <c r="K59526" s="2"/>
      <c r="L59526" s="2"/>
    </row>
    <row r="59527" spans="10:12">
      <c r="J59527" s="2"/>
      <c r="K59527" s="2"/>
      <c r="L59527" s="2"/>
    </row>
    <row r="59528" spans="10:12">
      <c r="J59528" s="2"/>
      <c r="K59528" s="2"/>
      <c r="L59528" s="2"/>
    </row>
    <row r="59529" spans="10:12">
      <c r="J59529" s="2"/>
      <c r="K59529" s="2"/>
      <c r="L59529" s="2"/>
    </row>
    <row r="59530" spans="10:12">
      <c r="J59530" s="2"/>
      <c r="K59530" s="2"/>
      <c r="L59530" s="2"/>
    </row>
    <row r="59531" spans="10:12">
      <c r="J59531" s="2"/>
      <c r="K59531" s="2"/>
      <c r="L59531" s="2"/>
    </row>
    <row r="59532" spans="10:12">
      <c r="J59532" s="2"/>
      <c r="K59532" s="2"/>
      <c r="L59532" s="2"/>
    </row>
    <row r="59533" spans="10:12">
      <c r="J59533" s="2"/>
      <c r="K59533" s="2"/>
      <c r="L59533" s="2"/>
    </row>
    <row r="59534" spans="10:12">
      <c r="J59534" s="2"/>
      <c r="K59534" s="2"/>
      <c r="L59534" s="2"/>
    </row>
    <row r="59535" spans="10:12">
      <c r="J59535" s="2"/>
      <c r="K59535" s="2"/>
      <c r="L59535" s="2"/>
    </row>
    <row r="59536" spans="10:12">
      <c r="J59536" s="2"/>
      <c r="K59536" s="2"/>
      <c r="L59536" s="2"/>
    </row>
    <row r="59537" spans="10:12">
      <c r="J59537" s="2"/>
      <c r="K59537" s="2"/>
      <c r="L59537" s="2"/>
    </row>
    <row r="59538" spans="10:12">
      <c r="J59538" s="2"/>
      <c r="K59538" s="2"/>
      <c r="L59538" s="2"/>
    </row>
    <row r="59539" spans="10:12">
      <c r="J59539" s="2"/>
      <c r="K59539" s="2"/>
      <c r="L59539" s="2"/>
    </row>
    <row r="59540" spans="10:12">
      <c r="J59540" s="2"/>
      <c r="K59540" s="2"/>
      <c r="L59540" s="2"/>
    </row>
    <row r="59541" spans="10:12">
      <c r="J59541" s="2"/>
      <c r="K59541" s="2"/>
      <c r="L59541" s="2"/>
    </row>
    <row r="59542" spans="10:12">
      <c r="J59542" s="2"/>
      <c r="K59542" s="2"/>
      <c r="L59542" s="2"/>
    </row>
    <row r="59543" spans="10:12">
      <c r="J59543" s="2"/>
      <c r="K59543" s="2"/>
      <c r="L59543" s="2"/>
    </row>
    <row r="59544" spans="10:12">
      <c r="J59544" s="2"/>
      <c r="K59544" s="2"/>
      <c r="L59544" s="2"/>
    </row>
    <row r="59545" spans="10:12">
      <c r="J59545" s="2"/>
      <c r="K59545" s="2"/>
      <c r="L59545" s="2"/>
    </row>
    <row r="59546" spans="10:12">
      <c r="J59546" s="2"/>
      <c r="K59546" s="2"/>
      <c r="L59546" s="2"/>
    </row>
    <row r="59547" spans="10:12">
      <c r="J59547" s="2"/>
      <c r="K59547" s="2"/>
      <c r="L59547" s="2"/>
    </row>
    <row r="59548" spans="10:12">
      <c r="J59548" s="2"/>
      <c r="K59548" s="2"/>
      <c r="L59548" s="2"/>
    </row>
    <row r="59549" spans="10:12">
      <c r="J59549" s="2"/>
      <c r="K59549" s="2"/>
      <c r="L59549" s="2"/>
    </row>
    <row r="59550" spans="10:12">
      <c r="J59550" s="2"/>
      <c r="K59550" s="2"/>
      <c r="L59550" s="2"/>
    </row>
    <row r="59551" spans="10:12">
      <c r="J59551" s="2"/>
      <c r="K59551" s="2"/>
      <c r="L59551" s="2"/>
    </row>
    <row r="59552" spans="10:12">
      <c r="J59552" s="2"/>
      <c r="K59552" s="2"/>
      <c r="L59552" s="2"/>
    </row>
    <row r="59553" spans="10:12">
      <c r="J59553" s="2"/>
      <c r="K59553" s="2"/>
      <c r="L59553" s="2"/>
    </row>
    <row r="59554" spans="10:12">
      <c r="J59554" s="2"/>
      <c r="K59554" s="2"/>
      <c r="L59554" s="2"/>
    </row>
    <row r="59555" spans="10:12">
      <c r="J59555" s="2"/>
      <c r="K59555" s="2"/>
      <c r="L59555" s="2"/>
    </row>
    <row r="59556" spans="10:12">
      <c r="J59556" s="2"/>
      <c r="K59556" s="2"/>
      <c r="L59556" s="2"/>
    </row>
    <row r="59557" spans="10:12">
      <c r="J59557" s="2"/>
      <c r="K59557" s="2"/>
      <c r="L59557" s="2"/>
    </row>
    <row r="59558" spans="10:12">
      <c r="J59558" s="2"/>
      <c r="K59558" s="2"/>
      <c r="L59558" s="2"/>
    </row>
    <row r="59559" spans="10:12">
      <c r="J59559" s="2"/>
      <c r="K59559" s="2"/>
      <c r="L59559" s="2"/>
    </row>
    <row r="59560" spans="10:12">
      <c r="J59560" s="2"/>
      <c r="K59560" s="2"/>
      <c r="L59560" s="2"/>
    </row>
    <row r="59561" spans="10:12">
      <c r="J59561" s="2"/>
      <c r="K59561" s="2"/>
      <c r="L59561" s="2"/>
    </row>
    <row r="59562" spans="10:12">
      <c r="J59562" s="2"/>
      <c r="K59562" s="2"/>
      <c r="L59562" s="2"/>
    </row>
    <row r="59563" spans="10:12">
      <c r="J59563" s="2"/>
      <c r="K59563" s="2"/>
      <c r="L59563" s="2"/>
    </row>
    <row r="59564" spans="10:12">
      <c r="J59564" s="2"/>
      <c r="K59564" s="2"/>
      <c r="L59564" s="2"/>
    </row>
    <row r="59565" spans="10:12">
      <c r="J59565" s="2"/>
      <c r="K59565" s="2"/>
      <c r="L59565" s="2"/>
    </row>
    <row r="59566" spans="10:12">
      <c r="J59566" s="2"/>
      <c r="K59566" s="2"/>
      <c r="L59566" s="2"/>
    </row>
    <row r="59567" spans="10:12">
      <c r="J59567" s="2"/>
      <c r="K59567" s="2"/>
      <c r="L59567" s="2"/>
    </row>
    <row r="59568" spans="10:12">
      <c r="J59568" s="2"/>
      <c r="K59568" s="2"/>
      <c r="L59568" s="2"/>
    </row>
    <row r="59569" spans="10:12">
      <c r="J59569" s="2"/>
      <c r="K59569" s="2"/>
      <c r="L59569" s="2"/>
    </row>
    <row r="59570" spans="10:12">
      <c r="J59570" s="2"/>
      <c r="K59570" s="2"/>
      <c r="L59570" s="2"/>
    </row>
    <row r="59571" spans="10:12">
      <c r="J59571" s="2"/>
      <c r="K59571" s="2"/>
      <c r="L59571" s="2"/>
    </row>
    <row r="59572" spans="10:12">
      <c r="J59572" s="2"/>
      <c r="K59572" s="2"/>
      <c r="L59572" s="2"/>
    </row>
    <row r="59573" spans="10:12">
      <c r="J59573" s="2"/>
      <c r="K59573" s="2"/>
      <c r="L59573" s="2"/>
    </row>
    <row r="59574" spans="10:12">
      <c r="J59574" s="2"/>
      <c r="K59574" s="2"/>
      <c r="L59574" s="2"/>
    </row>
    <row r="59575" spans="10:12">
      <c r="J59575" s="2"/>
      <c r="K59575" s="2"/>
      <c r="L59575" s="2"/>
    </row>
    <row r="59576" spans="10:12">
      <c r="J59576" s="2"/>
      <c r="K59576" s="2"/>
      <c r="L59576" s="2"/>
    </row>
    <row r="59577" spans="10:12">
      <c r="J59577" s="2"/>
      <c r="K59577" s="2"/>
      <c r="L59577" s="2"/>
    </row>
    <row r="59578" spans="10:12">
      <c r="J59578" s="2"/>
      <c r="K59578" s="2"/>
      <c r="L59578" s="2"/>
    </row>
    <row r="59579" spans="10:12">
      <c r="J59579" s="2"/>
      <c r="K59579" s="2"/>
      <c r="L59579" s="2"/>
    </row>
    <row r="59580" spans="10:12">
      <c r="J59580" s="2"/>
      <c r="K59580" s="2"/>
      <c r="L59580" s="2"/>
    </row>
    <row r="59581" spans="10:12">
      <c r="J59581" s="2"/>
      <c r="K59581" s="2"/>
      <c r="L59581" s="2"/>
    </row>
    <row r="59582" spans="10:12">
      <c r="J59582" s="2"/>
      <c r="K59582" s="2"/>
      <c r="L59582" s="2"/>
    </row>
    <row r="59583" spans="10:12">
      <c r="J59583" s="2"/>
      <c r="K59583" s="2"/>
      <c r="L59583" s="2"/>
    </row>
    <row r="59584" spans="10:12">
      <c r="J59584" s="2"/>
      <c r="K59584" s="2"/>
      <c r="L59584" s="2"/>
    </row>
    <row r="59585" spans="10:12">
      <c r="J59585" s="2"/>
      <c r="K59585" s="2"/>
      <c r="L59585" s="2"/>
    </row>
    <row r="59586" spans="10:12">
      <c r="J59586" s="2"/>
      <c r="K59586" s="2"/>
      <c r="L59586" s="2"/>
    </row>
    <row r="59587" spans="10:12">
      <c r="J59587" s="2"/>
      <c r="K59587" s="2"/>
      <c r="L59587" s="2"/>
    </row>
    <row r="59588" spans="10:12">
      <c r="J59588" s="2"/>
      <c r="K59588" s="2"/>
      <c r="L59588" s="2"/>
    </row>
    <row r="59589" spans="10:12">
      <c r="J59589" s="2"/>
      <c r="K59589" s="2"/>
      <c r="L59589" s="2"/>
    </row>
    <row r="59590" spans="10:12">
      <c r="J59590" s="2"/>
      <c r="K59590" s="2"/>
      <c r="L59590" s="2"/>
    </row>
    <row r="59591" spans="10:12">
      <c r="J59591" s="2"/>
      <c r="K59591" s="2"/>
      <c r="L59591" s="2"/>
    </row>
    <row r="59592" spans="10:12">
      <c r="J59592" s="2"/>
      <c r="K59592" s="2"/>
      <c r="L59592" s="2"/>
    </row>
    <row r="59593" spans="10:12">
      <c r="J59593" s="2"/>
      <c r="K59593" s="2"/>
      <c r="L59593" s="2"/>
    </row>
    <row r="59594" spans="10:12">
      <c r="J59594" s="2"/>
      <c r="K59594" s="2"/>
      <c r="L59594" s="2"/>
    </row>
    <row r="59595" spans="10:12">
      <c r="J59595" s="2"/>
      <c r="K59595" s="2"/>
      <c r="L59595" s="2"/>
    </row>
    <row r="59596" spans="10:12">
      <c r="J59596" s="2"/>
      <c r="K59596" s="2"/>
      <c r="L59596" s="2"/>
    </row>
    <row r="59597" spans="10:12">
      <c r="J59597" s="2"/>
      <c r="K59597" s="2"/>
      <c r="L59597" s="2"/>
    </row>
    <row r="59598" spans="10:12">
      <c r="J59598" s="2"/>
      <c r="K59598" s="2"/>
      <c r="L59598" s="2"/>
    </row>
    <row r="59599" spans="10:12">
      <c r="J59599" s="2"/>
      <c r="K59599" s="2"/>
      <c r="L59599" s="2"/>
    </row>
    <row r="59600" spans="10:12">
      <c r="J59600" s="2"/>
      <c r="K59600" s="2"/>
      <c r="L59600" s="2"/>
    </row>
    <row r="59601" spans="10:12">
      <c r="J59601" s="2"/>
      <c r="K59601" s="2"/>
      <c r="L59601" s="2"/>
    </row>
    <row r="59602" spans="10:12">
      <c r="J59602" s="2"/>
      <c r="K59602" s="2"/>
      <c r="L59602" s="2"/>
    </row>
    <row r="59603" spans="10:12">
      <c r="J59603" s="2"/>
      <c r="K59603" s="2"/>
      <c r="L59603" s="2"/>
    </row>
    <row r="59604" spans="10:12">
      <c r="J59604" s="2"/>
      <c r="K59604" s="2"/>
      <c r="L59604" s="2"/>
    </row>
    <row r="59605" spans="10:12">
      <c r="J59605" s="2"/>
      <c r="K59605" s="2"/>
      <c r="L59605" s="2"/>
    </row>
    <row r="59606" spans="10:12">
      <c r="J59606" s="2"/>
      <c r="K59606" s="2"/>
      <c r="L59606" s="2"/>
    </row>
    <row r="59607" spans="10:12">
      <c r="J59607" s="2"/>
      <c r="K59607" s="2"/>
      <c r="L59607" s="2"/>
    </row>
    <row r="59608" spans="10:12">
      <c r="J59608" s="2"/>
      <c r="K59608" s="2"/>
      <c r="L59608" s="2"/>
    </row>
    <row r="59609" spans="10:12">
      <c r="J59609" s="2"/>
      <c r="K59609" s="2"/>
      <c r="L59609" s="2"/>
    </row>
    <row r="59610" spans="10:12">
      <c r="J59610" s="2"/>
      <c r="K59610" s="2"/>
      <c r="L59610" s="2"/>
    </row>
    <row r="59611" spans="10:12">
      <c r="J59611" s="2"/>
      <c r="K59611" s="2"/>
      <c r="L59611" s="2"/>
    </row>
    <row r="59612" spans="10:12">
      <c r="J59612" s="2"/>
      <c r="K59612" s="2"/>
      <c r="L59612" s="2"/>
    </row>
    <row r="59613" spans="10:12">
      <c r="J59613" s="2"/>
      <c r="K59613" s="2"/>
      <c r="L59613" s="2"/>
    </row>
    <row r="59614" spans="10:12">
      <c r="J59614" s="2"/>
      <c r="K59614" s="2"/>
      <c r="L59614" s="2"/>
    </row>
    <row r="59615" spans="10:12">
      <c r="J59615" s="2"/>
      <c r="K59615" s="2"/>
      <c r="L59615" s="2"/>
    </row>
    <row r="59616" spans="10:12">
      <c r="J59616" s="2"/>
      <c r="K59616" s="2"/>
      <c r="L59616" s="2"/>
    </row>
    <row r="59617" spans="10:12">
      <c r="J59617" s="2"/>
      <c r="K59617" s="2"/>
      <c r="L59617" s="2"/>
    </row>
    <row r="59618" spans="10:12">
      <c r="J59618" s="2"/>
      <c r="K59618" s="2"/>
      <c r="L59618" s="2"/>
    </row>
    <row r="59619" spans="10:12">
      <c r="J59619" s="2"/>
      <c r="K59619" s="2"/>
      <c r="L59619" s="2"/>
    </row>
    <row r="59620" spans="10:12">
      <c r="J59620" s="2"/>
      <c r="K59620" s="2"/>
      <c r="L59620" s="2"/>
    </row>
    <row r="59621" spans="10:12">
      <c r="J59621" s="2"/>
      <c r="K59621" s="2"/>
      <c r="L59621" s="2"/>
    </row>
    <row r="59622" spans="10:12">
      <c r="J59622" s="2"/>
      <c r="K59622" s="2"/>
      <c r="L59622" s="2"/>
    </row>
    <row r="59623" spans="10:12">
      <c r="J59623" s="2"/>
      <c r="K59623" s="2"/>
      <c r="L59623" s="2"/>
    </row>
    <row r="59624" spans="10:12">
      <c r="J59624" s="2"/>
      <c r="K59624" s="2"/>
      <c r="L59624" s="2"/>
    </row>
    <row r="59625" spans="10:12">
      <c r="J59625" s="2"/>
      <c r="K59625" s="2"/>
      <c r="L59625" s="2"/>
    </row>
    <row r="59626" spans="10:12">
      <c r="J59626" s="2"/>
      <c r="K59626" s="2"/>
      <c r="L59626" s="2"/>
    </row>
    <row r="59627" spans="10:12">
      <c r="J59627" s="2"/>
      <c r="K59627" s="2"/>
      <c r="L59627" s="2"/>
    </row>
    <row r="59628" spans="10:12">
      <c r="J59628" s="2"/>
      <c r="K59628" s="2"/>
      <c r="L59628" s="2"/>
    </row>
    <row r="59629" spans="10:12">
      <c r="J59629" s="2"/>
      <c r="K59629" s="2"/>
      <c r="L59629" s="2"/>
    </row>
    <row r="59630" spans="10:12">
      <c r="J59630" s="2"/>
      <c r="K59630" s="2"/>
      <c r="L59630" s="2"/>
    </row>
    <row r="59631" spans="10:12">
      <c r="J59631" s="2"/>
      <c r="K59631" s="2"/>
      <c r="L59631" s="2"/>
    </row>
    <row r="59632" spans="10:12">
      <c r="J59632" s="2"/>
      <c r="K59632" s="2"/>
      <c r="L59632" s="2"/>
    </row>
    <row r="59633" spans="10:12">
      <c r="J59633" s="2"/>
      <c r="K59633" s="2"/>
      <c r="L59633" s="2"/>
    </row>
    <row r="59634" spans="10:12">
      <c r="J59634" s="2"/>
      <c r="K59634" s="2"/>
      <c r="L59634" s="2"/>
    </row>
    <row r="59635" spans="10:12">
      <c r="J59635" s="2"/>
      <c r="K59635" s="2"/>
      <c r="L59635" s="2"/>
    </row>
    <row r="59636" spans="10:12">
      <c r="J59636" s="2"/>
      <c r="K59636" s="2"/>
      <c r="L59636" s="2"/>
    </row>
    <row r="59637" spans="10:12">
      <c r="J59637" s="2"/>
      <c r="K59637" s="2"/>
      <c r="L59637" s="2"/>
    </row>
    <row r="59638" spans="10:12">
      <c r="J59638" s="2"/>
      <c r="K59638" s="2"/>
      <c r="L59638" s="2"/>
    </row>
    <row r="59639" spans="10:12">
      <c r="J59639" s="2"/>
      <c r="K59639" s="2"/>
      <c r="L59639" s="2"/>
    </row>
    <row r="59640" spans="10:12">
      <c r="J59640" s="2"/>
      <c r="K59640" s="2"/>
      <c r="L59640" s="2"/>
    </row>
    <row r="59641" spans="10:12">
      <c r="J59641" s="2"/>
      <c r="K59641" s="2"/>
      <c r="L59641" s="2"/>
    </row>
    <row r="59642" spans="10:12">
      <c r="J59642" s="2"/>
      <c r="K59642" s="2"/>
      <c r="L59642" s="2"/>
    </row>
    <row r="59643" spans="10:12">
      <c r="J59643" s="2"/>
      <c r="K59643" s="2"/>
      <c r="L59643" s="2"/>
    </row>
    <row r="59644" spans="10:12">
      <c r="J59644" s="2"/>
      <c r="K59644" s="2"/>
      <c r="L59644" s="2"/>
    </row>
    <row r="59645" spans="10:12">
      <c r="J59645" s="2"/>
      <c r="K59645" s="2"/>
      <c r="L59645" s="2"/>
    </row>
    <row r="59646" spans="10:12">
      <c r="J59646" s="2"/>
      <c r="K59646" s="2"/>
      <c r="L59646" s="2"/>
    </row>
    <row r="59647" spans="10:12">
      <c r="J59647" s="2"/>
      <c r="K59647" s="2"/>
      <c r="L59647" s="2"/>
    </row>
    <row r="59648" spans="10:12">
      <c r="J59648" s="2"/>
      <c r="K59648" s="2"/>
      <c r="L59648" s="2"/>
    </row>
    <row r="59649" spans="10:12">
      <c r="J59649" s="2"/>
      <c r="K59649" s="2"/>
      <c r="L59649" s="2"/>
    </row>
    <row r="59650" spans="10:12">
      <c r="J59650" s="2"/>
      <c r="K59650" s="2"/>
      <c r="L59650" s="2"/>
    </row>
    <row r="59651" spans="10:12">
      <c r="J59651" s="2"/>
      <c r="K59651" s="2"/>
      <c r="L59651" s="2"/>
    </row>
    <row r="59652" spans="10:12">
      <c r="J59652" s="2"/>
      <c r="K59652" s="2"/>
      <c r="L59652" s="2"/>
    </row>
    <row r="59653" spans="10:12">
      <c r="J59653" s="2"/>
      <c r="K59653" s="2"/>
      <c r="L59653" s="2"/>
    </row>
    <row r="59654" spans="10:12">
      <c r="J59654" s="2"/>
      <c r="K59654" s="2"/>
      <c r="L59654" s="2"/>
    </row>
    <row r="59655" spans="10:12">
      <c r="J59655" s="2"/>
      <c r="K59655" s="2"/>
      <c r="L59655" s="2"/>
    </row>
    <row r="59656" spans="10:12">
      <c r="J59656" s="2"/>
      <c r="K59656" s="2"/>
      <c r="L59656" s="2"/>
    </row>
    <row r="59657" spans="10:12">
      <c r="J59657" s="2"/>
      <c r="K59657" s="2"/>
      <c r="L59657" s="2"/>
    </row>
    <row r="59658" spans="10:12">
      <c r="J59658" s="2"/>
      <c r="K59658" s="2"/>
      <c r="L59658" s="2"/>
    </row>
    <row r="59659" spans="10:12">
      <c r="J59659" s="2"/>
      <c r="K59659" s="2"/>
      <c r="L59659" s="2"/>
    </row>
    <row r="59660" spans="10:12">
      <c r="J59660" s="2"/>
      <c r="K59660" s="2"/>
      <c r="L59660" s="2"/>
    </row>
    <row r="59661" spans="10:12">
      <c r="J59661" s="2"/>
      <c r="K59661" s="2"/>
      <c r="L59661" s="2"/>
    </row>
    <row r="59662" spans="10:12">
      <c r="J59662" s="2"/>
      <c r="K59662" s="2"/>
      <c r="L59662" s="2"/>
    </row>
    <row r="59663" spans="10:12">
      <c r="J59663" s="2"/>
      <c r="K59663" s="2"/>
      <c r="L59663" s="2"/>
    </row>
    <row r="59664" spans="10:12">
      <c r="J59664" s="2"/>
      <c r="K59664" s="2"/>
      <c r="L59664" s="2"/>
    </row>
    <row r="59665" spans="10:12">
      <c r="J59665" s="2"/>
      <c r="K59665" s="2"/>
      <c r="L59665" s="2"/>
    </row>
    <row r="59666" spans="10:12">
      <c r="J59666" s="2"/>
      <c r="K59666" s="2"/>
      <c r="L59666" s="2"/>
    </row>
    <row r="59667" spans="10:12">
      <c r="J59667" s="2"/>
      <c r="K59667" s="2"/>
      <c r="L59667" s="2"/>
    </row>
    <row r="59668" spans="10:12">
      <c r="J59668" s="2"/>
      <c r="K59668" s="2"/>
      <c r="L59668" s="2"/>
    </row>
    <row r="59669" spans="10:12">
      <c r="J59669" s="2"/>
      <c r="K59669" s="2"/>
      <c r="L59669" s="2"/>
    </row>
    <row r="59670" spans="10:12">
      <c r="J59670" s="2"/>
      <c r="K59670" s="2"/>
      <c r="L59670" s="2"/>
    </row>
    <row r="59671" spans="10:12">
      <c r="J59671" s="2"/>
      <c r="K59671" s="2"/>
      <c r="L59671" s="2"/>
    </row>
    <row r="59672" spans="10:12">
      <c r="J59672" s="2"/>
      <c r="K59672" s="2"/>
      <c r="L59672" s="2"/>
    </row>
    <row r="59673" spans="10:12">
      <c r="J59673" s="2"/>
      <c r="K59673" s="2"/>
      <c r="L59673" s="2"/>
    </row>
    <row r="59674" spans="10:12">
      <c r="J59674" s="2"/>
      <c r="K59674" s="2"/>
      <c r="L59674" s="2"/>
    </row>
    <row r="59675" spans="10:12">
      <c r="J59675" s="2"/>
      <c r="K59675" s="2"/>
      <c r="L59675" s="2"/>
    </row>
    <row r="59676" spans="10:12">
      <c r="J59676" s="2"/>
      <c r="K59676" s="2"/>
      <c r="L59676" s="2"/>
    </row>
    <row r="59677" spans="10:12">
      <c r="J59677" s="2"/>
      <c r="K59677" s="2"/>
      <c r="L59677" s="2"/>
    </row>
    <row r="59678" spans="10:12">
      <c r="J59678" s="2"/>
      <c r="K59678" s="2"/>
      <c r="L59678" s="2"/>
    </row>
    <row r="59679" spans="10:12">
      <c r="J59679" s="2"/>
      <c r="K59679" s="2"/>
      <c r="L59679" s="2"/>
    </row>
    <row r="59680" spans="10:12">
      <c r="J59680" s="2"/>
      <c r="K59680" s="2"/>
      <c r="L59680" s="2"/>
    </row>
    <row r="59681" spans="10:12">
      <c r="J59681" s="2"/>
      <c r="K59681" s="2"/>
      <c r="L59681" s="2"/>
    </row>
    <row r="59682" spans="10:12">
      <c r="J59682" s="2"/>
      <c r="K59682" s="2"/>
      <c r="L59682" s="2"/>
    </row>
    <row r="59683" spans="10:12">
      <c r="J59683" s="2"/>
      <c r="K59683" s="2"/>
      <c r="L59683" s="2"/>
    </row>
    <row r="59684" spans="10:12">
      <c r="J59684" s="2"/>
      <c r="K59684" s="2"/>
      <c r="L59684" s="2"/>
    </row>
    <row r="59685" spans="10:12">
      <c r="J59685" s="2"/>
      <c r="K59685" s="2"/>
      <c r="L59685" s="2"/>
    </row>
    <row r="59686" spans="10:12">
      <c r="J59686" s="2"/>
      <c r="K59686" s="2"/>
      <c r="L59686" s="2"/>
    </row>
    <row r="59687" spans="10:12">
      <c r="J59687" s="2"/>
      <c r="K59687" s="2"/>
      <c r="L59687" s="2"/>
    </row>
    <row r="59688" spans="10:12">
      <c r="J59688" s="2"/>
      <c r="K59688" s="2"/>
      <c r="L59688" s="2"/>
    </row>
    <row r="59689" spans="10:12">
      <c r="J59689" s="2"/>
      <c r="K59689" s="2"/>
      <c r="L59689" s="2"/>
    </row>
    <row r="59690" spans="10:12">
      <c r="J59690" s="2"/>
      <c r="K59690" s="2"/>
      <c r="L59690" s="2"/>
    </row>
    <row r="59691" spans="10:12">
      <c r="J59691" s="2"/>
      <c r="K59691" s="2"/>
      <c r="L59691" s="2"/>
    </row>
    <row r="59692" spans="10:12">
      <c r="J59692" s="2"/>
      <c r="K59692" s="2"/>
      <c r="L59692" s="2"/>
    </row>
    <row r="59693" spans="10:12">
      <c r="J59693" s="2"/>
      <c r="K59693" s="2"/>
      <c r="L59693" s="2"/>
    </row>
    <row r="59694" spans="10:12">
      <c r="J59694" s="2"/>
      <c r="K59694" s="2"/>
      <c r="L59694" s="2"/>
    </row>
    <row r="59695" spans="10:12">
      <c r="J59695" s="2"/>
      <c r="K59695" s="2"/>
      <c r="L59695" s="2"/>
    </row>
    <row r="59696" spans="10:12">
      <c r="J59696" s="2"/>
      <c r="K59696" s="2"/>
      <c r="L59696" s="2"/>
    </row>
    <row r="59697" spans="10:12">
      <c r="J59697" s="2"/>
      <c r="K59697" s="2"/>
      <c r="L59697" s="2"/>
    </row>
    <row r="59698" spans="10:12">
      <c r="J59698" s="2"/>
      <c r="K59698" s="2"/>
      <c r="L59698" s="2"/>
    </row>
    <row r="59699" spans="10:12">
      <c r="J59699" s="2"/>
      <c r="K59699" s="2"/>
      <c r="L59699" s="2"/>
    </row>
    <row r="59700" spans="10:12">
      <c r="J59700" s="2"/>
      <c r="K59700" s="2"/>
      <c r="L59700" s="2"/>
    </row>
    <row r="59701" spans="10:12">
      <c r="J59701" s="2"/>
      <c r="K59701" s="2"/>
      <c r="L59701" s="2"/>
    </row>
    <row r="59702" spans="10:12">
      <c r="J59702" s="2"/>
      <c r="K59702" s="2"/>
      <c r="L59702" s="2"/>
    </row>
    <row r="59703" spans="10:12">
      <c r="J59703" s="2"/>
      <c r="K59703" s="2"/>
      <c r="L59703" s="2"/>
    </row>
    <row r="59704" spans="10:12">
      <c r="J59704" s="2"/>
      <c r="K59704" s="2"/>
      <c r="L59704" s="2"/>
    </row>
    <row r="59705" spans="10:12">
      <c r="J59705" s="2"/>
      <c r="K59705" s="2"/>
      <c r="L59705" s="2"/>
    </row>
    <row r="59706" spans="10:12">
      <c r="J59706" s="2"/>
      <c r="K59706" s="2"/>
      <c r="L59706" s="2"/>
    </row>
    <row r="59707" spans="10:12">
      <c r="J59707" s="2"/>
      <c r="K59707" s="2"/>
      <c r="L59707" s="2"/>
    </row>
    <row r="59708" spans="10:12">
      <c r="J59708" s="2"/>
      <c r="K59708" s="2"/>
      <c r="L59708" s="2"/>
    </row>
    <row r="59709" spans="10:12">
      <c r="J59709" s="2"/>
      <c r="K59709" s="2"/>
      <c r="L59709" s="2"/>
    </row>
    <row r="59710" spans="10:12">
      <c r="J59710" s="2"/>
      <c r="K59710" s="2"/>
      <c r="L59710" s="2"/>
    </row>
    <row r="59711" spans="10:12">
      <c r="J59711" s="2"/>
      <c r="K59711" s="2"/>
      <c r="L59711" s="2"/>
    </row>
    <row r="59712" spans="10:12">
      <c r="J59712" s="2"/>
      <c r="K59712" s="2"/>
      <c r="L59712" s="2"/>
    </row>
    <row r="59713" spans="10:12">
      <c r="J59713" s="2"/>
      <c r="K59713" s="2"/>
      <c r="L59713" s="2"/>
    </row>
    <row r="59714" spans="10:12">
      <c r="J59714" s="2"/>
      <c r="K59714" s="2"/>
      <c r="L59714" s="2"/>
    </row>
    <row r="59715" spans="10:12">
      <c r="J59715" s="2"/>
      <c r="K59715" s="2"/>
      <c r="L59715" s="2"/>
    </row>
    <row r="59716" spans="10:12">
      <c r="J59716" s="2"/>
      <c r="K59716" s="2"/>
      <c r="L59716" s="2"/>
    </row>
    <row r="59717" spans="10:12">
      <c r="J59717" s="2"/>
      <c r="K59717" s="2"/>
      <c r="L59717" s="2"/>
    </row>
    <row r="59718" spans="10:12">
      <c r="J59718" s="2"/>
      <c r="K59718" s="2"/>
      <c r="L59718" s="2"/>
    </row>
    <row r="59719" spans="10:12">
      <c r="J59719" s="2"/>
      <c r="K59719" s="2"/>
      <c r="L59719" s="2"/>
    </row>
    <row r="59720" spans="10:12">
      <c r="J59720" s="2"/>
      <c r="K59720" s="2"/>
      <c r="L59720" s="2"/>
    </row>
    <row r="59721" spans="10:12">
      <c r="J59721" s="2"/>
      <c r="K59721" s="2"/>
      <c r="L59721" s="2"/>
    </row>
    <row r="59722" spans="10:12">
      <c r="J59722" s="2"/>
      <c r="K59722" s="2"/>
      <c r="L59722" s="2"/>
    </row>
    <row r="59723" spans="10:12">
      <c r="J59723" s="2"/>
      <c r="K59723" s="2"/>
      <c r="L59723" s="2"/>
    </row>
    <row r="59724" spans="10:12">
      <c r="J59724" s="2"/>
      <c r="K59724" s="2"/>
      <c r="L59724" s="2"/>
    </row>
    <row r="59725" spans="10:12">
      <c r="J59725" s="2"/>
      <c r="K59725" s="2"/>
      <c r="L59725" s="2"/>
    </row>
    <row r="59726" spans="10:12">
      <c r="J59726" s="2"/>
      <c r="K59726" s="2"/>
      <c r="L59726" s="2"/>
    </row>
    <row r="59727" spans="10:12">
      <c r="J59727" s="2"/>
      <c r="K59727" s="2"/>
      <c r="L59727" s="2"/>
    </row>
    <row r="59728" spans="10:12">
      <c r="J59728" s="2"/>
      <c r="K59728" s="2"/>
      <c r="L59728" s="2"/>
    </row>
    <row r="59729" spans="10:12">
      <c r="J59729" s="2"/>
      <c r="K59729" s="2"/>
      <c r="L59729" s="2"/>
    </row>
    <row r="59730" spans="10:12">
      <c r="J59730" s="2"/>
      <c r="K59730" s="2"/>
      <c r="L59730" s="2"/>
    </row>
    <row r="59731" spans="10:12">
      <c r="J59731" s="2"/>
      <c r="K59731" s="2"/>
      <c r="L59731" s="2"/>
    </row>
    <row r="59732" spans="10:12">
      <c r="J59732" s="2"/>
      <c r="K59732" s="2"/>
      <c r="L59732" s="2"/>
    </row>
    <row r="59733" spans="10:12">
      <c r="J59733" s="2"/>
      <c r="K59733" s="2"/>
      <c r="L59733" s="2"/>
    </row>
    <row r="59734" spans="10:12">
      <c r="J59734" s="2"/>
      <c r="K59734" s="2"/>
      <c r="L59734" s="2"/>
    </row>
    <row r="59735" spans="10:12">
      <c r="J59735" s="2"/>
      <c r="K59735" s="2"/>
      <c r="L59735" s="2"/>
    </row>
    <row r="59736" spans="10:12">
      <c r="J59736" s="2"/>
      <c r="K59736" s="2"/>
      <c r="L59736" s="2"/>
    </row>
    <row r="59737" spans="10:12">
      <c r="J59737" s="2"/>
      <c r="K59737" s="2"/>
      <c r="L59737" s="2"/>
    </row>
    <row r="59738" spans="10:12">
      <c r="J59738" s="2"/>
      <c r="K59738" s="2"/>
      <c r="L59738" s="2"/>
    </row>
    <row r="59739" spans="10:12">
      <c r="J59739" s="2"/>
      <c r="K59739" s="2"/>
      <c r="L59739" s="2"/>
    </row>
    <row r="59740" spans="10:12">
      <c r="J59740" s="2"/>
      <c r="K59740" s="2"/>
      <c r="L59740" s="2"/>
    </row>
    <row r="59741" spans="10:12">
      <c r="J59741" s="2"/>
      <c r="K59741" s="2"/>
      <c r="L59741" s="2"/>
    </row>
    <row r="59742" spans="10:12">
      <c r="J59742" s="2"/>
      <c r="K59742" s="2"/>
      <c r="L59742" s="2"/>
    </row>
    <row r="59743" spans="10:12">
      <c r="J59743" s="2"/>
      <c r="K59743" s="2"/>
      <c r="L59743" s="2"/>
    </row>
    <row r="59744" spans="10:12">
      <c r="J59744" s="2"/>
      <c r="K59744" s="2"/>
      <c r="L59744" s="2"/>
    </row>
    <row r="59745" spans="10:12">
      <c r="J59745" s="2"/>
      <c r="K59745" s="2"/>
      <c r="L59745" s="2"/>
    </row>
    <row r="59746" spans="10:12">
      <c r="J59746" s="2"/>
      <c r="K59746" s="2"/>
      <c r="L59746" s="2"/>
    </row>
    <row r="59747" spans="10:12">
      <c r="J59747" s="2"/>
      <c r="K59747" s="2"/>
      <c r="L59747" s="2"/>
    </row>
    <row r="59748" spans="10:12">
      <c r="J59748" s="2"/>
      <c r="K59748" s="2"/>
      <c r="L59748" s="2"/>
    </row>
    <row r="59749" spans="10:12">
      <c r="J59749" s="2"/>
      <c r="K59749" s="2"/>
      <c r="L59749" s="2"/>
    </row>
    <row r="59750" spans="10:12">
      <c r="J59750" s="2"/>
      <c r="K59750" s="2"/>
      <c r="L59750" s="2"/>
    </row>
    <row r="59751" spans="10:12">
      <c r="J59751" s="2"/>
      <c r="K59751" s="2"/>
      <c r="L59751" s="2"/>
    </row>
    <row r="59752" spans="10:12">
      <c r="J59752" s="2"/>
      <c r="K59752" s="2"/>
      <c r="L59752" s="2"/>
    </row>
    <row r="59753" spans="10:12">
      <c r="J59753" s="2"/>
      <c r="K59753" s="2"/>
      <c r="L59753" s="2"/>
    </row>
    <row r="59754" spans="10:12">
      <c r="J59754" s="2"/>
      <c r="K59754" s="2"/>
      <c r="L59754" s="2"/>
    </row>
    <row r="59755" spans="10:12">
      <c r="J59755" s="2"/>
      <c r="K59755" s="2"/>
      <c r="L59755" s="2"/>
    </row>
    <row r="59756" spans="10:12">
      <c r="J59756" s="2"/>
      <c r="K59756" s="2"/>
      <c r="L59756" s="2"/>
    </row>
    <row r="59757" spans="10:12">
      <c r="J59757" s="2"/>
      <c r="K59757" s="2"/>
      <c r="L59757" s="2"/>
    </row>
    <row r="59758" spans="10:12">
      <c r="J59758" s="2"/>
      <c r="K59758" s="2"/>
      <c r="L59758" s="2"/>
    </row>
    <row r="59759" spans="10:12">
      <c r="J59759" s="2"/>
      <c r="K59759" s="2"/>
      <c r="L59759" s="2"/>
    </row>
    <row r="59760" spans="10:12">
      <c r="J59760" s="2"/>
      <c r="K59760" s="2"/>
      <c r="L59760" s="2"/>
    </row>
    <row r="59761" spans="10:12">
      <c r="J59761" s="2"/>
      <c r="K59761" s="2"/>
      <c r="L59761" s="2"/>
    </row>
    <row r="59762" spans="10:12">
      <c r="J59762" s="2"/>
      <c r="K59762" s="2"/>
      <c r="L59762" s="2"/>
    </row>
    <row r="59763" spans="10:12">
      <c r="J59763" s="2"/>
      <c r="K59763" s="2"/>
      <c r="L59763" s="2"/>
    </row>
    <row r="59764" spans="10:12">
      <c r="J59764" s="2"/>
      <c r="K59764" s="2"/>
      <c r="L59764" s="2"/>
    </row>
    <row r="59765" spans="10:12">
      <c r="J59765" s="2"/>
      <c r="K59765" s="2"/>
      <c r="L59765" s="2"/>
    </row>
    <row r="59766" spans="10:12">
      <c r="J59766" s="2"/>
      <c r="K59766" s="2"/>
      <c r="L59766" s="2"/>
    </row>
    <row r="59767" spans="10:12">
      <c r="J59767" s="2"/>
      <c r="K59767" s="2"/>
      <c r="L59767" s="2"/>
    </row>
    <row r="59768" spans="10:12">
      <c r="J59768" s="2"/>
      <c r="K59768" s="2"/>
      <c r="L59768" s="2"/>
    </row>
    <row r="59769" spans="10:12">
      <c r="J59769" s="2"/>
      <c r="K59769" s="2"/>
      <c r="L59769" s="2"/>
    </row>
    <row r="59770" spans="10:12">
      <c r="J59770" s="2"/>
      <c r="K59770" s="2"/>
      <c r="L59770" s="2"/>
    </row>
    <row r="59771" spans="10:12">
      <c r="J59771" s="2"/>
      <c r="K59771" s="2"/>
      <c r="L59771" s="2"/>
    </row>
    <row r="59772" spans="10:12">
      <c r="J59772" s="2"/>
      <c r="K59772" s="2"/>
      <c r="L59772" s="2"/>
    </row>
    <row r="59773" spans="10:12">
      <c r="J59773" s="2"/>
      <c r="K59773" s="2"/>
      <c r="L59773" s="2"/>
    </row>
    <row r="59774" spans="10:12">
      <c r="J59774" s="2"/>
      <c r="K59774" s="2"/>
      <c r="L59774" s="2"/>
    </row>
    <row r="59775" spans="10:12">
      <c r="J59775" s="2"/>
      <c r="K59775" s="2"/>
      <c r="L59775" s="2"/>
    </row>
    <row r="59776" spans="10:12">
      <c r="J59776" s="2"/>
      <c r="K59776" s="2"/>
      <c r="L59776" s="2"/>
    </row>
    <row r="59777" spans="10:12">
      <c r="J59777" s="2"/>
      <c r="K59777" s="2"/>
      <c r="L59777" s="2"/>
    </row>
    <row r="59778" spans="10:12">
      <c r="J59778" s="2"/>
      <c r="K59778" s="2"/>
      <c r="L59778" s="2"/>
    </row>
    <row r="59779" spans="10:12">
      <c r="J59779" s="2"/>
      <c r="K59779" s="2"/>
      <c r="L59779" s="2"/>
    </row>
    <row r="59780" spans="10:12">
      <c r="J59780" s="2"/>
      <c r="K59780" s="2"/>
      <c r="L59780" s="2"/>
    </row>
    <row r="59781" spans="10:12">
      <c r="J59781" s="2"/>
      <c r="K59781" s="2"/>
      <c r="L59781" s="2"/>
    </row>
    <row r="59782" spans="10:12">
      <c r="J59782" s="2"/>
      <c r="K59782" s="2"/>
      <c r="L59782" s="2"/>
    </row>
    <row r="59783" spans="10:12">
      <c r="J59783" s="2"/>
      <c r="K59783" s="2"/>
      <c r="L59783" s="2"/>
    </row>
    <row r="59784" spans="10:12">
      <c r="J59784" s="2"/>
      <c r="K59784" s="2"/>
      <c r="L59784" s="2"/>
    </row>
    <row r="59785" spans="10:12">
      <c r="J59785" s="2"/>
      <c r="K59785" s="2"/>
      <c r="L59785" s="2"/>
    </row>
    <row r="59786" spans="10:12">
      <c r="J59786" s="2"/>
      <c r="K59786" s="2"/>
      <c r="L59786" s="2"/>
    </row>
    <row r="59787" spans="10:12">
      <c r="J59787" s="2"/>
      <c r="K59787" s="2"/>
      <c r="L59787" s="2"/>
    </row>
    <row r="59788" spans="10:12">
      <c r="J59788" s="2"/>
      <c r="K59788" s="2"/>
      <c r="L59788" s="2"/>
    </row>
    <row r="59789" spans="10:12">
      <c r="J59789" s="2"/>
      <c r="K59789" s="2"/>
      <c r="L59789" s="2"/>
    </row>
    <row r="59790" spans="10:12">
      <c r="J59790" s="2"/>
      <c r="K59790" s="2"/>
      <c r="L59790" s="2"/>
    </row>
    <row r="59791" spans="10:12">
      <c r="J59791" s="2"/>
      <c r="K59791" s="2"/>
      <c r="L59791" s="2"/>
    </row>
    <row r="59792" spans="10:12">
      <c r="J59792" s="2"/>
      <c r="K59792" s="2"/>
      <c r="L59792" s="2"/>
    </row>
    <row r="59793" spans="10:12">
      <c r="J59793" s="2"/>
      <c r="K59793" s="2"/>
      <c r="L59793" s="2"/>
    </row>
    <row r="59794" spans="10:12">
      <c r="J59794" s="2"/>
      <c r="K59794" s="2"/>
      <c r="L59794" s="2"/>
    </row>
    <row r="59795" spans="10:12">
      <c r="J59795" s="2"/>
      <c r="K59795" s="2"/>
      <c r="L59795" s="2"/>
    </row>
    <row r="59796" spans="10:12">
      <c r="J59796" s="2"/>
      <c r="K59796" s="2"/>
      <c r="L59796" s="2"/>
    </row>
    <row r="59797" spans="10:12">
      <c r="J59797" s="2"/>
      <c r="K59797" s="2"/>
      <c r="L59797" s="2"/>
    </row>
    <row r="59798" spans="10:12">
      <c r="J59798" s="2"/>
      <c r="K59798" s="2"/>
      <c r="L59798" s="2"/>
    </row>
    <row r="59799" spans="10:12">
      <c r="J59799" s="2"/>
      <c r="K59799" s="2"/>
      <c r="L59799" s="2"/>
    </row>
    <row r="59800" spans="10:12">
      <c r="J59800" s="2"/>
      <c r="K59800" s="2"/>
      <c r="L59800" s="2"/>
    </row>
    <row r="59801" spans="10:12">
      <c r="J59801" s="2"/>
      <c r="K59801" s="2"/>
      <c r="L59801" s="2"/>
    </row>
    <row r="59802" spans="10:12">
      <c r="J59802" s="2"/>
      <c r="K59802" s="2"/>
      <c r="L59802" s="2"/>
    </row>
    <row r="59803" spans="10:12">
      <c r="J59803" s="2"/>
      <c r="K59803" s="2"/>
      <c r="L59803" s="2"/>
    </row>
    <row r="59804" spans="10:12">
      <c r="J59804" s="2"/>
      <c r="K59804" s="2"/>
      <c r="L59804" s="2"/>
    </row>
    <row r="59805" spans="10:12">
      <c r="J59805" s="2"/>
      <c r="K59805" s="2"/>
      <c r="L59805" s="2"/>
    </row>
    <row r="59806" spans="10:12">
      <c r="J59806" s="2"/>
      <c r="K59806" s="2"/>
      <c r="L59806" s="2"/>
    </row>
    <row r="59807" spans="10:12">
      <c r="J59807" s="2"/>
      <c r="K59807" s="2"/>
      <c r="L59807" s="2"/>
    </row>
    <row r="59808" spans="10:12">
      <c r="J59808" s="2"/>
      <c r="K59808" s="2"/>
      <c r="L59808" s="2"/>
    </row>
    <row r="59809" spans="10:12">
      <c r="J59809" s="2"/>
      <c r="K59809" s="2"/>
      <c r="L59809" s="2"/>
    </row>
    <row r="59810" spans="10:12">
      <c r="J59810" s="2"/>
      <c r="K59810" s="2"/>
      <c r="L59810" s="2"/>
    </row>
    <row r="59811" spans="10:12">
      <c r="J59811" s="2"/>
      <c r="K59811" s="2"/>
      <c r="L59811" s="2"/>
    </row>
    <row r="59812" spans="10:12">
      <c r="J59812" s="2"/>
      <c r="K59812" s="2"/>
      <c r="L59812" s="2"/>
    </row>
    <row r="59813" spans="10:12">
      <c r="J59813" s="2"/>
      <c r="K59813" s="2"/>
      <c r="L59813" s="2"/>
    </row>
    <row r="59814" spans="10:12">
      <c r="J59814" s="2"/>
      <c r="K59814" s="2"/>
      <c r="L59814" s="2"/>
    </row>
    <row r="59815" spans="10:12">
      <c r="J59815" s="2"/>
      <c r="K59815" s="2"/>
      <c r="L59815" s="2"/>
    </row>
    <row r="59816" spans="10:12">
      <c r="J59816" s="2"/>
      <c r="K59816" s="2"/>
      <c r="L59816" s="2"/>
    </row>
    <row r="59817" spans="10:12">
      <c r="J59817" s="2"/>
      <c r="K59817" s="2"/>
      <c r="L59817" s="2"/>
    </row>
    <row r="59818" spans="10:12">
      <c r="J59818" s="2"/>
      <c r="K59818" s="2"/>
      <c r="L59818" s="2"/>
    </row>
    <row r="59819" spans="10:12">
      <c r="J59819" s="2"/>
      <c r="K59819" s="2"/>
      <c r="L59819" s="2"/>
    </row>
    <row r="59820" spans="10:12">
      <c r="J59820" s="2"/>
      <c r="K59820" s="2"/>
      <c r="L59820" s="2"/>
    </row>
    <row r="59821" spans="10:12">
      <c r="J59821" s="2"/>
      <c r="K59821" s="2"/>
      <c r="L59821" s="2"/>
    </row>
    <row r="59822" spans="10:12">
      <c r="J59822" s="2"/>
      <c r="K59822" s="2"/>
      <c r="L59822" s="2"/>
    </row>
    <row r="59823" spans="10:12">
      <c r="J59823" s="2"/>
      <c r="K59823" s="2"/>
      <c r="L59823" s="2"/>
    </row>
    <row r="59824" spans="10:12">
      <c r="J59824" s="2"/>
      <c r="K59824" s="2"/>
      <c r="L59824" s="2"/>
    </row>
    <row r="59825" spans="10:12">
      <c r="J59825" s="2"/>
      <c r="K59825" s="2"/>
      <c r="L59825" s="2"/>
    </row>
    <row r="59826" spans="10:12">
      <c r="J59826" s="2"/>
      <c r="K59826" s="2"/>
      <c r="L59826" s="2"/>
    </row>
    <row r="59827" spans="10:12">
      <c r="J59827" s="2"/>
      <c r="K59827" s="2"/>
      <c r="L59827" s="2"/>
    </row>
    <row r="59828" spans="10:12">
      <c r="J59828" s="2"/>
      <c r="K59828" s="2"/>
      <c r="L59828" s="2"/>
    </row>
    <row r="59829" spans="10:12">
      <c r="J59829" s="2"/>
      <c r="K59829" s="2"/>
      <c r="L59829" s="2"/>
    </row>
    <row r="59830" spans="10:12">
      <c r="J59830" s="2"/>
      <c r="K59830" s="2"/>
      <c r="L59830" s="2"/>
    </row>
    <row r="59831" spans="10:12">
      <c r="J59831" s="2"/>
      <c r="K59831" s="2"/>
      <c r="L59831" s="2"/>
    </row>
    <row r="59832" spans="10:12">
      <c r="J59832" s="2"/>
      <c r="K59832" s="2"/>
      <c r="L59832" s="2"/>
    </row>
    <row r="59833" spans="10:12">
      <c r="J59833" s="2"/>
      <c r="K59833" s="2"/>
      <c r="L59833" s="2"/>
    </row>
    <row r="59834" spans="10:12">
      <c r="J59834" s="2"/>
      <c r="K59834" s="2"/>
      <c r="L59834" s="2"/>
    </row>
    <row r="59835" spans="10:12">
      <c r="J59835" s="2"/>
      <c r="K59835" s="2"/>
      <c r="L59835" s="2"/>
    </row>
    <row r="59836" spans="10:12">
      <c r="J59836" s="2"/>
      <c r="K59836" s="2"/>
      <c r="L59836" s="2"/>
    </row>
    <row r="59837" spans="10:12">
      <c r="J59837" s="2"/>
      <c r="K59837" s="2"/>
      <c r="L59837" s="2"/>
    </row>
    <row r="59838" spans="10:12">
      <c r="J59838" s="2"/>
      <c r="K59838" s="2"/>
      <c r="L59838" s="2"/>
    </row>
    <row r="59839" spans="10:12">
      <c r="J59839" s="2"/>
      <c r="K59839" s="2"/>
      <c r="L59839" s="2"/>
    </row>
    <row r="59840" spans="10:12">
      <c r="J59840" s="2"/>
      <c r="K59840" s="2"/>
      <c r="L59840" s="2"/>
    </row>
    <row r="59841" spans="10:12">
      <c r="J59841" s="2"/>
      <c r="K59841" s="2"/>
      <c r="L59841" s="2"/>
    </row>
    <row r="59842" spans="10:12">
      <c r="J59842" s="2"/>
      <c r="K59842" s="2"/>
      <c r="L59842" s="2"/>
    </row>
    <row r="59843" spans="10:12">
      <c r="J59843" s="2"/>
      <c r="K59843" s="2"/>
      <c r="L59843" s="2"/>
    </row>
    <row r="59844" spans="10:12">
      <c r="J59844" s="2"/>
      <c r="K59844" s="2"/>
      <c r="L59844" s="2"/>
    </row>
    <row r="59845" spans="10:12">
      <c r="J59845" s="2"/>
      <c r="K59845" s="2"/>
      <c r="L59845" s="2"/>
    </row>
    <row r="59846" spans="10:12">
      <c r="J59846" s="2"/>
      <c r="K59846" s="2"/>
      <c r="L59846" s="2"/>
    </row>
    <row r="59847" spans="10:12">
      <c r="J59847" s="2"/>
      <c r="K59847" s="2"/>
      <c r="L59847" s="2"/>
    </row>
    <row r="59848" spans="10:12">
      <c r="J59848" s="2"/>
      <c r="K59848" s="2"/>
      <c r="L59848" s="2"/>
    </row>
    <row r="59849" spans="10:12">
      <c r="J59849" s="2"/>
      <c r="K59849" s="2"/>
      <c r="L59849" s="2"/>
    </row>
    <row r="59850" spans="10:12">
      <c r="J59850" s="2"/>
      <c r="K59850" s="2"/>
      <c r="L59850" s="2"/>
    </row>
    <row r="59851" spans="10:12">
      <c r="J59851" s="2"/>
      <c r="K59851" s="2"/>
      <c r="L59851" s="2"/>
    </row>
    <row r="59852" spans="10:12">
      <c r="J59852" s="2"/>
      <c r="K59852" s="2"/>
      <c r="L59852" s="2"/>
    </row>
    <row r="59853" spans="10:12">
      <c r="J59853" s="2"/>
      <c r="K59853" s="2"/>
      <c r="L59853" s="2"/>
    </row>
    <row r="59854" spans="10:12">
      <c r="J59854" s="2"/>
      <c r="K59854" s="2"/>
      <c r="L59854" s="2"/>
    </row>
    <row r="59855" spans="10:12">
      <c r="J59855" s="2"/>
      <c r="K59855" s="2"/>
      <c r="L59855" s="2"/>
    </row>
    <row r="59856" spans="10:12">
      <c r="J59856" s="2"/>
      <c r="K59856" s="2"/>
      <c r="L59856" s="2"/>
    </row>
    <row r="59857" spans="10:12">
      <c r="J59857" s="2"/>
      <c r="K59857" s="2"/>
      <c r="L59857" s="2"/>
    </row>
    <row r="59858" spans="10:12">
      <c r="J59858" s="2"/>
      <c r="K59858" s="2"/>
      <c r="L59858" s="2"/>
    </row>
    <row r="59859" spans="10:12">
      <c r="J59859" s="2"/>
      <c r="K59859" s="2"/>
      <c r="L59859" s="2"/>
    </row>
    <row r="59860" spans="10:12">
      <c r="J59860" s="2"/>
      <c r="K59860" s="2"/>
      <c r="L59860" s="2"/>
    </row>
    <row r="59861" spans="10:12">
      <c r="J59861" s="2"/>
      <c r="K59861" s="2"/>
      <c r="L59861" s="2"/>
    </row>
    <row r="59862" spans="10:12">
      <c r="J59862" s="2"/>
      <c r="K59862" s="2"/>
      <c r="L59862" s="2"/>
    </row>
    <row r="59863" spans="10:12">
      <c r="J59863" s="2"/>
      <c r="K59863" s="2"/>
      <c r="L59863" s="2"/>
    </row>
    <row r="59864" spans="10:12">
      <c r="J59864" s="2"/>
      <c r="K59864" s="2"/>
      <c r="L59864" s="2"/>
    </row>
    <row r="59865" spans="10:12">
      <c r="J59865" s="2"/>
      <c r="K59865" s="2"/>
      <c r="L59865" s="2"/>
    </row>
    <row r="59866" spans="10:12">
      <c r="J59866" s="2"/>
      <c r="K59866" s="2"/>
      <c r="L59866" s="2"/>
    </row>
    <row r="59867" spans="10:12">
      <c r="J59867" s="2"/>
      <c r="K59867" s="2"/>
      <c r="L59867" s="2"/>
    </row>
    <row r="59868" spans="10:12">
      <c r="J59868" s="2"/>
      <c r="K59868" s="2"/>
      <c r="L59868" s="2"/>
    </row>
    <row r="59869" spans="10:12">
      <c r="J59869" s="2"/>
      <c r="K59869" s="2"/>
      <c r="L59869" s="2"/>
    </row>
    <row r="59870" spans="10:12">
      <c r="J59870" s="2"/>
      <c r="K59870" s="2"/>
      <c r="L59870" s="2"/>
    </row>
    <row r="59871" spans="10:12">
      <c r="J59871" s="2"/>
      <c r="K59871" s="2"/>
      <c r="L59871" s="2"/>
    </row>
    <row r="59872" spans="10:12">
      <c r="J59872" s="2"/>
      <c r="K59872" s="2"/>
      <c r="L59872" s="2"/>
    </row>
    <row r="59873" spans="10:12">
      <c r="J59873" s="2"/>
      <c r="K59873" s="2"/>
      <c r="L59873" s="2"/>
    </row>
    <row r="59874" spans="10:12">
      <c r="J59874" s="2"/>
      <c r="K59874" s="2"/>
      <c r="L59874" s="2"/>
    </row>
    <row r="59875" spans="10:12">
      <c r="J59875" s="2"/>
      <c r="K59875" s="2"/>
      <c r="L59875" s="2"/>
    </row>
    <row r="59876" spans="10:12">
      <c r="J59876" s="2"/>
      <c r="K59876" s="2"/>
      <c r="L59876" s="2"/>
    </row>
    <row r="59877" spans="10:12">
      <c r="J59877" s="2"/>
      <c r="K59877" s="2"/>
      <c r="L59877" s="2"/>
    </row>
    <row r="59878" spans="10:12">
      <c r="J59878" s="2"/>
      <c r="K59878" s="2"/>
      <c r="L59878" s="2"/>
    </row>
    <row r="59879" spans="10:12">
      <c r="J59879" s="2"/>
      <c r="K59879" s="2"/>
      <c r="L59879" s="2"/>
    </row>
    <row r="59880" spans="10:12">
      <c r="J59880" s="2"/>
      <c r="K59880" s="2"/>
      <c r="L59880" s="2"/>
    </row>
    <row r="59881" spans="10:12">
      <c r="J59881" s="2"/>
      <c r="K59881" s="2"/>
      <c r="L59881" s="2"/>
    </row>
    <row r="59882" spans="10:12">
      <c r="J59882" s="2"/>
      <c r="K59882" s="2"/>
      <c r="L59882" s="2"/>
    </row>
    <row r="59883" spans="10:12">
      <c r="J59883" s="2"/>
      <c r="K59883" s="2"/>
      <c r="L59883" s="2"/>
    </row>
    <row r="59884" spans="10:12">
      <c r="J59884" s="2"/>
      <c r="K59884" s="2"/>
      <c r="L59884" s="2"/>
    </row>
    <row r="59885" spans="10:12">
      <c r="J59885" s="2"/>
      <c r="K59885" s="2"/>
      <c r="L59885" s="2"/>
    </row>
    <row r="59886" spans="10:12">
      <c r="J59886" s="2"/>
      <c r="K59886" s="2"/>
      <c r="L59886" s="2"/>
    </row>
    <row r="59887" spans="10:12">
      <c r="J59887" s="2"/>
      <c r="K59887" s="2"/>
      <c r="L59887" s="2"/>
    </row>
    <row r="59888" spans="10:12">
      <c r="J59888" s="2"/>
      <c r="K59888" s="2"/>
      <c r="L59888" s="2"/>
    </row>
    <row r="59889" spans="10:12">
      <c r="J59889" s="2"/>
      <c r="K59889" s="2"/>
      <c r="L59889" s="2"/>
    </row>
    <row r="59890" spans="10:12">
      <c r="J59890" s="2"/>
      <c r="K59890" s="2"/>
      <c r="L59890" s="2"/>
    </row>
    <row r="59891" spans="10:12">
      <c r="J59891" s="2"/>
      <c r="K59891" s="2"/>
      <c r="L59891" s="2"/>
    </row>
    <row r="59892" spans="10:12">
      <c r="J59892" s="2"/>
      <c r="K59892" s="2"/>
      <c r="L59892" s="2"/>
    </row>
    <row r="59893" spans="10:12">
      <c r="J59893" s="2"/>
      <c r="K59893" s="2"/>
      <c r="L59893" s="2"/>
    </row>
    <row r="59894" spans="10:12">
      <c r="J59894" s="2"/>
      <c r="K59894" s="2"/>
      <c r="L59894" s="2"/>
    </row>
    <row r="59895" spans="10:12">
      <c r="J59895" s="2"/>
      <c r="K59895" s="2"/>
      <c r="L59895" s="2"/>
    </row>
    <row r="59896" spans="10:12">
      <c r="J59896" s="2"/>
      <c r="K59896" s="2"/>
      <c r="L59896" s="2"/>
    </row>
    <row r="59897" spans="10:12">
      <c r="J59897" s="2"/>
      <c r="K59897" s="2"/>
      <c r="L59897" s="2"/>
    </row>
    <row r="59898" spans="10:12">
      <c r="J59898" s="2"/>
      <c r="K59898" s="2"/>
      <c r="L59898" s="2"/>
    </row>
    <row r="59899" spans="10:12">
      <c r="J59899" s="2"/>
      <c r="K59899" s="2"/>
      <c r="L59899" s="2"/>
    </row>
    <row r="59900" spans="10:12">
      <c r="J59900" s="2"/>
      <c r="K59900" s="2"/>
      <c r="L59900" s="2"/>
    </row>
    <row r="59901" spans="10:12">
      <c r="J59901" s="2"/>
      <c r="K59901" s="2"/>
      <c r="L59901" s="2"/>
    </row>
    <row r="59902" spans="10:12">
      <c r="J59902" s="2"/>
      <c r="K59902" s="2"/>
      <c r="L59902" s="2"/>
    </row>
    <row r="59903" spans="10:12">
      <c r="J59903" s="2"/>
      <c r="K59903" s="2"/>
      <c r="L59903" s="2"/>
    </row>
    <row r="59904" spans="10:12">
      <c r="J59904" s="2"/>
      <c r="K59904" s="2"/>
      <c r="L59904" s="2"/>
    </row>
    <row r="59905" spans="10:12">
      <c r="J59905" s="2"/>
      <c r="K59905" s="2"/>
      <c r="L59905" s="2"/>
    </row>
    <row r="59906" spans="10:12">
      <c r="J59906" s="2"/>
      <c r="K59906" s="2"/>
      <c r="L59906" s="2"/>
    </row>
    <row r="59907" spans="10:12">
      <c r="J59907" s="2"/>
      <c r="K59907" s="2"/>
      <c r="L59907" s="2"/>
    </row>
    <row r="59908" spans="10:12">
      <c r="J59908" s="2"/>
      <c r="K59908" s="2"/>
      <c r="L59908" s="2"/>
    </row>
    <row r="59909" spans="10:12">
      <c r="J59909" s="2"/>
      <c r="K59909" s="2"/>
      <c r="L59909" s="2"/>
    </row>
    <row r="59910" spans="10:12">
      <c r="J59910" s="2"/>
      <c r="K59910" s="2"/>
      <c r="L59910" s="2"/>
    </row>
    <row r="59911" spans="10:12">
      <c r="J59911" s="2"/>
      <c r="K59911" s="2"/>
      <c r="L59911" s="2"/>
    </row>
    <row r="59912" spans="10:12">
      <c r="J59912" s="2"/>
      <c r="K59912" s="2"/>
      <c r="L59912" s="2"/>
    </row>
    <row r="59913" spans="10:12">
      <c r="J59913" s="2"/>
      <c r="K59913" s="2"/>
      <c r="L59913" s="2"/>
    </row>
    <row r="59914" spans="10:12">
      <c r="J59914" s="2"/>
      <c r="K59914" s="2"/>
      <c r="L59914" s="2"/>
    </row>
    <row r="59915" spans="10:12">
      <c r="J59915" s="2"/>
      <c r="K59915" s="2"/>
      <c r="L59915" s="2"/>
    </row>
    <row r="59916" spans="10:12">
      <c r="J59916" s="2"/>
      <c r="K59916" s="2"/>
      <c r="L59916" s="2"/>
    </row>
    <row r="59917" spans="10:12">
      <c r="J59917" s="2"/>
      <c r="K59917" s="2"/>
      <c r="L59917" s="2"/>
    </row>
    <row r="59918" spans="10:12">
      <c r="J59918" s="2"/>
      <c r="K59918" s="2"/>
      <c r="L59918" s="2"/>
    </row>
    <row r="59919" spans="10:12">
      <c r="J59919" s="2"/>
      <c r="K59919" s="2"/>
      <c r="L59919" s="2"/>
    </row>
    <row r="59920" spans="10:12">
      <c r="J59920" s="2"/>
      <c r="K59920" s="2"/>
      <c r="L59920" s="2"/>
    </row>
    <row r="59921" spans="10:12">
      <c r="J59921" s="2"/>
      <c r="K59921" s="2"/>
      <c r="L59921" s="2"/>
    </row>
    <row r="59922" spans="10:12">
      <c r="J59922" s="2"/>
      <c r="K59922" s="2"/>
      <c r="L59922" s="2"/>
    </row>
    <row r="59923" spans="10:12">
      <c r="J59923" s="2"/>
      <c r="K59923" s="2"/>
      <c r="L59923" s="2"/>
    </row>
    <row r="59924" spans="10:12">
      <c r="J59924" s="2"/>
      <c r="K59924" s="2"/>
      <c r="L59924" s="2"/>
    </row>
    <row r="59925" spans="10:12">
      <c r="J59925" s="2"/>
      <c r="K59925" s="2"/>
      <c r="L59925" s="2"/>
    </row>
    <row r="59926" spans="10:12">
      <c r="J59926" s="2"/>
      <c r="K59926" s="2"/>
      <c r="L59926" s="2"/>
    </row>
    <row r="59927" spans="10:12">
      <c r="J59927" s="2"/>
      <c r="K59927" s="2"/>
      <c r="L59927" s="2"/>
    </row>
    <row r="59928" spans="10:12">
      <c r="J59928" s="2"/>
      <c r="K59928" s="2"/>
      <c r="L59928" s="2"/>
    </row>
    <row r="59929" spans="10:12">
      <c r="J59929" s="2"/>
      <c r="K59929" s="2"/>
      <c r="L59929" s="2"/>
    </row>
    <row r="59930" spans="10:12">
      <c r="J59930" s="2"/>
      <c r="K59930" s="2"/>
      <c r="L59930" s="2"/>
    </row>
    <row r="59931" spans="10:12">
      <c r="J59931" s="2"/>
      <c r="K59931" s="2"/>
      <c r="L59931" s="2"/>
    </row>
    <row r="59932" spans="10:12">
      <c r="J59932" s="2"/>
      <c r="K59932" s="2"/>
      <c r="L59932" s="2"/>
    </row>
    <row r="59933" spans="10:12">
      <c r="J59933" s="2"/>
      <c r="K59933" s="2"/>
      <c r="L59933" s="2"/>
    </row>
    <row r="59934" spans="10:12">
      <c r="J59934" s="2"/>
      <c r="K59934" s="2"/>
      <c r="L59934" s="2"/>
    </row>
    <row r="59935" spans="10:12">
      <c r="J59935" s="2"/>
      <c r="K59935" s="2"/>
      <c r="L59935" s="2"/>
    </row>
    <row r="59936" spans="10:12">
      <c r="J59936" s="2"/>
      <c r="K59936" s="2"/>
      <c r="L59936" s="2"/>
    </row>
    <row r="59937" spans="10:12">
      <c r="J59937" s="2"/>
      <c r="K59937" s="2"/>
      <c r="L59937" s="2"/>
    </row>
    <row r="59938" spans="10:12">
      <c r="J59938" s="2"/>
      <c r="K59938" s="2"/>
      <c r="L59938" s="2"/>
    </row>
    <row r="59939" spans="10:12">
      <c r="J59939" s="2"/>
      <c r="K59939" s="2"/>
      <c r="L59939" s="2"/>
    </row>
    <row r="59940" spans="10:12">
      <c r="J59940" s="2"/>
      <c r="K59940" s="2"/>
      <c r="L59940" s="2"/>
    </row>
    <row r="59941" spans="10:12">
      <c r="J59941" s="2"/>
      <c r="K59941" s="2"/>
      <c r="L59941" s="2"/>
    </row>
    <row r="59942" spans="10:12">
      <c r="J59942" s="2"/>
      <c r="K59942" s="2"/>
      <c r="L59942" s="2"/>
    </row>
    <row r="59943" spans="10:12">
      <c r="J59943" s="2"/>
      <c r="K59943" s="2"/>
      <c r="L59943" s="2"/>
    </row>
    <row r="59944" spans="10:12">
      <c r="J59944" s="2"/>
      <c r="K59944" s="2"/>
      <c r="L59944" s="2"/>
    </row>
    <row r="59945" spans="10:12">
      <c r="J59945" s="2"/>
      <c r="K59945" s="2"/>
      <c r="L59945" s="2"/>
    </row>
    <row r="59946" spans="10:12">
      <c r="J59946" s="2"/>
      <c r="K59946" s="2"/>
      <c r="L59946" s="2"/>
    </row>
    <row r="59947" spans="10:12">
      <c r="J59947" s="2"/>
      <c r="K59947" s="2"/>
      <c r="L59947" s="2"/>
    </row>
    <row r="59948" spans="10:12">
      <c r="J59948" s="2"/>
      <c r="K59948" s="2"/>
      <c r="L59948" s="2"/>
    </row>
    <row r="59949" spans="10:12">
      <c r="J59949" s="2"/>
      <c r="K59949" s="2"/>
      <c r="L59949" s="2"/>
    </row>
    <row r="59950" spans="10:12">
      <c r="J59950" s="2"/>
      <c r="K59950" s="2"/>
      <c r="L59950" s="2"/>
    </row>
    <row r="59951" spans="10:12">
      <c r="J59951" s="2"/>
      <c r="K59951" s="2"/>
      <c r="L59951" s="2"/>
    </row>
    <row r="59952" spans="10:12">
      <c r="J59952" s="2"/>
      <c r="K59952" s="2"/>
      <c r="L59952" s="2"/>
    </row>
    <row r="59953" spans="10:12">
      <c r="J59953" s="2"/>
      <c r="K59953" s="2"/>
      <c r="L59953" s="2"/>
    </row>
    <row r="59954" spans="10:12">
      <c r="J59954" s="2"/>
      <c r="K59954" s="2"/>
      <c r="L59954" s="2"/>
    </row>
    <row r="59955" spans="10:12">
      <c r="J59955" s="2"/>
      <c r="K59955" s="2"/>
      <c r="L59955" s="2"/>
    </row>
    <row r="59956" spans="10:12">
      <c r="J59956" s="2"/>
      <c r="K59956" s="2"/>
      <c r="L59956" s="2"/>
    </row>
    <row r="59957" spans="10:12">
      <c r="J59957" s="2"/>
      <c r="K59957" s="2"/>
      <c r="L59957" s="2"/>
    </row>
    <row r="59958" spans="10:12">
      <c r="J59958" s="2"/>
      <c r="K59958" s="2"/>
      <c r="L59958" s="2"/>
    </row>
    <row r="59959" spans="10:12">
      <c r="J59959" s="2"/>
      <c r="K59959" s="2"/>
      <c r="L59959" s="2"/>
    </row>
    <row r="59960" spans="10:12">
      <c r="J59960" s="2"/>
      <c r="K59960" s="2"/>
      <c r="L59960" s="2"/>
    </row>
    <row r="59961" spans="10:12">
      <c r="J59961" s="2"/>
      <c r="K59961" s="2"/>
      <c r="L59961" s="2"/>
    </row>
    <row r="59962" spans="10:12">
      <c r="J59962" s="2"/>
      <c r="K59962" s="2"/>
      <c r="L59962" s="2"/>
    </row>
    <row r="59963" spans="10:12">
      <c r="J59963" s="2"/>
      <c r="K59963" s="2"/>
      <c r="L59963" s="2"/>
    </row>
    <row r="59964" spans="10:12">
      <c r="J59964" s="2"/>
      <c r="K59964" s="2"/>
      <c r="L59964" s="2"/>
    </row>
    <row r="59965" spans="10:12">
      <c r="J59965" s="2"/>
      <c r="K59965" s="2"/>
      <c r="L59965" s="2"/>
    </row>
    <row r="59966" spans="10:12">
      <c r="J59966" s="2"/>
      <c r="K59966" s="2"/>
      <c r="L59966" s="2"/>
    </row>
    <row r="59967" spans="10:12">
      <c r="J59967" s="2"/>
      <c r="K59967" s="2"/>
      <c r="L59967" s="2"/>
    </row>
    <row r="59968" spans="10:12">
      <c r="J59968" s="2"/>
      <c r="K59968" s="2"/>
      <c r="L59968" s="2"/>
    </row>
    <row r="59969" spans="10:12">
      <c r="J59969" s="2"/>
      <c r="K59969" s="2"/>
      <c r="L59969" s="2"/>
    </row>
    <row r="59970" spans="10:12">
      <c r="J59970" s="2"/>
      <c r="K59970" s="2"/>
      <c r="L59970" s="2"/>
    </row>
    <row r="59971" spans="10:12">
      <c r="J59971" s="2"/>
      <c r="K59971" s="2"/>
      <c r="L59971" s="2"/>
    </row>
    <row r="59972" spans="10:12">
      <c r="J59972" s="2"/>
      <c r="K59972" s="2"/>
      <c r="L59972" s="2"/>
    </row>
    <row r="59973" spans="10:12">
      <c r="J59973" s="2"/>
      <c r="K59973" s="2"/>
      <c r="L59973" s="2"/>
    </row>
    <row r="59974" spans="10:12">
      <c r="J59974" s="2"/>
      <c r="K59974" s="2"/>
      <c r="L59974" s="2"/>
    </row>
    <row r="59975" spans="10:12">
      <c r="J59975" s="2"/>
      <c r="K59975" s="2"/>
      <c r="L59975" s="2"/>
    </row>
    <row r="59976" spans="10:12">
      <c r="J59976" s="2"/>
      <c r="K59976" s="2"/>
      <c r="L59976" s="2"/>
    </row>
    <row r="59977" spans="10:12">
      <c r="J59977" s="2"/>
      <c r="K59977" s="2"/>
      <c r="L59977" s="2"/>
    </row>
    <row r="59978" spans="10:12">
      <c r="J59978" s="2"/>
      <c r="K59978" s="2"/>
      <c r="L59978" s="2"/>
    </row>
    <row r="59979" spans="10:12">
      <c r="J59979" s="2"/>
      <c r="K59979" s="2"/>
      <c r="L59979" s="2"/>
    </row>
    <row r="59980" spans="10:12">
      <c r="J59980" s="2"/>
      <c r="K59980" s="2"/>
      <c r="L59980" s="2"/>
    </row>
    <row r="59981" spans="10:12">
      <c r="J59981" s="2"/>
      <c r="K59981" s="2"/>
      <c r="L59981" s="2"/>
    </row>
    <row r="59982" spans="10:12">
      <c r="J59982" s="2"/>
      <c r="K59982" s="2"/>
      <c r="L59982" s="2"/>
    </row>
    <row r="59983" spans="10:12">
      <c r="J59983" s="2"/>
      <c r="K59983" s="2"/>
      <c r="L59983" s="2"/>
    </row>
    <row r="59984" spans="10:12">
      <c r="J59984" s="2"/>
      <c r="K59984" s="2"/>
      <c r="L59984" s="2"/>
    </row>
    <row r="59985" spans="10:12">
      <c r="J59985" s="2"/>
      <c r="K59985" s="2"/>
      <c r="L59985" s="2"/>
    </row>
    <row r="59986" spans="10:12">
      <c r="J59986" s="2"/>
      <c r="K59986" s="2"/>
      <c r="L59986" s="2"/>
    </row>
    <row r="59987" spans="10:12">
      <c r="J59987" s="2"/>
      <c r="K59987" s="2"/>
      <c r="L59987" s="2"/>
    </row>
    <row r="59988" spans="10:12">
      <c r="J59988" s="2"/>
      <c r="K59988" s="2"/>
      <c r="L59988" s="2"/>
    </row>
    <row r="59989" spans="10:12">
      <c r="J59989" s="2"/>
      <c r="K59989" s="2"/>
      <c r="L59989" s="2"/>
    </row>
    <row r="59990" spans="10:12">
      <c r="J59990" s="2"/>
      <c r="K59990" s="2"/>
      <c r="L59990" s="2"/>
    </row>
    <row r="59991" spans="10:12">
      <c r="J59991" s="2"/>
      <c r="K59991" s="2"/>
      <c r="L59991" s="2"/>
    </row>
    <row r="59992" spans="10:12">
      <c r="J59992" s="2"/>
      <c r="K59992" s="2"/>
      <c r="L59992" s="2"/>
    </row>
    <row r="59993" spans="10:12">
      <c r="J59993" s="2"/>
      <c r="K59993" s="2"/>
      <c r="L59993" s="2"/>
    </row>
    <row r="59994" spans="10:12">
      <c r="J59994" s="2"/>
      <c r="K59994" s="2"/>
      <c r="L59994" s="2"/>
    </row>
    <row r="59995" spans="10:12">
      <c r="J59995" s="2"/>
      <c r="K59995" s="2"/>
      <c r="L59995" s="2"/>
    </row>
    <row r="59996" spans="10:12">
      <c r="J59996" s="2"/>
      <c r="K59996" s="2"/>
      <c r="L59996" s="2"/>
    </row>
    <row r="59997" spans="10:12">
      <c r="J59997" s="2"/>
      <c r="K59997" s="2"/>
      <c r="L59997" s="2"/>
    </row>
    <row r="59998" spans="10:12">
      <c r="J59998" s="2"/>
      <c r="K59998" s="2"/>
      <c r="L59998" s="2"/>
    </row>
    <row r="59999" spans="10:12">
      <c r="J59999" s="2"/>
      <c r="K59999" s="2"/>
      <c r="L59999" s="2"/>
    </row>
    <row r="60000" spans="10:12">
      <c r="J60000" s="2"/>
      <c r="K60000" s="2"/>
      <c r="L60000" s="2"/>
    </row>
    <row r="60001" spans="10:12">
      <c r="J60001" s="2"/>
      <c r="K60001" s="2"/>
      <c r="L60001" s="2"/>
    </row>
    <row r="60002" spans="10:12">
      <c r="J60002" s="2"/>
      <c r="K60002" s="2"/>
      <c r="L60002" s="2"/>
    </row>
    <row r="60003" spans="10:12">
      <c r="J60003" s="2"/>
      <c r="K60003" s="2"/>
      <c r="L60003" s="2"/>
    </row>
    <row r="60004" spans="10:12">
      <c r="J60004" s="2"/>
      <c r="K60004" s="2"/>
      <c r="L60004" s="2"/>
    </row>
    <row r="60005" spans="10:12">
      <c r="J60005" s="2"/>
      <c r="K60005" s="2"/>
      <c r="L60005" s="2"/>
    </row>
    <row r="60006" spans="10:12">
      <c r="J60006" s="2"/>
      <c r="K60006" s="2"/>
      <c r="L60006" s="2"/>
    </row>
    <row r="60007" spans="10:12">
      <c r="J60007" s="2"/>
      <c r="K60007" s="2"/>
      <c r="L60007" s="2"/>
    </row>
    <row r="60008" spans="10:12">
      <c r="J60008" s="2"/>
      <c r="K60008" s="2"/>
      <c r="L60008" s="2"/>
    </row>
    <row r="60009" spans="10:12">
      <c r="J60009" s="2"/>
      <c r="K60009" s="2"/>
      <c r="L60009" s="2"/>
    </row>
    <row r="60010" spans="10:12">
      <c r="J60010" s="2"/>
      <c r="K60010" s="2"/>
      <c r="L60010" s="2"/>
    </row>
    <row r="60011" spans="10:12">
      <c r="J60011" s="2"/>
      <c r="K60011" s="2"/>
      <c r="L60011" s="2"/>
    </row>
    <row r="60012" spans="10:12">
      <c r="J60012" s="2"/>
      <c r="K60012" s="2"/>
      <c r="L60012" s="2"/>
    </row>
    <row r="60013" spans="10:12">
      <c r="J60013" s="2"/>
      <c r="K60013" s="2"/>
      <c r="L60013" s="2"/>
    </row>
    <row r="60014" spans="10:12">
      <c r="J60014" s="2"/>
      <c r="K60014" s="2"/>
      <c r="L60014" s="2"/>
    </row>
    <row r="60015" spans="10:12">
      <c r="J60015" s="2"/>
      <c r="K60015" s="2"/>
      <c r="L60015" s="2"/>
    </row>
    <row r="60016" spans="10:12">
      <c r="J60016" s="2"/>
      <c r="K60016" s="2"/>
      <c r="L60016" s="2"/>
    </row>
    <row r="60017" spans="10:12">
      <c r="J60017" s="2"/>
      <c r="K60017" s="2"/>
      <c r="L60017" s="2"/>
    </row>
    <row r="60018" spans="10:12">
      <c r="J60018" s="2"/>
      <c r="K60018" s="2"/>
      <c r="L60018" s="2"/>
    </row>
    <row r="60019" spans="10:12">
      <c r="J60019" s="2"/>
      <c r="K60019" s="2"/>
      <c r="L60019" s="2"/>
    </row>
    <row r="60020" spans="10:12">
      <c r="J60020" s="2"/>
      <c r="K60020" s="2"/>
      <c r="L60020" s="2"/>
    </row>
    <row r="60021" spans="10:12">
      <c r="J60021" s="2"/>
      <c r="K60021" s="2"/>
      <c r="L60021" s="2"/>
    </row>
    <row r="60022" spans="10:12">
      <c r="J60022" s="2"/>
      <c r="K60022" s="2"/>
      <c r="L60022" s="2"/>
    </row>
    <row r="60023" spans="10:12">
      <c r="J60023" s="2"/>
      <c r="K60023" s="2"/>
      <c r="L60023" s="2"/>
    </row>
    <row r="60024" spans="10:12">
      <c r="J60024" s="2"/>
      <c r="K60024" s="2"/>
      <c r="L60024" s="2"/>
    </row>
    <row r="60025" spans="10:12">
      <c r="J60025" s="2"/>
      <c r="K60025" s="2"/>
      <c r="L60025" s="2"/>
    </row>
    <row r="60026" spans="10:12">
      <c r="J60026" s="2"/>
      <c r="K60026" s="2"/>
      <c r="L60026" s="2"/>
    </row>
    <row r="60027" spans="10:12">
      <c r="J60027" s="2"/>
      <c r="K60027" s="2"/>
      <c r="L60027" s="2"/>
    </row>
    <row r="60028" spans="10:12">
      <c r="J60028" s="2"/>
      <c r="K60028" s="2"/>
      <c r="L60028" s="2"/>
    </row>
    <row r="60029" spans="10:12">
      <c r="J60029" s="2"/>
      <c r="K60029" s="2"/>
      <c r="L60029" s="2"/>
    </row>
    <row r="60030" spans="10:12">
      <c r="J60030" s="2"/>
      <c r="K60030" s="2"/>
      <c r="L60030" s="2"/>
    </row>
    <row r="60031" spans="10:12">
      <c r="J60031" s="2"/>
      <c r="K60031" s="2"/>
      <c r="L60031" s="2"/>
    </row>
    <row r="60032" spans="10:12">
      <c r="J60032" s="2"/>
      <c r="K60032" s="2"/>
      <c r="L60032" s="2"/>
    </row>
    <row r="60033" spans="10:12">
      <c r="J60033" s="2"/>
      <c r="K60033" s="2"/>
      <c r="L60033" s="2"/>
    </row>
    <row r="60034" spans="10:12">
      <c r="J60034" s="2"/>
      <c r="K60034" s="2"/>
      <c r="L60034" s="2"/>
    </row>
    <row r="60035" spans="10:12">
      <c r="J60035" s="2"/>
      <c r="K60035" s="2"/>
      <c r="L60035" s="2"/>
    </row>
    <row r="60036" spans="10:12">
      <c r="J60036" s="2"/>
      <c r="K60036" s="2"/>
      <c r="L60036" s="2"/>
    </row>
    <row r="60037" spans="10:12">
      <c r="J60037" s="2"/>
      <c r="K60037" s="2"/>
      <c r="L60037" s="2"/>
    </row>
    <row r="60038" spans="10:12">
      <c r="J60038" s="2"/>
      <c r="K60038" s="2"/>
      <c r="L60038" s="2"/>
    </row>
    <row r="60039" spans="10:12">
      <c r="J60039" s="2"/>
      <c r="K60039" s="2"/>
      <c r="L60039" s="2"/>
    </row>
    <row r="60040" spans="10:12">
      <c r="J60040" s="2"/>
      <c r="K60040" s="2"/>
      <c r="L60040" s="2"/>
    </row>
    <row r="60041" spans="10:12">
      <c r="J60041" s="2"/>
      <c r="K60041" s="2"/>
      <c r="L60041" s="2"/>
    </row>
    <row r="60042" spans="10:12">
      <c r="J60042" s="2"/>
      <c r="K60042" s="2"/>
      <c r="L60042" s="2"/>
    </row>
    <row r="60043" spans="10:12">
      <c r="J60043" s="2"/>
      <c r="K60043" s="2"/>
      <c r="L60043" s="2"/>
    </row>
    <row r="60044" spans="10:12">
      <c r="J60044" s="2"/>
      <c r="K60044" s="2"/>
      <c r="L60044" s="2"/>
    </row>
    <row r="60045" spans="10:12">
      <c r="J60045" s="2"/>
      <c r="K60045" s="2"/>
      <c r="L60045" s="2"/>
    </row>
    <row r="60046" spans="10:12">
      <c r="J60046" s="2"/>
      <c r="K60046" s="2"/>
      <c r="L60046" s="2"/>
    </row>
    <row r="60047" spans="10:12">
      <c r="J60047" s="2"/>
      <c r="K60047" s="2"/>
      <c r="L60047" s="2"/>
    </row>
    <row r="60048" spans="10:12">
      <c r="J60048" s="2"/>
      <c r="K60048" s="2"/>
      <c r="L60048" s="2"/>
    </row>
    <row r="60049" spans="10:12">
      <c r="J60049" s="2"/>
      <c r="K60049" s="2"/>
      <c r="L60049" s="2"/>
    </row>
    <row r="60050" spans="10:12">
      <c r="J60050" s="2"/>
      <c r="K60050" s="2"/>
      <c r="L60050" s="2"/>
    </row>
    <row r="60051" spans="10:12">
      <c r="J60051" s="2"/>
      <c r="K60051" s="2"/>
      <c r="L60051" s="2"/>
    </row>
    <row r="60052" spans="10:12">
      <c r="J60052" s="2"/>
      <c r="K60052" s="2"/>
      <c r="L60052" s="2"/>
    </row>
    <row r="60053" spans="10:12">
      <c r="J60053" s="2"/>
      <c r="K60053" s="2"/>
      <c r="L60053" s="2"/>
    </row>
    <row r="60054" spans="10:12">
      <c r="J60054" s="2"/>
      <c r="K60054" s="2"/>
      <c r="L60054" s="2"/>
    </row>
    <row r="60055" spans="10:12">
      <c r="J60055" s="2"/>
      <c r="K60055" s="2"/>
      <c r="L60055" s="2"/>
    </row>
    <row r="60056" spans="10:12">
      <c r="J60056" s="2"/>
      <c r="K60056" s="2"/>
      <c r="L60056" s="2"/>
    </row>
    <row r="60057" spans="10:12">
      <c r="J60057" s="2"/>
      <c r="K60057" s="2"/>
      <c r="L60057" s="2"/>
    </row>
    <row r="60058" spans="10:12">
      <c r="J60058" s="2"/>
      <c r="K60058" s="2"/>
      <c r="L60058" s="2"/>
    </row>
    <row r="60059" spans="10:12">
      <c r="J60059" s="2"/>
      <c r="K60059" s="2"/>
      <c r="L60059" s="2"/>
    </row>
    <row r="60060" spans="10:12">
      <c r="J60060" s="2"/>
      <c r="K60060" s="2"/>
      <c r="L60060" s="2"/>
    </row>
    <row r="60061" spans="10:12">
      <c r="J60061" s="2"/>
      <c r="K60061" s="2"/>
      <c r="L60061" s="2"/>
    </row>
    <row r="60062" spans="10:12">
      <c r="J60062" s="2"/>
      <c r="K60062" s="2"/>
      <c r="L60062" s="2"/>
    </row>
    <row r="60063" spans="10:12">
      <c r="J60063" s="2"/>
      <c r="K60063" s="2"/>
      <c r="L60063" s="2"/>
    </row>
    <row r="60064" spans="10:12">
      <c r="J60064" s="2"/>
      <c r="K60064" s="2"/>
      <c r="L60064" s="2"/>
    </row>
    <row r="60065" spans="10:12">
      <c r="J60065" s="2"/>
      <c r="K60065" s="2"/>
      <c r="L60065" s="2"/>
    </row>
    <row r="60066" spans="10:12">
      <c r="J60066" s="2"/>
      <c r="K60066" s="2"/>
      <c r="L60066" s="2"/>
    </row>
    <row r="60067" spans="10:12">
      <c r="J60067" s="2"/>
      <c r="K60067" s="2"/>
      <c r="L60067" s="2"/>
    </row>
    <row r="60068" spans="10:12">
      <c r="J60068" s="2"/>
      <c r="K60068" s="2"/>
      <c r="L60068" s="2"/>
    </row>
    <row r="60069" spans="10:12">
      <c r="J60069" s="2"/>
      <c r="K60069" s="2"/>
      <c r="L60069" s="2"/>
    </row>
    <row r="60070" spans="10:12">
      <c r="J60070" s="2"/>
      <c r="K60070" s="2"/>
      <c r="L60070" s="2"/>
    </row>
    <row r="60071" spans="10:12">
      <c r="J60071" s="2"/>
      <c r="K60071" s="2"/>
      <c r="L60071" s="2"/>
    </row>
    <row r="60072" spans="10:12">
      <c r="J60072" s="2"/>
      <c r="K60072" s="2"/>
      <c r="L60072" s="2"/>
    </row>
    <row r="60073" spans="10:12">
      <c r="J60073" s="2"/>
      <c r="K60073" s="2"/>
      <c r="L60073" s="2"/>
    </row>
    <row r="60074" spans="10:12">
      <c r="J60074" s="2"/>
      <c r="K60074" s="2"/>
      <c r="L60074" s="2"/>
    </row>
    <row r="60075" spans="10:12">
      <c r="J60075" s="2"/>
      <c r="K60075" s="2"/>
      <c r="L60075" s="2"/>
    </row>
    <row r="60076" spans="10:12">
      <c r="J60076" s="2"/>
      <c r="K60076" s="2"/>
      <c r="L60076" s="2"/>
    </row>
    <row r="60077" spans="10:12">
      <c r="J60077" s="2"/>
      <c r="K60077" s="2"/>
      <c r="L60077" s="2"/>
    </row>
    <row r="60078" spans="10:12">
      <c r="J60078" s="2"/>
      <c r="K60078" s="2"/>
      <c r="L60078" s="2"/>
    </row>
    <row r="60079" spans="10:12">
      <c r="J60079" s="2"/>
      <c r="K60079" s="2"/>
      <c r="L60079" s="2"/>
    </row>
    <row r="60080" spans="10:12">
      <c r="J60080" s="2"/>
      <c r="K60080" s="2"/>
      <c r="L60080" s="2"/>
    </row>
    <row r="60081" spans="10:12">
      <c r="J60081" s="2"/>
      <c r="K60081" s="2"/>
      <c r="L60081" s="2"/>
    </row>
    <row r="60082" spans="10:12">
      <c r="J60082" s="2"/>
      <c r="K60082" s="2"/>
      <c r="L60082" s="2"/>
    </row>
    <row r="60083" spans="10:12">
      <c r="J60083" s="2"/>
      <c r="K60083" s="2"/>
      <c r="L60083" s="2"/>
    </row>
    <row r="60084" spans="10:12">
      <c r="J60084" s="2"/>
      <c r="K60084" s="2"/>
      <c r="L60084" s="2"/>
    </row>
    <row r="60085" spans="10:12">
      <c r="J60085" s="2"/>
      <c r="K60085" s="2"/>
      <c r="L60085" s="2"/>
    </row>
    <row r="60086" spans="10:12">
      <c r="J60086" s="2"/>
      <c r="K60086" s="2"/>
      <c r="L60086" s="2"/>
    </row>
    <row r="60087" spans="10:12">
      <c r="J60087" s="2"/>
      <c r="K60087" s="2"/>
      <c r="L60087" s="2"/>
    </row>
    <row r="60088" spans="10:12">
      <c r="J60088" s="2"/>
      <c r="K60088" s="2"/>
      <c r="L60088" s="2"/>
    </row>
    <row r="60089" spans="10:12">
      <c r="J60089" s="2"/>
      <c r="K60089" s="2"/>
      <c r="L60089" s="2"/>
    </row>
    <row r="60090" spans="10:12">
      <c r="J60090" s="2"/>
      <c r="K60090" s="2"/>
      <c r="L60090" s="2"/>
    </row>
    <row r="60091" spans="10:12">
      <c r="J60091" s="2"/>
      <c r="K60091" s="2"/>
      <c r="L60091" s="2"/>
    </row>
    <row r="60092" spans="10:12">
      <c r="J60092" s="2"/>
      <c r="K60092" s="2"/>
      <c r="L60092" s="2"/>
    </row>
    <row r="60093" spans="10:12">
      <c r="J60093" s="2"/>
      <c r="K60093" s="2"/>
      <c r="L60093" s="2"/>
    </row>
    <row r="60094" spans="10:12">
      <c r="J60094" s="2"/>
      <c r="K60094" s="2"/>
      <c r="L60094" s="2"/>
    </row>
    <row r="60095" spans="10:12">
      <c r="J60095" s="2"/>
      <c r="K60095" s="2"/>
      <c r="L60095" s="2"/>
    </row>
    <row r="60096" spans="10:12">
      <c r="J60096" s="2"/>
      <c r="K60096" s="2"/>
      <c r="L60096" s="2"/>
    </row>
    <row r="60097" spans="10:12">
      <c r="J60097" s="2"/>
      <c r="K60097" s="2"/>
      <c r="L60097" s="2"/>
    </row>
    <row r="60098" spans="10:12">
      <c r="J60098" s="2"/>
      <c r="K60098" s="2"/>
      <c r="L60098" s="2"/>
    </row>
    <row r="60099" spans="10:12">
      <c r="J60099" s="2"/>
      <c r="K60099" s="2"/>
      <c r="L60099" s="2"/>
    </row>
    <row r="60100" spans="10:12">
      <c r="J60100" s="2"/>
      <c r="K60100" s="2"/>
      <c r="L60100" s="2"/>
    </row>
    <row r="60101" spans="10:12">
      <c r="J60101" s="2"/>
      <c r="K60101" s="2"/>
      <c r="L60101" s="2"/>
    </row>
    <row r="60102" spans="10:12">
      <c r="J60102" s="2"/>
      <c r="K60102" s="2"/>
      <c r="L60102" s="2"/>
    </row>
    <row r="60103" spans="10:12">
      <c r="J60103" s="2"/>
      <c r="K60103" s="2"/>
      <c r="L60103" s="2"/>
    </row>
    <row r="60104" spans="10:12">
      <c r="J60104" s="2"/>
      <c r="K60104" s="2"/>
      <c r="L60104" s="2"/>
    </row>
    <row r="60105" spans="10:12">
      <c r="J60105" s="2"/>
      <c r="K60105" s="2"/>
      <c r="L60105" s="2"/>
    </row>
    <row r="60106" spans="10:12">
      <c r="J60106" s="2"/>
      <c r="K60106" s="2"/>
      <c r="L60106" s="2"/>
    </row>
    <row r="60107" spans="10:12">
      <c r="J60107" s="2"/>
      <c r="K60107" s="2"/>
      <c r="L60107" s="2"/>
    </row>
    <row r="60108" spans="10:12">
      <c r="J60108" s="2"/>
      <c r="K60108" s="2"/>
      <c r="L60108" s="2"/>
    </row>
    <row r="60109" spans="10:12">
      <c r="J60109" s="2"/>
      <c r="K60109" s="2"/>
      <c r="L60109" s="2"/>
    </row>
    <row r="60110" spans="10:12">
      <c r="J60110" s="2"/>
      <c r="K60110" s="2"/>
      <c r="L60110" s="2"/>
    </row>
    <row r="60111" spans="10:12">
      <c r="J60111" s="2"/>
      <c r="K60111" s="2"/>
      <c r="L60111" s="2"/>
    </row>
    <row r="60112" spans="10:12">
      <c r="J60112" s="2"/>
      <c r="K60112" s="2"/>
      <c r="L60112" s="2"/>
    </row>
    <row r="60113" spans="10:12">
      <c r="J60113" s="2"/>
      <c r="K60113" s="2"/>
      <c r="L60113" s="2"/>
    </row>
    <row r="60114" spans="10:12">
      <c r="J60114" s="2"/>
      <c r="K60114" s="2"/>
      <c r="L60114" s="2"/>
    </row>
    <row r="60115" spans="10:12">
      <c r="J60115" s="2"/>
      <c r="K60115" s="2"/>
      <c r="L60115" s="2"/>
    </row>
    <row r="60116" spans="10:12">
      <c r="J60116" s="2"/>
      <c r="K60116" s="2"/>
      <c r="L60116" s="2"/>
    </row>
    <row r="60117" spans="10:12">
      <c r="J60117" s="2"/>
      <c r="K60117" s="2"/>
      <c r="L60117" s="2"/>
    </row>
    <row r="60118" spans="10:12">
      <c r="J60118" s="2"/>
      <c r="K60118" s="2"/>
      <c r="L60118" s="2"/>
    </row>
    <row r="60119" spans="10:12">
      <c r="J60119" s="2"/>
      <c r="K60119" s="2"/>
      <c r="L60119" s="2"/>
    </row>
    <row r="60120" spans="10:12">
      <c r="J60120" s="2"/>
      <c r="K60120" s="2"/>
      <c r="L60120" s="2"/>
    </row>
    <row r="60121" spans="10:12">
      <c r="J60121" s="2"/>
      <c r="K60121" s="2"/>
      <c r="L60121" s="2"/>
    </row>
    <row r="60122" spans="10:12">
      <c r="J60122" s="2"/>
      <c r="K60122" s="2"/>
      <c r="L60122" s="2"/>
    </row>
    <row r="60123" spans="10:12">
      <c r="J60123" s="2"/>
      <c r="K60123" s="2"/>
      <c r="L60123" s="2"/>
    </row>
    <row r="60124" spans="10:12">
      <c r="J60124" s="2"/>
      <c r="K60124" s="2"/>
      <c r="L60124" s="2"/>
    </row>
    <row r="60125" spans="10:12">
      <c r="J60125" s="2"/>
      <c r="K60125" s="2"/>
      <c r="L60125" s="2"/>
    </row>
    <row r="60126" spans="10:12">
      <c r="J60126" s="2"/>
      <c r="K60126" s="2"/>
      <c r="L60126" s="2"/>
    </row>
    <row r="60127" spans="10:12">
      <c r="J60127" s="2"/>
      <c r="K60127" s="2"/>
      <c r="L60127" s="2"/>
    </row>
    <row r="60128" spans="10:12">
      <c r="J60128" s="2"/>
      <c r="K60128" s="2"/>
      <c r="L60128" s="2"/>
    </row>
    <row r="60129" spans="10:12">
      <c r="J60129" s="2"/>
      <c r="K60129" s="2"/>
      <c r="L60129" s="2"/>
    </row>
    <row r="60130" spans="10:12">
      <c r="J60130" s="2"/>
      <c r="K60130" s="2"/>
      <c r="L60130" s="2"/>
    </row>
    <row r="60131" spans="10:12">
      <c r="J60131" s="2"/>
      <c r="K60131" s="2"/>
      <c r="L60131" s="2"/>
    </row>
    <row r="60132" spans="10:12">
      <c r="J60132" s="2"/>
      <c r="K60132" s="2"/>
      <c r="L60132" s="2"/>
    </row>
    <row r="60133" spans="10:12">
      <c r="J60133" s="2"/>
      <c r="K60133" s="2"/>
      <c r="L60133" s="2"/>
    </row>
    <row r="60134" spans="10:12">
      <c r="J60134" s="2"/>
      <c r="K60134" s="2"/>
      <c r="L60134" s="2"/>
    </row>
    <row r="60135" spans="10:12">
      <c r="J60135" s="2"/>
      <c r="K60135" s="2"/>
      <c r="L60135" s="2"/>
    </row>
    <row r="60136" spans="10:12">
      <c r="J60136" s="2"/>
      <c r="K60136" s="2"/>
      <c r="L60136" s="2"/>
    </row>
    <row r="60137" spans="10:12">
      <c r="J60137" s="2"/>
      <c r="K60137" s="2"/>
      <c r="L60137" s="2"/>
    </row>
    <row r="60138" spans="10:12">
      <c r="J60138" s="2"/>
      <c r="K60138" s="2"/>
      <c r="L60138" s="2"/>
    </row>
    <row r="60139" spans="10:12">
      <c r="J60139" s="2"/>
      <c r="K60139" s="2"/>
      <c r="L60139" s="2"/>
    </row>
    <row r="60140" spans="10:12">
      <c r="J60140" s="2"/>
      <c r="K60140" s="2"/>
      <c r="L60140" s="2"/>
    </row>
    <row r="60141" spans="10:12">
      <c r="J60141" s="2"/>
      <c r="K60141" s="2"/>
      <c r="L60141" s="2"/>
    </row>
    <row r="60142" spans="10:12">
      <c r="J60142" s="2"/>
      <c r="K60142" s="2"/>
      <c r="L60142" s="2"/>
    </row>
    <row r="60143" spans="10:12">
      <c r="J60143" s="2"/>
      <c r="K60143" s="2"/>
      <c r="L60143" s="2"/>
    </row>
    <row r="60144" spans="10:12">
      <c r="J60144" s="2"/>
      <c r="K60144" s="2"/>
      <c r="L60144" s="2"/>
    </row>
    <row r="60145" spans="10:12">
      <c r="J60145" s="2"/>
      <c r="K60145" s="2"/>
      <c r="L60145" s="2"/>
    </row>
    <row r="60146" spans="10:12">
      <c r="J60146" s="2"/>
      <c r="K60146" s="2"/>
      <c r="L60146" s="2"/>
    </row>
    <row r="60147" spans="10:12">
      <c r="J60147" s="2"/>
      <c r="K60147" s="2"/>
      <c r="L60147" s="2"/>
    </row>
    <row r="60148" spans="10:12">
      <c r="J60148" s="2"/>
      <c r="K60148" s="2"/>
      <c r="L60148" s="2"/>
    </row>
    <row r="60149" spans="10:12">
      <c r="J60149" s="2"/>
      <c r="K60149" s="2"/>
      <c r="L60149" s="2"/>
    </row>
    <row r="60150" spans="10:12">
      <c r="J60150" s="2"/>
      <c r="K60150" s="2"/>
      <c r="L60150" s="2"/>
    </row>
    <row r="60151" spans="10:12">
      <c r="J60151" s="2"/>
      <c r="K60151" s="2"/>
      <c r="L60151" s="2"/>
    </row>
    <row r="60152" spans="10:12">
      <c r="J60152" s="2"/>
      <c r="K60152" s="2"/>
      <c r="L60152" s="2"/>
    </row>
    <row r="60153" spans="10:12">
      <c r="J60153" s="2"/>
      <c r="K60153" s="2"/>
      <c r="L60153" s="2"/>
    </row>
    <row r="60154" spans="10:12">
      <c r="J60154" s="2"/>
      <c r="K60154" s="2"/>
      <c r="L60154" s="2"/>
    </row>
    <row r="60155" spans="10:12">
      <c r="J60155" s="2"/>
      <c r="K60155" s="2"/>
      <c r="L60155" s="2"/>
    </row>
    <row r="60156" spans="10:12">
      <c r="J60156" s="2"/>
      <c r="K60156" s="2"/>
      <c r="L60156" s="2"/>
    </row>
    <row r="60157" spans="10:12">
      <c r="J60157" s="2"/>
      <c r="K60157" s="2"/>
      <c r="L60157" s="2"/>
    </row>
    <row r="60158" spans="10:12">
      <c r="J60158" s="2"/>
      <c r="K60158" s="2"/>
      <c r="L60158" s="2"/>
    </row>
    <row r="60159" spans="10:12">
      <c r="J60159" s="2"/>
      <c r="K60159" s="2"/>
      <c r="L60159" s="2"/>
    </row>
    <row r="60160" spans="10:12">
      <c r="J60160" s="2"/>
      <c r="K60160" s="2"/>
      <c r="L60160" s="2"/>
    </row>
    <row r="60161" spans="10:12">
      <c r="J60161" s="2"/>
      <c r="K60161" s="2"/>
      <c r="L60161" s="2"/>
    </row>
    <row r="60162" spans="10:12">
      <c r="J60162" s="2"/>
      <c r="K60162" s="2"/>
      <c r="L60162" s="2"/>
    </row>
    <row r="60163" spans="10:12">
      <c r="J60163" s="2"/>
      <c r="K60163" s="2"/>
      <c r="L60163" s="2"/>
    </row>
    <row r="60164" spans="10:12">
      <c r="J60164" s="2"/>
      <c r="K60164" s="2"/>
      <c r="L60164" s="2"/>
    </row>
    <row r="60165" spans="10:12">
      <c r="J60165" s="2"/>
      <c r="K60165" s="2"/>
      <c r="L60165" s="2"/>
    </row>
    <row r="60166" spans="10:12">
      <c r="J60166" s="2"/>
      <c r="K60166" s="2"/>
      <c r="L60166" s="2"/>
    </row>
    <row r="60167" spans="10:12">
      <c r="J60167" s="2"/>
      <c r="K60167" s="2"/>
      <c r="L60167" s="2"/>
    </row>
    <row r="60168" spans="10:12">
      <c r="J60168" s="2"/>
      <c r="K60168" s="2"/>
      <c r="L60168" s="2"/>
    </row>
    <row r="60169" spans="10:12">
      <c r="J60169" s="2"/>
      <c r="K60169" s="2"/>
      <c r="L60169" s="2"/>
    </row>
    <row r="60170" spans="10:12">
      <c r="J60170" s="2"/>
      <c r="K60170" s="2"/>
      <c r="L60170" s="2"/>
    </row>
    <row r="60171" spans="10:12">
      <c r="J60171" s="2"/>
      <c r="K60171" s="2"/>
      <c r="L60171" s="2"/>
    </row>
    <row r="60172" spans="10:12">
      <c r="J60172" s="2"/>
      <c r="K60172" s="2"/>
      <c r="L60172" s="2"/>
    </row>
    <row r="60173" spans="10:12">
      <c r="J60173" s="2"/>
      <c r="K60173" s="2"/>
      <c r="L60173" s="2"/>
    </row>
    <row r="60174" spans="10:12">
      <c r="J60174" s="2"/>
      <c r="K60174" s="2"/>
      <c r="L60174" s="2"/>
    </row>
    <row r="60175" spans="10:12">
      <c r="J60175" s="2"/>
      <c r="K60175" s="2"/>
      <c r="L60175" s="2"/>
    </row>
    <row r="60176" spans="10:12">
      <c r="J60176" s="2"/>
      <c r="K60176" s="2"/>
      <c r="L60176" s="2"/>
    </row>
    <row r="60177" spans="10:12">
      <c r="J60177" s="2"/>
      <c r="K60177" s="2"/>
      <c r="L60177" s="2"/>
    </row>
    <row r="60178" spans="10:12">
      <c r="J60178" s="2"/>
      <c r="K60178" s="2"/>
      <c r="L60178" s="2"/>
    </row>
    <row r="60179" spans="10:12">
      <c r="J60179" s="2"/>
      <c r="K60179" s="2"/>
      <c r="L60179" s="2"/>
    </row>
    <row r="60180" spans="10:12">
      <c r="J60180" s="2"/>
      <c r="K60180" s="2"/>
      <c r="L60180" s="2"/>
    </row>
    <row r="60181" spans="10:12">
      <c r="J60181" s="2"/>
      <c r="K60181" s="2"/>
      <c r="L60181" s="2"/>
    </row>
    <row r="60182" spans="10:12">
      <c r="J60182" s="2"/>
      <c r="K60182" s="2"/>
      <c r="L60182" s="2"/>
    </row>
    <row r="60183" spans="10:12">
      <c r="J60183" s="2"/>
      <c r="K60183" s="2"/>
      <c r="L60183" s="2"/>
    </row>
    <row r="60184" spans="10:12">
      <c r="J60184" s="2"/>
      <c r="K60184" s="2"/>
      <c r="L60184" s="2"/>
    </row>
    <row r="60185" spans="10:12">
      <c r="J60185" s="2"/>
      <c r="K60185" s="2"/>
      <c r="L60185" s="2"/>
    </row>
    <row r="60186" spans="10:12">
      <c r="J60186" s="2"/>
      <c r="K60186" s="2"/>
      <c r="L60186" s="2"/>
    </row>
    <row r="60187" spans="10:12">
      <c r="J60187" s="2"/>
      <c r="K60187" s="2"/>
      <c r="L60187" s="2"/>
    </row>
    <row r="60188" spans="10:12">
      <c r="J60188" s="2"/>
      <c r="K60188" s="2"/>
      <c r="L60188" s="2"/>
    </row>
    <row r="60189" spans="10:12">
      <c r="J60189" s="2"/>
      <c r="K60189" s="2"/>
      <c r="L60189" s="2"/>
    </row>
    <row r="60190" spans="10:12">
      <c r="J60190" s="2"/>
      <c r="K60190" s="2"/>
      <c r="L60190" s="2"/>
    </row>
    <row r="60191" spans="10:12">
      <c r="J60191" s="2"/>
      <c r="K60191" s="2"/>
      <c r="L60191" s="2"/>
    </row>
    <row r="60192" spans="10:12">
      <c r="J60192" s="2"/>
      <c r="K60192" s="2"/>
      <c r="L60192" s="2"/>
    </row>
    <row r="60193" spans="10:12">
      <c r="J60193" s="2"/>
      <c r="K60193" s="2"/>
      <c r="L60193" s="2"/>
    </row>
    <row r="60194" spans="10:12">
      <c r="J60194" s="2"/>
      <c r="K60194" s="2"/>
      <c r="L60194" s="2"/>
    </row>
    <row r="60195" spans="10:12">
      <c r="J60195" s="2"/>
      <c r="K60195" s="2"/>
      <c r="L60195" s="2"/>
    </row>
    <row r="60196" spans="10:12">
      <c r="J60196" s="2"/>
      <c r="K60196" s="2"/>
      <c r="L60196" s="2"/>
    </row>
    <row r="60197" spans="10:12">
      <c r="J60197" s="2"/>
      <c r="K60197" s="2"/>
      <c r="L60197" s="2"/>
    </row>
    <row r="60198" spans="10:12">
      <c r="J60198" s="2"/>
      <c r="K60198" s="2"/>
      <c r="L60198" s="2"/>
    </row>
    <row r="60199" spans="10:12">
      <c r="J60199" s="2"/>
      <c r="K60199" s="2"/>
      <c r="L60199" s="2"/>
    </row>
    <row r="60200" spans="10:12">
      <c r="J60200" s="2"/>
      <c r="K60200" s="2"/>
      <c r="L60200" s="2"/>
    </row>
    <row r="60201" spans="10:12">
      <c r="J60201" s="2"/>
      <c r="K60201" s="2"/>
      <c r="L60201" s="2"/>
    </row>
    <row r="60202" spans="10:12">
      <c r="J60202" s="2"/>
      <c r="K60202" s="2"/>
      <c r="L60202" s="2"/>
    </row>
    <row r="60203" spans="10:12">
      <c r="J60203" s="2"/>
      <c r="K60203" s="2"/>
      <c r="L60203" s="2"/>
    </row>
    <row r="60204" spans="10:12">
      <c r="J60204" s="2"/>
      <c r="K60204" s="2"/>
      <c r="L60204" s="2"/>
    </row>
    <row r="60205" spans="10:12">
      <c r="J60205" s="2"/>
      <c r="K60205" s="2"/>
      <c r="L60205" s="2"/>
    </row>
    <row r="60206" spans="10:12">
      <c r="J60206" s="2"/>
      <c r="K60206" s="2"/>
      <c r="L60206" s="2"/>
    </row>
    <row r="60207" spans="10:12">
      <c r="J60207" s="2"/>
      <c r="K60207" s="2"/>
      <c r="L60207" s="2"/>
    </row>
    <row r="60208" spans="10:12">
      <c r="J60208" s="2"/>
      <c r="K60208" s="2"/>
      <c r="L60208" s="2"/>
    </row>
    <row r="60209" spans="10:12">
      <c r="J60209" s="2"/>
      <c r="K60209" s="2"/>
      <c r="L60209" s="2"/>
    </row>
    <row r="60210" spans="10:12">
      <c r="J60210" s="2"/>
      <c r="K60210" s="2"/>
      <c r="L60210" s="2"/>
    </row>
    <row r="60211" spans="10:12">
      <c r="J60211" s="2"/>
      <c r="K60211" s="2"/>
      <c r="L60211" s="2"/>
    </row>
    <row r="60212" spans="10:12">
      <c r="J60212" s="2"/>
      <c r="K60212" s="2"/>
      <c r="L60212" s="2"/>
    </row>
    <row r="60213" spans="10:12">
      <c r="J60213" s="2"/>
      <c r="K60213" s="2"/>
      <c r="L60213" s="2"/>
    </row>
    <row r="60214" spans="10:12">
      <c r="J60214" s="2"/>
      <c r="K60214" s="2"/>
      <c r="L60214" s="2"/>
    </row>
    <row r="60215" spans="10:12">
      <c r="J60215" s="2"/>
      <c r="K60215" s="2"/>
      <c r="L60215" s="2"/>
    </row>
    <row r="60216" spans="10:12">
      <c r="J60216" s="2"/>
      <c r="K60216" s="2"/>
      <c r="L60216" s="2"/>
    </row>
    <row r="60217" spans="10:12">
      <c r="J60217" s="2"/>
      <c r="K60217" s="2"/>
      <c r="L60217" s="2"/>
    </row>
    <row r="60218" spans="10:12">
      <c r="J60218" s="2"/>
      <c r="K60218" s="2"/>
      <c r="L60218" s="2"/>
    </row>
    <row r="60219" spans="10:12">
      <c r="J60219" s="2"/>
      <c r="K60219" s="2"/>
      <c r="L60219" s="2"/>
    </row>
    <row r="60220" spans="10:12">
      <c r="J60220" s="2"/>
      <c r="K60220" s="2"/>
      <c r="L60220" s="2"/>
    </row>
    <row r="60221" spans="10:12">
      <c r="J60221" s="2"/>
      <c r="K60221" s="2"/>
      <c r="L60221" s="2"/>
    </row>
    <row r="60222" spans="10:12">
      <c r="J60222" s="2"/>
      <c r="K60222" s="2"/>
      <c r="L60222" s="2"/>
    </row>
    <row r="60223" spans="10:12">
      <c r="J60223" s="2"/>
      <c r="K60223" s="2"/>
      <c r="L60223" s="2"/>
    </row>
    <row r="60224" spans="10:12">
      <c r="J60224" s="2"/>
      <c r="K60224" s="2"/>
      <c r="L60224" s="2"/>
    </row>
    <row r="60225" spans="10:12">
      <c r="J60225" s="2"/>
      <c r="K60225" s="2"/>
      <c r="L60225" s="2"/>
    </row>
    <row r="60226" spans="10:12">
      <c r="J60226" s="2"/>
      <c r="K60226" s="2"/>
      <c r="L60226" s="2"/>
    </row>
    <row r="60227" spans="10:12">
      <c r="J60227" s="2"/>
      <c r="K60227" s="2"/>
      <c r="L60227" s="2"/>
    </row>
    <row r="60228" spans="10:12">
      <c r="J60228" s="2"/>
      <c r="K60228" s="2"/>
      <c r="L60228" s="2"/>
    </row>
    <row r="60229" spans="10:12">
      <c r="J60229" s="2"/>
      <c r="K60229" s="2"/>
      <c r="L60229" s="2"/>
    </row>
    <row r="60230" spans="10:12">
      <c r="J60230" s="2"/>
      <c r="K60230" s="2"/>
      <c r="L60230" s="2"/>
    </row>
    <row r="60231" spans="10:12">
      <c r="J60231" s="2"/>
      <c r="K60231" s="2"/>
      <c r="L60231" s="2"/>
    </row>
    <row r="60232" spans="10:12">
      <c r="J60232" s="2"/>
      <c r="K60232" s="2"/>
      <c r="L60232" s="2"/>
    </row>
    <row r="60233" spans="10:12">
      <c r="J60233" s="2"/>
      <c r="K60233" s="2"/>
      <c r="L60233" s="2"/>
    </row>
    <row r="60234" spans="10:12">
      <c r="J60234" s="2"/>
      <c r="K60234" s="2"/>
      <c r="L60234" s="2"/>
    </row>
    <row r="60235" spans="10:12">
      <c r="J60235" s="2"/>
      <c r="K60235" s="2"/>
      <c r="L60235" s="2"/>
    </row>
    <row r="60236" spans="10:12">
      <c r="J60236" s="2"/>
      <c r="K60236" s="2"/>
      <c r="L60236" s="2"/>
    </row>
    <row r="60237" spans="10:12">
      <c r="J60237" s="2"/>
      <c r="K60237" s="2"/>
      <c r="L60237" s="2"/>
    </row>
    <row r="60238" spans="10:12">
      <c r="J60238" s="2"/>
      <c r="K60238" s="2"/>
      <c r="L60238" s="2"/>
    </row>
    <row r="60239" spans="10:12">
      <c r="J60239" s="2"/>
      <c r="K60239" s="2"/>
      <c r="L60239" s="2"/>
    </row>
    <row r="60240" spans="10:12">
      <c r="J60240" s="2"/>
      <c r="K60240" s="2"/>
      <c r="L60240" s="2"/>
    </row>
    <row r="60241" spans="10:12">
      <c r="J60241" s="2"/>
      <c r="K60241" s="2"/>
      <c r="L60241" s="2"/>
    </row>
    <row r="60242" spans="10:12">
      <c r="J60242" s="2"/>
      <c r="K60242" s="2"/>
      <c r="L60242" s="2"/>
    </row>
    <row r="60243" spans="10:12">
      <c r="J60243" s="2"/>
      <c r="K60243" s="2"/>
      <c r="L60243" s="2"/>
    </row>
    <row r="60244" spans="10:12">
      <c r="J60244" s="2"/>
      <c r="K60244" s="2"/>
      <c r="L60244" s="2"/>
    </row>
    <row r="60245" spans="10:12">
      <c r="J60245" s="2"/>
      <c r="K60245" s="2"/>
      <c r="L60245" s="2"/>
    </row>
    <row r="60246" spans="10:12">
      <c r="J60246" s="2"/>
      <c r="K60246" s="2"/>
      <c r="L60246" s="2"/>
    </row>
    <row r="60247" spans="10:12">
      <c r="J60247" s="2"/>
      <c r="K60247" s="2"/>
      <c r="L60247" s="2"/>
    </row>
    <row r="60248" spans="10:12">
      <c r="J60248" s="2"/>
      <c r="K60248" s="2"/>
      <c r="L60248" s="2"/>
    </row>
    <row r="60249" spans="10:12">
      <c r="J60249" s="2"/>
      <c r="K60249" s="2"/>
      <c r="L60249" s="2"/>
    </row>
    <row r="60250" spans="10:12">
      <c r="J60250" s="2"/>
      <c r="K60250" s="2"/>
      <c r="L60250" s="2"/>
    </row>
    <row r="60251" spans="10:12">
      <c r="J60251" s="2"/>
      <c r="K60251" s="2"/>
      <c r="L60251" s="2"/>
    </row>
    <row r="60252" spans="10:12">
      <c r="J60252" s="2"/>
      <c r="K60252" s="2"/>
      <c r="L60252" s="2"/>
    </row>
    <row r="60253" spans="10:12">
      <c r="J60253" s="2"/>
      <c r="K60253" s="2"/>
      <c r="L60253" s="2"/>
    </row>
    <row r="60254" spans="10:12">
      <c r="J60254" s="2"/>
      <c r="K60254" s="2"/>
      <c r="L60254" s="2"/>
    </row>
    <row r="60255" spans="10:12">
      <c r="J60255" s="2"/>
      <c r="K60255" s="2"/>
      <c r="L60255" s="2"/>
    </row>
    <row r="60256" spans="10:12">
      <c r="J60256" s="2"/>
      <c r="K60256" s="2"/>
      <c r="L60256" s="2"/>
    </row>
    <row r="60257" spans="10:12">
      <c r="J60257" s="2"/>
      <c r="K60257" s="2"/>
      <c r="L60257" s="2"/>
    </row>
    <row r="60258" spans="10:12">
      <c r="J60258" s="2"/>
      <c r="K60258" s="2"/>
      <c r="L60258" s="2"/>
    </row>
    <row r="60259" spans="10:12">
      <c r="J60259" s="2"/>
      <c r="K60259" s="2"/>
      <c r="L60259" s="2"/>
    </row>
    <row r="60260" spans="10:12">
      <c r="J60260" s="2"/>
      <c r="K60260" s="2"/>
      <c r="L60260" s="2"/>
    </row>
    <row r="60261" spans="10:12">
      <c r="J60261" s="2"/>
      <c r="K60261" s="2"/>
      <c r="L60261" s="2"/>
    </row>
    <row r="60262" spans="10:12">
      <c r="J60262" s="2"/>
      <c r="K60262" s="2"/>
      <c r="L60262" s="2"/>
    </row>
    <row r="60263" spans="10:12">
      <c r="J60263" s="2"/>
      <c r="K60263" s="2"/>
      <c r="L60263" s="2"/>
    </row>
    <row r="60264" spans="10:12">
      <c r="J60264" s="2"/>
      <c r="K60264" s="2"/>
      <c r="L60264" s="2"/>
    </row>
    <row r="60265" spans="10:12">
      <c r="J60265" s="2"/>
      <c r="K60265" s="2"/>
      <c r="L60265" s="2"/>
    </row>
    <row r="60266" spans="10:12">
      <c r="J60266" s="2"/>
      <c r="K60266" s="2"/>
      <c r="L60266" s="2"/>
    </row>
    <row r="60267" spans="10:12">
      <c r="J60267" s="2"/>
      <c r="K60267" s="2"/>
      <c r="L60267" s="2"/>
    </row>
    <row r="60268" spans="10:12">
      <c r="J60268" s="2"/>
      <c r="K60268" s="2"/>
      <c r="L60268" s="2"/>
    </row>
    <row r="60269" spans="10:12">
      <c r="J60269" s="2"/>
      <c r="K60269" s="2"/>
      <c r="L60269" s="2"/>
    </row>
    <row r="60270" spans="10:12">
      <c r="J60270" s="2"/>
      <c r="K60270" s="2"/>
      <c r="L60270" s="2"/>
    </row>
    <row r="60271" spans="10:12">
      <c r="J60271" s="2"/>
      <c r="K60271" s="2"/>
      <c r="L60271" s="2"/>
    </row>
    <row r="60272" spans="10:12">
      <c r="J60272" s="2"/>
      <c r="K60272" s="2"/>
      <c r="L60272" s="2"/>
    </row>
    <row r="60273" spans="10:12">
      <c r="J60273" s="2"/>
      <c r="K60273" s="2"/>
      <c r="L60273" s="2"/>
    </row>
    <row r="60274" spans="10:12">
      <c r="J60274" s="2"/>
      <c r="K60274" s="2"/>
      <c r="L60274" s="2"/>
    </row>
    <row r="60275" spans="10:12">
      <c r="J60275" s="2"/>
      <c r="K60275" s="2"/>
      <c r="L60275" s="2"/>
    </row>
    <row r="60276" spans="10:12">
      <c r="J60276" s="2"/>
      <c r="K60276" s="2"/>
      <c r="L60276" s="2"/>
    </row>
    <row r="60277" spans="10:12">
      <c r="J60277" s="2"/>
      <c r="K60277" s="2"/>
      <c r="L60277" s="2"/>
    </row>
    <row r="60278" spans="10:12">
      <c r="J60278" s="2"/>
      <c r="K60278" s="2"/>
      <c r="L60278" s="2"/>
    </row>
    <row r="60279" spans="10:12">
      <c r="J60279" s="2"/>
      <c r="K60279" s="2"/>
      <c r="L60279" s="2"/>
    </row>
    <row r="60280" spans="10:12">
      <c r="J60280" s="2"/>
      <c r="K60280" s="2"/>
      <c r="L60280" s="2"/>
    </row>
    <row r="60281" spans="10:12">
      <c r="J60281" s="2"/>
      <c r="K60281" s="2"/>
      <c r="L60281" s="2"/>
    </row>
    <row r="60282" spans="10:12">
      <c r="J60282" s="2"/>
      <c r="K60282" s="2"/>
      <c r="L60282" s="2"/>
    </row>
    <row r="60283" spans="10:12">
      <c r="J60283" s="2"/>
      <c r="K60283" s="2"/>
      <c r="L60283" s="2"/>
    </row>
    <row r="60284" spans="10:12">
      <c r="J60284" s="2"/>
      <c r="K60284" s="2"/>
      <c r="L60284" s="2"/>
    </row>
    <row r="60285" spans="10:12">
      <c r="J60285" s="2"/>
      <c r="K60285" s="2"/>
      <c r="L60285" s="2"/>
    </row>
    <row r="60286" spans="10:12">
      <c r="J60286" s="2"/>
      <c r="K60286" s="2"/>
      <c r="L60286" s="2"/>
    </row>
    <row r="60287" spans="10:12">
      <c r="J60287" s="2"/>
      <c r="K60287" s="2"/>
      <c r="L60287" s="2"/>
    </row>
    <row r="60288" spans="10:12">
      <c r="J60288" s="2"/>
      <c r="K60288" s="2"/>
      <c r="L60288" s="2"/>
    </row>
    <row r="60289" spans="10:12">
      <c r="J60289" s="2"/>
      <c r="K60289" s="2"/>
      <c r="L60289" s="2"/>
    </row>
    <row r="60290" spans="10:12">
      <c r="J60290" s="2"/>
      <c r="K60290" s="2"/>
      <c r="L60290" s="2"/>
    </row>
    <row r="60291" spans="10:12">
      <c r="J60291" s="2"/>
      <c r="K60291" s="2"/>
      <c r="L60291" s="2"/>
    </row>
    <row r="60292" spans="10:12">
      <c r="J60292" s="2"/>
      <c r="K60292" s="2"/>
      <c r="L60292" s="2"/>
    </row>
    <row r="60293" spans="10:12">
      <c r="J60293" s="2"/>
      <c r="K60293" s="2"/>
      <c r="L60293" s="2"/>
    </row>
    <row r="60294" spans="10:12">
      <c r="J60294" s="2"/>
      <c r="K60294" s="2"/>
      <c r="L60294" s="2"/>
    </row>
    <row r="60295" spans="10:12">
      <c r="J60295" s="2"/>
      <c r="K60295" s="2"/>
      <c r="L60295" s="2"/>
    </row>
    <row r="60296" spans="10:12">
      <c r="J60296" s="2"/>
      <c r="K60296" s="2"/>
      <c r="L60296" s="2"/>
    </row>
    <row r="60297" spans="10:12">
      <c r="J60297" s="2"/>
      <c r="K60297" s="2"/>
      <c r="L60297" s="2"/>
    </row>
    <row r="60298" spans="10:12">
      <c r="J60298" s="2"/>
      <c r="K60298" s="2"/>
      <c r="L60298" s="2"/>
    </row>
    <row r="60299" spans="10:12">
      <c r="J60299" s="2"/>
      <c r="K60299" s="2"/>
      <c r="L60299" s="2"/>
    </row>
    <row r="60300" spans="10:12">
      <c r="J60300" s="2"/>
      <c r="K60300" s="2"/>
      <c r="L60300" s="2"/>
    </row>
    <row r="60301" spans="10:12">
      <c r="J60301" s="2"/>
      <c r="K60301" s="2"/>
      <c r="L60301" s="2"/>
    </row>
    <row r="60302" spans="10:12">
      <c r="J60302" s="2"/>
      <c r="K60302" s="2"/>
      <c r="L60302" s="2"/>
    </row>
    <row r="60303" spans="10:12">
      <c r="J60303" s="2"/>
      <c r="K60303" s="2"/>
      <c r="L60303" s="2"/>
    </row>
    <row r="60304" spans="10:12">
      <c r="J60304" s="2"/>
      <c r="K60304" s="2"/>
      <c r="L60304" s="2"/>
    </row>
    <row r="60305" spans="10:12">
      <c r="J60305" s="2"/>
      <c r="K60305" s="2"/>
      <c r="L60305" s="2"/>
    </row>
    <row r="60306" spans="10:12">
      <c r="J60306" s="2"/>
      <c r="K60306" s="2"/>
      <c r="L60306" s="2"/>
    </row>
    <row r="60307" spans="10:12">
      <c r="J60307" s="2"/>
      <c r="K60307" s="2"/>
      <c r="L60307" s="2"/>
    </row>
    <row r="60308" spans="10:12">
      <c r="J60308" s="2"/>
      <c r="K60308" s="2"/>
      <c r="L60308" s="2"/>
    </row>
    <row r="60309" spans="10:12">
      <c r="J60309" s="2"/>
      <c r="K60309" s="2"/>
      <c r="L60309" s="2"/>
    </row>
    <row r="60310" spans="10:12">
      <c r="J60310" s="2"/>
      <c r="K60310" s="2"/>
      <c r="L60310" s="2"/>
    </row>
    <row r="60311" spans="10:12">
      <c r="J60311" s="2"/>
      <c r="K60311" s="2"/>
      <c r="L60311" s="2"/>
    </row>
    <row r="60312" spans="10:12">
      <c r="J60312" s="2"/>
      <c r="K60312" s="2"/>
      <c r="L60312" s="2"/>
    </row>
    <row r="60313" spans="10:12">
      <c r="J60313" s="2"/>
      <c r="K60313" s="2"/>
      <c r="L60313" s="2"/>
    </row>
    <row r="60314" spans="10:12">
      <c r="J60314" s="2"/>
      <c r="K60314" s="2"/>
      <c r="L60314" s="2"/>
    </row>
    <row r="60315" spans="10:12">
      <c r="J60315" s="2"/>
      <c r="K60315" s="2"/>
      <c r="L60315" s="2"/>
    </row>
    <row r="60316" spans="10:12">
      <c r="J60316" s="2"/>
      <c r="K60316" s="2"/>
      <c r="L60316" s="2"/>
    </row>
    <row r="60317" spans="10:12">
      <c r="J60317" s="2"/>
      <c r="K60317" s="2"/>
      <c r="L60317" s="2"/>
    </row>
    <row r="60318" spans="10:12">
      <c r="J60318" s="2"/>
      <c r="K60318" s="2"/>
      <c r="L60318" s="2"/>
    </row>
    <row r="60319" spans="10:12">
      <c r="J60319" s="2"/>
      <c r="K60319" s="2"/>
      <c r="L60319" s="2"/>
    </row>
    <row r="60320" spans="10:12">
      <c r="J60320" s="2"/>
      <c r="K60320" s="2"/>
      <c r="L60320" s="2"/>
    </row>
    <row r="60321" spans="10:12">
      <c r="J60321" s="2"/>
      <c r="K60321" s="2"/>
      <c r="L60321" s="2"/>
    </row>
    <row r="60322" spans="10:12">
      <c r="J60322" s="2"/>
      <c r="K60322" s="2"/>
      <c r="L60322" s="2"/>
    </row>
    <row r="60323" spans="10:12">
      <c r="J60323" s="2"/>
      <c r="K60323" s="2"/>
      <c r="L60323" s="2"/>
    </row>
    <row r="60324" spans="10:12">
      <c r="J60324" s="2"/>
      <c r="K60324" s="2"/>
      <c r="L60324" s="2"/>
    </row>
    <row r="60325" spans="10:12">
      <c r="J60325" s="2"/>
      <c r="K60325" s="2"/>
      <c r="L60325" s="2"/>
    </row>
    <row r="60326" spans="10:12">
      <c r="J60326" s="2"/>
      <c r="K60326" s="2"/>
      <c r="L60326" s="2"/>
    </row>
    <row r="60327" spans="10:12">
      <c r="J60327" s="2"/>
      <c r="K60327" s="2"/>
      <c r="L60327" s="2"/>
    </row>
    <row r="60328" spans="10:12">
      <c r="J60328" s="2"/>
      <c r="K60328" s="2"/>
      <c r="L60328" s="2"/>
    </row>
    <row r="60329" spans="10:12">
      <c r="J60329" s="2"/>
      <c r="K60329" s="2"/>
      <c r="L60329" s="2"/>
    </row>
    <row r="60330" spans="10:12">
      <c r="J60330" s="2"/>
      <c r="K60330" s="2"/>
      <c r="L60330" s="2"/>
    </row>
    <row r="60331" spans="10:12">
      <c r="J60331" s="2"/>
      <c r="K60331" s="2"/>
      <c r="L60331" s="2"/>
    </row>
    <row r="60332" spans="10:12">
      <c r="J60332" s="2"/>
      <c r="K60332" s="2"/>
      <c r="L60332" s="2"/>
    </row>
    <row r="60333" spans="10:12">
      <c r="J60333" s="2"/>
      <c r="K60333" s="2"/>
      <c r="L60333" s="2"/>
    </row>
    <row r="60334" spans="10:12">
      <c r="J60334" s="2"/>
      <c r="K60334" s="2"/>
      <c r="L60334" s="2"/>
    </row>
    <row r="60335" spans="10:12">
      <c r="J60335" s="2"/>
      <c r="K60335" s="2"/>
      <c r="L60335" s="2"/>
    </row>
    <row r="60336" spans="10:12">
      <c r="J60336" s="2"/>
      <c r="K60336" s="2"/>
      <c r="L60336" s="2"/>
    </row>
    <row r="60337" spans="10:12">
      <c r="J60337" s="2"/>
      <c r="K60337" s="2"/>
      <c r="L60337" s="2"/>
    </row>
    <row r="60338" spans="10:12">
      <c r="J60338" s="2"/>
      <c r="K60338" s="2"/>
      <c r="L60338" s="2"/>
    </row>
    <row r="60339" spans="10:12">
      <c r="J60339" s="2"/>
      <c r="K60339" s="2"/>
      <c r="L60339" s="2"/>
    </row>
    <row r="60340" spans="10:12">
      <c r="J60340" s="2"/>
      <c r="K60340" s="2"/>
      <c r="L60340" s="2"/>
    </row>
    <row r="60341" spans="10:12">
      <c r="J60341" s="2"/>
      <c r="K60341" s="2"/>
      <c r="L60341" s="2"/>
    </row>
    <row r="60342" spans="10:12">
      <c r="J60342" s="2"/>
      <c r="K60342" s="2"/>
      <c r="L60342" s="2"/>
    </row>
    <row r="60343" spans="10:12">
      <c r="J60343" s="2"/>
      <c r="K60343" s="2"/>
      <c r="L60343" s="2"/>
    </row>
    <row r="60344" spans="10:12">
      <c r="J60344" s="2"/>
      <c r="K60344" s="2"/>
      <c r="L60344" s="2"/>
    </row>
    <row r="60345" spans="10:12">
      <c r="J60345" s="2"/>
      <c r="K60345" s="2"/>
      <c r="L60345" s="2"/>
    </row>
    <row r="60346" spans="10:12">
      <c r="J60346" s="2"/>
      <c r="K60346" s="2"/>
      <c r="L60346" s="2"/>
    </row>
    <row r="60347" spans="10:12">
      <c r="J60347" s="2"/>
      <c r="K60347" s="2"/>
      <c r="L60347" s="2"/>
    </row>
    <row r="60348" spans="10:12">
      <c r="J60348" s="2"/>
      <c r="K60348" s="2"/>
      <c r="L60348" s="2"/>
    </row>
    <row r="60349" spans="10:12">
      <c r="J60349" s="2"/>
      <c r="K60349" s="2"/>
      <c r="L60349" s="2"/>
    </row>
    <row r="60350" spans="10:12">
      <c r="J60350" s="2"/>
      <c r="K60350" s="2"/>
      <c r="L60350" s="2"/>
    </row>
    <row r="60351" spans="10:12">
      <c r="J60351" s="2"/>
      <c r="K60351" s="2"/>
      <c r="L60351" s="2"/>
    </row>
    <row r="60352" spans="10:12">
      <c r="J60352" s="2"/>
      <c r="K60352" s="2"/>
      <c r="L60352" s="2"/>
    </row>
    <row r="60353" spans="10:12">
      <c r="J60353" s="2"/>
      <c r="K60353" s="2"/>
      <c r="L60353" s="2"/>
    </row>
    <row r="60354" spans="10:12">
      <c r="J60354" s="2"/>
      <c r="K60354" s="2"/>
      <c r="L60354" s="2"/>
    </row>
    <row r="60355" spans="10:12">
      <c r="J60355" s="2"/>
      <c r="K60355" s="2"/>
      <c r="L60355" s="2"/>
    </row>
    <row r="60356" spans="10:12">
      <c r="J60356" s="2"/>
      <c r="K60356" s="2"/>
      <c r="L60356" s="2"/>
    </row>
    <row r="60357" spans="10:12">
      <c r="J60357" s="2"/>
      <c r="K60357" s="2"/>
      <c r="L60357" s="2"/>
    </row>
    <row r="60358" spans="10:12">
      <c r="J60358" s="2"/>
      <c r="K60358" s="2"/>
      <c r="L60358" s="2"/>
    </row>
    <row r="60359" spans="10:12">
      <c r="J60359" s="2"/>
      <c r="K60359" s="2"/>
      <c r="L60359" s="2"/>
    </row>
    <row r="60360" spans="10:12">
      <c r="J60360" s="2"/>
      <c r="K60360" s="2"/>
      <c r="L60360" s="2"/>
    </row>
    <row r="60361" spans="10:12">
      <c r="J60361" s="2"/>
      <c r="K60361" s="2"/>
      <c r="L60361" s="2"/>
    </row>
    <row r="60362" spans="10:12">
      <c r="J60362" s="2"/>
      <c r="K60362" s="2"/>
      <c r="L60362" s="2"/>
    </row>
    <row r="60363" spans="10:12">
      <c r="J60363" s="2"/>
      <c r="K60363" s="2"/>
      <c r="L60363" s="2"/>
    </row>
    <row r="60364" spans="10:12">
      <c r="J60364" s="2"/>
      <c r="K60364" s="2"/>
      <c r="L60364" s="2"/>
    </row>
    <row r="60365" spans="10:12">
      <c r="J60365" s="2"/>
      <c r="K60365" s="2"/>
      <c r="L60365" s="2"/>
    </row>
    <row r="60366" spans="10:12">
      <c r="J60366" s="2"/>
      <c r="K60366" s="2"/>
      <c r="L60366" s="2"/>
    </row>
    <row r="60367" spans="10:12">
      <c r="J60367" s="2"/>
      <c r="K60367" s="2"/>
      <c r="L60367" s="2"/>
    </row>
    <row r="60368" spans="10:12">
      <c r="J60368" s="2"/>
      <c r="K60368" s="2"/>
      <c r="L60368" s="2"/>
    </row>
    <row r="60369" spans="10:12">
      <c r="J60369" s="2"/>
      <c r="K60369" s="2"/>
      <c r="L60369" s="2"/>
    </row>
    <row r="60370" spans="10:12">
      <c r="J60370" s="2"/>
      <c r="K60370" s="2"/>
      <c r="L60370" s="2"/>
    </row>
    <row r="60371" spans="10:12">
      <c r="J60371" s="2"/>
      <c r="K60371" s="2"/>
      <c r="L60371" s="2"/>
    </row>
    <row r="60372" spans="10:12">
      <c r="J60372" s="2"/>
      <c r="K60372" s="2"/>
      <c r="L60372" s="2"/>
    </row>
    <row r="60373" spans="10:12">
      <c r="J60373" s="2"/>
      <c r="K60373" s="2"/>
      <c r="L60373" s="2"/>
    </row>
    <row r="60374" spans="10:12">
      <c r="J60374" s="2"/>
      <c r="K60374" s="2"/>
      <c r="L60374" s="2"/>
    </row>
    <row r="60375" spans="10:12">
      <c r="J60375" s="2"/>
      <c r="K60375" s="2"/>
      <c r="L60375" s="2"/>
    </row>
    <row r="60376" spans="10:12">
      <c r="J60376" s="2"/>
      <c r="K60376" s="2"/>
      <c r="L60376" s="2"/>
    </row>
    <row r="60377" spans="10:12">
      <c r="J60377" s="2"/>
      <c r="K60377" s="2"/>
      <c r="L60377" s="2"/>
    </row>
    <row r="60378" spans="10:12">
      <c r="J60378" s="2"/>
      <c r="K60378" s="2"/>
      <c r="L60378" s="2"/>
    </row>
    <row r="60379" spans="10:12">
      <c r="J60379" s="2"/>
      <c r="K60379" s="2"/>
      <c r="L60379" s="2"/>
    </row>
    <row r="60380" spans="10:12">
      <c r="J60380" s="2"/>
      <c r="K60380" s="2"/>
      <c r="L60380" s="2"/>
    </row>
    <row r="60381" spans="10:12">
      <c r="J60381" s="2"/>
      <c r="K60381" s="2"/>
      <c r="L60381" s="2"/>
    </row>
    <row r="60382" spans="10:12">
      <c r="J60382" s="2"/>
      <c r="K60382" s="2"/>
      <c r="L60382" s="2"/>
    </row>
    <row r="60383" spans="10:12">
      <c r="J60383" s="2"/>
      <c r="K60383" s="2"/>
      <c r="L60383" s="2"/>
    </row>
    <row r="60384" spans="10:12">
      <c r="J60384" s="2"/>
      <c r="K60384" s="2"/>
      <c r="L60384" s="2"/>
    </row>
    <row r="60385" spans="10:12">
      <c r="J60385" s="2"/>
      <c r="K60385" s="2"/>
      <c r="L60385" s="2"/>
    </row>
    <row r="60386" spans="10:12">
      <c r="J60386" s="2"/>
      <c r="K60386" s="2"/>
      <c r="L60386" s="2"/>
    </row>
    <row r="60387" spans="10:12">
      <c r="J60387" s="2"/>
      <c r="K60387" s="2"/>
      <c r="L60387" s="2"/>
    </row>
    <row r="60388" spans="10:12">
      <c r="J60388" s="2"/>
      <c r="K60388" s="2"/>
      <c r="L60388" s="2"/>
    </row>
    <row r="60389" spans="10:12">
      <c r="J60389" s="2"/>
      <c r="K60389" s="2"/>
      <c r="L60389" s="2"/>
    </row>
    <row r="60390" spans="10:12">
      <c r="J60390" s="2"/>
      <c r="K60390" s="2"/>
      <c r="L60390" s="2"/>
    </row>
    <row r="60391" spans="10:12">
      <c r="J60391" s="2"/>
      <c r="K60391" s="2"/>
      <c r="L60391" s="2"/>
    </row>
    <row r="60392" spans="10:12">
      <c r="J60392" s="2"/>
      <c r="K60392" s="2"/>
      <c r="L60392" s="2"/>
    </row>
    <row r="60393" spans="10:12">
      <c r="J60393" s="2"/>
      <c r="K60393" s="2"/>
      <c r="L60393" s="2"/>
    </row>
    <row r="60394" spans="10:12">
      <c r="J60394" s="2"/>
      <c r="K60394" s="2"/>
      <c r="L60394" s="2"/>
    </row>
    <row r="60395" spans="10:12">
      <c r="J60395" s="2"/>
      <c r="K60395" s="2"/>
      <c r="L60395" s="2"/>
    </row>
    <row r="60396" spans="10:12">
      <c r="J60396" s="2"/>
      <c r="K60396" s="2"/>
      <c r="L60396" s="2"/>
    </row>
    <row r="60397" spans="10:12">
      <c r="J60397" s="2"/>
      <c r="K60397" s="2"/>
      <c r="L60397" s="2"/>
    </row>
    <row r="60398" spans="10:12">
      <c r="J60398" s="2"/>
      <c r="K60398" s="2"/>
      <c r="L60398" s="2"/>
    </row>
    <row r="60399" spans="10:12">
      <c r="J60399" s="2"/>
      <c r="K60399" s="2"/>
      <c r="L60399" s="2"/>
    </row>
    <row r="60400" spans="10:12">
      <c r="J60400" s="2"/>
      <c r="K60400" s="2"/>
      <c r="L60400" s="2"/>
    </row>
    <row r="60401" spans="10:12">
      <c r="J60401" s="2"/>
      <c r="K60401" s="2"/>
      <c r="L60401" s="2"/>
    </row>
    <row r="60402" spans="10:12">
      <c r="J60402" s="2"/>
      <c r="K60402" s="2"/>
      <c r="L60402" s="2"/>
    </row>
    <row r="60403" spans="10:12">
      <c r="J60403" s="2"/>
      <c r="K60403" s="2"/>
      <c r="L60403" s="2"/>
    </row>
    <row r="60404" spans="10:12">
      <c r="J60404" s="2"/>
      <c r="K60404" s="2"/>
      <c r="L60404" s="2"/>
    </row>
    <row r="60405" spans="10:12">
      <c r="J60405" s="2"/>
      <c r="K60405" s="2"/>
      <c r="L60405" s="2"/>
    </row>
    <row r="60406" spans="10:12">
      <c r="J60406" s="2"/>
      <c r="K60406" s="2"/>
      <c r="L60406" s="2"/>
    </row>
    <row r="60407" spans="10:12">
      <c r="J60407" s="2"/>
      <c r="K60407" s="2"/>
      <c r="L60407" s="2"/>
    </row>
    <row r="60408" spans="10:12">
      <c r="J60408" s="2"/>
      <c r="K60408" s="2"/>
      <c r="L60408" s="2"/>
    </row>
    <row r="60409" spans="10:12">
      <c r="J60409" s="2"/>
      <c r="K60409" s="2"/>
      <c r="L60409" s="2"/>
    </row>
    <row r="60410" spans="10:12">
      <c r="J60410" s="2"/>
      <c r="K60410" s="2"/>
      <c r="L60410" s="2"/>
    </row>
    <row r="60411" spans="10:12">
      <c r="J60411" s="2"/>
      <c r="K60411" s="2"/>
      <c r="L60411" s="2"/>
    </row>
    <row r="60412" spans="10:12">
      <c r="J60412" s="2"/>
      <c r="K60412" s="2"/>
      <c r="L60412" s="2"/>
    </row>
    <row r="60413" spans="10:12">
      <c r="J60413" s="2"/>
      <c r="K60413" s="2"/>
      <c r="L60413" s="2"/>
    </row>
    <row r="60414" spans="10:12">
      <c r="J60414" s="2"/>
      <c r="K60414" s="2"/>
      <c r="L60414" s="2"/>
    </row>
    <row r="60415" spans="10:12">
      <c r="J60415" s="2"/>
      <c r="K60415" s="2"/>
      <c r="L60415" s="2"/>
    </row>
    <row r="60416" spans="10:12">
      <c r="J60416" s="2"/>
      <c r="K60416" s="2"/>
      <c r="L60416" s="2"/>
    </row>
    <row r="60417" spans="10:12">
      <c r="J60417" s="2"/>
      <c r="K60417" s="2"/>
      <c r="L60417" s="2"/>
    </row>
    <row r="60418" spans="10:12">
      <c r="J60418" s="2"/>
      <c r="K60418" s="2"/>
      <c r="L60418" s="2"/>
    </row>
    <row r="60419" spans="10:12">
      <c r="J60419" s="2"/>
      <c r="K60419" s="2"/>
      <c r="L60419" s="2"/>
    </row>
    <row r="60420" spans="10:12">
      <c r="J60420" s="2"/>
      <c r="K60420" s="2"/>
      <c r="L60420" s="2"/>
    </row>
    <row r="60421" spans="10:12">
      <c r="J60421" s="2"/>
      <c r="K60421" s="2"/>
      <c r="L60421" s="2"/>
    </row>
    <row r="60422" spans="10:12">
      <c r="J60422" s="2"/>
      <c r="K60422" s="2"/>
      <c r="L60422" s="2"/>
    </row>
    <row r="60423" spans="10:12">
      <c r="J60423" s="2"/>
      <c r="K60423" s="2"/>
      <c r="L60423" s="2"/>
    </row>
    <row r="60424" spans="10:12">
      <c r="J60424" s="2"/>
      <c r="K60424" s="2"/>
      <c r="L60424" s="2"/>
    </row>
    <row r="60425" spans="10:12">
      <c r="J60425" s="2"/>
      <c r="K60425" s="2"/>
      <c r="L60425" s="2"/>
    </row>
    <row r="60426" spans="10:12">
      <c r="J60426" s="2"/>
      <c r="K60426" s="2"/>
      <c r="L60426" s="2"/>
    </row>
    <row r="60427" spans="10:12">
      <c r="J60427" s="2"/>
      <c r="K60427" s="2"/>
      <c r="L60427" s="2"/>
    </row>
    <row r="60428" spans="10:12">
      <c r="J60428" s="2"/>
      <c r="K60428" s="2"/>
      <c r="L60428" s="2"/>
    </row>
    <row r="60429" spans="10:12">
      <c r="J60429" s="2"/>
      <c r="K60429" s="2"/>
      <c r="L60429" s="2"/>
    </row>
    <row r="60430" spans="10:12">
      <c r="J60430" s="2"/>
      <c r="K60430" s="2"/>
      <c r="L60430" s="2"/>
    </row>
    <row r="60431" spans="10:12">
      <c r="J60431" s="2"/>
      <c r="K60431" s="2"/>
      <c r="L60431" s="2"/>
    </row>
    <row r="60432" spans="10:12">
      <c r="J60432" s="2"/>
      <c r="K60432" s="2"/>
      <c r="L60432" s="2"/>
    </row>
    <row r="60433" spans="10:12">
      <c r="J60433" s="2"/>
      <c r="K60433" s="2"/>
      <c r="L60433" s="2"/>
    </row>
    <row r="60434" spans="10:12">
      <c r="J60434" s="2"/>
      <c r="K60434" s="2"/>
      <c r="L60434" s="2"/>
    </row>
    <row r="60435" spans="10:12">
      <c r="J60435" s="2"/>
      <c r="K60435" s="2"/>
      <c r="L60435" s="2"/>
    </row>
    <row r="60436" spans="10:12">
      <c r="J60436" s="2"/>
      <c r="K60436" s="2"/>
      <c r="L60436" s="2"/>
    </row>
    <row r="60437" spans="10:12">
      <c r="J60437" s="2"/>
      <c r="K60437" s="2"/>
      <c r="L60437" s="2"/>
    </row>
    <row r="60438" spans="10:12">
      <c r="J60438" s="2"/>
      <c r="K60438" s="2"/>
      <c r="L60438" s="2"/>
    </row>
    <row r="60439" spans="10:12">
      <c r="J60439" s="2"/>
      <c r="K60439" s="2"/>
      <c r="L60439" s="2"/>
    </row>
    <row r="60440" spans="10:12">
      <c r="J60440" s="2"/>
      <c r="K60440" s="2"/>
      <c r="L60440" s="2"/>
    </row>
    <row r="60441" spans="10:12">
      <c r="J60441" s="2"/>
      <c r="K60441" s="2"/>
      <c r="L60441" s="2"/>
    </row>
    <row r="60442" spans="10:12">
      <c r="J60442" s="2"/>
      <c r="K60442" s="2"/>
      <c r="L60442" s="2"/>
    </row>
    <row r="60443" spans="10:12">
      <c r="J60443" s="2"/>
      <c r="K60443" s="2"/>
      <c r="L60443" s="2"/>
    </row>
    <row r="60444" spans="10:12">
      <c r="J60444" s="2"/>
      <c r="K60444" s="2"/>
      <c r="L60444" s="2"/>
    </row>
    <row r="60445" spans="10:12">
      <c r="J60445" s="2"/>
      <c r="K60445" s="2"/>
      <c r="L60445" s="2"/>
    </row>
    <row r="60446" spans="10:12">
      <c r="J60446" s="2"/>
      <c r="K60446" s="2"/>
      <c r="L60446" s="2"/>
    </row>
    <row r="60447" spans="10:12">
      <c r="J60447" s="2"/>
      <c r="K60447" s="2"/>
      <c r="L60447" s="2"/>
    </row>
    <row r="60448" spans="10:12">
      <c r="J60448" s="2"/>
      <c r="K60448" s="2"/>
      <c r="L60448" s="2"/>
    </row>
    <row r="60449" spans="10:12">
      <c r="J60449" s="2"/>
      <c r="K60449" s="2"/>
      <c r="L60449" s="2"/>
    </row>
    <row r="60450" spans="10:12">
      <c r="J60450" s="2"/>
      <c r="K60450" s="2"/>
      <c r="L60450" s="2"/>
    </row>
    <row r="60451" spans="10:12">
      <c r="J60451" s="2"/>
      <c r="K60451" s="2"/>
      <c r="L60451" s="2"/>
    </row>
    <row r="60452" spans="10:12">
      <c r="J60452" s="2"/>
      <c r="K60452" s="2"/>
      <c r="L60452" s="2"/>
    </row>
    <row r="60453" spans="10:12">
      <c r="J60453" s="2"/>
      <c r="K60453" s="2"/>
      <c r="L60453" s="2"/>
    </row>
    <row r="60454" spans="10:12">
      <c r="J60454" s="2"/>
      <c r="K60454" s="2"/>
      <c r="L60454" s="2"/>
    </row>
    <row r="60455" spans="10:12">
      <c r="J60455" s="2"/>
      <c r="K60455" s="2"/>
      <c r="L60455" s="2"/>
    </row>
    <row r="60456" spans="10:12">
      <c r="J60456" s="2"/>
      <c r="K60456" s="2"/>
      <c r="L60456" s="2"/>
    </row>
    <row r="60457" spans="10:12">
      <c r="J60457" s="2"/>
      <c r="K60457" s="2"/>
      <c r="L60457" s="2"/>
    </row>
    <row r="60458" spans="10:12">
      <c r="J60458" s="2"/>
      <c r="K60458" s="2"/>
      <c r="L60458" s="2"/>
    </row>
    <row r="60459" spans="10:12">
      <c r="J60459" s="2"/>
      <c r="K60459" s="2"/>
      <c r="L60459" s="2"/>
    </row>
    <row r="60460" spans="10:12">
      <c r="J60460" s="2"/>
      <c r="K60460" s="2"/>
      <c r="L60460" s="2"/>
    </row>
    <row r="60461" spans="10:12">
      <c r="J60461" s="2"/>
      <c r="K60461" s="2"/>
      <c r="L60461" s="2"/>
    </row>
    <row r="60462" spans="10:12">
      <c r="J60462" s="2"/>
      <c r="K60462" s="2"/>
      <c r="L60462" s="2"/>
    </row>
    <row r="60463" spans="10:12">
      <c r="J60463" s="2"/>
      <c r="K60463" s="2"/>
      <c r="L60463" s="2"/>
    </row>
    <row r="60464" spans="10:12">
      <c r="J60464" s="2"/>
      <c r="K60464" s="2"/>
      <c r="L60464" s="2"/>
    </row>
    <row r="60465" spans="10:12">
      <c r="J60465" s="2"/>
      <c r="K60465" s="2"/>
      <c r="L60465" s="2"/>
    </row>
    <row r="60466" spans="10:12">
      <c r="J60466" s="2"/>
      <c r="K60466" s="2"/>
      <c r="L60466" s="2"/>
    </row>
    <row r="60467" spans="10:12">
      <c r="J60467" s="2"/>
      <c r="K60467" s="2"/>
      <c r="L60467" s="2"/>
    </row>
    <row r="60468" spans="10:12">
      <c r="J60468" s="2"/>
      <c r="K60468" s="2"/>
      <c r="L60468" s="2"/>
    </row>
    <row r="60469" spans="10:12">
      <c r="J60469" s="2"/>
      <c r="K60469" s="2"/>
      <c r="L60469" s="2"/>
    </row>
    <row r="60470" spans="10:12">
      <c r="J60470" s="2"/>
      <c r="K60470" s="2"/>
      <c r="L60470" s="2"/>
    </row>
    <row r="60471" spans="10:12">
      <c r="J60471" s="2"/>
      <c r="K60471" s="2"/>
      <c r="L60471" s="2"/>
    </row>
    <row r="60472" spans="10:12">
      <c r="J60472" s="2"/>
      <c r="K60472" s="2"/>
      <c r="L60472" s="2"/>
    </row>
    <row r="60473" spans="10:12">
      <c r="J60473" s="2"/>
      <c r="K60473" s="2"/>
      <c r="L60473" s="2"/>
    </row>
    <row r="60474" spans="10:12">
      <c r="J60474" s="2"/>
      <c r="K60474" s="2"/>
      <c r="L60474" s="2"/>
    </row>
    <row r="60475" spans="10:12">
      <c r="J60475" s="2"/>
      <c r="K60475" s="2"/>
      <c r="L60475" s="2"/>
    </row>
    <row r="60476" spans="10:12">
      <c r="J60476" s="2"/>
      <c r="K60476" s="2"/>
      <c r="L60476" s="2"/>
    </row>
    <row r="60477" spans="10:12">
      <c r="J60477" s="2"/>
      <c r="K60477" s="2"/>
      <c r="L60477" s="2"/>
    </row>
    <row r="60478" spans="10:12">
      <c r="J60478" s="2"/>
      <c r="K60478" s="2"/>
      <c r="L60478" s="2"/>
    </row>
    <row r="60479" spans="10:12">
      <c r="J60479" s="2"/>
      <c r="K60479" s="2"/>
      <c r="L60479" s="2"/>
    </row>
    <row r="60480" spans="10:12">
      <c r="J60480" s="2"/>
      <c r="K60480" s="2"/>
      <c r="L60480" s="2"/>
    </row>
    <row r="60481" spans="10:12">
      <c r="J60481" s="2"/>
      <c r="K60481" s="2"/>
      <c r="L60481" s="2"/>
    </row>
    <row r="60482" spans="10:12">
      <c r="J60482" s="2"/>
      <c r="K60482" s="2"/>
      <c r="L60482" s="2"/>
    </row>
    <row r="60483" spans="10:12">
      <c r="J60483" s="2"/>
      <c r="K60483" s="2"/>
      <c r="L60483" s="2"/>
    </row>
    <row r="60484" spans="10:12">
      <c r="J60484" s="2"/>
      <c r="K60484" s="2"/>
      <c r="L60484" s="2"/>
    </row>
    <row r="60485" spans="10:12">
      <c r="J60485" s="2"/>
      <c r="K60485" s="2"/>
      <c r="L60485" s="2"/>
    </row>
    <row r="60486" spans="10:12">
      <c r="J60486" s="2"/>
      <c r="K60486" s="2"/>
      <c r="L60486" s="2"/>
    </row>
    <row r="60487" spans="10:12">
      <c r="J60487" s="2"/>
      <c r="K60487" s="2"/>
      <c r="L60487" s="2"/>
    </row>
    <row r="60488" spans="10:12">
      <c r="J60488" s="2"/>
      <c r="K60488" s="2"/>
      <c r="L60488" s="2"/>
    </row>
    <row r="60489" spans="10:12">
      <c r="J60489" s="2"/>
      <c r="K60489" s="2"/>
      <c r="L60489" s="2"/>
    </row>
    <row r="60490" spans="10:12">
      <c r="J60490" s="2"/>
      <c r="K60490" s="2"/>
      <c r="L60490" s="2"/>
    </row>
    <row r="60491" spans="10:12">
      <c r="J60491" s="2"/>
      <c r="K60491" s="2"/>
      <c r="L60491" s="2"/>
    </row>
    <row r="60492" spans="10:12">
      <c r="J60492" s="2"/>
      <c r="K60492" s="2"/>
      <c r="L60492" s="2"/>
    </row>
    <row r="60493" spans="10:12">
      <c r="J60493" s="2"/>
      <c r="K60493" s="2"/>
      <c r="L60493" s="2"/>
    </row>
    <row r="60494" spans="10:12">
      <c r="J60494" s="2"/>
      <c r="K60494" s="2"/>
      <c r="L60494" s="2"/>
    </row>
    <row r="60495" spans="10:12">
      <c r="J60495" s="2"/>
      <c r="K60495" s="2"/>
      <c r="L60495" s="2"/>
    </row>
    <row r="60496" spans="10:12">
      <c r="J60496" s="2"/>
      <c r="K60496" s="2"/>
      <c r="L60496" s="2"/>
    </row>
    <row r="60497" spans="10:12">
      <c r="J60497" s="2"/>
      <c r="K60497" s="2"/>
      <c r="L60497" s="2"/>
    </row>
    <row r="60498" spans="10:12">
      <c r="J60498" s="2"/>
      <c r="K60498" s="2"/>
      <c r="L60498" s="2"/>
    </row>
    <row r="60499" spans="10:12">
      <c r="J60499" s="2"/>
      <c r="K60499" s="2"/>
      <c r="L60499" s="2"/>
    </row>
    <row r="60500" spans="10:12">
      <c r="J60500" s="2"/>
      <c r="K60500" s="2"/>
      <c r="L60500" s="2"/>
    </row>
    <row r="60501" spans="10:12">
      <c r="J60501" s="2"/>
      <c r="K60501" s="2"/>
      <c r="L60501" s="2"/>
    </row>
    <row r="60502" spans="10:12">
      <c r="J60502" s="2"/>
      <c r="K60502" s="2"/>
      <c r="L60502" s="2"/>
    </row>
    <row r="60503" spans="10:12">
      <c r="J60503" s="2"/>
      <c r="K60503" s="2"/>
      <c r="L60503" s="2"/>
    </row>
    <row r="60504" spans="10:12">
      <c r="J60504" s="2"/>
      <c r="K60504" s="2"/>
      <c r="L60504" s="2"/>
    </row>
    <row r="60505" spans="10:12">
      <c r="J60505" s="2"/>
      <c r="K60505" s="2"/>
      <c r="L60505" s="2"/>
    </row>
    <row r="60506" spans="10:12">
      <c r="J60506" s="2"/>
      <c r="K60506" s="2"/>
      <c r="L60506" s="2"/>
    </row>
    <row r="60507" spans="10:12">
      <c r="J60507" s="2"/>
      <c r="K60507" s="2"/>
      <c r="L60507" s="2"/>
    </row>
    <row r="60508" spans="10:12">
      <c r="J60508" s="2"/>
      <c r="K60508" s="2"/>
      <c r="L60508" s="2"/>
    </row>
    <row r="60509" spans="10:12">
      <c r="J60509" s="2"/>
      <c r="K60509" s="2"/>
      <c r="L60509" s="2"/>
    </row>
    <row r="60510" spans="10:12">
      <c r="J60510" s="2"/>
      <c r="K60510" s="2"/>
      <c r="L60510" s="2"/>
    </row>
    <row r="60511" spans="10:12">
      <c r="J60511" s="2"/>
      <c r="K60511" s="2"/>
      <c r="L60511" s="2"/>
    </row>
    <row r="60512" spans="10:12">
      <c r="J60512" s="2"/>
      <c r="K60512" s="2"/>
      <c r="L60512" s="2"/>
    </row>
    <row r="60513" spans="10:12">
      <c r="J60513" s="2"/>
      <c r="K60513" s="2"/>
      <c r="L60513" s="2"/>
    </row>
    <row r="60514" spans="10:12">
      <c r="J60514" s="2"/>
      <c r="K60514" s="2"/>
      <c r="L60514" s="2"/>
    </row>
    <row r="60515" spans="10:12">
      <c r="J60515" s="2"/>
      <c r="K60515" s="2"/>
      <c r="L60515" s="2"/>
    </row>
    <row r="60516" spans="10:12">
      <c r="J60516" s="2"/>
      <c r="K60516" s="2"/>
      <c r="L60516" s="2"/>
    </row>
    <row r="60517" spans="10:12">
      <c r="J60517" s="2"/>
      <c r="K60517" s="2"/>
      <c r="L60517" s="2"/>
    </row>
    <row r="60518" spans="10:12">
      <c r="J60518" s="2"/>
      <c r="K60518" s="2"/>
      <c r="L60518" s="2"/>
    </row>
    <row r="60519" spans="10:12">
      <c r="J60519" s="2"/>
      <c r="K60519" s="2"/>
      <c r="L60519" s="2"/>
    </row>
    <row r="60520" spans="10:12">
      <c r="J60520" s="2"/>
      <c r="K60520" s="2"/>
      <c r="L60520" s="2"/>
    </row>
    <row r="60521" spans="10:12">
      <c r="J60521" s="2"/>
      <c r="K60521" s="2"/>
      <c r="L60521" s="2"/>
    </row>
    <row r="60522" spans="10:12">
      <c r="J60522" s="2"/>
      <c r="K60522" s="2"/>
      <c r="L60522" s="2"/>
    </row>
    <row r="60523" spans="10:12">
      <c r="J60523" s="2"/>
      <c r="K60523" s="2"/>
      <c r="L60523" s="2"/>
    </row>
    <row r="60524" spans="10:12">
      <c r="J60524" s="2"/>
      <c r="K60524" s="2"/>
      <c r="L60524" s="2"/>
    </row>
    <row r="60525" spans="10:12">
      <c r="J60525" s="2"/>
      <c r="K60525" s="2"/>
      <c r="L60525" s="2"/>
    </row>
    <row r="60526" spans="10:12">
      <c r="J60526" s="2"/>
      <c r="K60526" s="2"/>
      <c r="L60526" s="2"/>
    </row>
    <row r="60527" spans="10:12">
      <c r="J60527" s="2"/>
      <c r="K60527" s="2"/>
      <c r="L60527" s="2"/>
    </row>
    <row r="60528" spans="10:12">
      <c r="J60528" s="2"/>
      <c r="K60528" s="2"/>
      <c r="L60528" s="2"/>
    </row>
    <row r="60529" spans="10:12">
      <c r="J60529" s="2"/>
      <c r="K60529" s="2"/>
      <c r="L60529" s="2"/>
    </row>
    <row r="60530" spans="10:12">
      <c r="J60530" s="2"/>
      <c r="K60530" s="2"/>
      <c r="L60530" s="2"/>
    </row>
    <row r="60531" spans="10:12">
      <c r="J60531" s="2"/>
      <c r="K60531" s="2"/>
      <c r="L60531" s="2"/>
    </row>
    <row r="60532" spans="10:12">
      <c r="J60532" s="2"/>
      <c r="K60532" s="2"/>
      <c r="L60532" s="2"/>
    </row>
    <row r="60533" spans="10:12">
      <c r="J60533" s="2"/>
      <c r="K60533" s="2"/>
      <c r="L60533" s="2"/>
    </row>
    <row r="60534" spans="10:12">
      <c r="J60534" s="2"/>
      <c r="K60534" s="2"/>
      <c r="L60534" s="2"/>
    </row>
    <row r="60535" spans="10:12">
      <c r="J60535" s="2"/>
      <c r="K60535" s="2"/>
      <c r="L60535" s="2"/>
    </row>
    <row r="60536" spans="10:12">
      <c r="J60536" s="2"/>
      <c r="K60536" s="2"/>
      <c r="L60536" s="2"/>
    </row>
    <row r="60537" spans="10:12">
      <c r="J60537" s="2"/>
      <c r="K60537" s="2"/>
      <c r="L60537" s="2"/>
    </row>
    <row r="60538" spans="10:12">
      <c r="J60538" s="2"/>
      <c r="K60538" s="2"/>
      <c r="L60538" s="2"/>
    </row>
    <row r="60539" spans="10:12">
      <c r="J60539" s="2"/>
      <c r="K60539" s="2"/>
      <c r="L60539" s="2"/>
    </row>
    <row r="60540" spans="10:12">
      <c r="J60540" s="2"/>
      <c r="K60540" s="2"/>
      <c r="L60540" s="2"/>
    </row>
    <row r="60541" spans="10:12">
      <c r="J60541" s="2"/>
      <c r="K60541" s="2"/>
      <c r="L60541" s="2"/>
    </row>
    <row r="60542" spans="10:12">
      <c r="J60542" s="2"/>
      <c r="K60542" s="2"/>
      <c r="L60542" s="2"/>
    </row>
    <row r="60543" spans="10:12">
      <c r="J60543" s="2"/>
      <c r="K60543" s="2"/>
      <c r="L60543" s="2"/>
    </row>
    <row r="60544" spans="10:12">
      <c r="J60544" s="2"/>
      <c r="K60544" s="2"/>
      <c r="L60544" s="2"/>
    </row>
    <row r="60545" spans="10:12">
      <c r="J60545" s="2"/>
      <c r="K60545" s="2"/>
      <c r="L60545" s="2"/>
    </row>
    <row r="60546" spans="10:12">
      <c r="J60546" s="2"/>
      <c r="K60546" s="2"/>
      <c r="L60546" s="2"/>
    </row>
    <row r="60547" spans="10:12">
      <c r="J60547" s="2"/>
      <c r="K60547" s="2"/>
      <c r="L60547" s="2"/>
    </row>
    <row r="60548" spans="10:12">
      <c r="J60548" s="2"/>
      <c r="K60548" s="2"/>
      <c r="L60548" s="2"/>
    </row>
    <row r="60549" spans="10:12">
      <c r="J60549" s="2"/>
      <c r="K60549" s="2"/>
      <c r="L60549" s="2"/>
    </row>
    <row r="60550" spans="10:12">
      <c r="J60550" s="2"/>
      <c r="K60550" s="2"/>
      <c r="L60550" s="2"/>
    </row>
    <row r="60551" spans="10:12">
      <c r="J60551" s="2"/>
      <c r="K60551" s="2"/>
      <c r="L60551" s="2"/>
    </row>
    <row r="60552" spans="10:12">
      <c r="J60552" s="2"/>
      <c r="K60552" s="2"/>
      <c r="L60552" s="2"/>
    </row>
    <row r="60553" spans="10:12">
      <c r="J60553" s="2"/>
      <c r="K60553" s="2"/>
      <c r="L60553" s="2"/>
    </row>
    <row r="60554" spans="10:12">
      <c r="J60554" s="2"/>
      <c r="K60554" s="2"/>
      <c r="L60554" s="2"/>
    </row>
    <row r="60555" spans="10:12">
      <c r="J60555" s="2"/>
      <c r="K60555" s="2"/>
      <c r="L60555" s="2"/>
    </row>
    <row r="60556" spans="10:12">
      <c r="J60556" s="2"/>
      <c r="K60556" s="2"/>
      <c r="L60556" s="2"/>
    </row>
    <row r="60557" spans="10:12">
      <c r="J60557" s="2"/>
      <c r="K60557" s="2"/>
      <c r="L60557" s="2"/>
    </row>
    <row r="60558" spans="10:12">
      <c r="J60558" s="2"/>
      <c r="K60558" s="2"/>
      <c r="L60558" s="2"/>
    </row>
    <row r="60559" spans="10:12">
      <c r="J60559" s="2"/>
      <c r="K60559" s="2"/>
      <c r="L60559" s="2"/>
    </row>
    <row r="60560" spans="10:12">
      <c r="J60560" s="2"/>
      <c r="K60560" s="2"/>
      <c r="L60560" s="2"/>
    </row>
    <row r="60561" spans="10:12">
      <c r="J60561" s="2"/>
      <c r="K60561" s="2"/>
      <c r="L60561" s="2"/>
    </row>
    <row r="60562" spans="10:12">
      <c r="J60562" s="2"/>
      <c r="K60562" s="2"/>
      <c r="L60562" s="2"/>
    </row>
    <row r="60563" spans="10:12">
      <c r="J60563" s="2"/>
      <c r="K60563" s="2"/>
      <c r="L60563" s="2"/>
    </row>
    <row r="60564" spans="10:12">
      <c r="J60564" s="2"/>
      <c r="K60564" s="2"/>
      <c r="L60564" s="2"/>
    </row>
    <row r="60565" spans="10:12">
      <c r="J60565" s="2"/>
      <c r="K60565" s="2"/>
      <c r="L60565" s="2"/>
    </row>
    <row r="60566" spans="10:12">
      <c r="J60566" s="2"/>
      <c r="K60566" s="2"/>
      <c r="L60566" s="2"/>
    </row>
    <row r="60567" spans="10:12">
      <c r="J60567" s="2"/>
      <c r="K60567" s="2"/>
      <c r="L60567" s="2"/>
    </row>
    <row r="60568" spans="10:12">
      <c r="J60568" s="2"/>
      <c r="K60568" s="2"/>
      <c r="L60568" s="2"/>
    </row>
    <row r="60569" spans="10:12">
      <c r="J60569" s="2"/>
      <c r="K60569" s="2"/>
      <c r="L60569" s="2"/>
    </row>
    <row r="60570" spans="10:12">
      <c r="J60570" s="2"/>
      <c r="K60570" s="2"/>
      <c r="L60570" s="2"/>
    </row>
    <row r="60571" spans="10:12">
      <c r="J60571" s="2"/>
      <c r="K60571" s="2"/>
      <c r="L60571" s="2"/>
    </row>
    <row r="60572" spans="10:12">
      <c r="J60572" s="2"/>
      <c r="K60572" s="2"/>
      <c r="L60572" s="2"/>
    </row>
    <row r="60573" spans="10:12">
      <c r="J60573" s="2"/>
      <c r="K60573" s="2"/>
      <c r="L60573" s="2"/>
    </row>
    <row r="60574" spans="10:12">
      <c r="J60574" s="2"/>
      <c r="K60574" s="2"/>
      <c r="L60574" s="2"/>
    </row>
    <row r="60575" spans="10:12">
      <c r="J60575" s="2"/>
      <c r="K60575" s="2"/>
      <c r="L60575" s="2"/>
    </row>
    <row r="60576" spans="10:12">
      <c r="J60576" s="2"/>
      <c r="K60576" s="2"/>
      <c r="L60576" s="2"/>
    </row>
    <row r="60577" spans="10:12">
      <c r="J60577" s="2"/>
      <c r="K60577" s="2"/>
      <c r="L60577" s="2"/>
    </row>
    <row r="60578" spans="10:12">
      <c r="J60578" s="2"/>
      <c r="K60578" s="2"/>
      <c r="L60578" s="2"/>
    </row>
    <row r="60579" spans="10:12">
      <c r="J60579" s="2"/>
      <c r="K60579" s="2"/>
      <c r="L60579" s="2"/>
    </row>
    <row r="60580" spans="10:12">
      <c r="J60580" s="2"/>
      <c r="K60580" s="2"/>
      <c r="L60580" s="2"/>
    </row>
    <row r="60581" spans="10:12">
      <c r="J60581" s="2"/>
      <c r="K60581" s="2"/>
      <c r="L60581" s="2"/>
    </row>
    <row r="60582" spans="10:12">
      <c r="J60582" s="2"/>
      <c r="K60582" s="2"/>
      <c r="L60582" s="2"/>
    </row>
    <row r="60583" spans="10:12">
      <c r="J60583" s="2"/>
      <c r="K60583" s="2"/>
      <c r="L60583" s="2"/>
    </row>
    <row r="60584" spans="10:12">
      <c r="J60584" s="2"/>
      <c r="K60584" s="2"/>
      <c r="L60584" s="2"/>
    </row>
    <row r="60585" spans="10:12">
      <c r="J60585" s="2"/>
      <c r="K60585" s="2"/>
      <c r="L60585" s="2"/>
    </row>
    <row r="60586" spans="10:12">
      <c r="J60586" s="2"/>
      <c r="K60586" s="2"/>
      <c r="L60586" s="2"/>
    </row>
    <row r="60587" spans="10:12">
      <c r="J60587" s="2"/>
      <c r="K60587" s="2"/>
      <c r="L60587" s="2"/>
    </row>
    <row r="60588" spans="10:12">
      <c r="J60588" s="2"/>
      <c r="K60588" s="2"/>
      <c r="L60588" s="2"/>
    </row>
    <row r="60589" spans="10:12">
      <c r="J60589" s="2"/>
      <c r="K60589" s="2"/>
      <c r="L60589" s="2"/>
    </row>
    <row r="60590" spans="10:12">
      <c r="J60590" s="2"/>
      <c r="K60590" s="2"/>
      <c r="L60590" s="2"/>
    </row>
    <row r="60591" spans="10:12">
      <c r="J60591" s="2"/>
      <c r="K60591" s="2"/>
      <c r="L60591" s="2"/>
    </row>
    <row r="60592" spans="10:12">
      <c r="J60592" s="2"/>
      <c r="K60592" s="2"/>
      <c r="L60592" s="2"/>
    </row>
    <row r="60593" spans="10:12">
      <c r="J60593" s="2"/>
      <c r="K60593" s="2"/>
      <c r="L60593" s="2"/>
    </row>
    <row r="60594" spans="10:12">
      <c r="J60594" s="2"/>
      <c r="K60594" s="2"/>
      <c r="L60594" s="2"/>
    </row>
    <row r="60595" spans="10:12">
      <c r="J60595" s="2"/>
      <c r="K60595" s="2"/>
      <c r="L60595" s="2"/>
    </row>
    <row r="60596" spans="10:12">
      <c r="J60596" s="2"/>
      <c r="K60596" s="2"/>
      <c r="L60596" s="2"/>
    </row>
    <row r="60597" spans="10:12">
      <c r="J60597" s="2"/>
      <c r="K60597" s="2"/>
      <c r="L60597" s="2"/>
    </row>
    <row r="60598" spans="10:12">
      <c r="J60598" s="2"/>
      <c r="K60598" s="2"/>
      <c r="L60598" s="2"/>
    </row>
    <row r="60599" spans="10:12">
      <c r="J60599" s="2"/>
      <c r="K60599" s="2"/>
      <c r="L60599" s="2"/>
    </row>
    <row r="60600" spans="10:12">
      <c r="J60600" s="2"/>
      <c r="K60600" s="2"/>
      <c r="L60600" s="2"/>
    </row>
    <row r="60601" spans="10:12">
      <c r="J60601" s="2"/>
      <c r="K60601" s="2"/>
      <c r="L60601" s="2"/>
    </row>
    <row r="60602" spans="10:12">
      <c r="J60602" s="2"/>
      <c r="K60602" s="2"/>
      <c r="L60602" s="2"/>
    </row>
    <row r="60603" spans="10:12">
      <c r="J60603" s="2"/>
      <c r="K60603" s="2"/>
      <c r="L60603" s="2"/>
    </row>
    <row r="60604" spans="10:12">
      <c r="J60604" s="2"/>
      <c r="K60604" s="2"/>
      <c r="L60604" s="2"/>
    </row>
    <row r="60605" spans="10:12">
      <c r="J60605" s="2"/>
      <c r="K60605" s="2"/>
      <c r="L60605" s="2"/>
    </row>
    <row r="60606" spans="10:12">
      <c r="J60606" s="2"/>
      <c r="K60606" s="2"/>
      <c r="L60606" s="2"/>
    </row>
    <row r="60607" spans="10:12">
      <c r="J60607" s="2"/>
      <c r="K60607" s="2"/>
      <c r="L60607" s="2"/>
    </row>
    <row r="60608" spans="10:12">
      <c r="J60608" s="2"/>
      <c r="K60608" s="2"/>
      <c r="L60608" s="2"/>
    </row>
    <row r="60609" spans="10:12">
      <c r="J60609" s="2"/>
      <c r="K60609" s="2"/>
      <c r="L60609" s="2"/>
    </row>
    <row r="60610" spans="10:12">
      <c r="J60610" s="2"/>
      <c r="K60610" s="2"/>
      <c r="L60610" s="2"/>
    </row>
    <row r="60611" spans="10:12">
      <c r="J60611" s="2"/>
      <c r="K60611" s="2"/>
      <c r="L60611" s="2"/>
    </row>
    <row r="60612" spans="10:12">
      <c r="J60612" s="2"/>
      <c r="K60612" s="2"/>
      <c r="L60612" s="2"/>
    </row>
    <row r="60613" spans="10:12">
      <c r="J60613" s="2"/>
      <c r="K60613" s="2"/>
      <c r="L60613" s="2"/>
    </row>
    <row r="60614" spans="10:12">
      <c r="J60614" s="2"/>
      <c r="K60614" s="2"/>
      <c r="L60614" s="2"/>
    </row>
    <row r="60615" spans="10:12">
      <c r="J60615" s="2"/>
      <c r="K60615" s="2"/>
      <c r="L60615" s="2"/>
    </row>
    <row r="60616" spans="10:12">
      <c r="J60616" s="2"/>
      <c r="K60616" s="2"/>
      <c r="L60616" s="2"/>
    </row>
    <row r="60617" spans="10:12">
      <c r="J60617" s="2"/>
      <c r="K60617" s="2"/>
      <c r="L60617" s="2"/>
    </row>
    <row r="60618" spans="10:12">
      <c r="J60618" s="2"/>
      <c r="K60618" s="2"/>
      <c r="L60618" s="2"/>
    </row>
    <row r="60619" spans="10:12">
      <c r="J60619" s="2"/>
      <c r="K60619" s="2"/>
      <c r="L60619" s="2"/>
    </row>
    <row r="60620" spans="10:12">
      <c r="J60620" s="2"/>
      <c r="K60620" s="2"/>
      <c r="L60620" s="2"/>
    </row>
    <row r="60621" spans="10:12">
      <c r="J60621" s="2"/>
      <c r="K60621" s="2"/>
      <c r="L60621" s="2"/>
    </row>
    <row r="60622" spans="10:12">
      <c r="J60622" s="2"/>
      <c r="K60622" s="2"/>
      <c r="L60622" s="2"/>
    </row>
    <row r="60623" spans="10:12">
      <c r="J60623" s="2"/>
      <c r="K60623" s="2"/>
      <c r="L60623" s="2"/>
    </row>
    <row r="60624" spans="10:12">
      <c r="J60624" s="2"/>
      <c r="K60624" s="2"/>
      <c r="L60624" s="2"/>
    </row>
    <row r="60625" spans="10:12">
      <c r="J60625" s="2"/>
      <c r="K60625" s="2"/>
      <c r="L60625" s="2"/>
    </row>
    <row r="60626" spans="10:12">
      <c r="J60626" s="2"/>
      <c r="K60626" s="2"/>
      <c r="L60626" s="2"/>
    </row>
    <row r="60627" spans="10:12">
      <c r="J60627" s="2"/>
      <c r="K60627" s="2"/>
      <c r="L60627" s="2"/>
    </row>
    <row r="60628" spans="10:12">
      <c r="J60628" s="2"/>
      <c r="K60628" s="2"/>
      <c r="L60628" s="2"/>
    </row>
    <row r="60629" spans="10:12">
      <c r="J60629" s="2"/>
      <c r="K60629" s="2"/>
      <c r="L60629" s="2"/>
    </row>
    <row r="60630" spans="10:12">
      <c r="J60630" s="2"/>
      <c r="K60630" s="2"/>
      <c r="L60630" s="2"/>
    </row>
    <row r="60631" spans="10:12">
      <c r="J60631" s="2"/>
      <c r="K60631" s="2"/>
      <c r="L60631" s="2"/>
    </row>
    <row r="60632" spans="10:12">
      <c r="J60632" s="2"/>
      <c r="K60632" s="2"/>
      <c r="L60632" s="2"/>
    </row>
    <row r="60633" spans="10:12">
      <c r="J60633" s="2"/>
      <c r="K60633" s="2"/>
      <c r="L60633" s="2"/>
    </row>
    <row r="60634" spans="10:12">
      <c r="J60634" s="2"/>
      <c r="K60634" s="2"/>
      <c r="L60634" s="2"/>
    </row>
    <row r="60635" spans="10:12">
      <c r="J60635" s="2"/>
      <c r="K60635" s="2"/>
      <c r="L60635" s="2"/>
    </row>
    <row r="60636" spans="10:12">
      <c r="J60636" s="2"/>
      <c r="K60636" s="2"/>
      <c r="L60636" s="2"/>
    </row>
    <row r="60637" spans="10:12">
      <c r="J60637" s="2"/>
      <c r="K60637" s="2"/>
      <c r="L60637" s="2"/>
    </row>
    <row r="60638" spans="10:12">
      <c r="J60638" s="2"/>
      <c r="K60638" s="2"/>
      <c r="L60638" s="2"/>
    </row>
    <row r="60639" spans="10:12">
      <c r="J60639" s="2"/>
      <c r="K60639" s="2"/>
      <c r="L60639" s="2"/>
    </row>
    <row r="60640" spans="10:12">
      <c r="J60640" s="2"/>
      <c r="K60640" s="2"/>
      <c r="L60640" s="2"/>
    </row>
    <row r="60641" spans="10:12">
      <c r="J60641" s="2"/>
      <c r="K60641" s="2"/>
      <c r="L60641" s="2"/>
    </row>
    <row r="60642" spans="10:12">
      <c r="J60642" s="2"/>
      <c r="K60642" s="2"/>
      <c r="L60642" s="2"/>
    </row>
    <row r="60643" spans="10:12">
      <c r="J60643" s="2"/>
      <c r="K60643" s="2"/>
      <c r="L60643" s="2"/>
    </row>
    <row r="60644" spans="10:12">
      <c r="J60644" s="2"/>
      <c r="K60644" s="2"/>
      <c r="L60644" s="2"/>
    </row>
    <row r="60645" spans="10:12">
      <c r="J60645" s="2"/>
      <c r="K60645" s="2"/>
      <c r="L60645" s="2"/>
    </row>
    <row r="60646" spans="10:12">
      <c r="J60646" s="2"/>
      <c r="K60646" s="2"/>
      <c r="L60646" s="2"/>
    </row>
    <row r="60647" spans="10:12">
      <c r="J60647" s="2"/>
      <c r="K60647" s="2"/>
      <c r="L60647" s="2"/>
    </row>
    <row r="60648" spans="10:12">
      <c r="J60648" s="2"/>
      <c r="K60648" s="2"/>
      <c r="L60648" s="2"/>
    </row>
    <row r="60649" spans="10:12">
      <c r="J60649" s="2"/>
      <c r="K60649" s="2"/>
      <c r="L60649" s="2"/>
    </row>
    <row r="60650" spans="10:12">
      <c r="J60650" s="2"/>
      <c r="K60650" s="2"/>
      <c r="L60650" s="2"/>
    </row>
    <row r="60651" spans="10:12">
      <c r="J60651" s="2"/>
      <c r="K60651" s="2"/>
      <c r="L60651" s="2"/>
    </row>
    <row r="60652" spans="10:12">
      <c r="J60652" s="2"/>
      <c r="K60652" s="2"/>
      <c r="L60652" s="2"/>
    </row>
    <row r="60653" spans="10:12">
      <c r="J60653" s="2"/>
      <c r="K60653" s="2"/>
      <c r="L60653" s="2"/>
    </row>
    <row r="60654" spans="10:12">
      <c r="J60654" s="2"/>
      <c r="K60654" s="2"/>
      <c r="L60654" s="2"/>
    </row>
    <row r="60655" spans="10:12">
      <c r="J60655" s="2"/>
      <c r="K60655" s="2"/>
      <c r="L60655" s="2"/>
    </row>
    <row r="60656" spans="10:12">
      <c r="J60656" s="2"/>
      <c r="K60656" s="2"/>
      <c r="L60656" s="2"/>
    </row>
    <row r="60657" spans="10:12">
      <c r="J60657" s="2"/>
      <c r="K60657" s="2"/>
      <c r="L60657" s="2"/>
    </row>
    <row r="60658" spans="10:12">
      <c r="J60658" s="2"/>
      <c r="K60658" s="2"/>
      <c r="L60658" s="2"/>
    </row>
    <row r="60659" spans="10:12">
      <c r="J60659" s="2"/>
      <c r="K60659" s="2"/>
      <c r="L60659" s="2"/>
    </row>
    <row r="60660" spans="10:12">
      <c r="J60660" s="2"/>
      <c r="K60660" s="2"/>
      <c r="L60660" s="2"/>
    </row>
    <row r="60661" spans="10:12">
      <c r="J60661" s="2"/>
      <c r="K60661" s="2"/>
      <c r="L60661" s="2"/>
    </row>
    <row r="60662" spans="10:12">
      <c r="J60662" s="2"/>
      <c r="K60662" s="2"/>
      <c r="L60662" s="2"/>
    </row>
    <row r="60663" spans="10:12">
      <c r="J60663" s="2"/>
      <c r="K60663" s="2"/>
      <c r="L60663" s="2"/>
    </row>
    <row r="60664" spans="10:12">
      <c r="J60664" s="2"/>
      <c r="K60664" s="2"/>
      <c r="L60664" s="2"/>
    </row>
    <row r="60665" spans="10:12">
      <c r="J60665" s="2"/>
      <c r="K60665" s="2"/>
      <c r="L60665" s="2"/>
    </row>
    <row r="60666" spans="10:12">
      <c r="J60666" s="2"/>
      <c r="K60666" s="2"/>
      <c r="L60666" s="2"/>
    </row>
    <row r="60667" spans="10:12">
      <c r="J60667" s="2"/>
      <c r="K60667" s="2"/>
      <c r="L60667" s="2"/>
    </row>
    <row r="60668" spans="10:12">
      <c r="J60668" s="2"/>
      <c r="K60668" s="2"/>
      <c r="L60668" s="2"/>
    </row>
    <row r="60669" spans="10:12">
      <c r="J60669" s="2"/>
      <c r="K60669" s="2"/>
      <c r="L60669" s="2"/>
    </row>
    <row r="60670" spans="10:12">
      <c r="J60670" s="2"/>
      <c r="K60670" s="2"/>
      <c r="L60670" s="2"/>
    </row>
    <row r="60671" spans="10:12">
      <c r="J60671" s="2"/>
      <c r="K60671" s="2"/>
      <c r="L60671" s="2"/>
    </row>
    <row r="60672" spans="10:12">
      <c r="J60672" s="2"/>
      <c r="K60672" s="2"/>
      <c r="L60672" s="2"/>
    </row>
    <row r="60673" spans="10:12">
      <c r="J60673" s="2"/>
      <c r="K60673" s="2"/>
      <c r="L60673" s="2"/>
    </row>
    <row r="60674" spans="10:12">
      <c r="J60674" s="2"/>
      <c r="K60674" s="2"/>
      <c r="L60674" s="2"/>
    </row>
    <row r="60675" spans="10:12">
      <c r="J60675" s="2"/>
      <c r="K60675" s="2"/>
      <c r="L60675" s="2"/>
    </row>
    <row r="60676" spans="10:12">
      <c r="J60676" s="2"/>
      <c r="K60676" s="2"/>
      <c r="L60676" s="2"/>
    </row>
    <row r="60677" spans="10:12">
      <c r="J60677" s="2"/>
      <c r="K60677" s="2"/>
      <c r="L60677" s="2"/>
    </row>
    <row r="60678" spans="10:12">
      <c r="J60678" s="2"/>
      <c r="K60678" s="2"/>
      <c r="L60678" s="2"/>
    </row>
    <row r="60679" spans="10:12">
      <c r="J60679" s="2"/>
      <c r="K60679" s="2"/>
      <c r="L60679" s="2"/>
    </row>
    <row r="60680" spans="10:12">
      <c r="J60680" s="2"/>
      <c r="K60680" s="2"/>
      <c r="L60680" s="2"/>
    </row>
    <row r="60681" spans="10:12">
      <c r="J60681" s="2"/>
      <c r="K60681" s="2"/>
      <c r="L60681" s="2"/>
    </row>
    <row r="60682" spans="10:12">
      <c r="J60682" s="2"/>
      <c r="K60682" s="2"/>
      <c r="L60682" s="2"/>
    </row>
    <row r="60683" spans="10:12">
      <c r="J60683" s="2"/>
      <c r="K60683" s="2"/>
      <c r="L60683" s="2"/>
    </row>
    <row r="60684" spans="10:12">
      <c r="J60684" s="2"/>
      <c r="K60684" s="2"/>
      <c r="L60684" s="2"/>
    </row>
    <row r="60685" spans="10:12">
      <c r="J60685" s="2"/>
      <c r="K60685" s="2"/>
      <c r="L60685" s="2"/>
    </row>
    <row r="60686" spans="10:12">
      <c r="J60686" s="2"/>
      <c r="K60686" s="2"/>
      <c r="L60686" s="2"/>
    </row>
    <row r="60687" spans="10:12">
      <c r="J60687" s="2"/>
      <c r="K60687" s="2"/>
      <c r="L60687" s="2"/>
    </row>
    <row r="60688" spans="10:12">
      <c r="J60688" s="2"/>
      <c r="K60688" s="2"/>
      <c r="L60688" s="2"/>
    </row>
    <row r="60689" spans="10:12">
      <c r="J60689" s="2"/>
      <c r="K60689" s="2"/>
      <c r="L60689" s="2"/>
    </row>
    <row r="60690" spans="10:12">
      <c r="J60690" s="2"/>
      <c r="K60690" s="2"/>
      <c r="L60690" s="2"/>
    </row>
    <row r="60691" spans="10:12">
      <c r="J60691" s="2"/>
      <c r="K60691" s="2"/>
      <c r="L60691" s="2"/>
    </row>
    <row r="60692" spans="10:12">
      <c r="J60692" s="2"/>
      <c r="K60692" s="2"/>
      <c r="L60692" s="2"/>
    </row>
    <row r="60693" spans="10:12">
      <c r="J60693" s="2"/>
      <c r="K60693" s="2"/>
      <c r="L60693" s="2"/>
    </row>
    <row r="60694" spans="10:12">
      <c r="J60694" s="2"/>
      <c r="K60694" s="2"/>
      <c r="L60694" s="2"/>
    </row>
    <row r="60695" spans="10:12">
      <c r="J60695" s="2"/>
      <c r="K60695" s="2"/>
      <c r="L60695" s="2"/>
    </row>
    <row r="60696" spans="10:12">
      <c r="J60696" s="2"/>
      <c r="K60696" s="2"/>
      <c r="L60696" s="2"/>
    </row>
    <row r="60697" spans="10:12">
      <c r="J60697" s="2"/>
      <c r="K60697" s="2"/>
      <c r="L60697" s="2"/>
    </row>
    <row r="60698" spans="10:12">
      <c r="J60698" s="2"/>
      <c r="K60698" s="2"/>
      <c r="L60698" s="2"/>
    </row>
    <row r="60699" spans="10:12">
      <c r="J60699" s="2"/>
      <c r="K60699" s="2"/>
      <c r="L60699" s="2"/>
    </row>
    <row r="60700" spans="10:12">
      <c r="J60700" s="2"/>
      <c r="K60700" s="2"/>
      <c r="L60700" s="2"/>
    </row>
    <row r="60701" spans="10:12">
      <c r="J60701" s="2"/>
      <c r="K60701" s="2"/>
      <c r="L60701" s="2"/>
    </row>
    <row r="60702" spans="10:12">
      <c r="J60702" s="2"/>
      <c r="K60702" s="2"/>
      <c r="L60702" s="2"/>
    </row>
    <row r="60703" spans="10:12">
      <c r="J60703" s="2"/>
      <c r="K60703" s="2"/>
      <c r="L60703" s="2"/>
    </row>
    <row r="60704" spans="10:12">
      <c r="J60704" s="2"/>
      <c r="K60704" s="2"/>
      <c r="L60704" s="2"/>
    </row>
    <row r="60705" spans="10:12">
      <c r="J60705" s="2"/>
      <c r="K60705" s="2"/>
      <c r="L60705" s="2"/>
    </row>
    <row r="60706" spans="10:12">
      <c r="J60706" s="2"/>
      <c r="K60706" s="2"/>
      <c r="L60706" s="2"/>
    </row>
    <row r="60707" spans="10:12">
      <c r="J60707" s="2"/>
      <c r="K60707" s="2"/>
      <c r="L60707" s="2"/>
    </row>
    <row r="60708" spans="10:12">
      <c r="J60708" s="2"/>
      <c r="K60708" s="2"/>
      <c r="L60708" s="2"/>
    </row>
    <row r="60709" spans="10:12">
      <c r="J60709" s="2"/>
      <c r="K60709" s="2"/>
      <c r="L60709" s="2"/>
    </row>
    <row r="60710" spans="10:12">
      <c r="J60710" s="2"/>
      <c r="K60710" s="2"/>
      <c r="L60710" s="2"/>
    </row>
    <row r="60711" spans="10:12">
      <c r="J60711" s="2"/>
      <c r="K60711" s="2"/>
      <c r="L60711" s="2"/>
    </row>
    <row r="60712" spans="10:12">
      <c r="J60712" s="2"/>
      <c r="K60712" s="2"/>
      <c r="L60712" s="2"/>
    </row>
    <row r="60713" spans="10:12">
      <c r="J60713" s="2"/>
      <c r="K60713" s="2"/>
      <c r="L60713" s="2"/>
    </row>
    <row r="60714" spans="10:12">
      <c r="J60714" s="2"/>
      <c r="K60714" s="2"/>
      <c r="L60714" s="2"/>
    </row>
    <row r="60715" spans="10:12">
      <c r="J60715" s="2"/>
      <c r="K60715" s="2"/>
      <c r="L60715" s="2"/>
    </row>
    <row r="60716" spans="10:12">
      <c r="J60716" s="2"/>
      <c r="K60716" s="2"/>
      <c r="L60716" s="2"/>
    </row>
    <row r="60717" spans="10:12">
      <c r="J60717" s="2"/>
      <c r="K60717" s="2"/>
      <c r="L60717" s="2"/>
    </row>
    <row r="60718" spans="10:12">
      <c r="J60718" s="2"/>
      <c r="K60718" s="2"/>
      <c r="L60718" s="2"/>
    </row>
    <row r="60719" spans="10:12">
      <c r="J60719" s="2"/>
      <c r="K60719" s="2"/>
      <c r="L60719" s="2"/>
    </row>
    <row r="60720" spans="10:12">
      <c r="J60720" s="2"/>
      <c r="K60720" s="2"/>
      <c r="L60720" s="2"/>
    </row>
    <row r="60721" spans="10:12">
      <c r="J60721" s="2"/>
      <c r="K60721" s="2"/>
      <c r="L60721" s="2"/>
    </row>
    <row r="60722" spans="10:12">
      <c r="J60722" s="2"/>
      <c r="K60722" s="2"/>
      <c r="L60722" s="2"/>
    </row>
    <row r="60723" spans="10:12">
      <c r="J60723" s="2"/>
      <c r="K60723" s="2"/>
      <c r="L60723" s="2"/>
    </row>
    <row r="60724" spans="10:12">
      <c r="J60724" s="2"/>
      <c r="K60724" s="2"/>
      <c r="L60724" s="2"/>
    </row>
    <row r="60725" spans="10:12">
      <c r="J60725" s="2"/>
      <c r="K60725" s="2"/>
      <c r="L60725" s="2"/>
    </row>
    <row r="60726" spans="10:12">
      <c r="J60726" s="2"/>
      <c r="K60726" s="2"/>
      <c r="L60726" s="2"/>
    </row>
    <row r="60727" spans="10:12">
      <c r="J60727" s="2"/>
      <c r="K60727" s="2"/>
      <c r="L60727" s="2"/>
    </row>
    <row r="60728" spans="10:12">
      <c r="J60728" s="2"/>
      <c r="K60728" s="2"/>
      <c r="L60728" s="2"/>
    </row>
    <row r="60729" spans="10:12">
      <c r="J60729" s="2"/>
      <c r="K60729" s="2"/>
      <c r="L60729" s="2"/>
    </row>
    <row r="60730" spans="10:12">
      <c r="J60730" s="2"/>
      <c r="K60730" s="2"/>
      <c r="L60730" s="2"/>
    </row>
    <row r="60731" spans="10:12">
      <c r="J60731" s="2"/>
      <c r="K60731" s="2"/>
      <c r="L60731" s="2"/>
    </row>
    <row r="60732" spans="10:12">
      <c r="J60732" s="2"/>
      <c r="K60732" s="2"/>
      <c r="L60732" s="2"/>
    </row>
    <row r="60733" spans="10:12">
      <c r="J60733" s="2"/>
      <c r="K60733" s="2"/>
      <c r="L60733" s="2"/>
    </row>
    <row r="60734" spans="10:12">
      <c r="J60734" s="2"/>
      <c r="K60734" s="2"/>
      <c r="L60734" s="2"/>
    </row>
    <row r="60735" spans="10:12">
      <c r="J60735" s="2"/>
      <c r="K60735" s="2"/>
      <c r="L60735" s="2"/>
    </row>
    <row r="60736" spans="10:12">
      <c r="J60736" s="2"/>
      <c r="K60736" s="2"/>
      <c r="L60736" s="2"/>
    </row>
    <row r="60737" spans="10:12">
      <c r="J60737" s="2"/>
      <c r="K60737" s="2"/>
      <c r="L60737" s="2"/>
    </row>
    <row r="60738" spans="10:12">
      <c r="J60738" s="2"/>
      <c r="K60738" s="2"/>
      <c r="L60738" s="2"/>
    </row>
    <row r="60739" spans="10:12">
      <c r="J60739" s="2"/>
      <c r="K60739" s="2"/>
      <c r="L60739" s="2"/>
    </row>
    <row r="60740" spans="10:12">
      <c r="J60740" s="2"/>
      <c r="K60740" s="2"/>
      <c r="L60740" s="2"/>
    </row>
    <row r="60741" spans="10:12">
      <c r="J60741" s="2"/>
      <c r="K60741" s="2"/>
      <c r="L60741" s="2"/>
    </row>
    <row r="60742" spans="10:12">
      <c r="J60742" s="2"/>
      <c r="K60742" s="2"/>
      <c r="L60742" s="2"/>
    </row>
    <row r="60743" spans="10:12">
      <c r="J60743" s="2"/>
      <c r="K60743" s="2"/>
      <c r="L60743" s="2"/>
    </row>
    <row r="60744" spans="10:12">
      <c r="J60744" s="2"/>
      <c r="K60744" s="2"/>
      <c r="L60744" s="2"/>
    </row>
    <row r="60745" spans="10:12">
      <c r="J60745" s="2"/>
      <c r="K60745" s="2"/>
      <c r="L60745" s="2"/>
    </row>
    <row r="60746" spans="10:12">
      <c r="J60746" s="2"/>
      <c r="K60746" s="2"/>
      <c r="L60746" s="2"/>
    </row>
    <row r="60747" spans="10:12">
      <c r="J60747" s="2"/>
      <c r="K60747" s="2"/>
      <c r="L60747" s="2"/>
    </row>
    <row r="60748" spans="10:12">
      <c r="J60748" s="2"/>
      <c r="K60748" s="2"/>
      <c r="L60748" s="2"/>
    </row>
    <row r="60749" spans="10:12">
      <c r="J60749" s="2"/>
      <c r="K60749" s="2"/>
      <c r="L60749" s="2"/>
    </row>
    <row r="60750" spans="10:12">
      <c r="J60750" s="2"/>
      <c r="K60750" s="2"/>
      <c r="L60750" s="2"/>
    </row>
    <row r="60751" spans="10:12">
      <c r="J60751" s="2"/>
      <c r="K60751" s="2"/>
      <c r="L60751" s="2"/>
    </row>
    <row r="60752" spans="10:12">
      <c r="J60752" s="2"/>
      <c r="K60752" s="2"/>
      <c r="L60752" s="2"/>
    </row>
    <row r="60753" spans="10:12">
      <c r="J60753" s="2"/>
      <c r="K60753" s="2"/>
      <c r="L60753" s="2"/>
    </row>
    <row r="60754" spans="10:12">
      <c r="J60754" s="2"/>
      <c r="K60754" s="2"/>
      <c r="L60754" s="2"/>
    </row>
    <row r="60755" spans="10:12">
      <c r="J60755" s="2"/>
      <c r="K60755" s="2"/>
      <c r="L60755" s="2"/>
    </row>
    <row r="60756" spans="10:12">
      <c r="J60756" s="2"/>
      <c r="K60756" s="2"/>
      <c r="L60756" s="2"/>
    </row>
    <row r="60757" spans="10:12">
      <c r="J60757" s="2"/>
      <c r="K60757" s="2"/>
      <c r="L60757" s="2"/>
    </row>
    <row r="60758" spans="10:12">
      <c r="J60758" s="2"/>
      <c r="K60758" s="2"/>
      <c r="L60758" s="2"/>
    </row>
    <row r="60759" spans="10:12">
      <c r="J60759" s="2"/>
      <c r="K60759" s="2"/>
      <c r="L60759" s="2"/>
    </row>
    <row r="60760" spans="10:12">
      <c r="J60760" s="2"/>
      <c r="K60760" s="2"/>
      <c r="L60760" s="2"/>
    </row>
    <row r="60761" spans="10:12">
      <c r="J60761" s="2"/>
      <c r="K60761" s="2"/>
      <c r="L60761" s="2"/>
    </row>
    <row r="60762" spans="10:12">
      <c r="J60762" s="2"/>
      <c r="K60762" s="2"/>
      <c r="L60762" s="2"/>
    </row>
    <row r="60763" spans="10:12">
      <c r="J60763" s="2"/>
      <c r="K60763" s="2"/>
      <c r="L60763" s="2"/>
    </row>
    <row r="60764" spans="10:12">
      <c r="J60764" s="2"/>
      <c r="K60764" s="2"/>
      <c r="L60764" s="2"/>
    </row>
    <row r="60765" spans="10:12">
      <c r="J60765" s="2"/>
      <c r="K60765" s="2"/>
      <c r="L60765" s="2"/>
    </row>
    <row r="60766" spans="10:12">
      <c r="J60766" s="2"/>
      <c r="K60766" s="2"/>
      <c r="L60766" s="2"/>
    </row>
    <row r="60767" spans="10:12">
      <c r="J60767" s="2"/>
      <c r="K60767" s="2"/>
      <c r="L60767" s="2"/>
    </row>
    <row r="60768" spans="10:12">
      <c r="J60768" s="2"/>
      <c r="K60768" s="2"/>
      <c r="L60768" s="2"/>
    </row>
    <row r="60769" spans="10:12">
      <c r="J60769" s="2"/>
      <c r="K60769" s="2"/>
      <c r="L60769" s="2"/>
    </row>
    <row r="60770" spans="10:12">
      <c r="J60770" s="2"/>
      <c r="K60770" s="2"/>
      <c r="L60770" s="2"/>
    </row>
    <row r="60771" spans="10:12">
      <c r="J60771" s="2"/>
      <c r="K60771" s="2"/>
      <c r="L60771" s="2"/>
    </row>
    <row r="60772" spans="10:12">
      <c r="J60772" s="2"/>
      <c r="K60772" s="2"/>
      <c r="L60772" s="2"/>
    </row>
    <row r="60773" spans="10:12">
      <c r="J60773" s="2"/>
      <c r="K60773" s="2"/>
      <c r="L60773" s="2"/>
    </row>
    <row r="60774" spans="10:12">
      <c r="J60774" s="2"/>
      <c r="K60774" s="2"/>
      <c r="L60774" s="2"/>
    </row>
    <row r="60775" spans="10:12">
      <c r="J60775" s="2"/>
      <c r="K60775" s="2"/>
      <c r="L60775" s="2"/>
    </row>
    <row r="60776" spans="10:12">
      <c r="J60776" s="2"/>
      <c r="K60776" s="2"/>
      <c r="L60776" s="2"/>
    </row>
    <row r="60777" spans="10:12">
      <c r="J60777" s="2"/>
      <c r="K60777" s="2"/>
      <c r="L60777" s="2"/>
    </row>
    <row r="60778" spans="10:12">
      <c r="J60778" s="2"/>
      <c r="K60778" s="2"/>
      <c r="L60778" s="2"/>
    </row>
    <row r="60779" spans="10:12">
      <c r="J60779" s="2"/>
      <c r="K60779" s="2"/>
      <c r="L60779" s="2"/>
    </row>
    <row r="60780" spans="10:12">
      <c r="J60780" s="2"/>
      <c r="K60780" s="2"/>
      <c r="L60780" s="2"/>
    </row>
    <row r="60781" spans="10:12">
      <c r="J60781" s="2"/>
      <c r="K60781" s="2"/>
      <c r="L60781" s="2"/>
    </row>
    <row r="60782" spans="10:12">
      <c r="J60782" s="2"/>
      <c r="K60782" s="2"/>
      <c r="L60782" s="2"/>
    </row>
    <row r="60783" spans="10:12">
      <c r="J60783" s="2"/>
      <c r="K60783" s="2"/>
      <c r="L60783" s="2"/>
    </row>
    <row r="60784" spans="10:12">
      <c r="J60784" s="2"/>
      <c r="K60784" s="2"/>
      <c r="L60784" s="2"/>
    </row>
    <row r="60785" spans="10:12">
      <c r="J60785" s="2"/>
      <c r="K60785" s="2"/>
      <c r="L60785" s="2"/>
    </row>
    <row r="60786" spans="10:12">
      <c r="J60786" s="2"/>
      <c r="K60786" s="2"/>
      <c r="L60786" s="2"/>
    </row>
    <row r="60787" spans="10:12">
      <c r="J60787" s="2"/>
      <c r="K60787" s="2"/>
      <c r="L60787" s="2"/>
    </row>
    <row r="60788" spans="10:12">
      <c r="J60788" s="2"/>
      <c r="K60788" s="2"/>
      <c r="L60788" s="2"/>
    </row>
    <row r="60789" spans="10:12">
      <c r="J60789" s="2"/>
      <c r="K60789" s="2"/>
      <c r="L60789" s="2"/>
    </row>
    <row r="60790" spans="10:12">
      <c r="J60790" s="2"/>
      <c r="K60790" s="2"/>
      <c r="L60790" s="2"/>
    </row>
    <row r="60791" spans="10:12">
      <c r="J60791" s="2"/>
      <c r="K60791" s="2"/>
      <c r="L60791" s="2"/>
    </row>
    <row r="60792" spans="10:12">
      <c r="J60792" s="2"/>
      <c r="K60792" s="2"/>
      <c r="L60792" s="2"/>
    </row>
    <row r="60793" spans="10:12">
      <c r="J60793" s="2"/>
      <c r="K60793" s="2"/>
      <c r="L60793" s="2"/>
    </row>
    <row r="60794" spans="10:12">
      <c r="J60794" s="2"/>
      <c r="K60794" s="2"/>
      <c r="L60794" s="2"/>
    </row>
    <row r="60795" spans="10:12">
      <c r="J60795" s="2"/>
      <c r="K60795" s="2"/>
      <c r="L60795" s="2"/>
    </row>
    <row r="60796" spans="10:12">
      <c r="J60796" s="2"/>
      <c r="K60796" s="2"/>
      <c r="L60796" s="2"/>
    </row>
    <row r="60797" spans="10:12">
      <c r="J60797" s="2"/>
      <c r="K60797" s="2"/>
      <c r="L60797" s="2"/>
    </row>
    <row r="60798" spans="10:12">
      <c r="J60798" s="2"/>
      <c r="K60798" s="2"/>
      <c r="L60798" s="2"/>
    </row>
    <row r="60799" spans="10:12">
      <c r="J60799" s="2"/>
      <c r="K60799" s="2"/>
      <c r="L60799" s="2"/>
    </row>
    <row r="60800" spans="10:12">
      <c r="J60800" s="2"/>
      <c r="K60800" s="2"/>
      <c r="L60800" s="2"/>
    </row>
    <row r="60801" spans="10:12">
      <c r="J60801" s="2"/>
      <c r="K60801" s="2"/>
      <c r="L60801" s="2"/>
    </row>
    <row r="60802" spans="10:12">
      <c r="J60802" s="2"/>
      <c r="K60802" s="2"/>
      <c r="L60802" s="2"/>
    </row>
    <row r="60803" spans="10:12">
      <c r="J60803" s="2"/>
      <c r="K60803" s="2"/>
      <c r="L60803" s="2"/>
    </row>
    <row r="60804" spans="10:12">
      <c r="J60804" s="2"/>
      <c r="K60804" s="2"/>
      <c r="L60804" s="2"/>
    </row>
    <row r="60805" spans="10:12">
      <c r="J60805" s="2"/>
      <c r="K60805" s="2"/>
      <c r="L60805" s="2"/>
    </row>
    <row r="60806" spans="10:12">
      <c r="J60806" s="2"/>
      <c r="K60806" s="2"/>
      <c r="L60806" s="2"/>
    </row>
    <row r="60807" spans="10:12">
      <c r="J60807" s="2"/>
      <c r="K60807" s="2"/>
      <c r="L60807" s="2"/>
    </row>
    <row r="60808" spans="10:12">
      <c r="J60808" s="2"/>
      <c r="K60808" s="2"/>
      <c r="L60808" s="2"/>
    </row>
    <row r="60809" spans="10:12">
      <c r="J60809" s="2"/>
      <c r="K60809" s="2"/>
      <c r="L60809" s="2"/>
    </row>
    <row r="60810" spans="10:12">
      <c r="J60810" s="2"/>
      <c r="K60810" s="2"/>
      <c r="L60810" s="2"/>
    </row>
    <row r="60811" spans="10:12">
      <c r="J60811" s="2"/>
      <c r="K60811" s="2"/>
      <c r="L60811" s="2"/>
    </row>
    <row r="60812" spans="10:12">
      <c r="J60812" s="2"/>
      <c r="K60812" s="2"/>
      <c r="L60812" s="2"/>
    </row>
    <row r="60813" spans="10:12">
      <c r="J60813" s="2"/>
      <c r="K60813" s="2"/>
      <c r="L60813" s="2"/>
    </row>
    <row r="60814" spans="10:12">
      <c r="J60814" s="2"/>
      <c r="K60814" s="2"/>
      <c r="L60814" s="2"/>
    </row>
    <row r="60815" spans="10:12">
      <c r="J60815" s="2"/>
      <c r="K60815" s="2"/>
      <c r="L60815" s="2"/>
    </row>
    <row r="60816" spans="10:12">
      <c r="J60816" s="2"/>
      <c r="K60816" s="2"/>
      <c r="L60816" s="2"/>
    </row>
    <row r="60817" spans="10:12">
      <c r="J60817" s="2"/>
      <c r="K60817" s="2"/>
      <c r="L60817" s="2"/>
    </row>
    <row r="60818" spans="10:12">
      <c r="J60818" s="2"/>
      <c r="K60818" s="2"/>
      <c r="L60818" s="2"/>
    </row>
    <row r="60819" spans="10:12">
      <c r="J60819" s="2"/>
      <c r="K60819" s="2"/>
      <c r="L60819" s="2"/>
    </row>
    <row r="60820" spans="10:12">
      <c r="J60820" s="2"/>
      <c r="K60820" s="2"/>
      <c r="L60820" s="2"/>
    </row>
    <row r="60821" spans="10:12">
      <c r="J60821" s="2"/>
      <c r="K60821" s="2"/>
      <c r="L60821" s="2"/>
    </row>
    <row r="60822" spans="10:12">
      <c r="J60822" s="2"/>
      <c r="K60822" s="2"/>
      <c r="L60822" s="2"/>
    </row>
    <row r="60823" spans="10:12">
      <c r="J60823" s="2"/>
      <c r="K60823" s="2"/>
      <c r="L60823" s="2"/>
    </row>
    <row r="60824" spans="10:12">
      <c r="J60824" s="2"/>
      <c r="K60824" s="2"/>
      <c r="L60824" s="2"/>
    </row>
    <row r="60825" spans="10:12">
      <c r="J60825" s="2"/>
      <c r="K60825" s="2"/>
      <c r="L60825" s="2"/>
    </row>
    <row r="60826" spans="10:12">
      <c r="J60826" s="2"/>
      <c r="K60826" s="2"/>
      <c r="L60826" s="2"/>
    </row>
    <row r="60827" spans="10:12">
      <c r="J60827" s="2"/>
      <c r="K60827" s="2"/>
      <c r="L60827" s="2"/>
    </row>
    <row r="60828" spans="10:12">
      <c r="J60828" s="2"/>
      <c r="K60828" s="2"/>
      <c r="L60828" s="2"/>
    </row>
    <row r="60829" spans="10:12">
      <c r="J60829" s="2"/>
      <c r="K60829" s="2"/>
      <c r="L60829" s="2"/>
    </row>
    <row r="60830" spans="10:12">
      <c r="J60830" s="2"/>
      <c r="K60830" s="2"/>
      <c r="L60830" s="2"/>
    </row>
    <row r="60831" spans="10:12">
      <c r="J60831" s="2"/>
      <c r="K60831" s="2"/>
      <c r="L60831" s="2"/>
    </row>
    <row r="60832" spans="10:12">
      <c r="J60832" s="2"/>
      <c r="K60832" s="2"/>
      <c r="L60832" s="2"/>
    </row>
    <row r="60833" spans="10:12">
      <c r="J60833" s="2"/>
      <c r="K60833" s="2"/>
      <c r="L60833" s="2"/>
    </row>
    <row r="60834" spans="10:12">
      <c r="J60834" s="2"/>
      <c r="K60834" s="2"/>
      <c r="L60834" s="2"/>
    </row>
    <row r="60835" spans="10:12">
      <c r="J60835" s="2"/>
      <c r="K60835" s="2"/>
      <c r="L60835" s="2"/>
    </row>
    <row r="60836" spans="10:12">
      <c r="J60836" s="2"/>
      <c r="K60836" s="2"/>
      <c r="L60836" s="2"/>
    </row>
    <row r="60837" spans="10:12">
      <c r="J60837" s="2"/>
      <c r="K60837" s="2"/>
      <c r="L60837" s="2"/>
    </row>
    <row r="60838" spans="10:12">
      <c r="J60838" s="2"/>
      <c r="K60838" s="2"/>
      <c r="L60838" s="2"/>
    </row>
    <row r="60839" spans="10:12">
      <c r="J60839" s="2"/>
      <c r="K60839" s="2"/>
      <c r="L60839" s="2"/>
    </row>
    <row r="60840" spans="10:12">
      <c r="J60840" s="2"/>
      <c r="K60840" s="2"/>
      <c r="L60840" s="2"/>
    </row>
    <row r="60841" spans="10:12">
      <c r="J60841" s="2"/>
      <c r="K60841" s="2"/>
      <c r="L60841" s="2"/>
    </row>
    <row r="60842" spans="10:12">
      <c r="J60842" s="2"/>
      <c r="K60842" s="2"/>
      <c r="L60842" s="2"/>
    </row>
    <row r="60843" spans="10:12">
      <c r="J60843" s="2"/>
      <c r="K60843" s="2"/>
      <c r="L60843" s="2"/>
    </row>
    <row r="60844" spans="10:12">
      <c r="J60844" s="2"/>
      <c r="K60844" s="2"/>
      <c r="L60844" s="2"/>
    </row>
    <row r="60845" spans="10:12">
      <c r="J60845" s="2"/>
      <c r="K60845" s="2"/>
      <c r="L60845" s="2"/>
    </row>
    <row r="60846" spans="10:12">
      <c r="J60846" s="2"/>
      <c r="K60846" s="2"/>
      <c r="L60846" s="2"/>
    </row>
    <row r="60847" spans="10:12">
      <c r="J60847" s="2"/>
      <c r="K60847" s="2"/>
      <c r="L60847" s="2"/>
    </row>
    <row r="60848" spans="10:12">
      <c r="J60848" s="2"/>
      <c r="K60848" s="2"/>
      <c r="L60848" s="2"/>
    </row>
    <row r="60849" spans="10:12">
      <c r="J60849" s="2"/>
      <c r="K60849" s="2"/>
      <c r="L60849" s="2"/>
    </row>
    <row r="60850" spans="10:12">
      <c r="J60850" s="2"/>
      <c r="K60850" s="2"/>
      <c r="L60850" s="2"/>
    </row>
    <row r="60851" spans="10:12">
      <c r="J60851" s="2"/>
      <c r="K60851" s="2"/>
      <c r="L60851" s="2"/>
    </row>
    <row r="60852" spans="10:12">
      <c r="J60852" s="2"/>
      <c r="K60852" s="2"/>
      <c r="L60852" s="2"/>
    </row>
    <row r="60853" spans="10:12">
      <c r="J60853" s="2"/>
      <c r="K60853" s="2"/>
      <c r="L60853" s="2"/>
    </row>
    <row r="60854" spans="10:12">
      <c r="J60854" s="2"/>
      <c r="K60854" s="2"/>
      <c r="L60854" s="2"/>
    </row>
    <row r="60855" spans="10:12">
      <c r="J60855" s="2"/>
      <c r="K60855" s="2"/>
      <c r="L60855" s="2"/>
    </row>
    <row r="60856" spans="10:12">
      <c r="J60856" s="2"/>
      <c r="K60856" s="2"/>
      <c r="L60856" s="2"/>
    </row>
    <row r="60857" spans="10:12">
      <c r="J60857" s="2"/>
      <c r="K60857" s="2"/>
      <c r="L60857" s="2"/>
    </row>
    <row r="60858" spans="10:12">
      <c r="J60858" s="2"/>
      <c r="K60858" s="2"/>
      <c r="L60858" s="2"/>
    </row>
    <row r="60859" spans="10:12">
      <c r="J60859" s="2"/>
      <c r="K60859" s="2"/>
      <c r="L60859" s="2"/>
    </row>
    <row r="60860" spans="10:12">
      <c r="J60860" s="2"/>
      <c r="K60860" s="2"/>
      <c r="L60860" s="2"/>
    </row>
    <row r="60861" spans="10:12">
      <c r="J60861" s="2"/>
      <c r="K60861" s="2"/>
      <c r="L60861" s="2"/>
    </row>
    <row r="60862" spans="10:12">
      <c r="J60862" s="2"/>
      <c r="K60862" s="2"/>
      <c r="L60862" s="2"/>
    </row>
    <row r="60863" spans="10:12">
      <c r="J60863" s="2"/>
      <c r="K60863" s="2"/>
      <c r="L60863" s="2"/>
    </row>
    <row r="60864" spans="10:12">
      <c r="J60864" s="2"/>
      <c r="K60864" s="2"/>
      <c r="L60864" s="2"/>
    </row>
    <row r="60865" spans="10:12">
      <c r="J60865" s="2"/>
      <c r="K60865" s="2"/>
      <c r="L60865" s="2"/>
    </row>
    <row r="60866" spans="10:12">
      <c r="J60866" s="2"/>
      <c r="K60866" s="2"/>
      <c r="L60866" s="2"/>
    </row>
    <row r="60867" spans="10:12">
      <c r="J60867" s="2"/>
      <c r="K60867" s="2"/>
      <c r="L60867" s="2"/>
    </row>
    <row r="60868" spans="10:12">
      <c r="J60868" s="2"/>
      <c r="K60868" s="2"/>
      <c r="L60868" s="2"/>
    </row>
    <row r="60869" spans="10:12">
      <c r="J60869" s="2"/>
      <c r="K60869" s="2"/>
      <c r="L60869" s="2"/>
    </row>
    <row r="60870" spans="10:12">
      <c r="J60870" s="2"/>
      <c r="K60870" s="2"/>
      <c r="L60870" s="2"/>
    </row>
    <row r="60871" spans="10:12">
      <c r="J60871" s="2"/>
      <c r="K60871" s="2"/>
      <c r="L60871" s="2"/>
    </row>
    <row r="60872" spans="10:12">
      <c r="J60872" s="2"/>
      <c r="K60872" s="2"/>
      <c r="L60872" s="2"/>
    </row>
    <row r="60873" spans="10:12">
      <c r="J60873" s="2"/>
      <c r="K60873" s="2"/>
      <c r="L60873" s="2"/>
    </row>
    <row r="60874" spans="10:12">
      <c r="J60874" s="2"/>
      <c r="K60874" s="2"/>
      <c r="L60874" s="2"/>
    </row>
    <row r="60875" spans="10:12">
      <c r="J60875" s="2"/>
      <c r="K60875" s="2"/>
      <c r="L60875" s="2"/>
    </row>
    <row r="60876" spans="10:12">
      <c r="J60876" s="2"/>
      <c r="K60876" s="2"/>
      <c r="L60876" s="2"/>
    </row>
    <row r="60877" spans="10:12">
      <c r="J60877" s="2"/>
      <c r="K60877" s="2"/>
      <c r="L60877" s="2"/>
    </row>
    <row r="60878" spans="10:12">
      <c r="J60878" s="2"/>
      <c r="K60878" s="2"/>
      <c r="L60878" s="2"/>
    </row>
    <row r="60879" spans="10:12">
      <c r="J60879" s="2"/>
      <c r="K60879" s="2"/>
      <c r="L60879" s="2"/>
    </row>
    <row r="60880" spans="10:12">
      <c r="J60880" s="2"/>
      <c r="K60880" s="2"/>
      <c r="L60880" s="2"/>
    </row>
    <row r="60881" spans="10:12">
      <c r="J60881" s="2"/>
      <c r="K60881" s="2"/>
      <c r="L60881" s="2"/>
    </row>
    <row r="60882" spans="10:12">
      <c r="J60882" s="2"/>
      <c r="K60882" s="2"/>
      <c r="L60882" s="2"/>
    </row>
    <row r="60883" spans="10:12">
      <c r="J60883" s="2"/>
      <c r="K60883" s="2"/>
      <c r="L60883" s="2"/>
    </row>
    <row r="60884" spans="10:12">
      <c r="J60884" s="2"/>
      <c r="K60884" s="2"/>
      <c r="L60884" s="2"/>
    </row>
    <row r="60885" spans="10:12">
      <c r="J60885" s="2"/>
      <c r="K60885" s="2"/>
      <c r="L60885" s="2"/>
    </row>
    <row r="60886" spans="10:12">
      <c r="J60886" s="2"/>
      <c r="K60886" s="2"/>
      <c r="L60886" s="2"/>
    </row>
    <row r="60887" spans="10:12">
      <c r="J60887" s="2"/>
      <c r="K60887" s="2"/>
      <c r="L60887" s="2"/>
    </row>
    <row r="60888" spans="10:12">
      <c r="J60888" s="2"/>
      <c r="K60888" s="2"/>
      <c r="L60888" s="2"/>
    </row>
    <row r="60889" spans="10:12">
      <c r="J60889" s="2"/>
      <c r="K60889" s="2"/>
      <c r="L60889" s="2"/>
    </row>
    <row r="60890" spans="10:12">
      <c r="J60890" s="2"/>
      <c r="K60890" s="2"/>
      <c r="L60890" s="2"/>
    </row>
    <row r="60891" spans="10:12">
      <c r="J60891" s="2"/>
      <c r="K60891" s="2"/>
      <c r="L60891" s="2"/>
    </row>
    <row r="60892" spans="10:12">
      <c r="J60892" s="2"/>
      <c r="K60892" s="2"/>
      <c r="L60892" s="2"/>
    </row>
    <row r="60893" spans="10:12">
      <c r="J60893" s="2"/>
      <c r="K60893" s="2"/>
      <c r="L60893" s="2"/>
    </row>
    <row r="60894" spans="10:12">
      <c r="J60894" s="2"/>
      <c r="K60894" s="2"/>
      <c r="L60894" s="2"/>
    </row>
    <row r="60895" spans="10:12">
      <c r="J60895" s="2"/>
      <c r="K60895" s="2"/>
      <c r="L60895" s="2"/>
    </row>
    <row r="60896" spans="10:12">
      <c r="J60896" s="2"/>
      <c r="K60896" s="2"/>
      <c r="L60896" s="2"/>
    </row>
    <row r="60897" spans="10:12">
      <c r="J60897" s="2"/>
      <c r="K60897" s="2"/>
      <c r="L60897" s="2"/>
    </row>
    <row r="60898" spans="10:12">
      <c r="J60898" s="2"/>
      <c r="K60898" s="2"/>
      <c r="L60898" s="2"/>
    </row>
    <row r="60899" spans="10:12">
      <c r="J60899" s="2"/>
      <c r="K60899" s="2"/>
      <c r="L60899" s="2"/>
    </row>
    <row r="60900" spans="10:12">
      <c r="J60900" s="2"/>
      <c r="K60900" s="2"/>
      <c r="L60900" s="2"/>
    </row>
    <row r="60901" spans="10:12">
      <c r="J60901" s="2"/>
      <c r="K60901" s="2"/>
      <c r="L60901" s="2"/>
    </row>
    <row r="60902" spans="10:12">
      <c r="J60902" s="2"/>
      <c r="K60902" s="2"/>
      <c r="L60902" s="2"/>
    </row>
    <row r="60903" spans="10:12">
      <c r="J60903" s="2"/>
      <c r="K60903" s="2"/>
      <c r="L60903" s="2"/>
    </row>
    <row r="60904" spans="10:12">
      <c r="J60904" s="2"/>
      <c r="K60904" s="2"/>
      <c r="L60904" s="2"/>
    </row>
    <row r="60905" spans="10:12">
      <c r="J60905" s="2"/>
      <c r="K60905" s="2"/>
      <c r="L60905" s="2"/>
    </row>
    <row r="60906" spans="10:12">
      <c r="J60906" s="2"/>
      <c r="K60906" s="2"/>
      <c r="L60906" s="2"/>
    </row>
    <row r="60907" spans="10:12">
      <c r="J60907" s="2"/>
      <c r="K60907" s="2"/>
      <c r="L60907" s="2"/>
    </row>
    <row r="60908" spans="10:12">
      <c r="J60908" s="2"/>
      <c r="K60908" s="2"/>
      <c r="L60908" s="2"/>
    </row>
    <row r="60909" spans="10:12">
      <c r="J60909" s="2"/>
      <c r="K60909" s="2"/>
      <c r="L60909" s="2"/>
    </row>
    <row r="60910" spans="10:12">
      <c r="J60910" s="2"/>
      <c r="K60910" s="2"/>
      <c r="L60910" s="2"/>
    </row>
    <row r="60911" spans="10:12">
      <c r="J60911" s="2"/>
      <c r="K60911" s="2"/>
      <c r="L60911" s="2"/>
    </row>
    <row r="60912" spans="10:12">
      <c r="J60912" s="2"/>
      <c r="K60912" s="2"/>
      <c r="L60912" s="2"/>
    </row>
    <row r="60913" spans="10:12">
      <c r="J60913" s="2"/>
      <c r="K60913" s="2"/>
      <c r="L60913" s="2"/>
    </row>
    <row r="60914" spans="10:12">
      <c r="J60914" s="2"/>
      <c r="K60914" s="2"/>
      <c r="L60914" s="2"/>
    </row>
    <row r="60915" spans="10:12">
      <c r="J60915" s="2"/>
      <c r="K60915" s="2"/>
      <c r="L60915" s="2"/>
    </row>
    <row r="60916" spans="10:12">
      <c r="J60916" s="2"/>
      <c r="K60916" s="2"/>
      <c r="L60916" s="2"/>
    </row>
    <row r="60917" spans="10:12">
      <c r="J60917" s="2"/>
      <c r="K60917" s="2"/>
      <c r="L60917" s="2"/>
    </row>
    <row r="60918" spans="10:12">
      <c r="J60918" s="2"/>
      <c r="K60918" s="2"/>
      <c r="L60918" s="2"/>
    </row>
    <row r="60919" spans="10:12">
      <c r="J60919" s="2"/>
      <c r="K60919" s="2"/>
      <c r="L60919" s="2"/>
    </row>
    <row r="60920" spans="10:12">
      <c r="J60920" s="2"/>
      <c r="K60920" s="2"/>
      <c r="L60920" s="2"/>
    </row>
    <row r="60921" spans="10:12">
      <c r="J60921" s="2"/>
      <c r="K60921" s="2"/>
      <c r="L60921" s="2"/>
    </row>
    <row r="60922" spans="10:12">
      <c r="J60922" s="2"/>
      <c r="K60922" s="2"/>
      <c r="L60922" s="2"/>
    </row>
    <row r="60923" spans="10:12">
      <c r="J60923" s="2"/>
      <c r="K60923" s="2"/>
      <c r="L60923" s="2"/>
    </row>
    <row r="60924" spans="10:12">
      <c r="J60924" s="2"/>
      <c r="K60924" s="2"/>
      <c r="L60924" s="2"/>
    </row>
    <row r="60925" spans="10:12">
      <c r="J60925" s="2"/>
      <c r="K60925" s="2"/>
      <c r="L60925" s="2"/>
    </row>
    <row r="60926" spans="10:12">
      <c r="J60926" s="2"/>
      <c r="K60926" s="2"/>
      <c r="L60926" s="2"/>
    </row>
    <row r="60927" spans="10:12">
      <c r="J60927" s="2"/>
      <c r="K60927" s="2"/>
      <c r="L60927" s="2"/>
    </row>
    <row r="60928" spans="10:12">
      <c r="J60928" s="2"/>
      <c r="K60928" s="2"/>
      <c r="L60928" s="2"/>
    </row>
    <row r="60929" spans="10:12">
      <c r="J60929" s="2"/>
      <c r="K60929" s="2"/>
      <c r="L60929" s="2"/>
    </row>
    <row r="60930" spans="10:12">
      <c r="J60930" s="2"/>
      <c r="K60930" s="2"/>
      <c r="L60930" s="2"/>
    </row>
    <row r="60931" spans="10:12">
      <c r="J60931" s="2"/>
      <c r="K60931" s="2"/>
      <c r="L60931" s="2"/>
    </row>
    <row r="60932" spans="10:12">
      <c r="J60932" s="2"/>
      <c r="K60932" s="2"/>
      <c r="L60932" s="2"/>
    </row>
    <row r="60933" spans="10:12">
      <c r="J60933" s="2"/>
      <c r="K60933" s="2"/>
      <c r="L60933" s="2"/>
    </row>
    <row r="60934" spans="10:12">
      <c r="J60934" s="2"/>
      <c r="K60934" s="2"/>
      <c r="L60934" s="2"/>
    </row>
    <row r="60935" spans="10:12">
      <c r="J60935" s="2"/>
      <c r="K60935" s="2"/>
      <c r="L60935" s="2"/>
    </row>
    <row r="60936" spans="10:12">
      <c r="J60936" s="2"/>
      <c r="K60936" s="2"/>
      <c r="L60936" s="2"/>
    </row>
    <row r="60937" spans="10:12">
      <c r="J60937" s="2"/>
      <c r="K60937" s="2"/>
      <c r="L60937" s="2"/>
    </row>
    <row r="60938" spans="10:12">
      <c r="J60938" s="2"/>
      <c r="K60938" s="2"/>
      <c r="L60938" s="2"/>
    </row>
    <row r="60939" spans="10:12">
      <c r="J60939" s="2"/>
      <c r="K60939" s="2"/>
      <c r="L60939" s="2"/>
    </row>
    <row r="60940" spans="10:12">
      <c r="J60940" s="2"/>
      <c r="K60940" s="2"/>
      <c r="L60940" s="2"/>
    </row>
    <row r="60941" spans="10:12">
      <c r="J60941" s="2"/>
      <c r="K60941" s="2"/>
      <c r="L60941" s="2"/>
    </row>
    <row r="60942" spans="10:12">
      <c r="J60942" s="2"/>
      <c r="K60942" s="2"/>
      <c r="L60942" s="2"/>
    </row>
    <row r="60943" spans="10:12">
      <c r="J60943" s="2"/>
      <c r="K60943" s="2"/>
      <c r="L60943" s="2"/>
    </row>
    <row r="60944" spans="10:12">
      <c r="J60944" s="2"/>
      <c r="K60944" s="2"/>
      <c r="L60944" s="2"/>
    </row>
    <row r="60945" spans="10:12">
      <c r="J60945" s="2"/>
      <c r="K60945" s="2"/>
      <c r="L60945" s="2"/>
    </row>
    <row r="60946" spans="10:12">
      <c r="J60946" s="2"/>
      <c r="K60946" s="2"/>
      <c r="L60946" s="2"/>
    </row>
    <row r="60947" spans="10:12">
      <c r="J60947" s="2"/>
      <c r="K60947" s="2"/>
      <c r="L60947" s="2"/>
    </row>
    <row r="60948" spans="10:12">
      <c r="J60948" s="2"/>
      <c r="K60948" s="2"/>
      <c r="L60948" s="2"/>
    </row>
    <row r="60949" spans="10:12">
      <c r="J60949" s="2"/>
      <c r="K60949" s="2"/>
      <c r="L60949" s="2"/>
    </row>
    <row r="60950" spans="10:12">
      <c r="J60950" s="2"/>
      <c r="K60950" s="2"/>
      <c r="L60950" s="2"/>
    </row>
    <row r="60951" spans="10:12">
      <c r="J60951" s="2"/>
      <c r="K60951" s="2"/>
      <c r="L60951" s="2"/>
    </row>
    <row r="60952" spans="10:12">
      <c r="J60952" s="2"/>
      <c r="K60952" s="2"/>
      <c r="L60952" s="2"/>
    </row>
    <row r="60953" spans="10:12">
      <c r="J60953" s="2"/>
      <c r="K60953" s="2"/>
      <c r="L60953" s="2"/>
    </row>
    <row r="60954" spans="10:12">
      <c r="J60954" s="2"/>
      <c r="K60954" s="2"/>
      <c r="L60954" s="2"/>
    </row>
    <row r="60955" spans="10:12">
      <c r="J60955" s="2"/>
      <c r="K60955" s="2"/>
      <c r="L60955" s="2"/>
    </row>
    <row r="60956" spans="10:12">
      <c r="J60956" s="2"/>
      <c r="K60956" s="2"/>
      <c r="L60956" s="2"/>
    </row>
    <row r="60957" spans="10:12">
      <c r="J60957" s="2"/>
      <c r="K60957" s="2"/>
      <c r="L60957" s="2"/>
    </row>
    <row r="60958" spans="10:12">
      <c r="J60958" s="2"/>
      <c r="K60958" s="2"/>
      <c r="L60958" s="2"/>
    </row>
    <row r="60959" spans="10:12">
      <c r="J60959" s="2"/>
      <c r="K60959" s="2"/>
      <c r="L60959" s="2"/>
    </row>
    <row r="60960" spans="10:12">
      <c r="J60960" s="2"/>
      <c r="K60960" s="2"/>
      <c r="L60960" s="2"/>
    </row>
    <row r="60961" spans="10:12">
      <c r="J60961" s="2"/>
      <c r="K60961" s="2"/>
      <c r="L60961" s="2"/>
    </row>
    <row r="60962" spans="10:12">
      <c r="J60962" s="2"/>
      <c r="K60962" s="2"/>
      <c r="L60962" s="2"/>
    </row>
    <row r="60963" spans="10:12">
      <c r="J60963" s="2"/>
      <c r="K60963" s="2"/>
      <c r="L60963" s="2"/>
    </row>
    <row r="60964" spans="10:12">
      <c r="J60964" s="2"/>
      <c r="K60964" s="2"/>
      <c r="L60964" s="2"/>
    </row>
    <row r="60965" spans="10:12">
      <c r="J60965" s="2"/>
      <c r="K60965" s="2"/>
      <c r="L60965" s="2"/>
    </row>
    <row r="60966" spans="10:12">
      <c r="J60966" s="2"/>
      <c r="K60966" s="2"/>
      <c r="L60966" s="2"/>
    </row>
    <row r="60967" spans="10:12">
      <c r="J60967" s="2"/>
      <c r="K60967" s="2"/>
      <c r="L60967" s="2"/>
    </row>
    <row r="60968" spans="10:12">
      <c r="J60968" s="2"/>
      <c r="K60968" s="2"/>
      <c r="L60968" s="2"/>
    </row>
    <row r="60969" spans="10:12">
      <c r="J60969" s="2"/>
      <c r="K60969" s="2"/>
      <c r="L60969" s="2"/>
    </row>
    <row r="60970" spans="10:12">
      <c r="J60970" s="2"/>
      <c r="K60970" s="2"/>
      <c r="L60970" s="2"/>
    </row>
    <row r="60971" spans="10:12">
      <c r="J60971" s="2"/>
      <c r="K60971" s="2"/>
      <c r="L60971" s="2"/>
    </row>
    <row r="60972" spans="10:12">
      <c r="J60972" s="2"/>
      <c r="K60972" s="2"/>
      <c r="L60972" s="2"/>
    </row>
    <row r="60973" spans="10:12">
      <c r="J60973" s="2"/>
      <c r="K60973" s="2"/>
      <c r="L60973" s="2"/>
    </row>
    <row r="60974" spans="10:12">
      <c r="J60974" s="2"/>
      <c r="K60974" s="2"/>
      <c r="L60974" s="2"/>
    </row>
    <row r="60975" spans="10:12">
      <c r="J60975" s="2"/>
      <c r="K60975" s="2"/>
      <c r="L60975" s="2"/>
    </row>
    <row r="60976" spans="10:12">
      <c r="J60976" s="2"/>
      <c r="K60976" s="2"/>
      <c r="L60976" s="2"/>
    </row>
    <row r="60977" spans="10:12">
      <c r="J60977" s="2"/>
      <c r="K60977" s="2"/>
      <c r="L60977" s="2"/>
    </row>
    <row r="60978" spans="10:12">
      <c r="J60978" s="2"/>
      <c r="K60978" s="2"/>
      <c r="L60978" s="2"/>
    </row>
    <row r="60979" spans="10:12">
      <c r="J60979" s="2"/>
      <c r="K60979" s="2"/>
      <c r="L60979" s="2"/>
    </row>
    <row r="60980" spans="10:12">
      <c r="J60980" s="2"/>
      <c r="K60980" s="2"/>
      <c r="L60980" s="2"/>
    </row>
    <row r="60981" spans="10:12">
      <c r="J60981" s="2"/>
      <c r="K60981" s="2"/>
      <c r="L60981" s="2"/>
    </row>
    <row r="60982" spans="10:12">
      <c r="J60982" s="2"/>
      <c r="K60982" s="2"/>
      <c r="L60982" s="2"/>
    </row>
    <row r="60983" spans="10:12">
      <c r="J60983" s="2"/>
      <c r="K60983" s="2"/>
      <c r="L60983" s="2"/>
    </row>
    <row r="60984" spans="10:12">
      <c r="J60984" s="2"/>
      <c r="K60984" s="2"/>
      <c r="L60984" s="2"/>
    </row>
    <row r="60985" spans="10:12">
      <c r="J60985" s="2"/>
      <c r="K60985" s="2"/>
      <c r="L60985" s="2"/>
    </row>
    <row r="60986" spans="10:12">
      <c r="J60986" s="2"/>
      <c r="K60986" s="2"/>
      <c r="L60986" s="2"/>
    </row>
    <row r="60987" spans="10:12">
      <c r="J60987" s="2"/>
      <c r="K60987" s="2"/>
      <c r="L60987" s="2"/>
    </row>
    <row r="60988" spans="10:12">
      <c r="J60988" s="2"/>
      <c r="K60988" s="2"/>
      <c r="L60988" s="2"/>
    </row>
    <row r="60989" spans="10:12">
      <c r="J60989" s="2"/>
      <c r="K60989" s="2"/>
      <c r="L60989" s="2"/>
    </row>
    <row r="60990" spans="10:12">
      <c r="J60990" s="2"/>
      <c r="K60990" s="2"/>
      <c r="L60990" s="2"/>
    </row>
    <row r="60991" spans="10:12">
      <c r="J60991" s="2"/>
      <c r="K60991" s="2"/>
      <c r="L60991" s="2"/>
    </row>
    <row r="60992" spans="10:12">
      <c r="J60992" s="2"/>
      <c r="K60992" s="2"/>
      <c r="L60992" s="2"/>
    </row>
    <row r="60993" spans="10:12">
      <c r="J60993" s="2"/>
      <c r="K60993" s="2"/>
      <c r="L60993" s="2"/>
    </row>
    <row r="60994" spans="10:12">
      <c r="J60994" s="2"/>
      <c r="K60994" s="2"/>
      <c r="L60994" s="2"/>
    </row>
    <row r="60995" spans="10:12">
      <c r="J60995" s="2"/>
      <c r="K60995" s="2"/>
      <c r="L60995" s="2"/>
    </row>
    <row r="60996" spans="10:12">
      <c r="J60996" s="2"/>
      <c r="K60996" s="2"/>
      <c r="L60996" s="2"/>
    </row>
    <row r="60997" spans="10:12">
      <c r="J60997" s="2"/>
      <c r="K60997" s="2"/>
      <c r="L60997" s="2"/>
    </row>
    <row r="60998" spans="10:12">
      <c r="J60998" s="2"/>
      <c r="K60998" s="2"/>
      <c r="L60998" s="2"/>
    </row>
    <row r="60999" spans="10:12">
      <c r="J60999" s="2"/>
      <c r="K60999" s="2"/>
      <c r="L60999" s="2"/>
    </row>
    <row r="61000" spans="10:12">
      <c r="J61000" s="2"/>
      <c r="K61000" s="2"/>
      <c r="L61000" s="2"/>
    </row>
    <row r="61001" spans="10:12">
      <c r="J61001" s="2"/>
      <c r="K61001" s="2"/>
      <c r="L61001" s="2"/>
    </row>
    <row r="61002" spans="10:12">
      <c r="J61002" s="2"/>
      <c r="K61002" s="2"/>
      <c r="L61002" s="2"/>
    </row>
    <row r="61003" spans="10:12">
      <c r="J61003" s="2"/>
      <c r="K61003" s="2"/>
      <c r="L61003" s="2"/>
    </row>
    <row r="61004" spans="10:12">
      <c r="J61004" s="2"/>
      <c r="K61004" s="2"/>
      <c r="L61004" s="2"/>
    </row>
    <row r="61005" spans="10:12">
      <c r="J61005" s="2"/>
      <c r="K61005" s="2"/>
      <c r="L61005" s="2"/>
    </row>
    <row r="61006" spans="10:12">
      <c r="J61006" s="2"/>
      <c r="K61006" s="2"/>
      <c r="L61006" s="2"/>
    </row>
    <row r="61007" spans="10:12">
      <c r="J61007" s="2"/>
      <c r="K61007" s="2"/>
      <c r="L61007" s="2"/>
    </row>
    <row r="61008" spans="10:12">
      <c r="J61008" s="2"/>
      <c r="K61008" s="2"/>
      <c r="L61008" s="2"/>
    </row>
    <row r="61009" spans="10:12">
      <c r="J61009" s="2"/>
      <c r="K61009" s="2"/>
      <c r="L61009" s="2"/>
    </row>
    <row r="61010" spans="10:12">
      <c r="J61010" s="2"/>
      <c r="K61010" s="2"/>
      <c r="L61010" s="2"/>
    </row>
    <row r="61011" spans="10:12">
      <c r="J61011" s="2"/>
      <c r="K61011" s="2"/>
      <c r="L61011" s="2"/>
    </row>
    <row r="61012" spans="10:12">
      <c r="J61012" s="2"/>
      <c r="K61012" s="2"/>
      <c r="L61012" s="2"/>
    </row>
    <row r="61013" spans="10:12">
      <c r="J61013" s="2"/>
      <c r="K61013" s="2"/>
      <c r="L61013" s="2"/>
    </row>
    <row r="61014" spans="10:12">
      <c r="J61014" s="2"/>
      <c r="K61014" s="2"/>
      <c r="L61014" s="2"/>
    </row>
    <row r="61015" spans="10:12">
      <c r="J61015" s="2"/>
      <c r="K61015" s="2"/>
      <c r="L61015" s="2"/>
    </row>
    <row r="61016" spans="10:12">
      <c r="J61016" s="2"/>
      <c r="K61016" s="2"/>
      <c r="L61016" s="2"/>
    </row>
    <row r="61017" spans="10:12">
      <c r="J61017" s="2"/>
      <c r="K61017" s="2"/>
      <c r="L61017" s="2"/>
    </row>
    <row r="61018" spans="10:12">
      <c r="J61018" s="2"/>
      <c r="K61018" s="2"/>
      <c r="L61018" s="2"/>
    </row>
    <row r="61019" spans="10:12">
      <c r="J61019" s="2"/>
      <c r="K61019" s="2"/>
      <c r="L61019" s="2"/>
    </row>
    <row r="61020" spans="10:12">
      <c r="J61020" s="2"/>
      <c r="K61020" s="2"/>
      <c r="L61020" s="2"/>
    </row>
    <row r="61021" spans="10:12">
      <c r="J61021" s="2"/>
      <c r="K61021" s="2"/>
      <c r="L61021" s="2"/>
    </row>
    <row r="61022" spans="10:12">
      <c r="J61022" s="2"/>
      <c r="K61022" s="2"/>
      <c r="L61022" s="2"/>
    </row>
    <row r="61023" spans="10:12">
      <c r="J61023" s="2"/>
      <c r="K61023" s="2"/>
      <c r="L61023" s="2"/>
    </row>
    <row r="61024" spans="10:12">
      <c r="J61024" s="2"/>
      <c r="K61024" s="2"/>
      <c r="L61024" s="2"/>
    </row>
    <row r="61025" spans="10:12">
      <c r="J61025" s="2"/>
      <c r="K61025" s="2"/>
      <c r="L61025" s="2"/>
    </row>
    <row r="61026" spans="10:12">
      <c r="J61026" s="2"/>
      <c r="K61026" s="2"/>
      <c r="L61026" s="2"/>
    </row>
    <row r="61027" spans="10:12">
      <c r="J61027" s="2"/>
      <c r="K61027" s="2"/>
      <c r="L61027" s="2"/>
    </row>
    <row r="61028" spans="10:12">
      <c r="J61028" s="2"/>
      <c r="K61028" s="2"/>
      <c r="L61028" s="2"/>
    </row>
    <row r="61029" spans="10:12">
      <c r="J61029" s="2"/>
      <c r="K61029" s="2"/>
      <c r="L61029" s="2"/>
    </row>
    <row r="61030" spans="10:12">
      <c r="J61030" s="2"/>
      <c r="K61030" s="2"/>
      <c r="L61030" s="2"/>
    </row>
    <row r="61031" spans="10:12">
      <c r="J61031" s="2"/>
      <c r="K61031" s="2"/>
      <c r="L61031" s="2"/>
    </row>
    <row r="61032" spans="10:12">
      <c r="J61032" s="2"/>
      <c r="K61032" s="2"/>
      <c r="L61032" s="2"/>
    </row>
    <row r="61033" spans="10:12">
      <c r="J61033" s="2"/>
      <c r="K61033" s="2"/>
      <c r="L61033" s="2"/>
    </row>
    <row r="61034" spans="10:12">
      <c r="J61034" s="2"/>
      <c r="K61034" s="2"/>
      <c r="L61034" s="2"/>
    </row>
    <row r="61035" spans="10:12">
      <c r="J61035" s="2"/>
      <c r="K61035" s="2"/>
      <c r="L61035" s="2"/>
    </row>
    <row r="61036" spans="10:12">
      <c r="J61036" s="2"/>
      <c r="K61036" s="2"/>
      <c r="L61036" s="2"/>
    </row>
    <row r="61037" spans="10:12">
      <c r="J61037" s="2"/>
      <c r="K61037" s="2"/>
      <c r="L61037" s="2"/>
    </row>
    <row r="61038" spans="10:12">
      <c r="J61038" s="2"/>
      <c r="K61038" s="2"/>
      <c r="L61038" s="2"/>
    </row>
    <row r="61039" spans="10:12">
      <c r="J61039" s="2"/>
      <c r="K61039" s="2"/>
      <c r="L61039" s="2"/>
    </row>
    <row r="61040" spans="10:12">
      <c r="J61040" s="2"/>
      <c r="K61040" s="2"/>
      <c r="L61040" s="2"/>
    </row>
    <row r="61041" spans="10:12">
      <c r="J61041" s="2"/>
      <c r="K61041" s="2"/>
      <c r="L61041" s="2"/>
    </row>
    <row r="61042" spans="10:12">
      <c r="J61042" s="2"/>
      <c r="K61042" s="2"/>
      <c r="L61042" s="2"/>
    </row>
    <row r="61043" spans="10:12">
      <c r="J61043" s="2"/>
      <c r="K61043" s="2"/>
      <c r="L61043" s="2"/>
    </row>
    <row r="61044" spans="10:12">
      <c r="J61044" s="2"/>
      <c r="K61044" s="2"/>
      <c r="L61044" s="2"/>
    </row>
    <row r="61045" spans="10:12">
      <c r="J61045" s="2"/>
      <c r="K61045" s="2"/>
      <c r="L61045" s="2"/>
    </row>
    <row r="61046" spans="10:12">
      <c r="J61046" s="2"/>
      <c r="K61046" s="2"/>
      <c r="L61046" s="2"/>
    </row>
    <row r="61047" spans="10:12">
      <c r="J61047" s="2"/>
      <c r="K61047" s="2"/>
      <c r="L61047" s="2"/>
    </row>
    <row r="61048" spans="10:12">
      <c r="J61048" s="2"/>
      <c r="K61048" s="2"/>
      <c r="L61048" s="2"/>
    </row>
    <row r="61049" spans="10:12">
      <c r="J61049" s="2"/>
      <c r="K61049" s="2"/>
      <c r="L61049" s="2"/>
    </row>
    <row r="61050" spans="10:12">
      <c r="J61050" s="2"/>
      <c r="K61050" s="2"/>
      <c r="L61050" s="2"/>
    </row>
    <row r="61051" spans="10:12">
      <c r="J61051" s="2"/>
      <c r="K61051" s="2"/>
      <c r="L61051" s="2"/>
    </row>
    <row r="61052" spans="10:12">
      <c r="J61052" s="2"/>
      <c r="K61052" s="2"/>
      <c r="L61052" s="2"/>
    </row>
    <row r="61053" spans="10:12">
      <c r="J61053" s="2"/>
      <c r="K61053" s="2"/>
      <c r="L61053" s="2"/>
    </row>
    <row r="61054" spans="10:12">
      <c r="J61054" s="2"/>
      <c r="K61054" s="2"/>
      <c r="L61054" s="2"/>
    </row>
    <row r="61055" spans="10:12">
      <c r="J61055" s="2"/>
      <c r="K61055" s="2"/>
      <c r="L61055" s="2"/>
    </row>
    <row r="61056" spans="10:12">
      <c r="J61056" s="2"/>
      <c r="K61056" s="2"/>
      <c r="L61056" s="2"/>
    </row>
    <row r="61057" spans="10:12">
      <c r="J61057" s="2"/>
      <c r="K61057" s="2"/>
      <c r="L61057" s="2"/>
    </row>
    <row r="61058" spans="10:12">
      <c r="J61058" s="2"/>
      <c r="K61058" s="2"/>
      <c r="L61058" s="2"/>
    </row>
    <row r="61059" spans="10:12">
      <c r="J61059" s="2"/>
      <c r="K61059" s="2"/>
      <c r="L61059" s="2"/>
    </row>
    <row r="61060" spans="10:12">
      <c r="J61060" s="2"/>
      <c r="K61060" s="2"/>
      <c r="L61060" s="2"/>
    </row>
    <row r="61061" spans="10:12">
      <c r="J61061" s="2"/>
      <c r="K61061" s="2"/>
      <c r="L61061" s="2"/>
    </row>
    <row r="61062" spans="10:12">
      <c r="J61062" s="2"/>
      <c r="K61062" s="2"/>
      <c r="L61062" s="2"/>
    </row>
    <row r="61063" spans="10:12">
      <c r="J61063" s="2"/>
      <c r="K61063" s="2"/>
      <c r="L61063" s="2"/>
    </row>
    <row r="61064" spans="10:12">
      <c r="J61064" s="2"/>
      <c r="K61064" s="2"/>
      <c r="L61064" s="2"/>
    </row>
    <row r="61065" spans="10:12">
      <c r="J61065" s="2"/>
      <c r="K61065" s="2"/>
      <c r="L61065" s="2"/>
    </row>
    <row r="61066" spans="10:12">
      <c r="J61066" s="2"/>
      <c r="K61066" s="2"/>
      <c r="L61066" s="2"/>
    </row>
    <row r="61067" spans="10:12">
      <c r="J61067" s="2"/>
      <c r="K61067" s="2"/>
      <c r="L61067" s="2"/>
    </row>
    <row r="61068" spans="10:12">
      <c r="J61068" s="2"/>
      <c r="K61068" s="2"/>
      <c r="L61068" s="2"/>
    </row>
    <row r="61069" spans="10:12">
      <c r="J61069" s="2"/>
      <c r="K61069" s="2"/>
      <c r="L61069" s="2"/>
    </row>
    <row r="61070" spans="10:12">
      <c r="J61070" s="2"/>
      <c r="K61070" s="2"/>
      <c r="L61070" s="2"/>
    </row>
    <row r="61071" spans="10:12">
      <c r="J61071" s="2"/>
      <c r="K61071" s="2"/>
      <c r="L61071" s="2"/>
    </row>
    <row r="61072" spans="10:12">
      <c r="J61072" s="2"/>
      <c r="K61072" s="2"/>
      <c r="L61072" s="2"/>
    </row>
    <row r="61073" spans="10:12">
      <c r="J61073" s="2"/>
      <c r="K61073" s="2"/>
      <c r="L61073" s="2"/>
    </row>
    <row r="61074" spans="10:12">
      <c r="J61074" s="2"/>
      <c r="K61074" s="2"/>
      <c r="L61074" s="2"/>
    </row>
    <row r="61075" spans="10:12">
      <c r="J61075" s="2"/>
      <c r="K61075" s="2"/>
      <c r="L61075" s="2"/>
    </row>
    <row r="61076" spans="10:12">
      <c r="J61076" s="2"/>
      <c r="K61076" s="2"/>
      <c r="L61076" s="2"/>
    </row>
    <row r="61077" spans="10:12">
      <c r="J61077" s="2"/>
      <c r="K61077" s="2"/>
      <c r="L61077" s="2"/>
    </row>
    <row r="61078" spans="10:12">
      <c r="J61078" s="2"/>
      <c r="K61078" s="2"/>
      <c r="L61078" s="2"/>
    </row>
    <row r="61079" spans="10:12">
      <c r="J61079" s="2"/>
      <c r="K61079" s="2"/>
      <c r="L61079" s="2"/>
    </row>
    <row r="61080" spans="10:12">
      <c r="J61080" s="2"/>
      <c r="K61080" s="2"/>
      <c r="L61080" s="2"/>
    </row>
    <row r="61081" spans="10:12">
      <c r="J61081" s="2"/>
      <c r="K61081" s="2"/>
      <c r="L61081" s="2"/>
    </row>
    <row r="61082" spans="10:12">
      <c r="J61082" s="2"/>
      <c r="K61082" s="2"/>
      <c r="L61082" s="2"/>
    </row>
    <row r="61083" spans="10:12">
      <c r="J61083" s="2"/>
      <c r="K61083" s="2"/>
      <c r="L61083" s="2"/>
    </row>
    <row r="61084" spans="10:12">
      <c r="J61084" s="2"/>
      <c r="K61084" s="2"/>
      <c r="L61084" s="2"/>
    </row>
    <row r="61085" spans="10:12">
      <c r="J61085" s="2"/>
      <c r="K61085" s="2"/>
      <c r="L61085" s="2"/>
    </row>
    <row r="61086" spans="10:12">
      <c r="J61086" s="2"/>
      <c r="K61086" s="2"/>
      <c r="L61086" s="2"/>
    </row>
    <row r="61087" spans="10:12">
      <c r="J61087" s="2"/>
      <c r="K61087" s="2"/>
      <c r="L61087" s="2"/>
    </row>
    <row r="61088" spans="10:12">
      <c r="J61088" s="2"/>
      <c r="K61088" s="2"/>
      <c r="L61088" s="2"/>
    </row>
    <row r="61089" spans="10:12">
      <c r="J61089" s="2"/>
      <c r="K61089" s="2"/>
      <c r="L61089" s="2"/>
    </row>
    <row r="61090" spans="10:12">
      <c r="J61090" s="2"/>
      <c r="K61090" s="2"/>
      <c r="L61090" s="2"/>
    </row>
    <row r="61091" spans="10:12">
      <c r="J61091" s="2"/>
      <c r="K61091" s="2"/>
      <c r="L61091" s="2"/>
    </row>
    <row r="61092" spans="10:12">
      <c r="J61092" s="2"/>
      <c r="K61092" s="2"/>
      <c r="L61092" s="2"/>
    </row>
    <row r="61093" spans="10:12">
      <c r="J61093" s="2"/>
      <c r="K61093" s="2"/>
      <c r="L61093" s="2"/>
    </row>
    <row r="61094" spans="10:12">
      <c r="J61094" s="2"/>
      <c r="K61094" s="2"/>
      <c r="L61094" s="2"/>
    </row>
    <row r="61095" spans="10:12">
      <c r="J61095" s="2"/>
      <c r="K61095" s="2"/>
      <c r="L61095" s="2"/>
    </row>
    <row r="61096" spans="10:12">
      <c r="J61096" s="2"/>
      <c r="K61096" s="2"/>
      <c r="L61096" s="2"/>
    </row>
    <row r="61097" spans="10:12">
      <c r="J61097" s="2"/>
      <c r="K61097" s="2"/>
      <c r="L61097" s="2"/>
    </row>
    <row r="61098" spans="10:12">
      <c r="J61098" s="2"/>
      <c r="K61098" s="2"/>
      <c r="L61098" s="2"/>
    </row>
    <row r="61099" spans="10:12">
      <c r="J61099" s="2"/>
      <c r="K61099" s="2"/>
      <c r="L61099" s="2"/>
    </row>
    <row r="61100" spans="10:12">
      <c r="J61100" s="2"/>
      <c r="K61100" s="2"/>
      <c r="L61100" s="2"/>
    </row>
    <row r="61101" spans="10:12">
      <c r="J61101" s="2"/>
      <c r="K61101" s="2"/>
      <c r="L61101" s="2"/>
    </row>
    <row r="61102" spans="10:12">
      <c r="J61102" s="2"/>
      <c r="K61102" s="2"/>
      <c r="L61102" s="2"/>
    </row>
    <row r="61103" spans="10:12">
      <c r="J61103" s="2"/>
      <c r="K61103" s="2"/>
      <c r="L61103" s="2"/>
    </row>
    <row r="61104" spans="10:12">
      <c r="J61104" s="2"/>
      <c r="K61104" s="2"/>
      <c r="L61104" s="2"/>
    </row>
    <row r="61105" spans="10:12">
      <c r="J61105" s="2"/>
      <c r="K61105" s="2"/>
      <c r="L61105" s="2"/>
    </row>
    <row r="61106" spans="10:12">
      <c r="J61106" s="2"/>
      <c r="K61106" s="2"/>
      <c r="L61106" s="2"/>
    </row>
    <row r="61107" spans="10:12">
      <c r="J61107" s="2"/>
      <c r="K61107" s="2"/>
      <c r="L61107" s="2"/>
    </row>
    <row r="61108" spans="10:12">
      <c r="J61108" s="2"/>
      <c r="K61108" s="2"/>
      <c r="L61108" s="2"/>
    </row>
    <row r="61109" spans="10:12">
      <c r="J61109" s="2"/>
      <c r="K61109" s="2"/>
      <c r="L61109" s="2"/>
    </row>
    <row r="61110" spans="10:12">
      <c r="J61110" s="2"/>
      <c r="K61110" s="2"/>
      <c r="L61110" s="2"/>
    </row>
    <row r="61111" spans="10:12">
      <c r="J61111" s="2"/>
      <c r="K61111" s="2"/>
      <c r="L61111" s="2"/>
    </row>
    <row r="61112" spans="10:12">
      <c r="J61112" s="2"/>
      <c r="K61112" s="2"/>
      <c r="L61112" s="2"/>
    </row>
    <row r="61113" spans="10:12">
      <c r="J61113" s="2"/>
      <c r="K61113" s="2"/>
      <c r="L61113" s="2"/>
    </row>
    <row r="61114" spans="10:12">
      <c r="J61114" s="2"/>
      <c r="K61114" s="2"/>
      <c r="L61114" s="2"/>
    </row>
    <row r="61115" spans="10:12">
      <c r="J61115" s="2"/>
      <c r="K61115" s="2"/>
      <c r="L61115" s="2"/>
    </row>
    <row r="61116" spans="10:12">
      <c r="J61116" s="2"/>
      <c r="K61116" s="2"/>
      <c r="L61116" s="2"/>
    </row>
    <row r="61117" spans="10:12">
      <c r="J61117" s="2"/>
      <c r="K61117" s="2"/>
      <c r="L61117" s="2"/>
    </row>
    <row r="61118" spans="10:12">
      <c r="J61118" s="2"/>
      <c r="K61118" s="2"/>
      <c r="L61118" s="2"/>
    </row>
    <row r="61119" spans="10:12">
      <c r="J61119" s="2"/>
      <c r="K61119" s="2"/>
      <c r="L61119" s="2"/>
    </row>
    <row r="61120" spans="10:12">
      <c r="J61120" s="2"/>
      <c r="K61120" s="2"/>
      <c r="L61120" s="2"/>
    </row>
    <row r="61121" spans="10:12">
      <c r="J61121" s="2"/>
      <c r="K61121" s="2"/>
      <c r="L61121" s="2"/>
    </row>
    <row r="61122" spans="10:12">
      <c r="J61122" s="2"/>
      <c r="K61122" s="2"/>
      <c r="L61122" s="2"/>
    </row>
    <row r="61123" spans="10:12">
      <c r="J61123" s="2"/>
      <c r="K61123" s="2"/>
      <c r="L61123" s="2"/>
    </row>
    <row r="61124" spans="10:12">
      <c r="J61124" s="2"/>
      <c r="K61124" s="2"/>
      <c r="L61124" s="2"/>
    </row>
    <row r="61125" spans="10:12">
      <c r="J61125" s="2"/>
      <c r="K61125" s="2"/>
      <c r="L61125" s="2"/>
    </row>
    <row r="61126" spans="10:12">
      <c r="J61126" s="2"/>
      <c r="K61126" s="2"/>
      <c r="L61126" s="2"/>
    </row>
    <row r="61127" spans="10:12">
      <c r="J61127" s="2"/>
      <c r="K61127" s="2"/>
      <c r="L61127" s="2"/>
    </row>
    <row r="61128" spans="10:12">
      <c r="J61128" s="2"/>
      <c r="K61128" s="2"/>
      <c r="L61128" s="2"/>
    </row>
    <row r="61129" spans="10:12">
      <c r="J61129" s="2"/>
      <c r="K61129" s="2"/>
      <c r="L61129" s="2"/>
    </row>
    <row r="61130" spans="10:12">
      <c r="J61130" s="2"/>
      <c r="K61130" s="2"/>
      <c r="L61130" s="2"/>
    </row>
    <row r="61131" spans="10:12">
      <c r="J61131" s="2"/>
      <c r="K61131" s="2"/>
      <c r="L61131" s="2"/>
    </row>
    <row r="61132" spans="10:12">
      <c r="J61132" s="2"/>
      <c r="K61132" s="2"/>
      <c r="L61132" s="2"/>
    </row>
    <row r="61133" spans="10:12">
      <c r="J61133" s="2"/>
      <c r="K61133" s="2"/>
      <c r="L61133" s="2"/>
    </row>
    <row r="61134" spans="10:12">
      <c r="J61134" s="2"/>
      <c r="K61134" s="2"/>
      <c r="L61134" s="2"/>
    </row>
    <row r="61135" spans="10:12">
      <c r="J61135" s="2"/>
      <c r="K61135" s="2"/>
      <c r="L61135" s="2"/>
    </row>
    <row r="61136" spans="10:12">
      <c r="J61136" s="2"/>
      <c r="K61136" s="2"/>
      <c r="L61136" s="2"/>
    </row>
    <row r="61137" spans="10:12">
      <c r="J61137" s="2"/>
      <c r="K61137" s="2"/>
      <c r="L61137" s="2"/>
    </row>
    <row r="61138" spans="10:12">
      <c r="J61138" s="2"/>
      <c r="K61138" s="2"/>
      <c r="L61138" s="2"/>
    </row>
    <row r="61139" spans="10:12">
      <c r="J61139" s="2"/>
      <c r="K61139" s="2"/>
      <c r="L61139" s="2"/>
    </row>
    <row r="61140" spans="10:12">
      <c r="J61140" s="2"/>
      <c r="K61140" s="2"/>
      <c r="L61140" s="2"/>
    </row>
    <row r="61141" spans="10:12">
      <c r="J61141" s="2"/>
      <c r="K61141" s="2"/>
      <c r="L61141" s="2"/>
    </row>
    <row r="61142" spans="10:12">
      <c r="J61142" s="2"/>
      <c r="K61142" s="2"/>
      <c r="L61142" s="2"/>
    </row>
    <row r="61143" spans="10:12">
      <c r="J61143" s="2"/>
      <c r="K61143" s="2"/>
      <c r="L61143" s="2"/>
    </row>
    <row r="61144" spans="10:12">
      <c r="J61144" s="2"/>
      <c r="K61144" s="2"/>
      <c r="L61144" s="2"/>
    </row>
    <row r="61145" spans="10:12">
      <c r="J61145" s="2"/>
      <c r="K61145" s="2"/>
      <c r="L61145" s="2"/>
    </row>
    <row r="61146" spans="10:12">
      <c r="J61146" s="2"/>
      <c r="K61146" s="2"/>
      <c r="L61146" s="2"/>
    </row>
    <row r="61147" spans="10:12">
      <c r="J61147" s="2"/>
      <c r="K61147" s="2"/>
      <c r="L61147" s="2"/>
    </row>
    <row r="61148" spans="10:12">
      <c r="J61148" s="2"/>
      <c r="K61148" s="2"/>
      <c r="L61148" s="2"/>
    </row>
    <row r="61149" spans="10:12">
      <c r="J61149" s="2"/>
      <c r="K61149" s="2"/>
      <c r="L61149" s="2"/>
    </row>
    <row r="61150" spans="10:12">
      <c r="J61150" s="2"/>
      <c r="K61150" s="2"/>
      <c r="L61150" s="2"/>
    </row>
    <row r="61151" spans="10:12">
      <c r="J61151" s="2"/>
      <c r="K61151" s="2"/>
      <c r="L61151" s="2"/>
    </row>
    <row r="61152" spans="10:12">
      <c r="J61152" s="2"/>
      <c r="K61152" s="2"/>
      <c r="L61152" s="2"/>
    </row>
    <row r="61153" spans="10:12">
      <c r="J61153" s="2"/>
      <c r="K61153" s="2"/>
      <c r="L61153" s="2"/>
    </row>
    <row r="61154" spans="10:12">
      <c r="J61154" s="2"/>
      <c r="K61154" s="2"/>
      <c r="L61154" s="2"/>
    </row>
    <row r="61155" spans="10:12">
      <c r="J61155" s="2"/>
      <c r="K61155" s="2"/>
      <c r="L61155" s="2"/>
    </row>
    <row r="61156" spans="10:12">
      <c r="J61156" s="2"/>
      <c r="K61156" s="2"/>
      <c r="L61156" s="2"/>
    </row>
    <row r="61157" spans="10:12">
      <c r="J61157" s="2"/>
      <c r="K61157" s="2"/>
      <c r="L61157" s="2"/>
    </row>
    <row r="61158" spans="10:12">
      <c r="J61158" s="2"/>
      <c r="K61158" s="2"/>
      <c r="L61158" s="2"/>
    </row>
    <row r="61159" spans="10:12">
      <c r="J61159" s="2"/>
      <c r="K61159" s="2"/>
      <c r="L61159" s="2"/>
    </row>
    <row r="61160" spans="10:12">
      <c r="J61160" s="2"/>
      <c r="K61160" s="2"/>
      <c r="L61160" s="2"/>
    </row>
    <row r="61161" spans="10:12">
      <c r="J61161" s="2"/>
      <c r="K61161" s="2"/>
      <c r="L61161" s="2"/>
    </row>
    <row r="61162" spans="10:12">
      <c r="J61162" s="2"/>
      <c r="K61162" s="2"/>
      <c r="L61162" s="2"/>
    </row>
    <row r="61163" spans="10:12">
      <c r="J61163" s="2"/>
      <c r="K61163" s="2"/>
      <c r="L61163" s="2"/>
    </row>
    <row r="61164" spans="10:12">
      <c r="J61164" s="2"/>
      <c r="K61164" s="2"/>
      <c r="L61164" s="2"/>
    </row>
    <row r="61165" spans="10:12">
      <c r="J61165" s="2"/>
      <c r="K61165" s="2"/>
      <c r="L61165" s="2"/>
    </row>
    <row r="61166" spans="10:12">
      <c r="J61166" s="2"/>
      <c r="K61166" s="2"/>
      <c r="L61166" s="2"/>
    </row>
    <row r="61167" spans="10:12">
      <c r="J61167" s="2"/>
      <c r="K61167" s="2"/>
      <c r="L61167" s="2"/>
    </row>
    <row r="61168" spans="10:12">
      <c r="J61168" s="2"/>
      <c r="K61168" s="2"/>
      <c r="L61168" s="2"/>
    </row>
    <row r="61169" spans="10:12">
      <c r="J61169" s="2"/>
      <c r="K61169" s="2"/>
      <c r="L61169" s="2"/>
    </row>
    <row r="61170" spans="10:12">
      <c r="J61170" s="2"/>
      <c r="K61170" s="2"/>
      <c r="L61170" s="2"/>
    </row>
    <row r="61171" spans="10:12">
      <c r="J61171" s="2"/>
      <c r="K61171" s="2"/>
      <c r="L61171" s="2"/>
    </row>
    <row r="61172" spans="10:12">
      <c r="J61172" s="2"/>
      <c r="K61172" s="2"/>
      <c r="L61172" s="2"/>
    </row>
    <row r="61173" spans="10:12">
      <c r="J61173" s="2"/>
      <c r="K61173" s="2"/>
      <c r="L61173" s="2"/>
    </row>
    <row r="61174" spans="10:12">
      <c r="J61174" s="2"/>
      <c r="K61174" s="2"/>
      <c r="L61174" s="2"/>
    </row>
    <row r="61175" spans="10:12">
      <c r="J61175" s="2"/>
      <c r="K61175" s="2"/>
      <c r="L61175" s="2"/>
    </row>
    <row r="61176" spans="10:12">
      <c r="J61176" s="2"/>
      <c r="K61176" s="2"/>
      <c r="L61176" s="2"/>
    </row>
    <row r="61177" spans="10:12">
      <c r="J61177" s="2"/>
      <c r="K61177" s="2"/>
      <c r="L61177" s="2"/>
    </row>
    <row r="61178" spans="10:12">
      <c r="J61178" s="2"/>
      <c r="K61178" s="2"/>
      <c r="L61178" s="2"/>
    </row>
    <row r="61179" spans="10:12">
      <c r="J61179" s="2"/>
      <c r="K61179" s="2"/>
      <c r="L61179" s="2"/>
    </row>
    <row r="61180" spans="10:12">
      <c r="J61180" s="2"/>
      <c r="K61180" s="2"/>
      <c r="L61180" s="2"/>
    </row>
    <row r="61181" spans="10:12">
      <c r="J61181" s="2"/>
      <c r="K61181" s="2"/>
      <c r="L61181" s="2"/>
    </row>
    <row r="61182" spans="10:12">
      <c r="J61182" s="2"/>
      <c r="K61182" s="2"/>
      <c r="L61182" s="2"/>
    </row>
    <row r="61183" spans="10:12">
      <c r="J61183" s="2"/>
      <c r="K61183" s="2"/>
      <c r="L61183" s="2"/>
    </row>
    <row r="61184" spans="10:12">
      <c r="J61184" s="2"/>
      <c r="K61184" s="2"/>
      <c r="L61184" s="2"/>
    </row>
    <row r="61185" spans="10:12">
      <c r="J61185" s="2"/>
      <c r="K61185" s="2"/>
      <c r="L61185" s="2"/>
    </row>
    <row r="61186" spans="10:12">
      <c r="J61186" s="2"/>
      <c r="K61186" s="2"/>
      <c r="L61186" s="2"/>
    </row>
    <row r="61187" spans="10:12">
      <c r="J61187" s="2"/>
      <c r="K61187" s="2"/>
      <c r="L61187" s="2"/>
    </row>
    <row r="61188" spans="10:12">
      <c r="J61188" s="2"/>
      <c r="K61188" s="2"/>
      <c r="L61188" s="2"/>
    </row>
    <row r="61189" spans="10:12">
      <c r="J61189" s="2"/>
      <c r="K61189" s="2"/>
      <c r="L61189" s="2"/>
    </row>
    <row r="61190" spans="10:12">
      <c r="J61190" s="2"/>
      <c r="K61190" s="2"/>
      <c r="L61190" s="2"/>
    </row>
    <row r="61191" spans="10:12">
      <c r="J61191" s="2"/>
      <c r="K61191" s="2"/>
      <c r="L61191" s="2"/>
    </row>
    <row r="61192" spans="10:12">
      <c r="J61192" s="2"/>
      <c r="K61192" s="2"/>
      <c r="L61192" s="2"/>
    </row>
    <row r="61193" spans="10:12">
      <c r="J61193" s="2"/>
      <c r="K61193" s="2"/>
      <c r="L61193" s="2"/>
    </row>
    <row r="61194" spans="10:12">
      <c r="J61194" s="2"/>
      <c r="K61194" s="2"/>
      <c r="L61194" s="2"/>
    </row>
    <row r="61195" spans="10:12">
      <c r="J61195" s="2"/>
      <c r="K61195" s="2"/>
      <c r="L61195" s="2"/>
    </row>
    <row r="61196" spans="10:12">
      <c r="J61196" s="2"/>
      <c r="K61196" s="2"/>
      <c r="L61196" s="2"/>
    </row>
    <row r="61197" spans="10:12">
      <c r="J61197" s="2"/>
      <c r="K61197" s="2"/>
      <c r="L61197" s="2"/>
    </row>
    <row r="61198" spans="10:12">
      <c r="J61198" s="2"/>
      <c r="K61198" s="2"/>
      <c r="L61198" s="2"/>
    </row>
    <row r="61199" spans="10:12">
      <c r="J61199" s="2"/>
      <c r="K61199" s="2"/>
      <c r="L61199" s="2"/>
    </row>
    <row r="61200" spans="10:12">
      <c r="J61200" s="2"/>
      <c r="K61200" s="2"/>
      <c r="L61200" s="2"/>
    </row>
    <row r="61201" spans="10:12">
      <c r="J61201" s="2"/>
      <c r="K61201" s="2"/>
      <c r="L61201" s="2"/>
    </row>
    <row r="61202" spans="10:12">
      <c r="J61202" s="2"/>
      <c r="K61202" s="2"/>
      <c r="L61202" s="2"/>
    </row>
    <row r="61203" spans="10:12">
      <c r="J61203" s="2"/>
      <c r="K61203" s="2"/>
      <c r="L61203" s="2"/>
    </row>
    <row r="61204" spans="10:12">
      <c r="J61204" s="2"/>
      <c r="K61204" s="2"/>
      <c r="L61204" s="2"/>
    </row>
    <row r="61205" spans="10:12">
      <c r="J61205" s="2"/>
      <c r="K61205" s="2"/>
      <c r="L61205" s="2"/>
    </row>
    <row r="61206" spans="10:12">
      <c r="J61206" s="2"/>
      <c r="K61206" s="2"/>
      <c r="L61206" s="2"/>
    </row>
    <row r="61207" spans="10:12">
      <c r="J61207" s="2"/>
      <c r="K61207" s="2"/>
      <c r="L61207" s="2"/>
    </row>
    <row r="61208" spans="10:12">
      <c r="J61208" s="2"/>
      <c r="K61208" s="2"/>
      <c r="L61208" s="2"/>
    </row>
    <row r="61209" spans="10:12">
      <c r="J61209" s="2"/>
      <c r="K61209" s="2"/>
      <c r="L61209" s="2"/>
    </row>
    <row r="61210" spans="10:12">
      <c r="J61210" s="2"/>
      <c r="K61210" s="2"/>
      <c r="L61210" s="2"/>
    </row>
    <row r="61211" spans="10:12">
      <c r="J61211" s="2"/>
      <c r="K61211" s="2"/>
      <c r="L61211" s="2"/>
    </row>
    <row r="61212" spans="10:12">
      <c r="J61212" s="2"/>
      <c r="K61212" s="2"/>
      <c r="L61212" s="2"/>
    </row>
    <row r="61213" spans="10:12">
      <c r="J61213" s="2"/>
      <c r="K61213" s="2"/>
      <c r="L61213" s="2"/>
    </row>
    <row r="61214" spans="10:12">
      <c r="J61214" s="2"/>
      <c r="K61214" s="2"/>
      <c r="L61214" s="2"/>
    </row>
    <row r="61215" spans="10:12">
      <c r="J61215" s="2"/>
      <c r="K61215" s="2"/>
      <c r="L61215" s="2"/>
    </row>
    <row r="61216" spans="10:12">
      <c r="J61216" s="2"/>
      <c r="K61216" s="2"/>
      <c r="L61216" s="2"/>
    </row>
    <row r="61217" spans="10:12">
      <c r="J61217" s="2"/>
      <c r="K61217" s="2"/>
      <c r="L61217" s="2"/>
    </row>
    <row r="61218" spans="10:12">
      <c r="J61218" s="2"/>
      <c r="K61218" s="2"/>
      <c r="L61218" s="2"/>
    </row>
    <row r="61219" spans="10:12">
      <c r="J61219" s="2"/>
      <c r="K61219" s="2"/>
      <c r="L61219" s="2"/>
    </row>
    <row r="61220" spans="10:12">
      <c r="J61220" s="2"/>
      <c r="K61220" s="2"/>
      <c r="L61220" s="2"/>
    </row>
    <row r="61221" spans="10:12">
      <c r="J61221" s="2"/>
      <c r="K61221" s="2"/>
      <c r="L61221" s="2"/>
    </row>
    <row r="61222" spans="10:12">
      <c r="J61222" s="2"/>
      <c r="K61222" s="2"/>
      <c r="L61222" s="2"/>
    </row>
    <row r="61223" spans="10:12">
      <c r="J61223" s="2"/>
      <c r="K61223" s="2"/>
      <c r="L61223" s="2"/>
    </row>
    <row r="61224" spans="10:12">
      <c r="J61224" s="2"/>
      <c r="K61224" s="2"/>
      <c r="L61224" s="2"/>
    </row>
    <row r="61225" spans="10:12">
      <c r="J61225" s="2"/>
      <c r="K61225" s="2"/>
      <c r="L61225" s="2"/>
    </row>
    <row r="61226" spans="10:12">
      <c r="J61226" s="2"/>
      <c r="K61226" s="2"/>
      <c r="L61226" s="2"/>
    </row>
    <row r="61227" spans="10:12">
      <c r="J61227" s="2"/>
      <c r="K61227" s="2"/>
      <c r="L61227" s="2"/>
    </row>
    <row r="61228" spans="10:12">
      <c r="J61228" s="2"/>
      <c r="K61228" s="2"/>
      <c r="L61228" s="2"/>
    </row>
    <row r="61229" spans="10:12">
      <c r="J61229" s="2"/>
      <c r="K61229" s="2"/>
      <c r="L61229" s="2"/>
    </row>
    <row r="61230" spans="10:12">
      <c r="J61230" s="2"/>
      <c r="K61230" s="2"/>
      <c r="L61230" s="2"/>
    </row>
    <row r="61231" spans="10:12">
      <c r="J61231" s="2"/>
      <c r="K61231" s="2"/>
      <c r="L61231" s="2"/>
    </row>
    <row r="61232" spans="10:12">
      <c r="J61232" s="2"/>
      <c r="K61232" s="2"/>
      <c r="L61232" s="2"/>
    </row>
    <row r="61233" spans="10:12">
      <c r="J61233" s="2"/>
      <c r="K61233" s="2"/>
      <c r="L61233" s="2"/>
    </row>
    <row r="61234" spans="10:12">
      <c r="J61234" s="2"/>
      <c r="K61234" s="2"/>
      <c r="L61234" s="2"/>
    </row>
    <row r="61235" spans="10:12">
      <c r="J61235" s="2"/>
      <c r="K61235" s="2"/>
      <c r="L61235" s="2"/>
    </row>
    <row r="61236" spans="10:12">
      <c r="J61236" s="2"/>
      <c r="K61236" s="2"/>
      <c r="L61236" s="2"/>
    </row>
    <row r="61237" spans="10:12">
      <c r="J61237" s="2"/>
      <c r="K61237" s="2"/>
      <c r="L61237" s="2"/>
    </row>
    <row r="61238" spans="10:12">
      <c r="J61238" s="2"/>
      <c r="K61238" s="2"/>
      <c r="L61238" s="2"/>
    </row>
    <row r="61239" spans="10:12">
      <c r="J61239" s="2"/>
      <c r="K61239" s="2"/>
      <c r="L61239" s="2"/>
    </row>
    <row r="61240" spans="10:12">
      <c r="J61240" s="2"/>
      <c r="K61240" s="2"/>
      <c r="L61240" s="2"/>
    </row>
    <row r="61241" spans="10:12">
      <c r="J61241" s="2"/>
      <c r="K61241" s="2"/>
      <c r="L61241" s="2"/>
    </row>
    <row r="61242" spans="10:12">
      <c r="J61242" s="2"/>
      <c r="K61242" s="2"/>
      <c r="L61242" s="2"/>
    </row>
    <row r="61243" spans="10:12">
      <c r="J61243" s="2"/>
      <c r="K61243" s="2"/>
      <c r="L61243" s="2"/>
    </row>
    <row r="61244" spans="10:12">
      <c r="J61244" s="2"/>
      <c r="K61244" s="2"/>
      <c r="L61244" s="2"/>
    </row>
    <row r="61245" spans="10:12">
      <c r="J61245" s="2"/>
      <c r="K61245" s="2"/>
      <c r="L61245" s="2"/>
    </row>
    <row r="61246" spans="10:12">
      <c r="J61246" s="2"/>
      <c r="K61246" s="2"/>
      <c r="L61246" s="2"/>
    </row>
    <row r="61247" spans="10:12">
      <c r="J61247" s="2"/>
      <c r="K61247" s="2"/>
      <c r="L61247" s="2"/>
    </row>
    <row r="61248" spans="10:12">
      <c r="J61248" s="2"/>
      <c r="K61248" s="2"/>
      <c r="L61248" s="2"/>
    </row>
    <row r="61249" spans="10:12">
      <c r="J61249" s="2"/>
      <c r="K61249" s="2"/>
      <c r="L61249" s="2"/>
    </row>
    <row r="61250" spans="10:12">
      <c r="J61250" s="2"/>
      <c r="K61250" s="2"/>
      <c r="L61250" s="2"/>
    </row>
    <row r="61251" spans="10:12">
      <c r="J61251" s="2"/>
      <c r="K61251" s="2"/>
      <c r="L61251" s="2"/>
    </row>
    <row r="61252" spans="10:12">
      <c r="J61252" s="2"/>
      <c r="K61252" s="2"/>
      <c r="L61252" s="2"/>
    </row>
    <row r="61253" spans="10:12">
      <c r="J61253" s="2"/>
      <c r="K61253" s="2"/>
      <c r="L61253" s="2"/>
    </row>
    <row r="61254" spans="10:12">
      <c r="J61254" s="2"/>
      <c r="K61254" s="2"/>
      <c r="L61254" s="2"/>
    </row>
    <row r="61255" spans="10:12">
      <c r="J61255" s="2"/>
      <c r="K61255" s="2"/>
      <c r="L61255" s="2"/>
    </row>
    <row r="61256" spans="10:12">
      <c r="J61256" s="2"/>
      <c r="K61256" s="2"/>
      <c r="L61256" s="2"/>
    </row>
    <row r="61257" spans="10:12">
      <c r="J61257" s="2"/>
      <c r="K61257" s="2"/>
      <c r="L61257" s="2"/>
    </row>
    <row r="61258" spans="10:12">
      <c r="J61258" s="2"/>
      <c r="K61258" s="2"/>
      <c r="L61258" s="2"/>
    </row>
    <row r="61259" spans="10:12">
      <c r="J61259" s="2"/>
      <c r="K61259" s="2"/>
      <c r="L61259" s="2"/>
    </row>
    <row r="61260" spans="10:12">
      <c r="J61260" s="2"/>
      <c r="K61260" s="2"/>
      <c r="L61260" s="2"/>
    </row>
    <row r="61261" spans="10:12">
      <c r="J61261" s="2"/>
      <c r="K61261" s="2"/>
      <c r="L61261" s="2"/>
    </row>
    <row r="61262" spans="10:12">
      <c r="J61262" s="2"/>
      <c r="K61262" s="2"/>
      <c r="L61262" s="2"/>
    </row>
    <row r="61263" spans="10:12">
      <c r="J61263" s="2"/>
      <c r="K61263" s="2"/>
      <c r="L61263" s="2"/>
    </row>
    <row r="61264" spans="10:12">
      <c r="J61264" s="2"/>
      <c r="K61264" s="2"/>
      <c r="L61264" s="2"/>
    </row>
    <row r="61265" spans="10:12">
      <c r="J61265" s="2"/>
      <c r="K61265" s="2"/>
      <c r="L61265" s="2"/>
    </row>
    <row r="61266" spans="10:12">
      <c r="J61266" s="2"/>
      <c r="K61266" s="2"/>
      <c r="L61266" s="2"/>
    </row>
    <row r="61267" spans="10:12">
      <c r="J61267" s="2"/>
      <c r="K61267" s="2"/>
      <c r="L61267" s="2"/>
    </row>
    <row r="61268" spans="10:12">
      <c r="J61268" s="2"/>
      <c r="K61268" s="2"/>
      <c r="L61268" s="2"/>
    </row>
    <row r="61269" spans="10:12">
      <c r="J61269" s="2"/>
      <c r="K61269" s="2"/>
      <c r="L61269" s="2"/>
    </row>
    <row r="61270" spans="10:12">
      <c r="J61270" s="2"/>
      <c r="K61270" s="2"/>
      <c r="L61270" s="2"/>
    </row>
    <row r="61271" spans="10:12">
      <c r="J61271" s="2"/>
      <c r="K61271" s="2"/>
      <c r="L61271" s="2"/>
    </row>
    <row r="61272" spans="10:12">
      <c r="J61272" s="2"/>
      <c r="K61272" s="2"/>
      <c r="L61272" s="2"/>
    </row>
    <row r="61273" spans="10:12">
      <c r="J61273" s="2"/>
      <c r="K61273" s="2"/>
      <c r="L61273" s="2"/>
    </row>
    <row r="61274" spans="10:12">
      <c r="J61274" s="2"/>
      <c r="K61274" s="2"/>
      <c r="L61274" s="2"/>
    </row>
    <row r="61275" spans="10:12">
      <c r="J61275" s="2"/>
      <c r="K61275" s="2"/>
      <c r="L61275" s="2"/>
    </row>
    <row r="61276" spans="10:12">
      <c r="J61276" s="2"/>
      <c r="K61276" s="2"/>
      <c r="L61276" s="2"/>
    </row>
    <row r="61277" spans="10:12">
      <c r="J61277" s="2"/>
      <c r="K61277" s="2"/>
      <c r="L61277" s="2"/>
    </row>
    <row r="61278" spans="10:12">
      <c r="J61278" s="2"/>
      <c r="K61278" s="2"/>
      <c r="L61278" s="2"/>
    </row>
    <row r="61279" spans="10:12">
      <c r="J61279" s="2"/>
      <c r="K61279" s="2"/>
      <c r="L61279" s="2"/>
    </row>
    <row r="61280" spans="10:12">
      <c r="J61280" s="2"/>
      <c r="K61280" s="2"/>
      <c r="L61280" s="2"/>
    </row>
    <row r="61281" spans="10:12">
      <c r="J61281" s="2"/>
      <c r="K61281" s="2"/>
      <c r="L61281" s="2"/>
    </row>
    <row r="61282" spans="10:12">
      <c r="J61282" s="2"/>
      <c r="K61282" s="2"/>
      <c r="L61282" s="2"/>
    </row>
    <row r="61283" spans="10:12">
      <c r="J61283" s="2"/>
      <c r="K61283" s="2"/>
      <c r="L61283" s="2"/>
    </row>
    <row r="61284" spans="10:12">
      <c r="J61284" s="2"/>
      <c r="K61284" s="2"/>
      <c r="L61284" s="2"/>
    </row>
    <row r="61285" spans="10:12">
      <c r="J61285" s="2"/>
      <c r="K61285" s="2"/>
      <c r="L61285" s="2"/>
    </row>
    <row r="61286" spans="10:12">
      <c r="J61286" s="2"/>
      <c r="K61286" s="2"/>
      <c r="L61286" s="2"/>
    </row>
    <row r="61287" spans="10:12">
      <c r="J61287" s="2"/>
      <c r="K61287" s="2"/>
      <c r="L61287" s="2"/>
    </row>
    <row r="61288" spans="10:12">
      <c r="J61288" s="2"/>
      <c r="K61288" s="2"/>
      <c r="L61288" s="2"/>
    </row>
    <row r="61289" spans="10:12">
      <c r="J61289" s="2"/>
      <c r="K61289" s="2"/>
      <c r="L61289" s="2"/>
    </row>
    <row r="61290" spans="10:12">
      <c r="J61290" s="2"/>
      <c r="K61290" s="2"/>
      <c r="L61290" s="2"/>
    </row>
    <row r="61291" spans="10:12">
      <c r="J61291" s="2"/>
      <c r="K61291" s="2"/>
      <c r="L61291" s="2"/>
    </row>
    <row r="61292" spans="10:12">
      <c r="J61292" s="2"/>
      <c r="K61292" s="2"/>
      <c r="L61292" s="2"/>
    </row>
    <row r="61293" spans="10:12">
      <c r="J61293" s="2"/>
      <c r="K61293" s="2"/>
      <c r="L61293" s="2"/>
    </row>
    <row r="61294" spans="10:12">
      <c r="J61294" s="2"/>
      <c r="K61294" s="2"/>
      <c r="L61294" s="2"/>
    </row>
    <row r="61295" spans="10:12">
      <c r="J61295" s="2"/>
      <c r="K61295" s="2"/>
      <c r="L61295" s="2"/>
    </row>
    <row r="61296" spans="10:12">
      <c r="J61296" s="2"/>
      <c r="K61296" s="2"/>
      <c r="L61296" s="2"/>
    </row>
    <row r="61297" spans="10:12">
      <c r="J61297" s="2"/>
      <c r="K61297" s="2"/>
      <c r="L61297" s="2"/>
    </row>
    <row r="61298" spans="10:12">
      <c r="J61298" s="2"/>
      <c r="K61298" s="2"/>
      <c r="L61298" s="2"/>
    </row>
    <row r="61299" spans="10:12">
      <c r="J61299" s="2"/>
      <c r="K61299" s="2"/>
      <c r="L61299" s="2"/>
    </row>
    <row r="61300" spans="10:12">
      <c r="J61300" s="2"/>
      <c r="K61300" s="2"/>
      <c r="L61300" s="2"/>
    </row>
    <row r="61301" spans="10:12">
      <c r="J61301" s="2"/>
      <c r="K61301" s="2"/>
      <c r="L61301" s="2"/>
    </row>
    <row r="61302" spans="10:12">
      <c r="J61302" s="2"/>
      <c r="K61302" s="2"/>
      <c r="L61302" s="2"/>
    </row>
    <row r="61303" spans="10:12">
      <c r="J61303" s="2"/>
      <c r="K61303" s="2"/>
      <c r="L61303" s="2"/>
    </row>
    <row r="61304" spans="10:12">
      <c r="J61304" s="2"/>
      <c r="K61304" s="2"/>
      <c r="L61304" s="2"/>
    </row>
    <row r="61305" spans="10:12">
      <c r="J61305" s="2"/>
      <c r="K61305" s="2"/>
      <c r="L61305" s="2"/>
    </row>
    <row r="61306" spans="10:12">
      <c r="J61306" s="2"/>
      <c r="K61306" s="2"/>
      <c r="L61306" s="2"/>
    </row>
    <row r="61307" spans="10:12">
      <c r="J61307" s="2"/>
      <c r="K61307" s="2"/>
      <c r="L61307" s="2"/>
    </row>
    <row r="61308" spans="10:12">
      <c r="J61308" s="2"/>
      <c r="K61308" s="2"/>
      <c r="L61308" s="2"/>
    </row>
    <row r="61309" spans="10:12">
      <c r="J61309" s="2"/>
      <c r="K61309" s="2"/>
      <c r="L61309" s="2"/>
    </row>
    <row r="61310" spans="10:12">
      <c r="J61310" s="2"/>
      <c r="K61310" s="2"/>
      <c r="L61310" s="2"/>
    </row>
    <row r="61311" spans="10:12">
      <c r="J61311" s="2"/>
      <c r="K61311" s="2"/>
      <c r="L61311" s="2"/>
    </row>
    <row r="61312" spans="10:12">
      <c r="J61312" s="2"/>
      <c r="K61312" s="2"/>
      <c r="L61312" s="2"/>
    </row>
    <row r="61313" spans="10:12">
      <c r="J61313" s="2"/>
      <c r="K61313" s="2"/>
      <c r="L61313" s="2"/>
    </row>
    <row r="61314" spans="10:12">
      <c r="J61314" s="2"/>
      <c r="K61314" s="2"/>
      <c r="L61314" s="2"/>
    </row>
    <row r="61315" spans="10:12">
      <c r="J61315" s="2"/>
      <c r="K61315" s="2"/>
      <c r="L61315" s="2"/>
    </row>
    <row r="61316" spans="10:12">
      <c r="J61316" s="2"/>
      <c r="K61316" s="2"/>
      <c r="L61316" s="2"/>
    </row>
    <row r="61317" spans="10:12">
      <c r="J61317" s="2"/>
      <c r="K61317" s="2"/>
      <c r="L61317" s="2"/>
    </row>
    <row r="61318" spans="10:12">
      <c r="J61318" s="2"/>
      <c r="K61318" s="2"/>
      <c r="L61318" s="2"/>
    </row>
    <row r="61319" spans="10:12">
      <c r="J61319" s="2"/>
      <c r="K61319" s="2"/>
      <c r="L61319" s="2"/>
    </row>
    <row r="61320" spans="10:12">
      <c r="J61320" s="2"/>
      <c r="K61320" s="2"/>
      <c r="L61320" s="2"/>
    </row>
    <row r="61321" spans="10:12">
      <c r="J61321" s="2"/>
      <c r="K61321" s="2"/>
      <c r="L61321" s="2"/>
    </row>
    <row r="61322" spans="10:12">
      <c r="J61322" s="2"/>
      <c r="K61322" s="2"/>
      <c r="L61322" s="2"/>
    </row>
    <row r="61323" spans="10:12">
      <c r="J61323" s="2"/>
      <c r="K61323" s="2"/>
      <c r="L61323" s="2"/>
    </row>
    <row r="61324" spans="10:12">
      <c r="J61324" s="2"/>
      <c r="K61324" s="2"/>
      <c r="L61324" s="2"/>
    </row>
    <row r="61325" spans="10:12">
      <c r="J61325" s="2"/>
      <c r="K61325" s="2"/>
      <c r="L61325" s="2"/>
    </row>
    <row r="61326" spans="10:12">
      <c r="J61326" s="2"/>
      <c r="K61326" s="2"/>
      <c r="L61326" s="2"/>
    </row>
    <row r="61327" spans="10:12">
      <c r="J61327" s="2"/>
      <c r="K61327" s="2"/>
      <c r="L61327" s="2"/>
    </row>
    <row r="61328" spans="10:12">
      <c r="J61328" s="2"/>
      <c r="K61328" s="2"/>
      <c r="L61328" s="2"/>
    </row>
    <row r="61329" spans="10:12">
      <c r="J61329" s="2"/>
      <c r="K61329" s="2"/>
      <c r="L61329" s="2"/>
    </row>
    <row r="61330" spans="10:12">
      <c r="J61330" s="2"/>
      <c r="K61330" s="2"/>
      <c r="L61330" s="2"/>
    </row>
    <row r="61331" spans="10:12">
      <c r="J61331" s="2"/>
      <c r="K61331" s="2"/>
      <c r="L61331" s="2"/>
    </row>
    <row r="61332" spans="10:12">
      <c r="J61332" s="2"/>
      <c r="K61332" s="2"/>
      <c r="L61332" s="2"/>
    </row>
    <row r="61333" spans="10:12">
      <c r="J61333" s="2"/>
      <c r="K61333" s="2"/>
      <c r="L61333" s="2"/>
    </row>
    <row r="61334" spans="10:12">
      <c r="J61334" s="2"/>
      <c r="K61334" s="2"/>
      <c r="L61334" s="2"/>
    </row>
    <row r="61335" spans="10:12">
      <c r="J61335" s="2"/>
      <c r="K61335" s="2"/>
      <c r="L61335" s="2"/>
    </row>
    <row r="61336" spans="10:12">
      <c r="J61336" s="2"/>
      <c r="K61336" s="2"/>
      <c r="L61336" s="2"/>
    </row>
    <row r="61337" spans="10:12">
      <c r="J61337" s="2"/>
      <c r="K61337" s="2"/>
      <c r="L61337" s="2"/>
    </row>
    <row r="61338" spans="10:12">
      <c r="J61338" s="2"/>
      <c r="K61338" s="2"/>
      <c r="L61338" s="2"/>
    </row>
    <row r="61339" spans="10:12">
      <c r="J61339" s="2"/>
      <c r="K61339" s="2"/>
      <c r="L61339" s="2"/>
    </row>
    <row r="61340" spans="10:12">
      <c r="J61340" s="2"/>
      <c r="K61340" s="2"/>
      <c r="L61340" s="2"/>
    </row>
    <row r="61341" spans="10:12">
      <c r="J61341" s="2"/>
      <c r="K61341" s="2"/>
      <c r="L61341" s="2"/>
    </row>
    <row r="61342" spans="10:12">
      <c r="J61342" s="2"/>
      <c r="K61342" s="2"/>
      <c r="L61342" s="2"/>
    </row>
    <row r="61343" spans="10:12">
      <c r="J61343" s="2"/>
      <c r="K61343" s="2"/>
      <c r="L61343" s="2"/>
    </row>
    <row r="61344" spans="10:12">
      <c r="J61344" s="2"/>
      <c r="K61344" s="2"/>
      <c r="L61344" s="2"/>
    </row>
    <row r="61345" spans="10:12">
      <c r="J61345" s="2"/>
      <c r="K61345" s="2"/>
      <c r="L61345" s="2"/>
    </row>
    <row r="61346" spans="10:12">
      <c r="J61346" s="2"/>
      <c r="K61346" s="2"/>
      <c r="L61346" s="2"/>
    </row>
    <row r="61347" spans="10:12">
      <c r="J61347" s="2"/>
      <c r="K61347" s="2"/>
      <c r="L61347" s="2"/>
    </row>
    <row r="61348" spans="10:12">
      <c r="J61348" s="2"/>
      <c r="K61348" s="2"/>
      <c r="L61348" s="2"/>
    </row>
    <row r="61349" spans="10:12">
      <c r="J61349" s="2"/>
      <c r="K61349" s="2"/>
      <c r="L61349" s="2"/>
    </row>
    <row r="61350" spans="10:12">
      <c r="J61350" s="2"/>
      <c r="K61350" s="2"/>
      <c r="L61350" s="2"/>
    </row>
    <row r="61351" spans="10:12">
      <c r="J61351" s="2"/>
      <c r="K61351" s="2"/>
      <c r="L61351" s="2"/>
    </row>
    <row r="61352" spans="10:12">
      <c r="J61352" s="2"/>
      <c r="K61352" s="2"/>
      <c r="L61352" s="2"/>
    </row>
    <row r="61353" spans="10:12">
      <c r="J61353" s="2"/>
      <c r="K61353" s="2"/>
      <c r="L61353" s="2"/>
    </row>
    <row r="61354" spans="10:12">
      <c r="J61354" s="2"/>
      <c r="K61354" s="2"/>
      <c r="L61354" s="2"/>
    </row>
    <row r="61355" spans="10:12">
      <c r="J61355" s="2"/>
      <c r="K61355" s="2"/>
      <c r="L61355" s="2"/>
    </row>
    <row r="61356" spans="10:12">
      <c r="J61356" s="2"/>
      <c r="K61356" s="2"/>
      <c r="L61356" s="2"/>
    </row>
    <row r="61357" spans="10:12">
      <c r="J61357" s="2"/>
      <c r="K61357" s="2"/>
      <c r="L61357" s="2"/>
    </row>
    <row r="61358" spans="10:12">
      <c r="J61358" s="2"/>
      <c r="K61358" s="2"/>
      <c r="L61358" s="2"/>
    </row>
    <row r="61359" spans="10:12">
      <c r="J61359" s="2"/>
      <c r="K61359" s="2"/>
      <c r="L61359" s="2"/>
    </row>
    <row r="61360" spans="10:12">
      <c r="J61360" s="2"/>
      <c r="K61360" s="2"/>
      <c r="L61360" s="2"/>
    </row>
    <row r="61361" spans="10:12">
      <c r="J61361" s="2"/>
      <c r="K61361" s="2"/>
      <c r="L61361" s="2"/>
    </row>
    <row r="61362" spans="10:12">
      <c r="J61362" s="2"/>
      <c r="K61362" s="2"/>
      <c r="L61362" s="2"/>
    </row>
    <row r="61363" spans="10:12">
      <c r="J61363" s="2"/>
      <c r="K61363" s="2"/>
      <c r="L61363" s="2"/>
    </row>
    <row r="61364" spans="10:12">
      <c r="J61364" s="2"/>
      <c r="K61364" s="2"/>
      <c r="L61364" s="2"/>
    </row>
    <row r="61365" spans="10:12">
      <c r="J61365" s="2"/>
      <c r="K61365" s="2"/>
      <c r="L61365" s="2"/>
    </row>
    <row r="61366" spans="10:12">
      <c r="J61366" s="2"/>
      <c r="K61366" s="2"/>
      <c r="L61366" s="2"/>
    </row>
    <row r="61367" spans="10:12">
      <c r="J61367" s="2"/>
      <c r="K61367" s="2"/>
      <c r="L61367" s="2"/>
    </row>
    <row r="61368" spans="10:12">
      <c r="J61368" s="2"/>
      <c r="K61368" s="2"/>
      <c r="L61368" s="2"/>
    </row>
    <row r="61369" spans="10:12">
      <c r="J61369" s="2"/>
      <c r="K61369" s="2"/>
      <c r="L61369" s="2"/>
    </row>
    <row r="61370" spans="10:12">
      <c r="J61370" s="2"/>
      <c r="K61370" s="2"/>
      <c r="L61370" s="2"/>
    </row>
    <row r="61371" spans="10:12">
      <c r="J61371" s="2"/>
      <c r="K61371" s="2"/>
      <c r="L61371" s="2"/>
    </row>
    <row r="61372" spans="10:12">
      <c r="J61372" s="2"/>
      <c r="K61372" s="2"/>
      <c r="L61372" s="2"/>
    </row>
    <row r="61373" spans="10:12">
      <c r="J61373" s="2"/>
      <c r="K61373" s="2"/>
      <c r="L61373" s="2"/>
    </row>
    <row r="61374" spans="10:12">
      <c r="J61374" s="2"/>
      <c r="K61374" s="2"/>
      <c r="L61374" s="2"/>
    </row>
    <row r="61375" spans="10:12">
      <c r="J61375" s="2"/>
      <c r="K61375" s="2"/>
      <c r="L61375" s="2"/>
    </row>
    <row r="61376" spans="10:12">
      <c r="J61376" s="2"/>
      <c r="K61376" s="2"/>
      <c r="L61376" s="2"/>
    </row>
    <row r="61377" spans="10:12">
      <c r="J61377" s="2"/>
      <c r="K61377" s="2"/>
      <c r="L61377" s="2"/>
    </row>
    <row r="61378" spans="10:12">
      <c r="J61378" s="2"/>
      <c r="K61378" s="2"/>
      <c r="L61378" s="2"/>
    </row>
    <row r="61379" spans="10:12">
      <c r="J61379" s="2"/>
      <c r="K61379" s="2"/>
      <c r="L61379" s="2"/>
    </row>
    <row r="61380" spans="10:12">
      <c r="J61380" s="2"/>
      <c r="K61380" s="2"/>
      <c r="L61380" s="2"/>
    </row>
    <row r="61381" spans="10:12">
      <c r="J61381" s="2"/>
      <c r="K61381" s="2"/>
      <c r="L61381" s="2"/>
    </row>
    <row r="61382" spans="10:12">
      <c r="J61382" s="2"/>
      <c r="K61382" s="2"/>
      <c r="L61382" s="2"/>
    </row>
    <row r="61383" spans="10:12">
      <c r="J61383" s="2"/>
      <c r="K61383" s="2"/>
      <c r="L61383" s="2"/>
    </row>
    <row r="61384" spans="10:12">
      <c r="J61384" s="2"/>
      <c r="K61384" s="2"/>
      <c r="L61384" s="2"/>
    </row>
    <row r="61385" spans="10:12">
      <c r="J61385" s="2"/>
      <c r="K61385" s="2"/>
      <c r="L61385" s="2"/>
    </row>
    <row r="61386" spans="10:12">
      <c r="J61386" s="2"/>
      <c r="K61386" s="2"/>
      <c r="L61386" s="2"/>
    </row>
    <row r="61387" spans="10:12">
      <c r="J61387" s="2"/>
      <c r="K61387" s="2"/>
      <c r="L61387" s="2"/>
    </row>
    <row r="61388" spans="10:12">
      <c r="J61388" s="2"/>
      <c r="K61388" s="2"/>
      <c r="L61388" s="2"/>
    </row>
    <row r="61389" spans="10:12">
      <c r="J61389" s="2"/>
      <c r="K61389" s="2"/>
      <c r="L61389" s="2"/>
    </row>
    <row r="61390" spans="10:12">
      <c r="J61390" s="2"/>
      <c r="K61390" s="2"/>
      <c r="L61390" s="2"/>
    </row>
    <row r="61391" spans="10:12">
      <c r="J61391" s="2"/>
      <c r="K61391" s="2"/>
      <c r="L61391" s="2"/>
    </row>
    <row r="61392" spans="10:12">
      <c r="J61392" s="2"/>
      <c r="K61392" s="2"/>
      <c r="L61392" s="2"/>
    </row>
    <row r="61393" spans="10:12">
      <c r="J61393" s="2"/>
      <c r="K61393" s="2"/>
      <c r="L61393" s="2"/>
    </row>
    <row r="61394" spans="10:12">
      <c r="J61394" s="2"/>
      <c r="K61394" s="2"/>
      <c r="L61394" s="2"/>
    </row>
    <row r="61395" spans="10:12">
      <c r="J61395" s="2"/>
      <c r="K61395" s="2"/>
      <c r="L61395" s="2"/>
    </row>
    <row r="61396" spans="10:12">
      <c r="J61396" s="2"/>
      <c r="K61396" s="2"/>
      <c r="L61396" s="2"/>
    </row>
    <row r="61397" spans="10:12">
      <c r="J61397" s="2"/>
      <c r="K61397" s="2"/>
      <c r="L61397" s="2"/>
    </row>
    <row r="61398" spans="10:12">
      <c r="J61398" s="2"/>
      <c r="K61398" s="2"/>
      <c r="L61398" s="2"/>
    </row>
    <row r="61399" spans="10:12">
      <c r="J61399" s="2"/>
      <c r="K61399" s="2"/>
      <c r="L61399" s="2"/>
    </row>
    <row r="61400" spans="10:12">
      <c r="J61400" s="2"/>
      <c r="K61400" s="2"/>
      <c r="L61400" s="2"/>
    </row>
    <row r="61401" spans="10:12">
      <c r="J61401" s="2"/>
      <c r="K61401" s="2"/>
      <c r="L61401" s="2"/>
    </row>
    <row r="61402" spans="10:12">
      <c r="J61402" s="2"/>
      <c r="K61402" s="2"/>
      <c r="L61402" s="2"/>
    </row>
    <row r="61403" spans="10:12">
      <c r="J61403" s="2"/>
      <c r="K61403" s="2"/>
      <c r="L61403" s="2"/>
    </row>
    <row r="61404" spans="10:12">
      <c r="J61404" s="2"/>
      <c r="K61404" s="2"/>
      <c r="L61404" s="2"/>
    </row>
    <row r="61405" spans="10:12">
      <c r="J61405" s="2"/>
      <c r="K61405" s="2"/>
      <c r="L61405" s="2"/>
    </row>
    <row r="61406" spans="10:12">
      <c r="J61406" s="2"/>
      <c r="K61406" s="2"/>
      <c r="L61406" s="2"/>
    </row>
    <row r="61407" spans="10:12">
      <c r="J61407" s="2"/>
      <c r="K61407" s="2"/>
      <c r="L61407" s="2"/>
    </row>
    <row r="61408" spans="10:12">
      <c r="J61408" s="2"/>
      <c r="K61408" s="2"/>
      <c r="L61408" s="2"/>
    </row>
    <row r="61409" spans="10:12">
      <c r="J61409" s="2"/>
      <c r="K61409" s="2"/>
      <c r="L61409" s="2"/>
    </row>
    <row r="61410" spans="10:12">
      <c r="J61410" s="2"/>
      <c r="K61410" s="2"/>
      <c r="L61410" s="2"/>
    </row>
    <row r="61411" spans="10:12">
      <c r="J61411" s="2"/>
      <c r="K61411" s="2"/>
      <c r="L61411" s="2"/>
    </row>
    <row r="61412" spans="10:12">
      <c r="J61412" s="2"/>
      <c r="K61412" s="2"/>
      <c r="L61412" s="2"/>
    </row>
    <row r="61413" spans="10:12">
      <c r="J61413" s="2"/>
      <c r="K61413" s="2"/>
      <c r="L61413" s="2"/>
    </row>
    <row r="61414" spans="10:12">
      <c r="J61414" s="2"/>
      <c r="K61414" s="2"/>
      <c r="L61414" s="2"/>
    </row>
    <row r="61415" spans="10:12">
      <c r="J61415" s="2"/>
      <c r="K61415" s="2"/>
      <c r="L61415" s="2"/>
    </row>
    <row r="61416" spans="10:12">
      <c r="J61416" s="2"/>
      <c r="K61416" s="2"/>
      <c r="L61416" s="2"/>
    </row>
    <row r="61417" spans="10:12">
      <c r="J61417" s="2"/>
      <c r="K61417" s="2"/>
      <c r="L61417" s="2"/>
    </row>
    <row r="61418" spans="10:12">
      <c r="J61418" s="2"/>
      <c r="K61418" s="2"/>
      <c r="L61418" s="2"/>
    </row>
    <row r="61419" spans="10:12">
      <c r="J61419" s="2"/>
      <c r="K61419" s="2"/>
      <c r="L61419" s="2"/>
    </row>
    <row r="61420" spans="10:12">
      <c r="J61420" s="2"/>
      <c r="K61420" s="2"/>
      <c r="L61420" s="2"/>
    </row>
    <row r="61421" spans="10:12">
      <c r="J61421" s="2"/>
      <c r="K61421" s="2"/>
      <c r="L61421" s="2"/>
    </row>
    <row r="61422" spans="10:12">
      <c r="J61422" s="2"/>
      <c r="K61422" s="2"/>
      <c r="L61422" s="2"/>
    </row>
    <row r="61423" spans="10:12">
      <c r="J61423" s="2"/>
      <c r="K61423" s="2"/>
      <c r="L61423" s="2"/>
    </row>
    <row r="61424" spans="10:12">
      <c r="J61424" s="2"/>
      <c r="K61424" s="2"/>
      <c r="L61424" s="2"/>
    </row>
    <row r="61425" spans="10:12">
      <c r="J61425" s="2"/>
      <c r="K61425" s="2"/>
      <c r="L61425" s="2"/>
    </row>
    <row r="61426" spans="10:12">
      <c r="J61426" s="2"/>
      <c r="K61426" s="2"/>
      <c r="L61426" s="2"/>
    </row>
    <row r="61427" spans="10:12">
      <c r="J61427" s="2"/>
      <c r="K61427" s="2"/>
      <c r="L61427" s="2"/>
    </row>
    <row r="61428" spans="10:12">
      <c r="J61428" s="2"/>
      <c r="K61428" s="2"/>
      <c r="L61428" s="2"/>
    </row>
    <row r="61429" spans="10:12">
      <c r="J61429" s="2"/>
      <c r="K61429" s="2"/>
      <c r="L61429" s="2"/>
    </row>
    <row r="61430" spans="10:12">
      <c r="J61430" s="2"/>
      <c r="K61430" s="2"/>
      <c r="L61430" s="2"/>
    </row>
    <row r="61431" spans="10:12">
      <c r="J61431" s="2"/>
      <c r="K61431" s="2"/>
      <c r="L61431" s="2"/>
    </row>
    <row r="61432" spans="10:12">
      <c r="J61432" s="2"/>
      <c r="K61432" s="2"/>
      <c r="L61432" s="2"/>
    </row>
    <row r="61433" spans="10:12">
      <c r="J61433" s="2"/>
      <c r="K61433" s="2"/>
      <c r="L61433" s="2"/>
    </row>
    <row r="61434" spans="10:12">
      <c r="J61434" s="2"/>
      <c r="K61434" s="2"/>
      <c r="L61434" s="2"/>
    </row>
    <row r="61435" spans="10:12">
      <c r="J61435" s="2"/>
      <c r="K61435" s="2"/>
      <c r="L61435" s="2"/>
    </row>
    <row r="61436" spans="10:12">
      <c r="J61436" s="2"/>
      <c r="K61436" s="2"/>
      <c r="L61436" s="2"/>
    </row>
    <row r="61437" spans="10:12">
      <c r="J61437" s="2"/>
      <c r="K61437" s="2"/>
      <c r="L61437" s="2"/>
    </row>
    <row r="61438" spans="10:12">
      <c r="J61438" s="2"/>
      <c r="K61438" s="2"/>
      <c r="L61438" s="2"/>
    </row>
    <row r="61439" spans="10:12">
      <c r="J61439" s="2"/>
      <c r="K61439" s="2"/>
      <c r="L61439" s="2"/>
    </row>
    <row r="61440" spans="10:12">
      <c r="J61440" s="2"/>
      <c r="K61440" s="2"/>
      <c r="L61440" s="2"/>
    </row>
    <row r="61441" spans="10:12">
      <c r="J61441" s="2"/>
      <c r="K61441" s="2"/>
      <c r="L61441" s="2"/>
    </row>
    <row r="61442" spans="10:12">
      <c r="J61442" s="2"/>
      <c r="K61442" s="2"/>
      <c r="L61442" s="2"/>
    </row>
    <row r="61443" spans="10:12">
      <c r="J61443" s="2"/>
      <c r="K61443" s="2"/>
      <c r="L61443" s="2"/>
    </row>
    <row r="61444" spans="10:12">
      <c r="J61444" s="2"/>
      <c r="K61444" s="2"/>
      <c r="L61444" s="2"/>
    </row>
    <row r="61445" spans="10:12">
      <c r="J61445" s="2"/>
      <c r="K61445" s="2"/>
      <c r="L61445" s="2"/>
    </row>
    <row r="61446" spans="10:12">
      <c r="J61446" s="2"/>
      <c r="K61446" s="2"/>
      <c r="L61446" s="2"/>
    </row>
    <row r="61447" spans="10:12">
      <c r="J61447" s="2"/>
      <c r="K61447" s="2"/>
      <c r="L61447" s="2"/>
    </row>
    <row r="61448" spans="10:12">
      <c r="J61448" s="2"/>
      <c r="K61448" s="2"/>
      <c r="L61448" s="2"/>
    </row>
    <row r="61449" spans="10:12">
      <c r="J61449" s="2"/>
      <c r="K61449" s="2"/>
      <c r="L61449" s="2"/>
    </row>
    <row r="61450" spans="10:12">
      <c r="J61450" s="2"/>
      <c r="K61450" s="2"/>
      <c r="L61450" s="2"/>
    </row>
    <row r="61451" spans="10:12">
      <c r="J61451" s="2"/>
      <c r="K61451" s="2"/>
      <c r="L61451" s="2"/>
    </row>
    <row r="61452" spans="10:12">
      <c r="J61452" s="2"/>
      <c r="K61452" s="2"/>
      <c r="L61452" s="2"/>
    </row>
    <row r="61453" spans="10:12">
      <c r="J61453" s="2"/>
      <c r="K61453" s="2"/>
      <c r="L61453" s="2"/>
    </row>
    <row r="61454" spans="10:12">
      <c r="J61454" s="2"/>
      <c r="K61454" s="2"/>
      <c r="L61454" s="2"/>
    </row>
    <row r="61455" spans="10:12">
      <c r="J61455" s="2"/>
      <c r="K61455" s="2"/>
      <c r="L61455" s="2"/>
    </row>
    <row r="61456" spans="10:12">
      <c r="J61456" s="2"/>
      <c r="K61456" s="2"/>
      <c r="L61456" s="2"/>
    </row>
    <row r="61457" spans="10:12">
      <c r="J61457" s="2"/>
      <c r="K61457" s="2"/>
      <c r="L61457" s="2"/>
    </row>
    <row r="61458" spans="10:12">
      <c r="J61458" s="2"/>
      <c r="K61458" s="2"/>
      <c r="L61458" s="2"/>
    </row>
    <row r="61459" spans="10:12">
      <c r="J61459" s="2"/>
      <c r="K61459" s="2"/>
      <c r="L61459" s="2"/>
    </row>
    <row r="61460" spans="10:12">
      <c r="J61460" s="2"/>
      <c r="K61460" s="2"/>
      <c r="L61460" s="2"/>
    </row>
    <row r="61461" spans="10:12">
      <c r="J61461" s="2"/>
      <c r="K61461" s="2"/>
      <c r="L61461" s="2"/>
    </row>
    <row r="61462" spans="10:12">
      <c r="J61462" s="2"/>
      <c r="K61462" s="2"/>
      <c r="L61462" s="2"/>
    </row>
    <row r="61463" spans="10:12">
      <c r="J61463" s="2"/>
      <c r="K61463" s="2"/>
      <c r="L61463" s="2"/>
    </row>
    <row r="61464" spans="10:12">
      <c r="J61464" s="2"/>
      <c r="K61464" s="2"/>
      <c r="L61464" s="2"/>
    </row>
    <row r="61465" spans="10:12">
      <c r="J61465" s="2"/>
      <c r="K61465" s="2"/>
      <c r="L61465" s="2"/>
    </row>
    <row r="61466" spans="10:12">
      <c r="J61466" s="2"/>
      <c r="K61466" s="2"/>
      <c r="L61466" s="2"/>
    </row>
    <row r="61467" spans="10:12">
      <c r="J61467" s="2"/>
      <c r="K61467" s="2"/>
      <c r="L61467" s="2"/>
    </row>
    <row r="61468" spans="10:12">
      <c r="J61468" s="2"/>
      <c r="K61468" s="2"/>
      <c r="L61468" s="2"/>
    </row>
    <row r="61469" spans="10:12">
      <c r="J61469" s="2"/>
      <c r="K61469" s="2"/>
      <c r="L61469" s="2"/>
    </row>
    <row r="61470" spans="10:12">
      <c r="J61470" s="2"/>
      <c r="K61470" s="2"/>
      <c r="L61470" s="2"/>
    </row>
    <row r="61471" spans="10:12">
      <c r="J61471" s="2"/>
      <c r="K61471" s="2"/>
      <c r="L61471" s="2"/>
    </row>
    <row r="61472" spans="10:12">
      <c r="J61472" s="2"/>
      <c r="K61472" s="2"/>
      <c r="L61472" s="2"/>
    </row>
    <row r="61473" spans="10:12">
      <c r="J61473" s="2"/>
      <c r="K61473" s="2"/>
      <c r="L61473" s="2"/>
    </row>
    <row r="61474" spans="10:12">
      <c r="J61474" s="2"/>
      <c r="K61474" s="2"/>
      <c r="L61474" s="2"/>
    </row>
    <row r="61475" spans="10:12">
      <c r="J61475" s="2"/>
      <c r="K61475" s="2"/>
      <c r="L61475" s="2"/>
    </row>
    <row r="61476" spans="10:12">
      <c r="J61476" s="2"/>
      <c r="K61476" s="2"/>
      <c r="L61476" s="2"/>
    </row>
    <row r="61477" spans="10:12">
      <c r="J61477" s="2"/>
      <c r="K61477" s="2"/>
      <c r="L61477" s="2"/>
    </row>
    <row r="61478" spans="10:12">
      <c r="J61478" s="2"/>
      <c r="K61478" s="2"/>
      <c r="L61478" s="2"/>
    </row>
    <row r="61479" spans="10:12">
      <c r="J61479" s="2"/>
      <c r="K61479" s="2"/>
      <c r="L61479" s="2"/>
    </row>
    <row r="61480" spans="10:12">
      <c r="J61480" s="2"/>
      <c r="K61480" s="2"/>
      <c r="L61480" s="2"/>
    </row>
    <row r="61481" spans="10:12">
      <c r="J61481" s="2"/>
      <c r="K61481" s="2"/>
      <c r="L61481" s="2"/>
    </row>
    <row r="61482" spans="10:12">
      <c r="J61482" s="2"/>
      <c r="K61482" s="2"/>
      <c r="L61482" s="2"/>
    </row>
    <row r="61483" spans="10:12">
      <c r="J61483" s="2"/>
      <c r="K61483" s="2"/>
      <c r="L61483" s="2"/>
    </row>
    <row r="61484" spans="10:12">
      <c r="J61484" s="2"/>
      <c r="K61484" s="2"/>
      <c r="L61484" s="2"/>
    </row>
    <row r="61485" spans="10:12">
      <c r="J61485" s="2"/>
      <c r="K61485" s="2"/>
      <c r="L61485" s="2"/>
    </row>
    <row r="61486" spans="10:12">
      <c r="J61486" s="2"/>
      <c r="K61486" s="2"/>
      <c r="L61486" s="2"/>
    </row>
    <row r="61487" spans="10:12">
      <c r="J61487" s="2"/>
      <c r="K61487" s="2"/>
      <c r="L61487" s="2"/>
    </row>
    <row r="61488" spans="10:12">
      <c r="J61488" s="2"/>
      <c r="K61488" s="2"/>
      <c r="L61488" s="2"/>
    </row>
    <row r="61489" spans="10:12">
      <c r="J61489" s="2"/>
      <c r="K61489" s="2"/>
      <c r="L61489" s="2"/>
    </row>
    <row r="61490" spans="10:12">
      <c r="J61490" s="2"/>
      <c r="K61490" s="2"/>
      <c r="L61490" s="2"/>
    </row>
    <row r="61491" spans="10:12">
      <c r="J61491" s="2"/>
      <c r="K61491" s="2"/>
      <c r="L61491" s="2"/>
    </row>
    <row r="61492" spans="10:12">
      <c r="J61492" s="2"/>
      <c r="K61492" s="2"/>
      <c r="L61492" s="2"/>
    </row>
    <row r="61493" spans="10:12">
      <c r="J61493" s="2"/>
      <c r="K61493" s="2"/>
      <c r="L61493" s="2"/>
    </row>
    <row r="61494" spans="10:12">
      <c r="J61494" s="2"/>
      <c r="K61494" s="2"/>
      <c r="L61494" s="2"/>
    </row>
    <row r="61495" spans="10:12">
      <c r="J61495" s="2"/>
      <c r="K61495" s="2"/>
      <c r="L61495" s="2"/>
    </row>
    <row r="61496" spans="10:12">
      <c r="J61496" s="2"/>
      <c r="K61496" s="2"/>
      <c r="L61496" s="2"/>
    </row>
    <row r="61497" spans="10:12">
      <c r="J61497" s="2"/>
      <c r="K61497" s="2"/>
      <c r="L61497" s="2"/>
    </row>
    <row r="61498" spans="10:12">
      <c r="J61498" s="2"/>
      <c r="K61498" s="2"/>
      <c r="L61498" s="2"/>
    </row>
    <row r="61499" spans="10:12">
      <c r="J61499" s="2"/>
      <c r="K61499" s="2"/>
      <c r="L61499" s="2"/>
    </row>
    <row r="61500" spans="10:12">
      <c r="J61500" s="2"/>
      <c r="K61500" s="2"/>
      <c r="L61500" s="2"/>
    </row>
    <row r="61501" spans="10:12">
      <c r="J61501" s="2"/>
      <c r="K61501" s="2"/>
      <c r="L61501" s="2"/>
    </row>
    <row r="61502" spans="10:12">
      <c r="J61502" s="2"/>
      <c r="K61502" s="2"/>
      <c r="L61502" s="2"/>
    </row>
    <row r="61503" spans="10:12">
      <c r="J61503" s="2"/>
      <c r="K61503" s="2"/>
      <c r="L61503" s="2"/>
    </row>
    <row r="61504" spans="10:12">
      <c r="J61504" s="2"/>
      <c r="K61504" s="2"/>
      <c r="L61504" s="2"/>
    </row>
    <row r="61505" spans="10:12">
      <c r="J61505" s="2"/>
      <c r="K61505" s="2"/>
      <c r="L61505" s="2"/>
    </row>
    <row r="61506" spans="10:12">
      <c r="J61506" s="2"/>
      <c r="K61506" s="2"/>
      <c r="L61506" s="2"/>
    </row>
    <row r="61507" spans="10:12">
      <c r="J61507" s="2"/>
      <c r="K61507" s="2"/>
      <c r="L61507" s="2"/>
    </row>
    <row r="61508" spans="10:12">
      <c r="J61508" s="2"/>
      <c r="K61508" s="2"/>
      <c r="L61508" s="2"/>
    </row>
    <row r="61509" spans="10:12">
      <c r="J61509" s="2"/>
      <c r="K61509" s="2"/>
      <c r="L61509" s="2"/>
    </row>
    <row r="61510" spans="10:12">
      <c r="J61510" s="2"/>
      <c r="K61510" s="2"/>
      <c r="L61510" s="2"/>
    </row>
    <row r="61511" spans="10:12">
      <c r="J61511" s="2"/>
      <c r="K61511" s="2"/>
      <c r="L61511" s="2"/>
    </row>
    <row r="61512" spans="10:12">
      <c r="J61512" s="2"/>
      <c r="K61512" s="2"/>
      <c r="L61512" s="2"/>
    </row>
    <row r="61513" spans="10:12">
      <c r="J61513" s="2"/>
      <c r="K61513" s="2"/>
      <c r="L61513" s="2"/>
    </row>
    <row r="61514" spans="10:12">
      <c r="J61514" s="2"/>
      <c r="K61514" s="2"/>
      <c r="L61514" s="2"/>
    </row>
    <row r="61515" spans="10:12">
      <c r="J61515" s="2"/>
      <c r="K61515" s="2"/>
      <c r="L61515" s="2"/>
    </row>
    <row r="61516" spans="10:12">
      <c r="J61516" s="2"/>
      <c r="K61516" s="2"/>
      <c r="L61516" s="2"/>
    </row>
    <row r="61517" spans="10:12">
      <c r="J61517" s="2"/>
      <c r="K61517" s="2"/>
      <c r="L61517" s="2"/>
    </row>
    <row r="61518" spans="10:12">
      <c r="J61518" s="2"/>
      <c r="K61518" s="2"/>
      <c r="L61518" s="2"/>
    </row>
    <row r="61519" spans="10:12">
      <c r="J61519" s="2"/>
      <c r="K61519" s="2"/>
      <c r="L61519" s="2"/>
    </row>
    <row r="61520" spans="10:12">
      <c r="J61520" s="2"/>
      <c r="K61520" s="2"/>
      <c r="L61520" s="2"/>
    </row>
    <row r="61521" spans="10:12">
      <c r="J61521" s="2"/>
      <c r="K61521" s="2"/>
      <c r="L61521" s="2"/>
    </row>
    <row r="61522" spans="10:12">
      <c r="J61522" s="2"/>
      <c r="K61522" s="2"/>
      <c r="L61522" s="2"/>
    </row>
    <row r="61523" spans="10:12">
      <c r="J61523" s="2"/>
      <c r="K61523" s="2"/>
      <c r="L61523" s="2"/>
    </row>
    <row r="61524" spans="10:12">
      <c r="J61524" s="2"/>
      <c r="K61524" s="2"/>
      <c r="L61524" s="2"/>
    </row>
    <row r="61525" spans="10:12">
      <c r="J61525" s="2"/>
      <c r="K61525" s="2"/>
      <c r="L61525" s="2"/>
    </row>
    <row r="61526" spans="10:12">
      <c r="J61526" s="2"/>
      <c r="K61526" s="2"/>
      <c r="L61526" s="2"/>
    </row>
    <row r="61527" spans="10:12">
      <c r="J61527" s="2"/>
      <c r="K61527" s="2"/>
      <c r="L61527" s="2"/>
    </row>
    <row r="61528" spans="10:12">
      <c r="J61528" s="2"/>
      <c r="K61528" s="2"/>
      <c r="L61528" s="2"/>
    </row>
    <row r="61529" spans="10:12">
      <c r="J61529" s="2"/>
      <c r="K61529" s="2"/>
      <c r="L61529" s="2"/>
    </row>
    <row r="61530" spans="10:12">
      <c r="J61530" s="2"/>
      <c r="K61530" s="2"/>
      <c r="L61530" s="2"/>
    </row>
    <row r="61531" spans="10:12">
      <c r="J61531" s="2"/>
      <c r="K61531" s="2"/>
      <c r="L61531" s="2"/>
    </row>
    <row r="61532" spans="10:12">
      <c r="J61532" s="2"/>
      <c r="K61532" s="2"/>
      <c r="L61532" s="2"/>
    </row>
    <row r="61533" spans="10:12">
      <c r="J61533" s="2"/>
      <c r="K61533" s="2"/>
      <c r="L61533" s="2"/>
    </row>
    <row r="61534" spans="10:12">
      <c r="J61534" s="2"/>
      <c r="K61534" s="2"/>
      <c r="L61534" s="2"/>
    </row>
    <row r="61535" spans="10:12">
      <c r="J61535" s="2"/>
      <c r="K61535" s="2"/>
      <c r="L61535" s="2"/>
    </row>
    <row r="61536" spans="10:12">
      <c r="J61536" s="2"/>
      <c r="K61536" s="2"/>
      <c r="L61536" s="2"/>
    </row>
    <row r="61537" spans="10:12">
      <c r="J61537" s="2"/>
      <c r="K61537" s="2"/>
      <c r="L61537" s="2"/>
    </row>
    <row r="61538" spans="10:12">
      <c r="J61538" s="2"/>
      <c r="K61538" s="2"/>
      <c r="L61538" s="2"/>
    </row>
    <row r="61539" spans="10:12">
      <c r="J61539" s="2"/>
      <c r="K61539" s="2"/>
      <c r="L61539" s="2"/>
    </row>
    <row r="61540" spans="10:12">
      <c r="J61540" s="2"/>
      <c r="K61540" s="2"/>
      <c r="L61540" s="2"/>
    </row>
    <row r="61541" spans="10:12">
      <c r="J61541" s="2"/>
      <c r="K61541" s="2"/>
      <c r="L61541" s="2"/>
    </row>
    <row r="61542" spans="10:12">
      <c r="J61542" s="2"/>
      <c r="K61542" s="2"/>
      <c r="L61542" s="2"/>
    </row>
    <row r="61543" spans="10:12">
      <c r="J61543" s="2"/>
      <c r="K61543" s="2"/>
      <c r="L61543" s="2"/>
    </row>
    <row r="61544" spans="10:12">
      <c r="J61544" s="2"/>
      <c r="K61544" s="2"/>
      <c r="L61544" s="2"/>
    </row>
    <row r="61545" spans="10:12">
      <c r="J61545" s="2"/>
      <c r="K61545" s="2"/>
      <c r="L61545" s="2"/>
    </row>
    <row r="61546" spans="10:12">
      <c r="J61546" s="2"/>
      <c r="K61546" s="2"/>
      <c r="L61546" s="2"/>
    </row>
    <row r="61547" spans="10:12">
      <c r="J61547" s="2"/>
      <c r="K61547" s="2"/>
      <c r="L61547" s="2"/>
    </row>
    <row r="61548" spans="10:12">
      <c r="J61548" s="2"/>
      <c r="K61548" s="2"/>
      <c r="L61548" s="2"/>
    </row>
    <row r="61549" spans="10:12">
      <c r="J61549" s="2"/>
      <c r="K61549" s="2"/>
      <c r="L61549" s="2"/>
    </row>
    <row r="61550" spans="10:12">
      <c r="J61550" s="2"/>
      <c r="K61550" s="2"/>
      <c r="L61550" s="2"/>
    </row>
    <row r="61551" spans="10:12">
      <c r="J61551" s="2"/>
      <c r="K61551" s="2"/>
      <c r="L61551" s="2"/>
    </row>
    <row r="61552" spans="10:12">
      <c r="J61552" s="2"/>
      <c r="K61552" s="2"/>
      <c r="L61552" s="2"/>
    </row>
    <row r="61553" spans="10:12">
      <c r="J61553" s="2"/>
      <c r="K61553" s="2"/>
      <c r="L61553" s="2"/>
    </row>
    <row r="61554" spans="10:12">
      <c r="J61554" s="2"/>
      <c r="K61554" s="2"/>
      <c r="L61554" s="2"/>
    </row>
    <row r="61555" spans="10:12">
      <c r="J61555" s="2"/>
      <c r="K61555" s="2"/>
      <c r="L61555" s="2"/>
    </row>
    <row r="61556" spans="10:12">
      <c r="J61556" s="2"/>
      <c r="K61556" s="2"/>
      <c r="L61556" s="2"/>
    </row>
    <row r="61557" spans="10:12">
      <c r="J61557" s="2"/>
      <c r="K61557" s="2"/>
      <c r="L61557" s="2"/>
    </row>
    <row r="61558" spans="10:12">
      <c r="J61558" s="2"/>
      <c r="K61558" s="2"/>
      <c r="L61558" s="2"/>
    </row>
    <row r="61559" spans="10:12">
      <c r="J61559" s="2"/>
      <c r="K61559" s="2"/>
      <c r="L61559" s="2"/>
    </row>
    <row r="61560" spans="10:12">
      <c r="J61560" s="2"/>
      <c r="K61560" s="2"/>
      <c r="L61560" s="2"/>
    </row>
    <row r="61561" spans="10:12">
      <c r="J61561" s="2"/>
      <c r="K61561" s="2"/>
      <c r="L61561" s="2"/>
    </row>
    <row r="61562" spans="10:12">
      <c r="J61562" s="2"/>
      <c r="K61562" s="2"/>
      <c r="L61562" s="2"/>
    </row>
    <row r="61563" spans="10:12">
      <c r="J61563" s="2"/>
      <c r="K61563" s="2"/>
      <c r="L61563" s="2"/>
    </row>
    <row r="61564" spans="10:12">
      <c r="J61564" s="2"/>
      <c r="K61564" s="2"/>
      <c r="L61564" s="2"/>
    </row>
    <row r="61565" spans="10:12">
      <c r="J61565" s="2"/>
      <c r="K61565" s="2"/>
      <c r="L61565" s="2"/>
    </row>
    <row r="61566" spans="10:12">
      <c r="J61566" s="2"/>
      <c r="K61566" s="2"/>
      <c r="L61566" s="2"/>
    </row>
    <row r="61567" spans="10:12">
      <c r="J61567" s="2"/>
      <c r="K61567" s="2"/>
      <c r="L61567" s="2"/>
    </row>
    <row r="61568" spans="10:12">
      <c r="J61568" s="2"/>
      <c r="K61568" s="2"/>
      <c r="L61568" s="2"/>
    </row>
    <row r="61569" spans="10:12">
      <c r="J61569" s="2"/>
      <c r="K61569" s="2"/>
      <c r="L61569" s="2"/>
    </row>
    <row r="61570" spans="10:12">
      <c r="J61570" s="2"/>
      <c r="K61570" s="2"/>
      <c r="L61570" s="2"/>
    </row>
    <row r="61571" spans="10:12">
      <c r="J61571" s="2"/>
      <c r="K61571" s="2"/>
      <c r="L61571" s="2"/>
    </row>
    <row r="61572" spans="10:12">
      <c r="J61572" s="2"/>
      <c r="K61572" s="2"/>
      <c r="L61572" s="2"/>
    </row>
    <row r="61573" spans="10:12">
      <c r="J61573" s="2"/>
      <c r="K61573" s="2"/>
      <c r="L61573" s="2"/>
    </row>
    <row r="61574" spans="10:12">
      <c r="J61574" s="2"/>
      <c r="K61574" s="2"/>
      <c r="L61574" s="2"/>
    </row>
    <row r="61575" spans="10:12">
      <c r="J61575" s="2"/>
      <c r="K61575" s="2"/>
      <c r="L61575" s="2"/>
    </row>
    <row r="61576" spans="10:12">
      <c r="J61576" s="2"/>
      <c r="K61576" s="2"/>
      <c r="L61576" s="2"/>
    </row>
    <row r="61577" spans="10:12">
      <c r="J61577" s="2"/>
      <c r="K61577" s="2"/>
      <c r="L61577" s="2"/>
    </row>
    <row r="61578" spans="10:12">
      <c r="J61578" s="2"/>
      <c r="K61578" s="2"/>
      <c r="L61578" s="2"/>
    </row>
    <row r="61579" spans="10:12">
      <c r="J61579" s="2"/>
      <c r="K61579" s="2"/>
      <c r="L61579" s="2"/>
    </row>
    <row r="61580" spans="10:12">
      <c r="J61580" s="2"/>
      <c r="K61580" s="2"/>
      <c r="L61580" s="2"/>
    </row>
    <row r="61581" spans="10:12">
      <c r="J61581" s="2"/>
      <c r="K61581" s="2"/>
      <c r="L61581" s="2"/>
    </row>
    <row r="61582" spans="10:12">
      <c r="J61582" s="2"/>
      <c r="K61582" s="2"/>
      <c r="L61582" s="2"/>
    </row>
    <row r="61583" spans="10:12">
      <c r="J61583" s="2"/>
      <c r="K61583" s="2"/>
      <c r="L61583" s="2"/>
    </row>
    <row r="61584" spans="10:12">
      <c r="J61584" s="2"/>
      <c r="K61584" s="2"/>
      <c r="L61584" s="2"/>
    </row>
    <row r="61585" spans="10:12">
      <c r="J61585" s="2"/>
      <c r="K61585" s="2"/>
      <c r="L61585" s="2"/>
    </row>
    <row r="61586" spans="10:12">
      <c r="J61586" s="2"/>
      <c r="K61586" s="2"/>
      <c r="L61586" s="2"/>
    </row>
    <row r="61587" spans="10:12">
      <c r="J61587" s="2"/>
      <c r="K61587" s="2"/>
      <c r="L61587" s="2"/>
    </row>
    <row r="61588" spans="10:12">
      <c r="J61588" s="2"/>
      <c r="K61588" s="2"/>
      <c r="L61588" s="2"/>
    </row>
    <row r="61589" spans="10:12">
      <c r="J61589" s="2"/>
      <c r="K61589" s="2"/>
      <c r="L61589" s="2"/>
    </row>
    <row r="61590" spans="10:12">
      <c r="J61590" s="2"/>
      <c r="K61590" s="2"/>
      <c r="L61590" s="2"/>
    </row>
    <row r="61591" spans="10:12">
      <c r="J61591" s="2"/>
      <c r="K61591" s="2"/>
      <c r="L61591" s="2"/>
    </row>
    <row r="61592" spans="10:12">
      <c r="J61592" s="2"/>
      <c r="K61592" s="2"/>
      <c r="L61592" s="2"/>
    </row>
    <row r="61593" spans="10:12">
      <c r="J61593" s="2"/>
      <c r="K61593" s="2"/>
      <c r="L61593" s="2"/>
    </row>
    <row r="61594" spans="10:12">
      <c r="J61594" s="2"/>
      <c r="K61594" s="2"/>
      <c r="L61594" s="2"/>
    </row>
    <row r="61595" spans="10:12">
      <c r="J61595" s="2"/>
      <c r="K61595" s="2"/>
      <c r="L61595" s="2"/>
    </row>
    <row r="61596" spans="10:12">
      <c r="J61596" s="2"/>
      <c r="K61596" s="2"/>
      <c r="L61596" s="2"/>
    </row>
    <row r="61597" spans="10:12">
      <c r="J61597" s="2"/>
      <c r="K61597" s="2"/>
      <c r="L61597" s="2"/>
    </row>
    <row r="61598" spans="10:12">
      <c r="J61598" s="2"/>
      <c r="K61598" s="2"/>
      <c r="L61598" s="2"/>
    </row>
    <row r="61599" spans="10:12">
      <c r="J61599" s="2"/>
      <c r="K61599" s="2"/>
      <c r="L61599" s="2"/>
    </row>
    <row r="61600" spans="10:12">
      <c r="J61600" s="2"/>
      <c r="K61600" s="2"/>
      <c r="L61600" s="2"/>
    </row>
    <row r="61601" spans="10:12">
      <c r="J61601" s="2"/>
      <c r="K61601" s="2"/>
      <c r="L61601" s="2"/>
    </row>
    <row r="61602" spans="10:12">
      <c r="J61602" s="2"/>
      <c r="K61602" s="2"/>
      <c r="L61602" s="2"/>
    </row>
    <row r="61603" spans="10:12">
      <c r="J61603" s="2"/>
      <c r="K61603" s="2"/>
      <c r="L61603" s="2"/>
    </row>
    <row r="61604" spans="10:12">
      <c r="J61604" s="2"/>
      <c r="K61604" s="2"/>
      <c r="L61604" s="2"/>
    </row>
    <row r="61605" spans="10:12">
      <c r="J61605" s="2"/>
      <c r="K61605" s="2"/>
      <c r="L61605" s="2"/>
    </row>
    <row r="61606" spans="10:12">
      <c r="J61606" s="2"/>
      <c r="K61606" s="2"/>
      <c r="L61606" s="2"/>
    </row>
    <row r="61607" spans="10:12">
      <c r="J61607" s="2"/>
      <c r="K61607" s="2"/>
      <c r="L61607" s="2"/>
    </row>
    <row r="61608" spans="10:12">
      <c r="J61608" s="2"/>
      <c r="K61608" s="2"/>
      <c r="L61608" s="2"/>
    </row>
    <row r="61609" spans="10:12">
      <c r="J61609" s="2"/>
      <c r="K61609" s="2"/>
      <c r="L61609" s="2"/>
    </row>
    <row r="61610" spans="10:12">
      <c r="J61610" s="2"/>
      <c r="K61610" s="2"/>
      <c r="L61610" s="2"/>
    </row>
    <row r="61611" spans="10:12">
      <c r="J61611" s="2"/>
      <c r="K61611" s="2"/>
      <c r="L61611" s="2"/>
    </row>
    <row r="61612" spans="10:12">
      <c r="J61612" s="2"/>
      <c r="K61612" s="2"/>
      <c r="L61612" s="2"/>
    </row>
    <row r="61613" spans="10:12">
      <c r="J61613" s="2"/>
      <c r="K61613" s="2"/>
      <c r="L61613" s="2"/>
    </row>
    <row r="61614" spans="10:12">
      <c r="J61614" s="2"/>
      <c r="K61614" s="2"/>
      <c r="L61614" s="2"/>
    </row>
    <row r="61615" spans="10:12">
      <c r="J61615" s="2"/>
      <c r="K61615" s="2"/>
      <c r="L61615" s="2"/>
    </row>
    <row r="61616" spans="10:12">
      <c r="J61616" s="2"/>
      <c r="K61616" s="2"/>
      <c r="L61616" s="2"/>
    </row>
    <row r="61617" spans="10:12">
      <c r="J61617" s="2"/>
      <c r="K61617" s="2"/>
      <c r="L61617" s="2"/>
    </row>
    <row r="61618" spans="10:12">
      <c r="J61618" s="2"/>
      <c r="K61618" s="2"/>
      <c r="L61618" s="2"/>
    </row>
    <row r="61619" spans="10:12">
      <c r="J61619" s="2"/>
      <c r="K61619" s="2"/>
      <c r="L61619" s="2"/>
    </row>
    <row r="61620" spans="10:12">
      <c r="J61620" s="2"/>
      <c r="K61620" s="2"/>
      <c r="L61620" s="2"/>
    </row>
    <row r="61621" spans="10:12">
      <c r="J61621" s="2"/>
      <c r="K61621" s="2"/>
      <c r="L61621" s="2"/>
    </row>
    <row r="61622" spans="10:12">
      <c r="J61622" s="2"/>
      <c r="K61622" s="2"/>
      <c r="L61622" s="2"/>
    </row>
    <row r="61623" spans="10:12">
      <c r="J61623" s="2"/>
      <c r="K61623" s="2"/>
      <c r="L61623" s="2"/>
    </row>
    <row r="61624" spans="10:12">
      <c r="J61624" s="2"/>
      <c r="K61624" s="2"/>
      <c r="L61624" s="2"/>
    </row>
    <row r="61625" spans="10:12">
      <c r="J61625" s="2"/>
      <c r="K61625" s="2"/>
      <c r="L61625" s="2"/>
    </row>
    <row r="61626" spans="10:12">
      <c r="J61626" s="2"/>
      <c r="K61626" s="2"/>
      <c r="L61626" s="2"/>
    </row>
    <row r="61627" spans="10:12">
      <c r="J61627" s="2"/>
      <c r="K61627" s="2"/>
      <c r="L61627" s="2"/>
    </row>
    <row r="61628" spans="10:12">
      <c r="J61628" s="2"/>
      <c r="K61628" s="2"/>
      <c r="L61628" s="2"/>
    </row>
    <row r="61629" spans="10:12">
      <c r="J61629" s="2"/>
      <c r="K61629" s="2"/>
      <c r="L61629" s="2"/>
    </row>
    <row r="61630" spans="10:12">
      <c r="J61630" s="2"/>
      <c r="K61630" s="2"/>
      <c r="L61630" s="2"/>
    </row>
    <row r="61631" spans="10:12">
      <c r="J61631" s="2"/>
      <c r="K61631" s="2"/>
      <c r="L61631" s="2"/>
    </row>
    <row r="61632" spans="10:12">
      <c r="J61632" s="2"/>
      <c r="K61632" s="2"/>
      <c r="L61632" s="2"/>
    </row>
    <row r="61633" spans="10:12">
      <c r="J61633" s="2"/>
      <c r="K61633" s="2"/>
      <c r="L61633" s="2"/>
    </row>
    <row r="61634" spans="10:12">
      <c r="J61634" s="2"/>
      <c r="K61634" s="2"/>
      <c r="L61634" s="2"/>
    </row>
    <row r="61635" spans="10:12">
      <c r="J61635" s="2"/>
      <c r="K61635" s="2"/>
      <c r="L61635" s="2"/>
    </row>
    <row r="61636" spans="10:12">
      <c r="J61636" s="2"/>
      <c r="K61636" s="2"/>
      <c r="L61636" s="2"/>
    </row>
    <row r="61637" spans="10:12">
      <c r="J61637" s="2"/>
      <c r="K61637" s="2"/>
      <c r="L61637" s="2"/>
    </row>
    <row r="61638" spans="10:12">
      <c r="J61638" s="2"/>
      <c r="K61638" s="2"/>
      <c r="L61638" s="2"/>
    </row>
    <row r="61639" spans="10:12">
      <c r="J61639" s="2"/>
      <c r="K61639" s="2"/>
      <c r="L61639" s="2"/>
    </row>
    <row r="61640" spans="10:12">
      <c r="J61640" s="2"/>
      <c r="K61640" s="2"/>
      <c r="L61640" s="2"/>
    </row>
    <row r="61641" spans="10:12">
      <c r="J61641" s="2"/>
      <c r="K61641" s="2"/>
      <c r="L61641" s="2"/>
    </row>
    <row r="61642" spans="10:12">
      <c r="J61642" s="2"/>
      <c r="K61642" s="2"/>
      <c r="L61642" s="2"/>
    </row>
    <row r="61643" spans="10:12">
      <c r="J61643" s="2"/>
      <c r="K61643" s="2"/>
      <c r="L61643" s="2"/>
    </row>
    <row r="61644" spans="10:12">
      <c r="J61644" s="2"/>
      <c r="K61644" s="2"/>
      <c r="L61644" s="2"/>
    </row>
    <row r="61645" spans="10:12">
      <c r="J61645" s="2"/>
      <c r="K61645" s="2"/>
      <c r="L61645" s="2"/>
    </row>
    <row r="61646" spans="10:12">
      <c r="J61646" s="2"/>
      <c r="K61646" s="2"/>
      <c r="L61646" s="2"/>
    </row>
    <row r="61647" spans="10:12">
      <c r="J61647" s="2"/>
      <c r="K61647" s="2"/>
      <c r="L61647" s="2"/>
    </row>
    <row r="61648" spans="10:12">
      <c r="J61648" s="2"/>
      <c r="K61648" s="2"/>
      <c r="L61648" s="2"/>
    </row>
    <row r="61649" spans="10:12">
      <c r="J61649" s="2"/>
      <c r="K61649" s="2"/>
      <c r="L61649" s="2"/>
    </row>
    <row r="61650" spans="10:12">
      <c r="J61650" s="2"/>
      <c r="K61650" s="2"/>
      <c r="L61650" s="2"/>
    </row>
    <row r="61651" spans="10:12">
      <c r="J61651" s="2"/>
      <c r="K61651" s="2"/>
      <c r="L61651" s="2"/>
    </row>
    <row r="61652" spans="10:12">
      <c r="J61652" s="2"/>
      <c r="K61652" s="2"/>
      <c r="L61652" s="2"/>
    </row>
    <row r="61653" spans="10:12">
      <c r="J61653" s="2"/>
      <c r="K61653" s="2"/>
      <c r="L61653" s="2"/>
    </row>
    <row r="61654" spans="10:12">
      <c r="J61654" s="2"/>
      <c r="K61654" s="2"/>
      <c r="L61654" s="2"/>
    </row>
    <row r="61655" spans="10:12">
      <c r="J61655" s="2"/>
      <c r="K61655" s="2"/>
      <c r="L61655" s="2"/>
    </row>
    <row r="61656" spans="10:12">
      <c r="J61656" s="2"/>
      <c r="K61656" s="2"/>
      <c r="L61656" s="2"/>
    </row>
    <row r="61657" spans="10:12">
      <c r="J61657" s="2"/>
      <c r="K61657" s="2"/>
      <c r="L61657" s="2"/>
    </row>
    <row r="61658" spans="10:12">
      <c r="J61658" s="2"/>
      <c r="K61658" s="2"/>
      <c r="L61658" s="2"/>
    </row>
    <row r="61659" spans="10:12">
      <c r="J61659" s="2"/>
      <c r="K61659" s="2"/>
      <c r="L61659" s="2"/>
    </row>
    <row r="61660" spans="10:12">
      <c r="J61660" s="2"/>
      <c r="K61660" s="2"/>
      <c r="L61660" s="2"/>
    </row>
    <row r="61661" spans="10:12">
      <c r="J61661" s="2"/>
      <c r="K61661" s="2"/>
      <c r="L61661" s="2"/>
    </row>
    <row r="61662" spans="10:12">
      <c r="J61662" s="2"/>
      <c r="K61662" s="2"/>
      <c r="L61662" s="2"/>
    </row>
    <row r="61663" spans="10:12">
      <c r="J61663" s="2"/>
      <c r="K61663" s="2"/>
      <c r="L61663" s="2"/>
    </row>
    <row r="61664" spans="10:12">
      <c r="J61664" s="2"/>
      <c r="K61664" s="2"/>
      <c r="L61664" s="2"/>
    </row>
    <row r="61665" spans="10:12">
      <c r="J61665" s="2"/>
      <c r="K61665" s="2"/>
      <c r="L61665" s="2"/>
    </row>
    <row r="61666" spans="10:12">
      <c r="J61666" s="2"/>
      <c r="K61666" s="2"/>
      <c r="L61666" s="2"/>
    </row>
    <row r="61667" spans="10:12">
      <c r="J61667" s="2"/>
      <c r="K61667" s="2"/>
      <c r="L61667" s="2"/>
    </row>
    <row r="61668" spans="10:12">
      <c r="J61668" s="2"/>
      <c r="K61668" s="2"/>
      <c r="L61668" s="2"/>
    </row>
    <row r="61669" spans="10:12">
      <c r="J61669" s="2"/>
      <c r="K61669" s="2"/>
      <c r="L61669" s="2"/>
    </row>
    <row r="61670" spans="10:12">
      <c r="J61670" s="2"/>
      <c r="K61670" s="2"/>
      <c r="L61670" s="2"/>
    </row>
    <row r="61671" spans="10:12">
      <c r="J61671" s="2"/>
      <c r="K61671" s="2"/>
      <c r="L61671" s="2"/>
    </row>
    <row r="61672" spans="10:12">
      <c r="J61672" s="2"/>
      <c r="K61672" s="2"/>
      <c r="L61672" s="2"/>
    </row>
    <row r="61673" spans="10:12">
      <c r="J61673" s="2"/>
      <c r="K61673" s="2"/>
      <c r="L61673" s="2"/>
    </row>
    <row r="61674" spans="10:12">
      <c r="J61674" s="2"/>
      <c r="K61674" s="2"/>
      <c r="L61674" s="2"/>
    </row>
    <row r="61675" spans="10:12">
      <c r="J61675" s="2"/>
      <c r="K61675" s="2"/>
      <c r="L61675" s="2"/>
    </row>
    <row r="61676" spans="10:12">
      <c r="J61676" s="2"/>
      <c r="K61676" s="2"/>
      <c r="L61676" s="2"/>
    </row>
    <row r="61677" spans="10:12">
      <c r="J61677" s="2"/>
      <c r="K61677" s="2"/>
      <c r="L61677" s="2"/>
    </row>
    <row r="61678" spans="10:12">
      <c r="J61678" s="2"/>
      <c r="K61678" s="2"/>
      <c r="L61678" s="2"/>
    </row>
    <row r="61679" spans="10:12">
      <c r="J61679" s="2"/>
      <c r="K61679" s="2"/>
      <c r="L61679" s="2"/>
    </row>
    <row r="61680" spans="10:12">
      <c r="J61680" s="2"/>
      <c r="K61680" s="2"/>
      <c r="L61680" s="2"/>
    </row>
    <row r="61681" spans="10:12">
      <c r="J61681" s="2"/>
      <c r="K61681" s="2"/>
      <c r="L61681" s="2"/>
    </row>
    <row r="61682" spans="10:12">
      <c r="J61682" s="2"/>
      <c r="K61682" s="2"/>
      <c r="L61682" s="2"/>
    </row>
    <row r="61683" spans="10:12">
      <c r="J61683" s="2"/>
      <c r="K61683" s="2"/>
      <c r="L61683" s="2"/>
    </row>
    <row r="61684" spans="10:12">
      <c r="J61684" s="2"/>
      <c r="K61684" s="2"/>
      <c r="L61684" s="2"/>
    </row>
    <row r="61685" spans="10:12">
      <c r="J61685" s="2"/>
      <c r="K61685" s="2"/>
      <c r="L61685" s="2"/>
    </row>
    <row r="61686" spans="10:12">
      <c r="J61686" s="2"/>
      <c r="K61686" s="2"/>
      <c r="L61686" s="2"/>
    </row>
    <row r="61687" spans="10:12">
      <c r="J61687" s="2"/>
      <c r="K61687" s="2"/>
      <c r="L61687" s="2"/>
    </row>
    <row r="61688" spans="10:12">
      <c r="J61688" s="2"/>
      <c r="K61688" s="2"/>
      <c r="L61688" s="2"/>
    </row>
    <row r="61689" spans="10:12">
      <c r="J61689" s="2"/>
      <c r="K61689" s="2"/>
      <c r="L61689" s="2"/>
    </row>
    <row r="61690" spans="10:12">
      <c r="J61690" s="2"/>
      <c r="K61690" s="2"/>
      <c r="L61690" s="2"/>
    </row>
    <row r="61691" spans="10:12">
      <c r="J61691" s="2"/>
      <c r="K61691" s="2"/>
      <c r="L61691" s="2"/>
    </row>
    <row r="61692" spans="10:12">
      <c r="J61692" s="2"/>
      <c r="K61692" s="2"/>
      <c r="L61692" s="2"/>
    </row>
    <row r="61693" spans="10:12">
      <c r="J61693" s="2"/>
      <c r="K61693" s="2"/>
      <c r="L61693" s="2"/>
    </row>
    <row r="61694" spans="10:12">
      <c r="J61694" s="2"/>
      <c r="K61694" s="2"/>
      <c r="L61694" s="2"/>
    </row>
    <row r="61695" spans="10:12">
      <c r="J61695" s="2"/>
      <c r="K61695" s="2"/>
      <c r="L61695" s="2"/>
    </row>
    <row r="61696" spans="10:12">
      <c r="J61696" s="2"/>
      <c r="K61696" s="2"/>
      <c r="L61696" s="2"/>
    </row>
    <row r="61697" spans="10:12">
      <c r="J61697" s="2"/>
      <c r="K61697" s="2"/>
      <c r="L61697" s="2"/>
    </row>
    <row r="61698" spans="10:12">
      <c r="J61698" s="2"/>
      <c r="K61698" s="2"/>
      <c r="L61698" s="2"/>
    </row>
    <row r="61699" spans="10:12">
      <c r="J61699" s="2"/>
      <c r="K61699" s="2"/>
      <c r="L61699" s="2"/>
    </row>
    <row r="61700" spans="10:12">
      <c r="J61700" s="2"/>
      <c r="K61700" s="2"/>
      <c r="L61700" s="2"/>
    </row>
    <row r="61701" spans="10:12">
      <c r="J61701" s="2"/>
      <c r="K61701" s="2"/>
      <c r="L61701" s="2"/>
    </row>
    <row r="61702" spans="10:12">
      <c r="J61702" s="2"/>
      <c r="K61702" s="2"/>
      <c r="L61702" s="2"/>
    </row>
    <row r="61703" spans="10:12">
      <c r="J61703" s="2"/>
      <c r="K61703" s="2"/>
      <c r="L61703" s="2"/>
    </row>
    <row r="61704" spans="10:12">
      <c r="J61704" s="2"/>
      <c r="K61704" s="2"/>
      <c r="L61704" s="2"/>
    </row>
    <row r="61705" spans="10:12">
      <c r="J61705" s="2"/>
      <c r="K61705" s="2"/>
      <c r="L61705" s="2"/>
    </row>
    <row r="61706" spans="10:12">
      <c r="J61706" s="2"/>
      <c r="K61706" s="2"/>
      <c r="L61706" s="2"/>
    </row>
    <row r="61707" spans="10:12">
      <c r="J61707" s="2"/>
      <c r="K61707" s="2"/>
      <c r="L61707" s="2"/>
    </row>
    <row r="61708" spans="10:12">
      <c r="J61708" s="2"/>
      <c r="K61708" s="2"/>
      <c r="L61708" s="2"/>
    </row>
    <row r="61709" spans="10:12">
      <c r="J61709" s="2"/>
      <c r="K61709" s="2"/>
      <c r="L61709" s="2"/>
    </row>
    <row r="61710" spans="10:12">
      <c r="J61710" s="2"/>
      <c r="K61710" s="2"/>
      <c r="L61710" s="2"/>
    </row>
    <row r="61711" spans="10:12">
      <c r="J61711" s="2"/>
      <c r="K61711" s="2"/>
      <c r="L61711" s="2"/>
    </row>
    <row r="61712" spans="10:12">
      <c r="J61712" s="2"/>
      <c r="K61712" s="2"/>
      <c r="L61712" s="2"/>
    </row>
    <row r="61713" spans="10:12">
      <c r="J61713" s="2"/>
      <c r="K61713" s="2"/>
      <c r="L61713" s="2"/>
    </row>
    <row r="61714" spans="10:12">
      <c r="J61714" s="2"/>
      <c r="K61714" s="2"/>
      <c r="L61714" s="2"/>
    </row>
    <row r="61715" spans="10:12">
      <c r="J61715" s="2"/>
      <c r="K61715" s="2"/>
      <c r="L61715" s="2"/>
    </row>
    <row r="61716" spans="10:12">
      <c r="J61716" s="2"/>
      <c r="K61716" s="2"/>
      <c r="L61716" s="2"/>
    </row>
    <row r="61717" spans="10:12">
      <c r="J61717" s="2"/>
      <c r="K61717" s="2"/>
      <c r="L61717" s="2"/>
    </row>
    <row r="61718" spans="10:12">
      <c r="J61718" s="2"/>
      <c r="K61718" s="2"/>
      <c r="L61718" s="2"/>
    </row>
    <row r="61719" spans="10:12">
      <c r="J61719" s="2"/>
      <c r="K61719" s="2"/>
      <c r="L61719" s="2"/>
    </row>
    <row r="61720" spans="10:12">
      <c r="J61720" s="2"/>
      <c r="K61720" s="2"/>
      <c r="L61720" s="2"/>
    </row>
    <row r="61721" spans="10:12">
      <c r="J61721" s="2"/>
      <c r="K61721" s="2"/>
      <c r="L61721" s="2"/>
    </row>
    <row r="61722" spans="10:12">
      <c r="J61722" s="2"/>
      <c r="K61722" s="2"/>
      <c r="L61722" s="2"/>
    </row>
    <row r="61723" spans="10:12">
      <c r="J61723" s="2"/>
      <c r="K61723" s="2"/>
      <c r="L61723" s="2"/>
    </row>
    <row r="61724" spans="10:12">
      <c r="J61724" s="2"/>
      <c r="K61724" s="2"/>
      <c r="L61724" s="2"/>
    </row>
    <row r="61725" spans="10:12">
      <c r="J61725" s="2"/>
      <c r="K61725" s="2"/>
      <c r="L61725" s="2"/>
    </row>
    <row r="61726" spans="10:12">
      <c r="J61726" s="2"/>
      <c r="K61726" s="2"/>
      <c r="L61726" s="2"/>
    </row>
    <row r="61727" spans="10:12">
      <c r="J61727" s="2"/>
      <c r="K61727" s="2"/>
      <c r="L61727" s="2"/>
    </row>
    <row r="61728" spans="10:12">
      <c r="J61728" s="2"/>
      <c r="K61728" s="2"/>
      <c r="L61728" s="2"/>
    </row>
    <row r="61729" spans="10:12">
      <c r="J61729" s="2"/>
      <c r="K61729" s="2"/>
      <c r="L61729" s="2"/>
    </row>
    <row r="61730" spans="10:12">
      <c r="J61730" s="2"/>
      <c r="K61730" s="2"/>
      <c r="L61730" s="2"/>
    </row>
    <row r="61731" spans="10:12">
      <c r="J61731" s="2"/>
      <c r="K61731" s="2"/>
      <c r="L61731" s="2"/>
    </row>
    <row r="61732" spans="10:12">
      <c r="J61732" s="2"/>
      <c r="K61732" s="2"/>
      <c r="L61732" s="2"/>
    </row>
    <row r="61733" spans="10:12">
      <c r="J61733" s="2"/>
      <c r="K61733" s="2"/>
      <c r="L61733" s="2"/>
    </row>
    <row r="61734" spans="10:12">
      <c r="J61734" s="2"/>
      <c r="K61734" s="2"/>
      <c r="L61734" s="2"/>
    </row>
    <row r="61735" spans="10:12">
      <c r="J61735" s="2"/>
      <c r="K61735" s="2"/>
      <c r="L61735" s="2"/>
    </row>
    <row r="61736" spans="10:12">
      <c r="J61736" s="2"/>
      <c r="K61736" s="2"/>
      <c r="L61736" s="2"/>
    </row>
    <row r="61737" spans="10:12">
      <c r="J61737" s="2"/>
      <c r="K61737" s="2"/>
      <c r="L61737" s="2"/>
    </row>
    <row r="61738" spans="10:12">
      <c r="J61738" s="2"/>
      <c r="K61738" s="2"/>
      <c r="L61738" s="2"/>
    </row>
    <row r="61739" spans="10:12">
      <c r="J61739" s="2"/>
      <c r="K61739" s="2"/>
      <c r="L61739" s="2"/>
    </row>
    <row r="61740" spans="10:12">
      <c r="J61740" s="2"/>
      <c r="K61740" s="2"/>
      <c r="L61740" s="2"/>
    </row>
    <row r="61741" spans="10:12">
      <c r="J61741" s="2"/>
      <c r="K61741" s="2"/>
      <c r="L61741" s="2"/>
    </row>
    <row r="61742" spans="10:12">
      <c r="J61742" s="2"/>
      <c r="K61742" s="2"/>
      <c r="L61742" s="2"/>
    </row>
    <row r="61743" spans="10:12">
      <c r="J61743" s="2"/>
      <c r="K61743" s="2"/>
      <c r="L61743" s="2"/>
    </row>
    <row r="61744" spans="10:12">
      <c r="J61744" s="2"/>
      <c r="K61744" s="2"/>
      <c r="L61744" s="2"/>
    </row>
    <row r="61745" spans="10:12">
      <c r="J61745" s="2"/>
      <c r="K61745" s="2"/>
      <c r="L61745" s="2"/>
    </row>
    <row r="61746" spans="10:12">
      <c r="J61746" s="2"/>
      <c r="K61746" s="2"/>
      <c r="L61746" s="2"/>
    </row>
    <row r="61747" spans="10:12">
      <c r="J61747" s="2"/>
      <c r="K61747" s="2"/>
      <c r="L61747" s="2"/>
    </row>
    <row r="61748" spans="10:12">
      <c r="J61748" s="2"/>
      <c r="K61748" s="2"/>
      <c r="L61748" s="2"/>
    </row>
    <row r="61749" spans="10:12">
      <c r="J61749" s="2"/>
      <c r="K61749" s="2"/>
      <c r="L61749" s="2"/>
    </row>
    <row r="61750" spans="10:12">
      <c r="J61750" s="2"/>
      <c r="K61750" s="2"/>
      <c r="L61750" s="2"/>
    </row>
    <row r="61751" spans="10:12">
      <c r="J61751" s="2"/>
      <c r="K61751" s="2"/>
      <c r="L61751" s="2"/>
    </row>
    <row r="61752" spans="10:12">
      <c r="J61752" s="2"/>
      <c r="K61752" s="2"/>
      <c r="L61752" s="2"/>
    </row>
    <row r="61753" spans="10:12">
      <c r="J61753" s="2"/>
      <c r="K61753" s="2"/>
      <c r="L61753" s="2"/>
    </row>
    <row r="61754" spans="10:12">
      <c r="J61754" s="2"/>
      <c r="K61754" s="2"/>
      <c r="L61754" s="2"/>
    </row>
    <row r="61755" spans="10:12">
      <c r="J61755" s="2"/>
      <c r="K61755" s="2"/>
      <c r="L61755" s="2"/>
    </row>
    <row r="61756" spans="10:12">
      <c r="J61756" s="2"/>
      <c r="K61756" s="2"/>
      <c r="L61756" s="2"/>
    </row>
    <row r="61757" spans="10:12">
      <c r="J61757" s="2"/>
      <c r="K61757" s="2"/>
      <c r="L61757" s="2"/>
    </row>
    <row r="61758" spans="10:12">
      <c r="J61758" s="2"/>
      <c r="K61758" s="2"/>
      <c r="L61758" s="2"/>
    </row>
    <row r="61759" spans="10:12">
      <c r="J61759" s="2"/>
      <c r="K61759" s="2"/>
      <c r="L61759" s="2"/>
    </row>
    <row r="61760" spans="10:12">
      <c r="J61760" s="2"/>
      <c r="K61760" s="2"/>
      <c r="L61760" s="2"/>
    </row>
    <row r="61761" spans="10:12">
      <c r="J61761" s="2"/>
      <c r="K61761" s="2"/>
      <c r="L61761" s="2"/>
    </row>
    <row r="61762" spans="10:12">
      <c r="J61762" s="2"/>
      <c r="K61762" s="2"/>
      <c r="L61762" s="2"/>
    </row>
    <row r="61763" spans="10:12">
      <c r="J61763" s="2"/>
      <c r="K61763" s="2"/>
      <c r="L61763" s="2"/>
    </row>
    <row r="61764" spans="10:12">
      <c r="J61764" s="2"/>
      <c r="K61764" s="2"/>
      <c r="L61764" s="2"/>
    </row>
    <row r="61765" spans="10:12">
      <c r="J61765" s="2"/>
      <c r="K61765" s="2"/>
      <c r="L61765" s="2"/>
    </row>
    <row r="61766" spans="10:12">
      <c r="J61766" s="2"/>
      <c r="K61766" s="2"/>
      <c r="L61766" s="2"/>
    </row>
    <row r="61767" spans="10:12">
      <c r="J61767" s="2"/>
      <c r="K61767" s="2"/>
      <c r="L61767" s="2"/>
    </row>
    <row r="61768" spans="10:12">
      <c r="J61768" s="2"/>
      <c r="K61768" s="2"/>
      <c r="L61768" s="2"/>
    </row>
    <row r="61769" spans="10:12">
      <c r="J61769" s="2"/>
      <c r="K61769" s="2"/>
      <c r="L61769" s="2"/>
    </row>
    <row r="61770" spans="10:12">
      <c r="J61770" s="2"/>
      <c r="K61770" s="2"/>
      <c r="L61770" s="2"/>
    </row>
    <row r="61771" spans="10:12">
      <c r="J61771" s="2"/>
      <c r="K61771" s="2"/>
      <c r="L61771" s="2"/>
    </row>
    <row r="61772" spans="10:12">
      <c r="J61772" s="2"/>
      <c r="K61772" s="2"/>
      <c r="L61772" s="2"/>
    </row>
    <row r="61773" spans="10:12">
      <c r="J61773" s="2"/>
      <c r="K61773" s="2"/>
      <c r="L61773" s="2"/>
    </row>
    <row r="61774" spans="10:12">
      <c r="J61774" s="2"/>
      <c r="K61774" s="2"/>
      <c r="L61774" s="2"/>
    </row>
    <row r="61775" spans="10:12">
      <c r="J61775" s="2"/>
      <c r="K61775" s="2"/>
      <c r="L61775" s="2"/>
    </row>
    <row r="61776" spans="10:12">
      <c r="J61776" s="2"/>
      <c r="K61776" s="2"/>
      <c r="L61776" s="2"/>
    </row>
    <row r="61777" spans="10:12">
      <c r="J61777" s="2"/>
      <c r="K61777" s="2"/>
      <c r="L61777" s="2"/>
    </row>
    <row r="61778" spans="10:12">
      <c r="J61778" s="2"/>
      <c r="K61778" s="2"/>
      <c r="L61778" s="2"/>
    </row>
    <row r="61779" spans="10:12">
      <c r="J61779" s="2"/>
      <c r="K61779" s="2"/>
      <c r="L61779" s="2"/>
    </row>
    <row r="61780" spans="10:12">
      <c r="J61780" s="2"/>
      <c r="K61780" s="2"/>
      <c r="L61780" s="2"/>
    </row>
    <row r="61781" spans="10:12">
      <c r="J61781" s="2"/>
      <c r="K61781" s="2"/>
      <c r="L61781" s="2"/>
    </row>
    <row r="61782" spans="10:12">
      <c r="J61782" s="2"/>
      <c r="K61782" s="2"/>
      <c r="L61782" s="2"/>
    </row>
    <row r="61783" spans="10:12">
      <c r="J61783" s="2"/>
      <c r="K61783" s="2"/>
      <c r="L61783" s="2"/>
    </row>
    <row r="61784" spans="10:12">
      <c r="J61784" s="2"/>
      <c r="K61784" s="2"/>
      <c r="L61784" s="2"/>
    </row>
    <row r="61785" spans="10:12">
      <c r="J61785" s="2"/>
      <c r="K61785" s="2"/>
      <c r="L61785" s="2"/>
    </row>
    <row r="61786" spans="10:12">
      <c r="J61786" s="2"/>
      <c r="K61786" s="2"/>
      <c r="L61786" s="2"/>
    </row>
    <row r="61787" spans="10:12">
      <c r="J61787" s="2"/>
      <c r="K61787" s="2"/>
      <c r="L61787" s="2"/>
    </row>
    <row r="61788" spans="10:12">
      <c r="J61788" s="2"/>
      <c r="K61788" s="2"/>
      <c r="L61788" s="2"/>
    </row>
    <row r="61789" spans="10:12">
      <c r="J61789" s="2"/>
      <c r="K61789" s="2"/>
      <c r="L61789" s="2"/>
    </row>
    <row r="61790" spans="10:12">
      <c r="J61790" s="2"/>
      <c r="K61790" s="2"/>
      <c r="L61790" s="2"/>
    </row>
    <row r="61791" spans="10:12">
      <c r="J61791" s="2"/>
      <c r="K61791" s="2"/>
      <c r="L61791" s="2"/>
    </row>
    <row r="61792" spans="10:12">
      <c r="J61792" s="2"/>
      <c r="K61792" s="2"/>
      <c r="L61792" s="2"/>
    </row>
    <row r="61793" spans="10:12">
      <c r="J61793" s="2"/>
      <c r="K61793" s="2"/>
      <c r="L61793" s="2"/>
    </row>
    <row r="61794" spans="10:12">
      <c r="J61794" s="2"/>
      <c r="K61794" s="2"/>
      <c r="L61794" s="2"/>
    </row>
    <row r="61795" spans="10:12">
      <c r="J61795" s="2"/>
      <c r="K61795" s="2"/>
      <c r="L61795" s="2"/>
    </row>
    <row r="61796" spans="10:12">
      <c r="J61796" s="2"/>
      <c r="K61796" s="2"/>
      <c r="L61796" s="2"/>
    </row>
    <row r="61797" spans="10:12">
      <c r="J61797" s="2"/>
      <c r="K61797" s="2"/>
      <c r="L61797" s="2"/>
    </row>
    <row r="61798" spans="10:12">
      <c r="J61798" s="2"/>
      <c r="K61798" s="2"/>
      <c r="L61798" s="2"/>
    </row>
    <row r="61799" spans="10:12">
      <c r="J61799" s="2"/>
      <c r="K61799" s="2"/>
      <c r="L61799" s="2"/>
    </row>
    <row r="61800" spans="10:12">
      <c r="J61800" s="2"/>
      <c r="K61800" s="2"/>
      <c r="L61800" s="2"/>
    </row>
    <row r="61801" spans="10:12">
      <c r="J61801" s="2"/>
      <c r="K61801" s="2"/>
      <c r="L61801" s="2"/>
    </row>
    <row r="61802" spans="10:12">
      <c r="J61802" s="2"/>
      <c r="K61802" s="2"/>
      <c r="L61802" s="2"/>
    </row>
    <row r="61803" spans="10:12">
      <c r="J61803" s="2"/>
      <c r="K61803" s="2"/>
      <c r="L61803" s="2"/>
    </row>
    <row r="61804" spans="10:12">
      <c r="J61804" s="2"/>
      <c r="K61804" s="2"/>
      <c r="L61804" s="2"/>
    </row>
    <row r="61805" spans="10:12">
      <c r="J61805" s="2"/>
      <c r="K61805" s="2"/>
      <c r="L61805" s="2"/>
    </row>
    <row r="61806" spans="10:12">
      <c r="J61806" s="2"/>
      <c r="K61806" s="2"/>
      <c r="L61806" s="2"/>
    </row>
    <row r="61807" spans="10:12">
      <c r="J61807" s="2"/>
      <c r="K61807" s="2"/>
      <c r="L61807" s="2"/>
    </row>
    <row r="61808" spans="10:12">
      <c r="J61808" s="2"/>
      <c r="K61808" s="2"/>
      <c r="L61808" s="2"/>
    </row>
    <row r="61809" spans="10:12">
      <c r="J61809" s="2"/>
      <c r="K61809" s="2"/>
      <c r="L61809" s="2"/>
    </row>
    <row r="61810" spans="10:12">
      <c r="J61810" s="2"/>
      <c r="K61810" s="2"/>
      <c r="L61810" s="2"/>
    </row>
    <row r="61811" spans="10:12">
      <c r="J61811" s="2"/>
      <c r="K61811" s="2"/>
      <c r="L61811" s="2"/>
    </row>
    <row r="61812" spans="10:12">
      <c r="J61812" s="2"/>
      <c r="K61812" s="2"/>
      <c r="L61812" s="2"/>
    </row>
    <row r="61813" spans="10:12">
      <c r="J61813" s="2"/>
      <c r="K61813" s="2"/>
      <c r="L61813" s="2"/>
    </row>
    <row r="61814" spans="10:12">
      <c r="J61814" s="2"/>
      <c r="K61814" s="2"/>
      <c r="L61814" s="2"/>
    </row>
    <row r="61815" spans="10:12">
      <c r="J61815" s="2"/>
      <c r="K61815" s="2"/>
      <c r="L61815" s="2"/>
    </row>
    <row r="61816" spans="10:12">
      <c r="J61816" s="2"/>
      <c r="K61816" s="2"/>
      <c r="L61816" s="2"/>
    </row>
    <row r="61817" spans="10:12">
      <c r="J61817" s="2"/>
      <c r="K61817" s="2"/>
      <c r="L61817" s="2"/>
    </row>
    <row r="61818" spans="10:12">
      <c r="J61818" s="2"/>
      <c r="K61818" s="2"/>
      <c r="L61818" s="2"/>
    </row>
    <row r="61819" spans="10:12">
      <c r="J61819" s="2"/>
      <c r="K61819" s="2"/>
      <c r="L61819" s="2"/>
    </row>
    <row r="61820" spans="10:12">
      <c r="J61820" s="2"/>
      <c r="K61820" s="2"/>
      <c r="L61820" s="2"/>
    </row>
    <row r="61821" spans="10:12">
      <c r="J61821" s="2"/>
      <c r="K61821" s="2"/>
      <c r="L61821" s="2"/>
    </row>
    <row r="61822" spans="10:12">
      <c r="J61822" s="2"/>
      <c r="K61822" s="2"/>
      <c r="L61822" s="2"/>
    </row>
    <row r="61823" spans="10:12">
      <c r="J61823" s="2"/>
      <c r="K61823" s="2"/>
      <c r="L61823" s="2"/>
    </row>
    <row r="61824" spans="10:12">
      <c r="J61824" s="2"/>
      <c r="K61824" s="2"/>
      <c r="L61824" s="2"/>
    </row>
    <row r="61825" spans="10:12">
      <c r="J61825" s="2"/>
      <c r="K61825" s="2"/>
      <c r="L61825" s="2"/>
    </row>
    <row r="61826" spans="10:12">
      <c r="J61826" s="2"/>
      <c r="K61826" s="2"/>
      <c r="L61826" s="2"/>
    </row>
    <row r="61827" spans="10:12">
      <c r="J61827" s="2"/>
      <c r="K61827" s="2"/>
      <c r="L61827" s="2"/>
    </row>
    <row r="61828" spans="10:12">
      <c r="J61828" s="2"/>
      <c r="K61828" s="2"/>
      <c r="L61828" s="2"/>
    </row>
    <row r="61829" spans="10:12">
      <c r="J61829" s="2"/>
      <c r="K61829" s="2"/>
      <c r="L61829" s="2"/>
    </row>
    <row r="61830" spans="10:12">
      <c r="J61830" s="2"/>
      <c r="K61830" s="2"/>
      <c r="L61830" s="2"/>
    </row>
    <row r="61831" spans="10:12">
      <c r="J61831" s="2"/>
      <c r="K61831" s="2"/>
      <c r="L61831" s="2"/>
    </row>
    <row r="61832" spans="10:12">
      <c r="J61832" s="2"/>
      <c r="K61832" s="2"/>
      <c r="L61832" s="2"/>
    </row>
    <row r="61833" spans="10:12">
      <c r="J61833" s="2"/>
      <c r="K61833" s="2"/>
      <c r="L61833" s="2"/>
    </row>
    <row r="61834" spans="10:12">
      <c r="J61834" s="2"/>
      <c r="K61834" s="2"/>
      <c r="L61834" s="2"/>
    </row>
    <row r="61835" spans="10:12">
      <c r="J61835" s="2"/>
      <c r="K61835" s="2"/>
      <c r="L61835" s="2"/>
    </row>
    <row r="61836" spans="10:12">
      <c r="J61836" s="2"/>
      <c r="K61836" s="2"/>
      <c r="L61836" s="2"/>
    </row>
    <row r="61837" spans="10:12">
      <c r="J61837" s="2"/>
      <c r="K61837" s="2"/>
      <c r="L61837" s="2"/>
    </row>
    <row r="61838" spans="10:12">
      <c r="J61838" s="2"/>
      <c r="K61838" s="2"/>
      <c r="L61838" s="2"/>
    </row>
    <row r="61839" spans="10:12">
      <c r="J61839" s="2"/>
      <c r="K61839" s="2"/>
      <c r="L61839" s="2"/>
    </row>
    <row r="61840" spans="10:12">
      <c r="J61840" s="2"/>
      <c r="K61840" s="2"/>
      <c r="L61840" s="2"/>
    </row>
    <row r="61841" spans="10:12">
      <c r="J61841" s="2"/>
      <c r="K61841" s="2"/>
      <c r="L61841" s="2"/>
    </row>
    <row r="61842" spans="10:12">
      <c r="J61842" s="2"/>
      <c r="K61842" s="2"/>
      <c r="L61842" s="2"/>
    </row>
    <row r="61843" spans="10:12">
      <c r="J61843" s="2"/>
      <c r="K61843" s="2"/>
      <c r="L61843" s="2"/>
    </row>
    <row r="61844" spans="10:12">
      <c r="J61844" s="2"/>
      <c r="K61844" s="2"/>
      <c r="L61844" s="2"/>
    </row>
    <row r="61845" spans="10:12">
      <c r="J61845" s="2"/>
      <c r="K61845" s="2"/>
      <c r="L61845" s="2"/>
    </row>
    <row r="61846" spans="10:12">
      <c r="J61846" s="2"/>
      <c r="K61846" s="2"/>
      <c r="L61846" s="2"/>
    </row>
    <row r="61847" spans="10:12">
      <c r="J61847" s="2"/>
      <c r="K61847" s="2"/>
      <c r="L61847" s="2"/>
    </row>
    <row r="61848" spans="10:12">
      <c r="J61848" s="2"/>
      <c r="K61848" s="2"/>
      <c r="L61848" s="2"/>
    </row>
    <row r="61849" spans="10:12">
      <c r="J61849" s="2"/>
      <c r="K61849" s="2"/>
      <c r="L61849" s="2"/>
    </row>
    <row r="61850" spans="10:12">
      <c r="J61850" s="2"/>
      <c r="K61850" s="2"/>
      <c r="L61850" s="2"/>
    </row>
    <row r="61851" spans="10:12">
      <c r="J61851" s="2"/>
      <c r="K61851" s="2"/>
      <c r="L61851" s="2"/>
    </row>
    <row r="61852" spans="10:12">
      <c r="J61852" s="2"/>
      <c r="K61852" s="2"/>
      <c r="L61852" s="2"/>
    </row>
    <row r="61853" spans="10:12">
      <c r="J61853" s="2"/>
      <c r="K61853" s="2"/>
      <c r="L61853" s="2"/>
    </row>
    <row r="61854" spans="10:12">
      <c r="J61854" s="2"/>
      <c r="K61854" s="2"/>
      <c r="L61854" s="2"/>
    </row>
    <row r="61855" spans="10:12">
      <c r="J61855" s="2"/>
      <c r="K61855" s="2"/>
      <c r="L61855" s="2"/>
    </row>
    <row r="61856" spans="10:12">
      <c r="J61856" s="2"/>
      <c r="K61856" s="2"/>
      <c r="L61856" s="2"/>
    </row>
    <row r="61857" spans="10:12">
      <c r="J61857" s="2"/>
      <c r="K61857" s="2"/>
      <c r="L61857" s="2"/>
    </row>
    <row r="61858" spans="10:12">
      <c r="J61858" s="2"/>
      <c r="K61858" s="2"/>
      <c r="L61858" s="2"/>
    </row>
    <row r="61859" spans="10:12">
      <c r="J61859" s="2"/>
      <c r="K61859" s="2"/>
      <c r="L61859" s="2"/>
    </row>
    <row r="61860" spans="10:12">
      <c r="J61860" s="2"/>
      <c r="K61860" s="2"/>
      <c r="L61860" s="2"/>
    </row>
    <row r="61861" spans="10:12">
      <c r="J61861" s="2"/>
      <c r="K61861" s="2"/>
      <c r="L61861" s="2"/>
    </row>
    <row r="61862" spans="10:12">
      <c r="J61862" s="2"/>
      <c r="K61862" s="2"/>
      <c r="L61862" s="2"/>
    </row>
    <row r="61863" spans="10:12">
      <c r="J61863" s="2"/>
      <c r="K61863" s="2"/>
      <c r="L61863" s="2"/>
    </row>
    <row r="61864" spans="10:12">
      <c r="J61864" s="2"/>
      <c r="K61864" s="2"/>
      <c r="L61864" s="2"/>
    </row>
    <row r="61865" spans="10:12">
      <c r="J61865" s="2"/>
      <c r="K61865" s="2"/>
      <c r="L61865" s="2"/>
    </row>
    <row r="61866" spans="10:12">
      <c r="J61866" s="2"/>
      <c r="K61866" s="2"/>
      <c r="L61866" s="2"/>
    </row>
    <row r="61867" spans="10:12">
      <c r="J61867" s="2"/>
      <c r="K61867" s="2"/>
      <c r="L61867" s="2"/>
    </row>
    <row r="61868" spans="10:12">
      <c r="J61868" s="2"/>
      <c r="K61868" s="2"/>
      <c r="L61868" s="2"/>
    </row>
    <row r="61869" spans="10:12">
      <c r="J61869" s="2"/>
      <c r="K61869" s="2"/>
      <c r="L61869" s="2"/>
    </row>
    <row r="61870" spans="10:12">
      <c r="J61870" s="2"/>
      <c r="K61870" s="2"/>
      <c r="L61870" s="2"/>
    </row>
    <row r="61871" spans="10:12">
      <c r="J61871" s="2"/>
      <c r="K61871" s="2"/>
      <c r="L61871" s="2"/>
    </row>
    <row r="61872" spans="10:12">
      <c r="J61872" s="2"/>
      <c r="K61872" s="2"/>
      <c r="L61872" s="2"/>
    </row>
    <row r="61873" spans="10:12">
      <c r="J61873" s="2"/>
      <c r="K61873" s="2"/>
      <c r="L61873" s="2"/>
    </row>
    <row r="61874" spans="10:12">
      <c r="J61874" s="2"/>
      <c r="K61874" s="2"/>
      <c r="L61874" s="2"/>
    </row>
    <row r="61875" spans="10:12">
      <c r="J61875" s="2"/>
      <c r="K61875" s="2"/>
      <c r="L61875" s="2"/>
    </row>
    <row r="61876" spans="10:12">
      <c r="J61876" s="2"/>
      <c r="K61876" s="2"/>
      <c r="L61876" s="2"/>
    </row>
    <row r="61877" spans="10:12">
      <c r="J61877" s="2"/>
      <c r="K61877" s="2"/>
      <c r="L61877" s="2"/>
    </row>
    <row r="61878" spans="10:12">
      <c r="J61878" s="2"/>
      <c r="K61878" s="2"/>
      <c r="L61878" s="2"/>
    </row>
    <row r="61879" spans="10:12">
      <c r="J61879" s="2"/>
      <c r="K61879" s="2"/>
      <c r="L61879" s="2"/>
    </row>
    <row r="61880" spans="10:12">
      <c r="J61880" s="2"/>
      <c r="K61880" s="2"/>
      <c r="L61880" s="2"/>
    </row>
    <row r="61881" spans="10:12">
      <c r="J61881" s="2"/>
      <c r="K61881" s="2"/>
      <c r="L61881" s="2"/>
    </row>
    <row r="61882" spans="10:12">
      <c r="J61882" s="2"/>
      <c r="K61882" s="2"/>
      <c r="L61882" s="2"/>
    </row>
    <row r="61883" spans="10:12">
      <c r="J61883" s="2"/>
      <c r="K61883" s="2"/>
      <c r="L61883" s="2"/>
    </row>
    <row r="61884" spans="10:12">
      <c r="J61884" s="2"/>
      <c r="K61884" s="2"/>
      <c r="L61884" s="2"/>
    </row>
    <row r="61885" spans="10:12">
      <c r="J61885" s="2"/>
      <c r="K61885" s="2"/>
      <c r="L61885" s="2"/>
    </row>
    <row r="61886" spans="10:12">
      <c r="J61886" s="2"/>
      <c r="K61886" s="2"/>
      <c r="L61886" s="2"/>
    </row>
    <row r="61887" spans="10:12">
      <c r="J61887" s="2"/>
      <c r="K61887" s="2"/>
      <c r="L61887" s="2"/>
    </row>
    <row r="61888" spans="10:12">
      <c r="J61888" s="2"/>
      <c r="K61888" s="2"/>
      <c r="L61888" s="2"/>
    </row>
    <row r="61889" spans="10:12">
      <c r="J61889" s="2"/>
      <c r="K61889" s="2"/>
      <c r="L61889" s="2"/>
    </row>
    <row r="61890" spans="10:12">
      <c r="J61890" s="2"/>
      <c r="K61890" s="2"/>
      <c r="L61890" s="2"/>
    </row>
    <row r="61891" spans="10:12">
      <c r="J61891" s="2"/>
      <c r="K61891" s="2"/>
      <c r="L61891" s="2"/>
    </row>
    <row r="61892" spans="10:12">
      <c r="J61892" s="2"/>
      <c r="K61892" s="2"/>
      <c r="L61892" s="2"/>
    </row>
    <row r="61893" spans="10:12">
      <c r="J61893" s="2"/>
      <c r="K61893" s="2"/>
      <c r="L61893" s="2"/>
    </row>
    <row r="61894" spans="10:12">
      <c r="J61894" s="2"/>
      <c r="K61894" s="2"/>
      <c r="L61894" s="2"/>
    </row>
    <row r="61895" spans="10:12">
      <c r="J61895" s="2"/>
      <c r="K61895" s="2"/>
      <c r="L61895" s="2"/>
    </row>
    <row r="61896" spans="10:12">
      <c r="J61896" s="2"/>
      <c r="K61896" s="2"/>
      <c r="L61896" s="2"/>
    </row>
    <row r="61897" spans="10:12">
      <c r="J61897" s="2"/>
      <c r="K61897" s="2"/>
      <c r="L61897" s="2"/>
    </row>
    <row r="61898" spans="10:12">
      <c r="J61898" s="2"/>
      <c r="K61898" s="2"/>
      <c r="L61898" s="2"/>
    </row>
    <row r="61899" spans="10:12">
      <c r="J61899" s="2"/>
      <c r="K61899" s="2"/>
      <c r="L61899" s="2"/>
    </row>
    <row r="61900" spans="10:12">
      <c r="J61900" s="2"/>
      <c r="K61900" s="2"/>
      <c r="L61900" s="2"/>
    </row>
    <row r="61901" spans="10:12">
      <c r="J61901" s="2"/>
      <c r="K61901" s="2"/>
      <c r="L61901" s="2"/>
    </row>
    <row r="61902" spans="10:12">
      <c r="J61902" s="2"/>
      <c r="K61902" s="2"/>
      <c r="L61902" s="2"/>
    </row>
    <row r="61903" spans="10:12">
      <c r="J61903" s="2"/>
      <c r="K61903" s="2"/>
      <c r="L61903" s="2"/>
    </row>
    <row r="61904" spans="10:12">
      <c r="J61904" s="2"/>
      <c r="K61904" s="2"/>
      <c r="L61904" s="2"/>
    </row>
    <row r="61905" spans="10:12">
      <c r="J61905" s="2"/>
      <c r="K61905" s="2"/>
      <c r="L61905" s="2"/>
    </row>
    <row r="61906" spans="10:12">
      <c r="J61906" s="2"/>
      <c r="K61906" s="2"/>
      <c r="L61906" s="2"/>
    </row>
    <row r="61907" spans="10:12">
      <c r="J61907" s="2"/>
      <c r="K61907" s="2"/>
      <c r="L61907" s="2"/>
    </row>
    <row r="61908" spans="10:12">
      <c r="J61908" s="2"/>
      <c r="K61908" s="2"/>
      <c r="L61908" s="2"/>
    </row>
    <row r="61909" spans="10:12">
      <c r="J61909" s="2"/>
      <c r="K61909" s="2"/>
      <c r="L61909" s="2"/>
    </row>
    <row r="61910" spans="10:12">
      <c r="J61910" s="2"/>
      <c r="K61910" s="2"/>
      <c r="L61910" s="2"/>
    </row>
    <row r="61911" spans="10:12">
      <c r="J61911" s="2"/>
      <c r="K61911" s="2"/>
      <c r="L61911" s="2"/>
    </row>
    <row r="61912" spans="10:12">
      <c r="J61912" s="2"/>
      <c r="K61912" s="2"/>
      <c r="L61912" s="2"/>
    </row>
    <row r="61913" spans="10:12">
      <c r="J61913" s="2"/>
      <c r="K61913" s="2"/>
      <c r="L61913" s="2"/>
    </row>
    <row r="61914" spans="10:12">
      <c r="J61914" s="2"/>
      <c r="K61914" s="2"/>
      <c r="L61914" s="2"/>
    </row>
    <row r="61915" spans="10:12">
      <c r="J61915" s="2"/>
      <c r="K61915" s="2"/>
      <c r="L61915" s="2"/>
    </row>
    <row r="61916" spans="10:12">
      <c r="J61916" s="2"/>
      <c r="K61916" s="2"/>
      <c r="L61916" s="2"/>
    </row>
    <row r="61917" spans="10:12">
      <c r="J61917" s="2"/>
      <c r="K61917" s="2"/>
      <c r="L61917" s="2"/>
    </row>
    <row r="61918" spans="10:12">
      <c r="J61918" s="2"/>
      <c r="K61918" s="2"/>
      <c r="L61918" s="2"/>
    </row>
    <row r="61919" spans="10:12">
      <c r="J61919" s="2"/>
      <c r="K61919" s="2"/>
      <c r="L61919" s="2"/>
    </row>
    <row r="61920" spans="10:12">
      <c r="J61920" s="2"/>
      <c r="K61920" s="2"/>
      <c r="L61920" s="2"/>
    </row>
    <row r="61921" spans="10:12">
      <c r="J61921" s="2"/>
      <c r="K61921" s="2"/>
      <c r="L61921" s="2"/>
    </row>
    <row r="61922" spans="10:12">
      <c r="J61922" s="2"/>
      <c r="K61922" s="2"/>
      <c r="L61922" s="2"/>
    </row>
    <row r="61923" spans="10:12">
      <c r="J61923" s="2"/>
      <c r="K61923" s="2"/>
      <c r="L61923" s="2"/>
    </row>
    <row r="61924" spans="10:12">
      <c r="J61924" s="2"/>
      <c r="K61924" s="2"/>
      <c r="L61924" s="2"/>
    </row>
    <row r="61925" spans="10:12">
      <c r="J61925" s="2"/>
      <c r="K61925" s="2"/>
      <c r="L61925" s="2"/>
    </row>
    <row r="61926" spans="10:12">
      <c r="J61926" s="2"/>
      <c r="K61926" s="2"/>
      <c r="L61926" s="2"/>
    </row>
    <row r="61927" spans="10:12">
      <c r="J61927" s="2"/>
      <c r="K61927" s="2"/>
      <c r="L61927" s="2"/>
    </row>
    <row r="61928" spans="10:12">
      <c r="J61928" s="2"/>
      <c r="K61928" s="2"/>
      <c r="L61928" s="2"/>
    </row>
    <row r="61929" spans="10:12">
      <c r="J61929" s="2"/>
      <c r="K61929" s="2"/>
      <c r="L61929" s="2"/>
    </row>
    <row r="61930" spans="10:12">
      <c r="J61930" s="2"/>
      <c r="K61930" s="2"/>
      <c r="L61930" s="2"/>
    </row>
    <row r="61931" spans="10:12">
      <c r="J61931" s="2"/>
      <c r="K61931" s="2"/>
      <c r="L61931" s="2"/>
    </row>
    <row r="61932" spans="10:12">
      <c r="J61932" s="2"/>
      <c r="K61932" s="2"/>
      <c r="L61932" s="2"/>
    </row>
    <row r="61933" spans="10:12">
      <c r="J61933" s="2"/>
      <c r="K61933" s="2"/>
      <c r="L61933" s="2"/>
    </row>
    <row r="61934" spans="10:12">
      <c r="J61934" s="2"/>
      <c r="K61934" s="2"/>
      <c r="L61934" s="2"/>
    </row>
    <row r="61935" spans="10:12">
      <c r="J61935" s="2"/>
      <c r="K61935" s="2"/>
      <c r="L61935" s="2"/>
    </row>
    <row r="61936" spans="10:12">
      <c r="J61936" s="2"/>
      <c r="K61936" s="2"/>
      <c r="L61936" s="2"/>
    </row>
    <row r="61937" spans="10:12">
      <c r="J61937" s="2"/>
      <c r="K61937" s="2"/>
      <c r="L61937" s="2"/>
    </row>
    <row r="61938" spans="10:12">
      <c r="J61938" s="2"/>
      <c r="K61938" s="2"/>
      <c r="L61938" s="2"/>
    </row>
    <row r="61939" spans="10:12">
      <c r="J61939" s="2"/>
      <c r="K61939" s="2"/>
      <c r="L61939" s="2"/>
    </row>
    <row r="61940" spans="10:12">
      <c r="J61940" s="2"/>
      <c r="K61940" s="2"/>
      <c r="L61940" s="2"/>
    </row>
    <row r="61941" spans="10:12">
      <c r="J61941" s="2"/>
      <c r="K61941" s="2"/>
      <c r="L61941" s="2"/>
    </row>
    <row r="61942" spans="10:12">
      <c r="J61942" s="2"/>
      <c r="K61942" s="2"/>
      <c r="L61942" s="2"/>
    </row>
    <row r="61943" spans="10:12">
      <c r="J61943" s="2"/>
      <c r="K61943" s="2"/>
      <c r="L61943" s="2"/>
    </row>
    <row r="61944" spans="10:12">
      <c r="J61944" s="2"/>
      <c r="K61944" s="2"/>
      <c r="L61944" s="2"/>
    </row>
    <row r="61945" spans="10:12">
      <c r="J61945" s="2"/>
      <c r="K61945" s="2"/>
      <c r="L61945" s="2"/>
    </row>
    <row r="61946" spans="10:12">
      <c r="J61946" s="2"/>
      <c r="K61946" s="2"/>
      <c r="L61946" s="2"/>
    </row>
    <row r="61947" spans="10:12">
      <c r="J61947" s="2"/>
      <c r="K61947" s="2"/>
      <c r="L61947" s="2"/>
    </row>
    <row r="61948" spans="10:12">
      <c r="J61948" s="2"/>
      <c r="K61948" s="2"/>
      <c r="L61948" s="2"/>
    </row>
    <row r="61949" spans="10:12">
      <c r="J61949" s="2"/>
      <c r="K61949" s="2"/>
      <c r="L61949" s="2"/>
    </row>
    <row r="61950" spans="10:12">
      <c r="J61950" s="2"/>
      <c r="K61950" s="2"/>
      <c r="L61950" s="2"/>
    </row>
    <row r="61951" spans="10:12">
      <c r="J61951" s="2"/>
      <c r="K61951" s="2"/>
      <c r="L61951" s="2"/>
    </row>
    <row r="61952" spans="10:12">
      <c r="J61952" s="2"/>
      <c r="K61952" s="2"/>
      <c r="L61952" s="2"/>
    </row>
    <row r="61953" spans="10:12">
      <c r="J61953" s="2"/>
      <c r="K61953" s="2"/>
      <c r="L61953" s="2"/>
    </row>
    <row r="61954" spans="10:12">
      <c r="J61954" s="2"/>
      <c r="K61954" s="2"/>
      <c r="L61954" s="2"/>
    </row>
    <row r="61955" spans="10:12">
      <c r="J61955" s="2"/>
      <c r="K61955" s="2"/>
      <c r="L61955" s="2"/>
    </row>
    <row r="61956" spans="10:12">
      <c r="J61956" s="2"/>
      <c r="K61956" s="2"/>
      <c r="L61956" s="2"/>
    </row>
    <row r="61957" spans="10:12">
      <c r="J61957" s="2"/>
      <c r="K61957" s="2"/>
      <c r="L61957" s="2"/>
    </row>
    <row r="61958" spans="10:12">
      <c r="J61958" s="2"/>
      <c r="K61958" s="2"/>
      <c r="L61958" s="2"/>
    </row>
    <row r="61959" spans="10:12">
      <c r="J61959" s="2"/>
      <c r="K61959" s="2"/>
      <c r="L61959" s="2"/>
    </row>
    <row r="61960" spans="10:12">
      <c r="J61960" s="2"/>
      <c r="K61960" s="2"/>
      <c r="L61960" s="2"/>
    </row>
    <row r="61961" spans="10:12">
      <c r="J61961" s="2"/>
      <c r="K61961" s="2"/>
      <c r="L61961" s="2"/>
    </row>
    <row r="61962" spans="10:12">
      <c r="J61962" s="2"/>
      <c r="K61962" s="2"/>
      <c r="L61962" s="2"/>
    </row>
    <row r="61963" spans="10:12">
      <c r="J61963" s="2"/>
      <c r="K61963" s="2"/>
      <c r="L61963" s="2"/>
    </row>
    <row r="61964" spans="10:12">
      <c r="J61964" s="2"/>
      <c r="K61964" s="2"/>
      <c r="L61964" s="2"/>
    </row>
    <row r="61965" spans="10:12">
      <c r="J61965" s="2"/>
      <c r="K61965" s="2"/>
      <c r="L61965" s="2"/>
    </row>
    <row r="61966" spans="10:12">
      <c r="J61966" s="2"/>
      <c r="K61966" s="2"/>
      <c r="L61966" s="2"/>
    </row>
    <row r="61967" spans="10:12">
      <c r="J61967" s="2"/>
      <c r="K61967" s="2"/>
      <c r="L61967" s="2"/>
    </row>
    <row r="61968" spans="10:12">
      <c r="J61968" s="2"/>
      <c r="K61968" s="2"/>
      <c r="L61968" s="2"/>
    </row>
    <row r="61969" spans="10:12">
      <c r="J61969" s="2"/>
      <c r="K61969" s="2"/>
      <c r="L61969" s="2"/>
    </row>
    <row r="61970" spans="10:12">
      <c r="J61970" s="2"/>
      <c r="K61970" s="2"/>
      <c r="L61970" s="2"/>
    </row>
    <row r="61971" spans="10:12">
      <c r="J61971" s="2"/>
      <c r="K61971" s="2"/>
      <c r="L61971" s="2"/>
    </row>
    <row r="61972" spans="10:12">
      <c r="J61972" s="2"/>
      <c r="K61972" s="2"/>
      <c r="L61972" s="2"/>
    </row>
    <row r="61973" spans="10:12">
      <c r="J61973" s="2"/>
      <c r="K61973" s="2"/>
      <c r="L61973" s="2"/>
    </row>
    <row r="61974" spans="10:12">
      <c r="J61974" s="2"/>
      <c r="K61974" s="2"/>
      <c r="L61974" s="2"/>
    </row>
    <row r="61975" spans="10:12">
      <c r="J61975" s="2"/>
      <c r="K61975" s="2"/>
      <c r="L61975" s="2"/>
    </row>
    <row r="61976" spans="10:12">
      <c r="J61976" s="2"/>
      <c r="K61976" s="2"/>
      <c r="L61976" s="2"/>
    </row>
    <row r="61977" spans="10:12">
      <c r="J61977" s="2"/>
      <c r="K61977" s="2"/>
      <c r="L61977" s="2"/>
    </row>
    <row r="61978" spans="10:12">
      <c r="J61978" s="2"/>
      <c r="K61978" s="2"/>
      <c r="L61978" s="2"/>
    </row>
    <row r="61979" spans="10:12">
      <c r="J61979" s="2"/>
      <c r="K61979" s="2"/>
      <c r="L61979" s="2"/>
    </row>
    <row r="61980" spans="10:12">
      <c r="J61980" s="2"/>
      <c r="K61980" s="2"/>
      <c r="L61980" s="2"/>
    </row>
    <row r="61981" spans="10:12">
      <c r="J61981" s="2"/>
      <c r="K61981" s="2"/>
      <c r="L61981" s="2"/>
    </row>
    <row r="61982" spans="10:12">
      <c r="J61982" s="2"/>
      <c r="K61982" s="2"/>
      <c r="L61982" s="2"/>
    </row>
    <row r="61983" spans="10:12">
      <c r="J61983" s="2"/>
      <c r="K61983" s="2"/>
      <c r="L61983" s="2"/>
    </row>
    <row r="61984" spans="10:12">
      <c r="J61984" s="2"/>
      <c r="K61984" s="2"/>
      <c r="L61984" s="2"/>
    </row>
    <row r="61985" spans="10:12">
      <c r="J61985" s="2"/>
      <c r="K61985" s="2"/>
      <c r="L61985" s="2"/>
    </row>
    <row r="61986" spans="10:12">
      <c r="J61986" s="2"/>
      <c r="K61986" s="2"/>
      <c r="L61986" s="2"/>
    </row>
    <row r="61987" spans="10:12">
      <c r="J61987" s="2"/>
      <c r="K61987" s="2"/>
      <c r="L61987" s="2"/>
    </row>
    <row r="61988" spans="10:12">
      <c r="J61988" s="2"/>
      <c r="K61988" s="2"/>
      <c r="L61988" s="2"/>
    </row>
    <row r="61989" spans="10:12">
      <c r="J61989" s="2"/>
      <c r="K61989" s="2"/>
      <c r="L61989" s="2"/>
    </row>
    <row r="61990" spans="10:12">
      <c r="J61990" s="2"/>
      <c r="K61990" s="2"/>
      <c r="L61990" s="2"/>
    </row>
    <row r="61991" spans="10:12">
      <c r="J61991" s="2"/>
      <c r="K61991" s="2"/>
      <c r="L61991" s="2"/>
    </row>
    <row r="61992" spans="10:12">
      <c r="J61992" s="2"/>
      <c r="K61992" s="2"/>
      <c r="L61992" s="2"/>
    </row>
    <row r="61993" spans="10:12">
      <c r="J61993" s="2"/>
      <c r="K61993" s="2"/>
      <c r="L61993" s="2"/>
    </row>
    <row r="61994" spans="10:12">
      <c r="J61994" s="2"/>
      <c r="K61994" s="2"/>
      <c r="L61994" s="2"/>
    </row>
    <row r="61995" spans="10:12">
      <c r="J61995" s="2"/>
      <c r="K61995" s="2"/>
      <c r="L61995" s="2"/>
    </row>
    <row r="61996" spans="10:12">
      <c r="J61996" s="2"/>
      <c r="K61996" s="2"/>
      <c r="L61996" s="2"/>
    </row>
    <row r="61997" spans="10:12">
      <c r="J61997" s="2"/>
      <c r="K61997" s="2"/>
      <c r="L61997" s="2"/>
    </row>
    <row r="61998" spans="10:12">
      <c r="J61998" s="2"/>
      <c r="K61998" s="2"/>
      <c r="L61998" s="2"/>
    </row>
    <row r="61999" spans="10:12">
      <c r="J61999" s="2"/>
      <c r="K61999" s="2"/>
      <c r="L61999" s="2"/>
    </row>
    <row r="62000" spans="10:12">
      <c r="J62000" s="2"/>
      <c r="K62000" s="2"/>
      <c r="L62000" s="2"/>
    </row>
    <row r="62001" spans="10:12">
      <c r="J62001" s="2"/>
      <c r="K62001" s="2"/>
      <c r="L62001" s="2"/>
    </row>
    <row r="62002" spans="10:12">
      <c r="J62002" s="2"/>
      <c r="K62002" s="2"/>
      <c r="L62002" s="2"/>
    </row>
    <row r="62003" spans="10:12">
      <c r="J62003" s="2"/>
      <c r="K62003" s="2"/>
      <c r="L62003" s="2"/>
    </row>
    <row r="62004" spans="10:12">
      <c r="J62004" s="2"/>
      <c r="K62004" s="2"/>
      <c r="L62004" s="2"/>
    </row>
    <row r="62005" spans="10:12">
      <c r="J62005" s="2"/>
      <c r="K62005" s="2"/>
      <c r="L62005" s="2"/>
    </row>
    <row r="62006" spans="10:12">
      <c r="J62006" s="2"/>
      <c r="K62006" s="2"/>
      <c r="L62006" s="2"/>
    </row>
    <row r="62007" spans="10:12">
      <c r="J62007" s="2"/>
      <c r="K62007" s="2"/>
      <c r="L62007" s="2"/>
    </row>
    <row r="62008" spans="10:12">
      <c r="J62008" s="2"/>
      <c r="K62008" s="2"/>
      <c r="L62008" s="2"/>
    </row>
    <row r="62009" spans="10:12">
      <c r="J62009" s="2"/>
      <c r="K62009" s="2"/>
      <c r="L62009" s="2"/>
    </row>
    <row r="62010" spans="10:12">
      <c r="J62010" s="2"/>
      <c r="K62010" s="2"/>
      <c r="L62010" s="2"/>
    </row>
    <row r="62011" spans="10:12">
      <c r="J62011" s="2"/>
      <c r="K62011" s="2"/>
      <c r="L62011" s="2"/>
    </row>
    <row r="62012" spans="10:12">
      <c r="J62012" s="2"/>
      <c r="K62012" s="2"/>
      <c r="L62012" s="2"/>
    </row>
    <row r="62013" spans="10:12">
      <c r="J62013" s="2"/>
      <c r="K62013" s="2"/>
      <c r="L62013" s="2"/>
    </row>
    <row r="62014" spans="10:12">
      <c r="J62014" s="2"/>
      <c r="K62014" s="2"/>
      <c r="L62014" s="2"/>
    </row>
    <row r="62015" spans="10:12">
      <c r="J62015" s="2"/>
      <c r="K62015" s="2"/>
      <c r="L62015" s="2"/>
    </row>
    <row r="62016" spans="10:12">
      <c r="J62016" s="2"/>
      <c r="K62016" s="2"/>
      <c r="L62016" s="2"/>
    </row>
    <row r="62017" spans="10:12">
      <c r="J62017" s="2"/>
      <c r="K62017" s="2"/>
      <c r="L62017" s="2"/>
    </row>
    <row r="62018" spans="10:12">
      <c r="J62018" s="2"/>
      <c r="K62018" s="2"/>
      <c r="L62018" s="2"/>
    </row>
    <row r="62019" spans="10:12">
      <c r="J62019" s="2"/>
      <c r="K62019" s="2"/>
      <c r="L62019" s="2"/>
    </row>
    <row r="62020" spans="10:12">
      <c r="J62020" s="2"/>
      <c r="K62020" s="2"/>
      <c r="L62020" s="2"/>
    </row>
    <row r="62021" spans="10:12">
      <c r="J62021" s="2"/>
      <c r="K62021" s="2"/>
      <c r="L62021" s="2"/>
    </row>
    <row r="62022" spans="10:12">
      <c r="J62022" s="2"/>
      <c r="K62022" s="2"/>
      <c r="L62022" s="2"/>
    </row>
    <row r="62023" spans="10:12">
      <c r="J62023" s="2"/>
      <c r="K62023" s="2"/>
      <c r="L62023" s="2"/>
    </row>
    <row r="62024" spans="10:12">
      <c r="J62024" s="2"/>
      <c r="K62024" s="2"/>
      <c r="L62024" s="2"/>
    </row>
    <row r="62025" spans="10:12">
      <c r="J62025" s="2"/>
      <c r="K62025" s="2"/>
      <c r="L62025" s="2"/>
    </row>
    <row r="62026" spans="10:12">
      <c r="J62026" s="2"/>
      <c r="K62026" s="2"/>
      <c r="L62026" s="2"/>
    </row>
    <row r="62027" spans="10:12">
      <c r="J62027" s="2"/>
      <c r="K62027" s="2"/>
      <c r="L62027" s="2"/>
    </row>
    <row r="62028" spans="10:12">
      <c r="J62028" s="2"/>
      <c r="K62028" s="2"/>
      <c r="L62028" s="2"/>
    </row>
    <row r="62029" spans="10:12">
      <c r="J62029" s="2"/>
      <c r="K62029" s="2"/>
      <c r="L62029" s="2"/>
    </row>
    <row r="62030" spans="10:12">
      <c r="J62030" s="2"/>
      <c r="K62030" s="2"/>
      <c r="L62030" s="2"/>
    </row>
    <row r="62031" spans="10:12">
      <c r="J62031" s="2"/>
      <c r="K62031" s="2"/>
      <c r="L62031" s="2"/>
    </row>
    <row r="62032" spans="10:12">
      <c r="J62032" s="2"/>
      <c r="K62032" s="2"/>
      <c r="L62032" s="2"/>
    </row>
    <row r="62033" spans="10:12">
      <c r="J62033" s="2"/>
      <c r="K62033" s="2"/>
      <c r="L62033" s="2"/>
    </row>
    <row r="62034" spans="10:12">
      <c r="J62034" s="2"/>
      <c r="K62034" s="2"/>
      <c r="L62034" s="2"/>
    </row>
    <row r="62035" spans="10:12">
      <c r="J62035" s="2"/>
      <c r="K62035" s="2"/>
      <c r="L62035" s="2"/>
    </row>
    <row r="62036" spans="10:12">
      <c r="J62036" s="2"/>
      <c r="K62036" s="2"/>
      <c r="L62036" s="2"/>
    </row>
    <row r="62037" spans="10:12">
      <c r="J62037" s="2"/>
      <c r="K62037" s="2"/>
      <c r="L62037" s="2"/>
    </row>
    <row r="62038" spans="10:12">
      <c r="J62038" s="2"/>
      <c r="K62038" s="2"/>
      <c r="L62038" s="2"/>
    </row>
    <row r="62039" spans="10:12">
      <c r="J62039" s="2"/>
      <c r="K62039" s="2"/>
      <c r="L62039" s="2"/>
    </row>
    <row r="62040" spans="10:12">
      <c r="J62040" s="2"/>
      <c r="K62040" s="2"/>
      <c r="L62040" s="2"/>
    </row>
    <row r="62041" spans="10:12">
      <c r="J62041" s="2"/>
      <c r="K62041" s="2"/>
      <c r="L62041" s="2"/>
    </row>
    <row r="62042" spans="10:12">
      <c r="J62042" s="2"/>
      <c r="K62042" s="2"/>
      <c r="L62042" s="2"/>
    </row>
    <row r="62043" spans="10:12">
      <c r="J62043" s="2"/>
      <c r="K62043" s="2"/>
      <c r="L62043" s="2"/>
    </row>
    <row r="62044" spans="10:12">
      <c r="J62044" s="2"/>
      <c r="K62044" s="2"/>
      <c r="L62044" s="2"/>
    </row>
    <row r="62045" spans="10:12">
      <c r="J62045" s="2"/>
      <c r="K62045" s="2"/>
      <c r="L62045" s="2"/>
    </row>
    <row r="62046" spans="10:12">
      <c r="J62046" s="2"/>
      <c r="K62046" s="2"/>
      <c r="L62046" s="2"/>
    </row>
    <row r="62047" spans="10:12">
      <c r="J62047" s="2"/>
      <c r="K62047" s="2"/>
      <c r="L62047" s="2"/>
    </row>
    <row r="62048" spans="10:12">
      <c r="J62048" s="2"/>
      <c r="K62048" s="2"/>
      <c r="L62048" s="2"/>
    </row>
    <row r="62049" spans="10:12">
      <c r="J62049" s="2"/>
      <c r="K62049" s="2"/>
      <c r="L62049" s="2"/>
    </row>
    <row r="62050" spans="10:12">
      <c r="J62050" s="2"/>
      <c r="K62050" s="2"/>
      <c r="L62050" s="2"/>
    </row>
    <row r="62051" spans="10:12">
      <c r="J62051" s="2"/>
      <c r="K62051" s="2"/>
      <c r="L62051" s="2"/>
    </row>
    <row r="62052" spans="10:12">
      <c r="J62052" s="2"/>
      <c r="K62052" s="2"/>
      <c r="L62052" s="2"/>
    </row>
    <row r="62053" spans="10:12">
      <c r="J62053" s="2"/>
      <c r="K62053" s="2"/>
      <c r="L62053" s="2"/>
    </row>
    <row r="62054" spans="10:12">
      <c r="J62054" s="2"/>
      <c r="K62054" s="2"/>
      <c r="L62054" s="2"/>
    </row>
    <row r="62055" spans="10:12">
      <c r="J62055" s="2"/>
      <c r="K62055" s="2"/>
      <c r="L62055" s="2"/>
    </row>
    <row r="62056" spans="10:12">
      <c r="J62056" s="2"/>
      <c r="K62056" s="2"/>
      <c r="L62056" s="2"/>
    </row>
    <row r="62057" spans="10:12">
      <c r="J62057" s="2"/>
      <c r="K62057" s="2"/>
      <c r="L62057" s="2"/>
    </row>
    <row r="62058" spans="10:12">
      <c r="J62058" s="2"/>
      <c r="K62058" s="2"/>
      <c r="L62058" s="2"/>
    </row>
    <row r="62059" spans="10:12">
      <c r="J62059" s="2"/>
      <c r="K62059" s="2"/>
      <c r="L62059" s="2"/>
    </row>
    <row r="62060" spans="10:12">
      <c r="J62060" s="2"/>
      <c r="K62060" s="2"/>
      <c r="L62060" s="2"/>
    </row>
    <row r="62061" spans="10:12">
      <c r="J62061" s="2"/>
      <c r="K62061" s="2"/>
      <c r="L62061" s="2"/>
    </row>
    <row r="62062" spans="10:12">
      <c r="J62062" s="2"/>
      <c r="K62062" s="2"/>
      <c r="L62062" s="2"/>
    </row>
    <row r="62063" spans="10:12">
      <c r="J62063" s="2"/>
      <c r="K62063" s="2"/>
      <c r="L62063" s="2"/>
    </row>
    <row r="62064" spans="10:12">
      <c r="J62064" s="2"/>
      <c r="K62064" s="2"/>
      <c r="L62064" s="2"/>
    </row>
    <row r="62065" spans="10:12">
      <c r="J62065" s="2"/>
      <c r="K62065" s="2"/>
      <c r="L62065" s="2"/>
    </row>
    <row r="62066" spans="10:12">
      <c r="J62066" s="2"/>
      <c r="K62066" s="2"/>
      <c r="L62066" s="2"/>
    </row>
    <row r="62067" spans="10:12">
      <c r="J62067" s="2"/>
      <c r="K62067" s="2"/>
      <c r="L62067" s="2"/>
    </row>
    <row r="62068" spans="10:12">
      <c r="J62068" s="2"/>
      <c r="K62068" s="2"/>
      <c r="L62068" s="2"/>
    </row>
    <row r="62069" spans="10:12">
      <c r="J62069" s="2"/>
      <c r="K62069" s="2"/>
      <c r="L62069" s="2"/>
    </row>
    <row r="62070" spans="10:12">
      <c r="J62070" s="2"/>
      <c r="K62070" s="2"/>
      <c r="L62070" s="2"/>
    </row>
    <row r="62071" spans="10:12">
      <c r="J62071" s="2"/>
      <c r="K62071" s="2"/>
      <c r="L62071" s="2"/>
    </row>
    <row r="62072" spans="10:12">
      <c r="J62072" s="2"/>
      <c r="K62072" s="2"/>
      <c r="L62072" s="2"/>
    </row>
    <row r="62073" spans="10:12">
      <c r="J62073" s="2"/>
      <c r="K62073" s="2"/>
      <c r="L62073" s="2"/>
    </row>
    <row r="62074" spans="10:12">
      <c r="J62074" s="2"/>
      <c r="K62074" s="2"/>
      <c r="L62074" s="2"/>
    </row>
    <row r="62075" spans="10:12">
      <c r="J62075" s="2"/>
      <c r="K62075" s="2"/>
      <c r="L62075" s="2"/>
    </row>
    <row r="62076" spans="10:12">
      <c r="J62076" s="2"/>
      <c r="K62076" s="2"/>
      <c r="L62076" s="2"/>
    </row>
    <row r="62077" spans="10:12">
      <c r="J62077" s="2"/>
      <c r="K62077" s="2"/>
      <c r="L62077" s="2"/>
    </row>
    <row r="62078" spans="10:12">
      <c r="J62078" s="2"/>
      <c r="K62078" s="2"/>
      <c r="L62078" s="2"/>
    </row>
    <row r="62079" spans="10:12">
      <c r="J62079" s="2"/>
      <c r="K62079" s="2"/>
      <c r="L62079" s="2"/>
    </row>
    <row r="62080" spans="10:12">
      <c r="J62080" s="2"/>
      <c r="K62080" s="2"/>
      <c r="L62080" s="2"/>
    </row>
    <row r="62081" spans="10:12">
      <c r="J62081" s="2"/>
      <c r="K62081" s="2"/>
      <c r="L62081" s="2"/>
    </row>
    <row r="62082" spans="10:12">
      <c r="J62082" s="2"/>
      <c r="K62082" s="2"/>
      <c r="L62082" s="2"/>
    </row>
    <row r="62083" spans="10:12">
      <c r="J62083" s="2"/>
      <c r="K62083" s="2"/>
      <c r="L62083" s="2"/>
    </row>
    <row r="62084" spans="10:12">
      <c r="J62084" s="2"/>
      <c r="K62084" s="2"/>
      <c r="L62084" s="2"/>
    </row>
    <row r="62085" spans="10:12">
      <c r="J62085" s="2"/>
      <c r="K62085" s="2"/>
      <c r="L62085" s="2"/>
    </row>
    <row r="62086" spans="10:12">
      <c r="J62086" s="2"/>
      <c r="K62086" s="2"/>
      <c r="L62086" s="2"/>
    </row>
    <row r="62087" spans="10:12">
      <c r="J62087" s="2"/>
      <c r="K62087" s="2"/>
      <c r="L62087" s="2"/>
    </row>
    <row r="62088" spans="10:12">
      <c r="J62088" s="2"/>
      <c r="K62088" s="2"/>
      <c r="L62088" s="2"/>
    </row>
    <row r="62089" spans="10:12">
      <c r="J62089" s="2"/>
      <c r="K62089" s="2"/>
      <c r="L62089" s="2"/>
    </row>
    <row r="62090" spans="10:12">
      <c r="J62090" s="2"/>
      <c r="K62090" s="2"/>
      <c r="L62090" s="2"/>
    </row>
    <row r="62091" spans="10:12">
      <c r="J62091" s="2"/>
      <c r="K62091" s="2"/>
      <c r="L62091" s="2"/>
    </row>
    <row r="62092" spans="10:12">
      <c r="J62092" s="2"/>
      <c r="K62092" s="2"/>
      <c r="L62092" s="2"/>
    </row>
    <row r="62093" spans="10:12">
      <c r="J62093" s="2"/>
      <c r="K62093" s="2"/>
      <c r="L62093" s="2"/>
    </row>
    <row r="62094" spans="10:12">
      <c r="J62094" s="2"/>
      <c r="K62094" s="2"/>
      <c r="L62094" s="2"/>
    </row>
    <row r="62095" spans="10:12">
      <c r="J62095" s="2"/>
      <c r="K62095" s="2"/>
      <c r="L62095" s="2"/>
    </row>
    <row r="62096" spans="10:12">
      <c r="J62096" s="2"/>
      <c r="K62096" s="2"/>
      <c r="L62096" s="2"/>
    </row>
    <row r="62097" spans="10:12">
      <c r="J62097" s="2"/>
      <c r="K62097" s="2"/>
      <c r="L62097" s="2"/>
    </row>
    <row r="62098" spans="10:12">
      <c r="J62098" s="2"/>
      <c r="K62098" s="2"/>
      <c r="L62098" s="2"/>
    </row>
    <row r="62099" spans="10:12">
      <c r="J62099" s="2"/>
      <c r="K62099" s="2"/>
      <c r="L62099" s="2"/>
    </row>
    <row r="62100" spans="10:12">
      <c r="J62100" s="2"/>
      <c r="K62100" s="2"/>
      <c r="L62100" s="2"/>
    </row>
    <row r="62101" spans="10:12">
      <c r="J62101" s="2"/>
      <c r="K62101" s="2"/>
      <c r="L62101" s="2"/>
    </row>
    <row r="62102" spans="10:12">
      <c r="J62102" s="2"/>
      <c r="K62102" s="2"/>
      <c r="L62102" s="2"/>
    </row>
    <row r="62103" spans="10:12">
      <c r="J62103" s="2"/>
      <c r="K62103" s="2"/>
      <c r="L62103" s="2"/>
    </row>
    <row r="62104" spans="10:12">
      <c r="J62104" s="2"/>
      <c r="K62104" s="2"/>
      <c r="L62104" s="2"/>
    </row>
    <row r="62105" spans="10:12">
      <c r="J62105" s="2"/>
      <c r="K62105" s="2"/>
      <c r="L62105" s="2"/>
    </row>
    <row r="62106" spans="10:12">
      <c r="J62106" s="2"/>
      <c r="K62106" s="2"/>
      <c r="L62106" s="2"/>
    </row>
    <row r="62107" spans="10:12">
      <c r="J62107" s="2"/>
      <c r="K62107" s="2"/>
      <c r="L62107" s="2"/>
    </row>
    <row r="62108" spans="10:12">
      <c r="J62108" s="2"/>
      <c r="K62108" s="2"/>
      <c r="L62108" s="2"/>
    </row>
    <row r="62109" spans="10:12">
      <c r="J62109" s="2"/>
      <c r="K62109" s="2"/>
      <c r="L62109" s="2"/>
    </row>
    <row r="62110" spans="10:12">
      <c r="J62110" s="2"/>
      <c r="K62110" s="2"/>
      <c r="L62110" s="2"/>
    </row>
    <row r="62111" spans="10:12">
      <c r="J62111" s="2"/>
      <c r="K62111" s="2"/>
      <c r="L62111" s="2"/>
    </row>
    <row r="62112" spans="10:12">
      <c r="J62112" s="2"/>
      <c r="K62112" s="2"/>
      <c r="L62112" s="2"/>
    </row>
    <row r="62113" spans="10:12">
      <c r="J62113" s="2"/>
      <c r="K62113" s="2"/>
      <c r="L62113" s="2"/>
    </row>
    <row r="62114" spans="10:12">
      <c r="J62114" s="2"/>
      <c r="K62114" s="2"/>
      <c r="L62114" s="2"/>
    </row>
    <row r="62115" spans="10:12">
      <c r="J62115" s="2"/>
      <c r="K62115" s="2"/>
      <c r="L62115" s="2"/>
    </row>
    <row r="62116" spans="10:12">
      <c r="J62116" s="2"/>
      <c r="K62116" s="2"/>
      <c r="L62116" s="2"/>
    </row>
    <row r="62117" spans="10:12">
      <c r="J62117" s="2"/>
      <c r="K62117" s="2"/>
      <c r="L62117" s="2"/>
    </row>
    <row r="62118" spans="10:12">
      <c r="J62118" s="2"/>
      <c r="K62118" s="2"/>
      <c r="L62118" s="2"/>
    </row>
    <row r="62119" spans="10:12">
      <c r="J62119" s="2"/>
      <c r="K62119" s="2"/>
      <c r="L62119" s="2"/>
    </row>
    <row r="62120" spans="10:12">
      <c r="J62120" s="2"/>
      <c r="K62120" s="2"/>
      <c r="L62120" s="2"/>
    </row>
    <row r="62121" spans="10:12">
      <c r="J62121" s="2"/>
      <c r="K62121" s="2"/>
      <c r="L62121" s="2"/>
    </row>
    <row r="62122" spans="10:12">
      <c r="J62122" s="2"/>
      <c r="K62122" s="2"/>
      <c r="L62122" s="2"/>
    </row>
    <row r="62123" spans="10:12">
      <c r="J62123" s="2"/>
      <c r="K62123" s="2"/>
      <c r="L62123" s="2"/>
    </row>
    <row r="62124" spans="10:12">
      <c r="J62124" s="2"/>
      <c r="K62124" s="2"/>
      <c r="L62124" s="2"/>
    </row>
    <row r="62125" spans="10:12">
      <c r="J62125" s="2"/>
      <c r="K62125" s="2"/>
      <c r="L62125" s="2"/>
    </row>
    <row r="62126" spans="10:12">
      <c r="J62126" s="2"/>
      <c r="K62126" s="2"/>
      <c r="L62126" s="2"/>
    </row>
    <row r="62127" spans="10:12">
      <c r="J62127" s="2"/>
      <c r="K62127" s="2"/>
      <c r="L62127" s="2"/>
    </row>
    <row r="62128" spans="10:12">
      <c r="J62128" s="2"/>
      <c r="K62128" s="2"/>
      <c r="L62128" s="2"/>
    </row>
    <row r="62129" spans="10:12">
      <c r="J62129" s="2"/>
      <c r="K62129" s="2"/>
      <c r="L62129" s="2"/>
    </row>
    <row r="62130" spans="10:12">
      <c r="J62130" s="2"/>
      <c r="K62130" s="2"/>
      <c r="L62130" s="2"/>
    </row>
    <row r="62131" spans="10:12">
      <c r="J62131" s="2"/>
      <c r="K62131" s="2"/>
      <c r="L62131" s="2"/>
    </row>
    <row r="62132" spans="10:12">
      <c r="J62132" s="2"/>
      <c r="K62132" s="2"/>
      <c r="L62132" s="2"/>
    </row>
    <row r="62133" spans="10:12">
      <c r="J62133" s="2"/>
      <c r="K62133" s="2"/>
      <c r="L62133" s="2"/>
    </row>
    <row r="62134" spans="10:12">
      <c r="J62134" s="2"/>
      <c r="K62134" s="2"/>
      <c r="L62134" s="2"/>
    </row>
    <row r="62135" spans="10:12">
      <c r="J62135" s="2"/>
      <c r="K62135" s="2"/>
      <c r="L62135" s="2"/>
    </row>
    <row r="62136" spans="10:12">
      <c r="J62136" s="2"/>
      <c r="K62136" s="2"/>
      <c r="L62136" s="2"/>
    </row>
    <row r="62137" spans="10:12">
      <c r="J62137" s="2"/>
      <c r="K62137" s="2"/>
      <c r="L62137" s="2"/>
    </row>
    <row r="62138" spans="10:12">
      <c r="J62138" s="2"/>
      <c r="K62138" s="2"/>
      <c r="L62138" s="2"/>
    </row>
    <row r="62139" spans="10:12">
      <c r="J62139" s="2"/>
      <c r="K62139" s="2"/>
      <c r="L62139" s="2"/>
    </row>
    <row r="62140" spans="10:12">
      <c r="J62140" s="2"/>
      <c r="K62140" s="2"/>
      <c r="L62140" s="2"/>
    </row>
    <row r="62141" spans="10:12">
      <c r="J62141" s="2"/>
      <c r="K62141" s="2"/>
      <c r="L62141" s="2"/>
    </row>
    <row r="62142" spans="10:12">
      <c r="J62142" s="2"/>
      <c r="K62142" s="2"/>
      <c r="L62142" s="2"/>
    </row>
    <row r="62143" spans="10:12">
      <c r="J62143" s="2"/>
      <c r="K62143" s="2"/>
      <c r="L62143" s="2"/>
    </row>
    <row r="62144" spans="10:12">
      <c r="J62144" s="2"/>
      <c r="K62144" s="2"/>
      <c r="L62144" s="2"/>
    </row>
    <row r="62145" spans="10:12">
      <c r="J62145" s="2"/>
      <c r="K62145" s="2"/>
      <c r="L62145" s="2"/>
    </row>
    <row r="62146" spans="10:12">
      <c r="J62146" s="2"/>
      <c r="K62146" s="2"/>
      <c r="L62146" s="2"/>
    </row>
    <row r="62147" spans="10:12">
      <c r="J62147" s="2"/>
      <c r="K62147" s="2"/>
      <c r="L62147" s="2"/>
    </row>
    <row r="62148" spans="10:12">
      <c r="J62148" s="2"/>
      <c r="K62148" s="2"/>
      <c r="L62148" s="2"/>
    </row>
    <row r="62149" spans="10:12">
      <c r="J62149" s="2"/>
      <c r="K62149" s="2"/>
      <c r="L62149" s="2"/>
    </row>
    <row r="62150" spans="10:12">
      <c r="J62150" s="2"/>
      <c r="K62150" s="2"/>
      <c r="L62150" s="2"/>
    </row>
    <row r="62151" spans="10:12">
      <c r="J62151" s="2"/>
      <c r="K62151" s="2"/>
      <c r="L62151" s="2"/>
    </row>
    <row r="62152" spans="10:12">
      <c r="J62152" s="2"/>
      <c r="K62152" s="2"/>
      <c r="L62152" s="2"/>
    </row>
    <row r="62153" spans="10:12">
      <c r="J62153" s="2"/>
      <c r="K62153" s="2"/>
      <c r="L62153" s="2"/>
    </row>
    <row r="62154" spans="10:12">
      <c r="J62154" s="2"/>
      <c r="K62154" s="2"/>
      <c r="L62154" s="2"/>
    </row>
    <row r="62155" spans="10:12">
      <c r="J62155" s="2"/>
      <c r="K62155" s="2"/>
      <c r="L62155" s="2"/>
    </row>
    <row r="62156" spans="10:12">
      <c r="J62156" s="2"/>
      <c r="K62156" s="2"/>
      <c r="L62156" s="2"/>
    </row>
    <row r="62157" spans="10:12">
      <c r="J62157" s="2"/>
      <c r="K62157" s="2"/>
      <c r="L62157" s="2"/>
    </row>
    <row r="62158" spans="10:12">
      <c r="J62158" s="2"/>
      <c r="K62158" s="2"/>
      <c r="L62158" s="2"/>
    </row>
    <row r="62159" spans="10:12">
      <c r="J62159" s="2"/>
      <c r="K62159" s="2"/>
      <c r="L62159" s="2"/>
    </row>
    <row r="62160" spans="10:12">
      <c r="J62160" s="2"/>
      <c r="K62160" s="2"/>
      <c r="L62160" s="2"/>
    </row>
    <row r="62161" spans="10:12">
      <c r="J62161" s="2"/>
      <c r="K62161" s="2"/>
      <c r="L62161" s="2"/>
    </row>
    <row r="62162" spans="10:12">
      <c r="J62162" s="2"/>
      <c r="K62162" s="2"/>
      <c r="L62162" s="2"/>
    </row>
    <row r="62163" spans="10:12">
      <c r="J62163" s="2"/>
      <c r="K62163" s="2"/>
      <c r="L62163" s="2"/>
    </row>
    <row r="62164" spans="10:12">
      <c r="J62164" s="2"/>
      <c r="K62164" s="2"/>
      <c r="L62164" s="2"/>
    </row>
    <row r="62165" spans="10:12">
      <c r="J62165" s="2"/>
      <c r="K62165" s="2"/>
      <c r="L62165" s="2"/>
    </row>
    <row r="62166" spans="10:12">
      <c r="J62166" s="2"/>
      <c r="K62166" s="2"/>
      <c r="L62166" s="2"/>
    </row>
    <row r="62167" spans="10:12">
      <c r="J62167" s="2"/>
      <c r="K62167" s="2"/>
      <c r="L62167" s="2"/>
    </row>
    <row r="62168" spans="10:12">
      <c r="J62168" s="2"/>
      <c r="K62168" s="2"/>
      <c r="L62168" s="2"/>
    </row>
    <row r="62169" spans="10:12">
      <c r="J62169" s="2"/>
      <c r="K62169" s="2"/>
      <c r="L62169" s="2"/>
    </row>
    <row r="62170" spans="10:12">
      <c r="J62170" s="2"/>
      <c r="K62170" s="2"/>
      <c r="L62170" s="2"/>
    </row>
    <row r="62171" spans="10:12">
      <c r="J62171" s="2"/>
      <c r="K62171" s="2"/>
      <c r="L62171" s="2"/>
    </row>
    <row r="62172" spans="10:12">
      <c r="J62172" s="2"/>
      <c r="K62172" s="2"/>
      <c r="L62172" s="2"/>
    </row>
    <row r="62173" spans="10:12">
      <c r="J62173" s="2"/>
      <c r="K62173" s="2"/>
      <c r="L62173" s="2"/>
    </row>
    <row r="62174" spans="10:12">
      <c r="J62174" s="2"/>
      <c r="K62174" s="2"/>
      <c r="L62174" s="2"/>
    </row>
    <row r="62175" spans="10:12">
      <c r="J62175" s="2"/>
      <c r="K62175" s="2"/>
      <c r="L62175" s="2"/>
    </row>
    <row r="62176" spans="10:12">
      <c r="J62176" s="2"/>
      <c r="K62176" s="2"/>
      <c r="L62176" s="2"/>
    </row>
    <row r="62177" spans="10:12">
      <c r="J62177" s="2"/>
      <c r="K62177" s="2"/>
      <c r="L62177" s="2"/>
    </row>
    <row r="62178" spans="10:12">
      <c r="J62178" s="2"/>
      <c r="K62178" s="2"/>
      <c r="L62178" s="2"/>
    </row>
    <row r="62179" spans="10:12">
      <c r="J62179" s="2"/>
      <c r="K62179" s="2"/>
      <c r="L62179" s="2"/>
    </row>
    <row r="62180" spans="10:12">
      <c r="J62180" s="2"/>
      <c r="K62180" s="2"/>
      <c r="L62180" s="2"/>
    </row>
    <row r="62181" spans="10:12">
      <c r="J62181" s="2"/>
      <c r="K62181" s="2"/>
      <c r="L62181" s="2"/>
    </row>
    <row r="62182" spans="10:12">
      <c r="J62182" s="2"/>
      <c r="K62182" s="2"/>
      <c r="L62182" s="2"/>
    </row>
    <row r="62183" spans="10:12">
      <c r="J62183" s="2"/>
      <c r="K62183" s="2"/>
      <c r="L62183" s="2"/>
    </row>
    <row r="62184" spans="10:12">
      <c r="J62184" s="2"/>
      <c r="K62184" s="2"/>
      <c r="L62184" s="2"/>
    </row>
    <row r="62185" spans="10:12">
      <c r="J62185" s="2"/>
      <c r="K62185" s="2"/>
      <c r="L62185" s="2"/>
    </row>
    <row r="62186" spans="10:12">
      <c r="J62186" s="2"/>
      <c r="K62186" s="2"/>
      <c r="L62186" s="2"/>
    </row>
    <row r="62187" spans="10:12">
      <c r="J62187" s="2"/>
      <c r="K62187" s="2"/>
      <c r="L62187" s="2"/>
    </row>
    <row r="62188" spans="10:12">
      <c r="J62188" s="2"/>
      <c r="K62188" s="2"/>
      <c r="L62188" s="2"/>
    </row>
    <row r="62189" spans="10:12">
      <c r="J62189" s="2"/>
      <c r="K62189" s="2"/>
      <c r="L62189" s="2"/>
    </row>
    <row r="62190" spans="10:12">
      <c r="J62190" s="2"/>
      <c r="K62190" s="2"/>
      <c r="L62190" s="2"/>
    </row>
    <row r="62191" spans="10:12">
      <c r="J62191" s="2"/>
      <c r="K62191" s="2"/>
      <c r="L62191" s="2"/>
    </row>
    <row r="62192" spans="10:12">
      <c r="J62192" s="2"/>
      <c r="K62192" s="2"/>
      <c r="L62192" s="2"/>
    </row>
    <row r="62193" spans="10:12">
      <c r="J62193" s="2"/>
      <c r="K62193" s="2"/>
      <c r="L62193" s="2"/>
    </row>
    <row r="62194" spans="10:12">
      <c r="J62194" s="2"/>
      <c r="K62194" s="2"/>
      <c r="L62194" s="2"/>
    </row>
    <row r="62195" spans="10:12">
      <c r="J62195" s="2"/>
      <c r="K62195" s="2"/>
      <c r="L62195" s="2"/>
    </row>
    <row r="62196" spans="10:12">
      <c r="J62196" s="2"/>
      <c r="K62196" s="2"/>
      <c r="L62196" s="2"/>
    </row>
    <row r="62197" spans="10:12">
      <c r="J62197" s="2"/>
      <c r="K62197" s="2"/>
      <c r="L62197" s="2"/>
    </row>
    <row r="62198" spans="10:12">
      <c r="J62198" s="2"/>
      <c r="K62198" s="2"/>
      <c r="L62198" s="2"/>
    </row>
    <row r="62199" spans="10:12">
      <c r="J62199" s="2"/>
      <c r="K62199" s="2"/>
      <c r="L62199" s="2"/>
    </row>
    <row r="62200" spans="10:12">
      <c r="J62200" s="2"/>
      <c r="K62200" s="2"/>
      <c r="L62200" s="2"/>
    </row>
    <row r="62201" spans="10:12">
      <c r="J62201" s="2"/>
      <c r="K62201" s="2"/>
      <c r="L62201" s="2"/>
    </row>
    <row r="62202" spans="10:12">
      <c r="J62202" s="2"/>
      <c r="K62202" s="2"/>
      <c r="L62202" s="2"/>
    </row>
    <row r="62203" spans="10:12">
      <c r="J62203" s="2"/>
      <c r="K62203" s="2"/>
      <c r="L62203" s="2"/>
    </row>
    <row r="62204" spans="10:12">
      <c r="J62204" s="2"/>
      <c r="K62204" s="2"/>
      <c r="L62204" s="2"/>
    </row>
    <row r="62205" spans="10:12">
      <c r="J62205" s="2"/>
      <c r="K62205" s="2"/>
      <c r="L62205" s="2"/>
    </row>
    <row r="62206" spans="10:12">
      <c r="J62206" s="2"/>
      <c r="K62206" s="2"/>
      <c r="L62206" s="2"/>
    </row>
    <row r="62207" spans="10:12">
      <c r="J62207" s="2"/>
      <c r="K62207" s="2"/>
      <c r="L62207" s="2"/>
    </row>
    <row r="62208" spans="10:12">
      <c r="J62208" s="2"/>
      <c r="K62208" s="2"/>
      <c r="L62208" s="2"/>
    </row>
    <row r="62209" spans="10:12">
      <c r="J62209" s="2"/>
      <c r="K62209" s="2"/>
      <c r="L62209" s="2"/>
    </row>
    <row r="62210" spans="10:12">
      <c r="J62210" s="2"/>
      <c r="K62210" s="2"/>
      <c r="L62210" s="2"/>
    </row>
    <row r="62211" spans="10:12">
      <c r="J62211" s="2"/>
      <c r="K62211" s="2"/>
      <c r="L62211" s="2"/>
    </row>
    <row r="62212" spans="10:12">
      <c r="J62212" s="2"/>
      <c r="K62212" s="2"/>
      <c r="L62212" s="2"/>
    </row>
    <row r="62213" spans="10:12">
      <c r="J62213" s="2"/>
      <c r="K62213" s="2"/>
      <c r="L62213" s="2"/>
    </row>
    <row r="62214" spans="10:12">
      <c r="J62214" s="2"/>
      <c r="K62214" s="2"/>
      <c r="L62214" s="2"/>
    </row>
    <row r="62215" spans="10:12">
      <c r="J62215" s="2"/>
      <c r="K62215" s="2"/>
      <c r="L62215" s="2"/>
    </row>
    <row r="62216" spans="10:12">
      <c r="J62216" s="2"/>
      <c r="K62216" s="2"/>
      <c r="L62216" s="2"/>
    </row>
    <row r="62217" spans="10:12">
      <c r="J62217" s="2"/>
      <c r="K62217" s="2"/>
      <c r="L62217" s="2"/>
    </row>
    <row r="62218" spans="10:12">
      <c r="J62218" s="2"/>
      <c r="K62218" s="2"/>
      <c r="L62218" s="2"/>
    </row>
    <row r="62219" spans="10:12">
      <c r="J62219" s="2"/>
      <c r="K62219" s="2"/>
      <c r="L62219" s="2"/>
    </row>
    <row r="62220" spans="10:12">
      <c r="J62220" s="2"/>
      <c r="K62220" s="2"/>
      <c r="L62220" s="2"/>
    </row>
    <row r="62221" spans="10:12">
      <c r="J62221" s="2"/>
      <c r="K62221" s="2"/>
      <c r="L62221" s="2"/>
    </row>
    <row r="62222" spans="10:12">
      <c r="J62222" s="2"/>
      <c r="K62222" s="2"/>
      <c r="L62222" s="2"/>
    </row>
    <row r="62223" spans="10:12">
      <c r="J62223" s="2"/>
      <c r="K62223" s="2"/>
      <c r="L62223" s="2"/>
    </row>
    <row r="62224" spans="10:12">
      <c r="J62224" s="2"/>
      <c r="K62224" s="2"/>
      <c r="L62224" s="2"/>
    </row>
    <row r="62225" spans="10:12">
      <c r="J62225" s="2"/>
      <c r="K62225" s="2"/>
      <c r="L62225" s="2"/>
    </row>
    <row r="62226" spans="10:12">
      <c r="J62226" s="2"/>
      <c r="K62226" s="2"/>
      <c r="L62226" s="2"/>
    </row>
    <row r="62227" spans="10:12">
      <c r="J62227" s="2"/>
      <c r="K62227" s="2"/>
      <c r="L62227" s="2"/>
    </row>
    <row r="62228" spans="10:12">
      <c r="J62228" s="2"/>
      <c r="K62228" s="2"/>
      <c r="L62228" s="2"/>
    </row>
    <row r="62229" spans="10:12">
      <c r="J62229" s="2"/>
      <c r="K62229" s="2"/>
      <c r="L62229" s="2"/>
    </row>
    <row r="62230" spans="10:12">
      <c r="J62230" s="2"/>
      <c r="K62230" s="2"/>
      <c r="L62230" s="2"/>
    </row>
    <row r="62231" spans="10:12">
      <c r="J62231" s="2"/>
      <c r="K62231" s="2"/>
      <c r="L62231" s="2"/>
    </row>
    <row r="62232" spans="10:12">
      <c r="J62232" s="2"/>
      <c r="K62232" s="2"/>
      <c r="L62232" s="2"/>
    </row>
    <row r="62233" spans="10:12">
      <c r="J62233" s="2"/>
      <c r="K62233" s="2"/>
      <c r="L62233" s="2"/>
    </row>
    <row r="62234" spans="10:12">
      <c r="J62234" s="2"/>
      <c r="K62234" s="2"/>
      <c r="L62234" s="2"/>
    </row>
    <row r="62235" spans="10:12">
      <c r="J62235" s="2"/>
      <c r="K62235" s="2"/>
      <c r="L62235" s="2"/>
    </row>
    <row r="62236" spans="10:12">
      <c r="J62236" s="2"/>
      <c r="K62236" s="2"/>
      <c r="L62236" s="2"/>
    </row>
    <row r="62237" spans="10:12">
      <c r="J62237" s="2"/>
      <c r="K62237" s="2"/>
      <c r="L62237" s="2"/>
    </row>
    <row r="62238" spans="10:12">
      <c r="J62238" s="2"/>
      <c r="K62238" s="2"/>
      <c r="L62238" s="2"/>
    </row>
    <row r="62239" spans="10:12">
      <c r="J62239" s="2"/>
      <c r="K62239" s="2"/>
      <c r="L62239" s="2"/>
    </row>
    <row r="62240" spans="10:12">
      <c r="J62240" s="2"/>
      <c r="K62240" s="2"/>
      <c r="L62240" s="2"/>
    </row>
    <row r="62241" spans="10:12">
      <c r="J62241" s="2"/>
      <c r="K62241" s="2"/>
      <c r="L62241" s="2"/>
    </row>
    <row r="62242" spans="10:12">
      <c r="J62242" s="2"/>
      <c r="K62242" s="2"/>
      <c r="L62242" s="2"/>
    </row>
    <row r="62243" spans="10:12">
      <c r="J62243" s="2"/>
      <c r="K62243" s="2"/>
      <c r="L62243" s="2"/>
    </row>
    <row r="62244" spans="10:12">
      <c r="J62244" s="2"/>
      <c r="K62244" s="2"/>
      <c r="L62244" s="2"/>
    </row>
    <row r="62245" spans="10:12">
      <c r="J62245" s="2"/>
      <c r="K62245" s="2"/>
      <c r="L62245" s="2"/>
    </row>
    <row r="62246" spans="10:12">
      <c r="J62246" s="2"/>
      <c r="K62246" s="2"/>
      <c r="L62246" s="2"/>
    </row>
    <row r="62247" spans="10:12">
      <c r="J62247" s="2"/>
      <c r="K62247" s="2"/>
      <c r="L62247" s="2"/>
    </row>
    <row r="62248" spans="10:12">
      <c r="J62248" s="2"/>
      <c r="K62248" s="2"/>
      <c r="L62248" s="2"/>
    </row>
    <row r="62249" spans="10:12">
      <c r="J62249" s="2"/>
      <c r="K62249" s="2"/>
      <c r="L62249" s="2"/>
    </row>
    <row r="62250" spans="10:12">
      <c r="J62250" s="2"/>
      <c r="K62250" s="2"/>
      <c r="L62250" s="2"/>
    </row>
    <row r="62251" spans="10:12">
      <c r="J62251" s="2"/>
      <c r="K62251" s="2"/>
      <c r="L62251" s="2"/>
    </row>
    <row r="62252" spans="10:12">
      <c r="J62252" s="2"/>
      <c r="K62252" s="2"/>
      <c r="L62252" s="2"/>
    </row>
    <row r="62253" spans="10:12">
      <c r="J62253" s="2"/>
      <c r="K62253" s="2"/>
      <c r="L62253" s="2"/>
    </row>
    <row r="62254" spans="10:12">
      <c r="J62254" s="2"/>
      <c r="K62254" s="2"/>
      <c r="L62254" s="2"/>
    </row>
    <row r="62255" spans="10:12">
      <c r="J62255" s="2"/>
      <c r="K62255" s="2"/>
      <c r="L62255" s="2"/>
    </row>
    <row r="62256" spans="10:12">
      <c r="J62256" s="2"/>
      <c r="K62256" s="2"/>
      <c r="L62256" s="2"/>
    </row>
    <row r="62257" spans="10:12">
      <c r="J62257" s="2"/>
      <c r="K62257" s="2"/>
      <c r="L62257" s="2"/>
    </row>
    <row r="62258" spans="10:12">
      <c r="J62258" s="2"/>
      <c r="K62258" s="2"/>
      <c r="L62258" s="2"/>
    </row>
    <row r="62259" spans="10:12">
      <c r="J62259" s="2"/>
      <c r="K62259" s="2"/>
      <c r="L62259" s="2"/>
    </row>
    <row r="62260" spans="10:12">
      <c r="J62260" s="2"/>
      <c r="K62260" s="2"/>
      <c r="L62260" s="2"/>
    </row>
    <row r="62261" spans="10:12">
      <c r="J62261" s="2"/>
      <c r="K62261" s="2"/>
      <c r="L62261" s="2"/>
    </row>
    <row r="62262" spans="10:12">
      <c r="J62262" s="2"/>
      <c r="K62262" s="2"/>
      <c r="L62262" s="2"/>
    </row>
    <row r="62263" spans="10:12">
      <c r="J62263" s="2"/>
      <c r="K62263" s="2"/>
      <c r="L62263" s="2"/>
    </row>
    <row r="62264" spans="10:12">
      <c r="J62264" s="2"/>
      <c r="K62264" s="2"/>
      <c r="L62264" s="2"/>
    </row>
    <row r="62265" spans="10:12">
      <c r="J62265" s="2"/>
      <c r="K62265" s="2"/>
      <c r="L62265" s="2"/>
    </row>
    <row r="62266" spans="10:12">
      <c r="J62266" s="2"/>
      <c r="K62266" s="2"/>
      <c r="L62266" s="2"/>
    </row>
    <row r="62267" spans="10:12">
      <c r="J62267" s="2"/>
      <c r="K62267" s="2"/>
      <c r="L62267" s="2"/>
    </row>
    <row r="62268" spans="10:12">
      <c r="J62268" s="2"/>
      <c r="K62268" s="2"/>
      <c r="L62268" s="2"/>
    </row>
    <row r="62269" spans="10:12">
      <c r="J62269" s="2"/>
      <c r="K62269" s="2"/>
      <c r="L62269" s="2"/>
    </row>
    <row r="62270" spans="10:12">
      <c r="J62270" s="2"/>
      <c r="K62270" s="2"/>
      <c r="L62270" s="2"/>
    </row>
    <row r="62271" spans="10:12">
      <c r="J62271" s="2"/>
      <c r="K62271" s="2"/>
      <c r="L62271" s="2"/>
    </row>
    <row r="62272" spans="10:12">
      <c r="J62272" s="2"/>
      <c r="K62272" s="2"/>
      <c r="L62272" s="2"/>
    </row>
    <row r="62273" spans="10:12">
      <c r="J62273" s="2"/>
      <c r="K62273" s="2"/>
      <c r="L62273" s="2"/>
    </row>
    <row r="62274" spans="10:12">
      <c r="J62274" s="2"/>
      <c r="K62274" s="2"/>
      <c r="L62274" s="2"/>
    </row>
    <row r="62275" spans="10:12">
      <c r="J62275" s="2"/>
      <c r="K62275" s="2"/>
      <c r="L62275" s="2"/>
    </row>
    <row r="62276" spans="10:12">
      <c r="J62276" s="2"/>
      <c r="K62276" s="2"/>
      <c r="L62276" s="2"/>
    </row>
    <row r="62277" spans="10:12">
      <c r="J62277" s="2"/>
      <c r="K62277" s="2"/>
      <c r="L62277" s="2"/>
    </row>
    <row r="62278" spans="10:12">
      <c r="J62278" s="2"/>
      <c r="K62278" s="2"/>
      <c r="L62278" s="2"/>
    </row>
    <row r="62279" spans="10:12">
      <c r="J62279" s="2"/>
      <c r="K62279" s="2"/>
      <c r="L62279" s="2"/>
    </row>
    <row r="62280" spans="10:12">
      <c r="J62280" s="2"/>
      <c r="K62280" s="2"/>
      <c r="L62280" s="2"/>
    </row>
    <row r="62281" spans="10:12">
      <c r="J62281" s="2"/>
      <c r="K62281" s="2"/>
      <c r="L62281" s="2"/>
    </row>
    <row r="62282" spans="10:12">
      <c r="J62282" s="2"/>
      <c r="K62282" s="2"/>
      <c r="L62282" s="2"/>
    </row>
    <row r="62283" spans="10:12">
      <c r="J62283" s="2"/>
      <c r="K62283" s="2"/>
      <c r="L62283" s="2"/>
    </row>
    <row r="62284" spans="10:12">
      <c r="J62284" s="2"/>
      <c r="K62284" s="2"/>
      <c r="L62284" s="2"/>
    </row>
    <row r="62285" spans="10:12">
      <c r="J62285" s="2"/>
      <c r="K62285" s="2"/>
      <c r="L62285" s="2"/>
    </row>
    <row r="62286" spans="10:12">
      <c r="J62286" s="2"/>
      <c r="K62286" s="2"/>
      <c r="L62286" s="2"/>
    </row>
    <row r="62287" spans="10:12">
      <c r="J62287" s="2"/>
      <c r="K62287" s="2"/>
      <c r="L62287" s="2"/>
    </row>
    <row r="62288" spans="10:12">
      <c r="J62288" s="2"/>
      <c r="K62288" s="2"/>
      <c r="L62288" s="2"/>
    </row>
    <row r="62289" spans="10:12">
      <c r="J62289" s="2"/>
      <c r="K62289" s="2"/>
      <c r="L62289" s="2"/>
    </row>
    <row r="62290" spans="10:12">
      <c r="J62290" s="2"/>
      <c r="K62290" s="2"/>
      <c r="L62290" s="2"/>
    </row>
    <row r="62291" spans="10:12">
      <c r="J62291" s="2"/>
      <c r="K62291" s="2"/>
      <c r="L62291" s="2"/>
    </row>
    <row r="62292" spans="10:12">
      <c r="J62292" s="2"/>
      <c r="K62292" s="2"/>
      <c r="L62292" s="2"/>
    </row>
    <row r="62293" spans="10:12">
      <c r="J62293" s="2"/>
      <c r="K62293" s="2"/>
      <c r="L62293" s="2"/>
    </row>
    <row r="62294" spans="10:12">
      <c r="J62294" s="2"/>
      <c r="K62294" s="2"/>
      <c r="L62294" s="2"/>
    </row>
    <row r="62295" spans="10:12">
      <c r="J62295" s="2"/>
      <c r="K62295" s="2"/>
      <c r="L62295" s="2"/>
    </row>
    <row r="62296" spans="10:12">
      <c r="J62296" s="2"/>
      <c r="K62296" s="2"/>
      <c r="L62296" s="2"/>
    </row>
    <row r="62297" spans="10:12">
      <c r="J62297" s="2"/>
      <c r="K62297" s="2"/>
      <c r="L62297" s="2"/>
    </row>
    <row r="62298" spans="10:12">
      <c r="J62298" s="2"/>
      <c r="K62298" s="2"/>
      <c r="L62298" s="2"/>
    </row>
    <row r="62299" spans="10:12">
      <c r="J62299" s="2"/>
      <c r="K62299" s="2"/>
      <c r="L62299" s="2"/>
    </row>
    <row r="62300" spans="10:12">
      <c r="J62300" s="2"/>
      <c r="K62300" s="2"/>
      <c r="L62300" s="2"/>
    </row>
    <row r="62301" spans="10:12">
      <c r="J62301" s="2"/>
      <c r="K62301" s="2"/>
      <c r="L62301" s="2"/>
    </row>
    <row r="62302" spans="10:12">
      <c r="J62302" s="2"/>
      <c r="K62302" s="2"/>
      <c r="L62302" s="2"/>
    </row>
    <row r="62303" spans="10:12">
      <c r="J62303" s="2"/>
      <c r="K62303" s="2"/>
      <c r="L62303" s="2"/>
    </row>
    <row r="62304" spans="10:12">
      <c r="J62304" s="2"/>
      <c r="K62304" s="2"/>
      <c r="L62304" s="2"/>
    </row>
    <row r="62305" spans="10:12">
      <c r="J62305" s="2"/>
      <c r="K62305" s="2"/>
      <c r="L62305" s="2"/>
    </row>
    <row r="62306" spans="10:12">
      <c r="J62306" s="2"/>
      <c r="K62306" s="2"/>
      <c r="L62306" s="2"/>
    </row>
    <row r="62307" spans="10:12">
      <c r="J62307" s="2"/>
      <c r="K62307" s="2"/>
      <c r="L62307" s="2"/>
    </row>
    <row r="62308" spans="10:12">
      <c r="J62308" s="2"/>
      <c r="K62308" s="2"/>
      <c r="L62308" s="2"/>
    </row>
    <row r="62309" spans="10:12">
      <c r="J62309" s="2"/>
      <c r="K62309" s="2"/>
      <c r="L62309" s="2"/>
    </row>
    <row r="62310" spans="10:12">
      <c r="J62310" s="2"/>
      <c r="K62310" s="2"/>
      <c r="L62310" s="2"/>
    </row>
    <row r="62311" spans="10:12">
      <c r="J62311" s="2"/>
      <c r="K62311" s="2"/>
      <c r="L62311" s="2"/>
    </row>
    <row r="62312" spans="10:12">
      <c r="J62312" s="2"/>
      <c r="K62312" s="2"/>
      <c r="L62312" s="2"/>
    </row>
    <row r="62313" spans="10:12">
      <c r="J62313" s="2"/>
      <c r="K62313" s="2"/>
      <c r="L62313" s="2"/>
    </row>
    <row r="62314" spans="10:12">
      <c r="J62314" s="2"/>
      <c r="K62314" s="2"/>
      <c r="L62314" s="2"/>
    </row>
    <row r="62315" spans="10:12">
      <c r="J62315" s="2"/>
      <c r="K62315" s="2"/>
      <c r="L62315" s="2"/>
    </row>
    <row r="62316" spans="10:12">
      <c r="J62316" s="2"/>
      <c r="K62316" s="2"/>
      <c r="L62316" s="2"/>
    </row>
    <row r="62317" spans="10:12">
      <c r="J62317" s="2"/>
      <c r="K62317" s="2"/>
      <c r="L62317" s="2"/>
    </row>
    <row r="62318" spans="10:12">
      <c r="J62318" s="2"/>
      <c r="K62318" s="2"/>
      <c r="L62318" s="2"/>
    </row>
    <row r="62319" spans="10:12">
      <c r="J62319" s="2"/>
      <c r="K62319" s="2"/>
      <c r="L62319" s="2"/>
    </row>
    <row r="62320" spans="10:12">
      <c r="J62320" s="2"/>
      <c r="K62320" s="2"/>
      <c r="L62320" s="2"/>
    </row>
    <row r="62321" spans="10:12">
      <c r="J62321" s="2"/>
      <c r="K62321" s="2"/>
      <c r="L62321" s="2"/>
    </row>
    <row r="62322" spans="10:12">
      <c r="J62322" s="2"/>
      <c r="K62322" s="2"/>
      <c r="L62322" s="2"/>
    </row>
    <row r="62323" spans="10:12">
      <c r="J62323" s="2"/>
      <c r="K62323" s="2"/>
      <c r="L62323" s="2"/>
    </row>
    <row r="62324" spans="10:12">
      <c r="J62324" s="2"/>
      <c r="K62324" s="2"/>
      <c r="L62324" s="2"/>
    </row>
    <row r="62325" spans="10:12">
      <c r="J62325" s="2"/>
      <c r="K62325" s="2"/>
      <c r="L62325" s="2"/>
    </row>
    <row r="62326" spans="10:12">
      <c r="J62326" s="2"/>
      <c r="K62326" s="2"/>
      <c r="L62326" s="2"/>
    </row>
    <row r="62327" spans="10:12">
      <c r="J62327" s="2"/>
      <c r="K62327" s="2"/>
      <c r="L62327" s="2"/>
    </row>
    <row r="62328" spans="10:12">
      <c r="J62328" s="2"/>
      <c r="K62328" s="2"/>
      <c r="L62328" s="2"/>
    </row>
    <row r="62329" spans="10:12">
      <c r="J62329" s="2"/>
      <c r="K62329" s="2"/>
      <c r="L62329" s="2"/>
    </row>
    <row r="62330" spans="10:12">
      <c r="J62330" s="2"/>
      <c r="K62330" s="2"/>
      <c r="L62330" s="2"/>
    </row>
    <row r="62331" spans="10:12">
      <c r="J62331" s="2"/>
      <c r="K62331" s="2"/>
      <c r="L62331" s="2"/>
    </row>
    <row r="62332" spans="10:12">
      <c r="J62332" s="2"/>
      <c r="K62332" s="2"/>
      <c r="L62332" s="2"/>
    </row>
    <row r="62333" spans="10:12">
      <c r="J62333" s="2"/>
      <c r="K62333" s="2"/>
      <c r="L62333" s="2"/>
    </row>
    <row r="62334" spans="10:12">
      <c r="J62334" s="2"/>
      <c r="K62334" s="2"/>
      <c r="L62334" s="2"/>
    </row>
    <row r="62335" spans="10:12">
      <c r="J62335" s="2"/>
      <c r="K62335" s="2"/>
      <c r="L62335" s="2"/>
    </row>
    <row r="62336" spans="10:12">
      <c r="J62336" s="2"/>
      <c r="K62336" s="2"/>
      <c r="L62336" s="2"/>
    </row>
    <row r="62337" spans="10:12">
      <c r="J62337" s="2"/>
      <c r="K62337" s="2"/>
      <c r="L62337" s="2"/>
    </row>
    <row r="62338" spans="10:12">
      <c r="J62338" s="2"/>
      <c r="K62338" s="2"/>
      <c r="L62338" s="2"/>
    </row>
    <row r="62339" spans="10:12">
      <c r="J62339" s="2"/>
      <c r="K62339" s="2"/>
      <c r="L62339" s="2"/>
    </row>
    <row r="62340" spans="10:12">
      <c r="J62340" s="2"/>
      <c r="K62340" s="2"/>
      <c r="L62340" s="2"/>
    </row>
    <row r="62341" spans="10:12">
      <c r="J62341" s="2"/>
      <c r="K62341" s="2"/>
      <c r="L62341" s="2"/>
    </row>
    <row r="62342" spans="10:12">
      <c r="J62342" s="2"/>
      <c r="K62342" s="2"/>
      <c r="L62342" s="2"/>
    </row>
    <row r="62343" spans="10:12">
      <c r="J62343" s="2"/>
      <c r="K62343" s="2"/>
      <c r="L62343" s="2"/>
    </row>
    <row r="62344" spans="10:12">
      <c r="J62344" s="2"/>
      <c r="K62344" s="2"/>
      <c r="L62344" s="2"/>
    </row>
    <row r="62345" spans="10:12">
      <c r="J62345" s="2"/>
      <c r="K62345" s="2"/>
      <c r="L62345" s="2"/>
    </row>
    <row r="62346" spans="10:12">
      <c r="J62346" s="2"/>
      <c r="K62346" s="2"/>
      <c r="L62346" s="2"/>
    </row>
    <row r="62347" spans="10:12">
      <c r="J62347" s="2"/>
      <c r="K62347" s="2"/>
      <c r="L62347" s="2"/>
    </row>
    <row r="62348" spans="10:12">
      <c r="J62348" s="2"/>
      <c r="K62348" s="2"/>
      <c r="L62348" s="2"/>
    </row>
    <row r="62349" spans="10:12">
      <c r="J62349" s="2"/>
      <c r="K62349" s="2"/>
      <c r="L62349" s="2"/>
    </row>
    <row r="62350" spans="10:12">
      <c r="J62350" s="2"/>
      <c r="K62350" s="2"/>
      <c r="L62350" s="2"/>
    </row>
    <row r="62351" spans="10:12">
      <c r="J62351" s="2"/>
      <c r="K62351" s="2"/>
      <c r="L62351" s="2"/>
    </row>
    <row r="62352" spans="10:12">
      <c r="J62352" s="2"/>
      <c r="K62352" s="2"/>
      <c r="L62352" s="2"/>
    </row>
    <row r="62353" spans="10:12">
      <c r="J62353" s="2"/>
      <c r="K62353" s="2"/>
      <c r="L62353" s="2"/>
    </row>
    <row r="62354" spans="10:12">
      <c r="J62354" s="2"/>
      <c r="K62354" s="2"/>
      <c r="L62354" s="2"/>
    </row>
    <row r="62355" spans="10:12">
      <c r="J62355" s="2"/>
      <c r="K62355" s="2"/>
      <c r="L62355" s="2"/>
    </row>
    <row r="62356" spans="10:12">
      <c r="J62356" s="2"/>
      <c r="K62356" s="2"/>
      <c r="L62356" s="2"/>
    </row>
    <row r="62357" spans="10:12">
      <c r="J62357" s="2"/>
      <c r="K62357" s="2"/>
      <c r="L62357" s="2"/>
    </row>
    <row r="62358" spans="10:12">
      <c r="J62358" s="2"/>
      <c r="K62358" s="2"/>
      <c r="L62358" s="2"/>
    </row>
    <row r="62359" spans="10:12">
      <c r="J62359" s="2"/>
      <c r="K62359" s="2"/>
      <c r="L62359" s="2"/>
    </row>
    <row r="62360" spans="10:12">
      <c r="J62360" s="2"/>
      <c r="K62360" s="2"/>
      <c r="L62360" s="2"/>
    </row>
    <row r="62361" spans="10:12">
      <c r="J62361" s="2"/>
      <c r="K62361" s="2"/>
      <c r="L62361" s="2"/>
    </row>
    <row r="62362" spans="10:12">
      <c r="J62362" s="2"/>
      <c r="K62362" s="2"/>
      <c r="L62362" s="2"/>
    </row>
    <row r="62363" spans="10:12">
      <c r="J62363" s="2"/>
      <c r="K62363" s="2"/>
      <c r="L62363" s="2"/>
    </row>
    <row r="62364" spans="10:12">
      <c r="J62364" s="2"/>
      <c r="K62364" s="2"/>
      <c r="L62364" s="2"/>
    </row>
    <row r="62365" spans="10:12">
      <c r="J62365" s="2"/>
      <c r="K62365" s="2"/>
      <c r="L62365" s="2"/>
    </row>
    <row r="62366" spans="10:12">
      <c r="J62366" s="2"/>
      <c r="K62366" s="2"/>
      <c r="L62366" s="2"/>
    </row>
    <row r="62367" spans="10:12">
      <c r="J62367" s="2"/>
      <c r="K62367" s="2"/>
      <c r="L62367" s="2"/>
    </row>
    <row r="62368" spans="10:12">
      <c r="J62368" s="2"/>
      <c r="K62368" s="2"/>
      <c r="L62368" s="2"/>
    </row>
    <row r="62369" spans="10:12">
      <c r="J62369" s="2"/>
      <c r="K62369" s="2"/>
      <c r="L62369" s="2"/>
    </row>
    <row r="62370" spans="10:12">
      <c r="J62370" s="2"/>
      <c r="K62370" s="2"/>
      <c r="L62370" s="2"/>
    </row>
    <row r="62371" spans="10:12">
      <c r="J62371" s="2"/>
      <c r="K62371" s="2"/>
      <c r="L62371" s="2"/>
    </row>
    <row r="62372" spans="10:12">
      <c r="J62372" s="2"/>
      <c r="K62372" s="2"/>
      <c r="L62372" s="2"/>
    </row>
    <row r="62373" spans="10:12">
      <c r="J62373" s="2"/>
      <c r="K62373" s="2"/>
      <c r="L62373" s="2"/>
    </row>
    <row r="62374" spans="10:12">
      <c r="J62374" s="2"/>
      <c r="K62374" s="2"/>
      <c r="L62374" s="2"/>
    </row>
    <row r="62375" spans="10:12">
      <c r="J62375" s="2"/>
      <c r="K62375" s="2"/>
      <c r="L62375" s="2"/>
    </row>
    <row r="62376" spans="10:12">
      <c r="J62376" s="2"/>
      <c r="K62376" s="2"/>
      <c r="L62376" s="2"/>
    </row>
    <row r="62377" spans="10:12">
      <c r="J62377" s="2"/>
      <c r="K62377" s="2"/>
      <c r="L62377" s="2"/>
    </row>
    <row r="62378" spans="10:12">
      <c r="J62378" s="2"/>
      <c r="K62378" s="2"/>
      <c r="L62378" s="2"/>
    </row>
    <row r="62379" spans="10:12">
      <c r="J62379" s="2"/>
      <c r="K62379" s="2"/>
      <c r="L62379" s="2"/>
    </row>
    <row r="62380" spans="10:12">
      <c r="J62380" s="2"/>
      <c r="K62380" s="2"/>
      <c r="L62380" s="2"/>
    </row>
    <row r="62381" spans="10:12">
      <c r="J62381" s="2"/>
      <c r="K62381" s="2"/>
      <c r="L62381" s="2"/>
    </row>
    <row r="62382" spans="10:12">
      <c r="J62382" s="2"/>
      <c r="K62382" s="2"/>
      <c r="L62382" s="2"/>
    </row>
    <row r="62383" spans="10:12">
      <c r="J62383" s="2"/>
      <c r="K62383" s="2"/>
      <c r="L62383" s="2"/>
    </row>
    <row r="62384" spans="10:12">
      <c r="J62384" s="2"/>
      <c r="K62384" s="2"/>
      <c r="L62384" s="2"/>
    </row>
    <row r="62385" spans="10:12">
      <c r="J62385" s="2"/>
      <c r="K62385" s="2"/>
      <c r="L62385" s="2"/>
    </row>
    <row r="62386" spans="10:12">
      <c r="J62386" s="2"/>
      <c r="K62386" s="2"/>
      <c r="L62386" s="2"/>
    </row>
    <row r="62387" spans="10:12">
      <c r="J62387" s="2"/>
      <c r="K62387" s="2"/>
      <c r="L62387" s="2"/>
    </row>
    <row r="62388" spans="10:12">
      <c r="J62388" s="2"/>
      <c r="K62388" s="2"/>
      <c r="L62388" s="2"/>
    </row>
    <row r="62389" spans="10:12">
      <c r="J62389" s="2"/>
      <c r="K62389" s="2"/>
      <c r="L62389" s="2"/>
    </row>
    <row r="62390" spans="10:12">
      <c r="J62390" s="2"/>
      <c r="K62390" s="2"/>
      <c r="L62390" s="2"/>
    </row>
    <row r="62391" spans="10:12">
      <c r="J62391" s="2"/>
      <c r="K62391" s="2"/>
      <c r="L62391" s="2"/>
    </row>
    <row r="62392" spans="10:12">
      <c r="J62392" s="2"/>
      <c r="K62392" s="2"/>
      <c r="L62392" s="2"/>
    </row>
    <row r="62393" spans="10:12">
      <c r="J62393" s="2"/>
      <c r="K62393" s="2"/>
      <c r="L62393" s="2"/>
    </row>
    <row r="62394" spans="10:12">
      <c r="J62394" s="2"/>
      <c r="K62394" s="2"/>
      <c r="L62394" s="2"/>
    </row>
    <row r="62395" spans="10:12">
      <c r="J62395" s="2"/>
      <c r="K62395" s="2"/>
      <c r="L62395" s="2"/>
    </row>
    <row r="62396" spans="10:12">
      <c r="J62396" s="2"/>
      <c r="K62396" s="2"/>
      <c r="L62396" s="2"/>
    </row>
    <row r="62397" spans="10:12">
      <c r="J62397" s="2"/>
      <c r="K62397" s="2"/>
      <c r="L62397" s="2"/>
    </row>
    <row r="62398" spans="10:12">
      <c r="J62398" s="2"/>
      <c r="K62398" s="2"/>
      <c r="L62398" s="2"/>
    </row>
    <row r="62399" spans="10:12">
      <c r="J62399" s="2"/>
      <c r="K62399" s="2"/>
      <c r="L62399" s="2"/>
    </row>
    <row r="62400" spans="10:12">
      <c r="J62400" s="2"/>
      <c r="K62400" s="2"/>
      <c r="L62400" s="2"/>
    </row>
    <row r="62401" spans="10:12">
      <c r="J62401" s="2"/>
      <c r="K62401" s="2"/>
      <c r="L62401" s="2"/>
    </row>
    <row r="62402" spans="10:12">
      <c r="J62402" s="2"/>
      <c r="K62402" s="2"/>
      <c r="L62402" s="2"/>
    </row>
    <row r="62403" spans="10:12">
      <c r="J62403" s="2"/>
      <c r="K62403" s="2"/>
      <c r="L62403" s="2"/>
    </row>
    <row r="62404" spans="10:12">
      <c r="J62404" s="2"/>
      <c r="K62404" s="2"/>
      <c r="L62404" s="2"/>
    </row>
    <row r="62405" spans="10:12">
      <c r="J62405" s="2"/>
      <c r="K62405" s="2"/>
      <c r="L62405" s="2"/>
    </row>
    <row r="62406" spans="10:12">
      <c r="J62406" s="2"/>
      <c r="K62406" s="2"/>
      <c r="L62406" s="2"/>
    </row>
    <row r="62407" spans="10:12">
      <c r="J62407" s="2"/>
      <c r="K62407" s="2"/>
      <c r="L62407" s="2"/>
    </row>
    <row r="62408" spans="10:12">
      <c r="J62408" s="2"/>
      <c r="K62408" s="2"/>
      <c r="L62408" s="2"/>
    </row>
    <row r="62409" spans="10:12">
      <c r="J62409" s="2"/>
      <c r="K62409" s="2"/>
      <c r="L62409" s="2"/>
    </row>
    <row r="62410" spans="10:12">
      <c r="J62410" s="2"/>
      <c r="K62410" s="2"/>
      <c r="L62410" s="2"/>
    </row>
    <row r="62411" spans="10:12">
      <c r="J62411" s="2"/>
      <c r="K62411" s="2"/>
      <c r="L62411" s="2"/>
    </row>
    <row r="62412" spans="10:12">
      <c r="J62412" s="2"/>
      <c r="K62412" s="2"/>
      <c r="L62412" s="2"/>
    </row>
    <row r="62413" spans="10:12">
      <c r="J62413" s="2"/>
      <c r="K62413" s="2"/>
      <c r="L62413" s="2"/>
    </row>
    <row r="62414" spans="10:12">
      <c r="J62414" s="2"/>
      <c r="K62414" s="2"/>
      <c r="L62414" s="2"/>
    </row>
    <row r="62415" spans="10:12">
      <c r="J62415" s="2"/>
      <c r="K62415" s="2"/>
      <c r="L62415" s="2"/>
    </row>
    <row r="62416" spans="10:12">
      <c r="J62416" s="2"/>
      <c r="K62416" s="2"/>
      <c r="L62416" s="2"/>
    </row>
    <row r="62417" spans="10:12">
      <c r="J62417" s="2"/>
      <c r="K62417" s="2"/>
      <c r="L62417" s="2"/>
    </row>
    <row r="62418" spans="10:12">
      <c r="J62418" s="2"/>
      <c r="K62418" s="2"/>
      <c r="L62418" s="2"/>
    </row>
    <row r="62419" spans="10:12">
      <c r="J62419" s="2"/>
      <c r="K62419" s="2"/>
      <c r="L62419" s="2"/>
    </row>
    <row r="62420" spans="10:12">
      <c r="J62420" s="2"/>
      <c r="K62420" s="2"/>
      <c r="L62420" s="2"/>
    </row>
    <row r="62421" spans="10:12">
      <c r="J62421" s="2"/>
      <c r="K62421" s="2"/>
      <c r="L62421" s="2"/>
    </row>
    <row r="62422" spans="10:12">
      <c r="J62422" s="2"/>
      <c r="K62422" s="2"/>
      <c r="L62422" s="2"/>
    </row>
    <row r="62423" spans="10:12">
      <c r="J62423" s="2"/>
      <c r="K62423" s="2"/>
      <c r="L62423" s="2"/>
    </row>
    <row r="62424" spans="10:12">
      <c r="J62424" s="2"/>
      <c r="K62424" s="2"/>
      <c r="L62424" s="2"/>
    </row>
    <row r="62425" spans="10:12">
      <c r="J62425" s="2"/>
      <c r="K62425" s="2"/>
      <c r="L62425" s="2"/>
    </row>
    <row r="62426" spans="10:12">
      <c r="J62426" s="2"/>
      <c r="K62426" s="2"/>
      <c r="L62426" s="2"/>
    </row>
    <row r="62427" spans="10:12">
      <c r="J62427" s="2"/>
      <c r="K62427" s="2"/>
      <c r="L62427" s="2"/>
    </row>
    <row r="62428" spans="10:12">
      <c r="J62428" s="2"/>
      <c r="K62428" s="2"/>
      <c r="L62428" s="2"/>
    </row>
    <row r="62429" spans="10:12">
      <c r="J62429" s="2"/>
      <c r="K62429" s="2"/>
      <c r="L62429" s="2"/>
    </row>
    <row r="62430" spans="10:12">
      <c r="J62430" s="2"/>
      <c r="K62430" s="2"/>
      <c r="L62430" s="2"/>
    </row>
    <row r="62431" spans="10:12">
      <c r="J62431" s="2"/>
      <c r="K62431" s="2"/>
      <c r="L62431" s="2"/>
    </row>
    <row r="62432" spans="10:12">
      <c r="J62432" s="2"/>
      <c r="K62432" s="2"/>
      <c r="L62432" s="2"/>
    </row>
    <row r="62433" spans="10:12">
      <c r="J62433" s="2"/>
      <c r="K62433" s="2"/>
      <c r="L62433" s="2"/>
    </row>
    <row r="62434" spans="10:12">
      <c r="J62434" s="2"/>
      <c r="K62434" s="2"/>
      <c r="L62434" s="2"/>
    </row>
    <row r="62435" spans="10:12">
      <c r="J62435" s="2"/>
      <c r="K62435" s="2"/>
      <c r="L62435" s="2"/>
    </row>
    <row r="62436" spans="10:12">
      <c r="J62436" s="2"/>
      <c r="K62436" s="2"/>
      <c r="L62436" s="2"/>
    </row>
    <row r="62437" spans="10:12">
      <c r="J62437" s="2"/>
      <c r="K62437" s="2"/>
      <c r="L62437" s="2"/>
    </row>
    <row r="62438" spans="10:12">
      <c r="J62438" s="2"/>
      <c r="K62438" s="2"/>
      <c r="L62438" s="2"/>
    </row>
    <row r="62439" spans="10:12">
      <c r="J62439" s="2"/>
      <c r="K62439" s="2"/>
      <c r="L62439" s="2"/>
    </row>
    <row r="62440" spans="10:12">
      <c r="J62440" s="2"/>
      <c r="K62440" s="2"/>
      <c r="L62440" s="2"/>
    </row>
    <row r="62441" spans="10:12">
      <c r="J62441" s="2"/>
      <c r="K62441" s="2"/>
      <c r="L62441" s="2"/>
    </row>
    <row r="62442" spans="10:12">
      <c r="J62442" s="2"/>
      <c r="K62442" s="2"/>
      <c r="L62442" s="2"/>
    </row>
    <row r="62443" spans="10:12">
      <c r="J62443" s="2"/>
      <c r="K62443" s="2"/>
      <c r="L62443" s="2"/>
    </row>
    <row r="62444" spans="10:12">
      <c r="J62444" s="2"/>
      <c r="K62444" s="2"/>
      <c r="L62444" s="2"/>
    </row>
    <row r="62445" spans="10:12">
      <c r="J62445" s="2"/>
      <c r="K62445" s="2"/>
      <c r="L62445" s="2"/>
    </row>
    <row r="62446" spans="10:12">
      <c r="J62446" s="2"/>
      <c r="K62446" s="2"/>
      <c r="L62446" s="2"/>
    </row>
    <row r="62447" spans="10:12">
      <c r="J62447" s="2"/>
      <c r="K62447" s="2"/>
      <c r="L62447" s="2"/>
    </row>
    <row r="62448" spans="10:12">
      <c r="J62448" s="2"/>
      <c r="K62448" s="2"/>
      <c r="L62448" s="2"/>
    </row>
    <row r="62449" spans="10:12">
      <c r="J62449" s="2"/>
      <c r="K62449" s="2"/>
      <c r="L62449" s="2"/>
    </row>
    <row r="62450" spans="10:12">
      <c r="J62450" s="2"/>
      <c r="K62450" s="2"/>
      <c r="L62450" s="2"/>
    </row>
    <row r="62451" spans="10:12">
      <c r="J62451" s="2"/>
      <c r="K62451" s="2"/>
      <c r="L62451" s="2"/>
    </row>
    <row r="62452" spans="10:12">
      <c r="J62452" s="2"/>
      <c r="K62452" s="2"/>
      <c r="L62452" s="2"/>
    </row>
    <row r="62453" spans="10:12">
      <c r="J62453" s="2"/>
      <c r="K62453" s="2"/>
      <c r="L62453" s="2"/>
    </row>
    <row r="62454" spans="10:12">
      <c r="J62454" s="2"/>
      <c r="K62454" s="2"/>
      <c r="L62454" s="2"/>
    </row>
    <row r="62455" spans="10:12">
      <c r="J62455" s="2"/>
      <c r="K62455" s="2"/>
      <c r="L62455" s="2"/>
    </row>
    <row r="62456" spans="10:12">
      <c r="J62456" s="2"/>
      <c r="K62456" s="2"/>
      <c r="L62456" s="2"/>
    </row>
    <row r="62457" spans="10:12">
      <c r="J62457" s="2"/>
      <c r="K62457" s="2"/>
      <c r="L62457" s="2"/>
    </row>
    <row r="62458" spans="10:12">
      <c r="J62458" s="2"/>
      <c r="K62458" s="2"/>
      <c r="L62458" s="2"/>
    </row>
    <row r="62459" spans="10:12">
      <c r="J62459" s="2"/>
      <c r="K62459" s="2"/>
      <c r="L62459" s="2"/>
    </row>
    <row r="62460" spans="10:12">
      <c r="J62460" s="2"/>
      <c r="K62460" s="2"/>
      <c r="L62460" s="2"/>
    </row>
    <row r="62461" spans="10:12">
      <c r="J62461" s="2"/>
      <c r="K62461" s="2"/>
      <c r="L62461" s="2"/>
    </row>
    <row r="62462" spans="10:12">
      <c r="J62462" s="2"/>
      <c r="K62462" s="2"/>
      <c r="L62462" s="2"/>
    </row>
    <row r="62463" spans="10:12">
      <c r="J62463" s="2"/>
      <c r="K62463" s="2"/>
      <c r="L62463" s="2"/>
    </row>
    <row r="62464" spans="10:12">
      <c r="J62464" s="2"/>
      <c r="K62464" s="2"/>
      <c r="L62464" s="2"/>
    </row>
    <row r="62465" spans="10:12">
      <c r="J62465" s="2"/>
      <c r="K62465" s="2"/>
      <c r="L62465" s="2"/>
    </row>
    <row r="62466" spans="10:12">
      <c r="J62466" s="2"/>
      <c r="K62466" s="2"/>
      <c r="L62466" s="2"/>
    </row>
    <row r="62467" spans="10:12">
      <c r="J62467" s="2"/>
      <c r="K62467" s="2"/>
      <c r="L62467" s="2"/>
    </row>
    <row r="62468" spans="10:12">
      <c r="J62468" s="2"/>
      <c r="K62468" s="2"/>
      <c r="L62468" s="2"/>
    </row>
    <row r="62469" spans="10:12">
      <c r="J62469" s="2"/>
      <c r="K62469" s="2"/>
      <c r="L62469" s="2"/>
    </row>
    <row r="62470" spans="10:12">
      <c r="J62470" s="2"/>
      <c r="K62470" s="2"/>
      <c r="L62470" s="2"/>
    </row>
    <row r="62471" spans="10:12">
      <c r="J62471" s="2"/>
      <c r="K62471" s="2"/>
      <c r="L62471" s="2"/>
    </row>
    <row r="62472" spans="10:12">
      <c r="J62472" s="2"/>
      <c r="K62472" s="2"/>
      <c r="L62472" s="2"/>
    </row>
    <row r="62473" spans="10:12">
      <c r="J62473" s="2"/>
      <c r="K62473" s="2"/>
      <c r="L62473" s="2"/>
    </row>
    <row r="62474" spans="10:12">
      <c r="J62474" s="2"/>
      <c r="K62474" s="2"/>
      <c r="L62474" s="2"/>
    </row>
    <row r="62475" spans="10:12">
      <c r="J62475" s="2"/>
      <c r="K62475" s="2"/>
      <c r="L62475" s="2"/>
    </row>
    <row r="62476" spans="10:12">
      <c r="J62476" s="2"/>
      <c r="K62476" s="2"/>
      <c r="L62476" s="2"/>
    </row>
    <row r="62477" spans="10:12">
      <c r="J62477" s="2"/>
      <c r="K62477" s="2"/>
      <c r="L62477" s="2"/>
    </row>
    <row r="62478" spans="10:12">
      <c r="J62478" s="2"/>
      <c r="K62478" s="2"/>
      <c r="L62478" s="2"/>
    </row>
    <row r="62479" spans="10:12">
      <c r="J62479" s="2"/>
      <c r="K62479" s="2"/>
      <c r="L62479" s="2"/>
    </row>
    <row r="62480" spans="10:12">
      <c r="J62480" s="2"/>
      <c r="K62480" s="2"/>
      <c r="L62480" s="2"/>
    </row>
    <row r="62481" spans="10:12">
      <c r="J62481" s="2"/>
      <c r="K62481" s="2"/>
      <c r="L62481" s="2"/>
    </row>
    <row r="62482" spans="10:12">
      <c r="J62482" s="2"/>
      <c r="K62482" s="2"/>
      <c r="L62482" s="2"/>
    </row>
    <row r="62483" spans="10:12">
      <c r="J62483" s="2"/>
      <c r="K62483" s="2"/>
      <c r="L62483" s="2"/>
    </row>
    <row r="62484" spans="10:12">
      <c r="J62484" s="2"/>
      <c r="K62484" s="2"/>
      <c r="L62484" s="2"/>
    </row>
    <row r="62485" spans="10:12">
      <c r="J62485" s="2"/>
      <c r="K62485" s="2"/>
      <c r="L62485" s="2"/>
    </row>
    <row r="62486" spans="10:12">
      <c r="J62486" s="2"/>
      <c r="K62486" s="2"/>
      <c r="L62486" s="2"/>
    </row>
    <row r="62487" spans="10:12">
      <c r="J62487" s="2"/>
      <c r="K62487" s="2"/>
      <c r="L62487" s="2"/>
    </row>
    <row r="62488" spans="10:12">
      <c r="J62488" s="2"/>
      <c r="K62488" s="2"/>
      <c r="L62488" s="2"/>
    </row>
    <row r="62489" spans="10:12">
      <c r="J62489" s="2"/>
      <c r="K62489" s="2"/>
      <c r="L62489" s="2"/>
    </row>
    <row r="62490" spans="10:12">
      <c r="J62490" s="2"/>
      <c r="K62490" s="2"/>
      <c r="L62490" s="2"/>
    </row>
    <row r="62491" spans="10:12">
      <c r="J62491" s="2"/>
      <c r="K62491" s="2"/>
      <c r="L62491" s="2"/>
    </row>
    <row r="62492" spans="10:12">
      <c r="J62492" s="2"/>
      <c r="K62492" s="2"/>
      <c r="L62492" s="2"/>
    </row>
    <row r="62493" spans="10:12">
      <c r="J62493" s="2"/>
      <c r="K62493" s="2"/>
      <c r="L62493" s="2"/>
    </row>
    <row r="62494" spans="10:12">
      <c r="J62494" s="2"/>
      <c r="K62494" s="2"/>
      <c r="L62494" s="2"/>
    </row>
    <row r="62495" spans="10:12">
      <c r="J62495" s="2"/>
      <c r="K62495" s="2"/>
      <c r="L62495" s="2"/>
    </row>
    <row r="62496" spans="10:12">
      <c r="J62496" s="2"/>
      <c r="K62496" s="2"/>
      <c r="L62496" s="2"/>
    </row>
    <row r="62497" spans="10:12">
      <c r="J62497" s="2"/>
      <c r="K62497" s="2"/>
      <c r="L62497" s="2"/>
    </row>
    <row r="62498" spans="10:12">
      <c r="J62498" s="2"/>
      <c r="K62498" s="2"/>
      <c r="L62498" s="2"/>
    </row>
    <row r="62499" spans="10:12">
      <c r="J62499" s="2"/>
      <c r="K62499" s="2"/>
      <c r="L62499" s="2"/>
    </row>
    <row r="62500" spans="10:12">
      <c r="J62500" s="2"/>
      <c r="K62500" s="2"/>
      <c r="L62500" s="2"/>
    </row>
    <row r="62501" spans="10:12">
      <c r="J62501" s="2"/>
      <c r="K62501" s="2"/>
      <c r="L62501" s="2"/>
    </row>
    <row r="62502" spans="10:12">
      <c r="J62502" s="2"/>
      <c r="K62502" s="2"/>
      <c r="L62502" s="2"/>
    </row>
    <row r="62503" spans="10:12">
      <c r="J62503" s="2"/>
      <c r="K62503" s="2"/>
      <c r="L62503" s="2"/>
    </row>
    <row r="62504" spans="10:12">
      <c r="J62504" s="2"/>
      <c r="K62504" s="2"/>
      <c r="L62504" s="2"/>
    </row>
    <row r="62505" spans="10:12">
      <c r="J62505" s="2"/>
      <c r="K62505" s="2"/>
      <c r="L62505" s="2"/>
    </row>
    <row r="62506" spans="10:12">
      <c r="J62506" s="2"/>
      <c r="K62506" s="2"/>
      <c r="L62506" s="2"/>
    </row>
    <row r="62507" spans="10:12">
      <c r="J62507" s="2"/>
      <c r="K62507" s="2"/>
      <c r="L62507" s="2"/>
    </row>
    <row r="62508" spans="10:12">
      <c r="J62508" s="2"/>
      <c r="K62508" s="2"/>
      <c r="L62508" s="2"/>
    </row>
    <row r="62509" spans="10:12">
      <c r="J62509" s="2"/>
      <c r="K62509" s="2"/>
      <c r="L62509" s="2"/>
    </row>
    <row r="62510" spans="10:12">
      <c r="J62510" s="2"/>
      <c r="K62510" s="2"/>
      <c r="L62510" s="2"/>
    </row>
    <row r="62511" spans="10:12">
      <c r="J62511" s="2"/>
      <c r="K62511" s="2"/>
      <c r="L62511" s="2"/>
    </row>
    <row r="62512" spans="10:12">
      <c r="J62512" s="2"/>
      <c r="K62512" s="2"/>
      <c r="L62512" s="2"/>
    </row>
    <row r="62513" spans="10:12">
      <c r="J62513" s="2"/>
      <c r="K62513" s="2"/>
      <c r="L62513" s="2"/>
    </row>
    <row r="62514" spans="10:12">
      <c r="J62514" s="2"/>
      <c r="K62514" s="2"/>
      <c r="L62514" s="2"/>
    </row>
    <row r="62515" spans="10:12">
      <c r="J62515" s="2"/>
      <c r="K62515" s="2"/>
      <c r="L62515" s="2"/>
    </row>
    <row r="62516" spans="10:12">
      <c r="J62516" s="2"/>
      <c r="K62516" s="2"/>
      <c r="L62516" s="2"/>
    </row>
    <row r="62517" spans="10:12">
      <c r="J62517" s="2"/>
      <c r="K62517" s="2"/>
      <c r="L62517" s="2"/>
    </row>
    <row r="62518" spans="10:12">
      <c r="J62518" s="2"/>
      <c r="K62518" s="2"/>
      <c r="L62518" s="2"/>
    </row>
    <row r="62519" spans="10:12">
      <c r="J62519" s="2"/>
      <c r="K62519" s="2"/>
      <c r="L62519" s="2"/>
    </row>
    <row r="62520" spans="10:12">
      <c r="J62520" s="2"/>
      <c r="K62520" s="2"/>
      <c r="L62520" s="2"/>
    </row>
    <row r="62521" spans="10:12">
      <c r="J62521" s="2"/>
      <c r="K62521" s="2"/>
      <c r="L62521" s="2"/>
    </row>
    <row r="62522" spans="10:12">
      <c r="J62522" s="2"/>
      <c r="K62522" s="2"/>
      <c r="L62522" s="2"/>
    </row>
    <row r="62523" spans="10:12">
      <c r="J62523" s="2"/>
      <c r="K62523" s="2"/>
      <c r="L62523" s="2"/>
    </row>
    <row r="62524" spans="10:12">
      <c r="J62524" s="2"/>
      <c r="K62524" s="2"/>
      <c r="L62524" s="2"/>
    </row>
    <row r="62525" spans="10:12">
      <c r="J62525" s="2"/>
      <c r="K62525" s="2"/>
      <c r="L62525" s="2"/>
    </row>
    <row r="62526" spans="10:12">
      <c r="J62526" s="2"/>
      <c r="K62526" s="2"/>
      <c r="L62526" s="2"/>
    </row>
    <row r="62527" spans="10:12">
      <c r="J62527" s="2"/>
      <c r="K62527" s="2"/>
      <c r="L62527" s="2"/>
    </row>
    <row r="62528" spans="10:12">
      <c r="J62528" s="2"/>
      <c r="K62528" s="2"/>
      <c r="L62528" s="2"/>
    </row>
    <row r="62529" spans="10:12">
      <c r="J62529" s="2"/>
      <c r="K62529" s="2"/>
      <c r="L62529" s="2"/>
    </row>
    <row r="62530" spans="10:12">
      <c r="J62530" s="2"/>
      <c r="K62530" s="2"/>
      <c r="L62530" s="2"/>
    </row>
    <row r="62531" spans="10:12">
      <c r="J62531" s="2"/>
      <c r="K62531" s="2"/>
      <c r="L62531" s="2"/>
    </row>
    <row r="62532" spans="10:12">
      <c r="J62532" s="2"/>
      <c r="K62532" s="2"/>
      <c r="L62532" s="2"/>
    </row>
    <row r="62533" spans="10:12">
      <c r="J62533" s="2"/>
      <c r="K62533" s="2"/>
      <c r="L62533" s="2"/>
    </row>
    <row r="62534" spans="10:12">
      <c r="J62534" s="2"/>
      <c r="K62534" s="2"/>
      <c r="L62534" s="2"/>
    </row>
    <row r="62535" spans="10:12">
      <c r="J62535" s="2"/>
      <c r="K62535" s="2"/>
      <c r="L62535" s="2"/>
    </row>
    <row r="62536" spans="10:12">
      <c r="J62536" s="2"/>
      <c r="K62536" s="2"/>
      <c r="L62536" s="2"/>
    </row>
    <row r="62537" spans="10:12">
      <c r="J62537" s="2"/>
      <c r="K62537" s="2"/>
      <c r="L62537" s="2"/>
    </row>
    <row r="62538" spans="10:12">
      <c r="J62538" s="2"/>
      <c r="K62538" s="2"/>
      <c r="L62538" s="2"/>
    </row>
    <row r="62539" spans="10:12">
      <c r="J62539" s="2"/>
      <c r="K62539" s="2"/>
      <c r="L62539" s="2"/>
    </row>
    <row r="62540" spans="10:12">
      <c r="J62540" s="2"/>
      <c r="K62540" s="2"/>
      <c r="L62540" s="2"/>
    </row>
    <row r="62541" spans="10:12">
      <c r="J62541" s="2"/>
      <c r="K62541" s="2"/>
      <c r="L62541" s="2"/>
    </row>
    <row r="62542" spans="10:12">
      <c r="J62542" s="2"/>
      <c r="K62542" s="2"/>
      <c r="L62542" s="2"/>
    </row>
    <row r="62543" spans="10:12">
      <c r="J62543" s="2"/>
      <c r="K62543" s="2"/>
      <c r="L62543" s="2"/>
    </row>
    <row r="62544" spans="10:12">
      <c r="J62544" s="2"/>
      <c r="K62544" s="2"/>
      <c r="L62544" s="2"/>
    </row>
    <row r="62545" spans="10:12">
      <c r="J62545" s="2"/>
      <c r="K62545" s="2"/>
      <c r="L62545" s="2"/>
    </row>
    <row r="62546" spans="10:12">
      <c r="J62546" s="2"/>
      <c r="K62546" s="2"/>
      <c r="L62546" s="2"/>
    </row>
    <row r="62547" spans="10:12">
      <c r="J62547" s="2"/>
      <c r="K62547" s="2"/>
      <c r="L62547" s="2"/>
    </row>
    <row r="62548" spans="10:12">
      <c r="J62548" s="2"/>
      <c r="K62548" s="2"/>
      <c r="L62548" s="2"/>
    </row>
    <row r="62549" spans="10:12">
      <c r="J62549" s="2"/>
      <c r="K62549" s="2"/>
      <c r="L62549" s="2"/>
    </row>
    <row r="62550" spans="10:12">
      <c r="J62550" s="2"/>
      <c r="K62550" s="2"/>
      <c r="L62550" s="2"/>
    </row>
    <row r="62551" spans="10:12">
      <c r="J62551" s="2"/>
      <c r="K62551" s="2"/>
      <c r="L62551" s="2"/>
    </row>
    <row r="62552" spans="10:12">
      <c r="J62552" s="2"/>
      <c r="K62552" s="2"/>
      <c r="L62552" s="2"/>
    </row>
    <row r="62553" spans="10:12">
      <c r="J62553" s="2"/>
      <c r="K62553" s="2"/>
      <c r="L62553" s="2"/>
    </row>
    <row r="62554" spans="10:12">
      <c r="J62554" s="2"/>
      <c r="K62554" s="2"/>
      <c r="L62554" s="2"/>
    </row>
    <row r="62555" spans="10:12">
      <c r="J62555" s="2"/>
      <c r="K62555" s="2"/>
      <c r="L62555" s="2"/>
    </row>
    <row r="62556" spans="10:12">
      <c r="J62556" s="2"/>
      <c r="K62556" s="2"/>
      <c r="L62556" s="2"/>
    </row>
    <row r="62557" spans="10:12">
      <c r="J62557" s="2"/>
      <c r="K62557" s="2"/>
      <c r="L62557" s="2"/>
    </row>
    <row r="62558" spans="10:12">
      <c r="J62558" s="2"/>
      <c r="K62558" s="2"/>
      <c r="L62558" s="2"/>
    </row>
    <row r="62559" spans="10:12">
      <c r="J62559" s="2"/>
      <c r="K62559" s="2"/>
      <c r="L62559" s="2"/>
    </row>
    <row r="62560" spans="10:12">
      <c r="J62560" s="2"/>
      <c r="K62560" s="2"/>
      <c r="L62560" s="2"/>
    </row>
    <row r="62561" spans="10:12">
      <c r="J62561" s="2"/>
      <c r="K62561" s="2"/>
      <c r="L62561" s="2"/>
    </row>
    <row r="62562" spans="10:12">
      <c r="J62562" s="2"/>
      <c r="K62562" s="2"/>
      <c r="L62562" s="2"/>
    </row>
    <row r="62563" spans="10:12">
      <c r="J62563" s="2"/>
      <c r="K62563" s="2"/>
      <c r="L62563" s="2"/>
    </row>
    <row r="62564" spans="10:12">
      <c r="J62564" s="2"/>
      <c r="K62564" s="2"/>
      <c r="L62564" s="2"/>
    </row>
    <row r="62565" spans="10:12">
      <c r="J62565" s="2"/>
      <c r="K62565" s="2"/>
      <c r="L62565" s="2"/>
    </row>
    <row r="62566" spans="10:12">
      <c r="J62566" s="2"/>
      <c r="K62566" s="2"/>
      <c r="L62566" s="2"/>
    </row>
    <row r="62567" spans="10:12">
      <c r="J62567" s="2"/>
      <c r="K62567" s="2"/>
      <c r="L62567" s="2"/>
    </row>
    <row r="62568" spans="10:12">
      <c r="J62568" s="2"/>
      <c r="K62568" s="2"/>
      <c r="L62568" s="2"/>
    </row>
    <row r="62569" spans="10:12">
      <c r="J62569" s="2"/>
      <c r="K62569" s="2"/>
      <c r="L62569" s="2"/>
    </row>
    <row r="62570" spans="10:12">
      <c r="J62570" s="2"/>
      <c r="K62570" s="2"/>
      <c r="L62570" s="2"/>
    </row>
    <row r="62571" spans="10:12">
      <c r="J62571" s="2"/>
      <c r="K62571" s="2"/>
      <c r="L62571" s="2"/>
    </row>
    <row r="62572" spans="10:12">
      <c r="J62572" s="2"/>
      <c r="K62572" s="2"/>
      <c r="L62572" s="2"/>
    </row>
    <row r="62573" spans="10:12">
      <c r="J62573" s="2"/>
      <c r="K62573" s="2"/>
      <c r="L62573" s="2"/>
    </row>
    <row r="62574" spans="10:12">
      <c r="J62574" s="2"/>
      <c r="K62574" s="2"/>
      <c r="L62574" s="2"/>
    </row>
    <row r="62575" spans="10:12">
      <c r="J62575" s="2"/>
      <c r="K62575" s="2"/>
      <c r="L62575" s="2"/>
    </row>
    <row r="62576" spans="10:12">
      <c r="J62576" s="2"/>
      <c r="K62576" s="2"/>
      <c r="L62576" s="2"/>
    </row>
    <row r="62577" spans="10:12">
      <c r="J62577" s="2"/>
      <c r="K62577" s="2"/>
      <c r="L62577" s="2"/>
    </row>
    <row r="62578" spans="10:12">
      <c r="J62578" s="2"/>
      <c r="K62578" s="2"/>
      <c r="L62578" s="2"/>
    </row>
    <row r="62579" spans="10:12">
      <c r="J62579" s="2"/>
      <c r="K62579" s="2"/>
      <c r="L62579" s="2"/>
    </row>
    <row r="62580" spans="10:12">
      <c r="J62580" s="2"/>
      <c r="K62580" s="2"/>
      <c r="L62580" s="2"/>
    </row>
    <row r="62581" spans="10:12">
      <c r="J62581" s="2"/>
      <c r="K62581" s="2"/>
      <c r="L62581" s="2"/>
    </row>
    <row r="62582" spans="10:12">
      <c r="J62582" s="2"/>
      <c r="K62582" s="2"/>
      <c r="L62582" s="2"/>
    </row>
    <row r="62583" spans="10:12">
      <c r="J62583" s="2"/>
      <c r="K62583" s="2"/>
      <c r="L62583" s="2"/>
    </row>
    <row r="62584" spans="10:12">
      <c r="J62584" s="2"/>
      <c r="K62584" s="2"/>
      <c r="L62584" s="2"/>
    </row>
    <row r="62585" spans="10:12">
      <c r="J62585" s="2"/>
      <c r="K62585" s="2"/>
      <c r="L62585" s="2"/>
    </row>
    <row r="62586" spans="10:12">
      <c r="J62586" s="2"/>
      <c r="K62586" s="2"/>
      <c r="L62586" s="2"/>
    </row>
    <row r="62587" spans="10:12">
      <c r="J62587" s="2"/>
      <c r="K62587" s="2"/>
      <c r="L62587" s="2"/>
    </row>
    <row r="62588" spans="10:12">
      <c r="J62588" s="2"/>
      <c r="K62588" s="2"/>
      <c r="L62588" s="2"/>
    </row>
    <row r="62589" spans="10:12">
      <c r="J62589" s="2"/>
      <c r="K62589" s="2"/>
      <c r="L62589" s="2"/>
    </row>
    <row r="62590" spans="10:12">
      <c r="J62590" s="2"/>
      <c r="K62590" s="2"/>
      <c r="L62590" s="2"/>
    </row>
    <row r="62591" spans="10:12">
      <c r="J62591" s="2"/>
      <c r="K62591" s="2"/>
      <c r="L62591" s="2"/>
    </row>
    <row r="62592" spans="10:12">
      <c r="J62592" s="2"/>
      <c r="K62592" s="2"/>
      <c r="L62592" s="2"/>
    </row>
    <row r="62593" spans="10:12">
      <c r="J62593" s="2"/>
      <c r="K62593" s="2"/>
      <c r="L62593" s="2"/>
    </row>
    <row r="62594" spans="10:12">
      <c r="J62594" s="2"/>
      <c r="K62594" s="2"/>
      <c r="L62594" s="2"/>
    </row>
    <row r="62595" spans="10:12">
      <c r="J62595" s="2"/>
      <c r="K62595" s="2"/>
      <c r="L62595" s="2"/>
    </row>
    <row r="62596" spans="10:12">
      <c r="J62596" s="2"/>
      <c r="K62596" s="2"/>
      <c r="L62596" s="2"/>
    </row>
    <row r="62597" spans="10:12">
      <c r="J62597" s="2"/>
      <c r="K62597" s="2"/>
      <c r="L62597" s="2"/>
    </row>
    <row r="62598" spans="10:12">
      <c r="J62598" s="2"/>
      <c r="K62598" s="2"/>
      <c r="L62598" s="2"/>
    </row>
    <row r="62599" spans="10:12">
      <c r="J62599" s="2"/>
      <c r="K62599" s="2"/>
      <c r="L62599" s="2"/>
    </row>
    <row r="62600" spans="10:12">
      <c r="J62600" s="2"/>
      <c r="K62600" s="2"/>
      <c r="L62600" s="2"/>
    </row>
    <row r="62601" spans="10:12">
      <c r="J62601" s="2"/>
      <c r="K62601" s="2"/>
      <c r="L62601" s="2"/>
    </row>
    <row r="62602" spans="10:12">
      <c r="J62602" s="2"/>
      <c r="K62602" s="2"/>
      <c r="L62602" s="2"/>
    </row>
    <row r="62603" spans="10:12">
      <c r="J62603" s="2"/>
      <c r="K62603" s="2"/>
      <c r="L62603" s="2"/>
    </row>
    <row r="62604" spans="10:12">
      <c r="J62604" s="2"/>
      <c r="K62604" s="2"/>
      <c r="L62604" s="2"/>
    </row>
    <row r="62605" spans="10:12">
      <c r="J62605" s="2"/>
      <c r="K62605" s="2"/>
      <c r="L62605" s="2"/>
    </row>
    <row r="62606" spans="10:12">
      <c r="J62606" s="2"/>
      <c r="K62606" s="2"/>
      <c r="L62606" s="2"/>
    </row>
    <row r="62607" spans="10:12">
      <c r="J62607" s="2"/>
      <c r="K62607" s="2"/>
      <c r="L62607" s="2"/>
    </row>
    <row r="62608" spans="10:12">
      <c r="J62608" s="2"/>
      <c r="K62608" s="2"/>
      <c r="L62608" s="2"/>
    </row>
    <row r="62609" spans="10:12">
      <c r="J62609" s="2"/>
      <c r="K62609" s="2"/>
      <c r="L62609" s="2"/>
    </row>
    <row r="62610" spans="10:12">
      <c r="J62610" s="2"/>
      <c r="K62610" s="2"/>
      <c r="L62610" s="2"/>
    </row>
    <row r="62611" spans="10:12">
      <c r="J62611" s="2"/>
      <c r="K62611" s="2"/>
      <c r="L62611" s="2"/>
    </row>
    <row r="62612" spans="10:12">
      <c r="J62612" s="2"/>
      <c r="K62612" s="2"/>
      <c r="L62612" s="2"/>
    </row>
    <row r="62613" spans="10:12">
      <c r="J62613" s="2"/>
      <c r="K62613" s="2"/>
      <c r="L62613" s="2"/>
    </row>
    <row r="62614" spans="10:12">
      <c r="J62614" s="2"/>
      <c r="K62614" s="2"/>
      <c r="L62614" s="2"/>
    </row>
    <row r="62615" spans="10:12">
      <c r="J62615" s="2"/>
      <c r="K62615" s="2"/>
      <c r="L62615" s="2"/>
    </row>
    <row r="62616" spans="10:12">
      <c r="J62616" s="2"/>
      <c r="K62616" s="2"/>
      <c r="L62616" s="2"/>
    </row>
    <row r="62617" spans="10:12">
      <c r="J62617" s="2"/>
      <c r="K62617" s="2"/>
      <c r="L62617" s="2"/>
    </row>
    <row r="62618" spans="10:12">
      <c r="J62618" s="2"/>
      <c r="K62618" s="2"/>
      <c r="L62618" s="2"/>
    </row>
    <row r="62619" spans="10:12">
      <c r="J62619" s="2"/>
      <c r="K62619" s="2"/>
      <c r="L62619" s="2"/>
    </row>
    <row r="62620" spans="10:12">
      <c r="J62620" s="2"/>
      <c r="K62620" s="2"/>
      <c r="L62620" s="2"/>
    </row>
    <row r="62621" spans="10:12">
      <c r="J62621" s="2"/>
      <c r="K62621" s="2"/>
      <c r="L62621" s="2"/>
    </row>
    <row r="62622" spans="10:12">
      <c r="J62622" s="2"/>
      <c r="K62622" s="2"/>
      <c r="L62622" s="2"/>
    </row>
    <row r="62623" spans="10:12">
      <c r="J62623" s="2"/>
      <c r="K62623" s="2"/>
      <c r="L62623" s="2"/>
    </row>
    <row r="62624" spans="10:12">
      <c r="J62624" s="2"/>
      <c r="K62624" s="2"/>
      <c r="L62624" s="2"/>
    </row>
    <row r="62625" spans="10:12">
      <c r="J62625" s="2"/>
      <c r="K62625" s="2"/>
      <c r="L62625" s="2"/>
    </row>
    <row r="62626" spans="10:12">
      <c r="J62626" s="2"/>
      <c r="K62626" s="2"/>
      <c r="L62626" s="2"/>
    </row>
    <row r="62627" spans="10:12">
      <c r="J62627" s="2"/>
      <c r="K62627" s="2"/>
      <c r="L62627" s="2"/>
    </row>
    <row r="62628" spans="10:12">
      <c r="J62628" s="2"/>
      <c r="K62628" s="2"/>
      <c r="L62628" s="2"/>
    </row>
    <row r="62629" spans="10:12">
      <c r="J62629" s="2"/>
      <c r="K62629" s="2"/>
      <c r="L62629" s="2"/>
    </row>
    <row r="62630" spans="10:12">
      <c r="J62630" s="2"/>
      <c r="K62630" s="2"/>
      <c r="L62630" s="2"/>
    </row>
    <row r="62631" spans="10:12">
      <c r="J62631" s="2"/>
      <c r="K62631" s="2"/>
      <c r="L62631" s="2"/>
    </row>
    <row r="62632" spans="10:12">
      <c r="J62632" s="2"/>
      <c r="K62632" s="2"/>
      <c r="L62632" s="2"/>
    </row>
    <row r="62633" spans="10:12">
      <c r="J62633" s="2"/>
      <c r="K62633" s="2"/>
      <c r="L62633" s="2"/>
    </row>
    <row r="62634" spans="10:12">
      <c r="J62634" s="2"/>
      <c r="K62634" s="2"/>
      <c r="L62634" s="2"/>
    </row>
    <row r="62635" spans="10:12">
      <c r="J62635" s="2"/>
      <c r="K62635" s="2"/>
      <c r="L62635" s="2"/>
    </row>
    <row r="62636" spans="10:12">
      <c r="J62636" s="2"/>
      <c r="K62636" s="2"/>
      <c r="L62636" s="2"/>
    </row>
    <row r="62637" spans="10:12">
      <c r="J62637" s="2"/>
      <c r="K62637" s="2"/>
      <c r="L62637" s="2"/>
    </row>
    <row r="62638" spans="10:12">
      <c r="J62638" s="2"/>
      <c r="K62638" s="2"/>
      <c r="L62638" s="2"/>
    </row>
    <row r="62639" spans="10:12">
      <c r="J62639" s="2"/>
      <c r="K62639" s="2"/>
      <c r="L62639" s="2"/>
    </row>
    <row r="62640" spans="10:12">
      <c r="J62640" s="2"/>
      <c r="K62640" s="2"/>
      <c r="L62640" s="2"/>
    </row>
    <row r="62641" spans="10:12">
      <c r="J62641" s="2"/>
      <c r="K62641" s="2"/>
      <c r="L62641" s="2"/>
    </row>
    <row r="62642" spans="10:12">
      <c r="J62642" s="2"/>
      <c r="K62642" s="2"/>
      <c r="L62642" s="2"/>
    </row>
    <row r="62643" spans="10:12">
      <c r="J62643" s="2"/>
      <c r="K62643" s="2"/>
      <c r="L62643" s="2"/>
    </row>
    <row r="62644" spans="10:12">
      <c r="J62644" s="2"/>
      <c r="K62644" s="2"/>
      <c r="L62644" s="2"/>
    </row>
    <row r="62645" spans="10:12">
      <c r="J62645" s="2"/>
      <c r="K62645" s="2"/>
      <c r="L62645" s="2"/>
    </row>
    <row r="62646" spans="10:12">
      <c r="J62646" s="2"/>
      <c r="K62646" s="2"/>
      <c r="L62646" s="2"/>
    </row>
    <row r="62647" spans="10:12">
      <c r="J62647" s="2"/>
      <c r="K62647" s="2"/>
      <c r="L62647" s="2"/>
    </row>
    <row r="62648" spans="10:12">
      <c r="J62648" s="2"/>
      <c r="K62648" s="2"/>
      <c r="L62648" s="2"/>
    </row>
    <row r="62649" spans="10:12">
      <c r="J62649" s="2"/>
      <c r="K62649" s="2"/>
      <c r="L62649" s="2"/>
    </row>
    <row r="62650" spans="10:12">
      <c r="J62650" s="2"/>
      <c r="K62650" s="2"/>
      <c r="L62650" s="2"/>
    </row>
    <row r="62651" spans="10:12">
      <c r="J62651" s="2"/>
      <c r="K62651" s="2"/>
      <c r="L62651" s="2"/>
    </row>
    <row r="62652" spans="10:12">
      <c r="J62652" s="2"/>
      <c r="K62652" s="2"/>
      <c r="L62652" s="2"/>
    </row>
    <row r="62653" spans="10:12">
      <c r="J62653" s="2"/>
      <c r="K62653" s="2"/>
      <c r="L62653" s="2"/>
    </row>
    <row r="62654" spans="10:12">
      <c r="J62654" s="2"/>
      <c r="K62654" s="2"/>
      <c r="L62654" s="2"/>
    </row>
    <row r="62655" spans="10:12">
      <c r="J62655" s="2"/>
      <c r="K62655" s="2"/>
      <c r="L62655" s="2"/>
    </row>
    <row r="62656" spans="10:12">
      <c r="J62656" s="2"/>
      <c r="K62656" s="2"/>
      <c r="L62656" s="2"/>
    </row>
    <row r="62657" spans="10:12">
      <c r="J62657" s="2"/>
      <c r="K62657" s="2"/>
      <c r="L62657" s="2"/>
    </row>
    <row r="62658" spans="10:12">
      <c r="J62658" s="2"/>
      <c r="K62658" s="2"/>
      <c r="L62658" s="2"/>
    </row>
    <row r="62659" spans="10:12">
      <c r="J62659" s="2"/>
      <c r="K62659" s="2"/>
      <c r="L62659" s="2"/>
    </row>
    <row r="62660" spans="10:12">
      <c r="J62660" s="2"/>
      <c r="K62660" s="2"/>
      <c r="L62660" s="2"/>
    </row>
    <row r="62661" spans="10:12">
      <c r="J62661" s="2"/>
      <c r="K62661" s="2"/>
      <c r="L62661" s="2"/>
    </row>
    <row r="62662" spans="10:12">
      <c r="J62662" s="2"/>
      <c r="K62662" s="2"/>
      <c r="L62662" s="2"/>
    </row>
    <row r="62663" spans="10:12">
      <c r="J62663" s="2"/>
      <c r="K62663" s="2"/>
      <c r="L62663" s="2"/>
    </row>
    <row r="62664" spans="10:12">
      <c r="J62664" s="2"/>
      <c r="K62664" s="2"/>
      <c r="L62664" s="2"/>
    </row>
    <row r="62665" spans="10:12">
      <c r="J62665" s="2"/>
      <c r="K62665" s="2"/>
      <c r="L62665" s="2"/>
    </row>
    <row r="62666" spans="10:12">
      <c r="J62666" s="2"/>
      <c r="K62666" s="2"/>
      <c r="L62666" s="2"/>
    </row>
    <row r="62667" spans="10:12">
      <c r="J62667" s="2"/>
      <c r="K62667" s="2"/>
      <c r="L62667" s="2"/>
    </row>
    <row r="62668" spans="10:12">
      <c r="J62668" s="2"/>
      <c r="K62668" s="2"/>
      <c r="L62668" s="2"/>
    </row>
    <row r="62669" spans="10:12">
      <c r="J62669" s="2"/>
      <c r="K62669" s="2"/>
      <c r="L62669" s="2"/>
    </row>
    <row r="62670" spans="10:12">
      <c r="J62670" s="2"/>
      <c r="K62670" s="2"/>
      <c r="L62670" s="2"/>
    </row>
    <row r="62671" spans="10:12">
      <c r="J62671" s="2"/>
      <c r="K62671" s="2"/>
      <c r="L62671" s="2"/>
    </row>
    <row r="62672" spans="10:12">
      <c r="J62672" s="2"/>
      <c r="K62672" s="2"/>
      <c r="L62672" s="2"/>
    </row>
    <row r="62673" spans="10:12">
      <c r="J62673" s="2"/>
      <c r="K62673" s="2"/>
      <c r="L62673" s="2"/>
    </row>
    <row r="62674" spans="10:12">
      <c r="J62674" s="2"/>
      <c r="K62674" s="2"/>
      <c r="L62674" s="2"/>
    </row>
    <row r="62675" spans="10:12">
      <c r="J62675" s="2"/>
      <c r="K62675" s="2"/>
      <c r="L62675" s="2"/>
    </row>
    <row r="62676" spans="10:12">
      <c r="J62676" s="2"/>
      <c r="K62676" s="2"/>
      <c r="L62676" s="2"/>
    </row>
    <row r="62677" spans="10:12">
      <c r="J62677" s="2"/>
      <c r="K62677" s="2"/>
      <c r="L62677" s="2"/>
    </row>
    <row r="62678" spans="10:12">
      <c r="J62678" s="2"/>
      <c r="K62678" s="2"/>
      <c r="L62678" s="2"/>
    </row>
    <row r="62679" spans="10:12">
      <c r="J62679" s="2"/>
      <c r="K62679" s="2"/>
      <c r="L62679" s="2"/>
    </row>
    <row r="62680" spans="10:12">
      <c r="J62680" s="2"/>
      <c r="K62680" s="2"/>
      <c r="L62680" s="2"/>
    </row>
    <row r="62681" spans="10:12">
      <c r="J62681" s="2"/>
      <c r="K62681" s="2"/>
      <c r="L62681" s="2"/>
    </row>
    <row r="62682" spans="10:12">
      <c r="J62682" s="2"/>
      <c r="K62682" s="2"/>
      <c r="L62682" s="2"/>
    </row>
    <row r="62683" spans="10:12">
      <c r="J62683" s="2"/>
      <c r="K62683" s="2"/>
      <c r="L62683" s="2"/>
    </row>
    <row r="62684" spans="10:12">
      <c r="J62684" s="2"/>
      <c r="K62684" s="2"/>
      <c r="L62684" s="2"/>
    </row>
    <row r="62685" spans="10:12">
      <c r="J62685" s="2"/>
      <c r="K62685" s="2"/>
      <c r="L62685" s="2"/>
    </row>
    <row r="62686" spans="10:12">
      <c r="J62686" s="2"/>
      <c r="K62686" s="2"/>
      <c r="L62686" s="2"/>
    </row>
    <row r="62687" spans="10:12">
      <c r="J62687" s="2"/>
      <c r="K62687" s="2"/>
      <c r="L62687" s="2"/>
    </row>
    <row r="62688" spans="10:12">
      <c r="J62688" s="2"/>
      <c r="K62688" s="2"/>
      <c r="L62688" s="2"/>
    </row>
    <row r="62689" spans="10:12">
      <c r="J62689" s="2"/>
      <c r="K62689" s="2"/>
      <c r="L62689" s="2"/>
    </row>
    <row r="62690" spans="10:12">
      <c r="J62690" s="2"/>
      <c r="K62690" s="2"/>
      <c r="L62690" s="2"/>
    </row>
    <row r="62691" spans="10:12">
      <c r="J62691" s="2"/>
      <c r="K62691" s="2"/>
      <c r="L62691" s="2"/>
    </row>
    <row r="62692" spans="10:12">
      <c r="J62692" s="2"/>
      <c r="K62692" s="2"/>
      <c r="L62692" s="2"/>
    </row>
    <row r="62693" spans="10:12">
      <c r="J62693" s="2"/>
      <c r="K62693" s="2"/>
      <c r="L62693" s="2"/>
    </row>
    <row r="62694" spans="10:12">
      <c r="J62694" s="2"/>
      <c r="K62694" s="2"/>
      <c r="L62694" s="2"/>
    </row>
    <row r="62695" spans="10:12">
      <c r="J62695" s="2"/>
      <c r="K62695" s="2"/>
      <c r="L62695" s="2"/>
    </row>
    <row r="62696" spans="10:12">
      <c r="J62696" s="2"/>
      <c r="K62696" s="2"/>
      <c r="L62696" s="2"/>
    </row>
    <row r="62697" spans="10:12">
      <c r="J62697" s="2"/>
      <c r="K62697" s="2"/>
      <c r="L62697" s="2"/>
    </row>
    <row r="62698" spans="10:12">
      <c r="J62698" s="2"/>
      <c r="K62698" s="2"/>
      <c r="L62698" s="2"/>
    </row>
    <row r="62699" spans="10:12">
      <c r="J62699" s="2"/>
      <c r="K62699" s="2"/>
      <c r="L62699" s="2"/>
    </row>
    <row r="62700" spans="10:12">
      <c r="J62700" s="2"/>
      <c r="K62700" s="2"/>
      <c r="L62700" s="2"/>
    </row>
    <row r="62701" spans="10:12">
      <c r="J62701" s="2"/>
      <c r="K62701" s="2"/>
      <c r="L62701" s="2"/>
    </row>
    <row r="62702" spans="10:12">
      <c r="J62702" s="2"/>
      <c r="K62702" s="2"/>
      <c r="L62702" s="2"/>
    </row>
    <row r="62703" spans="10:12">
      <c r="J62703" s="2"/>
      <c r="K62703" s="2"/>
      <c r="L62703" s="2"/>
    </row>
    <row r="62704" spans="10:12">
      <c r="J62704" s="2"/>
      <c r="K62704" s="2"/>
      <c r="L62704" s="2"/>
    </row>
    <row r="62705" spans="10:12">
      <c r="J62705" s="2"/>
      <c r="K62705" s="2"/>
      <c r="L62705" s="2"/>
    </row>
    <row r="62706" spans="10:12">
      <c r="J62706" s="2"/>
      <c r="K62706" s="2"/>
      <c r="L62706" s="2"/>
    </row>
    <row r="62707" spans="10:12">
      <c r="J62707" s="2"/>
      <c r="K62707" s="2"/>
      <c r="L62707" s="2"/>
    </row>
    <row r="62708" spans="10:12">
      <c r="J62708" s="2"/>
      <c r="K62708" s="2"/>
      <c r="L62708" s="2"/>
    </row>
    <row r="62709" spans="10:12">
      <c r="J62709" s="2"/>
      <c r="K62709" s="2"/>
      <c r="L62709" s="2"/>
    </row>
    <row r="62710" spans="10:12">
      <c r="J62710" s="2"/>
      <c r="K62710" s="2"/>
      <c r="L62710" s="2"/>
    </row>
    <row r="62711" spans="10:12">
      <c r="J62711" s="2"/>
      <c r="K62711" s="2"/>
      <c r="L62711" s="2"/>
    </row>
    <row r="62712" spans="10:12">
      <c r="J62712" s="2"/>
      <c r="K62712" s="2"/>
      <c r="L62712" s="2"/>
    </row>
    <row r="62713" spans="10:12">
      <c r="J62713" s="2"/>
      <c r="K62713" s="2"/>
      <c r="L62713" s="2"/>
    </row>
    <row r="62714" spans="10:12">
      <c r="J62714" s="2"/>
      <c r="K62714" s="2"/>
      <c r="L62714" s="2"/>
    </row>
    <row r="62715" spans="10:12">
      <c r="J62715" s="2"/>
      <c r="K62715" s="2"/>
      <c r="L62715" s="2"/>
    </row>
    <row r="62716" spans="10:12">
      <c r="J62716" s="2"/>
      <c r="K62716" s="2"/>
      <c r="L62716" s="2"/>
    </row>
    <row r="62717" spans="10:12">
      <c r="J62717" s="2"/>
      <c r="K62717" s="2"/>
      <c r="L62717" s="2"/>
    </row>
    <row r="62718" spans="10:12">
      <c r="J62718" s="2"/>
      <c r="K62718" s="2"/>
      <c r="L62718" s="2"/>
    </row>
    <row r="62719" spans="10:12">
      <c r="J62719" s="2"/>
      <c r="K62719" s="2"/>
      <c r="L62719" s="2"/>
    </row>
    <row r="62720" spans="10:12">
      <c r="J62720" s="2"/>
      <c r="K62720" s="2"/>
      <c r="L62720" s="2"/>
    </row>
    <row r="62721" spans="10:12">
      <c r="J62721" s="2"/>
      <c r="K62721" s="2"/>
      <c r="L62721" s="2"/>
    </row>
    <row r="62722" spans="10:12">
      <c r="J62722" s="2"/>
      <c r="K62722" s="2"/>
      <c r="L62722" s="2"/>
    </row>
    <row r="62723" spans="10:12">
      <c r="J62723" s="2"/>
      <c r="K62723" s="2"/>
      <c r="L62723" s="2"/>
    </row>
    <row r="62724" spans="10:12">
      <c r="J62724" s="2"/>
      <c r="K62724" s="2"/>
      <c r="L62724" s="2"/>
    </row>
    <row r="62725" spans="10:12">
      <c r="J62725" s="2"/>
      <c r="K62725" s="2"/>
      <c r="L62725" s="2"/>
    </row>
    <row r="62726" spans="10:12">
      <c r="J62726" s="2"/>
      <c r="K62726" s="2"/>
      <c r="L62726" s="2"/>
    </row>
    <row r="62727" spans="10:12">
      <c r="J62727" s="2"/>
      <c r="K62727" s="2"/>
      <c r="L62727" s="2"/>
    </row>
    <row r="62728" spans="10:12">
      <c r="J62728" s="2"/>
      <c r="K62728" s="2"/>
      <c r="L62728" s="2"/>
    </row>
    <row r="62729" spans="10:12">
      <c r="J62729" s="2"/>
      <c r="K62729" s="2"/>
      <c r="L62729" s="2"/>
    </row>
    <row r="62730" spans="10:12">
      <c r="J62730" s="2"/>
      <c r="K62730" s="2"/>
      <c r="L62730" s="2"/>
    </row>
    <row r="62731" spans="10:12">
      <c r="J62731" s="2"/>
      <c r="K62731" s="2"/>
      <c r="L62731" s="2"/>
    </row>
    <row r="62732" spans="10:12">
      <c r="J62732" s="2"/>
      <c r="K62732" s="2"/>
      <c r="L62732" s="2"/>
    </row>
    <row r="62733" spans="10:12">
      <c r="J62733" s="2"/>
      <c r="K62733" s="2"/>
      <c r="L62733" s="2"/>
    </row>
    <row r="62734" spans="10:12">
      <c r="J62734" s="2"/>
      <c r="K62734" s="2"/>
      <c r="L62734" s="2"/>
    </row>
    <row r="62735" spans="10:12">
      <c r="J62735" s="2"/>
      <c r="K62735" s="2"/>
      <c r="L62735" s="2"/>
    </row>
    <row r="62736" spans="10:12">
      <c r="J62736" s="2"/>
      <c r="K62736" s="2"/>
      <c r="L62736" s="2"/>
    </row>
    <row r="62737" spans="10:12">
      <c r="J62737" s="2"/>
      <c r="K62737" s="2"/>
      <c r="L62737" s="2"/>
    </row>
    <row r="62738" spans="10:12">
      <c r="J62738" s="2"/>
      <c r="K62738" s="2"/>
      <c r="L62738" s="2"/>
    </row>
    <row r="62739" spans="10:12">
      <c r="J62739" s="2"/>
      <c r="K62739" s="2"/>
      <c r="L62739" s="2"/>
    </row>
    <row r="62740" spans="10:12">
      <c r="J62740" s="2"/>
      <c r="K62740" s="2"/>
      <c r="L62740" s="2"/>
    </row>
    <row r="62741" spans="10:12">
      <c r="J62741" s="2"/>
      <c r="K62741" s="2"/>
      <c r="L62741" s="2"/>
    </row>
    <row r="62742" spans="10:12">
      <c r="J62742" s="2"/>
      <c r="K62742" s="2"/>
      <c r="L62742" s="2"/>
    </row>
    <row r="62743" spans="10:12">
      <c r="J62743" s="2"/>
      <c r="K62743" s="2"/>
      <c r="L62743" s="2"/>
    </row>
    <row r="62744" spans="10:12">
      <c r="J62744" s="2"/>
      <c r="K62744" s="2"/>
      <c r="L62744" s="2"/>
    </row>
    <row r="62745" spans="10:12">
      <c r="J62745" s="2"/>
      <c r="K62745" s="2"/>
      <c r="L62745" s="2"/>
    </row>
    <row r="62746" spans="10:12">
      <c r="J62746" s="2"/>
      <c r="K62746" s="2"/>
      <c r="L62746" s="2"/>
    </row>
    <row r="62747" spans="10:12">
      <c r="J62747" s="2"/>
      <c r="K62747" s="2"/>
      <c r="L62747" s="2"/>
    </row>
    <row r="62748" spans="10:12">
      <c r="J62748" s="2"/>
      <c r="K62748" s="2"/>
      <c r="L62748" s="2"/>
    </row>
    <row r="62749" spans="10:12">
      <c r="J62749" s="2"/>
      <c r="K62749" s="2"/>
      <c r="L62749" s="2"/>
    </row>
    <row r="62750" spans="10:12">
      <c r="J62750" s="2"/>
      <c r="K62750" s="2"/>
      <c r="L62750" s="2"/>
    </row>
    <row r="62751" spans="10:12">
      <c r="J62751" s="2"/>
      <c r="K62751" s="2"/>
      <c r="L62751" s="2"/>
    </row>
    <row r="62752" spans="10:12">
      <c r="J62752" s="2"/>
      <c r="K62752" s="2"/>
      <c r="L62752" s="2"/>
    </row>
    <row r="62753" spans="10:12">
      <c r="J62753" s="2"/>
      <c r="K62753" s="2"/>
      <c r="L62753" s="2"/>
    </row>
    <row r="62754" spans="10:12">
      <c r="J62754" s="2"/>
      <c r="K62754" s="2"/>
      <c r="L62754" s="2"/>
    </row>
    <row r="62755" spans="10:12">
      <c r="J62755" s="2"/>
      <c r="K62755" s="2"/>
      <c r="L62755" s="2"/>
    </row>
    <row r="62756" spans="10:12">
      <c r="J62756" s="2"/>
      <c r="K62756" s="2"/>
      <c r="L62756" s="2"/>
    </row>
    <row r="62757" spans="10:12">
      <c r="J62757" s="2"/>
      <c r="K62757" s="2"/>
      <c r="L62757" s="2"/>
    </row>
    <row r="62758" spans="10:12">
      <c r="J62758" s="2"/>
      <c r="K62758" s="2"/>
      <c r="L62758" s="2"/>
    </row>
    <row r="62759" spans="10:12">
      <c r="J62759" s="2"/>
      <c r="K62759" s="2"/>
      <c r="L62759" s="2"/>
    </row>
    <row r="62760" spans="10:12">
      <c r="J62760" s="2"/>
      <c r="K62760" s="2"/>
      <c r="L62760" s="2"/>
    </row>
    <row r="62761" spans="10:12">
      <c r="J62761" s="2"/>
      <c r="K62761" s="2"/>
      <c r="L62761" s="2"/>
    </row>
    <row r="62762" spans="10:12">
      <c r="J62762" s="2"/>
      <c r="K62762" s="2"/>
      <c r="L62762" s="2"/>
    </row>
    <row r="62763" spans="10:12">
      <c r="J62763" s="2"/>
      <c r="K62763" s="2"/>
      <c r="L62763" s="2"/>
    </row>
    <row r="62764" spans="10:12">
      <c r="J62764" s="2"/>
      <c r="K62764" s="2"/>
      <c r="L62764" s="2"/>
    </row>
    <row r="62765" spans="10:12">
      <c r="J62765" s="2"/>
      <c r="K62765" s="2"/>
      <c r="L62765" s="2"/>
    </row>
    <row r="62766" spans="10:12">
      <c r="J62766" s="2"/>
      <c r="K62766" s="2"/>
      <c r="L62766" s="2"/>
    </row>
    <row r="62767" spans="10:12">
      <c r="J62767" s="2"/>
      <c r="K62767" s="2"/>
      <c r="L62767" s="2"/>
    </row>
    <row r="62768" spans="10:12">
      <c r="J62768" s="2"/>
      <c r="K62768" s="2"/>
      <c r="L62768" s="2"/>
    </row>
    <row r="62769" spans="10:12">
      <c r="J62769" s="2"/>
      <c r="K62769" s="2"/>
      <c r="L62769" s="2"/>
    </row>
    <row r="62770" spans="10:12">
      <c r="J62770" s="2"/>
      <c r="K62770" s="2"/>
      <c r="L62770" s="2"/>
    </row>
    <row r="62771" spans="10:12">
      <c r="J62771" s="2"/>
      <c r="K62771" s="2"/>
      <c r="L62771" s="2"/>
    </row>
    <row r="62772" spans="10:12">
      <c r="J62772" s="2"/>
      <c r="K62772" s="2"/>
      <c r="L62772" s="2"/>
    </row>
    <row r="62773" spans="10:12">
      <c r="J62773" s="2"/>
      <c r="K62773" s="2"/>
      <c r="L62773" s="2"/>
    </row>
    <row r="62774" spans="10:12">
      <c r="J62774" s="2"/>
      <c r="K62774" s="2"/>
      <c r="L62774" s="2"/>
    </row>
    <row r="62775" spans="10:12">
      <c r="J62775" s="2"/>
      <c r="K62775" s="2"/>
      <c r="L62775" s="2"/>
    </row>
    <row r="62776" spans="10:12">
      <c r="J62776" s="2"/>
      <c r="K62776" s="2"/>
      <c r="L62776" s="2"/>
    </row>
    <row r="62777" spans="10:12">
      <c r="J62777" s="2"/>
      <c r="K62777" s="2"/>
      <c r="L62777" s="2"/>
    </row>
    <row r="62778" spans="10:12">
      <c r="J62778" s="2"/>
      <c r="K62778" s="2"/>
      <c r="L62778" s="2"/>
    </row>
    <row r="62779" spans="10:12">
      <c r="J62779" s="2"/>
      <c r="K62779" s="2"/>
      <c r="L62779" s="2"/>
    </row>
    <row r="62780" spans="10:12">
      <c r="J62780" s="2"/>
      <c r="K62780" s="2"/>
      <c r="L62780" s="2"/>
    </row>
    <row r="62781" spans="10:12">
      <c r="J62781" s="2"/>
      <c r="K62781" s="2"/>
      <c r="L62781" s="2"/>
    </row>
    <row r="62782" spans="10:12">
      <c r="J62782" s="2"/>
      <c r="K62782" s="2"/>
      <c r="L62782" s="2"/>
    </row>
    <row r="62783" spans="10:12">
      <c r="J62783" s="2"/>
      <c r="K62783" s="2"/>
      <c r="L62783" s="2"/>
    </row>
    <row r="62784" spans="10:12">
      <c r="J62784" s="2"/>
      <c r="K62784" s="2"/>
      <c r="L62784" s="2"/>
    </row>
    <row r="62785" spans="10:12">
      <c r="J62785" s="2"/>
      <c r="K62785" s="2"/>
      <c r="L62785" s="2"/>
    </row>
    <row r="62786" spans="10:12">
      <c r="J62786" s="2"/>
      <c r="K62786" s="2"/>
      <c r="L62786" s="2"/>
    </row>
    <row r="62787" spans="10:12">
      <c r="J62787" s="2"/>
      <c r="K62787" s="2"/>
      <c r="L62787" s="2"/>
    </row>
    <row r="62788" spans="10:12">
      <c r="J62788" s="2"/>
      <c r="K62788" s="2"/>
      <c r="L62788" s="2"/>
    </row>
    <row r="62789" spans="10:12">
      <c r="J62789" s="2"/>
      <c r="K62789" s="2"/>
      <c r="L62789" s="2"/>
    </row>
    <row r="62790" spans="10:12">
      <c r="J62790" s="2"/>
      <c r="K62790" s="2"/>
      <c r="L62790" s="2"/>
    </row>
    <row r="62791" spans="10:12">
      <c r="J62791" s="2"/>
      <c r="K62791" s="2"/>
      <c r="L62791" s="2"/>
    </row>
    <row r="62792" spans="10:12">
      <c r="J62792" s="2"/>
      <c r="K62792" s="2"/>
      <c r="L62792" s="2"/>
    </row>
    <row r="62793" spans="10:12">
      <c r="J62793" s="2"/>
      <c r="K62793" s="2"/>
      <c r="L62793" s="2"/>
    </row>
    <row r="62794" spans="10:12">
      <c r="J62794" s="2"/>
      <c r="K62794" s="2"/>
      <c r="L62794" s="2"/>
    </row>
    <row r="62795" spans="10:12">
      <c r="J62795" s="2"/>
      <c r="K62795" s="2"/>
      <c r="L62795" s="2"/>
    </row>
    <row r="62796" spans="10:12">
      <c r="J62796" s="2"/>
      <c r="K62796" s="2"/>
      <c r="L62796" s="2"/>
    </row>
    <row r="62797" spans="10:12">
      <c r="J62797" s="2"/>
      <c r="K62797" s="2"/>
      <c r="L62797" s="2"/>
    </row>
    <row r="62798" spans="10:12">
      <c r="J62798" s="2"/>
      <c r="K62798" s="2"/>
      <c r="L62798" s="2"/>
    </row>
    <row r="62799" spans="10:12">
      <c r="J62799" s="2"/>
      <c r="K62799" s="2"/>
      <c r="L62799" s="2"/>
    </row>
    <row r="62800" spans="10:12">
      <c r="J62800" s="2"/>
      <c r="K62800" s="2"/>
      <c r="L62800" s="2"/>
    </row>
    <row r="62801" spans="10:12">
      <c r="J62801" s="2"/>
      <c r="K62801" s="2"/>
      <c r="L62801" s="2"/>
    </row>
    <row r="62802" spans="10:12">
      <c r="J62802" s="2"/>
      <c r="K62802" s="2"/>
      <c r="L62802" s="2"/>
    </row>
    <row r="62803" spans="10:12">
      <c r="J62803" s="2"/>
      <c r="K62803" s="2"/>
      <c r="L62803" s="2"/>
    </row>
    <row r="62804" spans="10:12">
      <c r="J62804" s="2"/>
      <c r="K62804" s="2"/>
      <c r="L62804" s="2"/>
    </row>
    <row r="62805" spans="10:12">
      <c r="J62805" s="2"/>
      <c r="K62805" s="2"/>
      <c r="L62805" s="2"/>
    </row>
    <row r="62806" spans="10:12">
      <c r="J62806" s="2"/>
      <c r="K62806" s="2"/>
      <c r="L62806" s="2"/>
    </row>
    <row r="62807" spans="10:12">
      <c r="J62807" s="2"/>
      <c r="K62807" s="2"/>
      <c r="L62807" s="2"/>
    </row>
    <row r="62808" spans="10:12">
      <c r="J62808" s="2"/>
      <c r="K62808" s="2"/>
      <c r="L62808" s="2"/>
    </row>
    <row r="62809" spans="10:12">
      <c r="J62809" s="2"/>
      <c r="K62809" s="2"/>
      <c r="L62809" s="2"/>
    </row>
    <row r="62810" spans="10:12">
      <c r="J62810" s="2"/>
      <c r="K62810" s="2"/>
      <c r="L62810" s="2"/>
    </row>
    <row r="62811" spans="10:12">
      <c r="J62811" s="2"/>
      <c r="K62811" s="2"/>
      <c r="L62811" s="2"/>
    </row>
    <row r="62812" spans="10:12">
      <c r="J62812" s="2"/>
      <c r="K62812" s="2"/>
      <c r="L62812" s="2"/>
    </row>
    <row r="62813" spans="10:12">
      <c r="J62813" s="2"/>
      <c r="K62813" s="2"/>
      <c r="L62813" s="2"/>
    </row>
    <row r="62814" spans="10:12">
      <c r="J62814" s="2"/>
      <c r="K62814" s="2"/>
      <c r="L62814" s="2"/>
    </row>
    <row r="62815" spans="10:12">
      <c r="J62815" s="2"/>
      <c r="K62815" s="2"/>
      <c r="L62815" s="2"/>
    </row>
    <row r="62816" spans="10:12">
      <c r="J62816" s="2"/>
      <c r="K62816" s="2"/>
      <c r="L62816" s="2"/>
    </row>
    <row r="62817" spans="10:12">
      <c r="J62817" s="2"/>
      <c r="K62817" s="2"/>
      <c r="L62817" s="2"/>
    </row>
    <row r="62818" spans="10:12">
      <c r="J62818" s="2"/>
      <c r="K62818" s="2"/>
      <c r="L62818" s="2"/>
    </row>
    <row r="62819" spans="10:12">
      <c r="J62819" s="2"/>
      <c r="K62819" s="2"/>
      <c r="L62819" s="2"/>
    </row>
    <row r="62820" spans="10:12">
      <c r="J62820" s="2"/>
      <c r="K62820" s="2"/>
      <c r="L62820" s="2"/>
    </row>
    <row r="62821" spans="10:12">
      <c r="J62821" s="2"/>
      <c r="K62821" s="2"/>
      <c r="L62821" s="2"/>
    </row>
    <row r="62822" spans="10:12">
      <c r="J62822" s="2"/>
      <c r="K62822" s="2"/>
      <c r="L62822" s="2"/>
    </row>
    <row r="62823" spans="10:12">
      <c r="J62823" s="2"/>
      <c r="K62823" s="2"/>
      <c r="L62823" s="2"/>
    </row>
    <row r="62824" spans="10:12">
      <c r="J62824" s="2"/>
      <c r="K62824" s="2"/>
      <c r="L62824" s="2"/>
    </row>
    <row r="62825" spans="10:12">
      <c r="J62825" s="2"/>
      <c r="K62825" s="2"/>
      <c r="L62825" s="2"/>
    </row>
    <row r="62826" spans="10:12">
      <c r="J62826" s="2"/>
      <c r="K62826" s="2"/>
      <c r="L62826" s="2"/>
    </row>
    <row r="62827" spans="10:12">
      <c r="J62827" s="2"/>
      <c r="K62827" s="2"/>
      <c r="L62827" s="2"/>
    </row>
    <row r="62828" spans="10:12">
      <c r="J62828" s="2"/>
      <c r="K62828" s="2"/>
      <c r="L62828" s="2"/>
    </row>
    <row r="62829" spans="10:12">
      <c r="J62829" s="2"/>
      <c r="K62829" s="2"/>
      <c r="L62829" s="2"/>
    </row>
    <row r="62830" spans="10:12">
      <c r="J62830" s="2"/>
      <c r="K62830" s="2"/>
      <c r="L62830" s="2"/>
    </row>
    <row r="62831" spans="10:12">
      <c r="J62831" s="2"/>
      <c r="K62831" s="2"/>
      <c r="L62831" s="2"/>
    </row>
    <row r="62832" spans="10:12">
      <c r="J62832" s="2"/>
      <c r="K62832" s="2"/>
      <c r="L62832" s="2"/>
    </row>
    <row r="62833" spans="10:12">
      <c r="J62833" s="2"/>
      <c r="K62833" s="2"/>
      <c r="L62833" s="2"/>
    </row>
    <row r="62834" spans="10:12">
      <c r="J62834" s="2"/>
      <c r="K62834" s="2"/>
      <c r="L62834" s="2"/>
    </row>
    <row r="62835" spans="10:12">
      <c r="J62835" s="2"/>
      <c r="K62835" s="2"/>
      <c r="L62835" s="2"/>
    </row>
    <row r="62836" spans="10:12">
      <c r="J62836" s="2"/>
      <c r="K62836" s="2"/>
      <c r="L62836" s="2"/>
    </row>
    <row r="62837" spans="10:12">
      <c r="J62837" s="2"/>
      <c r="K62837" s="2"/>
      <c r="L62837" s="2"/>
    </row>
    <row r="62838" spans="10:12">
      <c r="J62838" s="2"/>
      <c r="K62838" s="2"/>
      <c r="L62838" s="2"/>
    </row>
    <row r="62839" spans="10:12">
      <c r="J62839" s="2"/>
      <c r="K62839" s="2"/>
      <c r="L62839" s="2"/>
    </row>
    <row r="62840" spans="10:12">
      <c r="J62840" s="2"/>
      <c r="K62840" s="2"/>
      <c r="L62840" s="2"/>
    </row>
    <row r="62841" spans="10:12">
      <c r="J62841" s="2"/>
      <c r="K62841" s="2"/>
      <c r="L62841" s="2"/>
    </row>
    <row r="62842" spans="10:12">
      <c r="J62842" s="2"/>
      <c r="K62842" s="2"/>
      <c r="L62842" s="2"/>
    </row>
    <row r="62843" spans="10:12">
      <c r="J62843" s="2"/>
      <c r="K62843" s="2"/>
      <c r="L62843" s="2"/>
    </row>
    <row r="62844" spans="10:12">
      <c r="J62844" s="2"/>
      <c r="K62844" s="2"/>
      <c r="L62844" s="2"/>
    </row>
    <row r="62845" spans="10:12">
      <c r="J62845" s="2"/>
      <c r="K62845" s="2"/>
      <c r="L62845" s="2"/>
    </row>
    <row r="62846" spans="10:12">
      <c r="J62846" s="2"/>
      <c r="K62846" s="2"/>
      <c r="L62846" s="2"/>
    </row>
    <row r="62847" spans="10:12">
      <c r="J62847" s="2"/>
      <c r="K62847" s="2"/>
      <c r="L62847" s="2"/>
    </row>
    <row r="62848" spans="10:12">
      <c r="J62848" s="2"/>
      <c r="K62848" s="2"/>
      <c r="L62848" s="2"/>
    </row>
    <row r="62849" spans="10:12">
      <c r="J62849" s="2"/>
      <c r="K62849" s="2"/>
      <c r="L62849" s="2"/>
    </row>
    <row r="62850" spans="10:12">
      <c r="J62850" s="2"/>
      <c r="K62850" s="2"/>
      <c r="L62850" s="2"/>
    </row>
    <row r="62851" spans="10:12">
      <c r="J62851" s="2"/>
      <c r="K62851" s="2"/>
      <c r="L62851" s="2"/>
    </row>
    <row r="62852" spans="10:12">
      <c r="J62852" s="2"/>
      <c r="K62852" s="2"/>
      <c r="L62852" s="2"/>
    </row>
    <row r="62853" spans="10:12">
      <c r="J62853" s="2"/>
      <c r="K62853" s="2"/>
      <c r="L62853" s="2"/>
    </row>
    <row r="62854" spans="10:12">
      <c r="J62854" s="2"/>
      <c r="K62854" s="2"/>
      <c r="L62854" s="2"/>
    </row>
    <row r="62855" spans="10:12">
      <c r="J62855" s="2"/>
      <c r="K62855" s="2"/>
      <c r="L62855" s="2"/>
    </row>
    <row r="62856" spans="10:12">
      <c r="J62856" s="2"/>
      <c r="K62856" s="2"/>
      <c r="L62856" s="2"/>
    </row>
    <row r="62857" spans="10:12">
      <c r="J62857" s="2"/>
      <c r="K62857" s="2"/>
      <c r="L62857" s="2"/>
    </row>
    <row r="62858" spans="10:12">
      <c r="J62858" s="2"/>
      <c r="K62858" s="2"/>
      <c r="L62858" s="2"/>
    </row>
    <row r="62859" spans="10:12">
      <c r="J62859" s="2"/>
      <c r="K62859" s="2"/>
      <c r="L62859" s="2"/>
    </row>
    <row r="62860" spans="10:12">
      <c r="J62860" s="2"/>
      <c r="K62860" s="2"/>
      <c r="L62860" s="2"/>
    </row>
    <row r="62861" spans="10:12">
      <c r="J62861" s="2"/>
      <c r="K62861" s="2"/>
      <c r="L62861" s="2"/>
    </row>
    <row r="62862" spans="10:12">
      <c r="J62862" s="2"/>
      <c r="K62862" s="2"/>
      <c r="L62862" s="2"/>
    </row>
    <row r="62863" spans="10:12">
      <c r="J62863" s="2"/>
      <c r="K62863" s="2"/>
      <c r="L62863" s="2"/>
    </row>
    <row r="62864" spans="10:12">
      <c r="J62864" s="2"/>
      <c r="K62864" s="2"/>
      <c r="L62864" s="2"/>
    </row>
    <row r="62865" spans="10:12">
      <c r="J62865" s="2"/>
      <c r="K62865" s="2"/>
      <c r="L62865" s="2"/>
    </row>
    <row r="62866" spans="10:12">
      <c r="J62866" s="2"/>
      <c r="K62866" s="2"/>
      <c r="L62866" s="2"/>
    </row>
    <row r="62867" spans="10:12">
      <c r="J62867" s="2"/>
      <c r="K62867" s="2"/>
      <c r="L62867" s="2"/>
    </row>
    <row r="62868" spans="10:12">
      <c r="J62868" s="2"/>
      <c r="K62868" s="2"/>
      <c r="L62868" s="2"/>
    </row>
    <row r="62869" spans="10:12">
      <c r="J62869" s="2"/>
      <c r="K62869" s="2"/>
      <c r="L62869" s="2"/>
    </row>
    <row r="62870" spans="10:12">
      <c r="J62870" s="2"/>
      <c r="K62870" s="2"/>
      <c r="L62870" s="2"/>
    </row>
    <row r="62871" spans="10:12">
      <c r="J62871" s="2"/>
      <c r="K62871" s="2"/>
      <c r="L62871" s="2"/>
    </row>
    <row r="62872" spans="10:12">
      <c r="J62872" s="2"/>
      <c r="K62872" s="2"/>
      <c r="L62872" s="2"/>
    </row>
    <row r="62873" spans="10:12">
      <c r="J62873" s="2"/>
      <c r="K62873" s="2"/>
      <c r="L62873" s="2"/>
    </row>
    <row r="62874" spans="10:12">
      <c r="J62874" s="2"/>
      <c r="K62874" s="2"/>
      <c r="L62874" s="2"/>
    </row>
    <row r="62875" spans="10:12">
      <c r="J62875" s="2"/>
      <c r="K62875" s="2"/>
      <c r="L62875" s="2"/>
    </row>
    <row r="62876" spans="10:12">
      <c r="J62876" s="2"/>
      <c r="K62876" s="2"/>
      <c r="L62876" s="2"/>
    </row>
    <row r="62877" spans="10:12">
      <c r="J62877" s="2"/>
      <c r="K62877" s="2"/>
      <c r="L62877" s="2"/>
    </row>
    <row r="62878" spans="10:12">
      <c r="J62878" s="2"/>
      <c r="K62878" s="2"/>
      <c r="L62878" s="2"/>
    </row>
    <row r="62879" spans="10:12">
      <c r="J62879" s="2"/>
      <c r="K62879" s="2"/>
      <c r="L62879" s="2"/>
    </row>
    <row r="62880" spans="10:12">
      <c r="J62880" s="2"/>
      <c r="K62880" s="2"/>
      <c r="L62880" s="2"/>
    </row>
    <row r="62881" spans="10:12">
      <c r="J62881" s="2"/>
      <c r="K62881" s="2"/>
      <c r="L62881" s="2"/>
    </row>
    <row r="62882" spans="10:12">
      <c r="J62882" s="2"/>
      <c r="K62882" s="2"/>
      <c r="L62882" s="2"/>
    </row>
    <row r="62883" spans="10:12">
      <c r="J62883" s="2"/>
      <c r="K62883" s="2"/>
      <c r="L62883" s="2"/>
    </row>
    <row r="62884" spans="10:12">
      <c r="J62884" s="2"/>
      <c r="K62884" s="2"/>
      <c r="L62884" s="2"/>
    </row>
    <row r="62885" spans="10:12">
      <c r="J62885" s="2"/>
      <c r="K62885" s="2"/>
      <c r="L62885" s="2"/>
    </row>
    <row r="62886" spans="10:12">
      <c r="J62886" s="2"/>
      <c r="K62886" s="2"/>
      <c r="L62886" s="2"/>
    </row>
    <row r="62887" spans="10:12">
      <c r="J62887" s="2"/>
      <c r="K62887" s="2"/>
      <c r="L62887" s="2"/>
    </row>
    <row r="62888" spans="10:12">
      <c r="J62888" s="2"/>
      <c r="K62888" s="2"/>
      <c r="L62888" s="2"/>
    </row>
    <row r="62889" spans="10:12">
      <c r="J62889" s="2"/>
      <c r="K62889" s="2"/>
      <c r="L62889" s="2"/>
    </row>
    <row r="62890" spans="10:12">
      <c r="J62890" s="2"/>
      <c r="K62890" s="2"/>
      <c r="L62890" s="2"/>
    </row>
    <row r="62891" spans="10:12">
      <c r="J62891" s="2"/>
      <c r="K62891" s="2"/>
      <c r="L62891" s="2"/>
    </row>
    <row r="62892" spans="10:12">
      <c r="J62892" s="2"/>
      <c r="K62892" s="2"/>
      <c r="L62892" s="2"/>
    </row>
    <row r="62893" spans="10:12">
      <c r="J62893" s="2"/>
      <c r="K62893" s="2"/>
      <c r="L62893" s="2"/>
    </row>
    <row r="62894" spans="10:12">
      <c r="J62894" s="2"/>
      <c r="K62894" s="2"/>
      <c r="L62894" s="2"/>
    </row>
    <row r="62895" spans="10:12">
      <c r="J62895" s="2"/>
      <c r="K62895" s="2"/>
      <c r="L62895" s="2"/>
    </row>
    <row r="62896" spans="10:12">
      <c r="J62896" s="2"/>
      <c r="K62896" s="2"/>
      <c r="L62896" s="2"/>
    </row>
    <row r="62897" spans="10:12">
      <c r="J62897" s="2"/>
      <c r="K62897" s="2"/>
      <c r="L62897" s="2"/>
    </row>
    <row r="62898" spans="10:12">
      <c r="J62898" s="2"/>
      <c r="K62898" s="2"/>
      <c r="L62898" s="2"/>
    </row>
    <row r="62899" spans="10:12">
      <c r="J62899" s="2"/>
      <c r="K62899" s="2"/>
      <c r="L62899" s="2"/>
    </row>
    <row r="62900" spans="10:12">
      <c r="J62900" s="2"/>
      <c r="K62900" s="2"/>
      <c r="L62900" s="2"/>
    </row>
    <row r="62901" spans="10:12">
      <c r="J62901" s="2"/>
      <c r="K62901" s="2"/>
      <c r="L62901" s="2"/>
    </row>
    <row r="62902" spans="10:12">
      <c r="J62902" s="2"/>
      <c r="K62902" s="2"/>
      <c r="L62902" s="2"/>
    </row>
    <row r="62903" spans="10:12">
      <c r="J62903" s="2"/>
      <c r="K62903" s="2"/>
      <c r="L62903" s="2"/>
    </row>
    <row r="62904" spans="10:12">
      <c r="J62904" s="2"/>
      <c r="K62904" s="2"/>
      <c r="L62904" s="2"/>
    </row>
    <row r="62905" spans="10:12">
      <c r="J62905" s="2"/>
      <c r="K62905" s="2"/>
      <c r="L62905" s="2"/>
    </row>
    <row r="62906" spans="10:12">
      <c r="J62906" s="2"/>
      <c r="K62906" s="2"/>
      <c r="L62906" s="2"/>
    </row>
    <row r="62907" spans="10:12">
      <c r="J62907" s="2"/>
      <c r="K62907" s="2"/>
      <c r="L62907" s="2"/>
    </row>
    <row r="62908" spans="10:12">
      <c r="J62908" s="2"/>
      <c r="K62908" s="2"/>
      <c r="L62908" s="2"/>
    </row>
    <row r="62909" spans="10:12">
      <c r="J62909" s="2"/>
      <c r="K62909" s="2"/>
      <c r="L62909" s="2"/>
    </row>
    <row r="62910" spans="10:12">
      <c r="J62910" s="2"/>
      <c r="K62910" s="2"/>
      <c r="L62910" s="2"/>
    </row>
    <row r="62911" spans="10:12">
      <c r="J62911" s="2"/>
      <c r="K62911" s="2"/>
      <c r="L62911" s="2"/>
    </row>
    <row r="62912" spans="10:12">
      <c r="J62912" s="2"/>
      <c r="K62912" s="2"/>
      <c r="L62912" s="2"/>
    </row>
    <row r="62913" spans="10:12">
      <c r="J62913" s="2"/>
      <c r="K62913" s="2"/>
      <c r="L62913" s="2"/>
    </row>
    <row r="62914" spans="10:12">
      <c r="J62914" s="2"/>
      <c r="K62914" s="2"/>
      <c r="L62914" s="2"/>
    </row>
    <row r="62915" spans="10:12">
      <c r="J62915" s="2"/>
      <c r="K62915" s="2"/>
      <c r="L62915" s="2"/>
    </row>
    <row r="62916" spans="10:12">
      <c r="J62916" s="2"/>
      <c r="K62916" s="2"/>
      <c r="L62916" s="2"/>
    </row>
    <row r="62917" spans="10:12">
      <c r="J62917" s="2"/>
      <c r="K62917" s="2"/>
      <c r="L62917" s="2"/>
    </row>
    <row r="62918" spans="10:12">
      <c r="J62918" s="2"/>
      <c r="K62918" s="2"/>
      <c r="L62918" s="2"/>
    </row>
    <row r="62919" spans="10:12">
      <c r="J62919" s="2"/>
      <c r="K62919" s="2"/>
      <c r="L62919" s="2"/>
    </row>
    <row r="62920" spans="10:12">
      <c r="J62920" s="2"/>
      <c r="K62920" s="2"/>
      <c r="L62920" s="2"/>
    </row>
    <row r="62921" spans="10:12">
      <c r="J62921" s="2"/>
      <c r="K62921" s="2"/>
      <c r="L62921" s="2"/>
    </row>
    <row r="62922" spans="10:12">
      <c r="J62922" s="2"/>
      <c r="K62922" s="2"/>
      <c r="L62922" s="2"/>
    </row>
    <row r="62923" spans="10:12">
      <c r="J62923" s="2"/>
      <c r="K62923" s="2"/>
      <c r="L62923" s="2"/>
    </row>
    <row r="62924" spans="10:12">
      <c r="J62924" s="2"/>
      <c r="K62924" s="2"/>
      <c r="L62924" s="2"/>
    </row>
    <row r="62925" spans="10:12">
      <c r="J62925" s="2"/>
      <c r="K62925" s="2"/>
      <c r="L62925" s="2"/>
    </row>
    <row r="62926" spans="10:12">
      <c r="J62926" s="2"/>
      <c r="K62926" s="2"/>
      <c r="L62926" s="2"/>
    </row>
    <row r="62927" spans="10:12">
      <c r="J62927" s="2"/>
      <c r="K62927" s="2"/>
      <c r="L62927" s="2"/>
    </row>
    <row r="62928" spans="10:12">
      <c r="J62928" s="2"/>
      <c r="K62928" s="2"/>
      <c r="L62928" s="2"/>
    </row>
    <row r="62929" spans="10:12">
      <c r="J62929" s="2"/>
      <c r="K62929" s="2"/>
      <c r="L62929" s="2"/>
    </row>
    <row r="62930" spans="10:12">
      <c r="J62930" s="2"/>
      <c r="K62930" s="2"/>
      <c r="L62930" s="2"/>
    </row>
    <row r="62931" spans="10:12">
      <c r="J62931" s="2"/>
      <c r="K62931" s="2"/>
      <c r="L62931" s="2"/>
    </row>
    <row r="62932" spans="10:12">
      <c r="J62932" s="2"/>
      <c r="K62932" s="2"/>
      <c r="L62932" s="2"/>
    </row>
    <row r="62933" spans="10:12">
      <c r="J62933" s="2"/>
      <c r="K62933" s="2"/>
      <c r="L62933" s="2"/>
    </row>
    <row r="62934" spans="10:12">
      <c r="J62934" s="2"/>
      <c r="K62934" s="2"/>
      <c r="L62934" s="2"/>
    </row>
    <row r="62935" spans="10:12">
      <c r="J62935" s="2"/>
      <c r="K62935" s="2"/>
      <c r="L62935" s="2"/>
    </row>
    <row r="62936" spans="10:12">
      <c r="J62936" s="2"/>
      <c r="K62936" s="2"/>
      <c r="L62936" s="2"/>
    </row>
    <row r="62937" spans="10:12">
      <c r="J62937" s="2"/>
      <c r="K62937" s="2"/>
      <c r="L62937" s="2"/>
    </row>
    <row r="62938" spans="10:12">
      <c r="J62938" s="2"/>
      <c r="K62938" s="2"/>
      <c r="L62938" s="2"/>
    </row>
    <row r="62939" spans="10:12">
      <c r="J62939" s="2"/>
      <c r="K62939" s="2"/>
      <c r="L62939" s="2"/>
    </row>
    <row r="62940" spans="10:12">
      <c r="J62940" s="2"/>
      <c r="K62940" s="2"/>
      <c r="L62940" s="2"/>
    </row>
    <row r="62941" spans="10:12">
      <c r="J62941" s="2"/>
      <c r="K62941" s="2"/>
      <c r="L62941" s="2"/>
    </row>
    <row r="62942" spans="10:12">
      <c r="J62942" s="2"/>
      <c r="K62942" s="2"/>
      <c r="L62942" s="2"/>
    </row>
    <row r="62943" spans="10:12">
      <c r="J62943" s="2"/>
      <c r="K62943" s="2"/>
      <c r="L62943" s="2"/>
    </row>
    <row r="62944" spans="10:12">
      <c r="J62944" s="2"/>
      <c r="K62944" s="2"/>
      <c r="L62944" s="2"/>
    </row>
    <row r="62945" spans="10:12">
      <c r="J62945" s="2"/>
      <c r="K62945" s="2"/>
      <c r="L62945" s="2"/>
    </row>
    <row r="62946" spans="10:12">
      <c r="J62946" s="2"/>
      <c r="K62946" s="2"/>
      <c r="L62946" s="2"/>
    </row>
    <row r="62947" spans="10:12">
      <c r="J62947" s="2"/>
      <c r="K62947" s="2"/>
      <c r="L62947" s="2"/>
    </row>
    <row r="62948" spans="10:12">
      <c r="J62948" s="2"/>
      <c r="K62948" s="2"/>
      <c r="L62948" s="2"/>
    </row>
    <row r="62949" spans="10:12">
      <c r="J62949" s="2"/>
      <c r="K62949" s="2"/>
      <c r="L62949" s="2"/>
    </row>
    <row r="62950" spans="10:12">
      <c r="J62950" s="2"/>
      <c r="K62950" s="2"/>
      <c r="L62950" s="2"/>
    </row>
    <row r="62951" spans="10:12">
      <c r="J62951" s="2"/>
      <c r="K62951" s="2"/>
      <c r="L62951" s="2"/>
    </row>
    <row r="62952" spans="10:12">
      <c r="J62952" s="2"/>
      <c r="K62952" s="2"/>
      <c r="L62952" s="2"/>
    </row>
    <row r="62953" spans="10:12">
      <c r="J62953" s="2"/>
      <c r="K62953" s="2"/>
      <c r="L62953" s="2"/>
    </row>
    <row r="62954" spans="10:12">
      <c r="J62954" s="2"/>
      <c r="K62954" s="2"/>
      <c r="L62954" s="2"/>
    </row>
    <row r="62955" spans="10:12">
      <c r="J62955" s="2"/>
      <c r="K62955" s="2"/>
      <c r="L62955" s="2"/>
    </row>
    <row r="62956" spans="10:12">
      <c r="J62956" s="2"/>
      <c r="K62956" s="2"/>
      <c r="L62956" s="2"/>
    </row>
    <row r="62957" spans="10:12">
      <c r="J62957" s="2"/>
      <c r="K62957" s="2"/>
      <c r="L62957" s="2"/>
    </row>
    <row r="62958" spans="10:12">
      <c r="J62958" s="2"/>
      <c r="K62958" s="2"/>
      <c r="L62958" s="2"/>
    </row>
    <row r="62959" spans="10:12">
      <c r="J62959" s="2"/>
      <c r="K62959" s="2"/>
      <c r="L62959" s="2"/>
    </row>
    <row r="62960" spans="10:12">
      <c r="J62960" s="2"/>
      <c r="K62960" s="2"/>
      <c r="L62960" s="2"/>
    </row>
    <row r="62961" spans="10:12">
      <c r="J62961" s="2"/>
      <c r="K62961" s="2"/>
      <c r="L62961" s="2"/>
    </row>
    <row r="62962" spans="10:12">
      <c r="J62962" s="2"/>
      <c r="K62962" s="2"/>
      <c r="L62962" s="2"/>
    </row>
    <row r="62963" spans="10:12">
      <c r="J62963" s="2"/>
      <c r="K62963" s="2"/>
      <c r="L62963" s="2"/>
    </row>
    <row r="62964" spans="10:12">
      <c r="J62964" s="2"/>
      <c r="K62964" s="2"/>
      <c r="L62964" s="2"/>
    </row>
    <row r="62965" spans="10:12">
      <c r="J62965" s="2"/>
      <c r="K62965" s="2"/>
      <c r="L62965" s="2"/>
    </row>
    <row r="62966" spans="10:12">
      <c r="J62966" s="2"/>
      <c r="K62966" s="2"/>
      <c r="L62966" s="2"/>
    </row>
    <row r="62967" spans="10:12">
      <c r="J62967" s="2"/>
      <c r="K62967" s="2"/>
      <c r="L62967" s="2"/>
    </row>
    <row r="62968" spans="10:12">
      <c r="J62968" s="2"/>
      <c r="K62968" s="2"/>
      <c r="L62968" s="2"/>
    </row>
    <row r="62969" spans="10:12">
      <c r="J62969" s="2"/>
      <c r="K62969" s="2"/>
      <c r="L62969" s="2"/>
    </row>
    <row r="62970" spans="10:12">
      <c r="J62970" s="2"/>
      <c r="K62970" s="2"/>
      <c r="L62970" s="2"/>
    </row>
    <row r="62971" spans="10:12">
      <c r="J62971" s="2"/>
      <c r="K62971" s="2"/>
      <c r="L62971" s="2"/>
    </row>
    <row r="62972" spans="10:12">
      <c r="J62972" s="2"/>
      <c r="K62972" s="2"/>
      <c r="L62972" s="2"/>
    </row>
    <row r="62973" spans="10:12">
      <c r="J62973" s="2"/>
      <c r="K62973" s="2"/>
      <c r="L62973" s="2"/>
    </row>
    <row r="62974" spans="10:12">
      <c r="J62974" s="2"/>
      <c r="K62974" s="2"/>
      <c r="L62974" s="2"/>
    </row>
    <row r="62975" spans="10:12">
      <c r="J62975" s="2"/>
      <c r="K62975" s="2"/>
      <c r="L62975" s="2"/>
    </row>
    <row r="62976" spans="10:12">
      <c r="J62976" s="2"/>
      <c r="K62976" s="2"/>
      <c r="L62976" s="2"/>
    </row>
    <row r="62977" spans="10:12">
      <c r="J62977" s="2"/>
      <c r="K62977" s="2"/>
      <c r="L62977" s="2"/>
    </row>
    <row r="62978" spans="10:12">
      <c r="J62978" s="2"/>
      <c r="K62978" s="2"/>
      <c r="L62978" s="2"/>
    </row>
    <row r="62979" spans="10:12">
      <c r="J62979" s="2"/>
      <c r="K62979" s="2"/>
      <c r="L62979" s="2"/>
    </row>
    <row r="62980" spans="10:12">
      <c r="J62980" s="2"/>
      <c r="K62980" s="2"/>
      <c r="L62980" s="2"/>
    </row>
    <row r="62981" spans="10:12">
      <c r="J62981" s="2"/>
      <c r="K62981" s="2"/>
      <c r="L62981" s="2"/>
    </row>
    <row r="62982" spans="10:12">
      <c r="J62982" s="2"/>
      <c r="K62982" s="2"/>
      <c r="L62982" s="2"/>
    </row>
    <row r="62983" spans="10:12">
      <c r="J62983" s="2"/>
      <c r="K62983" s="2"/>
      <c r="L62983" s="2"/>
    </row>
    <row r="62984" spans="10:12">
      <c r="J62984" s="2"/>
      <c r="K62984" s="2"/>
      <c r="L62984" s="2"/>
    </row>
    <row r="62985" spans="10:12">
      <c r="J62985" s="2"/>
      <c r="K62985" s="2"/>
      <c r="L62985" s="2"/>
    </row>
    <row r="62986" spans="10:12">
      <c r="J62986" s="2"/>
      <c r="K62986" s="2"/>
      <c r="L62986" s="2"/>
    </row>
    <row r="62987" spans="10:12">
      <c r="J62987" s="2"/>
      <c r="K62987" s="2"/>
      <c r="L62987" s="2"/>
    </row>
    <row r="62988" spans="10:12">
      <c r="J62988" s="2"/>
      <c r="K62988" s="2"/>
      <c r="L62988" s="2"/>
    </row>
    <row r="62989" spans="10:12">
      <c r="J62989" s="2"/>
      <c r="K62989" s="2"/>
      <c r="L62989" s="2"/>
    </row>
    <row r="62990" spans="10:12">
      <c r="J62990" s="2"/>
      <c r="K62990" s="2"/>
      <c r="L62990" s="2"/>
    </row>
    <row r="62991" spans="10:12">
      <c r="J62991" s="2"/>
      <c r="K62991" s="2"/>
      <c r="L62991" s="2"/>
    </row>
    <row r="62992" spans="10:12">
      <c r="J62992" s="2"/>
      <c r="K62992" s="2"/>
      <c r="L62992" s="2"/>
    </row>
    <row r="62993" spans="10:12">
      <c r="J62993" s="2"/>
      <c r="K62993" s="2"/>
      <c r="L62993" s="2"/>
    </row>
    <row r="62994" spans="10:12">
      <c r="J62994" s="2"/>
      <c r="K62994" s="2"/>
      <c r="L62994" s="2"/>
    </row>
    <row r="62995" spans="10:12">
      <c r="J62995" s="2"/>
      <c r="K62995" s="2"/>
      <c r="L62995" s="2"/>
    </row>
    <row r="62996" spans="10:12">
      <c r="J62996" s="2"/>
      <c r="K62996" s="2"/>
      <c r="L62996" s="2"/>
    </row>
    <row r="62997" spans="10:12">
      <c r="J62997" s="2"/>
      <c r="K62997" s="2"/>
      <c r="L62997" s="2"/>
    </row>
    <row r="62998" spans="10:12">
      <c r="J62998" s="2"/>
      <c r="K62998" s="2"/>
      <c r="L62998" s="2"/>
    </row>
    <row r="62999" spans="10:12">
      <c r="J62999" s="2"/>
      <c r="K62999" s="2"/>
      <c r="L62999" s="2"/>
    </row>
    <row r="63000" spans="10:12">
      <c r="J63000" s="2"/>
      <c r="K63000" s="2"/>
      <c r="L63000" s="2"/>
    </row>
    <row r="63001" spans="10:12">
      <c r="J63001" s="2"/>
      <c r="K63001" s="2"/>
      <c r="L63001" s="2"/>
    </row>
    <row r="63002" spans="10:12">
      <c r="J63002" s="2"/>
      <c r="K63002" s="2"/>
      <c r="L63002" s="2"/>
    </row>
    <row r="63003" spans="10:12">
      <c r="J63003" s="2"/>
      <c r="K63003" s="2"/>
      <c r="L63003" s="2"/>
    </row>
    <row r="63004" spans="10:12">
      <c r="J63004" s="2"/>
      <c r="K63004" s="2"/>
      <c r="L63004" s="2"/>
    </row>
    <row r="63005" spans="10:12">
      <c r="J63005" s="2"/>
      <c r="K63005" s="2"/>
      <c r="L63005" s="2"/>
    </row>
    <row r="63006" spans="10:12">
      <c r="J63006" s="2"/>
      <c r="K63006" s="2"/>
      <c r="L63006" s="2"/>
    </row>
    <row r="63007" spans="10:12">
      <c r="J63007" s="2"/>
      <c r="K63007" s="2"/>
      <c r="L63007" s="2"/>
    </row>
    <row r="63008" spans="10:12">
      <c r="J63008" s="2"/>
      <c r="K63008" s="2"/>
      <c r="L63008" s="2"/>
    </row>
    <row r="63009" spans="10:12">
      <c r="J63009" s="2"/>
      <c r="K63009" s="2"/>
      <c r="L63009" s="2"/>
    </row>
    <row r="63010" spans="10:12">
      <c r="J63010" s="2"/>
      <c r="K63010" s="2"/>
      <c r="L63010" s="2"/>
    </row>
    <row r="63011" spans="10:12">
      <c r="J63011" s="2"/>
      <c r="K63011" s="2"/>
      <c r="L63011" s="2"/>
    </row>
    <row r="63012" spans="10:12">
      <c r="J63012" s="2"/>
      <c r="K63012" s="2"/>
      <c r="L63012" s="2"/>
    </row>
    <row r="63013" spans="10:12">
      <c r="J63013" s="2"/>
      <c r="K63013" s="2"/>
      <c r="L63013" s="2"/>
    </row>
    <row r="63014" spans="10:12">
      <c r="J63014" s="2"/>
      <c r="K63014" s="2"/>
      <c r="L63014" s="2"/>
    </row>
    <row r="63015" spans="10:12">
      <c r="J63015" s="2"/>
      <c r="K63015" s="2"/>
      <c r="L63015" s="2"/>
    </row>
    <row r="63016" spans="10:12">
      <c r="J63016" s="2"/>
      <c r="K63016" s="2"/>
      <c r="L63016" s="2"/>
    </row>
    <row r="63017" spans="10:12">
      <c r="J63017" s="2"/>
      <c r="K63017" s="2"/>
      <c r="L63017" s="2"/>
    </row>
    <row r="63018" spans="10:12">
      <c r="J63018" s="2"/>
      <c r="K63018" s="2"/>
      <c r="L63018" s="2"/>
    </row>
    <row r="63019" spans="10:12">
      <c r="J63019" s="2"/>
      <c r="K63019" s="2"/>
      <c r="L63019" s="2"/>
    </row>
    <row r="63020" spans="10:12">
      <c r="J63020" s="2"/>
      <c r="K63020" s="2"/>
      <c r="L63020" s="2"/>
    </row>
    <row r="63021" spans="10:12">
      <c r="J63021" s="2"/>
      <c r="K63021" s="2"/>
      <c r="L63021" s="2"/>
    </row>
    <row r="63022" spans="10:12">
      <c r="J63022" s="2"/>
      <c r="K63022" s="2"/>
      <c r="L63022" s="2"/>
    </row>
    <row r="63023" spans="10:12">
      <c r="J63023" s="2"/>
      <c r="K63023" s="2"/>
      <c r="L63023" s="2"/>
    </row>
    <row r="63024" spans="10:12">
      <c r="J63024" s="2"/>
      <c r="K63024" s="2"/>
      <c r="L63024" s="2"/>
    </row>
    <row r="63025" spans="10:12">
      <c r="J63025" s="2"/>
      <c r="K63025" s="2"/>
      <c r="L63025" s="2"/>
    </row>
    <row r="63026" spans="10:12">
      <c r="J63026" s="2"/>
      <c r="K63026" s="2"/>
      <c r="L63026" s="2"/>
    </row>
    <row r="63027" spans="10:12">
      <c r="J63027" s="2"/>
      <c r="K63027" s="2"/>
      <c r="L63027" s="2"/>
    </row>
    <row r="63028" spans="10:12">
      <c r="J63028" s="2"/>
      <c r="K63028" s="2"/>
      <c r="L63028" s="2"/>
    </row>
    <row r="63029" spans="10:12">
      <c r="J63029" s="2"/>
      <c r="K63029" s="2"/>
      <c r="L63029" s="2"/>
    </row>
    <row r="63030" spans="10:12">
      <c r="J63030" s="2"/>
      <c r="K63030" s="2"/>
      <c r="L63030" s="2"/>
    </row>
    <row r="63031" spans="10:12">
      <c r="J63031" s="2"/>
      <c r="K63031" s="2"/>
      <c r="L63031" s="2"/>
    </row>
    <row r="63032" spans="10:12">
      <c r="J63032" s="2"/>
      <c r="K63032" s="2"/>
      <c r="L63032" s="2"/>
    </row>
    <row r="63033" spans="10:12">
      <c r="J63033" s="2"/>
      <c r="K63033" s="2"/>
      <c r="L63033" s="2"/>
    </row>
    <row r="63034" spans="10:12">
      <c r="J63034" s="2"/>
      <c r="K63034" s="2"/>
      <c r="L63034" s="2"/>
    </row>
    <row r="63035" spans="10:12">
      <c r="J63035" s="2"/>
      <c r="K63035" s="2"/>
      <c r="L63035" s="2"/>
    </row>
    <row r="63036" spans="10:12">
      <c r="J63036" s="2"/>
      <c r="K63036" s="2"/>
      <c r="L63036" s="2"/>
    </row>
    <row r="63037" spans="10:12">
      <c r="J63037" s="2"/>
      <c r="K63037" s="2"/>
      <c r="L63037" s="2"/>
    </row>
    <row r="63038" spans="10:12">
      <c r="J63038" s="2"/>
      <c r="K63038" s="2"/>
      <c r="L63038" s="2"/>
    </row>
    <row r="63039" spans="10:12">
      <c r="J63039" s="2"/>
      <c r="K63039" s="2"/>
      <c r="L63039" s="2"/>
    </row>
    <row r="63040" spans="10:12">
      <c r="J63040" s="2"/>
      <c r="K63040" s="2"/>
      <c r="L63040" s="2"/>
    </row>
    <row r="63041" spans="10:12">
      <c r="J63041" s="2"/>
      <c r="K63041" s="2"/>
      <c r="L63041" s="2"/>
    </row>
    <row r="63042" spans="10:12">
      <c r="J63042" s="2"/>
      <c r="K63042" s="2"/>
      <c r="L63042" s="2"/>
    </row>
    <row r="63043" spans="10:12">
      <c r="J63043" s="2"/>
      <c r="K63043" s="2"/>
      <c r="L63043" s="2"/>
    </row>
    <row r="63044" spans="10:12">
      <c r="J63044" s="2"/>
      <c r="K63044" s="2"/>
      <c r="L63044" s="2"/>
    </row>
    <row r="63045" spans="10:12">
      <c r="J63045" s="2"/>
      <c r="K63045" s="2"/>
      <c r="L63045" s="2"/>
    </row>
    <row r="63046" spans="10:12">
      <c r="J63046" s="2"/>
      <c r="K63046" s="2"/>
      <c r="L63046" s="2"/>
    </row>
    <row r="63047" spans="10:12">
      <c r="J63047" s="2"/>
      <c r="K63047" s="2"/>
      <c r="L63047" s="2"/>
    </row>
    <row r="63048" spans="10:12">
      <c r="J63048" s="2"/>
      <c r="K63048" s="2"/>
      <c r="L63048" s="2"/>
    </row>
    <row r="63049" spans="10:12">
      <c r="J63049" s="2"/>
      <c r="K63049" s="2"/>
      <c r="L63049" s="2"/>
    </row>
    <row r="63050" spans="10:12">
      <c r="J63050" s="2"/>
      <c r="K63050" s="2"/>
      <c r="L63050" s="2"/>
    </row>
    <row r="63051" spans="10:12">
      <c r="J63051" s="2"/>
      <c r="K63051" s="2"/>
      <c r="L63051" s="2"/>
    </row>
    <row r="63052" spans="10:12">
      <c r="J63052" s="2"/>
      <c r="K63052" s="2"/>
      <c r="L63052" s="2"/>
    </row>
    <row r="63053" spans="10:12">
      <c r="J63053" s="2"/>
      <c r="K63053" s="2"/>
      <c r="L63053" s="2"/>
    </row>
    <row r="63054" spans="10:12">
      <c r="J63054" s="2"/>
      <c r="K63054" s="2"/>
      <c r="L63054" s="2"/>
    </row>
    <row r="63055" spans="10:12">
      <c r="J63055" s="2"/>
      <c r="K63055" s="2"/>
      <c r="L63055" s="2"/>
    </row>
    <row r="63056" spans="10:12">
      <c r="J63056" s="2"/>
      <c r="K63056" s="2"/>
      <c r="L63056" s="2"/>
    </row>
    <row r="63057" spans="10:12">
      <c r="J63057" s="2"/>
      <c r="K63057" s="2"/>
      <c r="L63057" s="2"/>
    </row>
    <row r="63058" spans="10:12">
      <c r="J63058" s="2"/>
      <c r="K63058" s="2"/>
      <c r="L63058" s="2"/>
    </row>
    <row r="63059" spans="10:12">
      <c r="J63059" s="2"/>
      <c r="K63059" s="2"/>
      <c r="L63059" s="2"/>
    </row>
    <row r="63060" spans="10:12">
      <c r="J63060" s="2"/>
      <c r="K63060" s="2"/>
      <c r="L63060" s="2"/>
    </row>
    <row r="63061" spans="10:12">
      <c r="J63061" s="2"/>
      <c r="K63061" s="2"/>
      <c r="L63061" s="2"/>
    </row>
    <row r="63062" spans="10:12">
      <c r="J63062" s="2"/>
      <c r="K63062" s="2"/>
      <c r="L63062" s="2"/>
    </row>
    <row r="63063" spans="10:12">
      <c r="J63063" s="2"/>
      <c r="K63063" s="2"/>
      <c r="L63063" s="2"/>
    </row>
    <row r="63064" spans="10:12">
      <c r="J63064" s="2"/>
      <c r="K63064" s="2"/>
      <c r="L63064" s="2"/>
    </row>
    <row r="63065" spans="10:12">
      <c r="J63065" s="2"/>
      <c r="K63065" s="2"/>
      <c r="L63065" s="2"/>
    </row>
    <row r="63066" spans="10:12">
      <c r="J63066" s="2"/>
      <c r="K63066" s="2"/>
      <c r="L63066" s="2"/>
    </row>
    <row r="63067" spans="10:12">
      <c r="J63067" s="2"/>
      <c r="K63067" s="2"/>
      <c r="L63067" s="2"/>
    </row>
    <row r="63068" spans="10:12">
      <c r="J63068" s="2"/>
      <c r="K63068" s="2"/>
      <c r="L63068" s="2"/>
    </row>
    <row r="63069" spans="10:12">
      <c r="J63069" s="2"/>
      <c r="K63069" s="2"/>
      <c r="L63069" s="2"/>
    </row>
    <row r="63070" spans="10:12">
      <c r="J63070" s="2"/>
      <c r="K63070" s="2"/>
      <c r="L63070" s="2"/>
    </row>
    <row r="63071" spans="10:12">
      <c r="J63071" s="2"/>
      <c r="K63071" s="2"/>
      <c r="L63071" s="2"/>
    </row>
    <row r="63072" spans="10:12">
      <c r="J63072" s="2"/>
      <c r="K63072" s="2"/>
      <c r="L63072" s="2"/>
    </row>
    <row r="63073" spans="10:12">
      <c r="J63073" s="2"/>
      <c r="K63073" s="2"/>
      <c r="L63073" s="2"/>
    </row>
    <row r="63074" spans="10:12">
      <c r="J63074" s="2"/>
      <c r="K63074" s="2"/>
      <c r="L63074" s="2"/>
    </row>
    <row r="63075" spans="10:12">
      <c r="J63075" s="2"/>
      <c r="K63075" s="2"/>
      <c r="L63075" s="2"/>
    </row>
    <row r="63076" spans="10:12">
      <c r="J63076" s="2"/>
      <c r="K63076" s="2"/>
      <c r="L63076" s="2"/>
    </row>
    <row r="63077" spans="10:12">
      <c r="J63077" s="2"/>
      <c r="K63077" s="2"/>
      <c r="L63077" s="2"/>
    </row>
    <row r="63078" spans="10:12">
      <c r="J63078" s="2"/>
      <c r="K63078" s="2"/>
      <c r="L63078" s="2"/>
    </row>
    <row r="63079" spans="10:12">
      <c r="J63079" s="2"/>
      <c r="K63079" s="2"/>
      <c r="L63079" s="2"/>
    </row>
    <row r="63080" spans="10:12">
      <c r="J63080" s="2"/>
      <c r="K63080" s="2"/>
      <c r="L63080" s="2"/>
    </row>
    <row r="63081" spans="10:12">
      <c r="J63081" s="2"/>
      <c r="K63081" s="2"/>
      <c r="L63081" s="2"/>
    </row>
    <row r="63082" spans="10:12">
      <c r="J63082" s="2"/>
      <c r="K63082" s="2"/>
      <c r="L63082" s="2"/>
    </row>
    <row r="63083" spans="10:12">
      <c r="J63083" s="2"/>
      <c r="K63083" s="2"/>
      <c r="L63083" s="2"/>
    </row>
    <row r="63084" spans="10:12">
      <c r="J63084" s="2"/>
      <c r="K63084" s="2"/>
      <c r="L63084" s="2"/>
    </row>
    <row r="63085" spans="10:12">
      <c r="J63085" s="2"/>
      <c r="K63085" s="2"/>
      <c r="L63085" s="2"/>
    </row>
    <row r="63086" spans="10:12">
      <c r="J63086" s="2"/>
      <c r="K63086" s="2"/>
      <c r="L63086" s="2"/>
    </row>
    <row r="63087" spans="10:12">
      <c r="J63087" s="2"/>
      <c r="K63087" s="2"/>
      <c r="L63087" s="2"/>
    </row>
    <row r="63088" spans="10:12">
      <c r="J63088" s="2"/>
      <c r="K63088" s="2"/>
      <c r="L63088" s="2"/>
    </row>
    <row r="63089" spans="10:12">
      <c r="J63089" s="2"/>
      <c r="K63089" s="2"/>
      <c r="L63089" s="2"/>
    </row>
    <row r="63090" spans="10:12">
      <c r="J63090" s="2"/>
      <c r="K63090" s="2"/>
      <c r="L63090" s="2"/>
    </row>
    <row r="63091" spans="10:12">
      <c r="J63091" s="2"/>
      <c r="K63091" s="2"/>
      <c r="L63091" s="2"/>
    </row>
    <row r="63092" spans="10:12">
      <c r="J63092" s="2"/>
      <c r="K63092" s="2"/>
      <c r="L63092" s="2"/>
    </row>
    <row r="63093" spans="10:12">
      <c r="J63093" s="2"/>
      <c r="K63093" s="2"/>
      <c r="L63093" s="2"/>
    </row>
    <row r="63094" spans="10:12">
      <c r="J63094" s="2"/>
      <c r="K63094" s="2"/>
      <c r="L63094" s="2"/>
    </row>
    <row r="63095" spans="10:12">
      <c r="J63095" s="2"/>
      <c r="K63095" s="2"/>
      <c r="L63095" s="2"/>
    </row>
    <row r="63096" spans="10:12">
      <c r="J63096" s="2"/>
      <c r="K63096" s="2"/>
      <c r="L63096" s="2"/>
    </row>
    <row r="63097" spans="10:12">
      <c r="J63097" s="2"/>
      <c r="K63097" s="2"/>
      <c r="L63097" s="2"/>
    </row>
    <row r="63098" spans="10:12">
      <c r="J63098" s="2"/>
      <c r="K63098" s="2"/>
      <c r="L63098" s="2"/>
    </row>
    <row r="63099" spans="10:12">
      <c r="J63099" s="2"/>
      <c r="K63099" s="2"/>
      <c r="L63099" s="2"/>
    </row>
    <row r="63100" spans="10:12">
      <c r="J63100" s="2"/>
      <c r="K63100" s="2"/>
      <c r="L63100" s="2"/>
    </row>
    <row r="63101" spans="10:12">
      <c r="J63101" s="2"/>
      <c r="K63101" s="2"/>
      <c r="L63101" s="2"/>
    </row>
    <row r="63102" spans="10:12">
      <c r="J63102" s="2"/>
      <c r="K63102" s="2"/>
      <c r="L63102" s="2"/>
    </row>
    <row r="63103" spans="10:12">
      <c r="J63103" s="2"/>
      <c r="K63103" s="2"/>
      <c r="L63103" s="2"/>
    </row>
    <row r="63104" spans="10:12">
      <c r="J63104" s="2"/>
      <c r="K63104" s="2"/>
      <c r="L63104" s="2"/>
    </row>
    <row r="63105" spans="10:12">
      <c r="J63105" s="2"/>
      <c r="K63105" s="2"/>
      <c r="L63105" s="2"/>
    </row>
    <row r="63106" spans="10:12">
      <c r="J63106" s="2"/>
      <c r="K63106" s="2"/>
      <c r="L63106" s="2"/>
    </row>
    <row r="63107" spans="10:12">
      <c r="J63107" s="2"/>
      <c r="K63107" s="2"/>
      <c r="L63107" s="2"/>
    </row>
    <row r="63108" spans="10:12">
      <c r="J63108" s="2"/>
      <c r="K63108" s="2"/>
      <c r="L63108" s="2"/>
    </row>
    <row r="63109" spans="10:12">
      <c r="J63109" s="2"/>
      <c r="K63109" s="2"/>
      <c r="L63109" s="2"/>
    </row>
    <row r="63110" spans="10:12">
      <c r="J63110" s="2"/>
      <c r="K63110" s="2"/>
      <c r="L63110" s="2"/>
    </row>
    <row r="63111" spans="10:12">
      <c r="J63111" s="2"/>
      <c r="K63111" s="2"/>
      <c r="L63111" s="2"/>
    </row>
    <row r="63112" spans="10:12">
      <c r="J63112" s="2"/>
      <c r="K63112" s="2"/>
      <c r="L63112" s="2"/>
    </row>
    <row r="63113" spans="10:12">
      <c r="J63113" s="2"/>
      <c r="K63113" s="2"/>
      <c r="L63113" s="2"/>
    </row>
    <row r="63114" spans="10:12">
      <c r="J63114" s="2"/>
      <c r="K63114" s="2"/>
      <c r="L63114" s="2"/>
    </row>
    <row r="63115" spans="10:12">
      <c r="J63115" s="2"/>
      <c r="K63115" s="2"/>
      <c r="L63115" s="2"/>
    </row>
    <row r="63116" spans="10:12">
      <c r="J63116" s="2"/>
      <c r="K63116" s="2"/>
      <c r="L63116" s="2"/>
    </row>
    <row r="63117" spans="10:12">
      <c r="J63117" s="2"/>
      <c r="K63117" s="2"/>
      <c r="L63117" s="2"/>
    </row>
    <row r="63118" spans="10:12">
      <c r="J63118" s="2"/>
      <c r="K63118" s="2"/>
      <c r="L63118" s="2"/>
    </row>
    <row r="63119" spans="10:12">
      <c r="J63119" s="2"/>
      <c r="K63119" s="2"/>
      <c r="L63119" s="2"/>
    </row>
    <row r="63120" spans="10:12">
      <c r="J63120" s="2"/>
      <c r="K63120" s="2"/>
      <c r="L63120" s="2"/>
    </row>
    <row r="63121" spans="10:12">
      <c r="J63121" s="2"/>
      <c r="K63121" s="2"/>
      <c r="L63121" s="2"/>
    </row>
    <row r="63122" spans="10:12">
      <c r="J63122" s="2"/>
      <c r="K63122" s="2"/>
      <c r="L63122" s="2"/>
    </row>
    <row r="63123" spans="10:12">
      <c r="J63123" s="2"/>
      <c r="K63123" s="2"/>
      <c r="L63123" s="2"/>
    </row>
    <row r="63124" spans="10:12">
      <c r="J63124" s="2"/>
      <c r="K63124" s="2"/>
      <c r="L63124" s="2"/>
    </row>
    <row r="63125" spans="10:12">
      <c r="J63125" s="2"/>
      <c r="K63125" s="2"/>
      <c r="L63125" s="2"/>
    </row>
    <row r="63126" spans="10:12">
      <c r="J63126" s="2"/>
      <c r="K63126" s="2"/>
      <c r="L63126" s="2"/>
    </row>
    <row r="63127" spans="10:12">
      <c r="J63127" s="2"/>
      <c r="K63127" s="2"/>
      <c r="L63127" s="2"/>
    </row>
    <row r="63128" spans="10:12">
      <c r="J63128" s="2"/>
      <c r="K63128" s="2"/>
      <c r="L63128" s="2"/>
    </row>
    <row r="63129" spans="10:12">
      <c r="J63129" s="2"/>
      <c r="K63129" s="2"/>
      <c r="L63129" s="2"/>
    </row>
    <row r="63130" spans="10:12">
      <c r="J63130" s="2"/>
      <c r="K63130" s="2"/>
      <c r="L63130" s="2"/>
    </row>
    <row r="63131" spans="10:12">
      <c r="J63131" s="2"/>
      <c r="K63131" s="2"/>
      <c r="L63131" s="2"/>
    </row>
    <row r="63132" spans="10:12">
      <c r="J63132" s="2"/>
      <c r="K63132" s="2"/>
      <c r="L63132" s="2"/>
    </row>
    <row r="63133" spans="10:12">
      <c r="J63133" s="2"/>
      <c r="K63133" s="2"/>
      <c r="L63133" s="2"/>
    </row>
    <row r="63134" spans="10:12">
      <c r="J63134" s="2"/>
      <c r="K63134" s="2"/>
      <c r="L63134" s="2"/>
    </row>
    <row r="63135" spans="10:12">
      <c r="J63135" s="2"/>
      <c r="K63135" s="2"/>
      <c r="L63135" s="2"/>
    </row>
    <row r="63136" spans="10:12">
      <c r="J63136" s="2"/>
      <c r="K63136" s="2"/>
      <c r="L63136" s="2"/>
    </row>
    <row r="63137" spans="10:12">
      <c r="J63137" s="2"/>
      <c r="K63137" s="2"/>
      <c r="L63137" s="2"/>
    </row>
    <row r="63138" spans="10:12">
      <c r="J63138" s="2"/>
      <c r="K63138" s="2"/>
      <c r="L63138" s="2"/>
    </row>
    <row r="63139" spans="10:12">
      <c r="J63139" s="2"/>
      <c r="K63139" s="2"/>
      <c r="L63139" s="2"/>
    </row>
    <row r="63140" spans="10:12">
      <c r="J63140" s="2"/>
      <c r="K63140" s="2"/>
      <c r="L63140" s="2"/>
    </row>
    <row r="63141" spans="10:12">
      <c r="J63141" s="2"/>
      <c r="K63141" s="2"/>
      <c r="L63141" s="2"/>
    </row>
    <row r="63142" spans="10:12">
      <c r="J63142" s="2"/>
      <c r="K63142" s="2"/>
      <c r="L63142" s="2"/>
    </row>
    <row r="63143" spans="10:12">
      <c r="J63143" s="2"/>
      <c r="K63143" s="2"/>
      <c r="L63143" s="2"/>
    </row>
    <row r="63144" spans="10:12">
      <c r="J63144" s="2"/>
      <c r="K63144" s="2"/>
      <c r="L63144" s="2"/>
    </row>
    <row r="63145" spans="10:12">
      <c r="J63145" s="2"/>
      <c r="K63145" s="2"/>
      <c r="L63145" s="2"/>
    </row>
    <row r="63146" spans="10:12">
      <c r="J63146" s="2"/>
      <c r="K63146" s="2"/>
      <c r="L63146" s="2"/>
    </row>
    <row r="63147" spans="10:12">
      <c r="J63147" s="2"/>
      <c r="K63147" s="2"/>
      <c r="L63147" s="2"/>
    </row>
    <row r="63148" spans="10:12">
      <c r="J63148" s="2"/>
      <c r="K63148" s="2"/>
      <c r="L63148" s="2"/>
    </row>
    <row r="63149" spans="10:12">
      <c r="J63149" s="2"/>
      <c r="K63149" s="2"/>
      <c r="L63149" s="2"/>
    </row>
    <row r="63150" spans="10:12">
      <c r="J63150" s="2"/>
      <c r="K63150" s="2"/>
      <c r="L63150" s="2"/>
    </row>
    <row r="63151" spans="10:12">
      <c r="J63151" s="2"/>
      <c r="K63151" s="2"/>
      <c r="L63151" s="2"/>
    </row>
    <row r="63152" spans="10:12">
      <c r="J63152" s="2"/>
      <c r="K63152" s="2"/>
      <c r="L63152" s="2"/>
    </row>
    <row r="63153" spans="10:12">
      <c r="J63153" s="2"/>
      <c r="K63153" s="2"/>
      <c r="L63153" s="2"/>
    </row>
    <row r="63154" spans="10:12">
      <c r="J63154" s="2"/>
      <c r="K63154" s="2"/>
      <c r="L63154" s="2"/>
    </row>
    <row r="63155" spans="10:12">
      <c r="J63155" s="2"/>
      <c r="K63155" s="2"/>
      <c r="L63155" s="2"/>
    </row>
    <row r="63156" spans="10:12">
      <c r="J63156" s="2"/>
      <c r="K63156" s="2"/>
      <c r="L63156" s="2"/>
    </row>
    <row r="63157" spans="10:12">
      <c r="J63157" s="2"/>
      <c r="K63157" s="2"/>
      <c r="L63157" s="2"/>
    </row>
    <row r="63158" spans="10:12">
      <c r="J63158" s="2"/>
      <c r="K63158" s="2"/>
      <c r="L63158" s="2"/>
    </row>
    <row r="63159" spans="10:12">
      <c r="J63159" s="2"/>
      <c r="K63159" s="2"/>
      <c r="L63159" s="2"/>
    </row>
    <row r="63160" spans="10:12">
      <c r="J63160" s="2"/>
      <c r="K63160" s="2"/>
      <c r="L63160" s="2"/>
    </row>
    <row r="63161" spans="10:12">
      <c r="J63161" s="2"/>
      <c r="K63161" s="2"/>
      <c r="L63161" s="2"/>
    </row>
    <row r="63162" spans="10:12">
      <c r="J63162" s="2"/>
      <c r="K63162" s="2"/>
      <c r="L63162" s="2"/>
    </row>
    <row r="63163" spans="10:12">
      <c r="J63163" s="2"/>
      <c r="K63163" s="2"/>
      <c r="L63163" s="2"/>
    </row>
    <row r="63164" spans="10:12">
      <c r="J63164" s="2"/>
      <c r="K63164" s="2"/>
      <c r="L63164" s="2"/>
    </row>
    <row r="63165" spans="10:12">
      <c r="J63165" s="2"/>
      <c r="K63165" s="2"/>
      <c r="L63165" s="2"/>
    </row>
    <row r="63166" spans="10:12">
      <c r="J63166" s="2"/>
      <c r="K63166" s="2"/>
      <c r="L63166" s="2"/>
    </row>
    <row r="63167" spans="10:12">
      <c r="J63167" s="2"/>
      <c r="K63167" s="2"/>
      <c r="L63167" s="2"/>
    </row>
    <row r="63168" spans="10:12">
      <c r="J63168" s="2"/>
      <c r="K63168" s="2"/>
      <c r="L63168" s="2"/>
    </row>
    <row r="63169" spans="10:12">
      <c r="J63169" s="2"/>
      <c r="K63169" s="2"/>
      <c r="L63169" s="2"/>
    </row>
    <row r="63170" spans="10:12">
      <c r="J63170" s="2"/>
      <c r="K63170" s="2"/>
      <c r="L63170" s="2"/>
    </row>
    <row r="63171" spans="10:12">
      <c r="J63171" s="2"/>
      <c r="K63171" s="2"/>
      <c r="L63171" s="2"/>
    </row>
    <row r="63172" spans="10:12">
      <c r="J63172" s="2"/>
      <c r="K63172" s="2"/>
      <c r="L63172" s="2"/>
    </row>
    <row r="63173" spans="10:12">
      <c r="J63173" s="2"/>
      <c r="K63173" s="2"/>
      <c r="L63173" s="2"/>
    </row>
    <row r="63174" spans="10:12">
      <c r="J63174" s="2"/>
      <c r="K63174" s="2"/>
      <c r="L63174" s="2"/>
    </row>
    <row r="63175" spans="10:12">
      <c r="J63175" s="2"/>
      <c r="K63175" s="2"/>
      <c r="L63175" s="2"/>
    </row>
    <row r="63176" spans="10:12">
      <c r="J63176" s="2"/>
      <c r="K63176" s="2"/>
      <c r="L63176" s="2"/>
    </row>
    <row r="63177" spans="10:12">
      <c r="J63177" s="2"/>
      <c r="K63177" s="2"/>
      <c r="L63177" s="2"/>
    </row>
    <row r="63178" spans="10:12">
      <c r="J63178" s="2"/>
      <c r="K63178" s="2"/>
      <c r="L63178" s="2"/>
    </row>
    <row r="63179" spans="10:12">
      <c r="J63179" s="2"/>
      <c r="K63179" s="2"/>
      <c r="L63179" s="2"/>
    </row>
    <row r="63180" spans="10:12">
      <c r="J63180" s="2"/>
      <c r="K63180" s="2"/>
      <c r="L63180" s="2"/>
    </row>
    <row r="63181" spans="10:12">
      <c r="J63181" s="2"/>
      <c r="K63181" s="2"/>
      <c r="L63181" s="2"/>
    </row>
    <row r="63182" spans="10:12">
      <c r="J63182" s="2"/>
      <c r="K63182" s="2"/>
      <c r="L63182" s="2"/>
    </row>
    <row r="63183" spans="10:12">
      <c r="J63183" s="2"/>
      <c r="K63183" s="2"/>
      <c r="L63183" s="2"/>
    </row>
    <row r="63184" spans="10:12">
      <c r="J63184" s="2"/>
      <c r="K63184" s="2"/>
      <c r="L63184" s="2"/>
    </row>
    <row r="63185" spans="10:12">
      <c r="J63185" s="2"/>
      <c r="K63185" s="2"/>
      <c r="L63185" s="2"/>
    </row>
    <row r="63186" spans="10:12">
      <c r="J63186" s="2"/>
      <c r="K63186" s="2"/>
      <c r="L63186" s="2"/>
    </row>
    <row r="63187" spans="10:12">
      <c r="J63187" s="2"/>
      <c r="K63187" s="2"/>
      <c r="L63187" s="2"/>
    </row>
    <row r="63188" spans="10:12">
      <c r="J63188" s="2"/>
      <c r="K63188" s="2"/>
      <c r="L63188" s="2"/>
    </row>
    <row r="63189" spans="10:12">
      <c r="J63189" s="2"/>
      <c r="K63189" s="2"/>
      <c r="L63189" s="2"/>
    </row>
    <row r="63190" spans="10:12">
      <c r="J63190" s="2"/>
      <c r="K63190" s="2"/>
      <c r="L63190" s="2"/>
    </row>
    <row r="63191" spans="10:12">
      <c r="J63191" s="2"/>
      <c r="K63191" s="2"/>
      <c r="L63191" s="2"/>
    </row>
    <row r="63192" spans="10:12">
      <c r="J63192" s="2"/>
      <c r="K63192" s="2"/>
      <c r="L63192" s="2"/>
    </row>
    <row r="63193" spans="10:12">
      <c r="J63193" s="2"/>
      <c r="K63193" s="2"/>
      <c r="L63193" s="2"/>
    </row>
    <row r="63194" spans="10:12">
      <c r="J63194" s="2"/>
      <c r="K63194" s="2"/>
      <c r="L63194" s="2"/>
    </row>
    <row r="63195" spans="10:12">
      <c r="J63195" s="2"/>
      <c r="K63195" s="2"/>
      <c r="L63195" s="2"/>
    </row>
    <row r="63196" spans="10:12">
      <c r="J63196" s="2"/>
      <c r="K63196" s="2"/>
      <c r="L63196" s="2"/>
    </row>
    <row r="63197" spans="10:12">
      <c r="J63197" s="2"/>
      <c r="K63197" s="2"/>
      <c r="L63197" s="2"/>
    </row>
    <row r="63198" spans="10:12">
      <c r="J63198" s="2"/>
      <c r="K63198" s="2"/>
      <c r="L63198" s="2"/>
    </row>
    <row r="63199" spans="10:12">
      <c r="J63199" s="2"/>
      <c r="K63199" s="2"/>
      <c r="L63199" s="2"/>
    </row>
    <row r="63200" spans="10:12">
      <c r="J63200" s="2"/>
      <c r="K63200" s="2"/>
      <c r="L63200" s="2"/>
    </row>
    <row r="63201" spans="10:12">
      <c r="J63201" s="2"/>
      <c r="K63201" s="2"/>
      <c r="L63201" s="2"/>
    </row>
    <row r="63202" spans="10:12">
      <c r="J63202" s="2"/>
      <c r="K63202" s="2"/>
      <c r="L63202" s="2"/>
    </row>
    <row r="63203" spans="10:12">
      <c r="J63203" s="2"/>
      <c r="K63203" s="2"/>
      <c r="L63203" s="2"/>
    </row>
    <row r="63204" spans="10:12">
      <c r="J63204" s="2"/>
      <c r="K63204" s="2"/>
      <c r="L63204" s="2"/>
    </row>
    <row r="63205" spans="10:12">
      <c r="J63205" s="2"/>
      <c r="K63205" s="2"/>
      <c r="L63205" s="2"/>
    </row>
    <row r="63206" spans="10:12">
      <c r="J63206" s="2"/>
      <c r="K63206" s="2"/>
      <c r="L63206" s="2"/>
    </row>
    <row r="63207" spans="10:12">
      <c r="J63207" s="2"/>
      <c r="K63207" s="2"/>
      <c r="L63207" s="2"/>
    </row>
    <row r="63208" spans="10:12">
      <c r="J63208" s="2"/>
      <c r="K63208" s="2"/>
      <c r="L63208" s="2"/>
    </row>
    <row r="63209" spans="10:12">
      <c r="J63209" s="2"/>
      <c r="K63209" s="2"/>
      <c r="L63209" s="2"/>
    </row>
    <row r="63210" spans="10:12">
      <c r="J63210" s="2"/>
      <c r="K63210" s="2"/>
      <c r="L63210" s="2"/>
    </row>
    <row r="63211" spans="10:12">
      <c r="J63211" s="2"/>
      <c r="K63211" s="2"/>
      <c r="L63211" s="2"/>
    </row>
    <row r="63212" spans="10:12">
      <c r="J63212" s="2"/>
      <c r="K63212" s="2"/>
      <c r="L63212" s="2"/>
    </row>
    <row r="63213" spans="10:12">
      <c r="J63213" s="2"/>
      <c r="K63213" s="2"/>
      <c r="L63213" s="2"/>
    </row>
    <row r="63214" spans="10:12">
      <c r="J63214" s="2"/>
      <c r="K63214" s="2"/>
      <c r="L63214" s="2"/>
    </row>
    <row r="63215" spans="10:12">
      <c r="J63215" s="2"/>
      <c r="K63215" s="2"/>
      <c r="L63215" s="2"/>
    </row>
    <row r="63216" spans="10:12">
      <c r="J63216" s="2"/>
      <c r="K63216" s="2"/>
      <c r="L63216" s="2"/>
    </row>
    <row r="63217" spans="10:12">
      <c r="J63217" s="2"/>
      <c r="K63217" s="2"/>
      <c r="L63217" s="2"/>
    </row>
    <row r="63218" spans="10:12">
      <c r="J63218" s="2"/>
      <c r="K63218" s="2"/>
      <c r="L63218" s="2"/>
    </row>
    <row r="63219" spans="10:12">
      <c r="J63219" s="2"/>
      <c r="K63219" s="2"/>
      <c r="L63219" s="2"/>
    </row>
    <row r="63220" spans="10:12">
      <c r="J63220" s="2"/>
      <c r="K63220" s="2"/>
      <c r="L63220" s="2"/>
    </row>
    <row r="63221" spans="10:12">
      <c r="J63221" s="2"/>
      <c r="K63221" s="2"/>
      <c r="L63221" s="2"/>
    </row>
    <row r="63222" spans="10:12">
      <c r="J63222" s="2"/>
      <c r="K63222" s="2"/>
      <c r="L63222" s="2"/>
    </row>
    <row r="63223" spans="10:12">
      <c r="J63223" s="2"/>
      <c r="K63223" s="2"/>
      <c r="L63223" s="2"/>
    </row>
    <row r="63224" spans="10:12">
      <c r="J63224" s="2"/>
      <c r="K63224" s="2"/>
      <c r="L63224" s="2"/>
    </row>
    <row r="63225" spans="10:12">
      <c r="J63225" s="2"/>
      <c r="K63225" s="2"/>
      <c r="L63225" s="2"/>
    </row>
    <row r="63226" spans="10:12">
      <c r="J63226" s="2"/>
      <c r="K63226" s="2"/>
      <c r="L63226" s="2"/>
    </row>
    <row r="63227" spans="10:12">
      <c r="J63227" s="2"/>
      <c r="K63227" s="2"/>
      <c r="L63227" s="2"/>
    </row>
    <row r="63228" spans="10:12">
      <c r="J63228" s="2"/>
      <c r="K63228" s="2"/>
      <c r="L63228" s="2"/>
    </row>
    <row r="63229" spans="10:12">
      <c r="J63229" s="2"/>
      <c r="K63229" s="2"/>
      <c r="L63229" s="2"/>
    </row>
    <row r="63230" spans="10:12">
      <c r="J63230" s="2"/>
      <c r="K63230" s="2"/>
      <c r="L63230" s="2"/>
    </row>
    <row r="63231" spans="10:12">
      <c r="J63231" s="2"/>
      <c r="K63231" s="2"/>
      <c r="L63231" s="2"/>
    </row>
    <row r="63232" spans="10:12">
      <c r="J63232" s="2"/>
      <c r="K63232" s="2"/>
      <c r="L63232" s="2"/>
    </row>
    <row r="63233" spans="10:12">
      <c r="J63233" s="2"/>
      <c r="K63233" s="2"/>
      <c r="L63233" s="2"/>
    </row>
    <row r="63234" spans="10:12">
      <c r="J63234" s="2"/>
      <c r="K63234" s="2"/>
      <c r="L63234" s="2"/>
    </row>
    <row r="63235" spans="10:12">
      <c r="J63235" s="2"/>
      <c r="K63235" s="2"/>
      <c r="L63235" s="2"/>
    </row>
    <row r="63236" spans="10:12">
      <c r="J63236" s="2"/>
      <c r="K63236" s="2"/>
      <c r="L63236" s="2"/>
    </row>
    <row r="63237" spans="10:12">
      <c r="J63237" s="2"/>
      <c r="K63237" s="2"/>
      <c r="L63237" s="2"/>
    </row>
    <row r="63238" spans="10:12">
      <c r="J63238" s="2"/>
      <c r="K63238" s="2"/>
      <c r="L63238" s="2"/>
    </row>
    <row r="63239" spans="10:12">
      <c r="J63239" s="2"/>
      <c r="K63239" s="2"/>
      <c r="L63239" s="2"/>
    </row>
    <row r="63240" spans="10:12">
      <c r="J63240" s="2"/>
      <c r="K63240" s="2"/>
      <c r="L63240" s="2"/>
    </row>
    <row r="63241" spans="10:12">
      <c r="J63241" s="2"/>
      <c r="K63241" s="2"/>
      <c r="L63241" s="2"/>
    </row>
    <row r="63242" spans="10:12">
      <c r="J63242" s="2"/>
      <c r="K63242" s="2"/>
      <c r="L63242" s="2"/>
    </row>
    <row r="63243" spans="10:12">
      <c r="J63243" s="2"/>
      <c r="K63243" s="2"/>
      <c r="L63243" s="2"/>
    </row>
    <row r="63244" spans="10:12">
      <c r="J63244" s="2"/>
      <c r="K63244" s="2"/>
      <c r="L63244" s="2"/>
    </row>
    <row r="63245" spans="10:12">
      <c r="J63245" s="2"/>
      <c r="K63245" s="2"/>
      <c r="L63245" s="2"/>
    </row>
    <row r="63246" spans="10:12">
      <c r="J63246" s="2"/>
      <c r="K63246" s="2"/>
      <c r="L63246" s="2"/>
    </row>
    <row r="63247" spans="10:12">
      <c r="J63247" s="2"/>
      <c r="K63247" s="2"/>
      <c r="L63247" s="2"/>
    </row>
    <row r="63248" spans="10:12">
      <c r="J63248" s="2"/>
      <c r="K63248" s="2"/>
      <c r="L63248" s="2"/>
    </row>
    <row r="63249" spans="10:12">
      <c r="J63249" s="2"/>
      <c r="K63249" s="2"/>
      <c r="L63249" s="2"/>
    </row>
    <row r="63250" spans="10:12">
      <c r="J63250" s="2"/>
      <c r="K63250" s="2"/>
      <c r="L63250" s="2"/>
    </row>
    <row r="63251" spans="10:12">
      <c r="J63251" s="2"/>
      <c r="K63251" s="2"/>
      <c r="L63251" s="2"/>
    </row>
    <row r="63252" spans="10:12">
      <c r="J63252" s="2"/>
      <c r="K63252" s="2"/>
      <c r="L63252" s="2"/>
    </row>
    <row r="63253" spans="10:12">
      <c r="J63253" s="2"/>
      <c r="K63253" s="2"/>
      <c r="L63253" s="2"/>
    </row>
    <row r="63254" spans="10:12">
      <c r="J63254" s="2"/>
      <c r="K63254" s="2"/>
      <c r="L63254" s="2"/>
    </row>
    <row r="63255" spans="10:12">
      <c r="J63255" s="2"/>
      <c r="K63255" s="2"/>
      <c r="L63255" s="2"/>
    </row>
    <row r="63256" spans="10:12">
      <c r="J63256" s="2"/>
      <c r="K63256" s="2"/>
      <c r="L63256" s="2"/>
    </row>
    <row r="63257" spans="10:12">
      <c r="J63257" s="2"/>
      <c r="K63257" s="2"/>
      <c r="L63257" s="2"/>
    </row>
    <row r="63258" spans="10:12">
      <c r="J63258" s="2"/>
      <c r="K63258" s="2"/>
      <c r="L63258" s="2"/>
    </row>
    <row r="63259" spans="10:12">
      <c r="J63259" s="2"/>
      <c r="K63259" s="2"/>
      <c r="L63259" s="2"/>
    </row>
    <row r="63260" spans="10:12">
      <c r="J63260" s="2"/>
      <c r="K63260" s="2"/>
      <c r="L63260" s="2"/>
    </row>
    <row r="63261" spans="10:12">
      <c r="J63261" s="2"/>
      <c r="K63261" s="2"/>
      <c r="L63261" s="2"/>
    </row>
    <row r="63262" spans="10:12">
      <c r="J63262" s="2"/>
      <c r="K63262" s="2"/>
      <c r="L63262" s="2"/>
    </row>
    <row r="63263" spans="10:12">
      <c r="J63263" s="2"/>
      <c r="K63263" s="2"/>
      <c r="L63263" s="2"/>
    </row>
    <row r="63264" spans="10:12">
      <c r="J63264" s="2"/>
      <c r="K63264" s="2"/>
      <c r="L63264" s="2"/>
    </row>
    <row r="63265" spans="10:12">
      <c r="J63265" s="2"/>
      <c r="K63265" s="2"/>
      <c r="L63265" s="2"/>
    </row>
    <row r="63266" spans="10:12">
      <c r="J63266" s="2"/>
      <c r="K63266" s="2"/>
      <c r="L63266" s="2"/>
    </row>
    <row r="63267" spans="10:12">
      <c r="J63267" s="2"/>
      <c r="K63267" s="2"/>
      <c r="L63267" s="2"/>
    </row>
    <row r="63268" spans="10:12">
      <c r="J63268" s="2"/>
      <c r="K63268" s="2"/>
      <c r="L63268" s="2"/>
    </row>
    <row r="63269" spans="10:12">
      <c r="J63269" s="2"/>
      <c r="K63269" s="2"/>
      <c r="L63269" s="2"/>
    </row>
    <row r="63270" spans="10:12">
      <c r="J63270" s="2"/>
      <c r="K63270" s="2"/>
      <c r="L63270" s="2"/>
    </row>
    <row r="63271" spans="10:12">
      <c r="J63271" s="2"/>
      <c r="K63271" s="2"/>
      <c r="L63271" s="2"/>
    </row>
    <row r="63272" spans="10:12">
      <c r="J63272" s="2"/>
      <c r="K63272" s="2"/>
      <c r="L63272" s="2"/>
    </row>
    <row r="63273" spans="10:12">
      <c r="J63273" s="2"/>
      <c r="K63273" s="2"/>
      <c r="L63273" s="2"/>
    </row>
    <row r="63274" spans="10:12">
      <c r="J63274" s="2"/>
      <c r="K63274" s="2"/>
      <c r="L63274" s="2"/>
    </row>
    <row r="63275" spans="10:12">
      <c r="J63275" s="2"/>
      <c r="K63275" s="2"/>
      <c r="L63275" s="2"/>
    </row>
    <row r="63276" spans="10:12">
      <c r="J63276" s="2"/>
      <c r="K63276" s="2"/>
      <c r="L63276" s="2"/>
    </row>
    <row r="63277" spans="10:12">
      <c r="J63277" s="2"/>
      <c r="K63277" s="2"/>
      <c r="L63277" s="2"/>
    </row>
    <row r="63278" spans="10:12">
      <c r="J63278" s="2"/>
      <c r="K63278" s="2"/>
      <c r="L63278" s="2"/>
    </row>
    <row r="63279" spans="10:12">
      <c r="J63279" s="2"/>
      <c r="K63279" s="2"/>
      <c r="L63279" s="2"/>
    </row>
    <row r="63280" spans="10:12">
      <c r="J63280" s="2"/>
      <c r="K63280" s="2"/>
      <c r="L63280" s="2"/>
    </row>
    <row r="63281" spans="10:12">
      <c r="J63281" s="2"/>
      <c r="K63281" s="2"/>
      <c r="L63281" s="2"/>
    </row>
    <row r="63282" spans="10:12">
      <c r="J63282" s="2"/>
      <c r="K63282" s="2"/>
      <c r="L63282" s="2"/>
    </row>
    <row r="63283" spans="10:12">
      <c r="J63283" s="2"/>
      <c r="K63283" s="2"/>
      <c r="L63283" s="2"/>
    </row>
    <row r="63284" spans="10:12">
      <c r="J63284" s="2"/>
      <c r="K63284" s="2"/>
      <c r="L63284" s="2"/>
    </row>
    <row r="63285" spans="10:12">
      <c r="J63285" s="2"/>
      <c r="K63285" s="2"/>
      <c r="L63285" s="2"/>
    </row>
    <row r="63286" spans="10:12">
      <c r="J63286" s="2"/>
      <c r="K63286" s="2"/>
      <c r="L63286" s="2"/>
    </row>
    <row r="63287" spans="10:12">
      <c r="J63287" s="2"/>
      <c r="K63287" s="2"/>
      <c r="L63287" s="2"/>
    </row>
    <row r="63288" spans="10:12">
      <c r="J63288" s="2"/>
      <c r="K63288" s="2"/>
      <c r="L63288" s="2"/>
    </row>
    <row r="63289" spans="10:12">
      <c r="J63289" s="2"/>
      <c r="K63289" s="2"/>
      <c r="L63289" s="2"/>
    </row>
    <row r="63290" spans="10:12">
      <c r="J63290" s="2"/>
      <c r="K63290" s="2"/>
      <c r="L63290" s="2"/>
    </row>
    <row r="63291" spans="10:12">
      <c r="J63291" s="2"/>
      <c r="K63291" s="2"/>
      <c r="L63291" s="2"/>
    </row>
    <row r="63292" spans="10:12">
      <c r="J63292" s="2"/>
      <c r="K63292" s="2"/>
      <c r="L63292" s="2"/>
    </row>
    <row r="63293" spans="10:12">
      <c r="J63293" s="2"/>
      <c r="K63293" s="2"/>
      <c r="L63293" s="2"/>
    </row>
    <row r="63294" spans="10:12">
      <c r="J63294" s="2"/>
      <c r="K63294" s="2"/>
      <c r="L63294" s="2"/>
    </row>
    <row r="63295" spans="10:12">
      <c r="J63295" s="2"/>
      <c r="K63295" s="2"/>
      <c r="L63295" s="2"/>
    </row>
    <row r="63296" spans="10:12">
      <c r="J63296" s="2"/>
      <c r="K63296" s="2"/>
      <c r="L63296" s="2"/>
    </row>
    <row r="63297" spans="10:12">
      <c r="J63297" s="2"/>
      <c r="K63297" s="2"/>
      <c r="L63297" s="2"/>
    </row>
    <row r="63298" spans="10:12">
      <c r="J63298" s="2"/>
      <c r="K63298" s="2"/>
      <c r="L63298" s="2"/>
    </row>
    <row r="63299" spans="10:12">
      <c r="J63299" s="2"/>
      <c r="K63299" s="2"/>
      <c r="L63299" s="2"/>
    </row>
    <row r="63300" spans="10:12">
      <c r="J63300" s="2"/>
      <c r="K63300" s="2"/>
      <c r="L63300" s="2"/>
    </row>
    <row r="63301" spans="10:12">
      <c r="J63301" s="2"/>
      <c r="K63301" s="2"/>
      <c r="L63301" s="2"/>
    </row>
    <row r="63302" spans="10:12">
      <c r="J63302" s="2"/>
      <c r="K63302" s="2"/>
      <c r="L63302" s="2"/>
    </row>
    <row r="63303" spans="10:12">
      <c r="J63303" s="2"/>
      <c r="K63303" s="2"/>
      <c r="L63303" s="2"/>
    </row>
    <row r="63304" spans="10:12">
      <c r="J63304" s="2"/>
      <c r="K63304" s="2"/>
      <c r="L63304" s="2"/>
    </row>
    <row r="63305" spans="10:12">
      <c r="J63305" s="2"/>
      <c r="K63305" s="2"/>
      <c r="L63305" s="2"/>
    </row>
    <row r="63306" spans="10:12">
      <c r="J63306" s="2"/>
      <c r="K63306" s="2"/>
      <c r="L63306" s="2"/>
    </row>
    <row r="63307" spans="10:12">
      <c r="J63307" s="2"/>
      <c r="K63307" s="2"/>
      <c r="L63307" s="2"/>
    </row>
    <row r="63308" spans="10:12">
      <c r="J63308" s="2"/>
      <c r="K63308" s="2"/>
      <c r="L63308" s="2"/>
    </row>
    <row r="63309" spans="10:12">
      <c r="J63309" s="2"/>
      <c r="K63309" s="2"/>
      <c r="L63309" s="2"/>
    </row>
    <row r="63310" spans="10:12">
      <c r="J63310" s="2"/>
      <c r="K63310" s="2"/>
      <c r="L63310" s="2"/>
    </row>
    <row r="63311" spans="10:12">
      <c r="J63311" s="2"/>
      <c r="K63311" s="2"/>
      <c r="L63311" s="2"/>
    </row>
    <row r="63312" spans="10:12">
      <c r="J63312" s="2"/>
      <c r="K63312" s="2"/>
      <c r="L63312" s="2"/>
    </row>
    <row r="63313" spans="10:12">
      <c r="J63313" s="2"/>
      <c r="K63313" s="2"/>
      <c r="L63313" s="2"/>
    </row>
    <row r="63314" spans="10:12">
      <c r="J63314" s="2"/>
      <c r="K63314" s="2"/>
      <c r="L63314" s="2"/>
    </row>
    <row r="63315" spans="10:12">
      <c r="J63315" s="2"/>
      <c r="K63315" s="2"/>
      <c r="L63315" s="2"/>
    </row>
    <row r="63316" spans="10:12">
      <c r="J63316" s="2"/>
      <c r="K63316" s="2"/>
      <c r="L63316" s="2"/>
    </row>
    <row r="63317" spans="10:12">
      <c r="J63317" s="2"/>
      <c r="K63317" s="2"/>
      <c r="L63317" s="2"/>
    </row>
    <row r="63318" spans="10:12">
      <c r="J63318" s="2"/>
      <c r="K63318" s="2"/>
      <c r="L63318" s="2"/>
    </row>
    <row r="63319" spans="10:12">
      <c r="J63319" s="2"/>
      <c r="K63319" s="2"/>
      <c r="L63319" s="2"/>
    </row>
    <row r="63320" spans="10:12">
      <c r="J63320" s="2"/>
      <c r="K63320" s="2"/>
      <c r="L63320" s="2"/>
    </row>
    <row r="63321" spans="10:12">
      <c r="J63321" s="2"/>
      <c r="K63321" s="2"/>
      <c r="L63321" s="2"/>
    </row>
    <row r="63322" spans="10:12">
      <c r="J63322" s="2"/>
      <c r="K63322" s="2"/>
      <c r="L63322" s="2"/>
    </row>
    <row r="63323" spans="10:12">
      <c r="J63323" s="2"/>
      <c r="K63323" s="2"/>
      <c r="L63323" s="2"/>
    </row>
    <row r="63324" spans="10:12">
      <c r="J63324" s="2"/>
      <c r="K63324" s="2"/>
      <c r="L63324" s="2"/>
    </row>
    <row r="63325" spans="10:12">
      <c r="J63325" s="2"/>
      <c r="K63325" s="2"/>
      <c r="L63325" s="2"/>
    </row>
    <row r="63326" spans="10:12">
      <c r="J63326" s="2"/>
      <c r="K63326" s="2"/>
      <c r="L63326" s="2"/>
    </row>
    <row r="63327" spans="10:12">
      <c r="J63327" s="2"/>
      <c r="K63327" s="2"/>
      <c r="L63327" s="2"/>
    </row>
    <row r="63328" spans="10:12">
      <c r="J63328" s="2"/>
      <c r="K63328" s="2"/>
      <c r="L63328" s="2"/>
    </row>
    <row r="63329" spans="10:12">
      <c r="J63329" s="2"/>
      <c r="K63329" s="2"/>
      <c r="L63329" s="2"/>
    </row>
    <row r="63330" spans="10:12">
      <c r="J63330" s="2"/>
      <c r="K63330" s="2"/>
      <c r="L63330" s="2"/>
    </row>
    <row r="63331" spans="10:12">
      <c r="J63331" s="2"/>
      <c r="K63331" s="2"/>
      <c r="L63331" s="2"/>
    </row>
    <row r="63332" spans="10:12">
      <c r="J63332" s="2"/>
      <c r="K63332" s="2"/>
      <c r="L63332" s="2"/>
    </row>
    <row r="63333" spans="10:12">
      <c r="J63333" s="2"/>
      <c r="K63333" s="2"/>
      <c r="L63333" s="2"/>
    </row>
    <row r="63334" spans="10:12">
      <c r="J63334" s="2"/>
      <c r="K63334" s="2"/>
      <c r="L63334" s="2"/>
    </row>
    <row r="63335" spans="10:12">
      <c r="J63335" s="2"/>
      <c r="K63335" s="2"/>
      <c r="L63335" s="2"/>
    </row>
    <row r="63336" spans="10:12">
      <c r="J63336" s="2"/>
      <c r="K63336" s="2"/>
      <c r="L63336" s="2"/>
    </row>
    <row r="63337" spans="10:12">
      <c r="J63337" s="2"/>
      <c r="K63337" s="2"/>
      <c r="L63337" s="2"/>
    </row>
    <row r="63338" spans="10:12">
      <c r="J63338" s="2"/>
      <c r="K63338" s="2"/>
      <c r="L63338" s="2"/>
    </row>
    <row r="63339" spans="10:12">
      <c r="J63339" s="2"/>
      <c r="K63339" s="2"/>
      <c r="L63339" s="2"/>
    </row>
    <row r="63340" spans="10:12">
      <c r="J63340" s="2"/>
      <c r="K63340" s="2"/>
      <c r="L63340" s="2"/>
    </row>
    <row r="63341" spans="10:12">
      <c r="J63341" s="2"/>
      <c r="K63341" s="2"/>
      <c r="L63341" s="2"/>
    </row>
    <row r="63342" spans="10:12">
      <c r="J63342" s="2"/>
      <c r="K63342" s="2"/>
      <c r="L63342" s="2"/>
    </row>
    <row r="63343" spans="10:12">
      <c r="J63343" s="2"/>
      <c r="K63343" s="2"/>
      <c r="L63343" s="2"/>
    </row>
    <row r="63344" spans="10:12">
      <c r="J63344" s="2"/>
      <c r="K63344" s="2"/>
      <c r="L63344" s="2"/>
    </row>
    <row r="63345" spans="10:12">
      <c r="J63345" s="2"/>
      <c r="K63345" s="2"/>
      <c r="L63345" s="2"/>
    </row>
    <row r="63346" spans="10:12">
      <c r="J63346" s="2"/>
      <c r="K63346" s="2"/>
      <c r="L63346" s="2"/>
    </row>
    <row r="63347" spans="10:12">
      <c r="J63347" s="2"/>
      <c r="K63347" s="2"/>
      <c r="L63347" s="2"/>
    </row>
    <row r="63348" spans="10:12">
      <c r="J63348" s="2"/>
      <c r="K63348" s="2"/>
      <c r="L63348" s="2"/>
    </row>
    <row r="63349" spans="10:12">
      <c r="J63349" s="2"/>
      <c r="K63349" s="2"/>
      <c r="L63349" s="2"/>
    </row>
    <row r="63350" spans="10:12">
      <c r="J63350" s="2"/>
      <c r="K63350" s="2"/>
      <c r="L63350" s="2"/>
    </row>
    <row r="63351" spans="10:12">
      <c r="J63351" s="2"/>
      <c r="K63351" s="2"/>
      <c r="L63351" s="2"/>
    </row>
    <row r="63352" spans="10:12">
      <c r="J63352" s="2"/>
      <c r="K63352" s="2"/>
      <c r="L63352" s="2"/>
    </row>
    <row r="63353" spans="10:12">
      <c r="J63353" s="2"/>
      <c r="K63353" s="2"/>
      <c r="L63353" s="2"/>
    </row>
    <row r="63354" spans="10:12">
      <c r="J63354" s="2"/>
      <c r="K63354" s="2"/>
      <c r="L63354" s="2"/>
    </row>
    <row r="63355" spans="10:12">
      <c r="J63355" s="2"/>
      <c r="K63355" s="2"/>
      <c r="L63355" s="2"/>
    </row>
    <row r="63356" spans="10:12">
      <c r="J63356" s="2"/>
      <c r="K63356" s="2"/>
      <c r="L63356" s="2"/>
    </row>
    <row r="63357" spans="10:12">
      <c r="J63357" s="2"/>
      <c r="K63357" s="2"/>
      <c r="L63357" s="2"/>
    </row>
    <row r="63358" spans="10:12">
      <c r="J63358" s="2"/>
      <c r="K63358" s="2"/>
      <c r="L63358" s="2"/>
    </row>
    <row r="63359" spans="10:12">
      <c r="J63359" s="2"/>
      <c r="K63359" s="2"/>
      <c r="L63359" s="2"/>
    </row>
    <row r="63360" spans="10:12">
      <c r="J63360" s="2"/>
      <c r="K63360" s="2"/>
      <c r="L63360" s="2"/>
    </row>
    <row r="63361" spans="10:12">
      <c r="J63361" s="2"/>
      <c r="K63361" s="2"/>
      <c r="L63361" s="2"/>
    </row>
    <row r="63362" spans="10:12">
      <c r="J63362" s="2"/>
      <c r="K63362" s="2"/>
      <c r="L63362" s="2"/>
    </row>
    <row r="63363" spans="10:12">
      <c r="J63363" s="2"/>
      <c r="K63363" s="2"/>
      <c r="L63363" s="2"/>
    </row>
    <row r="63364" spans="10:12">
      <c r="J63364" s="2"/>
      <c r="K63364" s="2"/>
      <c r="L63364" s="2"/>
    </row>
    <row r="63365" spans="10:12">
      <c r="J63365" s="2"/>
      <c r="K63365" s="2"/>
      <c r="L63365" s="2"/>
    </row>
    <row r="63366" spans="10:12">
      <c r="J63366" s="2"/>
      <c r="K63366" s="2"/>
      <c r="L63366" s="2"/>
    </row>
    <row r="63367" spans="10:12">
      <c r="J63367" s="2"/>
      <c r="K63367" s="2"/>
      <c r="L63367" s="2"/>
    </row>
    <row r="63368" spans="10:12">
      <c r="J63368" s="2"/>
      <c r="K63368" s="2"/>
      <c r="L63368" s="2"/>
    </row>
    <row r="63369" spans="10:12">
      <c r="J63369" s="2"/>
      <c r="K63369" s="2"/>
      <c r="L63369" s="2"/>
    </row>
    <row r="63370" spans="10:12">
      <c r="J63370" s="2"/>
      <c r="K63370" s="2"/>
      <c r="L63370" s="2"/>
    </row>
    <row r="63371" spans="10:12">
      <c r="J63371" s="2"/>
      <c r="K63371" s="2"/>
      <c r="L63371" s="2"/>
    </row>
    <row r="63372" spans="10:12">
      <c r="J63372" s="2"/>
      <c r="K63372" s="2"/>
      <c r="L63372" s="2"/>
    </row>
    <row r="63373" spans="10:12">
      <c r="J63373" s="2"/>
      <c r="K63373" s="2"/>
      <c r="L63373" s="2"/>
    </row>
    <row r="63374" spans="10:12">
      <c r="J63374" s="2"/>
      <c r="K63374" s="2"/>
      <c r="L63374" s="2"/>
    </row>
    <row r="63375" spans="10:12">
      <c r="J63375" s="2"/>
      <c r="K63375" s="2"/>
      <c r="L63375" s="2"/>
    </row>
    <row r="63376" spans="10:12">
      <c r="J63376" s="2"/>
      <c r="K63376" s="2"/>
      <c r="L63376" s="2"/>
    </row>
    <row r="63377" spans="10:12">
      <c r="J63377" s="2"/>
      <c r="K63377" s="2"/>
      <c r="L63377" s="2"/>
    </row>
    <row r="63378" spans="10:12">
      <c r="J63378" s="2"/>
      <c r="K63378" s="2"/>
      <c r="L63378" s="2"/>
    </row>
    <row r="63379" spans="10:12">
      <c r="J63379" s="2"/>
      <c r="K63379" s="2"/>
      <c r="L63379" s="2"/>
    </row>
    <row r="63380" spans="10:12">
      <c r="J63380" s="2"/>
      <c r="K63380" s="2"/>
      <c r="L63380" s="2"/>
    </row>
    <row r="63381" spans="10:12">
      <c r="J63381" s="2"/>
      <c r="K63381" s="2"/>
      <c r="L63381" s="2"/>
    </row>
    <row r="63382" spans="10:12">
      <c r="J63382" s="2"/>
      <c r="K63382" s="2"/>
      <c r="L63382" s="2"/>
    </row>
    <row r="63383" spans="10:12">
      <c r="J63383" s="2"/>
      <c r="K63383" s="2"/>
      <c r="L63383" s="2"/>
    </row>
    <row r="63384" spans="10:12">
      <c r="J63384" s="2"/>
      <c r="K63384" s="2"/>
      <c r="L63384" s="2"/>
    </row>
    <row r="63385" spans="10:12">
      <c r="J63385" s="2"/>
      <c r="K63385" s="2"/>
      <c r="L63385" s="2"/>
    </row>
    <row r="63386" spans="10:12">
      <c r="J63386" s="2"/>
      <c r="K63386" s="2"/>
      <c r="L63386" s="2"/>
    </row>
    <row r="63387" spans="10:12">
      <c r="J63387" s="2"/>
      <c r="K63387" s="2"/>
      <c r="L63387" s="2"/>
    </row>
    <row r="63388" spans="10:12">
      <c r="J63388" s="2"/>
      <c r="K63388" s="2"/>
      <c r="L63388" s="2"/>
    </row>
    <row r="63389" spans="10:12">
      <c r="J63389" s="2"/>
      <c r="K63389" s="2"/>
      <c r="L63389" s="2"/>
    </row>
    <row r="63390" spans="10:12">
      <c r="J63390" s="2"/>
      <c r="K63390" s="2"/>
      <c r="L63390" s="2"/>
    </row>
    <row r="63391" spans="10:12">
      <c r="J63391" s="2"/>
      <c r="K63391" s="2"/>
      <c r="L63391" s="2"/>
    </row>
    <row r="63392" spans="10:12">
      <c r="J63392" s="2"/>
      <c r="K63392" s="2"/>
      <c r="L63392" s="2"/>
    </row>
    <row r="63393" spans="10:12">
      <c r="J63393" s="2"/>
      <c r="K63393" s="2"/>
      <c r="L63393" s="2"/>
    </row>
    <row r="63394" spans="10:12">
      <c r="J63394" s="2"/>
      <c r="K63394" s="2"/>
      <c r="L63394" s="2"/>
    </row>
    <row r="63395" spans="10:12">
      <c r="J63395" s="2"/>
      <c r="K63395" s="2"/>
      <c r="L63395" s="2"/>
    </row>
    <row r="63396" spans="10:12">
      <c r="J63396" s="2"/>
      <c r="K63396" s="2"/>
      <c r="L63396" s="2"/>
    </row>
    <row r="63397" spans="10:12">
      <c r="J63397" s="2"/>
      <c r="K63397" s="2"/>
      <c r="L63397" s="2"/>
    </row>
    <row r="63398" spans="10:12">
      <c r="J63398" s="2"/>
      <c r="K63398" s="2"/>
      <c r="L63398" s="2"/>
    </row>
    <row r="63399" spans="10:12">
      <c r="J63399" s="2"/>
      <c r="K63399" s="2"/>
      <c r="L63399" s="2"/>
    </row>
    <row r="63400" spans="10:12">
      <c r="J63400" s="2"/>
      <c r="K63400" s="2"/>
      <c r="L63400" s="2"/>
    </row>
    <row r="63401" spans="10:12">
      <c r="J63401" s="2"/>
      <c r="K63401" s="2"/>
      <c r="L63401" s="2"/>
    </row>
    <row r="63402" spans="10:12">
      <c r="J63402" s="2"/>
      <c r="K63402" s="2"/>
      <c r="L63402" s="2"/>
    </row>
    <row r="63403" spans="10:12">
      <c r="J63403" s="2"/>
      <c r="K63403" s="2"/>
      <c r="L63403" s="2"/>
    </row>
    <row r="63404" spans="10:12">
      <c r="J63404" s="2"/>
      <c r="K63404" s="2"/>
      <c r="L63404" s="2"/>
    </row>
    <row r="63405" spans="10:12">
      <c r="J63405" s="2"/>
      <c r="K63405" s="2"/>
      <c r="L63405" s="2"/>
    </row>
    <row r="63406" spans="10:12">
      <c r="J63406" s="2"/>
      <c r="K63406" s="2"/>
      <c r="L63406" s="2"/>
    </row>
    <row r="63407" spans="10:12">
      <c r="J63407" s="2"/>
      <c r="K63407" s="2"/>
      <c r="L63407" s="2"/>
    </row>
    <row r="63408" spans="10:12">
      <c r="J63408" s="2"/>
      <c r="K63408" s="2"/>
      <c r="L63408" s="2"/>
    </row>
    <row r="63409" spans="10:12">
      <c r="J63409" s="2"/>
      <c r="K63409" s="2"/>
      <c r="L63409" s="2"/>
    </row>
    <row r="63410" spans="10:12">
      <c r="J63410" s="2"/>
      <c r="K63410" s="2"/>
      <c r="L63410" s="2"/>
    </row>
    <row r="63411" spans="10:12">
      <c r="J63411" s="2"/>
      <c r="K63411" s="2"/>
      <c r="L63411" s="2"/>
    </row>
    <row r="63412" spans="10:12">
      <c r="J63412" s="2"/>
      <c r="K63412" s="2"/>
      <c r="L63412" s="2"/>
    </row>
    <row r="63413" spans="10:12">
      <c r="J63413" s="2"/>
      <c r="K63413" s="2"/>
      <c r="L63413" s="2"/>
    </row>
    <row r="63414" spans="10:12">
      <c r="J63414" s="2"/>
      <c r="K63414" s="2"/>
      <c r="L63414" s="2"/>
    </row>
    <row r="63415" spans="10:12">
      <c r="J63415" s="2"/>
      <c r="K63415" s="2"/>
      <c r="L63415" s="2"/>
    </row>
    <row r="63416" spans="10:12">
      <c r="J63416" s="2"/>
      <c r="K63416" s="2"/>
      <c r="L63416" s="2"/>
    </row>
    <row r="63417" spans="10:12">
      <c r="J63417" s="2"/>
      <c r="K63417" s="2"/>
      <c r="L63417" s="2"/>
    </row>
    <row r="63418" spans="10:12">
      <c r="J63418" s="2"/>
      <c r="K63418" s="2"/>
      <c r="L63418" s="2"/>
    </row>
    <row r="63419" spans="10:12">
      <c r="J63419" s="2"/>
      <c r="K63419" s="2"/>
      <c r="L63419" s="2"/>
    </row>
    <row r="63420" spans="10:12">
      <c r="J63420" s="2"/>
      <c r="K63420" s="2"/>
      <c r="L63420" s="2"/>
    </row>
    <row r="63421" spans="10:12">
      <c r="J63421" s="2"/>
      <c r="K63421" s="2"/>
      <c r="L63421" s="2"/>
    </row>
    <row r="63422" spans="10:12">
      <c r="J63422" s="2"/>
      <c r="K63422" s="2"/>
      <c r="L63422" s="2"/>
    </row>
    <row r="63423" spans="10:12">
      <c r="J63423" s="2"/>
      <c r="K63423" s="2"/>
      <c r="L63423" s="2"/>
    </row>
    <row r="63424" spans="10:12">
      <c r="J63424" s="2"/>
      <c r="K63424" s="2"/>
      <c r="L63424" s="2"/>
    </row>
    <row r="63425" spans="10:12">
      <c r="J63425" s="2"/>
      <c r="K63425" s="2"/>
      <c r="L63425" s="2"/>
    </row>
    <row r="63426" spans="10:12">
      <c r="J63426" s="2"/>
      <c r="K63426" s="2"/>
      <c r="L63426" s="2"/>
    </row>
    <row r="63427" spans="10:12">
      <c r="J63427" s="2"/>
      <c r="K63427" s="2"/>
      <c r="L63427" s="2"/>
    </row>
    <row r="63428" spans="10:12">
      <c r="J63428" s="2"/>
      <c r="K63428" s="2"/>
      <c r="L63428" s="2"/>
    </row>
    <row r="63429" spans="10:12">
      <c r="J63429" s="2"/>
      <c r="K63429" s="2"/>
      <c r="L63429" s="2"/>
    </row>
    <row r="63430" spans="10:12">
      <c r="J63430" s="2"/>
      <c r="K63430" s="2"/>
      <c r="L63430" s="2"/>
    </row>
    <row r="63431" spans="10:12">
      <c r="J63431" s="2"/>
      <c r="K63431" s="2"/>
      <c r="L63431" s="2"/>
    </row>
    <row r="63432" spans="10:12">
      <c r="J63432" s="2"/>
      <c r="K63432" s="2"/>
      <c r="L63432" s="2"/>
    </row>
    <row r="63433" spans="10:12">
      <c r="J63433" s="2"/>
      <c r="K63433" s="2"/>
      <c r="L63433" s="2"/>
    </row>
    <row r="63434" spans="10:12">
      <c r="J63434" s="2"/>
      <c r="K63434" s="2"/>
      <c r="L63434" s="2"/>
    </row>
    <row r="63435" spans="10:12">
      <c r="J63435" s="2"/>
      <c r="K63435" s="2"/>
      <c r="L63435" s="2"/>
    </row>
    <row r="63436" spans="10:12">
      <c r="J63436" s="2"/>
      <c r="K63436" s="2"/>
      <c r="L63436" s="2"/>
    </row>
    <row r="63437" spans="10:12">
      <c r="J63437" s="2"/>
      <c r="K63437" s="2"/>
      <c r="L63437" s="2"/>
    </row>
    <row r="63438" spans="10:12">
      <c r="J63438" s="2"/>
      <c r="K63438" s="2"/>
      <c r="L63438" s="2"/>
    </row>
    <row r="63439" spans="10:12">
      <c r="J63439" s="2"/>
      <c r="K63439" s="2"/>
      <c r="L63439" s="2"/>
    </row>
    <row r="63440" spans="10:12">
      <c r="J63440" s="2"/>
      <c r="K63440" s="2"/>
      <c r="L63440" s="2"/>
    </row>
    <row r="63441" spans="10:12">
      <c r="J63441" s="2"/>
      <c r="K63441" s="2"/>
      <c r="L63441" s="2"/>
    </row>
    <row r="63442" spans="10:12">
      <c r="J63442" s="2"/>
      <c r="K63442" s="2"/>
      <c r="L63442" s="2"/>
    </row>
    <row r="63443" spans="10:12">
      <c r="J63443" s="2"/>
      <c r="K63443" s="2"/>
      <c r="L63443" s="2"/>
    </row>
    <row r="63444" spans="10:12">
      <c r="J63444" s="2"/>
      <c r="K63444" s="2"/>
      <c r="L63444" s="2"/>
    </row>
    <row r="63445" spans="10:12">
      <c r="J63445" s="2"/>
      <c r="K63445" s="2"/>
      <c r="L63445" s="2"/>
    </row>
    <row r="63446" spans="10:12">
      <c r="J63446" s="2"/>
      <c r="K63446" s="2"/>
      <c r="L63446" s="2"/>
    </row>
    <row r="63447" spans="10:12">
      <c r="J63447" s="2"/>
      <c r="K63447" s="2"/>
      <c r="L63447" s="2"/>
    </row>
    <row r="63448" spans="10:12">
      <c r="J63448" s="2"/>
      <c r="K63448" s="2"/>
      <c r="L63448" s="2"/>
    </row>
    <row r="63449" spans="10:12">
      <c r="J63449" s="2"/>
      <c r="K63449" s="2"/>
      <c r="L63449" s="2"/>
    </row>
    <row r="63450" spans="10:12">
      <c r="J63450" s="2"/>
      <c r="K63450" s="2"/>
      <c r="L63450" s="2"/>
    </row>
    <row r="63451" spans="10:12">
      <c r="J63451" s="2"/>
      <c r="K63451" s="2"/>
      <c r="L63451" s="2"/>
    </row>
    <row r="63452" spans="10:12">
      <c r="J63452" s="2"/>
      <c r="K63452" s="2"/>
      <c r="L63452" s="2"/>
    </row>
    <row r="63453" spans="10:12">
      <c r="J63453" s="2"/>
      <c r="K63453" s="2"/>
      <c r="L63453" s="2"/>
    </row>
    <row r="63454" spans="10:12">
      <c r="J63454" s="2"/>
      <c r="K63454" s="2"/>
      <c r="L63454" s="2"/>
    </row>
    <row r="63455" spans="10:12">
      <c r="J63455" s="2"/>
      <c r="K63455" s="2"/>
      <c r="L63455" s="2"/>
    </row>
    <row r="63456" spans="10:12">
      <c r="J63456" s="2"/>
      <c r="K63456" s="2"/>
      <c r="L63456" s="2"/>
    </row>
    <row r="63457" spans="10:12">
      <c r="J63457" s="2"/>
      <c r="K63457" s="2"/>
      <c r="L63457" s="2"/>
    </row>
    <row r="63458" spans="10:12">
      <c r="J63458" s="2"/>
      <c r="K63458" s="2"/>
      <c r="L63458" s="2"/>
    </row>
    <row r="63459" spans="10:12">
      <c r="J63459" s="2"/>
      <c r="K63459" s="2"/>
      <c r="L63459" s="2"/>
    </row>
    <row r="63460" spans="10:12">
      <c r="J63460" s="2"/>
      <c r="K63460" s="2"/>
      <c r="L63460" s="2"/>
    </row>
    <row r="63461" spans="10:12">
      <c r="J63461" s="2"/>
      <c r="K63461" s="2"/>
      <c r="L63461" s="2"/>
    </row>
    <row r="63462" spans="10:12">
      <c r="J63462" s="2"/>
      <c r="K63462" s="2"/>
      <c r="L63462" s="2"/>
    </row>
    <row r="63463" spans="10:12">
      <c r="J63463" s="2"/>
      <c r="K63463" s="2"/>
      <c r="L63463" s="2"/>
    </row>
    <row r="63464" spans="10:12">
      <c r="J63464" s="2"/>
      <c r="K63464" s="2"/>
      <c r="L63464" s="2"/>
    </row>
    <row r="63465" spans="10:12">
      <c r="J63465" s="2"/>
      <c r="K63465" s="2"/>
      <c r="L63465" s="2"/>
    </row>
    <row r="63466" spans="10:12">
      <c r="J63466" s="2"/>
      <c r="K63466" s="2"/>
      <c r="L63466" s="2"/>
    </row>
    <row r="63467" spans="10:12">
      <c r="J63467" s="2"/>
      <c r="K63467" s="2"/>
      <c r="L63467" s="2"/>
    </row>
    <row r="63468" spans="10:12">
      <c r="J63468" s="2"/>
      <c r="K63468" s="2"/>
      <c r="L63468" s="2"/>
    </row>
    <row r="63469" spans="10:12">
      <c r="J63469" s="2"/>
      <c r="K63469" s="2"/>
      <c r="L63469" s="2"/>
    </row>
    <row r="63470" spans="10:12">
      <c r="J63470" s="2"/>
      <c r="K63470" s="2"/>
      <c r="L63470" s="2"/>
    </row>
    <row r="63471" spans="10:12">
      <c r="J63471" s="2"/>
      <c r="K63471" s="2"/>
      <c r="L63471" s="2"/>
    </row>
    <row r="63472" spans="10:12">
      <c r="J63472" s="2"/>
      <c r="K63472" s="2"/>
      <c r="L63472" s="2"/>
    </row>
    <row r="63473" spans="10:12">
      <c r="J63473" s="2"/>
      <c r="K63473" s="2"/>
      <c r="L63473" s="2"/>
    </row>
    <row r="63474" spans="10:12">
      <c r="J63474" s="2"/>
      <c r="K63474" s="2"/>
      <c r="L63474" s="2"/>
    </row>
    <row r="63475" spans="10:12">
      <c r="J63475" s="2"/>
      <c r="K63475" s="2"/>
      <c r="L63475" s="2"/>
    </row>
    <row r="63476" spans="10:12">
      <c r="J63476" s="2"/>
      <c r="K63476" s="2"/>
      <c r="L63476" s="2"/>
    </row>
    <row r="63477" spans="10:12">
      <c r="J63477" s="2"/>
      <c r="K63477" s="2"/>
      <c r="L63477" s="2"/>
    </row>
    <row r="63478" spans="10:12">
      <c r="J63478" s="2"/>
      <c r="K63478" s="2"/>
      <c r="L63478" s="2"/>
    </row>
    <row r="63479" spans="10:12">
      <c r="J63479" s="2"/>
      <c r="K63479" s="2"/>
      <c r="L63479" s="2"/>
    </row>
    <row r="63480" spans="10:12">
      <c r="J63480" s="2"/>
      <c r="K63480" s="2"/>
      <c r="L63480" s="2"/>
    </row>
    <row r="63481" spans="10:12">
      <c r="J63481" s="2"/>
      <c r="K63481" s="2"/>
      <c r="L63481" s="2"/>
    </row>
    <row r="63482" spans="10:12">
      <c r="J63482" s="2"/>
      <c r="K63482" s="2"/>
      <c r="L63482" s="2"/>
    </row>
    <row r="63483" spans="10:12">
      <c r="J63483" s="2"/>
      <c r="K63483" s="2"/>
      <c r="L63483" s="2"/>
    </row>
    <row r="63484" spans="10:12">
      <c r="J63484" s="2"/>
      <c r="K63484" s="2"/>
      <c r="L63484" s="2"/>
    </row>
    <row r="63485" spans="10:12">
      <c r="J63485" s="2"/>
      <c r="K63485" s="2"/>
      <c r="L63485" s="2"/>
    </row>
    <row r="63486" spans="10:12">
      <c r="J63486" s="2"/>
      <c r="K63486" s="2"/>
      <c r="L63486" s="2"/>
    </row>
    <row r="63487" spans="10:12">
      <c r="J63487" s="2"/>
      <c r="K63487" s="2"/>
      <c r="L63487" s="2"/>
    </row>
    <row r="63488" spans="10:12">
      <c r="J63488" s="2"/>
      <c r="K63488" s="2"/>
      <c r="L63488" s="2"/>
    </row>
    <row r="63489" spans="10:12">
      <c r="J63489" s="2"/>
      <c r="K63489" s="2"/>
      <c r="L63489" s="2"/>
    </row>
    <row r="63490" spans="10:12">
      <c r="J63490" s="2"/>
      <c r="K63490" s="2"/>
      <c r="L63490" s="2"/>
    </row>
    <row r="63491" spans="10:12">
      <c r="J63491" s="2"/>
      <c r="K63491" s="2"/>
      <c r="L63491" s="2"/>
    </row>
    <row r="63492" spans="10:12">
      <c r="J63492" s="2"/>
      <c r="K63492" s="2"/>
      <c r="L63492" s="2"/>
    </row>
    <row r="63493" spans="10:12">
      <c r="J63493" s="2"/>
      <c r="K63493" s="2"/>
      <c r="L63493" s="2"/>
    </row>
    <row r="63494" spans="10:12">
      <c r="J63494" s="2"/>
      <c r="K63494" s="2"/>
      <c r="L63494" s="2"/>
    </row>
    <row r="63495" spans="10:12">
      <c r="J63495" s="2"/>
      <c r="K63495" s="2"/>
      <c r="L63495" s="2"/>
    </row>
    <row r="63496" spans="10:12">
      <c r="J63496" s="2"/>
      <c r="K63496" s="2"/>
      <c r="L63496" s="2"/>
    </row>
    <row r="63497" spans="10:12">
      <c r="J63497" s="2"/>
      <c r="K63497" s="2"/>
      <c r="L63497" s="2"/>
    </row>
    <row r="63498" spans="10:12">
      <c r="J63498" s="2"/>
      <c r="K63498" s="2"/>
      <c r="L63498" s="2"/>
    </row>
    <row r="63499" spans="10:12">
      <c r="J63499" s="2"/>
      <c r="K63499" s="2"/>
      <c r="L63499" s="2"/>
    </row>
    <row r="63500" spans="10:12">
      <c r="J63500" s="2"/>
      <c r="K63500" s="2"/>
      <c r="L63500" s="2"/>
    </row>
    <row r="63501" spans="10:12">
      <c r="J63501" s="2"/>
      <c r="K63501" s="2"/>
      <c r="L63501" s="2"/>
    </row>
    <row r="63502" spans="10:12">
      <c r="J63502" s="2"/>
      <c r="K63502" s="2"/>
      <c r="L63502" s="2"/>
    </row>
    <row r="63503" spans="10:12">
      <c r="J63503" s="2"/>
      <c r="K63503" s="2"/>
      <c r="L63503" s="2"/>
    </row>
    <row r="63504" spans="10:12">
      <c r="J63504" s="2"/>
      <c r="K63504" s="2"/>
      <c r="L63504" s="2"/>
    </row>
    <row r="63505" spans="10:12">
      <c r="J63505" s="2"/>
      <c r="K63505" s="2"/>
      <c r="L63505" s="2"/>
    </row>
    <row r="63506" spans="10:12">
      <c r="J63506" s="2"/>
      <c r="K63506" s="2"/>
      <c r="L63506" s="2"/>
    </row>
    <row r="63507" spans="10:12">
      <c r="J63507" s="2"/>
      <c r="K63507" s="2"/>
      <c r="L63507" s="2"/>
    </row>
    <row r="63508" spans="10:12">
      <c r="J63508" s="2"/>
      <c r="K63508" s="2"/>
      <c r="L63508" s="2"/>
    </row>
    <row r="63509" spans="10:12">
      <c r="J63509" s="2"/>
      <c r="K63509" s="2"/>
      <c r="L63509" s="2"/>
    </row>
    <row r="63510" spans="10:12">
      <c r="J63510" s="2"/>
      <c r="K63510" s="2"/>
      <c r="L63510" s="2"/>
    </row>
    <row r="63511" spans="10:12">
      <c r="J63511" s="2"/>
      <c r="K63511" s="2"/>
      <c r="L63511" s="2"/>
    </row>
    <row r="63512" spans="10:12">
      <c r="J63512" s="2"/>
      <c r="K63512" s="2"/>
      <c r="L63512" s="2"/>
    </row>
    <row r="63513" spans="10:12">
      <c r="J63513" s="2"/>
      <c r="K63513" s="2"/>
      <c r="L63513" s="2"/>
    </row>
    <row r="63514" spans="10:12">
      <c r="J63514" s="2"/>
      <c r="K63514" s="2"/>
      <c r="L63514" s="2"/>
    </row>
    <row r="63515" spans="10:12">
      <c r="J63515" s="2"/>
      <c r="K63515" s="2"/>
      <c r="L63515" s="2"/>
    </row>
    <row r="63516" spans="10:12">
      <c r="J63516" s="2"/>
      <c r="K63516" s="2"/>
      <c r="L63516" s="2"/>
    </row>
    <row r="63517" spans="10:12">
      <c r="J63517" s="2"/>
      <c r="K63517" s="2"/>
      <c r="L63517" s="2"/>
    </row>
    <row r="63518" spans="10:12">
      <c r="J63518" s="2"/>
      <c r="K63518" s="2"/>
      <c r="L63518" s="2"/>
    </row>
    <row r="63519" spans="10:12">
      <c r="J63519" s="2"/>
      <c r="K63519" s="2"/>
      <c r="L63519" s="2"/>
    </row>
    <row r="63520" spans="10:12">
      <c r="J63520" s="2"/>
      <c r="K63520" s="2"/>
      <c r="L63520" s="2"/>
    </row>
    <row r="63521" spans="10:12">
      <c r="J63521" s="2"/>
      <c r="K63521" s="2"/>
      <c r="L63521" s="2"/>
    </row>
    <row r="63522" spans="10:12">
      <c r="J63522" s="2"/>
      <c r="K63522" s="2"/>
      <c r="L63522" s="2"/>
    </row>
    <row r="63523" spans="10:12">
      <c r="J63523" s="2"/>
      <c r="K63523" s="2"/>
      <c r="L63523" s="2"/>
    </row>
    <row r="63524" spans="10:12">
      <c r="J63524" s="2"/>
      <c r="K63524" s="2"/>
      <c r="L63524" s="2"/>
    </row>
    <row r="63525" spans="10:12">
      <c r="J63525" s="2"/>
      <c r="K63525" s="2"/>
      <c r="L63525" s="2"/>
    </row>
    <row r="63526" spans="10:12">
      <c r="J63526" s="2"/>
      <c r="K63526" s="2"/>
      <c r="L63526" s="2"/>
    </row>
    <row r="63527" spans="10:12">
      <c r="J63527" s="2"/>
      <c r="K63527" s="2"/>
      <c r="L63527" s="2"/>
    </row>
    <row r="63528" spans="10:12">
      <c r="J63528" s="2"/>
      <c r="K63528" s="2"/>
      <c r="L63528" s="2"/>
    </row>
    <row r="63529" spans="10:12">
      <c r="J63529" s="2"/>
      <c r="K63529" s="2"/>
      <c r="L63529" s="2"/>
    </row>
    <row r="63530" spans="10:12">
      <c r="J63530" s="2"/>
      <c r="K63530" s="2"/>
      <c r="L63530" s="2"/>
    </row>
    <row r="63531" spans="10:12">
      <c r="J63531" s="2"/>
      <c r="K63531" s="2"/>
      <c r="L63531" s="2"/>
    </row>
    <row r="63532" spans="10:12">
      <c r="J63532" s="2"/>
      <c r="K63532" s="2"/>
      <c r="L63532" s="2"/>
    </row>
    <row r="63533" spans="10:12">
      <c r="J63533" s="2"/>
      <c r="K63533" s="2"/>
      <c r="L63533" s="2"/>
    </row>
    <row r="63534" spans="10:12">
      <c r="J63534" s="2"/>
      <c r="K63534" s="2"/>
      <c r="L63534" s="2"/>
    </row>
    <row r="63535" spans="10:12">
      <c r="J63535" s="2"/>
      <c r="K63535" s="2"/>
      <c r="L63535" s="2"/>
    </row>
    <row r="63536" spans="10:12">
      <c r="J63536" s="2"/>
      <c r="K63536" s="2"/>
      <c r="L63536" s="2"/>
    </row>
    <row r="63537" spans="10:12">
      <c r="J63537" s="2"/>
      <c r="K63537" s="2"/>
      <c r="L63537" s="2"/>
    </row>
    <row r="63538" spans="10:12">
      <c r="J63538" s="2"/>
      <c r="K63538" s="2"/>
      <c r="L63538" s="2"/>
    </row>
    <row r="63539" spans="10:12">
      <c r="J63539" s="2"/>
      <c r="K63539" s="2"/>
      <c r="L63539" s="2"/>
    </row>
    <row r="63540" spans="10:12">
      <c r="J63540" s="2"/>
      <c r="K63540" s="2"/>
      <c r="L63540" s="2"/>
    </row>
    <row r="63541" spans="10:12">
      <c r="J63541" s="2"/>
      <c r="K63541" s="2"/>
      <c r="L63541" s="2"/>
    </row>
    <row r="63542" spans="10:12">
      <c r="J63542" s="2"/>
      <c r="K63542" s="2"/>
      <c r="L63542" s="2"/>
    </row>
    <row r="63543" spans="10:12">
      <c r="J63543" s="2"/>
      <c r="K63543" s="2"/>
      <c r="L63543" s="2"/>
    </row>
    <row r="63544" spans="10:12">
      <c r="J63544" s="2"/>
      <c r="K63544" s="2"/>
      <c r="L63544" s="2"/>
    </row>
    <row r="63545" spans="10:12">
      <c r="J63545" s="2"/>
      <c r="K63545" s="2"/>
      <c r="L63545" s="2"/>
    </row>
    <row r="63546" spans="10:12">
      <c r="J63546" s="2"/>
      <c r="K63546" s="2"/>
      <c r="L63546" s="2"/>
    </row>
    <row r="63547" spans="10:12">
      <c r="J63547" s="2"/>
      <c r="K63547" s="2"/>
      <c r="L63547" s="2"/>
    </row>
    <row r="63548" spans="10:12">
      <c r="J63548" s="2"/>
      <c r="K63548" s="2"/>
      <c r="L63548" s="2"/>
    </row>
    <row r="63549" spans="10:12">
      <c r="J63549" s="2"/>
      <c r="K63549" s="2"/>
      <c r="L63549" s="2"/>
    </row>
    <row r="63550" spans="10:12">
      <c r="J63550" s="2"/>
      <c r="K63550" s="2"/>
      <c r="L63550" s="2"/>
    </row>
    <row r="63551" spans="10:12">
      <c r="J63551" s="2"/>
      <c r="K63551" s="2"/>
      <c r="L63551" s="2"/>
    </row>
    <row r="63552" spans="10:12">
      <c r="J63552" s="2"/>
      <c r="K63552" s="2"/>
      <c r="L63552" s="2"/>
    </row>
    <row r="63553" spans="10:12">
      <c r="J63553" s="2"/>
      <c r="K63553" s="2"/>
      <c r="L63553" s="2"/>
    </row>
    <row r="63554" spans="10:12">
      <c r="J63554" s="2"/>
      <c r="K63554" s="2"/>
      <c r="L63554" s="2"/>
    </row>
    <row r="63555" spans="10:12">
      <c r="J63555" s="2"/>
      <c r="K63555" s="2"/>
      <c r="L63555" s="2"/>
    </row>
    <row r="63556" spans="10:12">
      <c r="J63556" s="2"/>
      <c r="K63556" s="2"/>
      <c r="L63556" s="2"/>
    </row>
    <row r="63557" spans="10:12">
      <c r="J63557" s="2"/>
      <c r="K63557" s="2"/>
      <c r="L63557" s="2"/>
    </row>
    <row r="63558" spans="10:12">
      <c r="J63558" s="2"/>
      <c r="K63558" s="2"/>
      <c r="L63558" s="2"/>
    </row>
    <row r="63559" spans="10:12">
      <c r="J63559" s="2"/>
      <c r="K63559" s="2"/>
      <c r="L63559" s="2"/>
    </row>
    <row r="63560" spans="10:12">
      <c r="J63560" s="2"/>
      <c r="K63560" s="2"/>
      <c r="L63560" s="2"/>
    </row>
    <row r="63561" spans="10:12">
      <c r="J63561" s="2"/>
      <c r="K63561" s="2"/>
      <c r="L63561" s="2"/>
    </row>
    <row r="63562" spans="10:12">
      <c r="J63562" s="2"/>
      <c r="K63562" s="2"/>
      <c r="L63562" s="2"/>
    </row>
    <row r="63563" spans="10:12">
      <c r="J63563" s="2"/>
      <c r="K63563" s="2"/>
      <c r="L63563" s="2"/>
    </row>
    <row r="63564" spans="10:12">
      <c r="J63564" s="2"/>
      <c r="K63564" s="2"/>
      <c r="L63564" s="2"/>
    </row>
    <row r="63565" spans="10:12">
      <c r="J63565" s="2"/>
      <c r="K63565" s="2"/>
      <c r="L63565" s="2"/>
    </row>
    <row r="63566" spans="10:12">
      <c r="J63566" s="2"/>
      <c r="K63566" s="2"/>
      <c r="L63566" s="2"/>
    </row>
    <row r="63567" spans="10:12">
      <c r="J63567" s="2"/>
      <c r="K63567" s="2"/>
      <c r="L63567" s="2"/>
    </row>
    <row r="63568" spans="10:12">
      <c r="J63568" s="2"/>
      <c r="K63568" s="2"/>
      <c r="L63568" s="2"/>
    </row>
    <row r="63569" spans="10:12">
      <c r="J63569" s="2"/>
      <c r="K63569" s="2"/>
      <c r="L63569" s="2"/>
    </row>
    <row r="63570" spans="10:12">
      <c r="J63570" s="2"/>
      <c r="K63570" s="2"/>
      <c r="L63570" s="2"/>
    </row>
    <row r="63571" spans="10:12">
      <c r="J63571" s="2"/>
      <c r="K63571" s="2"/>
      <c r="L63571" s="2"/>
    </row>
    <row r="63572" spans="10:12">
      <c r="J63572" s="2"/>
      <c r="K63572" s="2"/>
      <c r="L63572" s="2"/>
    </row>
    <row r="63573" spans="10:12">
      <c r="J63573" s="2"/>
      <c r="K63573" s="2"/>
      <c r="L63573" s="2"/>
    </row>
    <row r="63574" spans="10:12">
      <c r="J63574" s="2"/>
      <c r="K63574" s="2"/>
      <c r="L63574" s="2"/>
    </row>
    <row r="63575" spans="10:12">
      <c r="J63575" s="2"/>
      <c r="K63575" s="2"/>
      <c r="L63575" s="2"/>
    </row>
    <row r="63576" spans="10:12">
      <c r="J63576" s="2"/>
      <c r="K63576" s="2"/>
      <c r="L63576" s="2"/>
    </row>
    <row r="63577" spans="10:12">
      <c r="J63577" s="2"/>
      <c r="K63577" s="2"/>
      <c r="L63577" s="2"/>
    </row>
    <row r="63578" spans="10:12">
      <c r="J63578" s="2"/>
      <c r="K63578" s="2"/>
      <c r="L63578" s="2"/>
    </row>
    <row r="63579" spans="10:12">
      <c r="J63579" s="2"/>
      <c r="K63579" s="2"/>
      <c r="L63579" s="2"/>
    </row>
    <row r="63580" spans="10:12">
      <c r="J63580" s="2"/>
      <c r="K63580" s="2"/>
      <c r="L63580" s="2"/>
    </row>
    <row r="63581" spans="10:12">
      <c r="J63581" s="2"/>
      <c r="K63581" s="2"/>
      <c r="L63581" s="2"/>
    </row>
    <row r="63582" spans="10:12">
      <c r="J63582" s="2"/>
      <c r="K63582" s="2"/>
      <c r="L63582" s="2"/>
    </row>
    <row r="63583" spans="10:12">
      <c r="J63583" s="2"/>
      <c r="K63583" s="2"/>
      <c r="L63583" s="2"/>
    </row>
    <row r="63584" spans="10:12">
      <c r="J63584" s="2"/>
      <c r="K63584" s="2"/>
      <c r="L63584" s="2"/>
    </row>
    <row r="63585" spans="10:12">
      <c r="J63585" s="2"/>
      <c r="K63585" s="2"/>
      <c r="L63585" s="2"/>
    </row>
    <row r="63586" spans="10:12">
      <c r="J63586" s="2"/>
      <c r="K63586" s="2"/>
      <c r="L63586" s="2"/>
    </row>
    <row r="63587" spans="10:12">
      <c r="J63587" s="2"/>
      <c r="K63587" s="2"/>
      <c r="L63587" s="2"/>
    </row>
    <row r="63588" spans="10:12">
      <c r="J63588" s="2"/>
      <c r="K63588" s="2"/>
      <c r="L63588" s="2"/>
    </row>
    <row r="63589" spans="10:12">
      <c r="J63589" s="2"/>
      <c r="K63589" s="2"/>
      <c r="L63589" s="2"/>
    </row>
    <row r="63590" spans="10:12">
      <c r="J63590" s="2"/>
      <c r="K63590" s="2"/>
      <c r="L63590" s="2"/>
    </row>
    <row r="63591" spans="10:12">
      <c r="J63591" s="2"/>
      <c r="K63591" s="2"/>
      <c r="L63591" s="2"/>
    </row>
    <row r="63592" spans="10:12">
      <c r="J63592" s="2"/>
      <c r="K63592" s="2"/>
      <c r="L63592" s="2"/>
    </row>
    <row r="63593" spans="10:12">
      <c r="J63593" s="2"/>
      <c r="K63593" s="2"/>
      <c r="L63593" s="2"/>
    </row>
    <row r="63594" spans="10:12">
      <c r="J63594" s="2"/>
      <c r="K63594" s="2"/>
      <c r="L63594" s="2"/>
    </row>
    <row r="63595" spans="10:12">
      <c r="J63595" s="2"/>
      <c r="K63595" s="2"/>
      <c r="L63595" s="2"/>
    </row>
    <row r="63596" spans="10:12">
      <c r="J63596" s="2"/>
      <c r="K63596" s="2"/>
      <c r="L63596" s="2"/>
    </row>
    <row r="63597" spans="10:12">
      <c r="J63597" s="2"/>
      <c r="K63597" s="2"/>
      <c r="L63597" s="2"/>
    </row>
    <row r="63598" spans="10:12">
      <c r="J63598" s="2"/>
      <c r="K63598" s="2"/>
      <c r="L63598" s="2"/>
    </row>
    <row r="63599" spans="10:12">
      <c r="J63599" s="2"/>
      <c r="K63599" s="2"/>
      <c r="L63599" s="2"/>
    </row>
    <row r="63600" spans="10:12">
      <c r="J63600" s="2"/>
      <c r="K63600" s="2"/>
      <c r="L63600" s="2"/>
    </row>
    <row r="63601" spans="10:12">
      <c r="J63601" s="2"/>
      <c r="K63601" s="2"/>
      <c r="L63601" s="2"/>
    </row>
    <row r="63602" spans="10:12">
      <c r="J63602" s="2"/>
      <c r="K63602" s="2"/>
      <c r="L63602" s="2"/>
    </row>
    <row r="63603" spans="10:12">
      <c r="J63603" s="2"/>
      <c r="K63603" s="2"/>
      <c r="L63603" s="2"/>
    </row>
    <row r="63604" spans="10:12">
      <c r="J63604" s="2"/>
      <c r="K63604" s="2"/>
      <c r="L63604" s="2"/>
    </row>
    <row r="63605" spans="10:12">
      <c r="J63605" s="2"/>
      <c r="K63605" s="2"/>
      <c r="L63605" s="2"/>
    </row>
    <row r="63606" spans="10:12">
      <c r="J63606" s="2"/>
      <c r="K63606" s="2"/>
      <c r="L63606" s="2"/>
    </row>
    <row r="63607" spans="10:12">
      <c r="J63607" s="2"/>
      <c r="K63607" s="2"/>
      <c r="L63607" s="2"/>
    </row>
    <row r="63608" spans="10:12">
      <c r="J63608" s="2"/>
      <c r="K63608" s="2"/>
      <c r="L63608" s="2"/>
    </row>
    <row r="63609" spans="10:12">
      <c r="J63609" s="2"/>
      <c r="K63609" s="2"/>
      <c r="L63609" s="2"/>
    </row>
    <row r="63610" spans="10:12">
      <c r="J63610" s="2"/>
      <c r="K63610" s="2"/>
      <c r="L63610" s="2"/>
    </row>
    <row r="63611" spans="10:12">
      <c r="J63611" s="2"/>
      <c r="K63611" s="2"/>
      <c r="L63611" s="2"/>
    </row>
    <row r="63612" spans="10:12">
      <c r="J63612" s="2"/>
      <c r="K63612" s="2"/>
      <c r="L63612" s="2"/>
    </row>
    <row r="63613" spans="10:12">
      <c r="J63613" s="2"/>
      <c r="K63613" s="2"/>
      <c r="L63613" s="2"/>
    </row>
    <row r="63614" spans="10:12">
      <c r="J63614" s="2"/>
      <c r="K63614" s="2"/>
      <c r="L63614" s="2"/>
    </row>
    <row r="63615" spans="10:12">
      <c r="J63615" s="2"/>
      <c r="K63615" s="2"/>
      <c r="L63615" s="2"/>
    </row>
    <row r="63616" spans="10:12">
      <c r="J63616" s="2"/>
      <c r="K63616" s="2"/>
      <c r="L63616" s="2"/>
    </row>
    <row r="63617" spans="10:12">
      <c r="J63617" s="2"/>
      <c r="K63617" s="2"/>
      <c r="L63617" s="2"/>
    </row>
    <row r="63618" spans="10:12">
      <c r="J63618" s="2"/>
      <c r="K63618" s="2"/>
      <c r="L63618" s="2"/>
    </row>
    <row r="63619" spans="10:12">
      <c r="J63619" s="2"/>
      <c r="K63619" s="2"/>
      <c r="L63619" s="2"/>
    </row>
    <row r="63620" spans="10:12">
      <c r="J63620" s="2"/>
      <c r="K63620" s="2"/>
      <c r="L63620" s="2"/>
    </row>
    <row r="63621" spans="10:12">
      <c r="J63621" s="2"/>
      <c r="K63621" s="2"/>
      <c r="L63621" s="2"/>
    </row>
    <row r="63622" spans="10:12">
      <c r="J63622" s="2"/>
      <c r="K63622" s="2"/>
      <c r="L63622" s="2"/>
    </row>
    <row r="63623" spans="10:12">
      <c r="J63623" s="2"/>
      <c r="K63623" s="2"/>
      <c r="L63623" s="2"/>
    </row>
    <row r="63624" spans="10:12">
      <c r="J63624" s="2"/>
      <c r="K63624" s="2"/>
      <c r="L63624" s="2"/>
    </row>
    <row r="63625" spans="10:12">
      <c r="J63625" s="2"/>
      <c r="K63625" s="2"/>
      <c r="L63625" s="2"/>
    </row>
    <row r="63626" spans="10:12">
      <c r="J63626" s="2"/>
      <c r="K63626" s="2"/>
      <c r="L63626" s="2"/>
    </row>
    <row r="63627" spans="10:12">
      <c r="J63627" s="2"/>
      <c r="K63627" s="2"/>
      <c r="L63627" s="2"/>
    </row>
    <row r="63628" spans="10:12">
      <c r="J63628" s="2"/>
      <c r="K63628" s="2"/>
      <c r="L63628" s="2"/>
    </row>
    <row r="63629" spans="10:12">
      <c r="J63629" s="2"/>
      <c r="K63629" s="2"/>
      <c r="L63629" s="2"/>
    </row>
    <row r="63630" spans="10:12">
      <c r="J63630" s="2"/>
      <c r="K63630" s="2"/>
      <c r="L63630" s="2"/>
    </row>
    <row r="63631" spans="10:12">
      <c r="J63631" s="2"/>
      <c r="K63631" s="2"/>
      <c r="L63631" s="2"/>
    </row>
    <row r="63632" spans="10:12">
      <c r="J63632" s="2"/>
      <c r="K63632" s="2"/>
      <c r="L63632" s="2"/>
    </row>
    <row r="63633" spans="10:12">
      <c r="J63633" s="2"/>
      <c r="K63633" s="2"/>
      <c r="L63633" s="2"/>
    </row>
    <row r="63634" spans="10:12">
      <c r="J63634" s="2"/>
      <c r="K63634" s="2"/>
      <c r="L63634" s="2"/>
    </row>
    <row r="63635" spans="10:12">
      <c r="J63635" s="2"/>
      <c r="K63635" s="2"/>
      <c r="L63635" s="2"/>
    </row>
    <row r="63636" spans="10:12">
      <c r="J63636" s="2"/>
      <c r="K63636" s="2"/>
      <c r="L63636" s="2"/>
    </row>
    <row r="63637" spans="10:12">
      <c r="J63637" s="2"/>
      <c r="K63637" s="2"/>
      <c r="L63637" s="2"/>
    </row>
    <row r="63638" spans="10:12">
      <c r="J63638" s="2"/>
      <c r="K63638" s="2"/>
      <c r="L63638" s="2"/>
    </row>
    <row r="63639" spans="10:12">
      <c r="J63639" s="2"/>
      <c r="K63639" s="2"/>
      <c r="L63639" s="2"/>
    </row>
    <row r="63640" spans="10:12">
      <c r="J63640" s="2"/>
      <c r="K63640" s="2"/>
      <c r="L63640" s="2"/>
    </row>
    <row r="63641" spans="10:12">
      <c r="J63641" s="2"/>
      <c r="K63641" s="2"/>
      <c r="L63641" s="2"/>
    </row>
    <row r="63642" spans="10:12">
      <c r="J63642" s="2"/>
      <c r="K63642" s="2"/>
      <c r="L63642" s="2"/>
    </row>
    <row r="63643" spans="10:12">
      <c r="J63643" s="2"/>
      <c r="K63643" s="2"/>
      <c r="L63643" s="2"/>
    </row>
    <row r="63644" spans="10:12">
      <c r="J63644" s="2"/>
      <c r="K63644" s="2"/>
      <c r="L63644" s="2"/>
    </row>
    <row r="63645" spans="10:12">
      <c r="J63645" s="2"/>
      <c r="K63645" s="2"/>
      <c r="L63645" s="2"/>
    </row>
    <row r="63646" spans="10:12">
      <c r="J63646" s="2"/>
      <c r="K63646" s="2"/>
      <c r="L63646" s="2"/>
    </row>
    <row r="63647" spans="10:12">
      <c r="J63647" s="2"/>
      <c r="K63647" s="2"/>
      <c r="L63647" s="2"/>
    </row>
    <row r="63648" spans="10:12">
      <c r="J63648" s="2"/>
      <c r="K63648" s="2"/>
      <c r="L63648" s="2"/>
    </row>
    <row r="63649" spans="10:12">
      <c r="J63649" s="2"/>
      <c r="K63649" s="2"/>
      <c r="L63649" s="2"/>
    </row>
    <row r="63650" spans="10:12">
      <c r="J63650" s="2"/>
      <c r="K63650" s="2"/>
      <c r="L63650" s="2"/>
    </row>
    <row r="63651" spans="10:12">
      <c r="J63651" s="2"/>
      <c r="K63651" s="2"/>
      <c r="L63651" s="2"/>
    </row>
    <row r="63652" spans="10:12">
      <c r="J63652" s="2"/>
      <c r="K63652" s="2"/>
      <c r="L63652" s="2"/>
    </row>
    <row r="63653" spans="10:12">
      <c r="J63653" s="2"/>
      <c r="K63653" s="2"/>
      <c r="L63653" s="2"/>
    </row>
    <row r="63654" spans="10:12">
      <c r="J63654" s="2"/>
      <c r="K63654" s="2"/>
      <c r="L63654" s="2"/>
    </row>
    <row r="63655" spans="10:12">
      <c r="J63655" s="2"/>
      <c r="K63655" s="2"/>
      <c r="L63655" s="2"/>
    </row>
    <row r="63656" spans="10:12">
      <c r="J63656" s="2"/>
      <c r="K63656" s="2"/>
      <c r="L63656" s="2"/>
    </row>
    <row r="63657" spans="10:12">
      <c r="J63657" s="2"/>
      <c r="K63657" s="2"/>
      <c r="L63657" s="2"/>
    </row>
    <row r="63658" spans="10:12">
      <c r="J63658" s="2"/>
      <c r="K63658" s="2"/>
      <c r="L63658" s="2"/>
    </row>
    <row r="63659" spans="10:12">
      <c r="J63659" s="2"/>
      <c r="K63659" s="2"/>
      <c r="L63659" s="2"/>
    </row>
    <row r="63660" spans="10:12">
      <c r="J63660" s="2"/>
      <c r="K63660" s="2"/>
      <c r="L63660" s="2"/>
    </row>
    <row r="63661" spans="10:12">
      <c r="J63661" s="2"/>
      <c r="K63661" s="2"/>
      <c r="L63661" s="2"/>
    </row>
    <row r="63662" spans="10:12">
      <c r="J63662" s="2"/>
      <c r="K63662" s="2"/>
      <c r="L63662" s="2"/>
    </row>
    <row r="63663" spans="10:12">
      <c r="J63663" s="2"/>
      <c r="K63663" s="2"/>
      <c r="L63663" s="2"/>
    </row>
    <row r="63664" spans="10:12">
      <c r="J63664" s="2"/>
      <c r="K63664" s="2"/>
      <c r="L63664" s="2"/>
    </row>
    <row r="63665" spans="10:12">
      <c r="J63665" s="2"/>
      <c r="K63665" s="2"/>
      <c r="L63665" s="2"/>
    </row>
    <row r="63666" spans="10:12">
      <c r="J63666" s="2"/>
      <c r="K63666" s="2"/>
      <c r="L63666" s="2"/>
    </row>
    <row r="63667" spans="10:12">
      <c r="J63667" s="2"/>
      <c r="K63667" s="2"/>
      <c r="L63667" s="2"/>
    </row>
    <row r="63668" spans="10:12">
      <c r="J63668" s="2"/>
      <c r="K63668" s="2"/>
      <c r="L63668" s="2"/>
    </row>
    <row r="63669" spans="10:12">
      <c r="J63669" s="2"/>
      <c r="K63669" s="2"/>
      <c r="L63669" s="2"/>
    </row>
    <row r="63670" spans="10:12">
      <c r="J63670" s="2"/>
      <c r="K63670" s="2"/>
      <c r="L63670" s="2"/>
    </row>
    <row r="63671" spans="10:12">
      <c r="J63671" s="2"/>
      <c r="K63671" s="2"/>
      <c r="L63671" s="2"/>
    </row>
    <row r="63672" spans="10:12">
      <c r="J63672" s="2"/>
      <c r="K63672" s="2"/>
      <c r="L63672" s="2"/>
    </row>
    <row r="63673" spans="10:12">
      <c r="J63673" s="2"/>
      <c r="K63673" s="2"/>
      <c r="L63673" s="2"/>
    </row>
    <row r="63674" spans="10:12">
      <c r="J63674" s="2"/>
      <c r="K63674" s="2"/>
      <c r="L63674" s="2"/>
    </row>
    <row r="63675" spans="10:12">
      <c r="J63675" s="2"/>
      <c r="K63675" s="2"/>
      <c r="L63675" s="2"/>
    </row>
    <row r="63676" spans="10:12">
      <c r="J63676" s="2"/>
      <c r="K63676" s="2"/>
      <c r="L63676" s="2"/>
    </row>
    <row r="63677" spans="10:12">
      <c r="J63677" s="2"/>
      <c r="K63677" s="2"/>
      <c r="L63677" s="2"/>
    </row>
    <row r="63678" spans="10:12">
      <c r="J63678" s="2"/>
      <c r="K63678" s="2"/>
      <c r="L63678" s="2"/>
    </row>
    <row r="63679" spans="10:12">
      <c r="J63679" s="2"/>
      <c r="K63679" s="2"/>
      <c r="L63679" s="2"/>
    </row>
    <row r="63680" spans="10:12">
      <c r="J63680" s="2"/>
      <c r="K63680" s="2"/>
      <c r="L63680" s="2"/>
    </row>
    <row r="63681" spans="10:12">
      <c r="J63681" s="2"/>
      <c r="K63681" s="2"/>
      <c r="L63681" s="2"/>
    </row>
    <row r="63682" spans="10:12">
      <c r="J63682" s="2"/>
      <c r="K63682" s="2"/>
      <c r="L63682" s="2"/>
    </row>
    <row r="63683" spans="10:12">
      <c r="J63683" s="2"/>
      <c r="K63683" s="2"/>
      <c r="L63683" s="2"/>
    </row>
    <row r="63684" spans="10:12">
      <c r="J63684" s="2"/>
      <c r="K63684" s="2"/>
      <c r="L63684" s="2"/>
    </row>
    <row r="63685" spans="10:12">
      <c r="J63685" s="2"/>
      <c r="K63685" s="2"/>
      <c r="L63685" s="2"/>
    </row>
    <row r="63686" spans="10:12">
      <c r="J63686" s="2"/>
      <c r="K63686" s="2"/>
      <c r="L63686" s="2"/>
    </row>
    <row r="63687" spans="10:12">
      <c r="J63687" s="2"/>
      <c r="K63687" s="2"/>
      <c r="L63687" s="2"/>
    </row>
    <row r="63688" spans="10:12">
      <c r="J63688" s="2"/>
      <c r="K63688" s="2"/>
      <c r="L63688" s="2"/>
    </row>
    <row r="63689" spans="10:12">
      <c r="J63689" s="2"/>
      <c r="K63689" s="2"/>
      <c r="L63689" s="2"/>
    </row>
    <row r="63690" spans="10:12">
      <c r="J63690" s="2"/>
      <c r="K63690" s="2"/>
      <c r="L63690" s="2"/>
    </row>
    <row r="63691" spans="10:12">
      <c r="J63691" s="2"/>
      <c r="K63691" s="2"/>
      <c r="L63691" s="2"/>
    </row>
    <row r="63692" spans="10:12">
      <c r="J63692" s="2"/>
      <c r="K63692" s="2"/>
      <c r="L63692" s="2"/>
    </row>
    <row r="63693" spans="10:12">
      <c r="J63693" s="2"/>
      <c r="K63693" s="2"/>
      <c r="L63693" s="2"/>
    </row>
    <row r="63694" spans="10:12">
      <c r="J63694" s="2"/>
      <c r="K63694" s="2"/>
      <c r="L63694" s="2"/>
    </row>
    <row r="63695" spans="10:12">
      <c r="J63695" s="2"/>
      <c r="K63695" s="2"/>
      <c r="L63695" s="2"/>
    </row>
    <row r="63696" spans="10:12">
      <c r="J63696" s="2"/>
      <c r="K63696" s="2"/>
      <c r="L63696" s="2"/>
    </row>
    <row r="63697" spans="10:12">
      <c r="J63697" s="2"/>
      <c r="K63697" s="2"/>
      <c r="L63697" s="2"/>
    </row>
    <row r="63698" spans="10:12">
      <c r="J63698" s="2"/>
      <c r="K63698" s="2"/>
      <c r="L63698" s="2"/>
    </row>
    <row r="63699" spans="10:12">
      <c r="J63699" s="2"/>
      <c r="K63699" s="2"/>
      <c r="L63699" s="2"/>
    </row>
    <row r="63700" spans="10:12">
      <c r="J63700" s="2"/>
      <c r="K63700" s="2"/>
      <c r="L63700" s="2"/>
    </row>
    <row r="63701" spans="10:12">
      <c r="J63701" s="2"/>
      <c r="K63701" s="2"/>
      <c r="L63701" s="2"/>
    </row>
    <row r="63702" spans="10:12">
      <c r="J63702" s="2"/>
      <c r="K63702" s="2"/>
      <c r="L63702" s="2"/>
    </row>
    <row r="63703" spans="10:12">
      <c r="J63703" s="2"/>
      <c r="K63703" s="2"/>
      <c r="L63703" s="2"/>
    </row>
    <row r="63704" spans="10:12">
      <c r="J63704" s="2"/>
      <c r="K63704" s="2"/>
      <c r="L63704" s="2"/>
    </row>
    <row r="63705" spans="10:12">
      <c r="J63705" s="2"/>
      <c r="K63705" s="2"/>
      <c r="L63705" s="2"/>
    </row>
    <row r="63706" spans="10:12">
      <c r="J63706" s="2"/>
      <c r="K63706" s="2"/>
      <c r="L63706" s="2"/>
    </row>
    <row r="63707" spans="10:12">
      <c r="J63707" s="2"/>
      <c r="K63707" s="2"/>
      <c r="L63707" s="2"/>
    </row>
    <row r="63708" spans="10:12">
      <c r="J63708" s="2"/>
      <c r="K63708" s="2"/>
      <c r="L63708" s="2"/>
    </row>
    <row r="63709" spans="10:12">
      <c r="J63709" s="2"/>
      <c r="K63709" s="2"/>
      <c r="L63709" s="2"/>
    </row>
    <row r="63710" spans="10:12">
      <c r="J63710" s="2"/>
      <c r="K63710" s="2"/>
      <c r="L63710" s="2"/>
    </row>
    <row r="63711" spans="10:12">
      <c r="J63711" s="2"/>
      <c r="K63711" s="2"/>
      <c r="L63711" s="2"/>
    </row>
    <row r="63712" spans="10:12">
      <c r="J63712" s="2"/>
      <c r="K63712" s="2"/>
      <c r="L63712" s="2"/>
    </row>
    <row r="63713" spans="10:12">
      <c r="J63713" s="2"/>
      <c r="K63713" s="2"/>
      <c r="L63713" s="2"/>
    </row>
    <row r="63714" spans="10:12">
      <c r="J63714" s="2"/>
      <c r="K63714" s="2"/>
      <c r="L63714" s="2"/>
    </row>
    <row r="63715" spans="10:12">
      <c r="J63715" s="2"/>
      <c r="K63715" s="2"/>
      <c r="L63715" s="2"/>
    </row>
    <row r="63716" spans="10:12">
      <c r="J63716" s="2"/>
      <c r="K63716" s="2"/>
      <c r="L63716" s="2"/>
    </row>
    <row r="63717" spans="10:12">
      <c r="J63717" s="2"/>
      <c r="K63717" s="2"/>
      <c r="L63717" s="2"/>
    </row>
    <row r="63718" spans="10:12">
      <c r="J63718" s="2"/>
      <c r="K63718" s="2"/>
      <c r="L63718" s="2"/>
    </row>
    <row r="63719" spans="10:12">
      <c r="J63719" s="2"/>
      <c r="K63719" s="2"/>
      <c r="L63719" s="2"/>
    </row>
    <row r="63720" spans="10:12">
      <c r="J63720" s="2"/>
      <c r="K63720" s="2"/>
      <c r="L63720" s="2"/>
    </row>
    <row r="63721" spans="10:12">
      <c r="J63721" s="2"/>
      <c r="K63721" s="2"/>
      <c r="L63721" s="2"/>
    </row>
    <row r="63722" spans="10:12">
      <c r="J63722" s="2"/>
      <c r="K63722" s="2"/>
      <c r="L63722" s="2"/>
    </row>
    <row r="63723" spans="10:12">
      <c r="J63723" s="2"/>
      <c r="K63723" s="2"/>
      <c r="L63723" s="2"/>
    </row>
    <row r="63724" spans="10:12">
      <c r="J63724" s="2"/>
      <c r="K63724" s="2"/>
      <c r="L63724" s="2"/>
    </row>
    <row r="63725" spans="10:12">
      <c r="J63725" s="2"/>
      <c r="K63725" s="2"/>
      <c r="L63725" s="2"/>
    </row>
    <row r="63726" spans="10:12">
      <c r="J63726" s="2"/>
      <c r="K63726" s="2"/>
      <c r="L63726" s="2"/>
    </row>
    <row r="63727" spans="10:12">
      <c r="J63727" s="2"/>
      <c r="K63727" s="2"/>
      <c r="L63727" s="2"/>
    </row>
    <row r="63728" spans="10:12">
      <c r="J63728" s="2"/>
      <c r="K63728" s="2"/>
      <c r="L63728" s="2"/>
    </row>
    <row r="63729" spans="10:12">
      <c r="J63729" s="2"/>
      <c r="K63729" s="2"/>
      <c r="L63729" s="2"/>
    </row>
    <row r="63730" spans="10:12">
      <c r="J63730" s="2"/>
      <c r="K63730" s="2"/>
      <c r="L63730" s="2"/>
    </row>
    <row r="63731" spans="10:12">
      <c r="J63731" s="2"/>
      <c r="K63731" s="2"/>
      <c r="L63731" s="2"/>
    </row>
    <row r="63732" spans="10:12">
      <c r="J63732" s="2"/>
      <c r="K63732" s="2"/>
      <c r="L63732" s="2"/>
    </row>
    <row r="63733" spans="10:12">
      <c r="J63733" s="2"/>
      <c r="K63733" s="2"/>
      <c r="L63733" s="2"/>
    </row>
    <row r="63734" spans="10:12">
      <c r="J63734" s="2"/>
      <c r="K63734" s="2"/>
      <c r="L63734" s="2"/>
    </row>
    <row r="63735" spans="10:12">
      <c r="J63735" s="2"/>
      <c r="K63735" s="2"/>
      <c r="L63735" s="2"/>
    </row>
    <row r="63736" spans="10:12">
      <c r="J63736" s="2"/>
      <c r="K63736" s="2"/>
      <c r="L63736" s="2"/>
    </row>
    <row r="63737" spans="10:12">
      <c r="J63737" s="2"/>
      <c r="K63737" s="2"/>
      <c r="L63737" s="2"/>
    </row>
    <row r="63738" spans="10:12">
      <c r="J63738" s="2"/>
      <c r="K63738" s="2"/>
      <c r="L63738" s="2"/>
    </row>
    <row r="63739" spans="10:12">
      <c r="J63739" s="2"/>
      <c r="K63739" s="2"/>
      <c r="L63739" s="2"/>
    </row>
    <row r="63740" spans="10:12">
      <c r="J63740" s="2"/>
      <c r="K63740" s="2"/>
      <c r="L63740" s="2"/>
    </row>
    <row r="63741" spans="10:12">
      <c r="J63741" s="2"/>
      <c r="K63741" s="2"/>
      <c r="L63741" s="2"/>
    </row>
    <row r="63742" spans="10:12">
      <c r="J63742" s="2"/>
      <c r="K63742" s="2"/>
      <c r="L63742" s="2"/>
    </row>
    <row r="63743" spans="10:12">
      <c r="J63743" s="2"/>
      <c r="K63743" s="2"/>
      <c r="L63743" s="2"/>
    </row>
    <row r="63744" spans="10:12">
      <c r="J63744" s="2"/>
      <c r="K63744" s="2"/>
      <c r="L63744" s="2"/>
    </row>
    <row r="63745" spans="10:12">
      <c r="J63745" s="2"/>
      <c r="K63745" s="2"/>
      <c r="L63745" s="2"/>
    </row>
    <row r="63746" spans="10:12">
      <c r="J63746" s="2"/>
      <c r="K63746" s="2"/>
      <c r="L63746" s="2"/>
    </row>
    <row r="63747" spans="10:12">
      <c r="J63747" s="2"/>
      <c r="K63747" s="2"/>
      <c r="L63747" s="2"/>
    </row>
    <row r="63748" spans="10:12">
      <c r="J63748" s="2"/>
      <c r="K63748" s="2"/>
      <c r="L63748" s="2"/>
    </row>
    <row r="63749" spans="10:12">
      <c r="J63749" s="2"/>
      <c r="K63749" s="2"/>
      <c r="L63749" s="2"/>
    </row>
    <row r="63750" spans="10:12">
      <c r="J63750" s="2"/>
      <c r="K63750" s="2"/>
      <c r="L63750" s="2"/>
    </row>
    <row r="63751" spans="10:12">
      <c r="J63751" s="2"/>
      <c r="K63751" s="2"/>
      <c r="L63751" s="2"/>
    </row>
    <row r="63752" spans="10:12">
      <c r="J63752" s="2"/>
      <c r="K63752" s="2"/>
      <c r="L63752" s="2"/>
    </row>
    <row r="63753" spans="10:12">
      <c r="J63753" s="2"/>
      <c r="K63753" s="2"/>
      <c r="L63753" s="2"/>
    </row>
    <row r="63754" spans="10:12">
      <c r="J63754" s="2"/>
      <c r="K63754" s="2"/>
      <c r="L63754" s="2"/>
    </row>
    <row r="63755" spans="10:12">
      <c r="J63755" s="2"/>
      <c r="K63755" s="2"/>
      <c r="L63755" s="2"/>
    </row>
    <row r="63756" spans="10:12">
      <c r="J63756" s="2"/>
      <c r="K63756" s="2"/>
      <c r="L63756" s="2"/>
    </row>
    <row r="63757" spans="10:12">
      <c r="J63757" s="2"/>
      <c r="K63757" s="2"/>
      <c r="L63757" s="2"/>
    </row>
    <row r="63758" spans="10:12">
      <c r="J63758" s="2"/>
      <c r="K63758" s="2"/>
      <c r="L63758" s="2"/>
    </row>
    <row r="63759" spans="10:12">
      <c r="J63759" s="2"/>
      <c r="K63759" s="2"/>
      <c r="L63759" s="2"/>
    </row>
    <row r="63760" spans="10:12">
      <c r="J63760" s="2"/>
      <c r="K63760" s="2"/>
      <c r="L63760" s="2"/>
    </row>
    <row r="63761" spans="10:12">
      <c r="J63761" s="2"/>
      <c r="K63761" s="2"/>
      <c r="L63761" s="2"/>
    </row>
    <row r="63762" spans="10:12">
      <c r="J63762" s="2"/>
      <c r="K63762" s="2"/>
      <c r="L63762" s="2"/>
    </row>
    <row r="63763" spans="10:12">
      <c r="J63763" s="2"/>
      <c r="K63763" s="2"/>
      <c r="L63763" s="2"/>
    </row>
    <row r="63764" spans="10:12">
      <c r="J63764" s="2"/>
      <c r="K63764" s="2"/>
      <c r="L63764" s="2"/>
    </row>
    <row r="63765" spans="10:12">
      <c r="J63765" s="2"/>
      <c r="K63765" s="2"/>
      <c r="L63765" s="2"/>
    </row>
    <row r="63766" spans="10:12">
      <c r="J63766" s="2"/>
      <c r="K63766" s="2"/>
      <c r="L63766" s="2"/>
    </row>
    <row r="63767" spans="10:12">
      <c r="J63767" s="2"/>
      <c r="K63767" s="2"/>
      <c r="L63767" s="2"/>
    </row>
    <row r="63768" spans="10:12">
      <c r="J63768" s="2"/>
      <c r="K63768" s="2"/>
      <c r="L63768" s="2"/>
    </row>
    <row r="63769" spans="10:12">
      <c r="J63769" s="2"/>
      <c r="K63769" s="2"/>
      <c r="L63769" s="2"/>
    </row>
    <row r="63770" spans="10:12">
      <c r="J63770" s="2"/>
      <c r="K63770" s="2"/>
      <c r="L63770" s="2"/>
    </row>
    <row r="63771" spans="10:12">
      <c r="J63771" s="2"/>
      <c r="K63771" s="2"/>
      <c r="L63771" s="2"/>
    </row>
    <row r="63772" spans="10:12">
      <c r="J63772" s="2"/>
      <c r="K63772" s="2"/>
      <c r="L63772" s="2"/>
    </row>
    <row r="63773" spans="10:12">
      <c r="J63773" s="2"/>
      <c r="K63773" s="2"/>
      <c r="L63773" s="2"/>
    </row>
    <row r="63774" spans="10:12">
      <c r="J63774" s="2"/>
      <c r="K63774" s="2"/>
      <c r="L63774" s="2"/>
    </row>
    <row r="63775" spans="10:12">
      <c r="J63775" s="2"/>
      <c r="K63775" s="2"/>
      <c r="L63775" s="2"/>
    </row>
    <row r="63776" spans="10:12">
      <c r="J63776" s="2"/>
      <c r="K63776" s="2"/>
      <c r="L63776" s="2"/>
    </row>
    <row r="63777" spans="10:12">
      <c r="J63777" s="2"/>
      <c r="K63777" s="2"/>
      <c r="L63777" s="2"/>
    </row>
    <row r="63778" spans="10:12">
      <c r="J63778" s="2"/>
      <c r="K63778" s="2"/>
      <c r="L63778" s="2"/>
    </row>
    <row r="63779" spans="10:12">
      <c r="J63779" s="2"/>
      <c r="K63779" s="2"/>
      <c r="L63779" s="2"/>
    </row>
    <row r="63780" spans="10:12">
      <c r="J63780" s="2"/>
      <c r="K63780" s="2"/>
      <c r="L63780" s="2"/>
    </row>
    <row r="63781" spans="10:12">
      <c r="J63781" s="2"/>
      <c r="K63781" s="2"/>
      <c r="L63781" s="2"/>
    </row>
    <row r="63782" spans="10:12">
      <c r="J63782" s="2"/>
      <c r="K63782" s="2"/>
      <c r="L63782" s="2"/>
    </row>
    <row r="63783" spans="10:12">
      <c r="J63783" s="2"/>
      <c r="K63783" s="2"/>
      <c r="L63783" s="2"/>
    </row>
    <row r="63784" spans="10:12">
      <c r="J63784" s="2"/>
      <c r="K63784" s="2"/>
      <c r="L63784" s="2"/>
    </row>
    <row r="63785" spans="10:12">
      <c r="J63785" s="2"/>
      <c r="K63785" s="2"/>
      <c r="L63785" s="2"/>
    </row>
    <row r="63786" spans="10:12">
      <c r="J63786" s="2"/>
      <c r="K63786" s="2"/>
      <c r="L63786" s="2"/>
    </row>
    <row r="63787" spans="10:12">
      <c r="J63787" s="2"/>
      <c r="K63787" s="2"/>
      <c r="L63787" s="2"/>
    </row>
    <row r="63788" spans="10:12">
      <c r="J63788" s="2"/>
      <c r="K63788" s="2"/>
      <c r="L63788" s="2"/>
    </row>
    <row r="63789" spans="10:12">
      <c r="J63789" s="2"/>
      <c r="K63789" s="2"/>
      <c r="L63789" s="2"/>
    </row>
    <row r="63790" spans="10:12">
      <c r="J63790" s="2"/>
      <c r="K63790" s="2"/>
      <c r="L63790" s="2"/>
    </row>
    <row r="63791" spans="10:12">
      <c r="J63791" s="2"/>
      <c r="K63791" s="2"/>
      <c r="L63791" s="2"/>
    </row>
    <row r="63792" spans="10:12">
      <c r="J63792" s="2"/>
      <c r="K63792" s="2"/>
      <c r="L63792" s="2"/>
    </row>
    <row r="63793" spans="10:12">
      <c r="J63793" s="2"/>
      <c r="K63793" s="2"/>
      <c r="L63793" s="2"/>
    </row>
    <row r="63794" spans="10:12">
      <c r="J63794" s="2"/>
      <c r="K63794" s="2"/>
      <c r="L63794" s="2"/>
    </row>
    <row r="63795" spans="10:12">
      <c r="J63795" s="2"/>
      <c r="K63795" s="2"/>
      <c r="L63795" s="2"/>
    </row>
    <row r="63796" spans="10:12">
      <c r="J63796" s="2"/>
      <c r="K63796" s="2"/>
      <c r="L63796" s="2"/>
    </row>
    <row r="63797" spans="10:12">
      <c r="J63797" s="2"/>
      <c r="K63797" s="2"/>
      <c r="L63797" s="2"/>
    </row>
    <row r="63798" spans="10:12">
      <c r="J63798" s="2"/>
      <c r="K63798" s="2"/>
      <c r="L63798" s="2"/>
    </row>
    <row r="63799" spans="10:12">
      <c r="J63799" s="2"/>
      <c r="K63799" s="2"/>
      <c r="L63799" s="2"/>
    </row>
    <row r="63800" spans="10:12">
      <c r="J63800" s="2"/>
      <c r="K63800" s="2"/>
      <c r="L63800" s="2"/>
    </row>
    <row r="63801" spans="10:12">
      <c r="J63801" s="2"/>
      <c r="K63801" s="2"/>
      <c r="L63801" s="2"/>
    </row>
    <row r="63802" spans="10:12">
      <c r="J63802" s="2"/>
      <c r="K63802" s="2"/>
      <c r="L63802" s="2"/>
    </row>
    <row r="63803" spans="10:12">
      <c r="J63803" s="2"/>
      <c r="K63803" s="2"/>
      <c r="L63803" s="2"/>
    </row>
    <row r="63804" spans="10:12">
      <c r="J63804" s="2"/>
      <c r="K63804" s="2"/>
      <c r="L63804" s="2"/>
    </row>
    <row r="63805" spans="10:12">
      <c r="J63805" s="2"/>
      <c r="K63805" s="2"/>
      <c r="L63805" s="2"/>
    </row>
    <row r="63806" spans="10:12">
      <c r="J63806" s="2"/>
      <c r="K63806" s="2"/>
      <c r="L63806" s="2"/>
    </row>
    <row r="63807" spans="10:12">
      <c r="J63807" s="2"/>
      <c r="K63807" s="2"/>
      <c r="L63807" s="2"/>
    </row>
    <row r="63808" spans="10:12">
      <c r="J63808" s="2"/>
      <c r="K63808" s="2"/>
      <c r="L63808" s="2"/>
    </row>
    <row r="63809" spans="10:12">
      <c r="J63809" s="2"/>
      <c r="K63809" s="2"/>
      <c r="L63809" s="2"/>
    </row>
    <row r="63810" spans="10:12">
      <c r="J63810" s="2"/>
      <c r="K63810" s="2"/>
      <c r="L63810" s="2"/>
    </row>
    <row r="63811" spans="10:12">
      <c r="J63811" s="2"/>
      <c r="K63811" s="2"/>
      <c r="L63811" s="2"/>
    </row>
    <row r="63812" spans="10:12">
      <c r="J63812" s="2"/>
      <c r="K63812" s="2"/>
      <c r="L63812" s="2"/>
    </row>
    <row r="63813" spans="10:12">
      <c r="J63813" s="2"/>
      <c r="K63813" s="2"/>
      <c r="L63813" s="2"/>
    </row>
    <row r="63814" spans="10:12">
      <c r="J63814" s="2"/>
      <c r="K63814" s="2"/>
      <c r="L63814" s="2"/>
    </row>
    <row r="63815" spans="10:12">
      <c r="J63815" s="2"/>
      <c r="K63815" s="2"/>
      <c r="L63815" s="2"/>
    </row>
    <row r="63816" spans="10:12">
      <c r="J63816" s="2"/>
      <c r="K63816" s="2"/>
      <c r="L63816" s="2"/>
    </row>
    <row r="63817" spans="10:12">
      <c r="J63817" s="2"/>
      <c r="K63817" s="2"/>
      <c r="L63817" s="2"/>
    </row>
    <row r="63818" spans="10:12">
      <c r="J63818" s="2"/>
      <c r="K63818" s="2"/>
      <c r="L63818" s="2"/>
    </row>
    <row r="63819" spans="10:12">
      <c r="J63819" s="2"/>
      <c r="K63819" s="2"/>
      <c r="L63819" s="2"/>
    </row>
    <row r="63820" spans="10:12">
      <c r="J63820" s="2"/>
      <c r="K63820" s="2"/>
      <c r="L63820" s="2"/>
    </row>
    <row r="63821" spans="10:12">
      <c r="J63821" s="2"/>
      <c r="K63821" s="2"/>
      <c r="L63821" s="2"/>
    </row>
    <row r="63822" spans="10:12">
      <c r="J63822" s="2"/>
      <c r="K63822" s="2"/>
      <c r="L63822" s="2"/>
    </row>
    <row r="63823" spans="10:12">
      <c r="J63823" s="2"/>
      <c r="K63823" s="2"/>
      <c r="L63823" s="2"/>
    </row>
    <row r="63824" spans="10:12">
      <c r="J63824" s="2"/>
      <c r="K63824" s="2"/>
      <c r="L63824" s="2"/>
    </row>
    <row r="63825" spans="10:12">
      <c r="J63825" s="2"/>
      <c r="K63825" s="2"/>
      <c r="L63825" s="2"/>
    </row>
    <row r="63826" spans="10:12">
      <c r="J63826" s="2"/>
      <c r="K63826" s="2"/>
      <c r="L63826" s="2"/>
    </row>
    <row r="63827" spans="10:12">
      <c r="J63827" s="2"/>
      <c r="K63827" s="2"/>
      <c r="L63827" s="2"/>
    </row>
    <row r="63828" spans="10:12">
      <c r="J63828" s="2"/>
      <c r="K63828" s="2"/>
      <c r="L63828" s="2"/>
    </row>
    <row r="63829" spans="10:12">
      <c r="J63829" s="2"/>
      <c r="K63829" s="2"/>
      <c r="L63829" s="2"/>
    </row>
    <row r="63830" spans="10:12">
      <c r="J63830" s="2"/>
      <c r="K63830" s="2"/>
      <c r="L63830" s="2"/>
    </row>
    <row r="63831" spans="10:12">
      <c r="J63831" s="2"/>
      <c r="K63831" s="2"/>
      <c r="L63831" s="2"/>
    </row>
    <row r="63832" spans="10:12">
      <c r="J63832" s="2"/>
      <c r="K63832" s="2"/>
      <c r="L63832" s="2"/>
    </row>
    <row r="63833" spans="10:12">
      <c r="J63833" s="2"/>
      <c r="K63833" s="2"/>
      <c r="L63833" s="2"/>
    </row>
    <row r="63834" spans="10:12">
      <c r="J63834" s="2"/>
      <c r="K63834" s="2"/>
      <c r="L63834" s="2"/>
    </row>
    <row r="63835" spans="10:12">
      <c r="J63835" s="2"/>
      <c r="K63835" s="2"/>
      <c r="L63835" s="2"/>
    </row>
    <row r="63836" spans="10:12">
      <c r="J63836" s="2"/>
      <c r="K63836" s="2"/>
      <c r="L63836" s="2"/>
    </row>
    <row r="63837" spans="10:12">
      <c r="J63837" s="2"/>
      <c r="K63837" s="2"/>
      <c r="L63837" s="2"/>
    </row>
    <row r="63838" spans="10:12">
      <c r="J63838" s="2"/>
      <c r="K63838" s="2"/>
      <c r="L63838" s="2"/>
    </row>
    <row r="63839" spans="10:12">
      <c r="J63839" s="2"/>
      <c r="K63839" s="2"/>
      <c r="L63839" s="2"/>
    </row>
    <row r="63840" spans="10:12">
      <c r="J63840" s="2"/>
      <c r="K63840" s="2"/>
      <c r="L63840" s="2"/>
    </row>
    <row r="63841" spans="10:12">
      <c r="J63841" s="2"/>
      <c r="K63841" s="2"/>
      <c r="L63841" s="2"/>
    </row>
    <row r="63842" spans="10:12">
      <c r="J63842" s="2"/>
      <c r="K63842" s="2"/>
      <c r="L63842" s="2"/>
    </row>
    <row r="63843" spans="10:12">
      <c r="J63843" s="2"/>
      <c r="K63843" s="2"/>
      <c r="L63843" s="2"/>
    </row>
    <row r="63844" spans="10:12">
      <c r="J63844" s="2"/>
      <c r="K63844" s="2"/>
      <c r="L63844" s="2"/>
    </row>
    <row r="63845" spans="10:12">
      <c r="J63845" s="2"/>
      <c r="K63845" s="2"/>
      <c r="L63845" s="2"/>
    </row>
    <row r="63846" spans="10:12">
      <c r="J63846" s="2"/>
      <c r="K63846" s="2"/>
      <c r="L63846" s="2"/>
    </row>
    <row r="63847" spans="10:12">
      <c r="J63847" s="2"/>
      <c r="K63847" s="2"/>
      <c r="L63847" s="2"/>
    </row>
    <row r="63848" spans="10:12">
      <c r="J63848" s="2"/>
      <c r="K63848" s="2"/>
      <c r="L63848" s="2"/>
    </row>
    <row r="63849" spans="10:12">
      <c r="J63849" s="2"/>
      <c r="K63849" s="2"/>
      <c r="L63849" s="2"/>
    </row>
    <row r="63850" spans="10:12">
      <c r="J63850" s="2"/>
      <c r="K63850" s="2"/>
      <c r="L63850" s="2"/>
    </row>
    <row r="63851" spans="10:12">
      <c r="J63851" s="2"/>
      <c r="K63851" s="2"/>
      <c r="L63851" s="2"/>
    </row>
    <row r="63852" spans="10:12">
      <c r="J63852" s="2"/>
      <c r="K63852" s="2"/>
      <c r="L63852" s="2"/>
    </row>
    <row r="63853" spans="10:12">
      <c r="J63853" s="2"/>
      <c r="K63853" s="2"/>
      <c r="L63853" s="2"/>
    </row>
    <row r="63854" spans="10:12">
      <c r="J63854" s="2"/>
      <c r="K63854" s="2"/>
      <c r="L63854" s="2"/>
    </row>
    <row r="63855" spans="10:12">
      <c r="J63855" s="2"/>
      <c r="K63855" s="2"/>
      <c r="L63855" s="2"/>
    </row>
    <row r="63856" spans="10:12">
      <c r="J63856" s="2"/>
      <c r="K63856" s="2"/>
      <c r="L63856" s="2"/>
    </row>
    <row r="63857" spans="10:12">
      <c r="J63857" s="2"/>
      <c r="K63857" s="2"/>
      <c r="L63857" s="2"/>
    </row>
    <row r="63858" spans="10:12">
      <c r="J63858" s="2"/>
      <c r="K63858" s="2"/>
      <c r="L63858" s="2"/>
    </row>
    <row r="63859" spans="10:12">
      <c r="J63859" s="2"/>
      <c r="K63859" s="2"/>
      <c r="L63859" s="2"/>
    </row>
    <row r="63860" spans="10:12">
      <c r="J63860" s="2"/>
      <c r="K63860" s="2"/>
      <c r="L63860" s="2"/>
    </row>
    <row r="63861" spans="10:12">
      <c r="J63861" s="2"/>
      <c r="K63861" s="2"/>
      <c r="L63861" s="2"/>
    </row>
    <row r="63862" spans="10:12">
      <c r="J63862" s="2"/>
      <c r="K63862" s="2"/>
      <c r="L63862" s="2"/>
    </row>
    <row r="63863" spans="10:12">
      <c r="J63863" s="2"/>
      <c r="K63863" s="2"/>
      <c r="L63863" s="2"/>
    </row>
    <row r="63864" spans="10:12">
      <c r="J63864" s="2"/>
      <c r="K63864" s="2"/>
      <c r="L63864" s="2"/>
    </row>
    <row r="63865" spans="10:12">
      <c r="J63865" s="2"/>
      <c r="K63865" s="2"/>
      <c r="L63865" s="2"/>
    </row>
    <row r="63866" spans="10:12">
      <c r="J63866" s="2"/>
      <c r="K63866" s="2"/>
      <c r="L63866" s="2"/>
    </row>
    <row r="63867" spans="10:12">
      <c r="J63867" s="2"/>
      <c r="K63867" s="2"/>
      <c r="L63867" s="2"/>
    </row>
    <row r="63868" spans="10:12">
      <c r="J63868" s="2"/>
      <c r="K63868" s="2"/>
      <c r="L63868" s="2"/>
    </row>
    <row r="63869" spans="10:12">
      <c r="J63869" s="2"/>
      <c r="K63869" s="2"/>
      <c r="L63869" s="2"/>
    </row>
    <row r="63870" spans="10:12">
      <c r="J63870" s="2"/>
      <c r="K63870" s="2"/>
      <c r="L63870" s="2"/>
    </row>
    <row r="63871" spans="10:12">
      <c r="J63871" s="2"/>
      <c r="K63871" s="2"/>
      <c r="L63871" s="2"/>
    </row>
    <row r="63872" spans="10:12">
      <c r="J63872" s="2"/>
      <c r="K63872" s="2"/>
      <c r="L63872" s="2"/>
    </row>
    <row r="63873" spans="10:12">
      <c r="J63873" s="2"/>
      <c r="K63873" s="2"/>
      <c r="L63873" s="2"/>
    </row>
    <row r="63874" spans="10:12">
      <c r="J63874" s="2"/>
      <c r="K63874" s="2"/>
      <c r="L63874" s="2"/>
    </row>
    <row r="63875" spans="10:12">
      <c r="J63875" s="2"/>
      <c r="K63875" s="2"/>
      <c r="L63875" s="2"/>
    </row>
    <row r="63876" spans="10:12">
      <c r="J63876" s="2"/>
      <c r="K63876" s="2"/>
      <c r="L63876" s="2"/>
    </row>
    <row r="63877" spans="10:12">
      <c r="J63877" s="2"/>
      <c r="K63877" s="2"/>
      <c r="L63877" s="2"/>
    </row>
    <row r="63878" spans="10:12">
      <c r="J63878" s="2"/>
      <c r="K63878" s="2"/>
      <c r="L63878" s="2"/>
    </row>
    <row r="63879" spans="10:12">
      <c r="J63879" s="2"/>
      <c r="K63879" s="2"/>
      <c r="L63879" s="2"/>
    </row>
    <row r="63880" spans="10:12">
      <c r="J63880" s="2"/>
      <c r="K63880" s="2"/>
      <c r="L63880" s="2"/>
    </row>
    <row r="63881" spans="10:12">
      <c r="J63881" s="2"/>
      <c r="K63881" s="2"/>
      <c r="L63881" s="2"/>
    </row>
    <row r="63882" spans="10:12">
      <c r="J63882" s="2"/>
      <c r="K63882" s="2"/>
      <c r="L63882" s="2"/>
    </row>
    <row r="63883" spans="10:12">
      <c r="J63883" s="2"/>
      <c r="K63883" s="2"/>
      <c r="L63883" s="2"/>
    </row>
    <row r="63884" spans="10:12">
      <c r="J63884" s="2"/>
      <c r="K63884" s="2"/>
      <c r="L63884" s="2"/>
    </row>
    <row r="63885" spans="10:12">
      <c r="J63885" s="2"/>
      <c r="K63885" s="2"/>
      <c r="L63885" s="2"/>
    </row>
    <row r="63886" spans="10:12">
      <c r="J63886" s="2"/>
      <c r="K63886" s="2"/>
      <c r="L63886" s="2"/>
    </row>
    <row r="63887" spans="10:12">
      <c r="J63887" s="2"/>
      <c r="K63887" s="2"/>
      <c r="L63887" s="2"/>
    </row>
    <row r="63888" spans="10:12">
      <c r="J63888" s="2"/>
      <c r="K63888" s="2"/>
      <c r="L63888" s="2"/>
    </row>
    <row r="63889" spans="10:12">
      <c r="J63889" s="2"/>
      <c r="K63889" s="2"/>
      <c r="L63889" s="2"/>
    </row>
    <row r="63890" spans="10:12">
      <c r="J63890" s="2"/>
      <c r="K63890" s="2"/>
      <c r="L63890" s="2"/>
    </row>
    <row r="63891" spans="10:12">
      <c r="J63891" s="2"/>
      <c r="K63891" s="2"/>
      <c r="L63891" s="2"/>
    </row>
    <row r="63892" spans="10:12">
      <c r="J63892" s="2"/>
      <c r="K63892" s="2"/>
      <c r="L63892" s="2"/>
    </row>
    <row r="63893" spans="10:12">
      <c r="J63893" s="2"/>
      <c r="K63893" s="2"/>
      <c r="L63893" s="2"/>
    </row>
    <row r="63894" spans="10:12">
      <c r="J63894" s="2"/>
      <c r="K63894" s="2"/>
      <c r="L63894" s="2"/>
    </row>
    <row r="63895" spans="10:12">
      <c r="J63895" s="2"/>
      <c r="K63895" s="2"/>
      <c r="L63895" s="2"/>
    </row>
    <row r="63896" spans="10:12">
      <c r="J63896" s="2"/>
      <c r="K63896" s="2"/>
      <c r="L63896" s="2"/>
    </row>
    <row r="63897" spans="10:12">
      <c r="J63897" s="2"/>
      <c r="K63897" s="2"/>
      <c r="L63897" s="2"/>
    </row>
    <row r="63898" spans="10:12">
      <c r="J63898" s="2"/>
      <c r="K63898" s="2"/>
      <c r="L63898" s="2"/>
    </row>
    <row r="63899" spans="10:12">
      <c r="J63899" s="2"/>
      <c r="K63899" s="2"/>
      <c r="L63899" s="2"/>
    </row>
    <row r="63900" spans="10:12">
      <c r="J63900" s="2"/>
      <c r="K63900" s="2"/>
      <c r="L63900" s="2"/>
    </row>
    <row r="63901" spans="10:12">
      <c r="J63901" s="2"/>
      <c r="K63901" s="2"/>
      <c r="L63901" s="2"/>
    </row>
    <row r="63902" spans="10:12">
      <c r="J63902" s="2"/>
      <c r="K63902" s="2"/>
      <c r="L63902" s="2"/>
    </row>
    <row r="63903" spans="10:12">
      <c r="J63903" s="2"/>
      <c r="K63903" s="2"/>
      <c r="L63903" s="2"/>
    </row>
    <row r="63904" spans="10:12">
      <c r="J63904" s="2"/>
      <c r="K63904" s="2"/>
      <c r="L63904" s="2"/>
    </row>
    <row r="63905" spans="10:12">
      <c r="J63905" s="2"/>
      <c r="K63905" s="2"/>
      <c r="L63905" s="2"/>
    </row>
    <row r="63906" spans="10:12">
      <c r="J63906" s="2"/>
      <c r="K63906" s="2"/>
      <c r="L63906" s="2"/>
    </row>
    <row r="63907" spans="10:12">
      <c r="J63907" s="2"/>
      <c r="K63907" s="2"/>
      <c r="L63907" s="2"/>
    </row>
    <row r="63908" spans="10:12">
      <c r="J63908" s="2"/>
      <c r="K63908" s="2"/>
      <c r="L63908" s="2"/>
    </row>
    <row r="63909" spans="10:12">
      <c r="J63909" s="2"/>
      <c r="K63909" s="2"/>
      <c r="L63909" s="2"/>
    </row>
    <row r="63910" spans="10:12">
      <c r="J63910" s="2"/>
      <c r="K63910" s="2"/>
      <c r="L63910" s="2"/>
    </row>
    <row r="63911" spans="10:12">
      <c r="J63911" s="2"/>
      <c r="K63911" s="2"/>
      <c r="L63911" s="2"/>
    </row>
    <row r="63912" spans="10:12">
      <c r="J63912" s="2"/>
      <c r="K63912" s="2"/>
      <c r="L63912" s="2"/>
    </row>
    <row r="63913" spans="10:12">
      <c r="J63913" s="2"/>
      <c r="K63913" s="2"/>
      <c r="L63913" s="2"/>
    </row>
    <row r="63914" spans="10:12">
      <c r="J63914" s="2"/>
      <c r="K63914" s="2"/>
      <c r="L63914" s="2"/>
    </row>
    <row r="63915" spans="10:12">
      <c r="J63915" s="2"/>
      <c r="K63915" s="2"/>
      <c r="L63915" s="2"/>
    </row>
    <row r="63916" spans="10:12">
      <c r="J63916" s="2"/>
      <c r="K63916" s="2"/>
      <c r="L63916" s="2"/>
    </row>
    <row r="63917" spans="10:12">
      <c r="J63917" s="2"/>
      <c r="K63917" s="2"/>
      <c r="L63917" s="2"/>
    </row>
    <row r="63918" spans="10:12">
      <c r="J63918" s="2"/>
      <c r="K63918" s="2"/>
      <c r="L63918" s="2"/>
    </row>
    <row r="63919" spans="10:12">
      <c r="J63919" s="2"/>
      <c r="K63919" s="2"/>
      <c r="L63919" s="2"/>
    </row>
    <row r="63920" spans="10:12">
      <c r="J63920" s="2"/>
      <c r="K63920" s="2"/>
      <c r="L63920" s="2"/>
    </row>
    <row r="63921" spans="10:12">
      <c r="J63921" s="2"/>
      <c r="K63921" s="2"/>
      <c r="L63921" s="2"/>
    </row>
    <row r="63922" spans="10:12">
      <c r="J63922" s="2"/>
      <c r="K63922" s="2"/>
      <c r="L63922" s="2"/>
    </row>
    <row r="63923" spans="10:12">
      <c r="J63923" s="2"/>
      <c r="K63923" s="2"/>
      <c r="L63923" s="2"/>
    </row>
    <row r="63924" spans="10:12">
      <c r="J63924" s="2"/>
      <c r="K63924" s="2"/>
      <c r="L63924" s="2"/>
    </row>
    <row r="63925" spans="10:12">
      <c r="J63925" s="2"/>
      <c r="K63925" s="2"/>
      <c r="L63925" s="2"/>
    </row>
    <row r="63926" spans="10:12">
      <c r="J63926" s="2"/>
      <c r="K63926" s="2"/>
      <c r="L63926" s="2"/>
    </row>
    <row r="63927" spans="10:12">
      <c r="J63927" s="2"/>
      <c r="K63927" s="2"/>
      <c r="L63927" s="2"/>
    </row>
    <row r="63928" spans="10:12">
      <c r="J63928" s="2"/>
      <c r="K63928" s="2"/>
      <c r="L63928" s="2"/>
    </row>
    <row r="63929" spans="10:12">
      <c r="J63929" s="2"/>
      <c r="K63929" s="2"/>
      <c r="L63929" s="2"/>
    </row>
    <row r="63930" spans="10:12">
      <c r="J63930" s="2"/>
      <c r="K63930" s="2"/>
      <c r="L63930" s="2"/>
    </row>
    <row r="63931" spans="10:12">
      <c r="J63931" s="2"/>
      <c r="K63931" s="2"/>
      <c r="L63931" s="2"/>
    </row>
    <row r="63932" spans="10:12">
      <c r="J63932" s="2"/>
      <c r="K63932" s="2"/>
      <c r="L63932" s="2"/>
    </row>
    <row r="63933" spans="10:12">
      <c r="J63933" s="2"/>
      <c r="K63933" s="2"/>
      <c r="L63933" s="2"/>
    </row>
    <row r="63934" spans="10:12">
      <c r="J63934" s="2"/>
      <c r="K63934" s="2"/>
      <c r="L63934" s="2"/>
    </row>
    <row r="63935" spans="10:12">
      <c r="J63935" s="2"/>
      <c r="K63935" s="2"/>
      <c r="L63935" s="2"/>
    </row>
    <row r="63936" spans="10:12">
      <c r="J63936" s="2"/>
      <c r="K63936" s="2"/>
      <c r="L63936" s="2"/>
    </row>
    <row r="63937" spans="10:12">
      <c r="J63937" s="2"/>
      <c r="K63937" s="2"/>
      <c r="L63937" s="2"/>
    </row>
    <row r="63938" spans="10:12">
      <c r="J63938" s="2"/>
      <c r="K63938" s="2"/>
      <c r="L63938" s="2"/>
    </row>
    <row r="63939" spans="10:12">
      <c r="J63939" s="2"/>
      <c r="K63939" s="2"/>
      <c r="L63939" s="2"/>
    </row>
    <row r="63940" spans="10:12">
      <c r="J63940" s="2"/>
      <c r="K63940" s="2"/>
      <c r="L63940" s="2"/>
    </row>
    <row r="63941" spans="10:12">
      <c r="J63941" s="2"/>
      <c r="K63941" s="2"/>
      <c r="L63941" s="2"/>
    </row>
    <row r="63942" spans="10:12">
      <c r="J63942" s="2"/>
      <c r="K63942" s="2"/>
      <c r="L63942" s="2"/>
    </row>
    <row r="63943" spans="10:12">
      <c r="J63943" s="2"/>
      <c r="K63943" s="2"/>
      <c r="L63943" s="2"/>
    </row>
    <row r="63944" spans="10:12">
      <c r="J63944" s="2"/>
      <c r="K63944" s="2"/>
      <c r="L63944" s="2"/>
    </row>
    <row r="63945" spans="10:12">
      <c r="J63945" s="2"/>
      <c r="K63945" s="2"/>
      <c r="L63945" s="2"/>
    </row>
    <row r="63946" spans="10:12">
      <c r="J63946" s="2"/>
      <c r="K63946" s="2"/>
      <c r="L63946" s="2"/>
    </row>
    <row r="63947" spans="10:12">
      <c r="J63947" s="2"/>
      <c r="K63947" s="2"/>
      <c r="L63947" s="2"/>
    </row>
    <row r="63948" spans="10:12">
      <c r="J63948" s="2"/>
      <c r="K63948" s="2"/>
      <c r="L63948" s="2"/>
    </row>
    <row r="63949" spans="10:12">
      <c r="J63949" s="2"/>
      <c r="K63949" s="2"/>
      <c r="L63949" s="2"/>
    </row>
    <row r="63950" spans="10:12">
      <c r="J63950" s="2"/>
      <c r="K63950" s="2"/>
      <c r="L63950" s="2"/>
    </row>
    <row r="63951" spans="10:12">
      <c r="J63951" s="2"/>
      <c r="K63951" s="2"/>
      <c r="L63951" s="2"/>
    </row>
    <row r="63952" spans="10:12">
      <c r="J63952" s="2"/>
      <c r="K63952" s="2"/>
      <c r="L63952" s="2"/>
    </row>
    <row r="63953" spans="10:12">
      <c r="J63953" s="2"/>
      <c r="K63953" s="2"/>
      <c r="L63953" s="2"/>
    </row>
    <row r="63954" spans="10:12">
      <c r="J63954" s="2"/>
      <c r="K63954" s="2"/>
      <c r="L63954" s="2"/>
    </row>
    <row r="63955" spans="10:12">
      <c r="J63955" s="2"/>
      <c r="K63955" s="2"/>
      <c r="L63955" s="2"/>
    </row>
    <row r="63956" spans="10:12">
      <c r="J63956" s="2"/>
      <c r="K63956" s="2"/>
      <c r="L63956" s="2"/>
    </row>
    <row r="63957" spans="10:12">
      <c r="J63957" s="2"/>
      <c r="K63957" s="2"/>
      <c r="L63957" s="2"/>
    </row>
    <row r="63958" spans="10:12">
      <c r="J63958" s="2"/>
      <c r="K63958" s="2"/>
      <c r="L63958" s="2"/>
    </row>
    <row r="63959" spans="10:12">
      <c r="J63959" s="2"/>
      <c r="K63959" s="2"/>
      <c r="L63959" s="2"/>
    </row>
    <row r="63960" spans="10:12">
      <c r="J63960" s="2"/>
      <c r="K63960" s="2"/>
      <c r="L63960" s="2"/>
    </row>
    <row r="63961" spans="10:12">
      <c r="J63961" s="2"/>
      <c r="K63961" s="2"/>
      <c r="L63961" s="2"/>
    </row>
    <row r="63962" spans="10:12">
      <c r="J63962" s="2"/>
      <c r="K63962" s="2"/>
      <c r="L63962" s="2"/>
    </row>
    <row r="63963" spans="10:12">
      <c r="J63963" s="2"/>
      <c r="K63963" s="2"/>
      <c r="L63963" s="2"/>
    </row>
    <row r="63964" spans="10:12">
      <c r="J63964" s="2"/>
      <c r="K63964" s="2"/>
      <c r="L63964" s="2"/>
    </row>
    <row r="63965" spans="10:12">
      <c r="J63965" s="2"/>
      <c r="K63965" s="2"/>
      <c r="L63965" s="2"/>
    </row>
    <row r="63966" spans="10:12">
      <c r="J63966" s="2"/>
      <c r="K63966" s="2"/>
      <c r="L63966" s="2"/>
    </row>
    <row r="63967" spans="10:12">
      <c r="J63967" s="2"/>
      <c r="K63967" s="2"/>
      <c r="L63967" s="2"/>
    </row>
    <row r="63968" spans="10:12">
      <c r="J63968" s="2"/>
      <c r="K63968" s="2"/>
      <c r="L63968" s="2"/>
    </row>
    <row r="63969" spans="10:12">
      <c r="J63969" s="2"/>
      <c r="K63969" s="2"/>
      <c r="L63969" s="2"/>
    </row>
    <row r="63970" spans="10:12">
      <c r="J63970" s="2"/>
      <c r="K63970" s="2"/>
      <c r="L63970" s="2"/>
    </row>
    <row r="63971" spans="10:12">
      <c r="J63971" s="2"/>
      <c r="K63971" s="2"/>
      <c r="L63971" s="2"/>
    </row>
    <row r="63972" spans="10:12">
      <c r="J63972" s="2"/>
      <c r="K63972" s="2"/>
      <c r="L63972" s="2"/>
    </row>
    <row r="63973" spans="10:12">
      <c r="J63973" s="2"/>
      <c r="K63973" s="2"/>
      <c r="L63973" s="2"/>
    </row>
    <row r="63974" spans="10:12">
      <c r="J63974" s="2"/>
      <c r="K63974" s="2"/>
      <c r="L63974" s="2"/>
    </row>
    <row r="63975" spans="10:12">
      <c r="J63975" s="2"/>
      <c r="K63975" s="2"/>
      <c r="L63975" s="2"/>
    </row>
    <row r="63976" spans="10:12">
      <c r="J63976" s="2"/>
      <c r="K63976" s="2"/>
      <c r="L63976" s="2"/>
    </row>
    <row r="63977" spans="10:12">
      <c r="J63977" s="2"/>
      <c r="K63977" s="2"/>
      <c r="L63977" s="2"/>
    </row>
    <row r="63978" spans="10:12">
      <c r="J63978" s="2"/>
      <c r="K63978" s="2"/>
      <c r="L63978" s="2"/>
    </row>
    <row r="63979" spans="10:12">
      <c r="J63979" s="2"/>
      <c r="K63979" s="2"/>
      <c r="L63979" s="2"/>
    </row>
    <row r="63980" spans="10:12">
      <c r="J63980" s="2"/>
      <c r="K63980" s="2"/>
      <c r="L63980" s="2"/>
    </row>
    <row r="63981" spans="10:12">
      <c r="J63981" s="2"/>
      <c r="K63981" s="2"/>
      <c r="L63981" s="2"/>
    </row>
    <row r="63982" spans="10:12">
      <c r="J63982" s="2"/>
      <c r="K63982" s="2"/>
      <c r="L63982" s="2"/>
    </row>
    <row r="63983" spans="10:12">
      <c r="J63983" s="2"/>
      <c r="K63983" s="2"/>
      <c r="L63983" s="2"/>
    </row>
    <row r="63984" spans="10:12">
      <c r="J63984" s="2"/>
      <c r="K63984" s="2"/>
      <c r="L63984" s="2"/>
    </row>
    <row r="63985" spans="10:12">
      <c r="J63985" s="2"/>
      <c r="K63985" s="2"/>
      <c r="L63985" s="2"/>
    </row>
    <row r="63986" spans="10:12">
      <c r="J63986" s="2"/>
      <c r="K63986" s="2"/>
      <c r="L63986" s="2"/>
    </row>
    <row r="63987" spans="10:12">
      <c r="J63987" s="2"/>
      <c r="K63987" s="2"/>
      <c r="L63987" s="2"/>
    </row>
    <row r="63988" spans="10:12">
      <c r="J63988" s="2"/>
      <c r="K63988" s="2"/>
      <c r="L63988" s="2"/>
    </row>
    <row r="63989" spans="10:12">
      <c r="J63989" s="2"/>
      <c r="K63989" s="2"/>
      <c r="L63989" s="2"/>
    </row>
    <row r="63990" spans="10:12">
      <c r="J63990" s="2"/>
      <c r="K63990" s="2"/>
      <c r="L63990" s="2"/>
    </row>
    <row r="63991" spans="10:12">
      <c r="J63991" s="2"/>
      <c r="K63991" s="2"/>
      <c r="L63991" s="2"/>
    </row>
    <row r="63992" spans="10:12">
      <c r="J63992" s="2"/>
      <c r="K63992" s="2"/>
      <c r="L63992" s="2"/>
    </row>
    <row r="63993" spans="10:12">
      <c r="J63993" s="2"/>
      <c r="K63993" s="2"/>
      <c r="L63993" s="2"/>
    </row>
    <row r="63994" spans="10:12">
      <c r="J63994" s="2"/>
      <c r="K63994" s="2"/>
      <c r="L63994" s="2"/>
    </row>
    <row r="63995" spans="10:12">
      <c r="J63995" s="2"/>
      <c r="K63995" s="2"/>
      <c r="L63995" s="2"/>
    </row>
    <row r="63996" spans="10:12">
      <c r="J63996" s="2"/>
      <c r="K63996" s="2"/>
      <c r="L63996" s="2"/>
    </row>
    <row r="63997" spans="10:12">
      <c r="J63997" s="2"/>
      <c r="K63997" s="2"/>
      <c r="L63997" s="2"/>
    </row>
    <row r="63998" spans="10:12">
      <c r="J63998" s="2"/>
      <c r="K63998" s="2"/>
      <c r="L63998" s="2"/>
    </row>
    <row r="63999" spans="10:12">
      <c r="J63999" s="2"/>
      <c r="K63999" s="2"/>
      <c r="L63999" s="2"/>
    </row>
    <row r="64000" spans="10:12">
      <c r="J64000" s="2"/>
      <c r="K64000" s="2"/>
      <c r="L64000" s="2"/>
    </row>
    <row r="64001" spans="10:12">
      <c r="J64001" s="2"/>
      <c r="K64001" s="2"/>
      <c r="L64001" s="2"/>
    </row>
    <row r="64002" spans="10:12">
      <c r="J64002" s="2"/>
      <c r="K64002" s="2"/>
      <c r="L64002" s="2"/>
    </row>
    <row r="64003" spans="10:12">
      <c r="J64003" s="2"/>
      <c r="K64003" s="2"/>
      <c r="L64003" s="2"/>
    </row>
    <row r="64004" spans="10:12">
      <c r="J64004" s="2"/>
      <c r="K64004" s="2"/>
      <c r="L64004" s="2"/>
    </row>
    <row r="64005" spans="10:12">
      <c r="J64005" s="2"/>
      <c r="K64005" s="2"/>
      <c r="L64005" s="2"/>
    </row>
    <row r="64006" spans="10:12">
      <c r="J64006" s="2"/>
      <c r="K64006" s="2"/>
      <c r="L64006" s="2"/>
    </row>
    <row r="64007" spans="10:12">
      <c r="J64007" s="2"/>
      <c r="K64007" s="2"/>
      <c r="L64007" s="2"/>
    </row>
    <row r="64008" spans="10:12">
      <c r="J64008" s="2"/>
      <c r="K64008" s="2"/>
      <c r="L64008" s="2"/>
    </row>
    <row r="64009" spans="10:12">
      <c r="J64009" s="2"/>
      <c r="K64009" s="2"/>
      <c r="L64009" s="2"/>
    </row>
    <row r="64010" spans="10:12">
      <c r="J64010" s="2"/>
      <c r="K64010" s="2"/>
      <c r="L64010" s="2"/>
    </row>
    <row r="64011" spans="10:12">
      <c r="J64011" s="2"/>
      <c r="K64011" s="2"/>
      <c r="L64011" s="2"/>
    </row>
    <row r="64012" spans="10:12">
      <c r="J64012" s="2"/>
      <c r="K64012" s="2"/>
      <c r="L64012" s="2"/>
    </row>
    <row r="64013" spans="10:12">
      <c r="J64013" s="2"/>
      <c r="K64013" s="2"/>
      <c r="L64013" s="2"/>
    </row>
    <row r="64014" spans="10:12">
      <c r="J64014" s="2"/>
      <c r="K64014" s="2"/>
      <c r="L64014" s="2"/>
    </row>
    <row r="64015" spans="10:12">
      <c r="J64015" s="2"/>
      <c r="K64015" s="2"/>
      <c r="L64015" s="2"/>
    </row>
    <row r="64016" spans="10:12">
      <c r="J64016" s="2"/>
      <c r="K64016" s="2"/>
      <c r="L64016" s="2"/>
    </row>
    <row r="64017" spans="10:12">
      <c r="J64017" s="2"/>
      <c r="K64017" s="2"/>
      <c r="L64017" s="2"/>
    </row>
    <row r="64018" spans="10:12">
      <c r="J64018" s="2"/>
      <c r="K64018" s="2"/>
      <c r="L64018" s="2"/>
    </row>
    <row r="64019" spans="10:12">
      <c r="J64019" s="2"/>
      <c r="K64019" s="2"/>
      <c r="L64019" s="2"/>
    </row>
    <row r="64020" spans="10:12">
      <c r="J64020" s="2"/>
      <c r="K64020" s="2"/>
      <c r="L64020" s="2"/>
    </row>
    <row r="64021" spans="10:12">
      <c r="J64021" s="2"/>
      <c r="K64021" s="2"/>
      <c r="L64021" s="2"/>
    </row>
    <row r="64022" spans="10:12">
      <c r="J64022" s="2"/>
      <c r="K64022" s="2"/>
      <c r="L64022" s="2"/>
    </row>
    <row r="64023" spans="10:12">
      <c r="J64023" s="2"/>
      <c r="K64023" s="2"/>
      <c r="L64023" s="2"/>
    </row>
    <row r="64024" spans="10:12">
      <c r="J64024" s="2"/>
      <c r="K64024" s="2"/>
      <c r="L64024" s="2"/>
    </row>
    <row r="64025" spans="10:12">
      <c r="J64025" s="2"/>
      <c r="K64025" s="2"/>
      <c r="L64025" s="2"/>
    </row>
    <row r="64026" spans="10:12">
      <c r="J64026" s="2"/>
      <c r="K64026" s="2"/>
      <c r="L64026" s="2"/>
    </row>
    <row r="64027" spans="10:12">
      <c r="J64027" s="2"/>
      <c r="K64027" s="2"/>
      <c r="L64027" s="2"/>
    </row>
    <row r="64028" spans="10:12">
      <c r="J64028" s="2"/>
      <c r="K64028" s="2"/>
      <c r="L64028" s="2"/>
    </row>
    <row r="64029" spans="10:12">
      <c r="J64029" s="2"/>
      <c r="K64029" s="2"/>
      <c r="L64029" s="2"/>
    </row>
    <row r="64030" spans="10:12">
      <c r="J64030" s="2"/>
      <c r="K64030" s="2"/>
      <c r="L64030" s="2"/>
    </row>
    <row r="64031" spans="10:12">
      <c r="J64031" s="2"/>
      <c r="K64031" s="2"/>
      <c r="L64031" s="2"/>
    </row>
    <row r="64032" spans="10:12">
      <c r="J64032" s="2"/>
      <c r="K64032" s="2"/>
      <c r="L64032" s="2"/>
    </row>
    <row r="64033" spans="10:12">
      <c r="J64033" s="2"/>
      <c r="K64033" s="2"/>
      <c r="L64033" s="2"/>
    </row>
    <row r="64034" spans="10:12">
      <c r="J64034" s="2"/>
      <c r="K64034" s="2"/>
      <c r="L64034" s="2"/>
    </row>
    <row r="64035" spans="10:12">
      <c r="J64035" s="2"/>
      <c r="K64035" s="2"/>
      <c r="L64035" s="2"/>
    </row>
    <row r="64036" spans="10:12">
      <c r="J64036" s="2"/>
      <c r="K64036" s="2"/>
      <c r="L64036" s="2"/>
    </row>
    <row r="64037" spans="10:12">
      <c r="J64037" s="2"/>
      <c r="K64037" s="2"/>
      <c r="L64037" s="2"/>
    </row>
    <row r="64038" spans="10:12">
      <c r="J64038" s="2"/>
      <c r="K64038" s="2"/>
      <c r="L64038" s="2"/>
    </row>
    <row r="64039" spans="10:12">
      <c r="J64039" s="2"/>
      <c r="K64039" s="2"/>
      <c r="L64039" s="2"/>
    </row>
    <row r="64040" spans="10:12">
      <c r="J64040" s="2"/>
      <c r="K64040" s="2"/>
      <c r="L64040" s="2"/>
    </row>
    <row r="64041" spans="10:12">
      <c r="J64041" s="2"/>
      <c r="K64041" s="2"/>
      <c r="L64041" s="2"/>
    </row>
    <row r="64042" spans="10:12">
      <c r="J64042" s="2"/>
      <c r="K64042" s="2"/>
      <c r="L64042" s="2"/>
    </row>
    <row r="64043" spans="10:12">
      <c r="J64043" s="2"/>
      <c r="K64043" s="2"/>
      <c r="L64043" s="2"/>
    </row>
    <row r="64044" spans="10:12">
      <c r="J64044" s="2"/>
      <c r="K64044" s="2"/>
      <c r="L64044" s="2"/>
    </row>
    <row r="64045" spans="10:12">
      <c r="J64045" s="2"/>
      <c r="K64045" s="2"/>
      <c r="L64045" s="2"/>
    </row>
    <row r="64046" spans="10:12">
      <c r="J64046" s="2"/>
      <c r="K64046" s="2"/>
      <c r="L64046" s="2"/>
    </row>
    <row r="64047" spans="10:12">
      <c r="J64047" s="2"/>
      <c r="K64047" s="2"/>
      <c r="L64047" s="2"/>
    </row>
    <row r="64048" spans="10:12">
      <c r="J64048" s="2"/>
      <c r="K64048" s="2"/>
      <c r="L64048" s="2"/>
    </row>
    <row r="64049" spans="10:12">
      <c r="J64049" s="2"/>
      <c r="K64049" s="2"/>
      <c r="L64049" s="2"/>
    </row>
    <row r="64050" spans="10:12">
      <c r="J64050" s="2"/>
      <c r="K64050" s="2"/>
      <c r="L64050" s="2"/>
    </row>
    <row r="64051" spans="10:12">
      <c r="J64051" s="2"/>
      <c r="K64051" s="2"/>
      <c r="L64051" s="2"/>
    </row>
    <row r="64052" spans="10:12">
      <c r="J64052" s="2"/>
      <c r="K64052" s="2"/>
      <c r="L64052" s="2"/>
    </row>
    <row r="64053" spans="10:12">
      <c r="J64053" s="2"/>
      <c r="K64053" s="2"/>
      <c r="L64053" s="2"/>
    </row>
    <row r="64054" spans="10:12">
      <c r="J64054" s="2"/>
      <c r="K64054" s="2"/>
      <c r="L64054" s="2"/>
    </row>
    <row r="64055" spans="10:12">
      <c r="J64055" s="2"/>
      <c r="K64055" s="2"/>
      <c r="L64055" s="2"/>
    </row>
    <row r="64056" spans="10:12">
      <c r="J64056" s="2"/>
      <c r="K64056" s="2"/>
      <c r="L64056" s="2"/>
    </row>
    <row r="64057" spans="10:12">
      <c r="J64057" s="2"/>
      <c r="K64057" s="2"/>
      <c r="L64057" s="2"/>
    </row>
    <row r="64058" spans="10:12">
      <c r="J64058" s="2"/>
      <c r="K64058" s="2"/>
      <c r="L64058" s="2"/>
    </row>
    <row r="64059" spans="10:12">
      <c r="J64059" s="2"/>
      <c r="K64059" s="2"/>
      <c r="L64059" s="2"/>
    </row>
    <row r="64060" spans="10:12">
      <c r="J64060" s="2"/>
      <c r="K64060" s="2"/>
      <c r="L64060" s="2"/>
    </row>
    <row r="64061" spans="10:12">
      <c r="J64061" s="2"/>
      <c r="K64061" s="2"/>
      <c r="L64061" s="2"/>
    </row>
    <row r="64062" spans="10:12">
      <c r="J64062" s="2"/>
      <c r="K64062" s="2"/>
      <c r="L64062" s="2"/>
    </row>
    <row r="64063" spans="10:12">
      <c r="J64063" s="2"/>
      <c r="K64063" s="2"/>
      <c r="L64063" s="2"/>
    </row>
    <row r="64064" spans="10:12">
      <c r="J64064" s="2"/>
      <c r="K64064" s="2"/>
      <c r="L64064" s="2"/>
    </row>
    <row r="64065" spans="10:12">
      <c r="J64065" s="2"/>
      <c r="K64065" s="2"/>
      <c r="L64065" s="2"/>
    </row>
    <row r="64066" spans="10:12">
      <c r="J64066" s="2"/>
      <c r="K64066" s="2"/>
      <c r="L64066" s="2"/>
    </row>
    <row r="64067" spans="10:12">
      <c r="J64067" s="2"/>
      <c r="K64067" s="2"/>
      <c r="L64067" s="2"/>
    </row>
    <row r="64068" spans="10:12">
      <c r="J64068" s="2"/>
      <c r="K64068" s="2"/>
      <c r="L64068" s="2"/>
    </row>
    <row r="64069" spans="10:12">
      <c r="J64069" s="2"/>
      <c r="K64069" s="2"/>
      <c r="L64069" s="2"/>
    </row>
    <row r="64070" spans="10:12">
      <c r="J64070" s="2"/>
      <c r="K64070" s="2"/>
      <c r="L64070" s="2"/>
    </row>
    <row r="64071" spans="10:12">
      <c r="J64071" s="2"/>
      <c r="K64071" s="2"/>
      <c r="L64071" s="2"/>
    </row>
    <row r="64072" spans="10:12">
      <c r="J64072" s="2"/>
      <c r="K64072" s="2"/>
      <c r="L64072" s="2"/>
    </row>
    <row r="64073" spans="10:12">
      <c r="J64073" s="2"/>
      <c r="K64073" s="2"/>
      <c r="L64073" s="2"/>
    </row>
    <row r="64074" spans="10:12">
      <c r="J64074" s="2"/>
      <c r="K64074" s="2"/>
      <c r="L64074" s="2"/>
    </row>
    <row r="64075" spans="10:12">
      <c r="J64075" s="2"/>
      <c r="K64075" s="2"/>
      <c r="L64075" s="2"/>
    </row>
    <row r="64076" spans="10:12">
      <c r="J64076" s="2"/>
      <c r="K64076" s="2"/>
      <c r="L64076" s="2"/>
    </row>
    <row r="64077" spans="10:12">
      <c r="J64077" s="2"/>
      <c r="K64077" s="2"/>
      <c r="L64077" s="2"/>
    </row>
    <row r="64078" spans="10:12">
      <c r="J64078" s="2"/>
      <c r="K64078" s="2"/>
      <c r="L64078" s="2"/>
    </row>
    <row r="64079" spans="10:12">
      <c r="J64079" s="2"/>
      <c r="K64079" s="2"/>
      <c r="L64079" s="2"/>
    </row>
    <row r="64080" spans="10:12">
      <c r="J64080" s="2"/>
      <c r="K64080" s="2"/>
      <c r="L64080" s="2"/>
    </row>
    <row r="64081" spans="10:12">
      <c r="J64081" s="2"/>
      <c r="K64081" s="2"/>
      <c r="L64081" s="2"/>
    </row>
    <row r="64082" spans="10:12">
      <c r="J64082" s="2"/>
      <c r="K64082" s="2"/>
      <c r="L64082" s="2"/>
    </row>
    <row r="64083" spans="10:12">
      <c r="J64083" s="2"/>
      <c r="K64083" s="2"/>
      <c r="L64083" s="2"/>
    </row>
    <row r="64084" spans="10:12">
      <c r="J64084" s="2"/>
      <c r="K64084" s="2"/>
      <c r="L64084" s="2"/>
    </row>
    <row r="64085" spans="10:12">
      <c r="J64085" s="2"/>
      <c r="K64085" s="2"/>
      <c r="L64085" s="2"/>
    </row>
    <row r="64086" spans="10:12">
      <c r="J64086" s="2"/>
      <c r="K64086" s="2"/>
      <c r="L64086" s="2"/>
    </row>
    <row r="64087" spans="10:12">
      <c r="J64087" s="2"/>
      <c r="K64087" s="2"/>
      <c r="L64087" s="2"/>
    </row>
    <row r="64088" spans="10:12">
      <c r="J64088" s="2"/>
      <c r="K64088" s="2"/>
      <c r="L64088" s="2"/>
    </row>
    <row r="64089" spans="10:12">
      <c r="J64089" s="2"/>
      <c r="K64089" s="2"/>
      <c r="L64089" s="2"/>
    </row>
    <row r="64090" spans="10:12">
      <c r="J64090" s="2"/>
      <c r="K64090" s="2"/>
      <c r="L64090" s="2"/>
    </row>
    <row r="64091" spans="10:12">
      <c r="J64091" s="2"/>
      <c r="K64091" s="2"/>
      <c r="L64091" s="2"/>
    </row>
    <row r="64092" spans="10:12">
      <c r="J64092" s="2"/>
      <c r="K64092" s="2"/>
      <c r="L64092" s="2"/>
    </row>
    <row r="64093" spans="10:12">
      <c r="J64093" s="2"/>
      <c r="K64093" s="2"/>
      <c r="L64093" s="2"/>
    </row>
    <row r="64094" spans="10:12">
      <c r="J64094" s="2"/>
      <c r="K64094" s="2"/>
      <c r="L64094" s="2"/>
    </row>
    <row r="64095" spans="10:12">
      <c r="J64095" s="2"/>
      <c r="K64095" s="2"/>
      <c r="L64095" s="2"/>
    </row>
    <row r="64096" spans="10:12">
      <c r="J64096" s="2"/>
      <c r="K64096" s="2"/>
      <c r="L64096" s="2"/>
    </row>
    <row r="64097" spans="10:12">
      <c r="J64097" s="2"/>
      <c r="K64097" s="2"/>
      <c r="L64097" s="2"/>
    </row>
    <row r="64098" spans="10:12">
      <c r="J64098" s="2"/>
      <c r="K64098" s="2"/>
      <c r="L64098" s="2"/>
    </row>
    <row r="64099" spans="10:12">
      <c r="J64099" s="2"/>
      <c r="K64099" s="2"/>
      <c r="L64099" s="2"/>
    </row>
    <row r="64100" spans="10:12">
      <c r="J64100" s="2"/>
      <c r="K64100" s="2"/>
      <c r="L64100" s="2"/>
    </row>
    <row r="64101" spans="10:12">
      <c r="J64101" s="2"/>
      <c r="K64101" s="2"/>
      <c r="L64101" s="2"/>
    </row>
    <row r="64102" spans="10:12">
      <c r="J64102" s="2"/>
      <c r="K64102" s="2"/>
      <c r="L64102" s="2"/>
    </row>
    <row r="64103" spans="10:12">
      <c r="J64103" s="2"/>
      <c r="K64103" s="2"/>
      <c r="L64103" s="2"/>
    </row>
    <row r="64104" spans="10:12">
      <c r="J64104" s="2"/>
      <c r="K64104" s="2"/>
      <c r="L64104" s="2"/>
    </row>
    <row r="64105" spans="10:12">
      <c r="J64105" s="2"/>
      <c r="K64105" s="2"/>
      <c r="L64105" s="2"/>
    </row>
    <row r="64106" spans="10:12">
      <c r="J64106" s="2"/>
      <c r="K64106" s="2"/>
      <c r="L64106" s="2"/>
    </row>
    <row r="64107" spans="10:12">
      <c r="J64107" s="2"/>
      <c r="K64107" s="2"/>
      <c r="L64107" s="2"/>
    </row>
    <row r="64108" spans="10:12">
      <c r="J64108" s="2"/>
      <c r="K64108" s="2"/>
      <c r="L64108" s="2"/>
    </row>
    <row r="64109" spans="10:12">
      <c r="J64109" s="2"/>
      <c r="K64109" s="2"/>
      <c r="L64109" s="2"/>
    </row>
    <row r="64110" spans="10:12">
      <c r="J64110" s="2"/>
      <c r="K64110" s="2"/>
      <c r="L64110" s="2"/>
    </row>
    <row r="64111" spans="10:12">
      <c r="J64111" s="2"/>
      <c r="K64111" s="2"/>
      <c r="L64111" s="2"/>
    </row>
    <row r="64112" spans="10:12">
      <c r="J64112" s="2"/>
      <c r="K64112" s="2"/>
      <c r="L64112" s="2"/>
    </row>
    <row r="64113" spans="10:12">
      <c r="J64113" s="2"/>
      <c r="K64113" s="2"/>
      <c r="L64113" s="2"/>
    </row>
    <row r="64114" spans="10:12">
      <c r="J64114" s="2"/>
      <c r="K64114" s="2"/>
      <c r="L64114" s="2"/>
    </row>
    <row r="64115" spans="10:12">
      <c r="J64115" s="2"/>
      <c r="K64115" s="2"/>
      <c r="L64115" s="2"/>
    </row>
    <row r="64116" spans="10:12">
      <c r="J64116" s="2"/>
      <c r="K64116" s="2"/>
      <c r="L64116" s="2"/>
    </row>
    <row r="64117" spans="10:12">
      <c r="J64117" s="2"/>
      <c r="K64117" s="2"/>
      <c r="L64117" s="2"/>
    </row>
    <row r="64118" spans="10:12">
      <c r="J64118" s="2"/>
      <c r="K64118" s="2"/>
      <c r="L64118" s="2"/>
    </row>
    <row r="64119" spans="10:12">
      <c r="J64119" s="2"/>
      <c r="K64119" s="2"/>
      <c r="L64119" s="2"/>
    </row>
    <row r="64120" spans="10:12">
      <c r="J64120" s="2"/>
      <c r="K64120" s="2"/>
      <c r="L64120" s="2"/>
    </row>
    <row r="64121" spans="10:12">
      <c r="J64121" s="2"/>
      <c r="K64121" s="2"/>
      <c r="L64121" s="2"/>
    </row>
    <row r="64122" spans="10:12">
      <c r="J64122" s="2"/>
      <c r="K64122" s="2"/>
      <c r="L64122" s="2"/>
    </row>
    <row r="64123" spans="10:12">
      <c r="J64123" s="2"/>
      <c r="K64123" s="2"/>
      <c r="L64123" s="2"/>
    </row>
    <row r="64124" spans="10:12">
      <c r="J64124" s="2"/>
      <c r="K64124" s="2"/>
      <c r="L64124" s="2"/>
    </row>
    <row r="64125" spans="10:12">
      <c r="J64125" s="2"/>
      <c r="K64125" s="2"/>
      <c r="L64125" s="2"/>
    </row>
    <row r="64126" spans="10:12">
      <c r="J64126" s="2"/>
      <c r="K64126" s="2"/>
      <c r="L64126" s="2"/>
    </row>
    <row r="64127" spans="10:12">
      <c r="J64127" s="2"/>
      <c r="K64127" s="2"/>
      <c r="L64127" s="2"/>
    </row>
    <row r="64128" spans="10:12">
      <c r="J64128" s="2"/>
      <c r="K64128" s="2"/>
      <c r="L64128" s="2"/>
    </row>
    <row r="64129" spans="10:12">
      <c r="J64129" s="2"/>
      <c r="K64129" s="2"/>
      <c r="L64129" s="2"/>
    </row>
    <row r="64130" spans="10:12">
      <c r="J64130" s="2"/>
      <c r="K64130" s="2"/>
      <c r="L64130" s="2"/>
    </row>
    <row r="64131" spans="10:12">
      <c r="J64131" s="2"/>
      <c r="K64131" s="2"/>
      <c r="L64131" s="2"/>
    </row>
    <row r="64132" spans="10:12">
      <c r="J64132" s="2"/>
      <c r="K64132" s="2"/>
      <c r="L64132" s="2"/>
    </row>
    <row r="64133" spans="10:12">
      <c r="J64133" s="2"/>
      <c r="K64133" s="2"/>
      <c r="L64133" s="2"/>
    </row>
    <row r="64134" spans="10:12">
      <c r="J64134" s="2"/>
      <c r="K64134" s="2"/>
      <c r="L64134" s="2"/>
    </row>
    <row r="64135" spans="10:12">
      <c r="J64135" s="2"/>
      <c r="K64135" s="2"/>
      <c r="L64135" s="2"/>
    </row>
    <row r="64136" spans="10:12">
      <c r="J64136" s="2"/>
      <c r="K64136" s="2"/>
      <c r="L64136" s="2"/>
    </row>
    <row r="64137" spans="10:12">
      <c r="J64137" s="2"/>
      <c r="K64137" s="2"/>
      <c r="L64137" s="2"/>
    </row>
    <row r="64138" spans="10:12">
      <c r="J64138" s="2"/>
      <c r="K64138" s="2"/>
      <c r="L64138" s="2"/>
    </row>
    <row r="64139" spans="10:12">
      <c r="J64139" s="2"/>
      <c r="K64139" s="2"/>
      <c r="L64139" s="2"/>
    </row>
    <row r="64140" spans="10:12">
      <c r="J64140" s="2"/>
      <c r="K64140" s="2"/>
      <c r="L64140" s="2"/>
    </row>
    <row r="64141" spans="10:12">
      <c r="J64141" s="2"/>
      <c r="K64141" s="2"/>
      <c r="L64141" s="2"/>
    </row>
    <row r="64142" spans="10:12">
      <c r="J64142" s="2"/>
      <c r="K64142" s="2"/>
      <c r="L64142" s="2"/>
    </row>
    <row r="64143" spans="10:12">
      <c r="J64143" s="2"/>
      <c r="K64143" s="2"/>
      <c r="L64143" s="2"/>
    </row>
    <row r="64144" spans="10:12">
      <c r="J64144" s="2"/>
      <c r="K64144" s="2"/>
      <c r="L64144" s="2"/>
    </row>
    <row r="64145" spans="10:12">
      <c r="J64145" s="2"/>
      <c r="K64145" s="2"/>
      <c r="L64145" s="2"/>
    </row>
    <row r="64146" spans="10:12">
      <c r="J64146" s="2"/>
      <c r="K64146" s="2"/>
      <c r="L64146" s="2"/>
    </row>
    <row r="64147" spans="10:12">
      <c r="J64147" s="2"/>
      <c r="K64147" s="2"/>
      <c r="L64147" s="2"/>
    </row>
    <row r="64148" spans="10:12">
      <c r="J64148" s="2"/>
      <c r="K64148" s="2"/>
      <c r="L64148" s="2"/>
    </row>
    <row r="64149" spans="10:12">
      <c r="J64149" s="2"/>
      <c r="K64149" s="2"/>
      <c r="L64149" s="2"/>
    </row>
    <row r="64150" spans="10:12">
      <c r="J64150" s="2"/>
      <c r="K64150" s="2"/>
      <c r="L64150" s="2"/>
    </row>
    <row r="64151" spans="10:12">
      <c r="J64151" s="2"/>
      <c r="K64151" s="2"/>
      <c r="L64151" s="2"/>
    </row>
    <row r="64152" spans="10:12">
      <c r="J64152" s="2"/>
      <c r="K64152" s="2"/>
      <c r="L64152" s="2"/>
    </row>
    <row r="64153" spans="10:12">
      <c r="J64153" s="2"/>
      <c r="K64153" s="2"/>
      <c r="L64153" s="2"/>
    </row>
    <row r="64154" spans="10:12">
      <c r="J64154" s="2"/>
      <c r="K64154" s="2"/>
      <c r="L64154" s="2"/>
    </row>
    <row r="64155" spans="10:12">
      <c r="J64155" s="2"/>
      <c r="K64155" s="2"/>
      <c r="L64155" s="2"/>
    </row>
    <row r="64156" spans="10:12">
      <c r="J64156" s="2"/>
      <c r="K64156" s="2"/>
      <c r="L64156" s="2"/>
    </row>
    <row r="64157" spans="10:12">
      <c r="J64157" s="2"/>
      <c r="K64157" s="2"/>
      <c r="L64157" s="2"/>
    </row>
    <row r="64158" spans="10:12">
      <c r="J64158" s="2"/>
      <c r="K64158" s="2"/>
      <c r="L64158" s="2"/>
    </row>
    <row r="64159" spans="10:12">
      <c r="J64159" s="2"/>
      <c r="K64159" s="2"/>
      <c r="L64159" s="2"/>
    </row>
    <row r="64160" spans="10:12">
      <c r="J64160" s="2"/>
      <c r="K64160" s="2"/>
      <c r="L64160" s="2"/>
    </row>
    <row r="64161" spans="10:12">
      <c r="J64161" s="2"/>
      <c r="K64161" s="2"/>
      <c r="L64161" s="2"/>
    </row>
    <row r="64162" spans="10:12">
      <c r="J64162" s="2"/>
      <c r="K64162" s="2"/>
      <c r="L64162" s="2"/>
    </row>
    <row r="64163" spans="10:12">
      <c r="J64163" s="2"/>
      <c r="K64163" s="2"/>
      <c r="L64163" s="2"/>
    </row>
    <row r="64164" spans="10:12">
      <c r="J64164" s="2"/>
      <c r="K64164" s="2"/>
      <c r="L64164" s="2"/>
    </row>
    <row r="64165" spans="10:12">
      <c r="J64165" s="2"/>
      <c r="K64165" s="2"/>
      <c r="L64165" s="2"/>
    </row>
    <row r="64166" spans="10:12">
      <c r="J64166" s="2"/>
      <c r="K64166" s="2"/>
      <c r="L64166" s="2"/>
    </row>
    <row r="64167" spans="10:12">
      <c r="J64167" s="2"/>
      <c r="K64167" s="2"/>
      <c r="L64167" s="2"/>
    </row>
    <row r="64168" spans="10:12">
      <c r="J64168" s="2"/>
      <c r="K64168" s="2"/>
      <c r="L64168" s="2"/>
    </row>
    <row r="64169" spans="10:12">
      <c r="J64169" s="2"/>
      <c r="K64169" s="2"/>
      <c r="L64169" s="2"/>
    </row>
    <row r="64170" spans="10:12">
      <c r="J64170" s="2"/>
      <c r="K64170" s="2"/>
      <c r="L64170" s="2"/>
    </row>
    <row r="64171" spans="10:12">
      <c r="J64171" s="2"/>
      <c r="K64171" s="2"/>
      <c r="L64171" s="2"/>
    </row>
    <row r="64172" spans="10:12">
      <c r="J64172" s="2"/>
      <c r="K64172" s="2"/>
      <c r="L64172" s="2"/>
    </row>
    <row r="64173" spans="10:12">
      <c r="J64173" s="2"/>
      <c r="K64173" s="2"/>
      <c r="L64173" s="2"/>
    </row>
    <row r="64174" spans="10:12">
      <c r="J64174" s="2"/>
      <c r="K64174" s="2"/>
      <c r="L64174" s="2"/>
    </row>
    <row r="64175" spans="10:12">
      <c r="J64175" s="2"/>
      <c r="K64175" s="2"/>
      <c r="L64175" s="2"/>
    </row>
    <row r="64176" spans="10:12">
      <c r="J64176" s="2"/>
      <c r="K64176" s="2"/>
      <c r="L64176" s="2"/>
    </row>
    <row r="64177" spans="10:12">
      <c r="J64177" s="2"/>
      <c r="K64177" s="2"/>
      <c r="L64177" s="2"/>
    </row>
    <row r="64178" spans="10:12">
      <c r="J64178" s="2"/>
      <c r="K64178" s="2"/>
      <c r="L64178" s="2"/>
    </row>
    <row r="64179" spans="10:12">
      <c r="J64179" s="2"/>
      <c r="K64179" s="2"/>
      <c r="L64179" s="2"/>
    </row>
    <row r="64180" spans="10:12">
      <c r="J64180" s="2"/>
      <c r="K64180" s="2"/>
      <c r="L64180" s="2"/>
    </row>
    <row r="64181" spans="10:12">
      <c r="J64181" s="2"/>
      <c r="K64181" s="2"/>
      <c r="L64181" s="2"/>
    </row>
    <row r="64182" spans="10:12">
      <c r="J64182" s="2"/>
      <c r="K64182" s="2"/>
      <c r="L64182" s="2"/>
    </row>
    <row r="64183" spans="10:12">
      <c r="J64183" s="2"/>
      <c r="K64183" s="2"/>
      <c r="L64183" s="2"/>
    </row>
    <row r="64184" spans="10:12">
      <c r="J64184" s="2"/>
      <c r="K64184" s="2"/>
      <c r="L64184" s="2"/>
    </row>
    <row r="64185" spans="10:12">
      <c r="J64185" s="2"/>
      <c r="K64185" s="2"/>
      <c r="L64185" s="2"/>
    </row>
    <row r="64186" spans="10:12">
      <c r="J64186" s="2"/>
      <c r="K64186" s="2"/>
      <c r="L64186" s="2"/>
    </row>
    <row r="64187" spans="10:12">
      <c r="J64187" s="2"/>
      <c r="K64187" s="2"/>
      <c r="L64187" s="2"/>
    </row>
    <row r="64188" spans="10:12">
      <c r="J64188" s="2"/>
      <c r="K64188" s="2"/>
      <c r="L64188" s="2"/>
    </row>
    <row r="64189" spans="10:12">
      <c r="J64189" s="2"/>
      <c r="K64189" s="2"/>
      <c r="L64189" s="2"/>
    </row>
    <row r="64190" spans="10:12">
      <c r="J64190" s="2"/>
      <c r="K64190" s="2"/>
      <c r="L64190" s="2"/>
    </row>
    <row r="64191" spans="10:12">
      <c r="J64191" s="2"/>
      <c r="K64191" s="2"/>
      <c r="L64191" s="2"/>
    </row>
    <row r="64192" spans="10:12">
      <c r="J64192" s="2"/>
      <c r="K64192" s="2"/>
      <c r="L64192" s="2"/>
    </row>
    <row r="64193" spans="10:12">
      <c r="J64193" s="2"/>
      <c r="K64193" s="2"/>
      <c r="L64193" s="2"/>
    </row>
    <row r="64194" spans="10:12">
      <c r="J64194" s="2"/>
      <c r="K64194" s="2"/>
      <c r="L64194" s="2"/>
    </row>
    <row r="64195" spans="10:12">
      <c r="J64195" s="2"/>
      <c r="K64195" s="2"/>
      <c r="L64195" s="2"/>
    </row>
    <row r="64196" spans="10:12">
      <c r="J64196" s="2"/>
      <c r="K64196" s="2"/>
      <c r="L64196" s="2"/>
    </row>
    <row r="64197" spans="10:12">
      <c r="J64197" s="2"/>
      <c r="K64197" s="2"/>
      <c r="L64197" s="2"/>
    </row>
    <row r="64198" spans="10:12">
      <c r="J64198" s="2"/>
      <c r="K64198" s="2"/>
      <c r="L64198" s="2"/>
    </row>
    <row r="64199" spans="10:12">
      <c r="J64199" s="2"/>
      <c r="K64199" s="2"/>
      <c r="L64199" s="2"/>
    </row>
    <row r="64200" spans="10:12">
      <c r="J64200" s="2"/>
      <c r="K64200" s="2"/>
      <c r="L64200" s="2"/>
    </row>
    <row r="64201" spans="10:12">
      <c r="J64201" s="2"/>
      <c r="K64201" s="2"/>
      <c r="L64201" s="2"/>
    </row>
    <row r="64202" spans="10:12">
      <c r="J64202" s="2"/>
      <c r="K64202" s="2"/>
      <c r="L64202" s="2"/>
    </row>
    <row r="64203" spans="10:12">
      <c r="J64203" s="2"/>
      <c r="K64203" s="2"/>
      <c r="L64203" s="2"/>
    </row>
    <row r="64204" spans="10:12">
      <c r="J64204" s="2"/>
      <c r="K64204" s="2"/>
      <c r="L64204" s="2"/>
    </row>
    <row r="64205" spans="10:12">
      <c r="J64205" s="2"/>
      <c r="K64205" s="2"/>
      <c r="L64205" s="2"/>
    </row>
    <row r="64206" spans="10:12">
      <c r="J64206" s="2"/>
      <c r="K64206" s="2"/>
      <c r="L64206" s="2"/>
    </row>
    <row r="64207" spans="10:12">
      <c r="J64207" s="2"/>
      <c r="K64207" s="2"/>
      <c r="L64207" s="2"/>
    </row>
    <row r="64208" spans="10:12">
      <c r="J64208" s="2"/>
      <c r="K64208" s="2"/>
      <c r="L64208" s="2"/>
    </row>
    <row r="64209" spans="10:12">
      <c r="J64209" s="2"/>
      <c r="K64209" s="2"/>
      <c r="L64209" s="2"/>
    </row>
    <row r="64210" spans="10:12">
      <c r="J64210" s="2"/>
      <c r="K64210" s="2"/>
      <c r="L64210" s="2"/>
    </row>
    <row r="64211" spans="10:12">
      <c r="J64211" s="2"/>
      <c r="K64211" s="2"/>
      <c r="L64211" s="2"/>
    </row>
    <row r="64212" spans="10:12">
      <c r="J64212" s="2"/>
      <c r="K64212" s="2"/>
      <c r="L64212" s="2"/>
    </row>
    <row r="64213" spans="10:12">
      <c r="J64213" s="2"/>
      <c r="K64213" s="2"/>
      <c r="L64213" s="2"/>
    </row>
    <row r="64214" spans="10:12">
      <c r="J64214" s="2"/>
      <c r="K64214" s="2"/>
      <c r="L64214" s="2"/>
    </row>
    <row r="64215" spans="10:12">
      <c r="J64215" s="2"/>
      <c r="K64215" s="2"/>
      <c r="L64215" s="2"/>
    </row>
    <row r="64216" spans="10:12">
      <c r="J64216" s="2"/>
      <c r="K64216" s="2"/>
      <c r="L64216" s="2"/>
    </row>
    <row r="64217" spans="10:12">
      <c r="J64217" s="2"/>
      <c r="K64217" s="2"/>
      <c r="L64217" s="2"/>
    </row>
    <row r="64218" spans="10:12">
      <c r="J64218" s="2"/>
      <c r="K64218" s="2"/>
      <c r="L64218" s="2"/>
    </row>
    <row r="64219" spans="10:12">
      <c r="J64219" s="2"/>
      <c r="K64219" s="2"/>
      <c r="L64219" s="2"/>
    </row>
    <row r="64220" spans="10:12">
      <c r="J64220" s="2"/>
      <c r="K64220" s="2"/>
      <c r="L64220" s="2"/>
    </row>
    <row r="64221" spans="10:12">
      <c r="J64221" s="2"/>
      <c r="K64221" s="2"/>
      <c r="L64221" s="2"/>
    </row>
    <row r="64222" spans="10:12">
      <c r="J64222" s="2"/>
      <c r="K64222" s="2"/>
      <c r="L64222" s="2"/>
    </row>
    <row r="64223" spans="10:12">
      <c r="J64223" s="2"/>
      <c r="K64223" s="2"/>
      <c r="L64223" s="2"/>
    </row>
    <row r="64224" spans="10:12">
      <c r="J64224" s="2"/>
      <c r="K64224" s="2"/>
      <c r="L64224" s="2"/>
    </row>
    <row r="64225" spans="10:12">
      <c r="J64225" s="2"/>
      <c r="K64225" s="2"/>
      <c r="L64225" s="2"/>
    </row>
    <row r="64226" spans="10:12">
      <c r="J64226" s="2"/>
      <c r="K64226" s="2"/>
      <c r="L64226" s="2"/>
    </row>
    <row r="64227" spans="10:12">
      <c r="J64227" s="2"/>
      <c r="K64227" s="2"/>
      <c r="L64227" s="2"/>
    </row>
    <row r="64228" spans="10:12">
      <c r="J64228" s="2"/>
      <c r="K64228" s="2"/>
      <c r="L64228" s="2"/>
    </row>
    <row r="64229" spans="10:12">
      <c r="J64229" s="2"/>
      <c r="K64229" s="2"/>
      <c r="L64229" s="2"/>
    </row>
    <row r="64230" spans="10:12">
      <c r="J64230" s="2"/>
      <c r="K64230" s="2"/>
      <c r="L64230" s="2"/>
    </row>
    <row r="64231" spans="10:12">
      <c r="J64231" s="2"/>
      <c r="K64231" s="2"/>
      <c r="L64231" s="2"/>
    </row>
    <row r="64232" spans="10:12">
      <c r="J64232" s="2"/>
      <c r="K64232" s="2"/>
      <c r="L64232" s="2"/>
    </row>
    <row r="64233" spans="10:12">
      <c r="J64233" s="2"/>
      <c r="K64233" s="2"/>
      <c r="L64233" s="2"/>
    </row>
    <row r="64234" spans="10:12">
      <c r="J64234" s="2"/>
      <c r="K64234" s="2"/>
      <c r="L64234" s="2"/>
    </row>
    <row r="64235" spans="10:12">
      <c r="J64235" s="2"/>
      <c r="K64235" s="2"/>
      <c r="L64235" s="2"/>
    </row>
    <row r="64236" spans="10:12">
      <c r="J64236" s="2"/>
      <c r="K64236" s="2"/>
      <c r="L64236" s="2"/>
    </row>
    <row r="64237" spans="10:12">
      <c r="J64237" s="2"/>
      <c r="K64237" s="2"/>
      <c r="L64237" s="2"/>
    </row>
    <row r="64238" spans="10:12">
      <c r="J64238" s="2"/>
      <c r="K64238" s="2"/>
      <c r="L64238" s="2"/>
    </row>
    <row r="64239" spans="10:12">
      <c r="J64239" s="2"/>
      <c r="K64239" s="2"/>
      <c r="L64239" s="2"/>
    </row>
    <row r="64240" spans="10:12">
      <c r="J64240" s="2"/>
      <c r="K64240" s="2"/>
      <c r="L64240" s="2"/>
    </row>
    <row r="64241" spans="10:12">
      <c r="J64241" s="2"/>
      <c r="K64241" s="2"/>
      <c r="L64241" s="2"/>
    </row>
    <row r="64242" spans="10:12">
      <c r="J64242" s="2"/>
      <c r="K64242" s="2"/>
      <c r="L64242" s="2"/>
    </row>
    <row r="64243" spans="10:12">
      <c r="J64243" s="2"/>
      <c r="K64243" s="2"/>
      <c r="L64243" s="2"/>
    </row>
    <row r="64244" spans="10:12">
      <c r="J64244" s="2"/>
      <c r="K64244" s="2"/>
      <c r="L64244" s="2"/>
    </row>
    <row r="64245" spans="10:12">
      <c r="J64245" s="2"/>
      <c r="K64245" s="2"/>
      <c r="L64245" s="2"/>
    </row>
    <row r="64246" spans="10:12">
      <c r="J64246" s="2"/>
      <c r="K64246" s="2"/>
      <c r="L64246" s="2"/>
    </row>
    <row r="64247" spans="10:12">
      <c r="J64247" s="2"/>
      <c r="K64247" s="2"/>
      <c r="L64247" s="2"/>
    </row>
    <row r="64248" spans="10:12">
      <c r="J64248" s="2"/>
      <c r="K64248" s="2"/>
      <c r="L64248" s="2"/>
    </row>
    <row r="64249" spans="10:12">
      <c r="J64249" s="2"/>
      <c r="K64249" s="2"/>
      <c r="L64249" s="2"/>
    </row>
    <row r="64250" spans="10:12">
      <c r="J64250" s="2"/>
      <c r="K64250" s="2"/>
      <c r="L64250" s="2"/>
    </row>
    <row r="64251" spans="10:12">
      <c r="J64251" s="2"/>
      <c r="K64251" s="2"/>
      <c r="L64251" s="2"/>
    </row>
    <row r="64252" spans="10:12">
      <c r="J64252" s="2"/>
      <c r="K64252" s="2"/>
      <c r="L64252" s="2"/>
    </row>
    <row r="64253" spans="10:12">
      <c r="J64253" s="2"/>
      <c r="K64253" s="2"/>
      <c r="L64253" s="2"/>
    </row>
    <row r="64254" spans="10:12">
      <c r="J64254" s="2"/>
      <c r="K64254" s="2"/>
      <c r="L64254" s="2"/>
    </row>
    <row r="64255" spans="10:12">
      <c r="J64255" s="2"/>
      <c r="K64255" s="2"/>
      <c r="L64255" s="2"/>
    </row>
    <row r="64256" spans="10:12">
      <c r="J64256" s="2"/>
      <c r="K64256" s="2"/>
      <c r="L64256" s="2"/>
    </row>
    <row r="64257" spans="10:12">
      <c r="J64257" s="2"/>
      <c r="K64257" s="2"/>
      <c r="L64257" s="2"/>
    </row>
    <row r="64258" spans="10:12">
      <c r="J64258" s="2"/>
      <c r="K64258" s="2"/>
      <c r="L64258" s="2"/>
    </row>
    <row r="64259" spans="10:12">
      <c r="J64259" s="2"/>
      <c r="K64259" s="2"/>
      <c r="L64259" s="2"/>
    </row>
    <row r="64260" spans="10:12">
      <c r="J64260" s="2"/>
      <c r="K64260" s="2"/>
      <c r="L64260" s="2"/>
    </row>
    <row r="64261" spans="10:12">
      <c r="J64261" s="2"/>
      <c r="K64261" s="2"/>
      <c r="L64261" s="2"/>
    </row>
    <row r="64262" spans="10:12">
      <c r="J64262" s="2"/>
      <c r="K64262" s="2"/>
      <c r="L64262" s="2"/>
    </row>
    <row r="64263" spans="10:12">
      <c r="J64263" s="2"/>
      <c r="K64263" s="2"/>
      <c r="L64263" s="2"/>
    </row>
    <row r="64264" spans="10:12">
      <c r="J64264" s="2"/>
      <c r="K64264" s="2"/>
      <c r="L64264" s="2"/>
    </row>
    <row r="64265" spans="10:12">
      <c r="J64265" s="2"/>
      <c r="K64265" s="2"/>
      <c r="L64265" s="2"/>
    </row>
    <row r="64266" spans="10:12">
      <c r="J64266" s="2"/>
      <c r="K64266" s="2"/>
      <c r="L64266" s="2"/>
    </row>
    <row r="64267" spans="10:12">
      <c r="J64267" s="2"/>
      <c r="K64267" s="2"/>
      <c r="L64267" s="2"/>
    </row>
    <row r="64268" spans="10:12">
      <c r="J64268" s="2"/>
      <c r="K64268" s="2"/>
      <c r="L64268" s="2"/>
    </row>
    <row r="64269" spans="10:12">
      <c r="J64269" s="2"/>
      <c r="K64269" s="2"/>
      <c r="L64269" s="2"/>
    </row>
    <row r="64270" spans="10:12">
      <c r="J64270" s="2"/>
      <c r="K64270" s="2"/>
      <c r="L64270" s="2"/>
    </row>
    <row r="64271" spans="10:12">
      <c r="J64271" s="2"/>
      <c r="K64271" s="2"/>
      <c r="L64271" s="2"/>
    </row>
    <row r="64272" spans="10:12">
      <c r="J64272" s="2"/>
      <c r="K64272" s="2"/>
      <c r="L64272" s="2"/>
    </row>
    <row r="64273" spans="10:12">
      <c r="J64273" s="2"/>
      <c r="K64273" s="2"/>
      <c r="L64273" s="2"/>
    </row>
    <row r="64274" spans="10:12">
      <c r="J64274" s="2"/>
      <c r="K64274" s="2"/>
      <c r="L64274" s="2"/>
    </row>
    <row r="64275" spans="10:12">
      <c r="J64275" s="2"/>
      <c r="K64275" s="2"/>
      <c r="L64275" s="2"/>
    </row>
    <row r="64276" spans="10:12">
      <c r="J64276" s="2"/>
      <c r="K64276" s="2"/>
      <c r="L64276" s="2"/>
    </row>
    <row r="64277" spans="10:12">
      <c r="J64277" s="2"/>
      <c r="K64277" s="2"/>
      <c r="L64277" s="2"/>
    </row>
    <row r="64278" spans="10:12">
      <c r="J64278" s="2"/>
      <c r="K64278" s="2"/>
      <c r="L64278" s="2"/>
    </row>
    <row r="64279" spans="10:12">
      <c r="J64279" s="2"/>
      <c r="K64279" s="2"/>
      <c r="L64279" s="2"/>
    </row>
    <row r="64280" spans="10:12">
      <c r="J64280" s="2"/>
      <c r="K64280" s="2"/>
      <c r="L64280" s="2"/>
    </row>
    <row r="64281" spans="10:12">
      <c r="J64281" s="2"/>
      <c r="K64281" s="2"/>
      <c r="L64281" s="2"/>
    </row>
    <row r="64282" spans="10:12">
      <c r="J64282" s="2"/>
      <c r="K64282" s="2"/>
      <c r="L64282" s="2"/>
    </row>
    <row r="64283" spans="10:12">
      <c r="J64283" s="2"/>
      <c r="K64283" s="2"/>
      <c r="L64283" s="2"/>
    </row>
    <row r="64284" spans="10:12">
      <c r="J64284" s="2"/>
      <c r="K64284" s="2"/>
      <c r="L64284" s="2"/>
    </row>
    <row r="64285" spans="10:12">
      <c r="J64285" s="2"/>
      <c r="K64285" s="2"/>
      <c r="L64285" s="2"/>
    </row>
    <row r="64286" spans="10:12">
      <c r="J64286" s="2"/>
      <c r="K64286" s="2"/>
      <c r="L64286" s="2"/>
    </row>
    <row r="64287" spans="10:12">
      <c r="J64287" s="2"/>
      <c r="K64287" s="2"/>
      <c r="L64287" s="2"/>
    </row>
    <row r="64288" spans="10:12">
      <c r="J64288" s="2"/>
      <c r="K64288" s="2"/>
      <c r="L64288" s="2"/>
    </row>
    <row r="64289" spans="10:12">
      <c r="J64289" s="2"/>
      <c r="K64289" s="2"/>
      <c r="L64289" s="2"/>
    </row>
    <row r="64290" spans="10:12">
      <c r="J64290" s="2"/>
      <c r="K64290" s="2"/>
      <c r="L64290" s="2"/>
    </row>
    <row r="64291" spans="10:12">
      <c r="J64291" s="2"/>
      <c r="K64291" s="2"/>
      <c r="L64291" s="2"/>
    </row>
    <row r="64292" spans="10:12">
      <c r="J64292" s="2"/>
      <c r="K64292" s="2"/>
      <c r="L64292" s="2"/>
    </row>
    <row r="64293" spans="10:12">
      <c r="J64293" s="2"/>
      <c r="K64293" s="2"/>
      <c r="L64293" s="2"/>
    </row>
    <row r="64294" spans="10:12">
      <c r="J64294" s="2"/>
      <c r="K64294" s="2"/>
      <c r="L64294" s="2"/>
    </row>
    <row r="64295" spans="10:12">
      <c r="J64295" s="2"/>
      <c r="K64295" s="2"/>
      <c r="L64295" s="2"/>
    </row>
    <row r="64296" spans="10:12">
      <c r="J64296" s="2"/>
      <c r="K64296" s="2"/>
      <c r="L64296" s="2"/>
    </row>
    <row r="64297" spans="10:12">
      <c r="J64297" s="2"/>
      <c r="K64297" s="2"/>
      <c r="L64297" s="2"/>
    </row>
    <row r="64298" spans="10:12">
      <c r="J64298" s="2"/>
      <c r="K64298" s="2"/>
      <c r="L64298" s="2"/>
    </row>
    <row r="64299" spans="10:12">
      <c r="J64299" s="2"/>
      <c r="K64299" s="2"/>
      <c r="L64299" s="2"/>
    </row>
    <row r="64300" spans="10:12">
      <c r="J64300" s="2"/>
      <c r="K64300" s="2"/>
      <c r="L64300" s="2"/>
    </row>
    <row r="64301" spans="10:12">
      <c r="J64301" s="2"/>
      <c r="K64301" s="2"/>
      <c r="L64301" s="2"/>
    </row>
    <row r="64302" spans="10:12">
      <c r="J64302" s="2"/>
      <c r="K64302" s="2"/>
      <c r="L64302" s="2"/>
    </row>
    <row r="64303" spans="10:12">
      <c r="J64303" s="2"/>
      <c r="K64303" s="2"/>
      <c r="L64303" s="2"/>
    </row>
    <row r="64304" spans="10:12">
      <c r="J64304" s="2"/>
      <c r="K64304" s="2"/>
      <c r="L64304" s="2"/>
    </row>
    <row r="64305" spans="10:12">
      <c r="J64305" s="2"/>
      <c r="K64305" s="2"/>
      <c r="L64305" s="2"/>
    </row>
    <row r="64306" spans="10:12">
      <c r="J64306" s="2"/>
      <c r="K64306" s="2"/>
      <c r="L64306" s="2"/>
    </row>
    <row r="64307" spans="10:12">
      <c r="J64307" s="2"/>
      <c r="K64307" s="2"/>
      <c r="L64307" s="2"/>
    </row>
    <row r="64308" spans="10:12">
      <c r="J64308" s="2"/>
      <c r="K64308" s="2"/>
      <c r="L64308" s="2"/>
    </row>
    <row r="64309" spans="10:12">
      <c r="J64309" s="2"/>
      <c r="K64309" s="2"/>
      <c r="L64309" s="2"/>
    </row>
    <row r="64310" spans="10:12">
      <c r="J64310" s="2"/>
      <c r="K64310" s="2"/>
      <c r="L64310" s="2"/>
    </row>
    <row r="64311" spans="10:12">
      <c r="J64311" s="2"/>
      <c r="K64311" s="2"/>
      <c r="L64311" s="2"/>
    </row>
    <row r="64312" spans="10:12">
      <c r="J64312" s="2"/>
      <c r="K64312" s="2"/>
      <c r="L64312" s="2"/>
    </row>
    <row r="64313" spans="10:12">
      <c r="J64313" s="2"/>
      <c r="K64313" s="2"/>
      <c r="L64313" s="2"/>
    </row>
    <row r="64314" spans="10:12">
      <c r="J64314" s="2"/>
      <c r="K64314" s="2"/>
      <c r="L64314" s="2"/>
    </row>
    <row r="64315" spans="10:12">
      <c r="J64315" s="2"/>
      <c r="K64315" s="2"/>
      <c r="L64315" s="2"/>
    </row>
    <row r="64316" spans="10:12">
      <c r="J64316" s="2"/>
      <c r="K64316" s="2"/>
      <c r="L64316" s="2"/>
    </row>
    <row r="64317" spans="10:12">
      <c r="J64317" s="2"/>
      <c r="K64317" s="2"/>
      <c r="L64317" s="2"/>
    </row>
    <row r="64318" spans="10:12">
      <c r="J64318" s="2"/>
      <c r="K64318" s="2"/>
      <c r="L64318" s="2"/>
    </row>
    <row r="64319" spans="10:12">
      <c r="J64319" s="2"/>
      <c r="K64319" s="2"/>
      <c r="L64319" s="2"/>
    </row>
    <row r="64320" spans="10:12">
      <c r="J64320" s="2"/>
      <c r="K64320" s="2"/>
      <c r="L64320" s="2"/>
    </row>
    <row r="64321" spans="10:12">
      <c r="J64321" s="2"/>
      <c r="K64321" s="2"/>
      <c r="L64321" s="2"/>
    </row>
    <row r="64322" spans="10:12">
      <c r="J64322" s="2"/>
      <c r="K64322" s="2"/>
      <c r="L64322" s="2"/>
    </row>
    <row r="64323" spans="10:12">
      <c r="J64323" s="2"/>
      <c r="K64323" s="2"/>
      <c r="L64323" s="2"/>
    </row>
    <row r="64324" spans="10:12">
      <c r="J64324" s="2"/>
      <c r="K64324" s="2"/>
      <c r="L64324" s="2"/>
    </row>
    <row r="64325" spans="10:12">
      <c r="J64325" s="2"/>
      <c r="K64325" s="2"/>
      <c r="L64325" s="2"/>
    </row>
    <row r="64326" spans="10:12">
      <c r="J64326" s="2"/>
      <c r="K64326" s="2"/>
      <c r="L64326" s="2"/>
    </row>
    <row r="64327" spans="10:12">
      <c r="J64327" s="2"/>
      <c r="K64327" s="2"/>
      <c r="L64327" s="2"/>
    </row>
    <row r="64328" spans="10:12">
      <c r="J64328" s="2"/>
      <c r="K64328" s="2"/>
      <c r="L64328" s="2"/>
    </row>
    <row r="64329" spans="10:12">
      <c r="J64329" s="2"/>
      <c r="K64329" s="2"/>
      <c r="L64329" s="2"/>
    </row>
    <row r="64330" spans="10:12">
      <c r="J64330" s="2"/>
      <c r="K64330" s="2"/>
      <c r="L64330" s="2"/>
    </row>
    <row r="64331" spans="10:12">
      <c r="J64331" s="2"/>
      <c r="K64331" s="2"/>
      <c r="L64331" s="2"/>
    </row>
    <row r="64332" spans="10:12">
      <c r="J64332" s="2"/>
      <c r="K64332" s="2"/>
      <c r="L64332" s="2"/>
    </row>
    <row r="64333" spans="10:12">
      <c r="J64333" s="2"/>
      <c r="K64333" s="2"/>
      <c r="L64333" s="2"/>
    </row>
    <row r="64334" spans="10:12">
      <c r="J64334" s="2"/>
      <c r="K64334" s="2"/>
      <c r="L64334" s="2"/>
    </row>
    <row r="64335" spans="10:12">
      <c r="J64335" s="2"/>
      <c r="K64335" s="2"/>
      <c r="L64335" s="2"/>
    </row>
    <row r="64336" spans="10:12">
      <c r="J64336" s="2"/>
      <c r="K64336" s="2"/>
      <c r="L64336" s="2"/>
    </row>
    <row r="64337" spans="10:12">
      <c r="J64337" s="2"/>
      <c r="K64337" s="2"/>
      <c r="L64337" s="2"/>
    </row>
    <row r="64338" spans="10:12">
      <c r="J64338" s="2"/>
      <c r="K64338" s="2"/>
      <c r="L64338" s="2"/>
    </row>
    <row r="64339" spans="10:12">
      <c r="J64339" s="2"/>
      <c r="K64339" s="2"/>
      <c r="L64339" s="2"/>
    </row>
    <row r="64340" spans="10:12">
      <c r="J64340" s="2"/>
      <c r="K64340" s="2"/>
      <c r="L64340" s="2"/>
    </row>
    <row r="64341" spans="10:12">
      <c r="J64341" s="2"/>
      <c r="K64341" s="2"/>
      <c r="L64341" s="2"/>
    </row>
    <row r="64342" spans="10:12">
      <c r="J64342" s="2"/>
      <c r="K64342" s="2"/>
      <c r="L64342" s="2"/>
    </row>
    <row r="64343" spans="10:12">
      <c r="J64343" s="2"/>
      <c r="K64343" s="2"/>
      <c r="L64343" s="2"/>
    </row>
    <row r="64344" spans="10:12">
      <c r="J64344" s="2"/>
      <c r="K64344" s="2"/>
      <c r="L64344" s="2"/>
    </row>
    <row r="64345" spans="10:12">
      <c r="J64345" s="2"/>
      <c r="K64345" s="2"/>
      <c r="L64345" s="2"/>
    </row>
    <row r="64346" spans="10:12">
      <c r="J64346" s="2"/>
      <c r="K64346" s="2"/>
      <c r="L64346" s="2"/>
    </row>
    <row r="64347" spans="10:12">
      <c r="J64347" s="2"/>
      <c r="K64347" s="2"/>
      <c r="L64347" s="2"/>
    </row>
    <row r="64348" spans="10:12">
      <c r="J64348" s="2"/>
      <c r="K64348" s="2"/>
      <c r="L64348" s="2"/>
    </row>
    <row r="64349" spans="10:12">
      <c r="J64349" s="2"/>
      <c r="K64349" s="2"/>
      <c r="L64349" s="2"/>
    </row>
    <row r="64350" spans="10:12">
      <c r="J64350" s="2"/>
      <c r="K64350" s="2"/>
      <c r="L64350" s="2"/>
    </row>
    <row r="64351" spans="10:12">
      <c r="J64351" s="2"/>
      <c r="K64351" s="2"/>
      <c r="L64351" s="2"/>
    </row>
    <row r="64352" spans="10:12">
      <c r="J64352" s="2"/>
      <c r="K64352" s="2"/>
      <c r="L64352" s="2"/>
    </row>
    <row r="64353" spans="10:12">
      <c r="J64353" s="2"/>
      <c r="K64353" s="2"/>
      <c r="L64353" s="2"/>
    </row>
    <row r="64354" spans="10:12">
      <c r="J64354" s="2"/>
      <c r="K64354" s="2"/>
      <c r="L64354" s="2"/>
    </row>
    <row r="64355" spans="10:12">
      <c r="J64355" s="2"/>
      <c r="K64355" s="2"/>
      <c r="L64355" s="2"/>
    </row>
    <row r="64356" spans="10:12">
      <c r="J64356" s="2"/>
      <c r="K64356" s="2"/>
      <c r="L64356" s="2"/>
    </row>
    <row r="64357" spans="10:12">
      <c r="J64357" s="2"/>
      <c r="K64357" s="2"/>
      <c r="L64357" s="2"/>
    </row>
    <row r="64358" spans="10:12">
      <c r="J64358" s="2"/>
      <c r="K64358" s="2"/>
      <c r="L64358" s="2"/>
    </row>
    <row r="64359" spans="10:12">
      <c r="J64359" s="2"/>
      <c r="K64359" s="2"/>
      <c r="L64359" s="2"/>
    </row>
    <row r="64360" spans="10:12">
      <c r="J64360" s="2"/>
      <c r="K64360" s="2"/>
      <c r="L64360" s="2"/>
    </row>
    <row r="64361" spans="10:12">
      <c r="J64361" s="2"/>
      <c r="K64361" s="2"/>
      <c r="L64361" s="2"/>
    </row>
    <row r="64362" spans="10:12">
      <c r="J64362" s="2"/>
      <c r="K64362" s="2"/>
      <c r="L64362" s="2"/>
    </row>
    <row r="64363" spans="10:12">
      <c r="J64363" s="2"/>
      <c r="K64363" s="2"/>
      <c r="L64363" s="2"/>
    </row>
    <row r="64364" spans="10:12">
      <c r="J64364" s="2"/>
      <c r="K64364" s="2"/>
      <c r="L64364" s="2"/>
    </row>
    <row r="64365" spans="10:12">
      <c r="J64365" s="2"/>
      <c r="K64365" s="2"/>
      <c r="L64365" s="2"/>
    </row>
    <row r="64366" spans="10:12">
      <c r="J64366" s="2"/>
      <c r="K64366" s="2"/>
      <c r="L64366" s="2"/>
    </row>
    <row r="64367" spans="10:12">
      <c r="J64367" s="2"/>
      <c r="K64367" s="2"/>
      <c r="L64367" s="2"/>
    </row>
    <row r="64368" spans="10:12">
      <c r="J64368" s="2"/>
      <c r="K64368" s="2"/>
      <c r="L64368" s="2"/>
    </row>
    <row r="64369" spans="10:12">
      <c r="J64369" s="2"/>
      <c r="K64369" s="2"/>
      <c r="L64369" s="2"/>
    </row>
    <row r="64370" spans="10:12">
      <c r="J64370" s="2"/>
      <c r="K64370" s="2"/>
      <c r="L64370" s="2"/>
    </row>
    <row r="64371" spans="10:12">
      <c r="J64371" s="2"/>
      <c r="K64371" s="2"/>
      <c r="L64371" s="2"/>
    </row>
    <row r="64372" spans="10:12">
      <c r="J64372" s="2"/>
      <c r="K64372" s="2"/>
      <c r="L64372" s="2"/>
    </row>
    <row r="64373" spans="10:12">
      <c r="J64373" s="2"/>
      <c r="K64373" s="2"/>
      <c r="L64373" s="2"/>
    </row>
    <row r="64374" spans="10:12">
      <c r="J64374" s="2"/>
      <c r="K64374" s="2"/>
      <c r="L64374" s="2"/>
    </row>
    <row r="64375" spans="10:12">
      <c r="J64375" s="2"/>
      <c r="K64375" s="2"/>
      <c r="L64375" s="2"/>
    </row>
    <row r="64376" spans="10:12">
      <c r="J64376" s="2"/>
      <c r="K64376" s="2"/>
      <c r="L64376" s="2"/>
    </row>
    <row r="64377" spans="10:12">
      <c r="J64377" s="2"/>
      <c r="K64377" s="2"/>
      <c r="L64377" s="2"/>
    </row>
    <row r="64378" spans="10:12">
      <c r="J64378" s="2"/>
      <c r="K64378" s="2"/>
      <c r="L64378" s="2"/>
    </row>
    <row r="64379" spans="10:12">
      <c r="J64379" s="2"/>
      <c r="K64379" s="2"/>
      <c r="L64379" s="2"/>
    </row>
    <row r="64380" spans="10:12">
      <c r="J64380" s="2"/>
      <c r="K64380" s="2"/>
      <c r="L64380" s="2"/>
    </row>
    <row r="64381" spans="10:12">
      <c r="J64381" s="2"/>
      <c r="K64381" s="2"/>
      <c r="L64381" s="2"/>
    </row>
    <row r="64382" spans="10:12">
      <c r="J64382" s="2"/>
      <c r="K64382" s="2"/>
      <c r="L64382" s="2"/>
    </row>
    <row r="64383" spans="10:12">
      <c r="J64383" s="2"/>
      <c r="K64383" s="2"/>
      <c r="L64383" s="2"/>
    </row>
    <row r="64384" spans="10:12">
      <c r="J64384" s="2"/>
      <c r="K64384" s="2"/>
      <c r="L64384" s="2"/>
    </row>
    <row r="64385" spans="10:12">
      <c r="J64385" s="2"/>
      <c r="K64385" s="2"/>
      <c r="L64385" s="2"/>
    </row>
    <row r="64386" spans="10:12">
      <c r="J64386" s="2"/>
      <c r="K64386" s="2"/>
      <c r="L64386" s="2"/>
    </row>
    <row r="64387" spans="10:12">
      <c r="J64387" s="2"/>
      <c r="K64387" s="2"/>
      <c r="L64387" s="2"/>
    </row>
    <row r="64388" spans="10:12">
      <c r="J64388" s="2"/>
      <c r="K64388" s="2"/>
      <c r="L64388" s="2"/>
    </row>
    <row r="64389" spans="10:12">
      <c r="J64389" s="2"/>
      <c r="K64389" s="2"/>
      <c r="L64389" s="2"/>
    </row>
    <row r="64390" spans="10:12">
      <c r="J64390" s="2"/>
      <c r="K64390" s="2"/>
      <c r="L64390" s="2"/>
    </row>
    <row r="64391" spans="10:12">
      <c r="J64391" s="2"/>
      <c r="K64391" s="2"/>
      <c r="L64391" s="2"/>
    </row>
    <row r="64392" spans="10:12">
      <c r="J64392" s="2"/>
      <c r="K64392" s="2"/>
      <c r="L64392" s="2"/>
    </row>
    <row r="64393" spans="10:12">
      <c r="J64393" s="2"/>
      <c r="K64393" s="2"/>
      <c r="L64393" s="2"/>
    </row>
    <row r="64394" spans="10:12">
      <c r="J64394" s="2"/>
      <c r="K64394" s="2"/>
      <c r="L64394" s="2"/>
    </row>
    <row r="64395" spans="10:12">
      <c r="J64395" s="2"/>
      <c r="K64395" s="2"/>
      <c r="L64395" s="2"/>
    </row>
    <row r="64396" spans="10:12">
      <c r="J64396" s="2"/>
      <c r="K64396" s="2"/>
      <c r="L64396" s="2"/>
    </row>
    <row r="64397" spans="10:12">
      <c r="J64397" s="2"/>
      <c r="K64397" s="2"/>
      <c r="L64397" s="2"/>
    </row>
    <row r="64398" spans="10:12">
      <c r="J64398" s="2"/>
      <c r="K64398" s="2"/>
      <c r="L64398" s="2"/>
    </row>
    <row r="64399" spans="10:12">
      <c r="J64399" s="2"/>
      <c r="K64399" s="2"/>
      <c r="L64399" s="2"/>
    </row>
    <row r="64400" spans="10:12">
      <c r="J64400" s="2"/>
      <c r="K64400" s="2"/>
      <c r="L64400" s="2"/>
    </row>
    <row r="64401" spans="10:12">
      <c r="J64401" s="2"/>
      <c r="K64401" s="2"/>
      <c r="L64401" s="2"/>
    </row>
    <row r="64402" spans="10:12">
      <c r="J64402" s="2"/>
      <c r="K64402" s="2"/>
      <c r="L64402" s="2"/>
    </row>
    <row r="64403" spans="10:12">
      <c r="J64403" s="2"/>
      <c r="K64403" s="2"/>
      <c r="L64403" s="2"/>
    </row>
    <row r="64404" spans="10:12">
      <c r="J64404" s="2"/>
      <c r="K64404" s="2"/>
      <c r="L64404" s="2"/>
    </row>
    <row r="64405" spans="10:12">
      <c r="J64405" s="2"/>
      <c r="K64405" s="2"/>
      <c r="L64405" s="2"/>
    </row>
    <row r="64406" spans="10:12">
      <c r="J64406" s="2"/>
      <c r="K64406" s="2"/>
      <c r="L64406" s="2"/>
    </row>
    <row r="64407" spans="10:12">
      <c r="J64407" s="2"/>
      <c r="K64407" s="2"/>
      <c r="L64407" s="2"/>
    </row>
    <row r="64408" spans="10:12">
      <c r="J64408" s="2"/>
      <c r="K64408" s="2"/>
      <c r="L64408" s="2"/>
    </row>
    <row r="64409" spans="10:12">
      <c r="J64409" s="2"/>
      <c r="K64409" s="2"/>
      <c r="L64409" s="2"/>
    </row>
    <row r="64410" spans="10:12">
      <c r="J64410" s="2"/>
      <c r="K64410" s="2"/>
      <c r="L64410" s="2"/>
    </row>
    <row r="64411" spans="10:12">
      <c r="J64411" s="2"/>
      <c r="K64411" s="2"/>
      <c r="L64411" s="2"/>
    </row>
    <row r="64412" spans="10:12">
      <c r="J64412" s="2"/>
      <c r="K64412" s="2"/>
      <c r="L64412" s="2"/>
    </row>
    <row r="64413" spans="10:12">
      <c r="J64413" s="2"/>
      <c r="K64413" s="2"/>
      <c r="L64413" s="2"/>
    </row>
    <row r="64414" spans="10:12">
      <c r="J64414" s="2"/>
      <c r="K64414" s="2"/>
      <c r="L64414" s="2"/>
    </row>
    <row r="64415" spans="10:12">
      <c r="J64415" s="2"/>
      <c r="K64415" s="2"/>
      <c r="L64415" s="2"/>
    </row>
    <row r="64416" spans="10:12">
      <c r="J64416" s="2"/>
      <c r="K64416" s="2"/>
      <c r="L64416" s="2"/>
    </row>
    <row r="64417" spans="10:12">
      <c r="J64417" s="2"/>
      <c r="K64417" s="2"/>
      <c r="L64417" s="2"/>
    </row>
    <row r="64418" spans="10:12">
      <c r="J64418" s="2"/>
      <c r="K64418" s="2"/>
      <c r="L64418" s="2"/>
    </row>
    <row r="64419" spans="10:12">
      <c r="J64419" s="2"/>
      <c r="K64419" s="2"/>
      <c r="L64419" s="2"/>
    </row>
    <row r="64420" spans="10:12">
      <c r="J64420" s="2"/>
      <c r="K64420" s="2"/>
      <c r="L64420" s="2"/>
    </row>
    <row r="64421" spans="10:12">
      <c r="J64421" s="2"/>
      <c r="K64421" s="2"/>
      <c r="L64421" s="2"/>
    </row>
    <row r="64422" spans="10:12">
      <c r="J64422" s="2"/>
      <c r="K64422" s="2"/>
      <c r="L64422" s="2"/>
    </row>
    <row r="64423" spans="10:12">
      <c r="J64423" s="2"/>
      <c r="K64423" s="2"/>
      <c r="L64423" s="2"/>
    </row>
    <row r="64424" spans="10:12">
      <c r="J64424" s="2"/>
      <c r="K64424" s="2"/>
      <c r="L64424" s="2"/>
    </row>
    <row r="64425" spans="10:12">
      <c r="J64425" s="2"/>
      <c r="K64425" s="2"/>
      <c r="L64425" s="2"/>
    </row>
    <row r="64426" spans="10:12">
      <c r="J64426" s="2"/>
      <c r="K64426" s="2"/>
      <c r="L64426" s="2"/>
    </row>
    <row r="64427" spans="10:12">
      <c r="J64427" s="2"/>
      <c r="K64427" s="2"/>
      <c r="L64427" s="2"/>
    </row>
    <row r="64428" spans="10:12">
      <c r="J64428" s="2"/>
      <c r="K64428" s="2"/>
      <c r="L64428" s="2"/>
    </row>
    <row r="64429" spans="10:12">
      <c r="J64429" s="2"/>
      <c r="K64429" s="2"/>
      <c r="L64429" s="2"/>
    </row>
    <row r="64430" spans="10:12">
      <c r="J64430" s="2"/>
      <c r="K64430" s="2"/>
      <c r="L64430" s="2"/>
    </row>
    <row r="64431" spans="10:12">
      <c r="J64431" s="2"/>
      <c r="K64431" s="2"/>
      <c r="L64431" s="2"/>
    </row>
    <row r="64432" spans="10:12">
      <c r="J64432" s="2"/>
      <c r="K64432" s="2"/>
      <c r="L64432" s="2"/>
    </row>
    <row r="64433" spans="10:12">
      <c r="J64433" s="2"/>
      <c r="K64433" s="2"/>
      <c r="L64433" s="2"/>
    </row>
    <row r="64434" spans="10:12">
      <c r="J64434" s="2"/>
      <c r="K64434" s="2"/>
      <c r="L64434" s="2"/>
    </row>
    <row r="64435" spans="10:12">
      <c r="J64435" s="2"/>
      <c r="K64435" s="2"/>
      <c r="L64435" s="2"/>
    </row>
    <row r="64436" spans="10:12">
      <c r="J64436" s="2"/>
      <c r="K64436" s="2"/>
      <c r="L64436" s="2"/>
    </row>
    <row r="64437" spans="10:12">
      <c r="J64437" s="2"/>
      <c r="K64437" s="2"/>
      <c r="L64437" s="2"/>
    </row>
    <row r="64438" spans="10:12">
      <c r="J64438" s="2"/>
      <c r="K64438" s="2"/>
      <c r="L64438" s="2"/>
    </row>
    <row r="64439" spans="10:12">
      <c r="J64439" s="2"/>
      <c r="K64439" s="2"/>
      <c r="L64439" s="2"/>
    </row>
    <row r="64440" spans="10:12">
      <c r="J64440" s="2"/>
      <c r="K64440" s="2"/>
      <c r="L64440" s="2"/>
    </row>
    <row r="64441" spans="10:12">
      <c r="J64441" s="2"/>
      <c r="K64441" s="2"/>
      <c r="L64441" s="2"/>
    </row>
    <row r="64442" spans="10:12">
      <c r="J64442" s="2"/>
      <c r="K64442" s="2"/>
      <c r="L64442" s="2"/>
    </row>
    <row r="64443" spans="10:12">
      <c r="J64443" s="2"/>
      <c r="K64443" s="2"/>
      <c r="L64443" s="2"/>
    </row>
    <row r="64444" spans="10:12">
      <c r="J64444" s="2"/>
      <c r="K64444" s="2"/>
      <c r="L64444" s="2"/>
    </row>
    <row r="64445" spans="10:12">
      <c r="J64445" s="2"/>
      <c r="K64445" s="2"/>
      <c r="L64445" s="2"/>
    </row>
    <row r="64446" spans="10:12">
      <c r="J64446" s="2"/>
      <c r="K64446" s="2"/>
      <c r="L64446" s="2"/>
    </row>
    <row r="64447" spans="10:12">
      <c r="J64447" s="2"/>
      <c r="K64447" s="2"/>
      <c r="L64447" s="2"/>
    </row>
    <row r="64448" spans="10:12">
      <c r="J64448" s="2"/>
      <c r="K64448" s="2"/>
      <c r="L64448" s="2"/>
    </row>
    <row r="64449" spans="10:12">
      <c r="J64449" s="2"/>
      <c r="K64449" s="2"/>
      <c r="L64449" s="2"/>
    </row>
    <row r="64450" spans="10:12">
      <c r="J64450" s="2"/>
      <c r="K64450" s="2"/>
      <c r="L64450" s="2"/>
    </row>
    <row r="64451" spans="10:12">
      <c r="J64451" s="2"/>
      <c r="K64451" s="2"/>
      <c r="L64451" s="2"/>
    </row>
    <row r="64452" spans="10:12">
      <c r="J64452" s="2"/>
      <c r="K64452" s="2"/>
      <c r="L64452" s="2"/>
    </row>
    <row r="64453" spans="10:12">
      <c r="J64453" s="2"/>
      <c r="K64453" s="2"/>
      <c r="L64453" s="2"/>
    </row>
    <row r="64454" spans="10:12">
      <c r="J64454" s="2"/>
      <c r="K64454" s="2"/>
      <c r="L64454" s="2"/>
    </row>
    <row r="64455" spans="10:12">
      <c r="J64455" s="2"/>
      <c r="K64455" s="2"/>
      <c r="L64455" s="2"/>
    </row>
    <row r="64456" spans="10:12">
      <c r="J64456" s="2"/>
      <c r="K64456" s="2"/>
      <c r="L64456" s="2"/>
    </row>
    <row r="64457" spans="10:12">
      <c r="J64457" s="2"/>
      <c r="K64457" s="2"/>
      <c r="L64457" s="2"/>
    </row>
    <row r="64458" spans="10:12">
      <c r="J64458" s="2"/>
      <c r="K64458" s="2"/>
      <c r="L64458" s="2"/>
    </row>
    <row r="64459" spans="10:12">
      <c r="J64459" s="2"/>
      <c r="K64459" s="2"/>
      <c r="L64459" s="2"/>
    </row>
    <row r="64460" spans="10:12">
      <c r="J64460" s="2"/>
      <c r="K64460" s="2"/>
      <c r="L64460" s="2"/>
    </row>
    <row r="64461" spans="10:12">
      <c r="J64461" s="2"/>
      <c r="K64461" s="2"/>
      <c r="L64461" s="2"/>
    </row>
    <row r="64462" spans="10:12">
      <c r="J64462" s="2"/>
      <c r="K64462" s="2"/>
      <c r="L64462" s="2"/>
    </row>
    <row r="64463" spans="10:12">
      <c r="J64463" s="2"/>
      <c r="K64463" s="2"/>
      <c r="L64463" s="2"/>
    </row>
    <row r="64464" spans="10:12">
      <c r="J64464" s="2"/>
      <c r="K64464" s="2"/>
      <c r="L64464" s="2"/>
    </row>
    <row r="64465" spans="10:12">
      <c r="J64465" s="2"/>
      <c r="K64465" s="2"/>
      <c r="L64465" s="2"/>
    </row>
    <row r="64466" spans="10:12">
      <c r="J64466" s="2"/>
      <c r="K64466" s="2"/>
      <c r="L64466" s="2"/>
    </row>
    <row r="64467" spans="10:12">
      <c r="J64467" s="2"/>
      <c r="K64467" s="2"/>
      <c r="L64467" s="2"/>
    </row>
    <row r="64468" spans="10:12">
      <c r="J64468" s="2"/>
      <c r="K64468" s="2"/>
      <c r="L64468" s="2"/>
    </row>
    <row r="64469" spans="10:12">
      <c r="J64469" s="2"/>
      <c r="K64469" s="2"/>
      <c r="L64469" s="2"/>
    </row>
    <row r="64470" spans="10:12">
      <c r="J64470" s="2"/>
      <c r="K64470" s="2"/>
      <c r="L64470" s="2"/>
    </row>
    <row r="64471" spans="10:12">
      <c r="J64471" s="2"/>
      <c r="K64471" s="2"/>
      <c r="L64471" s="2"/>
    </row>
    <row r="64472" spans="10:12">
      <c r="J64472" s="2"/>
      <c r="K64472" s="2"/>
      <c r="L64472" s="2"/>
    </row>
    <row r="64473" spans="10:12">
      <c r="J64473" s="2"/>
      <c r="K64473" s="2"/>
      <c r="L64473" s="2"/>
    </row>
    <row r="64474" spans="10:12">
      <c r="J64474" s="2"/>
      <c r="K64474" s="2"/>
      <c r="L64474" s="2"/>
    </row>
    <row r="64475" spans="10:12">
      <c r="J64475" s="2"/>
      <c r="K64475" s="2"/>
      <c r="L64475" s="2"/>
    </row>
    <row r="64476" spans="10:12">
      <c r="J64476" s="2"/>
      <c r="K64476" s="2"/>
      <c r="L64476" s="2"/>
    </row>
    <row r="64477" spans="10:12">
      <c r="J64477" s="2"/>
      <c r="K64477" s="2"/>
      <c r="L64477" s="2"/>
    </row>
    <row r="64478" spans="10:12">
      <c r="J64478" s="2"/>
      <c r="K64478" s="2"/>
      <c r="L64478" s="2"/>
    </row>
    <row r="64479" spans="10:12">
      <c r="J64479" s="2"/>
      <c r="K64479" s="2"/>
      <c r="L64479" s="2"/>
    </row>
    <row r="64480" spans="10:12">
      <c r="J64480" s="2"/>
      <c r="K64480" s="2"/>
      <c r="L64480" s="2"/>
    </row>
    <row r="64481" spans="10:12">
      <c r="J64481" s="2"/>
      <c r="K64481" s="2"/>
      <c r="L64481" s="2"/>
    </row>
    <row r="64482" spans="10:12">
      <c r="J64482" s="2"/>
      <c r="K64482" s="2"/>
      <c r="L64482" s="2"/>
    </row>
    <row r="64483" spans="10:12">
      <c r="J64483" s="2"/>
      <c r="K64483" s="2"/>
      <c r="L64483" s="2"/>
    </row>
    <row r="64484" spans="10:12">
      <c r="J64484" s="2"/>
      <c r="K64484" s="2"/>
      <c r="L64484" s="2"/>
    </row>
    <row r="64485" spans="10:12">
      <c r="J64485" s="2"/>
      <c r="K64485" s="2"/>
      <c r="L64485" s="2"/>
    </row>
    <row r="64486" spans="10:12">
      <c r="J64486" s="2"/>
      <c r="K64486" s="2"/>
      <c r="L64486" s="2"/>
    </row>
    <row r="64487" spans="10:12">
      <c r="J64487" s="2"/>
      <c r="K64487" s="2"/>
      <c r="L64487" s="2"/>
    </row>
    <row r="64488" spans="10:12">
      <c r="J64488" s="2"/>
      <c r="K64488" s="2"/>
      <c r="L64488" s="2"/>
    </row>
    <row r="64489" spans="10:12">
      <c r="J64489" s="2"/>
      <c r="K64489" s="2"/>
      <c r="L64489" s="2"/>
    </row>
    <row r="64490" spans="10:12">
      <c r="J64490" s="2"/>
      <c r="K64490" s="2"/>
      <c r="L64490" s="2"/>
    </row>
    <row r="64491" spans="10:12">
      <c r="J64491" s="2"/>
      <c r="K64491" s="2"/>
      <c r="L64491" s="2"/>
    </row>
    <row r="64492" spans="10:12">
      <c r="J64492" s="2"/>
      <c r="K64492" s="2"/>
      <c r="L64492" s="2"/>
    </row>
    <row r="64493" spans="10:12">
      <c r="J64493" s="2"/>
      <c r="K64493" s="2"/>
      <c r="L64493" s="2"/>
    </row>
    <row r="64494" spans="10:12">
      <c r="J64494" s="2"/>
      <c r="K64494" s="2"/>
      <c r="L64494" s="2"/>
    </row>
    <row r="64495" spans="10:12">
      <c r="J64495" s="2"/>
      <c r="K64495" s="2"/>
      <c r="L64495" s="2"/>
    </row>
    <row r="64496" spans="10:12">
      <c r="J64496" s="2"/>
      <c r="K64496" s="2"/>
      <c r="L64496" s="2"/>
    </row>
    <row r="64497" spans="10:12">
      <c r="J64497" s="2"/>
      <c r="K64497" s="2"/>
      <c r="L64497" s="2"/>
    </row>
    <row r="64498" spans="10:12">
      <c r="J64498" s="2"/>
      <c r="K64498" s="2"/>
      <c r="L64498" s="2"/>
    </row>
    <row r="64499" spans="10:12">
      <c r="J64499" s="2"/>
      <c r="K64499" s="2"/>
      <c r="L64499" s="2"/>
    </row>
    <row r="64500" spans="10:12">
      <c r="J64500" s="2"/>
      <c r="K64500" s="2"/>
      <c r="L64500" s="2"/>
    </row>
    <row r="64501" spans="10:12">
      <c r="J64501" s="2"/>
      <c r="K64501" s="2"/>
      <c r="L64501" s="2"/>
    </row>
    <row r="64502" spans="10:12">
      <c r="J64502" s="2"/>
      <c r="K64502" s="2"/>
      <c r="L64502" s="2"/>
    </row>
    <row r="64503" spans="10:12">
      <c r="J64503" s="2"/>
      <c r="K64503" s="2"/>
      <c r="L64503" s="2"/>
    </row>
    <row r="64504" spans="10:12">
      <c r="J64504" s="2"/>
      <c r="K64504" s="2"/>
      <c r="L64504" s="2"/>
    </row>
    <row r="64505" spans="10:12">
      <c r="J64505" s="2"/>
      <c r="K64505" s="2"/>
      <c r="L64505" s="2"/>
    </row>
    <row r="64506" spans="10:12">
      <c r="J64506" s="2"/>
      <c r="K64506" s="2"/>
      <c r="L64506" s="2"/>
    </row>
    <row r="64507" spans="10:12">
      <c r="J64507" s="2"/>
      <c r="K64507" s="2"/>
      <c r="L64507" s="2"/>
    </row>
    <row r="64508" spans="10:12">
      <c r="J64508" s="2"/>
      <c r="K64508" s="2"/>
      <c r="L64508" s="2"/>
    </row>
    <row r="64509" spans="10:12">
      <c r="J64509" s="2"/>
      <c r="K64509" s="2"/>
      <c r="L64509" s="2"/>
    </row>
    <row r="64510" spans="10:12">
      <c r="J64510" s="2"/>
      <c r="K64510" s="2"/>
      <c r="L64510" s="2"/>
    </row>
    <row r="64511" spans="10:12">
      <c r="J64511" s="2"/>
      <c r="K64511" s="2"/>
      <c r="L64511" s="2"/>
    </row>
    <row r="64512" spans="10:12">
      <c r="J64512" s="2"/>
      <c r="K64512" s="2"/>
      <c r="L64512" s="2"/>
    </row>
    <row r="64513" spans="10:12">
      <c r="J64513" s="2"/>
      <c r="K64513" s="2"/>
      <c r="L64513" s="2"/>
    </row>
    <row r="64514" spans="10:12">
      <c r="J64514" s="2"/>
      <c r="K64514" s="2"/>
      <c r="L64514" s="2"/>
    </row>
    <row r="64515" spans="10:12">
      <c r="J64515" s="2"/>
      <c r="K64515" s="2"/>
      <c r="L64515" s="2"/>
    </row>
    <row r="64516" spans="10:12">
      <c r="J64516" s="2"/>
      <c r="K64516" s="2"/>
      <c r="L64516" s="2"/>
    </row>
    <row r="64517" spans="10:12">
      <c r="J64517" s="2"/>
      <c r="K64517" s="2"/>
      <c r="L64517" s="2"/>
    </row>
    <row r="64518" spans="10:12">
      <c r="J64518" s="2"/>
      <c r="K64518" s="2"/>
      <c r="L64518" s="2"/>
    </row>
    <row r="64519" spans="10:12">
      <c r="J64519" s="2"/>
      <c r="K64519" s="2"/>
      <c r="L64519" s="2"/>
    </row>
    <row r="64520" spans="10:12">
      <c r="J64520" s="2"/>
      <c r="K64520" s="2"/>
      <c r="L64520" s="2"/>
    </row>
    <row r="64521" spans="10:12">
      <c r="J64521" s="2"/>
      <c r="K64521" s="2"/>
      <c r="L64521" s="2"/>
    </row>
    <row r="64522" spans="10:12">
      <c r="J64522" s="2"/>
      <c r="K64522" s="2"/>
      <c r="L64522" s="2"/>
    </row>
    <row r="64523" spans="10:12">
      <c r="J64523" s="2"/>
      <c r="K64523" s="2"/>
      <c r="L64523" s="2"/>
    </row>
    <row r="64524" spans="10:12">
      <c r="J64524" s="2"/>
      <c r="K64524" s="2"/>
      <c r="L64524" s="2"/>
    </row>
    <row r="64525" spans="10:12">
      <c r="J64525" s="2"/>
      <c r="K64525" s="2"/>
      <c r="L64525" s="2"/>
    </row>
    <row r="64526" spans="10:12">
      <c r="J64526" s="2"/>
      <c r="K64526" s="2"/>
      <c r="L64526" s="2"/>
    </row>
    <row r="64527" spans="10:12">
      <c r="J64527" s="2"/>
      <c r="K64527" s="2"/>
      <c r="L64527" s="2"/>
    </row>
    <row r="64528" spans="10:12">
      <c r="J64528" s="2"/>
      <c r="K64528" s="2"/>
      <c r="L64528" s="2"/>
    </row>
    <row r="64529" spans="10:12">
      <c r="J64529" s="2"/>
      <c r="K64529" s="2"/>
      <c r="L64529" s="2"/>
    </row>
    <row r="64530" spans="10:12">
      <c r="J64530" s="2"/>
      <c r="K64530" s="2"/>
      <c r="L64530" s="2"/>
    </row>
    <row r="64531" spans="10:12">
      <c r="J64531" s="2"/>
      <c r="K64531" s="2"/>
      <c r="L64531" s="2"/>
    </row>
    <row r="64532" spans="10:12">
      <c r="J64532" s="2"/>
      <c r="K64532" s="2"/>
      <c r="L64532" s="2"/>
    </row>
    <row r="64533" spans="10:12">
      <c r="J64533" s="2"/>
      <c r="K64533" s="2"/>
      <c r="L64533" s="2"/>
    </row>
    <row r="64534" spans="10:12">
      <c r="J64534" s="2"/>
      <c r="K64534" s="2"/>
      <c r="L64534" s="2"/>
    </row>
    <row r="64535" spans="10:12">
      <c r="J64535" s="2"/>
      <c r="K64535" s="2"/>
      <c r="L64535" s="2"/>
    </row>
    <row r="64536" spans="10:12">
      <c r="J64536" s="2"/>
      <c r="K64536" s="2"/>
      <c r="L64536" s="2"/>
    </row>
    <row r="64537" spans="10:12">
      <c r="J64537" s="2"/>
      <c r="K64537" s="2"/>
      <c r="L64537" s="2"/>
    </row>
    <row r="64538" spans="10:12">
      <c r="J64538" s="2"/>
      <c r="K64538" s="2"/>
      <c r="L64538" s="2"/>
    </row>
    <row r="64539" spans="10:12">
      <c r="J64539" s="2"/>
      <c r="K64539" s="2"/>
      <c r="L64539" s="2"/>
    </row>
    <row r="64540" spans="10:12">
      <c r="J64540" s="2"/>
      <c r="K64540" s="2"/>
      <c r="L64540" s="2"/>
    </row>
    <row r="64541" spans="10:12">
      <c r="J64541" s="2"/>
      <c r="K64541" s="2"/>
      <c r="L64541" s="2"/>
    </row>
    <row r="64542" spans="10:12">
      <c r="J64542" s="2"/>
      <c r="K64542" s="2"/>
      <c r="L64542" s="2"/>
    </row>
    <row r="64543" spans="10:12">
      <c r="J64543" s="2"/>
      <c r="K64543" s="2"/>
      <c r="L64543" s="2"/>
    </row>
    <row r="64544" spans="10:12">
      <c r="J64544" s="2"/>
      <c r="K64544" s="2"/>
      <c r="L64544" s="2"/>
    </row>
    <row r="64545" spans="10:12">
      <c r="J64545" s="2"/>
      <c r="K64545" s="2"/>
      <c r="L64545" s="2"/>
    </row>
    <row r="64546" spans="10:12">
      <c r="J64546" s="2"/>
      <c r="K64546" s="2"/>
      <c r="L64546" s="2"/>
    </row>
    <row r="64547" spans="10:12">
      <c r="J64547" s="2"/>
      <c r="K64547" s="2"/>
      <c r="L64547" s="2"/>
    </row>
    <row r="64548" spans="10:12">
      <c r="J64548" s="2"/>
      <c r="K64548" s="2"/>
      <c r="L64548" s="2"/>
    </row>
    <row r="64549" spans="10:12">
      <c r="J64549" s="2"/>
      <c r="K64549" s="2"/>
      <c r="L64549" s="2"/>
    </row>
    <row r="64550" spans="10:12">
      <c r="J64550" s="2"/>
      <c r="K64550" s="2"/>
      <c r="L64550" s="2"/>
    </row>
    <row r="64551" spans="10:12">
      <c r="J64551" s="2"/>
      <c r="K64551" s="2"/>
      <c r="L64551" s="2"/>
    </row>
    <row r="64552" spans="10:12">
      <c r="J64552" s="2"/>
      <c r="K64552" s="2"/>
      <c r="L64552" s="2"/>
    </row>
    <row r="64553" spans="10:12">
      <c r="J64553" s="2"/>
      <c r="K64553" s="2"/>
      <c r="L64553" s="2"/>
    </row>
    <row r="64554" spans="10:12">
      <c r="J64554" s="2"/>
      <c r="K64554" s="2"/>
      <c r="L64554" s="2"/>
    </row>
    <row r="64555" spans="10:12">
      <c r="J64555" s="2"/>
      <c r="K64555" s="2"/>
      <c r="L64555" s="2"/>
    </row>
    <row r="64556" spans="10:12">
      <c r="J64556" s="2"/>
      <c r="K64556" s="2"/>
      <c r="L64556" s="2"/>
    </row>
    <row r="64557" spans="10:12">
      <c r="J64557" s="2"/>
      <c r="K64557" s="2"/>
      <c r="L64557" s="2"/>
    </row>
    <row r="64558" spans="10:12">
      <c r="J64558" s="2"/>
      <c r="K64558" s="2"/>
      <c r="L64558" s="2"/>
    </row>
    <row r="64559" spans="10:12">
      <c r="J64559" s="2"/>
      <c r="K64559" s="2"/>
      <c r="L64559" s="2"/>
    </row>
    <row r="64560" spans="10:12">
      <c r="J64560" s="2"/>
      <c r="K64560" s="2"/>
      <c r="L64560" s="2"/>
    </row>
    <row r="64561" spans="10:12">
      <c r="J64561" s="2"/>
      <c r="K64561" s="2"/>
      <c r="L64561" s="2"/>
    </row>
    <row r="64562" spans="10:12">
      <c r="J64562" s="2"/>
      <c r="K64562" s="2"/>
      <c r="L64562" s="2"/>
    </row>
    <row r="64563" spans="10:12">
      <c r="J64563" s="2"/>
      <c r="K64563" s="2"/>
      <c r="L64563" s="2"/>
    </row>
    <row r="64564" spans="10:12">
      <c r="J64564" s="2"/>
      <c r="K64564" s="2"/>
      <c r="L64564" s="2"/>
    </row>
    <row r="64565" spans="10:12">
      <c r="J64565" s="2"/>
      <c r="K64565" s="2"/>
      <c r="L64565" s="2"/>
    </row>
    <row r="64566" spans="10:12">
      <c r="J64566" s="2"/>
      <c r="K64566" s="2"/>
      <c r="L64566" s="2"/>
    </row>
    <row r="64567" spans="10:12">
      <c r="J64567" s="2"/>
      <c r="K64567" s="2"/>
      <c r="L64567" s="2"/>
    </row>
    <row r="64568" spans="10:12">
      <c r="J64568" s="2"/>
      <c r="K64568" s="2"/>
      <c r="L64568" s="2"/>
    </row>
    <row r="64569" spans="10:12">
      <c r="J64569" s="2"/>
      <c r="K64569" s="2"/>
      <c r="L64569" s="2"/>
    </row>
    <row r="64570" spans="10:12">
      <c r="J64570" s="2"/>
      <c r="K64570" s="2"/>
      <c r="L64570" s="2"/>
    </row>
    <row r="64571" spans="10:12">
      <c r="J64571" s="2"/>
      <c r="K64571" s="2"/>
      <c r="L64571" s="2"/>
    </row>
    <row r="64572" spans="10:12">
      <c r="J64572" s="2"/>
      <c r="K64572" s="2"/>
      <c r="L64572" s="2"/>
    </row>
    <row r="64573" spans="10:12">
      <c r="J64573" s="2"/>
      <c r="K64573" s="2"/>
      <c r="L64573" s="2"/>
    </row>
    <row r="64574" spans="10:12">
      <c r="J64574" s="2"/>
      <c r="K64574" s="2"/>
      <c r="L64574" s="2"/>
    </row>
    <row r="64575" spans="10:12">
      <c r="J64575" s="2"/>
      <c r="K64575" s="2"/>
      <c r="L64575" s="2"/>
    </row>
    <row r="64576" spans="10:12">
      <c r="J64576" s="2"/>
      <c r="K64576" s="2"/>
      <c r="L64576" s="2"/>
    </row>
    <row r="64577" spans="10:12">
      <c r="J64577" s="2"/>
      <c r="K64577" s="2"/>
      <c r="L64577" s="2"/>
    </row>
    <row r="64578" spans="10:12">
      <c r="J64578" s="2"/>
      <c r="K64578" s="2"/>
      <c r="L64578" s="2"/>
    </row>
    <row r="64579" spans="10:12">
      <c r="J64579" s="2"/>
      <c r="K64579" s="2"/>
      <c r="L64579" s="2"/>
    </row>
    <row r="64580" spans="10:12">
      <c r="J64580" s="2"/>
      <c r="K64580" s="2"/>
      <c r="L64580" s="2"/>
    </row>
    <row r="64581" spans="10:12">
      <c r="J64581" s="2"/>
      <c r="K64581" s="2"/>
      <c r="L64581" s="2"/>
    </row>
    <row r="64582" spans="10:12">
      <c r="J64582" s="2"/>
      <c r="K64582" s="2"/>
      <c r="L64582" s="2"/>
    </row>
    <row r="64583" spans="10:12">
      <c r="J64583" s="2"/>
      <c r="K64583" s="2"/>
      <c r="L64583" s="2"/>
    </row>
    <row r="64584" spans="10:12">
      <c r="J64584" s="2"/>
      <c r="K64584" s="2"/>
      <c r="L64584" s="2"/>
    </row>
    <row r="64585" spans="10:12">
      <c r="J64585" s="2"/>
      <c r="K64585" s="2"/>
      <c r="L64585" s="2"/>
    </row>
    <row r="64586" spans="10:12">
      <c r="J64586" s="2"/>
      <c r="K64586" s="2"/>
      <c r="L64586" s="2"/>
    </row>
    <row r="64587" spans="10:12">
      <c r="J64587" s="2"/>
      <c r="K64587" s="2"/>
      <c r="L64587" s="2"/>
    </row>
    <row r="64588" spans="10:12">
      <c r="J64588" s="2"/>
      <c r="K64588" s="2"/>
      <c r="L64588" s="2"/>
    </row>
    <row r="64589" spans="10:12">
      <c r="J64589" s="2"/>
      <c r="K64589" s="2"/>
      <c r="L64589" s="2"/>
    </row>
    <row r="64590" spans="10:12">
      <c r="J64590" s="2"/>
      <c r="K64590" s="2"/>
      <c r="L64590" s="2"/>
    </row>
    <row r="64591" spans="10:12">
      <c r="J64591" s="2"/>
      <c r="K64591" s="2"/>
      <c r="L64591" s="2"/>
    </row>
    <row r="64592" spans="10:12">
      <c r="J64592" s="2"/>
      <c r="K64592" s="2"/>
      <c r="L64592" s="2"/>
    </row>
    <row r="64593" spans="10:12">
      <c r="J64593" s="2"/>
      <c r="K64593" s="2"/>
      <c r="L64593" s="2"/>
    </row>
    <row r="64594" spans="10:12">
      <c r="J64594" s="2"/>
      <c r="K64594" s="2"/>
      <c r="L64594" s="2"/>
    </row>
    <row r="64595" spans="10:12">
      <c r="J64595" s="2"/>
      <c r="K64595" s="2"/>
      <c r="L64595" s="2"/>
    </row>
    <row r="64596" spans="10:12">
      <c r="J64596" s="2"/>
      <c r="K64596" s="2"/>
      <c r="L64596" s="2"/>
    </row>
    <row r="64597" spans="10:12">
      <c r="J64597" s="2"/>
      <c r="K64597" s="2"/>
      <c r="L64597" s="2"/>
    </row>
    <row r="64598" spans="10:12">
      <c r="J64598" s="2"/>
      <c r="K64598" s="2"/>
      <c r="L64598" s="2"/>
    </row>
    <row r="64599" spans="10:12">
      <c r="J64599" s="2"/>
      <c r="K64599" s="2"/>
      <c r="L64599" s="2"/>
    </row>
    <row r="64600" spans="10:12">
      <c r="J64600" s="2"/>
      <c r="K64600" s="2"/>
      <c r="L64600" s="2"/>
    </row>
    <row r="64601" spans="10:12">
      <c r="J64601" s="2"/>
      <c r="K64601" s="2"/>
      <c r="L64601" s="2"/>
    </row>
    <row r="64602" spans="10:12">
      <c r="J64602" s="2"/>
      <c r="K64602" s="2"/>
      <c r="L64602" s="2"/>
    </row>
    <row r="64603" spans="10:12">
      <c r="J64603" s="2"/>
      <c r="K64603" s="2"/>
      <c r="L64603" s="2"/>
    </row>
    <row r="64604" spans="10:12">
      <c r="J64604" s="2"/>
      <c r="K64604" s="2"/>
      <c r="L64604" s="2"/>
    </row>
    <row r="64605" spans="10:12">
      <c r="J64605" s="2"/>
      <c r="K64605" s="2"/>
      <c r="L64605" s="2"/>
    </row>
    <row r="64606" spans="10:12">
      <c r="J64606" s="2"/>
      <c r="K64606" s="2"/>
      <c r="L64606" s="2"/>
    </row>
    <row r="64607" spans="10:12">
      <c r="J64607" s="2"/>
      <c r="K64607" s="2"/>
      <c r="L64607" s="2"/>
    </row>
    <row r="64608" spans="10:12">
      <c r="J64608" s="2"/>
      <c r="K64608" s="2"/>
      <c r="L64608" s="2"/>
    </row>
    <row r="64609" spans="10:12">
      <c r="J64609" s="2"/>
      <c r="K64609" s="2"/>
      <c r="L64609" s="2"/>
    </row>
    <row r="64610" spans="10:12">
      <c r="J64610" s="2"/>
      <c r="K64610" s="2"/>
      <c r="L64610" s="2"/>
    </row>
    <row r="64611" spans="10:12">
      <c r="J64611" s="2"/>
      <c r="K64611" s="2"/>
      <c r="L64611" s="2"/>
    </row>
    <row r="64612" spans="10:12">
      <c r="J64612" s="2"/>
      <c r="K64612" s="2"/>
      <c r="L64612" s="2"/>
    </row>
    <row r="64613" spans="10:12">
      <c r="J64613" s="2"/>
      <c r="K64613" s="2"/>
      <c r="L64613" s="2"/>
    </row>
    <row r="64614" spans="10:12">
      <c r="J64614" s="2"/>
      <c r="K64614" s="2"/>
      <c r="L64614" s="2"/>
    </row>
    <row r="64615" spans="10:12">
      <c r="J64615" s="2"/>
      <c r="K64615" s="2"/>
      <c r="L64615" s="2"/>
    </row>
    <row r="64616" spans="10:12">
      <c r="J64616" s="2"/>
      <c r="K64616" s="2"/>
      <c r="L64616" s="2"/>
    </row>
    <row r="64617" spans="10:12">
      <c r="J64617" s="2"/>
      <c r="K64617" s="2"/>
      <c r="L64617" s="2"/>
    </row>
    <row r="64618" spans="10:12">
      <c r="J64618" s="2"/>
      <c r="K64618" s="2"/>
      <c r="L64618" s="2"/>
    </row>
    <row r="64619" spans="10:12">
      <c r="J64619" s="2"/>
      <c r="K64619" s="2"/>
      <c r="L64619" s="2"/>
    </row>
    <row r="64620" spans="10:12">
      <c r="J64620" s="2"/>
      <c r="K64620" s="2"/>
      <c r="L64620" s="2"/>
    </row>
    <row r="64621" spans="10:12">
      <c r="J64621" s="2"/>
      <c r="K64621" s="2"/>
      <c r="L64621" s="2"/>
    </row>
    <row r="64622" spans="10:12">
      <c r="J64622" s="2"/>
      <c r="K64622" s="2"/>
      <c r="L64622" s="2"/>
    </row>
    <row r="64623" spans="10:12">
      <c r="J64623" s="2"/>
      <c r="K64623" s="2"/>
      <c r="L64623" s="2"/>
    </row>
    <row r="64624" spans="10:12">
      <c r="J64624" s="2"/>
      <c r="K64624" s="2"/>
      <c r="L64624" s="2"/>
    </row>
    <row r="64625" spans="10:12">
      <c r="J64625" s="2"/>
      <c r="K64625" s="2"/>
      <c r="L64625" s="2"/>
    </row>
    <row r="64626" spans="10:12">
      <c r="J64626" s="2"/>
      <c r="K64626" s="2"/>
      <c r="L64626" s="2"/>
    </row>
    <row r="64627" spans="10:12">
      <c r="J64627" s="2"/>
      <c r="K64627" s="2"/>
      <c r="L64627" s="2"/>
    </row>
    <row r="64628" spans="10:12">
      <c r="J64628" s="2"/>
      <c r="K64628" s="2"/>
      <c r="L64628" s="2"/>
    </row>
    <row r="64629" spans="10:12">
      <c r="J64629" s="2"/>
      <c r="K64629" s="2"/>
      <c r="L64629" s="2"/>
    </row>
    <row r="64630" spans="10:12">
      <c r="J64630" s="2"/>
      <c r="K64630" s="2"/>
      <c r="L64630" s="2"/>
    </row>
    <row r="64631" spans="10:12">
      <c r="J64631" s="2"/>
      <c r="K64631" s="2"/>
      <c r="L64631" s="2"/>
    </row>
    <row r="64632" spans="10:12">
      <c r="J64632" s="2"/>
      <c r="K64632" s="2"/>
      <c r="L64632" s="2"/>
    </row>
    <row r="64633" spans="10:12">
      <c r="J64633" s="2"/>
      <c r="K64633" s="2"/>
      <c r="L64633" s="2"/>
    </row>
    <row r="64634" spans="10:12">
      <c r="J64634" s="2"/>
      <c r="K64634" s="2"/>
      <c r="L64634" s="2"/>
    </row>
    <row r="64635" spans="10:12">
      <c r="J64635" s="2"/>
      <c r="K64635" s="2"/>
      <c r="L64635" s="2"/>
    </row>
    <row r="64636" spans="10:12">
      <c r="J64636" s="2"/>
      <c r="K64636" s="2"/>
      <c r="L64636" s="2"/>
    </row>
    <row r="64637" spans="10:12">
      <c r="J64637" s="2"/>
      <c r="K64637" s="2"/>
      <c r="L64637" s="2"/>
    </row>
    <row r="64638" spans="10:12">
      <c r="J64638" s="2"/>
      <c r="K64638" s="2"/>
      <c r="L64638" s="2"/>
    </row>
    <row r="64639" spans="10:12">
      <c r="J64639" s="2"/>
      <c r="K64639" s="2"/>
      <c r="L64639" s="2"/>
    </row>
    <row r="64640" spans="10:12">
      <c r="J64640" s="2"/>
      <c r="K64640" s="2"/>
      <c r="L64640" s="2"/>
    </row>
    <row r="64641" spans="10:12">
      <c r="J64641" s="2"/>
      <c r="K64641" s="2"/>
      <c r="L64641" s="2"/>
    </row>
    <row r="64642" spans="10:12">
      <c r="J64642" s="2"/>
      <c r="K64642" s="2"/>
      <c r="L64642" s="2"/>
    </row>
    <row r="64643" spans="10:12">
      <c r="J64643" s="2"/>
      <c r="K64643" s="2"/>
      <c r="L64643" s="2"/>
    </row>
    <row r="64644" spans="10:12">
      <c r="J64644" s="2"/>
      <c r="K64644" s="2"/>
      <c r="L64644" s="2"/>
    </row>
    <row r="64645" spans="10:12">
      <c r="J64645" s="2"/>
      <c r="K64645" s="2"/>
      <c r="L64645" s="2"/>
    </row>
    <row r="64646" spans="10:12">
      <c r="J64646" s="2"/>
      <c r="K64646" s="2"/>
      <c r="L64646" s="2"/>
    </row>
    <row r="64647" spans="10:12">
      <c r="J64647" s="2"/>
      <c r="K64647" s="2"/>
      <c r="L64647" s="2"/>
    </row>
    <row r="64648" spans="10:12">
      <c r="J64648" s="2"/>
      <c r="K64648" s="2"/>
      <c r="L64648" s="2"/>
    </row>
    <row r="64649" spans="10:12">
      <c r="J64649" s="2"/>
      <c r="K64649" s="2"/>
      <c r="L64649" s="2"/>
    </row>
    <row r="64650" spans="10:12">
      <c r="J64650" s="2"/>
      <c r="K64650" s="2"/>
      <c r="L64650" s="2"/>
    </row>
    <row r="64651" spans="10:12">
      <c r="J64651" s="2"/>
      <c r="K64651" s="2"/>
      <c r="L64651" s="2"/>
    </row>
    <row r="64652" spans="10:12">
      <c r="J64652" s="2"/>
      <c r="K64652" s="2"/>
      <c r="L64652" s="2"/>
    </row>
    <row r="64653" spans="10:12">
      <c r="J64653" s="2"/>
      <c r="K64653" s="2"/>
      <c r="L64653" s="2"/>
    </row>
    <row r="64654" spans="10:12">
      <c r="J64654" s="2"/>
      <c r="K64654" s="2"/>
      <c r="L64654" s="2"/>
    </row>
    <row r="64655" spans="10:12">
      <c r="J64655" s="2"/>
      <c r="K64655" s="2"/>
      <c r="L64655" s="2"/>
    </row>
    <row r="64656" spans="10:12">
      <c r="J64656" s="2"/>
      <c r="K64656" s="2"/>
      <c r="L64656" s="2"/>
    </row>
    <row r="64657" spans="10:12">
      <c r="J64657" s="2"/>
      <c r="K64657" s="2"/>
      <c r="L64657" s="2"/>
    </row>
    <row r="64658" spans="10:12">
      <c r="J64658" s="2"/>
      <c r="K64658" s="2"/>
      <c r="L64658" s="2"/>
    </row>
    <row r="64659" spans="10:12">
      <c r="J64659" s="2"/>
      <c r="K64659" s="2"/>
      <c r="L64659" s="2"/>
    </row>
    <row r="64660" spans="10:12">
      <c r="J64660" s="2"/>
      <c r="K64660" s="2"/>
      <c r="L64660" s="2"/>
    </row>
    <row r="64661" spans="10:12">
      <c r="J64661" s="2"/>
      <c r="K64661" s="2"/>
      <c r="L64661" s="2"/>
    </row>
    <row r="64662" spans="10:12">
      <c r="J64662" s="2"/>
      <c r="K64662" s="2"/>
      <c r="L64662" s="2"/>
    </row>
    <row r="64663" spans="10:12">
      <c r="J64663" s="2"/>
      <c r="K64663" s="2"/>
      <c r="L64663" s="2"/>
    </row>
    <row r="64664" spans="10:12">
      <c r="J64664" s="2"/>
      <c r="K64664" s="2"/>
      <c r="L64664" s="2"/>
    </row>
    <row r="64665" spans="10:12">
      <c r="J64665" s="2"/>
      <c r="K64665" s="2"/>
      <c r="L64665" s="2"/>
    </row>
    <row r="64666" spans="10:12">
      <c r="J64666" s="2"/>
      <c r="K64666" s="2"/>
      <c r="L64666" s="2"/>
    </row>
    <row r="64667" spans="10:12">
      <c r="J64667" s="2"/>
      <c r="K64667" s="2"/>
      <c r="L64667" s="2"/>
    </row>
    <row r="64668" spans="10:12">
      <c r="J64668" s="2"/>
      <c r="K64668" s="2"/>
      <c r="L64668" s="2"/>
    </row>
    <row r="64669" spans="10:12">
      <c r="J64669" s="2"/>
      <c r="K64669" s="2"/>
      <c r="L64669" s="2"/>
    </row>
    <row r="64670" spans="10:12">
      <c r="J64670" s="2"/>
      <c r="K64670" s="2"/>
      <c r="L64670" s="2"/>
    </row>
    <row r="64671" spans="10:12">
      <c r="J64671" s="2"/>
      <c r="K64671" s="2"/>
      <c r="L64671" s="2"/>
    </row>
    <row r="64672" spans="10:12">
      <c r="J64672" s="2"/>
      <c r="K64672" s="2"/>
      <c r="L64672" s="2"/>
    </row>
    <row r="64673" spans="10:12">
      <c r="J64673" s="2"/>
      <c r="K64673" s="2"/>
      <c r="L64673" s="2"/>
    </row>
    <row r="64674" spans="10:12">
      <c r="J64674" s="2"/>
      <c r="K64674" s="2"/>
      <c r="L64674" s="2"/>
    </row>
    <row r="64675" spans="10:12">
      <c r="J64675" s="2"/>
      <c r="K64675" s="2"/>
      <c r="L64675" s="2"/>
    </row>
    <row r="64676" spans="10:12">
      <c r="J64676" s="2"/>
      <c r="K64676" s="2"/>
      <c r="L64676" s="2"/>
    </row>
    <row r="64677" spans="10:12">
      <c r="J64677" s="2"/>
      <c r="K64677" s="2"/>
      <c r="L64677" s="2"/>
    </row>
    <row r="64678" spans="10:12">
      <c r="J64678" s="2"/>
      <c r="K64678" s="2"/>
      <c r="L64678" s="2"/>
    </row>
    <row r="64679" spans="10:12">
      <c r="J64679" s="2"/>
      <c r="K64679" s="2"/>
      <c r="L64679" s="2"/>
    </row>
    <row r="64680" spans="10:12">
      <c r="J64680" s="2"/>
      <c r="K64680" s="2"/>
      <c r="L64680" s="2"/>
    </row>
    <row r="64681" spans="10:12">
      <c r="J64681" s="2"/>
      <c r="K64681" s="2"/>
      <c r="L64681" s="2"/>
    </row>
    <row r="64682" spans="10:12">
      <c r="J64682" s="2"/>
      <c r="K64682" s="2"/>
      <c r="L64682" s="2"/>
    </row>
    <row r="64683" spans="10:12">
      <c r="J64683" s="2"/>
      <c r="K64683" s="2"/>
      <c r="L64683" s="2"/>
    </row>
    <row r="64684" spans="10:12">
      <c r="J64684" s="2"/>
      <c r="K64684" s="2"/>
      <c r="L64684" s="2"/>
    </row>
    <row r="64685" spans="10:12">
      <c r="J64685" s="2"/>
      <c r="K64685" s="2"/>
      <c r="L64685" s="2"/>
    </row>
    <row r="64686" spans="10:12">
      <c r="J64686" s="2"/>
      <c r="K64686" s="2"/>
      <c r="L64686" s="2"/>
    </row>
    <row r="64687" spans="10:12">
      <c r="J64687" s="2"/>
      <c r="K64687" s="2"/>
      <c r="L64687" s="2"/>
    </row>
    <row r="64688" spans="10:12">
      <c r="J64688" s="2"/>
      <c r="K64688" s="2"/>
      <c r="L64688" s="2"/>
    </row>
    <row r="64689" spans="10:12">
      <c r="J64689" s="2"/>
      <c r="K64689" s="2"/>
      <c r="L64689" s="2"/>
    </row>
    <row r="64690" spans="10:12">
      <c r="J64690" s="2"/>
      <c r="K64690" s="2"/>
      <c r="L64690" s="2"/>
    </row>
    <row r="64691" spans="10:12">
      <c r="J64691" s="2"/>
      <c r="K64691" s="2"/>
      <c r="L64691" s="2"/>
    </row>
    <row r="64692" spans="10:12">
      <c r="J64692" s="2"/>
      <c r="K64692" s="2"/>
      <c r="L64692" s="2"/>
    </row>
    <row r="64693" spans="10:12">
      <c r="J64693" s="2"/>
      <c r="K64693" s="2"/>
      <c r="L64693" s="2"/>
    </row>
    <row r="64694" spans="10:12">
      <c r="J64694" s="2"/>
      <c r="K64694" s="2"/>
      <c r="L64694" s="2"/>
    </row>
    <row r="64695" spans="10:12">
      <c r="J64695" s="2"/>
      <c r="K64695" s="2"/>
      <c r="L64695" s="2"/>
    </row>
    <row r="64696" spans="10:12">
      <c r="J64696" s="2"/>
      <c r="K64696" s="2"/>
      <c r="L64696" s="2"/>
    </row>
    <row r="64697" spans="10:12">
      <c r="J64697" s="2"/>
      <c r="K64697" s="2"/>
      <c r="L64697" s="2"/>
    </row>
    <row r="64698" spans="10:12">
      <c r="J64698" s="2"/>
      <c r="K64698" s="2"/>
      <c r="L64698" s="2"/>
    </row>
    <row r="64699" spans="10:12">
      <c r="J64699" s="2"/>
      <c r="K64699" s="2"/>
      <c r="L64699" s="2"/>
    </row>
    <row r="64700" spans="10:12">
      <c r="J64700" s="2"/>
      <c r="K64700" s="2"/>
      <c r="L64700" s="2"/>
    </row>
    <row r="64701" spans="10:12">
      <c r="J64701" s="2"/>
      <c r="K64701" s="2"/>
      <c r="L64701" s="2"/>
    </row>
    <row r="64702" spans="10:12">
      <c r="J64702" s="2"/>
      <c r="K64702" s="2"/>
      <c r="L64702" s="2"/>
    </row>
    <row r="64703" spans="10:12">
      <c r="J64703" s="2"/>
      <c r="K64703" s="2"/>
      <c r="L64703" s="2"/>
    </row>
    <row r="64704" spans="10:12">
      <c r="J64704" s="2"/>
      <c r="K64704" s="2"/>
      <c r="L64704" s="2"/>
    </row>
    <row r="64705" spans="10:12">
      <c r="J64705" s="2"/>
      <c r="K64705" s="2"/>
      <c r="L64705" s="2"/>
    </row>
    <row r="64706" spans="10:12">
      <c r="J64706" s="2"/>
      <c r="K64706" s="2"/>
      <c r="L64706" s="2"/>
    </row>
    <row r="64707" spans="10:12">
      <c r="J64707" s="2"/>
      <c r="K64707" s="2"/>
      <c r="L64707" s="2"/>
    </row>
    <row r="64708" spans="10:12">
      <c r="J64708" s="2"/>
      <c r="K64708" s="2"/>
      <c r="L64708" s="2"/>
    </row>
    <row r="64709" spans="10:12">
      <c r="J64709" s="2"/>
      <c r="K64709" s="2"/>
      <c r="L64709" s="2"/>
    </row>
    <row r="64710" spans="10:12">
      <c r="J64710" s="2"/>
      <c r="K64710" s="2"/>
      <c r="L64710" s="2"/>
    </row>
    <row r="64711" spans="10:12">
      <c r="J64711" s="2"/>
      <c r="K64711" s="2"/>
      <c r="L64711" s="2"/>
    </row>
    <row r="64712" spans="10:12">
      <c r="J64712" s="2"/>
      <c r="K64712" s="2"/>
      <c r="L64712" s="2"/>
    </row>
    <row r="64713" spans="10:12">
      <c r="J64713" s="2"/>
      <c r="K64713" s="2"/>
      <c r="L64713" s="2"/>
    </row>
    <row r="64714" spans="10:12">
      <c r="J64714" s="2"/>
      <c r="K64714" s="2"/>
      <c r="L64714" s="2"/>
    </row>
    <row r="64715" spans="10:12">
      <c r="J64715" s="2"/>
      <c r="K64715" s="2"/>
      <c r="L64715" s="2"/>
    </row>
    <row r="64716" spans="10:12">
      <c r="J64716" s="2"/>
      <c r="K64716" s="2"/>
      <c r="L64716" s="2"/>
    </row>
    <row r="64717" spans="10:12">
      <c r="J64717" s="2"/>
      <c r="K64717" s="2"/>
      <c r="L64717" s="2"/>
    </row>
    <row r="64718" spans="10:12">
      <c r="J64718" s="2"/>
      <c r="K64718" s="2"/>
      <c r="L64718" s="2"/>
    </row>
    <row r="64719" spans="10:12">
      <c r="J64719" s="2"/>
      <c r="K64719" s="2"/>
      <c r="L64719" s="2"/>
    </row>
    <row r="64720" spans="10:12">
      <c r="J64720" s="2"/>
      <c r="K64720" s="2"/>
      <c r="L64720" s="2"/>
    </row>
    <row r="64721" spans="10:12">
      <c r="J64721" s="2"/>
      <c r="K64721" s="2"/>
      <c r="L64721" s="2"/>
    </row>
    <row r="64722" spans="10:12">
      <c r="J64722" s="2"/>
      <c r="K64722" s="2"/>
      <c r="L64722" s="2"/>
    </row>
    <row r="64723" spans="10:12">
      <c r="J64723" s="2"/>
      <c r="K64723" s="2"/>
      <c r="L64723" s="2"/>
    </row>
    <row r="64724" spans="10:12">
      <c r="J64724" s="2"/>
      <c r="K64724" s="2"/>
      <c r="L64724" s="2"/>
    </row>
    <row r="64725" spans="10:12">
      <c r="J64725" s="2"/>
      <c r="K64725" s="2"/>
      <c r="L64725" s="2"/>
    </row>
    <row r="64726" spans="10:12">
      <c r="J64726" s="2"/>
      <c r="K64726" s="2"/>
      <c r="L64726" s="2"/>
    </row>
    <row r="64727" spans="10:12">
      <c r="J64727" s="2"/>
      <c r="K64727" s="2"/>
      <c r="L64727" s="2"/>
    </row>
    <row r="64728" spans="10:12">
      <c r="J64728" s="2"/>
      <c r="K64728" s="2"/>
      <c r="L64728" s="2"/>
    </row>
    <row r="64729" spans="10:12">
      <c r="J64729" s="2"/>
      <c r="K64729" s="2"/>
      <c r="L64729" s="2"/>
    </row>
    <row r="64730" spans="10:12">
      <c r="J64730" s="2"/>
      <c r="K64730" s="2"/>
      <c r="L64730" s="2"/>
    </row>
    <row r="64731" spans="10:12">
      <c r="J64731" s="2"/>
      <c r="K64731" s="2"/>
      <c r="L64731" s="2"/>
    </row>
    <row r="64732" spans="10:12">
      <c r="J64732" s="2"/>
      <c r="K64732" s="2"/>
      <c r="L64732" s="2"/>
    </row>
    <row r="64733" spans="10:12">
      <c r="J64733" s="2"/>
      <c r="K64733" s="2"/>
      <c r="L64733" s="2"/>
    </row>
    <row r="64734" spans="10:12">
      <c r="J64734" s="2"/>
      <c r="K64734" s="2"/>
      <c r="L64734" s="2"/>
    </row>
    <row r="64735" spans="10:12">
      <c r="J64735" s="2"/>
      <c r="K64735" s="2"/>
      <c r="L64735" s="2"/>
    </row>
    <row r="64736" spans="10:12">
      <c r="J64736" s="2"/>
      <c r="K64736" s="2"/>
      <c r="L64736" s="2"/>
    </row>
    <row r="64737" spans="10:12">
      <c r="J64737" s="2"/>
      <c r="K64737" s="2"/>
      <c r="L64737" s="2"/>
    </row>
    <row r="64738" spans="10:12">
      <c r="J64738" s="2"/>
      <c r="K64738" s="2"/>
      <c r="L64738" s="2"/>
    </row>
    <row r="64739" spans="10:12">
      <c r="J64739" s="2"/>
      <c r="K64739" s="2"/>
      <c r="L64739" s="2"/>
    </row>
    <row r="64740" spans="10:12">
      <c r="J64740" s="2"/>
      <c r="K64740" s="2"/>
      <c r="L64740" s="2"/>
    </row>
    <row r="64741" spans="10:12">
      <c r="J64741" s="2"/>
      <c r="K64741" s="2"/>
      <c r="L64741" s="2"/>
    </row>
    <row r="64742" spans="10:12">
      <c r="J64742" s="2"/>
      <c r="K64742" s="2"/>
      <c r="L64742" s="2"/>
    </row>
    <row r="64743" spans="10:12">
      <c r="J64743" s="2"/>
      <c r="K64743" s="2"/>
      <c r="L64743" s="2"/>
    </row>
    <row r="64744" spans="10:12">
      <c r="J64744" s="2"/>
      <c r="K64744" s="2"/>
      <c r="L64744" s="2"/>
    </row>
    <row r="64745" spans="10:12">
      <c r="J64745" s="2"/>
      <c r="K64745" s="2"/>
      <c r="L64745" s="2"/>
    </row>
    <row r="64746" spans="10:12">
      <c r="J64746" s="2"/>
      <c r="K64746" s="2"/>
      <c r="L64746" s="2"/>
    </row>
    <row r="64747" spans="10:12">
      <c r="J64747" s="2"/>
      <c r="K64747" s="2"/>
      <c r="L64747" s="2"/>
    </row>
    <row r="64748" spans="10:12">
      <c r="J64748" s="2"/>
      <c r="K64748" s="2"/>
      <c r="L64748" s="2"/>
    </row>
    <row r="64749" spans="10:12">
      <c r="J64749" s="2"/>
      <c r="K64749" s="2"/>
      <c r="L64749" s="2"/>
    </row>
    <row r="64750" spans="10:12">
      <c r="J64750" s="2"/>
      <c r="K64750" s="2"/>
      <c r="L64750" s="2"/>
    </row>
    <row r="64751" spans="10:12">
      <c r="J64751" s="2"/>
      <c r="K64751" s="2"/>
      <c r="L64751" s="2"/>
    </row>
    <row r="64752" spans="10:12">
      <c r="J64752" s="2"/>
      <c r="K64752" s="2"/>
      <c r="L64752" s="2"/>
    </row>
    <row r="64753" spans="10:12">
      <c r="J64753" s="2"/>
      <c r="K64753" s="2"/>
      <c r="L64753" s="2"/>
    </row>
    <row r="64754" spans="10:12">
      <c r="J64754" s="2"/>
      <c r="K64754" s="2"/>
      <c r="L64754" s="2"/>
    </row>
    <row r="64755" spans="10:12">
      <c r="J64755" s="2"/>
      <c r="K64755" s="2"/>
      <c r="L64755" s="2"/>
    </row>
    <row r="64756" spans="10:12">
      <c r="J64756" s="2"/>
      <c r="K64756" s="2"/>
      <c r="L64756" s="2"/>
    </row>
    <row r="64757" spans="10:12">
      <c r="J64757" s="2"/>
      <c r="K64757" s="2"/>
      <c r="L64757" s="2"/>
    </row>
    <row r="64758" spans="10:12">
      <c r="J64758" s="2"/>
      <c r="K64758" s="2"/>
      <c r="L64758" s="2"/>
    </row>
    <row r="64759" spans="10:12">
      <c r="J64759" s="2"/>
      <c r="K64759" s="2"/>
      <c r="L64759" s="2"/>
    </row>
    <row r="64760" spans="10:12">
      <c r="J64760" s="2"/>
      <c r="K64760" s="2"/>
      <c r="L64760" s="2"/>
    </row>
    <row r="64761" spans="10:12">
      <c r="J64761" s="2"/>
      <c r="K64761" s="2"/>
      <c r="L64761" s="2"/>
    </row>
    <row r="64762" spans="10:12">
      <c r="J64762" s="2"/>
      <c r="K64762" s="2"/>
      <c r="L64762" s="2"/>
    </row>
    <row r="64763" spans="10:12">
      <c r="J64763" s="2"/>
      <c r="K64763" s="2"/>
      <c r="L64763" s="2"/>
    </row>
    <row r="64764" spans="10:12">
      <c r="J64764" s="2"/>
      <c r="K64764" s="2"/>
      <c r="L64764" s="2"/>
    </row>
    <row r="64765" spans="10:12">
      <c r="J64765" s="2"/>
      <c r="K64765" s="2"/>
      <c r="L64765" s="2"/>
    </row>
    <row r="64766" spans="10:12">
      <c r="J64766" s="2"/>
      <c r="K64766" s="2"/>
      <c r="L64766" s="2"/>
    </row>
    <row r="64767" spans="10:12">
      <c r="J64767" s="2"/>
      <c r="K64767" s="2"/>
      <c r="L64767" s="2"/>
    </row>
    <row r="64768" spans="10:12">
      <c r="J64768" s="2"/>
      <c r="K64768" s="2"/>
      <c r="L64768" s="2"/>
    </row>
    <row r="64769" spans="10:12">
      <c r="J64769" s="2"/>
      <c r="K64769" s="2"/>
      <c r="L64769" s="2"/>
    </row>
    <row r="64770" spans="10:12">
      <c r="J64770" s="2"/>
      <c r="K64770" s="2"/>
      <c r="L64770" s="2"/>
    </row>
    <row r="64771" spans="10:12">
      <c r="J64771" s="2"/>
      <c r="K64771" s="2"/>
      <c r="L64771" s="2"/>
    </row>
    <row r="64772" spans="10:12">
      <c r="J64772" s="2"/>
      <c r="K64772" s="2"/>
      <c r="L64772" s="2"/>
    </row>
    <row r="64773" spans="10:12">
      <c r="J64773" s="2"/>
      <c r="K64773" s="2"/>
      <c r="L64773" s="2"/>
    </row>
    <row r="64774" spans="10:12">
      <c r="J64774" s="2"/>
      <c r="K64774" s="2"/>
      <c r="L64774" s="2"/>
    </row>
    <row r="64775" spans="10:12">
      <c r="J64775" s="2"/>
      <c r="K64775" s="2"/>
      <c r="L64775" s="2"/>
    </row>
    <row r="64776" spans="10:12">
      <c r="J64776" s="2"/>
      <c r="K64776" s="2"/>
      <c r="L64776" s="2"/>
    </row>
    <row r="64777" spans="10:12">
      <c r="J64777" s="2"/>
      <c r="K64777" s="2"/>
      <c r="L64777" s="2"/>
    </row>
    <row r="64778" spans="10:12">
      <c r="J64778" s="2"/>
      <c r="K64778" s="2"/>
      <c r="L64778" s="2"/>
    </row>
    <row r="64779" spans="10:12">
      <c r="J64779" s="2"/>
      <c r="K64779" s="2"/>
      <c r="L64779" s="2"/>
    </row>
    <row r="64780" spans="10:12">
      <c r="J64780" s="2"/>
      <c r="K64780" s="2"/>
      <c r="L64780" s="2"/>
    </row>
    <row r="64781" spans="10:12">
      <c r="J64781" s="2"/>
      <c r="K64781" s="2"/>
      <c r="L64781" s="2"/>
    </row>
    <row r="64782" spans="10:12">
      <c r="J64782" s="2"/>
      <c r="K64782" s="2"/>
      <c r="L64782" s="2"/>
    </row>
    <row r="64783" spans="10:12">
      <c r="J64783" s="2"/>
      <c r="K64783" s="2"/>
      <c r="L64783" s="2"/>
    </row>
    <row r="64784" spans="10:12">
      <c r="J64784" s="2"/>
      <c r="K64784" s="2"/>
      <c r="L64784" s="2"/>
    </row>
    <row r="64785" spans="10:12">
      <c r="J64785" s="2"/>
      <c r="K64785" s="2"/>
      <c r="L64785" s="2"/>
    </row>
    <row r="64786" spans="10:12">
      <c r="J64786" s="2"/>
      <c r="K64786" s="2"/>
      <c r="L64786" s="2"/>
    </row>
    <row r="64787" spans="10:12">
      <c r="J64787" s="2"/>
      <c r="K64787" s="2"/>
      <c r="L64787" s="2"/>
    </row>
    <row r="64788" spans="10:12">
      <c r="J64788" s="2"/>
      <c r="K64788" s="2"/>
      <c r="L64788" s="2"/>
    </row>
    <row r="64789" spans="10:12">
      <c r="J64789" s="2"/>
      <c r="K64789" s="2"/>
      <c r="L64789" s="2"/>
    </row>
    <row r="64790" spans="10:12">
      <c r="J64790" s="2"/>
      <c r="K64790" s="2"/>
      <c r="L64790" s="2"/>
    </row>
    <row r="64791" spans="10:12">
      <c r="J64791" s="2"/>
      <c r="K64791" s="2"/>
      <c r="L64791" s="2"/>
    </row>
    <row r="64792" spans="10:12">
      <c r="J64792" s="2"/>
      <c r="K64792" s="2"/>
      <c r="L64792" s="2"/>
    </row>
    <row r="64793" spans="10:12">
      <c r="J64793" s="2"/>
      <c r="K64793" s="2"/>
      <c r="L64793" s="2"/>
    </row>
    <row r="64794" spans="10:12">
      <c r="J64794" s="2"/>
      <c r="K64794" s="2"/>
      <c r="L64794" s="2"/>
    </row>
    <row r="64795" spans="10:12">
      <c r="J64795" s="2"/>
      <c r="K64795" s="2"/>
      <c r="L64795" s="2"/>
    </row>
    <row r="64796" spans="10:12">
      <c r="J64796" s="2"/>
      <c r="K64796" s="2"/>
      <c r="L64796" s="2"/>
    </row>
    <row r="64797" spans="10:12">
      <c r="J64797" s="2"/>
      <c r="K64797" s="2"/>
      <c r="L64797" s="2"/>
    </row>
    <row r="64798" spans="10:12">
      <c r="J64798" s="2"/>
      <c r="K64798" s="2"/>
      <c r="L64798" s="2"/>
    </row>
    <row r="64799" spans="10:12">
      <c r="J64799" s="2"/>
      <c r="K64799" s="2"/>
      <c r="L64799" s="2"/>
    </row>
    <row r="64800" spans="10:12">
      <c r="J64800" s="2"/>
      <c r="K64800" s="2"/>
      <c r="L64800" s="2"/>
    </row>
    <row r="64801" spans="10:12">
      <c r="J64801" s="2"/>
      <c r="K64801" s="2"/>
      <c r="L64801" s="2"/>
    </row>
    <row r="64802" spans="10:12">
      <c r="J64802" s="2"/>
      <c r="K64802" s="2"/>
      <c r="L64802" s="2"/>
    </row>
    <row r="64803" spans="10:12">
      <c r="J64803" s="2"/>
      <c r="K64803" s="2"/>
      <c r="L64803" s="2"/>
    </row>
    <row r="64804" spans="10:12">
      <c r="J64804" s="2"/>
      <c r="K64804" s="2"/>
      <c r="L64804" s="2"/>
    </row>
    <row r="64805" spans="10:12">
      <c r="J64805" s="2"/>
      <c r="K64805" s="2"/>
      <c r="L64805" s="2"/>
    </row>
    <row r="64806" spans="10:12">
      <c r="J64806" s="2"/>
      <c r="K64806" s="2"/>
      <c r="L64806" s="2"/>
    </row>
    <row r="64807" spans="10:12">
      <c r="J64807" s="2"/>
      <c r="K64807" s="2"/>
      <c r="L64807" s="2"/>
    </row>
    <row r="64808" spans="10:12">
      <c r="J64808" s="2"/>
      <c r="K64808" s="2"/>
      <c r="L64808" s="2"/>
    </row>
    <row r="64809" spans="10:12">
      <c r="J64809" s="2"/>
      <c r="K64809" s="2"/>
      <c r="L64809" s="2"/>
    </row>
    <row r="64810" spans="10:12">
      <c r="J64810" s="2"/>
      <c r="K64810" s="2"/>
      <c r="L64810" s="2"/>
    </row>
    <row r="64811" spans="10:12">
      <c r="J64811" s="2"/>
      <c r="K64811" s="2"/>
      <c r="L64811" s="2"/>
    </row>
    <row r="64812" spans="10:12">
      <c r="J64812" s="2"/>
      <c r="K64812" s="2"/>
      <c r="L64812" s="2"/>
    </row>
    <row r="64813" spans="10:12">
      <c r="J64813" s="2"/>
      <c r="K64813" s="2"/>
      <c r="L64813" s="2"/>
    </row>
    <row r="64814" spans="10:12">
      <c r="J64814" s="2"/>
      <c r="K64814" s="2"/>
      <c r="L64814" s="2"/>
    </row>
    <row r="64815" spans="10:12">
      <c r="J64815" s="2"/>
      <c r="K64815" s="2"/>
      <c r="L64815" s="2"/>
    </row>
    <row r="64816" spans="10:12">
      <c r="J64816" s="2"/>
      <c r="K64816" s="2"/>
      <c r="L64816" s="2"/>
    </row>
    <row r="64817" spans="10:12">
      <c r="J64817" s="2"/>
      <c r="K64817" s="2"/>
      <c r="L64817" s="2"/>
    </row>
    <row r="64818" spans="10:12">
      <c r="J64818" s="2"/>
      <c r="K64818" s="2"/>
      <c r="L64818" s="2"/>
    </row>
    <row r="64819" spans="10:12">
      <c r="J64819" s="2"/>
      <c r="K64819" s="2"/>
      <c r="L64819" s="2"/>
    </row>
    <row r="64820" spans="10:12">
      <c r="J64820" s="2"/>
      <c r="K64820" s="2"/>
      <c r="L64820" s="2"/>
    </row>
    <row r="64821" spans="10:12">
      <c r="J64821" s="2"/>
      <c r="K64821" s="2"/>
      <c r="L64821" s="2"/>
    </row>
    <row r="64822" spans="10:12">
      <c r="J64822" s="2"/>
      <c r="K64822" s="2"/>
      <c r="L64822" s="2"/>
    </row>
    <row r="64823" spans="10:12">
      <c r="J64823" s="2"/>
      <c r="K64823" s="2"/>
      <c r="L64823" s="2"/>
    </row>
    <row r="64824" spans="10:12">
      <c r="J64824" s="2"/>
      <c r="K64824" s="2"/>
      <c r="L64824" s="2"/>
    </row>
    <row r="64825" spans="10:12">
      <c r="J64825" s="2"/>
      <c r="K64825" s="2"/>
      <c r="L64825" s="2"/>
    </row>
    <row r="64826" spans="10:12">
      <c r="J64826" s="2"/>
      <c r="K64826" s="2"/>
      <c r="L64826" s="2"/>
    </row>
    <row r="64827" spans="10:12">
      <c r="J64827" s="2"/>
      <c r="K64827" s="2"/>
      <c r="L64827" s="2"/>
    </row>
    <row r="64828" spans="10:12">
      <c r="J64828" s="2"/>
      <c r="K64828" s="2"/>
      <c r="L64828" s="2"/>
    </row>
    <row r="64829" spans="10:12">
      <c r="J64829" s="2"/>
      <c r="K64829" s="2"/>
      <c r="L64829" s="2"/>
    </row>
    <row r="64830" spans="10:12">
      <c r="J64830" s="2"/>
      <c r="K64830" s="2"/>
      <c r="L64830" s="2"/>
    </row>
    <row r="64831" spans="10:12">
      <c r="J64831" s="2"/>
      <c r="K64831" s="2"/>
      <c r="L64831" s="2"/>
    </row>
    <row r="64832" spans="10:12">
      <c r="J64832" s="2"/>
      <c r="K64832" s="2"/>
      <c r="L64832" s="2"/>
    </row>
    <row r="64833" spans="10:12">
      <c r="J64833" s="2"/>
      <c r="K64833" s="2"/>
      <c r="L64833" s="2"/>
    </row>
    <row r="64834" spans="10:12">
      <c r="J64834" s="2"/>
      <c r="K64834" s="2"/>
      <c r="L64834" s="2"/>
    </row>
    <row r="64835" spans="10:12">
      <c r="J64835" s="2"/>
      <c r="K64835" s="2"/>
      <c r="L64835" s="2"/>
    </row>
    <row r="64836" spans="10:12">
      <c r="J64836" s="2"/>
      <c r="K64836" s="2"/>
      <c r="L64836" s="2"/>
    </row>
    <row r="64837" spans="10:12">
      <c r="J64837" s="2"/>
      <c r="K64837" s="2"/>
      <c r="L64837" s="2"/>
    </row>
    <row r="64838" spans="10:12">
      <c r="J64838" s="2"/>
      <c r="K64838" s="2"/>
      <c r="L64838" s="2"/>
    </row>
    <row r="64839" spans="10:12">
      <c r="J64839" s="2"/>
      <c r="K64839" s="2"/>
      <c r="L64839" s="2"/>
    </row>
    <row r="64840" spans="10:12">
      <c r="J64840" s="2"/>
      <c r="K64840" s="2"/>
      <c r="L64840" s="2"/>
    </row>
    <row r="64841" spans="10:12">
      <c r="J64841" s="2"/>
      <c r="K64841" s="2"/>
      <c r="L64841" s="2"/>
    </row>
    <row r="64842" spans="10:12">
      <c r="J64842" s="2"/>
      <c r="K64842" s="2"/>
      <c r="L64842" s="2"/>
    </row>
    <row r="64843" spans="10:12">
      <c r="J64843" s="2"/>
      <c r="K64843" s="2"/>
      <c r="L64843" s="2"/>
    </row>
    <row r="64844" spans="10:12">
      <c r="J64844" s="2"/>
      <c r="K64844" s="2"/>
      <c r="L64844" s="2"/>
    </row>
    <row r="64845" spans="10:12">
      <c r="J64845" s="2"/>
      <c r="K64845" s="2"/>
      <c r="L64845" s="2"/>
    </row>
    <row r="64846" spans="10:12">
      <c r="J64846" s="2"/>
      <c r="K64846" s="2"/>
      <c r="L64846" s="2"/>
    </row>
    <row r="64847" spans="10:12">
      <c r="J64847" s="2"/>
      <c r="K64847" s="2"/>
      <c r="L64847" s="2"/>
    </row>
    <row r="64848" spans="10:12">
      <c r="J64848" s="2"/>
      <c r="K64848" s="2"/>
      <c r="L64848" s="2"/>
    </row>
    <row r="64849" spans="10:12">
      <c r="J64849" s="2"/>
      <c r="K64849" s="2"/>
      <c r="L64849" s="2"/>
    </row>
    <row r="64850" spans="10:12">
      <c r="J64850" s="2"/>
      <c r="K64850" s="2"/>
      <c r="L64850" s="2"/>
    </row>
    <row r="64851" spans="10:12">
      <c r="J64851" s="2"/>
      <c r="K64851" s="2"/>
      <c r="L64851" s="2"/>
    </row>
    <row r="64852" spans="10:12">
      <c r="J64852" s="2"/>
      <c r="K64852" s="2"/>
      <c r="L64852" s="2"/>
    </row>
    <row r="64853" spans="10:12">
      <c r="J64853" s="2"/>
      <c r="K64853" s="2"/>
      <c r="L64853" s="2"/>
    </row>
    <row r="64854" spans="10:12">
      <c r="J64854" s="2"/>
      <c r="K64854" s="2"/>
      <c r="L64854" s="2"/>
    </row>
    <row r="64855" spans="10:12">
      <c r="J64855" s="2"/>
      <c r="K64855" s="2"/>
      <c r="L64855" s="2"/>
    </row>
    <row r="64856" spans="10:12">
      <c r="J64856" s="2"/>
      <c r="K64856" s="2"/>
      <c r="L64856" s="2"/>
    </row>
    <row r="64857" spans="10:12">
      <c r="J64857" s="2"/>
      <c r="K64857" s="2"/>
      <c r="L64857" s="2"/>
    </row>
    <row r="64858" spans="10:12">
      <c r="J64858" s="2"/>
      <c r="K64858" s="2"/>
      <c r="L64858" s="2"/>
    </row>
    <row r="64859" spans="10:12">
      <c r="J64859" s="2"/>
      <c r="K64859" s="2"/>
      <c r="L64859" s="2"/>
    </row>
    <row r="64860" spans="10:12">
      <c r="J64860" s="2"/>
      <c r="K64860" s="2"/>
      <c r="L64860" s="2"/>
    </row>
    <row r="64861" spans="10:12">
      <c r="J64861" s="2"/>
      <c r="K64861" s="2"/>
      <c r="L64861" s="2"/>
    </row>
    <row r="64862" spans="10:12">
      <c r="J64862" s="2"/>
      <c r="K64862" s="2"/>
      <c r="L64862" s="2"/>
    </row>
    <row r="64863" spans="10:12">
      <c r="J64863" s="2"/>
      <c r="K64863" s="2"/>
      <c r="L64863" s="2"/>
    </row>
    <row r="64864" spans="10:12">
      <c r="J64864" s="2"/>
      <c r="K64864" s="2"/>
      <c r="L64864" s="2"/>
    </row>
    <row r="64865" spans="10:12">
      <c r="J64865" s="2"/>
      <c r="K64865" s="2"/>
      <c r="L64865" s="2"/>
    </row>
    <row r="64866" spans="10:12">
      <c r="J64866" s="2"/>
      <c r="K64866" s="2"/>
      <c r="L64866" s="2"/>
    </row>
    <row r="64867" spans="10:12">
      <c r="J64867" s="2"/>
      <c r="K64867" s="2"/>
      <c r="L64867" s="2"/>
    </row>
    <row r="64868" spans="10:12">
      <c r="J64868" s="2"/>
      <c r="K64868" s="2"/>
      <c r="L64868" s="2"/>
    </row>
    <row r="64869" spans="10:12">
      <c r="J64869" s="2"/>
      <c r="K64869" s="2"/>
      <c r="L64869" s="2"/>
    </row>
    <row r="64870" spans="10:12">
      <c r="J64870" s="2"/>
      <c r="K64870" s="2"/>
      <c r="L64870" s="2"/>
    </row>
    <row r="64871" spans="10:12">
      <c r="J64871" s="2"/>
      <c r="K64871" s="2"/>
      <c r="L64871" s="2"/>
    </row>
    <row r="64872" spans="10:12">
      <c r="J64872" s="2"/>
      <c r="K64872" s="2"/>
      <c r="L64872" s="2"/>
    </row>
    <row r="64873" spans="10:12">
      <c r="J64873" s="2"/>
      <c r="K64873" s="2"/>
      <c r="L64873" s="2"/>
    </row>
    <row r="64874" spans="10:12">
      <c r="J64874" s="2"/>
      <c r="K64874" s="2"/>
      <c r="L64874" s="2"/>
    </row>
    <row r="64875" spans="10:12">
      <c r="J64875" s="2"/>
      <c r="K64875" s="2"/>
      <c r="L64875" s="2"/>
    </row>
    <row r="64876" spans="10:12">
      <c r="J64876" s="2"/>
      <c r="K64876" s="2"/>
      <c r="L64876" s="2"/>
    </row>
    <row r="64877" spans="10:12">
      <c r="J64877" s="2"/>
      <c r="K64877" s="2"/>
      <c r="L64877" s="2"/>
    </row>
    <row r="64878" spans="10:12">
      <c r="J64878" s="2"/>
      <c r="K64878" s="2"/>
      <c r="L64878" s="2"/>
    </row>
    <row r="64879" spans="10:12">
      <c r="J64879" s="2"/>
      <c r="K64879" s="2"/>
      <c r="L64879" s="2"/>
    </row>
    <row r="64880" spans="10:12">
      <c r="J64880" s="2"/>
      <c r="K64880" s="2"/>
      <c r="L64880" s="2"/>
    </row>
    <row r="64881" spans="10:12">
      <c r="J64881" s="2"/>
      <c r="K64881" s="2"/>
      <c r="L64881" s="2"/>
    </row>
    <row r="64882" spans="10:12">
      <c r="J64882" s="2"/>
      <c r="K64882" s="2"/>
      <c r="L64882" s="2"/>
    </row>
    <row r="64883" spans="10:12">
      <c r="J64883" s="2"/>
      <c r="K64883" s="2"/>
      <c r="L64883" s="2"/>
    </row>
    <row r="64884" spans="10:12">
      <c r="J64884" s="2"/>
      <c r="K64884" s="2"/>
      <c r="L64884" s="2"/>
    </row>
    <row r="64885" spans="10:12">
      <c r="J64885" s="2"/>
      <c r="K64885" s="2"/>
      <c r="L64885" s="2"/>
    </row>
    <row r="64886" spans="10:12">
      <c r="J64886" s="2"/>
      <c r="K64886" s="2"/>
      <c r="L64886" s="2"/>
    </row>
    <row r="64887" spans="10:12">
      <c r="J64887" s="2"/>
      <c r="K64887" s="2"/>
      <c r="L64887" s="2"/>
    </row>
    <row r="64888" spans="10:12">
      <c r="J64888" s="2"/>
      <c r="K64888" s="2"/>
      <c r="L64888" s="2"/>
    </row>
    <row r="64889" spans="10:12">
      <c r="J64889" s="2"/>
      <c r="K64889" s="2"/>
      <c r="L64889" s="2"/>
    </row>
    <row r="64890" spans="10:12">
      <c r="J64890" s="2"/>
      <c r="K64890" s="2"/>
      <c r="L64890" s="2"/>
    </row>
    <row r="64891" spans="10:12">
      <c r="J64891" s="2"/>
      <c r="K64891" s="2"/>
      <c r="L64891" s="2"/>
    </row>
    <row r="64892" spans="10:12">
      <c r="J64892" s="2"/>
      <c r="K64892" s="2"/>
      <c r="L64892" s="2"/>
    </row>
    <row r="64893" spans="10:12">
      <c r="J64893" s="2"/>
      <c r="K64893" s="2"/>
      <c r="L64893" s="2"/>
    </row>
    <row r="64894" spans="10:12">
      <c r="J64894" s="2"/>
      <c r="K64894" s="2"/>
      <c r="L64894" s="2"/>
    </row>
    <row r="64895" spans="10:12">
      <c r="J64895" s="2"/>
      <c r="K64895" s="2"/>
      <c r="L64895" s="2"/>
    </row>
    <row r="64896" spans="10:12">
      <c r="J64896" s="2"/>
      <c r="K64896" s="2"/>
      <c r="L64896" s="2"/>
    </row>
    <row r="64897" spans="10:12">
      <c r="J64897" s="2"/>
      <c r="K64897" s="2"/>
      <c r="L64897" s="2"/>
    </row>
    <row r="64898" spans="10:12">
      <c r="J64898" s="2"/>
      <c r="K64898" s="2"/>
      <c r="L64898" s="2"/>
    </row>
    <row r="64899" spans="10:12">
      <c r="J64899" s="2"/>
      <c r="K64899" s="2"/>
      <c r="L64899" s="2"/>
    </row>
    <row r="64900" spans="10:12">
      <c r="J64900" s="2"/>
      <c r="K64900" s="2"/>
      <c r="L64900" s="2"/>
    </row>
    <row r="64901" spans="10:12">
      <c r="J64901" s="2"/>
      <c r="K64901" s="2"/>
      <c r="L64901" s="2"/>
    </row>
    <row r="64902" spans="10:12">
      <c r="J64902" s="2"/>
      <c r="K64902" s="2"/>
      <c r="L64902" s="2"/>
    </row>
    <row r="64903" spans="10:12">
      <c r="J64903" s="2"/>
      <c r="K64903" s="2"/>
      <c r="L64903" s="2"/>
    </row>
    <row r="64904" spans="10:12">
      <c r="J64904" s="2"/>
      <c r="K64904" s="2"/>
      <c r="L64904" s="2"/>
    </row>
    <row r="64905" spans="10:12">
      <c r="J64905" s="2"/>
      <c r="K64905" s="2"/>
      <c r="L64905" s="2"/>
    </row>
    <row r="64906" spans="10:12">
      <c r="J64906" s="2"/>
      <c r="K64906" s="2"/>
      <c r="L64906" s="2"/>
    </row>
    <row r="64907" spans="10:12">
      <c r="J64907" s="2"/>
      <c r="K64907" s="2"/>
      <c r="L64907" s="2"/>
    </row>
    <row r="64908" spans="10:12">
      <c r="J64908" s="2"/>
      <c r="K64908" s="2"/>
      <c r="L64908" s="2"/>
    </row>
    <row r="64909" spans="10:12">
      <c r="J64909" s="2"/>
      <c r="K64909" s="2"/>
      <c r="L64909" s="2"/>
    </row>
    <row r="64910" spans="10:12">
      <c r="J64910" s="2"/>
      <c r="K64910" s="2"/>
      <c r="L64910" s="2"/>
    </row>
    <row r="64911" spans="10:12">
      <c r="J64911" s="2"/>
      <c r="K64911" s="2"/>
      <c r="L64911" s="2"/>
    </row>
    <row r="64912" spans="10:12">
      <c r="J64912" s="2"/>
      <c r="K64912" s="2"/>
      <c r="L64912" s="2"/>
    </row>
    <row r="64913" spans="10:12">
      <c r="J64913" s="2"/>
      <c r="K64913" s="2"/>
      <c r="L64913" s="2"/>
    </row>
    <row r="64914" spans="10:12">
      <c r="J64914" s="2"/>
      <c r="K64914" s="2"/>
      <c r="L64914" s="2"/>
    </row>
    <row r="64915" spans="10:12">
      <c r="J64915" s="2"/>
      <c r="K64915" s="2"/>
      <c r="L64915" s="2"/>
    </row>
    <row r="64916" spans="10:12">
      <c r="J64916" s="2"/>
      <c r="K64916" s="2"/>
      <c r="L64916" s="2"/>
    </row>
    <row r="64917" spans="10:12">
      <c r="J64917" s="2"/>
      <c r="K64917" s="2"/>
      <c r="L64917" s="2"/>
    </row>
    <row r="64918" spans="10:12">
      <c r="J64918" s="2"/>
      <c r="K64918" s="2"/>
      <c r="L64918" s="2"/>
    </row>
    <row r="64919" spans="10:12">
      <c r="J64919" s="2"/>
      <c r="K64919" s="2"/>
      <c r="L64919" s="2"/>
    </row>
    <row r="64920" spans="10:12">
      <c r="J64920" s="2"/>
      <c r="K64920" s="2"/>
      <c r="L64920" s="2"/>
    </row>
    <row r="64921" spans="10:12">
      <c r="J64921" s="2"/>
      <c r="K64921" s="2"/>
      <c r="L64921" s="2"/>
    </row>
    <row r="64922" spans="10:12">
      <c r="J64922" s="2"/>
      <c r="K64922" s="2"/>
      <c r="L64922" s="2"/>
    </row>
    <row r="64923" spans="10:12">
      <c r="J64923" s="2"/>
      <c r="K64923" s="2"/>
      <c r="L64923" s="2"/>
    </row>
    <row r="64924" spans="10:12">
      <c r="J64924" s="2"/>
      <c r="K64924" s="2"/>
      <c r="L64924" s="2"/>
    </row>
    <row r="64925" spans="10:12">
      <c r="J64925" s="2"/>
      <c r="K64925" s="2"/>
      <c r="L64925" s="2"/>
    </row>
    <row r="64926" spans="10:12">
      <c r="J64926" s="2"/>
      <c r="K64926" s="2"/>
      <c r="L64926" s="2"/>
    </row>
    <row r="64927" spans="10:12">
      <c r="J64927" s="2"/>
      <c r="K64927" s="2"/>
      <c r="L64927" s="2"/>
    </row>
    <row r="64928" spans="10:12">
      <c r="J64928" s="2"/>
      <c r="K64928" s="2"/>
      <c r="L64928" s="2"/>
    </row>
    <row r="64929" spans="10:12">
      <c r="J64929" s="2"/>
      <c r="K64929" s="2"/>
      <c r="L64929" s="2"/>
    </row>
    <row r="64930" spans="10:12">
      <c r="J64930" s="2"/>
      <c r="K64930" s="2"/>
      <c r="L64930" s="2"/>
    </row>
    <row r="64931" spans="10:12">
      <c r="J64931" s="2"/>
      <c r="K64931" s="2"/>
      <c r="L64931" s="2"/>
    </row>
    <row r="64932" spans="10:12">
      <c r="J64932" s="2"/>
      <c r="K64932" s="2"/>
      <c r="L64932" s="2"/>
    </row>
    <row r="64933" spans="10:12">
      <c r="J64933" s="2"/>
      <c r="K64933" s="2"/>
      <c r="L64933" s="2"/>
    </row>
    <row r="64934" spans="10:12">
      <c r="J64934" s="2"/>
      <c r="K64934" s="2"/>
      <c r="L64934" s="2"/>
    </row>
    <row r="64935" spans="10:12">
      <c r="J64935" s="2"/>
      <c r="K64935" s="2"/>
      <c r="L64935" s="2"/>
    </row>
    <row r="64936" spans="10:12">
      <c r="J64936" s="2"/>
      <c r="K64936" s="2"/>
      <c r="L64936" s="2"/>
    </row>
    <row r="64937" spans="10:12">
      <c r="J64937" s="2"/>
      <c r="K64937" s="2"/>
      <c r="L64937" s="2"/>
    </row>
    <row r="64938" spans="10:12">
      <c r="J64938" s="2"/>
      <c r="K64938" s="2"/>
      <c r="L64938" s="2"/>
    </row>
    <row r="64939" spans="10:12">
      <c r="J64939" s="2"/>
      <c r="K64939" s="2"/>
      <c r="L64939" s="2"/>
    </row>
    <row r="64940" spans="10:12">
      <c r="J64940" s="2"/>
      <c r="K64940" s="2"/>
      <c r="L64940" s="2"/>
    </row>
    <row r="64941" spans="10:12">
      <c r="J64941" s="2"/>
      <c r="K64941" s="2"/>
      <c r="L64941" s="2"/>
    </row>
    <row r="64942" spans="10:12">
      <c r="J64942" s="2"/>
      <c r="K64942" s="2"/>
      <c r="L64942" s="2"/>
    </row>
    <row r="64943" spans="10:12">
      <c r="J64943" s="2"/>
      <c r="K64943" s="2"/>
      <c r="L64943" s="2"/>
    </row>
    <row r="64944" spans="10:12">
      <c r="J64944" s="2"/>
      <c r="K64944" s="2"/>
      <c r="L64944" s="2"/>
    </row>
    <row r="64945" spans="10:12">
      <c r="J64945" s="2"/>
      <c r="K64945" s="2"/>
      <c r="L64945" s="2"/>
    </row>
    <row r="64946" spans="10:12">
      <c r="J64946" s="2"/>
      <c r="K64946" s="2"/>
      <c r="L64946" s="2"/>
    </row>
    <row r="64947" spans="10:12">
      <c r="J64947" s="2"/>
      <c r="K64947" s="2"/>
      <c r="L64947" s="2"/>
    </row>
    <row r="64948" spans="10:12">
      <c r="J64948" s="2"/>
      <c r="K64948" s="2"/>
      <c r="L64948" s="2"/>
    </row>
    <row r="64949" spans="10:12">
      <c r="J64949" s="2"/>
      <c r="K64949" s="2"/>
      <c r="L64949" s="2"/>
    </row>
    <row r="64950" spans="10:12">
      <c r="J64950" s="2"/>
      <c r="K64950" s="2"/>
      <c r="L64950" s="2"/>
    </row>
    <row r="64951" spans="10:12">
      <c r="J64951" s="2"/>
      <c r="K64951" s="2"/>
      <c r="L64951" s="2"/>
    </row>
    <row r="64952" spans="10:12">
      <c r="J64952" s="2"/>
      <c r="K64952" s="2"/>
      <c r="L64952" s="2"/>
    </row>
    <row r="64953" spans="10:12">
      <c r="J64953" s="2"/>
      <c r="K64953" s="2"/>
      <c r="L64953" s="2"/>
    </row>
    <row r="64954" spans="10:12">
      <c r="J64954" s="2"/>
      <c r="K64954" s="2"/>
      <c r="L64954" s="2"/>
    </row>
    <row r="64955" spans="10:12">
      <c r="J64955" s="2"/>
      <c r="K64955" s="2"/>
      <c r="L64955" s="2"/>
    </row>
    <row r="64956" spans="10:12">
      <c r="J64956" s="2"/>
      <c r="K64956" s="2"/>
      <c r="L64956" s="2"/>
    </row>
    <row r="64957" spans="10:12">
      <c r="J64957" s="2"/>
      <c r="K64957" s="2"/>
      <c r="L64957" s="2"/>
    </row>
    <row r="64958" spans="10:12">
      <c r="J64958" s="2"/>
      <c r="K64958" s="2"/>
      <c r="L64958" s="2"/>
    </row>
    <row r="64959" spans="10:12">
      <c r="J64959" s="2"/>
      <c r="K64959" s="2"/>
      <c r="L64959" s="2"/>
    </row>
    <row r="64960" spans="10:12">
      <c r="J64960" s="2"/>
      <c r="K64960" s="2"/>
      <c r="L64960" s="2"/>
    </row>
    <row r="64961" spans="10:12">
      <c r="J64961" s="2"/>
      <c r="K64961" s="2"/>
      <c r="L64961" s="2"/>
    </row>
    <row r="64962" spans="10:12">
      <c r="J64962" s="2"/>
      <c r="K64962" s="2"/>
      <c r="L64962" s="2"/>
    </row>
    <row r="64963" spans="10:12">
      <c r="J64963" s="2"/>
      <c r="K64963" s="2"/>
      <c r="L64963" s="2"/>
    </row>
    <row r="64964" spans="10:12">
      <c r="J64964" s="2"/>
      <c r="K64964" s="2"/>
      <c r="L64964" s="2"/>
    </row>
    <row r="64965" spans="10:12">
      <c r="J64965" s="2"/>
      <c r="K64965" s="2"/>
      <c r="L64965" s="2"/>
    </row>
    <row r="64966" spans="10:12">
      <c r="J64966" s="2"/>
      <c r="K64966" s="2"/>
      <c r="L64966" s="2"/>
    </row>
    <row r="64967" spans="10:12">
      <c r="J64967" s="2"/>
      <c r="K64967" s="2"/>
      <c r="L64967" s="2"/>
    </row>
    <row r="64968" spans="10:12">
      <c r="J64968" s="2"/>
      <c r="K64968" s="2"/>
      <c r="L64968" s="2"/>
    </row>
    <row r="64969" spans="10:12">
      <c r="J64969" s="2"/>
      <c r="K64969" s="2"/>
      <c r="L64969" s="2"/>
    </row>
    <row r="64970" spans="10:12">
      <c r="J64970" s="2"/>
      <c r="K64970" s="2"/>
      <c r="L64970" s="2"/>
    </row>
    <row r="64971" spans="10:12">
      <c r="J64971" s="2"/>
      <c r="K64971" s="2"/>
      <c r="L64971" s="2"/>
    </row>
    <row r="64972" spans="10:12">
      <c r="J64972" s="2"/>
      <c r="K64972" s="2"/>
      <c r="L64972" s="2"/>
    </row>
    <row r="64973" spans="10:12">
      <c r="J64973" s="2"/>
      <c r="K64973" s="2"/>
      <c r="L64973" s="2"/>
    </row>
    <row r="64974" spans="10:12">
      <c r="J64974" s="2"/>
      <c r="K64974" s="2"/>
      <c r="L64974" s="2"/>
    </row>
    <row r="64975" spans="10:12">
      <c r="J64975" s="2"/>
      <c r="K64975" s="2"/>
      <c r="L64975" s="2"/>
    </row>
    <row r="64976" spans="10:12">
      <c r="J64976" s="2"/>
      <c r="K64976" s="2"/>
      <c r="L64976" s="2"/>
    </row>
    <row r="64977" spans="10:12">
      <c r="J64977" s="2"/>
      <c r="K64977" s="2"/>
      <c r="L64977" s="2"/>
    </row>
    <row r="64978" spans="10:12">
      <c r="J64978" s="2"/>
      <c r="K64978" s="2"/>
      <c r="L64978" s="2"/>
    </row>
    <row r="64979" spans="10:12">
      <c r="J64979" s="2"/>
      <c r="K64979" s="2"/>
      <c r="L64979" s="2"/>
    </row>
    <row r="64980" spans="10:12">
      <c r="J64980" s="2"/>
      <c r="K64980" s="2"/>
      <c r="L64980" s="2"/>
    </row>
    <row r="64981" spans="10:12">
      <c r="J64981" s="2"/>
      <c r="K64981" s="2"/>
      <c r="L64981" s="2"/>
    </row>
    <row r="64982" spans="10:12">
      <c r="J64982" s="2"/>
      <c r="K64982" s="2"/>
      <c r="L64982" s="2"/>
    </row>
    <row r="64983" spans="10:12">
      <c r="J64983" s="2"/>
      <c r="K64983" s="2"/>
      <c r="L64983" s="2"/>
    </row>
    <row r="64984" spans="10:12">
      <c r="J64984" s="2"/>
      <c r="K64984" s="2"/>
      <c r="L64984" s="2"/>
    </row>
    <row r="64985" spans="10:12">
      <c r="J64985" s="2"/>
      <c r="K64985" s="2"/>
      <c r="L64985" s="2"/>
    </row>
    <row r="64986" spans="10:12">
      <c r="J64986" s="2"/>
      <c r="K64986" s="2"/>
      <c r="L64986" s="2"/>
    </row>
    <row r="64987" spans="10:12">
      <c r="J64987" s="2"/>
      <c r="K64987" s="2"/>
      <c r="L64987" s="2"/>
    </row>
    <row r="64988" spans="10:12">
      <c r="J64988" s="2"/>
      <c r="K64988" s="2"/>
      <c r="L64988" s="2"/>
    </row>
    <row r="64989" spans="10:12">
      <c r="J64989" s="2"/>
      <c r="K64989" s="2"/>
      <c r="L64989" s="2"/>
    </row>
    <row r="64990" spans="10:12">
      <c r="J64990" s="2"/>
      <c r="K64990" s="2"/>
      <c r="L64990" s="2"/>
    </row>
    <row r="64991" spans="10:12">
      <c r="J64991" s="2"/>
      <c r="K64991" s="2"/>
      <c r="L64991" s="2"/>
    </row>
    <row r="64992" spans="10:12">
      <c r="J64992" s="2"/>
      <c r="K64992" s="2"/>
      <c r="L64992" s="2"/>
    </row>
    <row r="64993" spans="10:12">
      <c r="J64993" s="2"/>
      <c r="K64993" s="2"/>
      <c r="L64993" s="2"/>
    </row>
    <row r="64994" spans="10:12">
      <c r="J64994" s="2"/>
      <c r="K64994" s="2"/>
      <c r="L64994" s="2"/>
    </row>
    <row r="64995" spans="10:12">
      <c r="J64995" s="2"/>
      <c r="K64995" s="2"/>
      <c r="L64995" s="2"/>
    </row>
    <row r="64996" spans="10:12">
      <c r="J64996" s="2"/>
      <c r="K64996" s="2"/>
      <c r="L64996" s="2"/>
    </row>
    <row r="64997" spans="10:12">
      <c r="J64997" s="2"/>
      <c r="K64997" s="2"/>
      <c r="L64997" s="2"/>
    </row>
    <row r="64998" spans="10:12">
      <c r="J64998" s="2"/>
      <c r="K64998" s="2"/>
      <c r="L64998" s="2"/>
    </row>
    <row r="64999" spans="10:12">
      <c r="J64999" s="2"/>
      <c r="K64999" s="2"/>
      <c r="L64999" s="2"/>
    </row>
    <row r="65000" spans="10:12">
      <c r="J65000" s="2"/>
      <c r="K65000" s="2"/>
      <c r="L65000" s="2"/>
    </row>
    <row r="65001" spans="10:12">
      <c r="J65001" s="2"/>
      <c r="K65001" s="2"/>
      <c r="L65001" s="2"/>
    </row>
    <row r="65002" spans="10:12">
      <c r="J65002" s="2"/>
      <c r="K65002" s="2"/>
      <c r="L65002" s="2"/>
    </row>
    <row r="65003" spans="10:12">
      <c r="J65003" s="2"/>
      <c r="K65003" s="2"/>
      <c r="L65003" s="2"/>
    </row>
    <row r="65004" spans="10:12">
      <c r="J65004" s="2"/>
      <c r="K65004" s="2"/>
      <c r="L65004" s="2"/>
    </row>
    <row r="65005" spans="10:12">
      <c r="J65005" s="2"/>
      <c r="K65005" s="2"/>
      <c r="L65005" s="2"/>
    </row>
    <row r="65006" spans="10:12">
      <c r="J65006" s="2"/>
      <c r="K65006" s="2"/>
      <c r="L65006" s="2"/>
    </row>
    <row r="65007" spans="10:12">
      <c r="J65007" s="2"/>
      <c r="K65007" s="2"/>
      <c r="L65007" s="2"/>
    </row>
    <row r="65008" spans="10:12">
      <c r="J65008" s="2"/>
      <c r="K65008" s="2"/>
      <c r="L65008" s="2"/>
    </row>
    <row r="65009" spans="10:12">
      <c r="J65009" s="2"/>
      <c r="K65009" s="2"/>
      <c r="L65009" s="2"/>
    </row>
    <row r="65010" spans="10:12">
      <c r="J65010" s="2"/>
      <c r="K65010" s="2"/>
      <c r="L65010" s="2"/>
    </row>
    <row r="65011" spans="10:12">
      <c r="J65011" s="2"/>
      <c r="K65011" s="2"/>
      <c r="L65011" s="2"/>
    </row>
    <row r="65012" spans="10:12">
      <c r="J65012" s="2"/>
      <c r="K65012" s="2"/>
      <c r="L65012" s="2"/>
    </row>
    <row r="65013" spans="10:12">
      <c r="J65013" s="2"/>
      <c r="K65013" s="2"/>
      <c r="L65013" s="2"/>
    </row>
    <row r="65014" spans="10:12">
      <c r="J65014" s="2"/>
      <c r="K65014" s="2"/>
      <c r="L65014" s="2"/>
    </row>
    <row r="65015" spans="10:12">
      <c r="J65015" s="2"/>
      <c r="K65015" s="2"/>
      <c r="L65015" s="2"/>
    </row>
    <row r="65016" spans="10:12">
      <c r="J65016" s="2"/>
      <c r="K65016" s="2"/>
      <c r="L65016" s="2"/>
    </row>
    <row r="65017" spans="10:12">
      <c r="J65017" s="2"/>
      <c r="K65017" s="2"/>
      <c r="L65017" s="2"/>
    </row>
    <row r="65018" spans="10:12">
      <c r="J65018" s="2"/>
      <c r="K65018" s="2"/>
      <c r="L65018" s="2"/>
    </row>
    <row r="65019" spans="10:12">
      <c r="J65019" s="2"/>
      <c r="K65019" s="2"/>
      <c r="L65019" s="2"/>
    </row>
    <row r="65020" spans="10:12">
      <c r="J65020" s="2"/>
      <c r="K65020" s="2"/>
      <c r="L65020" s="2"/>
    </row>
    <row r="65021" spans="10:12">
      <c r="J65021" s="2"/>
      <c r="K65021" s="2"/>
      <c r="L65021" s="2"/>
    </row>
    <row r="65022" spans="10:12">
      <c r="J65022" s="2"/>
      <c r="K65022" s="2"/>
      <c r="L65022" s="2"/>
    </row>
    <row r="65023" spans="10:12">
      <c r="J65023" s="2"/>
      <c r="K65023" s="2"/>
      <c r="L65023" s="2"/>
    </row>
    <row r="65024" spans="10:12">
      <c r="J65024" s="2"/>
      <c r="K65024" s="2"/>
      <c r="L65024" s="2"/>
    </row>
    <row r="65025" spans="10:12">
      <c r="J65025" s="2"/>
      <c r="K65025" s="2"/>
      <c r="L65025" s="2"/>
    </row>
    <row r="65026" spans="10:12">
      <c r="J65026" s="2"/>
      <c r="K65026" s="2"/>
      <c r="L65026" s="2"/>
    </row>
    <row r="65027" spans="10:12">
      <c r="J65027" s="2"/>
      <c r="K65027" s="2"/>
      <c r="L65027" s="2"/>
    </row>
    <row r="65028" spans="10:12">
      <c r="J65028" s="2"/>
      <c r="K65028" s="2"/>
      <c r="L65028" s="2"/>
    </row>
    <row r="65029" spans="10:12">
      <c r="J65029" s="2"/>
      <c r="K65029" s="2"/>
      <c r="L65029" s="2"/>
    </row>
    <row r="65030" spans="10:12">
      <c r="J65030" s="2"/>
      <c r="K65030" s="2"/>
      <c r="L65030" s="2"/>
    </row>
    <row r="65031" spans="10:12">
      <c r="J65031" s="2"/>
      <c r="K65031" s="2"/>
      <c r="L65031" s="2"/>
    </row>
    <row r="65032" spans="10:12">
      <c r="J65032" s="2"/>
      <c r="K65032" s="2"/>
      <c r="L65032" s="2"/>
    </row>
    <row r="65033" spans="10:12">
      <c r="J65033" s="2"/>
      <c r="K65033" s="2"/>
      <c r="L65033" s="2"/>
    </row>
    <row r="65034" spans="10:12">
      <c r="J65034" s="2"/>
      <c r="K65034" s="2"/>
      <c r="L65034" s="2"/>
    </row>
    <row r="65035" spans="10:12">
      <c r="J65035" s="2"/>
      <c r="K65035" s="2"/>
      <c r="L65035" s="2"/>
    </row>
    <row r="65036" spans="10:12">
      <c r="J65036" s="2"/>
      <c r="K65036" s="2"/>
      <c r="L65036" s="2"/>
    </row>
    <row r="65037" spans="10:12">
      <c r="J65037" s="2"/>
      <c r="K65037" s="2"/>
      <c r="L65037" s="2"/>
    </row>
    <row r="65038" spans="10:12">
      <c r="J65038" s="2"/>
      <c r="K65038" s="2"/>
      <c r="L65038" s="2"/>
    </row>
    <row r="65039" spans="10:12">
      <c r="J65039" s="2"/>
      <c r="K65039" s="2"/>
      <c r="L65039" s="2"/>
    </row>
    <row r="65040" spans="10:12">
      <c r="J65040" s="2"/>
      <c r="K65040" s="2"/>
      <c r="L65040" s="2"/>
    </row>
    <row r="65041" spans="10:12">
      <c r="J65041" s="2"/>
      <c r="K65041" s="2"/>
      <c r="L65041" s="2"/>
    </row>
    <row r="65042" spans="10:12">
      <c r="J65042" s="2"/>
      <c r="K65042" s="2"/>
      <c r="L65042" s="2"/>
    </row>
    <row r="65043" spans="10:12">
      <c r="J65043" s="2"/>
      <c r="K65043" s="2"/>
      <c r="L65043" s="2"/>
    </row>
    <row r="65044" spans="10:12">
      <c r="J65044" s="2"/>
      <c r="K65044" s="2"/>
      <c r="L65044" s="2"/>
    </row>
    <row r="65045" spans="10:12">
      <c r="J65045" s="2"/>
      <c r="K65045" s="2"/>
      <c r="L65045" s="2"/>
    </row>
    <row r="65046" spans="10:12">
      <c r="J65046" s="2"/>
      <c r="K65046" s="2"/>
      <c r="L65046" s="2"/>
    </row>
    <row r="65047" spans="10:12">
      <c r="J65047" s="2"/>
      <c r="K65047" s="2"/>
      <c r="L65047" s="2"/>
    </row>
    <row r="65048" spans="10:12">
      <c r="J65048" s="2"/>
      <c r="K65048" s="2"/>
      <c r="L65048" s="2"/>
    </row>
    <row r="65049" spans="10:12">
      <c r="J65049" s="2"/>
      <c r="K65049" s="2"/>
      <c r="L65049" s="2"/>
    </row>
    <row r="65050" spans="10:12">
      <c r="J65050" s="2"/>
      <c r="K65050" s="2"/>
      <c r="L65050" s="2"/>
    </row>
    <row r="65051" spans="10:12">
      <c r="J65051" s="2"/>
      <c r="K65051" s="2"/>
      <c r="L65051" s="2"/>
    </row>
    <row r="65052" spans="10:12">
      <c r="J65052" s="2"/>
      <c r="K65052" s="2"/>
      <c r="L65052" s="2"/>
    </row>
    <row r="65053" spans="10:12">
      <c r="J65053" s="2"/>
      <c r="K65053" s="2"/>
      <c r="L65053" s="2"/>
    </row>
    <row r="65054" spans="10:12">
      <c r="J65054" s="2"/>
      <c r="K65054" s="2"/>
      <c r="L65054" s="2"/>
    </row>
    <row r="65055" spans="10:12">
      <c r="J65055" s="2"/>
      <c r="K65055" s="2"/>
      <c r="L65055" s="2"/>
    </row>
    <row r="65056" spans="10:12">
      <c r="J65056" s="2"/>
      <c r="K65056" s="2"/>
      <c r="L65056" s="2"/>
    </row>
    <row r="65057" spans="10:12">
      <c r="J65057" s="2"/>
      <c r="K65057" s="2"/>
      <c r="L65057" s="2"/>
    </row>
    <row r="65058" spans="10:12">
      <c r="J65058" s="2"/>
      <c r="K65058" s="2"/>
      <c r="L65058" s="2"/>
    </row>
    <row r="65059" spans="10:12">
      <c r="J65059" s="2"/>
      <c r="K65059" s="2"/>
      <c r="L65059" s="2"/>
    </row>
    <row r="65060" spans="10:12">
      <c r="J65060" s="2"/>
      <c r="K65060" s="2"/>
      <c r="L65060" s="2"/>
    </row>
    <row r="65061" spans="10:12">
      <c r="J65061" s="2"/>
      <c r="K65061" s="2"/>
      <c r="L65061" s="2"/>
    </row>
    <row r="65062" spans="10:12">
      <c r="J65062" s="2"/>
      <c r="K65062" s="2"/>
      <c r="L65062" s="2"/>
    </row>
    <row r="65063" spans="10:12">
      <c r="J65063" s="2"/>
      <c r="K65063" s="2"/>
      <c r="L65063" s="2"/>
    </row>
    <row r="65064" spans="10:12">
      <c r="J65064" s="2"/>
      <c r="K65064" s="2"/>
      <c r="L65064" s="2"/>
    </row>
    <row r="65065" spans="10:12">
      <c r="J65065" s="2"/>
      <c r="K65065" s="2"/>
      <c r="L65065" s="2"/>
    </row>
    <row r="65066" spans="10:12">
      <c r="J65066" s="2"/>
      <c r="K65066" s="2"/>
      <c r="L65066" s="2"/>
    </row>
    <row r="65067" spans="10:12">
      <c r="J65067" s="2"/>
      <c r="K65067" s="2"/>
      <c r="L65067" s="2"/>
    </row>
    <row r="65068" spans="10:12">
      <c r="J65068" s="2"/>
      <c r="K65068" s="2"/>
      <c r="L65068" s="2"/>
    </row>
    <row r="65069" spans="10:12">
      <c r="J65069" s="2"/>
      <c r="K65069" s="2"/>
      <c r="L65069" s="2"/>
    </row>
    <row r="65070" spans="10:12">
      <c r="J65070" s="2"/>
      <c r="K65070" s="2"/>
      <c r="L65070" s="2"/>
    </row>
    <row r="65071" spans="10:12">
      <c r="J65071" s="2"/>
      <c r="K65071" s="2"/>
      <c r="L65071" s="2"/>
    </row>
    <row r="65072" spans="10:12">
      <c r="J65072" s="2"/>
      <c r="K65072" s="2"/>
      <c r="L65072" s="2"/>
    </row>
    <row r="65073" spans="10:12">
      <c r="J65073" s="2"/>
      <c r="K65073" s="2"/>
      <c r="L65073" s="2"/>
    </row>
    <row r="65074" spans="10:12">
      <c r="J65074" s="2"/>
      <c r="K65074" s="2"/>
      <c r="L65074" s="2"/>
    </row>
    <row r="65075" spans="10:12">
      <c r="J65075" s="2"/>
      <c r="K65075" s="2"/>
      <c r="L65075" s="2"/>
    </row>
    <row r="65076" spans="10:12">
      <c r="J65076" s="2"/>
      <c r="K65076" s="2"/>
      <c r="L65076" s="2"/>
    </row>
    <row r="65077" spans="10:12">
      <c r="J65077" s="2"/>
      <c r="K65077" s="2"/>
      <c r="L65077" s="2"/>
    </row>
    <row r="65078" spans="10:12">
      <c r="J65078" s="2"/>
      <c r="K65078" s="2"/>
      <c r="L65078" s="2"/>
    </row>
    <row r="65079" spans="10:12">
      <c r="J65079" s="2"/>
      <c r="K65079" s="2"/>
      <c r="L65079" s="2"/>
    </row>
    <row r="65080" spans="10:12">
      <c r="J65080" s="2"/>
      <c r="K65080" s="2"/>
      <c r="L65080" s="2"/>
    </row>
    <row r="65081" spans="10:12">
      <c r="J65081" s="2"/>
      <c r="K65081" s="2"/>
      <c r="L65081" s="2"/>
    </row>
    <row r="65082" spans="10:12">
      <c r="J65082" s="2"/>
      <c r="K65082" s="2"/>
      <c r="L65082" s="2"/>
    </row>
    <row r="65083" spans="10:12">
      <c r="J65083" s="2"/>
      <c r="K65083" s="2"/>
      <c r="L65083" s="2"/>
    </row>
    <row r="65084" spans="10:12">
      <c r="J65084" s="2"/>
      <c r="K65084" s="2"/>
      <c r="L65084" s="2"/>
    </row>
    <row r="65085" spans="10:12">
      <c r="J65085" s="2"/>
      <c r="K65085" s="2"/>
      <c r="L65085" s="2"/>
    </row>
    <row r="65086" spans="10:12">
      <c r="J65086" s="2"/>
      <c r="K65086" s="2"/>
      <c r="L65086" s="2"/>
    </row>
    <row r="65087" spans="10:12">
      <c r="J65087" s="2"/>
      <c r="K65087" s="2"/>
      <c r="L65087" s="2"/>
    </row>
    <row r="65088" spans="10:12">
      <c r="J65088" s="2"/>
      <c r="K65088" s="2"/>
      <c r="L65088" s="2"/>
    </row>
    <row r="65089" spans="10:12">
      <c r="J65089" s="2"/>
      <c r="K65089" s="2"/>
      <c r="L65089" s="2"/>
    </row>
    <row r="65090" spans="10:12">
      <c r="J65090" s="2"/>
      <c r="K65090" s="2"/>
      <c r="L65090" s="2"/>
    </row>
    <row r="65091" spans="10:12">
      <c r="J65091" s="2"/>
      <c r="K65091" s="2"/>
      <c r="L65091" s="2"/>
    </row>
    <row r="65092" spans="10:12">
      <c r="J65092" s="2"/>
      <c r="K65092" s="2"/>
      <c r="L65092" s="2"/>
    </row>
  </sheetData>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R291"/>
  <sheetViews>
    <sheetView view="pageBreakPreview" topLeftCell="A265" zoomScale="95" zoomScaleNormal="50" zoomScaleSheetLayoutView="95" workbookViewId="0">
      <selection activeCell="D5" sqref="D5"/>
    </sheetView>
  </sheetViews>
  <sheetFormatPr defaultRowHeight="13"/>
  <cols>
    <col min="1" max="1" width="2.36328125" customWidth="1"/>
    <col min="2" max="2" width="10.7265625" customWidth="1"/>
    <col min="3" max="4" width="11.08984375" customWidth="1"/>
    <col min="5" max="8" width="13.36328125" customWidth="1"/>
    <col min="9" max="10" width="13.36328125" hidden="1" customWidth="1"/>
  </cols>
  <sheetData>
    <row r="1" spans="2:44">
      <c r="B1" t="s">
        <v>689</v>
      </c>
    </row>
    <row r="2" spans="2:44" ht="13.5" thickBot="1">
      <c r="AO2" t="str">
        <f t="shared" ref="AO2" si="0">B4</f>
        <v>総合点数</v>
      </c>
      <c r="AP2" t="str">
        <f t="shared" ref="AP2" si="1">E4</f>
        <v>100-2000</v>
      </c>
    </row>
    <row r="3" spans="2:44" ht="17.25" customHeight="1" thickBot="1">
      <c r="C3" s="12" t="s">
        <v>644</v>
      </c>
      <c r="D3" s="13"/>
      <c r="E3" s="12" t="s">
        <v>647</v>
      </c>
      <c r="F3" s="14"/>
      <c r="G3" s="14"/>
      <c r="H3" s="89"/>
      <c r="I3" s="89"/>
      <c r="J3" s="89"/>
      <c r="AM3">
        <f>B5</f>
        <v>10</v>
      </c>
      <c r="AN3">
        <v>1</v>
      </c>
      <c r="AO3">
        <f>INDEX($E$5:$G$14,$AN3,$C$288)</f>
        <v>0</v>
      </c>
      <c r="AP3">
        <f>INDEX($H$5:$J$14,$AN3,$C$288)</f>
        <v>0</v>
      </c>
      <c r="AQ3">
        <f>100-AP3</f>
        <v>100</v>
      </c>
      <c r="AR3" t="e">
        <f t="shared" ref="AR3:AR12" si="2">IF(ROUND($M$291,-1)=AM3,$M$289,NA())</f>
        <v>#N/A</v>
      </c>
    </row>
    <row r="4" spans="2:44" ht="17.25" customHeight="1">
      <c r="B4" s="15" t="s">
        <v>643</v>
      </c>
      <c r="C4" s="16" t="s">
        <v>574</v>
      </c>
      <c r="D4" s="17" t="s">
        <v>642</v>
      </c>
      <c r="E4" s="18" t="s">
        <v>686</v>
      </c>
      <c r="F4" s="19" t="s">
        <v>687</v>
      </c>
      <c r="G4" s="19" t="s">
        <v>688</v>
      </c>
      <c r="H4" s="89"/>
      <c r="I4" s="89"/>
      <c r="J4" s="89"/>
      <c r="AM4">
        <f t="shared" ref="AM4:AM12" si="3">B6</f>
        <v>20</v>
      </c>
      <c r="AN4">
        <v>2</v>
      </c>
      <c r="AO4">
        <f t="shared" ref="AO4:AO12" si="4">INDEX($E$5:$G$14,$AN4,$C$288)</f>
        <v>2</v>
      </c>
      <c r="AP4">
        <f>INDEX($H$5:$J$14,$AN4,$C$288)</f>
        <v>1.7094017094017095</v>
      </c>
      <c r="AQ4">
        <f t="shared" ref="AQ4:AQ12" si="5">100-AP4</f>
        <v>98.290598290598297</v>
      </c>
      <c r="AR4" t="e">
        <f>IF(ROUND($M$291,-1)=AM4,$M$289,NA())</f>
        <v>#N/A</v>
      </c>
    </row>
    <row r="5" spans="2:44" ht="17.25" customHeight="1">
      <c r="B5" s="20">
        <v>10</v>
      </c>
      <c r="C5" s="21">
        <f t="array" ref="C5:C14">FREQUENCY(結果分析!P$4:P$560,面積別分析!B5:B14)</f>
        <v>0</v>
      </c>
      <c r="D5" s="22">
        <f t="shared" ref="D5:D14" si="6">C5/$C$15</f>
        <v>0</v>
      </c>
      <c r="E5" s="23">
        <f t="array" ref="E5:E14">FREQUENCY(面積１!P$2:P$413,B5:B14)</f>
        <v>0</v>
      </c>
      <c r="F5" s="24">
        <f t="array" ref="F5:F14">FREQUENCY(面積２!P$2:P$118,B5:B14)</f>
        <v>0</v>
      </c>
      <c r="G5" s="24">
        <f t="array" ref="G5:G14">FREQUENCY(面積３!P$2:P$28,B5:B14)</f>
        <v>0</v>
      </c>
      <c r="H5" s="96">
        <f>E5/E$15*100</f>
        <v>0</v>
      </c>
      <c r="I5" s="96">
        <f>F5/F$15*100</f>
        <v>0</v>
      </c>
      <c r="J5" s="96">
        <f>G5/G$15*100</f>
        <v>0</v>
      </c>
      <c r="AM5">
        <f t="shared" si="3"/>
        <v>30</v>
      </c>
      <c r="AN5">
        <v>3</v>
      </c>
      <c r="AO5">
        <f t="shared" si="4"/>
        <v>4</v>
      </c>
      <c r="AP5">
        <f t="shared" ref="AP5:AP12" si="7">INDEX($H$5:$J$14,$AN5,$C$288)</f>
        <v>5.1282051282051286</v>
      </c>
      <c r="AQ5">
        <f t="shared" si="5"/>
        <v>94.871794871794876</v>
      </c>
      <c r="AR5" t="e">
        <f t="shared" si="2"/>
        <v>#N/A</v>
      </c>
    </row>
    <row r="6" spans="2:44" ht="17.25" customHeight="1">
      <c r="B6" s="25">
        <v>20</v>
      </c>
      <c r="C6" s="26">
        <v>18</v>
      </c>
      <c r="D6" s="27">
        <f t="shared" si="6"/>
        <v>3.237410071942446E-2</v>
      </c>
      <c r="E6" s="28">
        <v>16</v>
      </c>
      <c r="F6" s="29">
        <v>2</v>
      </c>
      <c r="G6" s="29">
        <v>0</v>
      </c>
      <c r="H6" s="96">
        <f>(E6)/E$15*100+H5</f>
        <v>3.8834951456310676</v>
      </c>
      <c r="I6" s="96">
        <f t="shared" ref="I6:J14" si="8">(F6)/F$15*100+I5</f>
        <v>1.7094017094017095</v>
      </c>
      <c r="J6" s="96">
        <f t="shared" si="8"/>
        <v>0</v>
      </c>
      <c r="AM6">
        <f t="shared" si="3"/>
        <v>40</v>
      </c>
      <c r="AN6">
        <v>4</v>
      </c>
      <c r="AO6">
        <f t="shared" si="4"/>
        <v>8</v>
      </c>
      <c r="AP6">
        <f t="shared" si="7"/>
        <v>11.965811965811966</v>
      </c>
      <c r="AQ6">
        <f t="shared" si="5"/>
        <v>88.034188034188034</v>
      </c>
      <c r="AR6" t="e">
        <f t="shared" si="2"/>
        <v>#N/A</v>
      </c>
    </row>
    <row r="7" spans="2:44" ht="17.25" customHeight="1">
      <c r="B7" s="25">
        <v>30</v>
      </c>
      <c r="C7" s="26">
        <v>68</v>
      </c>
      <c r="D7" s="27">
        <f t="shared" si="6"/>
        <v>0.1223021582733813</v>
      </c>
      <c r="E7" s="28">
        <v>63</v>
      </c>
      <c r="F7" s="29">
        <v>4</v>
      </c>
      <c r="G7" s="29">
        <v>1</v>
      </c>
      <c r="H7" s="96">
        <f t="shared" ref="H7:H14" si="9">(E7)/E$15*100+H6</f>
        <v>19.174757281553397</v>
      </c>
      <c r="I7" s="96">
        <f t="shared" si="8"/>
        <v>5.1282051282051286</v>
      </c>
      <c r="J7" s="96">
        <f t="shared" si="8"/>
        <v>3.7037037037037033</v>
      </c>
      <c r="AM7">
        <f t="shared" si="3"/>
        <v>50</v>
      </c>
      <c r="AN7">
        <v>5</v>
      </c>
      <c r="AO7">
        <f t="shared" si="4"/>
        <v>22</v>
      </c>
      <c r="AP7">
        <f t="shared" si="7"/>
        <v>30.76923076923077</v>
      </c>
      <c r="AQ7">
        <f t="shared" si="5"/>
        <v>69.230769230769226</v>
      </c>
      <c r="AR7">
        <f t="shared" si="2"/>
        <v>59</v>
      </c>
    </row>
    <row r="8" spans="2:44" ht="17.25" customHeight="1">
      <c r="B8" s="25">
        <v>40</v>
      </c>
      <c r="C8" s="26">
        <v>101</v>
      </c>
      <c r="D8" s="27">
        <f t="shared" si="6"/>
        <v>0.18165467625899281</v>
      </c>
      <c r="E8" s="28">
        <v>90</v>
      </c>
      <c r="F8" s="29">
        <v>8</v>
      </c>
      <c r="G8" s="29">
        <v>3</v>
      </c>
      <c r="H8" s="96">
        <f t="shared" si="9"/>
        <v>41.019417475728154</v>
      </c>
      <c r="I8" s="96">
        <f t="shared" si="8"/>
        <v>11.965811965811966</v>
      </c>
      <c r="J8" s="96">
        <f t="shared" si="8"/>
        <v>14.814814814814813</v>
      </c>
      <c r="AM8">
        <f t="shared" si="3"/>
        <v>60</v>
      </c>
      <c r="AN8">
        <v>6</v>
      </c>
      <c r="AO8">
        <f t="shared" si="4"/>
        <v>36</v>
      </c>
      <c r="AP8">
        <f t="shared" si="7"/>
        <v>61.53846153846154</v>
      </c>
      <c r="AQ8">
        <f t="shared" si="5"/>
        <v>38.46153846153846</v>
      </c>
      <c r="AR8" t="e">
        <f t="shared" si="2"/>
        <v>#N/A</v>
      </c>
    </row>
    <row r="9" spans="2:44" ht="17.25" customHeight="1">
      <c r="B9" s="25">
        <v>50</v>
      </c>
      <c r="C9" s="26">
        <v>124</v>
      </c>
      <c r="D9" s="27">
        <f t="shared" si="6"/>
        <v>0.22302158273381295</v>
      </c>
      <c r="E9" s="28">
        <v>103</v>
      </c>
      <c r="F9" s="29">
        <v>22</v>
      </c>
      <c r="G9" s="29">
        <v>0</v>
      </c>
      <c r="H9" s="96">
        <f t="shared" si="9"/>
        <v>66.019417475728147</v>
      </c>
      <c r="I9" s="96">
        <f t="shared" si="8"/>
        <v>30.76923076923077</v>
      </c>
      <c r="J9" s="96">
        <f t="shared" si="8"/>
        <v>14.814814814814813</v>
      </c>
      <c r="AM9">
        <f t="shared" si="3"/>
        <v>70</v>
      </c>
      <c r="AN9">
        <v>7</v>
      </c>
      <c r="AO9">
        <f t="shared" si="4"/>
        <v>24</v>
      </c>
      <c r="AP9">
        <f t="shared" si="7"/>
        <v>82.051282051282044</v>
      </c>
      <c r="AQ9">
        <f t="shared" si="5"/>
        <v>17.948717948717956</v>
      </c>
      <c r="AR9" t="e">
        <f t="shared" si="2"/>
        <v>#N/A</v>
      </c>
    </row>
    <row r="10" spans="2:44" ht="17.25" customHeight="1">
      <c r="B10" s="25">
        <v>60</v>
      </c>
      <c r="C10" s="26">
        <v>120</v>
      </c>
      <c r="D10" s="27">
        <f t="shared" si="6"/>
        <v>0.21582733812949639</v>
      </c>
      <c r="E10" s="28">
        <v>79</v>
      </c>
      <c r="F10" s="29">
        <v>36</v>
      </c>
      <c r="G10" s="29">
        <v>6</v>
      </c>
      <c r="H10" s="96">
        <f t="shared" si="9"/>
        <v>85.194174757281544</v>
      </c>
      <c r="I10" s="96">
        <f t="shared" si="8"/>
        <v>61.53846153846154</v>
      </c>
      <c r="J10" s="96">
        <f t="shared" si="8"/>
        <v>37.037037037037038</v>
      </c>
      <c r="AM10">
        <f t="shared" si="3"/>
        <v>80</v>
      </c>
      <c r="AN10">
        <v>8</v>
      </c>
      <c r="AO10">
        <f t="shared" si="4"/>
        <v>11</v>
      </c>
      <c r="AP10">
        <f t="shared" si="7"/>
        <v>91.452991452991441</v>
      </c>
      <c r="AQ10">
        <f t="shared" si="5"/>
        <v>8.5470085470085593</v>
      </c>
      <c r="AR10" t="e">
        <f t="shared" si="2"/>
        <v>#N/A</v>
      </c>
    </row>
    <row r="11" spans="2:44" ht="17.25" customHeight="1">
      <c r="B11" s="25">
        <v>70</v>
      </c>
      <c r="C11" s="26">
        <v>68</v>
      </c>
      <c r="D11" s="27">
        <f t="shared" si="6"/>
        <v>0.1223021582733813</v>
      </c>
      <c r="E11" s="28">
        <v>35</v>
      </c>
      <c r="F11" s="29">
        <v>24</v>
      </c>
      <c r="G11" s="29">
        <v>9</v>
      </c>
      <c r="H11" s="96">
        <f t="shared" si="9"/>
        <v>93.6893203883495</v>
      </c>
      <c r="I11" s="96">
        <f t="shared" si="8"/>
        <v>82.051282051282044</v>
      </c>
      <c r="J11" s="96">
        <f t="shared" si="8"/>
        <v>70.370370370370367</v>
      </c>
      <c r="AM11">
        <f t="shared" si="3"/>
        <v>90</v>
      </c>
      <c r="AN11">
        <v>9</v>
      </c>
      <c r="AO11">
        <f t="shared" si="4"/>
        <v>6</v>
      </c>
      <c r="AP11">
        <f t="shared" si="7"/>
        <v>96.581196581196565</v>
      </c>
      <c r="AQ11">
        <f t="shared" si="5"/>
        <v>3.4188034188034351</v>
      </c>
      <c r="AR11" t="e">
        <f t="shared" si="2"/>
        <v>#N/A</v>
      </c>
    </row>
    <row r="12" spans="2:44" ht="17.25" customHeight="1">
      <c r="B12" s="25">
        <v>80</v>
      </c>
      <c r="C12" s="26">
        <v>31</v>
      </c>
      <c r="D12" s="27">
        <f t="shared" si="6"/>
        <v>5.5755395683453238E-2</v>
      </c>
      <c r="E12" s="28">
        <v>16</v>
      </c>
      <c r="F12" s="29">
        <v>11</v>
      </c>
      <c r="G12" s="29">
        <v>3</v>
      </c>
      <c r="H12" s="96">
        <f t="shared" si="9"/>
        <v>97.572815533980574</v>
      </c>
      <c r="I12" s="96">
        <f t="shared" si="8"/>
        <v>91.452991452991441</v>
      </c>
      <c r="J12" s="96">
        <f t="shared" si="8"/>
        <v>81.481481481481481</v>
      </c>
      <c r="AM12">
        <f t="shared" si="3"/>
        <v>100</v>
      </c>
      <c r="AN12">
        <v>10</v>
      </c>
      <c r="AO12">
        <f t="shared" si="4"/>
        <v>4</v>
      </c>
      <c r="AP12">
        <f t="shared" si="7"/>
        <v>99.999999999999986</v>
      </c>
      <c r="AQ12">
        <f t="shared" si="5"/>
        <v>0</v>
      </c>
      <c r="AR12" t="e">
        <f t="shared" si="2"/>
        <v>#N/A</v>
      </c>
    </row>
    <row r="13" spans="2:44" ht="17.25" customHeight="1">
      <c r="B13" s="25">
        <v>90</v>
      </c>
      <c r="C13" s="26">
        <v>18</v>
      </c>
      <c r="D13" s="27">
        <f t="shared" si="6"/>
        <v>3.237410071942446E-2</v>
      </c>
      <c r="E13" s="28">
        <v>8</v>
      </c>
      <c r="F13" s="29">
        <v>6</v>
      </c>
      <c r="G13" s="29">
        <v>3</v>
      </c>
      <c r="H13" s="96">
        <f t="shared" si="9"/>
        <v>99.514563106796103</v>
      </c>
      <c r="I13" s="96">
        <f t="shared" si="8"/>
        <v>96.581196581196565</v>
      </c>
      <c r="J13" s="96">
        <f t="shared" si="8"/>
        <v>92.592592592592595</v>
      </c>
    </row>
    <row r="14" spans="2:44" ht="17.25" customHeight="1" thickBot="1">
      <c r="B14" s="30">
        <v>100</v>
      </c>
      <c r="C14" s="31">
        <v>8</v>
      </c>
      <c r="D14" s="32">
        <f t="shared" si="6"/>
        <v>1.4388489208633094E-2</v>
      </c>
      <c r="E14" s="33">
        <v>2</v>
      </c>
      <c r="F14" s="34">
        <v>4</v>
      </c>
      <c r="G14" s="34">
        <v>2</v>
      </c>
      <c r="H14" s="96">
        <f t="shared" si="9"/>
        <v>99.999999999999986</v>
      </c>
      <c r="I14" s="96">
        <f t="shared" si="8"/>
        <v>99.999999999999986</v>
      </c>
      <c r="J14" s="96">
        <f t="shared" si="8"/>
        <v>100</v>
      </c>
      <c r="AR14" s="97">
        <f>ROUNDUP($M$291,-1)</f>
        <v>60</v>
      </c>
    </row>
    <row r="15" spans="2:44" ht="16.5">
      <c r="B15" s="35" t="s">
        <v>645</v>
      </c>
      <c r="C15" s="36">
        <f>SUM(C5:C14)</f>
        <v>556</v>
      </c>
      <c r="D15" s="37">
        <f>SUM(D5:D14)</f>
        <v>1</v>
      </c>
      <c r="E15" s="38">
        <f>SUM(E5:E14)</f>
        <v>412</v>
      </c>
      <c r="F15" s="39">
        <f>SUM(F5:F14)</f>
        <v>117</v>
      </c>
      <c r="G15" s="39">
        <f>SUM(G5:G14)</f>
        <v>27</v>
      </c>
      <c r="H15" s="91"/>
      <c r="I15" s="91"/>
      <c r="J15" s="91"/>
      <c r="K15" s="55">
        <f>SUM(E15:G15)</f>
        <v>556</v>
      </c>
    </row>
    <row r="16" spans="2:44" ht="17" thickBot="1">
      <c r="B16" s="40" t="s">
        <v>646</v>
      </c>
      <c r="C16" s="41">
        <f>AVERAGE(結果分析!P$2:P$560)</f>
        <v>48.386727714602515</v>
      </c>
      <c r="D16" s="42"/>
      <c r="E16" s="43">
        <f>AVERAGE(面積１!P$2:P$413)</f>
        <v>44.620145631067963</v>
      </c>
      <c r="F16" s="44">
        <f>AVERAGE(面積２!P$2:P$118)</f>
        <v>57.188034188034187</v>
      </c>
      <c r="G16" s="44">
        <f>AVERAGE(面積３!P$2:P$28)</f>
        <v>64.611111111111114</v>
      </c>
      <c r="H16" s="92"/>
      <c r="I16" s="92"/>
      <c r="J16" s="92"/>
    </row>
    <row r="17" spans="2:44">
      <c r="B17" s="10"/>
      <c r="C17" s="10"/>
      <c r="D17" s="10"/>
      <c r="E17" s="10"/>
      <c r="F17" s="10"/>
      <c r="G17" s="10"/>
      <c r="H17" s="10"/>
      <c r="I17" s="10"/>
      <c r="J17" s="10"/>
    </row>
    <row r="18" spans="2:44">
      <c r="B18" t="s">
        <v>690</v>
      </c>
      <c r="C18" s="10"/>
      <c r="D18" s="10"/>
      <c r="E18" s="10"/>
      <c r="F18" s="10"/>
      <c r="G18" s="10"/>
      <c r="H18" s="10"/>
      <c r="I18" s="10"/>
      <c r="J18" s="10"/>
    </row>
    <row r="19" spans="2:44" ht="13.5" thickBot="1">
      <c r="AO19">
        <f>B22</f>
        <v>0.1</v>
      </c>
      <c r="AP19">
        <f>E22</f>
        <v>22</v>
      </c>
    </row>
    <row r="20" spans="2:44" ht="17.25" customHeight="1" thickBot="1">
      <c r="B20" s="11"/>
      <c r="C20" s="12" t="s">
        <v>644</v>
      </c>
      <c r="D20" s="13"/>
      <c r="E20" s="12" t="s">
        <v>647</v>
      </c>
      <c r="F20" s="14"/>
      <c r="G20" s="14"/>
      <c r="H20" s="89"/>
      <c r="I20" s="89"/>
      <c r="J20" s="89"/>
      <c r="AM20" s="94">
        <f>B22</f>
        <v>0.1</v>
      </c>
      <c r="AN20">
        <v>1</v>
      </c>
      <c r="AO20">
        <f t="shared" ref="AO20:AO29" si="10">INDEX($E$22:$G$31,$AN20,$C$288)</f>
        <v>4</v>
      </c>
      <c r="AP20">
        <f t="shared" ref="AP20:AP29" si="11">INDEX($H$22:$J$31,$AN20,$C$288)</f>
        <v>3.4188034188034191</v>
      </c>
      <c r="AQ20">
        <f>100-AP20</f>
        <v>96.581196581196579</v>
      </c>
      <c r="AR20" t="e">
        <f>IF(ROUNDUP($C$291,1)=AM20,$C$289,IF($C$291=0,$C$289,NA()))</f>
        <v>#N/A</v>
      </c>
    </row>
    <row r="21" spans="2:44" ht="17.25" customHeight="1">
      <c r="B21" s="15" t="s">
        <v>643</v>
      </c>
      <c r="C21" s="16" t="s">
        <v>574</v>
      </c>
      <c r="D21" s="17" t="s">
        <v>642</v>
      </c>
      <c r="E21" s="18" t="s">
        <v>686</v>
      </c>
      <c r="F21" s="19" t="s">
        <v>687</v>
      </c>
      <c r="G21" s="19" t="s">
        <v>688</v>
      </c>
      <c r="H21" s="89"/>
      <c r="I21" s="89"/>
      <c r="J21" s="89"/>
      <c r="AM21" s="94">
        <f>B23</f>
        <v>0.2</v>
      </c>
      <c r="AN21">
        <v>2</v>
      </c>
      <c r="AO21">
        <f t="shared" si="10"/>
        <v>0</v>
      </c>
      <c r="AP21">
        <f t="shared" si="11"/>
        <v>3.4188034188034191</v>
      </c>
      <c r="AQ21">
        <f t="shared" ref="AQ21:AQ29" si="12">100-AP21</f>
        <v>96.581196581196579</v>
      </c>
      <c r="AR21" t="e">
        <f t="shared" ref="AR21:AR29" si="13">IF(ROUND($C$291,1)=AM21,$C$289,NA())</f>
        <v>#N/A</v>
      </c>
    </row>
    <row r="22" spans="2:44" ht="17.25" customHeight="1">
      <c r="B22" s="49">
        <v>0.1</v>
      </c>
      <c r="C22" s="21">
        <f t="array" ref="C22:C31">FREQUENCY(結果分析!F$4:F$560,面積別分析!B22:B31)</f>
        <v>26</v>
      </c>
      <c r="D22" s="22">
        <f t="shared" ref="D22:D31" si="14">C22/$C$15</f>
        <v>4.6762589928057555E-2</v>
      </c>
      <c r="E22" s="23">
        <f t="array" ref="E22:E31">FREQUENCY(面積１!F$2:F$413,B22:B31)</f>
        <v>22</v>
      </c>
      <c r="F22" s="24">
        <f t="array" ref="F22:F31">FREQUENCY(面積２!F$2:F$118,B22:B31)</f>
        <v>4</v>
      </c>
      <c r="G22" s="24">
        <f t="array" ref="G22:G31">FREQUENCY(面積３!F$2:F$28,B22:B31)</f>
        <v>0</v>
      </c>
      <c r="H22" s="96">
        <f>E22/E$32*100</f>
        <v>5.3398058252427179</v>
      </c>
      <c r="I22" s="96">
        <f>F22/F$32*100</f>
        <v>3.4188034188034191</v>
      </c>
      <c r="J22" s="96">
        <f>G22/G$32*100</f>
        <v>0</v>
      </c>
      <c r="AM22" s="94">
        <f t="shared" ref="AM22:AM30" si="15">B24</f>
        <v>0.3</v>
      </c>
      <c r="AN22">
        <v>3</v>
      </c>
      <c r="AO22">
        <f t="shared" si="10"/>
        <v>8</v>
      </c>
      <c r="AP22">
        <f t="shared" si="11"/>
        <v>10.256410256410257</v>
      </c>
      <c r="AQ22">
        <f t="shared" si="12"/>
        <v>89.743589743589737</v>
      </c>
      <c r="AR22" t="e">
        <f t="shared" si="13"/>
        <v>#N/A</v>
      </c>
    </row>
    <row r="23" spans="2:44" ht="17.25" customHeight="1">
      <c r="B23" s="50">
        <v>0.2</v>
      </c>
      <c r="C23" s="26">
        <v>56</v>
      </c>
      <c r="D23" s="27">
        <f t="shared" si="14"/>
        <v>0.10071942446043165</v>
      </c>
      <c r="E23" s="28">
        <v>56</v>
      </c>
      <c r="F23" s="29">
        <v>0</v>
      </c>
      <c r="G23" s="29">
        <v>0</v>
      </c>
      <c r="H23" s="96">
        <f>(E23)/E$15*100+H22</f>
        <v>18.932038834951456</v>
      </c>
      <c r="I23" s="96">
        <f t="shared" ref="I23:I31" si="16">(F23)/F$15*100+I22</f>
        <v>3.4188034188034191</v>
      </c>
      <c r="J23" s="96">
        <f t="shared" ref="J23:J31" si="17">(G23)/G$15*100+J22</f>
        <v>0</v>
      </c>
      <c r="AM23" s="94">
        <f t="shared" si="15"/>
        <v>0.4</v>
      </c>
      <c r="AN23">
        <v>4</v>
      </c>
      <c r="AO23">
        <f t="shared" si="10"/>
        <v>16</v>
      </c>
      <c r="AP23">
        <f t="shared" si="11"/>
        <v>23.931623931623932</v>
      </c>
      <c r="AQ23">
        <f t="shared" si="12"/>
        <v>76.068376068376068</v>
      </c>
      <c r="AR23" t="e">
        <f t="shared" si="13"/>
        <v>#N/A</v>
      </c>
    </row>
    <row r="24" spans="2:44" ht="17.25" customHeight="1">
      <c r="B24" s="50">
        <v>0.3</v>
      </c>
      <c r="C24" s="26">
        <v>75</v>
      </c>
      <c r="D24" s="27">
        <f t="shared" si="14"/>
        <v>0.13489208633093525</v>
      </c>
      <c r="E24" s="28">
        <v>63</v>
      </c>
      <c r="F24" s="29">
        <v>8</v>
      </c>
      <c r="G24" s="29">
        <v>4</v>
      </c>
      <c r="H24" s="96">
        <f t="shared" ref="H24:H31" si="18">(E24)/E$15*100+H23</f>
        <v>34.223300970873787</v>
      </c>
      <c r="I24" s="96">
        <f t="shared" si="16"/>
        <v>10.256410256410257</v>
      </c>
      <c r="J24" s="96">
        <f t="shared" si="17"/>
        <v>14.814814814814813</v>
      </c>
      <c r="AM24" s="94">
        <f t="shared" si="15"/>
        <v>0.5</v>
      </c>
      <c r="AN24">
        <v>5</v>
      </c>
      <c r="AO24">
        <f t="shared" si="10"/>
        <v>24</v>
      </c>
      <c r="AP24">
        <f t="shared" si="11"/>
        <v>44.444444444444443</v>
      </c>
      <c r="AQ24">
        <f t="shared" si="12"/>
        <v>55.555555555555557</v>
      </c>
      <c r="AR24">
        <f t="shared" si="13"/>
        <v>56</v>
      </c>
    </row>
    <row r="25" spans="2:44" ht="17.25" customHeight="1">
      <c r="B25" s="50">
        <v>0.4</v>
      </c>
      <c r="C25" s="26">
        <v>107</v>
      </c>
      <c r="D25" s="27">
        <f t="shared" si="14"/>
        <v>0.19244604316546762</v>
      </c>
      <c r="E25" s="28">
        <v>91</v>
      </c>
      <c r="F25" s="29">
        <v>16</v>
      </c>
      <c r="G25" s="29">
        <v>1</v>
      </c>
      <c r="H25" s="96">
        <f t="shared" si="18"/>
        <v>56.310679611650485</v>
      </c>
      <c r="I25" s="96">
        <f t="shared" si="16"/>
        <v>23.931623931623932</v>
      </c>
      <c r="J25" s="96">
        <f t="shared" si="17"/>
        <v>18.518518518518515</v>
      </c>
      <c r="AM25" s="94">
        <f t="shared" si="15"/>
        <v>0.6</v>
      </c>
      <c r="AN25">
        <v>6</v>
      </c>
      <c r="AO25">
        <f t="shared" si="10"/>
        <v>26</v>
      </c>
      <c r="AP25">
        <f t="shared" si="11"/>
        <v>66.666666666666657</v>
      </c>
      <c r="AQ25">
        <f t="shared" si="12"/>
        <v>33.333333333333343</v>
      </c>
      <c r="AR25" t="e">
        <f t="shared" si="13"/>
        <v>#N/A</v>
      </c>
    </row>
    <row r="26" spans="2:44" ht="17.25" customHeight="1">
      <c r="B26" s="50">
        <v>0.5</v>
      </c>
      <c r="C26" s="26">
        <v>124</v>
      </c>
      <c r="D26" s="27">
        <f t="shared" si="14"/>
        <v>0.22302158273381295</v>
      </c>
      <c r="E26" s="28">
        <v>96</v>
      </c>
      <c r="F26" s="29">
        <v>24</v>
      </c>
      <c r="G26" s="29">
        <v>3</v>
      </c>
      <c r="H26" s="96">
        <f t="shared" si="18"/>
        <v>79.611650485436897</v>
      </c>
      <c r="I26" s="96">
        <f t="shared" si="16"/>
        <v>44.444444444444443</v>
      </c>
      <c r="J26" s="96">
        <f t="shared" si="17"/>
        <v>29.629629629629626</v>
      </c>
      <c r="AM26" s="94">
        <f t="shared" si="15"/>
        <v>0.7</v>
      </c>
      <c r="AN26">
        <v>7</v>
      </c>
      <c r="AO26">
        <f t="shared" si="10"/>
        <v>22</v>
      </c>
      <c r="AP26">
        <f t="shared" si="11"/>
        <v>85.470085470085465</v>
      </c>
      <c r="AQ26">
        <f t="shared" si="12"/>
        <v>14.529914529914535</v>
      </c>
      <c r="AR26" t="e">
        <f t="shared" si="13"/>
        <v>#N/A</v>
      </c>
    </row>
    <row r="27" spans="2:44" ht="17.25" customHeight="1">
      <c r="B27" s="50">
        <v>0.6</v>
      </c>
      <c r="C27" s="26">
        <v>70</v>
      </c>
      <c r="D27" s="27">
        <f t="shared" si="14"/>
        <v>0.12589928057553956</v>
      </c>
      <c r="E27" s="28">
        <v>38</v>
      </c>
      <c r="F27" s="29">
        <v>26</v>
      </c>
      <c r="G27" s="29">
        <v>5</v>
      </c>
      <c r="H27" s="96">
        <f t="shared" si="18"/>
        <v>88.834951456310677</v>
      </c>
      <c r="I27" s="96">
        <f t="shared" si="16"/>
        <v>66.666666666666657</v>
      </c>
      <c r="J27" s="96">
        <f t="shared" si="17"/>
        <v>48.148148148148145</v>
      </c>
      <c r="AM27" s="94">
        <f t="shared" si="15"/>
        <v>0.8</v>
      </c>
      <c r="AN27">
        <v>8</v>
      </c>
      <c r="AO27">
        <f t="shared" si="10"/>
        <v>7</v>
      </c>
      <c r="AP27">
        <f t="shared" si="11"/>
        <v>91.452991452991455</v>
      </c>
      <c r="AQ27">
        <f t="shared" si="12"/>
        <v>8.5470085470085451</v>
      </c>
      <c r="AR27" t="e">
        <f t="shared" si="13"/>
        <v>#N/A</v>
      </c>
    </row>
    <row r="28" spans="2:44" ht="17.25" customHeight="1">
      <c r="B28" s="50">
        <v>0.7</v>
      </c>
      <c r="C28" s="26">
        <v>57</v>
      </c>
      <c r="D28" s="27">
        <f t="shared" si="14"/>
        <v>0.10251798561151079</v>
      </c>
      <c r="E28" s="28">
        <v>31</v>
      </c>
      <c r="F28" s="29">
        <v>22</v>
      </c>
      <c r="G28" s="29">
        <v>6</v>
      </c>
      <c r="H28" s="96">
        <f t="shared" si="18"/>
        <v>96.359223300970868</v>
      </c>
      <c r="I28" s="96">
        <f t="shared" si="16"/>
        <v>85.470085470085465</v>
      </c>
      <c r="J28" s="96">
        <f t="shared" si="17"/>
        <v>70.370370370370367</v>
      </c>
      <c r="AM28" s="94">
        <f t="shared" si="15"/>
        <v>0.9</v>
      </c>
      <c r="AN28">
        <v>9</v>
      </c>
      <c r="AO28">
        <f t="shared" si="10"/>
        <v>5</v>
      </c>
      <c r="AP28">
        <f t="shared" si="11"/>
        <v>95.726495726495727</v>
      </c>
      <c r="AQ28">
        <f t="shared" si="12"/>
        <v>4.2735042735042725</v>
      </c>
      <c r="AR28" t="e">
        <f t="shared" si="13"/>
        <v>#N/A</v>
      </c>
    </row>
    <row r="29" spans="2:44" ht="17.25" customHeight="1">
      <c r="B29" s="50">
        <v>0.8</v>
      </c>
      <c r="C29" s="26">
        <v>17</v>
      </c>
      <c r="D29" s="27">
        <f t="shared" si="14"/>
        <v>3.0575539568345324E-2</v>
      </c>
      <c r="E29" s="28">
        <v>6</v>
      </c>
      <c r="F29" s="29">
        <v>7</v>
      </c>
      <c r="G29" s="29">
        <v>3</v>
      </c>
      <c r="H29" s="96">
        <f t="shared" si="18"/>
        <v>97.815533980582515</v>
      </c>
      <c r="I29" s="96">
        <f t="shared" si="16"/>
        <v>91.452991452991455</v>
      </c>
      <c r="J29" s="96">
        <f t="shared" si="17"/>
        <v>81.481481481481481</v>
      </c>
      <c r="AM29" s="94">
        <f t="shared" si="15"/>
        <v>1</v>
      </c>
      <c r="AN29">
        <v>10</v>
      </c>
      <c r="AO29">
        <f t="shared" si="10"/>
        <v>5</v>
      </c>
      <c r="AP29">
        <f t="shared" si="11"/>
        <v>100</v>
      </c>
      <c r="AQ29">
        <f t="shared" si="12"/>
        <v>0</v>
      </c>
      <c r="AR29" t="e">
        <f t="shared" si="13"/>
        <v>#N/A</v>
      </c>
    </row>
    <row r="30" spans="2:44" ht="17.25" customHeight="1">
      <c r="B30" s="50">
        <v>0.9</v>
      </c>
      <c r="C30" s="26">
        <v>14</v>
      </c>
      <c r="D30" s="27">
        <f t="shared" si="14"/>
        <v>2.5179856115107913E-2</v>
      </c>
      <c r="E30" s="28">
        <v>6</v>
      </c>
      <c r="F30" s="29">
        <v>5</v>
      </c>
      <c r="G30" s="29">
        <v>3</v>
      </c>
      <c r="H30" s="96">
        <f t="shared" si="18"/>
        <v>99.271844660194162</v>
      </c>
      <c r="I30" s="96">
        <f t="shared" si="16"/>
        <v>95.726495726495727</v>
      </c>
      <c r="J30" s="96">
        <f t="shared" si="17"/>
        <v>92.592592592592595</v>
      </c>
      <c r="AM30" t="str">
        <f t="shared" si="15"/>
        <v>合計</v>
      </c>
    </row>
    <row r="31" spans="2:44" ht="17.25" customHeight="1" thickBot="1">
      <c r="B31" s="51">
        <v>1</v>
      </c>
      <c r="C31" s="31">
        <v>10</v>
      </c>
      <c r="D31" s="32">
        <f t="shared" si="14"/>
        <v>1.7985611510791366E-2</v>
      </c>
      <c r="E31" s="33">
        <v>3</v>
      </c>
      <c r="F31" s="34">
        <v>5</v>
      </c>
      <c r="G31" s="34">
        <v>2</v>
      </c>
      <c r="H31" s="90">
        <f t="shared" si="18"/>
        <v>99.999999999999986</v>
      </c>
      <c r="I31" s="90">
        <f t="shared" si="16"/>
        <v>100</v>
      </c>
      <c r="J31" s="90">
        <f t="shared" si="17"/>
        <v>100</v>
      </c>
      <c r="AQ31" s="94">
        <f>C291</f>
        <v>0.5</v>
      </c>
    </row>
    <row r="32" spans="2:44" ht="16.5">
      <c r="B32" s="35" t="s">
        <v>645</v>
      </c>
      <c r="C32" s="36">
        <f>SUM(C22:C31)</f>
        <v>556</v>
      </c>
      <c r="D32" s="37">
        <f>SUM(D22:D31)</f>
        <v>1</v>
      </c>
      <c r="E32" s="38">
        <f>SUM(E22:E31)</f>
        <v>412</v>
      </c>
      <c r="F32" s="39">
        <f>SUM(F22:F31)</f>
        <v>117</v>
      </c>
      <c r="G32" s="39">
        <f>SUM(G22:G31)</f>
        <v>27</v>
      </c>
      <c r="H32" s="91"/>
      <c r="I32" s="91"/>
      <c r="J32" s="91"/>
      <c r="K32" s="55">
        <f>SUM(E32:G32)</f>
        <v>556</v>
      </c>
      <c r="AQ32" s="98">
        <f>C289</f>
        <v>56</v>
      </c>
    </row>
    <row r="33" spans="2:10" ht="17" thickBot="1">
      <c r="B33" s="40" t="s">
        <v>646</v>
      </c>
      <c r="C33" s="52">
        <f>AVERAGE(結果分析!F$2:F$560)</f>
        <v>0.4941129806688655</v>
      </c>
      <c r="D33" s="42"/>
      <c r="E33" s="53">
        <f>AVERAGE(面積１!F$2:F$413)</f>
        <v>0.37415330774441152</v>
      </c>
      <c r="F33" s="54">
        <f>AVERAGE(面積２!F$2:F$118)</f>
        <v>0.52653548002385187</v>
      </c>
      <c r="G33" s="54">
        <f>AVERAGE(面積３!F$2:F$28)</f>
        <v>0.6003445305770887</v>
      </c>
      <c r="H33" s="93"/>
      <c r="I33" s="93"/>
      <c r="J33" s="93"/>
    </row>
    <row r="34" spans="2:10">
      <c r="B34" s="10"/>
      <c r="C34" s="10"/>
      <c r="D34" s="10"/>
      <c r="E34" s="10"/>
      <c r="F34" s="10"/>
      <c r="G34" s="10"/>
      <c r="H34" s="10"/>
      <c r="I34" s="10"/>
      <c r="J34" s="10"/>
    </row>
    <row r="35" spans="2:10">
      <c r="B35" t="s">
        <v>692</v>
      </c>
      <c r="C35" s="10"/>
      <c r="D35" s="10"/>
      <c r="E35" s="10"/>
      <c r="F35" s="10"/>
      <c r="G35" s="10"/>
      <c r="H35" s="10"/>
      <c r="I35" s="10"/>
      <c r="J35" s="10"/>
    </row>
    <row r="36" spans="2:10" ht="13.5" thickBot="1">
      <c r="B36" t="s">
        <v>710</v>
      </c>
    </row>
    <row r="37" spans="2:10" ht="17.25" customHeight="1" thickBot="1">
      <c r="B37" s="11"/>
      <c r="C37" s="12" t="s">
        <v>644</v>
      </c>
      <c r="D37" s="13"/>
      <c r="E37" s="12" t="s">
        <v>647</v>
      </c>
      <c r="F37" s="14"/>
      <c r="G37" s="14"/>
      <c r="H37" s="89"/>
      <c r="I37" s="89"/>
      <c r="J37" s="89"/>
    </row>
    <row r="38" spans="2:10" ht="17.25" customHeight="1">
      <c r="B38" s="15" t="s">
        <v>643</v>
      </c>
      <c r="C38" s="16" t="s">
        <v>574</v>
      </c>
      <c r="D38" s="17" t="s">
        <v>642</v>
      </c>
      <c r="E38" s="18" t="s">
        <v>686</v>
      </c>
      <c r="F38" s="19" t="s">
        <v>687</v>
      </c>
      <c r="G38" s="19" t="s">
        <v>688</v>
      </c>
      <c r="H38" s="89"/>
      <c r="I38" s="89"/>
      <c r="J38" s="89"/>
    </row>
    <row r="39" spans="2:10" ht="17.25" customHeight="1">
      <c r="B39" s="49">
        <v>0.1</v>
      </c>
      <c r="C39" s="21">
        <f t="array" ref="C39:C48">FREQUENCY(結果分析!G$4:G$560,面積別分析!B39:B48)</f>
        <v>235</v>
      </c>
      <c r="D39" s="22">
        <f t="shared" ref="D39:D48" si="19">C39/$C$15</f>
        <v>0.4226618705035971</v>
      </c>
      <c r="E39" s="23">
        <f t="array" ref="E39:E48">FREQUENCY(面積１!G$2:G$413,B39:B48)</f>
        <v>201</v>
      </c>
      <c r="F39" s="24">
        <f t="array" ref="F39:F48">FREQUENCY(面積２!G$2:G$118,B39:B48)</f>
        <v>29</v>
      </c>
      <c r="G39" s="24">
        <f t="array" ref="G39:G48">FREQUENCY(面積３!G$2:G$28,B39:B48)</f>
        <v>5</v>
      </c>
      <c r="H39" s="90"/>
      <c r="I39" s="90"/>
      <c r="J39" s="90"/>
    </row>
    <row r="40" spans="2:10" ht="17.25" customHeight="1">
      <c r="B40" s="50">
        <v>0.2</v>
      </c>
      <c r="C40" s="26">
        <v>0</v>
      </c>
      <c r="D40" s="27">
        <f t="shared" si="19"/>
        <v>0</v>
      </c>
      <c r="E40" s="28">
        <v>0</v>
      </c>
      <c r="F40" s="29">
        <v>0</v>
      </c>
      <c r="G40" s="29">
        <v>0</v>
      </c>
      <c r="H40" s="90"/>
      <c r="I40" s="90"/>
      <c r="J40" s="90"/>
    </row>
    <row r="41" spans="2:10" ht="17.25" customHeight="1">
      <c r="B41" s="50">
        <v>0.3</v>
      </c>
      <c r="C41" s="26">
        <v>0</v>
      </c>
      <c r="D41" s="27">
        <f t="shared" si="19"/>
        <v>0</v>
      </c>
      <c r="E41" s="28">
        <v>0</v>
      </c>
      <c r="F41" s="29">
        <v>0</v>
      </c>
      <c r="G41" s="29">
        <v>0</v>
      </c>
      <c r="H41" s="90"/>
      <c r="I41" s="90"/>
      <c r="J41" s="90"/>
    </row>
    <row r="42" spans="2:10" ht="17.25" customHeight="1">
      <c r="B42" s="50">
        <v>0.4</v>
      </c>
      <c r="C42" s="26">
        <v>0</v>
      </c>
      <c r="D42" s="27">
        <f t="shared" si="19"/>
        <v>0</v>
      </c>
      <c r="E42" s="28">
        <v>0</v>
      </c>
      <c r="F42" s="29">
        <v>0</v>
      </c>
      <c r="G42" s="29">
        <v>0</v>
      </c>
      <c r="H42" s="90"/>
      <c r="I42" s="90"/>
      <c r="J42" s="90"/>
    </row>
    <row r="43" spans="2:10" ht="17.25" customHeight="1">
      <c r="B43" s="50">
        <v>0.5</v>
      </c>
      <c r="C43" s="26">
        <v>229</v>
      </c>
      <c r="D43" s="27">
        <f t="shared" si="19"/>
        <v>0.41187050359712229</v>
      </c>
      <c r="E43" s="28">
        <v>159</v>
      </c>
      <c r="F43" s="29">
        <v>58</v>
      </c>
      <c r="G43" s="29">
        <v>12</v>
      </c>
      <c r="H43" s="90"/>
      <c r="I43" s="90"/>
      <c r="J43" s="90"/>
    </row>
    <row r="44" spans="2:10" ht="17.25" customHeight="1">
      <c r="B44" s="50">
        <v>0.6</v>
      </c>
      <c r="C44" s="26">
        <v>0</v>
      </c>
      <c r="D44" s="27">
        <f t="shared" si="19"/>
        <v>0</v>
      </c>
      <c r="E44" s="28">
        <v>0</v>
      </c>
      <c r="F44" s="29">
        <v>0</v>
      </c>
      <c r="G44" s="29">
        <v>0</v>
      </c>
      <c r="H44" s="90"/>
      <c r="I44" s="90"/>
      <c r="J44" s="90"/>
    </row>
    <row r="45" spans="2:10" ht="17.25" customHeight="1">
      <c r="B45" s="50">
        <v>0.7</v>
      </c>
      <c r="C45" s="26">
        <v>0</v>
      </c>
      <c r="D45" s="27">
        <f t="shared" si="19"/>
        <v>0</v>
      </c>
      <c r="E45" s="28">
        <v>0</v>
      </c>
      <c r="F45" s="29">
        <v>0</v>
      </c>
      <c r="G45" s="29">
        <v>0</v>
      </c>
      <c r="H45" s="90"/>
      <c r="I45" s="90"/>
      <c r="J45" s="90"/>
    </row>
    <row r="46" spans="2:10" ht="17.25" customHeight="1">
      <c r="B46" s="50">
        <v>0.8</v>
      </c>
      <c r="C46" s="26">
        <v>0</v>
      </c>
      <c r="D46" s="27">
        <f t="shared" si="19"/>
        <v>0</v>
      </c>
      <c r="E46" s="28">
        <v>0</v>
      </c>
      <c r="F46" s="29">
        <v>0</v>
      </c>
      <c r="G46" s="29">
        <v>0</v>
      </c>
      <c r="H46" s="90"/>
      <c r="I46" s="90"/>
      <c r="J46" s="90"/>
    </row>
    <row r="47" spans="2:10" ht="17.25" customHeight="1">
      <c r="B47" s="50">
        <v>0.9</v>
      </c>
      <c r="C47" s="26">
        <v>0</v>
      </c>
      <c r="D47" s="27">
        <f t="shared" si="19"/>
        <v>0</v>
      </c>
      <c r="E47" s="28">
        <v>0</v>
      </c>
      <c r="F47" s="29">
        <v>0</v>
      </c>
      <c r="G47" s="29">
        <v>0</v>
      </c>
      <c r="H47" s="90"/>
      <c r="I47" s="90"/>
      <c r="J47" s="90"/>
    </row>
    <row r="48" spans="2:10" ht="17.25" customHeight="1" thickBot="1">
      <c r="B48" s="51">
        <v>1</v>
      </c>
      <c r="C48" s="31">
        <v>92</v>
      </c>
      <c r="D48" s="32">
        <f t="shared" si="19"/>
        <v>0.16546762589928057</v>
      </c>
      <c r="E48" s="33">
        <v>52</v>
      </c>
      <c r="F48" s="34">
        <v>30</v>
      </c>
      <c r="G48" s="34">
        <v>10</v>
      </c>
      <c r="H48" s="90"/>
      <c r="I48" s="90"/>
      <c r="J48" s="90"/>
    </row>
    <row r="49" spans="2:11" ht="16.5">
      <c r="B49" s="35" t="s">
        <v>645</v>
      </c>
      <c r="C49" s="36">
        <f>SUM(C39:C48)</f>
        <v>556</v>
      </c>
      <c r="D49" s="37">
        <f>SUM(D39:D48)</f>
        <v>0.99999999999999989</v>
      </c>
      <c r="E49" s="38">
        <f>SUM(E39:E48)</f>
        <v>412</v>
      </c>
      <c r="F49" s="39">
        <f>SUM(F39:F48)</f>
        <v>117</v>
      </c>
      <c r="G49" s="39">
        <f>SUM(G39:G48)</f>
        <v>27</v>
      </c>
      <c r="H49" s="91"/>
      <c r="I49" s="91"/>
      <c r="J49" s="91"/>
      <c r="K49" s="55">
        <f>SUM(E49:G49)</f>
        <v>556</v>
      </c>
    </row>
    <row r="50" spans="2:11" ht="17" thickBot="1">
      <c r="B50" s="40" t="s">
        <v>646</v>
      </c>
      <c r="C50" s="52">
        <f>AVERAGE(結果分析!G$2:G$560)</f>
        <v>0.37432675044883301</v>
      </c>
      <c r="D50" s="42"/>
      <c r="E50" s="53">
        <f>AVERAGE(面積１!G$2:G$413)</f>
        <v>0.31917475728155342</v>
      </c>
      <c r="F50" s="54">
        <f>AVERAGE(面積２!G$2:G$118)</f>
        <v>0.50427350427350426</v>
      </c>
      <c r="G50" s="54">
        <f>AVERAGE(面積３!G$2:G$28)</f>
        <v>0.59259259259259256</v>
      </c>
      <c r="H50" s="93"/>
      <c r="I50" s="93"/>
      <c r="J50" s="93"/>
    </row>
    <row r="52" spans="2:11">
      <c r="B52" t="s">
        <v>709</v>
      </c>
      <c r="C52" s="10"/>
      <c r="D52" s="10"/>
      <c r="E52" s="10"/>
      <c r="F52" s="10"/>
      <c r="G52" s="10"/>
      <c r="H52" s="10"/>
      <c r="I52" s="10"/>
      <c r="J52" s="10"/>
    </row>
    <row r="53" spans="2:11" ht="13.5" thickBot="1">
      <c r="B53" t="s">
        <v>711</v>
      </c>
    </row>
    <row r="54" spans="2:11" ht="17.25" customHeight="1" thickBot="1">
      <c r="B54" s="11"/>
      <c r="C54" s="12" t="s">
        <v>644</v>
      </c>
      <c r="D54" s="13"/>
      <c r="E54" s="12" t="s">
        <v>647</v>
      </c>
      <c r="F54" s="14"/>
      <c r="G54" s="14"/>
      <c r="H54" s="89"/>
      <c r="I54" s="89"/>
      <c r="J54" s="89"/>
    </row>
    <row r="55" spans="2:11" ht="17.25" customHeight="1">
      <c r="B55" s="15" t="s">
        <v>643</v>
      </c>
      <c r="C55" s="16" t="s">
        <v>574</v>
      </c>
      <c r="D55" s="17" t="s">
        <v>642</v>
      </c>
      <c r="E55" s="18" t="s">
        <v>686</v>
      </c>
      <c r="F55" s="19" t="s">
        <v>687</v>
      </c>
      <c r="G55" s="19" t="s">
        <v>688</v>
      </c>
      <c r="H55" s="89"/>
      <c r="I55" s="89"/>
      <c r="J55" s="89"/>
    </row>
    <row r="56" spans="2:11" ht="17.25" customHeight="1">
      <c r="B56" s="56">
        <v>70</v>
      </c>
      <c r="C56" s="21">
        <f t="array" ref="C56:C65">FREQUENCY(結果分析!H4:H560,面積別分析!B56:B65)</f>
        <v>556</v>
      </c>
      <c r="D56" s="22">
        <f t="shared" ref="D56:D65" si="20">C56/$C$15</f>
        <v>1</v>
      </c>
      <c r="E56" s="23">
        <f t="array" ref="E56:E65">FREQUENCY(面積１!AD$2:AD$413,B56:B65)</f>
        <v>0</v>
      </c>
      <c r="F56" s="24">
        <f t="array" ref="F56:F65">FREQUENCY(面積２!H$2:H$118,B56:B65)</f>
        <v>117</v>
      </c>
      <c r="G56" s="24">
        <f t="array" ref="G56:G65">FREQUENCY(面積３!H$2:H$28,B56:B65)</f>
        <v>27</v>
      </c>
      <c r="H56" s="90"/>
      <c r="I56" s="90"/>
      <c r="J56" s="90"/>
    </row>
    <row r="57" spans="2:11" ht="17.25" customHeight="1">
      <c r="B57" s="57">
        <v>80</v>
      </c>
      <c r="C57" s="26">
        <v>0</v>
      </c>
      <c r="D57" s="27">
        <f t="shared" si="20"/>
        <v>0</v>
      </c>
      <c r="E57" s="28">
        <v>236</v>
      </c>
      <c r="F57" s="29">
        <v>0</v>
      </c>
      <c r="G57" s="29">
        <v>0</v>
      </c>
      <c r="H57" s="90"/>
      <c r="I57" s="90"/>
      <c r="J57" s="90"/>
    </row>
    <row r="58" spans="2:11" ht="17.25" customHeight="1">
      <c r="B58" s="57">
        <v>90</v>
      </c>
      <c r="C58" s="26">
        <v>0</v>
      </c>
      <c r="D58" s="27">
        <f t="shared" si="20"/>
        <v>0</v>
      </c>
      <c r="E58" s="28">
        <v>88</v>
      </c>
      <c r="F58" s="29">
        <v>0</v>
      </c>
      <c r="G58" s="29">
        <v>0</v>
      </c>
      <c r="H58" s="90"/>
      <c r="I58" s="90"/>
      <c r="J58" s="90"/>
    </row>
    <row r="59" spans="2:11" ht="17.25" customHeight="1">
      <c r="B59" s="57">
        <v>100</v>
      </c>
      <c r="C59" s="26">
        <v>0</v>
      </c>
      <c r="D59" s="27">
        <f t="shared" si="20"/>
        <v>0</v>
      </c>
      <c r="E59" s="28">
        <v>36</v>
      </c>
      <c r="F59" s="29">
        <v>0</v>
      </c>
      <c r="G59" s="29">
        <v>0</v>
      </c>
      <c r="H59" s="90"/>
      <c r="I59" s="90"/>
      <c r="J59" s="90"/>
    </row>
    <row r="60" spans="2:11" ht="17.25" customHeight="1">
      <c r="B60" s="57">
        <v>110</v>
      </c>
      <c r="C60" s="26">
        <v>0</v>
      </c>
      <c r="D60" s="27">
        <f t="shared" si="20"/>
        <v>0</v>
      </c>
      <c r="E60" s="28">
        <v>20</v>
      </c>
      <c r="F60" s="29">
        <v>0</v>
      </c>
      <c r="G60" s="29">
        <v>0</v>
      </c>
      <c r="H60" s="90"/>
      <c r="I60" s="90"/>
      <c r="J60" s="90"/>
    </row>
    <row r="61" spans="2:11" ht="17.25" customHeight="1">
      <c r="B61" s="57">
        <v>120</v>
      </c>
      <c r="C61" s="26">
        <v>0</v>
      </c>
      <c r="D61" s="27">
        <f t="shared" si="20"/>
        <v>0</v>
      </c>
      <c r="E61" s="28">
        <v>22</v>
      </c>
      <c r="F61" s="29">
        <v>0</v>
      </c>
      <c r="G61" s="29">
        <v>0</v>
      </c>
      <c r="H61" s="90"/>
      <c r="I61" s="90"/>
      <c r="J61" s="90"/>
    </row>
    <row r="62" spans="2:11" ht="17.25" customHeight="1">
      <c r="B62" s="57">
        <v>130</v>
      </c>
      <c r="C62" s="26">
        <v>0</v>
      </c>
      <c r="D62" s="27">
        <f t="shared" si="20"/>
        <v>0</v>
      </c>
      <c r="E62" s="28">
        <v>7</v>
      </c>
      <c r="F62" s="29">
        <v>0</v>
      </c>
      <c r="G62" s="29">
        <v>0</v>
      </c>
      <c r="H62" s="90"/>
      <c r="I62" s="90"/>
      <c r="J62" s="90"/>
    </row>
    <row r="63" spans="2:11" ht="17.25" customHeight="1">
      <c r="B63" s="57">
        <v>140</v>
      </c>
      <c r="C63" s="26">
        <v>0</v>
      </c>
      <c r="D63" s="27">
        <f t="shared" si="20"/>
        <v>0</v>
      </c>
      <c r="E63" s="28">
        <v>3</v>
      </c>
      <c r="F63" s="29">
        <v>0</v>
      </c>
      <c r="G63" s="29">
        <v>0</v>
      </c>
      <c r="H63" s="90"/>
      <c r="I63" s="90"/>
      <c r="J63" s="90"/>
    </row>
    <row r="64" spans="2:11" ht="17.25" customHeight="1">
      <c r="B64" s="57">
        <v>150</v>
      </c>
      <c r="C64" s="26">
        <v>0</v>
      </c>
      <c r="D64" s="27">
        <f t="shared" si="20"/>
        <v>0</v>
      </c>
      <c r="E64" s="28">
        <v>0</v>
      </c>
      <c r="F64" s="29">
        <v>0</v>
      </c>
      <c r="G64" s="29">
        <v>0</v>
      </c>
      <c r="H64" s="90"/>
      <c r="I64" s="90"/>
      <c r="J64" s="90"/>
    </row>
    <row r="65" spans="2:11" ht="17.25" customHeight="1" thickBot="1">
      <c r="B65" s="58">
        <v>160</v>
      </c>
      <c r="C65" s="31">
        <v>0</v>
      </c>
      <c r="D65" s="32">
        <f t="shared" si="20"/>
        <v>0</v>
      </c>
      <c r="E65" s="33">
        <v>0</v>
      </c>
      <c r="F65" s="34">
        <v>0</v>
      </c>
      <c r="G65" s="34">
        <v>0</v>
      </c>
      <c r="H65" s="90"/>
      <c r="I65" s="90"/>
      <c r="J65" s="90"/>
    </row>
    <row r="66" spans="2:11" ht="16.5">
      <c r="B66" s="35" t="s">
        <v>645</v>
      </c>
      <c r="C66" s="36">
        <f>SUM(C56:C65)</f>
        <v>556</v>
      </c>
      <c r="D66" s="37">
        <f>SUM(D56:D65)</f>
        <v>1</v>
      </c>
      <c r="E66" s="38">
        <f>SUM(E56:E65)</f>
        <v>412</v>
      </c>
      <c r="F66" s="39">
        <f>SUM(F56:F65)</f>
        <v>117</v>
      </c>
      <c r="G66" s="39">
        <f>SUM(G56:G65)</f>
        <v>27</v>
      </c>
      <c r="H66" s="91"/>
      <c r="I66" s="91"/>
      <c r="J66" s="91"/>
      <c r="K66" s="55">
        <f>SUM(E66:G66)</f>
        <v>556</v>
      </c>
    </row>
    <row r="67" spans="2:11" ht="17" thickBot="1">
      <c r="B67" s="40" t="s">
        <v>646</v>
      </c>
      <c r="C67" s="41">
        <f>AVERAGE(結果分析!H4:H560)</f>
        <v>0.62109442250405711</v>
      </c>
      <c r="D67" s="42"/>
      <c r="E67" s="43">
        <f>AVERAGE(面積１!AD$2:AD$413)</f>
        <v>82.903398058252478</v>
      </c>
      <c r="F67" s="44">
        <f>AVERAGE(面積２!H$2:H$118)</f>
        <v>0.64285404386927236</v>
      </c>
      <c r="G67" s="44">
        <f>AVERAGE(面積３!H$2:H$28)</f>
        <v>0.72086589853087324</v>
      </c>
      <c r="H67" s="92"/>
      <c r="I67" s="92"/>
      <c r="J67" s="92"/>
    </row>
    <row r="69" spans="2:11">
      <c r="B69" t="s">
        <v>712</v>
      </c>
      <c r="C69" s="10"/>
      <c r="D69" s="10"/>
      <c r="E69" s="10"/>
      <c r="F69" s="10"/>
      <c r="G69" s="10"/>
      <c r="H69" s="10"/>
      <c r="I69" s="10"/>
      <c r="J69" s="10"/>
    </row>
    <row r="70" spans="2:11" ht="13.5" thickBot="1">
      <c r="B70" t="s">
        <v>713</v>
      </c>
    </row>
    <row r="71" spans="2:11" ht="17.25" customHeight="1" thickBot="1">
      <c r="B71" s="11"/>
      <c r="C71" s="12" t="s">
        <v>644</v>
      </c>
      <c r="D71" s="13"/>
      <c r="E71" s="12" t="s">
        <v>647</v>
      </c>
      <c r="F71" s="14"/>
      <c r="G71" s="14"/>
      <c r="H71" s="89"/>
      <c r="I71" s="89"/>
      <c r="J71" s="89"/>
    </row>
    <row r="72" spans="2:11" ht="17.25" customHeight="1">
      <c r="B72" s="15" t="s">
        <v>643</v>
      </c>
      <c r="C72" s="16" t="s">
        <v>574</v>
      </c>
      <c r="D72" s="17" t="s">
        <v>642</v>
      </c>
      <c r="E72" s="18" t="s">
        <v>686</v>
      </c>
      <c r="F72" s="19" t="s">
        <v>687</v>
      </c>
      <c r="G72" s="19" t="s">
        <v>688</v>
      </c>
      <c r="H72" s="89"/>
      <c r="I72" s="89"/>
      <c r="J72" s="89"/>
    </row>
    <row r="73" spans="2:11" ht="17.25" customHeight="1">
      <c r="B73" s="49">
        <v>0.1</v>
      </c>
      <c r="C73" s="21">
        <f t="array" ref="C73:C82">FREQUENCY(結果分析!I$4:I$560,面積別分析!B73:B82)</f>
        <v>100</v>
      </c>
      <c r="D73" s="22">
        <f t="shared" ref="D73:D82" si="21">C73/$C$15</f>
        <v>0.17985611510791366</v>
      </c>
      <c r="E73" s="23">
        <f t="array" ref="E73:E82">FREQUENCY(面積１!I$2:I$413,B73:B82)</f>
        <v>91</v>
      </c>
      <c r="F73" s="24">
        <f t="array" ref="F73:F82">FREQUENCY(面積２!I$2:I$118,B73:B82)</f>
        <v>8</v>
      </c>
      <c r="G73" s="24">
        <f t="array" ref="G73:G82">FREQUENCY(面積３!I$2:I$28,B73:B82)</f>
        <v>1</v>
      </c>
      <c r="H73" s="90"/>
      <c r="I73" s="90"/>
      <c r="J73" s="90"/>
    </row>
    <row r="74" spans="2:11" ht="17.25" customHeight="1">
      <c r="B74" s="50">
        <v>0.2</v>
      </c>
      <c r="C74" s="26">
        <v>84</v>
      </c>
      <c r="D74" s="27">
        <f t="shared" si="21"/>
        <v>0.15107913669064749</v>
      </c>
      <c r="E74" s="28">
        <v>71</v>
      </c>
      <c r="F74" s="29">
        <v>10</v>
      </c>
      <c r="G74" s="29">
        <v>3</v>
      </c>
      <c r="H74" s="90"/>
      <c r="I74" s="90"/>
      <c r="J74" s="90"/>
    </row>
    <row r="75" spans="2:11" ht="17.25" customHeight="1">
      <c r="B75" s="50">
        <v>0.3</v>
      </c>
      <c r="C75" s="26">
        <v>0</v>
      </c>
      <c r="D75" s="27">
        <f t="shared" si="21"/>
        <v>0</v>
      </c>
      <c r="E75" s="28">
        <v>0</v>
      </c>
      <c r="F75" s="29">
        <v>0</v>
      </c>
      <c r="G75" s="29">
        <v>0</v>
      </c>
      <c r="H75" s="90"/>
      <c r="I75" s="90"/>
      <c r="J75" s="90"/>
    </row>
    <row r="76" spans="2:11" ht="17.25" customHeight="1">
      <c r="B76" s="50">
        <v>0.4</v>
      </c>
      <c r="C76" s="26">
        <v>94</v>
      </c>
      <c r="D76" s="27">
        <f t="shared" si="21"/>
        <v>0.16906474820143885</v>
      </c>
      <c r="E76" s="28">
        <v>76</v>
      </c>
      <c r="F76" s="29">
        <v>14</v>
      </c>
      <c r="G76" s="29">
        <v>4</v>
      </c>
      <c r="H76" s="90"/>
      <c r="I76" s="90"/>
      <c r="J76" s="90"/>
    </row>
    <row r="77" spans="2:11" ht="17.25" customHeight="1">
      <c r="B77" s="50">
        <v>0.5</v>
      </c>
      <c r="C77" s="26">
        <v>132</v>
      </c>
      <c r="D77" s="27">
        <f t="shared" si="21"/>
        <v>0.23741007194244604</v>
      </c>
      <c r="E77" s="28">
        <v>92</v>
      </c>
      <c r="F77" s="29">
        <v>35</v>
      </c>
      <c r="G77" s="29">
        <v>5</v>
      </c>
      <c r="H77" s="90"/>
      <c r="I77" s="90"/>
      <c r="J77" s="90"/>
    </row>
    <row r="78" spans="2:11" ht="17.25" customHeight="1">
      <c r="B78" s="50">
        <v>0.6</v>
      </c>
      <c r="C78" s="26">
        <v>0</v>
      </c>
      <c r="D78" s="27">
        <f t="shared" si="21"/>
        <v>0</v>
      </c>
      <c r="E78" s="28">
        <v>0</v>
      </c>
      <c r="F78" s="29">
        <v>0</v>
      </c>
      <c r="G78" s="29">
        <v>0</v>
      </c>
      <c r="H78" s="90"/>
      <c r="I78" s="90"/>
      <c r="J78" s="90"/>
    </row>
    <row r="79" spans="2:11" ht="17.25" customHeight="1">
      <c r="B79" s="50">
        <v>0.7</v>
      </c>
      <c r="C79" s="26">
        <v>71</v>
      </c>
      <c r="D79" s="27">
        <f t="shared" si="21"/>
        <v>0.12769784172661872</v>
      </c>
      <c r="E79" s="28">
        <v>44</v>
      </c>
      <c r="F79" s="29">
        <v>23</v>
      </c>
      <c r="G79" s="29">
        <v>4</v>
      </c>
      <c r="H79" s="90"/>
      <c r="I79" s="90"/>
      <c r="J79" s="90"/>
    </row>
    <row r="80" spans="2:11" ht="17.25" customHeight="1">
      <c r="B80" s="50">
        <v>0.8</v>
      </c>
      <c r="C80" s="26">
        <v>0</v>
      </c>
      <c r="D80" s="27">
        <f t="shared" si="21"/>
        <v>0</v>
      </c>
      <c r="E80" s="28">
        <v>0</v>
      </c>
      <c r="F80" s="29">
        <v>0</v>
      </c>
      <c r="G80" s="29">
        <v>0</v>
      </c>
      <c r="H80" s="90"/>
      <c r="I80" s="90"/>
      <c r="J80" s="90"/>
    </row>
    <row r="81" spans="2:11" ht="17.25" customHeight="1">
      <c r="B81" s="50">
        <v>0.9</v>
      </c>
      <c r="C81" s="26">
        <v>35</v>
      </c>
      <c r="D81" s="27">
        <f t="shared" si="21"/>
        <v>6.2949640287769781E-2</v>
      </c>
      <c r="E81" s="28">
        <v>18</v>
      </c>
      <c r="F81" s="29">
        <v>10</v>
      </c>
      <c r="G81" s="29">
        <v>7</v>
      </c>
      <c r="H81" s="90"/>
      <c r="I81" s="90"/>
      <c r="J81" s="90"/>
    </row>
    <row r="82" spans="2:11" ht="17.25" customHeight="1" thickBot="1">
      <c r="B82" s="51">
        <v>1</v>
      </c>
      <c r="C82" s="31">
        <v>40</v>
      </c>
      <c r="D82" s="32">
        <f t="shared" si="21"/>
        <v>7.1942446043165464E-2</v>
      </c>
      <c r="E82" s="33">
        <v>20</v>
      </c>
      <c r="F82" s="34">
        <v>17</v>
      </c>
      <c r="G82" s="34">
        <v>3</v>
      </c>
      <c r="H82" s="90"/>
      <c r="I82" s="90"/>
      <c r="J82" s="90"/>
    </row>
    <row r="83" spans="2:11" ht="16.5">
      <c r="B83" s="35" t="s">
        <v>645</v>
      </c>
      <c r="C83" s="36">
        <f>SUM(C73:C82)</f>
        <v>556</v>
      </c>
      <c r="D83" s="37">
        <f>SUM(D73:D82)</f>
        <v>1</v>
      </c>
      <c r="E83" s="38">
        <f>SUM(E73:E82)</f>
        <v>412</v>
      </c>
      <c r="F83" s="39">
        <f>SUM(F73:F82)</f>
        <v>117</v>
      </c>
      <c r="G83" s="39">
        <f>SUM(G73:G82)</f>
        <v>27</v>
      </c>
      <c r="H83" s="91"/>
      <c r="I83" s="91"/>
      <c r="J83" s="91"/>
      <c r="K83" s="55">
        <f>SUM(E83:G83)</f>
        <v>556</v>
      </c>
    </row>
    <row r="84" spans="2:11" ht="17" thickBot="1">
      <c r="B84" s="40" t="s">
        <v>646</v>
      </c>
      <c r="C84" s="52">
        <f>AVERAGE(結果分析!I$2:I$560)</f>
        <v>0.41980849790544561</v>
      </c>
      <c r="D84" s="42"/>
      <c r="E84" s="53">
        <f>AVERAGE(面積１!I$2:I$413)</f>
        <v>0.3580097087378642</v>
      </c>
      <c r="F84" s="54">
        <f>AVERAGE(面積２!I$2:I$118)</f>
        <v>0.55128205128205132</v>
      </c>
      <c r="G84" s="54">
        <f>AVERAGE(面積３!I$2:I$28)</f>
        <v>0.5864197530864198</v>
      </c>
      <c r="H84" s="93"/>
      <c r="I84" s="93"/>
      <c r="J84" s="93"/>
    </row>
    <row r="86" spans="2:11">
      <c r="B86" t="s">
        <v>714</v>
      </c>
      <c r="C86" s="10"/>
      <c r="D86" s="10"/>
      <c r="E86" s="10"/>
      <c r="F86" s="10"/>
      <c r="G86" s="10"/>
      <c r="H86" s="10"/>
      <c r="I86" s="10"/>
      <c r="J86" s="10"/>
    </row>
    <row r="87" spans="2:11" ht="13.5" thickBot="1">
      <c r="B87" t="s">
        <v>715</v>
      </c>
    </row>
    <row r="88" spans="2:11" ht="17.25" customHeight="1" thickBot="1">
      <c r="B88" s="11"/>
      <c r="C88" s="12" t="s">
        <v>644</v>
      </c>
      <c r="D88" s="13"/>
      <c r="E88" s="12" t="s">
        <v>647</v>
      </c>
      <c r="F88" s="14"/>
      <c r="G88" s="14"/>
      <c r="H88" s="89"/>
      <c r="I88" s="89"/>
      <c r="J88" s="89"/>
    </row>
    <row r="89" spans="2:11" ht="17.25" customHeight="1">
      <c r="B89" s="15" t="s">
        <v>643</v>
      </c>
      <c r="C89" s="16" t="s">
        <v>574</v>
      </c>
      <c r="D89" s="17" t="s">
        <v>642</v>
      </c>
      <c r="E89" s="18" t="s">
        <v>686</v>
      </c>
      <c r="F89" s="19" t="s">
        <v>687</v>
      </c>
      <c r="G89" s="19" t="s">
        <v>688</v>
      </c>
      <c r="H89" s="89"/>
      <c r="I89" s="89"/>
      <c r="J89" s="89"/>
    </row>
    <row r="90" spans="2:11" ht="17.25" customHeight="1">
      <c r="B90" s="49">
        <v>0.1</v>
      </c>
      <c r="C90" s="21">
        <f t="array" ref="C90:C99">FREQUENCY(結果分析!J$4:J$560,面積別分析!B90:B99)</f>
        <v>15</v>
      </c>
      <c r="D90" s="22">
        <f t="shared" ref="D90:D99" si="22">C90/$C$15</f>
        <v>2.6978417266187049E-2</v>
      </c>
      <c r="E90" s="23">
        <f t="array" ref="E90:E99">FREQUENCY(面積１!J$2:J$413,B90:B99)</f>
        <v>14</v>
      </c>
      <c r="F90" s="24">
        <f t="array" ref="F90:F99">FREQUENCY(面積２!J$2:J$118,B90:B99)</f>
        <v>1</v>
      </c>
      <c r="G90" s="24">
        <f t="array" ref="G90:G99">FREQUENCY(面積３!J$2:J$28,B90:B99)</f>
        <v>0</v>
      </c>
      <c r="H90" s="90"/>
      <c r="I90" s="90"/>
      <c r="J90" s="90"/>
    </row>
    <row r="91" spans="2:11" ht="17.25" customHeight="1">
      <c r="B91" s="50">
        <v>0.2</v>
      </c>
      <c r="C91" s="26">
        <v>20</v>
      </c>
      <c r="D91" s="27">
        <f t="shared" si="22"/>
        <v>3.5971223021582732E-2</v>
      </c>
      <c r="E91" s="28">
        <v>17</v>
      </c>
      <c r="F91" s="29">
        <v>3</v>
      </c>
      <c r="G91" s="29">
        <v>0</v>
      </c>
      <c r="H91" s="90"/>
      <c r="I91" s="90"/>
      <c r="J91" s="90"/>
    </row>
    <row r="92" spans="2:11" ht="17.25" customHeight="1">
      <c r="B92" s="50">
        <v>0.3</v>
      </c>
      <c r="C92" s="26">
        <v>57</v>
      </c>
      <c r="D92" s="27">
        <f t="shared" si="22"/>
        <v>0.10251798561151079</v>
      </c>
      <c r="E92" s="28">
        <v>48</v>
      </c>
      <c r="F92" s="29">
        <v>7</v>
      </c>
      <c r="G92" s="29">
        <v>2</v>
      </c>
      <c r="H92" s="90"/>
      <c r="I92" s="90"/>
      <c r="J92" s="90"/>
    </row>
    <row r="93" spans="2:11" ht="17.25" customHeight="1">
      <c r="B93" s="50">
        <v>0.4</v>
      </c>
      <c r="C93" s="26">
        <v>56</v>
      </c>
      <c r="D93" s="27">
        <f t="shared" si="22"/>
        <v>0.10071942446043165</v>
      </c>
      <c r="E93" s="28">
        <v>47</v>
      </c>
      <c r="F93" s="29">
        <v>7</v>
      </c>
      <c r="G93" s="29">
        <v>2</v>
      </c>
      <c r="H93" s="90"/>
      <c r="I93" s="90"/>
      <c r="J93" s="90"/>
    </row>
    <row r="94" spans="2:11" ht="17.25" customHeight="1">
      <c r="B94" s="50">
        <v>0.5</v>
      </c>
      <c r="C94" s="26">
        <v>153</v>
      </c>
      <c r="D94" s="27">
        <f t="shared" si="22"/>
        <v>0.27517985611510792</v>
      </c>
      <c r="E94" s="28">
        <v>116</v>
      </c>
      <c r="F94" s="29">
        <v>32</v>
      </c>
      <c r="G94" s="29">
        <v>5</v>
      </c>
      <c r="H94" s="90"/>
      <c r="I94" s="90"/>
      <c r="J94" s="90"/>
    </row>
    <row r="95" spans="2:11" ht="17.25" customHeight="1">
      <c r="B95" s="50">
        <v>0.6</v>
      </c>
      <c r="C95" s="26">
        <v>0</v>
      </c>
      <c r="D95" s="27">
        <f t="shared" si="22"/>
        <v>0</v>
      </c>
      <c r="E95" s="28">
        <v>0</v>
      </c>
      <c r="F95" s="29">
        <v>0</v>
      </c>
      <c r="G95" s="29">
        <v>0</v>
      </c>
      <c r="H95" s="90"/>
      <c r="I95" s="90"/>
      <c r="J95" s="90"/>
    </row>
    <row r="96" spans="2:11" ht="17.25" customHeight="1">
      <c r="B96" s="50">
        <v>0.7</v>
      </c>
      <c r="C96" s="26">
        <v>107</v>
      </c>
      <c r="D96" s="27">
        <f t="shared" si="22"/>
        <v>0.19244604316546762</v>
      </c>
      <c r="E96" s="28">
        <v>76</v>
      </c>
      <c r="F96" s="29">
        <v>25</v>
      </c>
      <c r="G96" s="29">
        <v>6</v>
      </c>
      <c r="H96" s="90"/>
      <c r="I96" s="90"/>
      <c r="J96" s="90"/>
    </row>
    <row r="97" spans="2:11" ht="17.25" customHeight="1">
      <c r="B97" s="50">
        <v>0.8</v>
      </c>
      <c r="C97" s="26">
        <v>96</v>
      </c>
      <c r="D97" s="27">
        <f t="shared" si="22"/>
        <v>0.17266187050359713</v>
      </c>
      <c r="E97" s="28">
        <v>64</v>
      </c>
      <c r="F97" s="29">
        <v>25</v>
      </c>
      <c r="G97" s="29">
        <v>7</v>
      </c>
      <c r="H97" s="90"/>
      <c r="I97" s="90"/>
      <c r="J97" s="90"/>
    </row>
    <row r="98" spans="2:11" ht="17.25" customHeight="1">
      <c r="B98" s="50">
        <v>0.9</v>
      </c>
      <c r="C98" s="26">
        <v>34</v>
      </c>
      <c r="D98" s="27">
        <f t="shared" si="22"/>
        <v>6.1151079136690649E-2</v>
      </c>
      <c r="E98" s="28">
        <v>22</v>
      </c>
      <c r="F98" s="29">
        <v>10</v>
      </c>
      <c r="G98" s="29">
        <v>2</v>
      </c>
      <c r="H98" s="90"/>
      <c r="I98" s="90"/>
      <c r="J98" s="90"/>
    </row>
    <row r="99" spans="2:11" ht="17.25" customHeight="1" thickBot="1">
      <c r="B99" s="51">
        <v>1</v>
      </c>
      <c r="C99" s="31">
        <v>18</v>
      </c>
      <c r="D99" s="32">
        <f t="shared" si="22"/>
        <v>3.237410071942446E-2</v>
      </c>
      <c r="E99" s="33">
        <v>8</v>
      </c>
      <c r="F99" s="34">
        <v>7</v>
      </c>
      <c r="G99" s="34">
        <v>3</v>
      </c>
      <c r="H99" s="90"/>
      <c r="I99" s="90"/>
      <c r="J99" s="90"/>
    </row>
    <row r="100" spans="2:11" ht="16.5">
      <c r="B100" s="35" t="s">
        <v>645</v>
      </c>
      <c r="C100" s="36">
        <f>SUM(C90:C99)</f>
        <v>556</v>
      </c>
      <c r="D100" s="37">
        <f>SUM(D90:D99)</f>
        <v>1</v>
      </c>
      <c r="E100" s="38">
        <f>SUM(E90:E99)</f>
        <v>412</v>
      </c>
      <c r="F100" s="39">
        <f>SUM(F90:F99)</f>
        <v>117</v>
      </c>
      <c r="G100" s="39">
        <f>SUM(G90:G99)</f>
        <v>27</v>
      </c>
      <c r="H100" s="91"/>
      <c r="I100" s="91"/>
      <c r="J100" s="91"/>
      <c r="K100" s="55">
        <f>SUM(E100:G100)</f>
        <v>556</v>
      </c>
    </row>
    <row r="101" spans="2:11" ht="17" thickBot="1">
      <c r="B101" s="40" t="s">
        <v>646</v>
      </c>
      <c r="C101" s="52">
        <f>AVERAGE(結果分析!J$2:J$560)</f>
        <v>0.55453321364452424</v>
      </c>
      <c r="D101" s="42"/>
      <c r="E101" s="53">
        <f>AVERAGE(面積１!J$2:J$413)</f>
        <v>0.51577669902912626</v>
      </c>
      <c r="F101" s="54">
        <f>AVERAGE(面積２!J$2:J$118)</f>
        <v>0.60576923076923073</v>
      </c>
      <c r="G101" s="54">
        <f>AVERAGE(面積３!J$2:J$28)</f>
        <v>0.64814814814814814</v>
      </c>
      <c r="H101" s="93"/>
      <c r="I101" s="93"/>
      <c r="J101" s="93"/>
    </row>
    <row r="103" spans="2:11">
      <c r="B103" t="s">
        <v>700</v>
      </c>
      <c r="C103" s="10"/>
      <c r="D103" s="10"/>
      <c r="E103" s="10"/>
      <c r="F103" s="10"/>
      <c r="G103" s="10"/>
      <c r="H103" s="10"/>
      <c r="I103" s="10"/>
      <c r="J103" s="10"/>
    </row>
    <row r="104" spans="2:11" ht="13.5" thickBot="1">
      <c r="B104" t="s">
        <v>722</v>
      </c>
    </row>
    <row r="105" spans="2:11" ht="17.25" customHeight="1" thickBot="1">
      <c r="B105" s="11"/>
      <c r="C105" s="12" t="s">
        <v>644</v>
      </c>
      <c r="D105" s="13"/>
      <c r="E105" s="12" t="s">
        <v>647</v>
      </c>
      <c r="F105" s="14"/>
      <c r="G105" s="14"/>
      <c r="H105" s="89"/>
      <c r="I105" s="89"/>
      <c r="J105" s="89"/>
    </row>
    <row r="106" spans="2:11" ht="17.25" customHeight="1">
      <c r="B106" s="15" t="s">
        <v>643</v>
      </c>
      <c r="C106" s="16" t="s">
        <v>574</v>
      </c>
      <c r="D106" s="17" t="s">
        <v>642</v>
      </c>
      <c r="E106" s="18" t="s">
        <v>686</v>
      </c>
      <c r="F106" s="19" t="s">
        <v>687</v>
      </c>
      <c r="G106" s="19" t="s">
        <v>688</v>
      </c>
      <c r="H106" s="89"/>
      <c r="I106" s="89"/>
      <c r="J106" s="89"/>
    </row>
    <row r="107" spans="2:11" ht="17.25" customHeight="1">
      <c r="B107" s="49">
        <v>0.1</v>
      </c>
      <c r="C107" s="21">
        <f t="array" ref="C107:C116">FREQUENCY(結果分析!K$4:K$560,面積別分析!B107:B116)</f>
        <v>47</v>
      </c>
      <c r="D107" s="22">
        <f t="shared" ref="D107:D116" si="23">C107/$C$15</f>
        <v>8.4532374100719426E-2</v>
      </c>
      <c r="E107" s="23">
        <f t="array" ref="E107:E116">FREQUENCY(面積１!K$2:K$413,B107:B116)</f>
        <v>42</v>
      </c>
      <c r="F107" s="24">
        <f t="array" ref="F107:F116">FREQUENCY(面積２!K$2:K$118,B107:B116)</f>
        <v>5</v>
      </c>
      <c r="G107" s="24">
        <f t="array" ref="G107:G116">FREQUENCY(面積３!K$2:K$28,B107:B116)</f>
        <v>0</v>
      </c>
      <c r="H107" s="90"/>
      <c r="I107" s="90"/>
      <c r="J107" s="90"/>
    </row>
    <row r="108" spans="2:11" ht="17.25" customHeight="1">
      <c r="B108" s="50">
        <v>0.2</v>
      </c>
      <c r="C108" s="26">
        <v>54</v>
      </c>
      <c r="D108" s="27">
        <f t="shared" si="23"/>
        <v>9.7122302158273388E-2</v>
      </c>
      <c r="E108" s="28">
        <v>51</v>
      </c>
      <c r="F108" s="29">
        <v>2</v>
      </c>
      <c r="G108" s="29">
        <v>1</v>
      </c>
      <c r="H108" s="90"/>
      <c r="I108" s="90"/>
      <c r="J108" s="90"/>
    </row>
    <row r="109" spans="2:11" ht="17.25" customHeight="1">
      <c r="B109" s="50">
        <v>0.3</v>
      </c>
      <c r="C109" s="26">
        <v>82</v>
      </c>
      <c r="D109" s="27">
        <f t="shared" si="23"/>
        <v>0.14748201438848921</v>
      </c>
      <c r="E109" s="28">
        <v>71</v>
      </c>
      <c r="F109" s="29">
        <v>6</v>
      </c>
      <c r="G109" s="29">
        <v>5</v>
      </c>
      <c r="H109" s="90"/>
      <c r="I109" s="90"/>
      <c r="J109" s="90"/>
    </row>
    <row r="110" spans="2:11" ht="17.25" customHeight="1">
      <c r="B110" s="50">
        <v>0.4</v>
      </c>
      <c r="C110" s="26">
        <v>103</v>
      </c>
      <c r="D110" s="27">
        <f t="shared" si="23"/>
        <v>0.18525179856115107</v>
      </c>
      <c r="E110" s="28">
        <v>85</v>
      </c>
      <c r="F110" s="29">
        <v>18</v>
      </c>
      <c r="G110" s="29">
        <v>0</v>
      </c>
      <c r="H110" s="90"/>
      <c r="I110" s="90"/>
      <c r="J110" s="90"/>
    </row>
    <row r="111" spans="2:11" ht="17.25" customHeight="1">
      <c r="B111" s="50">
        <v>0.5</v>
      </c>
      <c r="C111" s="26">
        <v>89</v>
      </c>
      <c r="D111" s="27">
        <f t="shared" si="23"/>
        <v>0.16007194244604317</v>
      </c>
      <c r="E111" s="28">
        <v>68</v>
      </c>
      <c r="F111" s="29">
        <v>20</v>
      </c>
      <c r="G111" s="29">
        <v>1</v>
      </c>
      <c r="H111" s="90"/>
      <c r="I111" s="90"/>
      <c r="J111" s="90"/>
    </row>
    <row r="112" spans="2:11" ht="17.25" customHeight="1">
      <c r="B112" s="50">
        <v>0.6</v>
      </c>
      <c r="C112" s="26">
        <v>71</v>
      </c>
      <c r="D112" s="27">
        <f t="shared" si="23"/>
        <v>0.12769784172661872</v>
      </c>
      <c r="E112" s="28">
        <v>42</v>
      </c>
      <c r="F112" s="29">
        <v>24</v>
      </c>
      <c r="G112" s="29">
        <v>5</v>
      </c>
      <c r="H112" s="90"/>
      <c r="I112" s="90"/>
      <c r="J112" s="90"/>
    </row>
    <row r="113" spans="2:11" ht="17.25" customHeight="1">
      <c r="B113" s="50">
        <v>0.7</v>
      </c>
      <c r="C113" s="26">
        <v>60</v>
      </c>
      <c r="D113" s="27">
        <f t="shared" si="23"/>
        <v>0.1079136690647482</v>
      </c>
      <c r="E113" s="28">
        <v>31</v>
      </c>
      <c r="F113" s="29">
        <v>22</v>
      </c>
      <c r="G113" s="29">
        <v>7</v>
      </c>
      <c r="H113" s="90"/>
      <c r="I113" s="90"/>
      <c r="J113" s="90"/>
    </row>
    <row r="114" spans="2:11" ht="17.25" customHeight="1">
      <c r="B114" s="50">
        <v>0.8</v>
      </c>
      <c r="C114" s="26">
        <v>20</v>
      </c>
      <c r="D114" s="27">
        <f t="shared" si="23"/>
        <v>3.5971223021582732E-2</v>
      </c>
      <c r="E114" s="28">
        <v>12</v>
      </c>
      <c r="F114" s="29">
        <v>7</v>
      </c>
      <c r="G114" s="29">
        <v>1</v>
      </c>
      <c r="H114" s="90"/>
      <c r="I114" s="90"/>
      <c r="J114" s="90"/>
    </row>
    <row r="115" spans="2:11" ht="17.25" customHeight="1">
      <c r="B115" s="50">
        <v>0.9</v>
      </c>
      <c r="C115" s="26">
        <v>21</v>
      </c>
      <c r="D115" s="27">
        <f t="shared" si="23"/>
        <v>3.7769784172661872E-2</v>
      </c>
      <c r="E115" s="28">
        <v>7</v>
      </c>
      <c r="F115" s="29">
        <v>9</v>
      </c>
      <c r="G115" s="29">
        <v>5</v>
      </c>
      <c r="H115" s="90"/>
      <c r="I115" s="90"/>
      <c r="J115" s="90"/>
    </row>
    <row r="116" spans="2:11" ht="17.25" customHeight="1" thickBot="1">
      <c r="B116" s="51">
        <v>1</v>
      </c>
      <c r="C116" s="31">
        <v>9</v>
      </c>
      <c r="D116" s="32">
        <f t="shared" si="23"/>
        <v>1.618705035971223E-2</v>
      </c>
      <c r="E116" s="33">
        <v>3</v>
      </c>
      <c r="F116" s="34">
        <v>4</v>
      </c>
      <c r="G116" s="34">
        <v>2</v>
      </c>
      <c r="H116" s="90"/>
      <c r="I116" s="90"/>
      <c r="J116" s="90"/>
    </row>
    <row r="117" spans="2:11" ht="16.5">
      <c r="B117" s="35" t="s">
        <v>645</v>
      </c>
      <c r="C117" s="36">
        <f>SUM(C107:C116)</f>
        <v>556</v>
      </c>
      <c r="D117" s="37">
        <f>SUM(D107:D116)</f>
        <v>1</v>
      </c>
      <c r="E117" s="38">
        <f>SUM(E107:E116)</f>
        <v>412</v>
      </c>
      <c r="F117" s="39">
        <f>SUM(F107:F116)</f>
        <v>117</v>
      </c>
      <c r="G117" s="39">
        <f>SUM(G107:G116)</f>
        <v>27</v>
      </c>
      <c r="H117" s="91"/>
      <c r="I117" s="91"/>
      <c r="J117" s="91"/>
      <c r="K117" s="55">
        <f>SUM(E117:G117)</f>
        <v>556</v>
      </c>
    </row>
    <row r="118" spans="2:11" ht="17" thickBot="1">
      <c r="B118" s="40" t="s">
        <v>646</v>
      </c>
      <c r="C118" s="52">
        <f>AVERAGE(結果分析!J$2:J$560)</f>
        <v>0.55453321364452424</v>
      </c>
      <c r="D118" s="42"/>
      <c r="E118" s="53">
        <f>AVERAGE(面積１!K$2:K$413)</f>
        <v>0.38446601941747566</v>
      </c>
      <c r="F118" s="54">
        <f>AVERAGE(面積２!K$2:K$118)</f>
        <v>0.5478632478632478</v>
      </c>
      <c r="G118" s="54">
        <f>AVERAGE(面積３!K$2:K$28)</f>
        <v>0.624074074074074</v>
      </c>
      <c r="H118" s="93"/>
      <c r="I118" s="93"/>
      <c r="J118" s="93"/>
    </row>
    <row r="120" spans="2:11">
      <c r="B120" t="s">
        <v>702</v>
      </c>
      <c r="C120" s="10"/>
      <c r="D120" s="10"/>
      <c r="E120" s="10"/>
      <c r="F120" s="10"/>
      <c r="G120" s="10"/>
      <c r="H120" s="10"/>
      <c r="I120" s="10"/>
      <c r="J120" s="10"/>
    </row>
    <row r="121" spans="2:11" ht="13.5" thickBot="1">
      <c r="B121" t="s">
        <v>723</v>
      </c>
    </row>
    <row r="122" spans="2:11" ht="17.25" customHeight="1" thickBot="1">
      <c r="B122" s="11"/>
      <c r="C122" s="12" t="s">
        <v>644</v>
      </c>
      <c r="D122" s="13"/>
      <c r="E122" s="12" t="s">
        <v>647</v>
      </c>
      <c r="F122" s="14"/>
      <c r="G122" s="14"/>
      <c r="H122" s="89"/>
      <c r="I122" s="89"/>
      <c r="J122" s="89"/>
    </row>
    <row r="123" spans="2:11" ht="17.25" customHeight="1">
      <c r="B123" s="15" t="s">
        <v>643</v>
      </c>
      <c r="C123" s="16" t="s">
        <v>574</v>
      </c>
      <c r="D123" s="17" t="s">
        <v>642</v>
      </c>
      <c r="E123" s="18" t="s">
        <v>686</v>
      </c>
      <c r="F123" s="19" t="s">
        <v>687</v>
      </c>
      <c r="G123" s="19" t="s">
        <v>688</v>
      </c>
      <c r="H123" s="89"/>
      <c r="I123" s="89"/>
      <c r="J123" s="89"/>
    </row>
    <row r="124" spans="2:11" ht="17.25" customHeight="1">
      <c r="B124" s="49">
        <v>0.1</v>
      </c>
      <c r="C124" s="21">
        <f t="array" ref="C124:C133">FREQUENCY(結果分析!L$4:L$560,面積別分析!B124:B133)</f>
        <v>122</v>
      </c>
      <c r="D124" s="22">
        <f t="shared" ref="D124:D133" si="24">C124/$C$15</f>
        <v>0.21942446043165467</v>
      </c>
      <c r="E124" s="23">
        <f t="array" ref="E124:E133">FREQUENCY(面積１!L$2:L$413,B124:B133)</f>
        <v>112</v>
      </c>
      <c r="F124" s="24">
        <f t="array" ref="F124:F133">FREQUENCY(面積２!L$2:L$118,B124:B133)</f>
        <v>9</v>
      </c>
      <c r="G124" s="24">
        <f t="array" ref="G124:G133">FREQUENCY(面積３!L$2:L$28,B124:B133)</f>
        <v>1</v>
      </c>
      <c r="H124" s="90"/>
      <c r="I124" s="90"/>
      <c r="J124" s="90"/>
    </row>
    <row r="125" spans="2:11" ht="17.25" customHeight="1">
      <c r="B125" s="50">
        <v>0.2</v>
      </c>
      <c r="C125" s="26">
        <v>76</v>
      </c>
      <c r="D125" s="27">
        <f t="shared" si="24"/>
        <v>0.1366906474820144</v>
      </c>
      <c r="E125" s="28">
        <v>67</v>
      </c>
      <c r="F125" s="29">
        <v>8</v>
      </c>
      <c r="G125" s="29">
        <v>1</v>
      </c>
      <c r="H125" s="90"/>
      <c r="I125" s="90"/>
      <c r="J125" s="90"/>
    </row>
    <row r="126" spans="2:11" ht="17.25" customHeight="1">
      <c r="B126" s="50">
        <v>0.3</v>
      </c>
      <c r="C126" s="26">
        <v>70</v>
      </c>
      <c r="D126" s="27">
        <f t="shared" si="24"/>
        <v>0.12589928057553956</v>
      </c>
      <c r="E126" s="28">
        <v>61</v>
      </c>
      <c r="F126" s="29">
        <v>8</v>
      </c>
      <c r="G126" s="29">
        <v>1</v>
      </c>
      <c r="H126" s="90"/>
      <c r="I126" s="90"/>
      <c r="J126" s="90"/>
    </row>
    <row r="127" spans="2:11" ht="17.25" customHeight="1">
      <c r="B127" s="50">
        <v>0.4</v>
      </c>
      <c r="C127" s="26">
        <v>61</v>
      </c>
      <c r="D127" s="27">
        <f t="shared" si="24"/>
        <v>0.10971223021582734</v>
      </c>
      <c r="E127" s="28">
        <v>46</v>
      </c>
      <c r="F127" s="29">
        <v>14</v>
      </c>
      <c r="G127" s="29">
        <v>1</v>
      </c>
      <c r="H127" s="90"/>
      <c r="I127" s="90"/>
      <c r="J127" s="90"/>
    </row>
    <row r="128" spans="2:11" ht="17.25" customHeight="1">
      <c r="B128" s="50">
        <v>0.5</v>
      </c>
      <c r="C128" s="26">
        <v>59</v>
      </c>
      <c r="D128" s="27">
        <f t="shared" si="24"/>
        <v>0.10611510791366907</v>
      </c>
      <c r="E128" s="28">
        <v>41</v>
      </c>
      <c r="F128" s="29">
        <v>14</v>
      </c>
      <c r="G128" s="29">
        <v>4</v>
      </c>
      <c r="H128" s="90"/>
      <c r="I128" s="90"/>
      <c r="J128" s="90"/>
    </row>
    <row r="129" spans="2:11" ht="17.25" customHeight="1">
      <c r="B129" s="50">
        <v>0.6</v>
      </c>
      <c r="C129" s="26">
        <v>0</v>
      </c>
      <c r="D129" s="27">
        <f t="shared" si="24"/>
        <v>0</v>
      </c>
      <c r="E129" s="28">
        <v>0</v>
      </c>
      <c r="F129" s="29">
        <v>0</v>
      </c>
      <c r="G129" s="29">
        <v>0</v>
      </c>
      <c r="H129" s="90"/>
      <c r="I129" s="90"/>
      <c r="J129" s="90"/>
    </row>
    <row r="130" spans="2:11" ht="17.25" customHeight="1">
      <c r="B130" s="50">
        <v>0.7</v>
      </c>
      <c r="C130" s="26">
        <v>69</v>
      </c>
      <c r="D130" s="27">
        <f t="shared" si="24"/>
        <v>0.12410071942446044</v>
      </c>
      <c r="E130" s="28">
        <v>34</v>
      </c>
      <c r="F130" s="29">
        <v>29</v>
      </c>
      <c r="G130" s="29">
        <v>6</v>
      </c>
      <c r="H130" s="90"/>
      <c r="I130" s="90"/>
      <c r="J130" s="90"/>
    </row>
    <row r="131" spans="2:11" ht="17.25" customHeight="1">
      <c r="B131" s="50">
        <v>0.8</v>
      </c>
      <c r="C131" s="26">
        <v>47</v>
      </c>
      <c r="D131" s="27">
        <f t="shared" si="24"/>
        <v>8.4532374100719426E-2</v>
      </c>
      <c r="E131" s="28">
        <v>27</v>
      </c>
      <c r="F131" s="29">
        <v>15</v>
      </c>
      <c r="G131" s="29">
        <v>5</v>
      </c>
      <c r="H131" s="90"/>
      <c r="I131" s="90"/>
      <c r="J131" s="90"/>
    </row>
    <row r="132" spans="2:11" ht="17.25" customHeight="1">
      <c r="B132" s="50">
        <v>0.9</v>
      </c>
      <c r="C132" s="26">
        <v>25</v>
      </c>
      <c r="D132" s="27">
        <f t="shared" si="24"/>
        <v>4.4964028776978415E-2</v>
      </c>
      <c r="E132" s="28">
        <v>11</v>
      </c>
      <c r="F132" s="29">
        <v>12</v>
      </c>
      <c r="G132" s="29">
        <v>2</v>
      </c>
      <c r="H132" s="90"/>
      <c r="I132" s="90"/>
      <c r="J132" s="90"/>
    </row>
    <row r="133" spans="2:11" ht="17.25" customHeight="1" thickBot="1">
      <c r="B133" s="51">
        <v>1</v>
      </c>
      <c r="C133" s="31">
        <v>27</v>
      </c>
      <c r="D133" s="32">
        <f t="shared" si="24"/>
        <v>4.8561151079136694E-2</v>
      </c>
      <c r="E133" s="33">
        <v>13</v>
      </c>
      <c r="F133" s="34">
        <v>8</v>
      </c>
      <c r="G133" s="34">
        <v>6</v>
      </c>
      <c r="H133" s="90"/>
      <c r="I133" s="90"/>
      <c r="J133" s="90"/>
    </row>
    <row r="134" spans="2:11" ht="16.5">
      <c r="B134" s="35" t="s">
        <v>645</v>
      </c>
      <c r="C134" s="36">
        <f>SUM(C124:C133)</f>
        <v>556</v>
      </c>
      <c r="D134" s="37">
        <f>SUM(D124:D133)</f>
        <v>1</v>
      </c>
      <c r="E134" s="38">
        <f>SUM(E124:E133)</f>
        <v>412</v>
      </c>
      <c r="F134" s="39">
        <f>SUM(F124:F133)</f>
        <v>117</v>
      </c>
      <c r="G134" s="39">
        <f>SUM(G124:G133)</f>
        <v>27</v>
      </c>
      <c r="H134" s="91"/>
      <c r="I134" s="91"/>
      <c r="J134" s="91"/>
      <c r="K134" s="55">
        <f>SUM(E134:G134)</f>
        <v>556</v>
      </c>
    </row>
    <row r="135" spans="2:11" ht="17" thickBot="1">
      <c r="B135" s="40" t="s">
        <v>646</v>
      </c>
      <c r="C135" s="52">
        <f>AVERAGE(結果分析!J$2:J$560)</f>
        <v>0.55453321364452424</v>
      </c>
      <c r="D135" s="42"/>
      <c r="E135" s="53">
        <f>AVERAGE(面積１!L$2:L$413)</f>
        <v>0.30461165048543687</v>
      </c>
      <c r="F135" s="54">
        <f>AVERAGE(面積２!L$2:L$118)</f>
        <v>0.5395299145299145</v>
      </c>
      <c r="G135" s="54">
        <f>AVERAGE(面積３!L$2:L$28)</f>
        <v>0.66666666666666663</v>
      </c>
      <c r="H135" s="93"/>
      <c r="I135" s="93"/>
      <c r="J135" s="93"/>
    </row>
    <row r="137" spans="2:11">
      <c r="B137" t="s">
        <v>704</v>
      </c>
      <c r="C137" s="10"/>
      <c r="D137" s="10"/>
      <c r="E137" s="10"/>
      <c r="F137" s="10"/>
      <c r="G137" s="10"/>
      <c r="H137" s="10"/>
      <c r="I137" s="10"/>
      <c r="J137" s="10"/>
    </row>
    <row r="138" spans="2:11" ht="13.5" thickBot="1">
      <c r="B138" t="s">
        <v>724</v>
      </c>
    </row>
    <row r="139" spans="2:11" ht="17.25" customHeight="1" thickBot="1">
      <c r="B139" s="11"/>
      <c r="C139" s="12" t="s">
        <v>644</v>
      </c>
      <c r="D139" s="13"/>
      <c r="E139" s="12" t="s">
        <v>647</v>
      </c>
      <c r="F139" s="14"/>
      <c r="G139" s="14"/>
      <c r="H139" s="89"/>
      <c r="I139" s="89"/>
      <c r="J139" s="89"/>
    </row>
    <row r="140" spans="2:11" ht="17.25" customHeight="1">
      <c r="B140" s="15" t="s">
        <v>643</v>
      </c>
      <c r="C140" s="16" t="s">
        <v>574</v>
      </c>
      <c r="D140" s="17" t="s">
        <v>642</v>
      </c>
      <c r="E140" s="18" t="s">
        <v>686</v>
      </c>
      <c r="F140" s="19" t="s">
        <v>687</v>
      </c>
      <c r="G140" s="19" t="s">
        <v>688</v>
      </c>
      <c r="H140" s="89"/>
      <c r="I140" s="89"/>
      <c r="J140" s="89"/>
    </row>
    <row r="141" spans="2:11" ht="17.25" customHeight="1">
      <c r="B141" s="49">
        <v>0.1</v>
      </c>
      <c r="C141" s="21">
        <f t="array" ref="C141:C150">FREQUENCY(結果分析!M$4:M$560,面積別分析!B141:B150)</f>
        <v>0</v>
      </c>
      <c r="D141" s="22">
        <f t="shared" ref="D141:D150" si="25">C141/$C$15</f>
        <v>0</v>
      </c>
      <c r="E141" s="23">
        <f t="array" ref="E141:E150">FREQUENCY(面積１!M$2:M$413,B141:B150)</f>
        <v>0</v>
      </c>
      <c r="F141" s="24">
        <f t="array" ref="F141:F150">FREQUENCY(面積２!M$2:M$118,B141:B150)</f>
        <v>0</v>
      </c>
      <c r="G141" s="24">
        <f t="array" ref="G141:G150">FREQUENCY(面積３!M$2:M$28,B141:B150)</f>
        <v>0</v>
      </c>
      <c r="H141" s="90"/>
      <c r="I141" s="90"/>
      <c r="J141" s="90"/>
    </row>
    <row r="142" spans="2:11" ht="17.25" customHeight="1">
      <c r="B142" s="50">
        <v>0.2</v>
      </c>
      <c r="C142" s="26">
        <v>0</v>
      </c>
      <c r="D142" s="27">
        <f t="shared" si="25"/>
        <v>0</v>
      </c>
      <c r="E142" s="28">
        <v>0</v>
      </c>
      <c r="F142" s="29">
        <v>0</v>
      </c>
      <c r="G142" s="29">
        <v>0</v>
      </c>
      <c r="H142" s="90"/>
      <c r="I142" s="90"/>
      <c r="J142" s="90"/>
    </row>
    <row r="143" spans="2:11" ht="17.25" customHeight="1">
      <c r="B143" s="50">
        <v>0.3</v>
      </c>
      <c r="C143" s="26">
        <v>0</v>
      </c>
      <c r="D143" s="27">
        <f t="shared" si="25"/>
        <v>0</v>
      </c>
      <c r="E143" s="28">
        <v>0</v>
      </c>
      <c r="F143" s="29">
        <v>0</v>
      </c>
      <c r="G143" s="29">
        <v>0</v>
      </c>
      <c r="H143" s="90"/>
      <c r="I143" s="90"/>
      <c r="J143" s="90"/>
    </row>
    <row r="144" spans="2:11" ht="17.25" customHeight="1">
      <c r="B144" s="50">
        <v>0.4</v>
      </c>
      <c r="C144" s="26">
        <v>0</v>
      </c>
      <c r="D144" s="27">
        <f t="shared" si="25"/>
        <v>0</v>
      </c>
      <c r="E144" s="28">
        <v>0</v>
      </c>
      <c r="F144" s="29">
        <v>0</v>
      </c>
      <c r="G144" s="29">
        <v>0</v>
      </c>
      <c r="H144" s="90"/>
      <c r="I144" s="90"/>
      <c r="J144" s="90"/>
    </row>
    <row r="145" spans="2:11" ht="17.25" customHeight="1">
      <c r="B145" s="50">
        <v>0.5</v>
      </c>
      <c r="C145" s="26">
        <v>362</v>
      </c>
      <c r="D145" s="27">
        <f t="shared" si="25"/>
        <v>0.65107913669064743</v>
      </c>
      <c r="E145" s="28">
        <v>297</v>
      </c>
      <c r="F145" s="29">
        <v>57</v>
      </c>
      <c r="G145" s="29">
        <v>8</v>
      </c>
      <c r="H145" s="90"/>
      <c r="I145" s="90"/>
      <c r="J145" s="90"/>
    </row>
    <row r="146" spans="2:11" ht="17.25" customHeight="1">
      <c r="B146" s="50">
        <v>0.6</v>
      </c>
      <c r="C146" s="26">
        <v>0</v>
      </c>
      <c r="D146" s="27">
        <f t="shared" si="25"/>
        <v>0</v>
      </c>
      <c r="E146" s="28">
        <v>0</v>
      </c>
      <c r="F146" s="29">
        <v>0</v>
      </c>
      <c r="G146" s="29">
        <v>0</v>
      </c>
      <c r="H146" s="90"/>
      <c r="I146" s="90"/>
      <c r="J146" s="90"/>
    </row>
    <row r="147" spans="2:11" ht="17.25" customHeight="1">
      <c r="B147" s="50">
        <v>0.7</v>
      </c>
      <c r="C147" s="26">
        <v>0</v>
      </c>
      <c r="D147" s="27">
        <f t="shared" si="25"/>
        <v>0</v>
      </c>
      <c r="E147" s="28">
        <v>0</v>
      </c>
      <c r="F147" s="29">
        <v>0</v>
      </c>
      <c r="G147" s="29">
        <v>0</v>
      </c>
      <c r="H147" s="90"/>
      <c r="I147" s="90"/>
      <c r="J147" s="90"/>
    </row>
    <row r="148" spans="2:11" ht="17.25" customHeight="1">
      <c r="B148" s="50">
        <v>0.8</v>
      </c>
      <c r="C148" s="26">
        <v>0</v>
      </c>
      <c r="D148" s="27">
        <f t="shared" si="25"/>
        <v>0</v>
      </c>
      <c r="E148" s="28">
        <v>0</v>
      </c>
      <c r="F148" s="29">
        <v>0</v>
      </c>
      <c r="G148" s="29">
        <v>0</v>
      </c>
      <c r="H148" s="90"/>
      <c r="I148" s="90"/>
      <c r="J148" s="90"/>
    </row>
    <row r="149" spans="2:11" ht="17.25" customHeight="1">
      <c r="B149" s="50">
        <v>0.9</v>
      </c>
      <c r="C149" s="26">
        <v>0</v>
      </c>
      <c r="D149" s="27">
        <f t="shared" si="25"/>
        <v>0</v>
      </c>
      <c r="E149" s="28">
        <v>0</v>
      </c>
      <c r="F149" s="29">
        <v>0</v>
      </c>
      <c r="G149" s="29">
        <v>0</v>
      </c>
      <c r="H149" s="90"/>
      <c r="I149" s="90"/>
      <c r="J149" s="90"/>
    </row>
    <row r="150" spans="2:11" ht="17.25" customHeight="1" thickBot="1">
      <c r="B150" s="51">
        <v>1</v>
      </c>
      <c r="C150" s="31">
        <v>194</v>
      </c>
      <c r="D150" s="32">
        <f t="shared" si="25"/>
        <v>0.34892086330935251</v>
      </c>
      <c r="E150" s="33">
        <v>115</v>
      </c>
      <c r="F150" s="34">
        <v>60</v>
      </c>
      <c r="G150" s="34">
        <v>19</v>
      </c>
      <c r="H150" s="90"/>
      <c r="I150" s="90"/>
      <c r="J150" s="90"/>
    </row>
    <row r="151" spans="2:11" ht="16.5">
      <c r="B151" s="35" t="s">
        <v>645</v>
      </c>
      <c r="C151" s="36">
        <f>SUM(C141:C150)</f>
        <v>556</v>
      </c>
      <c r="D151" s="37">
        <f>SUM(D141:D150)</f>
        <v>1</v>
      </c>
      <c r="E151" s="38">
        <f>SUM(E141:E150)</f>
        <v>412</v>
      </c>
      <c r="F151" s="39">
        <f>SUM(F141:F150)</f>
        <v>117</v>
      </c>
      <c r="G151" s="39">
        <f>SUM(G141:G150)</f>
        <v>27</v>
      </c>
      <c r="H151" s="91"/>
      <c r="I151" s="91"/>
      <c r="J151" s="91"/>
      <c r="K151" s="55">
        <f>SUM(E151:G151)</f>
        <v>556</v>
      </c>
    </row>
    <row r="152" spans="2:11" ht="17" thickBot="1">
      <c r="B152" s="40" t="s">
        <v>646</v>
      </c>
      <c r="C152" s="52">
        <f>AVERAGE(結果分析!J$2:J$560)</f>
        <v>0.55453321364452424</v>
      </c>
      <c r="D152" s="42"/>
      <c r="E152" s="53">
        <f>AVERAGE(面積１!M$2:M$413)</f>
        <v>0.6395631067961165</v>
      </c>
      <c r="F152" s="54">
        <f>AVERAGE(面積２!M$2:M$118)</f>
        <v>0.75641025641025639</v>
      </c>
      <c r="G152" s="54">
        <f>AVERAGE(面積３!M$2:M$28)</f>
        <v>0.85185185185185186</v>
      </c>
      <c r="H152" s="93"/>
      <c r="I152" s="93"/>
      <c r="J152" s="93"/>
    </row>
    <row r="154" spans="2:11">
      <c r="B154" t="s">
        <v>706</v>
      </c>
      <c r="C154" s="10"/>
      <c r="D154" s="10"/>
      <c r="E154" s="10"/>
      <c r="F154" s="10"/>
      <c r="G154" s="10"/>
      <c r="H154" s="10"/>
      <c r="I154" s="10"/>
      <c r="J154" s="10"/>
    </row>
    <row r="155" spans="2:11" ht="13.5" thickBot="1">
      <c r="B155" t="s">
        <v>725</v>
      </c>
    </row>
    <row r="156" spans="2:11" ht="17.25" customHeight="1" thickBot="1">
      <c r="B156" s="11"/>
      <c r="C156" s="12" t="s">
        <v>644</v>
      </c>
      <c r="D156" s="13"/>
      <c r="E156" s="12" t="s">
        <v>647</v>
      </c>
      <c r="F156" s="14"/>
      <c r="G156" s="14"/>
      <c r="H156" s="89"/>
      <c r="I156" s="89"/>
      <c r="J156" s="89"/>
    </row>
    <row r="157" spans="2:11" ht="17.25" customHeight="1">
      <c r="B157" s="15" t="s">
        <v>643</v>
      </c>
      <c r="C157" s="16" t="s">
        <v>574</v>
      </c>
      <c r="D157" s="17" t="s">
        <v>642</v>
      </c>
      <c r="E157" s="18" t="s">
        <v>686</v>
      </c>
      <c r="F157" s="19" t="s">
        <v>687</v>
      </c>
      <c r="G157" s="19" t="s">
        <v>688</v>
      </c>
      <c r="H157" s="89"/>
      <c r="I157" s="89"/>
      <c r="J157" s="89"/>
    </row>
    <row r="158" spans="2:11" ht="17.25" customHeight="1">
      <c r="B158" s="49">
        <v>0.1</v>
      </c>
      <c r="C158" s="21">
        <f t="array" ref="C158:C167">FREQUENCY(結果分析!N$4:N$560,面積別分析!B158:B167)</f>
        <v>7</v>
      </c>
      <c r="D158" s="22">
        <f t="shared" ref="D158:D167" si="26">C158/$C$15</f>
        <v>1.2589928057553957E-2</v>
      </c>
      <c r="E158" s="23">
        <f t="array" ref="E158:E167">FREQUENCY(面積１!N$2:N$413,B158:B167)</f>
        <v>6</v>
      </c>
      <c r="F158" s="24">
        <f t="array" ref="F158:F167">FREQUENCY(面積２!N$2:N$118,B158:B167)</f>
        <v>1</v>
      </c>
      <c r="G158" s="24">
        <f t="array" ref="G158:G167">FREQUENCY(面積３!N$2:N$28,B158:B167)</f>
        <v>0</v>
      </c>
      <c r="H158" s="90"/>
      <c r="I158" s="90"/>
      <c r="J158" s="90"/>
    </row>
    <row r="159" spans="2:11" ht="17.25" customHeight="1">
      <c r="B159" s="50">
        <v>0.2</v>
      </c>
      <c r="C159" s="26">
        <v>14</v>
      </c>
      <c r="D159" s="27">
        <f t="shared" si="26"/>
        <v>2.5179856115107913E-2</v>
      </c>
      <c r="E159" s="28">
        <v>12</v>
      </c>
      <c r="F159" s="29">
        <v>2</v>
      </c>
      <c r="G159" s="29">
        <v>0</v>
      </c>
      <c r="H159" s="90"/>
      <c r="I159" s="90"/>
      <c r="J159" s="90"/>
    </row>
    <row r="160" spans="2:11" ht="17.25" customHeight="1">
      <c r="B160" s="50">
        <v>0.3</v>
      </c>
      <c r="C160" s="26">
        <v>32</v>
      </c>
      <c r="D160" s="27">
        <f t="shared" si="26"/>
        <v>5.7553956834532377E-2</v>
      </c>
      <c r="E160" s="28">
        <v>26</v>
      </c>
      <c r="F160" s="29">
        <v>5</v>
      </c>
      <c r="G160" s="29">
        <v>1</v>
      </c>
      <c r="H160" s="90"/>
      <c r="I160" s="90"/>
      <c r="J160" s="90"/>
    </row>
    <row r="161" spans="2:11" ht="17.25" customHeight="1">
      <c r="B161" s="50">
        <v>0.4</v>
      </c>
      <c r="C161" s="26">
        <v>48</v>
      </c>
      <c r="D161" s="27">
        <f t="shared" si="26"/>
        <v>8.6330935251798566E-2</v>
      </c>
      <c r="E161" s="28">
        <v>43</v>
      </c>
      <c r="F161" s="29">
        <v>3</v>
      </c>
      <c r="G161" s="29">
        <v>2</v>
      </c>
      <c r="H161" s="90"/>
      <c r="I161" s="90"/>
      <c r="J161" s="90"/>
    </row>
    <row r="162" spans="2:11" ht="17.25" customHeight="1">
      <c r="B162" s="50">
        <v>0.5</v>
      </c>
      <c r="C162" s="26">
        <v>121</v>
      </c>
      <c r="D162" s="27">
        <f t="shared" si="26"/>
        <v>0.21762589928057555</v>
      </c>
      <c r="E162" s="28">
        <v>101</v>
      </c>
      <c r="F162" s="29">
        <v>18</v>
      </c>
      <c r="G162" s="29">
        <v>2</v>
      </c>
      <c r="H162" s="90"/>
      <c r="I162" s="90"/>
      <c r="J162" s="90"/>
    </row>
    <row r="163" spans="2:11" ht="17.25" customHeight="1">
      <c r="B163" s="50">
        <v>0.6</v>
      </c>
      <c r="C163" s="26">
        <v>104</v>
      </c>
      <c r="D163" s="27">
        <f t="shared" si="26"/>
        <v>0.18705035971223022</v>
      </c>
      <c r="E163" s="28">
        <v>72</v>
      </c>
      <c r="F163" s="29">
        <v>28</v>
      </c>
      <c r="G163" s="29">
        <v>4</v>
      </c>
      <c r="H163" s="90"/>
      <c r="I163" s="90"/>
      <c r="J163" s="90"/>
    </row>
    <row r="164" spans="2:11" ht="17.25" customHeight="1">
      <c r="B164" s="50">
        <v>0.7</v>
      </c>
      <c r="C164" s="26">
        <v>113</v>
      </c>
      <c r="D164" s="27">
        <f t="shared" si="26"/>
        <v>0.20323741007194246</v>
      </c>
      <c r="E164" s="28">
        <v>84</v>
      </c>
      <c r="F164" s="29">
        <v>23</v>
      </c>
      <c r="G164" s="29">
        <v>6</v>
      </c>
      <c r="H164" s="90"/>
      <c r="I164" s="90"/>
      <c r="J164" s="90"/>
    </row>
    <row r="165" spans="2:11" ht="17.25" customHeight="1">
      <c r="B165" s="50">
        <v>0.8</v>
      </c>
      <c r="C165" s="26">
        <v>66</v>
      </c>
      <c r="D165" s="27">
        <f t="shared" si="26"/>
        <v>0.11870503597122302</v>
      </c>
      <c r="E165" s="28">
        <v>42</v>
      </c>
      <c r="F165" s="29">
        <v>18</v>
      </c>
      <c r="G165" s="29">
        <v>6</v>
      </c>
      <c r="H165" s="90"/>
      <c r="I165" s="90"/>
      <c r="J165" s="90"/>
    </row>
    <row r="166" spans="2:11" ht="17.25" customHeight="1">
      <c r="B166" s="50">
        <v>0.9</v>
      </c>
      <c r="C166" s="26">
        <v>34</v>
      </c>
      <c r="D166" s="27">
        <f t="shared" si="26"/>
        <v>6.1151079136690649E-2</v>
      </c>
      <c r="E166" s="28">
        <v>17</v>
      </c>
      <c r="F166" s="29">
        <v>12</v>
      </c>
      <c r="G166" s="29">
        <v>5</v>
      </c>
      <c r="H166" s="90"/>
      <c r="I166" s="90"/>
      <c r="J166" s="90"/>
    </row>
    <row r="167" spans="2:11" ht="17.25" customHeight="1" thickBot="1">
      <c r="B167" s="51">
        <v>1</v>
      </c>
      <c r="C167" s="31">
        <v>17</v>
      </c>
      <c r="D167" s="32">
        <f t="shared" si="26"/>
        <v>3.0575539568345324E-2</v>
      </c>
      <c r="E167" s="33">
        <v>9</v>
      </c>
      <c r="F167" s="34">
        <v>7</v>
      </c>
      <c r="G167" s="34">
        <v>1</v>
      </c>
      <c r="H167" s="90"/>
      <c r="I167" s="90"/>
      <c r="J167" s="90"/>
    </row>
    <row r="168" spans="2:11" ht="16.5">
      <c r="B168" s="35" t="s">
        <v>645</v>
      </c>
      <c r="C168" s="36">
        <f>SUM(C158:C167)</f>
        <v>556</v>
      </c>
      <c r="D168" s="37">
        <f>SUM(D158:D167)</f>
        <v>1</v>
      </c>
      <c r="E168" s="38">
        <f>SUM(E158:E167)</f>
        <v>412</v>
      </c>
      <c r="F168" s="39">
        <f>SUM(F158:F167)</f>
        <v>117</v>
      </c>
      <c r="G168" s="39">
        <f>SUM(G158:G167)</f>
        <v>27</v>
      </c>
      <c r="H168" s="91"/>
      <c r="I168" s="91"/>
      <c r="J168" s="91"/>
      <c r="K168" s="55">
        <f>SUM(E168:G168)</f>
        <v>556</v>
      </c>
    </row>
    <row r="169" spans="2:11" ht="17" thickBot="1">
      <c r="B169" s="40" t="s">
        <v>646</v>
      </c>
      <c r="C169" s="52">
        <f>AVERAGE(結果分析!J$2:J$560)</f>
        <v>0.55453321364452424</v>
      </c>
      <c r="D169" s="42"/>
      <c r="E169" s="53">
        <f>AVERAGE(面積１!N$2:N$413)</f>
        <v>0.53563548102383063</v>
      </c>
      <c r="F169" s="54">
        <f>AVERAGE(面積２!N$2:N$118)</f>
        <v>0.62121212121212133</v>
      </c>
      <c r="G169" s="54">
        <f>AVERAGE(面積３!N$2:N$28)</f>
        <v>0.65488215488215473</v>
      </c>
      <c r="H169" s="93"/>
      <c r="I169" s="93"/>
      <c r="J169" s="93"/>
    </row>
    <row r="171" spans="2:11">
      <c r="B171" t="s">
        <v>708</v>
      </c>
      <c r="C171" s="10"/>
      <c r="D171" s="10"/>
      <c r="E171" s="10"/>
      <c r="F171" s="10"/>
      <c r="G171" s="10"/>
      <c r="H171" s="10"/>
      <c r="I171" s="10"/>
      <c r="J171" s="10"/>
    </row>
    <row r="172" spans="2:11" ht="13.5" thickBot="1">
      <c r="B172" t="s">
        <v>728</v>
      </c>
    </row>
    <row r="173" spans="2:11" ht="17.25" customHeight="1" thickBot="1">
      <c r="B173" s="11"/>
      <c r="C173" s="12" t="s">
        <v>644</v>
      </c>
      <c r="D173" s="13"/>
      <c r="E173" s="12" t="s">
        <v>647</v>
      </c>
      <c r="F173" s="14"/>
      <c r="G173" s="14"/>
      <c r="H173" s="89"/>
      <c r="I173" s="89"/>
      <c r="J173" s="89"/>
    </row>
    <row r="174" spans="2:11" ht="17.25" customHeight="1">
      <c r="B174" s="15" t="s">
        <v>643</v>
      </c>
      <c r="C174" s="16" t="s">
        <v>574</v>
      </c>
      <c r="D174" s="17" t="s">
        <v>642</v>
      </c>
      <c r="E174" s="18" t="s">
        <v>686</v>
      </c>
      <c r="F174" s="19" t="s">
        <v>687</v>
      </c>
      <c r="G174" s="19" t="s">
        <v>688</v>
      </c>
      <c r="H174" s="89"/>
      <c r="I174" s="89"/>
      <c r="J174" s="89"/>
    </row>
    <row r="175" spans="2:11" ht="17.25" customHeight="1">
      <c r="B175" s="49">
        <v>0.1</v>
      </c>
      <c r="C175" s="21">
        <f t="array" ref="C175:C184">FREQUENCY(結果分析!O$4:O$560,面積別分析!B175:B184)</f>
        <v>0</v>
      </c>
      <c r="D175" s="22">
        <f t="shared" ref="D175:D184" si="27">C175/$C$15</f>
        <v>0</v>
      </c>
      <c r="E175" s="23">
        <f t="array" ref="E175:E184">FREQUENCY(面積１!O$2:O$413,B175:B184)</f>
        <v>0</v>
      </c>
      <c r="F175" s="24">
        <f t="array" ref="F175:F184">FREQUENCY(面積２!O$2:O$118,B175:B184)</f>
        <v>0</v>
      </c>
      <c r="G175" s="24">
        <f t="array" ref="G175:G184">FREQUENCY(面積３!O$2:O$28,B175:B184)</f>
        <v>0</v>
      </c>
      <c r="H175" s="90"/>
      <c r="I175" s="90"/>
      <c r="J175" s="90"/>
    </row>
    <row r="176" spans="2:11" ht="17.25" customHeight="1">
      <c r="B176" s="50">
        <v>0.2</v>
      </c>
      <c r="C176" s="26">
        <v>0</v>
      </c>
      <c r="D176" s="27">
        <f t="shared" si="27"/>
        <v>0</v>
      </c>
      <c r="E176" s="28">
        <v>0</v>
      </c>
      <c r="F176" s="29">
        <v>0</v>
      </c>
      <c r="G176" s="29">
        <v>0</v>
      </c>
      <c r="H176" s="90"/>
      <c r="I176" s="90"/>
      <c r="J176" s="90"/>
    </row>
    <row r="177" spans="2:11" ht="17.25" customHeight="1">
      <c r="B177" s="50">
        <v>0.3</v>
      </c>
      <c r="C177" s="26">
        <v>0</v>
      </c>
      <c r="D177" s="27">
        <f t="shared" si="27"/>
        <v>0</v>
      </c>
      <c r="E177" s="28">
        <v>0</v>
      </c>
      <c r="F177" s="29">
        <v>0</v>
      </c>
      <c r="G177" s="29">
        <v>0</v>
      </c>
      <c r="H177" s="90"/>
      <c r="I177" s="90"/>
      <c r="J177" s="90"/>
    </row>
    <row r="178" spans="2:11" ht="17.25" customHeight="1">
      <c r="B178" s="50">
        <v>0.4</v>
      </c>
      <c r="C178" s="26">
        <v>38</v>
      </c>
      <c r="D178" s="27">
        <f t="shared" si="27"/>
        <v>6.83453237410072E-2</v>
      </c>
      <c r="E178" s="28">
        <v>37</v>
      </c>
      <c r="F178" s="29">
        <v>1</v>
      </c>
      <c r="G178" s="29">
        <v>0</v>
      </c>
      <c r="H178" s="90"/>
      <c r="I178" s="90"/>
      <c r="J178" s="90"/>
    </row>
    <row r="179" spans="2:11" ht="17.25" customHeight="1">
      <c r="B179" s="50">
        <v>0.5</v>
      </c>
      <c r="C179" s="26">
        <v>145</v>
      </c>
      <c r="D179" s="27">
        <f t="shared" si="27"/>
        <v>0.26079136690647481</v>
      </c>
      <c r="E179" s="28">
        <v>127</v>
      </c>
      <c r="F179" s="29">
        <v>16</v>
      </c>
      <c r="G179" s="29">
        <v>2</v>
      </c>
      <c r="H179" s="90"/>
      <c r="I179" s="90"/>
      <c r="J179" s="90"/>
    </row>
    <row r="180" spans="2:11" ht="17.25" customHeight="1">
      <c r="B180" s="50">
        <v>0.6</v>
      </c>
      <c r="C180" s="26">
        <v>107</v>
      </c>
      <c r="D180" s="27">
        <f t="shared" si="27"/>
        <v>0.19244604316546762</v>
      </c>
      <c r="E180" s="28">
        <v>83</v>
      </c>
      <c r="F180" s="29">
        <v>21</v>
      </c>
      <c r="G180" s="29">
        <v>3</v>
      </c>
      <c r="H180" s="90"/>
      <c r="I180" s="90"/>
      <c r="J180" s="90"/>
    </row>
    <row r="181" spans="2:11" ht="17.25" customHeight="1">
      <c r="B181" s="50">
        <v>0.7</v>
      </c>
      <c r="C181" s="26">
        <v>101</v>
      </c>
      <c r="D181" s="27">
        <f t="shared" si="27"/>
        <v>0.18165467625899281</v>
      </c>
      <c r="E181" s="28">
        <v>63</v>
      </c>
      <c r="F181" s="29">
        <v>30</v>
      </c>
      <c r="G181" s="29">
        <v>8</v>
      </c>
      <c r="H181" s="90"/>
      <c r="I181" s="90"/>
      <c r="J181" s="90"/>
    </row>
    <row r="182" spans="2:11" ht="17.25" customHeight="1">
      <c r="B182" s="50">
        <v>0.8</v>
      </c>
      <c r="C182" s="26">
        <v>75</v>
      </c>
      <c r="D182" s="27">
        <f t="shared" si="27"/>
        <v>0.13489208633093525</v>
      </c>
      <c r="E182" s="28">
        <v>44</v>
      </c>
      <c r="F182" s="29">
        <v>23</v>
      </c>
      <c r="G182" s="29">
        <v>8</v>
      </c>
      <c r="H182" s="90"/>
      <c r="I182" s="90"/>
      <c r="J182" s="90"/>
    </row>
    <row r="183" spans="2:11" ht="17.25" customHeight="1">
      <c r="B183" s="50">
        <v>0.9</v>
      </c>
      <c r="C183" s="26">
        <v>62</v>
      </c>
      <c r="D183" s="27">
        <f t="shared" si="27"/>
        <v>0.11151079136690648</v>
      </c>
      <c r="E183" s="28">
        <v>41</v>
      </c>
      <c r="F183" s="29">
        <v>18</v>
      </c>
      <c r="G183" s="29">
        <v>3</v>
      </c>
      <c r="H183" s="90"/>
      <c r="I183" s="90"/>
      <c r="J183" s="90"/>
    </row>
    <row r="184" spans="2:11" ht="17.25" customHeight="1" thickBot="1">
      <c r="B184" s="51">
        <v>1</v>
      </c>
      <c r="C184" s="31">
        <v>28</v>
      </c>
      <c r="D184" s="32">
        <f t="shared" si="27"/>
        <v>5.0359712230215826E-2</v>
      </c>
      <c r="E184" s="33">
        <v>17</v>
      </c>
      <c r="F184" s="34">
        <v>8</v>
      </c>
      <c r="G184" s="34">
        <v>3</v>
      </c>
      <c r="H184" s="90"/>
      <c r="I184" s="90"/>
      <c r="J184" s="90"/>
    </row>
    <row r="185" spans="2:11" ht="16.5">
      <c r="B185" s="35" t="s">
        <v>645</v>
      </c>
      <c r="C185" s="36">
        <f>SUM(C175:C184)</f>
        <v>556</v>
      </c>
      <c r="D185" s="37">
        <f>SUM(D175:D184)</f>
        <v>0.99999999999999989</v>
      </c>
      <c r="E185" s="38">
        <f>SUM(E175:E184)</f>
        <v>412</v>
      </c>
      <c r="F185" s="39">
        <f>SUM(F175:F184)</f>
        <v>117</v>
      </c>
      <c r="G185" s="39">
        <f>SUM(G175:G184)</f>
        <v>27</v>
      </c>
      <c r="H185" s="91"/>
      <c r="I185" s="91"/>
      <c r="J185" s="91"/>
      <c r="K185" s="55">
        <f>SUM(E185:G185)</f>
        <v>556</v>
      </c>
    </row>
    <row r="186" spans="2:11" ht="17" thickBot="1">
      <c r="B186" s="40" t="s">
        <v>646</v>
      </c>
      <c r="C186" s="52">
        <f>AVERAGE(結果分析!J$2:J$560)</f>
        <v>0.55453321364452424</v>
      </c>
      <c r="D186" s="42"/>
      <c r="E186" s="53">
        <f>AVERAGE(面積１!O$2:O$413)</f>
        <v>0.61043689320388372</v>
      </c>
      <c r="F186" s="54">
        <f>AVERAGE(面積２!O$2:O$118)</f>
        <v>0.69658119658119666</v>
      </c>
      <c r="G186" s="54">
        <f>AVERAGE(面積３!O$2:O$28)</f>
        <v>0.7407407407407407</v>
      </c>
      <c r="H186" s="93"/>
      <c r="I186" s="93"/>
      <c r="J186" s="93"/>
    </row>
    <row r="188" spans="2:11">
      <c r="B188" t="s">
        <v>648</v>
      </c>
      <c r="C188" s="10"/>
      <c r="D188" s="10"/>
      <c r="E188" s="10"/>
      <c r="F188" s="10"/>
      <c r="G188" s="10"/>
      <c r="H188" s="10"/>
      <c r="I188" s="10"/>
      <c r="J188" s="10"/>
    </row>
    <row r="189" spans="2:11" ht="13.5" thickBot="1"/>
    <row r="190" spans="2:11" ht="17.25" customHeight="1" thickBot="1">
      <c r="B190" s="11"/>
      <c r="C190" s="12" t="s">
        <v>644</v>
      </c>
      <c r="D190" s="13"/>
      <c r="E190" s="12" t="s">
        <v>647</v>
      </c>
      <c r="F190" s="14"/>
      <c r="G190" s="14"/>
      <c r="H190" s="89"/>
      <c r="I190" s="89"/>
      <c r="J190" s="89"/>
    </row>
    <row r="191" spans="2:11" ht="17.25" customHeight="1">
      <c r="B191" s="15" t="s">
        <v>643</v>
      </c>
      <c r="C191" s="16" t="s">
        <v>574</v>
      </c>
      <c r="D191" s="17" t="s">
        <v>642</v>
      </c>
      <c r="E191" s="18" t="s">
        <v>686</v>
      </c>
      <c r="F191" s="19" t="s">
        <v>687</v>
      </c>
      <c r="G191" s="19" t="s">
        <v>688</v>
      </c>
      <c r="H191" s="89"/>
      <c r="I191" s="89"/>
      <c r="J191" s="89"/>
    </row>
    <row r="192" spans="2:11" ht="17.25" customHeight="1">
      <c r="B192" s="49">
        <v>0.1</v>
      </c>
      <c r="C192" s="21">
        <f t="array" ref="C192:C201">FREQUENCY(結果分析!Q$4:Q$560,面積別分析!B192:B201)</f>
        <v>1</v>
      </c>
      <c r="D192" s="22">
        <f t="shared" ref="D192:D201" si="28">C192/$C$15</f>
        <v>1.7985611510791368E-3</v>
      </c>
      <c r="E192" s="23">
        <f t="array" ref="E192:E201">FREQUENCY(面積１!Q$2:Q$413,B192:B201)</f>
        <v>0</v>
      </c>
      <c r="F192" s="24">
        <f t="array" ref="F192:F201">FREQUENCY(面積２!Q$2:Q$118,B192:B201)</f>
        <v>0</v>
      </c>
      <c r="G192" s="24">
        <f t="array" ref="G192:G201">FREQUENCY(面積３!Q$2:Q$28,B192:B201)</f>
        <v>0</v>
      </c>
      <c r="H192" s="90"/>
      <c r="I192" s="90"/>
      <c r="J192" s="90"/>
    </row>
    <row r="193" spans="2:11" ht="17.25" customHeight="1">
      <c r="B193" s="50">
        <v>0.2</v>
      </c>
      <c r="C193" s="26">
        <v>3</v>
      </c>
      <c r="D193" s="27">
        <f t="shared" si="28"/>
        <v>5.3956834532374104E-3</v>
      </c>
      <c r="E193" s="28">
        <v>3</v>
      </c>
      <c r="F193" s="29">
        <v>0</v>
      </c>
      <c r="G193" s="29">
        <v>0</v>
      </c>
      <c r="H193" s="90"/>
      <c r="I193" s="90"/>
      <c r="J193" s="90"/>
    </row>
    <row r="194" spans="2:11" ht="17.25" customHeight="1">
      <c r="B194" s="50">
        <v>0.3</v>
      </c>
      <c r="C194" s="26">
        <v>38</v>
      </c>
      <c r="D194" s="27">
        <f t="shared" si="28"/>
        <v>6.83453237410072E-2</v>
      </c>
      <c r="E194" s="28">
        <v>34</v>
      </c>
      <c r="F194" s="29">
        <v>4</v>
      </c>
      <c r="G194" s="29">
        <v>0</v>
      </c>
      <c r="H194" s="90"/>
      <c r="I194" s="90"/>
      <c r="J194" s="90"/>
    </row>
    <row r="195" spans="2:11" ht="17.25" customHeight="1">
      <c r="B195" s="50">
        <v>0.4</v>
      </c>
      <c r="C195" s="26">
        <v>55</v>
      </c>
      <c r="D195" s="27">
        <f t="shared" si="28"/>
        <v>9.8920863309352514E-2</v>
      </c>
      <c r="E195" s="28">
        <v>51</v>
      </c>
      <c r="F195" s="29">
        <v>3</v>
      </c>
      <c r="G195" s="29">
        <v>1</v>
      </c>
      <c r="H195" s="90"/>
      <c r="I195" s="90"/>
      <c r="J195" s="90"/>
    </row>
    <row r="196" spans="2:11" ht="17.25" customHeight="1">
      <c r="B196" s="50">
        <v>0.5</v>
      </c>
      <c r="C196" s="26">
        <v>88</v>
      </c>
      <c r="D196" s="27">
        <f t="shared" si="28"/>
        <v>0.15827338129496402</v>
      </c>
      <c r="E196" s="28">
        <v>75</v>
      </c>
      <c r="F196" s="29">
        <v>9</v>
      </c>
      <c r="G196" s="29">
        <v>4</v>
      </c>
      <c r="H196" s="90"/>
      <c r="I196" s="90"/>
      <c r="J196" s="90"/>
    </row>
    <row r="197" spans="2:11" ht="17.25" customHeight="1">
      <c r="B197" s="50">
        <v>0.6</v>
      </c>
      <c r="C197" s="26">
        <v>134</v>
      </c>
      <c r="D197" s="27">
        <f t="shared" si="28"/>
        <v>0.24100719424460432</v>
      </c>
      <c r="E197" s="28">
        <v>110</v>
      </c>
      <c r="F197" s="29">
        <v>24</v>
      </c>
      <c r="G197" s="29">
        <v>0</v>
      </c>
      <c r="H197" s="90"/>
      <c r="I197" s="90"/>
      <c r="J197" s="90"/>
    </row>
    <row r="198" spans="2:11" ht="17.25" customHeight="1">
      <c r="B198" s="50">
        <v>0.7</v>
      </c>
      <c r="C198" s="26">
        <v>129</v>
      </c>
      <c r="D198" s="27">
        <f t="shared" si="28"/>
        <v>0.23201438848920863</v>
      </c>
      <c r="E198" s="28">
        <v>88</v>
      </c>
      <c r="F198" s="29">
        <v>37</v>
      </c>
      <c r="G198" s="29">
        <v>5</v>
      </c>
      <c r="H198" s="90"/>
      <c r="I198" s="90"/>
      <c r="J198" s="90"/>
    </row>
    <row r="199" spans="2:11" ht="17.25" customHeight="1">
      <c r="B199" s="50">
        <v>0.8</v>
      </c>
      <c r="C199" s="26">
        <v>72</v>
      </c>
      <c r="D199" s="27">
        <f t="shared" si="28"/>
        <v>0.12949640287769784</v>
      </c>
      <c r="E199" s="28">
        <v>37</v>
      </c>
      <c r="F199" s="29">
        <v>23</v>
      </c>
      <c r="G199" s="29">
        <v>11</v>
      </c>
      <c r="H199" s="90"/>
      <c r="I199" s="90"/>
      <c r="J199" s="90"/>
    </row>
    <row r="200" spans="2:11" ht="17.25" customHeight="1">
      <c r="B200" s="50">
        <v>0.9</v>
      </c>
      <c r="C200" s="26">
        <v>24</v>
      </c>
      <c r="D200" s="27">
        <f t="shared" si="28"/>
        <v>4.3165467625899283E-2</v>
      </c>
      <c r="E200" s="28">
        <v>9</v>
      </c>
      <c r="F200" s="29">
        <v>11</v>
      </c>
      <c r="G200" s="29">
        <v>4</v>
      </c>
      <c r="H200" s="90"/>
      <c r="I200" s="90"/>
      <c r="J200" s="90"/>
    </row>
    <row r="201" spans="2:11" ht="17.25" customHeight="1" thickBot="1">
      <c r="B201" s="51">
        <v>1</v>
      </c>
      <c r="C201" s="31">
        <v>13</v>
      </c>
      <c r="D201" s="32">
        <f t="shared" si="28"/>
        <v>2.3381294964028777E-2</v>
      </c>
      <c r="E201" s="33">
        <v>5</v>
      </c>
      <c r="F201" s="34">
        <v>6</v>
      </c>
      <c r="G201" s="34">
        <v>2</v>
      </c>
      <c r="H201" s="90"/>
      <c r="I201" s="90"/>
      <c r="J201" s="90"/>
    </row>
    <row r="202" spans="2:11" ht="16.5">
      <c r="B202" s="35" t="s">
        <v>645</v>
      </c>
      <c r="C202" s="36">
        <f>SUM(C192:C201)</f>
        <v>557</v>
      </c>
      <c r="D202" s="37">
        <f>SUM(D192:D201)</f>
        <v>1.0017985611510791</v>
      </c>
      <c r="E202" s="38">
        <f>SUM(E192:E201)</f>
        <v>412</v>
      </c>
      <c r="F202" s="39">
        <f>SUM(F192:F201)</f>
        <v>117</v>
      </c>
      <c r="G202" s="39">
        <f>SUM(G192:G201)</f>
        <v>27</v>
      </c>
      <c r="H202" s="91"/>
      <c r="I202" s="91"/>
      <c r="J202" s="91"/>
      <c r="K202" s="55">
        <f>SUM(E202:G202)</f>
        <v>556</v>
      </c>
    </row>
    <row r="203" spans="2:11" ht="17" thickBot="1">
      <c r="B203" s="40" t="s">
        <v>646</v>
      </c>
      <c r="C203" s="52">
        <f>AVERAGE(結果分析!J$2:J$560)</f>
        <v>0.55453321364452424</v>
      </c>
      <c r="D203" s="42"/>
      <c r="E203" s="53">
        <f>AVERAGE(面積１!Q$2:Q$413)</f>
        <v>0.53274147727272714</v>
      </c>
      <c r="F203" s="54">
        <f>AVERAGE(面積２!Q$2:Q$118)</f>
        <v>0.64659576534576524</v>
      </c>
      <c r="G203" s="54">
        <f>AVERAGE(面積３!Q$2:Q$28)</f>
        <v>0.69773779461279462</v>
      </c>
      <c r="H203" s="93"/>
      <c r="I203" s="93"/>
      <c r="J203" s="93"/>
    </row>
    <row r="205" spans="2:11">
      <c r="B205" t="s">
        <v>729</v>
      </c>
      <c r="C205" s="10"/>
      <c r="D205" s="10"/>
      <c r="E205" s="10"/>
      <c r="F205" s="10"/>
      <c r="G205" s="10"/>
      <c r="H205" s="10"/>
      <c r="I205" s="10"/>
      <c r="J205" s="10"/>
    </row>
    <row r="206" spans="2:11" ht="13.5" thickBot="1"/>
    <row r="207" spans="2:11" ht="17.25" customHeight="1" thickBot="1">
      <c r="B207" s="11"/>
      <c r="C207" s="12" t="s">
        <v>644</v>
      </c>
      <c r="D207" s="13"/>
      <c r="E207" s="12" t="s">
        <v>647</v>
      </c>
      <c r="F207" s="14"/>
      <c r="G207" s="14"/>
      <c r="H207" s="89"/>
      <c r="I207" s="89"/>
      <c r="J207" s="89"/>
    </row>
    <row r="208" spans="2:11" ht="17.25" customHeight="1">
      <c r="B208" s="15" t="s">
        <v>643</v>
      </c>
      <c r="C208" s="16" t="s">
        <v>574</v>
      </c>
      <c r="D208" s="17" t="s">
        <v>642</v>
      </c>
      <c r="E208" s="18" t="s">
        <v>686</v>
      </c>
      <c r="F208" s="19" t="s">
        <v>687</v>
      </c>
      <c r="G208" s="19" t="s">
        <v>688</v>
      </c>
      <c r="H208" s="89"/>
      <c r="I208" s="89"/>
      <c r="J208" s="89"/>
    </row>
    <row r="209" spans="2:11" ht="17.25" customHeight="1">
      <c r="B209" s="49">
        <v>0.1</v>
      </c>
      <c r="C209" s="21">
        <f t="array" ref="C209:C218">FREQUENCY(結果分析!R$4:R$560,面積別分析!B209:B218)</f>
        <v>12</v>
      </c>
      <c r="D209" s="22">
        <f t="shared" ref="D209:D218" si="29">C209/$C$15</f>
        <v>2.1582733812949641E-2</v>
      </c>
      <c r="E209" s="23">
        <f t="array" ref="E209:E218">FREQUENCY(面積１!R$2:R$413,B209:B218)</f>
        <v>11</v>
      </c>
      <c r="F209" s="24">
        <f t="array" ref="F209:F218">FREQUENCY(面積２!R$2:R$118,B209:B218)</f>
        <v>1</v>
      </c>
      <c r="G209" s="24">
        <f t="array" ref="G209:G218">FREQUENCY(面積３!R$2:R$28,B209:B218)</f>
        <v>0</v>
      </c>
      <c r="H209" s="90"/>
      <c r="I209" s="90"/>
      <c r="J209" s="90"/>
    </row>
    <row r="210" spans="2:11" ht="17.25" customHeight="1">
      <c r="B210" s="50">
        <v>0.2</v>
      </c>
      <c r="C210" s="26">
        <v>27</v>
      </c>
      <c r="D210" s="27">
        <f t="shared" si="29"/>
        <v>4.8561151079136694E-2</v>
      </c>
      <c r="E210" s="28">
        <v>25</v>
      </c>
      <c r="F210" s="29">
        <v>2</v>
      </c>
      <c r="G210" s="29">
        <v>0</v>
      </c>
      <c r="H210" s="90"/>
      <c r="I210" s="90"/>
      <c r="J210" s="90"/>
    </row>
    <row r="211" spans="2:11" ht="17.25" customHeight="1">
      <c r="B211" s="50">
        <v>0.3</v>
      </c>
      <c r="C211" s="26">
        <v>52</v>
      </c>
      <c r="D211" s="27">
        <f t="shared" si="29"/>
        <v>9.3525179856115109E-2</v>
      </c>
      <c r="E211" s="28">
        <v>47</v>
      </c>
      <c r="F211" s="29">
        <v>3</v>
      </c>
      <c r="G211" s="29">
        <v>2</v>
      </c>
      <c r="H211" s="90"/>
      <c r="I211" s="90"/>
      <c r="J211" s="90"/>
    </row>
    <row r="212" spans="2:11" ht="17.25" customHeight="1">
      <c r="B212" s="50">
        <v>0.4</v>
      </c>
      <c r="C212" s="26">
        <v>68</v>
      </c>
      <c r="D212" s="27">
        <f t="shared" si="29"/>
        <v>0.1223021582733813</v>
      </c>
      <c r="E212" s="28">
        <v>56</v>
      </c>
      <c r="F212" s="29">
        <v>9</v>
      </c>
      <c r="G212" s="29">
        <v>3</v>
      </c>
      <c r="H212" s="90"/>
      <c r="I212" s="90"/>
      <c r="J212" s="90"/>
    </row>
    <row r="213" spans="2:11" ht="17.25" customHeight="1">
      <c r="B213" s="50">
        <v>0.5</v>
      </c>
      <c r="C213" s="26">
        <v>104</v>
      </c>
      <c r="D213" s="27">
        <f t="shared" si="29"/>
        <v>0.18705035971223022</v>
      </c>
      <c r="E213" s="28">
        <v>86</v>
      </c>
      <c r="F213" s="29">
        <v>15</v>
      </c>
      <c r="G213" s="29">
        <v>3</v>
      </c>
      <c r="H213" s="90"/>
      <c r="I213" s="90"/>
      <c r="J213" s="90"/>
    </row>
    <row r="214" spans="2:11" ht="17.25" customHeight="1">
      <c r="B214" s="50">
        <v>0.6</v>
      </c>
      <c r="C214" s="26">
        <v>118</v>
      </c>
      <c r="D214" s="27">
        <f t="shared" si="29"/>
        <v>0.21223021582733814</v>
      </c>
      <c r="E214" s="28">
        <v>85</v>
      </c>
      <c r="F214" s="29">
        <v>31</v>
      </c>
      <c r="G214" s="29">
        <v>2</v>
      </c>
      <c r="H214" s="90"/>
      <c r="I214" s="90"/>
      <c r="J214" s="90"/>
    </row>
    <row r="215" spans="2:11" ht="17.25" customHeight="1">
      <c r="B215" s="50">
        <v>0.7</v>
      </c>
      <c r="C215" s="26">
        <v>90</v>
      </c>
      <c r="D215" s="27">
        <f t="shared" si="29"/>
        <v>0.16187050359712229</v>
      </c>
      <c r="E215" s="28">
        <v>64</v>
      </c>
      <c r="F215" s="29">
        <v>23</v>
      </c>
      <c r="G215" s="29">
        <v>3</v>
      </c>
      <c r="H215" s="90"/>
      <c r="I215" s="90"/>
      <c r="J215" s="90"/>
    </row>
    <row r="216" spans="2:11" ht="17.25" customHeight="1">
      <c r="B216" s="50">
        <v>0.8</v>
      </c>
      <c r="C216" s="26">
        <v>53</v>
      </c>
      <c r="D216" s="27">
        <f t="shared" si="29"/>
        <v>9.5323741007194249E-2</v>
      </c>
      <c r="E216" s="28">
        <v>22</v>
      </c>
      <c r="F216" s="29">
        <v>22</v>
      </c>
      <c r="G216" s="29">
        <v>9</v>
      </c>
      <c r="H216" s="90"/>
      <c r="I216" s="90"/>
      <c r="J216" s="90"/>
    </row>
    <row r="217" spans="2:11" ht="17.25" customHeight="1">
      <c r="B217" s="50">
        <v>0.9</v>
      </c>
      <c r="C217" s="26">
        <v>16</v>
      </c>
      <c r="D217" s="27">
        <f t="shared" si="29"/>
        <v>2.8776978417266189E-2</v>
      </c>
      <c r="E217" s="28">
        <v>9</v>
      </c>
      <c r="F217" s="29">
        <v>3</v>
      </c>
      <c r="G217" s="29">
        <v>4</v>
      </c>
      <c r="H217" s="90"/>
      <c r="I217" s="90"/>
      <c r="J217" s="90"/>
    </row>
    <row r="218" spans="2:11" ht="17.25" customHeight="1" thickBot="1">
      <c r="B218" s="51">
        <v>1</v>
      </c>
      <c r="C218" s="31">
        <v>16</v>
      </c>
      <c r="D218" s="32">
        <f t="shared" si="29"/>
        <v>2.8776978417266189E-2</v>
      </c>
      <c r="E218" s="33">
        <v>7</v>
      </c>
      <c r="F218" s="34">
        <v>8</v>
      </c>
      <c r="G218" s="34">
        <v>1</v>
      </c>
      <c r="H218" s="90"/>
      <c r="I218" s="90"/>
      <c r="J218" s="90"/>
    </row>
    <row r="219" spans="2:11" ht="16.5">
      <c r="B219" s="35" t="s">
        <v>645</v>
      </c>
      <c r="C219" s="36">
        <f>SUM(C209:C218)</f>
        <v>556</v>
      </c>
      <c r="D219" s="37">
        <f>SUM(D209:D218)</f>
        <v>1</v>
      </c>
      <c r="E219" s="38">
        <f>SUM(E209:E218)</f>
        <v>412</v>
      </c>
      <c r="F219" s="39">
        <f>SUM(F209:F218)</f>
        <v>117</v>
      </c>
      <c r="G219" s="39">
        <f>SUM(G209:G218)</f>
        <v>27</v>
      </c>
      <c r="H219" s="91"/>
      <c r="I219" s="91"/>
      <c r="J219" s="91"/>
      <c r="K219" s="55">
        <f>SUM(E219:G219)</f>
        <v>556</v>
      </c>
    </row>
    <row r="220" spans="2:11" ht="17" thickBot="1">
      <c r="B220" s="40" t="s">
        <v>646</v>
      </c>
      <c r="C220" s="52">
        <f>AVERAGE(結果分析!J$2:J$560)</f>
        <v>0.55453321364452424</v>
      </c>
      <c r="D220" s="42"/>
      <c r="E220" s="53">
        <f>AVERAGE(面積１!R$2:R$413)</f>
        <v>0.48559870550161799</v>
      </c>
      <c r="F220" s="54">
        <f>AVERAGE(面積２!R$2:R$118)</f>
        <v>0.613105413105413</v>
      </c>
      <c r="G220" s="54">
        <f>AVERAGE(面積３!R$2:R$28)</f>
        <v>0.65061728395061724</v>
      </c>
      <c r="H220" s="93"/>
      <c r="I220" s="93"/>
      <c r="J220" s="93"/>
    </row>
    <row r="222" spans="2:11">
      <c r="B222" t="s">
        <v>730</v>
      </c>
      <c r="C222" s="10"/>
      <c r="D222" s="10"/>
      <c r="E222" s="10"/>
      <c r="F222" s="10"/>
      <c r="G222" s="10"/>
      <c r="H222" s="10"/>
      <c r="I222" s="10"/>
      <c r="J222" s="10"/>
    </row>
    <row r="223" spans="2:11" ht="13.5" thickBot="1"/>
    <row r="224" spans="2:11" ht="17.25" customHeight="1" thickBot="1">
      <c r="B224" s="11"/>
      <c r="C224" s="12" t="s">
        <v>644</v>
      </c>
      <c r="D224" s="13"/>
      <c r="E224" s="12" t="s">
        <v>647</v>
      </c>
      <c r="F224" s="14"/>
      <c r="G224" s="14"/>
      <c r="H224" s="89"/>
      <c r="I224" s="89"/>
      <c r="J224" s="89"/>
    </row>
    <row r="225" spans="2:11" ht="17.25" customHeight="1">
      <c r="B225" s="15" t="s">
        <v>643</v>
      </c>
      <c r="C225" s="16" t="s">
        <v>574</v>
      </c>
      <c r="D225" s="17" t="s">
        <v>642</v>
      </c>
      <c r="E225" s="18" t="s">
        <v>686</v>
      </c>
      <c r="F225" s="19" t="s">
        <v>687</v>
      </c>
      <c r="G225" s="19" t="s">
        <v>688</v>
      </c>
      <c r="H225" s="89"/>
      <c r="I225" s="89"/>
      <c r="J225" s="89"/>
    </row>
    <row r="226" spans="2:11" ht="17.25" customHeight="1">
      <c r="B226" s="49">
        <v>0.1</v>
      </c>
      <c r="C226" s="21">
        <f t="array" ref="C226:C235">FREQUENCY(結果分析!S$4:S$560,面積別分析!B226:B235)</f>
        <v>0</v>
      </c>
      <c r="D226" s="22">
        <f t="shared" ref="D226:D235" si="30">C226/$C$15</f>
        <v>0</v>
      </c>
      <c r="E226" s="23">
        <f t="array" ref="E226:E235">FREQUENCY(面積１!S$2:S$413,B226:B235)</f>
        <v>0</v>
      </c>
      <c r="F226" s="24">
        <f t="array" ref="F226:F235">FREQUENCY(面積２!S$2:S$118,B226:B235)</f>
        <v>0</v>
      </c>
      <c r="G226" s="24">
        <f t="array" ref="G226:G235">FREQUENCY(面積３!S$2:S$28,B226:B235)</f>
        <v>0</v>
      </c>
      <c r="H226" s="90"/>
      <c r="I226" s="90"/>
      <c r="J226" s="90"/>
    </row>
    <row r="227" spans="2:11" ht="17.25" customHeight="1">
      <c r="B227" s="50">
        <v>0.2</v>
      </c>
      <c r="C227" s="26">
        <v>11</v>
      </c>
      <c r="D227" s="27">
        <f t="shared" si="30"/>
        <v>1.9784172661870502E-2</v>
      </c>
      <c r="E227" s="28">
        <v>8</v>
      </c>
      <c r="F227" s="29">
        <v>3</v>
      </c>
      <c r="G227" s="29">
        <v>0</v>
      </c>
      <c r="H227" s="90"/>
      <c r="I227" s="90"/>
      <c r="J227" s="90"/>
    </row>
    <row r="228" spans="2:11" ht="17.25" customHeight="1">
      <c r="B228" s="50">
        <v>0.3</v>
      </c>
      <c r="C228" s="26">
        <v>98</v>
      </c>
      <c r="D228" s="27">
        <f t="shared" si="30"/>
        <v>0.17625899280575538</v>
      </c>
      <c r="E228" s="28">
        <v>93</v>
      </c>
      <c r="F228" s="29">
        <v>6</v>
      </c>
      <c r="G228" s="29">
        <v>1</v>
      </c>
      <c r="H228" s="90"/>
      <c r="I228" s="90"/>
      <c r="J228" s="90"/>
    </row>
    <row r="229" spans="2:11" ht="17.25" customHeight="1">
      <c r="B229" s="50">
        <v>0.4</v>
      </c>
      <c r="C229" s="26">
        <v>124</v>
      </c>
      <c r="D229" s="27">
        <f t="shared" si="30"/>
        <v>0.22302158273381295</v>
      </c>
      <c r="E229" s="28">
        <v>98</v>
      </c>
      <c r="F229" s="29">
        <v>16</v>
      </c>
      <c r="G229" s="29">
        <v>3</v>
      </c>
      <c r="H229" s="90"/>
      <c r="I229" s="90"/>
      <c r="J229" s="90"/>
    </row>
    <row r="230" spans="2:11" ht="17.25" customHeight="1">
      <c r="B230" s="50">
        <v>0.5</v>
      </c>
      <c r="C230" s="26">
        <v>96</v>
      </c>
      <c r="D230" s="27">
        <f t="shared" si="30"/>
        <v>0.17266187050359713</v>
      </c>
      <c r="E230" s="28">
        <v>73</v>
      </c>
      <c r="F230" s="29">
        <v>26</v>
      </c>
      <c r="G230" s="29">
        <v>2</v>
      </c>
      <c r="H230" s="90"/>
      <c r="I230" s="90"/>
      <c r="J230" s="90"/>
    </row>
    <row r="231" spans="2:11" ht="17.25" customHeight="1">
      <c r="B231" s="50">
        <v>0.6</v>
      </c>
      <c r="C231" s="26">
        <v>82</v>
      </c>
      <c r="D231" s="27">
        <f t="shared" si="30"/>
        <v>0.14748201438848921</v>
      </c>
      <c r="E231" s="28">
        <v>57</v>
      </c>
      <c r="F231" s="29">
        <v>24</v>
      </c>
      <c r="G231" s="29">
        <v>7</v>
      </c>
      <c r="H231" s="90"/>
      <c r="I231" s="90"/>
      <c r="J231" s="90"/>
    </row>
    <row r="232" spans="2:11" ht="17.25" customHeight="1">
      <c r="B232" s="50">
        <v>0.7</v>
      </c>
      <c r="C232" s="26">
        <v>66</v>
      </c>
      <c r="D232" s="27">
        <f t="shared" si="30"/>
        <v>0.11870503597122302</v>
      </c>
      <c r="E232" s="28">
        <v>41</v>
      </c>
      <c r="F232" s="29">
        <v>19</v>
      </c>
      <c r="G232" s="29">
        <v>4</v>
      </c>
      <c r="H232" s="90"/>
      <c r="I232" s="90"/>
      <c r="J232" s="90"/>
    </row>
    <row r="233" spans="2:11" ht="17.25" customHeight="1">
      <c r="B233" s="50">
        <v>0.8</v>
      </c>
      <c r="C233" s="26">
        <v>38</v>
      </c>
      <c r="D233" s="27">
        <f t="shared" si="30"/>
        <v>6.83453237410072E-2</v>
      </c>
      <c r="E233" s="28">
        <v>22</v>
      </c>
      <c r="F233" s="29">
        <v>13</v>
      </c>
      <c r="G233" s="29">
        <v>1</v>
      </c>
      <c r="H233" s="90"/>
      <c r="I233" s="90"/>
      <c r="J233" s="90"/>
    </row>
    <row r="234" spans="2:11" ht="17.25" customHeight="1">
      <c r="B234" s="50">
        <v>0.9</v>
      </c>
      <c r="C234" s="26">
        <v>23</v>
      </c>
      <c r="D234" s="27">
        <f t="shared" si="30"/>
        <v>4.1366906474820143E-2</v>
      </c>
      <c r="E234" s="28">
        <v>9</v>
      </c>
      <c r="F234" s="29">
        <v>6</v>
      </c>
      <c r="G234" s="29">
        <v>6</v>
      </c>
      <c r="H234" s="90"/>
      <c r="I234" s="90"/>
      <c r="J234" s="90"/>
    </row>
    <row r="235" spans="2:11" ht="17.25" customHeight="1" thickBot="1">
      <c r="B235" s="51">
        <v>1</v>
      </c>
      <c r="C235" s="31">
        <v>18</v>
      </c>
      <c r="D235" s="32">
        <f t="shared" si="30"/>
        <v>3.237410071942446E-2</v>
      </c>
      <c r="E235" s="33">
        <v>11</v>
      </c>
      <c r="F235" s="34">
        <v>4</v>
      </c>
      <c r="G235" s="34">
        <v>3</v>
      </c>
      <c r="H235" s="90"/>
      <c r="I235" s="90"/>
      <c r="J235" s="90"/>
    </row>
    <row r="236" spans="2:11" ht="16.5">
      <c r="B236" s="35" t="s">
        <v>645</v>
      </c>
      <c r="C236" s="36">
        <f>SUM(C226:C235)</f>
        <v>556</v>
      </c>
      <c r="D236" s="37">
        <f>SUM(D226:D235)</f>
        <v>1</v>
      </c>
      <c r="E236" s="38">
        <f>SUM(E226:E235)</f>
        <v>412</v>
      </c>
      <c r="F236" s="39">
        <f>SUM(F226:F235)</f>
        <v>117</v>
      </c>
      <c r="G236" s="39">
        <f>SUM(G226:G235)</f>
        <v>27</v>
      </c>
      <c r="H236" s="91"/>
      <c r="I236" s="91"/>
      <c r="J236" s="91"/>
      <c r="K236" s="55">
        <f>SUM(E236:G236)</f>
        <v>556</v>
      </c>
    </row>
    <row r="237" spans="2:11" ht="17" thickBot="1">
      <c r="B237" s="40" t="s">
        <v>646</v>
      </c>
      <c r="C237" s="52">
        <f>AVERAGE(結果分析!J$2:J$560)</f>
        <v>0.55453321364452424</v>
      </c>
      <c r="D237" s="42"/>
      <c r="E237" s="53">
        <f>AVERAGE(面積１!S$2:S$413)</f>
        <v>0.49708737864077684</v>
      </c>
      <c r="F237" s="54">
        <f>AVERAGE(面積２!S$2:S$118)</f>
        <v>0.59230769230769209</v>
      </c>
      <c r="G237" s="54">
        <f>AVERAGE(面積３!S$2:S$28)</f>
        <v>0.69259259259259265</v>
      </c>
      <c r="H237" s="93"/>
      <c r="I237" s="93"/>
      <c r="J237" s="93"/>
    </row>
    <row r="239" spans="2:11">
      <c r="B239" t="s">
        <v>731</v>
      </c>
      <c r="C239" s="10"/>
      <c r="D239" s="10"/>
      <c r="E239" s="10"/>
      <c r="F239" s="10"/>
      <c r="G239" s="10"/>
      <c r="H239" s="10"/>
      <c r="I239" s="10"/>
      <c r="J239" s="10"/>
    </row>
    <row r="240" spans="2:11" ht="13.5" thickBot="1"/>
    <row r="241" spans="2:11" ht="17.25" customHeight="1" thickBot="1">
      <c r="B241" s="11"/>
      <c r="C241" s="12" t="s">
        <v>644</v>
      </c>
      <c r="D241" s="13"/>
      <c r="E241" s="12" t="s">
        <v>647</v>
      </c>
      <c r="F241" s="14"/>
      <c r="G241" s="14"/>
      <c r="H241" s="89"/>
      <c r="I241" s="89"/>
      <c r="J241" s="89"/>
    </row>
    <row r="242" spans="2:11" ht="17.25" customHeight="1">
      <c r="B242" s="15" t="s">
        <v>643</v>
      </c>
      <c r="C242" s="16" t="s">
        <v>574</v>
      </c>
      <c r="D242" s="17" t="s">
        <v>642</v>
      </c>
      <c r="E242" s="18" t="s">
        <v>686</v>
      </c>
      <c r="F242" s="19" t="s">
        <v>687</v>
      </c>
      <c r="G242" s="19" t="s">
        <v>688</v>
      </c>
      <c r="H242" s="89"/>
      <c r="I242" s="89"/>
      <c r="J242" s="89"/>
    </row>
    <row r="243" spans="2:11" ht="17.25" customHeight="1">
      <c r="B243" s="49">
        <v>0.1</v>
      </c>
      <c r="C243" s="21">
        <f t="array" ref="C243:C252">FREQUENCY(結果分析!T$4:T$560,面積別分析!B243:B252)</f>
        <v>0</v>
      </c>
      <c r="D243" s="22">
        <f t="shared" ref="D243:D252" si="31">C243/$C$15</f>
        <v>0</v>
      </c>
      <c r="E243" s="23">
        <f t="array" ref="E243:E252">FREQUENCY(面積１!T$2:T$413,B243:B252)</f>
        <v>0</v>
      </c>
      <c r="F243" s="24">
        <f t="array" ref="F243:F252">FREQUENCY(面積２!T$2:T$118,B243:B252)</f>
        <v>0</v>
      </c>
      <c r="G243" s="24">
        <f t="array" ref="G243:G252">FREQUENCY(面積３!T$2:T$28,B243:B252)</f>
        <v>0</v>
      </c>
      <c r="H243" s="90"/>
      <c r="I243" s="90"/>
      <c r="J243" s="90"/>
    </row>
    <row r="244" spans="2:11" ht="17.25" customHeight="1">
      <c r="B244" s="50">
        <v>0.2</v>
      </c>
      <c r="C244" s="26">
        <v>40</v>
      </c>
      <c r="D244" s="27">
        <f t="shared" si="31"/>
        <v>7.1942446043165464E-2</v>
      </c>
      <c r="E244" s="28">
        <v>37</v>
      </c>
      <c r="F244" s="29">
        <v>3</v>
      </c>
      <c r="G244" s="29">
        <v>0</v>
      </c>
      <c r="H244" s="90"/>
      <c r="I244" s="90"/>
      <c r="J244" s="90"/>
    </row>
    <row r="245" spans="2:11" ht="17.25" customHeight="1">
      <c r="B245" s="50">
        <v>0.3</v>
      </c>
      <c r="C245" s="26">
        <v>85</v>
      </c>
      <c r="D245" s="27">
        <f t="shared" si="31"/>
        <v>0.15287769784172661</v>
      </c>
      <c r="E245" s="28">
        <v>78</v>
      </c>
      <c r="F245" s="29">
        <v>6</v>
      </c>
      <c r="G245" s="29">
        <v>1</v>
      </c>
      <c r="H245" s="90"/>
      <c r="I245" s="90"/>
      <c r="J245" s="90"/>
    </row>
    <row r="246" spans="2:11" ht="17.25" customHeight="1">
      <c r="B246" s="50">
        <v>0.4</v>
      </c>
      <c r="C246" s="26">
        <v>101</v>
      </c>
      <c r="D246" s="27">
        <f t="shared" si="31"/>
        <v>0.18165467625899281</v>
      </c>
      <c r="E246" s="28">
        <v>85</v>
      </c>
      <c r="F246" s="29">
        <v>14</v>
      </c>
      <c r="G246" s="29">
        <v>2</v>
      </c>
      <c r="H246" s="90"/>
      <c r="I246" s="90"/>
      <c r="J246" s="90"/>
    </row>
    <row r="247" spans="2:11" ht="17.25" customHeight="1">
      <c r="B247" s="50">
        <v>0.5</v>
      </c>
      <c r="C247" s="26">
        <v>96</v>
      </c>
      <c r="D247" s="27">
        <f t="shared" si="31"/>
        <v>0.17266187050359713</v>
      </c>
      <c r="E247" s="28">
        <v>79</v>
      </c>
      <c r="F247" s="29">
        <v>14</v>
      </c>
      <c r="G247" s="29">
        <v>3</v>
      </c>
      <c r="H247" s="90"/>
      <c r="I247" s="90"/>
      <c r="J247" s="90"/>
    </row>
    <row r="248" spans="2:11" ht="17.25" customHeight="1">
      <c r="B248" s="50">
        <v>0.6</v>
      </c>
      <c r="C248" s="26">
        <v>43</v>
      </c>
      <c r="D248" s="27">
        <f t="shared" si="31"/>
        <v>7.7338129496402883E-2</v>
      </c>
      <c r="E248" s="28">
        <v>28</v>
      </c>
      <c r="F248" s="29">
        <v>12</v>
      </c>
      <c r="G248" s="29">
        <v>3</v>
      </c>
      <c r="H248" s="90"/>
      <c r="I248" s="90"/>
      <c r="J248" s="90"/>
    </row>
    <row r="249" spans="2:11" ht="17.25" customHeight="1">
      <c r="B249" s="50">
        <v>0.7</v>
      </c>
      <c r="C249" s="26">
        <v>95</v>
      </c>
      <c r="D249" s="27">
        <f t="shared" si="31"/>
        <v>0.17086330935251798</v>
      </c>
      <c r="E249" s="28">
        <v>55</v>
      </c>
      <c r="F249" s="29">
        <v>34</v>
      </c>
      <c r="G249" s="29">
        <v>6</v>
      </c>
      <c r="H249" s="90"/>
      <c r="I249" s="90"/>
      <c r="J249" s="90"/>
    </row>
    <row r="250" spans="2:11" ht="17.25" customHeight="1">
      <c r="B250" s="50">
        <v>0.8</v>
      </c>
      <c r="C250" s="26">
        <v>32</v>
      </c>
      <c r="D250" s="27">
        <f t="shared" si="31"/>
        <v>5.7553956834532377E-2</v>
      </c>
      <c r="E250" s="28">
        <v>18</v>
      </c>
      <c r="F250" s="29">
        <v>12</v>
      </c>
      <c r="G250" s="29">
        <v>2</v>
      </c>
      <c r="H250" s="90"/>
      <c r="I250" s="90"/>
      <c r="J250" s="90"/>
    </row>
    <row r="251" spans="2:11" ht="17.25" customHeight="1">
      <c r="B251" s="50">
        <v>0.9</v>
      </c>
      <c r="C251" s="26">
        <v>41</v>
      </c>
      <c r="D251" s="27">
        <f t="shared" si="31"/>
        <v>7.3741007194244604E-2</v>
      </c>
      <c r="E251" s="28">
        <v>21</v>
      </c>
      <c r="F251" s="29">
        <v>14</v>
      </c>
      <c r="G251" s="29">
        <v>6</v>
      </c>
      <c r="H251" s="90"/>
      <c r="I251" s="90"/>
      <c r="J251" s="90"/>
    </row>
    <row r="252" spans="2:11" ht="17.25" customHeight="1" thickBot="1">
      <c r="B252" s="51">
        <v>1</v>
      </c>
      <c r="C252" s="31">
        <v>23</v>
      </c>
      <c r="D252" s="32">
        <f t="shared" si="31"/>
        <v>4.1366906474820143E-2</v>
      </c>
      <c r="E252" s="33">
        <v>11</v>
      </c>
      <c r="F252" s="34">
        <v>8</v>
      </c>
      <c r="G252" s="34">
        <v>4</v>
      </c>
      <c r="H252" s="90"/>
      <c r="I252" s="90"/>
      <c r="J252" s="90"/>
    </row>
    <row r="253" spans="2:11" ht="16.5">
      <c r="B253" s="35" t="s">
        <v>645</v>
      </c>
      <c r="C253" s="36">
        <f>SUM(C243:C252)</f>
        <v>556</v>
      </c>
      <c r="D253" s="37">
        <f>SUM(D243:D252)</f>
        <v>0.99999999999999989</v>
      </c>
      <c r="E253" s="38">
        <f>SUM(E243:E252)</f>
        <v>412</v>
      </c>
      <c r="F253" s="39">
        <f>SUM(F243:F252)</f>
        <v>117</v>
      </c>
      <c r="G253" s="39">
        <f>SUM(G243:G252)</f>
        <v>27</v>
      </c>
      <c r="H253" s="91"/>
      <c r="I253" s="91"/>
      <c r="J253" s="91"/>
      <c r="K253" s="55">
        <f>SUM(E253:G253)</f>
        <v>556</v>
      </c>
    </row>
    <row r="254" spans="2:11" ht="17" thickBot="1">
      <c r="B254" s="40" t="s">
        <v>646</v>
      </c>
      <c r="C254" s="52">
        <f>AVERAGE(結果分析!J$2:J$560)</f>
        <v>0.55453321364452424</v>
      </c>
      <c r="D254" s="42"/>
      <c r="E254" s="53">
        <f>AVERAGE(面積１!T$2:T$413)</f>
        <v>0.44705703883495146</v>
      </c>
      <c r="F254" s="54">
        <f>AVERAGE(面積２!T$2:T$118)</f>
        <v>0.60790598290598286</v>
      </c>
      <c r="G254" s="54">
        <f>AVERAGE(面積３!T$2:T$28)</f>
        <v>0.6875</v>
      </c>
      <c r="H254" s="93"/>
      <c r="I254" s="93"/>
      <c r="J254" s="93"/>
    </row>
    <row r="258" spans="1:24">
      <c r="B258" s="87" t="s">
        <v>915</v>
      </c>
      <c r="C258" s="2" t="s">
        <v>681</v>
      </c>
      <c r="D258" s="2" t="s">
        <v>914</v>
      </c>
      <c r="E258" s="2"/>
      <c r="F258" s="2"/>
      <c r="G258" s="2"/>
      <c r="H258" s="2"/>
      <c r="I258" s="2"/>
      <c r="J258" s="2"/>
      <c r="K258" s="2"/>
      <c r="L258" s="2"/>
      <c r="M258" s="2" t="s">
        <v>641</v>
      </c>
      <c r="N258" s="46" t="s">
        <v>726</v>
      </c>
      <c r="O258" s="46" t="s">
        <v>586</v>
      </c>
      <c r="P258" s="46" t="s">
        <v>587</v>
      </c>
      <c r="Q258" s="46" t="s">
        <v>588</v>
      </c>
      <c r="R258" s="46" t="s">
        <v>582</v>
      </c>
      <c r="S258" s="46" t="s">
        <v>649</v>
      </c>
      <c r="T258" s="46" t="s">
        <v>735</v>
      </c>
      <c r="U258" s="46" t="s">
        <v>650</v>
      </c>
      <c r="V258" s="2"/>
      <c r="W258" s="2"/>
      <c r="X258" s="2"/>
    </row>
    <row r="259" spans="1:24">
      <c r="C259" s="2"/>
      <c r="D259" s="2" t="s">
        <v>692</v>
      </c>
      <c r="E259" s="2" t="s">
        <v>694</v>
      </c>
      <c r="F259" s="2" t="s">
        <v>696</v>
      </c>
      <c r="G259" s="2" t="s">
        <v>698</v>
      </c>
      <c r="H259" s="2" t="s">
        <v>700</v>
      </c>
      <c r="I259" s="2" t="s">
        <v>702</v>
      </c>
      <c r="J259" s="2" t="s">
        <v>704</v>
      </c>
      <c r="K259" s="2" t="s">
        <v>706</v>
      </c>
      <c r="L259" s="2" t="s">
        <v>708</v>
      </c>
      <c r="M259" s="2">
        <f>AVERAGE(P260:P815)</f>
        <v>84.153019021323203</v>
      </c>
      <c r="N259" s="2"/>
      <c r="O259" s="2"/>
      <c r="P259" s="2"/>
      <c r="Q259" s="2"/>
      <c r="R259" s="2"/>
      <c r="S259" s="2"/>
      <c r="T259" s="2"/>
      <c r="U259" s="2"/>
    </row>
    <row r="260" spans="1:24">
      <c r="B260" t="str">
        <f>結果分析!E567</f>
        <v>評価結果数</v>
      </c>
      <c r="C260">
        <f>結果分析!F567</f>
        <v>557</v>
      </c>
      <c r="D260">
        <f>結果分析!G567</f>
        <v>557</v>
      </c>
      <c r="E260">
        <f>結果分析!H567</f>
        <v>557</v>
      </c>
      <c r="F260">
        <f>結果分析!I567</f>
        <v>557</v>
      </c>
      <c r="G260">
        <f>結果分析!J567</f>
        <v>557</v>
      </c>
      <c r="H260">
        <f>結果分析!K567</f>
        <v>557</v>
      </c>
      <c r="I260">
        <f>結果分析!L567</f>
        <v>557</v>
      </c>
      <c r="J260">
        <f>結果分析!M567</f>
        <v>557</v>
      </c>
      <c r="K260">
        <f>結果分析!N567</f>
        <v>557</v>
      </c>
      <c r="L260">
        <f>結果分析!O567</f>
        <v>557</v>
      </c>
      <c r="M260">
        <f>結果分析!P567</f>
        <v>557</v>
      </c>
      <c r="N260">
        <f>結果分析!Q567</f>
        <v>558</v>
      </c>
      <c r="O260">
        <f>結果分析!R567</f>
        <v>557</v>
      </c>
      <c r="P260">
        <f>結果分析!S567</f>
        <v>557</v>
      </c>
      <c r="Q260">
        <f>結果分析!T567</f>
        <v>557</v>
      </c>
      <c r="R260">
        <f>結果分析!U567</f>
        <v>557</v>
      </c>
      <c r="S260">
        <f>結果分析!V567</f>
        <v>557</v>
      </c>
      <c r="T260">
        <f>結果分析!W567</f>
        <v>557</v>
      </c>
      <c r="U260">
        <f>結果分析!X567</f>
        <v>557</v>
      </c>
    </row>
    <row r="261" spans="1:24">
      <c r="B261" t="str">
        <f>結果分析!E568</f>
        <v>平均値</v>
      </c>
      <c r="C261">
        <f>結果分析!F568</f>
        <v>0.41781136486994258</v>
      </c>
      <c r="D261">
        <f>結果分析!G568</f>
        <v>0.37163375224416517</v>
      </c>
      <c r="E261">
        <f>結果分析!H568</f>
        <v>0.6214218665986212</v>
      </c>
      <c r="F261">
        <f>結果分析!I568</f>
        <v>0.40993417115499686</v>
      </c>
      <c r="G261">
        <f>結果分析!J568</f>
        <v>0.54106822262118492</v>
      </c>
      <c r="H261">
        <f>結果分析!K568</f>
        <v>0.43052064631956893</v>
      </c>
      <c r="I261">
        <f>結果分析!L568</f>
        <v>0.37185816876122085</v>
      </c>
      <c r="J261">
        <f>結果分析!M568</f>
        <v>0.67414721723518856</v>
      </c>
      <c r="K261">
        <f>結果分析!N568</f>
        <v>0.55940917251509725</v>
      </c>
      <c r="L261">
        <f>結果分析!O568</f>
        <v>0.63464991023339257</v>
      </c>
      <c r="M261">
        <f>結果分析!P568</f>
        <v>48.303411131059249</v>
      </c>
      <c r="N261">
        <f>結果分析!Q568</f>
        <v>0.56366894753991503</v>
      </c>
      <c r="O261">
        <f>結果分析!R568</f>
        <v>0.52046678635547627</v>
      </c>
      <c r="P261">
        <f>結果分析!S568</f>
        <v>0.52836624775583496</v>
      </c>
      <c r="Q261">
        <f>結果分析!T568</f>
        <v>0.49248204667863554</v>
      </c>
      <c r="R261">
        <f>結果分析!U568</f>
        <v>0.52488983189162741</v>
      </c>
      <c r="S261">
        <f>結果分析!V568</f>
        <v>0.53523339317773788</v>
      </c>
      <c r="T261">
        <f>結果分析!W568</f>
        <v>0.60225912627169353</v>
      </c>
      <c r="U261">
        <f>結果分析!X568</f>
        <v>0.62163375224416517</v>
      </c>
    </row>
    <row r="262" spans="1:24">
      <c r="B262" t="str">
        <f>結果分析!E569</f>
        <v>評価結果順位</v>
      </c>
      <c r="C262">
        <f>結果分析!F569</f>
        <v>169</v>
      </c>
      <c r="D262">
        <f>結果分析!G569</f>
        <v>93</v>
      </c>
      <c r="E262">
        <f>結果分析!H569</f>
        <v>54</v>
      </c>
      <c r="F262">
        <f>結果分析!I569</f>
        <v>147</v>
      </c>
      <c r="G262">
        <f>結果分析!J569</f>
        <v>256</v>
      </c>
      <c r="H262">
        <f>結果分析!K569</f>
        <v>225</v>
      </c>
      <c r="I262">
        <f>結果分析!L569</f>
        <v>169</v>
      </c>
      <c r="J262">
        <f>結果分析!M569</f>
        <v>195</v>
      </c>
      <c r="K262">
        <f>結果分析!N569</f>
        <v>281</v>
      </c>
      <c r="L262">
        <f>結果分析!O569</f>
        <v>374</v>
      </c>
      <c r="M262">
        <f>結果分析!P569</f>
        <v>190</v>
      </c>
      <c r="N262">
        <f>結果分析!Q569</f>
        <v>362</v>
      </c>
      <c r="O262">
        <f>結果分析!R569</f>
        <v>251</v>
      </c>
      <c r="P262">
        <f>結果分析!S569</f>
        <v>146</v>
      </c>
      <c r="Q262">
        <f>結果分析!T569</f>
        <v>235</v>
      </c>
      <c r="R262">
        <f>結果分析!U569</f>
        <v>237</v>
      </c>
      <c r="S262">
        <f>結果分析!V569</f>
        <v>328</v>
      </c>
      <c r="T262">
        <f>結果分析!W569</f>
        <v>387</v>
      </c>
      <c r="U262">
        <f>結果分析!X569</f>
        <v>391</v>
      </c>
    </row>
    <row r="263" spans="1:24">
      <c r="B263" t="str">
        <f>結果分析!E570</f>
        <v>百番換算順位</v>
      </c>
      <c r="C263">
        <f>結果分析!F570</f>
        <v>31</v>
      </c>
      <c r="D263">
        <f>結果分析!G570</f>
        <v>17</v>
      </c>
      <c r="E263">
        <f>結果分析!H570</f>
        <v>10</v>
      </c>
      <c r="F263">
        <f>結果分析!I570</f>
        <v>27</v>
      </c>
      <c r="G263">
        <f>結果分析!J570</f>
        <v>46</v>
      </c>
      <c r="H263">
        <f>結果分析!K570</f>
        <v>41</v>
      </c>
      <c r="I263">
        <f>結果分析!L570</f>
        <v>31</v>
      </c>
      <c r="J263">
        <f>結果分析!M570</f>
        <v>36</v>
      </c>
      <c r="K263">
        <f>結果分析!N570</f>
        <v>51</v>
      </c>
      <c r="L263">
        <f>結果分析!O570</f>
        <v>68</v>
      </c>
      <c r="M263">
        <f>結果分析!P570</f>
        <v>35</v>
      </c>
      <c r="N263">
        <f>結果分析!Q570</f>
        <v>65</v>
      </c>
      <c r="O263">
        <f>結果分析!R570</f>
        <v>46</v>
      </c>
      <c r="P263">
        <f>結果分析!S570</f>
        <v>27</v>
      </c>
      <c r="Q263">
        <f>結果分析!T570</f>
        <v>43</v>
      </c>
      <c r="R263">
        <f>結果分析!U570</f>
        <v>43</v>
      </c>
      <c r="S263">
        <f>結果分析!V570</f>
        <v>59</v>
      </c>
      <c r="T263">
        <f>結果分析!W570</f>
        <v>70</v>
      </c>
      <c r="U263">
        <f>結果分析!X570</f>
        <v>71</v>
      </c>
    </row>
    <row r="265" spans="1:24">
      <c r="B265" s="87" t="s">
        <v>916</v>
      </c>
    </row>
    <row r="267" spans="1:24">
      <c r="B267" t="str">
        <f>面積１!E567</f>
        <v>評価結果数</v>
      </c>
      <c r="C267">
        <f>面積１!F567</f>
        <v>413</v>
      </c>
      <c r="D267">
        <f>面積１!G567</f>
        <v>413</v>
      </c>
      <c r="E267">
        <f>面積１!H567</f>
        <v>413</v>
      </c>
      <c r="F267">
        <f>面積１!I567</f>
        <v>413</v>
      </c>
      <c r="G267">
        <f>面積１!J567</f>
        <v>413</v>
      </c>
      <c r="H267">
        <f>面積１!K567</f>
        <v>413</v>
      </c>
      <c r="I267">
        <f>面積１!L567</f>
        <v>413</v>
      </c>
      <c r="J267">
        <f>面積１!M567</f>
        <v>413</v>
      </c>
      <c r="K267">
        <f>面積１!N567</f>
        <v>413</v>
      </c>
      <c r="L267">
        <f>面積１!O567</f>
        <v>413</v>
      </c>
      <c r="M267">
        <f>面積１!P567</f>
        <v>413</v>
      </c>
      <c r="N267">
        <f>面積１!Q567</f>
        <v>413</v>
      </c>
      <c r="O267">
        <f>面積１!R567</f>
        <v>413</v>
      </c>
      <c r="P267">
        <f>面積１!S567</f>
        <v>413</v>
      </c>
      <c r="Q267">
        <f>面積１!T567</f>
        <v>413</v>
      </c>
      <c r="R267">
        <f>面積１!U567</f>
        <v>413</v>
      </c>
      <c r="S267">
        <f>面積１!V567</f>
        <v>413</v>
      </c>
      <c r="T267">
        <f>面積１!W567</f>
        <v>413</v>
      </c>
      <c r="U267">
        <f>面積１!X567</f>
        <v>413</v>
      </c>
    </row>
    <row r="268" spans="1:24">
      <c r="B268" t="str">
        <f>面積１!E568</f>
        <v>平均値</v>
      </c>
      <c r="C268">
        <f>面積１!F568</f>
        <v>0.37445802128498196</v>
      </c>
      <c r="D268">
        <f>面積１!G568</f>
        <v>0.31961259079903148</v>
      </c>
      <c r="E268">
        <f>面積１!H568</f>
        <v>0.60167472305966252</v>
      </c>
      <c r="F268">
        <f>面積１!I568</f>
        <v>0.35835351089588391</v>
      </c>
      <c r="G268">
        <f>面積１!J568</f>
        <v>0.5157384987893463</v>
      </c>
      <c r="H268">
        <f>面積１!K568</f>
        <v>0.38462469733656168</v>
      </c>
      <c r="I268">
        <f>面積１!L568</f>
        <v>0.30508474576271188</v>
      </c>
      <c r="J268">
        <f>面積１!M568</f>
        <v>0.63922518159806296</v>
      </c>
      <c r="K268">
        <f>面積１!N568</f>
        <v>0.53565925599823905</v>
      </c>
      <c r="L268">
        <f>面積１!O568</f>
        <v>0.61016949152542399</v>
      </c>
      <c r="M268">
        <f>面積１!P568</f>
        <v>44.641646489104119</v>
      </c>
      <c r="N268">
        <f>面積１!Q568</f>
        <v>0.53268558771736729</v>
      </c>
      <c r="O268">
        <f>面積１!R568</f>
        <v>0.48571428571428554</v>
      </c>
      <c r="P268">
        <f>面積１!S568</f>
        <v>0.49733656174334157</v>
      </c>
      <c r="Q268">
        <f>面積１!T568</f>
        <v>0.44718523002421307</v>
      </c>
      <c r="R268">
        <f>面積１!U568</f>
        <v>0.48635263042042703</v>
      </c>
      <c r="S268">
        <f>面積１!V568</f>
        <v>0.50295096852300247</v>
      </c>
      <c r="T268">
        <f>面積１!W568</f>
        <v>0.57395076674737744</v>
      </c>
      <c r="U268">
        <f>面積１!X568</f>
        <v>0.59791162227602901</v>
      </c>
    </row>
    <row r="269" spans="1:24">
      <c r="B269" t="str">
        <f>面積１!E569</f>
        <v>評価結果順位</v>
      </c>
      <c r="C269">
        <f>面積１!F569</f>
        <v>85</v>
      </c>
      <c r="D269">
        <f>面積１!G569</f>
        <v>53</v>
      </c>
      <c r="E269">
        <f>面積１!H569</f>
        <v>30</v>
      </c>
      <c r="F269">
        <f>面積１!I569</f>
        <v>83</v>
      </c>
      <c r="G269">
        <f>面積１!J569</f>
        <v>171</v>
      </c>
      <c r="H269">
        <f>面積１!K569</f>
        <v>130</v>
      </c>
      <c r="I269">
        <f>面積１!L569</f>
        <v>86</v>
      </c>
      <c r="J269">
        <f>面積１!M569</f>
        <v>116</v>
      </c>
      <c r="K269">
        <f>面積１!N569</f>
        <v>188</v>
      </c>
      <c r="L269">
        <f>面積１!O569</f>
        <v>249</v>
      </c>
      <c r="M269">
        <f>面積１!P569</f>
        <v>98</v>
      </c>
      <c r="N269">
        <f>面積１!Q569</f>
        <v>240</v>
      </c>
      <c r="O269">
        <f>面積１!R569</f>
        <v>156</v>
      </c>
      <c r="P269">
        <f>面積１!S569</f>
        <v>84</v>
      </c>
      <c r="Q269">
        <f>面積１!T569</f>
        <v>134</v>
      </c>
      <c r="R269">
        <f>面積１!U569</f>
        <v>149</v>
      </c>
      <c r="S269">
        <f>面積１!V569</f>
        <v>207</v>
      </c>
      <c r="T269">
        <f>面積１!W569</f>
        <v>260</v>
      </c>
      <c r="U269">
        <f>面積１!X569</f>
        <v>274</v>
      </c>
    </row>
    <row r="270" spans="1:24">
      <c r="A270">
        <v>1</v>
      </c>
      <c r="B270" t="str">
        <f>面積１!E570</f>
        <v>百番換算順位</v>
      </c>
      <c r="C270">
        <f>面積１!F570</f>
        <v>21</v>
      </c>
      <c r="D270">
        <f>面積１!G570</f>
        <v>13</v>
      </c>
      <c r="E270">
        <f>面積１!H570</f>
        <v>8</v>
      </c>
      <c r="F270">
        <f>面積１!I570</f>
        <v>21</v>
      </c>
      <c r="G270">
        <f>面積１!J570</f>
        <v>42</v>
      </c>
      <c r="H270">
        <f>面積１!K570</f>
        <v>32</v>
      </c>
      <c r="I270">
        <f>面積１!L570</f>
        <v>21</v>
      </c>
      <c r="J270">
        <f>面積１!M570</f>
        <v>29</v>
      </c>
      <c r="K270">
        <f>面積１!N570</f>
        <v>46</v>
      </c>
      <c r="L270">
        <f>面積１!O570</f>
        <v>61</v>
      </c>
      <c r="M270">
        <f>面積１!P570</f>
        <v>24</v>
      </c>
      <c r="N270">
        <f>面積１!Q570</f>
        <v>59</v>
      </c>
      <c r="O270">
        <f>面積１!R570</f>
        <v>38</v>
      </c>
      <c r="P270">
        <f>面積１!S570</f>
        <v>21</v>
      </c>
      <c r="Q270">
        <f>面積１!T570</f>
        <v>33</v>
      </c>
      <c r="R270">
        <f>面積１!U570</f>
        <v>37</v>
      </c>
      <c r="S270">
        <f>面積１!V570</f>
        <v>51</v>
      </c>
      <c r="T270">
        <f>面積１!W570</f>
        <v>63</v>
      </c>
      <c r="U270">
        <f>面積１!X570</f>
        <v>67</v>
      </c>
    </row>
    <row r="272" spans="1:24">
      <c r="B272" s="87" t="s">
        <v>917</v>
      </c>
    </row>
    <row r="274" spans="1:21">
      <c r="B274" t="str">
        <f>面積２!E567</f>
        <v>評価結果数</v>
      </c>
      <c r="C274">
        <f>面積２!F567</f>
        <v>118</v>
      </c>
      <c r="D274">
        <f>面積２!G567</f>
        <v>118</v>
      </c>
      <c r="E274">
        <f>面積２!H567</f>
        <v>118</v>
      </c>
      <c r="F274">
        <f>面積２!I567</f>
        <v>118</v>
      </c>
      <c r="G274">
        <f>面積２!J567</f>
        <v>118</v>
      </c>
      <c r="H274">
        <f>面積２!K567</f>
        <v>118</v>
      </c>
      <c r="I274">
        <f>面積２!L567</f>
        <v>118</v>
      </c>
      <c r="J274">
        <f>面積２!M567</f>
        <v>118</v>
      </c>
      <c r="K274">
        <f>面積２!N567</f>
        <v>118</v>
      </c>
      <c r="L274">
        <f>面積２!O567</f>
        <v>118</v>
      </c>
      <c r="M274">
        <f>面積２!P567</f>
        <v>118</v>
      </c>
      <c r="N274">
        <f>面積２!Q567</f>
        <v>118</v>
      </c>
      <c r="O274">
        <f>面積２!R567</f>
        <v>118</v>
      </c>
      <c r="P274">
        <f>面積２!S567</f>
        <v>118</v>
      </c>
      <c r="Q274">
        <f>面積２!T567</f>
        <v>118</v>
      </c>
      <c r="R274">
        <f>面積２!U567</f>
        <v>118</v>
      </c>
      <c r="S274">
        <f>面積２!V567</f>
        <v>118</v>
      </c>
      <c r="T274">
        <f>面積２!W567</f>
        <v>118</v>
      </c>
      <c r="U274">
        <f>面積２!X567</f>
        <v>118</v>
      </c>
    </row>
    <row r="275" spans="1:21">
      <c r="B275" t="str">
        <f>面積２!E568</f>
        <v>平均値</v>
      </c>
      <c r="C275">
        <f>面積２!F568</f>
        <v>0.52631060307449717</v>
      </c>
      <c r="D275">
        <f>面積２!G568</f>
        <v>0.50423728813559321</v>
      </c>
      <c r="E275">
        <f>面積２!H568</f>
        <v>0.64421528742272094</v>
      </c>
      <c r="F275">
        <f>面積２!I568</f>
        <v>0.55084745762711862</v>
      </c>
      <c r="G275">
        <f>面積２!J568</f>
        <v>0.6048728813559322</v>
      </c>
      <c r="H275">
        <f>面積２!K568</f>
        <v>0.54703389830508475</v>
      </c>
      <c r="I275">
        <f>面積２!L568</f>
        <v>0.53919491525423724</v>
      </c>
      <c r="J275">
        <f>面積２!M568</f>
        <v>0.75423728813559321</v>
      </c>
      <c r="K275">
        <f>面積２!N568</f>
        <v>0.62057010785824362</v>
      </c>
      <c r="L275">
        <f>面積２!O568</f>
        <v>0.69491525423728828</v>
      </c>
      <c r="M275">
        <f>面積２!P568</f>
        <v>57.156779661016948</v>
      </c>
      <c r="N275">
        <f>面積２!Q568</f>
        <v>0.64543528505392911</v>
      </c>
      <c r="O275">
        <f>面積２!R568</f>
        <v>0.61242937853107327</v>
      </c>
      <c r="P275">
        <f>面積２!S568</f>
        <v>0.59237288135593191</v>
      </c>
      <c r="Q275">
        <f>面積２!T568</f>
        <v>0.60699152542372881</v>
      </c>
      <c r="R275">
        <f>面積２!U568</f>
        <v>0.62557781201848983</v>
      </c>
      <c r="S275">
        <f>面積２!V568</f>
        <v>0.61546610169491522</v>
      </c>
      <c r="T275">
        <f>面積２!W568</f>
        <v>0.67125706214689262</v>
      </c>
      <c r="U275">
        <f>面積２!X568</f>
        <v>0.68008474576271183</v>
      </c>
    </row>
    <row r="276" spans="1:21">
      <c r="B276" t="str">
        <f>面積２!E569</f>
        <v>評価結果順位</v>
      </c>
      <c r="C276">
        <f>面積２!F569</f>
        <v>66</v>
      </c>
      <c r="D276">
        <f>面積２!G569</f>
        <v>31</v>
      </c>
      <c r="E276">
        <f>面積２!H569</f>
        <v>15</v>
      </c>
      <c r="F276">
        <f>面積２!I569</f>
        <v>51</v>
      </c>
      <c r="G276">
        <f>面積２!J569</f>
        <v>68</v>
      </c>
      <c r="H276">
        <f>面積２!K569</f>
        <v>75</v>
      </c>
      <c r="I276">
        <f>面積２!L569</f>
        <v>65</v>
      </c>
      <c r="J276">
        <f>面積２!M569</f>
        <v>61</v>
      </c>
      <c r="K276">
        <f>面積２!N569</f>
        <v>75</v>
      </c>
      <c r="L276">
        <f>面積２!O569</f>
        <v>101</v>
      </c>
      <c r="M276">
        <f>面積２!P569</f>
        <v>69</v>
      </c>
      <c r="N276">
        <f>面積２!Q569</f>
        <v>101</v>
      </c>
      <c r="O276">
        <f>面積２!R569</f>
        <v>78</v>
      </c>
      <c r="P276">
        <f>面積２!S569</f>
        <v>43</v>
      </c>
      <c r="Q276">
        <f>面積２!T569</f>
        <v>81</v>
      </c>
      <c r="R276">
        <f>面積２!U569</f>
        <v>68</v>
      </c>
      <c r="S276">
        <f>面積２!V569</f>
        <v>100</v>
      </c>
      <c r="T276">
        <f>面積２!W569</f>
        <v>105</v>
      </c>
      <c r="U276">
        <f>面積２!X569</f>
        <v>95</v>
      </c>
    </row>
    <row r="277" spans="1:21">
      <c r="A277">
        <v>2</v>
      </c>
      <c r="B277" t="str">
        <f>面積２!E570</f>
        <v>百番換算順位</v>
      </c>
      <c r="C277">
        <f>面積２!F570</f>
        <v>56</v>
      </c>
      <c r="D277">
        <f>面積２!G570</f>
        <v>27</v>
      </c>
      <c r="E277">
        <f>面積２!H570</f>
        <v>13</v>
      </c>
      <c r="F277">
        <f>面積２!I570</f>
        <v>44</v>
      </c>
      <c r="G277">
        <f>面積２!J570</f>
        <v>58</v>
      </c>
      <c r="H277">
        <f>面積２!K570</f>
        <v>64</v>
      </c>
      <c r="I277">
        <f>面積２!L570</f>
        <v>56</v>
      </c>
      <c r="J277">
        <f>面積２!M570</f>
        <v>52</v>
      </c>
      <c r="K277">
        <f>面積２!N570</f>
        <v>64</v>
      </c>
      <c r="L277">
        <f>面積２!O570</f>
        <v>86</v>
      </c>
      <c r="M277">
        <f>面積２!P570</f>
        <v>59</v>
      </c>
      <c r="N277">
        <f>面積２!Q570</f>
        <v>86</v>
      </c>
      <c r="O277">
        <f>面積２!R570</f>
        <v>67</v>
      </c>
      <c r="P277">
        <f>面積２!S570</f>
        <v>37</v>
      </c>
      <c r="Q277">
        <f>面積２!T570</f>
        <v>69</v>
      </c>
      <c r="R277">
        <f>面積２!U570</f>
        <v>58</v>
      </c>
      <c r="S277">
        <f>面積２!V570</f>
        <v>85</v>
      </c>
      <c r="T277">
        <f>面積２!W570</f>
        <v>89</v>
      </c>
      <c r="U277">
        <f>面積２!X570</f>
        <v>81</v>
      </c>
    </row>
    <row r="279" spans="1:21">
      <c r="B279" s="87" t="s">
        <v>918</v>
      </c>
    </row>
    <row r="281" spans="1:21">
      <c r="B281" t="str">
        <f>面積３!E567</f>
        <v>評価結果数</v>
      </c>
      <c r="C281">
        <f>面積３!F567</f>
        <v>28</v>
      </c>
      <c r="D281">
        <f>面積３!G567</f>
        <v>28</v>
      </c>
      <c r="E281">
        <f>面積３!H567</f>
        <v>28</v>
      </c>
      <c r="F281">
        <f>面積３!I567</f>
        <v>28</v>
      </c>
      <c r="G281">
        <f>面積３!J567</f>
        <v>28</v>
      </c>
      <c r="H281">
        <f>面積３!K567</f>
        <v>28</v>
      </c>
      <c r="I281">
        <f>面積３!L567</f>
        <v>28</v>
      </c>
      <c r="J281">
        <f>面積３!M567</f>
        <v>28</v>
      </c>
      <c r="K281">
        <f>面積３!N567</f>
        <v>28</v>
      </c>
      <c r="L281">
        <f>面積３!O567</f>
        <v>28</v>
      </c>
      <c r="M281">
        <f>面積３!P567</f>
        <v>28</v>
      </c>
      <c r="N281">
        <f>面積３!Q567</f>
        <v>28</v>
      </c>
      <c r="O281">
        <f>面積３!R567</f>
        <v>28</v>
      </c>
      <c r="P281">
        <f>面積３!S567</f>
        <v>28</v>
      </c>
      <c r="Q281">
        <f>面積３!T567</f>
        <v>28</v>
      </c>
      <c r="R281">
        <f>面積３!U567</f>
        <v>28</v>
      </c>
      <c r="S281">
        <f>面積３!V567</f>
        <v>28</v>
      </c>
      <c r="T281">
        <f>面積３!W567</f>
        <v>28</v>
      </c>
      <c r="U281">
        <f>面積３!X567</f>
        <v>28</v>
      </c>
    </row>
    <row r="282" spans="1:21">
      <c r="B282" t="str">
        <f>面積３!E568</f>
        <v>平均値</v>
      </c>
      <c r="C282">
        <f>面積３!F568</f>
        <v>0.59676079734219267</v>
      </c>
      <c r="D282">
        <f>面積３!G568</f>
        <v>0.5892857142857143</v>
      </c>
      <c r="E282">
        <f>面積３!H568</f>
        <v>0.7238164301253498</v>
      </c>
      <c r="F282">
        <f>面積３!I568</f>
        <v>0.58333333333333337</v>
      </c>
      <c r="G282">
        <f>面積３!J568</f>
        <v>0.6428571428571429</v>
      </c>
      <c r="H282">
        <f>面積３!K568</f>
        <v>0.61785714285714277</v>
      </c>
      <c r="I282">
        <f>面積３!L568</f>
        <v>0.6607142857142857</v>
      </c>
      <c r="J282">
        <f>面積３!M568</f>
        <v>0.8392857142857143</v>
      </c>
      <c r="K282">
        <f>面積３!N568</f>
        <v>0.65097402597402587</v>
      </c>
      <c r="L282">
        <f>面積３!O568</f>
        <v>0.7321428571428571</v>
      </c>
      <c r="M282">
        <f>面積３!P568</f>
        <v>64.214285714285708</v>
      </c>
      <c r="N282">
        <f>面積３!Q568</f>
        <v>0.69102069805194799</v>
      </c>
      <c r="O282">
        <f>面積３!R568</f>
        <v>0.64642857142857146</v>
      </c>
      <c r="P282">
        <f>面積３!S568</f>
        <v>0.68928571428571439</v>
      </c>
      <c r="Q282">
        <f>面積３!T568</f>
        <v>0.6808035714285714</v>
      </c>
      <c r="R282">
        <f>面積３!U568</f>
        <v>0.67045454545454553</v>
      </c>
      <c r="S282">
        <f>面積３!V568</f>
        <v>0.6662946428571429</v>
      </c>
      <c r="T282">
        <f>面積３!W568</f>
        <v>0.71875</v>
      </c>
      <c r="U282">
        <f>面積３!X568</f>
        <v>0.7165178571428571</v>
      </c>
    </row>
    <row r="283" spans="1:21">
      <c r="B283" t="str">
        <f>面積３!E569</f>
        <v>評価結果順位</v>
      </c>
      <c r="C283">
        <f>面積３!F569</f>
        <v>20</v>
      </c>
      <c r="D283">
        <f>面積３!G569</f>
        <v>11</v>
      </c>
      <c r="E283">
        <f>面積３!H569</f>
        <v>10</v>
      </c>
      <c r="F283">
        <f>面積３!I569</f>
        <v>15</v>
      </c>
      <c r="G283">
        <f>面積３!J569</f>
        <v>19</v>
      </c>
      <c r="H283">
        <f>面積３!K569</f>
        <v>22</v>
      </c>
      <c r="I283">
        <f>面積３!L569</f>
        <v>20</v>
      </c>
      <c r="J283">
        <f>面積３!M569</f>
        <v>20</v>
      </c>
      <c r="K283">
        <f>面積３!N569</f>
        <v>20</v>
      </c>
      <c r="L283">
        <f>面積３!O569</f>
        <v>26</v>
      </c>
      <c r="M283">
        <f>面積３!P569</f>
        <v>24</v>
      </c>
      <c r="N283">
        <f>面積３!Q569</f>
        <v>23</v>
      </c>
      <c r="O283">
        <f>面積３!R569</f>
        <v>19</v>
      </c>
      <c r="P283">
        <f>面積３!S569</f>
        <v>15</v>
      </c>
      <c r="Q283">
        <f>面積３!T569</f>
        <v>22</v>
      </c>
      <c r="R283">
        <f>面積３!U569</f>
        <v>22</v>
      </c>
      <c r="S283">
        <f>面積３!V569</f>
        <v>23</v>
      </c>
      <c r="T283">
        <f>面積３!W569</f>
        <v>24</v>
      </c>
      <c r="U283">
        <f>面積３!X569</f>
        <v>24</v>
      </c>
    </row>
    <row r="284" spans="1:21">
      <c r="A284">
        <v>3</v>
      </c>
      <c r="B284" t="str">
        <f>面積３!E570</f>
        <v>百番換算順位</v>
      </c>
      <c r="C284">
        <f>面積３!F570</f>
        <v>72</v>
      </c>
      <c r="D284">
        <f>面積３!G570</f>
        <v>40</v>
      </c>
      <c r="E284">
        <f>面積３!H570</f>
        <v>36</v>
      </c>
      <c r="F284">
        <f>面積３!I570</f>
        <v>54</v>
      </c>
      <c r="G284">
        <f>面積３!J570</f>
        <v>68</v>
      </c>
      <c r="H284">
        <f>面積３!K570</f>
        <v>79</v>
      </c>
      <c r="I284">
        <f>面積３!L570</f>
        <v>72</v>
      </c>
      <c r="J284">
        <f>面積３!M570</f>
        <v>72</v>
      </c>
      <c r="K284">
        <f>面積３!N570</f>
        <v>72</v>
      </c>
      <c r="L284">
        <f>面積３!O570</f>
        <v>93</v>
      </c>
      <c r="M284">
        <f>面積３!P570</f>
        <v>86</v>
      </c>
      <c r="N284">
        <f>面積３!Q570</f>
        <v>83</v>
      </c>
      <c r="O284">
        <f>面積３!R570</f>
        <v>68</v>
      </c>
      <c r="P284">
        <f>面積３!S570</f>
        <v>54</v>
      </c>
      <c r="Q284">
        <f>面積３!T570</f>
        <v>79</v>
      </c>
      <c r="R284">
        <f>面積３!U570</f>
        <v>79</v>
      </c>
      <c r="S284">
        <f>面積３!V570</f>
        <v>83</v>
      </c>
      <c r="T284">
        <f>面積３!W570</f>
        <v>86</v>
      </c>
      <c r="U284">
        <f>面積３!X570</f>
        <v>86</v>
      </c>
    </row>
    <row r="286" spans="1:21">
      <c r="C286">
        <v>3</v>
      </c>
      <c r="D286">
        <v>4</v>
      </c>
      <c r="E286">
        <v>5</v>
      </c>
      <c r="F286">
        <v>6</v>
      </c>
      <c r="G286">
        <v>7</v>
      </c>
      <c r="H286">
        <v>8</v>
      </c>
      <c r="I286">
        <v>9</v>
      </c>
      <c r="J286">
        <v>10</v>
      </c>
      <c r="K286">
        <v>11</v>
      </c>
      <c r="L286">
        <v>12</v>
      </c>
      <c r="M286">
        <v>13</v>
      </c>
      <c r="N286">
        <v>14</v>
      </c>
      <c r="O286">
        <v>15</v>
      </c>
      <c r="P286">
        <v>16</v>
      </c>
      <c r="Q286">
        <v>17</v>
      </c>
      <c r="R286">
        <v>18</v>
      </c>
      <c r="S286">
        <v>19</v>
      </c>
      <c r="T286">
        <v>20</v>
      </c>
      <c r="U286">
        <v>21</v>
      </c>
    </row>
    <row r="287" spans="1:21">
      <c r="B287" t="s">
        <v>919</v>
      </c>
      <c r="C287">
        <f>チェックリスト!$C$7</f>
        <v>3000</v>
      </c>
      <c r="D287" t="s">
        <v>920</v>
      </c>
    </row>
    <row r="288" spans="1:21">
      <c r="B288" t="s">
        <v>921</v>
      </c>
      <c r="C288">
        <f>IF(C287&lt;2001,1,IF(C287&lt;10001,2,3))</f>
        <v>2</v>
      </c>
    </row>
    <row r="289" spans="3:21">
      <c r="C289" s="98">
        <f t="shared" ref="C289:U289" si="32">VLOOKUP($C$288,$A$270:$U$284,C286,FALSE)</f>
        <v>56</v>
      </c>
      <c r="D289">
        <f t="shared" si="32"/>
        <v>27</v>
      </c>
      <c r="E289">
        <f>VLOOKUP($C$288,$A$270:$U$284,E286,FALSE)</f>
        <v>13</v>
      </c>
      <c r="F289">
        <f t="shared" si="32"/>
        <v>44</v>
      </c>
      <c r="G289">
        <f t="shared" si="32"/>
        <v>58</v>
      </c>
      <c r="H289">
        <f t="shared" si="32"/>
        <v>64</v>
      </c>
      <c r="I289">
        <f t="shared" si="32"/>
        <v>56</v>
      </c>
      <c r="J289">
        <f t="shared" si="32"/>
        <v>52</v>
      </c>
      <c r="K289">
        <f t="shared" si="32"/>
        <v>64</v>
      </c>
      <c r="L289">
        <f t="shared" si="32"/>
        <v>86</v>
      </c>
      <c r="M289" s="98">
        <f t="shared" si="32"/>
        <v>59</v>
      </c>
      <c r="N289">
        <f t="shared" si="32"/>
        <v>86</v>
      </c>
      <c r="O289">
        <f t="shared" si="32"/>
        <v>67</v>
      </c>
      <c r="P289">
        <f t="shared" si="32"/>
        <v>37</v>
      </c>
      <c r="Q289">
        <f t="shared" si="32"/>
        <v>69</v>
      </c>
      <c r="R289">
        <f t="shared" si="32"/>
        <v>58</v>
      </c>
      <c r="S289">
        <f t="shared" si="32"/>
        <v>85</v>
      </c>
      <c r="T289">
        <f t="shared" si="32"/>
        <v>89</v>
      </c>
      <c r="U289">
        <f t="shared" si="32"/>
        <v>81</v>
      </c>
    </row>
    <row r="291" spans="3:21">
      <c r="C291" s="94">
        <f>結果分析!F564</f>
        <v>0.5</v>
      </c>
      <c r="D291" s="94">
        <f>結果分析!G564</f>
        <v>0.5</v>
      </c>
      <c r="E291" s="94">
        <f>結果分析!H564</f>
        <v>0.80348078317621474</v>
      </c>
      <c r="F291" s="94">
        <f>結果分析!I564</f>
        <v>0.5</v>
      </c>
      <c r="G291" s="94">
        <f>結果分析!J564</f>
        <v>0.5</v>
      </c>
      <c r="H291" s="94">
        <f>結果分析!K564</f>
        <v>0.45</v>
      </c>
      <c r="I291" s="94">
        <f>結果分析!L564</f>
        <v>0.5</v>
      </c>
      <c r="J291" s="94">
        <f>結果分析!M564</f>
        <v>0.5</v>
      </c>
      <c r="K291" s="94">
        <f>結果分析!N564</f>
        <v>0.54545454545454541</v>
      </c>
      <c r="L291" s="94">
        <f>結果分析!O564</f>
        <v>0.5</v>
      </c>
      <c r="M291" s="97">
        <f>結果分析!P564</f>
        <v>53.5</v>
      </c>
      <c r="N291" s="94">
        <f>結果分析!Q564</f>
        <v>0.50965909090909089</v>
      </c>
      <c r="O291" s="94">
        <f>結果分析!R564</f>
        <v>0.53333333333333333</v>
      </c>
      <c r="P291" s="94">
        <f>結果分析!S564</f>
        <v>0.6</v>
      </c>
      <c r="Q291" s="94">
        <f>結果分析!T564</f>
        <v>0.5</v>
      </c>
      <c r="R291" s="94">
        <f>結果分析!U564</f>
        <v>0.54545454545454541</v>
      </c>
      <c r="S291" s="94">
        <f>結果分析!V564</f>
        <v>0.46875</v>
      </c>
      <c r="T291" s="94">
        <f>結果分析!W564</f>
        <v>0.5</v>
      </c>
      <c r="U291" s="94">
        <f>結果分析!X564</f>
        <v>0.5</v>
      </c>
    </row>
  </sheetData>
  <phoneticPr fontId="2"/>
  <pageMargins left="0.7" right="0.7" top="0.75" bottom="0.75" header="0.3" footer="0.3"/>
  <pageSetup paperSize="8" scale="55" orientation="landscape" r:id="rId1"/>
  <rowBreaks count="3" manualBreakCount="3">
    <brk id="84" max="38" man="1"/>
    <brk id="169" max="38" man="1"/>
    <brk id="255" max="3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26"/>
  <sheetViews>
    <sheetView showGridLines="0" zoomScale="95" zoomScaleNormal="95" workbookViewId="0">
      <selection activeCell="M3" sqref="M3"/>
    </sheetView>
  </sheetViews>
  <sheetFormatPr defaultColWidth="0" defaultRowHeight="13" zeroHeight="1"/>
  <cols>
    <col min="1" max="1" width="1.36328125" customWidth="1"/>
    <col min="2" max="3" width="9" customWidth="1"/>
    <col min="4" max="4" width="13.36328125" customWidth="1"/>
    <col min="5" max="13" width="9" customWidth="1"/>
    <col min="14" max="14" width="2.453125" customWidth="1"/>
    <col min="15" max="16384" width="9" hidden="1"/>
  </cols>
  <sheetData>
    <row r="1" spans="2:15" s="60" customFormat="1" ht="5.25" customHeight="1">
      <c r="D1" s="64"/>
      <c r="E1" s="69"/>
      <c r="F1" s="69"/>
      <c r="G1" s="69"/>
      <c r="H1" s="69"/>
      <c r="I1" s="69"/>
      <c r="J1" s="69"/>
      <c r="K1" s="69"/>
      <c r="L1" s="69"/>
      <c r="M1" s="69"/>
    </row>
    <row r="2" spans="2:15" s="60" customFormat="1" ht="31">
      <c r="B2" s="77" t="s">
        <v>903</v>
      </c>
      <c r="C2" s="72"/>
      <c r="D2" s="73"/>
      <c r="E2" s="74"/>
      <c r="F2" s="74"/>
      <c r="G2" s="74"/>
      <c r="H2" s="74"/>
      <c r="I2" s="75"/>
      <c r="J2" s="74"/>
      <c r="K2" s="74"/>
      <c r="L2" s="74"/>
      <c r="M2" s="76" t="s">
        <v>1045</v>
      </c>
    </row>
    <row r="3" spans="2:15" s="60" customFormat="1" ht="15.75" customHeight="1">
      <c r="B3" s="65"/>
      <c r="C3" s="59"/>
      <c r="D3" s="70"/>
      <c r="E3" s="66"/>
      <c r="F3" s="66"/>
      <c r="G3" s="66"/>
      <c r="H3" s="66"/>
      <c r="I3" s="67"/>
      <c r="J3" s="66"/>
      <c r="K3" s="66"/>
      <c r="L3" s="66"/>
      <c r="M3" s="66"/>
    </row>
    <row r="4" spans="2:15" ht="23.25" customHeight="1">
      <c r="B4" s="83" t="s">
        <v>949</v>
      </c>
      <c r="C4" s="81"/>
      <c r="D4" s="81"/>
      <c r="E4" s="81"/>
      <c r="F4" s="81"/>
      <c r="G4" s="81"/>
      <c r="H4" s="81"/>
      <c r="I4" s="81"/>
      <c r="J4" s="81"/>
      <c r="K4" s="81"/>
      <c r="L4" s="81"/>
      <c r="M4" s="82"/>
    </row>
    <row r="5" spans="2:15"/>
    <row r="6" spans="2:15" ht="15">
      <c r="B6" s="79" t="s">
        <v>922</v>
      </c>
      <c r="J6" s="95">
        <f>O6</f>
        <v>0.5</v>
      </c>
      <c r="K6" s="85" t="s">
        <v>923</v>
      </c>
      <c r="O6" s="94">
        <f>面積別分析!$C$291</f>
        <v>0.5</v>
      </c>
    </row>
    <row r="7" spans="2:15" ht="5.25" customHeight="1"/>
    <row r="8" spans="2:15" ht="15">
      <c r="B8" s="79" t="s">
        <v>909</v>
      </c>
      <c r="C8" s="79"/>
      <c r="D8" s="79"/>
      <c r="E8" s="80"/>
      <c r="F8" s="79"/>
      <c r="G8" s="79"/>
      <c r="H8" s="79"/>
      <c r="I8" s="79"/>
      <c r="J8" s="88">
        <f>O8</f>
        <v>56</v>
      </c>
      <c r="K8" s="85" t="s">
        <v>924</v>
      </c>
      <c r="L8" s="79"/>
      <c r="O8">
        <f>面積別分析!C289</f>
        <v>56</v>
      </c>
    </row>
    <row r="9" spans="2:15" ht="15">
      <c r="B9" s="79"/>
      <c r="C9" s="79"/>
      <c r="D9" s="79"/>
      <c r="E9" s="79"/>
      <c r="F9" s="79"/>
      <c r="G9" s="79"/>
      <c r="H9" s="79"/>
      <c r="I9" s="79"/>
      <c r="J9" s="79"/>
      <c r="K9" s="79"/>
      <c r="L9" s="79"/>
      <c r="M9" s="79"/>
    </row>
    <row r="10" spans="2:15" ht="15">
      <c r="B10" s="79"/>
      <c r="C10" s="79"/>
      <c r="D10" s="79"/>
      <c r="E10" s="79"/>
      <c r="F10" s="79"/>
      <c r="G10" s="79"/>
      <c r="H10" s="79"/>
      <c r="I10" s="79"/>
      <c r="J10" s="79"/>
      <c r="K10" s="79"/>
      <c r="L10" s="79"/>
      <c r="M10" s="79"/>
    </row>
    <row r="11" spans="2:15" ht="15">
      <c r="B11" s="79"/>
      <c r="C11" s="79"/>
      <c r="D11" s="79"/>
      <c r="E11" s="79"/>
      <c r="F11" s="79"/>
      <c r="G11" s="79"/>
      <c r="H11" s="79"/>
      <c r="I11" s="79"/>
      <c r="J11" s="79"/>
      <c r="K11" s="79"/>
      <c r="L11" s="79"/>
      <c r="M11" s="79"/>
    </row>
    <row r="12" spans="2:15" ht="15">
      <c r="B12" s="79"/>
      <c r="C12" s="79"/>
      <c r="D12" s="79"/>
      <c r="E12" s="79"/>
      <c r="F12" s="79"/>
      <c r="G12" s="79"/>
      <c r="H12" s="79"/>
      <c r="I12" s="79"/>
      <c r="J12" s="79"/>
      <c r="K12" s="79"/>
      <c r="L12" s="79"/>
      <c r="M12" s="79"/>
    </row>
    <row r="13" spans="2:15" ht="15">
      <c r="B13" s="79"/>
      <c r="C13" s="79"/>
      <c r="D13" s="79"/>
      <c r="E13" s="79"/>
      <c r="F13" s="79"/>
      <c r="G13" s="79"/>
      <c r="H13" s="79"/>
      <c r="I13" s="79"/>
      <c r="J13" s="79"/>
      <c r="K13" s="79"/>
      <c r="L13" s="79"/>
      <c r="M13" s="79"/>
    </row>
    <row r="14" spans="2:15" ht="15">
      <c r="B14" s="79"/>
      <c r="C14" s="79"/>
      <c r="D14" s="79"/>
      <c r="E14" s="79"/>
      <c r="F14" s="79"/>
      <c r="G14" s="79"/>
      <c r="H14" s="79"/>
      <c r="I14" s="79"/>
      <c r="J14" s="79"/>
      <c r="K14" s="79"/>
      <c r="L14" s="79"/>
      <c r="M14" s="79"/>
    </row>
    <row r="15" spans="2:15" ht="15">
      <c r="B15" s="79"/>
      <c r="C15" s="79"/>
      <c r="D15" s="79"/>
      <c r="E15" s="79"/>
      <c r="F15" s="79"/>
      <c r="G15" s="79"/>
      <c r="H15" s="79"/>
      <c r="I15" s="79"/>
      <c r="J15" s="79"/>
      <c r="K15" s="79"/>
      <c r="L15" s="79"/>
      <c r="M15" s="79"/>
    </row>
    <row r="16" spans="2:15" ht="15">
      <c r="B16" s="79"/>
      <c r="C16" s="79"/>
      <c r="D16" s="79"/>
      <c r="E16" s="79"/>
      <c r="F16" s="79"/>
      <c r="G16" s="79"/>
      <c r="H16" s="79"/>
      <c r="I16" s="79"/>
      <c r="J16" s="79"/>
      <c r="K16" s="79"/>
      <c r="L16" s="79"/>
      <c r="M16" s="79"/>
    </row>
    <row r="17" spans="2:15" ht="15">
      <c r="B17" s="79"/>
      <c r="C17" s="79"/>
      <c r="D17" s="79"/>
      <c r="E17" s="79"/>
      <c r="F17" s="79"/>
      <c r="G17" s="79"/>
      <c r="H17" s="79"/>
      <c r="I17" s="79"/>
      <c r="J17" s="79"/>
      <c r="K17" s="79"/>
      <c r="L17" s="79"/>
      <c r="M17" s="79"/>
    </row>
    <row r="18" spans="2:15"/>
    <row r="19" spans="2:15"/>
    <row r="20" spans="2:15"/>
    <row r="21" spans="2:15"/>
    <row r="22" spans="2:15"/>
    <row r="23" spans="2:15"/>
    <row r="24" spans="2:15"/>
    <row r="25" spans="2:15"/>
    <row r="26" spans="2:15"/>
    <row r="27" spans="2:15" ht="23.25" customHeight="1">
      <c r="B27" s="83" t="s">
        <v>948</v>
      </c>
      <c r="C27" s="81"/>
      <c r="D27" s="81"/>
      <c r="E27" s="81"/>
      <c r="F27" s="81"/>
      <c r="G27" s="81"/>
      <c r="H27" s="81"/>
      <c r="I27" s="81"/>
      <c r="J27" s="81"/>
      <c r="K27" s="81"/>
      <c r="L27" s="81"/>
      <c r="M27" s="82"/>
    </row>
    <row r="28" spans="2:15"/>
    <row r="29" spans="2:15" ht="15">
      <c r="B29" s="79" t="s">
        <v>1002</v>
      </c>
      <c r="J29" s="190">
        <f>O29</f>
        <v>53.5</v>
      </c>
      <c r="K29" s="85" t="s">
        <v>923</v>
      </c>
      <c r="O29" s="108">
        <f>面積別分析!M291</f>
        <v>53.5</v>
      </c>
    </row>
    <row r="30" spans="2:15" ht="5.25" customHeight="1"/>
    <row r="31" spans="2:15" ht="15">
      <c r="B31" s="79" t="s">
        <v>909</v>
      </c>
      <c r="C31" s="79"/>
      <c r="D31" s="79"/>
      <c r="E31" s="80"/>
      <c r="F31" s="79"/>
      <c r="G31" s="79"/>
      <c r="H31" s="79"/>
      <c r="I31" s="79"/>
      <c r="J31" s="88">
        <f>O31</f>
        <v>59</v>
      </c>
      <c r="K31" s="85" t="s">
        <v>924</v>
      </c>
      <c r="L31" s="79"/>
      <c r="O31">
        <f>面積別分析!M289</f>
        <v>59</v>
      </c>
    </row>
    <row r="32" spans="2:15" ht="15">
      <c r="B32" s="79"/>
      <c r="C32" s="79"/>
      <c r="D32" s="79"/>
      <c r="E32" s="79"/>
      <c r="F32" s="79"/>
      <c r="G32" s="79"/>
      <c r="H32" s="79"/>
      <c r="I32" s="79"/>
      <c r="J32" s="79"/>
      <c r="K32" s="79"/>
      <c r="L32" s="79"/>
      <c r="M32" s="79"/>
    </row>
    <row r="33" spans="2:13" ht="15">
      <c r="B33" s="79"/>
      <c r="C33" s="79"/>
      <c r="D33" s="79"/>
      <c r="E33" s="79"/>
      <c r="F33" s="79"/>
      <c r="G33" s="79"/>
      <c r="H33" s="79"/>
      <c r="I33" s="79"/>
      <c r="J33" s="79"/>
      <c r="K33" s="79"/>
      <c r="L33" s="79"/>
      <c r="M33" s="79"/>
    </row>
    <row r="34" spans="2:13" ht="15">
      <c r="B34" s="79"/>
      <c r="C34" s="79"/>
      <c r="D34" s="79"/>
      <c r="E34" s="79"/>
      <c r="F34" s="79"/>
      <c r="G34" s="79"/>
      <c r="H34" s="79"/>
      <c r="I34" s="79"/>
      <c r="J34" s="79"/>
      <c r="K34" s="79"/>
      <c r="L34" s="79"/>
      <c r="M34" s="79"/>
    </row>
    <row r="35" spans="2:13" ht="15">
      <c r="B35" s="79"/>
      <c r="C35" s="79"/>
      <c r="D35" s="79"/>
      <c r="E35" s="79"/>
      <c r="F35" s="79"/>
      <c r="G35" s="79"/>
      <c r="H35" s="79"/>
      <c r="I35" s="79"/>
      <c r="J35" s="79"/>
      <c r="K35" s="79"/>
      <c r="L35" s="79"/>
      <c r="M35" s="79"/>
    </row>
    <row r="36" spans="2:13" ht="15">
      <c r="B36" s="79"/>
      <c r="C36" s="79"/>
      <c r="D36" s="79"/>
      <c r="E36" s="79"/>
      <c r="F36" s="79"/>
      <c r="G36" s="79"/>
      <c r="H36" s="79"/>
      <c r="I36" s="79"/>
      <c r="J36" s="79"/>
      <c r="K36" s="79"/>
      <c r="L36" s="79"/>
      <c r="M36" s="79"/>
    </row>
    <row r="37" spans="2:13" ht="15">
      <c r="B37" s="79"/>
      <c r="C37" s="79"/>
      <c r="D37" s="79"/>
      <c r="E37" s="79"/>
      <c r="F37" s="79"/>
      <c r="G37" s="79"/>
      <c r="H37" s="79"/>
      <c r="I37" s="79"/>
      <c r="J37" s="79"/>
      <c r="K37" s="79"/>
      <c r="L37" s="79"/>
      <c r="M37" s="79"/>
    </row>
    <row r="38" spans="2:13" ht="15">
      <c r="B38" s="79"/>
      <c r="C38" s="79"/>
      <c r="D38" s="79"/>
      <c r="E38" s="79"/>
      <c r="F38" s="79"/>
      <c r="G38" s="79"/>
      <c r="H38" s="79"/>
      <c r="I38" s="79"/>
      <c r="J38" s="79"/>
      <c r="K38" s="79"/>
      <c r="L38" s="79"/>
      <c r="M38" s="79"/>
    </row>
    <row r="39" spans="2:13" ht="15">
      <c r="B39" s="79"/>
      <c r="C39" s="79"/>
      <c r="D39" s="79"/>
      <c r="E39" s="79"/>
      <c r="F39" s="79"/>
      <c r="G39" s="79"/>
      <c r="H39" s="79"/>
      <c r="I39" s="79"/>
      <c r="J39" s="79"/>
      <c r="K39" s="79"/>
      <c r="L39" s="79"/>
      <c r="M39" s="79"/>
    </row>
    <row r="40" spans="2:13" ht="15">
      <c r="B40" s="79"/>
      <c r="C40" s="79"/>
      <c r="D40" s="79"/>
      <c r="E40" s="79"/>
      <c r="F40" s="79"/>
      <c r="G40" s="79"/>
      <c r="H40" s="79"/>
      <c r="I40" s="79"/>
      <c r="J40" s="79"/>
      <c r="K40" s="79"/>
      <c r="L40" s="79"/>
      <c r="M40" s="79"/>
    </row>
    <row r="41" spans="2:13"/>
    <row r="42" spans="2:13"/>
    <row r="43" spans="2:13"/>
    <row r="44" spans="2:13"/>
    <row r="45" spans="2:13"/>
    <row r="46" spans="2:13"/>
    <row r="47" spans="2:13"/>
    <row r="48" spans="2:13"/>
    <row r="49" spans="2:13" ht="23.25" customHeight="1">
      <c r="B49" s="83" t="s">
        <v>950</v>
      </c>
      <c r="C49" s="81"/>
      <c r="D49" s="81"/>
      <c r="E49" s="81"/>
      <c r="F49" s="81"/>
      <c r="G49" s="81"/>
      <c r="H49" s="81"/>
      <c r="I49" s="81"/>
      <c r="J49" s="81"/>
      <c r="K49" s="81"/>
      <c r="L49" s="81"/>
      <c r="M49" s="82"/>
    </row>
    <row r="50" spans="2:13"/>
    <row r="51" spans="2:13">
      <c r="B51" s="84" t="s">
        <v>951</v>
      </c>
    </row>
    <row r="52" spans="2:13" ht="5.25" customHeight="1"/>
    <row r="53" spans="2:13" ht="15">
      <c r="C53" t="s">
        <v>929</v>
      </c>
      <c r="E53" s="88">
        <f>面積別分析!N289</f>
        <v>86</v>
      </c>
      <c r="F53" s="85" t="s">
        <v>925</v>
      </c>
      <c r="G53" s="79"/>
      <c r="H53" s="78"/>
      <c r="I53" s="100" t="s">
        <v>926</v>
      </c>
      <c r="J53" s="101">
        <f>面積別分析!N291</f>
        <v>0.50965909090909089</v>
      </c>
      <c r="K53" s="79" t="s">
        <v>927</v>
      </c>
      <c r="L53" s="78"/>
    </row>
    <row r="54" spans="2:13" ht="5.25" customHeight="1">
      <c r="E54" s="99"/>
      <c r="F54" s="85"/>
      <c r="G54" s="79"/>
      <c r="H54" s="78"/>
      <c r="I54" s="78"/>
      <c r="J54" s="102"/>
      <c r="K54" s="78"/>
      <c r="L54" s="78"/>
    </row>
    <row r="55" spans="2:13" ht="15">
      <c r="C55" t="s">
        <v>930</v>
      </c>
      <c r="E55" s="88">
        <f>面積別分析!O289</f>
        <v>67</v>
      </c>
      <c r="F55" s="85" t="s">
        <v>925</v>
      </c>
      <c r="G55" s="79"/>
      <c r="H55" s="78"/>
      <c r="I55" s="100" t="s">
        <v>926</v>
      </c>
      <c r="J55" s="101">
        <f>面積別分析!O291</f>
        <v>0.53333333333333333</v>
      </c>
      <c r="K55" s="79" t="s">
        <v>927</v>
      </c>
      <c r="L55" s="78"/>
    </row>
    <row r="56" spans="2:13" ht="6" customHeight="1">
      <c r="E56" s="99"/>
      <c r="F56" s="85"/>
      <c r="G56" s="79"/>
      <c r="H56" s="78"/>
      <c r="I56" s="78"/>
      <c r="J56" s="102"/>
      <c r="K56" s="78"/>
      <c r="L56" s="78"/>
    </row>
    <row r="57" spans="2:13" ht="15">
      <c r="C57" t="s">
        <v>931</v>
      </c>
      <c r="E57" s="88">
        <f>面積別分析!P289</f>
        <v>37</v>
      </c>
      <c r="F57" s="85" t="s">
        <v>925</v>
      </c>
      <c r="G57" s="79"/>
      <c r="H57" s="78"/>
      <c r="I57" s="100" t="s">
        <v>926</v>
      </c>
      <c r="J57" s="101">
        <f>面積別分析!P291</f>
        <v>0.6</v>
      </c>
      <c r="K57" s="79" t="s">
        <v>927</v>
      </c>
      <c r="L57" s="78"/>
    </row>
    <row r="58" spans="2:13" ht="5.25" customHeight="1">
      <c r="E58" s="99"/>
      <c r="F58" s="85"/>
      <c r="G58" s="79"/>
      <c r="H58" s="78"/>
      <c r="I58" s="78"/>
      <c r="J58" s="102"/>
      <c r="K58" s="78"/>
      <c r="L58" s="78"/>
    </row>
    <row r="59" spans="2:13" ht="15">
      <c r="C59" t="s">
        <v>932</v>
      </c>
      <c r="E59" s="88">
        <f>面積別分析!Q289</f>
        <v>69</v>
      </c>
      <c r="F59" s="85" t="s">
        <v>925</v>
      </c>
      <c r="G59" s="79"/>
      <c r="H59" s="78"/>
      <c r="I59" s="100" t="s">
        <v>926</v>
      </c>
      <c r="J59" s="101">
        <f>面積別分析!Q291</f>
        <v>0.5</v>
      </c>
      <c r="K59" s="79" t="s">
        <v>927</v>
      </c>
      <c r="L59" s="78"/>
    </row>
    <row r="60" spans="2:13" ht="6" customHeight="1">
      <c r="E60" s="107"/>
      <c r="F60" s="85"/>
      <c r="G60" s="79"/>
      <c r="H60" s="78"/>
      <c r="I60" s="78"/>
      <c r="J60" s="102"/>
      <c r="K60" s="78"/>
      <c r="L60" s="78"/>
    </row>
    <row r="61" spans="2:13" s="104" customFormat="1" ht="15">
      <c r="E61" s="106"/>
      <c r="F61" s="105"/>
      <c r="G61" s="103"/>
      <c r="H61" s="109"/>
      <c r="I61" s="110"/>
      <c r="J61" s="111"/>
      <c r="K61" s="103"/>
      <c r="L61" s="109"/>
    </row>
    <row r="62" spans="2:13"/>
    <row r="63" spans="2:13"/>
    <row r="64" spans="2:13"/>
    <row r="65" spans="2:12"/>
    <row r="66" spans="2:12"/>
    <row r="67" spans="2:12"/>
    <row r="68" spans="2:12"/>
    <row r="69" spans="2:12"/>
    <row r="70" spans="2:12"/>
    <row r="71" spans="2:12"/>
    <row r="72" spans="2:12"/>
    <row r="73" spans="2:12"/>
    <row r="74" spans="2:12"/>
    <row r="75" spans="2:12"/>
    <row r="76" spans="2:12" ht="26.25" customHeight="1"/>
    <row r="77" spans="2:12">
      <c r="B77" s="84" t="s">
        <v>928</v>
      </c>
    </row>
    <row r="78" spans="2:12" ht="5.25" customHeight="1">
      <c r="B78" s="84"/>
    </row>
    <row r="79" spans="2:12">
      <c r="B79" s="84" t="s">
        <v>952</v>
      </c>
    </row>
    <row r="80" spans="2:12" ht="15">
      <c r="C80" t="s">
        <v>994</v>
      </c>
      <c r="E80" s="88">
        <f>面積別分析!$H$289</f>
        <v>64</v>
      </c>
      <c r="F80" s="85" t="s">
        <v>925</v>
      </c>
      <c r="G80" s="79"/>
      <c r="H80" s="78"/>
      <c r="I80" s="100" t="s">
        <v>926</v>
      </c>
      <c r="J80" s="101">
        <f>面積別分析!$H$291</f>
        <v>0.45</v>
      </c>
      <c r="K80" s="79" t="s">
        <v>927</v>
      </c>
      <c r="L80" s="78"/>
    </row>
    <row r="81" spans="3:12" ht="5.25" customHeight="1">
      <c r="E81" s="99"/>
      <c r="F81" s="85"/>
      <c r="G81" s="79"/>
      <c r="H81" s="78"/>
      <c r="I81" s="78"/>
      <c r="J81" s="102"/>
      <c r="K81" s="78"/>
      <c r="L81" s="78"/>
    </row>
    <row r="82" spans="3:12" ht="15">
      <c r="C82" t="s">
        <v>995</v>
      </c>
      <c r="E82" s="88">
        <f>面積別分析!$G$289</f>
        <v>58</v>
      </c>
      <c r="F82" s="85" t="s">
        <v>925</v>
      </c>
      <c r="G82" s="79"/>
      <c r="H82" s="78"/>
      <c r="I82" s="100" t="s">
        <v>926</v>
      </c>
      <c r="J82" s="101">
        <f>面積別分析!$G$291</f>
        <v>0.5</v>
      </c>
      <c r="K82" s="79" t="s">
        <v>927</v>
      </c>
      <c r="L82" s="78"/>
    </row>
    <row r="83" spans="3:12" ht="6" customHeight="1">
      <c r="E83" s="99"/>
      <c r="F83" s="85"/>
      <c r="G83" s="79"/>
      <c r="H83" s="78"/>
      <c r="I83" s="78"/>
      <c r="J83" s="102"/>
      <c r="K83" s="78"/>
      <c r="L83" s="78"/>
    </row>
    <row r="84" spans="3:12" ht="15">
      <c r="C84" t="s">
        <v>996</v>
      </c>
      <c r="E84" s="88">
        <f>面積別分析!$F$289</f>
        <v>44</v>
      </c>
      <c r="F84" s="85" t="s">
        <v>925</v>
      </c>
      <c r="G84" s="79"/>
      <c r="H84" s="78"/>
      <c r="I84" s="100" t="s">
        <v>926</v>
      </c>
      <c r="J84" s="101">
        <f>面積別分析!$F$291</f>
        <v>0.5</v>
      </c>
      <c r="K84" s="79" t="s">
        <v>927</v>
      </c>
      <c r="L84" s="78"/>
    </row>
    <row r="85" spans="3:12" ht="5.25" customHeight="1">
      <c r="E85" s="99"/>
      <c r="F85" s="85"/>
      <c r="G85" s="79"/>
      <c r="H85" s="78"/>
      <c r="I85" s="78"/>
      <c r="J85" s="102"/>
      <c r="K85" s="78"/>
      <c r="L85" s="78"/>
    </row>
    <row r="86" spans="3:12" ht="15">
      <c r="C86" t="s">
        <v>997</v>
      </c>
      <c r="E86" s="88">
        <f>面積別分析!$E$289</f>
        <v>13</v>
      </c>
      <c r="F86" s="85" t="s">
        <v>925</v>
      </c>
      <c r="G86" s="79"/>
      <c r="H86" s="78"/>
      <c r="I86" s="100" t="s">
        <v>926</v>
      </c>
      <c r="J86" s="101">
        <f>面積別分析!$E$291</f>
        <v>0.80348078317621474</v>
      </c>
      <c r="K86" s="79" t="s">
        <v>927</v>
      </c>
      <c r="L86" s="78"/>
    </row>
    <row r="87" spans="3:12" ht="5.25" customHeight="1"/>
    <row r="88" spans="3:12" ht="15">
      <c r="C88" t="s">
        <v>998</v>
      </c>
      <c r="E88" s="88">
        <f>面積別分析!$D$289</f>
        <v>27</v>
      </c>
      <c r="F88" s="85" t="s">
        <v>925</v>
      </c>
      <c r="G88" s="79"/>
      <c r="H88" s="78"/>
      <c r="I88" s="100" t="s">
        <v>926</v>
      </c>
      <c r="J88" s="101">
        <f>面積別分析!$D$291</f>
        <v>0.5</v>
      </c>
      <c r="K88" s="79" t="s">
        <v>927</v>
      </c>
      <c r="L88" s="78"/>
    </row>
    <row r="89" spans="3:12" ht="6" customHeight="1">
      <c r="E89" s="107"/>
      <c r="F89" s="85"/>
      <c r="G89" s="79"/>
      <c r="H89" s="78"/>
      <c r="I89" s="78"/>
      <c r="J89" s="102"/>
      <c r="K89" s="78"/>
      <c r="L89" s="78"/>
    </row>
    <row r="90" spans="3:12">
      <c r="E90" s="10"/>
    </row>
    <row r="91" spans="3:12"/>
    <row r="92" spans="3:12"/>
    <row r="93" spans="3:12"/>
    <row r="94" spans="3:12"/>
    <row r="95" spans="3:12"/>
    <row r="96" spans="3:12"/>
    <row r="97" spans="2:12"/>
    <row r="98" spans="2:12"/>
    <row r="99" spans="2:12"/>
    <row r="100" spans="2:12"/>
    <row r="101" spans="2:12"/>
    <row r="102" spans="2:12"/>
    <row r="103" spans="2:12"/>
    <row r="104" spans="2:12"/>
    <row r="105" spans="2:12"/>
    <row r="106" spans="2:12">
      <c r="B106" s="84" t="s">
        <v>953</v>
      </c>
    </row>
    <row r="107" spans="2:12" ht="4.5" customHeight="1"/>
    <row r="108" spans="2:12" ht="15">
      <c r="C108" t="s">
        <v>944</v>
      </c>
      <c r="E108" s="88">
        <f>面積別分析!L289</f>
        <v>86</v>
      </c>
      <c r="F108" s="85" t="s">
        <v>925</v>
      </c>
      <c r="G108" s="79"/>
      <c r="H108" s="78"/>
      <c r="I108" s="100" t="s">
        <v>926</v>
      </c>
      <c r="J108" s="101">
        <f>面積別分析!L291</f>
        <v>0.5</v>
      </c>
      <c r="K108" s="79" t="s">
        <v>927</v>
      </c>
      <c r="L108" s="78"/>
    </row>
    <row r="109" spans="2:12" ht="5.25" customHeight="1">
      <c r="E109" s="99"/>
      <c r="F109" s="85"/>
      <c r="G109" s="79"/>
      <c r="H109" s="78"/>
      <c r="I109" s="78"/>
      <c r="J109" s="102"/>
      <c r="K109" s="78"/>
      <c r="L109" s="78"/>
    </row>
    <row r="110" spans="2:12" ht="15">
      <c r="C110" t="s">
        <v>945</v>
      </c>
      <c r="E110" s="88">
        <f>面積別分析!K289</f>
        <v>64</v>
      </c>
      <c r="F110" s="85" t="s">
        <v>925</v>
      </c>
      <c r="G110" s="79"/>
      <c r="H110" s="78"/>
      <c r="I110" s="100" t="s">
        <v>926</v>
      </c>
      <c r="J110" s="101">
        <f>面積別分析!K291</f>
        <v>0.54545454545454541</v>
      </c>
      <c r="K110" s="79" t="s">
        <v>927</v>
      </c>
      <c r="L110" s="78"/>
    </row>
    <row r="111" spans="2:12" ht="6" customHeight="1">
      <c r="E111" s="99"/>
      <c r="F111" s="85"/>
      <c r="G111" s="79"/>
      <c r="H111" s="78"/>
      <c r="I111" s="78"/>
      <c r="J111" s="102"/>
      <c r="K111" s="78"/>
      <c r="L111" s="78"/>
    </row>
    <row r="112" spans="2:12" ht="15">
      <c r="C112" t="s">
        <v>946</v>
      </c>
      <c r="E112" s="88">
        <f>面積別分析!J289</f>
        <v>52</v>
      </c>
      <c r="F112" s="85" t="s">
        <v>925</v>
      </c>
      <c r="G112" s="79"/>
      <c r="H112" s="78"/>
      <c r="I112" s="100" t="s">
        <v>926</v>
      </c>
      <c r="J112" s="101">
        <f>面積別分析!J291</f>
        <v>0.5</v>
      </c>
      <c r="K112" s="79" t="s">
        <v>927</v>
      </c>
      <c r="L112" s="78"/>
    </row>
    <row r="113" spans="3:12" ht="5.25" customHeight="1">
      <c r="E113" s="99"/>
      <c r="F113" s="85"/>
      <c r="G113" s="79"/>
      <c r="H113" s="78"/>
      <c r="I113" s="78"/>
      <c r="J113" s="102"/>
      <c r="K113" s="78"/>
      <c r="L113" s="78"/>
    </row>
    <row r="114" spans="3:12" ht="15">
      <c r="C114" t="s">
        <v>947</v>
      </c>
      <c r="E114" s="88">
        <f>面積別分析!I289</f>
        <v>56</v>
      </c>
      <c r="F114" s="85" t="s">
        <v>925</v>
      </c>
      <c r="G114" s="79"/>
      <c r="H114" s="78"/>
      <c r="I114" s="100" t="s">
        <v>926</v>
      </c>
      <c r="J114" s="101">
        <f>面積別分析!I291</f>
        <v>0.5</v>
      </c>
      <c r="K114" s="79" t="s">
        <v>927</v>
      </c>
      <c r="L114" s="78"/>
    </row>
    <row r="115" spans="3:12" ht="6" customHeight="1">
      <c r="E115" s="107"/>
      <c r="F115" s="85"/>
      <c r="G115" s="79"/>
      <c r="H115" s="78"/>
      <c r="I115" s="78"/>
      <c r="J115" s="102"/>
      <c r="K115" s="78"/>
      <c r="L115" s="78"/>
    </row>
    <row r="116" spans="3:12"/>
    <row r="117" spans="3:12"/>
    <row r="118" spans="3:12"/>
    <row r="119" spans="3:12"/>
    <row r="120" spans="3:12"/>
    <row r="121" spans="3:12"/>
    <row r="122" spans="3:12"/>
    <row r="123" spans="3:12"/>
    <row r="124" spans="3:12"/>
    <row r="125" spans="3:12"/>
    <row r="126" spans="3:12"/>
    <row r="127" spans="3:12"/>
    <row r="128" spans="3:12"/>
    <row r="129" spans="2:16"/>
    <row r="130" spans="2:16"/>
    <row r="131" spans="2:16"/>
    <row r="132" spans="2:16">
      <c r="B132" s="84" t="s">
        <v>954</v>
      </c>
    </row>
    <row r="133" spans="2:16"/>
    <row r="134" spans="2:16" ht="15">
      <c r="B134" s="79" t="s">
        <v>955</v>
      </c>
      <c r="C134" s="79"/>
      <c r="D134" s="79"/>
      <c r="E134" s="80" t="s">
        <v>904</v>
      </c>
      <c r="F134" s="79" t="str">
        <f>IF(O134=0,"「現行法規に不適合な可能性があります」","「現行法規にも適合していると考えられます」")</f>
        <v>「現行法規にも適合していると考えられます」</v>
      </c>
      <c r="G134" s="79"/>
      <c r="H134" s="79"/>
      <c r="I134" s="79"/>
      <c r="J134" s="79"/>
      <c r="K134" s="79" t="s">
        <v>907</v>
      </c>
      <c r="L134" s="79"/>
      <c r="O134">
        <f>ﾍﾞﾝﾁﾏｰｸ!AL564</f>
        <v>1</v>
      </c>
      <c r="P134">
        <f>IF(O134=0,1,0)</f>
        <v>0</v>
      </c>
    </row>
    <row r="135" spans="2:16" ht="5.25" customHeight="1">
      <c r="B135" s="79"/>
      <c r="C135" s="79"/>
      <c r="D135" s="79"/>
      <c r="E135" s="80"/>
      <c r="F135" s="79"/>
      <c r="G135" s="79"/>
      <c r="H135" s="79"/>
      <c r="I135" s="79"/>
      <c r="J135" s="79"/>
      <c r="K135" s="79"/>
      <c r="L135" s="79"/>
    </row>
    <row r="136" spans="2:16" ht="15">
      <c r="B136" s="79" t="s">
        <v>956</v>
      </c>
      <c r="C136" s="79"/>
      <c r="D136" s="79"/>
      <c r="E136" s="80" t="s">
        <v>905</v>
      </c>
      <c r="F136" s="79" t="str">
        <f>IF(O136&lt;110,"「現行の省エネ基準に適合していな可能性があります」","「現行の省エネ基準にも適合していると考えられます」")</f>
        <v>「現行の省エネ基準にも適合していると考えられます」</v>
      </c>
      <c r="G136" s="79"/>
      <c r="H136" s="79"/>
      <c r="I136" s="79"/>
      <c r="J136" s="79"/>
      <c r="K136" s="79" t="s">
        <v>906</v>
      </c>
      <c r="L136" s="79"/>
      <c r="O136">
        <f>ﾍﾞﾝﾁﾏｰｸ!CQ564</f>
        <v>110.8</v>
      </c>
      <c r="P136">
        <f>IF(O136&lt;110,1,0)</f>
        <v>0</v>
      </c>
    </row>
    <row r="137" spans="2:16" ht="5.25" customHeight="1">
      <c r="B137" s="79"/>
      <c r="C137" s="79"/>
      <c r="D137" s="79"/>
      <c r="E137" s="80"/>
      <c r="F137" s="79"/>
      <c r="G137" s="79"/>
      <c r="H137" s="79"/>
      <c r="I137" s="79"/>
      <c r="J137" s="79"/>
      <c r="K137" s="79"/>
      <c r="L137" s="79"/>
    </row>
    <row r="138" spans="2:16" ht="15">
      <c r="B138" s="79" t="s">
        <v>957</v>
      </c>
      <c r="C138" s="79"/>
      <c r="D138" s="79"/>
      <c r="E138" s="80" t="s">
        <v>905</v>
      </c>
      <c r="F138" s="79" t="str">
        <f>IF(O138&lt;3,"「建築物衛生基準に不適合の可能性があります」","「建築物衛生基準に適合していると考えられます」")</f>
        <v>「建築物衛生基準に適合していると考えられます」</v>
      </c>
      <c r="G138" s="79"/>
      <c r="H138" s="79"/>
      <c r="I138" s="79"/>
      <c r="J138" s="79"/>
      <c r="K138" s="79" t="s">
        <v>908</v>
      </c>
      <c r="L138" s="79"/>
      <c r="O138">
        <f>SUM(ﾍﾞﾝﾁﾏｰｸ!U564,ﾍﾞﾝﾁﾏｰｸ!V564,ﾍﾞﾝﾁﾏｰｸ!Z564)</f>
        <v>3</v>
      </c>
      <c r="P138">
        <f>IF(O138&lt;3,1,0)</f>
        <v>0</v>
      </c>
    </row>
    <row r="139" spans="2:16" ht="15">
      <c r="B139" s="79"/>
      <c r="C139" s="79"/>
      <c r="D139" s="79"/>
      <c r="E139" s="79"/>
      <c r="F139" s="79"/>
      <c r="G139" s="79"/>
      <c r="H139" s="79"/>
      <c r="I139" s="79"/>
      <c r="J139" s="79"/>
      <c r="K139" s="79"/>
      <c r="L139" s="79"/>
      <c r="M139" s="79"/>
    </row>
    <row r="140" spans="2:16" s="60" customFormat="1" ht="15.75" customHeight="1">
      <c r="B140" s="65"/>
      <c r="C140" s="59"/>
      <c r="D140" s="70"/>
      <c r="E140" s="66"/>
      <c r="F140" s="66"/>
      <c r="G140" s="66"/>
      <c r="H140" s="66"/>
      <c r="I140" s="67"/>
      <c r="J140" s="66"/>
      <c r="K140" s="66"/>
      <c r="L140" s="66"/>
      <c r="M140" s="66"/>
    </row>
    <row r="141" spans="2:16"/>
    <row r="142" spans="2:16" hidden="1"/>
    <row r="143" spans="2:16"/>
    <row r="144" spans="2:16"/>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sheetData>
  <sheetProtection password="CEF0" sheet="1" objects="1" scenarios="1"/>
  <phoneticPr fontId="2"/>
  <conditionalFormatting sqref="F134 F8 F31">
    <cfRule type="expression" dxfId="4" priority="6">
      <formula>$O$134&lt;1</formula>
    </cfRule>
  </conditionalFormatting>
  <conditionalFormatting sqref="F136">
    <cfRule type="expression" dxfId="3" priority="5">
      <formula>$O$136&lt;110</formula>
    </cfRule>
  </conditionalFormatting>
  <conditionalFormatting sqref="F138">
    <cfRule type="expression" dxfId="2" priority="4">
      <formula>$O$138&lt;3</formula>
    </cfRule>
  </conditionalFormatting>
  <pageMargins left="0.7" right="0.7" top="0.75" bottom="0.75" header="0.3" footer="0.3"/>
  <pageSetup paperSize="9" scale="74" orientation="portrait" r:id="rId1"/>
  <rowBreaks count="2" manualBreakCount="2">
    <brk id="76" max="13" man="1"/>
    <brk id="14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DR563"/>
  <sheetViews>
    <sheetView topLeftCell="CS1" workbookViewId="0">
      <selection activeCell="CS3" sqref="CS3"/>
    </sheetView>
  </sheetViews>
  <sheetFormatPr defaultColWidth="9" defaultRowHeight="11"/>
  <cols>
    <col min="1" max="13" width="9" style="2" hidden="1" customWidth="1"/>
    <col min="14" max="17" width="5.7265625" style="2" customWidth="1"/>
    <col min="18" max="18" width="9" style="2"/>
    <col min="19" max="19" width="10.36328125" style="2" bestFit="1" customWidth="1"/>
    <col min="20" max="20" width="6" style="2" bestFit="1" customWidth="1"/>
    <col min="21" max="21" width="4.453125" style="2" bestFit="1" customWidth="1"/>
    <col min="22" max="22" width="6.36328125" style="2" customWidth="1"/>
    <col min="23" max="23" width="9.7265625" style="2" bestFit="1" customWidth="1"/>
    <col min="24" max="24" width="10.08984375" style="2" bestFit="1" customWidth="1"/>
    <col min="25" max="25" width="7.36328125" style="2" bestFit="1" customWidth="1"/>
    <col min="26" max="26" width="10.6328125" style="2" bestFit="1" customWidth="1"/>
    <col min="27" max="27" width="15.08984375" style="2" bestFit="1" customWidth="1"/>
    <col min="28" max="28" width="10.453125" style="2" bestFit="1" customWidth="1"/>
    <col min="29" max="30" width="7.453125" style="2" bestFit="1" customWidth="1"/>
    <col min="31" max="31" width="9" style="2"/>
    <col min="32" max="32" width="4.453125" style="2" bestFit="1" customWidth="1"/>
    <col min="33" max="33" width="11.36328125" style="2" bestFit="1" customWidth="1"/>
    <col min="34" max="39" width="7.453125" style="2" bestFit="1" customWidth="1"/>
    <col min="40" max="40" width="7.26953125" style="2" bestFit="1" customWidth="1"/>
    <col min="41" max="41" width="6" style="2" bestFit="1" customWidth="1"/>
    <col min="42" max="42" width="12.26953125" style="2" bestFit="1" customWidth="1"/>
    <col min="43" max="43" width="9.6328125" style="2" bestFit="1" customWidth="1"/>
    <col min="44" max="44" width="9.453125" style="2" bestFit="1" customWidth="1"/>
    <col min="45" max="45" width="8.90625" style="2" bestFit="1" customWidth="1"/>
    <col min="46" max="46" width="15.90625" style="2" bestFit="1" customWidth="1"/>
    <col min="47" max="47" width="10" style="2" bestFit="1" customWidth="1"/>
    <col min="48" max="48" width="7.453125" style="2" bestFit="1" customWidth="1"/>
    <col min="49" max="49" width="13.7265625" style="2" bestFit="1" customWidth="1"/>
    <col min="50" max="50" width="4.453125" style="2" bestFit="1" customWidth="1"/>
    <col min="51" max="51" width="9" style="2"/>
    <col min="52" max="52" width="13.36328125" style="2" bestFit="1" customWidth="1"/>
    <col min="53" max="53" width="13.90625" style="2" bestFit="1" customWidth="1"/>
    <col min="54" max="54" width="7.453125" style="2" bestFit="1" customWidth="1"/>
    <col min="55" max="55" width="4.453125" style="2" bestFit="1" customWidth="1"/>
    <col min="56" max="56" width="13.08984375" style="2" bestFit="1" customWidth="1"/>
    <col min="57" max="57" width="7.453125" style="2" bestFit="1" customWidth="1"/>
    <col min="58" max="58" width="11.453125" style="2" bestFit="1" customWidth="1"/>
    <col min="59" max="59" width="9" style="2"/>
    <col min="60" max="60" width="6" style="2" bestFit="1" customWidth="1"/>
    <col min="61" max="61" width="6" style="2" customWidth="1"/>
    <col min="62" max="62" width="6" style="2" bestFit="1" customWidth="1"/>
    <col min="63" max="68" width="5.26953125" style="2" bestFit="1" customWidth="1"/>
    <col min="69" max="69" width="12.08984375" style="2" bestFit="1" customWidth="1"/>
    <col min="70" max="76" width="5.26953125" style="2" bestFit="1" customWidth="1"/>
    <col min="77" max="77" width="14" style="2" bestFit="1" customWidth="1"/>
    <col min="78" max="84" width="5.26953125" style="2" bestFit="1" customWidth="1"/>
    <col min="85" max="85" width="12.36328125" style="2" bestFit="1" customWidth="1"/>
    <col min="86" max="90" width="5.26953125" style="2" bestFit="1" customWidth="1"/>
    <col min="91" max="91" width="14.7265625" style="2" bestFit="1" customWidth="1"/>
    <col min="92" max="96" width="5.26953125" style="2" bestFit="1" customWidth="1"/>
    <col min="97" max="97" width="10.453125" style="2" bestFit="1" customWidth="1"/>
    <col min="98" max="103" width="5.26953125" style="2" bestFit="1" customWidth="1"/>
    <col min="104" max="104" width="7.453125" style="2" bestFit="1" customWidth="1"/>
    <col min="105" max="105" width="7.453125" style="2" customWidth="1"/>
    <col min="106" max="106" width="9" style="2"/>
    <col min="107" max="107" width="14.36328125" style="2" bestFit="1" customWidth="1"/>
    <col min="108" max="109" width="7.453125" style="2" bestFit="1" customWidth="1"/>
    <col min="110" max="110" width="8.7265625" style="2" bestFit="1" customWidth="1"/>
    <col min="111" max="111" width="13.90625" style="2" bestFit="1" customWidth="1"/>
    <col min="112" max="114" width="4" style="2" bestFit="1" customWidth="1"/>
    <col min="115" max="121" width="5.26953125" style="2" bestFit="1" customWidth="1"/>
    <col min="122" max="122" width="20.6328125" style="2" bestFit="1" customWidth="1"/>
    <col min="123" max="16384" width="9" style="2"/>
  </cols>
  <sheetData>
    <row r="2" spans="1:122" ht="13">
      <c r="BJ2" s="1" t="s">
        <v>552</v>
      </c>
      <c r="BK2" s="1" t="s">
        <v>553</v>
      </c>
      <c r="BL2" s="1" t="s">
        <v>554</v>
      </c>
      <c r="BM2" s="1" t="s">
        <v>555</v>
      </c>
      <c r="BN2" s="1" t="s">
        <v>556</v>
      </c>
      <c r="BR2" s="1" t="s">
        <v>557</v>
      </c>
      <c r="BS2" s="1" t="s">
        <v>558</v>
      </c>
      <c r="BT2" s="1" t="s">
        <v>559</v>
      </c>
      <c r="BU2" s="1" t="s">
        <v>560</v>
      </c>
      <c r="BV2" s="1" t="s">
        <v>556</v>
      </c>
      <c r="BZ2" s="1" t="s">
        <v>557</v>
      </c>
      <c r="CA2" s="1" t="s">
        <v>558</v>
      </c>
      <c r="CB2" s="1" t="s">
        <v>561</v>
      </c>
      <c r="CC2" s="1" t="s">
        <v>560</v>
      </c>
      <c r="CD2" s="1" t="s">
        <v>556</v>
      </c>
      <c r="CH2" s="1" t="s">
        <v>562</v>
      </c>
      <c r="CI2" s="1" t="s">
        <v>563</v>
      </c>
      <c r="CJ2" s="1" t="s">
        <v>556</v>
      </c>
      <c r="CN2" s="1" t="s">
        <v>564</v>
      </c>
      <c r="CO2" s="1" t="s">
        <v>565</v>
      </c>
      <c r="CP2" s="1" t="s">
        <v>556</v>
      </c>
      <c r="CT2" s="1" t="s">
        <v>566</v>
      </c>
      <c r="CU2" s="1" t="s">
        <v>567</v>
      </c>
      <c r="CV2" s="1" t="s">
        <v>568</v>
      </c>
      <c r="CW2" s="1" t="s">
        <v>556</v>
      </c>
    </row>
    <row r="3" spans="1:122">
      <c r="A3" s="2" t="s">
        <v>0</v>
      </c>
      <c r="B3" s="3" t="s">
        <v>1</v>
      </c>
      <c r="C3" s="2" t="s">
        <v>2</v>
      </c>
      <c r="D3" s="2" t="s">
        <v>3</v>
      </c>
      <c r="E3" s="2" t="s">
        <v>4</v>
      </c>
      <c r="F3" s="2" t="s">
        <v>5</v>
      </c>
      <c r="G3" s="2" t="s">
        <v>6</v>
      </c>
      <c r="H3" s="2" t="s">
        <v>7</v>
      </c>
      <c r="I3" s="2" t="s">
        <v>8</v>
      </c>
      <c r="J3" s="2" t="s">
        <v>9</v>
      </c>
      <c r="K3" s="2" t="s">
        <v>10</v>
      </c>
      <c r="L3" s="2" t="s">
        <v>11</v>
      </c>
      <c r="M3" s="2" t="s">
        <v>12</v>
      </c>
      <c r="N3" s="2" t="s">
        <v>13</v>
      </c>
      <c r="O3" s="2" t="s">
        <v>14</v>
      </c>
      <c r="P3" s="2" t="s">
        <v>15</v>
      </c>
      <c r="R3" s="4" t="s">
        <v>16</v>
      </c>
      <c r="S3" s="2" t="s">
        <v>395</v>
      </c>
      <c r="T3" s="2" t="s">
        <v>396</v>
      </c>
      <c r="U3" s="2" t="s">
        <v>397</v>
      </c>
      <c r="V3" s="2" t="s">
        <v>398</v>
      </c>
      <c r="W3" s="2" t="s">
        <v>399</v>
      </c>
      <c r="X3" s="2" t="s">
        <v>400</v>
      </c>
      <c r="Y3" s="2" t="s">
        <v>401</v>
      </c>
      <c r="Z3" s="2" t="s">
        <v>402</v>
      </c>
      <c r="AA3" s="2" t="s">
        <v>403</v>
      </c>
      <c r="AB3" s="2" t="s">
        <v>404</v>
      </c>
      <c r="AC3" s="2" t="s">
        <v>405</v>
      </c>
      <c r="AD3" s="2" t="s">
        <v>406</v>
      </c>
      <c r="AE3" s="2" t="s">
        <v>407</v>
      </c>
      <c r="AF3" s="2" t="s">
        <v>408</v>
      </c>
      <c r="AG3" s="2" t="s">
        <v>409</v>
      </c>
      <c r="AH3" s="2" t="s">
        <v>410</v>
      </c>
      <c r="AI3" s="2" t="s">
        <v>411</v>
      </c>
      <c r="AJ3" s="2" t="s">
        <v>412</v>
      </c>
      <c r="AK3" s="2" t="s">
        <v>413</v>
      </c>
      <c r="AL3" s="2" t="s">
        <v>414</v>
      </c>
      <c r="AM3" s="2" t="s">
        <v>415</v>
      </c>
      <c r="AN3" s="2" t="s">
        <v>416</v>
      </c>
      <c r="AO3" s="2" t="s">
        <v>417</v>
      </c>
      <c r="AP3" s="2" t="s">
        <v>418</v>
      </c>
      <c r="AQ3" s="2" t="s">
        <v>419</v>
      </c>
      <c r="AR3" s="2" t="s">
        <v>420</v>
      </c>
      <c r="AS3" s="2" t="s">
        <v>421</v>
      </c>
      <c r="AT3" s="2" t="s">
        <v>422</v>
      </c>
      <c r="AU3" s="2" t="s">
        <v>423</v>
      </c>
      <c r="AV3" s="2" t="s">
        <v>424</v>
      </c>
      <c r="AW3" s="2" t="s">
        <v>425</v>
      </c>
      <c r="AX3" s="2" t="s">
        <v>426</v>
      </c>
      <c r="AY3" s="2" t="s">
        <v>427</v>
      </c>
      <c r="AZ3" s="2" t="s">
        <v>428</v>
      </c>
      <c r="BA3" s="2" t="s">
        <v>429</v>
      </c>
      <c r="BB3" s="2" t="s">
        <v>430</v>
      </c>
      <c r="BC3" s="2" t="s">
        <v>431</v>
      </c>
      <c r="BD3" s="2" t="s">
        <v>432</v>
      </c>
      <c r="BE3" s="2" t="s">
        <v>433</v>
      </c>
      <c r="BF3" s="2" t="s">
        <v>434</v>
      </c>
      <c r="BG3" s="2" t="s">
        <v>435</v>
      </c>
      <c r="BH3" s="2" t="s">
        <v>436</v>
      </c>
      <c r="BJ3" s="2" t="s">
        <v>437</v>
      </c>
      <c r="BK3" s="2" t="s">
        <v>438</v>
      </c>
      <c r="BL3" s="2" t="s">
        <v>439</v>
      </c>
      <c r="BM3" s="2" t="s">
        <v>440</v>
      </c>
      <c r="BN3" s="2" t="s">
        <v>441</v>
      </c>
      <c r="BO3" s="2" t="s">
        <v>442</v>
      </c>
      <c r="BP3" s="2" t="s">
        <v>443</v>
      </c>
      <c r="BQ3" s="4" t="s">
        <v>444</v>
      </c>
      <c r="BR3" s="2" t="s">
        <v>447</v>
      </c>
      <c r="BS3" s="2" t="s">
        <v>448</v>
      </c>
      <c r="BT3" s="2" t="s">
        <v>449</v>
      </c>
      <c r="BU3" s="2" t="s">
        <v>450</v>
      </c>
      <c r="BV3" s="2" t="s">
        <v>451</v>
      </c>
      <c r="BW3" s="2" t="s">
        <v>452</v>
      </c>
      <c r="BX3" s="2" t="s">
        <v>453</v>
      </c>
      <c r="BY3" s="4" t="s">
        <v>454</v>
      </c>
      <c r="BZ3" s="2" t="s">
        <v>458</v>
      </c>
      <c r="CA3" s="2" t="s">
        <v>459</v>
      </c>
      <c r="CB3" s="2" t="s">
        <v>460</v>
      </c>
      <c r="CC3" s="2" t="s">
        <v>461</v>
      </c>
      <c r="CD3" s="2" t="s">
        <v>462</v>
      </c>
      <c r="CE3" s="2" t="s">
        <v>463</v>
      </c>
      <c r="CF3" s="2" t="s">
        <v>464</v>
      </c>
      <c r="CG3" s="4" t="s">
        <v>465</v>
      </c>
      <c r="CH3" s="2" t="s">
        <v>467</v>
      </c>
      <c r="CI3" s="2" t="s">
        <v>468</v>
      </c>
      <c r="CJ3" s="2" t="s">
        <v>469</v>
      </c>
      <c r="CK3" s="2" t="s">
        <v>470</v>
      </c>
      <c r="CL3" s="2" t="s">
        <v>471</v>
      </c>
      <c r="CM3" s="4" t="s">
        <v>472</v>
      </c>
      <c r="CN3" s="2" t="s">
        <v>474</v>
      </c>
      <c r="CO3" s="2" t="s">
        <v>475</v>
      </c>
      <c r="CP3" s="2" t="s">
        <v>476</v>
      </c>
      <c r="CQ3" s="2" t="s">
        <v>477</v>
      </c>
      <c r="CR3" s="2" t="s">
        <v>478</v>
      </c>
      <c r="CS3" s="4" t="s">
        <v>479</v>
      </c>
      <c r="CT3" s="2" t="s">
        <v>481</v>
      </c>
      <c r="CU3" s="2" t="s">
        <v>482</v>
      </c>
      <c r="CV3" s="2" t="s">
        <v>483</v>
      </c>
      <c r="CW3" s="2" t="s">
        <v>484</v>
      </c>
      <c r="CX3" s="2" t="s">
        <v>485</v>
      </c>
      <c r="CY3" s="2" t="s">
        <v>486</v>
      </c>
      <c r="CZ3" s="4" t="s">
        <v>487</v>
      </c>
      <c r="DA3" s="4" t="s">
        <v>639</v>
      </c>
      <c r="DB3" s="2" t="s">
        <v>489</v>
      </c>
      <c r="DC3" s="2" t="s">
        <v>490</v>
      </c>
      <c r="DD3" s="2" t="s">
        <v>491</v>
      </c>
      <c r="DE3" s="2" t="s">
        <v>492</v>
      </c>
      <c r="DF3" s="2" t="s">
        <v>493</v>
      </c>
      <c r="DG3" s="2" t="s">
        <v>494</v>
      </c>
      <c r="DH3" s="2" t="s">
        <v>495</v>
      </c>
      <c r="DI3" s="2" t="s">
        <v>496</v>
      </c>
      <c r="DJ3" s="2" t="s">
        <v>497</v>
      </c>
      <c r="DK3" s="2" t="s">
        <v>498</v>
      </c>
      <c r="DL3" s="2" t="s">
        <v>499</v>
      </c>
      <c r="DM3" s="2" t="s">
        <v>500</v>
      </c>
      <c r="DN3" s="2" t="s">
        <v>501</v>
      </c>
      <c r="DO3" s="2" t="s">
        <v>502</v>
      </c>
      <c r="DP3" s="2" t="s">
        <v>503</v>
      </c>
      <c r="DQ3" s="2" t="s">
        <v>504</v>
      </c>
      <c r="DR3" s="4" t="s">
        <v>505</v>
      </c>
    </row>
    <row r="4" spans="1:122">
      <c r="A4" s="2">
        <v>28300</v>
      </c>
      <c r="B4" s="3">
        <v>42056.733113425929</v>
      </c>
      <c r="C4" s="2">
        <v>1</v>
      </c>
      <c r="D4" s="2">
        <v>47</v>
      </c>
      <c r="E4" s="2">
        <v>8</v>
      </c>
      <c r="F4" s="2">
        <v>11</v>
      </c>
      <c r="G4" s="2">
        <v>3</v>
      </c>
      <c r="H4" s="2">
        <v>2</v>
      </c>
      <c r="I4" s="2">
        <v>2</v>
      </c>
      <c r="J4" s="2">
        <v>3</v>
      </c>
      <c r="K4" s="2">
        <v>3</v>
      </c>
      <c r="L4" s="2">
        <v>2</v>
      </c>
      <c r="N4" s="2">
        <v>1975</v>
      </c>
      <c r="O4" s="2">
        <v>200</v>
      </c>
      <c r="P4" s="2">
        <v>1</v>
      </c>
      <c r="Q4" s="2">
        <f t="shared" ref="Q4:Q67" si="0">O4/P4</f>
        <v>200</v>
      </c>
      <c r="R4" s="4" t="s">
        <v>18</v>
      </c>
      <c r="S4" s="2">
        <v>3</v>
      </c>
      <c r="T4" s="2">
        <v>4</v>
      </c>
      <c r="U4" s="2">
        <v>1</v>
      </c>
      <c r="V4" s="2">
        <v>4</v>
      </c>
      <c r="W4" s="2">
        <v>1</v>
      </c>
      <c r="X4" s="2">
        <v>2</v>
      </c>
      <c r="Y4" s="2">
        <v>2</v>
      </c>
      <c r="Z4" s="2">
        <v>4</v>
      </c>
      <c r="AA4" s="2">
        <v>2</v>
      </c>
      <c r="AB4" s="2">
        <v>2</v>
      </c>
      <c r="AC4" s="2">
        <v>4</v>
      </c>
      <c r="AD4" s="2">
        <v>4</v>
      </c>
      <c r="AE4" s="2">
        <v>4</v>
      </c>
      <c r="AF4" s="2">
        <v>1</v>
      </c>
      <c r="AG4" s="2">
        <v>1</v>
      </c>
      <c r="AH4" s="2">
        <v>1</v>
      </c>
      <c r="AI4" s="2">
        <v>1</v>
      </c>
      <c r="AJ4" s="2">
        <v>1</v>
      </c>
      <c r="AK4" s="2">
        <v>1</v>
      </c>
      <c r="AL4" s="2">
        <v>1</v>
      </c>
      <c r="AM4" s="2">
        <v>1</v>
      </c>
      <c r="AN4" s="2">
        <v>1</v>
      </c>
      <c r="AO4" s="2">
        <v>1</v>
      </c>
      <c r="AP4" s="2">
        <v>4</v>
      </c>
      <c r="AQ4" s="2">
        <v>4</v>
      </c>
      <c r="AR4" s="2">
        <v>4</v>
      </c>
      <c r="AS4" s="2">
        <v>4</v>
      </c>
      <c r="AT4" s="2">
        <v>2</v>
      </c>
      <c r="AU4" s="2">
        <v>2</v>
      </c>
      <c r="AV4" s="2">
        <v>2</v>
      </c>
      <c r="AW4" s="2">
        <v>1</v>
      </c>
      <c r="AX4" s="2">
        <v>1</v>
      </c>
      <c r="AY4" s="2">
        <v>2</v>
      </c>
      <c r="AZ4" s="2">
        <v>1</v>
      </c>
      <c r="BA4" s="2">
        <v>1</v>
      </c>
      <c r="BB4" s="2">
        <v>2</v>
      </c>
      <c r="BC4" s="2">
        <v>1</v>
      </c>
      <c r="BD4" s="2">
        <v>2</v>
      </c>
      <c r="BE4" s="2">
        <v>2</v>
      </c>
      <c r="BF4" s="2">
        <v>2</v>
      </c>
      <c r="BG4" s="2">
        <v>3</v>
      </c>
      <c r="BH4" s="2">
        <v>2</v>
      </c>
      <c r="BI4" s="2">
        <f>AVERAGE(BG4:BH4)</f>
        <v>2.5</v>
      </c>
      <c r="BJ4" s="2">
        <v>0</v>
      </c>
      <c r="BK4" s="2">
        <v>0</v>
      </c>
      <c r="BL4" s="2">
        <v>0</v>
      </c>
      <c r="BM4" s="2">
        <v>0</v>
      </c>
      <c r="BN4" s="2">
        <v>0</v>
      </c>
      <c r="BO4" s="2">
        <v>1</v>
      </c>
      <c r="BP4" s="2">
        <v>0</v>
      </c>
      <c r="BQ4" s="4" t="s">
        <v>445</v>
      </c>
      <c r="BR4" s="2">
        <v>0</v>
      </c>
      <c r="BS4" s="2">
        <v>0</v>
      </c>
      <c r="BT4" s="2">
        <v>0</v>
      </c>
      <c r="BU4" s="2">
        <v>0</v>
      </c>
      <c r="BV4" s="2">
        <v>0</v>
      </c>
      <c r="BW4" s="2">
        <v>1</v>
      </c>
      <c r="BX4" s="2">
        <v>0</v>
      </c>
      <c r="BY4" s="4" t="s">
        <v>445</v>
      </c>
      <c r="BZ4" s="2">
        <v>0</v>
      </c>
      <c r="CA4" s="2">
        <v>0</v>
      </c>
      <c r="CB4" s="2">
        <v>0</v>
      </c>
      <c r="CC4" s="2">
        <v>0</v>
      </c>
      <c r="CD4" s="2">
        <v>0</v>
      </c>
      <c r="CE4" s="2">
        <v>1</v>
      </c>
      <c r="CF4" s="2">
        <v>0</v>
      </c>
      <c r="CG4" s="4" t="s">
        <v>445</v>
      </c>
      <c r="CH4" s="2">
        <v>0</v>
      </c>
      <c r="CI4" s="2">
        <v>0</v>
      </c>
      <c r="CJ4" s="2">
        <v>0</v>
      </c>
      <c r="CK4" s="2">
        <v>1</v>
      </c>
      <c r="CL4" s="2">
        <v>0</v>
      </c>
      <c r="CM4" s="4" t="s">
        <v>445</v>
      </c>
      <c r="CN4" s="2">
        <v>0</v>
      </c>
      <c r="CO4" s="2">
        <v>0</v>
      </c>
      <c r="CP4" s="2">
        <v>0</v>
      </c>
      <c r="CQ4" s="2">
        <v>1</v>
      </c>
      <c r="CR4" s="2">
        <v>0</v>
      </c>
      <c r="CS4" s="4" t="s">
        <v>445</v>
      </c>
      <c r="CT4" s="2">
        <v>0</v>
      </c>
      <c r="CU4" s="2">
        <v>0</v>
      </c>
      <c r="CV4" s="2">
        <v>0</v>
      </c>
      <c r="CW4" s="2">
        <v>0</v>
      </c>
      <c r="CX4" s="2">
        <v>1</v>
      </c>
      <c r="CY4" s="2">
        <v>0</v>
      </c>
      <c r="CZ4" s="4" t="s">
        <v>445</v>
      </c>
      <c r="DA4" s="8">
        <f>SUM(CT4:CW4,CN4:CP4,CH4:CJ4,BZ4:CD4,BR4:BV4,BJ4:BN4)</f>
        <v>0</v>
      </c>
      <c r="DB4" s="2">
        <v>1</v>
      </c>
      <c r="DC4" s="2">
        <v>2</v>
      </c>
      <c r="DD4" s="2">
        <v>2</v>
      </c>
      <c r="DE4" s="2">
        <v>2</v>
      </c>
      <c r="DF4" s="2">
        <v>2</v>
      </c>
      <c r="DG4" s="2">
        <v>2</v>
      </c>
      <c r="DH4" s="2">
        <v>3</v>
      </c>
      <c r="DI4" s="2">
        <v>2</v>
      </c>
      <c r="DJ4" s="2">
        <v>2</v>
      </c>
      <c r="DK4" s="2">
        <v>0</v>
      </c>
      <c r="DL4" s="2">
        <v>1</v>
      </c>
      <c r="DM4" s="2">
        <v>0</v>
      </c>
      <c r="DN4" s="2">
        <v>0</v>
      </c>
      <c r="DO4" s="2">
        <v>0</v>
      </c>
      <c r="DP4" s="2">
        <v>0</v>
      </c>
      <c r="DQ4" s="2">
        <v>0</v>
      </c>
      <c r="DR4" s="4" t="s">
        <v>445</v>
      </c>
    </row>
    <row r="5" spans="1:122">
      <c r="A5" s="2">
        <v>162422</v>
      </c>
      <c r="B5" s="3">
        <v>42056.809120370373</v>
      </c>
      <c r="C5" s="2">
        <v>1</v>
      </c>
      <c r="D5" s="2">
        <v>49</v>
      </c>
      <c r="E5" s="2">
        <v>8</v>
      </c>
      <c r="F5" s="2">
        <v>12</v>
      </c>
      <c r="G5" s="2">
        <v>3</v>
      </c>
      <c r="H5" s="2">
        <v>2</v>
      </c>
      <c r="I5" s="2">
        <v>2</v>
      </c>
      <c r="J5" s="2">
        <v>6</v>
      </c>
      <c r="K5" s="2">
        <v>6</v>
      </c>
      <c r="L5" s="2">
        <v>2</v>
      </c>
      <c r="N5" s="2">
        <v>1987</v>
      </c>
      <c r="O5" s="2">
        <v>549</v>
      </c>
      <c r="P5" s="2">
        <v>5</v>
      </c>
      <c r="Q5" s="2">
        <f t="shared" si="0"/>
        <v>109.8</v>
      </c>
      <c r="R5" s="4" t="s">
        <v>21</v>
      </c>
      <c r="S5" s="2">
        <v>1</v>
      </c>
      <c r="T5" s="2">
        <v>1</v>
      </c>
      <c r="U5" s="2">
        <v>1</v>
      </c>
      <c r="V5" s="2">
        <v>1</v>
      </c>
      <c r="W5" s="2">
        <v>1</v>
      </c>
      <c r="X5" s="2">
        <v>1</v>
      </c>
      <c r="Y5" s="2">
        <v>1</v>
      </c>
      <c r="Z5" s="2">
        <v>1</v>
      </c>
      <c r="AA5" s="2">
        <v>1</v>
      </c>
      <c r="AB5" s="2">
        <v>1</v>
      </c>
      <c r="AC5" s="2">
        <v>1</v>
      </c>
      <c r="AD5" s="2">
        <v>4</v>
      </c>
      <c r="AE5" s="2">
        <v>4</v>
      </c>
      <c r="AF5" s="2">
        <v>1</v>
      </c>
      <c r="AG5" s="2">
        <v>2</v>
      </c>
      <c r="AH5" s="2">
        <v>4</v>
      </c>
      <c r="AI5" s="2">
        <v>3</v>
      </c>
      <c r="AJ5" s="2">
        <v>1</v>
      </c>
      <c r="AK5" s="2">
        <v>1</v>
      </c>
      <c r="AL5" s="2">
        <v>4</v>
      </c>
      <c r="AM5" s="2">
        <v>3</v>
      </c>
      <c r="AN5" s="2">
        <v>1</v>
      </c>
      <c r="AO5" s="2">
        <v>2</v>
      </c>
      <c r="AP5" s="2">
        <v>4</v>
      </c>
      <c r="AQ5" s="2">
        <v>3</v>
      </c>
      <c r="AR5" s="2">
        <v>2</v>
      </c>
      <c r="AS5" s="2">
        <v>2</v>
      </c>
      <c r="AT5" s="2">
        <v>2</v>
      </c>
      <c r="AU5" s="2">
        <v>2</v>
      </c>
      <c r="AV5" s="2">
        <v>2</v>
      </c>
      <c r="AW5" s="2">
        <v>2</v>
      </c>
      <c r="AX5" s="2">
        <v>2</v>
      </c>
      <c r="AY5" s="2">
        <v>2</v>
      </c>
      <c r="AZ5" s="2">
        <v>1</v>
      </c>
      <c r="BA5" s="2">
        <v>2</v>
      </c>
      <c r="BB5" s="2">
        <v>1</v>
      </c>
      <c r="BC5" s="2">
        <v>2</v>
      </c>
      <c r="BD5" s="2">
        <v>2</v>
      </c>
      <c r="BE5" s="2">
        <v>2</v>
      </c>
      <c r="BF5" s="2">
        <v>2</v>
      </c>
      <c r="BG5" s="2">
        <v>1</v>
      </c>
      <c r="BH5" s="2">
        <v>2</v>
      </c>
      <c r="BI5" s="2">
        <f t="shared" ref="BI5:BI68" si="1">AVERAGE(BG5:BH5)</f>
        <v>1.5</v>
      </c>
      <c r="BJ5" s="2">
        <v>0</v>
      </c>
      <c r="BK5" s="2">
        <v>0</v>
      </c>
      <c r="BL5" s="2">
        <v>0</v>
      </c>
      <c r="BM5" s="2">
        <v>0</v>
      </c>
      <c r="BN5" s="2">
        <v>0</v>
      </c>
      <c r="BO5" s="2">
        <v>1</v>
      </c>
      <c r="BP5" s="2">
        <v>0</v>
      </c>
      <c r="BQ5" s="4" t="s">
        <v>445</v>
      </c>
      <c r="BR5" s="2">
        <v>0</v>
      </c>
      <c r="BS5" s="2">
        <v>0</v>
      </c>
      <c r="BT5" s="2">
        <v>1</v>
      </c>
      <c r="BU5" s="2">
        <v>0</v>
      </c>
      <c r="BV5" s="2">
        <v>0</v>
      </c>
      <c r="BW5" s="2">
        <v>0</v>
      </c>
      <c r="BX5" s="2">
        <v>0</v>
      </c>
      <c r="BY5" s="4" t="s">
        <v>445</v>
      </c>
      <c r="BZ5" s="2">
        <v>0</v>
      </c>
      <c r="CA5" s="2">
        <v>0</v>
      </c>
      <c r="CB5" s="2">
        <v>0</v>
      </c>
      <c r="CC5" s="2">
        <v>0</v>
      </c>
      <c r="CD5" s="2">
        <v>0</v>
      </c>
      <c r="CE5" s="2">
        <v>1</v>
      </c>
      <c r="CF5" s="2">
        <v>0</v>
      </c>
      <c r="CG5" s="4" t="s">
        <v>445</v>
      </c>
      <c r="CH5" s="2">
        <v>0</v>
      </c>
      <c r="CI5" s="2">
        <v>0</v>
      </c>
      <c r="CJ5" s="2">
        <v>0</v>
      </c>
      <c r="CK5" s="2">
        <v>1</v>
      </c>
      <c r="CL5" s="2">
        <v>0</v>
      </c>
      <c r="CM5" s="4" t="s">
        <v>445</v>
      </c>
      <c r="CN5" s="2">
        <v>0</v>
      </c>
      <c r="CO5" s="2">
        <v>0</v>
      </c>
      <c r="CP5" s="2">
        <v>0</v>
      </c>
      <c r="CQ5" s="2">
        <v>1</v>
      </c>
      <c r="CR5" s="2">
        <v>0</v>
      </c>
      <c r="CS5" s="4" t="s">
        <v>445</v>
      </c>
      <c r="CT5" s="2">
        <v>0</v>
      </c>
      <c r="CU5" s="2">
        <v>0</v>
      </c>
      <c r="CV5" s="2">
        <v>0</v>
      </c>
      <c r="CW5" s="2">
        <v>0</v>
      </c>
      <c r="CX5" s="2">
        <v>1</v>
      </c>
      <c r="CY5" s="2">
        <v>0</v>
      </c>
      <c r="CZ5" s="4" t="s">
        <v>445</v>
      </c>
      <c r="DA5" s="8">
        <f t="shared" ref="DA5:DA68" si="2">SUM(CT5:CW5,CN5:CP5,CH5:CJ5,BZ5:CD5,BR5:BV5,BJ5:BN5)</f>
        <v>1</v>
      </c>
      <c r="DB5" s="2">
        <v>1</v>
      </c>
      <c r="DC5" s="2">
        <v>2</v>
      </c>
      <c r="DD5" s="2">
        <v>2</v>
      </c>
      <c r="DE5" s="2">
        <v>3</v>
      </c>
      <c r="DF5" s="2">
        <v>2</v>
      </c>
      <c r="DG5" s="2">
        <v>2</v>
      </c>
      <c r="DH5" s="2">
        <v>1</v>
      </c>
      <c r="DI5" s="2">
        <v>2</v>
      </c>
      <c r="DJ5" s="2">
        <v>2</v>
      </c>
      <c r="DK5" s="2">
        <v>1</v>
      </c>
      <c r="DL5" s="2">
        <v>1</v>
      </c>
      <c r="DM5" s="2">
        <v>1</v>
      </c>
      <c r="DN5" s="2">
        <v>0</v>
      </c>
      <c r="DO5" s="2">
        <v>1</v>
      </c>
      <c r="DP5" s="2">
        <v>0</v>
      </c>
      <c r="DQ5" s="2">
        <v>0</v>
      </c>
      <c r="DR5" s="4" t="s">
        <v>445</v>
      </c>
    </row>
    <row r="6" spans="1:122">
      <c r="A6" s="2">
        <v>277471</v>
      </c>
      <c r="B6" s="3">
        <v>42056.787291666667</v>
      </c>
      <c r="C6" s="2">
        <v>1</v>
      </c>
      <c r="D6" s="2">
        <v>72</v>
      </c>
      <c r="E6" s="2">
        <v>11</v>
      </c>
      <c r="F6" s="2">
        <v>13</v>
      </c>
      <c r="G6" s="2">
        <v>3</v>
      </c>
      <c r="H6" s="2">
        <v>2</v>
      </c>
      <c r="I6" s="2">
        <v>2</v>
      </c>
      <c r="J6" s="2">
        <v>8</v>
      </c>
      <c r="K6" s="2">
        <v>8</v>
      </c>
      <c r="L6" s="2">
        <v>6</v>
      </c>
      <c r="N6" s="2">
        <v>1988</v>
      </c>
      <c r="O6" s="2">
        <v>578</v>
      </c>
      <c r="P6" s="2">
        <v>5</v>
      </c>
      <c r="Q6" s="2">
        <f t="shared" si="0"/>
        <v>115.6</v>
      </c>
      <c r="R6" s="4" t="s">
        <v>22</v>
      </c>
      <c r="S6" s="2">
        <v>4</v>
      </c>
      <c r="T6" s="2">
        <v>4</v>
      </c>
      <c r="U6" s="2">
        <v>3</v>
      </c>
      <c r="V6" s="2">
        <v>4</v>
      </c>
      <c r="W6" s="2">
        <v>1</v>
      </c>
      <c r="X6" s="2">
        <v>2</v>
      </c>
      <c r="Y6" s="2">
        <v>2</v>
      </c>
      <c r="Z6" s="2">
        <v>1</v>
      </c>
      <c r="AA6" s="2">
        <v>4</v>
      </c>
      <c r="AB6" s="2">
        <v>2</v>
      </c>
      <c r="AC6" s="2">
        <v>4</v>
      </c>
      <c r="AD6" s="2">
        <v>4</v>
      </c>
      <c r="AE6" s="2">
        <v>4</v>
      </c>
      <c r="AF6" s="2">
        <v>4</v>
      </c>
      <c r="AG6" s="2">
        <v>2</v>
      </c>
      <c r="AH6" s="2">
        <v>4</v>
      </c>
      <c r="AI6" s="2">
        <v>4</v>
      </c>
      <c r="AJ6" s="2">
        <v>1</v>
      </c>
      <c r="AK6" s="2">
        <v>4</v>
      </c>
      <c r="AL6" s="2">
        <v>4</v>
      </c>
      <c r="AM6" s="2">
        <v>3</v>
      </c>
      <c r="AN6" s="2">
        <v>4</v>
      </c>
      <c r="AO6" s="2">
        <v>2</v>
      </c>
      <c r="AP6" s="2">
        <v>4</v>
      </c>
      <c r="AQ6" s="2">
        <v>4</v>
      </c>
      <c r="AR6" s="2">
        <v>2</v>
      </c>
      <c r="AS6" s="2">
        <v>2</v>
      </c>
      <c r="AT6" s="2">
        <v>2</v>
      </c>
      <c r="AU6" s="2">
        <v>2</v>
      </c>
      <c r="AV6" s="2">
        <v>3</v>
      </c>
      <c r="AW6" s="2">
        <v>4</v>
      </c>
      <c r="AX6" s="2">
        <v>2</v>
      </c>
      <c r="AY6" s="2">
        <v>3</v>
      </c>
      <c r="AZ6" s="2">
        <v>4</v>
      </c>
      <c r="BA6" s="2">
        <v>1</v>
      </c>
      <c r="BB6" s="2">
        <v>3</v>
      </c>
      <c r="BC6" s="2">
        <v>2</v>
      </c>
      <c r="BD6" s="2">
        <v>2</v>
      </c>
      <c r="BE6" s="2">
        <v>2</v>
      </c>
      <c r="BF6" s="2">
        <v>2</v>
      </c>
      <c r="BG6" s="2">
        <v>2</v>
      </c>
      <c r="BH6" s="2">
        <v>2</v>
      </c>
      <c r="BI6" s="2">
        <f t="shared" si="1"/>
        <v>2</v>
      </c>
      <c r="BJ6" s="2">
        <v>0</v>
      </c>
      <c r="BK6" s="2">
        <v>0</v>
      </c>
      <c r="BL6" s="2">
        <v>0</v>
      </c>
      <c r="BM6" s="2">
        <v>1</v>
      </c>
      <c r="BN6" s="2">
        <v>0</v>
      </c>
      <c r="BO6" s="2">
        <v>0</v>
      </c>
      <c r="BP6" s="2">
        <v>0</v>
      </c>
      <c r="BQ6" s="4" t="s">
        <v>445</v>
      </c>
      <c r="BR6" s="2">
        <v>1</v>
      </c>
      <c r="BS6" s="2">
        <v>0</v>
      </c>
      <c r="BT6" s="2">
        <v>0</v>
      </c>
      <c r="BU6" s="2">
        <v>0</v>
      </c>
      <c r="BV6" s="2">
        <v>0</v>
      </c>
      <c r="BW6" s="2">
        <v>0</v>
      </c>
      <c r="BX6" s="2">
        <v>0</v>
      </c>
      <c r="BY6" s="4" t="s">
        <v>445</v>
      </c>
      <c r="BZ6" s="2">
        <v>1</v>
      </c>
      <c r="CA6" s="2">
        <v>0</v>
      </c>
      <c r="CB6" s="2">
        <v>0</v>
      </c>
      <c r="CC6" s="2">
        <v>0</v>
      </c>
      <c r="CD6" s="2">
        <v>0</v>
      </c>
      <c r="CE6" s="2">
        <v>0</v>
      </c>
      <c r="CF6" s="2">
        <v>0</v>
      </c>
      <c r="CG6" s="4" t="s">
        <v>445</v>
      </c>
      <c r="CH6" s="2">
        <v>0</v>
      </c>
      <c r="CI6" s="2">
        <v>0</v>
      </c>
      <c r="CJ6" s="2">
        <v>0</v>
      </c>
      <c r="CK6" s="2">
        <v>1</v>
      </c>
      <c r="CL6" s="2">
        <v>0</v>
      </c>
      <c r="CM6" s="4" t="s">
        <v>445</v>
      </c>
      <c r="CN6" s="2">
        <v>0</v>
      </c>
      <c r="CO6" s="2">
        <v>0</v>
      </c>
      <c r="CP6" s="2">
        <v>0</v>
      </c>
      <c r="CQ6" s="2">
        <v>1</v>
      </c>
      <c r="CR6" s="2">
        <v>0</v>
      </c>
      <c r="CS6" s="4" t="s">
        <v>445</v>
      </c>
      <c r="CT6" s="2">
        <v>0</v>
      </c>
      <c r="CU6" s="2">
        <v>0</v>
      </c>
      <c r="CV6" s="2">
        <v>0</v>
      </c>
      <c r="CW6" s="2">
        <v>0</v>
      </c>
      <c r="CX6" s="2">
        <v>1</v>
      </c>
      <c r="CY6" s="2">
        <v>0</v>
      </c>
      <c r="CZ6" s="4" t="s">
        <v>445</v>
      </c>
      <c r="DA6" s="8">
        <f t="shared" si="2"/>
        <v>3</v>
      </c>
      <c r="DB6" s="2">
        <v>2</v>
      </c>
      <c r="DC6" s="2">
        <v>2</v>
      </c>
      <c r="DD6" s="2">
        <v>2</v>
      </c>
      <c r="DE6" s="2">
        <v>2</v>
      </c>
      <c r="DF6" s="2">
        <v>2</v>
      </c>
      <c r="DG6" s="2">
        <v>2</v>
      </c>
      <c r="DH6" s="2">
        <v>5</v>
      </c>
      <c r="DI6" s="2">
        <v>3</v>
      </c>
      <c r="DJ6" s="2">
        <v>4</v>
      </c>
      <c r="DR6" s="4" t="s">
        <v>445</v>
      </c>
    </row>
    <row r="7" spans="1:122">
      <c r="A7" s="2">
        <v>289785</v>
      </c>
      <c r="B7" s="3">
        <v>42057.43346064815</v>
      </c>
      <c r="C7" s="2">
        <v>1</v>
      </c>
      <c r="D7" s="2">
        <v>62</v>
      </c>
      <c r="E7" s="2">
        <v>11</v>
      </c>
      <c r="F7" s="2">
        <v>13</v>
      </c>
      <c r="G7" s="2">
        <v>3</v>
      </c>
      <c r="H7" s="2">
        <v>2</v>
      </c>
      <c r="I7" s="2">
        <v>2</v>
      </c>
      <c r="J7" s="2">
        <v>3</v>
      </c>
      <c r="K7" s="2">
        <v>2</v>
      </c>
      <c r="L7" s="2">
        <v>5</v>
      </c>
      <c r="N7" s="2">
        <v>2004</v>
      </c>
      <c r="O7" s="2">
        <v>5246</v>
      </c>
      <c r="P7" s="2">
        <v>6</v>
      </c>
      <c r="Q7" s="2">
        <f t="shared" si="0"/>
        <v>874.33333333333337</v>
      </c>
      <c r="R7" s="4" t="s">
        <v>23</v>
      </c>
      <c r="S7" s="2">
        <v>2</v>
      </c>
      <c r="T7" s="2">
        <v>3</v>
      </c>
      <c r="U7" s="2">
        <v>3</v>
      </c>
      <c r="V7" s="2">
        <v>3</v>
      </c>
      <c r="W7" s="2">
        <v>3</v>
      </c>
      <c r="X7" s="2">
        <v>3</v>
      </c>
      <c r="Y7" s="2">
        <v>3</v>
      </c>
      <c r="Z7" s="2">
        <v>2</v>
      </c>
      <c r="AA7" s="2">
        <v>2</v>
      </c>
      <c r="AB7" s="2">
        <v>2</v>
      </c>
      <c r="AC7" s="2">
        <v>4</v>
      </c>
      <c r="AD7" s="2">
        <v>3</v>
      </c>
      <c r="AE7" s="2">
        <v>1</v>
      </c>
      <c r="AF7" s="2">
        <v>3</v>
      </c>
      <c r="AG7" s="2">
        <v>3</v>
      </c>
      <c r="AH7" s="2">
        <v>3</v>
      </c>
      <c r="AI7" s="2">
        <v>3</v>
      </c>
      <c r="AJ7" s="2">
        <v>3</v>
      </c>
      <c r="AK7" s="2">
        <v>3</v>
      </c>
      <c r="AL7" s="2">
        <v>3</v>
      </c>
      <c r="AM7" s="2">
        <v>4</v>
      </c>
      <c r="AN7" s="2">
        <v>1</v>
      </c>
      <c r="AO7" s="2">
        <v>4</v>
      </c>
      <c r="AP7" s="2">
        <v>1</v>
      </c>
      <c r="AQ7" s="2">
        <v>4</v>
      </c>
      <c r="AR7" s="2">
        <v>2</v>
      </c>
      <c r="AS7" s="2">
        <v>2</v>
      </c>
      <c r="AT7" s="2">
        <v>2</v>
      </c>
      <c r="AU7" s="2">
        <v>2</v>
      </c>
      <c r="AV7" s="2">
        <v>2</v>
      </c>
      <c r="AW7" s="2">
        <v>2</v>
      </c>
      <c r="AX7" s="2">
        <v>2</v>
      </c>
      <c r="AY7" s="2">
        <v>2</v>
      </c>
      <c r="AZ7" s="2">
        <v>3</v>
      </c>
      <c r="BA7" s="2">
        <v>3</v>
      </c>
      <c r="BB7" s="2">
        <v>3</v>
      </c>
      <c r="BC7" s="2">
        <v>2</v>
      </c>
      <c r="BD7" s="2">
        <v>3</v>
      </c>
      <c r="BE7" s="2">
        <v>2</v>
      </c>
      <c r="BF7" s="2">
        <v>2</v>
      </c>
      <c r="BG7" s="2">
        <v>3</v>
      </c>
      <c r="BH7" s="2">
        <v>2</v>
      </c>
      <c r="BI7" s="2">
        <f t="shared" si="1"/>
        <v>2.5</v>
      </c>
      <c r="BJ7" s="2">
        <v>0</v>
      </c>
      <c r="BK7" s="2">
        <v>0</v>
      </c>
      <c r="BL7" s="2">
        <v>0</v>
      </c>
      <c r="BM7" s="2">
        <v>1</v>
      </c>
      <c r="BN7" s="2">
        <v>0</v>
      </c>
      <c r="BO7" s="2">
        <v>0</v>
      </c>
      <c r="BP7" s="2">
        <v>0</v>
      </c>
      <c r="BQ7" s="4" t="s">
        <v>445</v>
      </c>
      <c r="BR7" s="2">
        <v>0</v>
      </c>
      <c r="BS7" s="2">
        <v>0</v>
      </c>
      <c r="BT7" s="2">
        <v>0</v>
      </c>
      <c r="BU7" s="2">
        <v>0</v>
      </c>
      <c r="BV7" s="2">
        <v>0</v>
      </c>
      <c r="BW7" s="2">
        <v>1</v>
      </c>
      <c r="BX7" s="2">
        <v>0</v>
      </c>
      <c r="BY7" s="4" t="s">
        <v>445</v>
      </c>
      <c r="BZ7" s="2">
        <v>0</v>
      </c>
      <c r="CA7" s="2">
        <v>0</v>
      </c>
      <c r="CB7" s="2">
        <v>0</v>
      </c>
      <c r="CC7" s="2">
        <v>0</v>
      </c>
      <c r="CD7" s="2">
        <v>0</v>
      </c>
      <c r="CE7" s="2">
        <v>1</v>
      </c>
      <c r="CF7" s="2">
        <v>0</v>
      </c>
      <c r="CG7" s="4" t="s">
        <v>445</v>
      </c>
      <c r="CH7" s="2">
        <v>0</v>
      </c>
      <c r="CI7" s="2">
        <v>0</v>
      </c>
      <c r="CJ7" s="2">
        <v>0</v>
      </c>
      <c r="CK7" s="2">
        <v>1</v>
      </c>
      <c r="CL7" s="2">
        <v>0</v>
      </c>
      <c r="CM7" s="4" t="s">
        <v>445</v>
      </c>
      <c r="CN7" s="2">
        <v>0</v>
      </c>
      <c r="CO7" s="2">
        <v>0</v>
      </c>
      <c r="CP7" s="2">
        <v>0</v>
      </c>
      <c r="CQ7" s="2">
        <v>1</v>
      </c>
      <c r="CR7" s="2">
        <v>0</v>
      </c>
      <c r="CS7" s="4" t="s">
        <v>445</v>
      </c>
      <c r="CT7" s="2">
        <v>0</v>
      </c>
      <c r="CU7" s="2">
        <v>0</v>
      </c>
      <c r="CV7" s="2">
        <v>0</v>
      </c>
      <c r="CW7" s="2">
        <v>0</v>
      </c>
      <c r="CX7" s="2">
        <v>1</v>
      </c>
      <c r="CY7" s="2">
        <v>0</v>
      </c>
      <c r="CZ7" s="4" t="s">
        <v>445</v>
      </c>
      <c r="DA7" s="8">
        <f t="shared" si="2"/>
        <v>1</v>
      </c>
      <c r="DB7" s="2">
        <v>3</v>
      </c>
      <c r="DC7" s="2">
        <v>2</v>
      </c>
      <c r="DD7" s="2">
        <v>3</v>
      </c>
      <c r="DE7" s="2">
        <v>3</v>
      </c>
      <c r="DF7" s="2">
        <v>2</v>
      </c>
      <c r="DG7" s="2">
        <v>3</v>
      </c>
      <c r="DH7" s="2">
        <v>1</v>
      </c>
      <c r="DI7" s="2">
        <v>3</v>
      </c>
      <c r="DJ7" s="2">
        <v>3</v>
      </c>
      <c r="DR7" s="4" t="s">
        <v>445</v>
      </c>
    </row>
    <row r="8" spans="1:122">
      <c r="A8" s="2">
        <v>311337</v>
      </c>
      <c r="B8" s="3">
        <v>42057.707731481481</v>
      </c>
      <c r="C8" s="2">
        <v>1</v>
      </c>
      <c r="D8" s="2">
        <v>54</v>
      </c>
      <c r="E8" s="2">
        <v>9</v>
      </c>
      <c r="F8" s="2">
        <v>13</v>
      </c>
      <c r="G8" s="2">
        <v>3</v>
      </c>
      <c r="H8" s="2">
        <v>1</v>
      </c>
      <c r="I8" s="2">
        <v>1</v>
      </c>
      <c r="J8" s="2">
        <v>2</v>
      </c>
      <c r="K8" s="2">
        <v>2</v>
      </c>
      <c r="L8" s="2">
        <v>6</v>
      </c>
      <c r="N8" s="2">
        <v>1975</v>
      </c>
      <c r="O8" s="2">
        <v>1200</v>
      </c>
      <c r="P8" s="2">
        <v>3</v>
      </c>
      <c r="Q8" s="2">
        <f t="shared" si="0"/>
        <v>400</v>
      </c>
      <c r="R8" s="4" t="s">
        <v>24</v>
      </c>
      <c r="S8" s="2">
        <v>2</v>
      </c>
      <c r="T8" s="2">
        <v>1</v>
      </c>
      <c r="U8" s="2">
        <v>1</v>
      </c>
      <c r="V8" s="2">
        <v>1</v>
      </c>
      <c r="W8" s="2">
        <v>1</v>
      </c>
      <c r="X8" s="2">
        <v>2</v>
      </c>
      <c r="Y8" s="2">
        <v>2</v>
      </c>
      <c r="Z8" s="2">
        <v>1</v>
      </c>
      <c r="AA8" s="2">
        <v>1</v>
      </c>
      <c r="AB8" s="2">
        <v>1</v>
      </c>
      <c r="AC8" s="2">
        <v>4</v>
      </c>
      <c r="AD8" s="2">
        <v>1</v>
      </c>
      <c r="AE8" s="2">
        <v>4</v>
      </c>
      <c r="AF8" s="2">
        <v>1</v>
      </c>
      <c r="AG8" s="2">
        <v>2</v>
      </c>
      <c r="AH8" s="2">
        <v>1</v>
      </c>
      <c r="AI8" s="2">
        <v>1</v>
      </c>
      <c r="AJ8" s="2">
        <v>1</v>
      </c>
      <c r="AK8" s="2">
        <v>4</v>
      </c>
      <c r="AL8" s="2">
        <v>1</v>
      </c>
      <c r="AM8" s="2">
        <v>1</v>
      </c>
      <c r="AN8" s="2">
        <v>1</v>
      </c>
      <c r="AO8" s="2">
        <v>2</v>
      </c>
      <c r="AP8" s="2">
        <v>4</v>
      </c>
      <c r="AQ8" s="2">
        <v>4</v>
      </c>
      <c r="AR8" s="2">
        <v>2</v>
      </c>
      <c r="AS8" s="2">
        <v>2</v>
      </c>
      <c r="AT8" s="2">
        <v>2</v>
      </c>
      <c r="AU8" s="2">
        <v>2</v>
      </c>
      <c r="AV8" s="2">
        <v>2</v>
      </c>
      <c r="AW8" s="2">
        <v>2</v>
      </c>
      <c r="AX8" s="2">
        <v>2</v>
      </c>
      <c r="AY8" s="2">
        <v>2</v>
      </c>
      <c r="AZ8" s="2">
        <v>2</v>
      </c>
      <c r="BA8" s="2">
        <v>2</v>
      </c>
      <c r="BB8" s="2">
        <v>1</v>
      </c>
      <c r="BC8" s="2">
        <v>2</v>
      </c>
      <c r="BD8" s="2">
        <v>2</v>
      </c>
      <c r="BE8" s="2">
        <v>2</v>
      </c>
      <c r="BF8" s="2">
        <v>2</v>
      </c>
      <c r="BG8" s="2">
        <v>1</v>
      </c>
      <c r="BH8" s="2">
        <v>2</v>
      </c>
      <c r="BI8" s="2">
        <f t="shared" si="1"/>
        <v>1.5</v>
      </c>
      <c r="BJ8" s="2">
        <v>0</v>
      </c>
      <c r="BK8" s="2">
        <v>0</v>
      </c>
      <c r="BL8" s="2">
        <v>0</v>
      </c>
      <c r="BM8" s="2">
        <v>0</v>
      </c>
      <c r="BN8" s="2">
        <v>0</v>
      </c>
      <c r="BO8" s="2">
        <v>1</v>
      </c>
      <c r="BP8" s="2">
        <v>0</v>
      </c>
      <c r="BQ8" s="4" t="s">
        <v>445</v>
      </c>
      <c r="BR8" s="2">
        <v>0</v>
      </c>
      <c r="BS8" s="2">
        <v>0</v>
      </c>
      <c r="BT8" s="2">
        <v>0</v>
      </c>
      <c r="BU8" s="2">
        <v>0</v>
      </c>
      <c r="BV8" s="2">
        <v>0</v>
      </c>
      <c r="BW8" s="2">
        <v>1</v>
      </c>
      <c r="BX8" s="2">
        <v>0</v>
      </c>
      <c r="BY8" s="4" t="s">
        <v>445</v>
      </c>
      <c r="BZ8" s="2">
        <v>0</v>
      </c>
      <c r="CA8" s="2">
        <v>0</v>
      </c>
      <c r="CB8" s="2">
        <v>0</v>
      </c>
      <c r="CC8" s="2">
        <v>0</v>
      </c>
      <c r="CD8" s="2">
        <v>0</v>
      </c>
      <c r="CE8" s="2">
        <v>1</v>
      </c>
      <c r="CF8" s="2">
        <v>0</v>
      </c>
      <c r="CG8" s="4" t="s">
        <v>445</v>
      </c>
      <c r="CH8" s="2">
        <v>0</v>
      </c>
      <c r="CI8" s="2">
        <v>0</v>
      </c>
      <c r="CJ8" s="2">
        <v>0</v>
      </c>
      <c r="CK8" s="2">
        <v>1</v>
      </c>
      <c r="CL8" s="2">
        <v>0</v>
      </c>
      <c r="CM8" s="4" t="s">
        <v>445</v>
      </c>
      <c r="CN8" s="2">
        <v>0</v>
      </c>
      <c r="CO8" s="2">
        <v>0</v>
      </c>
      <c r="CP8" s="2">
        <v>0</v>
      </c>
      <c r="CQ8" s="2">
        <v>1</v>
      </c>
      <c r="CR8" s="2">
        <v>0</v>
      </c>
      <c r="CS8" s="4" t="s">
        <v>445</v>
      </c>
      <c r="CT8" s="2">
        <v>0</v>
      </c>
      <c r="CU8" s="2">
        <v>0</v>
      </c>
      <c r="CV8" s="2">
        <v>0</v>
      </c>
      <c r="CW8" s="2">
        <v>0</v>
      </c>
      <c r="CX8" s="2">
        <v>1</v>
      </c>
      <c r="CY8" s="2">
        <v>0</v>
      </c>
      <c r="CZ8" s="4" t="s">
        <v>445</v>
      </c>
      <c r="DA8" s="8">
        <f t="shared" si="2"/>
        <v>0</v>
      </c>
      <c r="DB8" s="2">
        <v>2</v>
      </c>
      <c r="DC8" s="2">
        <v>2</v>
      </c>
      <c r="DD8" s="2">
        <v>2</v>
      </c>
      <c r="DE8" s="2">
        <v>3</v>
      </c>
      <c r="DF8" s="2">
        <v>4</v>
      </c>
      <c r="DG8" s="2">
        <v>3</v>
      </c>
      <c r="DH8" s="2">
        <v>1</v>
      </c>
      <c r="DI8" s="2">
        <v>1</v>
      </c>
      <c r="DJ8" s="2">
        <v>2</v>
      </c>
      <c r="DK8" s="2">
        <v>1</v>
      </c>
      <c r="DL8" s="2">
        <v>1</v>
      </c>
      <c r="DM8" s="2">
        <v>1</v>
      </c>
      <c r="DN8" s="2">
        <v>1</v>
      </c>
      <c r="DO8" s="2">
        <v>0</v>
      </c>
      <c r="DP8" s="2">
        <v>0</v>
      </c>
      <c r="DQ8" s="2">
        <v>0</v>
      </c>
      <c r="DR8" s="4" t="s">
        <v>445</v>
      </c>
    </row>
    <row r="9" spans="1:122">
      <c r="A9" s="2">
        <v>337163</v>
      </c>
      <c r="B9" s="3">
        <v>42056.421990740739</v>
      </c>
      <c r="C9" s="2">
        <v>1</v>
      </c>
      <c r="D9" s="2">
        <v>55</v>
      </c>
      <c r="E9" s="2">
        <v>10</v>
      </c>
      <c r="F9" s="2">
        <v>43</v>
      </c>
      <c r="G9" s="2">
        <v>8</v>
      </c>
      <c r="H9" s="2">
        <v>2</v>
      </c>
      <c r="I9" s="2">
        <v>2</v>
      </c>
      <c r="J9" s="2">
        <v>3</v>
      </c>
      <c r="K9" s="2">
        <v>2</v>
      </c>
      <c r="L9" s="2">
        <v>6</v>
      </c>
      <c r="N9" s="2">
        <v>1985</v>
      </c>
      <c r="O9" s="2">
        <v>420</v>
      </c>
      <c r="P9" s="2">
        <v>5</v>
      </c>
      <c r="Q9" s="2">
        <f t="shared" si="0"/>
        <v>84</v>
      </c>
      <c r="R9" s="4" t="s">
        <v>26</v>
      </c>
      <c r="S9" s="2">
        <v>2</v>
      </c>
      <c r="T9" s="2">
        <v>3</v>
      </c>
      <c r="U9" s="2">
        <v>2</v>
      </c>
      <c r="V9" s="2">
        <v>3</v>
      </c>
      <c r="W9" s="2">
        <v>1</v>
      </c>
      <c r="X9" s="2">
        <v>2</v>
      </c>
      <c r="Y9" s="2">
        <v>2</v>
      </c>
      <c r="Z9" s="2">
        <v>2</v>
      </c>
      <c r="AA9" s="2">
        <v>2</v>
      </c>
      <c r="AB9" s="2">
        <v>4</v>
      </c>
      <c r="AC9" s="2">
        <v>4</v>
      </c>
      <c r="AD9" s="2">
        <v>4</v>
      </c>
      <c r="AE9" s="2">
        <v>4</v>
      </c>
      <c r="AF9" s="2">
        <v>3</v>
      </c>
      <c r="AG9" s="2">
        <v>2</v>
      </c>
      <c r="AH9" s="2">
        <v>2</v>
      </c>
      <c r="AI9" s="2">
        <v>2</v>
      </c>
      <c r="AJ9" s="2">
        <v>2</v>
      </c>
      <c r="AK9" s="2">
        <v>3</v>
      </c>
      <c r="AL9" s="2">
        <v>3</v>
      </c>
      <c r="AM9" s="2">
        <v>3</v>
      </c>
      <c r="AN9" s="2">
        <v>1</v>
      </c>
      <c r="AO9" s="2">
        <v>4</v>
      </c>
      <c r="AP9" s="2">
        <v>4</v>
      </c>
      <c r="AQ9" s="2">
        <v>4</v>
      </c>
      <c r="AR9" s="2">
        <v>2</v>
      </c>
      <c r="AS9" s="2">
        <v>2</v>
      </c>
      <c r="AT9" s="2">
        <v>3</v>
      </c>
      <c r="AU9" s="2">
        <v>2</v>
      </c>
      <c r="AV9" s="2">
        <v>2</v>
      </c>
      <c r="AW9" s="2">
        <v>2</v>
      </c>
      <c r="AX9" s="2">
        <v>2</v>
      </c>
      <c r="AY9" s="2">
        <v>2</v>
      </c>
      <c r="AZ9" s="2">
        <v>2</v>
      </c>
      <c r="BA9" s="2">
        <v>2</v>
      </c>
      <c r="BB9" s="2">
        <v>2</v>
      </c>
      <c r="BC9" s="2">
        <v>2</v>
      </c>
      <c r="BD9" s="2">
        <v>2</v>
      </c>
      <c r="BE9" s="2">
        <v>2</v>
      </c>
      <c r="BF9" s="2">
        <v>2</v>
      </c>
      <c r="BG9" s="2">
        <v>2</v>
      </c>
      <c r="BH9" s="2">
        <v>2</v>
      </c>
      <c r="BI9" s="2">
        <f t="shared" si="1"/>
        <v>2</v>
      </c>
      <c r="BJ9" s="2">
        <v>0</v>
      </c>
      <c r="BK9" s="2">
        <v>0</v>
      </c>
      <c r="BL9" s="2">
        <v>0</v>
      </c>
      <c r="BM9" s="2">
        <v>0</v>
      </c>
      <c r="BN9" s="2">
        <v>0</v>
      </c>
      <c r="BO9" s="2">
        <v>1</v>
      </c>
      <c r="BP9" s="2">
        <v>0</v>
      </c>
      <c r="BQ9" s="4" t="s">
        <v>445</v>
      </c>
      <c r="BR9" s="2">
        <v>0</v>
      </c>
      <c r="BS9" s="2">
        <v>0</v>
      </c>
      <c r="BT9" s="2">
        <v>0</v>
      </c>
      <c r="BU9" s="2">
        <v>0</v>
      </c>
      <c r="BV9" s="2">
        <v>0</v>
      </c>
      <c r="BW9" s="2">
        <v>1</v>
      </c>
      <c r="BX9" s="2">
        <v>0</v>
      </c>
      <c r="BY9" s="4" t="s">
        <v>445</v>
      </c>
      <c r="BZ9" s="2">
        <v>0</v>
      </c>
      <c r="CA9" s="2">
        <v>0</v>
      </c>
      <c r="CB9" s="2">
        <v>0</v>
      </c>
      <c r="CC9" s="2">
        <v>0</v>
      </c>
      <c r="CD9" s="2">
        <v>0</v>
      </c>
      <c r="CE9" s="2">
        <v>1</v>
      </c>
      <c r="CF9" s="2">
        <v>0</v>
      </c>
      <c r="CG9" s="4" t="s">
        <v>445</v>
      </c>
      <c r="CH9" s="2">
        <v>0</v>
      </c>
      <c r="CI9" s="2">
        <v>0</v>
      </c>
      <c r="CJ9" s="2">
        <v>0</v>
      </c>
      <c r="CK9" s="2">
        <v>1</v>
      </c>
      <c r="CL9" s="2">
        <v>0</v>
      </c>
      <c r="CM9" s="4" t="s">
        <v>445</v>
      </c>
      <c r="CN9" s="2">
        <v>0</v>
      </c>
      <c r="CO9" s="2">
        <v>0</v>
      </c>
      <c r="CP9" s="2">
        <v>0</v>
      </c>
      <c r="CQ9" s="2">
        <v>1</v>
      </c>
      <c r="CR9" s="2">
        <v>0</v>
      </c>
      <c r="CS9" s="4" t="s">
        <v>445</v>
      </c>
      <c r="CT9" s="2">
        <v>0</v>
      </c>
      <c r="CU9" s="2">
        <v>0</v>
      </c>
      <c r="CV9" s="2">
        <v>0</v>
      </c>
      <c r="CW9" s="2">
        <v>0</v>
      </c>
      <c r="CX9" s="2">
        <v>1</v>
      </c>
      <c r="CY9" s="2">
        <v>0</v>
      </c>
      <c r="CZ9" s="4" t="s">
        <v>445</v>
      </c>
      <c r="DA9" s="8">
        <f t="shared" si="2"/>
        <v>0</v>
      </c>
      <c r="DB9" s="2">
        <v>2</v>
      </c>
      <c r="DC9" s="2">
        <v>2</v>
      </c>
      <c r="DD9" s="2">
        <v>2</v>
      </c>
      <c r="DE9" s="2">
        <v>3</v>
      </c>
      <c r="DF9" s="2">
        <v>2</v>
      </c>
      <c r="DG9" s="2">
        <v>2</v>
      </c>
      <c r="DH9" s="2">
        <v>4</v>
      </c>
      <c r="DI9" s="2">
        <v>2</v>
      </c>
      <c r="DJ9" s="2">
        <v>2</v>
      </c>
      <c r="DK9" s="2">
        <v>0</v>
      </c>
      <c r="DL9" s="2">
        <v>1</v>
      </c>
      <c r="DM9" s="2">
        <v>0</v>
      </c>
      <c r="DN9" s="2">
        <v>1</v>
      </c>
      <c r="DO9" s="2">
        <v>0</v>
      </c>
      <c r="DP9" s="2">
        <v>0</v>
      </c>
      <c r="DQ9" s="2">
        <v>0</v>
      </c>
      <c r="DR9" s="4" t="s">
        <v>445</v>
      </c>
    </row>
    <row r="10" spans="1:122">
      <c r="A10" s="2">
        <v>520907</v>
      </c>
      <c r="B10" s="3">
        <v>42056.645995370367</v>
      </c>
      <c r="C10" s="2">
        <v>1</v>
      </c>
      <c r="D10" s="2">
        <v>58</v>
      </c>
      <c r="E10" s="2">
        <v>10</v>
      </c>
      <c r="F10" s="2">
        <v>1</v>
      </c>
      <c r="G10" s="2">
        <v>1</v>
      </c>
      <c r="H10" s="2">
        <v>2</v>
      </c>
      <c r="I10" s="2">
        <v>2</v>
      </c>
      <c r="J10" s="2">
        <v>2</v>
      </c>
      <c r="K10" s="2">
        <v>2</v>
      </c>
      <c r="L10" s="2">
        <v>3</v>
      </c>
      <c r="N10" s="2">
        <v>1991</v>
      </c>
      <c r="O10" s="2">
        <v>550</v>
      </c>
      <c r="P10" s="2">
        <v>5</v>
      </c>
      <c r="Q10" s="2">
        <f t="shared" si="0"/>
        <v>110</v>
      </c>
      <c r="R10" s="4" t="s">
        <v>27</v>
      </c>
      <c r="S10" s="2">
        <v>4</v>
      </c>
      <c r="T10" s="2">
        <v>3</v>
      </c>
      <c r="U10" s="2">
        <v>4</v>
      </c>
      <c r="V10" s="2">
        <v>3</v>
      </c>
      <c r="W10" s="2">
        <v>5</v>
      </c>
      <c r="X10" s="2">
        <v>4</v>
      </c>
      <c r="Y10" s="2">
        <v>3</v>
      </c>
      <c r="Z10" s="2">
        <v>4</v>
      </c>
      <c r="AA10" s="2">
        <v>4</v>
      </c>
      <c r="AB10" s="2">
        <v>4</v>
      </c>
      <c r="AC10" s="2">
        <v>4</v>
      </c>
      <c r="AD10" s="2">
        <v>4</v>
      </c>
      <c r="AE10" s="2">
        <v>3</v>
      </c>
      <c r="AF10" s="2">
        <v>4</v>
      </c>
      <c r="AG10" s="2">
        <v>3</v>
      </c>
      <c r="AH10" s="2">
        <v>4</v>
      </c>
      <c r="AI10" s="2">
        <v>3</v>
      </c>
      <c r="AJ10" s="2">
        <v>3</v>
      </c>
      <c r="AK10" s="2">
        <v>4</v>
      </c>
      <c r="AL10" s="2">
        <v>4</v>
      </c>
      <c r="AM10" s="2">
        <v>4</v>
      </c>
      <c r="AN10" s="2">
        <v>3</v>
      </c>
      <c r="AO10" s="2">
        <v>4</v>
      </c>
      <c r="AP10" s="2">
        <v>3</v>
      </c>
      <c r="AQ10" s="2">
        <v>4</v>
      </c>
      <c r="AR10" s="2">
        <v>2</v>
      </c>
      <c r="AS10" s="2">
        <v>3</v>
      </c>
      <c r="AT10" s="2">
        <v>3</v>
      </c>
      <c r="AU10" s="2">
        <v>2</v>
      </c>
      <c r="AV10" s="2">
        <v>3</v>
      </c>
      <c r="AW10" s="2">
        <v>2</v>
      </c>
      <c r="AX10" s="2">
        <v>2</v>
      </c>
      <c r="AY10" s="2">
        <v>3</v>
      </c>
      <c r="AZ10" s="2">
        <v>4</v>
      </c>
      <c r="BA10" s="2">
        <v>3</v>
      </c>
      <c r="BB10" s="2">
        <v>3</v>
      </c>
      <c r="BC10" s="2">
        <v>3</v>
      </c>
      <c r="BD10" s="2">
        <v>4</v>
      </c>
      <c r="BE10" s="2">
        <v>4</v>
      </c>
      <c r="BF10" s="2">
        <v>3</v>
      </c>
      <c r="BG10" s="2">
        <v>4</v>
      </c>
      <c r="BH10" s="2">
        <v>4</v>
      </c>
      <c r="BI10" s="2">
        <f t="shared" si="1"/>
        <v>4</v>
      </c>
      <c r="BJ10" s="2">
        <v>1</v>
      </c>
      <c r="BK10" s="2">
        <v>1</v>
      </c>
      <c r="BL10" s="2">
        <v>0</v>
      </c>
      <c r="BM10" s="2">
        <v>1</v>
      </c>
      <c r="BN10" s="2">
        <v>0</v>
      </c>
      <c r="BO10" s="2">
        <v>0</v>
      </c>
      <c r="BP10" s="2">
        <v>0</v>
      </c>
      <c r="BQ10" s="4" t="s">
        <v>445</v>
      </c>
      <c r="BR10" s="2">
        <v>1</v>
      </c>
      <c r="BS10" s="2">
        <v>1</v>
      </c>
      <c r="BT10" s="2">
        <v>1</v>
      </c>
      <c r="BU10" s="2">
        <v>1</v>
      </c>
      <c r="BV10" s="2">
        <v>0</v>
      </c>
      <c r="BW10" s="2">
        <v>0</v>
      </c>
      <c r="BX10" s="2">
        <v>0</v>
      </c>
      <c r="BY10" s="4" t="s">
        <v>445</v>
      </c>
      <c r="BZ10" s="2">
        <v>1</v>
      </c>
      <c r="CA10" s="2">
        <v>1</v>
      </c>
      <c r="CB10" s="2">
        <v>1</v>
      </c>
      <c r="CC10" s="2">
        <v>1</v>
      </c>
      <c r="CD10" s="2">
        <v>0</v>
      </c>
      <c r="CE10" s="2">
        <v>0</v>
      </c>
      <c r="CF10" s="2">
        <v>0</v>
      </c>
      <c r="CG10" s="4" t="s">
        <v>445</v>
      </c>
      <c r="CH10" s="2">
        <v>1</v>
      </c>
      <c r="CI10" s="2">
        <v>0</v>
      </c>
      <c r="CJ10" s="2">
        <v>0</v>
      </c>
      <c r="CK10" s="2">
        <v>0</v>
      </c>
      <c r="CL10" s="2">
        <v>0</v>
      </c>
      <c r="CM10" s="4" t="s">
        <v>445</v>
      </c>
      <c r="CN10" s="2">
        <v>1</v>
      </c>
      <c r="CO10" s="2">
        <v>1</v>
      </c>
      <c r="CP10" s="2">
        <v>0</v>
      </c>
      <c r="CQ10" s="2">
        <v>0</v>
      </c>
      <c r="CR10" s="2">
        <v>0</v>
      </c>
      <c r="CS10" s="4" t="s">
        <v>445</v>
      </c>
      <c r="CT10" s="2">
        <v>1</v>
      </c>
      <c r="CU10" s="2">
        <v>1</v>
      </c>
      <c r="CV10" s="2">
        <v>1</v>
      </c>
      <c r="CW10" s="2">
        <v>0</v>
      </c>
      <c r="CX10" s="2">
        <v>0</v>
      </c>
      <c r="CY10" s="2">
        <v>0</v>
      </c>
      <c r="CZ10" s="4" t="s">
        <v>445</v>
      </c>
      <c r="DA10" s="8">
        <f>SUM(CT10:CW10,CN10:CP10,CH10:CJ10,BZ10:CD10,BR10:BV10,BJ10:BN10)</f>
        <v>17</v>
      </c>
      <c r="DB10" s="2">
        <v>4</v>
      </c>
      <c r="DC10" s="2">
        <v>4</v>
      </c>
      <c r="DD10" s="2">
        <v>4</v>
      </c>
      <c r="DE10" s="2">
        <v>3</v>
      </c>
      <c r="DF10" s="2">
        <v>4</v>
      </c>
      <c r="DG10" s="2">
        <v>3</v>
      </c>
      <c r="DH10" s="2">
        <v>4</v>
      </c>
      <c r="DI10" s="2">
        <v>4</v>
      </c>
      <c r="DJ10" s="2">
        <v>2</v>
      </c>
      <c r="DK10" s="2">
        <v>0</v>
      </c>
      <c r="DL10" s="2">
        <v>0</v>
      </c>
      <c r="DM10" s="2">
        <v>0</v>
      </c>
      <c r="DN10" s="2">
        <v>0</v>
      </c>
      <c r="DO10" s="2">
        <v>1</v>
      </c>
      <c r="DP10" s="2">
        <v>0</v>
      </c>
      <c r="DQ10" s="2">
        <v>0</v>
      </c>
      <c r="DR10" s="4" t="s">
        <v>445</v>
      </c>
    </row>
    <row r="11" spans="1:122">
      <c r="A11" s="2">
        <v>522964</v>
      </c>
      <c r="B11" s="3">
        <v>42057.039918981478</v>
      </c>
      <c r="C11" s="2">
        <v>1</v>
      </c>
      <c r="D11" s="2">
        <v>50</v>
      </c>
      <c r="E11" s="2">
        <v>9</v>
      </c>
      <c r="F11" s="2">
        <v>12</v>
      </c>
      <c r="G11" s="2">
        <v>3</v>
      </c>
      <c r="H11" s="2">
        <v>2</v>
      </c>
      <c r="I11" s="2">
        <v>2</v>
      </c>
      <c r="J11" s="2">
        <v>10</v>
      </c>
      <c r="K11" s="2">
        <v>10</v>
      </c>
      <c r="L11" s="2">
        <v>5</v>
      </c>
      <c r="N11" s="2">
        <v>2002</v>
      </c>
      <c r="O11" s="2">
        <v>61072</v>
      </c>
      <c r="P11" s="2">
        <v>17</v>
      </c>
      <c r="Q11" s="2">
        <f t="shared" si="0"/>
        <v>3592.4705882352941</v>
      </c>
      <c r="R11" s="4" t="s">
        <v>22</v>
      </c>
      <c r="S11" s="2">
        <v>4</v>
      </c>
      <c r="T11" s="2">
        <v>4</v>
      </c>
      <c r="U11" s="2">
        <v>4</v>
      </c>
      <c r="V11" s="2">
        <v>4</v>
      </c>
      <c r="W11" s="2">
        <v>5</v>
      </c>
      <c r="X11" s="2">
        <v>2</v>
      </c>
      <c r="Y11" s="2">
        <v>4</v>
      </c>
      <c r="Z11" s="2">
        <v>4</v>
      </c>
      <c r="AA11" s="2">
        <v>3</v>
      </c>
      <c r="AB11" s="2">
        <v>4</v>
      </c>
      <c r="AC11" s="2">
        <v>4</v>
      </c>
      <c r="AD11" s="2">
        <v>4</v>
      </c>
      <c r="AE11" s="2">
        <v>4</v>
      </c>
      <c r="AF11" s="2">
        <v>3</v>
      </c>
      <c r="AG11" s="2">
        <v>4</v>
      </c>
      <c r="AH11" s="2">
        <v>4</v>
      </c>
      <c r="AI11" s="2">
        <v>3</v>
      </c>
      <c r="AJ11" s="2">
        <v>3</v>
      </c>
      <c r="AK11" s="2">
        <v>4</v>
      </c>
      <c r="AL11" s="2">
        <v>4</v>
      </c>
      <c r="AM11" s="2">
        <v>2</v>
      </c>
      <c r="AN11" s="2">
        <v>4</v>
      </c>
      <c r="AO11" s="2">
        <v>4</v>
      </c>
      <c r="AP11" s="2">
        <v>3</v>
      </c>
      <c r="AQ11" s="2">
        <v>3</v>
      </c>
      <c r="AR11" s="2">
        <v>4</v>
      </c>
      <c r="AS11" s="2">
        <v>3</v>
      </c>
      <c r="AT11" s="2">
        <v>4</v>
      </c>
      <c r="AU11" s="2">
        <v>2</v>
      </c>
      <c r="AV11" s="2">
        <v>2</v>
      </c>
      <c r="AW11" s="2">
        <v>4</v>
      </c>
      <c r="AX11" s="2">
        <v>3</v>
      </c>
      <c r="AY11" s="2">
        <v>2</v>
      </c>
      <c r="AZ11" s="2">
        <v>4</v>
      </c>
      <c r="BA11" s="2">
        <v>3</v>
      </c>
      <c r="BB11" s="2">
        <v>4</v>
      </c>
      <c r="BC11" s="2">
        <v>3</v>
      </c>
      <c r="BD11" s="2">
        <v>4</v>
      </c>
      <c r="BE11" s="2">
        <v>5</v>
      </c>
      <c r="BF11" s="2">
        <v>3</v>
      </c>
      <c r="BG11" s="2">
        <v>4</v>
      </c>
      <c r="BH11" s="2">
        <v>2</v>
      </c>
      <c r="BI11" s="2">
        <f t="shared" si="1"/>
        <v>3</v>
      </c>
      <c r="BJ11" s="2">
        <v>1</v>
      </c>
      <c r="BK11" s="2">
        <v>1</v>
      </c>
      <c r="BL11" s="2">
        <v>1</v>
      </c>
      <c r="BM11" s="2">
        <v>0</v>
      </c>
      <c r="BN11" s="2">
        <v>0</v>
      </c>
      <c r="BO11" s="2">
        <v>0</v>
      </c>
      <c r="BP11" s="2">
        <v>0</v>
      </c>
      <c r="BQ11" s="4" t="s">
        <v>445</v>
      </c>
      <c r="BR11" s="2">
        <v>1</v>
      </c>
      <c r="BS11" s="2">
        <v>0</v>
      </c>
      <c r="BT11" s="2">
        <v>1</v>
      </c>
      <c r="BU11" s="2">
        <v>1</v>
      </c>
      <c r="BV11" s="2">
        <v>0</v>
      </c>
      <c r="BW11" s="2">
        <v>0</v>
      </c>
      <c r="BX11" s="2">
        <v>0</v>
      </c>
      <c r="BY11" s="4" t="s">
        <v>445</v>
      </c>
      <c r="BZ11" s="2">
        <v>1</v>
      </c>
      <c r="CA11" s="2">
        <v>0</v>
      </c>
      <c r="CB11" s="2">
        <v>1</v>
      </c>
      <c r="CC11" s="2">
        <v>0</v>
      </c>
      <c r="CD11" s="2">
        <v>0</v>
      </c>
      <c r="CE11" s="2">
        <v>0</v>
      </c>
      <c r="CF11" s="2">
        <v>0</v>
      </c>
      <c r="CG11" s="4" t="s">
        <v>445</v>
      </c>
      <c r="CH11" s="2">
        <v>1</v>
      </c>
      <c r="CI11" s="2">
        <v>1</v>
      </c>
      <c r="CJ11" s="2">
        <v>0</v>
      </c>
      <c r="CK11" s="2">
        <v>0</v>
      </c>
      <c r="CL11" s="2">
        <v>0</v>
      </c>
      <c r="CM11" s="4" t="s">
        <v>445</v>
      </c>
      <c r="CN11" s="2">
        <v>0</v>
      </c>
      <c r="CO11" s="2">
        <v>1</v>
      </c>
      <c r="CP11" s="2">
        <v>0</v>
      </c>
      <c r="CQ11" s="2">
        <v>0</v>
      </c>
      <c r="CR11" s="2">
        <v>0</v>
      </c>
      <c r="CS11" s="4" t="s">
        <v>445</v>
      </c>
      <c r="CT11" s="2">
        <v>0</v>
      </c>
      <c r="CU11" s="2">
        <v>0</v>
      </c>
      <c r="CV11" s="2">
        <v>0</v>
      </c>
      <c r="CW11" s="2">
        <v>0</v>
      </c>
      <c r="CX11" s="2">
        <v>1</v>
      </c>
      <c r="CY11" s="2">
        <v>0</v>
      </c>
      <c r="CZ11" s="4" t="s">
        <v>445</v>
      </c>
      <c r="DA11" s="8">
        <f t="shared" si="2"/>
        <v>11</v>
      </c>
      <c r="DB11" s="2">
        <v>4</v>
      </c>
      <c r="DC11" s="2">
        <v>3</v>
      </c>
      <c r="DD11" s="2">
        <v>3</v>
      </c>
      <c r="DE11" s="2">
        <v>4</v>
      </c>
      <c r="DF11" s="2">
        <v>2</v>
      </c>
      <c r="DG11" s="2">
        <v>3</v>
      </c>
      <c r="DH11" s="2">
        <v>5</v>
      </c>
      <c r="DI11" s="2">
        <v>3</v>
      </c>
      <c r="DJ11" s="2">
        <v>2</v>
      </c>
      <c r="DK11" s="2">
        <v>1</v>
      </c>
      <c r="DL11" s="2">
        <v>0</v>
      </c>
      <c r="DM11" s="2">
        <v>0</v>
      </c>
      <c r="DN11" s="2">
        <v>0</v>
      </c>
      <c r="DO11" s="2">
        <v>0</v>
      </c>
      <c r="DP11" s="2">
        <v>1</v>
      </c>
      <c r="DQ11" s="2">
        <v>0</v>
      </c>
      <c r="DR11" s="4" t="s">
        <v>445</v>
      </c>
    </row>
    <row r="12" spans="1:122">
      <c r="A12" s="2">
        <v>523622</v>
      </c>
      <c r="B12" s="3">
        <v>42056.265613425923</v>
      </c>
      <c r="C12" s="2">
        <v>1</v>
      </c>
      <c r="D12" s="2">
        <v>58</v>
      </c>
      <c r="E12" s="2">
        <v>10</v>
      </c>
      <c r="F12" s="2">
        <v>13</v>
      </c>
      <c r="G12" s="2">
        <v>3</v>
      </c>
      <c r="H12" s="2">
        <v>1</v>
      </c>
      <c r="I12" s="2">
        <v>2</v>
      </c>
      <c r="J12" s="2">
        <v>7</v>
      </c>
      <c r="K12" s="2">
        <v>7</v>
      </c>
      <c r="L12" s="2">
        <v>6</v>
      </c>
      <c r="N12" s="2">
        <v>1974</v>
      </c>
      <c r="O12" s="2">
        <v>165</v>
      </c>
      <c r="P12" s="2">
        <v>5</v>
      </c>
      <c r="Q12" s="2">
        <f t="shared" si="0"/>
        <v>33</v>
      </c>
      <c r="R12" s="4" t="s">
        <v>28</v>
      </c>
      <c r="S12" s="2">
        <v>4</v>
      </c>
      <c r="T12" s="2">
        <v>3</v>
      </c>
      <c r="U12" s="2">
        <v>2</v>
      </c>
      <c r="V12" s="2">
        <v>4</v>
      </c>
      <c r="W12" s="2">
        <v>1</v>
      </c>
      <c r="X12" s="2">
        <v>1</v>
      </c>
      <c r="Y12" s="2">
        <v>2</v>
      </c>
      <c r="Z12" s="2">
        <v>1</v>
      </c>
      <c r="AA12" s="2">
        <v>3</v>
      </c>
      <c r="AB12" s="2">
        <v>1</v>
      </c>
      <c r="AC12" s="2">
        <v>4</v>
      </c>
      <c r="AD12" s="2">
        <v>3</v>
      </c>
      <c r="AE12" s="2">
        <v>3</v>
      </c>
      <c r="AF12" s="2">
        <v>3</v>
      </c>
      <c r="AG12" s="2">
        <v>2</v>
      </c>
      <c r="AH12" s="2">
        <v>4</v>
      </c>
      <c r="AI12" s="2">
        <v>3</v>
      </c>
      <c r="AJ12" s="2">
        <v>3</v>
      </c>
      <c r="AK12" s="2">
        <v>3</v>
      </c>
      <c r="AL12" s="2">
        <v>4</v>
      </c>
      <c r="AM12" s="2">
        <v>3</v>
      </c>
      <c r="AN12" s="2">
        <v>1</v>
      </c>
      <c r="AO12" s="2">
        <v>2</v>
      </c>
      <c r="AP12" s="2">
        <v>3</v>
      </c>
      <c r="AQ12" s="2">
        <v>4</v>
      </c>
      <c r="AR12" s="2">
        <v>2</v>
      </c>
      <c r="AS12" s="2">
        <v>3</v>
      </c>
      <c r="AT12" s="2">
        <v>2</v>
      </c>
      <c r="AU12" s="2">
        <v>3</v>
      </c>
      <c r="AV12" s="2">
        <v>2</v>
      </c>
      <c r="AW12" s="2">
        <v>1</v>
      </c>
      <c r="AX12" s="2">
        <v>2</v>
      </c>
      <c r="AY12" s="2">
        <v>2</v>
      </c>
      <c r="AZ12" s="2">
        <v>1</v>
      </c>
      <c r="BA12" s="2">
        <v>2</v>
      </c>
      <c r="BB12" s="2">
        <v>1</v>
      </c>
      <c r="BC12" s="2">
        <v>2</v>
      </c>
      <c r="BD12" s="2">
        <v>4</v>
      </c>
      <c r="BE12" s="2">
        <v>2</v>
      </c>
      <c r="BF12" s="2">
        <v>2</v>
      </c>
      <c r="BG12" s="2">
        <v>1</v>
      </c>
      <c r="BH12" s="2">
        <v>1</v>
      </c>
      <c r="BI12" s="2">
        <f t="shared" si="1"/>
        <v>1</v>
      </c>
      <c r="BJ12" s="2">
        <v>0</v>
      </c>
      <c r="BK12" s="2">
        <v>0</v>
      </c>
      <c r="BL12" s="2">
        <v>0</v>
      </c>
      <c r="BM12" s="2">
        <v>0</v>
      </c>
      <c r="BN12" s="2">
        <v>0</v>
      </c>
      <c r="BO12" s="2">
        <v>1</v>
      </c>
      <c r="BP12" s="2">
        <v>0</v>
      </c>
      <c r="BQ12" s="4" t="s">
        <v>445</v>
      </c>
      <c r="BR12" s="2">
        <v>0</v>
      </c>
      <c r="BS12" s="2">
        <v>0</v>
      </c>
      <c r="BT12" s="2">
        <v>0</v>
      </c>
      <c r="BU12" s="2">
        <v>0</v>
      </c>
      <c r="BV12" s="2">
        <v>0</v>
      </c>
      <c r="BW12" s="2">
        <v>1</v>
      </c>
      <c r="BX12" s="2">
        <v>0</v>
      </c>
      <c r="BY12" s="4" t="s">
        <v>445</v>
      </c>
      <c r="BZ12" s="2">
        <v>0</v>
      </c>
      <c r="CA12" s="2">
        <v>0</v>
      </c>
      <c r="CB12" s="2">
        <v>0</v>
      </c>
      <c r="CC12" s="2">
        <v>0</v>
      </c>
      <c r="CD12" s="2">
        <v>0</v>
      </c>
      <c r="CE12" s="2">
        <v>1</v>
      </c>
      <c r="CF12" s="2">
        <v>0</v>
      </c>
      <c r="CG12" s="4" t="s">
        <v>445</v>
      </c>
      <c r="CH12" s="2">
        <v>0</v>
      </c>
      <c r="CI12" s="2">
        <v>0</v>
      </c>
      <c r="CJ12" s="2">
        <v>0</v>
      </c>
      <c r="CK12" s="2">
        <v>1</v>
      </c>
      <c r="CL12" s="2">
        <v>0</v>
      </c>
      <c r="CM12" s="4" t="s">
        <v>445</v>
      </c>
      <c r="CN12" s="2">
        <v>0</v>
      </c>
      <c r="CO12" s="2">
        <v>0</v>
      </c>
      <c r="CP12" s="2">
        <v>0</v>
      </c>
      <c r="CQ12" s="2">
        <v>1</v>
      </c>
      <c r="CR12" s="2">
        <v>0</v>
      </c>
      <c r="CS12" s="4" t="s">
        <v>445</v>
      </c>
      <c r="CT12" s="2">
        <v>0</v>
      </c>
      <c r="CU12" s="2">
        <v>0</v>
      </c>
      <c r="CV12" s="2">
        <v>0</v>
      </c>
      <c r="CW12" s="2">
        <v>0</v>
      </c>
      <c r="CX12" s="2">
        <v>1</v>
      </c>
      <c r="CY12" s="2">
        <v>0</v>
      </c>
      <c r="CZ12" s="4" t="s">
        <v>445</v>
      </c>
      <c r="DA12" s="8">
        <f t="shared" si="2"/>
        <v>0</v>
      </c>
      <c r="DB12" s="2">
        <v>2</v>
      </c>
      <c r="DC12" s="2">
        <v>2</v>
      </c>
      <c r="DD12" s="2">
        <v>3</v>
      </c>
      <c r="DE12" s="2">
        <v>3</v>
      </c>
      <c r="DF12" s="2">
        <v>2</v>
      </c>
      <c r="DG12" s="2">
        <v>2</v>
      </c>
      <c r="DH12" s="2">
        <v>5</v>
      </c>
      <c r="DI12" s="2">
        <v>4</v>
      </c>
      <c r="DJ12" s="2">
        <v>4</v>
      </c>
      <c r="DR12" s="4" t="s">
        <v>445</v>
      </c>
    </row>
    <row r="13" spans="1:122">
      <c r="A13" s="2">
        <v>524792</v>
      </c>
      <c r="B13" s="3">
        <v>42057.620462962965</v>
      </c>
      <c r="C13" s="2">
        <v>1</v>
      </c>
      <c r="D13" s="2">
        <v>54</v>
      </c>
      <c r="E13" s="2">
        <v>9</v>
      </c>
      <c r="F13" s="2">
        <v>20</v>
      </c>
      <c r="G13" s="2">
        <v>4</v>
      </c>
      <c r="H13" s="2">
        <v>2</v>
      </c>
      <c r="I13" s="2">
        <v>2</v>
      </c>
      <c r="J13" s="2">
        <v>6</v>
      </c>
      <c r="K13" s="2">
        <v>4</v>
      </c>
      <c r="L13" s="2">
        <v>4</v>
      </c>
      <c r="N13" s="2">
        <v>1978</v>
      </c>
      <c r="O13" s="2">
        <v>480</v>
      </c>
      <c r="P13" s="2">
        <v>4</v>
      </c>
      <c r="Q13" s="2">
        <f t="shared" si="0"/>
        <v>120</v>
      </c>
      <c r="R13" s="4" t="s">
        <v>29</v>
      </c>
      <c r="S13" s="2">
        <v>2</v>
      </c>
      <c r="T13" s="2">
        <v>2</v>
      </c>
      <c r="U13" s="2">
        <v>3</v>
      </c>
      <c r="V13" s="2">
        <v>3</v>
      </c>
      <c r="W13" s="2">
        <v>2</v>
      </c>
      <c r="X13" s="2">
        <v>2</v>
      </c>
      <c r="Y13" s="2">
        <v>2</v>
      </c>
      <c r="Z13" s="2">
        <v>2</v>
      </c>
      <c r="AA13" s="2">
        <v>2</v>
      </c>
      <c r="AB13" s="2">
        <v>4</v>
      </c>
      <c r="AC13" s="2">
        <v>4</v>
      </c>
      <c r="AD13" s="2">
        <v>4</v>
      </c>
      <c r="AE13" s="2">
        <v>4</v>
      </c>
      <c r="AF13" s="2">
        <v>3</v>
      </c>
      <c r="AG13" s="2">
        <v>2</v>
      </c>
      <c r="AH13" s="2">
        <v>4</v>
      </c>
      <c r="AI13" s="2">
        <v>3</v>
      </c>
      <c r="AJ13" s="2">
        <v>3</v>
      </c>
      <c r="AK13" s="2">
        <v>4</v>
      </c>
      <c r="AL13" s="2">
        <v>4</v>
      </c>
      <c r="AM13" s="2">
        <v>3</v>
      </c>
      <c r="AN13" s="2">
        <v>3</v>
      </c>
      <c r="AO13" s="2">
        <v>2</v>
      </c>
      <c r="AP13" s="2">
        <v>4</v>
      </c>
      <c r="AQ13" s="2">
        <v>4</v>
      </c>
      <c r="AR13" s="2">
        <v>2</v>
      </c>
      <c r="AS13" s="2">
        <v>2</v>
      </c>
      <c r="AT13" s="2">
        <v>2</v>
      </c>
      <c r="AU13" s="2">
        <v>1</v>
      </c>
      <c r="AV13" s="2">
        <v>2</v>
      </c>
      <c r="AW13" s="2">
        <v>2</v>
      </c>
      <c r="AX13" s="2">
        <v>2</v>
      </c>
      <c r="AY13" s="2">
        <v>2</v>
      </c>
      <c r="AZ13" s="2">
        <v>1</v>
      </c>
      <c r="BA13" s="2">
        <v>2</v>
      </c>
      <c r="BB13" s="2">
        <v>3</v>
      </c>
      <c r="BC13" s="2">
        <v>2</v>
      </c>
      <c r="BD13" s="2">
        <v>2</v>
      </c>
      <c r="BE13" s="2">
        <v>2</v>
      </c>
      <c r="BF13" s="2">
        <v>2</v>
      </c>
      <c r="BG13" s="2">
        <v>2</v>
      </c>
      <c r="BH13" s="2">
        <v>3</v>
      </c>
      <c r="BI13" s="2">
        <f t="shared" si="1"/>
        <v>2.5</v>
      </c>
      <c r="BJ13" s="2">
        <v>0</v>
      </c>
      <c r="BK13" s="2">
        <v>0</v>
      </c>
      <c r="BL13" s="2">
        <v>0</v>
      </c>
      <c r="BM13" s="2">
        <v>0</v>
      </c>
      <c r="BN13" s="2">
        <v>0</v>
      </c>
      <c r="BO13" s="2">
        <v>1</v>
      </c>
      <c r="BP13" s="2">
        <v>0</v>
      </c>
      <c r="BQ13" s="4" t="s">
        <v>445</v>
      </c>
      <c r="BR13" s="2">
        <v>0</v>
      </c>
      <c r="BS13" s="2">
        <v>0</v>
      </c>
      <c r="BT13" s="2">
        <v>0</v>
      </c>
      <c r="BU13" s="2">
        <v>0</v>
      </c>
      <c r="BV13" s="2">
        <v>0</v>
      </c>
      <c r="BW13" s="2">
        <v>1</v>
      </c>
      <c r="BX13" s="2">
        <v>0</v>
      </c>
      <c r="BY13" s="4" t="s">
        <v>445</v>
      </c>
      <c r="BZ13" s="2">
        <v>0</v>
      </c>
      <c r="CA13" s="2">
        <v>0</v>
      </c>
      <c r="CB13" s="2">
        <v>0</v>
      </c>
      <c r="CC13" s="2">
        <v>0</v>
      </c>
      <c r="CD13" s="2">
        <v>0</v>
      </c>
      <c r="CE13" s="2">
        <v>1</v>
      </c>
      <c r="CF13" s="2">
        <v>0</v>
      </c>
      <c r="CG13" s="4" t="s">
        <v>445</v>
      </c>
      <c r="CH13" s="2">
        <v>0</v>
      </c>
      <c r="CI13" s="2">
        <v>0</v>
      </c>
      <c r="CJ13" s="2">
        <v>0</v>
      </c>
      <c r="CK13" s="2">
        <v>1</v>
      </c>
      <c r="CL13" s="2">
        <v>0</v>
      </c>
      <c r="CM13" s="4" t="s">
        <v>445</v>
      </c>
      <c r="CN13" s="2">
        <v>0</v>
      </c>
      <c r="CO13" s="2">
        <v>0</v>
      </c>
      <c r="CP13" s="2">
        <v>0</v>
      </c>
      <c r="CQ13" s="2">
        <v>1</v>
      </c>
      <c r="CR13" s="2">
        <v>0</v>
      </c>
      <c r="CS13" s="4" t="s">
        <v>445</v>
      </c>
      <c r="CT13" s="2">
        <v>0</v>
      </c>
      <c r="CU13" s="2">
        <v>0</v>
      </c>
      <c r="CV13" s="2">
        <v>0</v>
      </c>
      <c r="CW13" s="2">
        <v>0</v>
      </c>
      <c r="CX13" s="2">
        <v>1</v>
      </c>
      <c r="CY13" s="2">
        <v>0</v>
      </c>
      <c r="CZ13" s="4" t="s">
        <v>445</v>
      </c>
      <c r="DA13" s="8">
        <f t="shared" si="2"/>
        <v>0</v>
      </c>
      <c r="DB13" s="2">
        <v>2</v>
      </c>
      <c r="DC13" s="2">
        <v>2</v>
      </c>
      <c r="DD13" s="2">
        <v>2</v>
      </c>
      <c r="DE13" s="2">
        <v>3</v>
      </c>
      <c r="DF13" s="2">
        <v>2</v>
      </c>
      <c r="DG13" s="2">
        <v>2</v>
      </c>
      <c r="DH13" s="2">
        <v>4</v>
      </c>
      <c r="DI13" s="2">
        <v>3</v>
      </c>
      <c r="DJ13" s="2">
        <v>2</v>
      </c>
      <c r="DK13" s="2">
        <v>0</v>
      </c>
      <c r="DL13" s="2">
        <v>1</v>
      </c>
      <c r="DM13" s="2">
        <v>0</v>
      </c>
      <c r="DN13" s="2">
        <v>0</v>
      </c>
      <c r="DO13" s="2">
        <v>1</v>
      </c>
      <c r="DP13" s="2">
        <v>0</v>
      </c>
      <c r="DQ13" s="2">
        <v>0</v>
      </c>
      <c r="DR13" s="4" t="s">
        <v>445</v>
      </c>
    </row>
    <row r="14" spans="1:122">
      <c r="A14" s="2">
        <v>655922</v>
      </c>
      <c r="B14" s="3">
        <v>42056.327638888892</v>
      </c>
      <c r="C14" s="2">
        <v>1</v>
      </c>
      <c r="D14" s="2">
        <v>54</v>
      </c>
      <c r="E14" s="2">
        <v>9</v>
      </c>
      <c r="F14" s="2">
        <v>13</v>
      </c>
      <c r="G14" s="2">
        <v>3</v>
      </c>
      <c r="H14" s="2">
        <v>2</v>
      </c>
      <c r="I14" s="2">
        <v>2</v>
      </c>
      <c r="J14" s="2">
        <v>7</v>
      </c>
      <c r="K14" s="2">
        <v>7</v>
      </c>
      <c r="L14" s="2">
        <v>3</v>
      </c>
      <c r="N14" s="2">
        <v>2012</v>
      </c>
      <c r="O14" s="2">
        <v>300</v>
      </c>
      <c r="P14" s="2">
        <v>3</v>
      </c>
      <c r="Q14" s="2">
        <f t="shared" si="0"/>
        <v>100</v>
      </c>
      <c r="R14" s="4" t="s">
        <v>30</v>
      </c>
      <c r="S14" s="2">
        <v>4</v>
      </c>
      <c r="T14" s="2">
        <v>2</v>
      </c>
      <c r="U14" s="2">
        <v>2</v>
      </c>
      <c r="V14" s="2">
        <v>4</v>
      </c>
      <c r="W14" s="2">
        <v>2</v>
      </c>
      <c r="X14" s="2">
        <v>2</v>
      </c>
      <c r="Y14" s="2">
        <v>2</v>
      </c>
      <c r="Z14" s="2">
        <v>2</v>
      </c>
      <c r="AA14" s="2">
        <v>2</v>
      </c>
      <c r="AB14" s="2">
        <v>2</v>
      </c>
      <c r="AC14" s="2">
        <v>4</v>
      </c>
      <c r="AD14" s="2">
        <v>4</v>
      </c>
      <c r="AE14" s="2">
        <v>4</v>
      </c>
      <c r="AF14" s="2">
        <v>3</v>
      </c>
      <c r="AG14" s="2">
        <v>2</v>
      </c>
      <c r="AH14" s="2">
        <v>3</v>
      </c>
      <c r="AI14" s="2">
        <v>2</v>
      </c>
      <c r="AJ14" s="2">
        <v>2</v>
      </c>
      <c r="AK14" s="2">
        <v>2</v>
      </c>
      <c r="AL14" s="2">
        <v>2</v>
      </c>
      <c r="AM14" s="2">
        <v>2</v>
      </c>
      <c r="AN14" s="2">
        <v>2</v>
      </c>
      <c r="AO14" s="2">
        <v>2</v>
      </c>
      <c r="AP14" s="2">
        <v>4</v>
      </c>
      <c r="AQ14" s="2">
        <v>4</v>
      </c>
      <c r="AR14" s="2">
        <v>2</v>
      </c>
      <c r="AS14" s="2">
        <v>2</v>
      </c>
      <c r="AT14" s="2">
        <v>2</v>
      </c>
      <c r="AU14" s="2">
        <v>2</v>
      </c>
      <c r="AV14" s="2">
        <v>2</v>
      </c>
      <c r="AW14" s="2">
        <v>2</v>
      </c>
      <c r="AX14" s="2">
        <v>2</v>
      </c>
      <c r="AY14" s="2">
        <v>2</v>
      </c>
      <c r="AZ14" s="2">
        <v>2</v>
      </c>
      <c r="BA14" s="2">
        <v>3</v>
      </c>
      <c r="BB14" s="2">
        <v>2</v>
      </c>
      <c r="BC14" s="2">
        <v>2</v>
      </c>
      <c r="BD14" s="2">
        <v>2</v>
      </c>
      <c r="BE14" s="2">
        <v>2</v>
      </c>
      <c r="BF14" s="2">
        <v>2</v>
      </c>
      <c r="BG14" s="2">
        <v>4</v>
      </c>
      <c r="BH14" s="2">
        <v>3</v>
      </c>
      <c r="BI14" s="2">
        <f t="shared" si="1"/>
        <v>3.5</v>
      </c>
      <c r="BJ14" s="2">
        <v>0</v>
      </c>
      <c r="BK14" s="2">
        <v>0</v>
      </c>
      <c r="BL14" s="2">
        <v>0</v>
      </c>
      <c r="BM14" s="2">
        <v>1</v>
      </c>
      <c r="BN14" s="2">
        <v>0</v>
      </c>
      <c r="BO14" s="2">
        <v>0</v>
      </c>
      <c r="BP14" s="2">
        <v>0</v>
      </c>
      <c r="BQ14" s="4" t="s">
        <v>445</v>
      </c>
      <c r="BR14" s="2">
        <v>1</v>
      </c>
      <c r="BS14" s="2">
        <v>0</v>
      </c>
      <c r="BT14" s="2">
        <v>0</v>
      </c>
      <c r="BU14" s="2">
        <v>1</v>
      </c>
      <c r="BV14" s="2">
        <v>0</v>
      </c>
      <c r="BW14" s="2">
        <v>0</v>
      </c>
      <c r="BX14" s="2">
        <v>0</v>
      </c>
      <c r="BY14" s="4" t="s">
        <v>445</v>
      </c>
      <c r="BZ14" s="2">
        <v>0</v>
      </c>
      <c r="CA14" s="2">
        <v>0</v>
      </c>
      <c r="CB14" s="2">
        <v>1</v>
      </c>
      <c r="CC14" s="2">
        <v>0</v>
      </c>
      <c r="CD14" s="2">
        <v>0</v>
      </c>
      <c r="CE14" s="2">
        <v>0</v>
      </c>
      <c r="CF14" s="2">
        <v>0</v>
      </c>
      <c r="CG14" s="4" t="s">
        <v>445</v>
      </c>
      <c r="CH14" s="2">
        <v>0</v>
      </c>
      <c r="CI14" s="2">
        <v>0</v>
      </c>
      <c r="CJ14" s="2">
        <v>0</v>
      </c>
      <c r="CK14" s="2">
        <v>1</v>
      </c>
      <c r="CL14" s="2">
        <v>0</v>
      </c>
      <c r="CM14" s="4" t="s">
        <v>445</v>
      </c>
      <c r="CN14" s="2">
        <v>0</v>
      </c>
      <c r="CO14" s="2">
        <v>0</v>
      </c>
      <c r="CP14" s="2">
        <v>0</v>
      </c>
      <c r="CQ14" s="2">
        <v>1</v>
      </c>
      <c r="CR14" s="2">
        <v>0</v>
      </c>
      <c r="CS14" s="4" t="s">
        <v>445</v>
      </c>
      <c r="CT14" s="2">
        <v>1</v>
      </c>
      <c r="CU14" s="2">
        <v>0</v>
      </c>
      <c r="CV14" s="2">
        <v>0</v>
      </c>
      <c r="CW14" s="2">
        <v>0</v>
      </c>
      <c r="CX14" s="2">
        <v>0</v>
      </c>
      <c r="CY14" s="2">
        <v>0</v>
      </c>
      <c r="CZ14" s="4" t="s">
        <v>445</v>
      </c>
      <c r="DA14" s="8">
        <f t="shared" si="2"/>
        <v>5</v>
      </c>
      <c r="DB14" s="2">
        <v>2</v>
      </c>
      <c r="DC14" s="2">
        <v>2</v>
      </c>
      <c r="DD14" s="2">
        <v>2</v>
      </c>
      <c r="DE14" s="2">
        <v>2</v>
      </c>
      <c r="DF14" s="2">
        <v>2</v>
      </c>
      <c r="DG14" s="2">
        <v>2</v>
      </c>
      <c r="DH14" s="2">
        <v>4</v>
      </c>
      <c r="DI14" s="2">
        <v>2</v>
      </c>
      <c r="DJ14" s="2">
        <v>3</v>
      </c>
      <c r="DR14" s="4" t="s">
        <v>445</v>
      </c>
    </row>
    <row r="15" spans="1:122">
      <c r="A15" s="2">
        <v>673607</v>
      </c>
      <c r="B15" s="3">
        <v>42056.337372685186</v>
      </c>
      <c r="C15" s="2">
        <v>1</v>
      </c>
      <c r="D15" s="2">
        <v>57</v>
      </c>
      <c r="E15" s="2">
        <v>10</v>
      </c>
      <c r="F15" s="2">
        <v>27</v>
      </c>
      <c r="G15" s="2">
        <v>5</v>
      </c>
      <c r="H15" s="2">
        <v>2</v>
      </c>
      <c r="I15" s="2">
        <v>2</v>
      </c>
      <c r="J15" s="2">
        <v>5</v>
      </c>
      <c r="K15" s="2">
        <v>5</v>
      </c>
      <c r="L15" s="2">
        <v>6</v>
      </c>
      <c r="N15" s="2">
        <v>1998</v>
      </c>
      <c r="O15" s="2">
        <v>800</v>
      </c>
      <c r="P15" s="2">
        <v>5</v>
      </c>
      <c r="Q15" s="2">
        <f t="shared" si="0"/>
        <v>160</v>
      </c>
      <c r="R15" s="4" t="s">
        <v>31</v>
      </c>
      <c r="S15" s="2">
        <v>3</v>
      </c>
      <c r="T15" s="2">
        <v>1</v>
      </c>
      <c r="U15" s="2">
        <v>1</v>
      </c>
      <c r="V15" s="2">
        <v>1</v>
      </c>
      <c r="W15" s="2">
        <v>1</v>
      </c>
      <c r="X15" s="2">
        <v>1</v>
      </c>
      <c r="Y15" s="2">
        <v>1</v>
      </c>
      <c r="Z15" s="2">
        <v>1</v>
      </c>
      <c r="AA15" s="2">
        <v>1</v>
      </c>
      <c r="AB15" s="2">
        <v>1</v>
      </c>
      <c r="AC15" s="2">
        <v>1</v>
      </c>
      <c r="AD15" s="2">
        <v>3</v>
      </c>
      <c r="AE15" s="2">
        <v>4</v>
      </c>
      <c r="AF15" s="2">
        <v>3</v>
      </c>
      <c r="AG15" s="2">
        <v>3</v>
      </c>
      <c r="AH15" s="2">
        <v>3</v>
      </c>
      <c r="AI15" s="2">
        <v>2</v>
      </c>
      <c r="AJ15" s="2">
        <v>3</v>
      </c>
      <c r="AK15" s="2">
        <v>3</v>
      </c>
      <c r="AL15" s="2">
        <v>3</v>
      </c>
      <c r="AM15" s="2">
        <v>1</v>
      </c>
      <c r="AN15" s="2">
        <v>1</v>
      </c>
      <c r="AO15" s="2">
        <v>4</v>
      </c>
      <c r="AP15" s="2">
        <v>4</v>
      </c>
      <c r="AQ15" s="2">
        <v>3</v>
      </c>
      <c r="AR15" s="2">
        <v>3</v>
      </c>
      <c r="AS15" s="2">
        <v>3</v>
      </c>
      <c r="AT15" s="2">
        <v>3</v>
      </c>
      <c r="AU15" s="2">
        <v>2</v>
      </c>
      <c r="AV15" s="2">
        <v>3</v>
      </c>
      <c r="AW15" s="2">
        <v>3</v>
      </c>
      <c r="AX15" s="2">
        <v>2</v>
      </c>
      <c r="AY15" s="2">
        <v>2</v>
      </c>
      <c r="AZ15" s="2">
        <v>3</v>
      </c>
      <c r="BA15" s="2">
        <v>2</v>
      </c>
      <c r="BB15" s="2">
        <v>4</v>
      </c>
      <c r="BC15" s="2">
        <v>3</v>
      </c>
      <c r="BD15" s="2">
        <v>3</v>
      </c>
      <c r="BE15" s="2">
        <v>3</v>
      </c>
      <c r="BF15" s="2">
        <v>2</v>
      </c>
      <c r="BG15" s="2">
        <v>2</v>
      </c>
      <c r="BH15" s="2">
        <v>3</v>
      </c>
      <c r="BI15" s="2">
        <f t="shared" si="1"/>
        <v>2.5</v>
      </c>
      <c r="BJ15" s="2">
        <v>0</v>
      </c>
      <c r="BK15" s="2">
        <v>0</v>
      </c>
      <c r="BL15" s="2">
        <v>1</v>
      </c>
      <c r="BM15" s="2">
        <v>1</v>
      </c>
      <c r="BN15" s="2">
        <v>0</v>
      </c>
      <c r="BO15" s="2">
        <v>0</v>
      </c>
      <c r="BP15" s="2">
        <v>0</v>
      </c>
      <c r="BQ15" s="4" t="s">
        <v>445</v>
      </c>
      <c r="BR15" s="2">
        <v>1</v>
      </c>
      <c r="BS15" s="2">
        <v>0</v>
      </c>
      <c r="BT15" s="2">
        <v>1</v>
      </c>
      <c r="BU15" s="2">
        <v>1</v>
      </c>
      <c r="BV15" s="2">
        <v>0</v>
      </c>
      <c r="BW15" s="2">
        <v>0</v>
      </c>
      <c r="BX15" s="2">
        <v>0</v>
      </c>
      <c r="BY15" s="4" t="s">
        <v>445</v>
      </c>
      <c r="BZ15" s="2">
        <v>1</v>
      </c>
      <c r="CA15" s="2">
        <v>0</v>
      </c>
      <c r="CB15" s="2">
        <v>1</v>
      </c>
      <c r="CC15" s="2">
        <v>0</v>
      </c>
      <c r="CD15" s="2">
        <v>0</v>
      </c>
      <c r="CE15" s="2">
        <v>0</v>
      </c>
      <c r="CF15" s="2">
        <v>0</v>
      </c>
      <c r="CG15" s="4" t="s">
        <v>445</v>
      </c>
      <c r="CH15" s="2">
        <v>1</v>
      </c>
      <c r="CI15" s="2">
        <v>1</v>
      </c>
      <c r="CJ15" s="2">
        <v>0</v>
      </c>
      <c r="CK15" s="2">
        <v>0</v>
      </c>
      <c r="CL15" s="2">
        <v>0</v>
      </c>
      <c r="CM15" s="4" t="s">
        <v>445</v>
      </c>
      <c r="CN15" s="2">
        <v>1</v>
      </c>
      <c r="CO15" s="2">
        <v>1</v>
      </c>
      <c r="CP15" s="2">
        <v>0</v>
      </c>
      <c r="CQ15" s="2">
        <v>0</v>
      </c>
      <c r="CR15" s="2">
        <v>0</v>
      </c>
      <c r="CS15" s="4" t="s">
        <v>445</v>
      </c>
      <c r="CT15" s="2">
        <v>1</v>
      </c>
      <c r="CU15" s="2">
        <v>1</v>
      </c>
      <c r="CV15" s="2">
        <v>0</v>
      </c>
      <c r="CW15" s="2">
        <v>0</v>
      </c>
      <c r="CX15" s="2">
        <v>0</v>
      </c>
      <c r="CY15" s="2">
        <v>0</v>
      </c>
      <c r="CZ15" s="4" t="s">
        <v>445</v>
      </c>
      <c r="DA15" s="8">
        <f t="shared" si="2"/>
        <v>13</v>
      </c>
      <c r="DB15" s="2">
        <v>3</v>
      </c>
      <c r="DC15" s="2">
        <v>3</v>
      </c>
      <c r="DD15" s="2">
        <v>2</v>
      </c>
      <c r="DE15" s="2">
        <v>4</v>
      </c>
      <c r="DF15" s="2">
        <v>5</v>
      </c>
      <c r="DG15" s="2">
        <v>4</v>
      </c>
      <c r="DH15" s="2">
        <v>5</v>
      </c>
      <c r="DI15" s="2">
        <v>4</v>
      </c>
      <c r="DJ15" s="2">
        <v>2</v>
      </c>
      <c r="DK15" s="2">
        <v>0</v>
      </c>
      <c r="DL15" s="2">
        <v>1</v>
      </c>
      <c r="DM15" s="2">
        <v>0</v>
      </c>
      <c r="DN15" s="2">
        <v>0</v>
      </c>
      <c r="DO15" s="2">
        <v>1</v>
      </c>
      <c r="DP15" s="2">
        <v>0</v>
      </c>
      <c r="DQ15" s="2">
        <v>0</v>
      </c>
      <c r="DR15" s="4" t="s">
        <v>445</v>
      </c>
    </row>
    <row r="16" spans="1:122">
      <c r="A16" s="2">
        <v>683555</v>
      </c>
      <c r="B16" s="3">
        <v>42056.786863425928</v>
      </c>
      <c r="C16" s="2">
        <v>1</v>
      </c>
      <c r="D16" s="2">
        <v>58</v>
      </c>
      <c r="E16" s="2">
        <v>10</v>
      </c>
      <c r="F16" s="2">
        <v>5</v>
      </c>
      <c r="G16" s="2">
        <v>2</v>
      </c>
      <c r="H16" s="2">
        <v>2</v>
      </c>
      <c r="I16" s="2">
        <v>2</v>
      </c>
      <c r="J16" s="2">
        <v>5</v>
      </c>
      <c r="K16" s="2">
        <v>3</v>
      </c>
      <c r="L16" s="2">
        <v>2</v>
      </c>
      <c r="N16" s="2">
        <v>2004</v>
      </c>
      <c r="O16" s="2">
        <v>120</v>
      </c>
      <c r="P16" s="2">
        <v>3</v>
      </c>
      <c r="Q16" s="2">
        <f t="shared" si="0"/>
        <v>40</v>
      </c>
      <c r="R16" s="4" t="s">
        <v>33</v>
      </c>
      <c r="S16" s="2">
        <v>1</v>
      </c>
      <c r="T16" s="2">
        <v>3</v>
      </c>
      <c r="U16" s="2">
        <v>2</v>
      </c>
      <c r="V16" s="2">
        <v>4</v>
      </c>
      <c r="W16" s="2">
        <v>1</v>
      </c>
      <c r="X16" s="2">
        <v>2</v>
      </c>
      <c r="Y16" s="2">
        <v>1</v>
      </c>
      <c r="Z16" s="2">
        <v>1</v>
      </c>
      <c r="AA16" s="2">
        <v>2</v>
      </c>
      <c r="AB16" s="2">
        <v>3</v>
      </c>
      <c r="AC16" s="2">
        <v>4</v>
      </c>
      <c r="AD16" s="2">
        <v>4</v>
      </c>
      <c r="AE16" s="2">
        <v>1</v>
      </c>
      <c r="AF16" s="2">
        <v>3</v>
      </c>
      <c r="AG16" s="2">
        <v>1</v>
      </c>
      <c r="AH16" s="2">
        <v>3</v>
      </c>
      <c r="AI16" s="2">
        <v>2</v>
      </c>
      <c r="AJ16" s="2">
        <v>1</v>
      </c>
      <c r="AK16" s="2">
        <v>4</v>
      </c>
      <c r="AL16" s="2">
        <v>1</v>
      </c>
      <c r="AM16" s="2">
        <v>3</v>
      </c>
      <c r="AN16" s="2">
        <v>1</v>
      </c>
      <c r="AO16" s="2">
        <v>3</v>
      </c>
      <c r="AP16" s="2">
        <v>1</v>
      </c>
      <c r="AQ16" s="2">
        <v>4</v>
      </c>
      <c r="AR16" s="2">
        <v>2</v>
      </c>
      <c r="AS16" s="2">
        <v>2</v>
      </c>
      <c r="AT16" s="2">
        <v>3</v>
      </c>
      <c r="AU16" s="2">
        <v>1</v>
      </c>
      <c r="AV16" s="2">
        <v>2</v>
      </c>
      <c r="AW16" s="2">
        <v>1</v>
      </c>
      <c r="AX16" s="2">
        <v>2</v>
      </c>
      <c r="AY16" s="2">
        <v>2</v>
      </c>
      <c r="AZ16" s="2">
        <v>1</v>
      </c>
      <c r="BA16" s="2">
        <v>2</v>
      </c>
      <c r="BB16" s="2">
        <v>3</v>
      </c>
      <c r="BC16" s="2">
        <v>2</v>
      </c>
      <c r="BD16" s="2">
        <v>1</v>
      </c>
      <c r="BE16" s="2">
        <v>1</v>
      </c>
      <c r="BF16" s="2">
        <v>2</v>
      </c>
      <c r="BG16" s="2">
        <v>2</v>
      </c>
      <c r="BH16" s="2">
        <v>2</v>
      </c>
      <c r="BI16" s="2">
        <f t="shared" si="1"/>
        <v>2</v>
      </c>
      <c r="BJ16" s="2">
        <v>0</v>
      </c>
      <c r="BK16" s="2">
        <v>0</v>
      </c>
      <c r="BL16" s="2">
        <v>0</v>
      </c>
      <c r="BM16" s="2">
        <v>0</v>
      </c>
      <c r="BN16" s="2">
        <v>0</v>
      </c>
      <c r="BO16" s="2">
        <v>1</v>
      </c>
      <c r="BP16" s="2">
        <v>0</v>
      </c>
      <c r="BQ16" s="4" t="s">
        <v>445</v>
      </c>
      <c r="BR16" s="2">
        <v>0</v>
      </c>
      <c r="BS16" s="2">
        <v>0</v>
      </c>
      <c r="BT16" s="2">
        <v>0</v>
      </c>
      <c r="BU16" s="2">
        <v>0</v>
      </c>
      <c r="BV16" s="2">
        <v>0</v>
      </c>
      <c r="BW16" s="2">
        <v>1</v>
      </c>
      <c r="BX16" s="2">
        <v>0</v>
      </c>
      <c r="BY16" s="4" t="s">
        <v>445</v>
      </c>
      <c r="BZ16" s="2">
        <v>0</v>
      </c>
      <c r="CA16" s="2">
        <v>0</v>
      </c>
      <c r="CB16" s="2">
        <v>0</v>
      </c>
      <c r="CC16" s="2">
        <v>0</v>
      </c>
      <c r="CD16" s="2">
        <v>0</v>
      </c>
      <c r="CE16" s="2">
        <v>1</v>
      </c>
      <c r="CF16" s="2">
        <v>0</v>
      </c>
      <c r="CG16" s="4" t="s">
        <v>445</v>
      </c>
      <c r="CH16" s="2">
        <v>0</v>
      </c>
      <c r="CI16" s="2">
        <v>0</v>
      </c>
      <c r="CJ16" s="2">
        <v>0</v>
      </c>
      <c r="CK16" s="2">
        <v>1</v>
      </c>
      <c r="CL16" s="2">
        <v>0</v>
      </c>
      <c r="CM16" s="4" t="s">
        <v>445</v>
      </c>
      <c r="CN16" s="2">
        <v>0</v>
      </c>
      <c r="CO16" s="2">
        <v>0</v>
      </c>
      <c r="CP16" s="2">
        <v>0</v>
      </c>
      <c r="CQ16" s="2">
        <v>1</v>
      </c>
      <c r="CR16" s="2">
        <v>0</v>
      </c>
      <c r="CS16" s="4" t="s">
        <v>445</v>
      </c>
      <c r="CT16" s="2">
        <v>0</v>
      </c>
      <c r="CU16" s="2">
        <v>0</v>
      </c>
      <c r="CV16" s="2">
        <v>0</v>
      </c>
      <c r="CW16" s="2">
        <v>0</v>
      </c>
      <c r="CX16" s="2">
        <v>1</v>
      </c>
      <c r="CY16" s="2">
        <v>0</v>
      </c>
      <c r="CZ16" s="4" t="s">
        <v>445</v>
      </c>
      <c r="DA16" s="8">
        <f t="shared" si="2"/>
        <v>0</v>
      </c>
      <c r="DB16" s="2">
        <v>2</v>
      </c>
      <c r="DC16" s="2">
        <v>2</v>
      </c>
      <c r="DD16" s="2">
        <v>1</v>
      </c>
      <c r="DE16" s="2">
        <v>1</v>
      </c>
      <c r="DF16" s="2">
        <v>2</v>
      </c>
      <c r="DG16" s="2">
        <v>2</v>
      </c>
      <c r="DH16" s="2">
        <v>1</v>
      </c>
      <c r="DI16" s="2">
        <v>1</v>
      </c>
      <c r="DJ16" s="2">
        <v>2</v>
      </c>
      <c r="DK16" s="2">
        <v>1</v>
      </c>
      <c r="DL16" s="2">
        <v>0</v>
      </c>
      <c r="DM16" s="2">
        <v>0</v>
      </c>
      <c r="DN16" s="2">
        <v>0</v>
      </c>
      <c r="DO16" s="2">
        <v>0</v>
      </c>
      <c r="DP16" s="2">
        <v>0</v>
      </c>
      <c r="DQ16" s="2">
        <v>0</v>
      </c>
      <c r="DR16" s="4" t="s">
        <v>445</v>
      </c>
    </row>
    <row r="17" spans="1:122">
      <c r="A17" s="2">
        <v>716360</v>
      </c>
      <c r="B17" s="3">
        <v>42056.341400462959</v>
      </c>
      <c r="C17" s="2">
        <v>1</v>
      </c>
      <c r="D17" s="2">
        <v>62</v>
      </c>
      <c r="E17" s="2">
        <v>11</v>
      </c>
      <c r="F17" s="2">
        <v>28</v>
      </c>
      <c r="G17" s="2">
        <v>5</v>
      </c>
      <c r="H17" s="2">
        <v>2</v>
      </c>
      <c r="I17" s="2">
        <v>2</v>
      </c>
      <c r="J17" s="2">
        <v>4</v>
      </c>
      <c r="K17" s="2">
        <v>4</v>
      </c>
      <c r="L17" s="2">
        <v>2</v>
      </c>
      <c r="N17" s="2">
        <v>1993</v>
      </c>
      <c r="O17" s="2">
        <v>6000</v>
      </c>
      <c r="P17" s="2">
        <v>6</v>
      </c>
      <c r="Q17" s="2">
        <f t="shared" si="0"/>
        <v>1000</v>
      </c>
      <c r="R17" s="4" t="s">
        <v>35</v>
      </c>
      <c r="S17" s="2">
        <v>4</v>
      </c>
      <c r="T17" s="2">
        <v>4</v>
      </c>
      <c r="U17" s="2">
        <v>4</v>
      </c>
      <c r="V17" s="2">
        <v>4</v>
      </c>
      <c r="W17" s="2">
        <v>5</v>
      </c>
      <c r="X17" s="2">
        <v>1</v>
      </c>
      <c r="Y17" s="2">
        <v>3</v>
      </c>
      <c r="Z17" s="2">
        <v>4</v>
      </c>
      <c r="AA17" s="2">
        <v>4</v>
      </c>
      <c r="AB17" s="2">
        <v>4</v>
      </c>
      <c r="AC17" s="2">
        <v>4</v>
      </c>
      <c r="AD17" s="2">
        <v>4</v>
      </c>
      <c r="AE17" s="2">
        <v>4</v>
      </c>
      <c r="AF17" s="2">
        <v>3</v>
      </c>
      <c r="AG17" s="2">
        <v>3</v>
      </c>
      <c r="AH17" s="2">
        <v>4</v>
      </c>
      <c r="AI17" s="2">
        <v>4</v>
      </c>
      <c r="AJ17" s="2">
        <v>4</v>
      </c>
      <c r="AK17" s="2">
        <v>4</v>
      </c>
      <c r="AL17" s="2">
        <v>2</v>
      </c>
      <c r="AM17" s="2">
        <v>3</v>
      </c>
      <c r="AN17" s="2">
        <v>4</v>
      </c>
      <c r="AO17" s="2">
        <v>4</v>
      </c>
      <c r="AP17" s="2">
        <v>4</v>
      </c>
      <c r="AQ17" s="2">
        <v>4</v>
      </c>
      <c r="AR17" s="2">
        <v>2</v>
      </c>
      <c r="AS17" s="2">
        <v>2</v>
      </c>
      <c r="AT17" s="2">
        <v>4</v>
      </c>
      <c r="AU17" s="2">
        <v>2</v>
      </c>
      <c r="AV17" s="2">
        <v>2</v>
      </c>
      <c r="AW17" s="2">
        <v>4</v>
      </c>
      <c r="AX17" s="2">
        <v>2</v>
      </c>
      <c r="AY17" s="2">
        <v>4</v>
      </c>
      <c r="AZ17" s="2">
        <v>4</v>
      </c>
      <c r="BA17" s="2">
        <v>2</v>
      </c>
      <c r="BB17" s="2">
        <v>4</v>
      </c>
      <c r="BC17" s="2">
        <v>2</v>
      </c>
      <c r="BD17" s="2">
        <v>3</v>
      </c>
      <c r="BE17" s="2">
        <v>4</v>
      </c>
      <c r="BF17" s="2">
        <v>4</v>
      </c>
      <c r="BG17" s="2">
        <v>3</v>
      </c>
      <c r="BH17" s="2">
        <v>2</v>
      </c>
      <c r="BI17" s="2">
        <f t="shared" si="1"/>
        <v>2.5</v>
      </c>
      <c r="BJ17" s="2">
        <v>0</v>
      </c>
      <c r="BK17" s="2">
        <v>1</v>
      </c>
      <c r="BL17" s="2">
        <v>0</v>
      </c>
      <c r="BM17" s="2">
        <v>0</v>
      </c>
      <c r="BN17" s="2">
        <v>0</v>
      </c>
      <c r="BO17" s="2">
        <v>0</v>
      </c>
      <c r="BP17" s="2">
        <v>0</v>
      </c>
      <c r="BQ17" s="4" t="s">
        <v>445</v>
      </c>
      <c r="BR17" s="2">
        <v>0</v>
      </c>
      <c r="BS17" s="2">
        <v>0</v>
      </c>
      <c r="BT17" s="2">
        <v>1</v>
      </c>
      <c r="BU17" s="2">
        <v>0</v>
      </c>
      <c r="BV17" s="2">
        <v>0</v>
      </c>
      <c r="BW17" s="2">
        <v>0</v>
      </c>
      <c r="BX17" s="2">
        <v>0</v>
      </c>
      <c r="BY17" s="4" t="s">
        <v>445</v>
      </c>
      <c r="BZ17" s="2">
        <v>0</v>
      </c>
      <c r="CA17" s="2">
        <v>0</v>
      </c>
      <c r="CB17" s="2">
        <v>1</v>
      </c>
      <c r="CC17" s="2">
        <v>0</v>
      </c>
      <c r="CD17" s="2">
        <v>0</v>
      </c>
      <c r="CE17" s="2">
        <v>0</v>
      </c>
      <c r="CF17" s="2">
        <v>0</v>
      </c>
      <c r="CG17" s="4" t="s">
        <v>445</v>
      </c>
      <c r="CH17" s="2">
        <v>1</v>
      </c>
      <c r="CI17" s="2">
        <v>0</v>
      </c>
      <c r="CJ17" s="2">
        <v>0</v>
      </c>
      <c r="CK17" s="2">
        <v>0</v>
      </c>
      <c r="CL17" s="2">
        <v>0</v>
      </c>
      <c r="CM17" s="4" t="s">
        <v>445</v>
      </c>
      <c r="CN17" s="2">
        <v>0</v>
      </c>
      <c r="CO17" s="2">
        <v>1</v>
      </c>
      <c r="CP17" s="2">
        <v>0</v>
      </c>
      <c r="CQ17" s="2">
        <v>0</v>
      </c>
      <c r="CR17" s="2">
        <v>0</v>
      </c>
      <c r="CS17" s="4" t="s">
        <v>445</v>
      </c>
      <c r="CT17" s="2">
        <v>0</v>
      </c>
      <c r="CU17" s="2">
        <v>0</v>
      </c>
      <c r="CV17" s="2">
        <v>0</v>
      </c>
      <c r="CW17" s="2">
        <v>0</v>
      </c>
      <c r="CX17" s="2">
        <v>1</v>
      </c>
      <c r="CY17" s="2">
        <v>0</v>
      </c>
      <c r="CZ17" s="4" t="s">
        <v>445</v>
      </c>
      <c r="DA17" s="8">
        <f t="shared" si="2"/>
        <v>5</v>
      </c>
      <c r="DB17" s="2">
        <v>2</v>
      </c>
      <c r="DC17" s="2">
        <v>3</v>
      </c>
      <c r="DD17" s="2">
        <v>3</v>
      </c>
      <c r="DE17" s="2">
        <v>4</v>
      </c>
      <c r="DF17" s="2">
        <v>5</v>
      </c>
      <c r="DG17" s="2">
        <v>4</v>
      </c>
      <c r="DH17" s="2">
        <v>5</v>
      </c>
      <c r="DI17" s="2">
        <v>4</v>
      </c>
      <c r="DJ17" s="2">
        <v>4</v>
      </c>
      <c r="DR17" s="4" t="s">
        <v>445</v>
      </c>
    </row>
    <row r="18" spans="1:122">
      <c r="A18" s="2">
        <v>984026</v>
      </c>
      <c r="B18" s="3">
        <v>42056.383692129632</v>
      </c>
      <c r="C18" s="2">
        <v>1</v>
      </c>
      <c r="D18" s="2">
        <v>59</v>
      </c>
      <c r="E18" s="2">
        <v>10</v>
      </c>
      <c r="F18" s="2">
        <v>13</v>
      </c>
      <c r="G18" s="2">
        <v>3</v>
      </c>
      <c r="H18" s="2">
        <v>1</v>
      </c>
      <c r="I18" s="2">
        <v>2</v>
      </c>
      <c r="J18" s="2">
        <v>8</v>
      </c>
      <c r="K18" s="2">
        <v>5</v>
      </c>
      <c r="L18" s="2">
        <v>2</v>
      </c>
      <c r="N18" s="2">
        <v>2004</v>
      </c>
      <c r="O18" s="2">
        <v>1200</v>
      </c>
      <c r="P18" s="2">
        <v>1</v>
      </c>
      <c r="Q18" s="2">
        <f t="shared" si="0"/>
        <v>1200</v>
      </c>
      <c r="R18" s="4" t="s">
        <v>36</v>
      </c>
      <c r="S18" s="2">
        <v>4</v>
      </c>
      <c r="T18" s="2">
        <v>3</v>
      </c>
      <c r="U18" s="2">
        <v>3</v>
      </c>
      <c r="V18" s="2">
        <v>3</v>
      </c>
      <c r="W18" s="2">
        <v>3</v>
      </c>
      <c r="X18" s="2">
        <v>2</v>
      </c>
      <c r="Y18" s="2">
        <v>3</v>
      </c>
      <c r="Z18" s="2">
        <v>4</v>
      </c>
      <c r="AA18" s="2">
        <v>3</v>
      </c>
      <c r="AB18" s="2">
        <v>4</v>
      </c>
      <c r="AC18" s="2">
        <v>4</v>
      </c>
      <c r="AD18" s="2">
        <v>4</v>
      </c>
      <c r="AE18" s="2">
        <v>4</v>
      </c>
      <c r="AF18" s="2">
        <v>3</v>
      </c>
      <c r="AG18" s="2">
        <v>1</v>
      </c>
      <c r="AH18" s="2">
        <v>3</v>
      </c>
      <c r="AI18" s="2">
        <v>1</v>
      </c>
      <c r="AJ18" s="2">
        <v>1</v>
      </c>
      <c r="AK18" s="2">
        <v>4</v>
      </c>
      <c r="AL18" s="2">
        <v>4</v>
      </c>
      <c r="AM18" s="2">
        <v>4</v>
      </c>
      <c r="AN18" s="2">
        <v>1</v>
      </c>
      <c r="AO18" s="2">
        <v>4</v>
      </c>
      <c r="AP18" s="2">
        <v>4</v>
      </c>
      <c r="AQ18" s="2">
        <v>4</v>
      </c>
      <c r="AR18" s="2">
        <v>2</v>
      </c>
      <c r="AS18" s="2">
        <v>2</v>
      </c>
      <c r="AT18" s="2">
        <v>2</v>
      </c>
      <c r="AU18" s="2">
        <v>2</v>
      </c>
      <c r="AV18" s="2">
        <v>2</v>
      </c>
      <c r="AW18" s="2">
        <v>2</v>
      </c>
      <c r="AX18" s="2">
        <v>2</v>
      </c>
      <c r="AY18" s="2">
        <v>2</v>
      </c>
      <c r="AZ18" s="2">
        <v>4</v>
      </c>
      <c r="BA18" s="2">
        <v>1</v>
      </c>
      <c r="BB18" s="2">
        <v>3</v>
      </c>
      <c r="BC18" s="2">
        <v>3</v>
      </c>
      <c r="BD18" s="2">
        <v>3</v>
      </c>
      <c r="BE18" s="2">
        <v>2</v>
      </c>
      <c r="BF18" s="2">
        <v>4</v>
      </c>
      <c r="BG18" s="2">
        <v>1</v>
      </c>
      <c r="BH18" s="2">
        <v>2</v>
      </c>
      <c r="BI18" s="2">
        <f t="shared" si="1"/>
        <v>1.5</v>
      </c>
      <c r="BJ18" s="2">
        <v>0</v>
      </c>
      <c r="BK18" s="2">
        <v>0</v>
      </c>
      <c r="BL18" s="2">
        <v>0</v>
      </c>
      <c r="BM18" s="2">
        <v>0</v>
      </c>
      <c r="BN18" s="2">
        <v>0</v>
      </c>
      <c r="BO18" s="2">
        <v>1</v>
      </c>
      <c r="BP18" s="2">
        <v>0</v>
      </c>
      <c r="BQ18" s="4" t="s">
        <v>445</v>
      </c>
      <c r="BR18" s="2">
        <v>0</v>
      </c>
      <c r="BS18" s="2">
        <v>0</v>
      </c>
      <c r="BT18" s="2">
        <v>0</v>
      </c>
      <c r="BU18" s="2">
        <v>0</v>
      </c>
      <c r="BV18" s="2">
        <v>0</v>
      </c>
      <c r="BW18" s="2">
        <v>1</v>
      </c>
      <c r="BX18" s="2">
        <v>0</v>
      </c>
      <c r="BY18" s="4" t="s">
        <v>445</v>
      </c>
      <c r="BZ18" s="2">
        <v>0</v>
      </c>
      <c r="CA18" s="2">
        <v>0</v>
      </c>
      <c r="CB18" s="2">
        <v>0</v>
      </c>
      <c r="CC18" s="2">
        <v>0</v>
      </c>
      <c r="CD18" s="2">
        <v>0</v>
      </c>
      <c r="CE18" s="2">
        <v>1</v>
      </c>
      <c r="CF18" s="2">
        <v>0</v>
      </c>
      <c r="CG18" s="4" t="s">
        <v>445</v>
      </c>
      <c r="CH18" s="2">
        <v>0</v>
      </c>
      <c r="CI18" s="2">
        <v>0</v>
      </c>
      <c r="CJ18" s="2">
        <v>0</v>
      </c>
      <c r="CK18" s="2">
        <v>1</v>
      </c>
      <c r="CL18" s="2">
        <v>0</v>
      </c>
      <c r="CM18" s="4" t="s">
        <v>445</v>
      </c>
      <c r="CN18" s="2">
        <v>0</v>
      </c>
      <c r="CO18" s="2">
        <v>0</v>
      </c>
      <c r="CP18" s="2">
        <v>0</v>
      </c>
      <c r="CQ18" s="2">
        <v>1</v>
      </c>
      <c r="CR18" s="2">
        <v>0</v>
      </c>
      <c r="CS18" s="4" t="s">
        <v>445</v>
      </c>
      <c r="CT18" s="2">
        <v>0</v>
      </c>
      <c r="CU18" s="2">
        <v>0</v>
      </c>
      <c r="CV18" s="2">
        <v>0</v>
      </c>
      <c r="CW18" s="2">
        <v>0</v>
      </c>
      <c r="CX18" s="2">
        <v>1</v>
      </c>
      <c r="CY18" s="2">
        <v>0</v>
      </c>
      <c r="CZ18" s="4" t="s">
        <v>445</v>
      </c>
      <c r="DA18" s="8">
        <f t="shared" si="2"/>
        <v>0</v>
      </c>
      <c r="DB18" s="2">
        <v>2</v>
      </c>
      <c r="DC18" s="2">
        <v>2</v>
      </c>
      <c r="DD18" s="2">
        <v>3</v>
      </c>
      <c r="DE18" s="2">
        <v>4</v>
      </c>
      <c r="DF18" s="2">
        <v>4</v>
      </c>
      <c r="DG18" s="2">
        <v>2</v>
      </c>
      <c r="DH18" s="2">
        <v>4</v>
      </c>
      <c r="DI18" s="2">
        <v>3</v>
      </c>
      <c r="DJ18" s="2">
        <v>3</v>
      </c>
      <c r="DR18" s="4" t="s">
        <v>445</v>
      </c>
    </row>
    <row r="19" spans="1:122">
      <c r="A19" s="2">
        <v>987368</v>
      </c>
      <c r="B19" s="3">
        <v>42055.993460648147</v>
      </c>
      <c r="C19" s="2">
        <v>1</v>
      </c>
      <c r="D19" s="2">
        <v>35</v>
      </c>
      <c r="E19" s="2">
        <v>6</v>
      </c>
      <c r="F19" s="2">
        <v>21</v>
      </c>
      <c r="G19" s="2">
        <v>4</v>
      </c>
      <c r="H19" s="2">
        <v>1</v>
      </c>
      <c r="I19" s="2">
        <v>1</v>
      </c>
      <c r="J19" s="2">
        <v>7</v>
      </c>
      <c r="K19" s="2">
        <v>4</v>
      </c>
      <c r="L19" s="2">
        <v>3</v>
      </c>
      <c r="N19" s="2">
        <v>2004</v>
      </c>
      <c r="O19" s="2">
        <v>300</v>
      </c>
      <c r="P19" s="2">
        <v>7</v>
      </c>
      <c r="Q19" s="2">
        <f t="shared" si="0"/>
        <v>42.857142857142854</v>
      </c>
      <c r="R19" s="4" t="s">
        <v>37</v>
      </c>
      <c r="S19" s="2">
        <v>4</v>
      </c>
      <c r="T19" s="2">
        <v>3</v>
      </c>
      <c r="U19" s="2">
        <v>3</v>
      </c>
      <c r="V19" s="2">
        <v>3</v>
      </c>
      <c r="W19" s="2">
        <v>3</v>
      </c>
      <c r="X19" s="2">
        <v>3</v>
      </c>
      <c r="Y19" s="2">
        <v>3</v>
      </c>
      <c r="Z19" s="2">
        <v>3</v>
      </c>
      <c r="AA19" s="2">
        <v>3</v>
      </c>
      <c r="AB19" s="2">
        <v>4</v>
      </c>
      <c r="AC19" s="2">
        <v>2</v>
      </c>
      <c r="AD19" s="2">
        <v>3</v>
      </c>
      <c r="AE19" s="2">
        <v>3</v>
      </c>
      <c r="AF19" s="2">
        <v>3</v>
      </c>
      <c r="AG19" s="2">
        <v>3</v>
      </c>
      <c r="AH19" s="2">
        <v>3</v>
      </c>
      <c r="AI19" s="2">
        <v>3</v>
      </c>
      <c r="AJ19" s="2">
        <v>3</v>
      </c>
      <c r="AK19" s="2">
        <v>3</v>
      </c>
      <c r="AL19" s="2">
        <v>3</v>
      </c>
      <c r="AM19" s="2">
        <v>4</v>
      </c>
      <c r="AN19" s="2">
        <v>3</v>
      </c>
      <c r="AO19" s="2">
        <v>3</v>
      </c>
      <c r="AP19" s="2">
        <v>3</v>
      </c>
      <c r="AQ19" s="2">
        <v>3</v>
      </c>
      <c r="AR19" s="2">
        <v>3</v>
      </c>
      <c r="AS19" s="2">
        <v>3</v>
      </c>
      <c r="AT19" s="2">
        <v>4</v>
      </c>
      <c r="AU19" s="2">
        <v>3</v>
      </c>
      <c r="AV19" s="2">
        <v>3</v>
      </c>
      <c r="AW19" s="2">
        <v>3</v>
      </c>
      <c r="AX19" s="2">
        <v>3</v>
      </c>
      <c r="AY19" s="2">
        <v>3</v>
      </c>
      <c r="AZ19" s="2">
        <v>3</v>
      </c>
      <c r="BA19" s="2">
        <v>3</v>
      </c>
      <c r="BB19" s="2">
        <v>3</v>
      </c>
      <c r="BC19" s="2">
        <v>3</v>
      </c>
      <c r="BD19" s="2">
        <v>3</v>
      </c>
      <c r="BE19" s="2">
        <v>3</v>
      </c>
      <c r="BF19" s="2">
        <v>3</v>
      </c>
      <c r="BG19" s="2">
        <v>3</v>
      </c>
      <c r="BH19" s="2">
        <v>3</v>
      </c>
      <c r="BI19" s="2">
        <f t="shared" si="1"/>
        <v>3</v>
      </c>
      <c r="BJ19" s="2">
        <v>1</v>
      </c>
      <c r="BK19" s="2">
        <v>0</v>
      </c>
      <c r="BL19" s="2">
        <v>1</v>
      </c>
      <c r="BM19" s="2">
        <v>1</v>
      </c>
      <c r="BN19" s="2">
        <v>0</v>
      </c>
      <c r="BO19" s="2">
        <v>0</v>
      </c>
      <c r="BP19" s="2">
        <v>0</v>
      </c>
      <c r="BQ19" s="4" t="s">
        <v>445</v>
      </c>
      <c r="BR19" s="2">
        <v>1</v>
      </c>
      <c r="BS19" s="2">
        <v>1</v>
      </c>
      <c r="BT19" s="2">
        <v>0</v>
      </c>
      <c r="BU19" s="2">
        <v>0</v>
      </c>
      <c r="BV19" s="2">
        <v>0</v>
      </c>
      <c r="BW19" s="2">
        <v>0</v>
      </c>
      <c r="BX19" s="2">
        <v>0</v>
      </c>
      <c r="BY19" s="4" t="s">
        <v>445</v>
      </c>
      <c r="BZ19" s="2">
        <v>0</v>
      </c>
      <c r="CA19" s="2">
        <v>0</v>
      </c>
      <c r="CB19" s="2">
        <v>1</v>
      </c>
      <c r="CC19" s="2">
        <v>1</v>
      </c>
      <c r="CD19" s="2">
        <v>0</v>
      </c>
      <c r="CE19" s="2">
        <v>0</v>
      </c>
      <c r="CF19" s="2">
        <v>0</v>
      </c>
      <c r="CG19" s="4" t="s">
        <v>445</v>
      </c>
      <c r="CH19" s="2">
        <v>1</v>
      </c>
      <c r="CI19" s="2">
        <v>0</v>
      </c>
      <c r="CJ19" s="2">
        <v>0</v>
      </c>
      <c r="CK19" s="2">
        <v>0</v>
      </c>
      <c r="CL19" s="2">
        <v>0</v>
      </c>
      <c r="CM19" s="4" t="s">
        <v>445</v>
      </c>
      <c r="CN19" s="2">
        <v>0</v>
      </c>
      <c r="CO19" s="2">
        <v>1</v>
      </c>
      <c r="CP19" s="2">
        <v>0</v>
      </c>
      <c r="CQ19" s="2">
        <v>0</v>
      </c>
      <c r="CR19" s="2">
        <v>0</v>
      </c>
      <c r="CS19" s="4" t="s">
        <v>445</v>
      </c>
      <c r="CT19" s="2">
        <v>1</v>
      </c>
      <c r="CU19" s="2">
        <v>0</v>
      </c>
      <c r="CV19" s="2">
        <v>0</v>
      </c>
      <c r="CW19" s="2">
        <v>0</v>
      </c>
      <c r="CX19" s="2">
        <v>0</v>
      </c>
      <c r="CY19" s="2">
        <v>0</v>
      </c>
      <c r="CZ19" s="4" t="s">
        <v>445</v>
      </c>
      <c r="DA19" s="8">
        <f t="shared" si="2"/>
        <v>10</v>
      </c>
      <c r="DB19" s="2">
        <v>3</v>
      </c>
      <c r="DC19" s="2">
        <v>3</v>
      </c>
      <c r="DD19" s="2">
        <v>3</v>
      </c>
      <c r="DE19" s="2">
        <v>3</v>
      </c>
      <c r="DF19" s="2">
        <v>4</v>
      </c>
      <c r="DG19" s="2">
        <v>3</v>
      </c>
      <c r="DH19" s="2">
        <v>4</v>
      </c>
      <c r="DI19" s="2">
        <v>3</v>
      </c>
      <c r="DJ19" s="2">
        <v>4</v>
      </c>
      <c r="DR19" s="4" t="s">
        <v>445</v>
      </c>
    </row>
    <row r="20" spans="1:122">
      <c r="A20" s="2">
        <v>1015865</v>
      </c>
      <c r="B20" s="3">
        <v>42056.560428240744</v>
      </c>
      <c r="C20" s="2">
        <v>1</v>
      </c>
      <c r="D20" s="2">
        <v>46</v>
      </c>
      <c r="E20" s="2">
        <v>8</v>
      </c>
      <c r="F20" s="2">
        <v>2</v>
      </c>
      <c r="G20" s="2">
        <v>2</v>
      </c>
      <c r="H20" s="2">
        <v>2</v>
      </c>
      <c r="I20" s="2">
        <v>2</v>
      </c>
      <c r="J20" s="2">
        <v>1</v>
      </c>
      <c r="K20" s="2">
        <v>1</v>
      </c>
      <c r="L20" s="2">
        <v>5</v>
      </c>
      <c r="N20" s="2">
        <v>2000</v>
      </c>
      <c r="O20" s="2">
        <v>363</v>
      </c>
      <c r="P20" s="2">
        <v>3</v>
      </c>
      <c r="Q20" s="2">
        <f t="shared" si="0"/>
        <v>121</v>
      </c>
      <c r="R20" s="4" t="s">
        <v>38</v>
      </c>
      <c r="S20" s="2">
        <v>2</v>
      </c>
      <c r="T20" s="2">
        <v>3</v>
      </c>
      <c r="U20" s="2">
        <v>2</v>
      </c>
      <c r="V20" s="2">
        <v>4</v>
      </c>
      <c r="W20" s="2">
        <v>3</v>
      </c>
      <c r="X20" s="2">
        <v>2</v>
      </c>
      <c r="Y20" s="2">
        <v>2</v>
      </c>
      <c r="Z20" s="2">
        <v>4</v>
      </c>
      <c r="AA20" s="2">
        <v>2</v>
      </c>
      <c r="AB20" s="2">
        <v>2</v>
      </c>
      <c r="AC20" s="2">
        <v>4</v>
      </c>
      <c r="AD20" s="2">
        <v>4</v>
      </c>
      <c r="AE20" s="2">
        <v>4</v>
      </c>
      <c r="AF20" s="2">
        <v>2</v>
      </c>
      <c r="AG20" s="2">
        <v>3</v>
      </c>
      <c r="AH20" s="2">
        <v>2</v>
      </c>
      <c r="AI20" s="2">
        <v>2</v>
      </c>
      <c r="AJ20" s="2">
        <v>3</v>
      </c>
      <c r="AK20" s="2">
        <v>2</v>
      </c>
      <c r="AL20" s="2">
        <v>3</v>
      </c>
      <c r="AM20" s="2">
        <v>3</v>
      </c>
      <c r="AN20" s="2">
        <v>2</v>
      </c>
      <c r="AO20" s="2">
        <v>4</v>
      </c>
      <c r="AP20" s="2">
        <v>4</v>
      </c>
      <c r="AQ20" s="2">
        <v>4</v>
      </c>
      <c r="AR20" s="2">
        <v>2</v>
      </c>
      <c r="AS20" s="2">
        <v>2</v>
      </c>
      <c r="AT20" s="2">
        <v>3</v>
      </c>
      <c r="AU20" s="2">
        <v>2</v>
      </c>
      <c r="AV20" s="2">
        <v>2</v>
      </c>
      <c r="AW20" s="2">
        <v>2</v>
      </c>
      <c r="AX20" s="2">
        <v>2</v>
      </c>
      <c r="AY20" s="2">
        <v>2</v>
      </c>
      <c r="AZ20" s="2">
        <v>3</v>
      </c>
      <c r="BA20" s="2">
        <v>1</v>
      </c>
      <c r="BB20" s="2">
        <v>2</v>
      </c>
      <c r="BC20" s="2">
        <v>2</v>
      </c>
      <c r="BD20" s="2">
        <v>2</v>
      </c>
      <c r="BE20" s="2">
        <v>2</v>
      </c>
      <c r="BF20" s="2">
        <v>2</v>
      </c>
      <c r="BG20" s="2">
        <v>3</v>
      </c>
      <c r="BH20" s="2">
        <v>3</v>
      </c>
      <c r="BI20" s="2">
        <f t="shared" si="1"/>
        <v>3</v>
      </c>
      <c r="BJ20" s="2">
        <v>0</v>
      </c>
      <c r="BK20" s="2">
        <v>0</v>
      </c>
      <c r="BL20" s="2">
        <v>0</v>
      </c>
      <c r="BM20" s="2">
        <v>0</v>
      </c>
      <c r="BN20" s="2">
        <v>0</v>
      </c>
      <c r="BO20" s="2">
        <v>1</v>
      </c>
      <c r="BP20" s="2">
        <v>0</v>
      </c>
      <c r="BQ20" s="4" t="s">
        <v>445</v>
      </c>
      <c r="BR20" s="2">
        <v>0</v>
      </c>
      <c r="BS20" s="2">
        <v>0</v>
      </c>
      <c r="BT20" s="2">
        <v>0</v>
      </c>
      <c r="BU20" s="2">
        <v>0</v>
      </c>
      <c r="BV20" s="2">
        <v>0</v>
      </c>
      <c r="BW20" s="2">
        <v>1</v>
      </c>
      <c r="BX20" s="2">
        <v>0</v>
      </c>
      <c r="BY20" s="4" t="s">
        <v>445</v>
      </c>
      <c r="BZ20" s="2">
        <v>0</v>
      </c>
      <c r="CA20" s="2">
        <v>0</v>
      </c>
      <c r="CB20" s="2">
        <v>0</v>
      </c>
      <c r="CC20" s="2">
        <v>0</v>
      </c>
      <c r="CD20" s="2">
        <v>0</v>
      </c>
      <c r="CE20" s="2">
        <v>1</v>
      </c>
      <c r="CF20" s="2">
        <v>0</v>
      </c>
      <c r="CG20" s="4" t="s">
        <v>445</v>
      </c>
      <c r="CH20" s="2">
        <v>0</v>
      </c>
      <c r="CI20" s="2">
        <v>0</v>
      </c>
      <c r="CJ20" s="2">
        <v>0</v>
      </c>
      <c r="CK20" s="2">
        <v>1</v>
      </c>
      <c r="CL20" s="2">
        <v>0</v>
      </c>
      <c r="CM20" s="4" t="s">
        <v>445</v>
      </c>
      <c r="CN20" s="2">
        <v>0</v>
      </c>
      <c r="CO20" s="2">
        <v>0</v>
      </c>
      <c r="CP20" s="2">
        <v>0</v>
      </c>
      <c r="CQ20" s="2">
        <v>1</v>
      </c>
      <c r="CR20" s="2">
        <v>0</v>
      </c>
      <c r="CS20" s="4" t="s">
        <v>445</v>
      </c>
      <c r="CT20" s="2">
        <v>0</v>
      </c>
      <c r="CU20" s="2">
        <v>0</v>
      </c>
      <c r="CV20" s="2">
        <v>0</v>
      </c>
      <c r="CW20" s="2">
        <v>0</v>
      </c>
      <c r="CX20" s="2">
        <v>1</v>
      </c>
      <c r="CY20" s="2">
        <v>0</v>
      </c>
      <c r="CZ20" s="4" t="s">
        <v>445</v>
      </c>
      <c r="DA20" s="8">
        <f t="shared" si="2"/>
        <v>0</v>
      </c>
      <c r="DB20" s="2">
        <v>2</v>
      </c>
      <c r="DC20" s="2">
        <v>2</v>
      </c>
      <c r="DD20" s="2">
        <v>3</v>
      </c>
      <c r="DE20" s="2">
        <v>2</v>
      </c>
      <c r="DF20" s="2">
        <v>2</v>
      </c>
      <c r="DG20" s="2">
        <v>2</v>
      </c>
      <c r="DH20" s="2">
        <v>4</v>
      </c>
      <c r="DI20" s="2">
        <v>3</v>
      </c>
      <c r="DJ20" s="2">
        <v>2</v>
      </c>
      <c r="DK20" s="2">
        <v>1</v>
      </c>
      <c r="DL20" s="2">
        <v>1</v>
      </c>
      <c r="DM20" s="2">
        <v>0</v>
      </c>
      <c r="DN20" s="2">
        <v>0</v>
      </c>
      <c r="DO20" s="2">
        <v>0</v>
      </c>
      <c r="DP20" s="2">
        <v>0</v>
      </c>
      <c r="DQ20" s="2">
        <v>0</v>
      </c>
      <c r="DR20" s="4" t="s">
        <v>445</v>
      </c>
    </row>
    <row r="21" spans="1:122">
      <c r="A21" s="2">
        <v>1202029</v>
      </c>
      <c r="B21" s="3">
        <v>42056.374444444446</v>
      </c>
      <c r="C21" s="2">
        <v>1</v>
      </c>
      <c r="D21" s="2">
        <v>54</v>
      </c>
      <c r="E21" s="2">
        <v>9</v>
      </c>
      <c r="F21" s="2">
        <v>13</v>
      </c>
      <c r="G21" s="2">
        <v>3</v>
      </c>
      <c r="H21" s="2">
        <v>2</v>
      </c>
      <c r="I21" s="2">
        <v>2</v>
      </c>
      <c r="J21" s="2">
        <v>7</v>
      </c>
      <c r="K21" s="2">
        <v>6</v>
      </c>
      <c r="L21" s="2">
        <v>6</v>
      </c>
      <c r="N21" s="2">
        <v>1979</v>
      </c>
      <c r="O21" s="2">
        <v>1400</v>
      </c>
      <c r="P21" s="2">
        <v>8</v>
      </c>
      <c r="Q21" s="2">
        <f t="shared" si="0"/>
        <v>175</v>
      </c>
      <c r="R21" s="4" t="s">
        <v>39</v>
      </c>
      <c r="S21" s="2">
        <v>2</v>
      </c>
      <c r="T21" s="2">
        <v>3</v>
      </c>
      <c r="U21" s="2">
        <v>3</v>
      </c>
      <c r="V21" s="2">
        <v>4</v>
      </c>
      <c r="W21" s="2">
        <v>2</v>
      </c>
      <c r="X21" s="2">
        <v>2</v>
      </c>
      <c r="Y21" s="2">
        <v>2</v>
      </c>
      <c r="Z21" s="2">
        <v>4</v>
      </c>
      <c r="AA21" s="2">
        <v>4</v>
      </c>
      <c r="AB21" s="2">
        <v>3</v>
      </c>
      <c r="AC21" s="2">
        <v>4</v>
      </c>
      <c r="AD21" s="2">
        <v>4</v>
      </c>
      <c r="AE21" s="2">
        <v>4</v>
      </c>
      <c r="AF21" s="2">
        <v>3</v>
      </c>
      <c r="AG21" s="2">
        <v>3</v>
      </c>
      <c r="AH21" s="2">
        <v>2</v>
      </c>
      <c r="AI21" s="2">
        <v>3</v>
      </c>
      <c r="AJ21" s="2">
        <v>2</v>
      </c>
      <c r="AK21" s="2">
        <v>4</v>
      </c>
      <c r="AL21" s="2">
        <v>2</v>
      </c>
      <c r="AM21" s="2">
        <v>2</v>
      </c>
      <c r="AN21" s="2">
        <v>1</v>
      </c>
      <c r="AO21" s="2">
        <v>4</v>
      </c>
      <c r="AP21" s="2">
        <v>4</v>
      </c>
      <c r="AQ21" s="2">
        <v>4</v>
      </c>
      <c r="AR21" s="2">
        <v>2</v>
      </c>
      <c r="AS21" s="2">
        <v>2</v>
      </c>
      <c r="AT21" s="2">
        <v>2</v>
      </c>
      <c r="AU21" s="2">
        <v>2</v>
      </c>
      <c r="AV21" s="2">
        <v>2</v>
      </c>
      <c r="AW21" s="2">
        <v>2</v>
      </c>
      <c r="AX21" s="2">
        <v>2</v>
      </c>
      <c r="AY21" s="2">
        <v>2</v>
      </c>
      <c r="AZ21" s="2">
        <v>3</v>
      </c>
      <c r="BA21" s="2">
        <v>2</v>
      </c>
      <c r="BB21" s="2">
        <v>3</v>
      </c>
      <c r="BC21" s="2">
        <v>2</v>
      </c>
      <c r="BD21" s="2">
        <v>2</v>
      </c>
      <c r="BE21" s="2">
        <v>2</v>
      </c>
      <c r="BF21" s="2">
        <v>2</v>
      </c>
      <c r="BG21" s="2">
        <v>3</v>
      </c>
      <c r="BH21" s="2">
        <v>3</v>
      </c>
      <c r="BI21" s="2">
        <f t="shared" si="1"/>
        <v>3</v>
      </c>
      <c r="BJ21" s="2">
        <v>0</v>
      </c>
      <c r="BK21" s="2">
        <v>0</v>
      </c>
      <c r="BL21" s="2">
        <v>0</v>
      </c>
      <c r="BM21" s="2">
        <v>1</v>
      </c>
      <c r="BN21" s="2">
        <v>0</v>
      </c>
      <c r="BO21" s="2">
        <v>0</v>
      </c>
      <c r="BP21" s="2">
        <v>0</v>
      </c>
      <c r="BQ21" s="4" t="s">
        <v>445</v>
      </c>
      <c r="BR21" s="2">
        <v>0</v>
      </c>
      <c r="BS21" s="2">
        <v>0</v>
      </c>
      <c r="BT21" s="2">
        <v>0</v>
      </c>
      <c r="BU21" s="2">
        <v>0</v>
      </c>
      <c r="BV21" s="2">
        <v>0</v>
      </c>
      <c r="BW21" s="2">
        <v>1</v>
      </c>
      <c r="BX21" s="2">
        <v>0</v>
      </c>
      <c r="BY21" s="4" t="s">
        <v>445</v>
      </c>
      <c r="BZ21" s="2">
        <v>0</v>
      </c>
      <c r="CA21" s="2">
        <v>0</v>
      </c>
      <c r="CB21" s="2">
        <v>0</v>
      </c>
      <c r="CC21" s="2">
        <v>0</v>
      </c>
      <c r="CD21" s="2">
        <v>0</v>
      </c>
      <c r="CE21" s="2">
        <v>1</v>
      </c>
      <c r="CF21" s="2">
        <v>0</v>
      </c>
      <c r="CG21" s="4" t="s">
        <v>445</v>
      </c>
      <c r="CH21" s="2">
        <v>0</v>
      </c>
      <c r="CI21" s="2">
        <v>0</v>
      </c>
      <c r="CJ21" s="2">
        <v>0</v>
      </c>
      <c r="CK21" s="2">
        <v>1</v>
      </c>
      <c r="CL21" s="2">
        <v>0</v>
      </c>
      <c r="CM21" s="4" t="s">
        <v>445</v>
      </c>
      <c r="CN21" s="2">
        <v>0</v>
      </c>
      <c r="CO21" s="2">
        <v>0</v>
      </c>
      <c r="CP21" s="2">
        <v>0</v>
      </c>
      <c r="CQ21" s="2">
        <v>1</v>
      </c>
      <c r="CR21" s="2">
        <v>0</v>
      </c>
      <c r="CS21" s="4" t="s">
        <v>445</v>
      </c>
      <c r="CT21" s="2">
        <v>0</v>
      </c>
      <c r="CU21" s="2">
        <v>0</v>
      </c>
      <c r="CV21" s="2">
        <v>0</v>
      </c>
      <c r="CW21" s="2">
        <v>0</v>
      </c>
      <c r="CX21" s="2">
        <v>1</v>
      </c>
      <c r="CY21" s="2">
        <v>0</v>
      </c>
      <c r="CZ21" s="4" t="s">
        <v>445</v>
      </c>
      <c r="DA21" s="8">
        <f t="shared" si="2"/>
        <v>1</v>
      </c>
      <c r="DB21" s="2">
        <v>2</v>
      </c>
      <c r="DC21" s="2">
        <v>2</v>
      </c>
      <c r="DD21" s="2">
        <v>3</v>
      </c>
      <c r="DE21" s="2">
        <v>3</v>
      </c>
      <c r="DF21" s="2">
        <v>2</v>
      </c>
      <c r="DG21" s="2">
        <v>2</v>
      </c>
      <c r="DH21" s="2">
        <v>5</v>
      </c>
      <c r="DI21" s="2">
        <v>1</v>
      </c>
      <c r="DJ21" s="2">
        <v>4</v>
      </c>
      <c r="DR21" s="4" t="s">
        <v>445</v>
      </c>
    </row>
    <row r="22" spans="1:122">
      <c r="A22" s="2">
        <v>1300873</v>
      </c>
      <c r="B22" s="3">
        <v>42057.356145833335</v>
      </c>
      <c r="C22" s="2">
        <v>1</v>
      </c>
      <c r="D22" s="2">
        <v>57</v>
      </c>
      <c r="E22" s="2">
        <v>10</v>
      </c>
      <c r="F22" s="2">
        <v>13</v>
      </c>
      <c r="G22" s="2">
        <v>3</v>
      </c>
      <c r="H22" s="2">
        <v>2</v>
      </c>
      <c r="I22" s="2">
        <v>2</v>
      </c>
      <c r="J22" s="2">
        <v>6</v>
      </c>
      <c r="K22" s="2">
        <v>6</v>
      </c>
      <c r="L22" s="2">
        <v>3</v>
      </c>
      <c r="N22" s="2">
        <v>1980</v>
      </c>
      <c r="O22" s="2">
        <v>150</v>
      </c>
      <c r="P22" s="2">
        <v>3</v>
      </c>
      <c r="Q22" s="2">
        <f t="shared" si="0"/>
        <v>50</v>
      </c>
      <c r="R22" s="4" t="s">
        <v>40</v>
      </c>
      <c r="S22" s="2">
        <v>4</v>
      </c>
      <c r="T22" s="2">
        <v>1</v>
      </c>
      <c r="U22" s="2">
        <v>1</v>
      </c>
      <c r="V22" s="2">
        <v>1</v>
      </c>
      <c r="W22" s="2">
        <v>2</v>
      </c>
      <c r="X22" s="2">
        <v>2</v>
      </c>
      <c r="Y22" s="2">
        <v>2</v>
      </c>
      <c r="Z22" s="2">
        <v>2</v>
      </c>
      <c r="AA22" s="2">
        <v>2</v>
      </c>
      <c r="AB22" s="2">
        <v>2</v>
      </c>
      <c r="AC22" s="2">
        <v>4</v>
      </c>
      <c r="AD22" s="2">
        <v>4</v>
      </c>
      <c r="AE22" s="2">
        <v>4</v>
      </c>
      <c r="AF22" s="2">
        <v>2</v>
      </c>
      <c r="AG22" s="2">
        <v>2</v>
      </c>
      <c r="AH22" s="2">
        <v>2</v>
      </c>
      <c r="AI22" s="2">
        <v>3</v>
      </c>
      <c r="AJ22" s="2">
        <v>3</v>
      </c>
      <c r="AK22" s="2">
        <v>4</v>
      </c>
      <c r="AL22" s="2">
        <v>2</v>
      </c>
      <c r="AM22" s="2">
        <v>2</v>
      </c>
      <c r="AN22" s="2">
        <v>1</v>
      </c>
      <c r="AO22" s="2">
        <v>4</v>
      </c>
      <c r="AP22" s="2">
        <v>4</v>
      </c>
      <c r="AQ22" s="2">
        <v>4</v>
      </c>
      <c r="AR22" s="2">
        <v>2</v>
      </c>
      <c r="AS22" s="2">
        <v>2</v>
      </c>
      <c r="AT22" s="2">
        <v>2</v>
      </c>
      <c r="AU22" s="2">
        <v>2</v>
      </c>
      <c r="AV22" s="2">
        <v>2</v>
      </c>
      <c r="AW22" s="2">
        <v>2</v>
      </c>
      <c r="AX22" s="2">
        <v>2</v>
      </c>
      <c r="AY22" s="2">
        <v>2</v>
      </c>
      <c r="AZ22" s="2">
        <v>2</v>
      </c>
      <c r="BA22" s="2">
        <v>2</v>
      </c>
      <c r="BB22" s="2">
        <v>2</v>
      </c>
      <c r="BC22" s="2">
        <v>2</v>
      </c>
      <c r="BD22" s="2">
        <v>2</v>
      </c>
      <c r="BE22" s="2">
        <v>2</v>
      </c>
      <c r="BF22" s="2">
        <v>2</v>
      </c>
      <c r="BG22" s="2">
        <v>2</v>
      </c>
      <c r="BH22" s="2">
        <v>2</v>
      </c>
      <c r="BI22" s="2">
        <f t="shared" si="1"/>
        <v>2</v>
      </c>
      <c r="BJ22" s="2">
        <v>0</v>
      </c>
      <c r="BK22" s="2">
        <v>0</v>
      </c>
      <c r="BL22" s="2">
        <v>0</v>
      </c>
      <c r="BM22" s="2">
        <v>0</v>
      </c>
      <c r="BN22" s="2">
        <v>0</v>
      </c>
      <c r="BO22" s="2">
        <v>1</v>
      </c>
      <c r="BP22" s="2">
        <v>0</v>
      </c>
      <c r="BQ22" s="4" t="s">
        <v>445</v>
      </c>
      <c r="BR22" s="2">
        <v>0</v>
      </c>
      <c r="BS22" s="2">
        <v>0</v>
      </c>
      <c r="BT22" s="2">
        <v>0</v>
      </c>
      <c r="BU22" s="2">
        <v>0</v>
      </c>
      <c r="BV22" s="2">
        <v>0</v>
      </c>
      <c r="BW22" s="2">
        <v>1</v>
      </c>
      <c r="BX22" s="2">
        <v>0</v>
      </c>
      <c r="BY22" s="4" t="s">
        <v>445</v>
      </c>
      <c r="BZ22" s="2">
        <v>0</v>
      </c>
      <c r="CA22" s="2">
        <v>0</v>
      </c>
      <c r="CB22" s="2">
        <v>0</v>
      </c>
      <c r="CC22" s="2">
        <v>0</v>
      </c>
      <c r="CD22" s="2">
        <v>0</v>
      </c>
      <c r="CE22" s="2">
        <v>1</v>
      </c>
      <c r="CF22" s="2">
        <v>0</v>
      </c>
      <c r="CG22" s="4" t="s">
        <v>445</v>
      </c>
      <c r="CH22" s="2">
        <v>0</v>
      </c>
      <c r="CI22" s="2">
        <v>0</v>
      </c>
      <c r="CJ22" s="2">
        <v>0</v>
      </c>
      <c r="CK22" s="2">
        <v>1</v>
      </c>
      <c r="CL22" s="2">
        <v>0</v>
      </c>
      <c r="CM22" s="4" t="s">
        <v>445</v>
      </c>
      <c r="CN22" s="2">
        <v>0</v>
      </c>
      <c r="CO22" s="2">
        <v>0</v>
      </c>
      <c r="CP22" s="2">
        <v>0</v>
      </c>
      <c r="CQ22" s="2">
        <v>1</v>
      </c>
      <c r="CR22" s="2">
        <v>0</v>
      </c>
      <c r="CS22" s="4" t="s">
        <v>445</v>
      </c>
      <c r="CT22" s="2">
        <v>0</v>
      </c>
      <c r="CU22" s="2">
        <v>0</v>
      </c>
      <c r="CV22" s="2">
        <v>0</v>
      </c>
      <c r="CW22" s="2">
        <v>0</v>
      </c>
      <c r="CX22" s="2">
        <v>1</v>
      </c>
      <c r="CY22" s="2">
        <v>0</v>
      </c>
      <c r="CZ22" s="4" t="s">
        <v>445</v>
      </c>
      <c r="DA22" s="8">
        <f t="shared" si="2"/>
        <v>0</v>
      </c>
      <c r="DB22" s="2">
        <v>2</v>
      </c>
      <c r="DC22" s="2">
        <v>2</v>
      </c>
      <c r="DD22" s="2">
        <v>2</v>
      </c>
      <c r="DE22" s="2">
        <v>2</v>
      </c>
      <c r="DF22" s="2">
        <v>2</v>
      </c>
      <c r="DG22" s="2">
        <v>2</v>
      </c>
      <c r="DH22" s="2">
        <v>3</v>
      </c>
      <c r="DI22" s="2">
        <v>3</v>
      </c>
      <c r="DJ22" s="2">
        <v>3</v>
      </c>
      <c r="DR22" s="4" t="s">
        <v>445</v>
      </c>
    </row>
    <row r="23" spans="1:122">
      <c r="A23" s="2">
        <v>1374034</v>
      </c>
      <c r="B23" s="3">
        <v>42055.986342592594</v>
      </c>
      <c r="C23" s="2">
        <v>1</v>
      </c>
      <c r="D23" s="2">
        <v>58</v>
      </c>
      <c r="E23" s="2">
        <v>10</v>
      </c>
      <c r="F23" s="2">
        <v>1</v>
      </c>
      <c r="G23" s="2">
        <v>1</v>
      </c>
      <c r="H23" s="2">
        <v>2</v>
      </c>
      <c r="I23" s="2">
        <v>1</v>
      </c>
      <c r="J23" s="2">
        <v>4</v>
      </c>
      <c r="K23" s="2">
        <v>4</v>
      </c>
      <c r="L23" s="2">
        <v>2</v>
      </c>
      <c r="N23" s="2">
        <v>1985</v>
      </c>
      <c r="O23" s="2">
        <v>925</v>
      </c>
      <c r="P23" s="2">
        <v>4</v>
      </c>
      <c r="Q23" s="2">
        <f t="shared" si="0"/>
        <v>231.25</v>
      </c>
      <c r="R23" s="4" t="s">
        <v>41</v>
      </c>
      <c r="S23" s="2">
        <v>4</v>
      </c>
      <c r="T23" s="2">
        <v>2</v>
      </c>
      <c r="U23" s="2">
        <v>3</v>
      </c>
      <c r="V23" s="2">
        <v>4</v>
      </c>
      <c r="W23" s="2">
        <v>1</v>
      </c>
      <c r="X23" s="2">
        <v>2</v>
      </c>
      <c r="Y23" s="2">
        <v>2</v>
      </c>
      <c r="Z23" s="2">
        <v>3</v>
      </c>
      <c r="AA23" s="2">
        <v>4</v>
      </c>
      <c r="AB23" s="2">
        <v>2</v>
      </c>
      <c r="AC23" s="2">
        <v>4</v>
      </c>
      <c r="AD23" s="2">
        <v>4</v>
      </c>
      <c r="AE23" s="2">
        <v>4</v>
      </c>
      <c r="AF23" s="2">
        <v>3</v>
      </c>
      <c r="AG23" s="2">
        <v>2</v>
      </c>
      <c r="AH23" s="2">
        <v>2</v>
      </c>
      <c r="AI23" s="2">
        <v>1</v>
      </c>
      <c r="AJ23" s="2">
        <v>1</v>
      </c>
      <c r="AK23" s="2">
        <v>4</v>
      </c>
      <c r="AL23" s="2">
        <v>1</v>
      </c>
      <c r="AM23" s="2">
        <v>1</v>
      </c>
      <c r="AN23" s="2">
        <v>1</v>
      </c>
      <c r="AO23" s="2">
        <v>2</v>
      </c>
      <c r="AP23" s="2">
        <v>4</v>
      </c>
      <c r="AQ23" s="2">
        <v>4</v>
      </c>
      <c r="AR23" s="2">
        <v>2</v>
      </c>
      <c r="AS23" s="2">
        <v>2</v>
      </c>
      <c r="AT23" s="2">
        <v>2</v>
      </c>
      <c r="AU23" s="2">
        <v>2</v>
      </c>
      <c r="AV23" s="2">
        <v>2</v>
      </c>
      <c r="AW23" s="2">
        <v>2</v>
      </c>
      <c r="AX23" s="2">
        <v>2</v>
      </c>
      <c r="AY23" s="2">
        <v>2</v>
      </c>
      <c r="AZ23" s="2">
        <v>2</v>
      </c>
      <c r="BA23" s="2">
        <v>2</v>
      </c>
      <c r="BB23" s="2">
        <v>2</v>
      </c>
      <c r="BC23" s="2">
        <v>2</v>
      </c>
      <c r="BD23" s="2">
        <v>2</v>
      </c>
      <c r="BE23" s="2">
        <v>2</v>
      </c>
      <c r="BF23" s="2">
        <v>2</v>
      </c>
      <c r="BG23" s="2">
        <v>3</v>
      </c>
      <c r="BH23" s="2">
        <v>2</v>
      </c>
      <c r="BI23" s="2">
        <f t="shared" si="1"/>
        <v>2.5</v>
      </c>
      <c r="BJ23" s="2">
        <v>0</v>
      </c>
      <c r="BK23" s="2">
        <v>0</v>
      </c>
      <c r="BL23" s="2">
        <v>0</v>
      </c>
      <c r="BM23" s="2">
        <v>0</v>
      </c>
      <c r="BN23" s="2">
        <v>0</v>
      </c>
      <c r="BO23" s="2">
        <v>1</v>
      </c>
      <c r="BP23" s="2">
        <v>0</v>
      </c>
      <c r="BQ23" s="4" t="s">
        <v>445</v>
      </c>
      <c r="BR23" s="2">
        <v>0</v>
      </c>
      <c r="BS23" s="2">
        <v>0</v>
      </c>
      <c r="BT23" s="2">
        <v>0</v>
      </c>
      <c r="BU23" s="2">
        <v>0</v>
      </c>
      <c r="BV23" s="2">
        <v>0</v>
      </c>
      <c r="BW23" s="2">
        <v>1</v>
      </c>
      <c r="BX23" s="2">
        <v>0</v>
      </c>
      <c r="BY23" s="4" t="s">
        <v>445</v>
      </c>
      <c r="BZ23" s="2">
        <v>0</v>
      </c>
      <c r="CA23" s="2">
        <v>0</v>
      </c>
      <c r="CB23" s="2">
        <v>0</v>
      </c>
      <c r="CC23" s="2">
        <v>0</v>
      </c>
      <c r="CD23" s="2">
        <v>0</v>
      </c>
      <c r="CE23" s="2">
        <v>1</v>
      </c>
      <c r="CF23" s="2">
        <v>0</v>
      </c>
      <c r="CG23" s="4" t="s">
        <v>445</v>
      </c>
      <c r="CH23" s="2">
        <v>0</v>
      </c>
      <c r="CI23" s="2">
        <v>0</v>
      </c>
      <c r="CJ23" s="2">
        <v>0</v>
      </c>
      <c r="CK23" s="2">
        <v>1</v>
      </c>
      <c r="CL23" s="2">
        <v>0</v>
      </c>
      <c r="CM23" s="4" t="s">
        <v>445</v>
      </c>
      <c r="CN23" s="2">
        <v>0</v>
      </c>
      <c r="CO23" s="2">
        <v>0</v>
      </c>
      <c r="CP23" s="2">
        <v>0</v>
      </c>
      <c r="CQ23" s="2">
        <v>1</v>
      </c>
      <c r="CR23" s="2">
        <v>0</v>
      </c>
      <c r="CS23" s="4" t="s">
        <v>445</v>
      </c>
      <c r="CT23" s="2">
        <v>0</v>
      </c>
      <c r="CU23" s="2">
        <v>0</v>
      </c>
      <c r="CV23" s="2">
        <v>0</v>
      </c>
      <c r="CW23" s="2">
        <v>0</v>
      </c>
      <c r="CX23" s="2">
        <v>1</v>
      </c>
      <c r="CY23" s="2">
        <v>0</v>
      </c>
      <c r="CZ23" s="4" t="s">
        <v>445</v>
      </c>
      <c r="DA23" s="8">
        <f t="shared" si="2"/>
        <v>0</v>
      </c>
      <c r="DB23" s="2">
        <v>2</v>
      </c>
      <c r="DC23" s="2">
        <v>2</v>
      </c>
      <c r="DD23" s="2">
        <v>2</v>
      </c>
      <c r="DE23" s="2">
        <v>2</v>
      </c>
      <c r="DF23" s="2">
        <v>2</v>
      </c>
      <c r="DG23" s="2">
        <v>2</v>
      </c>
      <c r="DH23" s="2">
        <v>4</v>
      </c>
      <c r="DI23" s="2">
        <v>2</v>
      </c>
      <c r="DJ23" s="2">
        <v>3</v>
      </c>
      <c r="DR23" s="4" t="s">
        <v>445</v>
      </c>
    </row>
    <row r="24" spans="1:122">
      <c r="A24" s="2">
        <v>1400669</v>
      </c>
      <c r="B24" s="3">
        <v>42057.661030092589</v>
      </c>
      <c r="C24" s="2">
        <v>1</v>
      </c>
      <c r="D24" s="2">
        <v>57</v>
      </c>
      <c r="E24" s="2">
        <v>10</v>
      </c>
      <c r="F24" s="2">
        <v>29</v>
      </c>
      <c r="G24" s="2">
        <v>5</v>
      </c>
      <c r="H24" s="2">
        <v>2</v>
      </c>
      <c r="I24" s="2">
        <v>1</v>
      </c>
      <c r="J24" s="2">
        <v>4</v>
      </c>
      <c r="K24" s="2">
        <v>3</v>
      </c>
      <c r="L24" s="2">
        <v>6</v>
      </c>
      <c r="N24" s="2">
        <v>1996</v>
      </c>
      <c r="O24" s="2">
        <v>500</v>
      </c>
      <c r="P24" s="2">
        <v>3</v>
      </c>
      <c r="Q24" s="2">
        <f t="shared" si="0"/>
        <v>166.66666666666666</v>
      </c>
      <c r="R24" s="4" t="s">
        <v>42</v>
      </c>
      <c r="S24" s="2">
        <v>4</v>
      </c>
      <c r="T24" s="2">
        <v>1</v>
      </c>
      <c r="U24" s="2">
        <v>3</v>
      </c>
      <c r="V24" s="2">
        <v>3</v>
      </c>
      <c r="W24" s="2">
        <v>1</v>
      </c>
      <c r="X24" s="2">
        <v>2</v>
      </c>
      <c r="Y24" s="2">
        <v>1</v>
      </c>
      <c r="Z24" s="2">
        <v>1</v>
      </c>
      <c r="AA24" s="2">
        <v>3</v>
      </c>
      <c r="AB24" s="2">
        <v>2</v>
      </c>
      <c r="AC24" s="2">
        <v>4</v>
      </c>
      <c r="AD24" s="2">
        <v>4</v>
      </c>
      <c r="AE24" s="2">
        <v>4</v>
      </c>
      <c r="AF24" s="2">
        <v>1</v>
      </c>
      <c r="AG24" s="2">
        <v>3</v>
      </c>
      <c r="AH24" s="2">
        <v>3</v>
      </c>
      <c r="AI24" s="2">
        <v>3</v>
      </c>
      <c r="AJ24" s="2">
        <v>1</v>
      </c>
      <c r="AK24" s="2">
        <v>4</v>
      </c>
      <c r="AL24" s="2">
        <v>3</v>
      </c>
      <c r="AM24" s="2">
        <v>4</v>
      </c>
      <c r="AN24" s="2">
        <v>1</v>
      </c>
      <c r="AO24" s="2">
        <v>4</v>
      </c>
      <c r="AP24" s="2">
        <v>4</v>
      </c>
      <c r="AQ24" s="2">
        <v>4</v>
      </c>
      <c r="AR24" s="2">
        <v>2</v>
      </c>
      <c r="AS24" s="2">
        <v>2</v>
      </c>
      <c r="AT24" s="2">
        <v>2</v>
      </c>
      <c r="AU24" s="2">
        <v>2</v>
      </c>
      <c r="AV24" s="2">
        <v>2</v>
      </c>
      <c r="AW24" s="2">
        <v>2</v>
      </c>
      <c r="AX24" s="2">
        <v>2</v>
      </c>
      <c r="AY24" s="2">
        <v>2</v>
      </c>
      <c r="AZ24" s="2">
        <v>1</v>
      </c>
      <c r="BA24" s="2">
        <v>2</v>
      </c>
      <c r="BB24" s="2">
        <v>2</v>
      </c>
      <c r="BC24" s="2">
        <v>2</v>
      </c>
      <c r="BD24" s="2">
        <v>2</v>
      </c>
      <c r="BE24" s="2">
        <v>2</v>
      </c>
      <c r="BF24" s="2">
        <v>2</v>
      </c>
      <c r="BG24" s="2">
        <v>1</v>
      </c>
      <c r="BH24" s="2">
        <v>2</v>
      </c>
      <c r="BI24" s="2">
        <f t="shared" si="1"/>
        <v>1.5</v>
      </c>
      <c r="BJ24" s="2">
        <v>0</v>
      </c>
      <c r="BK24" s="2">
        <v>0</v>
      </c>
      <c r="BL24" s="2">
        <v>0</v>
      </c>
      <c r="BM24" s="2">
        <v>0</v>
      </c>
      <c r="BN24" s="2">
        <v>0</v>
      </c>
      <c r="BO24" s="2">
        <v>1</v>
      </c>
      <c r="BP24" s="2">
        <v>0</v>
      </c>
      <c r="BQ24" s="4" t="s">
        <v>445</v>
      </c>
      <c r="BR24" s="2">
        <v>0</v>
      </c>
      <c r="BS24" s="2">
        <v>0</v>
      </c>
      <c r="BT24" s="2">
        <v>0</v>
      </c>
      <c r="BU24" s="2">
        <v>0</v>
      </c>
      <c r="BV24" s="2">
        <v>0</v>
      </c>
      <c r="BW24" s="2">
        <v>1</v>
      </c>
      <c r="BX24" s="2">
        <v>0</v>
      </c>
      <c r="BY24" s="4" t="s">
        <v>445</v>
      </c>
      <c r="BZ24" s="2">
        <v>0</v>
      </c>
      <c r="CA24" s="2">
        <v>0</v>
      </c>
      <c r="CB24" s="2">
        <v>0</v>
      </c>
      <c r="CC24" s="2">
        <v>0</v>
      </c>
      <c r="CD24" s="2">
        <v>0</v>
      </c>
      <c r="CE24" s="2">
        <v>1</v>
      </c>
      <c r="CF24" s="2">
        <v>0</v>
      </c>
      <c r="CG24" s="4" t="s">
        <v>445</v>
      </c>
      <c r="CH24" s="2">
        <v>0</v>
      </c>
      <c r="CI24" s="2">
        <v>0</v>
      </c>
      <c r="CJ24" s="2">
        <v>0</v>
      </c>
      <c r="CK24" s="2">
        <v>1</v>
      </c>
      <c r="CL24" s="2">
        <v>0</v>
      </c>
      <c r="CM24" s="4" t="s">
        <v>445</v>
      </c>
      <c r="CN24" s="2">
        <v>1</v>
      </c>
      <c r="CO24" s="2">
        <v>0</v>
      </c>
      <c r="CP24" s="2">
        <v>0</v>
      </c>
      <c r="CQ24" s="2">
        <v>0</v>
      </c>
      <c r="CR24" s="2">
        <v>0</v>
      </c>
      <c r="CS24" s="4" t="s">
        <v>445</v>
      </c>
      <c r="CT24" s="2">
        <v>0</v>
      </c>
      <c r="CU24" s="2">
        <v>0</v>
      </c>
      <c r="CV24" s="2">
        <v>0</v>
      </c>
      <c r="CW24" s="2">
        <v>0</v>
      </c>
      <c r="CX24" s="2">
        <v>1</v>
      </c>
      <c r="CY24" s="2">
        <v>0</v>
      </c>
      <c r="CZ24" s="4" t="s">
        <v>445</v>
      </c>
      <c r="DA24" s="8">
        <f t="shared" si="2"/>
        <v>1</v>
      </c>
      <c r="DB24" s="2">
        <v>2</v>
      </c>
      <c r="DC24" s="2">
        <v>2</v>
      </c>
      <c r="DD24" s="2">
        <v>1</v>
      </c>
      <c r="DE24" s="2">
        <v>3</v>
      </c>
      <c r="DF24" s="2">
        <v>2</v>
      </c>
      <c r="DG24" s="2">
        <v>2</v>
      </c>
      <c r="DH24" s="2">
        <v>1</v>
      </c>
      <c r="DI24" s="2">
        <v>1</v>
      </c>
      <c r="DJ24" s="2">
        <v>3</v>
      </c>
      <c r="DR24" s="4" t="s">
        <v>445</v>
      </c>
    </row>
    <row r="25" spans="1:122">
      <c r="A25" s="2">
        <v>1464851</v>
      </c>
      <c r="B25" s="3">
        <v>42057.45071759259</v>
      </c>
      <c r="C25" s="2">
        <v>1</v>
      </c>
      <c r="D25" s="2">
        <v>33</v>
      </c>
      <c r="E25" s="2">
        <v>5</v>
      </c>
      <c r="F25" s="2">
        <v>23</v>
      </c>
      <c r="G25" s="2">
        <v>4</v>
      </c>
      <c r="H25" s="2">
        <v>2</v>
      </c>
      <c r="I25" s="2">
        <v>2</v>
      </c>
      <c r="J25" s="2">
        <v>2</v>
      </c>
      <c r="K25" s="2">
        <v>2</v>
      </c>
      <c r="L25" s="2">
        <v>3</v>
      </c>
      <c r="N25" s="2">
        <v>2001</v>
      </c>
      <c r="O25" s="2">
        <v>3500</v>
      </c>
      <c r="P25" s="2">
        <v>10</v>
      </c>
      <c r="Q25" s="2">
        <f t="shared" si="0"/>
        <v>350</v>
      </c>
      <c r="R25" s="4" t="s">
        <v>43</v>
      </c>
      <c r="S25" s="2">
        <v>2</v>
      </c>
      <c r="T25" s="2">
        <v>3</v>
      </c>
      <c r="U25" s="2">
        <v>3</v>
      </c>
      <c r="V25" s="2">
        <v>3</v>
      </c>
      <c r="W25" s="2">
        <v>2</v>
      </c>
      <c r="X25" s="2">
        <v>2</v>
      </c>
      <c r="Y25" s="2">
        <v>2</v>
      </c>
      <c r="Z25" s="2">
        <v>3</v>
      </c>
      <c r="AA25" s="2">
        <v>3</v>
      </c>
      <c r="AB25" s="2">
        <v>4</v>
      </c>
      <c r="AC25" s="2">
        <v>4</v>
      </c>
      <c r="AD25" s="2">
        <v>3</v>
      </c>
      <c r="AE25" s="2">
        <v>3</v>
      </c>
      <c r="AF25" s="2">
        <v>3</v>
      </c>
      <c r="AG25" s="2">
        <v>3</v>
      </c>
      <c r="AH25" s="2">
        <v>1</v>
      </c>
      <c r="AI25" s="2">
        <v>3</v>
      </c>
      <c r="AJ25" s="2">
        <v>4</v>
      </c>
      <c r="AK25" s="2">
        <v>3</v>
      </c>
      <c r="AL25" s="2">
        <v>3</v>
      </c>
      <c r="AM25" s="2">
        <v>1</v>
      </c>
      <c r="AN25" s="2">
        <v>3</v>
      </c>
      <c r="AO25" s="2">
        <v>4</v>
      </c>
      <c r="AP25" s="2">
        <v>4</v>
      </c>
      <c r="AQ25" s="2">
        <v>3</v>
      </c>
      <c r="AR25" s="2">
        <v>4</v>
      </c>
      <c r="AS25" s="2">
        <v>4</v>
      </c>
      <c r="AT25" s="2">
        <v>4</v>
      </c>
      <c r="AU25" s="2">
        <v>3</v>
      </c>
      <c r="AV25" s="2">
        <v>1</v>
      </c>
      <c r="AW25" s="2">
        <v>3</v>
      </c>
      <c r="AX25" s="2">
        <v>4</v>
      </c>
      <c r="AY25" s="2">
        <v>3</v>
      </c>
      <c r="AZ25" s="2">
        <v>1</v>
      </c>
      <c r="BA25" s="2">
        <v>3</v>
      </c>
      <c r="BB25" s="2">
        <v>3</v>
      </c>
      <c r="BC25" s="2">
        <v>3</v>
      </c>
      <c r="BD25" s="2">
        <v>4</v>
      </c>
      <c r="BE25" s="2">
        <v>4</v>
      </c>
      <c r="BF25" s="2">
        <v>4</v>
      </c>
      <c r="BG25" s="2">
        <v>2</v>
      </c>
      <c r="BH25" s="2">
        <v>3</v>
      </c>
      <c r="BI25" s="2">
        <f t="shared" si="1"/>
        <v>2.5</v>
      </c>
      <c r="BJ25" s="2">
        <v>0</v>
      </c>
      <c r="BK25" s="2">
        <v>0</v>
      </c>
      <c r="BL25" s="2">
        <v>0</v>
      </c>
      <c r="BM25" s="2">
        <v>1</v>
      </c>
      <c r="BN25" s="2">
        <v>0</v>
      </c>
      <c r="BO25" s="2">
        <v>0</v>
      </c>
      <c r="BP25" s="2">
        <v>0</v>
      </c>
      <c r="BQ25" s="4" t="s">
        <v>445</v>
      </c>
      <c r="BR25" s="2">
        <v>0</v>
      </c>
      <c r="BS25" s="2">
        <v>0</v>
      </c>
      <c r="BT25" s="2">
        <v>0</v>
      </c>
      <c r="BU25" s="2">
        <v>0</v>
      </c>
      <c r="BV25" s="2">
        <v>0</v>
      </c>
      <c r="BW25" s="2">
        <v>1</v>
      </c>
      <c r="BX25" s="2">
        <v>0</v>
      </c>
      <c r="BY25" s="4" t="s">
        <v>445</v>
      </c>
      <c r="BZ25" s="2">
        <v>0</v>
      </c>
      <c r="CA25" s="2">
        <v>0</v>
      </c>
      <c r="CB25" s="2">
        <v>0</v>
      </c>
      <c r="CC25" s="2">
        <v>0</v>
      </c>
      <c r="CD25" s="2">
        <v>0</v>
      </c>
      <c r="CE25" s="2">
        <v>1</v>
      </c>
      <c r="CF25" s="2">
        <v>0</v>
      </c>
      <c r="CG25" s="4" t="s">
        <v>445</v>
      </c>
      <c r="CH25" s="2">
        <v>0</v>
      </c>
      <c r="CI25" s="2">
        <v>0</v>
      </c>
      <c r="CJ25" s="2">
        <v>0</v>
      </c>
      <c r="CK25" s="2">
        <v>1</v>
      </c>
      <c r="CL25" s="2">
        <v>0</v>
      </c>
      <c r="CM25" s="4" t="s">
        <v>445</v>
      </c>
      <c r="CN25" s="2">
        <v>0</v>
      </c>
      <c r="CO25" s="2">
        <v>0</v>
      </c>
      <c r="CP25" s="2">
        <v>0</v>
      </c>
      <c r="CQ25" s="2">
        <v>1</v>
      </c>
      <c r="CR25" s="2">
        <v>0</v>
      </c>
      <c r="CS25" s="4" t="s">
        <v>445</v>
      </c>
      <c r="CT25" s="2">
        <v>0</v>
      </c>
      <c r="CU25" s="2">
        <v>0</v>
      </c>
      <c r="CV25" s="2">
        <v>0</v>
      </c>
      <c r="CW25" s="2">
        <v>0</v>
      </c>
      <c r="CX25" s="2">
        <v>1</v>
      </c>
      <c r="CY25" s="2">
        <v>0</v>
      </c>
      <c r="CZ25" s="4" t="s">
        <v>445</v>
      </c>
      <c r="DA25" s="8">
        <f t="shared" si="2"/>
        <v>1</v>
      </c>
      <c r="DB25" s="2">
        <v>4</v>
      </c>
      <c r="DC25" s="2">
        <v>4</v>
      </c>
      <c r="DD25" s="2">
        <v>3</v>
      </c>
      <c r="DE25" s="2">
        <v>1</v>
      </c>
      <c r="DF25" s="2">
        <v>2</v>
      </c>
      <c r="DG25" s="2">
        <v>2</v>
      </c>
      <c r="DH25" s="2">
        <v>5</v>
      </c>
      <c r="DI25" s="2">
        <v>2</v>
      </c>
      <c r="DJ25" s="2">
        <v>3</v>
      </c>
      <c r="DR25" s="4" t="s">
        <v>445</v>
      </c>
    </row>
    <row r="26" spans="1:122">
      <c r="A26" s="2">
        <v>1551149</v>
      </c>
      <c r="B26" s="3">
        <v>42057.770694444444</v>
      </c>
      <c r="C26" s="2">
        <v>1</v>
      </c>
      <c r="D26" s="2">
        <v>46</v>
      </c>
      <c r="E26" s="2">
        <v>8</v>
      </c>
      <c r="F26" s="2">
        <v>13</v>
      </c>
      <c r="G26" s="2">
        <v>3</v>
      </c>
      <c r="H26" s="2">
        <v>2</v>
      </c>
      <c r="I26" s="2">
        <v>2</v>
      </c>
      <c r="J26" s="2">
        <v>5</v>
      </c>
      <c r="K26" s="2">
        <v>4</v>
      </c>
      <c r="L26" s="2">
        <v>4</v>
      </c>
      <c r="N26" s="2">
        <v>2002</v>
      </c>
      <c r="O26" s="2">
        <v>2500</v>
      </c>
      <c r="P26" s="2">
        <v>15</v>
      </c>
      <c r="Q26" s="2">
        <f t="shared" si="0"/>
        <v>166.66666666666666</v>
      </c>
      <c r="R26" s="4" t="s">
        <v>44</v>
      </c>
      <c r="S26" s="2">
        <v>3</v>
      </c>
      <c r="T26" s="2">
        <v>3</v>
      </c>
      <c r="U26" s="2">
        <v>3</v>
      </c>
      <c r="V26" s="2">
        <v>3</v>
      </c>
      <c r="W26" s="2">
        <v>3</v>
      </c>
      <c r="X26" s="2">
        <v>2</v>
      </c>
      <c r="Y26" s="2">
        <v>3</v>
      </c>
      <c r="Z26" s="2">
        <v>3</v>
      </c>
      <c r="AA26" s="2">
        <v>3</v>
      </c>
      <c r="AB26" s="2">
        <v>3</v>
      </c>
      <c r="AC26" s="2">
        <v>3</v>
      </c>
      <c r="AD26" s="2">
        <v>3</v>
      </c>
      <c r="AE26" s="2">
        <v>3</v>
      </c>
      <c r="AF26" s="2">
        <v>3</v>
      </c>
      <c r="AG26" s="2">
        <v>3</v>
      </c>
      <c r="AH26" s="2">
        <v>3</v>
      </c>
      <c r="AI26" s="2">
        <v>3</v>
      </c>
      <c r="AJ26" s="2">
        <v>3</v>
      </c>
      <c r="AK26" s="2">
        <v>2</v>
      </c>
      <c r="AL26" s="2">
        <v>3</v>
      </c>
      <c r="AM26" s="2">
        <v>3</v>
      </c>
      <c r="AN26" s="2">
        <v>3</v>
      </c>
      <c r="AO26" s="2">
        <v>3</v>
      </c>
      <c r="AP26" s="2">
        <v>2</v>
      </c>
      <c r="AQ26" s="2">
        <v>3</v>
      </c>
      <c r="AR26" s="2">
        <v>4</v>
      </c>
      <c r="AS26" s="2">
        <v>4</v>
      </c>
      <c r="AT26" s="2">
        <v>4</v>
      </c>
      <c r="AU26" s="2">
        <v>3</v>
      </c>
      <c r="AV26" s="2">
        <v>3</v>
      </c>
      <c r="AW26" s="2">
        <v>3</v>
      </c>
      <c r="AX26" s="2">
        <v>3</v>
      </c>
      <c r="AY26" s="2">
        <v>3</v>
      </c>
      <c r="AZ26" s="2">
        <v>3</v>
      </c>
      <c r="BA26" s="2">
        <v>2</v>
      </c>
      <c r="BB26" s="2">
        <v>3</v>
      </c>
      <c r="BC26" s="2">
        <v>4</v>
      </c>
      <c r="BD26" s="2">
        <v>3</v>
      </c>
      <c r="BE26" s="2">
        <v>3</v>
      </c>
      <c r="BF26" s="2">
        <v>3</v>
      </c>
      <c r="BG26" s="2">
        <v>3</v>
      </c>
      <c r="BH26" s="2">
        <v>3</v>
      </c>
      <c r="BI26" s="2">
        <f t="shared" si="1"/>
        <v>3</v>
      </c>
      <c r="BJ26" s="2">
        <v>0</v>
      </c>
      <c r="BK26" s="2">
        <v>1</v>
      </c>
      <c r="BL26" s="2">
        <v>1</v>
      </c>
      <c r="BM26" s="2">
        <v>0</v>
      </c>
      <c r="BN26" s="2">
        <v>0</v>
      </c>
      <c r="BO26" s="2">
        <v>0</v>
      </c>
      <c r="BP26" s="2">
        <v>0</v>
      </c>
      <c r="BQ26" s="4" t="s">
        <v>445</v>
      </c>
      <c r="BR26" s="2">
        <v>1</v>
      </c>
      <c r="BS26" s="2">
        <v>1</v>
      </c>
      <c r="BT26" s="2">
        <v>0</v>
      </c>
      <c r="BU26" s="2">
        <v>1</v>
      </c>
      <c r="BV26" s="2">
        <v>0</v>
      </c>
      <c r="BW26" s="2">
        <v>0</v>
      </c>
      <c r="BX26" s="2">
        <v>0</v>
      </c>
      <c r="BY26" s="4" t="s">
        <v>445</v>
      </c>
      <c r="BZ26" s="2">
        <v>0</v>
      </c>
      <c r="CA26" s="2">
        <v>0</v>
      </c>
      <c r="CB26" s="2">
        <v>1</v>
      </c>
      <c r="CC26" s="2">
        <v>1</v>
      </c>
      <c r="CD26" s="2">
        <v>0</v>
      </c>
      <c r="CE26" s="2">
        <v>0</v>
      </c>
      <c r="CF26" s="2">
        <v>0</v>
      </c>
      <c r="CG26" s="4" t="s">
        <v>445</v>
      </c>
      <c r="CH26" s="2">
        <v>1</v>
      </c>
      <c r="CI26" s="2">
        <v>0</v>
      </c>
      <c r="CJ26" s="2">
        <v>0</v>
      </c>
      <c r="CK26" s="2">
        <v>0</v>
      </c>
      <c r="CL26" s="2">
        <v>0</v>
      </c>
      <c r="CM26" s="4" t="s">
        <v>445</v>
      </c>
      <c r="CN26" s="2">
        <v>1</v>
      </c>
      <c r="CO26" s="2">
        <v>0</v>
      </c>
      <c r="CP26" s="2">
        <v>0</v>
      </c>
      <c r="CQ26" s="2">
        <v>0</v>
      </c>
      <c r="CR26" s="2">
        <v>0</v>
      </c>
      <c r="CS26" s="4" t="s">
        <v>445</v>
      </c>
      <c r="CT26" s="2">
        <v>0</v>
      </c>
      <c r="CU26" s="2">
        <v>0</v>
      </c>
      <c r="CV26" s="2">
        <v>0</v>
      </c>
      <c r="CW26" s="2">
        <v>0</v>
      </c>
      <c r="CX26" s="2">
        <v>1</v>
      </c>
      <c r="CY26" s="2">
        <v>0</v>
      </c>
      <c r="CZ26" s="4" t="s">
        <v>445</v>
      </c>
      <c r="DA26" s="8">
        <f t="shared" si="2"/>
        <v>9</v>
      </c>
      <c r="DB26" s="2">
        <v>3</v>
      </c>
      <c r="DC26" s="2">
        <v>2</v>
      </c>
      <c r="DD26" s="2">
        <v>3</v>
      </c>
      <c r="DE26" s="2">
        <v>3</v>
      </c>
      <c r="DF26" s="2">
        <v>4</v>
      </c>
      <c r="DG26" s="2">
        <v>3</v>
      </c>
      <c r="DH26" s="2">
        <v>2</v>
      </c>
      <c r="DI26" s="2">
        <v>2</v>
      </c>
      <c r="DJ26" s="2">
        <v>2</v>
      </c>
      <c r="DK26" s="2">
        <v>0</v>
      </c>
      <c r="DL26" s="2">
        <v>0</v>
      </c>
      <c r="DM26" s="2">
        <v>1</v>
      </c>
      <c r="DN26" s="2">
        <v>1</v>
      </c>
      <c r="DO26" s="2">
        <v>0</v>
      </c>
      <c r="DP26" s="2">
        <v>0</v>
      </c>
      <c r="DQ26" s="2">
        <v>0</v>
      </c>
      <c r="DR26" s="4" t="s">
        <v>445</v>
      </c>
    </row>
    <row r="27" spans="1:122">
      <c r="A27" s="2">
        <v>1571150</v>
      </c>
      <c r="B27" s="3">
        <v>42057.62400462963</v>
      </c>
      <c r="C27" s="2">
        <v>1</v>
      </c>
      <c r="D27" s="2">
        <v>48</v>
      </c>
      <c r="E27" s="2">
        <v>8</v>
      </c>
      <c r="F27" s="2">
        <v>13</v>
      </c>
      <c r="G27" s="2">
        <v>3</v>
      </c>
      <c r="H27" s="2">
        <v>1</v>
      </c>
      <c r="I27" s="2">
        <v>1</v>
      </c>
      <c r="J27" s="2">
        <v>4</v>
      </c>
      <c r="K27" s="2">
        <v>4</v>
      </c>
      <c r="L27" s="2">
        <v>6</v>
      </c>
      <c r="N27" s="2">
        <v>2002</v>
      </c>
      <c r="O27" s="2">
        <v>200</v>
      </c>
      <c r="P27" s="2">
        <v>3</v>
      </c>
      <c r="Q27" s="2">
        <f t="shared" si="0"/>
        <v>66.666666666666671</v>
      </c>
      <c r="R27" s="4" t="s">
        <v>45</v>
      </c>
      <c r="S27" s="2">
        <v>4</v>
      </c>
      <c r="T27" s="2">
        <v>2</v>
      </c>
      <c r="U27" s="2">
        <v>3</v>
      </c>
      <c r="V27" s="2">
        <v>2</v>
      </c>
      <c r="W27" s="2">
        <v>1</v>
      </c>
      <c r="X27" s="2">
        <v>3</v>
      </c>
      <c r="Y27" s="2">
        <v>3</v>
      </c>
      <c r="Z27" s="2">
        <v>3</v>
      </c>
      <c r="AA27" s="2">
        <v>3</v>
      </c>
      <c r="AB27" s="2">
        <v>3</v>
      </c>
      <c r="AC27" s="2">
        <v>4</v>
      </c>
      <c r="AD27" s="2">
        <v>3</v>
      </c>
      <c r="AE27" s="2">
        <v>4</v>
      </c>
      <c r="AF27" s="2">
        <v>3</v>
      </c>
      <c r="AG27" s="2">
        <v>3</v>
      </c>
      <c r="AH27" s="2">
        <v>3</v>
      </c>
      <c r="AI27" s="2">
        <v>3</v>
      </c>
      <c r="AJ27" s="2">
        <v>3</v>
      </c>
      <c r="AK27" s="2">
        <v>3</v>
      </c>
      <c r="AL27" s="2">
        <v>3</v>
      </c>
      <c r="AM27" s="2">
        <v>3</v>
      </c>
      <c r="AN27" s="2">
        <v>1</v>
      </c>
      <c r="AO27" s="2">
        <v>4</v>
      </c>
      <c r="AP27" s="2">
        <v>4</v>
      </c>
      <c r="AQ27" s="2">
        <v>4</v>
      </c>
      <c r="AR27" s="2">
        <v>2</v>
      </c>
      <c r="AS27" s="2">
        <v>2</v>
      </c>
      <c r="AT27" s="2">
        <v>3</v>
      </c>
      <c r="AU27" s="2">
        <v>3</v>
      </c>
      <c r="AV27" s="2">
        <v>2</v>
      </c>
      <c r="AW27" s="2">
        <v>2</v>
      </c>
      <c r="AX27" s="2">
        <v>3</v>
      </c>
      <c r="AY27" s="2">
        <v>2</v>
      </c>
      <c r="AZ27" s="2">
        <v>3</v>
      </c>
      <c r="BA27" s="2">
        <v>3</v>
      </c>
      <c r="BB27" s="2">
        <v>3</v>
      </c>
      <c r="BC27" s="2">
        <v>2</v>
      </c>
      <c r="BD27" s="2">
        <v>3</v>
      </c>
      <c r="BE27" s="2">
        <v>4</v>
      </c>
      <c r="BF27" s="2">
        <v>3</v>
      </c>
      <c r="BG27" s="2">
        <v>3</v>
      </c>
      <c r="BH27" s="2">
        <v>2</v>
      </c>
      <c r="BI27" s="2">
        <f t="shared" si="1"/>
        <v>2.5</v>
      </c>
      <c r="BJ27" s="2">
        <v>0</v>
      </c>
      <c r="BK27" s="2">
        <v>0</v>
      </c>
      <c r="BL27" s="2">
        <v>0</v>
      </c>
      <c r="BM27" s="2">
        <v>0</v>
      </c>
      <c r="BN27" s="2">
        <v>0</v>
      </c>
      <c r="BO27" s="2">
        <v>1</v>
      </c>
      <c r="BP27" s="2">
        <v>0</v>
      </c>
      <c r="BQ27" s="4" t="s">
        <v>445</v>
      </c>
      <c r="BR27" s="2">
        <v>1</v>
      </c>
      <c r="BS27" s="2">
        <v>0</v>
      </c>
      <c r="BT27" s="2">
        <v>1</v>
      </c>
      <c r="BU27" s="2">
        <v>1</v>
      </c>
      <c r="BV27" s="2">
        <v>0</v>
      </c>
      <c r="BW27" s="2">
        <v>0</v>
      </c>
      <c r="BX27" s="2">
        <v>0</v>
      </c>
      <c r="BY27" s="4" t="s">
        <v>445</v>
      </c>
      <c r="BZ27" s="2">
        <v>1</v>
      </c>
      <c r="CA27" s="2">
        <v>0</v>
      </c>
      <c r="CB27" s="2">
        <v>1</v>
      </c>
      <c r="CC27" s="2">
        <v>0</v>
      </c>
      <c r="CD27" s="2">
        <v>0</v>
      </c>
      <c r="CE27" s="2">
        <v>0</v>
      </c>
      <c r="CF27" s="2">
        <v>0</v>
      </c>
      <c r="CG27" s="4" t="s">
        <v>445</v>
      </c>
      <c r="CH27" s="2">
        <v>0</v>
      </c>
      <c r="CI27" s="2">
        <v>0</v>
      </c>
      <c r="CJ27" s="2">
        <v>0</v>
      </c>
      <c r="CK27" s="2">
        <v>1</v>
      </c>
      <c r="CL27" s="2">
        <v>0</v>
      </c>
      <c r="CM27" s="4" t="s">
        <v>445</v>
      </c>
      <c r="CN27" s="2">
        <v>1</v>
      </c>
      <c r="CO27" s="2">
        <v>0</v>
      </c>
      <c r="CP27" s="2">
        <v>0</v>
      </c>
      <c r="CQ27" s="2">
        <v>0</v>
      </c>
      <c r="CR27" s="2">
        <v>0</v>
      </c>
      <c r="CS27" s="4" t="s">
        <v>445</v>
      </c>
      <c r="CT27" s="2">
        <v>0</v>
      </c>
      <c r="CU27" s="2">
        <v>0</v>
      </c>
      <c r="CV27" s="2">
        <v>0</v>
      </c>
      <c r="CW27" s="2">
        <v>0</v>
      </c>
      <c r="CX27" s="2">
        <v>1</v>
      </c>
      <c r="CY27" s="2">
        <v>0</v>
      </c>
      <c r="CZ27" s="4" t="s">
        <v>445</v>
      </c>
      <c r="DA27" s="8">
        <f t="shared" si="2"/>
        <v>6</v>
      </c>
      <c r="DB27" s="2">
        <v>3</v>
      </c>
      <c r="DC27" s="2">
        <v>3</v>
      </c>
      <c r="DD27" s="2">
        <v>3</v>
      </c>
      <c r="DE27" s="2">
        <v>4</v>
      </c>
      <c r="DF27" s="2">
        <v>3</v>
      </c>
      <c r="DG27" s="2">
        <v>3</v>
      </c>
      <c r="DH27" s="2">
        <v>4</v>
      </c>
      <c r="DI27" s="2">
        <v>3</v>
      </c>
      <c r="DJ27" s="2">
        <v>3</v>
      </c>
      <c r="DR27" s="4" t="s">
        <v>445</v>
      </c>
    </row>
    <row r="28" spans="1:122">
      <c r="A28" s="2">
        <v>1593628</v>
      </c>
      <c r="B28" s="3">
        <v>42056.410277777781</v>
      </c>
      <c r="C28" s="2">
        <v>1</v>
      </c>
      <c r="D28" s="2">
        <v>54</v>
      </c>
      <c r="E28" s="2">
        <v>9</v>
      </c>
      <c r="F28" s="2">
        <v>14</v>
      </c>
      <c r="G28" s="2">
        <v>3</v>
      </c>
      <c r="H28" s="2">
        <v>2</v>
      </c>
      <c r="I28" s="2">
        <v>2</v>
      </c>
      <c r="J28" s="2">
        <v>9</v>
      </c>
      <c r="K28" s="2">
        <v>9</v>
      </c>
      <c r="L28" s="2">
        <v>2</v>
      </c>
      <c r="N28" s="2">
        <v>1980</v>
      </c>
      <c r="O28" s="2">
        <v>3600</v>
      </c>
      <c r="P28" s="2">
        <v>3</v>
      </c>
      <c r="Q28" s="2">
        <f t="shared" si="0"/>
        <v>1200</v>
      </c>
      <c r="R28" s="4" t="s">
        <v>46</v>
      </c>
      <c r="S28" s="2">
        <v>3</v>
      </c>
      <c r="T28" s="2">
        <v>1</v>
      </c>
      <c r="U28" s="2">
        <v>1</v>
      </c>
      <c r="V28" s="2">
        <v>2</v>
      </c>
      <c r="W28" s="2">
        <v>1</v>
      </c>
      <c r="X28" s="2">
        <v>2</v>
      </c>
      <c r="Y28" s="2">
        <v>2</v>
      </c>
      <c r="Z28" s="2">
        <v>1</v>
      </c>
      <c r="AA28" s="2">
        <v>3</v>
      </c>
      <c r="AB28" s="2">
        <v>3</v>
      </c>
      <c r="AC28" s="2">
        <v>4</v>
      </c>
      <c r="AD28" s="2">
        <v>3</v>
      </c>
      <c r="AE28" s="2">
        <v>3</v>
      </c>
      <c r="AF28" s="2">
        <v>2</v>
      </c>
      <c r="AG28" s="2">
        <v>2</v>
      </c>
      <c r="AH28" s="2">
        <v>3</v>
      </c>
      <c r="AI28" s="2">
        <v>2</v>
      </c>
      <c r="AJ28" s="2">
        <v>1</v>
      </c>
      <c r="AK28" s="2">
        <v>1</v>
      </c>
      <c r="AL28" s="2">
        <v>3</v>
      </c>
      <c r="AM28" s="2">
        <v>1</v>
      </c>
      <c r="AN28" s="2">
        <v>1</v>
      </c>
      <c r="AO28" s="2">
        <v>4</v>
      </c>
      <c r="AP28" s="2">
        <v>4</v>
      </c>
      <c r="AQ28" s="2">
        <v>4</v>
      </c>
      <c r="AR28" s="2">
        <v>2</v>
      </c>
      <c r="AS28" s="2">
        <v>3</v>
      </c>
      <c r="AT28" s="2">
        <v>3</v>
      </c>
      <c r="AU28" s="2">
        <v>2</v>
      </c>
      <c r="AV28" s="2">
        <v>2</v>
      </c>
      <c r="AW28" s="2">
        <v>2</v>
      </c>
      <c r="AX28" s="2">
        <v>2</v>
      </c>
      <c r="AY28" s="2">
        <v>2</v>
      </c>
      <c r="AZ28" s="2">
        <v>2</v>
      </c>
      <c r="BA28" s="2">
        <v>2</v>
      </c>
      <c r="BB28" s="2">
        <v>3</v>
      </c>
      <c r="BC28" s="2">
        <v>3</v>
      </c>
      <c r="BD28" s="2">
        <v>3</v>
      </c>
      <c r="BE28" s="2">
        <v>2</v>
      </c>
      <c r="BF28" s="2">
        <v>3</v>
      </c>
      <c r="BG28" s="2">
        <v>1</v>
      </c>
      <c r="BH28" s="2">
        <v>2</v>
      </c>
      <c r="BI28" s="2">
        <f t="shared" si="1"/>
        <v>1.5</v>
      </c>
      <c r="BJ28" s="2">
        <v>0</v>
      </c>
      <c r="BK28" s="2">
        <v>0</v>
      </c>
      <c r="BL28" s="2">
        <v>0</v>
      </c>
      <c r="BM28" s="2">
        <v>0</v>
      </c>
      <c r="BN28" s="2">
        <v>0</v>
      </c>
      <c r="BO28" s="2">
        <v>1</v>
      </c>
      <c r="BP28" s="2">
        <v>0</v>
      </c>
      <c r="BQ28" s="4" t="s">
        <v>445</v>
      </c>
      <c r="BR28" s="2">
        <v>0</v>
      </c>
      <c r="BS28" s="2">
        <v>0</v>
      </c>
      <c r="BT28" s="2">
        <v>0</v>
      </c>
      <c r="BU28" s="2">
        <v>0</v>
      </c>
      <c r="BV28" s="2">
        <v>0</v>
      </c>
      <c r="BW28" s="2">
        <v>1</v>
      </c>
      <c r="BX28" s="2">
        <v>0</v>
      </c>
      <c r="BY28" s="4" t="s">
        <v>445</v>
      </c>
      <c r="BZ28" s="2">
        <v>0</v>
      </c>
      <c r="CA28" s="2">
        <v>0</v>
      </c>
      <c r="CB28" s="2">
        <v>0</v>
      </c>
      <c r="CC28" s="2">
        <v>0</v>
      </c>
      <c r="CD28" s="2">
        <v>0</v>
      </c>
      <c r="CE28" s="2">
        <v>1</v>
      </c>
      <c r="CF28" s="2">
        <v>0</v>
      </c>
      <c r="CG28" s="4" t="s">
        <v>445</v>
      </c>
      <c r="CH28" s="2">
        <v>0</v>
      </c>
      <c r="CI28" s="2">
        <v>0</v>
      </c>
      <c r="CJ28" s="2">
        <v>0</v>
      </c>
      <c r="CK28" s="2">
        <v>1</v>
      </c>
      <c r="CL28" s="2">
        <v>0</v>
      </c>
      <c r="CM28" s="4" t="s">
        <v>445</v>
      </c>
      <c r="CN28" s="2">
        <v>0</v>
      </c>
      <c r="CO28" s="2">
        <v>0</v>
      </c>
      <c r="CP28" s="2">
        <v>0</v>
      </c>
      <c r="CQ28" s="2">
        <v>1</v>
      </c>
      <c r="CR28" s="2">
        <v>0</v>
      </c>
      <c r="CS28" s="4" t="s">
        <v>445</v>
      </c>
      <c r="CT28" s="2">
        <v>0</v>
      </c>
      <c r="CU28" s="2">
        <v>0</v>
      </c>
      <c r="CV28" s="2">
        <v>0</v>
      </c>
      <c r="CW28" s="2">
        <v>0</v>
      </c>
      <c r="CX28" s="2">
        <v>1</v>
      </c>
      <c r="CY28" s="2">
        <v>0</v>
      </c>
      <c r="CZ28" s="4" t="s">
        <v>445</v>
      </c>
      <c r="DA28" s="8">
        <f t="shared" si="2"/>
        <v>0</v>
      </c>
      <c r="DB28" s="2">
        <v>2</v>
      </c>
      <c r="DC28" s="2">
        <v>2</v>
      </c>
      <c r="DD28" s="2">
        <v>3</v>
      </c>
      <c r="DE28" s="2">
        <v>3</v>
      </c>
      <c r="DF28" s="2">
        <v>4</v>
      </c>
      <c r="DG28" s="2">
        <v>3</v>
      </c>
      <c r="DH28" s="2">
        <v>4</v>
      </c>
      <c r="DI28" s="2">
        <v>1</v>
      </c>
      <c r="DJ28" s="2">
        <v>2</v>
      </c>
      <c r="DK28" s="2">
        <v>1</v>
      </c>
      <c r="DL28" s="2">
        <v>0</v>
      </c>
      <c r="DM28" s="2">
        <v>1</v>
      </c>
      <c r="DN28" s="2">
        <v>0</v>
      </c>
      <c r="DO28" s="2">
        <v>1</v>
      </c>
      <c r="DP28" s="2">
        <v>0</v>
      </c>
      <c r="DQ28" s="2">
        <v>0</v>
      </c>
      <c r="DR28" s="4" t="s">
        <v>445</v>
      </c>
    </row>
    <row r="29" spans="1:122">
      <c r="A29" s="2">
        <v>1634143</v>
      </c>
      <c r="B29" s="3">
        <v>42056.012361111112</v>
      </c>
      <c r="C29" s="2">
        <v>1</v>
      </c>
      <c r="D29" s="2">
        <v>41</v>
      </c>
      <c r="E29" s="2">
        <v>7</v>
      </c>
      <c r="F29" s="2">
        <v>22</v>
      </c>
      <c r="G29" s="2">
        <v>4</v>
      </c>
      <c r="H29" s="2">
        <v>2</v>
      </c>
      <c r="I29" s="2">
        <v>2</v>
      </c>
      <c r="J29" s="2">
        <v>4</v>
      </c>
      <c r="K29" s="2">
        <v>4</v>
      </c>
      <c r="L29" s="2">
        <v>5</v>
      </c>
      <c r="N29" s="2">
        <v>1997</v>
      </c>
      <c r="O29" s="2">
        <v>1500</v>
      </c>
      <c r="P29" s="2">
        <v>2</v>
      </c>
      <c r="Q29" s="2">
        <f t="shared" si="0"/>
        <v>750</v>
      </c>
      <c r="R29" s="4" t="s">
        <v>47</v>
      </c>
      <c r="S29" s="2">
        <v>4</v>
      </c>
      <c r="T29" s="2">
        <v>2</v>
      </c>
      <c r="U29" s="2">
        <v>2</v>
      </c>
      <c r="V29" s="2">
        <v>4</v>
      </c>
      <c r="W29" s="2">
        <v>1</v>
      </c>
      <c r="X29" s="2">
        <v>2</v>
      </c>
      <c r="Y29" s="2">
        <v>1</v>
      </c>
      <c r="Z29" s="2">
        <v>2</v>
      </c>
      <c r="AA29" s="2">
        <v>2</v>
      </c>
      <c r="AB29" s="2">
        <v>4</v>
      </c>
      <c r="AC29" s="2">
        <v>3</v>
      </c>
      <c r="AD29" s="2">
        <v>2</v>
      </c>
      <c r="AE29" s="2">
        <v>2</v>
      </c>
      <c r="AF29" s="2">
        <v>2</v>
      </c>
      <c r="AG29" s="2">
        <v>2</v>
      </c>
      <c r="AH29" s="2">
        <v>3</v>
      </c>
      <c r="AI29" s="2">
        <v>2</v>
      </c>
      <c r="AJ29" s="2">
        <v>2</v>
      </c>
      <c r="AK29" s="2">
        <v>2</v>
      </c>
      <c r="AL29" s="2">
        <v>2</v>
      </c>
      <c r="AM29" s="2">
        <v>3</v>
      </c>
      <c r="AN29" s="2">
        <v>3</v>
      </c>
      <c r="AO29" s="2">
        <v>2</v>
      </c>
      <c r="AP29" s="2">
        <v>2</v>
      </c>
      <c r="AQ29" s="2">
        <v>2</v>
      </c>
      <c r="AR29" s="2">
        <v>3</v>
      </c>
      <c r="AS29" s="2">
        <v>2</v>
      </c>
      <c r="AT29" s="2">
        <v>3</v>
      </c>
      <c r="AU29" s="2">
        <v>2</v>
      </c>
      <c r="AV29" s="2">
        <v>2</v>
      </c>
      <c r="AW29" s="2">
        <v>2</v>
      </c>
      <c r="AX29" s="2">
        <v>2</v>
      </c>
      <c r="AY29" s="2">
        <v>2</v>
      </c>
      <c r="AZ29" s="2">
        <v>2</v>
      </c>
      <c r="BA29" s="2">
        <v>2</v>
      </c>
      <c r="BB29" s="2">
        <v>3</v>
      </c>
      <c r="BC29" s="2">
        <v>2</v>
      </c>
      <c r="BD29" s="2">
        <v>3</v>
      </c>
      <c r="BE29" s="2">
        <v>3</v>
      </c>
      <c r="BF29" s="2">
        <v>2</v>
      </c>
      <c r="BG29" s="2">
        <v>2</v>
      </c>
      <c r="BH29" s="2">
        <v>2</v>
      </c>
      <c r="BI29" s="2">
        <f t="shared" si="1"/>
        <v>2</v>
      </c>
      <c r="BJ29" s="2">
        <v>0</v>
      </c>
      <c r="BK29" s="2">
        <v>0</v>
      </c>
      <c r="BL29" s="2">
        <v>0</v>
      </c>
      <c r="BM29" s="2">
        <v>0</v>
      </c>
      <c r="BN29" s="2">
        <v>0</v>
      </c>
      <c r="BO29" s="2">
        <v>1</v>
      </c>
      <c r="BP29" s="2">
        <v>0</v>
      </c>
      <c r="BQ29" s="4" t="s">
        <v>445</v>
      </c>
      <c r="BR29" s="2">
        <v>0</v>
      </c>
      <c r="BS29" s="2">
        <v>0</v>
      </c>
      <c r="BT29" s="2">
        <v>1</v>
      </c>
      <c r="BU29" s="2">
        <v>0</v>
      </c>
      <c r="BV29" s="2">
        <v>0</v>
      </c>
      <c r="BW29" s="2">
        <v>0</v>
      </c>
      <c r="BX29" s="2">
        <v>0</v>
      </c>
      <c r="BY29" s="4" t="s">
        <v>445</v>
      </c>
      <c r="BZ29" s="2">
        <v>0</v>
      </c>
      <c r="CA29" s="2">
        <v>0</v>
      </c>
      <c r="CB29" s="2">
        <v>0</v>
      </c>
      <c r="CC29" s="2">
        <v>0</v>
      </c>
      <c r="CD29" s="2">
        <v>0</v>
      </c>
      <c r="CE29" s="2">
        <v>1</v>
      </c>
      <c r="CF29" s="2">
        <v>0</v>
      </c>
      <c r="CG29" s="4" t="s">
        <v>445</v>
      </c>
      <c r="CH29" s="2">
        <v>0</v>
      </c>
      <c r="CI29" s="2">
        <v>0</v>
      </c>
      <c r="CJ29" s="2">
        <v>0</v>
      </c>
      <c r="CK29" s="2">
        <v>1</v>
      </c>
      <c r="CL29" s="2">
        <v>0</v>
      </c>
      <c r="CM29" s="4" t="s">
        <v>445</v>
      </c>
      <c r="CN29" s="2">
        <v>0</v>
      </c>
      <c r="CO29" s="2">
        <v>0</v>
      </c>
      <c r="CP29" s="2">
        <v>0</v>
      </c>
      <c r="CQ29" s="2">
        <v>1</v>
      </c>
      <c r="CR29" s="2">
        <v>0</v>
      </c>
      <c r="CS29" s="4" t="s">
        <v>445</v>
      </c>
      <c r="CT29" s="2">
        <v>0</v>
      </c>
      <c r="CU29" s="2">
        <v>0</v>
      </c>
      <c r="CV29" s="2">
        <v>0</v>
      </c>
      <c r="CW29" s="2">
        <v>0</v>
      </c>
      <c r="CX29" s="2">
        <v>1</v>
      </c>
      <c r="CY29" s="2">
        <v>0</v>
      </c>
      <c r="CZ29" s="4" t="s">
        <v>445</v>
      </c>
      <c r="DA29" s="8">
        <f t="shared" si="2"/>
        <v>1</v>
      </c>
      <c r="DB29" s="2">
        <v>3</v>
      </c>
      <c r="DC29" s="2">
        <v>4</v>
      </c>
      <c r="DD29" s="2">
        <v>4</v>
      </c>
      <c r="DE29" s="2">
        <v>2</v>
      </c>
      <c r="DF29" s="2">
        <v>2</v>
      </c>
      <c r="DG29" s="2">
        <v>3</v>
      </c>
      <c r="DH29" s="2">
        <v>2</v>
      </c>
      <c r="DI29" s="2">
        <v>2</v>
      </c>
      <c r="DJ29" s="2">
        <v>2</v>
      </c>
      <c r="DK29" s="2">
        <v>0</v>
      </c>
      <c r="DL29" s="2">
        <v>1</v>
      </c>
      <c r="DM29" s="2">
        <v>1</v>
      </c>
      <c r="DN29" s="2">
        <v>0</v>
      </c>
      <c r="DO29" s="2">
        <v>1</v>
      </c>
      <c r="DP29" s="2">
        <v>1</v>
      </c>
      <c r="DQ29" s="2">
        <v>0</v>
      </c>
      <c r="DR29" s="4" t="s">
        <v>445</v>
      </c>
    </row>
    <row r="30" spans="1:122">
      <c r="A30" s="2">
        <v>1667001</v>
      </c>
      <c r="B30" s="3">
        <v>42055.987141203703</v>
      </c>
      <c r="C30" s="2">
        <v>1</v>
      </c>
      <c r="D30" s="2">
        <v>55</v>
      </c>
      <c r="E30" s="2">
        <v>10</v>
      </c>
      <c r="F30" s="2">
        <v>12</v>
      </c>
      <c r="G30" s="2">
        <v>3</v>
      </c>
      <c r="H30" s="2">
        <v>2</v>
      </c>
      <c r="I30" s="2">
        <v>1</v>
      </c>
      <c r="J30" s="2">
        <v>7</v>
      </c>
      <c r="K30" s="2">
        <v>7</v>
      </c>
      <c r="L30" s="2">
        <v>4</v>
      </c>
      <c r="N30" s="2">
        <v>1980</v>
      </c>
      <c r="O30" s="2">
        <v>180</v>
      </c>
      <c r="P30" s="2">
        <v>3</v>
      </c>
      <c r="Q30" s="2">
        <f t="shared" si="0"/>
        <v>60</v>
      </c>
      <c r="R30" s="4" t="s">
        <v>48</v>
      </c>
      <c r="S30" s="2">
        <v>4</v>
      </c>
      <c r="T30" s="2">
        <v>2</v>
      </c>
      <c r="U30" s="2">
        <v>2</v>
      </c>
      <c r="V30" s="2">
        <v>4</v>
      </c>
      <c r="W30" s="2">
        <v>2</v>
      </c>
      <c r="X30" s="2">
        <v>2</v>
      </c>
      <c r="Y30" s="2">
        <v>2</v>
      </c>
      <c r="Z30" s="2">
        <v>2</v>
      </c>
      <c r="AA30" s="2">
        <v>2</v>
      </c>
      <c r="AB30" s="2">
        <v>2</v>
      </c>
      <c r="AC30" s="2">
        <v>2</v>
      </c>
      <c r="AD30" s="2">
        <v>2</v>
      </c>
      <c r="AE30" s="2">
        <v>2</v>
      </c>
      <c r="AF30" s="2">
        <v>2</v>
      </c>
      <c r="AG30" s="2">
        <v>2</v>
      </c>
      <c r="AH30" s="2">
        <v>2</v>
      </c>
      <c r="AI30" s="2">
        <v>2</v>
      </c>
      <c r="AJ30" s="2">
        <v>2</v>
      </c>
      <c r="AK30" s="2">
        <v>2</v>
      </c>
      <c r="AL30" s="2">
        <v>2</v>
      </c>
      <c r="AM30" s="2">
        <v>2</v>
      </c>
      <c r="AN30" s="2">
        <v>2</v>
      </c>
      <c r="AO30" s="2">
        <v>2</v>
      </c>
      <c r="AP30" s="2">
        <v>2</v>
      </c>
      <c r="AQ30" s="2">
        <v>2</v>
      </c>
      <c r="AR30" s="2">
        <v>2</v>
      </c>
      <c r="AS30" s="2">
        <v>2</v>
      </c>
      <c r="AT30" s="2">
        <v>2</v>
      </c>
      <c r="AU30" s="2">
        <v>2</v>
      </c>
      <c r="AV30" s="2">
        <v>2</v>
      </c>
      <c r="AW30" s="2">
        <v>2</v>
      </c>
      <c r="AX30" s="2">
        <v>2</v>
      </c>
      <c r="AY30" s="2">
        <v>2</v>
      </c>
      <c r="AZ30" s="2">
        <v>2</v>
      </c>
      <c r="BA30" s="2">
        <v>2</v>
      </c>
      <c r="BB30" s="2">
        <v>2</v>
      </c>
      <c r="BC30" s="2">
        <v>2</v>
      </c>
      <c r="BD30" s="2">
        <v>2</v>
      </c>
      <c r="BE30" s="2">
        <v>2</v>
      </c>
      <c r="BF30" s="2">
        <v>2</v>
      </c>
      <c r="BG30" s="2">
        <v>2</v>
      </c>
      <c r="BH30" s="2">
        <v>2</v>
      </c>
      <c r="BI30" s="2">
        <f t="shared" si="1"/>
        <v>2</v>
      </c>
      <c r="BJ30" s="2">
        <v>0</v>
      </c>
      <c r="BK30" s="2">
        <v>0</v>
      </c>
      <c r="BL30" s="2">
        <v>0</v>
      </c>
      <c r="BM30" s="2">
        <v>0</v>
      </c>
      <c r="BN30" s="2">
        <v>0</v>
      </c>
      <c r="BO30" s="2">
        <v>1</v>
      </c>
      <c r="BP30" s="2">
        <v>0</v>
      </c>
      <c r="BQ30" s="4" t="s">
        <v>445</v>
      </c>
      <c r="BR30" s="2">
        <v>0</v>
      </c>
      <c r="BS30" s="2">
        <v>0</v>
      </c>
      <c r="BT30" s="2">
        <v>0</v>
      </c>
      <c r="BU30" s="2">
        <v>0</v>
      </c>
      <c r="BV30" s="2">
        <v>0</v>
      </c>
      <c r="BW30" s="2">
        <v>1</v>
      </c>
      <c r="BX30" s="2">
        <v>0</v>
      </c>
      <c r="BY30" s="4" t="s">
        <v>445</v>
      </c>
      <c r="BZ30" s="2">
        <v>0</v>
      </c>
      <c r="CA30" s="2">
        <v>0</v>
      </c>
      <c r="CB30" s="2">
        <v>0</v>
      </c>
      <c r="CC30" s="2">
        <v>0</v>
      </c>
      <c r="CD30" s="2">
        <v>0</v>
      </c>
      <c r="CE30" s="2">
        <v>1</v>
      </c>
      <c r="CF30" s="2">
        <v>0</v>
      </c>
      <c r="CG30" s="4" t="s">
        <v>445</v>
      </c>
      <c r="CH30" s="2">
        <v>0</v>
      </c>
      <c r="CI30" s="2">
        <v>0</v>
      </c>
      <c r="CJ30" s="2">
        <v>0</v>
      </c>
      <c r="CK30" s="2">
        <v>1</v>
      </c>
      <c r="CL30" s="2">
        <v>0</v>
      </c>
      <c r="CM30" s="4" t="s">
        <v>445</v>
      </c>
      <c r="CN30" s="2">
        <v>0</v>
      </c>
      <c r="CO30" s="2">
        <v>0</v>
      </c>
      <c r="CP30" s="2">
        <v>0</v>
      </c>
      <c r="CQ30" s="2">
        <v>1</v>
      </c>
      <c r="CR30" s="2">
        <v>0</v>
      </c>
      <c r="CS30" s="4" t="s">
        <v>445</v>
      </c>
      <c r="CT30" s="2">
        <v>0</v>
      </c>
      <c r="CU30" s="2">
        <v>0</v>
      </c>
      <c r="CV30" s="2">
        <v>0</v>
      </c>
      <c r="CW30" s="2">
        <v>0</v>
      </c>
      <c r="CX30" s="2">
        <v>1</v>
      </c>
      <c r="CY30" s="2">
        <v>0</v>
      </c>
      <c r="CZ30" s="4" t="s">
        <v>445</v>
      </c>
      <c r="DA30" s="8">
        <f t="shared" si="2"/>
        <v>0</v>
      </c>
      <c r="DB30" s="2">
        <v>2</v>
      </c>
      <c r="DC30" s="2">
        <v>2</v>
      </c>
      <c r="DD30" s="2">
        <v>2</v>
      </c>
      <c r="DE30" s="2">
        <v>2</v>
      </c>
      <c r="DF30" s="2">
        <v>2</v>
      </c>
      <c r="DG30" s="2">
        <v>2</v>
      </c>
      <c r="DH30" s="2">
        <v>2</v>
      </c>
      <c r="DI30" s="2">
        <v>2</v>
      </c>
      <c r="DJ30" s="2">
        <v>2</v>
      </c>
      <c r="DK30" s="2">
        <v>1</v>
      </c>
      <c r="DL30" s="2">
        <v>1</v>
      </c>
      <c r="DM30" s="2">
        <v>1</v>
      </c>
      <c r="DN30" s="2">
        <v>1</v>
      </c>
      <c r="DO30" s="2">
        <v>1</v>
      </c>
      <c r="DP30" s="2">
        <v>1</v>
      </c>
      <c r="DQ30" s="2">
        <v>0</v>
      </c>
      <c r="DR30" s="4" t="s">
        <v>445</v>
      </c>
    </row>
    <row r="31" spans="1:122">
      <c r="A31" s="2">
        <v>1691103</v>
      </c>
      <c r="B31" s="3">
        <v>42057.566574074073</v>
      </c>
      <c r="C31" s="2">
        <v>1</v>
      </c>
      <c r="D31" s="2">
        <v>65</v>
      </c>
      <c r="E31" s="2">
        <v>11</v>
      </c>
      <c r="F31" s="2">
        <v>27</v>
      </c>
      <c r="G31" s="2">
        <v>5</v>
      </c>
      <c r="H31" s="2">
        <v>2</v>
      </c>
      <c r="I31" s="2">
        <v>2</v>
      </c>
      <c r="J31" s="2">
        <v>2</v>
      </c>
      <c r="K31" s="2">
        <v>2</v>
      </c>
      <c r="L31" s="2">
        <v>9</v>
      </c>
      <c r="N31" s="2">
        <v>1985</v>
      </c>
      <c r="O31" s="2">
        <v>320</v>
      </c>
      <c r="P31" s="2">
        <v>2</v>
      </c>
      <c r="Q31" s="2">
        <f t="shared" si="0"/>
        <v>160</v>
      </c>
      <c r="R31" s="4" t="s">
        <v>49</v>
      </c>
      <c r="S31" s="2">
        <v>4</v>
      </c>
      <c r="T31" s="2">
        <v>2</v>
      </c>
      <c r="U31" s="2">
        <v>3</v>
      </c>
      <c r="V31" s="2">
        <v>4</v>
      </c>
      <c r="W31" s="2">
        <v>2</v>
      </c>
      <c r="X31" s="2">
        <v>2</v>
      </c>
      <c r="Y31" s="2">
        <v>2</v>
      </c>
      <c r="Z31" s="2">
        <v>2</v>
      </c>
      <c r="AA31" s="2">
        <v>2</v>
      </c>
      <c r="AB31" s="2">
        <v>3</v>
      </c>
      <c r="AC31" s="2">
        <v>4</v>
      </c>
      <c r="AD31" s="2">
        <v>3</v>
      </c>
      <c r="AE31" s="2">
        <v>4</v>
      </c>
      <c r="AF31" s="2">
        <v>3</v>
      </c>
      <c r="AG31" s="2">
        <v>3</v>
      </c>
      <c r="AH31" s="2">
        <v>4</v>
      </c>
      <c r="AI31" s="2">
        <v>4</v>
      </c>
      <c r="AJ31" s="2">
        <v>3</v>
      </c>
      <c r="AK31" s="2">
        <v>4</v>
      </c>
      <c r="AL31" s="2">
        <v>2</v>
      </c>
      <c r="AM31" s="2">
        <v>4</v>
      </c>
      <c r="AN31" s="2">
        <v>1</v>
      </c>
      <c r="AO31" s="2">
        <v>2</v>
      </c>
      <c r="AP31" s="2">
        <v>4</v>
      </c>
      <c r="AQ31" s="2">
        <v>4</v>
      </c>
      <c r="AR31" s="2">
        <v>2</v>
      </c>
      <c r="AS31" s="2">
        <v>2</v>
      </c>
      <c r="AT31" s="2">
        <v>2</v>
      </c>
      <c r="AU31" s="2">
        <v>2</v>
      </c>
      <c r="AV31" s="2">
        <v>2</v>
      </c>
      <c r="AW31" s="2">
        <v>2</v>
      </c>
      <c r="AX31" s="2">
        <v>2</v>
      </c>
      <c r="AY31" s="2">
        <v>2</v>
      </c>
      <c r="AZ31" s="2">
        <v>1</v>
      </c>
      <c r="BA31" s="2">
        <v>1</v>
      </c>
      <c r="BB31" s="2">
        <v>3</v>
      </c>
      <c r="BC31" s="2">
        <v>2</v>
      </c>
      <c r="BD31" s="2">
        <v>2</v>
      </c>
      <c r="BE31" s="2">
        <v>2</v>
      </c>
      <c r="BF31" s="2">
        <v>2</v>
      </c>
      <c r="BG31" s="2">
        <v>2</v>
      </c>
      <c r="BH31" s="2">
        <v>2</v>
      </c>
      <c r="BI31" s="2">
        <f t="shared" si="1"/>
        <v>2</v>
      </c>
      <c r="BJ31" s="2">
        <v>0</v>
      </c>
      <c r="BK31" s="2">
        <v>0</v>
      </c>
      <c r="BL31" s="2">
        <v>0</v>
      </c>
      <c r="BM31" s="2">
        <v>0</v>
      </c>
      <c r="BN31" s="2">
        <v>0</v>
      </c>
      <c r="BO31" s="2">
        <v>1</v>
      </c>
      <c r="BP31" s="2">
        <v>0</v>
      </c>
      <c r="BQ31" s="4" t="s">
        <v>445</v>
      </c>
      <c r="BR31" s="2">
        <v>0</v>
      </c>
      <c r="BS31" s="2">
        <v>0</v>
      </c>
      <c r="BT31" s="2">
        <v>0</v>
      </c>
      <c r="BU31" s="2">
        <v>0</v>
      </c>
      <c r="BV31" s="2">
        <v>0</v>
      </c>
      <c r="BW31" s="2">
        <v>1</v>
      </c>
      <c r="BX31" s="2">
        <v>0</v>
      </c>
      <c r="BY31" s="4" t="s">
        <v>445</v>
      </c>
      <c r="BZ31" s="2">
        <v>0</v>
      </c>
      <c r="CA31" s="2">
        <v>0</v>
      </c>
      <c r="CB31" s="2">
        <v>0</v>
      </c>
      <c r="CC31" s="2">
        <v>0</v>
      </c>
      <c r="CD31" s="2">
        <v>0</v>
      </c>
      <c r="CE31" s="2">
        <v>1</v>
      </c>
      <c r="CF31" s="2">
        <v>0</v>
      </c>
      <c r="CG31" s="4" t="s">
        <v>445</v>
      </c>
      <c r="CH31" s="2">
        <v>0</v>
      </c>
      <c r="CI31" s="2">
        <v>0</v>
      </c>
      <c r="CJ31" s="2">
        <v>0</v>
      </c>
      <c r="CK31" s="2">
        <v>1</v>
      </c>
      <c r="CL31" s="2">
        <v>0</v>
      </c>
      <c r="CM31" s="4" t="s">
        <v>445</v>
      </c>
      <c r="CN31" s="2">
        <v>0</v>
      </c>
      <c r="CO31" s="2">
        <v>0</v>
      </c>
      <c r="CP31" s="2">
        <v>0</v>
      </c>
      <c r="CQ31" s="2">
        <v>1</v>
      </c>
      <c r="CR31" s="2">
        <v>0</v>
      </c>
      <c r="CS31" s="4" t="s">
        <v>445</v>
      </c>
      <c r="CT31" s="2">
        <v>0</v>
      </c>
      <c r="CU31" s="2">
        <v>0</v>
      </c>
      <c r="CV31" s="2">
        <v>0</v>
      </c>
      <c r="CW31" s="2">
        <v>0</v>
      </c>
      <c r="CX31" s="2">
        <v>1</v>
      </c>
      <c r="CY31" s="2">
        <v>0</v>
      </c>
      <c r="CZ31" s="4" t="s">
        <v>445</v>
      </c>
      <c r="DA31" s="8">
        <f t="shared" si="2"/>
        <v>0</v>
      </c>
      <c r="DB31" s="2">
        <v>2</v>
      </c>
      <c r="DC31" s="2">
        <v>2</v>
      </c>
      <c r="DD31" s="2">
        <v>2</v>
      </c>
      <c r="DE31" s="2">
        <v>2</v>
      </c>
      <c r="DF31" s="2">
        <v>2</v>
      </c>
      <c r="DG31" s="2">
        <v>2</v>
      </c>
      <c r="DH31" s="2">
        <v>5</v>
      </c>
      <c r="DI31" s="2">
        <v>1</v>
      </c>
      <c r="DJ31" s="2">
        <v>2</v>
      </c>
      <c r="DK31" s="2">
        <v>1</v>
      </c>
      <c r="DL31" s="2">
        <v>1</v>
      </c>
      <c r="DM31" s="2">
        <v>0</v>
      </c>
      <c r="DN31" s="2">
        <v>0</v>
      </c>
      <c r="DO31" s="2">
        <v>1</v>
      </c>
      <c r="DP31" s="2">
        <v>1</v>
      </c>
      <c r="DQ31" s="2">
        <v>0</v>
      </c>
      <c r="DR31" s="4" t="s">
        <v>445</v>
      </c>
    </row>
    <row r="32" spans="1:122">
      <c r="A32" s="2">
        <v>1726143</v>
      </c>
      <c r="B32" s="3">
        <v>42056.948518518519</v>
      </c>
      <c r="C32" s="2">
        <v>1</v>
      </c>
      <c r="D32" s="2">
        <v>55</v>
      </c>
      <c r="E32" s="2">
        <v>10</v>
      </c>
      <c r="F32" s="2">
        <v>15</v>
      </c>
      <c r="G32" s="2">
        <v>4</v>
      </c>
      <c r="H32" s="2">
        <v>2</v>
      </c>
      <c r="I32" s="2">
        <v>1</v>
      </c>
      <c r="J32" s="2">
        <v>10</v>
      </c>
      <c r="K32" s="2">
        <v>10</v>
      </c>
      <c r="L32" s="2">
        <v>3</v>
      </c>
      <c r="N32" s="2">
        <v>1956</v>
      </c>
      <c r="O32" s="2">
        <v>500</v>
      </c>
      <c r="P32" s="2">
        <v>5</v>
      </c>
      <c r="Q32" s="2">
        <f t="shared" si="0"/>
        <v>100</v>
      </c>
      <c r="R32" s="4" t="s">
        <v>50</v>
      </c>
      <c r="S32" s="2">
        <v>3</v>
      </c>
      <c r="T32" s="2">
        <v>3</v>
      </c>
      <c r="U32" s="2">
        <v>3</v>
      </c>
      <c r="V32" s="2">
        <v>3</v>
      </c>
      <c r="W32" s="2">
        <v>3</v>
      </c>
      <c r="X32" s="2">
        <v>2</v>
      </c>
      <c r="Y32" s="2">
        <v>2</v>
      </c>
      <c r="Z32" s="2">
        <v>3</v>
      </c>
      <c r="AA32" s="2">
        <v>2</v>
      </c>
      <c r="AB32" s="2">
        <v>3</v>
      </c>
      <c r="AC32" s="2">
        <v>4</v>
      </c>
      <c r="AD32" s="2">
        <v>4</v>
      </c>
      <c r="AE32" s="2">
        <v>4</v>
      </c>
      <c r="AF32" s="2">
        <v>3</v>
      </c>
      <c r="AG32" s="2">
        <v>3</v>
      </c>
      <c r="AH32" s="2">
        <v>3</v>
      </c>
      <c r="AI32" s="2">
        <v>3</v>
      </c>
      <c r="AJ32" s="2">
        <v>3</v>
      </c>
      <c r="AK32" s="2">
        <v>4</v>
      </c>
      <c r="AL32" s="2">
        <v>2</v>
      </c>
      <c r="AM32" s="2">
        <v>2</v>
      </c>
      <c r="AN32" s="2">
        <v>3</v>
      </c>
      <c r="AO32" s="2">
        <v>3</v>
      </c>
      <c r="AP32" s="2">
        <v>4</v>
      </c>
      <c r="AQ32" s="2">
        <v>4</v>
      </c>
      <c r="AR32" s="2">
        <v>2</v>
      </c>
      <c r="AS32" s="2">
        <v>2</v>
      </c>
      <c r="AT32" s="2">
        <v>3</v>
      </c>
      <c r="AU32" s="2">
        <v>2</v>
      </c>
      <c r="AV32" s="2">
        <v>2</v>
      </c>
      <c r="AW32" s="2">
        <v>2</v>
      </c>
      <c r="AX32" s="2">
        <v>2</v>
      </c>
      <c r="AY32" s="2">
        <v>2</v>
      </c>
      <c r="AZ32" s="2">
        <v>3</v>
      </c>
      <c r="BA32" s="2">
        <v>2</v>
      </c>
      <c r="BB32" s="2">
        <v>3</v>
      </c>
      <c r="BC32" s="2">
        <v>3</v>
      </c>
      <c r="BD32" s="2">
        <v>3</v>
      </c>
      <c r="BE32" s="2">
        <v>2</v>
      </c>
      <c r="BF32" s="2">
        <v>3</v>
      </c>
      <c r="BG32" s="2">
        <v>3</v>
      </c>
      <c r="BH32" s="2">
        <v>3</v>
      </c>
      <c r="BI32" s="2">
        <f t="shared" si="1"/>
        <v>3</v>
      </c>
      <c r="BJ32" s="2">
        <v>0</v>
      </c>
      <c r="BK32" s="2">
        <v>0</v>
      </c>
      <c r="BL32" s="2">
        <v>0</v>
      </c>
      <c r="BM32" s="2">
        <v>0</v>
      </c>
      <c r="BN32" s="2">
        <v>0</v>
      </c>
      <c r="BO32" s="2">
        <v>1</v>
      </c>
      <c r="BP32" s="2">
        <v>0</v>
      </c>
      <c r="BQ32" s="4" t="s">
        <v>445</v>
      </c>
      <c r="BR32" s="2">
        <v>1</v>
      </c>
      <c r="BS32" s="2">
        <v>0</v>
      </c>
      <c r="BT32" s="2">
        <v>0</v>
      </c>
      <c r="BU32" s="2">
        <v>0</v>
      </c>
      <c r="BV32" s="2">
        <v>0</v>
      </c>
      <c r="BW32" s="2">
        <v>0</v>
      </c>
      <c r="BX32" s="2">
        <v>0</v>
      </c>
      <c r="BY32" s="4" t="s">
        <v>445</v>
      </c>
      <c r="BZ32" s="2">
        <v>0</v>
      </c>
      <c r="CA32" s="2">
        <v>0</v>
      </c>
      <c r="CB32" s="2">
        <v>0</v>
      </c>
      <c r="CC32" s="2">
        <v>0</v>
      </c>
      <c r="CD32" s="2">
        <v>0</v>
      </c>
      <c r="CE32" s="2">
        <v>1</v>
      </c>
      <c r="CF32" s="2">
        <v>0</v>
      </c>
      <c r="CG32" s="4" t="s">
        <v>445</v>
      </c>
      <c r="CH32" s="2">
        <v>0</v>
      </c>
      <c r="CI32" s="2">
        <v>0</v>
      </c>
      <c r="CJ32" s="2">
        <v>0</v>
      </c>
      <c r="CK32" s="2">
        <v>1</v>
      </c>
      <c r="CL32" s="2">
        <v>0</v>
      </c>
      <c r="CM32" s="4" t="s">
        <v>445</v>
      </c>
      <c r="CN32" s="2">
        <v>0</v>
      </c>
      <c r="CO32" s="2">
        <v>0</v>
      </c>
      <c r="CP32" s="2">
        <v>0</v>
      </c>
      <c r="CQ32" s="2">
        <v>1</v>
      </c>
      <c r="CR32" s="2">
        <v>0</v>
      </c>
      <c r="CS32" s="4" t="s">
        <v>445</v>
      </c>
      <c r="CT32" s="2">
        <v>0</v>
      </c>
      <c r="CU32" s="2">
        <v>0</v>
      </c>
      <c r="CV32" s="2">
        <v>0</v>
      </c>
      <c r="CW32" s="2">
        <v>0</v>
      </c>
      <c r="CX32" s="2">
        <v>1</v>
      </c>
      <c r="CY32" s="2">
        <v>0</v>
      </c>
      <c r="CZ32" s="4" t="s">
        <v>445</v>
      </c>
      <c r="DA32" s="8">
        <f t="shared" si="2"/>
        <v>1</v>
      </c>
      <c r="DB32" s="2">
        <v>3</v>
      </c>
      <c r="DC32" s="2">
        <v>3</v>
      </c>
      <c r="DD32" s="2">
        <v>3</v>
      </c>
      <c r="DE32" s="2">
        <v>3</v>
      </c>
      <c r="DF32" s="2">
        <v>2</v>
      </c>
      <c r="DG32" s="2">
        <v>3</v>
      </c>
      <c r="DH32" s="2">
        <v>5</v>
      </c>
      <c r="DI32" s="2">
        <v>4</v>
      </c>
      <c r="DJ32" s="2">
        <v>4</v>
      </c>
      <c r="DR32" s="4" t="s">
        <v>445</v>
      </c>
    </row>
    <row r="33" spans="1:122">
      <c r="A33" s="2">
        <v>1767006</v>
      </c>
      <c r="B33" s="3">
        <v>42056.119328703702</v>
      </c>
      <c r="C33" s="2">
        <v>1</v>
      </c>
      <c r="D33" s="2">
        <v>46</v>
      </c>
      <c r="E33" s="2">
        <v>8</v>
      </c>
      <c r="F33" s="2">
        <v>31</v>
      </c>
      <c r="G33" s="2">
        <v>6</v>
      </c>
      <c r="H33" s="2">
        <v>2</v>
      </c>
      <c r="I33" s="2">
        <v>2</v>
      </c>
      <c r="J33" s="2">
        <v>2</v>
      </c>
      <c r="K33" s="2">
        <v>2</v>
      </c>
      <c r="L33" s="2">
        <v>5</v>
      </c>
      <c r="N33" s="2">
        <v>1980</v>
      </c>
      <c r="O33" s="2">
        <v>300</v>
      </c>
      <c r="P33" s="2">
        <v>4</v>
      </c>
      <c r="Q33" s="2">
        <f t="shared" si="0"/>
        <v>75</v>
      </c>
      <c r="R33" s="4" t="s">
        <v>51</v>
      </c>
      <c r="S33" s="2">
        <v>2</v>
      </c>
      <c r="T33" s="2">
        <v>3</v>
      </c>
      <c r="U33" s="2">
        <v>3</v>
      </c>
      <c r="V33" s="2">
        <v>3</v>
      </c>
      <c r="W33" s="2">
        <v>3</v>
      </c>
      <c r="X33" s="2">
        <v>2</v>
      </c>
      <c r="Y33" s="2">
        <v>2</v>
      </c>
      <c r="Z33" s="2">
        <v>2</v>
      </c>
      <c r="AA33" s="2">
        <v>3</v>
      </c>
      <c r="AB33" s="2">
        <v>3</v>
      </c>
      <c r="AC33" s="2">
        <v>3</v>
      </c>
      <c r="AD33" s="2">
        <v>3</v>
      </c>
      <c r="AE33" s="2">
        <v>3</v>
      </c>
      <c r="AF33" s="2">
        <v>2</v>
      </c>
      <c r="AG33" s="2">
        <v>2</v>
      </c>
      <c r="AH33" s="2">
        <v>3</v>
      </c>
      <c r="AI33" s="2">
        <v>3</v>
      </c>
      <c r="AJ33" s="2">
        <v>3</v>
      </c>
      <c r="AK33" s="2">
        <v>3</v>
      </c>
      <c r="AL33" s="2">
        <v>3</v>
      </c>
      <c r="AM33" s="2">
        <v>3</v>
      </c>
      <c r="AN33" s="2">
        <v>3</v>
      </c>
      <c r="AO33" s="2">
        <v>4</v>
      </c>
      <c r="AP33" s="2">
        <v>3</v>
      </c>
      <c r="AQ33" s="2">
        <v>3</v>
      </c>
      <c r="AR33" s="2">
        <v>2</v>
      </c>
      <c r="AS33" s="2">
        <v>2</v>
      </c>
      <c r="AT33" s="2">
        <v>3</v>
      </c>
      <c r="AU33" s="2">
        <v>2</v>
      </c>
      <c r="AV33" s="2">
        <v>3</v>
      </c>
      <c r="AW33" s="2">
        <v>2</v>
      </c>
      <c r="AX33" s="2">
        <v>2</v>
      </c>
      <c r="AY33" s="2">
        <v>2</v>
      </c>
      <c r="AZ33" s="2">
        <v>3</v>
      </c>
      <c r="BA33" s="2">
        <v>2</v>
      </c>
      <c r="BB33" s="2">
        <v>1</v>
      </c>
      <c r="BC33" s="2">
        <v>3</v>
      </c>
      <c r="BD33" s="2">
        <v>3</v>
      </c>
      <c r="BE33" s="2">
        <v>3</v>
      </c>
      <c r="BF33" s="2">
        <v>2</v>
      </c>
      <c r="BG33" s="2">
        <v>2</v>
      </c>
      <c r="BH33" s="2">
        <v>3</v>
      </c>
      <c r="BI33" s="2">
        <f t="shared" si="1"/>
        <v>2.5</v>
      </c>
      <c r="BJ33" s="2">
        <v>1</v>
      </c>
      <c r="BK33" s="2">
        <v>0</v>
      </c>
      <c r="BL33" s="2">
        <v>0</v>
      </c>
      <c r="BM33" s="2">
        <v>1</v>
      </c>
      <c r="BN33" s="2">
        <v>0</v>
      </c>
      <c r="BO33" s="2">
        <v>0</v>
      </c>
      <c r="BP33" s="2">
        <v>0</v>
      </c>
      <c r="BQ33" s="4" t="s">
        <v>445</v>
      </c>
      <c r="BR33" s="2">
        <v>1</v>
      </c>
      <c r="BS33" s="2">
        <v>1</v>
      </c>
      <c r="BT33" s="2">
        <v>0</v>
      </c>
      <c r="BU33" s="2">
        <v>1</v>
      </c>
      <c r="BV33" s="2">
        <v>0</v>
      </c>
      <c r="BW33" s="2">
        <v>0</v>
      </c>
      <c r="BX33" s="2">
        <v>0</v>
      </c>
      <c r="BY33" s="4" t="s">
        <v>445</v>
      </c>
      <c r="BZ33" s="2">
        <v>0</v>
      </c>
      <c r="CA33" s="2">
        <v>1</v>
      </c>
      <c r="CB33" s="2">
        <v>1</v>
      </c>
      <c r="CC33" s="2">
        <v>0</v>
      </c>
      <c r="CD33" s="2">
        <v>0</v>
      </c>
      <c r="CE33" s="2">
        <v>0</v>
      </c>
      <c r="CF33" s="2">
        <v>0</v>
      </c>
      <c r="CG33" s="4" t="s">
        <v>445</v>
      </c>
      <c r="CH33" s="2">
        <v>1</v>
      </c>
      <c r="CI33" s="2">
        <v>1</v>
      </c>
      <c r="CJ33" s="2">
        <v>0</v>
      </c>
      <c r="CK33" s="2">
        <v>0</v>
      </c>
      <c r="CL33" s="2">
        <v>0</v>
      </c>
      <c r="CM33" s="4" t="s">
        <v>445</v>
      </c>
      <c r="CN33" s="2">
        <v>0</v>
      </c>
      <c r="CO33" s="2">
        <v>1</v>
      </c>
      <c r="CP33" s="2">
        <v>0</v>
      </c>
      <c r="CQ33" s="2">
        <v>0</v>
      </c>
      <c r="CR33" s="2">
        <v>0</v>
      </c>
      <c r="CS33" s="4" t="s">
        <v>445</v>
      </c>
      <c r="CT33" s="2">
        <v>0</v>
      </c>
      <c r="CU33" s="2">
        <v>0</v>
      </c>
      <c r="CV33" s="2">
        <v>1</v>
      </c>
      <c r="CW33" s="2">
        <v>0</v>
      </c>
      <c r="CX33" s="2">
        <v>0</v>
      </c>
      <c r="CY33" s="2">
        <v>0</v>
      </c>
      <c r="CZ33" s="4" t="s">
        <v>445</v>
      </c>
      <c r="DA33" s="8">
        <f t="shared" si="2"/>
        <v>11</v>
      </c>
      <c r="DB33" s="2">
        <v>3</v>
      </c>
      <c r="DC33" s="2">
        <v>2</v>
      </c>
      <c r="DD33" s="2">
        <v>3</v>
      </c>
      <c r="DE33" s="2">
        <v>3</v>
      </c>
      <c r="DF33" s="2">
        <v>3</v>
      </c>
      <c r="DG33" s="2">
        <v>2</v>
      </c>
      <c r="DH33" s="2">
        <v>2</v>
      </c>
      <c r="DI33" s="2">
        <v>1</v>
      </c>
      <c r="DJ33" s="2">
        <v>3</v>
      </c>
      <c r="DR33" s="4" t="s">
        <v>445</v>
      </c>
    </row>
    <row r="34" spans="1:122">
      <c r="A34" s="2">
        <v>1881105</v>
      </c>
      <c r="B34" s="3">
        <v>42056.859467592592</v>
      </c>
      <c r="C34" s="2">
        <v>1</v>
      </c>
      <c r="D34" s="2">
        <v>60</v>
      </c>
      <c r="E34" s="2">
        <v>11</v>
      </c>
      <c r="F34" s="2">
        <v>21</v>
      </c>
      <c r="G34" s="2">
        <v>4</v>
      </c>
      <c r="H34" s="2">
        <v>2</v>
      </c>
      <c r="I34" s="2">
        <v>1</v>
      </c>
      <c r="J34" s="2">
        <v>1</v>
      </c>
      <c r="K34" s="2">
        <v>1</v>
      </c>
      <c r="L34" s="2">
        <v>5</v>
      </c>
      <c r="N34" s="2">
        <v>1984</v>
      </c>
      <c r="O34" s="2">
        <v>475</v>
      </c>
      <c r="P34" s="2">
        <v>5</v>
      </c>
      <c r="Q34" s="2">
        <f t="shared" si="0"/>
        <v>95</v>
      </c>
      <c r="R34" s="4" t="s">
        <v>37</v>
      </c>
      <c r="S34" s="2">
        <v>4</v>
      </c>
      <c r="T34" s="2">
        <v>3</v>
      </c>
      <c r="U34" s="2">
        <v>4</v>
      </c>
      <c r="V34" s="2">
        <v>4</v>
      </c>
      <c r="W34" s="2">
        <v>1</v>
      </c>
      <c r="X34" s="2">
        <v>1</v>
      </c>
      <c r="Y34" s="2">
        <v>1</v>
      </c>
      <c r="Z34" s="2">
        <v>1</v>
      </c>
      <c r="AA34" s="2">
        <v>4</v>
      </c>
      <c r="AB34" s="2">
        <v>3</v>
      </c>
      <c r="AC34" s="2">
        <v>4</v>
      </c>
      <c r="AD34" s="2">
        <v>4</v>
      </c>
      <c r="AE34" s="2">
        <v>4</v>
      </c>
      <c r="AF34" s="2">
        <v>3</v>
      </c>
      <c r="AG34" s="2">
        <v>3</v>
      </c>
      <c r="AH34" s="2">
        <v>1</v>
      </c>
      <c r="AI34" s="2">
        <v>3</v>
      </c>
      <c r="AJ34" s="2">
        <v>1</v>
      </c>
      <c r="AK34" s="2">
        <v>4</v>
      </c>
      <c r="AL34" s="2">
        <v>3</v>
      </c>
      <c r="AM34" s="2">
        <v>4</v>
      </c>
      <c r="AN34" s="2">
        <v>1</v>
      </c>
      <c r="AO34" s="2">
        <v>4</v>
      </c>
      <c r="AP34" s="2">
        <v>4</v>
      </c>
      <c r="AQ34" s="2">
        <v>4</v>
      </c>
      <c r="AR34" s="2">
        <v>2</v>
      </c>
      <c r="AS34" s="2">
        <v>2</v>
      </c>
      <c r="AT34" s="2">
        <v>2</v>
      </c>
      <c r="AU34" s="2">
        <v>4</v>
      </c>
      <c r="AV34" s="2">
        <v>1</v>
      </c>
      <c r="AW34" s="2">
        <v>2</v>
      </c>
      <c r="AX34" s="2">
        <v>2</v>
      </c>
      <c r="AY34" s="2">
        <v>2</v>
      </c>
      <c r="AZ34" s="2">
        <v>1</v>
      </c>
      <c r="BA34" s="2">
        <v>1</v>
      </c>
      <c r="BB34" s="2">
        <v>3</v>
      </c>
      <c r="BC34" s="2">
        <v>2</v>
      </c>
      <c r="BD34" s="2">
        <v>2</v>
      </c>
      <c r="BE34" s="2">
        <v>2</v>
      </c>
      <c r="BF34" s="2">
        <v>2</v>
      </c>
      <c r="BG34" s="2">
        <v>3</v>
      </c>
      <c r="BH34" s="2">
        <v>2</v>
      </c>
      <c r="BI34" s="2">
        <f t="shared" si="1"/>
        <v>2.5</v>
      </c>
      <c r="BJ34" s="2">
        <v>0</v>
      </c>
      <c r="BK34" s="2">
        <v>0</v>
      </c>
      <c r="BL34" s="2">
        <v>0</v>
      </c>
      <c r="BM34" s="2">
        <v>0</v>
      </c>
      <c r="BN34" s="2">
        <v>0</v>
      </c>
      <c r="BO34" s="2">
        <v>1</v>
      </c>
      <c r="BP34" s="2">
        <v>0</v>
      </c>
      <c r="BQ34" s="4" t="s">
        <v>445</v>
      </c>
      <c r="BR34" s="2">
        <v>1</v>
      </c>
      <c r="BS34" s="2">
        <v>0</v>
      </c>
      <c r="BT34" s="2">
        <v>0</v>
      </c>
      <c r="BU34" s="2">
        <v>0</v>
      </c>
      <c r="BV34" s="2">
        <v>0</v>
      </c>
      <c r="BW34" s="2">
        <v>0</v>
      </c>
      <c r="BX34" s="2">
        <v>0</v>
      </c>
      <c r="BY34" s="4" t="s">
        <v>445</v>
      </c>
      <c r="BZ34" s="2">
        <v>0</v>
      </c>
      <c r="CA34" s="2">
        <v>0</v>
      </c>
      <c r="CB34" s="2">
        <v>0</v>
      </c>
      <c r="CC34" s="2">
        <v>0</v>
      </c>
      <c r="CD34" s="2">
        <v>0</v>
      </c>
      <c r="CE34" s="2">
        <v>1</v>
      </c>
      <c r="CF34" s="2">
        <v>0</v>
      </c>
      <c r="CG34" s="4" t="s">
        <v>445</v>
      </c>
      <c r="CH34" s="2">
        <v>0</v>
      </c>
      <c r="CI34" s="2">
        <v>0</v>
      </c>
      <c r="CJ34" s="2">
        <v>0</v>
      </c>
      <c r="CK34" s="2">
        <v>1</v>
      </c>
      <c r="CL34" s="2">
        <v>0</v>
      </c>
      <c r="CM34" s="4" t="s">
        <v>445</v>
      </c>
      <c r="CN34" s="2">
        <v>0</v>
      </c>
      <c r="CO34" s="2">
        <v>0</v>
      </c>
      <c r="CP34" s="2">
        <v>0</v>
      </c>
      <c r="CQ34" s="2">
        <v>1</v>
      </c>
      <c r="CR34" s="2">
        <v>0</v>
      </c>
      <c r="CS34" s="4" t="s">
        <v>445</v>
      </c>
      <c r="CT34" s="2">
        <v>0</v>
      </c>
      <c r="CU34" s="2">
        <v>0</v>
      </c>
      <c r="CV34" s="2">
        <v>0</v>
      </c>
      <c r="CW34" s="2">
        <v>0</v>
      </c>
      <c r="CX34" s="2">
        <v>1</v>
      </c>
      <c r="CY34" s="2">
        <v>0</v>
      </c>
      <c r="CZ34" s="4" t="s">
        <v>445</v>
      </c>
      <c r="DA34" s="8">
        <f t="shared" si="2"/>
        <v>1</v>
      </c>
      <c r="DB34" s="2">
        <v>2</v>
      </c>
      <c r="DC34" s="2">
        <v>2</v>
      </c>
      <c r="DD34" s="2">
        <v>2</v>
      </c>
      <c r="DE34" s="2">
        <v>3</v>
      </c>
      <c r="DF34" s="2">
        <v>1</v>
      </c>
      <c r="DG34" s="2">
        <v>2</v>
      </c>
      <c r="DH34" s="2">
        <v>1</v>
      </c>
      <c r="DI34" s="2">
        <v>1</v>
      </c>
      <c r="DJ34" s="2">
        <v>2</v>
      </c>
      <c r="DK34" s="2">
        <v>0</v>
      </c>
      <c r="DL34" s="2">
        <v>0</v>
      </c>
      <c r="DM34" s="2">
        <v>0</v>
      </c>
      <c r="DN34" s="2">
        <v>0</v>
      </c>
      <c r="DO34" s="2">
        <v>0</v>
      </c>
      <c r="DP34" s="2">
        <v>0</v>
      </c>
      <c r="DQ34" s="2">
        <v>1</v>
      </c>
      <c r="DR34" s="4" t="s">
        <v>506</v>
      </c>
    </row>
    <row r="35" spans="1:122">
      <c r="A35" s="2">
        <v>1955668</v>
      </c>
      <c r="B35" s="3">
        <v>42055.983391203707</v>
      </c>
      <c r="C35" s="2">
        <v>1</v>
      </c>
      <c r="D35" s="2">
        <v>60</v>
      </c>
      <c r="E35" s="2">
        <v>11</v>
      </c>
      <c r="F35" s="2">
        <v>21</v>
      </c>
      <c r="G35" s="2">
        <v>4</v>
      </c>
      <c r="H35" s="2">
        <v>2</v>
      </c>
      <c r="I35" s="2">
        <v>2</v>
      </c>
      <c r="J35" s="2">
        <v>5</v>
      </c>
      <c r="K35" s="2">
        <v>4</v>
      </c>
      <c r="L35" s="2">
        <v>3</v>
      </c>
      <c r="N35" s="2">
        <v>1998</v>
      </c>
      <c r="O35" s="2">
        <v>2640</v>
      </c>
      <c r="P35" s="2">
        <v>8</v>
      </c>
      <c r="Q35" s="2">
        <f t="shared" si="0"/>
        <v>330</v>
      </c>
      <c r="R35" s="4" t="s">
        <v>52</v>
      </c>
      <c r="S35" s="2">
        <v>4</v>
      </c>
      <c r="T35" s="2">
        <v>3</v>
      </c>
      <c r="U35" s="2">
        <v>4</v>
      </c>
      <c r="V35" s="2">
        <v>3</v>
      </c>
      <c r="W35" s="2">
        <v>4</v>
      </c>
      <c r="X35" s="2">
        <v>4</v>
      </c>
      <c r="Y35" s="2">
        <v>3</v>
      </c>
      <c r="Z35" s="2">
        <v>4</v>
      </c>
      <c r="AA35" s="2">
        <v>4</v>
      </c>
      <c r="AB35" s="2">
        <v>4</v>
      </c>
      <c r="AC35" s="2">
        <v>4</v>
      </c>
      <c r="AD35" s="2">
        <v>3</v>
      </c>
      <c r="AE35" s="2">
        <v>3</v>
      </c>
      <c r="AF35" s="2">
        <v>3</v>
      </c>
      <c r="AG35" s="2">
        <v>3</v>
      </c>
      <c r="AH35" s="2">
        <v>3</v>
      </c>
      <c r="AI35" s="2">
        <v>4</v>
      </c>
      <c r="AJ35" s="2">
        <v>4</v>
      </c>
      <c r="AK35" s="2">
        <v>3</v>
      </c>
      <c r="AL35" s="2">
        <v>4</v>
      </c>
      <c r="AM35" s="2">
        <v>4</v>
      </c>
      <c r="AN35" s="2">
        <v>4</v>
      </c>
      <c r="AO35" s="2">
        <v>4</v>
      </c>
      <c r="AP35" s="2">
        <v>4</v>
      </c>
      <c r="AQ35" s="2">
        <v>3</v>
      </c>
      <c r="AR35" s="2">
        <v>3</v>
      </c>
      <c r="AS35" s="2">
        <v>4</v>
      </c>
      <c r="AT35" s="2">
        <v>4</v>
      </c>
      <c r="AU35" s="2">
        <v>3</v>
      </c>
      <c r="AV35" s="2">
        <v>3</v>
      </c>
      <c r="AW35" s="2">
        <v>3</v>
      </c>
      <c r="AX35" s="2">
        <v>3</v>
      </c>
      <c r="AY35" s="2">
        <v>3</v>
      </c>
      <c r="AZ35" s="2">
        <v>4</v>
      </c>
      <c r="BA35" s="2">
        <v>3</v>
      </c>
      <c r="BB35" s="2">
        <v>3</v>
      </c>
      <c r="BC35" s="2">
        <v>4</v>
      </c>
      <c r="BD35" s="2">
        <v>4</v>
      </c>
      <c r="BE35" s="2">
        <v>4</v>
      </c>
      <c r="BF35" s="2">
        <v>4</v>
      </c>
      <c r="BG35" s="2">
        <v>4</v>
      </c>
      <c r="BH35" s="2">
        <v>3</v>
      </c>
      <c r="BI35" s="2">
        <f t="shared" si="1"/>
        <v>3.5</v>
      </c>
      <c r="BJ35" s="2">
        <v>1</v>
      </c>
      <c r="BK35" s="2">
        <v>1</v>
      </c>
      <c r="BL35" s="2">
        <v>1</v>
      </c>
      <c r="BM35" s="2">
        <v>1</v>
      </c>
      <c r="BN35" s="2">
        <v>0</v>
      </c>
      <c r="BO35" s="2">
        <v>0</v>
      </c>
      <c r="BP35" s="2">
        <v>0</v>
      </c>
      <c r="BQ35" s="4" t="s">
        <v>445</v>
      </c>
      <c r="BR35" s="2">
        <v>1</v>
      </c>
      <c r="BS35" s="2">
        <v>1</v>
      </c>
      <c r="BT35" s="2">
        <v>0</v>
      </c>
      <c r="BU35" s="2">
        <v>1</v>
      </c>
      <c r="BV35" s="2">
        <v>0</v>
      </c>
      <c r="BW35" s="2">
        <v>0</v>
      </c>
      <c r="BX35" s="2">
        <v>0</v>
      </c>
      <c r="BY35" s="4" t="s">
        <v>445</v>
      </c>
      <c r="BZ35" s="2">
        <v>1</v>
      </c>
      <c r="CA35" s="2">
        <v>1</v>
      </c>
      <c r="CB35" s="2">
        <v>1</v>
      </c>
      <c r="CC35" s="2">
        <v>1</v>
      </c>
      <c r="CD35" s="2">
        <v>0</v>
      </c>
      <c r="CE35" s="2">
        <v>0</v>
      </c>
      <c r="CF35" s="2">
        <v>0</v>
      </c>
      <c r="CG35" s="4" t="s">
        <v>445</v>
      </c>
      <c r="CH35" s="2">
        <v>1</v>
      </c>
      <c r="CI35" s="2">
        <v>1</v>
      </c>
      <c r="CJ35" s="2">
        <v>0</v>
      </c>
      <c r="CK35" s="2">
        <v>0</v>
      </c>
      <c r="CL35" s="2">
        <v>0</v>
      </c>
      <c r="CM35" s="4" t="s">
        <v>445</v>
      </c>
      <c r="CN35" s="2">
        <v>1</v>
      </c>
      <c r="CO35" s="2">
        <v>1</v>
      </c>
      <c r="CP35" s="2">
        <v>0</v>
      </c>
      <c r="CQ35" s="2">
        <v>0</v>
      </c>
      <c r="CR35" s="2">
        <v>0</v>
      </c>
      <c r="CS35" s="4" t="s">
        <v>445</v>
      </c>
      <c r="CT35" s="2">
        <v>1</v>
      </c>
      <c r="CU35" s="2">
        <v>0</v>
      </c>
      <c r="CV35" s="2">
        <v>0</v>
      </c>
      <c r="CW35" s="2">
        <v>0</v>
      </c>
      <c r="CX35" s="2">
        <v>0</v>
      </c>
      <c r="CY35" s="2">
        <v>0</v>
      </c>
      <c r="CZ35" s="4" t="s">
        <v>445</v>
      </c>
      <c r="DA35" s="8">
        <f t="shared" si="2"/>
        <v>16</v>
      </c>
      <c r="DB35" s="2">
        <v>4</v>
      </c>
      <c r="DC35" s="2">
        <v>3</v>
      </c>
      <c r="DD35" s="2">
        <v>3</v>
      </c>
      <c r="DE35" s="2">
        <v>4</v>
      </c>
      <c r="DF35" s="2">
        <v>4</v>
      </c>
      <c r="DG35" s="2">
        <v>3</v>
      </c>
      <c r="DH35" s="2">
        <v>5</v>
      </c>
      <c r="DI35" s="2">
        <v>4</v>
      </c>
      <c r="DJ35" s="2">
        <v>4</v>
      </c>
      <c r="DR35" s="4" t="s">
        <v>445</v>
      </c>
    </row>
    <row r="36" spans="1:122">
      <c r="A36" s="2">
        <v>1989702</v>
      </c>
      <c r="B36" s="3">
        <v>42056.088842592595</v>
      </c>
      <c r="C36" s="2">
        <v>1</v>
      </c>
      <c r="D36" s="2">
        <v>52</v>
      </c>
      <c r="E36" s="2">
        <v>9</v>
      </c>
      <c r="F36" s="2">
        <v>27</v>
      </c>
      <c r="G36" s="2">
        <v>5</v>
      </c>
      <c r="H36" s="2">
        <v>2</v>
      </c>
      <c r="I36" s="2">
        <v>2</v>
      </c>
      <c r="J36" s="2">
        <v>4</v>
      </c>
      <c r="K36" s="2">
        <v>3</v>
      </c>
      <c r="L36" s="2">
        <v>4</v>
      </c>
      <c r="N36" s="2">
        <v>1995</v>
      </c>
      <c r="O36" s="2">
        <v>460</v>
      </c>
      <c r="P36" s="2">
        <v>2</v>
      </c>
      <c r="Q36" s="2">
        <f t="shared" si="0"/>
        <v>230</v>
      </c>
      <c r="R36" s="4" t="s">
        <v>53</v>
      </c>
      <c r="S36" s="2">
        <v>4</v>
      </c>
      <c r="T36" s="2">
        <v>2</v>
      </c>
      <c r="U36" s="2">
        <v>3</v>
      </c>
      <c r="V36" s="2">
        <v>1</v>
      </c>
      <c r="W36" s="2">
        <v>2</v>
      </c>
      <c r="X36" s="2">
        <v>2</v>
      </c>
      <c r="Y36" s="2">
        <v>2</v>
      </c>
      <c r="Z36" s="2">
        <v>2</v>
      </c>
      <c r="AA36" s="2">
        <v>2</v>
      </c>
      <c r="AB36" s="2">
        <v>2</v>
      </c>
      <c r="AC36" s="2">
        <v>4</v>
      </c>
      <c r="AD36" s="2">
        <v>3</v>
      </c>
      <c r="AE36" s="2">
        <v>3</v>
      </c>
      <c r="AF36" s="2">
        <v>3</v>
      </c>
      <c r="AG36" s="2">
        <v>3</v>
      </c>
      <c r="AH36" s="2">
        <v>2</v>
      </c>
      <c r="AI36" s="2">
        <v>3</v>
      </c>
      <c r="AJ36" s="2">
        <v>3</v>
      </c>
      <c r="AK36" s="2">
        <v>3</v>
      </c>
      <c r="AL36" s="2">
        <v>2</v>
      </c>
      <c r="AM36" s="2">
        <v>2</v>
      </c>
      <c r="AN36" s="2">
        <v>3</v>
      </c>
      <c r="AO36" s="2">
        <v>2</v>
      </c>
      <c r="AP36" s="2">
        <v>3</v>
      </c>
      <c r="AQ36" s="2">
        <v>4</v>
      </c>
      <c r="AR36" s="2">
        <v>2</v>
      </c>
      <c r="AS36" s="2">
        <v>1</v>
      </c>
      <c r="AT36" s="2">
        <v>2</v>
      </c>
      <c r="AU36" s="2">
        <v>2</v>
      </c>
      <c r="AV36" s="2">
        <v>2</v>
      </c>
      <c r="AW36" s="2">
        <v>2</v>
      </c>
      <c r="AX36" s="2">
        <v>3</v>
      </c>
      <c r="AY36" s="2">
        <v>2</v>
      </c>
      <c r="AZ36" s="2">
        <v>2</v>
      </c>
      <c r="BA36" s="2">
        <v>2</v>
      </c>
      <c r="BB36" s="2">
        <v>1</v>
      </c>
      <c r="BC36" s="2">
        <v>2</v>
      </c>
      <c r="BD36" s="2">
        <v>2</v>
      </c>
      <c r="BE36" s="2">
        <v>2</v>
      </c>
      <c r="BF36" s="2">
        <v>2</v>
      </c>
      <c r="BG36" s="2">
        <v>3</v>
      </c>
      <c r="BH36" s="2">
        <v>2</v>
      </c>
      <c r="BI36" s="2">
        <f t="shared" si="1"/>
        <v>2.5</v>
      </c>
      <c r="BJ36" s="2">
        <v>0</v>
      </c>
      <c r="BK36" s="2">
        <v>0</v>
      </c>
      <c r="BL36" s="2">
        <v>0</v>
      </c>
      <c r="BM36" s="2">
        <v>0</v>
      </c>
      <c r="BN36" s="2">
        <v>0</v>
      </c>
      <c r="BO36" s="2">
        <v>1</v>
      </c>
      <c r="BP36" s="2">
        <v>0</v>
      </c>
      <c r="BQ36" s="4" t="s">
        <v>445</v>
      </c>
      <c r="BR36" s="2">
        <v>0</v>
      </c>
      <c r="BS36" s="2">
        <v>0</v>
      </c>
      <c r="BT36" s="2">
        <v>0</v>
      </c>
      <c r="BU36" s="2">
        <v>0</v>
      </c>
      <c r="BV36" s="2">
        <v>0</v>
      </c>
      <c r="BW36" s="2">
        <v>1</v>
      </c>
      <c r="BX36" s="2">
        <v>0</v>
      </c>
      <c r="BY36" s="4" t="s">
        <v>445</v>
      </c>
      <c r="BZ36" s="2">
        <v>0</v>
      </c>
      <c r="CA36" s="2">
        <v>0</v>
      </c>
      <c r="CB36" s="2">
        <v>0</v>
      </c>
      <c r="CC36" s="2">
        <v>1</v>
      </c>
      <c r="CD36" s="2">
        <v>0</v>
      </c>
      <c r="CE36" s="2">
        <v>0</v>
      </c>
      <c r="CF36" s="2">
        <v>0</v>
      </c>
      <c r="CG36" s="4" t="s">
        <v>445</v>
      </c>
      <c r="CH36" s="2">
        <v>0</v>
      </c>
      <c r="CI36" s="2">
        <v>0</v>
      </c>
      <c r="CJ36" s="2">
        <v>0</v>
      </c>
      <c r="CK36" s="2">
        <v>0</v>
      </c>
      <c r="CL36" s="2">
        <v>1</v>
      </c>
      <c r="CM36" s="4" t="s">
        <v>445</v>
      </c>
      <c r="CN36" s="2">
        <v>0</v>
      </c>
      <c r="CO36" s="2">
        <v>0</v>
      </c>
      <c r="CP36" s="2">
        <v>0</v>
      </c>
      <c r="CQ36" s="2">
        <v>1</v>
      </c>
      <c r="CR36" s="2">
        <v>0</v>
      </c>
      <c r="CS36" s="4" t="s">
        <v>445</v>
      </c>
      <c r="CT36" s="2">
        <v>0</v>
      </c>
      <c r="CU36" s="2">
        <v>0</v>
      </c>
      <c r="CV36" s="2">
        <v>0</v>
      </c>
      <c r="CW36" s="2">
        <v>0</v>
      </c>
      <c r="CX36" s="2">
        <v>1</v>
      </c>
      <c r="CY36" s="2">
        <v>0</v>
      </c>
      <c r="CZ36" s="4" t="s">
        <v>445</v>
      </c>
      <c r="DA36" s="8">
        <f t="shared" si="2"/>
        <v>1</v>
      </c>
      <c r="DB36" s="2">
        <v>2</v>
      </c>
      <c r="DC36" s="2">
        <v>2</v>
      </c>
      <c r="DD36" s="2">
        <v>2</v>
      </c>
      <c r="DE36" s="2">
        <v>2</v>
      </c>
      <c r="DF36" s="2">
        <v>2</v>
      </c>
      <c r="DG36" s="2">
        <v>2</v>
      </c>
      <c r="DH36" s="2">
        <v>3</v>
      </c>
      <c r="DI36" s="2">
        <v>2</v>
      </c>
      <c r="DJ36" s="2">
        <v>2</v>
      </c>
      <c r="DK36" s="2">
        <v>1</v>
      </c>
      <c r="DL36" s="2">
        <v>0</v>
      </c>
      <c r="DM36" s="2">
        <v>0</v>
      </c>
      <c r="DN36" s="2">
        <v>0</v>
      </c>
      <c r="DO36" s="2">
        <v>0</v>
      </c>
      <c r="DP36" s="2">
        <v>0</v>
      </c>
      <c r="DQ36" s="2">
        <v>0</v>
      </c>
      <c r="DR36" s="4" t="s">
        <v>445</v>
      </c>
    </row>
    <row r="37" spans="1:122">
      <c r="A37" s="2">
        <v>2017128</v>
      </c>
      <c r="B37" s="3">
        <v>42057.614236111112</v>
      </c>
      <c r="C37" s="2">
        <v>1</v>
      </c>
      <c r="D37" s="2">
        <v>70</v>
      </c>
      <c r="E37" s="2">
        <v>11</v>
      </c>
      <c r="F37" s="2">
        <v>33</v>
      </c>
      <c r="G37" s="2">
        <v>6</v>
      </c>
      <c r="H37" s="2">
        <v>2</v>
      </c>
      <c r="I37" s="2">
        <v>2</v>
      </c>
      <c r="J37" s="2">
        <v>3</v>
      </c>
      <c r="K37" s="2">
        <v>2</v>
      </c>
      <c r="L37" s="2">
        <v>6</v>
      </c>
      <c r="N37" s="2">
        <v>2000</v>
      </c>
      <c r="O37" s="2">
        <v>280</v>
      </c>
      <c r="P37" s="2">
        <v>3</v>
      </c>
      <c r="Q37" s="2">
        <f t="shared" si="0"/>
        <v>93.333333333333329</v>
      </c>
      <c r="R37" s="4" t="s">
        <v>54</v>
      </c>
      <c r="S37" s="2">
        <v>2</v>
      </c>
      <c r="T37" s="2">
        <v>2</v>
      </c>
      <c r="U37" s="2">
        <v>3</v>
      </c>
      <c r="V37" s="2">
        <v>4</v>
      </c>
      <c r="W37" s="2">
        <v>1</v>
      </c>
      <c r="X37" s="2">
        <v>2</v>
      </c>
      <c r="Y37" s="2">
        <v>2</v>
      </c>
      <c r="Z37" s="2">
        <v>2</v>
      </c>
      <c r="AA37" s="2">
        <v>2</v>
      </c>
      <c r="AB37" s="2">
        <v>3</v>
      </c>
      <c r="AC37" s="2">
        <v>4</v>
      </c>
      <c r="AD37" s="2">
        <v>3</v>
      </c>
      <c r="AE37" s="2">
        <v>4</v>
      </c>
      <c r="AF37" s="2">
        <v>2</v>
      </c>
      <c r="AG37" s="2">
        <v>2</v>
      </c>
      <c r="AH37" s="2">
        <v>3</v>
      </c>
      <c r="AI37" s="2">
        <v>2</v>
      </c>
      <c r="AJ37" s="2">
        <v>2</v>
      </c>
      <c r="AK37" s="2">
        <v>1</v>
      </c>
      <c r="AL37" s="2">
        <v>2</v>
      </c>
      <c r="AM37" s="2">
        <v>2</v>
      </c>
      <c r="AN37" s="2">
        <v>1</v>
      </c>
      <c r="AO37" s="2">
        <v>4</v>
      </c>
      <c r="AP37" s="2">
        <v>4</v>
      </c>
      <c r="AQ37" s="2">
        <v>4</v>
      </c>
      <c r="AR37" s="2">
        <v>2</v>
      </c>
      <c r="AS37" s="2">
        <v>2</v>
      </c>
      <c r="AT37" s="2">
        <v>2</v>
      </c>
      <c r="AU37" s="2">
        <v>2</v>
      </c>
      <c r="AV37" s="2">
        <v>2</v>
      </c>
      <c r="AW37" s="2">
        <v>2</v>
      </c>
      <c r="AX37" s="2">
        <v>2</v>
      </c>
      <c r="AY37" s="2">
        <v>2</v>
      </c>
      <c r="AZ37" s="2">
        <v>1</v>
      </c>
      <c r="BA37" s="2">
        <v>2</v>
      </c>
      <c r="BB37" s="2">
        <v>2</v>
      </c>
      <c r="BC37" s="2">
        <v>2</v>
      </c>
      <c r="BD37" s="2">
        <v>2</v>
      </c>
      <c r="BE37" s="2">
        <v>2</v>
      </c>
      <c r="BF37" s="2">
        <v>2</v>
      </c>
      <c r="BG37" s="2">
        <v>2</v>
      </c>
      <c r="BH37" s="2">
        <v>2</v>
      </c>
      <c r="BI37" s="2">
        <f t="shared" si="1"/>
        <v>2</v>
      </c>
      <c r="BJ37" s="2">
        <v>0</v>
      </c>
      <c r="BK37" s="2">
        <v>0</v>
      </c>
      <c r="BL37" s="2">
        <v>0</v>
      </c>
      <c r="BM37" s="2">
        <v>0</v>
      </c>
      <c r="BN37" s="2">
        <v>0</v>
      </c>
      <c r="BO37" s="2">
        <v>1</v>
      </c>
      <c r="BP37" s="2">
        <v>0</v>
      </c>
      <c r="BQ37" s="4" t="s">
        <v>445</v>
      </c>
      <c r="BR37" s="2">
        <v>0</v>
      </c>
      <c r="BS37" s="2">
        <v>0</v>
      </c>
      <c r="BT37" s="2">
        <v>0</v>
      </c>
      <c r="BU37" s="2">
        <v>0</v>
      </c>
      <c r="BV37" s="2">
        <v>0</v>
      </c>
      <c r="BW37" s="2">
        <v>1</v>
      </c>
      <c r="BX37" s="2">
        <v>0</v>
      </c>
      <c r="BY37" s="4" t="s">
        <v>445</v>
      </c>
      <c r="BZ37" s="2">
        <v>0</v>
      </c>
      <c r="CA37" s="2">
        <v>0</v>
      </c>
      <c r="CB37" s="2">
        <v>0</v>
      </c>
      <c r="CC37" s="2">
        <v>0</v>
      </c>
      <c r="CD37" s="2">
        <v>0</v>
      </c>
      <c r="CE37" s="2">
        <v>1</v>
      </c>
      <c r="CF37" s="2">
        <v>0</v>
      </c>
      <c r="CG37" s="4" t="s">
        <v>445</v>
      </c>
      <c r="CH37" s="2">
        <v>0</v>
      </c>
      <c r="CI37" s="2">
        <v>0</v>
      </c>
      <c r="CJ37" s="2">
        <v>0</v>
      </c>
      <c r="CK37" s="2">
        <v>1</v>
      </c>
      <c r="CL37" s="2">
        <v>0</v>
      </c>
      <c r="CM37" s="4" t="s">
        <v>445</v>
      </c>
      <c r="CN37" s="2">
        <v>0</v>
      </c>
      <c r="CO37" s="2">
        <v>0</v>
      </c>
      <c r="CP37" s="2">
        <v>0</v>
      </c>
      <c r="CQ37" s="2">
        <v>1</v>
      </c>
      <c r="CR37" s="2">
        <v>0</v>
      </c>
      <c r="CS37" s="4" t="s">
        <v>445</v>
      </c>
      <c r="CT37" s="2">
        <v>1</v>
      </c>
      <c r="CU37" s="2">
        <v>0</v>
      </c>
      <c r="CV37" s="2">
        <v>0</v>
      </c>
      <c r="CW37" s="2">
        <v>0</v>
      </c>
      <c r="CX37" s="2">
        <v>0</v>
      </c>
      <c r="CY37" s="2">
        <v>0</v>
      </c>
      <c r="CZ37" s="4" t="s">
        <v>445</v>
      </c>
      <c r="DA37" s="8">
        <f t="shared" si="2"/>
        <v>1</v>
      </c>
      <c r="DB37" s="2">
        <v>2</v>
      </c>
      <c r="DC37" s="2">
        <v>2</v>
      </c>
      <c r="DD37" s="2">
        <v>2</v>
      </c>
      <c r="DE37" s="2">
        <v>2</v>
      </c>
      <c r="DF37" s="2">
        <v>2</v>
      </c>
      <c r="DG37" s="2">
        <v>2</v>
      </c>
      <c r="DH37" s="2">
        <v>4</v>
      </c>
      <c r="DI37" s="2">
        <v>1</v>
      </c>
      <c r="DJ37" s="2">
        <v>3</v>
      </c>
      <c r="DR37" s="4" t="s">
        <v>445</v>
      </c>
    </row>
    <row r="38" spans="1:122">
      <c r="A38" s="2">
        <v>2048734</v>
      </c>
      <c r="B38" s="3">
        <v>42056.92701388889</v>
      </c>
      <c r="C38" s="2">
        <v>1</v>
      </c>
      <c r="D38" s="2">
        <v>55</v>
      </c>
      <c r="E38" s="2">
        <v>10</v>
      </c>
      <c r="F38" s="2">
        <v>25</v>
      </c>
      <c r="G38" s="2">
        <v>5</v>
      </c>
      <c r="H38" s="2">
        <v>2</v>
      </c>
      <c r="I38" s="2">
        <v>2</v>
      </c>
      <c r="J38" s="2">
        <v>6</v>
      </c>
      <c r="K38" s="2">
        <v>2</v>
      </c>
      <c r="L38" s="2">
        <v>6</v>
      </c>
      <c r="N38" s="2">
        <v>2001</v>
      </c>
      <c r="O38" s="2">
        <v>180</v>
      </c>
      <c r="P38" s="2">
        <v>3</v>
      </c>
      <c r="Q38" s="2">
        <f t="shared" si="0"/>
        <v>60</v>
      </c>
      <c r="R38" s="4" t="s">
        <v>55</v>
      </c>
      <c r="S38" s="2">
        <v>4</v>
      </c>
      <c r="T38" s="2">
        <v>2</v>
      </c>
      <c r="U38" s="2">
        <v>2</v>
      </c>
      <c r="V38" s="2">
        <v>4</v>
      </c>
      <c r="W38" s="2">
        <v>1</v>
      </c>
      <c r="X38" s="2">
        <v>2</v>
      </c>
      <c r="Y38" s="2">
        <v>1</v>
      </c>
      <c r="Z38" s="2">
        <v>4</v>
      </c>
      <c r="AA38" s="2">
        <v>3</v>
      </c>
      <c r="AB38" s="2">
        <v>4</v>
      </c>
      <c r="AC38" s="2">
        <v>4</v>
      </c>
      <c r="AD38" s="2">
        <v>3</v>
      </c>
      <c r="AE38" s="2">
        <v>3</v>
      </c>
      <c r="AF38" s="2">
        <v>3</v>
      </c>
      <c r="AG38" s="2">
        <v>2</v>
      </c>
      <c r="AH38" s="2">
        <v>3</v>
      </c>
      <c r="AI38" s="2">
        <v>3</v>
      </c>
      <c r="AJ38" s="2">
        <v>3</v>
      </c>
      <c r="AK38" s="2">
        <v>4</v>
      </c>
      <c r="AL38" s="2">
        <v>3</v>
      </c>
      <c r="AM38" s="2">
        <v>3</v>
      </c>
      <c r="AN38" s="2">
        <v>1</v>
      </c>
      <c r="AO38" s="2">
        <v>4</v>
      </c>
      <c r="AP38" s="2">
        <v>4</v>
      </c>
      <c r="AQ38" s="2">
        <v>4</v>
      </c>
      <c r="AR38" s="2">
        <v>4</v>
      </c>
      <c r="AS38" s="2">
        <v>2</v>
      </c>
      <c r="AT38" s="2">
        <v>2</v>
      </c>
      <c r="AU38" s="2">
        <v>2</v>
      </c>
      <c r="AV38" s="2">
        <v>2</v>
      </c>
      <c r="AW38" s="2">
        <v>2</v>
      </c>
      <c r="AX38" s="2">
        <v>2</v>
      </c>
      <c r="AY38" s="2">
        <v>2</v>
      </c>
      <c r="AZ38" s="2">
        <v>3</v>
      </c>
      <c r="BA38" s="2">
        <v>2</v>
      </c>
      <c r="BB38" s="2">
        <v>2</v>
      </c>
      <c r="BC38" s="2">
        <v>2</v>
      </c>
      <c r="BD38" s="2">
        <v>2</v>
      </c>
      <c r="BE38" s="2">
        <v>2</v>
      </c>
      <c r="BF38" s="2">
        <v>2</v>
      </c>
      <c r="BG38" s="2">
        <v>2</v>
      </c>
      <c r="BH38" s="2">
        <v>2</v>
      </c>
      <c r="BI38" s="2">
        <f t="shared" si="1"/>
        <v>2</v>
      </c>
      <c r="BJ38" s="2">
        <v>0</v>
      </c>
      <c r="BK38" s="2">
        <v>0</v>
      </c>
      <c r="BL38" s="2">
        <v>0</v>
      </c>
      <c r="BM38" s="2">
        <v>0</v>
      </c>
      <c r="BN38" s="2">
        <v>0</v>
      </c>
      <c r="BO38" s="2">
        <v>1</v>
      </c>
      <c r="BP38" s="2">
        <v>0</v>
      </c>
      <c r="BQ38" s="4" t="s">
        <v>445</v>
      </c>
      <c r="BR38" s="2">
        <v>0</v>
      </c>
      <c r="BS38" s="2">
        <v>1</v>
      </c>
      <c r="BT38" s="2">
        <v>0</v>
      </c>
      <c r="BU38" s="2">
        <v>0</v>
      </c>
      <c r="BV38" s="2">
        <v>0</v>
      </c>
      <c r="BW38" s="2">
        <v>0</v>
      </c>
      <c r="BX38" s="2">
        <v>0</v>
      </c>
      <c r="BY38" s="4" t="s">
        <v>445</v>
      </c>
      <c r="BZ38" s="2">
        <v>0</v>
      </c>
      <c r="CA38" s="2">
        <v>1</v>
      </c>
      <c r="CB38" s="2">
        <v>0</v>
      </c>
      <c r="CC38" s="2">
        <v>0</v>
      </c>
      <c r="CD38" s="2">
        <v>0</v>
      </c>
      <c r="CE38" s="2">
        <v>0</v>
      </c>
      <c r="CF38" s="2">
        <v>0</v>
      </c>
      <c r="CG38" s="4" t="s">
        <v>445</v>
      </c>
      <c r="CH38" s="2">
        <v>0</v>
      </c>
      <c r="CI38" s="2">
        <v>0</v>
      </c>
      <c r="CJ38" s="2">
        <v>0</v>
      </c>
      <c r="CK38" s="2">
        <v>1</v>
      </c>
      <c r="CL38" s="2">
        <v>0</v>
      </c>
      <c r="CM38" s="4" t="s">
        <v>445</v>
      </c>
      <c r="CN38" s="2">
        <v>0</v>
      </c>
      <c r="CO38" s="2">
        <v>0</v>
      </c>
      <c r="CP38" s="2">
        <v>0</v>
      </c>
      <c r="CQ38" s="2">
        <v>1</v>
      </c>
      <c r="CR38" s="2">
        <v>0</v>
      </c>
      <c r="CS38" s="4" t="s">
        <v>445</v>
      </c>
      <c r="CT38" s="2">
        <v>0</v>
      </c>
      <c r="CU38" s="2">
        <v>0</v>
      </c>
      <c r="CV38" s="2">
        <v>0</v>
      </c>
      <c r="CW38" s="2">
        <v>0</v>
      </c>
      <c r="CX38" s="2">
        <v>1</v>
      </c>
      <c r="CY38" s="2">
        <v>0</v>
      </c>
      <c r="CZ38" s="4" t="s">
        <v>445</v>
      </c>
      <c r="DA38" s="8">
        <f t="shared" si="2"/>
        <v>2</v>
      </c>
      <c r="DB38" s="2">
        <v>2</v>
      </c>
      <c r="DC38" s="2">
        <v>2</v>
      </c>
      <c r="DD38" s="2">
        <v>2</v>
      </c>
      <c r="DE38" s="2">
        <v>3</v>
      </c>
      <c r="DF38" s="2">
        <v>2</v>
      </c>
      <c r="DG38" s="2">
        <v>2</v>
      </c>
      <c r="DH38" s="2">
        <v>3</v>
      </c>
      <c r="DI38" s="2">
        <v>3</v>
      </c>
      <c r="DJ38" s="2">
        <v>2</v>
      </c>
      <c r="DK38" s="2">
        <v>0</v>
      </c>
      <c r="DL38" s="2">
        <v>0</v>
      </c>
      <c r="DM38" s="2">
        <v>0</v>
      </c>
      <c r="DN38" s="2">
        <v>1</v>
      </c>
      <c r="DO38" s="2">
        <v>0</v>
      </c>
      <c r="DP38" s="2">
        <v>1</v>
      </c>
      <c r="DQ38" s="2">
        <v>0</v>
      </c>
      <c r="DR38" s="4" t="s">
        <v>445</v>
      </c>
    </row>
    <row r="39" spans="1:122">
      <c r="A39" s="2">
        <v>2458178</v>
      </c>
      <c r="B39" s="3">
        <v>42056.429826388892</v>
      </c>
      <c r="C39" s="2">
        <v>1</v>
      </c>
      <c r="D39" s="2">
        <v>29</v>
      </c>
      <c r="E39" s="2">
        <v>4</v>
      </c>
      <c r="F39" s="2">
        <v>31</v>
      </c>
      <c r="G39" s="2">
        <v>6</v>
      </c>
      <c r="H39" s="2">
        <v>1</v>
      </c>
      <c r="I39" s="2">
        <v>1</v>
      </c>
      <c r="J39" s="2">
        <v>3</v>
      </c>
      <c r="K39" s="2">
        <v>3</v>
      </c>
      <c r="L39" s="2">
        <v>5</v>
      </c>
      <c r="N39" s="2">
        <v>2004</v>
      </c>
      <c r="O39" s="2">
        <v>200</v>
      </c>
      <c r="P39" s="2">
        <v>3</v>
      </c>
      <c r="Q39" s="2">
        <f t="shared" si="0"/>
        <v>66.666666666666671</v>
      </c>
      <c r="R39" s="4" t="s">
        <v>57</v>
      </c>
      <c r="S39" s="2">
        <v>2</v>
      </c>
      <c r="T39" s="2">
        <v>3</v>
      </c>
      <c r="U39" s="2">
        <v>2</v>
      </c>
      <c r="V39" s="2">
        <v>1</v>
      </c>
      <c r="W39" s="2">
        <v>2</v>
      </c>
      <c r="X39" s="2">
        <v>1</v>
      </c>
      <c r="Y39" s="2">
        <v>4</v>
      </c>
      <c r="Z39" s="2">
        <v>3</v>
      </c>
      <c r="AA39" s="2">
        <v>2</v>
      </c>
      <c r="AB39" s="2">
        <v>2</v>
      </c>
      <c r="AC39" s="2">
        <v>3</v>
      </c>
      <c r="AD39" s="2">
        <v>3</v>
      </c>
      <c r="AE39" s="2">
        <v>2</v>
      </c>
      <c r="AF39" s="2">
        <v>3</v>
      </c>
      <c r="AG39" s="2">
        <v>3</v>
      </c>
      <c r="AH39" s="2">
        <v>2</v>
      </c>
      <c r="AI39" s="2">
        <v>3</v>
      </c>
      <c r="AJ39" s="2">
        <v>3</v>
      </c>
      <c r="AK39" s="2">
        <v>4</v>
      </c>
      <c r="AL39" s="2">
        <v>4</v>
      </c>
      <c r="AM39" s="2">
        <v>2</v>
      </c>
      <c r="AN39" s="2">
        <v>3</v>
      </c>
      <c r="AO39" s="2">
        <v>1</v>
      </c>
      <c r="AP39" s="2">
        <v>1</v>
      </c>
      <c r="AQ39" s="2">
        <v>1</v>
      </c>
      <c r="AR39" s="2">
        <v>2</v>
      </c>
      <c r="AS39" s="2">
        <v>3</v>
      </c>
      <c r="AT39" s="2">
        <v>2</v>
      </c>
      <c r="AU39" s="2">
        <v>3</v>
      </c>
      <c r="AV39" s="2">
        <v>2</v>
      </c>
      <c r="AW39" s="2">
        <v>2</v>
      </c>
      <c r="AX39" s="2">
        <v>2</v>
      </c>
      <c r="AY39" s="2">
        <v>3</v>
      </c>
      <c r="AZ39" s="2">
        <v>3</v>
      </c>
      <c r="BA39" s="2">
        <v>2</v>
      </c>
      <c r="BB39" s="2">
        <v>2</v>
      </c>
      <c r="BC39" s="2">
        <v>2</v>
      </c>
      <c r="BD39" s="2">
        <v>2</v>
      </c>
      <c r="BE39" s="2">
        <v>4</v>
      </c>
      <c r="BF39" s="2">
        <v>3</v>
      </c>
      <c r="BG39" s="2">
        <v>4</v>
      </c>
      <c r="BH39" s="2">
        <v>3</v>
      </c>
      <c r="BI39" s="2">
        <f t="shared" si="1"/>
        <v>3.5</v>
      </c>
      <c r="BJ39" s="2">
        <v>0</v>
      </c>
      <c r="BK39" s="2">
        <v>0</v>
      </c>
      <c r="BL39" s="2">
        <v>0</v>
      </c>
      <c r="BM39" s="2">
        <v>0</v>
      </c>
      <c r="BN39" s="2">
        <v>0</v>
      </c>
      <c r="BO39" s="2">
        <v>1</v>
      </c>
      <c r="BP39" s="2">
        <v>0</v>
      </c>
      <c r="BQ39" s="4" t="s">
        <v>445</v>
      </c>
      <c r="BR39" s="2">
        <v>0</v>
      </c>
      <c r="BS39" s="2">
        <v>0</v>
      </c>
      <c r="BT39" s="2">
        <v>0</v>
      </c>
      <c r="BU39" s="2">
        <v>0</v>
      </c>
      <c r="BV39" s="2">
        <v>0</v>
      </c>
      <c r="BW39" s="2">
        <v>1</v>
      </c>
      <c r="BX39" s="2">
        <v>0</v>
      </c>
      <c r="BY39" s="4" t="s">
        <v>445</v>
      </c>
      <c r="BZ39" s="2">
        <v>0</v>
      </c>
      <c r="CA39" s="2">
        <v>0</v>
      </c>
      <c r="CB39" s="2">
        <v>0</v>
      </c>
      <c r="CC39" s="2">
        <v>0</v>
      </c>
      <c r="CD39" s="2">
        <v>0</v>
      </c>
      <c r="CE39" s="2">
        <v>1</v>
      </c>
      <c r="CF39" s="2">
        <v>0</v>
      </c>
      <c r="CG39" s="4" t="s">
        <v>445</v>
      </c>
      <c r="CH39" s="2">
        <v>0</v>
      </c>
      <c r="CI39" s="2">
        <v>0</v>
      </c>
      <c r="CJ39" s="2">
        <v>0</v>
      </c>
      <c r="CK39" s="2">
        <v>1</v>
      </c>
      <c r="CL39" s="2">
        <v>0</v>
      </c>
      <c r="CM39" s="4" t="s">
        <v>445</v>
      </c>
      <c r="CN39" s="2">
        <v>0</v>
      </c>
      <c r="CO39" s="2">
        <v>0</v>
      </c>
      <c r="CP39" s="2">
        <v>0</v>
      </c>
      <c r="CQ39" s="2">
        <v>1</v>
      </c>
      <c r="CR39" s="2">
        <v>0</v>
      </c>
      <c r="CS39" s="4" t="s">
        <v>445</v>
      </c>
      <c r="CT39" s="2">
        <v>0</v>
      </c>
      <c r="CU39" s="2">
        <v>0</v>
      </c>
      <c r="CV39" s="2">
        <v>0</v>
      </c>
      <c r="CW39" s="2">
        <v>0</v>
      </c>
      <c r="CX39" s="2">
        <v>1</v>
      </c>
      <c r="CY39" s="2">
        <v>0</v>
      </c>
      <c r="CZ39" s="4" t="s">
        <v>445</v>
      </c>
      <c r="DA39" s="8">
        <f t="shared" si="2"/>
        <v>0</v>
      </c>
      <c r="DB39" s="2">
        <v>3</v>
      </c>
      <c r="DC39" s="2">
        <v>2</v>
      </c>
      <c r="DD39" s="2">
        <v>2</v>
      </c>
      <c r="DE39" s="2">
        <v>3</v>
      </c>
      <c r="DF39" s="2">
        <v>4</v>
      </c>
      <c r="DG39" s="2">
        <v>2</v>
      </c>
      <c r="DH39" s="2">
        <v>3</v>
      </c>
      <c r="DI39" s="2">
        <v>2</v>
      </c>
      <c r="DJ39" s="2">
        <v>3</v>
      </c>
      <c r="DR39" s="4" t="s">
        <v>445</v>
      </c>
    </row>
    <row r="40" spans="1:122">
      <c r="A40" s="2">
        <v>2507455</v>
      </c>
      <c r="B40" s="3">
        <v>42057.524884259263</v>
      </c>
      <c r="C40" s="2">
        <v>1</v>
      </c>
      <c r="D40" s="2">
        <v>49</v>
      </c>
      <c r="E40" s="2">
        <v>8</v>
      </c>
      <c r="F40" s="2">
        <v>14</v>
      </c>
      <c r="G40" s="2">
        <v>3</v>
      </c>
      <c r="H40" s="2">
        <v>2</v>
      </c>
      <c r="I40" s="2">
        <v>2</v>
      </c>
      <c r="J40" s="2">
        <v>5</v>
      </c>
      <c r="K40" s="2">
        <v>5</v>
      </c>
      <c r="L40" s="2">
        <v>2</v>
      </c>
      <c r="N40" s="2">
        <v>1993</v>
      </c>
      <c r="O40" s="2">
        <v>700</v>
      </c>
      <c r="P40" s="2">
        <v>4</v>
      </c>
      <c r="Q40" s="2">
        <f t="shared" si="0"/>
        <v>175</v>
      </c>
      <c r="R40" s="4" t="s">
        <v>58</v>
      </c>
      <c r="S40" s="2">
        <v>3</v>
      </c>
      <c r="T40" s="2">
        <v>3</v>
      </c>
      <c r="U40" s="2">
        <v>1</v>
      </c>
      <c r="V40" s="2">
        <v>3</v>
      </c>
      <c r="W40" s="2">
        <v>1</v>
      </c>
      <c r="X40" s="2">
        <v>1</v>
      </c>
      <c r="Y40" s="2">
        <v>1</v>
      </c>
      <c r="Z40" s="2">
        <v>1</v>
      </c>
      <c r="AA40" s="2">
        <v>4</v>
      </c>
      <c r="AB40" s="2">
        <v>3</v>
      </c>
      <c r="AC40" s="2">
        <v>1</v>
      </c>
      <c r="AD40" s="2">
        <v>1</v>
      </c>
      <c r="AE40" s="2">
        <v>4</v>
      </c>
      <c r="AF40" s="2">
        <v>3</v>
      </c>
      <c r="AG40" s="2">
        <v>3</v>
      </c>
      <c r="AH40" s="2">
        <v>3</v>
      </c>
      <c r="AI40" s="2">
        <v>3</v>
      </c>
      <c r="AJ40" s="2">
        <v>3</v>
      </c>
      <c r="AK40" s="2">
        <v>4</v>
      </c>
      <c r="AL40" s="2">
        <v>3</v>
      </c>
      <c r="AM40" s="2">
        <v>1</v>
      </c>
      <c r="AN40" s="2">
        <v>1</v>
      </c>
      <c r="AO40" s="2">
        <v>4</v>
      </c>
      <c r="AP40" s="2">
        <v>3</v>
      </c>
      <c r="AQ40" s="2">
        <v>3</v>
      </c>
      <c r="AR40" s="2">
        <v>2</v>
      </c>
      <c r="AS40" s="2">
        <v>2</v>
      </c>
      <c r="AT40" s="2">
        <v>2</v>
      </c>
      <c r="AU40" s="2">
        <v>3</v>
      </c>
      <c r="AV40" s="2">
        <v>3</v>
      </c>
      <c r="AW40" s="2">
        <v>3</v>
      </c>
      <c r="AX40" s="2">
        <v>2</v>
      </c>
      <c r="AY40" s="2">
        <v>3</v>
      </c>
      <c r="AZ40" s="2">
        <v>1</v>
      </c>
      <c r="BA40" s="2">
        <v>2</v>
      </c>
      <c r="BB40" s="2">
        <v>3</v>
      </c>
      <c r="BC40" s="2">
        <v>2</v>
      </c>
      <c r="BD40" s="2">
        <v>3</v>
      </c>
      <c r="BE40" s="2">
        <v>2</v>
      </c>
      <c r="BF40" s="2">
        <v>3</v>
      </c>
      <c r="BG40" s="2">
        <v>1</v>
      </c>
      <c r="BH40" s="2">
        <v>4</v>
      </c>
      <c r="BI40" s="2">
        <f t="shared" si="1"/>
        <v>2.5</v>
      </c>
      <c r="BJ40" s="2">
        <v>0</v>
      </c>
      <c r="BK40" s="2">
        <v>0</v>
      </c>
      <c r="BL40" s="2">
        <v>0</v>
      </c>
      <c r="BM40" s="2">
        <v>0</v>
      </c>
      <c r="BN40" s="2">
        <v>0</v>
      </c>
      <c r="BO40" s="2">
        <v>1</v>
      </c>
      <c r="BP40" s="2">
        <v>0</v>
      </c>
      <c r="BQ40" s="4" t="s">
        <v>445</v>
      </c>
      <c r="BR40" s="2">
        <v>1</v>
      </c>
      <c r="BS40" s="2">
        <v>0</v>
      </c>
      <c r="BT40" s="2">
        <v>1</v>
      </c>
      <c r="BU40" s="2">
        <v>0</v>
      </c>
      <c r="BV40" s="2">
        <v>0</v>
      </c>
      <c r="BW40" s="2">
        <v>0</v>
      </c>
      <c r="BX40" s="2">
        <v>0</v>
      </c>
      <c r="BY40" s="4" t="s">
        <v>445</v>
      </c>
      <c r="BZ40" s="2">
        <v>1</v>
      </c>
      <c r="CA40" s="2">
        <v>0</v>
      </c>
      <c r="CB40" s="2">
        <v>0</v>
      </c>
      <c r="CC40" s="2">
        <v>0</v>
      </c>
      <c r="CD40" s="2">
        <v>0</v>
      </c>
      <c r="CE40" s="2">
        <v>0</v>
      </c>
      <c r="CF40" s="2">
        <v>0</v>
      </c>
      <c r="CG40" s="4" t="s">
        <v>445</v>
      </c>
      <c r="CH40" s="2">
        <v>0</v>
      </c>
      <c r="CI40" s="2">
        <v>0</v>
      </c>
      <c r="CJ40" s="2">
        <v>0</v>
      </c>
      <c r="CK40" s="2">
        <v>1</v>
      </c>
      <c r="CL40" s="2">
        <v>0</v>
      </c>
      <c r="CM40" s="4" t="s">
        <v>445</v>
      </c>
      <c r="CN40" s="2">
        <v>0</v>
      </c>
      <c r="CO40" s="2">
        <v>0</v>
      </c>
      <c r="CP40" s="2">
        <v>0</v>
      </c>
      <c r="CQ40" s="2">
        <v>1</v>
      </c>
      <c r="CR40" s="2">
        <v>0</v>
      </c>
      <c r="CS40" s="4" t="s">
        <v>445</v>
      </c>
      <c r="CT40" s="2">
        <v>0</v>
      </c>
      <c r="CU40" s="2">
        <v>0</v>
      </c>
      <c r="CV40" s="2">
        <v>0</v>
      </c>
      <c r="CW40" s="2">
        <v>0</v>
      </c>
      <c r="CX40" s="2">
        <v>1</v>
      </c>
      <c r="CY40" s="2">
        <v>0</v>
      </c>
      <c r="CZ40" s="4" t="s">
        <v>445</v>
      </c>
      <c r="DA40" s="8">
        <f t="shared" si="2"/>
        <v>3</v>
      </c>
      <c r="DB40" s="2">
        <v>2</v>
      </c>
      <c r="DC40" s="2">
        <v>2</v>
      </c>
      <c r="DD40" s="2">
        <v>4</v>
      </c>
      <c r="DE40" s="2">
        <v>3</v>
      </c>
      <c r="DF40" s="2">
        <v>2</v>
      </c>
      <c r="DG40" s="2">
        <v>3</v>
      </c>
      <c r="DH40" s="2">
        <v>5</v>
      </c>
      <c r="DI40" s="2">
        <v>1</v>
      </c>
      <c r="DJ40" s="2">
        <v>2</v>
      </c>
      <c r="DK40" s="2">
        <v>0</v>
      </c>
      <c r="DL40" s="2">
        <v>0</v>
      </c>
      <c r="DM40" s="2">
        <v>0</v>
      </c>
      <c r="DN40" s="2">
        <v>0</v>
      </c>
      <c r="DO40" s="2">
        <v>0</v>
      </c>
      <c r="DP40" s="2">
        <v>1</v>
      </c>
      <c r="DQ40" s="2">
        <v>0</v>
      </c>
      <c r="DR40" s="4" t="s">
        <v>445</v>
      </c>
    </row>
    <row r="41" spans="1:122">
      <c r="A41" s="2">
        <v>2701726</v>
      </c>
      <c r="B41" s="3">
        <v>42057.699062500003</v>
      </c>
      <c r="C41" s="2">
        <v>1</v>
      </c>
      <c r="D41" s="2">
        <v>47</v>
      </c>
      <c r="E41" s="2">
        <v>8</v>
      </c>
      <c r="F41" s="2">
        <v>33</v>
      </c>
      <c r="G41" s="2">
        <v>6</v>
      </c>
      <c r="H41" s="2">
        <v>1</v>
      </c>
      <c r="I41" s="2">
        <v>1</v>
      </c>
      <c r="J41" s="2">
        <v>8</v>
      </c>
      <c r="K41" s="2">
        <v>7</v>
      </c>
      <c r="L41" s="2">
        <v>2</v>
      </c>
      <c r="N41" s="2">
        <v>2000</v>
      </c>
      <c r="O41" s="2">
        <v>3000</v>
      </c>
      <c r="P41" s="2">
        <v>5</v>
      </c>
      <c r="Q41" s="2">
        <f t="shared" si="0"/>
        <v>600</v>
      </c>
      <c r="R41" s="4" t="s">
        <v>60</v>
      </c>
      <c r="S41" s="2">
        <v>2</v>
      </c>
      <c r="T41" s="2">
        <v>4</v>
      </c>
      <c r="U41" s="2">
        <v>3</v>
      </c>
      <c r="V41" s="2">
        <v>4</v>
      </c>
      <c r="W41" s="2">
        <v>4</v>
      </c>
      <c r="X41" s="2">
        <v>2</v>
      </c>
      <c r="Y41" s="2">
        <v>3</v>
      </c>
      <c r="Z41" s="2">
        <v>4</v>
      </c>
      <c r="AA41" s="2">
        <v>3</v>
      </c>
      <c r="AB41" s="2">
        <v>3</v>
      </c>
      <c r="AC41" s="2">
        <v>3</v>
      </c>
      <c r="AD41" s="2">
        <v>3</v>
      </c>
      <c r="AE41" s="2">
        <v>3</v>
      </c>
      <c r="AF41" s="2">
        <v>3</v>
      </c>
      <c r="AG41" s="2">
        <v>3</v>
      </c>
      <c r="AH41" s="2">
        <v>3</v>
      </c>
      <c r="AI41" s="2">
        <v>3</v>
      </c>
      <c r="AJ41" s="2">
        <v>3</v>
      </c>
      <c r="AK41" s="2">
        <v>3</v>
      </c>
      <c r="AL41" s="2">
        <v>3</v>
      </c>
      <c r="AM41" s="2">
        <v>4</v>
      </c>
      <c r="AN41" s="2">
        <v>1</v>
      </c>
      <c r="AO41" s="2">
        <v>3</v>
      </c>
      <c r="AP41" s="2">
        <v>3</v>
      </c>
      <c r="AQ41" s="2">
        <v>3</v>
      </c>
      <c r="AR41" s="2">
        <v>3</v>
      </c>
      <c r="AS41" s="2">
        <v>2</v>
      </c>
      <c r="AT41" s="2">
        <v>4</v>
      </c>
      <c r="AU41" s="2">
        <v>3</v>
      </c>
      <c r="AV41" s="2">
        <v>2</v>
      </c>
      <c r="AW41" s="2">
        <v>3</v>
      </c>
      <c r="AX41" s="2">
        <v>2</v>
      </c>
      <c r="AY41" s="2">
        <v>2</v>
      </c>
      <c r="AZ41" s="2">
        <v>3</v>
      </c>
      <c r="BA41" s="2">
        <v>3</v>
      </c>
      <c r="BB41" s="2">
        <v>3</v>
      </c>
      <c r="BC41" s="2">
        <v>3</v>
      </c>
      <c r="BD41" s="2">
        <v>4</v>
      </c>
      <c r="BE41" s="2">
        <v>3</v>
      </c>
      <c r="BF41" s="2">
        <v>3</v>
      </c>
      <c r="BG41" s="2">
        <v>4</v>
      </c>
      <c r="BH41" s="2">
        <v>3</v>
      </c>
      <c r="BI41" s="2">
        <f t="shared" si="1"/>
        <v>3.5</v>
      </c>
      <c r="BJ41" s="2">
        <v>0</v>
      </c>
      <c r="BK41" s="2">
        <v>0</v>
      </c>
      <c r="BL41" s="2">
        <v>0</v>
      </c>
      <c r="BM41" s="2">
        <v>0</v>
      </c>
      <c r="BN41" s="2">
        <v>0</v>
      </c>
      <c r="BO41" s="2">
        <v>1</v>
      </c>
      <c r="BP41" s="2">
        <v>0</v>
      </c>
      <c r="BQ41" s="4" t="s">
        <v>445</v>
      </c>
      <c r="BR41" s="2">
        <v>0</v>
      </c>
      <c r="BS41" s="2">
        <v>0</v>
      </c>
      <c r="BT41" s="2">
        <v>0</v>
      </c>
      <c r="BU41" s="2">
        <v>0</v>
      </c>
      <c r="BV41" s="2">
        <v>0</v>
      </c>
      <c r="BW41" s="2">
        <v>1</v>
      </c>
      <c r="BX41" s="2">
        <v>0</v>
      </c>
      <c r="BY41" s="4" t="s">
        <v>445</v>
      </c>
      <c r="BZ41" s="2">
        <v>1</v>
      </c>
      <c r="CA41" s="2">
        <v>1</v>
      </c>
      <c r="CB41" s="2">
        <v>1</v>
      </c>
      <c r="CC41" s="2">
        <v>1</v>
      </c>
      <c r="CD41" s="2">
        <v>0</v>
      </c>
      <c r="CE41" s="2">
        <v>0</v>
      </c>
      <c r="CF41" s="2">
        <v>0</v>
      </c>
      <c r="CG41" s="4" t="s">
        <v>445</v>
      </c>
      <c r="CH41" s="2">
        <v>0</v>
      </c>
      <c r="CI41" s="2">
        <v>0</v>
      </c>
      <c r="CJ41" s="2">
        <v>0</v>
      </c>
      <c r="CK41" s="2">
        <v>1</v>
      </c>
      <c r="CL41" s="2">
        <v>0</v>
      </c>
      <c r="CM41" s="4" t="s">
        <v>445</v>
      </c>
      <c r="CN41" s="2">
        <v>0</v>
      </c>
      <c r="CO41" s="2">
        <v>0</v>
      </c>
      <c r="CP41" s="2">
        <v>0</v>
      </c>
      <c r="CQ41" s="2">
        <v>1</v>
      </c>
      <c r="CR41" s="2">
        <v>0</v>
      </c>
      <c r="CS41" s="4" t="s">
        <v>445</v>
      </c>
      <c r="CT41" s="2">
        <v>0</v>
      </c>
      <c r="CU41" s="2">
        <v>0</v>
      </c>
      <c r="CV41" s="2">
        <v>0</v>
      </c>
      <c r="CW41" s="2">
        <v>0</v>
      </c>
      <c r="CX41" s="2">
        <v>1</v>
      </c>
      <c r="CY41" s="2">
        <v>0</v>
      </c>
      <c r="CZ41" s="4" t="s">
        <v>445</v>
      </c>
      <c r="DA41" s="8">
        <f t="shared" si="2"/>
        <v>4</v>
      </c>
      <c r="DB41" s="2">
        <v>3</v>
      </c>
      <c r="DC41" s="2">
        <v>2</v>
      </c>
      <c r="DD41" s="2">
        <v>2</v>
      </c>
      <c r="DE41" s="2">
        <v>2</v>
      </c>
      <c r="DF41" s="2">
        <v>5</v>
      </c>
      <c r="DG41" s="2">
        <v>3</v>
      </c>
      <c r="DH41" s="2">
        <v>2</v>
      </c>
      <c r="DI41" s="2">
        <v>3</v>
      </c>
      <c r="DJ41" s="2">
        <v>3</v>
      </c>
      <c r="DR41" s="4" t="s">
        <v>445</v>
      </c>
    </row>
    <row r="42" spans="1:122">
      <c r="A42" s="2">
        <v>3000807</v>
      </c>
      <c r="B42" s="3">
        <v>42056.143738425926</v>
      </c>
      <c r="C42" s="2">
        <v>1</v>
      </c>
      <c r="D42" s="2">
        <v>65</v>
      </c>
      <c r="E42" s="2">
        <v>11</v>
      </c>
      <c r="F42" s="2">
        <v>11</v>
      </c>
      <c r="G42" s="2">
        <v>3</v>
      </c>
      <c r="H42" s="2">
        <v>2</v>
      </c>
      <c r="I42" s="2">
        <v>2</v>
      </c>
      <c r="J42" s="2">
        <v>6</v>
      </c>
      <c r="K42" s="2">
        <v>3</v>
      </c>
      <c r="L42" s="2">
        <v>4</v>
      </c>
      <c r="N42" s="2">
        <v>2000</v>
      </c>
      <c r="O42" s="2">
        <v>2000</v>
      </c>
      <c r="P42" s="2">
        <v>5</v>
      </c>
      <c r="Q42" s="2">
        <f t="shared" si="0"/>
        <v>400</v>
      </c>
      <c r="R42" s="4" t="s">
        <v>61</v>
      </c>
      <c r="S42" s="2">
        <v>4</v>
      </c>
      <c r="T42" s="2">
        <v>4</v>
      </c>
      <c r="U42" s="2">
        <v>4</v>
      </c>
      <c r="V42" s="2">
        <v>3</v>
      </c>
      <c r="W42" s="2">
        <v>4</v>
      </c>
      <c r="X42" s="2">
        <v>2</v>
      </c>
      <c r="Y42" s="2">
        <v>4</v>
      </c>
      <c r="Z42" s="2">
        <v>4</v>
      </c>
      <c r="AA42" s="2">
        <v>4</v>
      </c>
      <c r="AB42" s="2">
        <v>4</v>
      </c>
      <c r="AC42" s="2">
        <v>4</v>
      </c>
      <c r="AD42" s="2">
        <v>4</v>
      </c>
      <c r="AE42" s="2">
        <v>4</v>
      </c>
      <c r="AF42" s="2">
        <v>4</v>
      </c>
      <c r="AG42" s="2">
        <v>3</v>
      </c>
      <c r="AH42" s="2">
        <v>4</v>
      </c>
      <c r="AI42" s="2">
        <v>3</v>
      </c>
      <c r="AJ42" s="2">
        <v>3</v>
      </c>
      <c r="AK42" s="2">
        <v>4</v>
      </c>
      <c r="AL42" s="2">
        <v>4</v>
      </c>
      <c r="AM42" s="2">
        <v>4</v>
      </c>
      <c r="AN42" s="2">
        <v>3</v>
      </c>
      <c r="AO42" s="2">
        <v>3</v>
      </c>
      <c r="AP42" s="2">
        <v>3</v>
      </c>
      <c r="AQ42" s="2">
        <v>3</v>
      </c>
      <c r="AR42" s="2">
        <v>2</v>
      </c>
      <c r="AS42" s="2">
        <v>2</v>
      </c>
      <c r="AT42" s="2">
        <v>2</v>
      </c>
      <c r="AU42" s="2">
        <v>2</v>
      </c>
      <c r="AV42" s="2">
        <v>2</v>
      </c>
      <c r="AW42" s="2">
        <v>3</v>
      </c>
      <c r="AX42" s="2">
        <v>2</v>
      </c>
      <c r="AY42" s="2">
        <v>2</v>
      </c>
      <c r="AZ42" s="2">
        <v>4</v>
      </c>
      <c r="BA42" s="2">
        <v>2</v>
      </c>
      <c r="BB42" s="2">
        <v>2</v>
      </c>
      <c r="BC42" s="2">
        <v>2</v>
      </c>
      <c r="BD42" s="2">
        <v>2</v>
      </c>
      <c r="BE42" s="2">
        <v>2</v>
      </c>
      <c r="BF42" s="2">
        <v>3</v>
      </c>
      <c r="BG42" s="2">
        <v>4</v>
      </c>
      <c r="BH42" s="2">
        <v>3</v>
      </c>
      <c r="BI42" s="2">
        <f t="shared" si="1"/>
        <v>3.5</v>
      </c>
      <c r="BJ42" s="2">
        <v>0</v>
      </c>
      <c r="BK42" s="2">
        <v>0</v>
      </c>
      <c r="BL42" s="2">
        <v>0</v>
      </c>
      <c r="BM42" s="2">
        <v>0</v>
      </c>
      <c r="BN42" s="2">
        <v>0</v>
      </c>
      <c r="BO42" s="2">
        <v>1</v>
      </c>
      <c r="BP42" s="2">
        <v>0</v>
      </c>
      <c r="BQ42" s="4" t="s">
        <v>445</v>
      </c>
      <c r="BR42" s="2">
        <v>1</v>
      </c>
      <c r="BS42" s="2">
        <v>0</v>
      </c>
      <c r="BT42" s="2">
        <v>0</v>
      </c>
      <c r="BU42" s="2">
        <v>0</v>
      </c>
      <c r="BV42" s="2">
        <v>0</v>
      </c>
      <c r="BW42" s="2">
        <v>0</v>
      </c>
      <c r="BX42" s="2">
        <v>0</v>
      </c>
      <c r="BY42" s="4" t="s">
        <v>445</v>
      </c>
      <c r="BZ42" s="2">
        <v>1</v>
      </c>
      <c r="CA42" s="2">
        <v>0</v>
      </c>
      <c r="CB42" s="2">
        <v>0</v>
      </c>
      <c r="CC42" s="2">
        <v>0</v>
      </c>
      <c r="CD42" s="2">
        <v>0</v>
      </c>
      <c r="CE42" s="2">
        <v>0</v>
      </c>
      <c r="CF42" s="2">
        <v>0</v>
      </c>
      <c r="CG42" s="4" t="s">
        <v>445</v>
      </c>
      <c r="CH42" s="2">
        <v>0</v>
      </c>
      <c r="CI42" s="2">
        <v>0</v>
      </c>
      <c r="CJ42" s="2">
        <v>0</v>
      </c>
      <c r="CK42" s="2">
        <v>1</v>
      </c>
      <c r="CL42" s="2">
        <v>0</v>
      </c>
      <c r="CM42" s="4" t="s">
        <v>445</v>
      </c>
      <c r="CN42" s="2">
        <v>0</v>
      </c>
      <c r="CO42" s="2">
        <v>1</v>
      </c>
      <c r="CP42" s="2">
        <v>0</v>
      </c>
      <c r="CQ42" s="2">
        <v>0</v>
      </c>
      <c r="CR42" s="2">
        <v>0</v>
      </c>
      <c r="CS42" s="4" t="s">
        <v>445</v>
      </c>
      <c r="CT42" s="2">
        <v>0</v>
      </c>
      <c r="CU42" s="2">
        <v>0</v>
      </c>
      <c r="CV42" s="2">
        <v>0</v>
      </c>
      <c r="CW42" s="2">
        <v>0</v>
      </c>
      <c r="CX42" s="2">
        <v>1</v>
      </c>
      <c r="CY42" s="2">
        <v>0</v>
      </c>
      <c r="CZ42" s="4" t="s">
        <v>445</v>
      </c>
      <c r="DA42" s="8">
        <f t="shared" si="2"/>
        <v>3</v>
      </c>
      <c r="DB42" s="2">
        <v>2</v>
      </c>
      <c r="DC42" s="2">
        <v>2</v>
      </c>
      <c r="DD42" s="2">
        <v>3</v>
      </c>
      <c r="DE42" s="2">
        <v>3</v>
      </c>
      <c r="DF42" s="2">
        <v>2</v>
      </c>
      <c r="DG42" s="2">
        <v>3</v>
      </c>
      <c r="DH42" s="2">
        <v>5</v>
      </c>
      <c r="DI42" s="2">
        <v>3</v>
      </c>
      <c r="DJ42" s="2">
        <v>2</v>
      </c>
      <c r="DK42" s="2">
        <v>1</v>
      </c>
      <c r="DL42" s="2">
        <v>0</v>
      </c>
      <c r="DM42" s="2">
        <v>0</v>
      </c>
      <c r="DN42" s="2">
        <v>0</v>
      </c>
      <c r="DO42" s="2">
        <v>0</v>
      </c>
      <c r="DP42" s="2">
        <v>0</v>
      </c>
      <c r="DQ42" s="2">
        <v>0</v>
      </c>
      <c r="DR42" s="4" t="s">
        <v>445</v>
      </c>
    </row>
    <row r="43" spans="1:122">
      <c r="A43" s="2">
        <v>3012459</v>
      </c>
      <c r="B43" s="3">
        <v>42057.766608796293</v>
      </c>
      <c r="C43" s="2">
        <v>2</v>
      </c>
      <c r="D43" s="2">
        <v>50</v>
      </c>
      <c r="E43" s="2">
        <v>9</v>
      </c>
      <c r="F43" s="2">
        <v>11</v>
      </c>
      <c r="G43" s="2">
        <v>3</v>
      </c>
      <c r="H43" s="2">
        <v>2</v>
      </c>
      <c r="I43" s="2">
        <v>2</v>
      </c>
      <c r="J43" s="2">
        <v>3</v>
      </c>
      <c r="K43" s="2">
        <v>1</v>
      </c>
      <c r="L43" s="2">
        <v>8</v>
      </c>
      <c r="N43" s="2">
        <v>2001</v>
      </c>
      <c r="O43" s="2">
        <v>300</v>
      </c>
      <c r="P43" s="2">
        <v>3</v>
      </c>
      <c r="Q43" s="2">
        <f t="shared" si="0"/>
        <v>100</v>
      </c>
      <c r="R43" s="4" t="s">
        <v>62</v>
      </c>
      <c r="S43" s="2">
        <v>4</v>
      </c>
      <c r="T43" s="2">
        <v>4</v>
      </c>
      <c r="U43" s="2">
        <v>3</v>
      </c>
      <c r="V43" s="2">
        <v>3</v>
      </c>
      <c r="W43" s="2">
        <v>3</v>
      </c>
      <c r="X43" s="2">
        <v>3</v>
      </c>
      <c r="Y43" s="2">
        <v>3</v>
      </c>
      <c r="Z43" s="2">
        <v>3</v>
      </c>
      <c r="AA43" s="2">
        <v>3</v>
      </c>
      <c r="AB43" s="2">
        <v>3</v>
      </c>
      <c r="AC43" s="2">
        <v>3</v>
      </c>
      <c r="AD43" s="2">
        <v>3</v>
      </c>
      <c r="AE43" s="2">
        <v>3</v>
      </c>
      <c r="AF43" s="2">
        <v>3</v>
      </c>
      <c r="AG43" s="2">
        <v>3</v>
      </c>
      <c r="AH43" s="2">
        <v>3</v>
      </c>
      <c r="AI43" s="2">
        <v>3</v>
      </c>
      <c r="AJ43" s="2">
        <v>3</v>
      </c>
      <c r="AK43" s="2">
        <v>3</v>
      </c>
      <c r="AL43" s="2">
        <v>3</v>
      </c>
      <c r="AM43" s="2">
        <v>3</v>
      </c>
      <c r="AN43" s="2">
        <v>3</v>
      </c>
      <c r="AO43" s="2">
        <v>3</v>
      </c>
      <c r="AP43" s="2">
        <v>3</v>
      </c>
      <c r="AQ43" s="2">
        <v>3</v>
      </c>
      <c r="AR43" s="2">
        <v>3</v>
      </c>
      <c r="AS43" s="2">
        <v>3</v>
      </c>
      <c r="AT43" s="2">
        <v>3</v>
      </c>
      <c r="AU43" s="2">
        <v>3</v>
      </c>
      <c r="AV43" s="2">
        <v>3</v>
      </c>
      <c r="AW43" s="2">
        <v>3</v>
      </c>
      <c r="AX43" s="2">
        <v>2</v>
      </c>
      <c r="AY43" s="2">
        <v>3</v>
      </c>
      <c r="AZ43" s="2">
        <v>2</v>
      </c>
      <c r="BA43" s="2">
        <v>2</v>
      </c>
      <c r="BB43" s="2">
        <v>2</v>
      </c>
      <c r="BC43" s="2">
        <v>2</v>
      </c>
      <c r="BD43" s="2">
        <v>2</v>
      </c>
      <c r="BE43" s="2">
        <v>3</v>
      </c>
      <c r="BF43" s="2">
        <v>2</v>
      </c>
      <c r="BG43" s="2">
        <v>3</v>
      </c>
      <c r="BH43" s="2">
        <v>2</v>
      </c>
      <c r="BI43" s="2">
        <f t="shared" si="1"/>
        <v>2.5</v>
      </c>
      <c r="BJ43" s="2">
        <v>0</v>
      </c>
      <c r="BK43" s="2">
        <v>0</v>
      </c>
      <c r="BL43" s="2">
        <v>0</v>
      </c>
      <c r="BM43" s="2">
        <v>0</v>
      </c>
      <c r="BN43" s="2">
        <v>0</v>
      </c>
      <c r="BO43" s="2">
        <v>1</v>
      </c>
      <c r="BP43" s="2">
        <v>0</v>
      </c>
      <c r="BQ43" s="4" t="s">
        <v>445</v>
      </c>
      <c r="BR43" s="2">
        <v>0</v>
      </c>
      <c r="BS43" s="2">
        <v>0</v>
      </c>
      <c r="BT43" s="2">
        <v>0</v>
      </c>
      <c r="BU43" s="2">
        <v>0</v>
      </c>
      <c r="BV43" s="2">
        <v>0</v>
      </c>
      <c r="BW43" s="2">
        <v>1</v>
      </c>
      <c r="BX43" s="2">
        <v>0</v>
      </c>
      <c r="BY43" s="4" t="s">
        <v>445</v>
      </c>
      <c r="BZ43" s="2">
        <v>0</v>
      </c>
      <c r="CA43" s="2">
        <v>0</v>
      </c>
      <c r="CB43" s="2">
        <v>0</v>
      </c>
      <c r="CC43" s="2">
        <v>0</v>
      </c>
      <c r="CD43" s="2">
        <v>0</v>
      </c>
      <c r="CE43" s="2">
        <v>1</v>
      </c>
      <c r="CF43" s="2">
        <v>0</v>
      </c>
      <c r="CG43" s="4" t="s">
        <v>445</v>
      </c>
      <c r="CH43" s="2">
        <v>0</v>
      </c>
      <c r="CI43" s="2">
        <v>0</v>
      </c>
      <c r="CJ43" s="2">
        <v>0</v>
      </c>
      <c r="CK43" s="2">
        <v>1</v>
      </c>
      <c r="CL43" s="2">
        <v>0</v>
      </c>
      <c r="CM43" s="4" t="s">
        <v>445</v>
      </c>
      <c r="CN43" s="2">
        <v>0</v>
      </c>
      <c r="CO43" s="2">
        <v>0</v>
      </c>
      <c r="CP43" s="2">
        <v>0</v>
      </c>
      <c r="CQ43" s="2">
        <v>1</v>
      </c>
      <c r="CR43" s="2">
        <v>0</v>
      </c>
      <c r="CS43" s="4" t="s">
        <v>445</v>
      </c>
      <c r="CT43" s="2">
        <v>0</v>
      </c>
      <c r="CU43" s="2">
        <v>0</v>
      </c>
      <c r="CV43" s="2">
        <v>0</v>
      </c>
      <c r="CW43" s="2">
        <v>0</v>
      </c>
      <c r="CX43" s="2">
        <v>1</v>
      </c>
      <c r="CY43" s="2">
        <v>0</v>
      </c>
      <c r="CZ43" s="4" t="s">
        <v>445</v>
      </c>
      <c r="DA43" s="8">
        <f t="shared" si="2"/>
        <v>0</v>
      </c>
      <c r="DB43" s="2">
        <v>3</v>
      </c>
      <c r="DC43" s="2">
        <v>3</v>
      </c>
      <c r="DD43" s="2">
        <v>3</v>
      </c>
      <c r="DE43" s="2">
        <v>2</v>
      </c>
      <c r="DF43" s="2">
        <v>3</v>
      </c>
      <c r="DG43" s="2">
        <v>3</v>
      </c>
      <c r="DH43" s="2">
        <v>3</v>
      </c>
      <c r="DI43" s="2">
        <v>3</v>
      </c>
      <c r="DJ43" s="2">
        <v>3</v>
      </c>
      <c r="DR43" s="4" t="s">
        <v>445</v>
      </c>
    </row>
    <row r="44" spans="1:122">
      <c r="A44" s="2">
        <v>3014550</v>
      </c>
      <c r="B44" s="3">
        <v>42056.92019675926</v>
      </c>
      <c r="C44" s="2">
        <v>2</v>
      </c>
      <c r="D44" s="2">
        <v>54</v>
      </c>
      <c r="E44" s="2">
        <v>9</v>
      </c>
      <c r="F44" s="2">
        <v>27</v>
      </c>
      <c r="G44" s="2">
        <v>5</v>
      </c>
      <c r="H44" s="2">
        <v>2</v>
      </c>
      <c r="I44" s="2">
        <v>2</v>
      </c>
      <c r="J44" s="2">
        <v>6</v>
      </c>
      <c r="K44" s="2">
        <v>1</v>
      </c>
      <c r="L44" s="2">
        <v>9</v>
      </c>
      <c r="N44" s="2">
        <v>1995</v>
      </c>
      <c r="O44" s="2">
        <v>500</v>
      </c>
      <c r="P44" s="2">
        <v>5</v>
      </c>
      <c r="Q44" s="2">
        <f t="shared" si="0"/>
        <v>100</v>
      </c>
      <c r="R44" s="4" t="s">
        <v>63</v>
      </c>
      <c r="S44" s="2">
        <v>2</v>
      </c>
      <c r="T44" s="2">
        <v>3</v>
      </c>
      <c r="U44" s="2">
        <v>2</v>
      </c>
      <c r="V44" s="2">
        <v>2</v>
      </c>
      <c r="W44" s="2">
        <v>3</v>
      </c>
      <c r="X44" s="2">
        <v>2</v>
      </c>
      <c r="Y44" s="2">
        <v>1</v>
      </c>
      <c r="Z44" s="2">
        <v>1</v>
      </c>
      <c r="AA44" s="2">
        <v>1</v>
      </c>
      <c r="AB44" s="2">
        <v>1</v>
      </c>
      <c r="AC44" s="2">
        <v>1</v>
      </c>
      <c r="AD44" s="2">
        <v>3</v>
      </c>
      <c r="AE44" s="2">
        <v>3</v>
      </c>
      <c r="AF44" s="2">
        <v>2</v>
      </c>
      <c r="AG44" s="2">
        <v>2</v>
      </c>
      <c r="AH44" s="2">
        <v>2</v>
      </c>
      <c r="AI44" s="2">
        <v>1</v>
      </c>
      <c r="AJ44" s="2">
        <v>2</v>
      </c>
      <c r="AK44" s="2">
        <v>1</v>
      </c>
      <c r="AL44" s="2">
        <v>3</v>
      </c>
      <c r="AM44" s="2">
        <v>2</v>
      </c>
      <c r="AN44" s="2">
        <v>3</v>
      </c>
      <c r="AO44" s="2">
        <v>1</v>
      </c>
      <c r="AP44" s="2">
        <v>2</v>
      </c>
      <c r="AQ44" s="2">
        <v>2</v>
      </c>
      <c r="AR44" s="2">
        <v>2</v>
      </c>
      <c r="AS44" s="2">
        <v>2</v>
      </c>
      <c r="AT44" s="2">
        <v>2</v>
      </c>
      <c r="AU44" s="2">
        <v>2</v>
      </c>
      <c r="AV44" s="2">
        <v>3</v>
      </c>
      <c r="AW44" s="2">
        <v>3</v>
      </c>
      <c r="AX44" s="2">
        <v>1</v>
      </c>
      <c r="AY44" s="2">
        <v>2</v>
      </c>
      <c r="AZ44" s="2">
        <v>2</v>
      </c>
      <c r="BA44" s="2">
        <v>2</v>
      </c>
      <c r="BB44" s="2">
        <v>2</v>
      </c>
      <c r="BC44" s="2">
        <v>1</v>
      </c>
      <c r="BD44" s="2">
        <v>2</v>
      </c>
      <c r="BE44" s="2">
        <v>2</v>
      </c>
      <c r="BF44" s="2">
        <v>3</v>
      </c>
      <c r="BG44" s="2">
        <v>2</v>
      </c>
      <c r="BH44" s="2">
        <v>2</v>
      </c>
      <c r="BI44" s="2">
        <f t="shared" si="1"/>
        <v>2</v>
      </c>
      <c r="BJ44" s="2">
        <v>0</v>
      </c>
      <c r="BK44" s="2">
        <v>1</v>
      </c>
      <c r="BL44" s="2">
        <v>0</v>
      </c>
      <c r="BM44" s="2">
        <v>0</v>
      </c>
      <c r="BN44" s="2">
        <v>0</v>
      </c>
      <c r="BO44" s="2">
        <v>0</v>
      </c>
      <c r="BP44" s="2">
        <v>0</v>
      </c>
      <c r="BQ44" s="4" t="s">
        <v>445</v>
      </c>
      <c r="BR44" s="2">
        <v>0</v>
      </c>
      <c r="BS44" s="2">
        <v>0</v>
      </c>
      <c r="BT44" s="2">
        <v>1</v>
      </c>
      <c r="BU44" s="2">
        <v>0</v>
      </c>
      <c r="BV44" s="2">
        <v>0</v>
      </c>
      <c r="BW44" s="2">
        <v>0</v>
      </c>
      <c r="BX44" s="2">
        <v>0</v>
      </c>
      <c r="BY44" s="4" t="s">
        <v>445</v>
      </c>
      <c r="BZ44" s="2">
        <v>0</v>
      </c>
      <c r="CA44" s="2">
        <v>1</v>
      </c>
      <c r="CB44" s="2">
        <v>0</v>
      </c>
      <c r="CC44" s="2">
        <v>0</v>
      </c>
      <c r="CD44" s="2">
        <v>0</v>
      </c>
      <c r="CE44" s="2">
        <v>0</v>
      </c>
      <c r="CF44" s="2">
        <v>0</v>
      </c>
      <c r="CG44" s="4" t="s">
        <v>445</v>
      </c>
      <c r="CH44" s="2">
        <v>0</v>
      </c>
      <c r="CI44" s="2">
        <v>1</v>
      </c>
      <c r="CJ44" s="2">
        <v>0</v>
      </c>
      <c r="CK44" s="2">
        <v>0</v>
      </c>
      <c r="CL44" s="2">
        <v>0</v>
      </c>
      <c r="CM44" s="4" t="s">
        <v>445</v>
      </c>
      <c r="CN44" s="2">
        <v>0</v>
      </c>
      <c r="CO44" s="2">
        <v>1</v>
      </c>
      <c r="CP44" s="2">
        <v>0</v>
      </c>
      <c r="CQ44" s="2">
        <v>0</v>
      </c>
      <c r="CR44" s="2">
        <v>0</v>
      </c>
      <c r="CS44" s="4" t="s">
        <v>445</v>
      </c>
      <c r="CT44" s="2">
        <v>1</v>
      </c>
      <c r="CU44" s="2">
        <v>0</v>
      </c>
      <c r="CV44" s="2">
        <v>0</v>
      </c>
      <c r="CW44" s="2">
        <v>0</v>
      </c>
      <c r="CX44" s="2">
        <v>0</v>
      </c>
      <c r="CY44" s="2">
        <v>0</v>
      </c>
      <c r="CZ44" s="4" t="s">
        <v>445</v>
      </c>
      <c r="DA44" s="8">
        <f t="shared" si="2"/>
        <v>6</v>
      </c>
      <c r="DB44" s="2">
        <v>2</v>
      </c>
      <c r="DC44" s="2">
        <v>2</v>
      </c>
      <c r="DD44" s="2">
        <v>1</v>
      </c>
      <c r="DE44" s="2">
        <v>2</v>
      </c>
      <c r="DF44" s="2">
        <v>2</v>
      </c>
      <c r="DG44" s="2">
        <v>3</v>
      </c>
      <c r="DH44" s="2">
        <v>1</v>
      </c>
      <c r="DI44" s="2">
        <v>2</v>
      </c>
      <c r="DJ44" s="2">
        <v>2</v>
      </c>
      <c r="DK44" s="2">
        <v>0</v>
      </c>
      <c r="DL44" s="2">
        <v>0</v>
      </c>
      <c r="DM44" s="2">
        <v>1</v>
      </c>
      <c r="DN44" s="2">
        <v>0</v>
      </c>
      <c r="DO44" s="2">
        <v>0</v>
      </c>
      <c r="DP44" s="2">
        <v>0</v>
      </c>
      <c r="DQ44" s="2">
        <v>0</v>
      </c>
      <c r="DR44" s="4" t="s">
        <v>445</v>
      </c>
    </row>
    <row r="45" spans="1:122">
      <c r="A45" s="2">
        <v>3017340</v>
      </c>
      <c r="B45" s="3">
        <v>42056.018692129626</v>
      </c>
      <c r="C45" s="2">
        <v>1</v>
      </c>
      <c r="D45" s="2">
        <v>63</v>
      </c>
      <c r="E45" s="2">
        <v>11</v>
      </c>
      <c r="F45" s="2">
        <v>28</v>
      </c>
      <c r="G45" s="2">
        <v>5</v>
      </c>
      <c r="H45" s="2">
        <v>1</v>
      </c>
      <c r="I45" s="2">
        <v>2</v>
      </c>
      <c r="J45" s="2">
        <v>3</v>
      </c>
      <c r="K45" s="2">
        <v>3</v>
      </c>
      <c r="L45" s="2">
        <v>2</v>
      </c>
      <c r="N45" s="2">
        <v>1991</v>
      </c>
      <c r="O45" s="2">
        <v>1200</v>
      </c>
      <c r="P45" s="2">
        <v>3</v>
      </c>
      <c r="Q45" s="2">
        <f t="shared" si="0"/>
        <v>400</v>
      </c>
      <c r="R45" s="4" t="s">
        <v>64</v>
      </c>
      <c r="S45" s="2">
        <v>4</v>
      </c>
      <c r="T45" s="2">
        <v>3</v>
      </c>
      <c r="U45" s="2">
        <v>3</v>
      </c>
      <c r="V45" s="2">
        <v>2</v>
      </c>
      <c r="W45" s="2">
        <v>1</v>
      </c>
      <c r="X45" s="2">
        <v>2</v>
      </c>
      <c r="Y45" s="2">
        <v>2</v>
      </c>
      <c r="Z45" s="2">
        <v>3</v>
      </c>
      <c r="AA45" s="2">
        <v>2</v>
      </c>
      <c r="AB45" s="2">
        <v>3</v>
      </c>
      <c r="AC45" s="2">
        <v>1</v>
      </c>
      <c r="AD45" s="2">
        <v>4</v>
      </c>
      <c r="AE45" s="2">
        <v>3</v>
      </c>
      <c r="AF45" s="2">
        <v>3</v>
      </c>
      <c r="AG45" s="2">
        <v>2</v>
      </c>
      <c r="AH45" s="2">
        <v>3</v>
      </c>
      <c r="AI45" s="2">
        <v>2</v>
      </c>
      <c r="AJ45" s="2">
        <v>2</v>
      </c>
      <c r="AK45" s="2">
        <v>2</v>
      </c>
      <c r="AL45" s="2">
        <v>2</v>
      </c>
      <c r="AM45" s="2">
        <v>2</v>
      </c>
      <c r="AN45" s="2">
        <v>1</v>
      </c>
      <c r="AO45" s="2">
        <v>3</v>
      </c>
      <c r="AP45" s="2">
        <v>4</v>
      </c>
      <c r="AQ45" s="2">
        <v>1</v>
      </c>
      <c r="AR45" s="2">
        <v>2</v>
      </c>
      <c r="AS45" s="2">
        <v>2</v>
      </c>
      <c r="AT45" s="2">
        <v>2</v>
      </c>
      <c r="AU45" s="2">
        <v>2</v>
      </c>
      <c r="AV45" s="2">
        <v>2</v>
      </c>
      <c r="AW45" s="2">
        <v>2</v>
      </c>
      <c r="AX45" s="2">
        <v>2</v>
      </c>
      <c r="AY45" s="2">
        <v>2</v>
      </c>
      <c r="AZ45" s="2">
        <v>2</v>
      </c>
      <c r="BA45" s="2">
        <v>2</v>
      </c>
      <c r="BB45" s="2">
        <v>2</v>
      </c>
      <c r="BC45" s="2">
        <v>2</v>
      </c>
      <c r="BD45" s="2">
        <v>2</v>
      </c>
      <c r="BE45" s="2">
        <v>2</v>
      </c>
      <c r="BF45" s="2">
        <v>2</v>
      </c>
      <c r="BG45" s="2">
        <v>1</v>
      </c>
      <c r="BH45" s="2">
        <v>2</v>
      </c>
      <c r="BI45" s="2">
        <f t="shared" si="1"/>
        <v>1.5</v>
      </c>
      <c r="BJ45" s="2">
        <v>0</v>
      </c>
      <c r="BK45" s="2">
        <v>0</v>
      </c>
      <c r="BL45" s="2">
        <v>0</v>
      </c>
      <c r="BM45" s="2">
        <v>0</v>
      </c>
      <c r="BN45" s="2">
        <v>0</v>
      </c>
      <c r="BO45" s="2">
        <v>1</v>
      </c>
      <c r="BP45" s="2">
        <v>0</v>
      </c>
      <c r="BQ45" s="4" t="s">
        <v>445</v>
      </c>
      <c r="BR45" s="2">
        <v>0</v>
      </c>
      <c r="BS45" s="2">
        <v>0</v>
      </c>
      <c r="BT45" s="2">
        <v>0</v>
      </c>
      <c r="BU45" s="2">
        <v>0</v>
      </c>
      <c r="BV45" s="2">
        <v>0</v>
      </c>
      <c r="BW45" s="2">
        <v>1</v>
      </c>
      <c r="BX45" s="2">
        <v>0</v>
      </c>
      <c r="BY45" s="4" t="s">
        <v>445</v>
      </c>
      <c r="BZ45" s="2">
        <v>0</v>
      </c>
      <c r="CA45" s="2">
        <v>0</v>
      </c>
      <c r="CB45" s="2">
        <v>0</v>
      </c>
      <c r="CC45" s="2">
        <v>0</v>
      </c>
      <c r="CD45" s="2">
        <v>0</v>
      </c>
      <c r="CE45" s="2">
        <v>1</v>
      </c>
      <c r="CF45" s="2">
        <v>0</v>
      </c>
      <c r="CG45" s="4" t="s">
        <v>445</v>
      </c>
      <c r="CH45" s="2">
        <v>0</v>
      </c>
      <c r="CI45" s="2">
        <v>0</v>
      </c>
      <c r="CJ45" s="2">
        <v>0</v>
      </c>
      <c r="CK45" s="2">
        <v>1</v>
      </c>
      <c r="CL45" s="2">
        <v>0</v>
      </c>
      <c r="CM45" s="4" t="s">
        <v>445</v>
      </c>
      <c r="CN45" s="2">
        <v>0</v>
      </c>
      <c r="CO45" s="2">
        <v>0</v>
      </c>
      <c r="CP45" s="2">
        <v>0</v>
      </c>
      <c r="CQ45" s="2">
        <v>1</v>
      </c>
      <c r="CR45" s="2">
        <v>0</v>
      </c>
      <c r="CS45" s="4" t="s">
        <v>445</v>
      </c>
      <c r="CT45" s="2">
        <v>0</v>
      </c>
      <c r="CU45" s="2">
        <v>0</v>
      </c>
      <c r="CV45" s="2">
        <v>0</v>
      </c>
      <c r="CW45" s="2">
        <v>0</v>
      </c>
      <c r="CX45" s="2">
        <v>1</v>
      </c>
      <c r="CY45" s="2">
        <v>0</v>
      </c>
      <c r="CZ45" s="4" t="s">
        <v>445</v>
      </c>
      <c r="DA45" s="8">
        <f t="shared" si="2"/>
        <v>0</v>
      </c>
      <c r="DB45" s="2">
        <v>2</v>
      </c>
      <c r="DC45" s="2">
        <v>2</v>
      </c>
      <c r="DD45" s="2">
        <v>3</v>
      </c>
      <c r="DE45" s="2">
        <v>3</v>
      </c>
      <c r="DF45" s="2">
        <v>3</v>
      </c>
      <c r="DG45" s="2">
        <v>2</v>
      </c>
      <c r="DH45" s="2">
        <v>4</v>
      </c>
      <c r="DI45" s="2">
        <v>2</v>
      </c>
      <c r="DJ45" s="2">
        <v>2</v>
      </c>
      <c r="DK45" s="2">
        <v>0</v>
      </c>
      <c r="DL45" s="2">
        <v>0</v>
      </c>
      <c r="DM45" s="2">
        <v>0</v>
      </c>
      <c r="DN45" s="2">
        <v>0</v>
      </c>
      <c r="DO45" s="2">
        <v>1</v>
      </c>
      <c r="DP45" s="2">
        <v>0</v>
      </c>
      <c r="DQ45" s="2">
        <v>0</v>
      </c>
      <c r="DR45" s="4" t="s">
        <v>445</v>
      </c>
    </row>
    <row r="46" spans="1:122">
      <c r="A46" s="2">
        <v>3019637</v>
      </c>
      <c r="B46" s="3">
        <v>42056.467592592591</v>
      </c>
      <c r="C46" s="2">
        <v>1</v>
      </c>
      <c r="D46" s="2">
        <v>35</v>
      </c>
      <c r="E46" s="2">
        <v>6</v>
      </c>
      <c r="F46" s="2">
        <v>28</v>
      </c>
      <c r="G46" s="2">
        <v>5</v>
      </c>
      <c r="H46" s="2">
        <v>2</v>
      </c>
      <c r="I46" s="2">
        <v>2</v>
      </c>
      <c r="J46" s="2">
        <v>7</v>
      </c>
      <c r="K46" s="2">
        <v>4</v>
      </c>
      <c r="L46" s="2">
        <v>1</v>
      </c>
      <c r="N46" s="2">
        <v>2012</v>
      </c>
      <c r="O46" s="2">
        <v>1400</v>
      </c>
      <c r="P46" s="2">
        <v>7</v>
      </c>
      <c r="Q46" s="2">
        <f t="shared" si="0"/>
        <v>200</v>
      </c>
      <c r="R46" s="4" t="s">
        <v>65</v>
      </c>
      <c r="S46" s="2">
        <v>4</v>
      </c>
      <c r="T46" s="2">
        <v>4</v>
      </c>
      <c r="U46" s="2">
        <v>4</v>
      </c>
      <c r="V46" s="2">
        <v>4</v>
      </c>
      <c r="W46" s="2">
        <v>5</v>
      </c>
      <c r="X46" s="2">
        <v>4</v>
      </c>
      <c r="Y46" s="2">
        <v>4</v>
      </c>
      <c r="Z46" s="2">
        <v>4</v>
      </c>
      <c r="AA46" s="2">
        <v>3</v>
      </c>
      <c r="AB46" s="2">
        <v>4</v>
      </c>
      <c r="AC46" s="2">
        <v>4</v>
      </c>
      <c r="AD46" s="2">
        <v>4</v>
      </c>
      <c r="AE46" s="2">
        <v>4</v>
      </c>
      <c r="AF46" s="2">
        <v>4</v>
      </c>
      <c r="AG46" s="2">
        <v>4</v>
      </c>
      <c r="AH46" s="2">
        <v>4</v>
      </c>
      <c r="AI46" s="2">
        <v>3</v>
      </c>
      <c r="AJ46" s="2">
        <v>4</v>
      </c>
      <c r="AK46" s="2">
        <v>4</v>
      </c>
      <c r="AL46" s="2">
        <v>4</v>
      </c>
      <c r="AM46" s="2">
        <v>4</v>
      </c>
      <c r="AN46" s="2">
        <v>4</v>
      </c>
      <c r="AO46" s="2">
        <v>4</v>
      </c>
      <c r="AP46" s="2">
        <v>4</v>
      </c>
      <c r="AQ46" s="2">
        <v>4</v>
      </c>
      <c r="AR46" s="2">
        <v>3</v>
      </c>
      <c r="AS46" s="2">
        <v>2</v>
      </c>
      <c r="AT46" s="2">
        <v>4</v>
      </c>
      <c r="AU46" s="2">
        <v>4</v>
      </c>
      <c r="AV46" s="2">
        <v>3</v>
      </c>
      <c r="AW46" s="2">
        <v>3</v>
      </c>
      <c r="AX46" s="2">
        <v>4</v>
      </c>
      <c r="AY46" s="2">
        <v>3</v>
      </c>
      <c r="AZ46" s="2">
        <v>3</v>
      </c>
      <c r="BA46" s="2">
        <v>3</v>
      </c>
      <c r="BB46" s="2">
        <v>4</v>
      </c>
      <c r="BC46" s="2">
        <v>3</v>
      </c>
      <c r="BD46" s="2">
        <v>4</v>
      </c>
      <c r="BE46" s="2">
        <v>4</v>
      </c>
      <c r="BF46" s="2">
        <v>4</v>
      </c>
      <c r="BG46" s="2">
        <v>3</v>
      </c>
      <c r="BH46" s="2">
        <v>4</v>
      </c>
      <c r="BI46" s="2">
        <f t="shared" si="1"/>
        <v>3.5</v>
      </c>
      <c r="BJ46" s="2">
        <v>0</v>
      </c>
      <c r="BK46" s="2">
        <v>0</v>
      </c>
      <c r="BL46" s="2">
        <v>0</v>
      </c>
      <c r="BM46" s="2">
        <v>0</v>
      </c>
      <c r="BN46" s="2">
        <v>0</v>
      </c>
      <c r="BO46" s="2">
        <v>0</v>
      </c>
      <c r="BP46" s="2">
        <v>1</v>
      </c>
      <c r="BQ46" s="4" t="s">
        <v>445</v>
      </c>
      <c r="BR46" s="2">
        <v>1</v>
      </c>
      <c r="BS46" s="2">
        <v>0</v>
      </c>
      <c r="BT46" s="2">
        <v>1</v>
      </c>
      <c r="BU46" s="2">
        <v>1</v>
      </c>
      <c r="BV46" s="2">
        <v>0</v>
      </c>
      <c r="BW46" s="2">
        <v>0</v>
      </c>
      <c r="BX46" s="2">
        <v>0</v>
      </c>
      <c r="BY46" s="4" t="s">
        <v>445</v>
      </c>
      <c r="BZ46" s="2">
        <v>1</v>
      </c>
      <c r="CA46" s="2">
        <v>0</v>
      </c>
      <c r="CB46" s="2">
        <v>1</v>
      </c>
      <c r="CC46" s="2">
        <v>1</v>
      </c>
      <c r="CD46" s="2">
        <v>0</v>
      </c>
      <c r="CE46" s="2">
        <v>0</v>
      </c>
      <c r="CF46" s="2">
        <v>0</v>
      </c>
      <c r="CG46" s="4" t="s">
        <v>445</v>
      </c>
      <c r="CH46" s="2">
        <v>0</v>
      </c>
      <c r="CI46" s="2">
        <v>0</v>
      </c>
      <c r="CJ46" s="2">
        <v>0</v>
      </c>
      <c r="CK46" s="2">
        <v>0</v>
      </c>
      <c r="CL46" s="2">
        <v>1</v>
      </c>
      <c r="CM46" s="4" t="s">
        <v>445</v>
      </c>
      <c r="CN46" s="2">
        <v>1</v>
      </c>
      <c r="CO46" s="2">
        <v>1</v>
      </c>
      <c r="CP46" s="2">
        <v>0</v>
      </c>
      <c r="CQ46" s="2">
        <v>0</v>
      </c>
      <c r="CR46" s="2">
        <v>0</v>
      </c>
      <c r="CS46" s="4" t="s">
        <v>445</v>
      </c>
      <c r="CT46" s="2">
        <v>1</v>
      </c>
      <c r="CU46" s="2">
        <v>1</v>
      </c>
      <c r="CV46" s="2">
        <v>0</v>
      </c>
      <c r="CW46" s="2">
        <v>0</v>
      </c>
      <c r="CX46" s="2">
        <v>0</v>
      </c>
      <c r="CY46" s="2">
        <v>0</v>
      </c>
      <c r="CZ46" s="4" t="s">
        <v>445</v>
      </c>
      <c r="DA46" s="8">
        <f t="shared" si="2"/>
        <v>10</v>
      </c>
      <c r="DB46" s="2">
        <v>4</v>
      </c>
      <c r="DC46" s="2">
        <v>3</v>
      </c>
      <c r="DD46" s="2">
        <v>4</v>
      </c>
      <c r="DE46" s="2">
        <v>4</v>
      </c>
      <c r="DF46" s="2">
        <v>5</v>
      </c>
      <c r="DG46" s="2">
        <v>3</v>
      </c>
      <c r="DH46" s="2">
        <v>5</v>
      </c>
      <c r="DI46" s="2">
        <v>4</v>
      </c>
      <c r="DJ46" s="2">
        <v>4</v>
      </c>
      <c r="DR46" s="4" t="s">
        <v>445</v>
      </c>
    </row>
    <row r="47" spans="1:122">
      <c r="A47" s="2">
        <v>3045596</v>
      </c>
      <c r="B47" s="3">
        <v>42056.418344907404</v>
      </c>
      <c r="C47" s="2">
        <v>1</v>
      </c>
      <c r="D47" s="2">
        <v>54</v>
      </c>
      <c r="E47" s="2">
        <v>9</v>
      </c>
      <c r="F47" s="2">
        <v>10</v>
      </c>
      <c r="G47" s="2">
        <v>3</v>
      </c>
      <c r="H47" s="2">
        <v>2</v>
      </c>
      <c r="I47" s="2">
        <v>2</v>
      </c>
      <c r="J47" s="2">
        <v>5</v>
      </c>
      <c r="K47" s="2">
        <v>5</v>
      </c>
      <c r="L47" s="2">
        <v>4</v>
      </c>
      <c r="N47" s="2">
        <v>1995</v>
      </c>
      <c r="O47" s="2">
        <v>495</v>
      </c>
      <c r="P47" s="2">
        <v>2</v>
      </c>
      <c r="Q47" s="2">
        <f t="shared" si="0"/>
        <v>247.5</v>
      </c>
      <c r="R47" s="4" t="s">
        <v>66</v>
      </c>
      <c r="S47" s="2">
        <v>4</v>
      </c>
      <c r="T47" s="2">
        <v>3</v>
      </c>
      <c r="U47" s="2">
        <v>3</v>
      </c>
      <c r="V47" s="2">
        <v>3</v>
      </c>
      <c r="W47" s="2">
        <v>1</v>
      </c>
      <c r="X47" s="2">
        <v>2</v>
      </c>
      <c r="Y47" s="2">
        <v>2</v>
      </c>
      <c r="Z47" s="2">
        <v>2</v>
      </c>
      <c r="AA47" s="2">
        <v>3</v>
      </c>
      <c r="AB47" s="2">
        <v>3</v>
      </c>
      <c r="AC47" s="2">
        <v>3</v>
      </c>
      <c r="AD47" s="2">
        <v>4</v>
      </c>
      <c r="AE47" s="2">
        <v>4</v>
      </c>
      <c r="AF47" s="2">
        <v>2</v>
      </c>
      <c r="AG47" s="2">
        <v>2</v>
      </c>
      <c r="AH47" s="2">
        <v>3</v>
      </c>
      <c r="AI47" s="2">
        <v>1</v>
      </c>
      <c r="AJ47" s="2">
        <v>1</v>
      </c>
      <c r="AK47" s="2">
        <v>3</v>
      </c>
      <c r="AL47" s="2">
        <v>3</v>
      </c>
      <c r="AM47" s="2">
        <v>4</v>
      </c>
      <c r="AN47" s="2">
        <v>1</v>
      </c>
      <c r="AO47" s="2">
        <v>4</v>
      </c>
      <c r="AP47" s="2">
        <v>4</v>
      </c>
      <c r="AQ47" s="2">
        <v>4</v>
      </c>
      <c r="AR47" s="2">
        <v>2</v>
      </c>
      <c r="AS47" s="2">
        <v>2</v>
      </c>
      <c r="AT47" s="2">
        <v>2</v>
      </c>
      <c r="AU47" s="2">
        <v>2</v>
      </c>
      <c r="AV47" s="2">
        <v>2</v>
      </c>
      <c r="AW47" s="2">
        <v>2</v>
      </c>
      <c r="AX47" s="2">
        <v>2</v>
      </c>
      <c r="AY47" s="2">
        <v>2</v>
      </c>
      <c r="AZ47" s="2">
        <v>1</v>
      </c>
      <c r="BA47" s="2">
        <v>2</v>
      </c>
      <c r="BB47" s="2">
        <v>2</v>
      </c>
      <c r="BC47" s="2">
        <v>2</v>
      </c>
      <c r="BD47" s="2">
        <v>2</v>
      </c>
      <c r="BE47" s="2">
        <v>3</v>
      </c>
      <c r="BF47" s="2">
        <v>2</v>
      </c>
      <c r="BG47" s="2">
        <v>3</v>
      </c>
      <c r="BH47" s="2">
        <v>2</v>
      </c>
      <c r="BI47" s="2">
        <f t="shared" si="1"/>
        <v>2.5</v>
      </c>
      <c r="BJ47" s="2">
        <v>0</v>
      </c>
      <c r="BK47" s="2">
        <v>0</v>
      </c>
      <c r="BL47" s="2">
        <v>0</v>
      </c>
      <c r="BM47" s="2">
        <v>0</v>
      </c>
      <c r="BN47" s="2">
        <v>0</v>
      </c>
      <c r="BO47" s="2">
        <v>1</v>
      </c>
      <c r="BP47" s="2">
        <v>0</v>
      </c>
      <c r="BQ47" s="4" t="s">
        <v>445</v>
      </c>
      <c r="BR47" s="2">
        <v>1</v>
      </c>
      <c r="BS47" s="2">
        <v>0</v>
      </c>
      <c r="BT47" s="2">
        <v>0</v>
      </c>
      <c r="BU47" s="2">
        <v>0</v>
      </c>
      <c r="BV47" s="2">
        <v>0</v>
      </c>
      <c r="BW47" s="2">
        <v>0</v>
      </c>
      <c r="BX47" s="2">
        <v>0</v>
      </c>
      <c r="BY47" s="4" t="s">
        <v>445</v>
      </c>
      <c r="BZ47" s="2">
        <v>1</v>
      </c>
      <c r="CA47" s="2">
        <v>0</v>
      </c>
      <c r="CB47" s="2">
        <v>0</v>
      </c>
      <c r="CC47" s="2">
        <v>0</v>
      </c>
      <c r="CD47" s="2">
        <v>0</v>
      </c>
      <c r="CE47" s="2">
        <v>0</v>
      </c>
      <c r="CF47" s="2">
        <v>0</v>
      </c>
      <c r="CG47" s="4" t="s">
        <v>445</v>
      </c>
      <c r="CH47" s="2">
        <v>0</v>
      </c>
      <c r="CI47" s="2">
        <v>0</v>
      </c>
      <c r="CJ47" s="2">
        <v>0</v>
      </c>
      <c r="CK47" s="2">
        <v>1</v>
      </c>
      <c r="CL47" s="2">
        <v>0</v>
      </c>
      <c r="CM47" s="4" t="s">
        <v>445</v>
      </c>
      <c r="CN47" s="2">
        <v>0</v>
      </c>
      <c r="CO47" s="2">
        <v>0</v>
      </c>
      <c r="CP47" s="2">
        <v>0</v>
      </c>
      <c r="CQ47" s="2">
        <v>1</v>
      </c>
      <c r="CR47" s="2">
        <v>0</v>
      </c>
      <c r="CS47" s="4" t="s">
        <v>445</v>
      </c>
      <c r="CT47" s="2">
        <v>0</v>
      </c>
      <c r="CU47" s="2">
        <v>0</v>
      </c>
      <c r="CV47" s="2">
        <v>0</v>
      </c>
      <c r="CW47" s="2">
        <v>0</v>
      </c>
      <c r="CX47" s="2">
        <v>1</v>
      </c>
      <c r="CY47" s="2">
        <v>0</v>
      </c>
      <c r="CZ47" s="4" t="s">
        <v>445</v>
      </c>
      <c r="DA47" s="8">
        <f t="shared" si="2"/>
        <v>2</v>
      </c>
      <c r="DB47" s="2">
        <v>2</v>
      </c>
      <c r="DC47" s="2">
        <v>2</v>
      </c>
      <c r="DD47" s="2">
        <v>2</v>
      </c>
      <c r="DE47" s="2">
        <v>3</v>
      </c>
      <c r="DF47" s="2">
        <v>2</v>
      </c>
      <c r="DG47" s="2">
        <v>2</v>
      </c>
      <c r="DH47" s="2">
        <v>1</v>
      </c>
      <c r="DI47" s="2">
        <v>3</v>
      </c>
      <c r="DJ47" s="2">
        <v>2</v>
      </c>
      <c r="DK47" s="2">
        <v>1</v>
      </c>
      <c r="DL47" s="2">
        <v>0</v>
      </c>
      <c r="DM47" s="2">
        <v>1</v>
      </c>
      <c r="DN47" s="2">
        <v>0</v>
      </c>
      <c r="DO47" s="2">
        <v>1</v>
      </c>
      <c r="DP47" s="2">
        <v>0</v>
      </c>
      <c r="DQ47" s="2">
        <v>0</v>
      </c>
      <c r="DR47" s="4" t="s">
        <v>445</v>
      </c>
    </row>
    <row r="48" spans="1:122">
      <c r="A48" s="2">
        <v>3052524</v>
      </c>
      <c r="B48" s="3">
        <v>42056.606192129628</v>
      </c>
      <c r="C48" s="2">
        <v>1</v>
      </c>
      <c r="D48" s="2">
        <v>62</v>
      </c>
      <c r="E48" s="2">
        <v>11</v>
      </c>
      <c r="F48" s="2">
        <v>46</v>
      </c>
      <c r="G48" s="2">
        <v>8</v>
      </c>
      <c r="H48" s="2">
        <v>2</v>
      </c>
      <c r="I48" s="2">
        <v>2</v>
      </c>
      <c r="J48" s="2">
        <v>5</v>
      </c>
      <c r="K48" s="2">
        <v>3</v>
      </c>
      <c r="L48" s="2">
        <v>2</v>
      </c>
      <c r="N48" s="2">
        <v>1975</v>
      </c>
      <c r="O48" s="2">
        <v>400</v>
      </c>
      <c r="P48" s="2">
        <v>2</v>
      </c>
      <c r="Q48" s="2">
        <f t="shared" si="0"/>
        <v>200</v>
      </c>
      <c r="R48" s="4" t="s">
        <v>68</v>
      </c>
      <c r="S48" s="2">
        <v>4</v>
      </c>
      <c r="T48" s="2">
        <v>3</v>
      </c>
      <c r="U48" s="2">
        <v>4</v>
      </c>
      <c r="V48" s="2">
        <v>3</v>
      </c>
      <c r="W48" s="2">
        <v>3</v>
      </c>
      <c r="X48" s="2">
        <v>2</v>
      </c>
      <c r="Y48" s="2">
        <v>2</v>
      </c>
      <c r="Z48" s="2">
        <v>2</v>
      </c>
      <c r="AA48" s="2">
        <v>2</v>
      </c>
      <c r="AB48" s="2">
        <v>3</v>
      </c>
      <c r="AC48" s="2">
        <v>4</v>
      </c>
      <c r="AD48" s="2">
        <v>4</v>
      </c>
      <c r="AE48" s="2">
        <v>4</v>
      </c>
      <c r="AF48" s="2">
        <v>2</v>
      </c>
      <c r="AG48" s="2">
        <v>2</v>
      </c>
      <c r="AH48" s="2">
        <v>4</v>
      </c>
      <c r="AI48" s="2">
        <v>3</v>
      </c>
      <c r="AJ48" s="2">
        <v>3</v>
      </c>
      <c r="AK48" s="2">
        <v>3</v>
      </c>
      <c r="AL48" s="2">
        <v>3</v>
      </c>
      <c r="AM48" s="2">
        <v>3</v>
      </c>
      <c r="AN48" s="2">
        <v>1</v>
      </c>
      <c r="AO48" s="2">
        <v>4</v>
      </c>
      <c r="AP48" s="2">
        <v>4</v>
      </c>
      <c r="AQ48" s="2">
        <v>1</v>
      </c>
      <c r="AR48" s="2">
        <v>2</v>
      </c>
      <c r="AS48" s="2">
        <v>2</v>
      </c>
      <c r="AT48" s="2">
        <v>2</v>
      </c>
      <c r="AU48" s="2">
        <v>1</v>
      </c>
      <c r="AV48" s="2">
        <v>2</v>
      </c>
      <c r="AW48" s="2">
        <v>2</v>
      </c>
      <c r="AX48" s="2">
        <v>2</v>
      </c>
      <c r="AY48" s="2">
        <v>2</v>
      </c>
      <c r="AZ48" s="2">
        <v>2</v>
      </c>
      <c r="BA48" s="2">
        <v>2</v>
      </c>
      <c r="BB48" s="2">
        <v>2</v>
      </c>
      <c r="BC48" s="2">
        <v>2</v>
      </c>
      <c r="BD48" s="2">
        <v>2</v>
      </c>
      <c r="BE48" s="2">
        <v>2</v>
      </c>
      <c r="BF48" s="2">
        <v>3</v>
      </c>
      <c r="BG48" s="2">
        <v>2</v>
      </c>
      <c r="BH48" s="2">
        <v>2</v>
      </c>
      <c r="BI48" s="2">
        <f t="shared" si="1"/>
        <v>2</v>
      </c>
      <c r="BJ48" s="2">
        <v>0</v>
      </c>
      <c r="BK48" s="2">
        <v>0</v>
      </c>
      <c r="BL48" s="2">
        <v>0</v>
      </c>
      <c r="BM48" s="2">
        <v>0</v>
      </c>
      <c r="BN48" s="2">
        <v>0</v>
      </c>
      <c r="BO48" s="2">
        <v>1</v>
      </c>
      <c r="BP48" s="2">
        <v>0</v>
      </c>
      <c r="BQ48" s="4" t="s">
        <v>445</v>
      </c>
      <c r="BR48" s="2">
        <v>0</v>
      </c>
      <c r="BS48" s="2">
        <v>0</v>
      </c>
      <c r="BT48" s="2">
        <v>0</v>
      </c>
      <c r="BU48" s="2">
        <v>0</v>
      </c>
      <c r="BV48" s="2">
        <v>0</v>
      </c>
      <c r="BW48" s="2">
        <v>1</v>
      </c>
      <c r="BX48" s="2">
        <v>0</v>
      </c>
      <c r="BY48" s="4" t="s">
        <v>445</v>
      </c>
      <c r="BZ48" s="2">
        <v>0</v>
      </c>
      <c r="CA48" s="2">
        <v>0</v>
      </c>
      <c r="CB48" s="2">
        <v>0</v>
      </c>
      <c r="CC48" s="2">
        <v>0</v>
      </c>
      <c r="CD48" s="2">
        <v>0</v>
      </c>
      <c r="CE48" s="2">
        <v>1</v>
      </c>
      <c r="CF48" s="2">
        <v>0</v>
      </c>
      <c r="CG48" s="4" t="s">
        <v>445</v>
      </c>
      <c r="CH48" s="2">
        <v>0</v>
      </c>
      <c r="CI48" s="2">
        <v>0</v>
      </c>
      <c r="CJ48" s="2">
        <v>0</v>
      </c>
      <c r="CK48" s="2">
        <v>1</v>
      </c>
      <c r="CL48" s="2">
        <v>0</v>
      </c>
      <c r="CM48" s="4" t="s">
        <v>445</v>
      </c>
      <c r="CN48" s="2">
        <v>0</v>
      </c>
      <c r="CO48" s="2">
        <v>0</v>
      </c>
      <c r="CP48" s="2">
        <v>0</v>
      </c>
      <c r="CQ48" s="2">
        <v>1</v>
      </c>
      <c r="CR48" s="2">
        <v>0</v>
      </c>
      <c r="CS48" s="4" t="s">
        <v>445</v>
      </c>
      <c r="CT48" s="2">
        <v>0</v>
      </c>
      <c r="CU48" s="2">
        <v>0</v>
      </c>
      <c r="CV48" s="2">
        <v>0</v>
      </c>
      <c r="CW48" s="2">
        <v>0</v>
      </c>
      <c r="CX48" s="2">
        <v>1</v>
      </c>
      <c r="CY48" s="2">
        <v>0</v>
      </c>
      <c r="CZ48" s="4" t="s">
        <v>445</v>
      </c>
      <c r="DA48" s="8">
        <f t="shared" si="2"/>
        <v>0</v>
      </c>
      <c r="DB48" s="2">
        <v>2</v>
      </c>
      <c r="DC48" s="2">
        <v>2</v>
      </c>
      <c r="DD48" s="2">
        <v>2</v>
      </c>
      <c r="DE48" s="2">
        <v>2</v>
      </c>
      <c r="DF48" s="2">
        <v>2</v>
      </c>
      <c r="DG48" s="2">
        <v>2</v>
      </c>
      <c r="DH48" s="2">
        <v>1</v>
      </c>
      <c r="DI48" s="2">
        <v>1</v>
      </c>
      <c r="DJ48" s="2">
        <v>2</v>
      </c>
      <c r="DK48" s="2">
        <v>1</v>
      </c>
      <c r="DL48" s="2">
        <v>0</v>
      </c>
      <c r="DM48" s="2">
        <v>0</v>
      </c>
      <c r="DN48" s="2">
        <v>0</v>
      </c>
      <c r="DO48" s="2">
        <v>0</v>
      </c>
      <c r="DP48" s="2">
        <v>0</v>
      </c>
      <c r="DQ48" s="2">
        <v>0</v>
      </c>
      <c r="DR48" s="4" t="s">
        <v>445</v>
      </c>
    </row>
    <row r="49" spans="1:122">
      <c r="A49" s="2">
        <v>3054272</v>
      </c>
      <c r="B49" s="3">
        <v>42056.331875000003</v>
      </c>
      <c r="C49" s="2">
        <v>1</v>
      </c>
      <c r="D49" s="2">
        <v>47</v>
      </c>
      <c r="E49" s="2">
        <v>8</v>
      </c>
      <c r="F49" s="2">
        <v>28</v>
      </c>
      <c r="G49" s="2">
        <v>5</v>
      </c>
      <c r="H49" s="2">
        <v>2</v>
      </c>
      <c r="I49" s="2">
        <v>2</v>
      </c>
      <c r="J49" s="2">
        <v>3</v>
      </c>
      <c r="K49" s="2">
        <v>3</v>
      </c>
      <c r="L49" s="2">
        <v>3</v>
      </c>
      <c r="N49" s="2">
        <v>2007</v>
      </c>
      <c r="O49" s="2">
        <v>3000</v>
      </c>
      <c r="P49" s="2">
        <v>5</v>
      </c>
      <c r="Q49" s="2">
        <f t="shared" si="0"/>
        <v>600</v>
      </c>
      <c r="R49" s="4" t="s">
        <v>69</v>
      </c>
      <c r="S49" s="2">
        <v>4</v>
      </c>
      <c r="T49" s="2">
        <v>3</v>
      </c>
      <c r="U49" s="2">
        <v>3</v>
      </c>
      <c r="V49" s="2">
        <v>3</v>
      </c>
      <c r="W49" s="2">
        <v>3</v>
      </c>
      <c r="X49" s="2">
        <v>3</v>
      </c>
      <c r="Y49" s="2">
        <v>2</v>
      </c>
      <c r="Z49" s="2">
        <v>2</v>
      </c>
      <c r="AA49" s="2">
        <v>1</v>
      </c>
      <c r="AB49" s="2">
        <v>3</v>
      </c>
      <c r="AC49" s="2">
        <v>1</v>
      </c>
      <c r="AD49" s="2">
        <v>3</v>
      </c>
      <c r="AE49" s="2">
        <v>4</v>
      </c>
      <c r="AF49" s="2">
        <v>3</v>
      </c>
      <c r="AG49" s="2">
        <v>3</v>
      </c>
      <c r="AH49" s="2">
        <v>4</v>
      </c>
      <c r="AI49" s="2">
        <v>3</v>
      </c>
      <c r="AJ49" s="2">
        <v>3</v>
      </c>
      <c r="AK49" s="2">
        <v>2</v>
      </c>
      <c r="AL49" s="2">
        <v>4</v>
      </c>
      <c r="AM49" s="2">
        <v>4</v>
      </c>
      <c r="AN49" s="2">
        <v>1</v>
      </c>
      <c r="AO49" s="2">
        <v>4</v>
      </c>
      <c r="AP49" s="2">
        <v>3</v>
      </c>
      <c r="AQ49" s="2">
        <v>4</v>
      </c>
      <c r="AR49" s="2">
        <v>2</v>
      </c>
      <c r="AS49" s="2">
        <v>2</v>
      </c>
      <c r="AT49" s="2">
        <v>3</v>
      </c>
      <c r="AU49" s="2">
        <v>2</v>
      </c>
      <c r="AV49" s="2">
        <v>3</v>
      </c>
      <c r="AW49" s="2">
        <v>3</v>
      </c>
      <c r="AX49" s="2">
        <v>2</v>
      </c>
      <c r="AY49" s="2">
        <v>3</v>
      </c>
      <c r="AZ49" s="2">
        <v>3</v>
      </c>
      <c r="BA49" s="2">
        <v>2</v>
      </c>
      <c r="BB49" s="2">
        <v>4</v>
      </c>
      <c r="BC49" s="2">
        <v>3</v>
      </c>
      <c r="BD49" s="2">
        <v>3</v>
      </c>
      <c r="BE49" s="2">
        <v>2</v>
      </c>
      <c r="BF49" s="2">
        <v>4</v>
      </c>
      <c r="BG49" s="2">
        <v>3</v>
      </c>
      <c r="BH49" s="2">
        <v>3</v>
      </c>
      <c r="BI49" s="2">
        <f t="shared" si="1"/>
        <v>3</v>
      </c>
      <c r="BJ49" s="2">
        <v>1</v>
      </c>
      <c r="BK49" s="2">
        <v>0</v>
      </c>
      <c r="BL49" s="2">
        <v>0</v>
      </c>
      <c r="BM49" s="2">
        <v>0</v>
      </c>
      <c r="BN49" s="2">
        <v>0</v>
      </c>
      <c r="BO49" s="2">
        <v>0</v>
      </c>
      <c r="BP49" s="2">
        <v>0</v>
      </c>
      <c r="BQ49" s="4" t="s">
        <v>445</v>
      </c>
      <c r="BR49" s="2">
        <v>0</v>
      </c>
      <c r="BS49" s="2">
        <v>0</v>
      </c>
      <c r="BT49" s="2">
        <v>0</v>
      </c>
      <c r="BU49" s="2">
        <v>0</v>
      </c>
      <c r="BV49" s="2">
        <v>0</v>
      </c>
      <c r="BW49" s="2">
        <v>1</v>
      </c>
      <c r="BX49" s="2">
        <v>0</v>
      </c>
      <c r="BY49" s="4" t="s">
        <v>445</v>
      </c>
      <c r="BZ49" s="2">
        <v>0</v>
      </c>
      <c r="CA49" s="2">
        <v>0</v>
      </c>
      <c r="CB49" s="2">
        <v>1</v>
      </c>
      <c r="CC49" s="2">
        <v>0</v>
      </c>
      <c r="CD49" s="2">
        <v>0</v>
      </c>
      <c r="CE49" s="2">
        <v>0</v>
      </c>
      <c r="CF49" s="2">
        <v>0</v>
      </c>
      <c r="CG49" s="4" t="s">
        <v>445</v>
      </c>
      <c r="CH49" s="2">
        <v>0</v>
      </c>
      <c r="CI49" s="2">
        <v>1</v>
      </c>
      <c r="CJ49" s="2">
        <v>0</v>
      </c>
      <c r="CK49" s="2">
        <v>0</v>
      </c>
      <c r="CL49" s="2">
        <v>0</v>
      </c>
      <c r="CM49" s="4" t="s">
        <v>445</v>
      </c>
      <c r="CN49" s="2">
        <v>0</v>
      </c>
      <c r="CO49" s="2">
        <v>0</v>
      </c>
      <c r="CP49" s="2">
        <v>0</v>
      </c>
      <c r="CQ49" s="2">
        <v>1</v>
      </c>
      <c r="CR49" s="2">
        <v>0</v>
      </c>
      <c r="CS49" s="4" t="s">
        <v>445</v>
      </c>
      <c r="CT49" s="2">
        <v>0</v>
      </c>
      <c r="CU49" s="2">
        <v>0</v>
      </c>
      <c r="CV49" s="2">
        <v>0</v>
      </c>
      <c r="CW49" s="2">
        <v>0</v>
      </c>
      <c r="CX49" s="2">
        <v>1</v>
      </c>
      <c r="CY49" s="2">
        <v>0</v>
      </c>
      <c r="CZ49" s="4" t="s">
        <v>445</v>
      </c>
      <c r="DA49" s="8">
        <f t="shared" si="2"/>
        <v>3</v>
      </c>
      <c r="DB49" s="2">
        <v>3</v>
      </c>
      <c r="DC49" s="2">
        <v>3</v>
      </c>
      <c r="DD49" s="2">
        <v>3</v>
      </c>
      <c r="DE49" s="2">
        <v>3</v>
      </c>
      <c r="DF49" s="2">
        <v>1</v>
      </c>
      <c r="DG49" s="2">
        <v>3</v>
      </c>
      <c r="DH49" s="2">
        <v>3</v>
      </c>
      <c r="DI49" s="2">
        <v>3</v>
      </c>
      <c r="DJ49" s="2">
        <v>2</v>
      </c>
      <c r="DK49" s="2">
        <v>1</v>
      </c>
      <c r="DL49" s="2">
        <v>0</v>
      </c>
      <c r="DM49" s="2">
        <v>1</v>
      </c>
      <c r="DN49" s="2">
        <v>0</v>
      </c>
      <c r="DO49" s="2">
        <v>1</v>
      </c>
      <c r="DP49" s="2">
        <v>0</v>
      </c>
      <c r="DQ49" s="2">
        <v>0</v>
      </c>
      <c r="DR49" s="4" t="s">
        <v>445</v>
      </c>
    </row>
    <row r="50" spans="1:122">
      <c r="A50" s="2">
        <v>3057093</v>
      </c>
      <c r="B50" s="3">
        <v>42057.573483796295</v>
      </c>
      <c r="C50" s="2">
        <v>2</v>
      </c>
      <c r="D50" s="2">
        <v>38</v>
      </c>
      <c r="E50" s="2">
        <v>6</v>
      </c>
      <c r="F50" s="2">
        <v>9</v>
      </c>
      <c r="G50" s="2">
        <v>3</v>
      </c>
      <c r="H50" s="2">
        <v>2</v>
      </c>
      <c r="I50" s="2">
        <v>2</v>
      </c>
      <c r="J50" s="2">
        <v>4</v>
      </c>
      <c r="K50" s="2">
        <v>2</v>
      </c>
      <c r="L50" s="2">
        <v>3</v>
      </c>
      <c r="N50" s="2">
        <v>1990</v>
      </c>
      <c r="O50" s="2">
        <v>300</v>
      </c>
      <c r="P50" s="2">
        <v>5</v>
      </c>
      <c r="Q50" s="2">
        <f t="shared" si="0"/>
        <v>60</v>
      </c>
      <c r="R50" s="4" t="s">
        <v>70</v>
      </c>
      <c r="S50" s="2">
        <v>4</v>
      </c>
      <c r="T50" s="2">
        <v>4</v>
      </c>
      <c r="U50" s="2">
        <v>4</v>
      </c>
      <c r="V50" s="2">
        <v>4</v>
      </c>
      <c r="W50" s="2">
        <v>1</v>
      </c>
      <c r="X50" s="2">
        <v>2</v>
      </c>
      <c r="Y50" s="2">
        <v>2</v>
      </c>
      <c r="Z50" s="2">
        <v>1</v>
      </c>
      <c r="AA50" s="2">
        <v>3</v>
      </c>
      <c r="AB50" s="2">
        <v>3</v>
      </c>
      <c r="AC50" s="2">
        <v>4</v>
      </c>
      <c r="AD50" s="2">
        <v>4</v>
      </c>
      <c r="AE50" s="2">
        <v>4</v>
      </c>
      <c r="AF50" s="2">
        <v>3</v>
      </c>
      <c r="AG50" s="2">
        <v>3</v>
      </c>
      <c r="AH50" s="2">
        <v>4</v>
      </c>
      <c r="AI50" s="2">
        <v>3</v>
      </c>
      <c r="AJ50" s="2">
        <v>3</v>
      </c>
      <c r="AK50" s="2">
        <v>4</v>
      </c>
      <c r="AL50" s="2">
        <v>3</v>
      </c>
      <c r="AM50" s="2">
        <v>4</v>
      </c>
      <c r="AN50" s="2">
        <v>4</v>
      </c>
      <c r="AO50" s="2">
        <v>4</v>
      </c>
      <c r="AP50" s="2">
        <v>4</v>
      </c>
      <c r="AQ50" s="2">
        <v>4</v>
      </c>
      <c r="AR50" s="2">
        <v>3</v>
      </c>
      <c r="AS50" s="2">
        <v>2</v>
      </c>
      <c r="AT50" s="2">
        <v>2</v>
      </c>
      <c r="AU50" s="2">
        <v>2</v>
      </c>
      <c r="AV50" s="2">
        <v>2</v>
      </c>
      <c r="AW50" s="2">
        <v>2</v>
      </c>
      <c r="AX50" s="2">
        <v>2</v>
      </c>
      <c r="AY50" s="2">
        <v>2</v>
      </c>
      <c r="AZ50" s="2">
        <v>3</v>
      </c>
      <c r="BA50" s="2">
        <v>1</v>
      </c>
      <c r="BB50" s="2">
        <v>1</v>
      </c>
      <c r="BC50" s="2">
        <v>2</v>
      </c>
      <c r="BD50" s="2">
        <v>2</v>
      </c>
      <c r="BE50" s="2">
        <v>2</v>
      </c>
      <c r="BF50" s="2">
        <v>2</v>
      </c>
      <c r="BG50" s="2">
        <v>3</v>
      </c>
      <c r="BH50" s="2">
        <v>2</v>
      </c>
      <c r="BI50" s="2">
        <f t="shared" si="1"/>
        <v>2.5</v>
      </c>
      <c r="BJ50" s="2">
        <v>0</v>
      </c>
      <c r="BK50" s="2">
        <v>0</v>
      </c>
      <c r="BL50" s="2">
        <v>0</v>
      </c>
      <c r="BM50" s="2">
        <v>0</v>
      </c>
      <c r="BN50" s="2">
        <v>0</v>
      </c>
      <c r="BO50" s="2">
        <v>1</v>
      </c>
      <c r="BP50" s="2">
        <v>0</v>
      </c>
      <c r="BQ50" s="4" t="s">
        <v>445</v>
      </c>
      <c r="BR50" s="2">
        <v>0</v>
      </c>
      <c r="BS50" s="2">
        <v>0</v>
      </c>
      <c r="BT50" s="2">
        <v>0</v>
      </c>
      <c r="BU50" s="2">
        <v>0</v>
      </c>
      <c r="BV50" s="2">
        <v>0</v>
      </c>
      <c r="BW50" s="2">
        <v>1</v>
      </c>
      <c r="BX50" s="2">
        <v>0</v>
      </c>
      <c r="BY50" s="4" t="s">
        <v>445</v>
      </c>
      <c r="BZ50" s="2">
        <v>0</v>
      </c>
      <c r="CA50" s="2">
        <v>0</v>
      </c>
      <c r="CB50" s="2">
        <v>0</v>
      </c>
      <c r="CC50" s="2">
        <v>0</v>
      </c>
      <c r="CD50" s="2">
        <v>0</v>
      </c>
      <c r="CE50" s="2">
        <v>1</v>
      </c>
      <c r="CF50" s="2">
        <v>0</v>
      </c>
      <c r="CG50" s="4" t="s">
        <v>445</v>
      </c>
      <c r="CH50" s="2">
        <v>0</v>
      </c>
      <c r="CI50" s="2">
        <v>0</v>
      </c>
      <c r="CJ50" s="2">
        <v>0</v>
      </c>
      <c r="CK50" s="2">
        <v>1</v>
      </c>
      <c r="CL50" s="2">
        <v>0</v>
      </c>
      <c r="CM50" s="4" t="s">
        <v>445</v>
      </c>
      <c r="CN50" s="2">
        <v>0</v>
      </c>
      <c r="CO50" s="2">
        <v>0</v>
      </c>
      <c r="CP50" s="2">
        <v>0</v>
      </c>
      <c r="CQ50" s="2">
        <v>1</v>
      </c>
      <c r="CR50" s="2">
        <v>0</v>
      </c>
      <c r="CS50" s="4" t="s">
        <v>445</v>
      </c>
      <c r="CT50" s="2">
        <v>0</v>
      </c>
      <c r="CU50" s="2">
        <v>0</v>
      </c>
      <c r="CV50" s="2">
        <v>0</v>
      </c>
      <c r="CW50" s="2">
        <v>0</v>
      </c>
      <c r="CX50" s="2">
        <v>1</v>
      </c>
      <c r="CY50" s="2">
        <v>0</v>
      </c>
      <c r="CZ50" s="4" t="s">
        <v>445</v>
      </c>
      <c r="DA50" s="8">
        <f t="shared" si="2"/>
        <v>0</v>
      </c>
      <c r="DB50" s="2">
        <v>2</v>
      </c>
      <c r="DC50" s="2">
        <v>2</v>
      </c>
      <c r="DD50" s="2">
        <v>4</v>
      </c>
      <c r="DE50" s="2">
        <v>4</v>
      </c>
      <c r="DF50" s="2">
        <v>2</v>
      </c>
      <c r="DG50" s="2">
        <v>2</v>
      </c>
      <c r="DH50" s="2">
        <v>4</v>
      </c>
      <c r="DI50" s="2">
        <v>3</v>
      </c>
      <c r="DJ50" s="2">
        <v>2</v>
      </c>
      <c r="DK50" s="2">
        <v>1</v>
      </c>
      <c r="DL50" s="2">
        <v>1</v>
      </c>
      <c r="DM50" s="2">
        <v>0</v>
      </c>
      <c r="DN50" s="2">
        <v>0</v>
      </c>
      <c r="DO50" s="2">
        <v>0</v>
      </c>
      <c r="DP50" s="2">
        <v>1</v>
      </c>
      <c r="DQ50" s="2">
        <v>0</v>
      </c>
      <c r="DR50" s="4" t="s">
        <v>445</v>
      </c>
    </row>
    <row r="51" spans="1:122">
      <c r="A51" s="2">
        <v>3066319</v>
      </c>
      <c r="B51" s="3">
        <v>42056.451550925929</v>
      </c>
      <c r="C51" s="2">
        <v>1</v>
      </c>
      <c r="D51" s="2">
        <v>49</v>
      </c>
      <c r="E51" s="2">
        <v>8</v>
      </c>
      <c r="F51" s="2">
        <v>27</v>
      </c>
      <c r="G51" s="2">
        <v>5</v>
      </c>
      <c r="H51" s="2">
        <v>2</v>
      </c>
      <c r="I51" s="2">
        <v>2</v>
      </c>
      <c r="J51" s="2">
        <v>3</v>
      </c>
      <c r="K51" s="2">
        <v>3</v>
      </c>
      <c r="L51" s="2">
        <v>3</v>
      </c>
      <c r="N51" s="2">
        <v>2001</v>
      </c>
      <c r="O51" s="2">
        <v>1000</v>
      </c>
      <c r="P51" s="2">
        <v>10</v>
      </c>
      <c r="Q51" s="2">
        <f t="shared" si="0"/>
        <v>100</v>
      </c>
      <c r="R51" s="4" t="s">
        <v>71</v>
      </c>
      <c r="S51" s="2">
        <v>4</v>
      </c>
      <c r="T51" s="2">
        <v>2</v>
      </c>
      <c r="U51" s="2">
        <v>4</v>
      </c>
      <c r="V51" s="2">
        <v>4</v>
      </c>
      <c r="W51" s="2">
        <v>1</v>
      </c>
      <c r="X51" s="2">
        <v>2</v>
      </c>
      <c r="Y51" s="2">
        <v>2</v>
      </c>
      <c r="Z51" s="2">
        <v>2</v>
      </c>
      <c r="AA51" s="2">
        <v>2</v>
      </c>
      <c r="AB51" s="2">
        <v>4</v>
      </c>
      <c r="AC51" s="2">
        <v>4</v>
      </c>
      <c r="AD51" s="2">
        <v>4</v>
      </c>
      <c r="AE51" s="2">
        <v>4</v>
      </c>
      <c r="AF51" s="2">
        <v>1</v>
      </c>
      <c r="AG51" s="2">
        <v>2</v>
      </c>
      <c r="AH51" s="2">
        <v>3</v>
      </c>
      <c r="AI51" s="2">
        <v>3</v>
      </c>
      <c r="AJ51" s="2">
        <v>2</v>
      </c>
      <c r="AK51" s="2">
        <v>1</v>
      </c>
      <c r="AL51" s="2">
        <v>4</v>
      </c>
      <c r="AM51" s="2">
        <v>3</v>
      </c>
      <c r="AN51" s="2">
        <v>1</v>
      </c>
      <c r="AO51" s="2">
        <v>4</v>
      </c>
      <c r="AP51" s="2">
        <v>4</v>
      </c>
      <c r="AQ51" s="2">
        <v>4</v>
      </c>
      <c r="AR51" s="2">
        <v>2</v>
      </c>
      <c r="AS51" s="2">
        <v>2</v>
      </c>
      <c r="AT51" s="2">
        <v>2</v>
      </c>
      <c r="AU51" s="2">
        <v>2</v>
      </c>
      <c r="AV51" s="2">
        <v>2</v>
      </c>
      <c r="AW51" s="2">
        <v>1</v>
      </c>
      <c r="AX51" s="2">
        <v>2</v>
      </c>
      <c r="AY51" s="2">
        <v>2</v>
      </c>
      <c r="AZ51" s="2">
        <v>1</v>
      </c>
      <c r="BA51" s="2">
        <v>1</v>
      </c>
      <c r="BB51" s="2">
        <v>2</v>
      </c>
      <c r="BC51" s="2">
        <v>2</v>
      </c>
      <c r="BD51" s="2">
        <v>2</v>
      </c>
      <c r="BE51" s="2">
        <v>2</v>
      </c>
      <c r="BF51" s="2">
        <v>4</v>
      </c>
      <c r="BG51" s="2">
        <v>2</v>
      </c>
      <c r="BH51" s="2">
        <v>2</v>
      </c>
      <c r="BI51" s="2">
        <f t="shared" si="1"/>
        <v>2</v>
      </c>
      <c r="BJ51" s="2">
        <v>0</v>
      </c>
      <c r="BK51" s="2">
        <v>0</v>
      </c>
      <c r="BL51" s="2">
        <v>0</v>
      </c>
      <c r="BM51" s="2">
        <v>0</v>
      </c>
      <c r="BN51" s="2">
        <v>0</v>
      </c>
      <c r="BO51" s="2">
        <v>1</v>
      </c>
      <c r="BP51" s="2">
        <v>0</v>
      </c>
      <c r="BQ51" s="4" t="s">
        <v>445</v>
      </c>
      <c r="BR51" s="2">
        <v>0</v>
      </c>
      <c r="BS51" s="2">
        <v>0</v>
      </c>
      <c r="BT51" s="2">
        <v>0</v>
      </c>
      <c r="BU51" s="2">
        <v>0</v>
      </c>
      <c r="BV51" s="2">
        <v>0</v>
      </c>
      <c r="BW51" s="2">
        <v>1</v>
      </c>
      <c r="BX51" s="2">
        <v>0</v>
      </c>
      <c r="BY51" s="4" t="s">
        <v>445</v>
      </c>
      <c r="BZ51" s="2">
        <v>0</v>
      </c>
      <c r="CA51" s="2">
        <v>0</v>
      </c>
      <c r="CB51" s="2">
        <v>0</v>
      </c>
      <c r="CC51" s="2">
        <v>0</v>
      </c>
      <c r="CD51" s="2">
        <v>0</v>
      </c>
      <c r="CE51" s="2">
        <v>1</v>
      </c>
      <c r="CF51" s="2">
        <v>0</v>
      </c>
      <c r="CG51" s="4" t="s">
        <v>445</v>
      </c>
      <c r="CH51" s="2">
        <v>0</v>
      </c>
      <c r="CI51" s="2">
        <v>0</v>
      </c>
      <c r="CJ51" s="2">
        <v>0</v>
      </c>
      <c r="CK51" s="2">
        <v>1</v>
      </c>
      <c r="CL51" s="2">
        <v>0</v>
      </c>
      <c r="CM51" s="4" t="s">
        <v>445</v>
      </c>
      <c r="CN51" s="2">
        <v>0</v>
      </c>
      <c r="CO51" s="2">
        <v>0</v>
      </c>
      <c r="CP51" s="2">
        <v>0</v>
      </c>
      <c r="CQ51" s="2">
        <v>1</v>
      </c>
      <c r="CR51" s="2">
        <v>0</v>
      </c>
      <c r="CS51" s="4" t="s">
        <v>445</v>
      </c>
      <c r="CT51" s="2">
        <v>0</v>
      </c>
      <c r="CU51" s="2">
        <v>0</v>
      </c>
      <c r="CV51" s="2">
        <v>0</v>
      </c>
      <c r="CW51" s="2">
        <v>0</v>
      </c>
      <c r="CX51" s="2">
        <v>1</v>
      </c>
      <c r="CY51" s="2">
        <v>0</v>
      </c>
      <c r="CZ51" s="4" t="s">
        <v>445</v>
      </c>
      <c r="DA51" s="8">
        <f t="shared" si="2"/>
        <v>0</v>
      </c>
      <c r="DB51" s="2">
        <v>2</v>
      </c>
      <c r="DC51" s="2">
        <v>2</v>
      </c>
      <c r="DD51" s="2">
        <v>3</v>
      </c>
      <c r="DE51" s="2">
        <v>3</v>
      </c>
      <c r="DF51" s="2">
        <v>2</v>
      </c>
      <c r="DG51" s="2">
        <v>2</v>
      </c>
      <c r="DH51" s="2">
        <v>4</v>
      </c>
      <c r="DI51" s="2">
        <v>3</v>
      </c>
      <c r="DJ51" s="2">
        <v>2</v>
      </c>
      <c r="DK51" s="2">
        <v>1</v>
      </c>
      <c r="DL51" s="2">
        <v>1</v>
      </c>
      <c r="DM51" s="2">
        <v>0</v>
      </c>
      <c r="DN51" s="2">
        <v>0</v>
      </c>
      <c r="DO51" s="2">
        <v>0</v>
      </c>
      <c r="DP51" s="2">
        <v>0</v>
      </c>
      <c r="DQ51" s="2">
        <v>0</v>
      </c>
      <c r="DR51" s="4" t="s">
        <v>445</v>
      </c>
    </row>
    <row r="52" spans="1:122">
      <c r="A52" s="2">
        <v>3070039</v>
      </c>
      <c r="B52" s="3">
        <v>42056.262083333335</v>
      </c>
      <c r="C52" s="2">
        <v>1</v>
      </c>
      <c r="D52" s="2">
        <v>59</v>
      </c>
      <c r="E52" s="2">
        <v>10</v>
      </c>
      <c r="F52" s="2">
        <v>44</v>
      </c>
      <c r="G52" s="2">
        <v>8</v>
      </c>
      <c r="H52" s="2">
        <v>2</v>
      </c>
      <c r="I52" s="2">
        <v>2</v>
      </c>
      <c r="J52" s="2">
        <v>4</v>
      </c>
      <c r="K52" s="2">
        <v>3</v>
      </c>
      <c r="L52" s="2">
        <v>2</v>
      </c>
      <c r="N52" s="2">
        <v>1990</v>
      </c>
      <c r="O52" s="2">
        <v>300</v>
      </c>
      <c r="P52" s="2">
        <v>4</v>
      </c>
      <c r="Q52" s="2">
        <f t="shared" si="0"/>
        <v>75</v>
      </c>
      <c r="R52" s="4" t="s">
        <v>72</v>
      </c>
      <c r="S52" s="2">
        <v>4</v>
      </c>
      <c r="T52" s="2">
        <v>2</v>
      </c>
      <c r="U52" s="2">
        <v>3</v>
      </c>
      <c r="V52" s="2">
        <v>3</v>
      </c>
      <c r="W52" s="2">
        <v>1</v>
      </c>
      <c r="X52" s="2">
        <v>2</v>
      </c>
      <c r="Y52" s="2">
        <v>2</v>
      </c>
      <c r="Z52" s="2">
        <v>4</v>
      </c>
      <c r="AA52" s="2">
        <v>3</v>
      </c>
      <c r="AB52" s="2">
        <v>3</v>
      </c>
      <c r="AC52" s="2">
        <v>4</v>
      </c>
      <c r="AD52" s="2">
        <v>4</v>
      </c>
      <c r="AE52" s="2">
        <v>4</v>
      </c>
      <c r="AF52" s="2">
        <v>3</v>
      </c>
      <c r="AG52" s="2">
        <v>3</v>
      </c>
      <c r="AH52" s="2">
        <v>4</v>
      </c>
      <c r="AI52" s="2">
        <v>4</v>
      </c>
      <c r="AJ52" s="2">
        <v>4</v>
      </c>
      <c r="AK52" s="2">
        <v>4</v>
      </c>
      <c r="AL52" s="2">
        <v>4</v>
      </c>
      <c r="AM52" s="2">
        <v>1</v>
      </c>
      <c r="AN52" s="2">
        <v>4</v>
      </c>
      <c r="AO52" s="2">
        <v>4</v>
      </c>
      <c r="AP52" s="2">
        <v>4</v>
      </c>
      <c r="AQ52" s="2">
        <v>4</v>
      </c>
      <c r="AR52" s="2">
        <v>2</v>
      </c>
      <c r="AS52" s="2">
        <v>2</v>
      </c>
      <c r="AT52" s="2">
        <v>2</v>
      </c>
      <c r="AU52" s="2">
        <v>2</v>
      </c>
      <c r="AV52" s="2">
        <v>2</v>
      </c>
      <c r="AW52" s="2">
        <v>2</v>
      </c>
      <c r="AX52" s="2">
        <v>2</v>
      </c>
      <c r="AY52" s="2">
        <v>2</v>
      </c>
      <c r="AZ52" s="2">
        <v>1</v>
      </c>
      <c r="BA52" s="2">
        <v>2</v>
      </c>
      <c r="BB52" s="2">
        <v>1</v>
      </c>
      <c r="BC52" s="2">
        <v>2</v>
      </c>
      <c r="BD52" s="2">
        <v>2</v>
      </c>
      <c r="BE52" s="2">
        <v>2</v>
      </c>
      <c r="BF52" s="2">
        <v>2</v>
      </c>
      <c r="BG52" s="2">
        <v>3</v>
      </c>
      <c r="BH52" s="2">
        <v>2</v>
      </c>
      <c r="BI52" s="2">
        <f t="shared" si="1"/>
        <v>2.5</v>
      </c>
      <c r="BJ52" s="2">
        <v>0</v>
      </c>
      <c r="BK52" s="2">
        <v>0</v>
      </c>
      <c r="BL52" s="2">
        <v>0</v>
      </c>
      <c r="BM52" s="2">
        <v>0</v>
      </c>
      <c r="BN52" s="2">
        <v>0</v>
      </c>
      <c r="BO52" s="2">
        <v>1</v>
      </c>
      <c r="BP52" s="2">
        <v>0</v>
      </c>
      <c r="BQ52" s="4" t="s">
        <v>445</v>
      </c>
      <c r="BR52" s="2">
        <v>0</v>
      </c>
      <c r="BS52" s="2">
        <v>0</v>
      </c>
      <c r="BT52" s="2">
        <v>0</v>
      </c>
      <c r="BU52" s="2">
        <v>0</v>
      </c>
      <c r="BV52" s="2">
        <v>0</v>
      </c>
      <c r="BW52" s="2">
        <v>1</v>
      </c>
      <c r="BX52" s="2">
        <v>0</v>
      </c>
      <c r="BY52" s="4" t="s">
        <v>445</v>
      </c>
      <c r="BZ52" s="2">
        <v>0</v>
      </c>
      <c r="CA52" s="2">
        <v>0</v>
      </c>
      <c r="CB52" s="2">
        <v>0</v>
      </c>
      <c r="CC52" s="2">
        <v>0</v>
      </c>
      <c r="CD52" s="2">
        <v>0</v>
      </c>
      <c r="CE52" s="2">
        <v>1</v>
      </c>
      <c r="CF52" s="2">
        <v>0</v>
      </c>
      <c r="CG52" s="4" t="s">
        <v>445</v>
      </c>
      <c r="CH52" s="2">
        <v>0</v>
      </c>
      <c r="CI52" s="2">
        <v>0</v>
      </c>
      <c r="CJ52" s="2">
        <v>0</v>
      </c>
      <c r="CK52" s="2">
        <v>1</v>
      </c>
      <c r="CL52" s="2">
        <v>0</v>
      </c>
      <c r="CM52" s="4" t="s">
        <v>445</v>
      </c>
      <c r="CN52" s="2">
        <v>0</v>
      </c>
      <c r="CO52" s="2">
        <v>0</v>
      </c>
      <c r="CP52" s="2">
        <v>0</v>
      </c>
      <c r="CQ52" s="2">
        <v>1</v>
      </c>
      <c r="CR52" s="2">
        <v>0</v>
      </c>
      <c r="CS52" s="4" t="s">
        <v>445</v>
      </c>
      <c r="CT52" s="2">
        <v>0</v>
      </c>
      <c r="CU52" s="2">
        <v>0</v>
      </c>
      <c r="CV52" s="2">
        <v>0</v>
      </c>
      <c r="CW52" s="2">
        <v>0</v>
      </c>
      <c r="CX52" s="2">
        <v>1</v>
      </c>
      <c r="CY52" s="2">
        <v>0</v>
      </c>
      <c r="CZ52" s="4" t="s">
        <v>445</v>
      </c>
      <c r="DA52" s="8">
        <f t="shared" si="2"/>
        <v>0</v>
      </c>
      <c r="DB52" s="2">
        <v>2</v>
      </c>
      <c r="DC52" s="2">
        <v>2</v>
      </c>
      <c r="DD52" s="2">
        <v>2</v>
      </c>
      <c r="DE52" s="2">
        <v>2</v>
      </c>
      <c r="DF52" s="2">
        <v>5</v>
      </c>
      <c r="DG52" s="2">
        <v>2</v>
      </c>
      <c r="DH52" s="2">
        <v>5</v>
      </c>
      <c r="DI52" s="2">
        <v>4</v>
      </c>
      <c r="DJ52" s="2">
        <v>4</v>
      </c>
      <c r="DR52" s="4" t="s">
        <v>445</v>
      </c>
    </row>
    <row r="53" spans="1:122">
      <c r="A53" s="2">
        <v>3109782</v>
      </c>
      <c r="B53" s="3">
        <v>42056.137881944444</v>
      </c>
      <c r="C53" s="2">
        <v>2</v>
      </c>
      <c r="D53" s="2">
        <v>65</v>
      </c>
      <c r="E53" s="2">
        <v>11</v>
      </c>
      <c r="F53" s="2">
        <v>13</v>
      </c>
      <c r="G53" s="2">
        <v>3</v>
      </c>
      <c r="H53" s="2">
        <v>2</v>
      </c>
      <c r="I53" s="2">
        <v>2</v>
      </c>
      <c r="J53" s="2">
        <v>5</v>
      </c>
      <c r="K53" s="2">
        <v>1</v>
      </c>
      <c r="L53" s="2">
        <v>8</v>
      </c>
      <c r="N53" s="2">
        <v>1980</v>
      </c>
      <c r="O53" s="2">
        <v>100</v>
      </c>
      <c r="P53" s="2">
        <v>3</v>
      </c>
      <c r="Q53" s="2">
        <f t="shared" si="0"/>
        <v>33.333333333333336</v>
      </c>
      <c r="R53" s="4" t="s">
        <v>73</v>
      </c>
      <c r="S53" s="2">
        <v>4</v>
      </c>
      <c r="T53" s="2">
        <v>4</v>
      </c>
      <c r="U53" s="2">
        <v>4</v>
      </c>
      <c r="V53" s="2">
        <v>4</v>
      </c>
      <c r="W53" s="2">
        <v>3</v>
      </c>
      <c r="X53" s="2">
        <v>2</v>
      </c>
      <c r="Y53" s="2">
        <v>2</v>
      </c>
      <c r="Z53" s="2">
        <v>4</v>
      </c>
      <c r="AA53" s="2">
        <v>4</v>
      </c>
      <c r="AB53" s="2">
        <v>4</v>
      </c>
      <c r="AC53" s="2">
        <v>2</v>
      </c>
      <c r="AD53" s="2">
        <v>4</v>
      </c>
      <c r="AE53" s="2">
        <v>4</v>
      </c>
      <c r="AF53" s="2">
        <v>4</v>
      </c>
      <c r="AG53" s="2">
        <v>4</v>
      </c>
      <c r="AH53" s="2">
        <v>4</v>
      </c>
      <c r="AI53" s="2">
        <v>2</v>
      </c>
      <c r="AJ53" s="2">
        <v>3</v>
      </c>
      <c r="AK53" s="2">
        <v>4</v>
      </c>
      <c r="AL53" s="2">
        <v>4</v>
      </c>
      <c r="AM53" s="2">
        <v>2</v>
      </c>
      <c r="AN53" s="2">
        <v>2</v>
      </c>
      <c r="AO53" s="2">
        <v>4</v>
      </c>
      <c r="AP53" s="2">
        <v>4</v>
      </c>
      <c r="AQ53" s="2">
        <v>4</v>
      </c>
      <c r="AR53" s="2">
        <v>2</v>
      </c>
      <c r="AS53" s="2">
        <v>2</v>
      </c>
      <c r="AT53" s="2">
        <v>2</v>
      </c>
      <c r="AU53" s="2">
        <v>2</v>
      </c>
      <c r="AV53" s="2">
        <v>3</v>
      </c>
      <c r="AW53" s="2">
        <v>3</v>
      </c>
      <c r="AX53" s="2">
        <v>3</v>
      </c>
      <c r="AY53" s="2">
        <v>2</v>
      </c>
      <c r="AZ53" s="2">
        <v>3</v>
      </c>
      <c r="BA53" s="2">
        <v>2</v>
      </c>
      <c r="BB53" s="2">
        <v>3</v>
      </c>
      <c r="BC53" s="2">
        <v>3</v>
      </c>
      <c r="BD53" s="2">
        <v>3</v>
      </c>
      <c r="BE53" s="2">
        <v>3</v>
      </c>
      <c r="BF53" s="2">
        <v>2</v>
      </c>
      <c r="BG53" s="2">
        <v>4</v>
      </c>
      <c r="BH53" s="2">
        <v>4</v>
      </c>
      <c r="BI53" s="2">
        <f t="shared" si="1"/>
        <v>4</v>
      </c>
      <c r="BJ53" s="2">
        <v>0</v>
      </c>
      <c r="BK53" s="2">
        <v>1</v>
      </c>
      <c r="BL53" s="2">
        <v>0</v>
      </c>
      <c r="BM53" s="2">
        <v>0</v>
      </c>
      <c r="BN53" s="2">
        <v>0</v>
      </c>
      <c r="BO53" s="2">
        <v>0</v>
      </c>
      <c r="BP53" s="2">
        <v>0</v>
      </c>
      <c r="BQ53" s="4" t="s">
        <v>445</v>
      </c>
      <c r="BR53" s="2">
        <v>0</v>
      </c>
      <c r="BS53" s="2">
        <v>0</v>
      </c>
      <c r="BT53" s="2">
        <v>1</v>
      </c>
      <c r="BU53" s="2">
        <v>0</v>
      </c>
      <c r="BV53" s="2">
        <v>0</v>
      </c>
      <c r="BW53" s="2">
        <v>0</v>
      </c>
      <c r="BX53" s="2">
        <v>0</v>
      </c>
      <c r="BY53" s="4" t="s">
        <v>445</v>
      </c>
      <c r="BZ53" s="2">
        <v>0</v>
      </c>
      <c r="CA53" s="2">
        <v>0</v>
      </c>
      <c r="CB53" s="2">
        <v>1</v>
      </c>
      <c r="CC53" s="2">
        <v>0</v>
      </c>
      <c r="CD53" s="2">
        <v>0</v>
      </c>
      <c r="CE53" s="2">
        <v>0</v>
      </c>
      <c r="CF53" s="2">
        <v>0</v>
      </c>
      <c r="CG53" s="4" t="s">
        <v>445</v>
      </c>
      <c r="CH53" s="2">
        <v>0</v>
      </c>
      <c r="CI53" s="2">
        <v>1</v>
      </c>
      <c r="CJ53" s="2">
        <v>0</v>
      </c>
      <c r="CK53" s="2">
        <v>0</v>
      </c>
      <c r="CL53" s="2">
        <v>0</v>
      </c>
      <c r="CM53" s="4" t="s">
        <v>445</v>
      </c>
      <c r="CN53" s="2">
        <v>0</v>
      </c>
      <c r="CO53" s="2">
        <v>0</v>
      </c>
      <c r="CP53" s="2">
        <v>0</v>
      </c>
      <c r="CQ53" s="2">
        <v>0</v>
      </c>
      <c r="CR53" s="2">
        <v>1</v>
      </c>
      <c r="CS53" s="4" t="s">
        <v>445</v>
      </c>
      <c r="CT53" s="2">
        <v>0</v>
      </c>
      <c r="CU53" s="2">
        <v>0</v>
      </c>
      <c r="CV53" s="2">
        <v>0</v>
      </c>
      <c r="CW53" s="2">
        <v>0</v>
      </c>
      <c r="CX53" s="2">
        <v>1</v>
      </c>
      <c r="CY53" s="2">
        <v>0</v>
      </c>
      <c r="CZ53" s="4" t="s">
        <v>445</v>
      </c>
      <c r="DA53" s="8">
        <f t="shared" si="2"/>
        <v>4</v>
      </c>
      <c r="DB53" s="2">
        <v>2</v>
      </c>
      <c r="DC53" s="2">
        <v>2</v>
      </c>
      <c r="DD53" s="2">
        <v>2</v>
      </c>
      <c r="DE53" s="2">
        <v>3</v>
      </c>
      <c r="DF53" s="2">
        <v>3</v>
      </c>
      <c r="DG53" s="2">
        <v>3</v>
      </c>
      <c r="DH53" s="2">
        <v>5</v>
      </c>
      <c r="DI53" s="2">
        <v>3</v>
      </c>
      <c r="DJ53" s="2">
        <v>2</v>
      </c>
      <c r="DK53" s="2">
        <v>0</v>
      </c>
      <c r="DL53" s="2">
        <v>0</v>
      </c>
      <c r="DM53" s="2">
        <v>0</v>
      </c>
      <c r="DN53" s="2">
        <v>1</v>
      </c>
      <c r="DO53" s="2">
        <v>0</v>
      </c>
      <c r="DP53" s="2">
        <v>0</v>
      </c>
      <c r="DQ53" s="2">
        <v>0</v>
      </c>
      <c r="DR53" s="4" t="s">
        <v>445</v>
      </c>
    </row>
    <row r="54" spans="1:122">
      <c r="A54" s="2">
        <v>3127604</v>
      </c>
      <c r="B54" s="3">
        <v>42057.787118055552</v>
      </c>
      <c r="C54" s="2">
        <v>1</v>
      </c>
      <c r="D54" s="2">
        <v>42</v>
      </c>
      <c r="E54" s="2">
        <v>7</v>
      </c>
      <c r="F54" s="2">
        <v>9</v>
      </c>
      <c r="G54" s="2">
        <v>3</v>
      </c>
      <c r="H54" s="2">
        <v>2</v>
      </c>
      <c r="I54" s="2">
        <v>2</v>
      </c>
      <c r="J54" s="2">
        <v>4</v>
      </c>
      <c r="K54" s="2">
        <v>4</v>
      </c>
      <c r="L54" s="2">
        <v>1</v>
      </c>
      <c r="N54" s="2">
        <v>1985</v>
      </c>
      <c r="O54" s="2">
        <v>500</v>
      </c>
      <c r="P54" s="2">
        <v>3</v>
      </c>
      <c r="Q54" s="2">
        <f t="shared" si="0"/>
        <v>166.66666666666666</v>
      </c>
      <c r="R54" s="4" t="s">
        <v>74</v>
      </c>
      <c r="S54" s="2">
        <v>4</v>
      </c>
      <c r="T54" s="2">
        <v>3</v>
      </c>
      <c r="U54" s="2">
        <v>2</v>
      </c>
      <c r="V54" s="2">
        <v>3</v>
      </c>
      <c r="W54" s="2">
        <v>1</v>
      </c>
      <c r="X54" s="2">
        <v>1</v>
      </c>
      <c r="Y54" s="2">
        <v>3</v>
      </c>
      <c r="Z54" s="2">
        <v>2</v>
      </c>
      <c r="AA54" s="2">
        <v>3</v>
      </c>
      <c r="AB54" s="2">
        <v>3</v>
      </c>
      <c r="AC54" s="2">
        <v>2</v>
      </c>
      <c r="AD54" s="2">
        <v>2</v>
      </c>
      <c r="AE54" s="2">
        <v>2</v>
      </c>
      <c r="AF54" s="2">
        <v>2</v>
      </c>
      <c r="AG54" s="2">
        <v>2</v>
      </c>
      <c r="AH54" s="2">
        <v>2</v>
      </c>
      <c r="AI54" s="2">
        <v>2</v>
      </c>
      <c r="AJ54" s="2">
        <v>3</v>
      </c>
      <c r="AK54" s="2">
        <v>3</v>
      </c>
      <c r="AL54" s="2">
        <v>3</v>
      </c>
      <c r="AM54" s="2">
        <v>3</v>
      </c>
      <c r="AN54" s="2">
        <v>3</v>
      </c>
      <c r="AO54" s="2">
        <v>3</v>
      </c>
      <c r="AP54" s="2">
        <v>3</v>
      </c>
      <c r="AQ54" s="2">
        <v>3</v>
      </c>
      <c r="AR54" s="2">
        <v>3</v>
      </c>
      <c r="AS54" s="2">
        <v>3</v>
      </c>
      <c r="AT54" s="2">
        <v>3</v>
      </c>
      <c r="AU54" s="2">
        <v>3</v>
      </c>
      <c r="AV54" s="2">
        <v>3</v>
      </c>
      <c r="AW54" s="2">
        <v>3</v>
      </c>
      <c r="AX54" s="2">
        <v>3</v>
      </c>
      <c r="AY54" s="2">
        <v>3</v>
      </c>
      <c r="AZ54" s="2">
        <v>3</v>
      </c>
      <c r="BA54" s="2">
        <v>3</v>
      </c>
      <c r="BB54" s="2">
        <v>3</v>
      </c>
      <c r="BC54" s="2">
        <v>3</v>
      </c>
      <c r="BD54" s="2">
        <v>3</v>
      </c>
      <c r="BE54" s="2">
        <v>4</v>
      </c>
      <c r="BF54" s="2">
        <v>3</v>
      </c>
      <c r="BG54" s="2">
        <v>3</v>
      </c>
      <c r="BH54" s="2">
        <v>3</v>
      </c>
      <c r="BI54" s="2">
        <f t="shared" si="1"/>
        <v>3</v>
      </c>
      <c r="BJ54" s="2">
        <v>0</v>
      </c>
      <c r="BK54" s="2">
        <v>0</v>
      </c>
      <c r="BL54" s="2">
        <v>0</v>
      </c>
      <c r="BM54" s="2">
        <v>1</v>
      </c>
      <c r="BN54" s="2">
        <v>0</v>
      </c>
      <c r="BO54" s="2">
        <v>0</v>
      </c>
      <c r="BP54" s="2">
        <v>0</v>
      </c>
      <c r="BQ54" s="4" t="s">
        <v>445</v>
      </c>
      <c r="BR54" s="2">
        <v>0</v>
      </c>
      <c r="BS54" s="2">
        <v>0</v>
      </c>
      <c r="BT54" s="2">
        <v>0</v>
      </c>
      <c r="BU54" s="2">
        <v>1</v>
      </c>
      <c r="BV54" s="2">
        <v>0</v>
      </c>
      <c r="BW54" s="2">
        <v>0</v>
      </c>
      <c r="BX54" s="2">
        <v>0</v>
      </c>
      <c r="BY54" s="4" t="s">
        <v>445</v>
      </c>
      <c r="BZ54" s="2">
        <v>0</v>
      </c>
      <c r="CA54" s="2">
        <v>0</v>
      </c>
      <c r="CB54" s="2">
        <v>0</v>
      </c>
      <c r="CC54" s="2">
        <v>1</v>
      </c>
      <c r="CD54" s="2">
        <v>0</v>
      </c>
      <c r="CE54" s="2">
        <v>0</v>
      </c>
      <c r="CF54" s="2">
        <v>0</v>
      </c>
      <c r="CG54" s="4" t="s">
        <v>445</v>
      </c>
      <c r="CH54" s="2">
        <v>0</v>
      </c>
      <c r="CI54" s="2">
        <v>0</v>
      </c>
      <c r="CJ54" s="2">
        <v>0</v>
      </c>
      <c r="CK54" s="2">
        <v>1</v>
      </c>
      <c r="CL54" s="2">
        <v>0</v>
      </c>
      <c r="CM54" s="4" t="s">
        <v>445</v>
      </c>
      <c r="CN54" s="2">
        <v>0</v>
      </c>
      <c r="CO54" s="2">
        <v>0</v>
      </c>
      <c r="CP54" s="2">
        <v>0</v>
      </c>
      <c r="CQ54" s="2">
        <v>1</v>
      </c>
      <c r="CR54" s="2">
        <v>0</v>
      </c>
      <c r="CS54" s="4" t="s">
        <v>445</v>
      </c>
      <c r="CT54" s="2">
        <v>1</v>
      </c>
      <c r="CU54" s="2">
        <v>0</v>
      </c>
      <c r="CV54" s="2">
        <v>0</v>
      </c>
      <c r="CW54" s="2">
        <v>0</v>
      </c>
      <c r="CX54" s="2">
        <v>0</v>
      </c>
      <c r="CY54" s="2">
        <v>0</v>
      </c>
      <c r="CZ54" s="4" t="s">
        <v>445</v>
      </c>
      <c r="DA54" s="8">
        <f t="shared" si="2"/>
        <v>4</v>
      </c>
      <c r="DB54" s="2">
        <v>3</v>
      </c>
      <c r="DC54" s="2">
        <v>3</v>
      </c>
      <c r="DD54" s="2">
        <v>3</v>
      </c>
      <c r="DE54" s="2">
        <v>3</v>
      </c>
      <c r="DF54" s="2">
        <v>3</v>
      </c>
      <c r="DG54" s="2">
        <v>3</v>
      </c>
      <c r="DH54" s="2">
        <v>4</v>
      </c>
      <c r="DI54" s="2">
        <v>3</v>
      </c>
      <c r="DJ54" s="2">
        <v>3</v>
      </c>
      <c r="DR54" s="4" t="s">
        <v>445</v>
      </c>
    </row>
    <row r="55" spans="1:122">
      <c r="A55" s="2">
        <v>3145764</v>
      </c>
      <c r="B55" s="3">
        <v>42056.685474537036</v>
      </c>
      <c r="C55" s="2">
        <v>1</v>
      </c>
      <c r="D55" s="2">
        <v>66</v>
      </c>
      <c r="E55" s="2">
        <v>11</v>
      </c>
      <c r="F55" s="2">
        <v>9</v>
      </c>
      <c r="G55" s="2">
        <v>3</v>
      </c>
      <c r="H55" s="2">
        <v>2</v>
      </c>
      <c r="I55" s="2">
        <v>2</v>
      </c>
      <c r="J55" s="2">
        <v>2</v>
      </c>
      <c r="K55" s="2">
        <v>2</v>
      </c>
      <c r="L55" s="2">
        <v>12</v>
      </c>
      <c r="N55" s="2">
        <v>1973</v>
      </c>
      <c r="O55" s="2">
        <v>166</v>
      </c>
      <c r="P55" s="2">
        <v>3</v>
      </c>
      <c r="Q55" s="2">
        <f t="shared" si="0"/>
        <v>55.333333333333336</v>
      </c>
      <c r="R55" s="4" t="s">
        <v>74</v>
      </c>
      <c r="S55" s="2">
        <v>4</v>
      </c>
      <c r="T55" s="2">
        <v>2</v>
      </c>
      <c r="U55" s="2">
        <v>3</v>
      </c>
      <c r="V55" s="2">
        <v>4</v>
      </c>
      <c r="W55" s="2">
        <v>3</v>
      </c>
      <c r="X55" s="2">
        <v>2</v>
      </c>
      <c r="Y55" s="2">
        <v>2</v>
      </c>
      <c r="Z55" s="2">
        <v>1</v>
      </c>
      <c r="AA55" s="2">
        <v>2</v>
      </c>
      <c r="AB55" s="2">
        <v>2</v>
      </c>
      <c r="AC55" s="2">
        <v>1</v>
      </c>
      <c r="AD55" s="2">
        <v>1</v>
      </c>
      <c r="AE55" s="2">
        <v>1</v>
      </c>
      <c r="AF55" s="2">
        <v>2</v>
      </c>
      <c r="AG55" s="2">
        <v>3</v>
      </c>
      <c r="AH55" s="2">
        <v>1</v>
      </c>
      <c r="AI55" s="2">
        <v>1</v>
      </c>
      <c r="AJ55" s="2">
        <v>1</v>
      </c>
      <c r="AK55" s="2">
        <v>1</v>
      </c>
      <c r="AL55" s="2">
        <v>1</v>
      </c>
      <c r="AM55" s="2">
        <v>3</v>
      </c>
      <c r="AN55" s="2">
        <v>1</v>
      </c>
      <c r="AO55" s="2">
        <v>1</v>
      </c>
      <c r="AP55" s="2">
        <v>4</v>
      </c>
      <c r="AQ55" s="2">
        <v>1</v>
      </c>
      <c r="AR55" s="2">
        <v>2</v>
      </c>
      <c r="AS55" s="2">
        <v>3</v>
      </c>
      <c r="AT55" s="2">
        <v>1</v>
      </c>
      <c r="AU55" s="2">
        <v>2</v>
      </c>
      <c r="AV55" s="2">
        <v>2</v>
      </c>
      <c r="AW55" s="2">
        <v>2</v>
      </c>
      <c r="AX55" s="2">
        <v>1</v>
      </c>
      <c r="AY55" s="2">
        <v>1</v>
      </c>
      <c r="AZ55" s="2">
        <v>1</v>
      </c>
      <c r="BA55" s="2">
        <v>2</v>
      </c>
      <c r="BB55" s="2">
        <v>2</v>
      </c>
      <c r="BC55" s="2">
        <v>2</v>
      </c>
      <c r="BD55" s="2">
        <v>2</v>
      </c>
      <c r="BE55" s="2">
        <v>2</v>
      </c>
      <c r="BF55" s="2">
        <v>2</v>
      </c>
      <c r="BG55" s="2">
        <v>2</v>
      </c>
      <c r="BH55" s="2">
        <v>2</v>
      </c>
      <c r="BI55" s="2">
        <f t="shared" si="1"/>
        <v>2</v>
      </c>
      <c r="BJ55" s="2">
        <v>0</v>
      </c>
      <c r="BK55" s="2">
        <v>0</v>
      </c>
      <c r="BL55" s="2">
        <v>0</v>
      </c>
      <c r="BM55" s="2">
        <v>0</v>
      </c>
      <c r="BN55" s="2">
        <v>0</v>
      </c>
      <c r="BO55" s="2">
        <v>1</v>
      </c>
      <c r="BP55" s="2">
        <v>0</v>
      </c>
      <c r="BQ55" s="4" t="s">
        <v>445</v>
      </c>
      <c r="BR55" s="2">
        <v>0</v>
      </c>
      <c r="BS55" s="2">
        <v>0</v>
      </c>
      <c r="BT55" s="2">
        <v>0</v>
      </c>
      <c r="BU55" s="2">
        <v>0</v>
      </c>
      <c r="BV55" s="2">
        <v>0</v>
      </c>
      <c r="BW55" s="2">
        <v>1</v>
      </c>
      <c r="BX55" s="2">
        <v>0</v>
      </c>
      <c r="BY55" s="4" t="s">
        <v>445</v>
      </c>
      <c r="BZ55" s="2">
        <v>0</v>
      </c>
      <c r="CA55" s="2">
        <v>0</v>
      </c>
      <c r="CB55" s="2">
        <v>0</v>
      </c>
      <c r="CC55" s="2">
        <v>0</v>
      </c>
      <c r="CD55" s="2">
        <v>0</v>
      </c>
      <c r="CE55" s="2">
        <v>1</v>
      </c>
      <c r="CF55" s="2">
        <v>0</v>
      </c>
      <c r="CG55" s="4" t="s">
        <v>445</v>
      </c>
      <c r="CH55" s="2">
        <v>0</v>
      </c>
      <c r="CI55" s="2">
        <v>0</v>
      </c>
      <c r="CJ55" s="2">
        <v>0</v>
      </c>
      <c r="CK55" s="2">
        <v>1</v>
      </c>
      <c r="CL55" s="2">
        <v>0</v>
      </c>
      <c r="CM55" s="4" t="s">
        <v>445</v>
      </c>
      <c r="CN55" s="2">
        <v>0</v>
      </c>
      <c r="CO55" s="2">
        <v>0</v>
      </c>
      <c r="CP55" s="2">
        <v>0</v>
      </c>
      <c r="CQ55" s="2">
        <v>1</v>
      </c>
      <c r="CR55" s="2">
        <v>0</v>
      </c>
      <c r="CS55" s="4" t="s">
        <v>445</v>
      </c>
      <c r="CT55" s="2">
        <v>0</v>
      </c>
      <c r="CU55" s="2">
        <v>0</v>
      </c>
      <c r="CV55" s="2">
        <v>0</v>
      </c>
      <c r="CW55" s="2">
        <v>0</v>
      </c>
      <c r="CX55" s="2">
        <v>1</v>
      </c>
      <c r="CY55" s="2">
        <v>0</v>
      </c>
      <c r="CZ55" s="4" t="s">
        <v>445</v>
      </c>
      <c r="DA55" s="8">
        <f t="shared" si="2"/>
        <v>0</v>
      </c>
      <c r="DB55" s="2">
        <v>2</v>
      </c>
      <c r="DC55" s="2">
        <v>2</v>
      </c>
      <c r="DD55" s="2">
        <v>2</v>
      </c>
      <c r="DE55" s="2">
        <v>2</v>
      </c>
      <c r="DF55" s="2">
        <v>2</v>
      </c>
      <c r="DG55" s="2">
        <v>2</v>
      </c>
      <c r="DH55" s="2">
        <v>5</v>
      </c>
      <c r="DI55" s="2">
        <v>1</v>
      </c>
      <c r="DJ55" s="2">
        <v>1</v>
      </c>
      <c r="DR55" s="4" t="s">
        <v>445</v>
      </c>
    </row>
    <row r="56" spans="1:122">
      <c r="A56" s="2">
        <v>3148706</v>
      </c>
      <c r="B56" s="3">
        <v>42057.652037037034</v>
      </c>
      <c r="C56" s="2">
        <v>1</v>
      </c>
      <c r="D56" s="2">
        <v>57</v>
      </c>
      <c r="E56" s="2">
        <v>10</v>
      </c>
      <c r="F56" s="2">
        <v>27</v>
      </c>
      <c r="G56" s="2">
        <v>5</v>
      </c>
      <c r="H56" s="2">
        <v>2</v>
      </c>
      <c r="I56" s="2">
        <v>2</v>
      </c>
      <c r="J56" s="2">
        <v>4</v>
      </c>
      <c r="K56" s="2">
        <v>4</v>
      </c>
      <c r="L56" s="2">
        <v>4</v>
      </c>
      <c r="N56" s="2">
        <v>1980</v>
      </c>
      <c r="O56" s="2">
        <v>666</v>
      </c>
      <c r="P56" s="2">
        <v>6</v>
      </c>
      <c r="Q56" s="2">
        <f t="shared" si="0"/>
        <v>111</v>
      </c>
      <c r="R56" s="4" t="s">
        <v>25</v>
      </c>
      <c r="S56" s="2">
        <v>4</v>
      </c>
      <c r="T56" s="2">
        <v>3</v>
      </c>
      <c r="U56" s="2">
        <v>4</v>
      </c>
      <c r="V56" s="2">
        <v>3</v>
      </c>
      <c r="W56" s="2">
        <v>3</v>
      </c>
      <c r="X56" s="2">
        <v>2</v>
      </c>
      <c r="Y56" s="2">
        <v>2</v>
      </c>
      <c r="Z56" s="2">
        <v>3</v>
      </c>
      <c r="AA56" s="2">
        <v>3</v>
      </c>
      <c r="AB56" s="2">
        <v>4</v>
      </c>
      <c r="AC56" s="2">
        <v>4</v>
      </c>
      <c r="AD56" s="2">
        <v>4</v>
      </c>
      <c r="AE56" s="2">
        <v>4</v>
      </c>
      <c r="AF56" s="2">
        <v>3</v>
      </c>
      <c r="AG56" s="2">
        <v>3</v>
      </c>
      <c r="AH56" s="2">
        <v>2</v>
      </c>
      <c r="AI56" s="2">
        <v>3</v>
      </c>
      <c r="AJ56" s="2">
        <v>1</v>
      </c>
      <c r="AK56" s="2">
        <v>4</v>
      </c>
      <c r="AL56" s="2">
        <v>3</v>
      </c>
      <c r="AM56" s="2">
        <v>4</v>
      </c>
      <c r="AN56" s="2">
        <v>1</v>
      </c>
      <c r="AO56" s="2">
        <v>4</v>
      </c>
      <c r="AP56" s="2">
        <v>3</v>
      </c>
      <c r="AQ56" s="2">
        <v>4</v>
      </c>
      <c r="AR56" s="2">
        <v>2</v>
      </c>
      <c r="AS56" s="2">
        <v>3</v>
      </c>
      <c r="AT56" s="2">
        <v>2</v>
      </c>
      <c r="AU56" s="2">
        <v>2</v>
      </c>
      <c r="AV56" s="2">
        <v>2</v>
      </c>
      <c r="AW56" s="2">
        <v>2</v>
      </c>
      <c r="AX56" s="2">
        <v>2</v>
      </c>
      <c r="AY56" s="2">
        <v>2</v>
      </c>
      <c r="AZ56" s="2">
        <v>2</v>
      </c>
      <c r="BA56" s="2">
        <v>2</v>
      </c>
      <c r="BB56" s="2">
        <v>2</v>
      </c>
      <c r="BC56" s="2">
        <v>2</v>
      </c>
      <c r="BD56" s="2">
        <v>2</v>
      </c>
      <c r="BE56" s="2">
        <v>2</v>
      </c>
      <c r="BF56" s="2">
        <v>2</v>
      </c>
      <c r="BG56" s="2">
        <v>2</v>
      </c>
      <c r="BH56" s="2">
        <v>2</v>
      </c>
      <c r="BI56" s="2">
        <f t="shared" si="1"/>
        <v>2</v>
      </c>
      <c r="BJ56" s="2">
        <v>0</v>
      </c>
      <c r="BK56" s="2">
        <v>0</v>
      </c>
      <c r="BL56" s="2">
        <v>0</v>
      </c>
      <c r="BM56" s="2">
        <v>0</v>
      </c>
      <c r="BN56" s="2">
        <v>0</v>
      </c>
      <c r="BO56" s="2">
        <v>1</v>
      </c>
      <c r="BP56" s="2">
        <v>0</v>
      </c>
      <c r="BQ56" s="4" t="s">
        <v>445</v>
      </c>
      <c r="BR56" s="2">
        <v>0</v>
      </c>
      <c r="BS56" s="2">
        <v>0</v>
      </c>
      <c r="BT56" s="2">
        <v>0</v>
      </c>
      <c r="BU56" s="2">
        <v>0</v>
      </c>
      <c r="BV56" s="2">
        <v>0</v>
      </c>
      <c r="BW56" s="2">
        <v>1</v>
      </c>
      <c r="BX56" s="2">
        <v>0</v>
      </c>
      <c r="BY56" s="4" t="s">
        <v>445</v>
      </c>
      <c r="BZ56" s="2">
        <v>0</v>
      </c>
      <c r="CA56" s="2">
        <v>0</v>
      </c>
      <c r="CB56" s="2">
        <v>0</v>
      </c>
      <c r="CC56" s="2">
        <v>0</v>
      </c>
      <c r="CD56" s="2">
        <v>0</v>
      </c>
      <c r="CE56" s="2">
        <v>1</v>
      </c>
      <c r="CF56" s="2">
        <v>0</v>
      </c>
      <c r="CG56" s="4" t="s">
        <v>445</v>
      </c>
      <c r="CH56" s="2">
        <v>0</v>
      </c>
      <c r="CI56" s="2">
        <v>0</v>
      </c>
      <c r="CJ56" s="2">
        <v>0</v>
      </c>
      <c r="CK56" s="2">
        <v>1</v>
      </c>
      <c r="CL56" s="2">
        <v>0</v>
      </c>
      <c r="CM56" s="4" t="s">
        <v>445</v>
      </c>
      <c r="CN56" s="2">
        <v>0</v>
      </c>
      <c r="CO56" s="2">
        <v>0</v>
      </c>
      <c r="CP56" s="2">
        <v>0</v>
      </c>
      <c r="CQ56" s="2">
        <v>1</v>
      </c>
      <c r="CR56" s="2">
        <v>0</v>
      </c>
      <c r="CS56" s="4" t="s">
        <v>445</v>
      </c>
      <c r="CT56" s="2">
        <v>0</v>
      </c>
      <c r="CU56" s="2">
        <v>0</v>
      </c>
      <c r="CV56" s="2">
        <v>0</v>
      </c>
      <c r="CW56" s="2">
        <v>0</v>
      </c>
      <c r="CX56" s="2">
        <v>1</v>
      </c>
      <c r="CY56" s="2">
        <v>0</v>
      </c>
      <c r="CZ56" s="4" t="s">
        <v>445</v>
      </c>
      <c r="DA56" s="8">
        <f t="shared" si="2"/>
        <v>0</v>
      </c>
      <c r="DB56" s="2">
        <v>2</v>
      </c>
      <c r="DC56" s="2">
        <v>2</v>
      </c>
      <c r="DD56" s="2">
        <v>4</v>
      </c>
      <c r="DE56" s="2">
        <v>3</v>
      </c>
      <c r="DF56" s="2">
        <v>4</v>
      </c>
      <c r="DG56" s="2">
        <v>3</v>
      </c>
      <c r="DH56" s="2">
        <v>4</v>
      </c>
      <c r="DI56" s="2">
        <v>3</v>
      </c>
      <c r="DJ56" s="2">
        <v>3</v>
      </c>
      <c r="DR56" s="4" t="s">
        <v>445</v>
      </c>
    </row>
    <row r="57" spans="1:122">
      <c r="A57" s="2">
        <v>3162191</v>
      </c>
      <c r="B57" s="3">
        <v>42057.585405092592</v>
      </c>
      <c r="C57" s="2">
        <v>2</v>
      </c>
      <c r="D57" s="2">
        <v>62</v>
      </c>
      <c r="E57" s="2">
        <v>11</v>
      </c>
      <c r="F57" s="2">
        <v>34</v>
      </c>
      <c r="G57" s="2">
        <v>6</v>
      </c>
      <c r="H57" s="2">
        <v>2</v>
      </c>
      <c r="I57" s="2">
        <v>2</v>
      </c>
      <c r="J57" s="2">
        <v>4</v>
      </c>
      <c r="K57" s="2">
        <v>1</v>
      </c>
      <c r="L57" s="2">
        <v>8</v>
      </c>
      <c r="N57" s="2">
        <v>1988</v>
      </c>
      <c r="O57" s="2">
        <v>100</v>
      </c>
      <c r="P57" s="2">
        <v>2</v>
      </c>
      <c r="Q57" s="2">
        <f t="shared" si="0"/>
        <v>50</v>
      </c>
      <c r="R57" s="4" t="s">
        <v>75</v>
      </c>
      <c r="S57" s="2">
        <v>4</v>
      </c>
      <c r="T57" s="2">
        <v>1</v>
      </c>
      <c r="U57" s="2">
        <v>1</v>
      </c>
      <c r="V57" s="2">
        <v>1</v>
      </c>
      <c r="W57" s="2">
        <v>1</v>
      </c>
      <c r="X57" s="2">
        <v>1</v>
      </c>
      <c r="Y57" s="2">
        <v>1</v>
      </c>
      <c r="Z57" s="2">
        <v>1</v>
      </c>
      <c r="AA57" s="2">
        <v>2</v>
      </c>
      <c r="AB57" s="2">
        <v>1</v>
      </c>
      <c r="AC57" s="2">
        <v>4</v>
      </c>
      <c r="AD57" s="2">
        <v>4</v>
      </c>
      <c r="AE57" s="2">
        <v>4</v>
      </c>
      <c r="AF57" s="2">
        <v>4</v>
      </c>
      <c r="AG57" s="2">
        <v>4</v>
      </c>
      <c r="AH57" s="2">
        <v>4</v>
      </c>
      <c r="AI57" s="2">
        <v>4</v>
      </c>
      <c r="AJ57" s="2">
        <v>1</v>
      </c>
      <c r="AK57" s="2">
        <v>4</v>
      </c>
      <c r="AL57" s="2">
        <v>4</v>
      </c>
      <c r="AM57" s="2">
        <v>3</v>
      </c>
      <c r="AN57" s="2">
        <v>1</v>
      </c>
      <c r="AO57" s="2">
        <v>4</v>
      </c>
      <c r="AP57" s="2">
        <v>4</v>
      </c>
      <c r="AQ57" s="2">
        <v>4</v>
      </c>
      <c r="AR57" s="2">
        <v>1</v>
      </c>
      <c r="AS57" s="2">
        <v>2</v>
      </c>
      <c r="AT57" s="2">
        <v>3</v>
      </c>
      <c r="AU57" s="2">
        <v>2</v>
      </c>
      <c r="AV57" s="2">
        <v>3</v>
      </c>
      <c r="AW57" s="2">
        <v>1</v>
      </c>
      <c r="AX57" s="2">
        <v>2</v>
      </c>
      <c r="AY57" s="2">
        <v>2</v>
      </c>
      <c r="AZ57" s="2">
        <v>1</v>
      </c>
      <c r="BA57" s="2">
        <v>1</v>
      </c>
      <c r="BB57" s="2">
        <v>1</v>
      </c>
      <c r="BC57" s="2">
        <v>2</v>
      </c>
      <c r="BD57" s="2">
        <v>2</v>
      </c>
      <c r="BE57" s="2">
        <v>2</v>
      </c>
      <c r="BF57" s="2">
        <v>2</v>
      </c>
      <c r="BG57" s="2">
        <v>1</v>
      </c>
      <c r="BH57" s="2">
        <v>1</v>
      </c>
      <c r="BI57" s="2">
        <f t="shared" si="1"/>
        <v>1</v>
      </c>
      <c r="BJ57" s="2">
        <v>0</v>
      </c>
      <c r="BK57" s="2">
        <v>0</v>
      </c>
      <c r="BL57" s="2">
        <v>0</v>
      </c>
      <c r="BM57" s="2">
        <v>0</v>
      </c>
      <c r="BN57" s="2">
        <v>0</v>
      </c>
      <c r="BO57" s="2">
        <v>0</v>
      </c>
      <c r="BP57" s="2">
        <v>1</v>
      </c>
      <c r="BQ57" s="4" t="s">
        <v>445</v>
      </c>
      <c r="BR57" s="2">
        <v>0</v>
      </c>
      <c r="BS57" s="2">
        <v>0</v>
      </c>
      <c r="BT57" s="2">
        <v>0</v>
      </c>
      <c r="BU57" s="2">
        <v>0</v>
      </c>
      <c r="BV57" s="2">
        <v>0</v>
      </c>
      <c r="BW57" s="2">
        <v>0</v>
      </c>
      <c r="BX57" s="2">
        <v>1</v>
      </c>
      <c r="BY57" s="4" t="s">
        <v>445</v>
      </c>
      <c r="BZ57" s="2">
        <v>0</v>
      </c>
      <c r="CA57" s="2">
        <v>0</v>
      </c>
      <c r="CB57" s="2">
        <v>0</v>
      </c>
      <c r="CC57" s="2">
        <v>0</v>
      </c>
      <c r="CD57" s="2">
        <v>0</v>
      </c>
      <c r="CE57" s="2">
        <v>0</v>
      </c>
      <c r="CF57" s="2">
        <v>1</v>
      </c>
      <c r="CG57" s="4" t="s">
        <v>445</v>
      </c>
      <c r="CH57" s="2">
        <v>0</v>
      </c>
      <c r="CI57" s="2">
        <v>0</v>
      </c>
      <c r="CJ57" s="2">
        <v>0</v>
      </c>
      <c r="CK57" s="2">
        <v>0</v>
      </c>
      <c r="CL57" s="2">
        <v>1</v>
      </c>
      <c r="CM57" s="4" t="s">
        <v>445</v>
      </c>
      <c r="CN57" s="2">
        <v>0</v>
      </c>
      <c r="CO57" s="2">
        <v>0</v>
      </c>
      <c r="CP57" s="2">
        <v>0</v>
      </c>
      <c r="CQ57" s="2">
        <v>0</v>
      </c>
      <c r="CR57" s="2">
        <v>1</v>
      </c>
      <c r="CS57" s="4" t="s">
        <v>445</v>
      </c>
      <c r="CT57" s="2">
        <v>0</v>
      </c>
      <c r="CU57" s="2">
        <v>0</v>
      </c>
      <c r="CV57" s="2">
        <v>0</v>
      </c>
      <c r="CW57" s="2">
        <v>0</v>
      </c>
      <c r="CX57" s="2">
        <v>1</v>
      </c>
      <c r="CY57" s="2">
        <v>0</v>
      </c>
      <c r="CZ57" s="4" t="s">
        <v>445</v>
      </c>
      <c r="DA57" s="8">
        <f t="shared" si="2"/>
        <v>0</v>
      </c>
      <c r="DB57" s="2">
        <v>2</v>
      </c>
      <c r="DC57" s="2">
        <v>2</v>
      </c>
      <c r="DD57" s="2">
        <v>2</v>
      </c>
      <c r="DE57" s="2">
        <v>2</v>
      </c>
      <c r="DF57" s="2">
        <v>2</v>
      </c>
      <c r="DG57" s="2">
        <v>1</v>
      </c>
      <c r="DH57" s="2">
        <v>1</v>
      </c>
      <c r="DI57" s="2">
        <v>1</v>
      </c>
      <c r="DJ57" s="2">
        <v>1</v>
      </c>
      <c r="DR57" s="4" t="s">
        <v>445</v>
      </c>
    </row>
    <row r="58" spans="1:122">
      <c r="A58" s="2">
        <v>3168611</v>
      </c>
      <c r="B58" s="3">
        <v>42057.568113425928</v>
      </c>
      <c r="C58" s="2">
        <v>1</v>
      </c>
      <c r="D58" s="2">
        <v>65</v>
      </c>
      <c r="E58" s="2">
        <v>11</v>
      </c>
      <c r="F58" s="2">
        <v>23</v>
      </c>
      <c r="G58" s="2">
        <v>4</v>
      </c>
      <c r="H58" s="2">
        <v>2</v>
      </c>
      <c r="I58" s="2">
        <v>2</v>
      </c>
      <c r="J58" s="2">
        <v>3</v>
      </c>
      <c r="K58" s="2">
        <v>3</v>
      </c>
      <c r="L58" s="2">
        <v>12</v>
      </c>
      <c r="N58" s="2">
        <v>1995</v>
      </c>
      <c r="O58" s="2">
        <v>2600</v>
      </c>
      <c r="P58" s="2">
        <v>8</v>
      </c>
      <c r="Q58" s="2">
        <f t="shared" si="0"/>
        <v>325</v>
      </c>
      <c r="R58" s="4" t="s">
        <v>76</v>
      </c>
      <c r="S58" s="2">
        <v>3</v>
      </c>
      <c r="T58" s="2">
        <v>3</v>
      </c>
      <c r="U58" s="2">
        <v>3</v>
      </c>
      <c r="V58" s="2">
        <v>3</v>
      </c>
      <c r="W58" s="2">
        <v>3</v>
      </c>
      <c r="X58" s="2">
        <v>3</v>
      </c>
      <c r="Y58" s="2">
        <v>3</v>
      </c>
      <c r="Z58" s="2">
        <v>4</v>
      </c>
      <c r="AA58" s="2">
        <v>4</v>
      </c>
      <c r="AB58" s="2">
        <v>4</v>
      </c>
      <c r="AC58" s="2">
        <v>3</v>
      </c>
      <c r="AD58" s="2">
        <v>3</v>
      </c>
      <c r="AE58" s="2">
        <v>3</v>
      </c>
      <c r="AF58" s="2">
        <v>4</v>
      </c>
      <c r="AG58" s="2">
        <v>3</v>
      </c>
      <c r="AH58" s="2">
        <v>4</v>
      </c>
      <c r="AI58" s="2">
        <v>3</v>
      </c>
      <c r="AJ58" s="2">
        <v>3</v>
      </c>
      <c r="AK58" s="2">
        <v>4</v>
      </c>
      <c r="AL58" s="2">
        <v>4</v>
      </c>
      <c r="AM58" s="2">
        <v>4</v>
      </c>
      <c r="AN58" s="2">
        <v>3</v>
      </c>
      <c r="AO58" s="2">
        <v>4</v>
      </c>
      <c r="AP58" s="2">
        <v>3</v>
      </c>
      <c r="AQ58" s="2">
        <v>3</v>
      </c>
      <c r="AR58" s="2">
        <v>2</v>
      </c>
      <c r="AS58" s="2">
        <v>3</v>
      </c>
      <c r="AT58" s="2">
        <v>3</v>
      </c>
      <c r="AU58" s="2">
        <v>2</v>
      </c>
      <c r="AV58" s="2">
        <v>3</v>
      </c>
      <c r="AW58" s="2">
        <v>3</v>
      </c>
      <c r="AX58" s="2">
        <v>3</v>
      </c>
      <c r="AY58" s="2">
        <v>3</v>
      </c>
      <c r="AZ58" s="2">
        <v>3</v>
      </c>
      <c r="BA58" s="2">
        <v>2</v>
      </c>
      <c r="BB58" s="2">
        <v>4</v>
      </c>
      <c r="BC58" s="2">
        <v>4</v>
      </c>
      <c r="BD58" s="2">
        <v>4</v>
      </c>
      <c r="BE58" s="2">
        <v>4</v>
      </c>
      <c r="BF58" s="2">
        <v>2</v>
      </c>
      <c r="BG58" s="2">
        <v>3</v>
      </c>
      <c r="BH58" s="2">
        <v>2</v>
      </c>
      <c r="BI58" s="2">
        <f t="shared" si="1"/>
        <v>2.5</v>
      </c>
      <c r="BJ58" s="2">
        <v>0</v>
      </c>
      <c r="BK58" s="2">
        <v>0</v>
      </c>
      <c r="BL58" s="2">
        <v>1</v>
      </c>
      <c r="BM58" s="2">
        <v>1</v>
      </c>
      <c r="BN58" s="2">
        <v>0</v>
      </c>
      <c r="BO58" s="2">
        <v>0</v>
      </c>
      <c r="BP58" s="2">
        <v>0</v>
      </c>
      <c r="BQ58" s="4" t="s">
        <v>445</v>
      </c>
      <c r="BR58" s="2">
        <v>0</v>
      </c>
      <c r="BS58" s="2">
        <v>0</v>
      </c>
      <c r="BT58" s="2">
        <v>0</v>
      </c>
      <c r="BU58" s="2">
        <v>1</v>
      </c>
      <c r="BV58" s="2">
        <v>0</v>
      </c>
      <c r="BW58" s="2">
        <v>0</v>
      </c>
      <c r="BX58" s="2">
        <v>0</v>
      </c>
      <c r="BY58" s="4" t="s">
        <v>445</v>
      </c>
      <c r="BZ58" s="2">
        <v>1</v>
      </c>
      <c r="CA58" s="2">
        <v>0</v>
      </c>
      <c r="CB58" s="2">
        <v>1</v>
      </c>
      <c r="CC58" s="2">
        <v>1</v>
      </c>
      <c r="CD58" s="2">
        <v>0</v>
      </c>
      <c r="CE58" s="2">
        <v>0</v>
      </c>
      <c r="CF58" s="2">
        <v>0</v>
      </c>
      <c r="CG58" s="4" t="s">
        <v>445</v>
      </c>
      <c r="CH58" s="2">
        <v>1</v>
      </c>
      <c r="CI58" s="2">
        <v>0</v>
      </c>
      <c r="CJ58" s="2">
        <v>0</v>
      </c>
      <c r="CK58" s="2">
        <v>0</v>
      </c>
      <c r="CL58" s="2">
        <v>0</v>
      </c>
      <c r="CM58" s="4" t="s">
        <v>445</v>
      </c>
      <c r="CN58" s="2">
        <v>1</v>
      </c>
      <c r="CO58" s="2">
        <v>1</v>
      </c>
      <c r="CP58" s="2">
        <v>0</v>
      </c>
      <c r="CQ58" s="2">
        <v>0</v>
      </c>
      <c r="CR58" s="2">
        <v>0</v>
      </c>
      <c r="CS58" s="4" t="s">
        <v>445</v>
      </c>
      <c r="CT58" s="2">
        <v>1</v>
      </c>
      <c r="CU58" s="2">
        <v>0</v>
      </c>
      <c r="CV58" s="2">
        <v>0</v>
      </c>
      <c r="CW58" s="2">
        <v>0</v>
      </c>
      <c r="CX58" s="2">
        <v>0</v>
      </c>
      <c r="CY58" s="2">
        <v>0</v>
      </c>
      <c r="CZ58" s="4" t="s">
        <v>445</v>
      </c>
      <c r="DA58" s="8">
        <f t="shared" si="2"/>
        <v>10</v>
      </c>
      <c r="DB58" s="2">
        <v>3</v>
      </c>
      <c r="DC58" s="2">
        <v>4</v>
      </c>
      <c r="DD58" s="2">
        <v>4</v>
      </c>
      <c r="DE58" s="2">
        <v>4</v>
      </c>
      <c r="DF58" s="2">
        <v>2</v>
      </c>
      <c r="DG58" s="2">
        <v>3</v>
      </c>
      <c r="DH58" s="2">
        <v>5</v>
      </c>
      <c r="DI58" s="2">
        <v>4</v>
      </c>
      <c r="DJ58" s="2">
        <v>2</v>
      </c>
      <c r="DK58" s="2">
        <v>1</v>
      </c>
      <c r="DL58" s="2">
        <v>1</v>
      </c>
      <c r="DM58" s="2">
        <v>1</v>
      </c>
      <c r="DN58" s="2">
        <v>1</v>
      </c>
      <c r="DO58" s="2">
        <v>1</v>
      </c>
      <c r="DP58" s="2">
        <v>1</v>
      </c>
      <c r="DQ58" s="2">
        <v>0</v>
      </c>
      <c r="DR58" s="4" t="s">
        <v>445</v>
      </c>
    </row>
    <row r="59" spans="1:122">
      <c r="A59" s="2">
        <v>3175804</v>
      </c>
      <c r="B59" s="3">
        <v>42057.812962962962</v>
      </c>
      <c r="C59" s="2">
        <v>1</v>
      </c>
      <c r="D59" s="2">
        <v>49</v>
      </c>
      <c r="E59" s="2">
        <v>8</v>
      </c>
      <c r="F59" s="2">
        <v>12</v>
      </c>
      <c r="G59" s="2">
        <v>3</v>
      </c>
      <c r="H59" s="2">
        <v>2</v>
      </c>
      <c r="I59" s="2">
        <v>2</v>
      </c>
      <c r="J59" s="2">
        <v>5</v>
      </c>
      <c r="K59" s="2">
        <v>5</v>
      </c>
      <c r="L59" s="2">
        <v>3</v>
      </c>
      <c r="N59" s="2">
        <v>2004</v>
      </c>
      <c r="O59" s="2">
        <v>10000</v>
      </c>
      <c r="P59" s="2">
        <v>30</v>
      </c>
      <c r="Q59" s="2">
        <f t="shared" si="0"/>
        <v>333.33333333333331</v>
      </c>
      <c r="R59" s="4" t="s">
        <v>22</v>
      </c>
      <c r="S59" s="2">
        <v>2</v>
      </c>
      <c r="T59" s="2">
        <v>3</v>
      </c>
      <c r="U59" s="2">
        <v>4</v>
      </c>
      <c r="V59" s="2">
        <v>4</v>
      </c>
      <c r="W59" s="2">
        <v>3</v>
      </c>
      <c r="X59" s="2">
        <v>4</v>
      </c>
      <c r="Y59" s="2">
        <v>3</v>
      </c>
      <c r="Z59" s="2">
        <v>1</v>
      </c>
      <c r="AA59" s="2">
        <v>3</v>
      </c>
      <c r="AB59" s="2">
        <v>3</v>
      </c>
      <c r="AC59" s="2">
        <v>4</v>
      </c>
      <c r="AD59" s="2">
        <v>4</v>
      </c>
      <c r="AE59" s="2">
        <v>4</v>
      </c>
      <c r="AF59" s="2">
        <v>3</v>
      </c>
      <c r="AG59" s="2">
        <v>3</v>
      </c>
      <c r="AH59" s="2">
        <v>4</v>
      </c>
      <c r="AI59" s="2">
        <v>3</v>
      </c>
      <c r="AJ59" s="2">
        <v>3</v>
      </c>
      <c r="AK59" s="2">
        <v>4</v>
      </c>
      <c r="AL59" s="2">
        <v>4</v>
      </c>
      <c r="AM59" s="2">
        <v>3</v>
      </c>
      <c r="AN59" s="2">
        <v>4</v>
      </c>
      <c r="AO59" s="2">
        <v>4</v>
      </c>
      <c r="AP59" s="2">
        <v>4</v>
      </c>
      <c r="AQ59" s="2">
        <v>4</v>
      </c>
      <c r="AR59" s="2">
        <v>2</v>
      </c>
      <c r="AS59" s="2">
        <v>2</v>
      </c>
      <c r="AT59" s="2">
        <v>4</v>
      </c>
      <c r="AU59" s="2">
        <v>3</v>
      </c>
      <c r="AV59" s="2">
        <v>3</v>
      </c>
      <c r="AW59" s="2">
        <v>3</v>
      </c>
      <c r="AX59" s="2">
        <v>2</v>
      </c>
      <c r="AY59" s="2">
        <v>3</v>
      </c>
      <c r="AZ59" s="2">
        <v>4</v>
      </c>
      <c r="BA59" s="2">
        <v>3</v>
      </c>
      <c r="BB59" s="2">
        <v>3</v>
      </c>
      <c r="BC59" s="2">
        <v>3</v>
      </c>
      <c r="BD59" s="2">
        <v>4</v>
      </c>
      <c r="BE59" s="2">
        <v>4</v>
      </c>
      <c r="BF59" s="2">
        <v>3</v>
      </c>
      <c r="BG59" s="2">
        <v>4</v>
      </c>
      <c r="BH59" s="2">
        <v>3</v>
      </c>
      <c r="BI59" s="2">
        <f t="shared" si="1"/>
        <v>3.5</v>
      </c>
      <c r="BJ59" s="2">
        <v>0</v>
      </c>
      <c r="BK59" s="2">
        <v>1</v>
      </c>
      <c r="BL59" s="2">
        <v>0</v>
      </c>
      <c r="BM59" s="2">
        <v>0</v>
      </c>
      <c r="BN59" s="2">
        <v>0</v>
      </c>
      <c r="BO59" s="2">
        <v>0</v>
      </c>
      <c r="BP59" s="2">
        <v>0</v>
      </c>
      <c r="BQ59" s="4" t="s">
        <v>445</v>
      </c>
      <c r="BR59" s="2">
        <v>1</v>
      </c>
      <c r="BS59" s="2">
        <v>0</v>
      </c>
      <c r="BT59" s="2">
        <v>1</v>
      </c>
      <c r="BU59" s="2">
        <v>0</v>
      </c>
      <c r="BV59" s="2">
        <v>0</v>
      </c>
      <c r="BW59" s="2">
        <v>0</v>
      </c>
      <c r="BX59" s="2">
        <v>0</v>
      </c>
      <c r="BY59" s="4" t="s">
        <v>445</v>
      </c>
      <c r="BZ59" s="2">
        <v>0</v>
      </c>
      <c r="CA59" s="2">
        <v>0</v>
      </c>
      <c r="CB59" s="2">
        <v>1</v>
      </c>
      <c r="CC59" s="2">
        <v>0</v>
      </c>
      <c r="CD59" s="2">
        <v>0</v>
      </c>
      <c r="CE59" s="2">
        <v>0</v>
      </c>
      <c r="CF59" s="2">
        <v>0</v>
      </c>
      <c r="CG59" s="4" t="s">
        <v>445</v>
      </c>
      <c r="CH59" s="2">
        <v>0</v>
      </c>
      <c r="CI59" s="2">
        <v>0</v>
      </c>
      <c r="CJ59" s="2">
        <v>0</v>
      </c>
      <c r="CK59" s="2">
        <v>0</v>
      </c>
      <c r="CL59" s="2">
        <v>1</v>
      </c>
      <c r="CM59" s="4" t="s">
        <v>445</v>
      </c>
      <c r="CN59" s="2">
        <v>0</v>
      </c>
      <c r="CO59" s="2">
        <v>1</v>
      </c>
      <c r="CP59" s="2">
        <v>0</v>
      </c>
      <c r="CQ59" s="2">
        <v>0</v>
      </c>
      <c r="CR59" s="2">
        <v>0</v>
      </c>
      <c r="CS59" s="4" t="s">
        <v>445</v>
      </c>
      <c r="CT59" s="2">
        <v>0</v>
      </c>
      <c r="CU59" s="2">
        <v>0</v>
      </c>
      <c r="CV59" s="2">
        <v>0</v>
      </c>
      <c r="CW59" s="2">
        <v>0</v>
      </c>
      <c r="CX59" s="2">
        <v>1</v>
      </c>
      <c r="CY59" s="2">
        <v>0</v>
      </c>
      <c r="CZ59" s="4" t="s">
        <v>445</v>
      </c>
      <c r="DA59" s="8">
        <f t="shared" si="2"/>
        <v>5</v>
      </c>
      <c r="DB59" s="2">
        <v>4</v>
      </c>
      <c r="DC59" s="2">
        <v>2</v>
      </c>
      <c r="DD59" s="2">
        <v>3</v>
      </c>
      <c r="DE59" s="2">
        <v>3</v>
      </c>
      <c r="DF59" s="2">
        <v>2</v>
      </c>
      <c r="DG59" s="2">
        <v>2</v>
      </c>
      <c r="DH59" s="2">
        <v>5</v>
      </c>
      <c r="DI59" s="2">
        <v>3</v>
      </c>
      <c r="DJ59" s="2">
        <v>2</v>
      </c>
      <c r="DK59" s="2">
        <v>1</v>
      </c>
      <c r="DL59" s="2">
        <v>0</v>
      </c>
      <c r="DM59" s="2">
        <v>0</v>
      </c>
      <c r="DN59" s="2">
        <v>0</v>
      </c>
      <c r="DO59" s="2">
        <v>0</v>
      </c>
      <c r="DP59" s="2">
        <v>0</v>
      </c>
      <c r="DQ59" s="2">
        <v>0</v>
      </c>
      <c r="DR59" s="4" t="s">
        <v>445</v>
      </c>
    </row>
    <row r="60" spans="1:122">
      <c r="A60" s="2">
        <v>3178798</v>
      </c>
      <c r="B60" s="3">
        <v>42055.979803240742</v>
      </c>
      <c r="C60" s="2">
        <v>2</v>
      </c>
      <c r="D60" s="2">
        <v>53</v>
      </c>
      <c r="E60" s="2">
        <v>9</v>
      </c>
      <c r="F60" s="2">
        <v>38</v>
      </c>
      <c r="G60" s="2">
        <v>7</v>
      </c>
      <c r="H60" s="2">
        <v>2</v>
      </c>
      <c r="I60" s="2">
        <v>2</v>
      </c>
      <c r="J60" s="2">
        <v>7</v>
      </c>
      <c r="K60" s="2">
        <v>3</v>
      </c>
      <c r="L60" s="2">
        <v>3</v>
      </c>
      <c r="N60" s="2">
        <v>2000</v>
      </c>
      <c r="O60" s="2">
        <v>800</v>
      </c>
      <c r="P60" s="2">
        <v>7</v>
      </c>
      <c r="Q60" s="2">
        <f t="shared" si="0"/>
        <v>114.28571428571429</v>
      </c>
      <c r="R60" s="4" t="s">
        <v>77</v>
      </c>
      <c r="S60" s="2">
        <v>4</v>
      </c>
      <c r="T60" s="2">
        <v>3</v>
      </c>
      <c r="U60" s="2">
        <v>1</v>
      </c>
      <c r="V60" s="2">
        <v>1</v>
      </c>
      <c r="W60" s="2">
        <v>1</v>
      </c>
      <c r="X60" s="2">
        <v>2</v>
      </c>
      <c r="Y60" s="2">
        <v>3</v>
      </c>
      <c r="Z60" s="2">
        <v>1</v>
      </c>
      <c r="AA60" s="2">
        <v>3</v>
      </c>
      <c r="AB60" s="2">
        <v>3</v>
      </c>
      <c r="AC60" s="2">
        <v>4</v>
      </c>
      <c r="AD60" s="2">
        <v>4</v>
      </c>
      <c r="AE60" s="2">
        <v>4</v>
      </c>
      <c r="AF60" s="2">
        <v>3</v>
      </c>
      <c r="AG60" s="2">
        <v>3</v>
      </c>
      <c r="AH60" s="2">
        <v>3</v>
      </c>
      <c r="AI60" s="2">
        <v>3</v>
      </c>
      <c r="AJ60" s="2">
        <v>3</v>
      </c>
      <c r="AK60" s="2">
        <v>4</v>
      </c>
      <c r="AL60" s="2">
        <v>1</v>
      </c>
      <c r="AM60" s="2">
        <v>1</v>
      </c>
      <c r="AN60" s="2">
        <v>1</v>
      </c>
      <c r="AO60" s="2">
        <v>1</v>
      </c>
      <c r="AP60" s="2">
        <v>1</v>
      </c>
      <c r="AQ60" s="2">
        <v>1</v>
      </c>
      <c r="AR60" s="2">
        <v>2</v>
      </c>
      <c r="AS60" s="2">
        <v>2</v>
      </c>
      <c r="AT60" s="2">
        <v>4</v>
      </c>
      <c r="AU60" s="2">
        <v>2</v>
      </c>
      <c r="AV60" s="2">
        <v>2</v>
      </c>
      <c r="AW60" s="2">
        <v>1</v>
      </c>
      <c r="AX60" s="2">
        <v>1</v>
      </c>
      <c r="AY60" s="2">
        <v>1</v>
      </c>
      <c r="AZ60" s="2">
        <v>1</v>
      </c>
      <c r="BA60" s="2">
        <v>3</v>
      </c>
      <c r="BB60" s="2">
        <v>1</v>
      </c>
      <c r="BC60" s="2">
        <v>1</v>
      </c>
      <c r="BD60" s="2">
        <v>1</v>
      </c>
      <c r="BE60" s="2">
        <v>1</v>
      </c>
      <c r="BF60" s="2">
        <v>4</v>
      </c>
      <c r="BG60" s="2">
        <v>4</v>
      </c>
      <c r="BH60" s="2">
        <v>1</v>
      </c>
      <c r="BI60" s="2">
        <f t="shared" si="1"/>
        <v>2.5</v>
      </c>
      <c r="BJ60" s="2">
        <v>0</v>
      </c>
      <c r="BK60" s="2">
        <v>0</v>
      </c>
      <c r="BL60" s="2">
        <v>0</v>
      </c>
      <c r="BM60" s="2">
        <v>0</v>
      </c>
      <c r="BN60" s="2">
        <v>0</v>
      </c>
      <c r="BO60" s="2">
        <v>0</v>
      </c>
      <c r="BP60" s="2">
        <v>1</v>
      </c>
      <c r="BQ60" s="4" t="s">
        <v>445</v>
      </c>
      <c r="BR60" s="2">
        <v>0</v>
      </c>
      <c r="BS60" s="2">
        <v>0</v>
      </c>
      <c r="BT60" s="2">
        <v>0</v>
      </c>
      <c r="BU60" s="2">
        <v>0</v>
      </c>
      <c r="BV60" s="2">
        <v>0</v>
      </c>
      <c r="BW60" s="2">
        <v>0</v>
      </c>
      <c r="BX60" s="2">
        <v>1</v>
      </c>
      <c r="BY60" s="4" t="s">
        <v>445</v>
      </c>
      <c r="BZ60" s="2">
        <v>0</v>
      </c>
      <c r="CA60" s="2">
        <v>0</v>
      </c>
      <c r="CB60" s="2">
        <v>0</v>
      </c>
      <c r="CC60" s="2">
        <v>0</v>
      </c>
      <c r="CD60" s="2">
        <v>0</v>
      </c>
      <c r="CE60" s="2">
        <v>0</v>
      </c>
      <c r="CF60" s="2">
        <v>1</v>
      </c>
      <c r="CG60" s="4" t="s">
        <v>445</v>
      </c>
      <c r="CH60" s="2">
        <v>0</v>
      </c>
      <c r="CI60" s="2">
        <v>0</v>
      </c>
      <c r="CJ60" s="2">
        <v>0</v>
      </c>
      <c r="CK60" s="2">
        <v>0</v>
      </c>
      <c r="CL60" s="2">
        <v>1</v>
      </c>
      <c r="CM60" s="4" t="s">
        <v>445</v>
      </c>
      <c r="CN60" s="2">
        <v>0</v>
      </c>
      <c r="CO60" s="2">
        <v>0</v>
      </c>
      <c r="CP60" s="2">
        <v>0</v>
      </c>
      <c r="CQ60" s="2">
        <v>0</v>
      </c>
      <c r="CR60" s="2">
        <v>1</v>
      </c>
      <c r="CS60" s="4" t="s">
        <v>445</v>
      </c>
      <c r="CT60" s="2">
        <v>0</v>
      </c>
      <c r="CU60" s="2">
        <v>0</v>
      </c>
      <c r="CV60" s="2">
        <v>0</v>
      </c>
      <c r="CW60" s="2">
        <v>0</v>
      </c>
      <c r="CX60" s="2">
        <v>0</v>
      </c>
      <c r="CY60" s="2">
        <v>1</v>
      </c>
      <c r="CZ60" s="4" t="s">
        <v>445</v>
      </c>
      <c r="DA60" s="8">
        <f t="shared" si="2"/>
        <v>0</v>
      </c>
      <c r="DB60" s="2">
        <v>3</v>
      </c>
      <c r="DC60" s="2">
        <v>4</v>
      </c>
      <c r="DD60" s="2">
        <v>4</v>
      </c>
      <c r="DE60" s="2">
        <v>4</v>
      </c>
      <c r="DF60" s="2">
        <v>2</v>
      </c>
      <c r="DG60" s="2">
        <v>2</v>
      </c>
      <c r="DH60" s="2">
        <v>4</v>
      </c>
      <c r="DI60" s="2">
        <v>3</v>
      </c>
      <c r="DJ60" s="2">
        <v>3</v>
      </c>
      <c r="DR60" s="4" t="s">
        <v>445</v>
      </c>
    </row>
    <row r="61" spans="1:122">
      <c r="A61" s="2">
        <v>3182769</v>
      </c>
      <c r="B61" s="3">
        <v>42056.408229166664</v>
      </c>
      <c r="C61" s="2">
        <v>1</v>
      </c>
      <c r="D61" s="2">
        <v>80</v>
      </c>
      <c r="E61" s="2">
        <v>11</v>
      </c>
      <c r="F61" s="2">
        <v>13</v>
      </c>
      <c r="G61" s="2">
        <v>3</v>
      </c>
      <c r="H61" s="2">
        <v>2</v>
      </c>
      <c r="I61" s="2">
        <v>2</v>
      </c>
      <c r="J61" s="2">
        <v>3</v>
      </c>
      <c r="K61" s="2">
        <v>2</v>
      </c>
      <c r="L61" s="2">
        <v>6</v>
      </c>
      <c r="N61" s="2">
        <v>1985</v>
      </c>
      <c r="O61" s="2">
        <v>320</v>
      </c>
      <c r="P61" s="2">
        <v>3</v>
      </c>
      <c r="Q61" s="2">
        <f t="shared" si="0"/>
        <v>106.66666666666667</v>
      </c>
      <c r="R61" s="4" t="s">
        <v>78</v>
      </c>
      <c r="S61" s="2">
        <v>4</v>
      </c>
      <c r="T61" s="2">
        <v>3</v>
      </c>
      <c r="U61" s="2">
        <v>2</v>
      </c>
      <c r="V61" s="2">
        <v>4</v>
      </c>
      <c r="W61" s="2">
        <v>2</v>
      </c>
      <c r="X61" s="2">
        <v>2</v>
      </c>
      <c r="Y61" s="2">
        <v>2</v>
      </c>
      <c r="Z61" s="2">
        <v>3</v>
      </c>
      <c r="AA61" s="2">
        <v>2</v>
      </c>
      <c r="AB61" s="2">
        <v>2</v>
      </c>
      <c r="AC61" s="2">
        <v>4</v>
      </c>
      <c r="AD61" s="2">
        <v>4</v>
      </c>
      <c r="AE61" s="2">
        <v>4</v>
      </c>
      <c r="AF61" s="2">
        <v>3</v>
      </c>
      <c r="AG61" s="2">
        <v>2</v>
      </c>
      <c r="AH61" s="2">
        <v>3</v>
      </c>
      <c r="AI61" s="2">
        <v>3</v>
      </c>
      <c r="AJ61" s="2">
        <v>3</v>
      </c>
      <c r="AK61" s="2">
        <v>3</v>
      </c>
      <c r="AL61" s="2">
        <v>3</v>
      </c>
      <c r="AM61" s="2">
        <v>4</v>
      </c>
      <c r="AN61" s="2">
        <v>3</v>
      </c>
      <c r="AO61" s="2">
        <v>4</v>
      </c>
      <c r="AP61" s="2">
        <v>4</v>
      </c>
      <c r="AQ61" s="2">
        <v>4</v>
      </c>
      <c r="AR61" s="2">
        <v>2</v>
      </c>
      <c r="AS61" s="2">
        <v>2</v>
      </c>
      <c r="AT61" s="2">
        <v>2</v>
      </c>
      <c r="AU61" s="2">
        <v>2</v>
      </c>
      <c r="AV61" s="2">
        <v>2</v>
      </c>
      <c r="AW61" s="2">
        <v>2</v>
      </c>
      <c r="AX61" s="2">
        <v>2</v>
      </c>
      <c r="AY61" s="2">
        <v>2</v>
      </c>
      <c r="AZ61" s="2">
        <v>3</v>
      </c>
      <c r="BA61" s="2">
        <v>2</v>
      </c>
      <c r="BB61" s="2">
        <v>2</v>
      </c>
      <c r="BC61" s="2">
        <v>2</v>
      </c>
      <c r="BD61" s="2">
        <v>3</v>
      </c>
      <c r="BE61" s="2">
        <v>2</v>
      </c>
      <c r="BF61" s="2">
        <v>2</v>
      </c>
      <c r="BG61" s="2">
        <v>2</v>
      </c>
      <c r="BH61" s="2">
        <v>2</v>
      </c>
      <c r="BI61" s="2">
        <f t="shared" si="1"/>
        <v>2</v>
      </c>
      <c r="BJ61" s="2">
        <v>0</v>
      </c>
      <c r="BK61" s="2">
        <v>0</v>
      </c>
      <c r="BL61" s="2">
        <v>0</v>
      </c>
      <c r="BM61" s="2">
        <v>0</v>
      </c>
      <c r="BN61" s="2">
        <v>0</v>
      </c>
      <c r="BO61" s="2">
        <v>1</v>
      </c>
      <c r="BP61" s="2">
        <v>0</v>
      </c>
      <c r="BQ61" s="4" t="s">
        <v>445</v>
      </c>
      <c r="BR61" s="2">
        <v>0</v>
      </c>
      <c r="BS61" s="2">
        <v>0</v>
      </c>
      <c r="BT61" s="2">
        <v>0</v>
      </c>
      <c r="BU61" s="2">
        <v>0</v>
      </c>
      <c r="BV61" s="2">
        <v>0</v>
      </c>
      <c r="BW61" s="2">
        <v>1</v>
      </c>
      <c r="BX61" s="2">
        <v>0</v>
      </c>
      <c r="BY61" s="4" t="s">
        <v>445</v>
      </c>
      <c r="BZ61" s="2">
        <v>0</v>
      </c>
      <c r="CA61" s="2">
        <v>0</v>
      </c>
      <c r="CB61" s="2">
        <v>0</v>
      </c>
      <c r="CC61" s="2">
        <v>0</v>
      </c>
      <c r="CD61" s="2">
        <v>0</v>
      </c>
      <c r="CE61" s="2">
        <v>1</v>
      </c>
      <c r="CF61" s="2">
        <v>0</v>
      </c>
      <c r="CG61" s="4" t="s">
        <v>445</v>
      </c>
      <c r="CH61" s="2">
        <v>0</v>
      </c>
      <c r="CI61" s="2">
        <v>0</v>
      </c>
      <c r="CJ61" s="2">
        <v>0</v>
      </c>
      <c r="CK61" s="2">
        <v>1</v>
      </c>
      <c r="CL61" s="2">
        <v>0</v>
      </c>
      <c r="CM61" s="4" t="s">
        <v>445</v>
      </c>
      <c r="CN61" s="2">
        <v>0</v>
      </c>
      <c r="CO61" s="2">
        <v>0</v>
      </c>
      <c r="CP61" s="2">
        <v>0</v>
      </c>
      <c r="CQ61" s="2">
        <v>1</v>
      </c>
      <c r="CR61" s="2">
        <v>0</v>
      </c>
      <c r="CS61" s="4" t="s">
        <v>445</v>
      </c>
      <c r="CT61" s="2">
        <v>0</v>
      </c>
      <c r="CU61" s="2">
        <v>0</v>
      </c>
      <c r="CV61" s="2">
        <v>0</v>
      </c>
      <c r="CW61" s="2">
        <v>0</v>
      </c>
      <c r="CX61" s="2">
        <v>1</v>
      </c>
      <c r="CY61" s="2">
        <v>0</v>
      </c>
      <c r="CZ61" s="4" t="s">
        <v>445</v>
      </c>
      <c r="DA61" s="8">
        <f t="shared" si="2"/>
        <v>0</v>
      </c>
      <c r="DB61" s="2">
        <v>2</v>
      </c>
      <c r="DC61" s="2">
        <v>3</v>
      </c>
      <c r="DD61" s="2">
        <v>2</v>
      </c>
      <c r="DE61" s="2">
        <v>3</v>
      </c>
      <c r="DF61" s="2">
        <v>2</v>
      </c>
      <c r="DG61" s="2">
        <v>2</v>
      </c>
      <c r="DH61" s="2">
        <v>4</v>
      </c>
      <c r="DI61" s="2">
        <v>2</v>
      </c>
      <c r="DJ61" s="2">
        <v>2</v>
      </c>
      <c r="DK61" s="2">
        <v>1</v>
      </c>
      <c r="DL61" s="2">
        <v>0</v>
      </c>
      <c r="DM61" s="2">
        <v>0</v>
      </c>
      <c r="DN61" s="2">
        <v>1</v>
      </c>
      <c r="DO61" s="2">
        <v>0</v>
      </c>
      <c r="DP61" s="2">
        <v>0</v>
      </c>
      <c r="DQ61" s="2">
        <v>0</v>
      </c>
      <c r="DR61" s="4" t="s">
        <v>445</v>
      </c>
    </row>
    <row r="62" spans="1:122">
      <c r="A62" s="2">
        <v>3188737</v>
      </c>
      <c r="B62" s="3">
        <v>42056.206620370373</v>
      </c>
      <c r="C62" s="2">
        <v>2</v>
      </c>
      <c r="D62" s="2">
        <v>37</v>
      </c>
      <c r="E62" s="2">
        <v>6</v>
      </c>
      <c r="F62" s="2">
        <v>13</v>
      </c>
      <c r="G62" s="2">
        <v>3</v>
      </c>
      <c r="H62" s="2">
        <v>2</v>
      </c>
      <c r="I62" s="2">
        <v>2</v>
      </c>
      <c r="J62" s="2">
        <v>6</v>
      </c>
      <c r="K62" s="2">
        <v>3</v>
      </c>
      <c r="L62" s="2">
        <v>4</v>
      </c>
      <c r="N62" s="2">
        <v>2000</v>
      </c>
      <c r="O62" s="2">
        <v>300</v>
      </c>
      <c r="P62" s="2">
        <v>2</v>
      </c>
      <c r="Q62" s="2">
        <f t="shared" si="0"/>
        <v>150</v>
      </c>
      <c r="R62" s="4" t="s">
        <v>17</v>
      </c>
      <c r="S62" s="2">
        <v>4</v>
      </c>
      <c r="T62" s="2">
        <v>3</v>
      </c>
      <c r="U62" s="2">
        <v>3</v>
      </c>
      <c r="V62" s="2">
        <v>4</v>
      </c>
      <c r="W62" s="2">
        <v>4</v>
      </c>
      <c r="X62" s="2">
        <v>2</v>
      </c>
      <c r="Y62" s="2">
        <v>1</v>
      </c>
      <c r="Z62" s="2">
        <v>2</v>
      </c>
      <c r="AA62" s="2">
        <v>2</v>
      </c>
      <c r="AB62" s="2">
        <v>4</v>
      </c>
      <c r="AC62" s="2">
        <v>4</v>
      </c>
      <c r="AD62" s="2">
        <v>4</v>
      </c>
      <c r="AE62" s="2">
        <v>4</v>
      </c>
      <c r="AF62" s="2">
        <v>3</v>
      </c>
      <c r="AG62" s="2">
        <v>3</v>
      </c>
      <c r="AH62" s="2">
        <v>4</v>
      </c>
      <c r="AI62" s="2">
        <v>3</v>
      </c>
      <c r="AJ62" s="2">
        <v>3</v>
      </c>
      <c r="AK62" s="2">
        <v>4</v>
      </c>
      <c r="AL62" s="2">
        <v>4</v>
      </c>
      <c r="AM62" s="2">
        <v>1</v>
      </c>
      <c r="AN62" s="2">
        <v>4</v>
      </c>
      <c r="AO62" s="2">
        <v>3</v>
      </c>
      <c r="AP62" s="2">
        <v>4</v>
      </c>
      <c r="AQ62" s="2">
        <v>4</v>
      </c>
      <c r="AR62" s="2">
        <v>4</v>
      </c>
      <c r="AS62" s="2">
        <v>2</v>
      </c>
      <c r="AT62" s="2">
        <v>2</v>
      </c>
      <c r="AU62" s="2">
        <v>1</v>
      </c>
      <c r="AV62" s="2">
        <v>4</v>
      </c>
      <c r="AW62" s="2">
        <v>1</v>
      </c>
      <c r="AX62" s="2">
        <v>3</v>
      </c>
      <c r="AY62" s="2">
        <v>3</v>
      </c>
      <c r="AZ62" s="2">
        <v>4</v>
      </c>
      <c r="BA62" s="2">
        <v>3</v>
      </c>
      <c r="BB62" s="2">
        <v>4</v>
      </c>
      <c r="BC62" s="2">
        <v>4</v>
      </c>
      <c r="BD62" s="2">
        <v>4</v>
      </c>
      <c r="BE62" s="2">
        <v>5</v>
      </c>
      <c r="BF62" s="2">
        <v>4</v>
      </c>
      <c r="BG62" s="2">
        <v>4</v>
      </c>
      <c r="BH62" s="2">
        <v>3</v>
      </c>
      <c r="BI62" s="2">
        <f t="shared" si="1"/>
        <v>3.5</v>
      </c>
      <c r="BJ62" s="2">
        <v>0</v>
      </c>
      <c r="BK62" s="2">
        <v>0</v>
      </c>
      <c r="BL62" s="2">
        <v>0</v>
      </c>
      <c r="BM62" s="2">
        <v>1</v>
      </c>
      <c r="BN62" s="2">
        <v>0</v>
      </c>
      <c r="BO62" s="2">
        <v>0</v>
      </c>
      <c r="BP62" s="2">
        <v>0</v>
      </c>
      <c r="BQ62" s="4" t="s">
        <v>445</v>
      </c>
      <c r="BR62" s="2">
        <v>0</v>
      </c>
      <c r="BS62" s="2">
        <v>0</v>
      </c>
      <c r="BT62" s="2">
        <v>0</v>
      </c>
      <c r="BU62" s="2">
        <v>0</v>
      </c>
      <c r="BV62" s="2">
        <v>0</v>
      </c>
      <c r="BW62" s="2">
        <v>1</v>
      </c>
      <c r="BX62" s="2">
        <v>0</v>
      </c>
      <c r="BY62" s="4" t="s">
        <v>445</v>
      </c>
      <c r="BZ62" s="2">
        <v>1</v>
      </c>
      <c r="CA62" s="2">
        <v>0</v>
      </c>
      <c r="CB62" s="2">
        <v>0</v>
      </c>
      <c r="CC62" s="2">
        <v>0</v>
      </c>
      <c r="CD62" s="2">
        <v>0</v>
      </c>
      <c r="CE62" s="2">
        <v>0</v>
      </c>
      <c r="CF62" s="2">
        <v>0</v>
      </c>
      <c r="CG62" s="4" t="s">
        <v>445</v>
      </c>
      <c r="CH62" s="2">
        <v>0</v>
      </c>
      <c r="CI62" s="2">
        <v>0</v>
      </c>
      <c r="CJ62" s="2">
        <v>0</v>
      </c>
      <c r="CK62" s="2">
        <v>1</v>
      </c>
      <c r="CL62" s="2">
        <v>0</v>
      </c>
      <c r="CM62" s="4" t="s">
        <v>445</v>
      </c>
      <c r="CN62" s="2">
        <v>0</v>
      </c>
      <c r="CO62" s="2">
        <v>1</v>
      </c>
      <c r="CP62" s="2">
        <v>0</v>
      </c>
      <c r="CQ62" s="2">
        <v>0</v>
      </c>
      <c r="CR62" s="2">
        <v>0</v>
      </c>
      <c r="CS62" s="4" t="s">
        <v>445</v>
      </c>
      <c r="CT62" s="2">
        <v>0</v>
      </c>
      <c r="CU62" s="2">
        <v>0</v>
      </c>
      <c r="CV62" s="2">
        <v>0</v>
      </c>
      <c r="CW62" s="2">
        <v>0</v>
      </c>
      <c r="CX62" s="2">
        <v>1</v>
      </c>
      <c r="CY62" s="2">
        <v>0</v>
      </c>
      <c r="CZ62" s="4" t="s">
        <v>445</v>
      </c>
      <c r="DA62" s="8">
        <f t="shared" si="2"/>
        <v>3</v>
      </c>
      <c r="DB62" s="2">
        <v>2</v>
      </c>
      <c r="DC62" s="2">
        <v>4</v>
      </c>
      <c r="DD62" s="2">
        <v>3</v>
      </c>
      <c r="DE62" s="2">
        <v>3</v>
      </c>
      <c r="DF62" s="2">
        <v>4</v>
      </c>
      <c r="DG62" s="2">
        <v>3</v>
      </c>
      <c r="DH62" s="2">
        <v>5</v>
      </c>
      <c r="DI62" s="2">
        <v>4</v>
      </c>
      <c r="DJ62" s="2">
        <v>3</v>
      </c>
      <c r="DR62" s="4" t="s">
        <v>445</v>
      </c>
    </row>
    <row r="63" spans="1:122">
      <c r="A63" s="2">
        <v>3201157</v>
      </c>
      <c r="B63" s="3">
        <v>42056.324849537035</v>
      </c>
      <c r="C63" s="2">
        <v>1</v>
      </c>
      <c r="D63" s="2">
        <v>38</v>
      </c>
      <c r="E63" s="2">
        <v>6</v>
      </c>
      <c r="F63" s="2">
        <v>21</v>
      </c>
      <c r="G63" s="2">
        <v>4</v>
      </c>
      <c r="H63" s="2">
        <v>1</v>
      </c>
      <c r="I63" s="2">
        <v>1</v>
      </c>
      <c r="J63" s="2">
        <v>3</v>
      </c>
      <c r="K63" s="2">
        <v>3</v>
      </c>
      <c r="L63" s="2">
        <v>3</v>
      </c>
      <c r="N63" s="2">
        <v>1996</v>
      </c>
      <c r="O63" s="2">
        <v>1000</v>
      </c>
      <c r="P63" s="2">
        <v>8</v>
      </c>
      <c r="Q63" s="2">
        <f t="shared" si="0"/>
        <v>125</v>
      </c>
      <c r="R63" s="4" t="s">
        <v>79</v>
      </c>
      <c r="S63" s="2">
        <v>2</v>
      </c>
      <c r="T63" s="2">
        <v>2</v>
      </c>
      <c r="U63" s="2">
        <v>2</v>
      </c>
      <c r="V63" s="2">
        <v>4</v>
      </c>
      <c r="W63" s="2">
        <v>1</v>
      </c>
      <c r="X63" s="2">
        <v>1</v>
      </c>
      <c r="Y63" s="2">
        <v>1</v>
      </c>
      <c r="Z63" s="2">
        <v>2</v>
      </c>
      <c r="AA63" s="2">
        <v>2</v>
      </c>
      <c r="AB63" s="2">
        <v>1</v>
      </c>
      <c r="AC63" s="2">
        <v>4</v>
      </c>
      <c r="AD63" s="2">
        <v>4</v>
      </c>
      <c r="AE63" s="2">
        <v>4</v>
      </c>
      <c r="AF63" s="2">
        <v>3</v>
      </c>
      <c r="AG63" s="2">
        <v>3</v>
      </c>
      <c r="AH63" s="2">
        <v>4</v>
      </c>
      <c r="AI63" s="2">
        <v>4</v>
      </c>
      <c r="AJ63" s="2">
        <v>4</v>
      </c>
      <c r="AK63" s="2">
        <v>4</v>
      </c>
      <c r="AL63" s="2">
        <v>4</v>
      </c>
      <c r="AM63" s="2">
        <v>3</v>
      </c>
      <c r="AN63" s="2">
        <v>2</v>
      </c>
      <c r="AO63" s="2">
        <v>3</v>
      </c>
      <c r="AP63" s="2">
        <v>4</v>
      </c>
      <c r="AQ63" s="2">
        <v>4</v>
      </c>
      <c r="AR63" s="2">
        <v>2</v>
      </c>
      <c r="AS63" s="2">
        <v>2</v>
      </c>
      <c r="AT63" s="2">
        <v>2</v>
      </c>
      <c r="AU63" s="2">
        <v>2</v>
      </c>
      <c r="AV63" s="2">
        <v>2</v>
      </c>
      <c r="AW63" s="2">
        <v>2</v>
      </c>
      <c r="AX63" s="2">
        <v>2</v>
      </c>
      <c r="AY63" s="2">
        <v>2</v>
      </c>
      <c r="AZ63" s="2">
        <v>3</v>
      </c>
      <c r="BA63" s="2">
        <v>2</v>
      </c>
      <c r="BB63" s="2">
        <v>3</v>
      </c>
      <c r="BC63" s="2">
        <v>2</v>
      </c>
      <c r="BD63" s="2">
        <v>2</v>
      </c>
      <c r="BE63" s="2">
        <v>2</v>
      </c>
      <c r="BF63" s="2">
        <v>2</v>
      </c>
      <c r="BG63" s="2">
        <v>2</v>
      </c>
      <c r="BH63" s="2">
        <v>2</v>
      </c>
      <c r="BI63" s="2">
        <f t="shared" si="1"/>
        <v>2</v>
      </c>
      <c r="BJ63" s="2">
        <v>0</v>
      </c>
      <c r="BK63" s="2">
        <v>1</v>
      </c>
      <c r="BL63" s="2">
        <v>0</v>
      </c>
      <c r="BM63" s="2">
        <v>0</v>
      </c>
      <c r="BN63" s="2">
        <v>0</v>
      </c>
      <c r="BO63" s="2">
        <v>0</v>
      </c>
      <c r="BP63" s="2">
        <v>0</v>
      </c>
      <c r="BQ63" s="4" t="s">
        <v>445</v>
      </c>
      <c r="BR63" s="2">
        <v>0</v>
      </c>
      <c r="BS63" s="2">
        <v>1</v>
      </c>
      <c r="BT63" s="2">
        <v>0</v>
      </c>
      <c r="BU63" s="2">
        <v>0</v>
      </c>
      <c r="BV63" s="2">
        <v>0</v>
      </c>
      <c r="BW63" s="2">
        <v>0</v>
      </c>
      <c r="BX63" s="2">
        <v>0</v>
      </c>
      <c r="BY63" s="4" t="s">
        <v>445</v>
      </c>
      <c r="BZ63" s="2">
        <v>0</v>
      </c>
      <c r="CA63" s="2">
        <v>1</v>
      </c>
      <c r="CB63" s="2">
        <v>0</v>
      </c>
      <c r="CC63" s="2">
        <v>0</v>
      </c>
      <c r="CD63" s="2">
        <v>0</v>
      </c>
      <c r="CE63" s="2">
        <v>0</v>
      </c>
      <c r="CF63" s="2">
        <v>0</v>
      </c>
      <c r="CG63" s="4" t="s">
        <v>445</v>
      </c>
      <c r="CH63" s="2">
        <v>0</v>
      </c>
      <c r="CI63" s="2">
        <v>1</v>
      </c>
      <c r="CJ63" s="2">
        <v>0</v>
      </c>
      <c r="CK63" s="2">
        <v>0</v>
      </c>
      <c r="CL63" s="2">
        <v>0</v>
      </c>
      <c r="CM63" s="4" t="s">
        <v>445</v>
      </c>
      <c r="CN63" s="2">
        <v>0</v>
      </c>
      <c r="CO63" s="2">
        <v>1</v>
      </c>
      <c r="CP63" s="2">
        <v>0</v>
      </c>
      <c r="CQ63" s="2">
        <v>0</v>
      </c>
      <c r="CR63" s="2">
        <v>0</v>
      </c>
      <c r="CS63" s="4" t="s">
        <v>445</v>
      </c>
      <c r="CT63" s="2">
        <v>0</v>
      </c>
      <c r="CU63" s="2">
        <v>0</v>
      </c>
      <c r="CV63" s="2">
        <v>0</v>
      </c>
      <c r="CW63" s="2">
        <v>0</v>
      </c>
      <c r="CX63" s="2">
        <v>1</v>
      </c>
      <c r="CY63" s="2">
        <v>0</v>
      </c>
      <c r="CZ63" s="4" t="s">
        <v>445</v>
      </c>
      <c r="DA63" s="8">
        <f t="shared" si="2"/>
        <v>5</v>
      </c>
      <c r="DB63" s="2">
        <v>2</v>
      </c>
      <c r="DC63" s="2">
        <v>2</v>
      </c>
      <c r="DD63" s="2">
        <v>2</v>
      </c>
      <c r="DE63" s="2">
        <v>2</v>
      </c>
      <c r="DF63" s="2">
        <v>2</v>
      </c>
      <c r="DG63" s="2">
        <v>2</v>
      </c>
      <c r="DH63" s="2">
        <v>4</v>
      </c>
      <c r="DI63" s="2">
        <v>3</v>
      </c>
      <c r="DJ63" s="2">
        <v>4</v>
      </c>
      <c r="DR63" s="4" t="s">
        <v>445</v>
      </c>
    </row>
    <row r="64" spans="1:122">
      <c r="A64" s="2">
        <v>3203465</v>
      </c>
      <c r="B64" s="3">
        <v>42056.033310185187</v>
      </c>
      <c r="C64" s="2">
        <v>1</v>
      </c>
      <c r="D64" s="2">
        <v>57</v>
      </c>
      <c r="E64" s="2">
        <v>10</v>
      </c>
      <c r="F64" s="2">
        <v>13</v>
      </c>
      <c r="G64" s="2">
        <v>3</v>
      </c>
      <c r="H64" s="2">
        <v>2</v>
      </c>
      <c r="I64" s="2">
        <v>2</v>
      </c>
      <c r="J64" s="2">
        <v>3</v>
      </c>
      <c r="K64" s="2">
        <v>3</v>
      </c>
      <c r="L64" s="2">
        <v>6</v>
      </c>
      <c r="N64" s="2">
        <v>1985</v>
      </c>
      <c r="O64" s="2">
        <v>100</v>
      </c>
      <c r="P64" s="2">
        <v>3</v>
      </c>
      <c r="Q64" s="2">
        <f t="shared" si="0"/>
        <v>33.333333333333336</v>
      </c>
      <c r="R64" s="4" t="s">
        <v>80</v>
      </c>
      <c r="S64" s="2">
        <v>4</v>
      </c>
      <c r="T64" s="2">
        <v>2</v>
      </c>
      <c r="U64" s="2">
        <v>3</v>
      </c>
      <c r="V64" s="2">
        <v>3</v>
      </c>
      <c r="W64" s="2">
        <v>1</v>
      </c>
      <c r="X64" s="2">
        <v>2</v>
      </c>
      <c r="Y64" s="2">
        <v>2</v>
      </c>
      <c r="Z64" s="2">
        <v>1</v>
      </c>
      <c r="AA64" s="2">
        <v>2</v>
      </c>
      <c r="AB64" s="2">
        <v>4</v>
      </c>
      <c r="AC64" s="2">
        <v>4</v>
      </c>
      <c r="AD64" s="2">
        <v>3</v>
      </c>
      <c r="AE64" s="2">
        <v>4</v>
      </c>
      <c r="AF64" s="2">
        <v>2</v>
      </c>
      <c r="AG64" s="2">
        <v>2</v>
      </c>
      <c r="AH64" s="2">
        <v>3</v>
      </c>
      <c r="AI64" s="2">
        <v>2</v>
      </c>
      <c r="AJ64" s="2">
        <v>2</v>
      </c>
      <c r="AK64" s="2">
        <v>4</v>
      </c>
      <c r="AL64" s="2">
        <v>3</v>
      </c>
      <c r="AM64" s="2">
        <v>3</v>
      </c>
      <c r="AN64" s="2">
        <v>3</v>
      </c>
      <c r="AO64" s="2">
        <v>4</v>
      </c>
      <c r="AP64" s="2">
        <v>4</v>
      </c>
      <c r="AQ64" s="2">
        <v>4</v>
      </c>
      <c r="AR64" s="2">
        <v>2</v>
      </c>
      <c r="AS64" s="2">
        <v>2</v>
      </c>
      <c r="AT64" s="2">
        <v>2</v>
      </c>
      <c r="AU64" s="2">
        <v>2</v>
      </c>
      <c r="AV64" s="2">
        <v>2</v>
      </c>
      <c r="AW64" s="2">
        <v>2</v>
      </c>
      <c r="AX64" s="2">
        <v>2</v>
      </c>
      <c r="AY64" s="2">
        <v>2</v>
      </c>
      <c r="AZ64" s="2">
        <v>2</v>
      </c>
      <c r="BA64" s="2">
        <v>2</v>
      </c>
      <c r="BB64" s="2">
        <v>2</v>
      </c>
      <c r="BC64" s="2">
        <v>2</v>
      </c>
      <c r="BD64" s="2">
        <v>2</v>
      </c>
      <c r="BE64" s="2">
        <v>2</v>
      </c>
      <c r="BF64" s="2">
        <v>2</v>
      </c>
      <c r="BG64" s="2">
        <v>3</v>
      </c>
      <c r="BH64" s="2">
        <v>2</v>
      </c>
      <c r="BI64" s="2">
        <f t="shared" si="1"/>
        <v>2.5</v>
      </c>
      <c r="BJ64" s="2">
        <v>0</v>
      </c>
      <c r="BK64" s="2">
        <v>0</v>
      </c>
      <c r="BL64" s="2">
        <v>0</v>
      </c>
      <c r="BM64" s="2">
        <v>0</v>
      </c>
      <c r="BN64" s="2">
        <v>0</v>
      </c>
      <c r="BO64" s="2">
        <v>1</v>
      </c>
      <c r="BP64" s="2">
        <v>0</v>
      </c>
      <c r="BQ64" s="4" t="s">
        <v>445</v>
      </c>
      <c r="BR64" s="2">
        <v>0</v>
      </c>
      <c r="BS64" s="2">
        <v>0</v>
      </c>
      <c r="BT64" s="2">
        <v>0</v>
      </c>
      <c r="BU64" s="2">
        <v>0</v>
      </c>
      <c r="BV64" s="2">
        <v>0</v>
      </c>
      <c r="BW64" s="2">
        <v>1</v>
      </c>
      <c r="BX64" s="2">
        <v>0</v>
      </c>
      <c r="BY64" s="4" t="s">
        <v>445</v>
      </c>
      <c r="BZ64" s="2">
        <v>0</v>
      </c>
      <c r="CA64" s="2">
        <v>0</v>
      </c>
      <c r="CB64" s="2">
        <v>0</v>
      </c>
      <c r="CC64" s="2">
        <v>0</v>
      </c>
      <c r="CD64" s="2">
        <v>0</v>
      </c>
      <c r="CE64" s="2">
        <v>1</v>
      </c>
      <c r="CF64" s="2">
        <v>0</v>
      </c>
      <c r="CG64" s="4" t="s">
        <v>445</v>
      </c>
      <c r="CH64" s="2">
        <v>0</v>
      </c>
      <c r="CI64" s="2">
        <v>0</v>
      </c>
      <c r="CJ64" s="2">
        <v>0</v>
      </c>
      <c r="CK64" s="2">
        <v>1</v>
      </c>
      <c r="CL64" s="2">
        <v>0</v>
      </c>
      <c r="CM64" s="4" t="s">
        <v>445</v>
      </c>
      <c r="CN64" s="2">
        <v>0</v>
      </c>
      <c r="CO64" s="2">
        <v>0</v>
      </c>
      <c r="CP64" s="2">
        <v>0</v>
      </c>
      <c r="CQ64" s="2">
        <v>1</v>
      </c>
      <c r="CR64" s="2">
        <v>0</v>
      </c>
      <c r="CS64" s="4" t="s">
        <v>445</v>
      </c>
      <c r="CT64" s="2">
        <v>0</v>
      </c>
      <c r="CU64" s="2">
        <v>0</v>
      </c>
      <c r="CV64" s="2">
        <v>0</v>
      </c>
      <c r="CW64" s="2">
        <v>0</v>
      </c>
      <c r="CX64" s="2">
        <v>1</v>
      </c>
      <c r="CY64" s="2">
        <v>0</v>
      </c>
      <c r="CZ64" s="4" t="s">
        <v>445</v>
      </c>
      <c r="DA64" s="8">
        <f t="shared" si="2"/>
        <v>0</v>
      </c>
      <c r="DB64" s="2">
        <v>2</v>
      </c>
      <c r="DC64" s="2">
        <v>2</v>
      </c>
      <c r="DD64" s="2">
        <v>2</v>
      </c>
      <c r="DE64" s="2">
        <v>3</v>
      </c>
      <c r="DF64" s="2">
        <v>2</v>
      </c>
      <c r="DG64" s="2">
        <v>2</v>
      </c>
      <c r="DH64" s="2">
        <v>4</v>
      </c>
      <c r="DI64" s="2">
        <v>3</v>
      </c>
      <c r="DJ64" s="2">
        <v>2</v>
      </c>
      <c r="DK64" s="2">
        <v>0</v>
      </c>
      <c r="DL64" s="2">
        <v>0</v>
      </c>
      <c r="DM64" s="2">
        <v>1</v>
      </c>
      <c r="DN64" s="2">
        <v>0</v>
      </c>
      <c r="DO64" s="2">
        <v>0</v>
      </c>
      <c r="DP64" s="2">
        <v>0</v>
      </c>
      <c r="DQ64" s="2">
        <v>0</v>
      </c>
      <c r="DR64" s="4" t="s">
        <v>445</v>
      </c>
    </row>
    <row r="65" spans="1:122">
      <c r="A65" s="2">
        <v>3209017</v>
      </c>
      <c r="B65" s="3">
        <v>42056.141782407409</v>
      </c>
      <c r="C65" s="2">
        <v>1</v>
      </c>
      <c r="D65" s="2">
        <v>43</v>
      </c>
      <c r="E65" s="2">
        <v>7</v>
      </c>
      <c r="F65" s="2">
        <v>14</v>
      </c>
      <c r="G65" s="2">
        <v>3</v>
      </c>
      <c r="H65" s="2">
        <v>2</v>
      </c>
      <c r="I65" s="2">
        <v>1</v>
      </c>
      <c r="J65" s="2">
        <v>6</v>
      </c>
      <c r="K65" s="2">
        <v>5</v>
      </c>
      <c r="L65" s="2">
        <v>3</v>
      </c>
      <c r="N65" s="2">
        <v>1972</v>
      </c>
      <c r="O65" s="2">
        <v>1000</v>
      </c>
      <c r="P65" s="2">
        <v>10</v>
      </c>
      <c r="Q65" s="2">
        <f t="shared" si="0"/>
        <v>100</v>
      </c>
      <c r="R65" s="4" t="s">
        <v>81</v>
      </c>
      <c r="S65" s="2">
        <v>4</v>
      </c>
      <c r="T65" s="2">
        <v>2</v>
      </c>
      <c r="U65" s="2">
        <v>2</v>
      </c>
      <c r="V65" s="2">
        <v>2</v>
      </c>
      <c r="W65" s="2">
        <v>1</v>
      </c>
      <c r="X65" s="2">
        <v>1</v>
      </c>
      <c r="Y65" s="2">
        <v>2</v>
      </c>
      <c r="Z65" s="2">
        <v>2</v>
      </c>
      <c r="AA65" s="2">
        <v>2</v>
      </c>
      <c r="AB65" s="2">
        <v>4</v>
      </c>
      <c r="AC65" s="2">
        <v>4</v>
      </c>
      <c r="AD65" s="2">
        <v>4</v>
      </c>
      <c r="AE65" s="2">
        <v>4</v>
      </c>
      <c r="AF65" s="2">
        <v>2</v>
      </c>
      <c r="AG65" s="2">
        <v>2</v>
      </c>
      <c r="AH65" s="2">
        <v>2</v>
      </c>
      <c r="AI65" s="2">
        <v>1</v>
      </c>
      <c r="AJ65" s="2">
        <v>1</v>
      </c>
      <c r="AK65" s="2">
        <v>2</v>
      </c>
      <c r="AL65" s="2">
        <v>3</v>
      </c>
      <c r="AM65" s="2">
        <v>3</v>
      </c>
      <c r="AN65" s="2">
        <v>1</v>
      </c>
      <c r="AO65" s="2">
        <v>4</v>
      </c>
      <c r="AP65" s="2">
        <v>3</v>
      </c>
      <c r="AQ65" s="2">
        <v>3</v>
      </c>
      <c r="AR65" s="2">
        <v>2</v>
      </c>
      <c r="AS65" s="2">
        <v>2</v>
      </c>
      <c r="AT65" s="2">
        <v>2</v>
      </c>
      <c r="AU65" s="2">
        <v>2</v>
      </c>
      <c r="AV65" s="2">
        <v>2</v>
      </c>
      <c r="AW65" s="2">
        <v>2</v>
      </c>
      <c r="AX65" s="2">
        <v>2</v>
      </c>
      <c r="AY65" s="2">
        <v>2</v>
      </c>
      <c r="AZ65" s="2">
        <v>2</v>
      </c>
      <c r="BA65" s="2">
        <v>2</v>
      </c>
      <c r="BB65" s="2">
        <v>1</v>
      </c>
      <c r="BC65" s="2">
        <v>2</v>
      </c>
      <c r="BD65" s="2">
        <v>2</v>
      </c>
      <c r="BE65" s="2">
        <v>2</v>
      </c>
      <c r="BF65" s="2">
        <v>2</v>
      </c>
      <c r="BG65" s="2">
        <v>2</v>
      </c>
      <c r="BH65" s="2">
        <v>2</v>
      </c>
      <c r="BI65" s="2">
        <f t="shared" si="1"/>
        <v>2</v>
      </c>
      <c r="BJ65" s="2">
        <v>0</v>
      </c>
      <c r="BK65" s="2">
        <v>0</v>
      </c>
      <c r="BL65" s="2">
        <v>0</v>
      </c>
      <c r="BM65" s="2">
        <v>0</v>
      </c>
      <c r="BN65" s="2">
        <v>0</v>
      </c>
      <c r="BO65" s="2">
        <v>1</v>
      </c>
      <c r="BP65" s="2">
        <v>0</v>
      </c>
      <c r="BQ65" s="4" t="s">
        <v>445</v>
      </c>
      <c r="BR65" s="2">
        <v>0</v>
      </c>
      <c r="BS65" s="2">
        <v>0</v>
      </c>
      <c r="BT65" s="2">
        <v>1</v>
      </c>
      <c r="BU65" s="2">
        <v>1</v>
      </c>
      <c r="BV65" s="2">
        <v>0</v>
      </c>
      <c r="BW65" s="2">
        <v>0</v>
      </c>
      <c r="BX65" s="2">
        <v>0</v>
      </c>
      <c r="BY65" s="4" t="s">
        <v>445</v>
      </c>
      <c r="BZ65" s="2">
        <v>1</v>
      </c>
      <c r="CA65" s="2">
        <v>0</v>
      </c>
      <c r="CB65" s="2">
        <v>1</v>
      </c>
      <c r="CC65" s="2">
        <v>1</v>
      </c>
      <c r="CD65" s="2">
        <v>0</v>
      </c>
      <c r="CE65" s="2">
        <v>0</v>
      </c>
      <c r="CF65" s="2">
        <v>0</v>
      </c>
      <c r="CG65" s="4" t="s">
        <v>445</v>
      </c>
      <c r="CH65" s="2">
        <v>0</v>
      </c>
      <c r="CI65" s="2">
        <v>0</v>
      </c>
      <c r="CJ65" s="2">
        <v>0</v>
      </c>
      <c r="CK65" s="2">
        <v>0</v>
      </c>
      <c r="CL65" s="2">
        <v>1</v>
      </c>
      <c r="CM65" s="4" t="s">
        <v>445</v>
      </c>
      <c r="CN65" s="2">
        <v>0</v>
      </c>
      <c r="CO65" s="2">
        <v>0</v>
      </c>
      <c r="CP65" s="2">
        <v>0</v>
      </c>
      <c r="CQ65" s="2">
        <v>0</v>
      </c>
      <c r="CR65" s="2">
        <v>1</v>
      </c>
      <c r="CS65" s="4" t="s">
        <v>445</v>
      </c>
      <c r="CT65" s="2">
        <v>0</v>
      </c>
      <c r="CU65" s="2">
        <v>0</v>
      </c>
      <c r="CV65" s="2">
        <v>0</v>
      </c>
      <c r="CW65" s="2">
        <v>0</v>
      </c>
      <c r="CX65" s="2">
        <v>1</v>
      </c>
      <c r="CY65" s="2">
        <v>0</v>
      </c>
      <c r="CZ65" s="4" t="s">
        <v>445</v>
      </c>
      <c r="DA65" s="8">
        <f t="shared" si="2"/>
        <v>5</v>
      </c>
      <c r="DB65" s="2">
        <v>2</v>
      </c>
      <c r="DC65" s="2">
        <v>2</v>
      </c>
      <c r="DD65" s="2">
        <v>2</v>
      </c>
      <c r="DE65" s="2">
        <v>3</v>
      </c>
      <c r="DF65" s="2">
        <v>2</v>
      </c>
      <c r="DG65" s="2">
        <v>2</v>
      </c>
      <c r="DH65" s="2">
        <v>4</v>
      </c>
      <c r="DI65" s="2">
        <v>3</v>
      </c>
      <c r="DJ65" s="2">
        <v>2</v>
      </c>
      <c r="DK65" s="2">
        <v>1</v>
      </c>
      <c r="DL65" s="2">
        <v>1</v>
      </c>
      <c r="DM65" s="2">
        <v>1</v>
      </c>
      <c r="DN65" s="2">
        <v>1</v>
      </c>
      <c r="DO65" s="2">
        <v>1</v>
      </c>
      <c r="DP65" s="2">
        <v>0</v>
      </c>
      <c r="DQ65" s="2">
        <v>0</v>
      </c>
      <c r="DR65" s="4" t="s">
        <v>445</v>
      </c>
    </row>
    <row r="66" spans="1:122">
      <c r="A66" s="2">
        <v>3211728</v>
      </c>
      <c r="B66" s="3">
        <v>42056.009502314817</v>
      </c>
      <c r="C66" s="2">
        <v>1</v>
      </c>
      <c r="D66" s="2">
        <v>49</v>
      </c>
      <c r="E66" s="2">
        <v>8</v>
      </c>
      <c r="F66" s="2">
        <v>11</v>
      </c>
      <c r="G66" s="2">
        <v>3</v>
      </c>
      <c r="H66" s="2">
        <v>2</v>
      </c>
      <c r="I66" s="2">
        <v>2</v>
      </c>
      <c r="J66" s="2">
        <v>9</v>
      </c>
      <c r="K66" s="2">
        <v>9</v>
      </c>
      <c r="L66" s="2">
        <v>7</v>
      </c>
      <c r="N66" s="2">
        <v>2007</v>
      </c>
      <c r="O66" s="2">
        <v>1250</v>
      </c>
      <c r="P66" s="2">
        <v>2</v>
      </c>
      <c r="Q66" s="2">
        <f t="shared" si="0"/>
        <v>625</v>
      </c>
      <c r="R66" s="4" t="s">
        <v>82</v>
      </c>
      <c r="S66" s="2">
        <v>4</v>
      </c>
      <c r="T66" s="2">
        <v>4</v>
      </c>
      <c r="U66" s="2">
        <v>4</v>
      </c>
      <c r="V66" s="2">
        <v>4</v>
      </c>
      <c r="W66" s="2">
        <v>4</v>
      </c>
      <c r="X66" s="2">
        <v>3</v>
      </c>
      <c r="Y66" s="2">
        <v>3</v>
      </c>
      <c r="Z66" s="2">
        <v>2</v>
      </c>
      <c r="AA66" s="2">
        <v>3</v>
      </c>
      <c r="AB66" s="2">
        <v>3</v>
      </c>
      <c r="AC66" s="2">
        <v>3</v>
      </c>
      <c r="AD66" s="2">
        <v>4</v>
      </c>
      <c r="AE66" s="2">
        <v>4</v>
      </c>
      <c r="AF66" s="2">
        <v>3</v>
      </c>
      <c r="AG66" s="2">
        <v>3</v>
      </c>
      <c r="AH66" s="2">
        <v>4</v>
      </c>
      <c r="AI66" s="2">
        <v>4</v>
      </c>
      <c r="AJ66" s="2">
        <v>4</v>
      </c>
      <c r="AK66" s="2">
        <v>4</v>
      </c>
      <c r="AL66" s="2">
        <v>4</v>
      </c>
      <c r="AM66" s="2">
        <v>4</v>
      </c>
      <c r="AN66" s="2">
        <v>3</v>
      </c>
      <c r="AO66" s="2">
        <v>4</v>
      </c>
      <c r="AP66" s="2">
        <v>3</v>
      </c>
      <c r="AQ66" s="2">
        <v>4</v>
      </c>
      <c r="AR66" s="2">
        <v>4</v>
      </c>
      <c r="AS66" s="2">
        <v>2</v>
      </c>
      <c r="AT66" s="2">
        <v>4</v>
      </c>
      <c r="AU66" s="2">
        <v>3</v>
      </c>
      <c r="AV66" s="2">
        <v>2</v>
      </c>
      <c r="AW66" s="2">
        <v>3</v>
      </c>
      <c r="AX66" s="2">
        <v>3</v>
      </c>
      <c r="AY66" s="2">
        <v>3</v>
      </c>
      <c r="AZ66" s="2">
        <v>3</v>
      </c>
      <c r="BA66" s="2">
        <v>3</v>
      </c>
      <c r="BB66" s="2">
        <v>3</v>
      </c>
      <c r="BC66" s="2">
        <v>3</v>
      </c>
      <c r="BD66" s="2">
        <v>3</v>
      </c>
      <c r="BE66" s="2">
        <v>4</v>
      </c>
      <c r="BF66" s="2">
        <v>3</v>
      </c>
      <c r="BG66" s="2">
        <v>3</v>
      </c>
      <c r="BH66" s="2">
        <v>4</v>
      </c>
      <c r="BI66" s="2">
        <f t="shared" si="1"/>
        <v>3.5</v>
      </c>
      <c r="BJ66" s="2">
        <v>0</v>
      </c>
      <c r="BK66" s="2">
        <v>0</v>
      </c>
      <c r="BL66" s="2">
        <v>0</v>
      </c>
      <c r="BM66" s="2">
        <v>1</v>
      </c>
      <c r="BN66" s="2">
        <v>0</v>
      </c>
      <c r="BO66" s="2">
        <v>0</v>
      </c>
      <c r="BP66" s="2">
        <v>0</v>
      </c>
      <c r="BQ66" s="4" t="s">
        <v>445</v>
      </c>
      <c r="BR66" s="2">
        <v>1</v>
      </c>
      <c r="BS66" s="2">
        <v>0</v>
      </c>
      <c r="BT66" s="2">
        <v>0</v>
      </c>
      <c r="BU66" s="2">
        <v>0</v>
      </c>
      <c r="BV66" s="2">
        <v>0</v>
      </c>
      <c r="BW66" s="2">
        <v>0</v>
      </c>
      <c r="BX66" s="2">
        <v>0</v>
      </c>
      <c r="BY66" s="4" t="s">
        <v>445</v>
      </c>
      <c r="BZ66" s="2">
        <v>0</v>
      </c>
      <c r="CA66" s="2">
        <v>0</v>
      </c>
      <c r="CB66" s="2">
        <v>1</v>
      </c>
      <c r="CC66" s="2">
        <v>0</v>
      </c>
      <c r="CD66" s="2">
        <v>0</v>
      </c>
      <c r="CE66" s="2">
        <v>0</v>
      </c>
      <c r="CF66" s="2">
        <v>0</v>
      </c>
      <c r="CG66" s="4" t="s">
        <v>445</v>
      </c>
      <c r="CH66" s="2">
        <v>0</v>
      </c>
      <c r="CI66" s="2">
        <v>0</v>
      </c>
      <c r="CJ66" s="2">
        <v>0</v>
      </c>
      <c r="CK66" s="2">
        <v>1</v>
      </c>
      <c r="CL66" s="2">
        <v>0</v>
      </c>
      <c r="CM66" s="4" t="s">
        <v>445</v>
      </c>
      <c r="CN66" s="2">
        <v>0</v>
      </c>
      <c r="CO66" s="2">
        <v>0</v>
      </c>
      <c r="CP66" s="2">
        <v>0</v>
      </c>
      <c r="CQ66" s="2">
        <v>1</v>
      </c>
      <c r="CR66" s="2">
        <v>0</v>
      </c>
      <c r="CS66" s="4" t="s">
        <v>445</v>
      </c>
      <c r="CT66" s="2">
        <v>0</v>
      </c>
      <c r="CU66" s="2">
        <v>0</v>
      </c>
      <c r="CV66" s="2">
        <v>0</v>
      </c>
      <c r="CW66" s="2">
        <v>0</v>
      </c>
      <c r="CX66" s="2">
        <v>1</v>
      </c>
      <c r="CY66" s="2">
        <v>0</v>
      </c>
      <c r="CZ66" s="4" t="s">
        <v>445</v>
      </c>
      <c r="DA66" s="8">
        <f t="shared" si="2"/>
        <v>3</v>
      </c>
      <c r="DB66" s="2">
        <v>4</v>
      </c>
      <c r="DC66" s="2">
        <v>3</v>
      </c>
      <c r="DD66" s="2">
        <v>3</v>
      </c>
      <c r="DE66" s="2">
        <v>3</v>
      </c>
      <c r="DF66" s="2">
        <v>4</v>
      </c>
      <c r="DG66" s="2">
        <v>3</v>
      </c>
      <c r="DH66" s="2">
        <v>4</v>
      </c>
      <c r="DI66" s="2">
        <v>4</v>
      </c>
      <c r="DJ66" s="2">
        <v>4</v>
      </c>
      <c r="DR66" s="4" t="s">
        <v>445</v>
      </c>
    </row>
    <row r="67" spans="1:122">
      <c r="A67" s="2">
        <v>3229517</v>
      </c>
      <c r="B67" s="3">
        <v>42056.489618055559</v>
      </c>
      <c r="C67" s="2">
        <v>2</v>
      </c>
      <c r="D67" s="2">
        <v>43</v>
      </c>
      <c r="E67" s="2">
        <v>7</v>
      </c>
      <c r="F67" s="2">
        <v>26</v>
      </c>
      <c r="G67" s="2">
        <v>5</v>
      </c>
      <c r="H67" s="2">
        <v>2</v>
      </c>
      <c r="I67" s="2">
        <v>2</v>
      </c>
      <c r="J67" s="2">
        <v>3</v>
      </c>
      <c r="K67" s="2">
        <v>1</v>
      </c>
      <c r="L67" s="2">
        <v>8</v>
      </c>
      <c r="N67" s="2">
        <v>1970</v>
      </c>
      <c r="O67" s="2">
        <v>120</v>
      </c>
      <c r="P67" s="2">
        <v>3</v>
      </c>
      <c r="Q67" s="2">
        <f t="shared" si="0"/>
        <v>40</v>
      </c>
      <c r="R67" s="4" t="s">
        <v>83</v>
      </c>
      <c r="S67" s="2">
        <v>3</v>
      </c>
      <c r="T67" s="2">
        <v>1</v>
      </c>
      <c r="U67" s="2">
        <v>3</v>
      </c>
      <c r="V67" s="2">
        <v>4</v>
      </c>
      <c r="W67" s="2">
        <v>1</v>
      </c>
      <c r="X67" s="2">
        <v>2</v>
      </c>
      <c r="Y67" s="2">
        <v>2</v>
      </c>
      <c r="Z67" s="2">
        <v>1</v>
      </c>
      <c r="AA67" s="2">
        <v>1</v>
      </c>
      <c r="AB67" s="2">
        <v>2</v>
      </c>
      <c r="AC67" s="2">
        <v>4</v>
      </c>
      <c r="AD67" s="2">
        <v>4</v>
      </c>
      <c r="AE67" s="2">
        <v>4</v>
      </c>
      <c r="AF67" s="2">
        <v>3</v>
      </c>
      <c r="AG67" s="2">
        <v>3</v>
      </c>
      <c r="AH67" s="2">
        <v>3</v>
      </c>
      <c r="AI67" s="2">
        <v>1</v>
      </c>
      <c r="AJ67" s="2">
        <v>1</v>
      </c>
      <c r="AK67" s="2">
        <v>4</v>
      </c>
      <c r="AL67" s="2">
        <v>3</v>
      </c>
      <c r="AM67" s="2">
        <v>1</v>
      </c>
      <c r="AN67" s="2">
        <v>1</v>
      </c>
      <c r="AO67" s="2">
        <v>2</v>
      </c>
      <c r="AP67" s="2">
        <v>4</v>
      </c>
      <c r="AQ67" s="2">
        <v>4</v>
      </c>
      <c r="AR67" s="2">
        <v>2</v>
      </c>
      <c r="AS67" s="2">
        <v>2</v>
      </c>
      <c r="AT67" s="2">
        <v>2</v>
      </c>
      <c r="AU67" s="2">
        <v>1</v>
      </c>
      <c r="AV67" s="2">
        <v>2</v>
      </c>
      <c r="AW67" s="2">
        <v>2</v>
      </c>
      <c r="AX67" s="2">
        <v>2</v>
      </c>
      <c r="AY67" s="2">
        <v>2</v>
      </c>
      <c r="AZ67" s="2">
        <v>1</v>
      </c>
      <c r="BA67" s="2">
        <v>1</v>
      </c>
      <c r="BB67" s="2">
        <v>1</v>
      </c>
      <c r="BC67" s="2">
        <v>2</v>
      </c>
      <c r="BD67" s="2">
        <v>1</v>
      </c>
      <c r="BE67" s="2">
        <v>1</v>
      </c>
      <c r="BF67" s="2">
        <v>2</v>
      </c>
      <c r="BG67" s="2">
        <v>1</v>
      </c>
      <c r="BH67" s="2">
        <v>2</v>
      </c>
      <c r="BI67" s="2">
        <f t="shared" si="1"/>
        <v>1.5</v>
      </c>
      <c r="BJ67" s="2">
        <v>0</v>
      </c>
      <c r="BK67" s="2">
        <v>0</v>
      </c>
      <c r="BL67" s="2">
        <v>0</v>
      </c>
      <c r="BM67" s="2">
        <v>0</v>
      </c>
      <c r="BN67" s="2">
        <v>0</v>
      </c>
      <c r="BO67" s="2">
        <v>1</v>
      </c>
      <c r="BP67" s="2">
        <v>0</v>
      </c>
      <c r="BQ67" s="4" t="s">
        <v>445</v>
      </c>
      <c r="BR67" s="2">
        <v>0</v>
      </c>
      <c r="BS67" s="2">
        <v>0</v>
      </c>
      <c r="BT67" s="2">
        <v>0</v>
      </c>
      <c r="BU67" s="2">
        <v>0</v>
      </c>
      <c r="BV67" s="2">
        <v>0</v>
      </c>
      <c r="BW67" s="2">
        <v>1</v>
      </c>
      <c r="BX67" s="2">
        <v>0</v>
      </c>
      <c r="BY67" s="4" t="s">
        <v>445</v>
      </c>
      <c r="BZ67" s="2">
        <v>0</v>
      </c>
      <c r="CA67" s="2">
        <v>0</v>
      </c>
      <c r="CB67" s="2">
        <v>0</v>
      </c>
      <c r="CC67" s="2">
        <v>0</v>
      </c>
      <c r="CD67" s="2">
        <v>0</v>
      </c>
      <c r="CE67" s="2">
        <v>1</v>
      </c>
      <c r="CF67" s="2">
        <v>0</v>
      </c>
      <c r="CG67" s="4" t="s">
        <v>445</v>
      </c>
      <c r="CH67" s="2">
        <v>0</v>
      </c>
      <c r="CI67" s="2">
        <v>0</v>
      </c>
      <c r="CJ67" s="2">
        <v>0</v>
      </c>
      <c r="CK67" s="2">
        <v>1</v>
      </c>
      <c r="CL67" s="2">
        <v>0</v>
      </c>
      <c r="CM67" s="4" t="s">
        <v>445</v>
      </c>
      <c r="CN67" s="2">
        <v>0</v>
      </c>
      <c r="CO67" s="2">
        <v>0</v>
      </c>
      <c r="CP67" s="2">
        <v>0</v>
      </c>
      <c r="CQ67" s="2">
        <v>1</v>
      </c>
      <c r="CR67" s="2">
        <v>0</v>
      </c>
      <c r="CS67" s="4" t="s">
        <v>445</v>
      </c>
      <c r="CT67" s="2">
        <v>0</v>
      </c>
      <c r="CU67" s="2">
        <v>0</v>
      </c>
      <c r="CV67" s="2">
        <v>0</v>
      </c>
      <c r="CW67" s="2">
        <v>0</v>
      </c>
      <c r="CX67" s="2">
        <v>1</v>
      </c>
      <c r="CY67" s="2">
        <v>0</v>
      </c>
      <c r="CZ67" s="4" t="s">
        <v>445</v>
      </c>
      <c r="DA67" s="8">
        <f t="shared" si="2"/>
        <v>0</v>
      </c>
      <c r="DB67" s="2">
        <v>2</v>
      </c>
      <c r="DC67" s="2">
        <v>2</v>
      </c>
      <c r="DD67" s="2">
        <v>2</v>
      </c>
      <c r="DE67" s="2">
        <v>2</v>
      </c>
      <c r="DF67" s="2">
        <v>2</v>
      </c>
      <c r="DG67" s="2">
        <v>3</v>
      </c>
      <c r="DH67" s="2">
        <v>5</v>
      </c>
      <c r="DI67" s="2">
        <v>3</v>
      </c>
      <c r="DJ67" s="2">
        <v>2</v>
      </c>
      <c r="DK67" s="2">
        <v>0</v>
      </c>
      <c r="DL67" s="2">
        <v>1</v>
      </c>
      <c r="DM67" s="2">
        <v>0</v>
      </c>
      <c r="DN67" s="2">
        <v>0</v>
      </c>
      <c r="DO67" s="2">
        <v>0</v>
      </c>
      <c r="DP67" s="2">
        <v>0</v>
      </c>
      <c r="DQ67" s="2">
        <v>0</v>
      </c>
      <c r="DR67" s="4" t="s">
        <v>445</v>
      </c>
    </row>
    <row r="68" spans="1:122">
      <c r="A68" s="2">
        <v>3245716</v>
      </c>
      <c r="B68" s="3">
        <v>42057.753796296296</v>
      </c>
      <c r="C68" s="2">
        <v>1</v>
      </c>
      <c r="D68" s="2">
        <v>65</v>
      </c>
      <c r="E68" s="2">
        <v>11</v>
      </c>
      <c r="F68" s="2">
        <v>28</v>
      </c>
      <c r="G68" s="2">
        <v>5</v>
      </c>
      <c r="H68" s="2">
        <v>2</v>
      </c>
      <c r="I68" s="2">
        <v>2</v>
      </c>
      <c r="J68" s="2">
        <v>7</v>
      </c>
      <c r="K68" s="2">
        <v>6</v>
      </c>
      <c r="L68" s="2">
        <v>2</v>
      </c>
      <c r="N68" s="2">
        <v>2003</v>
      </c>
      <c r="O68" s="2">
        <v>3300</v>
      </c>
      <c r="P68" s="2">
        <v>6</v>
      </c>
      <c r="Q68" s="2">
        <f t="shared" ref="Q68:Q131" si="3">O68/P68</f>
        <v>550</v>
      </c>
      <c r="R68" s="4" t="s">
        <v>85</v>
      </c>
      <c r="S68" s="2">
        <v>3</v>
      </c>
      <c r="T68" s="2">
        <v>3</v>
      </c>
      <c r="U68" s="2">
        <v>3</v>
      </c>
      <c r="V68" s="2">
        <v>3</v>
      </c>
      <c r="W68" s="2">
        <v>3</v>
      </c>
      <c r="X68" s="2">
        <v>3</v>
      </c>
      <c r="Y68" s="2">
        <v>3</v>
      </c>
      <c r="Z68" s="2">
        <v>3</v>
      </c>
      <c r="AA68" s="2">
        <v>3</v>
      </c>
      <c r="AB68" s="2">
        <v>4</v>
      </c>
      <c r="AC68" s="2">
        <v>4</v>
      </c>
      <c r="AD68" s="2">
        <v>4</v>
      </c>
      <c r="AE68" s="2">
        <v>4</v>
      </c>
      <c r="AF68" s="2">
        <v>3</v>
      </c>
      <c r="AG68" s="2">
        <v>3</v>
      </c>
      <c r="AH68" s="2">
        <v>3</v>
      </c>
      <c r="AI68" s="2">
        <v>2</v>
      </c>
      <c r="AJ68" s="2">
        <v>3</v>
      </c>
      <c r="AK68" s="2">
        <v>4</v>
      </c>
      <c r="AL68" s="2">
        <v>3</v>
      </c>
      <c r="AM68" s="2">
        <v>3</v>
      </c>
      <c r="AN68" s="2">
        <v>3</v>
      </c>
      <c r="AO68" s="2">
        <v>4</v>
      </c>
      <c r="AP68" s="2">
        <v>4</v>
      </c>
      <c r="AQ68" s="2">
        <v>4</v>
      </c>
      <c r="AR68" s="2">
        <v>2</v>
      </c>
      <c r="AS68" s="2">
        <v>2</v>
      </c>
      <c r="AT68" s="2">
        <v>2</v>
      </c>
      <c r="AU68" s="2">
        <v>2</v>
      </c>
      <c r="AV68" s="2">
        <v>2</v>
      </c>
      <c r="AW68" s="2">
        <v>2</v>
      </c>
      <c r="AX68" s="2">
        <v>2</v>
      </c>
      <c r="AY68" s="2">
        <v>2</v>
      </c>
      <c r="AZ68" s="2">
        <v>3</v>
      </c>
      <c r="BA68" s="2">
        <v>2</v>
      </c>
      <c r="BB68" s="2">
        <v>2</v>
      </c>
      <c r="BC68" s="2">
        <v>2</v>
      </c>
      <c r="BD68" s="2">
        <v>3</v>
      </c>
      <c r="BE68" s="2">
        <v>2</v>
      </c>
      <c r="BF68" s="2">
        <v>2</v>
      </c>
      <c r="BG68" s="2">
        <v>2</v>
      </c>
      <c r="BH68" s="2">
        <v>3</v>
      </c>
      <c r="BI68" s="2">
        <f t="shared" si="1"/>
        <v>2.5</v>
      </c>
      <c r="BJ68" s="2">
        <v>0</v>
      </c>
      <c r="BK68" s="2">
        <v>0</v>
      </c>
      <c r="BL68" s="2">
        <v>0</v>
      </c>
      <c r="BM68" s="2">
        <v>0</v>
      </c>
      <c r="BN68" s="2">
        <v>0</v>
      </c>
      <c r="BO68" s="2">
        <v>1</v>
      </c>
      <c r="BP68" s="2">
        <v>0</v>
      </c>
      <c r="BQ68" s="4" t="s">
        <v>445</v>
      </c>
      <c r="BR68" s="2">
        <v>0</v>
      </c>
      <c r="BS68" s="2">
        <v>0</v>
      </c>
      <c r="BT68" s="2">
        <v>0</v>
      </c>
      <c r="BU68" s="2">
        <v>0</v>
      </c>
      <c r="BV68" s="2">
        <v>0</v>
      </c>
      <c r="BW68" s="2">
        <v>1</v>
      </c>
      <c r="BX68" s="2">
        <v>0</v>
      </c>
      <c r="BY68" s="4" t="s">
        <v>445</v>
      </c>
      <c r="BZ68" s="2">
        <v>0</v>
      </c>
      <c r="CA68" s="2">
        <v>0</v>
      </c>
      <c r="CB68" s="2">
        <v>0</v>
      </c>
      <c r="CC68" s="2">
        <v>0</v>
      </c>
      <c r="CD68" s="2">
        <v>0</v>
      </c>
      <c r="CE68" s="2">
        <v>1</v>
      </c>
      <c r="CF68" s="2">
        <v>0</v>
      </c>
      <c r="CG68" s="4" t="s">
        <v>445</v>
      </c>
      <c r="CH68" s="2">
        <v>0</v>
      </c>
      <c r="CI68" s="2">
        <v>0</v>
      </c>
      <c r="CJ68" s="2">
        <v>0</v>
      </c>
      <c r="CK68" s="2">
        <v>1</v>
      </c>
      <c r="CL68" s="2">
        <v>0</v>
      </c>
      <c r="CM68" s="4" t="s">
        <v>445</v>
      </c>
      <c r="CN68" s="2">
        <v>0</v>
      </c>
      <c r="CO68" s="2">
        <v>0</v>
      </c>
      <c r="CP68" s="2">
        <v>0</v>
      </c>
      <c r="CQ68" s="2">
        <v>1</v>
      </c>
      <c r="CR68" s="2">
        <v>0</v>
      </c>
      <c r="CS68" s="4" t="s">
        <v>445</v>
      </c>
      <c r="CT68" s="2">
        <v>0</v>
      </c>
      <c r="CU68" s="2">
        <v>0</v>
      </c>
      <c r="CV68" s="2">
        <v>0</v>
      </c>
      <c r="CW68" s="2">
        <v>0</v>
      </c>
      <c r="CX68" s="2">
        <v>1</v>
      </c>
      <c r="CY68" s="2">
        <v>0</v>
      </c>
      <c r="CZ68" s="4" t="s">
        <v>445</v>
      </c>
      <c r="DA68" s="8">
        <f t="shared" si="2"/>
        <v>0</v>
      </c>
      <c r="DB68" s="2">
        <v>2</v>
      </c>
      <c r="DC68" s="2">
        <v>3</v>
      </c>
      <c r="DD68" s="2">
        <v>3</v>
      </c>
      <c r="DE68" s="2">
        <v>3</v>
      </c>
      <c r="DF68" s="2">
        <v>2</v>
      </c>
      <c r="DG68" s="2">
        <v>2</v>
      </c>
      <c r="DH68" s="2">
        <v>4</v>
      </c>
      <c r="DI68" s="2">
        <v>2</v>
      </c>
      <c r="DJ68" s="2">
        <v>2</v>
      </c>
      <c r="DK68" s="2">
        <v>1</v>
      </c>
      <c r="DL68" s="2">
        <v>0</v>
      </c>
      <c r="DM68" s="2">
        <v>1</v>
      </c>
      <c r="DN68" s="2">
        <v>1</v>
      </c>
      <c r="DO68" s="2">
        <v>1</v>
      </c>
      <c r="DP68" s="2">
        <v>0</v>
      </c>
      <c r="DQ68" s="2">
        <v>0</v>
      </c>
      <c r="DR68" s="4" t="s">
        <v>445</v>
      </c>
    </row>
    <row r="69" spans="1:122">
      <c r="A69" s="2">
        <v>3246765</v>
      </c>
      <c r="B69" s="3">
        <v>42056.476643518516</v>
      </c>
      <c r="C69" s="2">
        <v>1</v>
      </c>
      <c r="D69" s="2">
        <v>59</v>
      </c>
      <c r="E69" s="2">
        <v>10</v>
      </c>
      <c r="F69" s="2">
        <v>24</v>
      </c>
      <c r="G69" s="2">
        <v>4</v>
      </c>
      <c r="H69" s="2">
        <v>2</v>
      </c>
      <c r="I69" s="2">
        <v>2</v>
      </c>
      <c r="J69" s="2">
        <v>7</v>
      </c>
      <c r="K69" s="2">
        <v>7</v>
      </c>
      <c r="L69" s="2">
        <v>2</v>
      </c>
      <c r="N69" s="2">
        <v>1995</v>
      </c>
      <c r="O69" s="2">
        <v>7000</v>
      </c>
      <c r="P69" s="2">
        <v>9</v>
      </c>
      <c r="Q69" s="2">
        <f t="shared" si="3"/>
        <v>777.77777777777783</v>
      </c>
      <c r="R69" s="4" t="s">
        <v>86</v>
      </c>
      <c r="S69" s="2">
        <v>4</v>
      </c>
      <c r="T69" s="2">
        <v>3</v>
      </c>
      <c r="U69" s="2">
        <v>3</v>
      </c>
      <c r="V69" s="2">
        <v>4</v>
      </c>
      <c r="W69" s="2">
        <v>3</v>
      </c>
      <c r="X69" s="2">
        <v>2</v>
      </c>
      <c r="Y69" s="2">
        <v>2</v>
      </c>
      <c r="Z69" s="2">
        <v>2</v>
      </c>
      <c r="AA69" s="2">
        <v>3</v>
      </c>
      <c r="AB69" s="2">
        <v>3</v>
      </c>
      <c r="AC69" s="2">
        <v>4</v>
      </c>
      <c r="AD69" s="2">
        <v>4</v>
      </c>
      <c r="AE69" s="2">
        <v>4</v>
      </c>
      <c r="AF69" s="2">
        <v>3</v>
      </c>
      <c r="AG69" s="2">
        <v>2</v>
      </c>
      <c r="AH69" s="2">
        <v>3</v>
      </c>
      <c r="AI69" s="2">
        <v>3</v>
      </c>
      <c r="AJ69" s="2">
        <v>1</v>
      </c>
      <c r="AK69" s="2">
        <v>3</v>
      </c>
      <c r="AL69" s="2">
        <v>3</v>
      </c>
      <c r="AM69" s="2">
        <v>3</v>
      </c>
      <c r="AN69" s="2">
        <v>1</v>
      </c>
      <c r="AO69" s="2">
        <v>3</v>
      </c>
      <c r="AP69" s="2">
        <v>4</v>
      </c>
      <c r="AQ69" s="2">
        <v>4</v>
      </c>
      <c r="AR69" s="2">
        <v>2</v>
      </c>
      <c r="AS69" s="2">
        <v>4</v>
      </c>
      <c r="AT69" s="2">
        <v>2</v>
      </c>
      <c r="AU69" s="2">
        <v>2</v>
      </c>
      <c r="AV69" s="2">
        <v>2</v>
      </c>
      <c r="AW69" s="2">
        <v>3</v>
      </c>
      <c r="AX69" s="2">
        <v>2</v>
      </c>
      <c r="AY69" s="2">
        <v>2</v>
      </c>
      <c r="AZ69" s="2">
        <v>3</v>
      </c>
      <c r="BA69" s="2">
        <v>2</v>
      </c>
      <c r="BB69" s="2">
        <v>3</v>
      </c>
      <c r="BC69" s="2">
        <v>2</v>
      </c>
      <c r="BD69" s="2">
        <v>2</v>
      </c>
      <c r="BE69" s="2">
        <v>3</v>
      </c>
      <c r="BF69" s="2">
        <v>2</v>
      </c>
      <c r="BG69" s="2">
        <v>2</v>
      </c>
      <c r="BH69" s="2">
        <v>2</v>
      </c>
      <c r="BI69" s="2">
        <f t="shared" ref="BI69:BI132" si="4">AVERAGE(BG69:BH69)</f>
        <v>2</v>
      </c>
      <c r="BJ69" s="2">
        <v>0</v>
      </c>
      <c r="BK69" s="2">
        <v>0</v>
      </c>
      <c r="BL69" s="2">
        <v>0</v>
      </c>
      <c r="BM69" s="2">
        <v>0</v>
      </c>
      <c r="BN69" s="2">
        <v>0</v>
      </c>
      <c r="BO69" s="2">
        <v>1</v>
      </c>
      <c r="BP69" s="2">
        <v>0</v>
      </c>
      <c r="BQ69" s="4" t="s">
        <v>445</v>
      </c>
      <c r="BR69" s="2">
        <v>0</v>
      </c>
      <c r="BS69" s="2">
        <v>0</v>
      </c>
      <c r="BT69" s="2">
        <v>0</v>
      </c>
      <c r="BU69" s="2">
        <v>0</v>
      </c>
      <c r="BV69" s="2">
        <v>0</v>
      </c>
      <c r="BW69" s="2">
        <v>1</v>
      </c>
      <c r="BX69" s="2">
        <v>0</v>
      </c>
      <c r="BY69" s="4" t="s">
        <v>445</v>
      </c>
      <c r="BZ69" s="2">
        <v>0</v>
      </c>
      <c r="CA69" s="2">
        <v>0</v>
      </c>
      <c r="CB69" s="2">
        <v>0</v>
      </c>
      <c r="CC69" s="2">
        <v>0</v>
      </c>
      <c r="CD69" s="2">
        <v>0</v>
      </c>
      <c r="CE69" s="2">
        <v>1</v>
      </c>
      <c r="CF69" s="2">
        <v>0</v>
      </c>
      <c r="CG69" s="4" t="s">
        <v>445</v>
      </c>
      <c r="CH69" s="2">
        <v>0</v>
      </c>
      <c r="CI69" s="2">
        <v>0</v>
      </c>
      <c r="CJ69" s="2">
        <v>0</v>
      </c>
      <c r="CK69" s="2">
        <v>1</v>
      </c>
      <c r="CL69" s="2">
        <v>0</v>
      </c>
      <c r="CM69" s="4" t="s">
        <v>445</v>
      </c>
      <c r="CN69" s="2">
        <v>0</v>
      </c>
      <c r="CO69" s="2">
        <v>0</v>
      </c>
      <c r="CP69" s="2">
        <v>0</v>
      </c>
      <c r="CQ69" s="2">
        <v>1</v>
      </c>
      <c r="CR69" s="2">
        <v>0</v>
      </c>
      <c r="CS69" s="4" t="s">
        <v>445</v>
      </c>
      <c r="CT69" s="2">
        <v>0</v>
      </c>
      <c r="CU69" s="2">
        <v>0</v>
      </c>
      <c r="CV69" s="2">
        <v>0</v>
      </c>
      <c r="CW69" s="2">
        <v>0</v>
      </c>
      <c r="CX69" s="2">
        <v>1</v>
      </c>
      <c r="CY69" s="2">
        <v>0</v>
      </c>
      <c r="CZ69" s="4" t="s">
        <v>445</v>
      </c>
      <c r="DA69" s="8">
        <f t="shared" ref="DA69:DA132" si="5">SUM(CT69:CW69,CN69:CP69,CH69:CJ69,BZ69:CD69,BR69:BV69,BJ69:BN69)</f>
        <v>0</v>
      </c>
      <c r="DB69" s="2">
        <v>2</v>
      </c>
      <c r="DC69" s="2">
        <v>2</v>
      </c>
      <c r="DD69" s="2">
        <v>3</v>
      </c>
      <c r="DE69" s="2">
        <v>3</v>
      </c>
      <c r="DF69" s="2">
        <v>3</v>
      </c>
      <c r="DG69" s="2">
        <v>3</v>
      </c>
      <c r="DH69" s="2">
        <v>5</v>
      </c>
      <c r="DI69" s="2">
        <v>3</v>
      </c>
      <c r="DJ69" s="2">
        <v>3</v>
      </c>
      <c r="DR69" s="4" t="s">
        <v>445</v>
      </c>
    </row>
    <row r="70" spans="1:122">
      <c r="A70" s="2">
        <v>3248572</v>
      </c>
      <c r="B70" s="3">
        <v>42057.721886574072</v>
      </c>
      <c r="C70" s="2">
        <v>1</v>
      </c>
      <c r="D70" s="2">
        <v>41</v>
      </c>
      <c r="E70" s="2">
        <v>7</v>
      </c>
      <c r="F70" s="2">
        <v>28</v>
      </c>
      <c r="G70" s="2">
        <v>5</v>
      </c>
      <c r="H70" s="2">
        <v>1</v>
      </c>
      <c r="I70" s="2">
        <v>1</v>
      </c>
      <c r="J70" s="2">
        <v>4</v>
      </c>
      <c r="K70" s="2">
        <v>3</v>
      </c>
      <c r="L70" s="2">
        <v>5</v>
      </c>
      <c r="N70" s="2">
        <v>2010</v>
      </c>
      <c r="O70" s="2">
        <v>1000</v>
      </c>
      <c r="P70" s="2">
        <v>20</v>
      </c>
      <c r="Q70" s="2">
        <f t="shared" si="3"/>
        <v>50</v>
      </c>
      <c r="R70" s="4" t="s">
        <v>71</v>
      </c>
      <c r="S70" s="2">
        <v>4</v>
      </c>
      <c r="T70" s="2">
        <v>4</v>
      </c>
      <c r="U70" s="2">
        <v>3</v>
      </c>
      <c r="V70" s="2">
        <v>3</v>
      </c>
      <c r="W70" s="2">
        <v>5</v>
      </c>
      <c r="X70" s="2">
        <v>3</v>
      </c>
      <c r="Y70" s="2">
        <v>2</v>
      </c>
      <c r="Z70" s="2">
        <v>4</v>
      </c>
      <c r="AA70" s="2">
        <v>4</v>
      </c>
      <c r="AB70" s="2">
        <v>4</v>
      </c>
      <c r="AC70" s="2">
        <v>4</v>
      </c>
      <c r="AD70" s="2">
        <v>4</v>
      </c>
      <c r="AE70" s="2">
        <v>4</v>
      </c>
      <c r="AF70" s="2">
        <v>3</v>
      </c>
      <c r="AG70" s="2">
        <v>3</v>
      </c>
      <c r="AH70" s="2">
        <v>4</v>
      </c>
      <c r="AI70" s="2">
        <v>4</v>
      </c>
      <c r="AJ70" s="2">
        <v>4</v>
      </c>
      <c r="AK70" s="2">
        <v>4</v>
      </c>
      <c r="AL70" s="2">
        <v>4</v>
      </c>
      <c r="AM70" s="2">
        <v>4</v>
      </c>
      <c r="AN70" s="2">
        <v>3</v>
      </c>
      <c r="AO70" s="2">
        <v>4</v>
      </c>
      <c r="AP70" s="2">
        <v>4</v>
      </c>
      <c r="AQ70" s="2">
        <v>4</v>
      </c>
      <c r="AR70" s="2">
        <v>3</v>
      </c>
      <c r="AS70" s="2">
        <v>3</v>
      </c>
      <c r="AT70" s="2">
        <v>4</v>
      </c>
      <c r="AU70" s="2">
        <v>3</v>
      </c>
      <c r="AV70" s="2">
        <v>3</v>
      </c>
      <c r="AW70" s="2">
        <v>3</v>
      </c>
      <c r="AX70" s="2">
        <v>4</v>
      </c>
      <c r="AY70" s="2">
        <v>4</v>
      </c>
      <c r="AZ70" s="2">
        <v>3</v>
      </c>
      <c r="BA70" s="2">
        <v>3</v>
      </c>
      <c r="BB70" s="2">
        <v>4</v>
      </c>
      <c r="BC70" s="2">
        <v>4</v>
      </c>
      <c r="BD70" s="2">
        <v>3</v>
      </c>
      <c r="BE70" s="2">
        <v>4</v>
      </c>
      <c r="BF70" s="2">
        <v>3</v>
      </c>
      <c r="BG70" s="2">
        <v>4</v>
      </c>
      <c r="BH70" s="2">
        <v>4</v>
      </c>
      <c r="BI70" s="2">
        <f t="shared" si="4"/>
        <v>4</v>
      </c>
      <c r="BJ70" s="2">
        <v>1</v>
      </c>
      <c r="BK70" s="2">
        <v>0</v>
      </c>
      <c r="BL70" s="2">
        <v>1</v>
      </c>
      <c r="BM70" s="2">
        <v>0</v>
      </c>
      <c r="BN70" s="2">
        <v>0</v>
      </c>
      <c r="BO70" s="2">
        <v>0</v>
      </c>
      <c r="BP70" s="2">
        <v>0</v>
      </c>
      <c r="BQ70" s="4" t="s">
        <v>445</v>
      </c>
      <c r="BR70" s="2">
        <v>1</v>
      </c>
      <c r="BS70" s="2">
        <v>0</v>
      </c>
      <c r="BT70" s="2">
        <v>0</v>
      </c>
      <c r="BU70" s="2">
        <v>1</v>
      </c>
      <c r="BV70" s="2">
        <v>0</v>
      </c>
      <c r="BW70" s="2">
        <v>0</v>
      </c>
      <c r="BX70" s="2">
        <v>0</v>
      </c>
      <c r="BY70" s="4" t="s">
        <v>445</v>
      </c>
      <c r="BZ70" s="2">
        <v>1</v>
      </c>
      <c r="CA70" s="2">
        <v>0</v>
      </c>
      <c r="CB70" s="2">
        <v>0</v>
      </c>
      <c r="CC70" s="2">
        <v>1</v>
      </c>
      <c r="CD70" s="2">
        <v>0</v>
      </c>
      <c r="CE70" s="2">
        <v>0</v>
      </c>
      <c r="CF70" s="2">
        <v>0</v>
      </c>
      <c r="CG70" s="4" t="s">
        <v>445</v>
      </c>
      <c r="CH70" s="2">
        <v>1</v>
      </c>
      <c r="CI70" s="2">
        <v>0</v>
      </c>
      <c r="CJ70" s="2">
        <v>0</v>
      </c>
      <c r="CK70" s="2">
        <v>0</v>
      </c>
      <c r="CL70" s="2">
        <v>0</v>
      </c>
      <c r="CM70" s="4" t="s">
        <v>445</v>
      </c>
      <c r="CN70" s="2">
        <v>1</v>
      </c>
      <c r="CO70" s="2">
        <v>1</v>
      </c>
      <c r="CP70" s="2">
        <v>0</v>
      </c>
      <c r="CQ70" s="2">
        <v>0</v>
      </c>
      <c r="CR70" s="2">
        <v>0</v>
      </c>
      <c r="CS70" s="4" t="s">
        <v>445</v>
      </c>
      <c r="CT70" s="2">
        <v>1</v>
      </c>
      <c r="CU70" s="2">
        <v>1</v>
      </c>
      <c r="CV70" s="2">
        <v>0</v>
      </c>
      <c r="CW70" s="2">
        <v>0</v>
      </c>
      <c r="CX70" s="2">
        <v>0</v>
      </c>
      <c r="CY70" s="2">
        <v>0</v>
      </c>
      <c r="CZ70" s="4" t="s">
        <v>445</v>
      </c>
      <c r="DA70" s="8">
        <f t="shared" si="5"/>
        <v>11</v>
      </c>
      <c r="DB70" s="2">
        <v>3</v>
      </c>
      <c r="DC70" s="2">
        <v>2</v>
      </c>
      <c r="DD70" s="2">
        <v>2</v>
      </c>
      <c r="DE70" s="2">
        <v>3</v>
      </c>
      <c r="DF70" s="2">
        <v>3</v>
      </c>
      <c r="DG70" s="2">
        <v>2</v>
      </c>
      <c r="DH70" s="2">
        <v>5</v>
      </c>
      <c r="DI70" s="2">
        <v>4</v>
      </c>
      <c r="DJ70" s="2">
        <v>4</v>
      </c>
      <c r="DR70" s="4" t="s">
        <v>445</v>
      </c>
    </row>
    <row r="71" spans="1:122">
      <c r="A71" s="2">
        <v>3265927</v>
      </c>
      <c r="B71" s="3">
        <v>42056.858622685184</v>
      </c>
      <c r="C71" s="2">
        <v>1</v>
      </c>
      <c r="D71" s="2">
        <v>43</v>
      </c>
      <c r="E71" s="2">
        <v>7</v>
      </c>
      <c r="F71" s="2">
        <v>12</v>
      </c>
      <c r="G71" s="2">
        <v>3</v>
      </c>
      <c r="H71" s="2">
        <v>2</v>
      </c>
      <c r="I71" s="2">
        <v>2</v>
      </c>
      <c r="J71" s="2">
        <v>6</v>
      </c>
      <c r="K71" s="2">
        <v>3</v>
      </c>
      <c r="L71" s="2">
        <v>3</v>
      </c>
      <c r="N71" s="2">
        <v>1996</v>
      </c>
      <c r="O71" s="2">
        <v>1200</v>
      </c>
      <c r="P71" s="2">
        <v>8</v>
      </c>
      <c r="Q71" s="2">
        <f t="shared" si="3"/>
        <v>150</v>
      </c>
      <c r="R71" s="4" t="s">
        <v>87</v>
      </c>
      <c r="S71" s="2">
        <v>2</v>
      </c>
      <c r="T71" s="2">
        <v>4</v>
      </c>
      <c r="U71" s="2">
        <v>3</v>
      </c>
      <c r="V71" s="2">
        <v>2</v>
      </c>
      <c r="W71" s="2">
        <v>2</v>
      </c>
      <c r="X71" s="2">
        <v>2</v>
      </c>
      <c r="Y71" s="2">
        <v>1</v>
      </c>
      <c r="Z71" s="2">
        <v>4</v>
      </c>
      <c r="AA71" s="2">
        <v>4</v>
      </c>
      <c r="AB71" s="2">
        <v>3</v>
      </c>
      <c r="AC71" s="2">
        <v>4</v>
      </c>
      <c r="AD71" s="2">
        <v>4</v>
      </c>
      <c r="AE71" s="2">
        <v>3</v>
      </c>
      <c r="AF71" s="2">
        <v>2</v>
      </c>
      <c r="AG71" s="2">
        <v>2</v>
      </c>
      <c r="AH71" s="2">
        <v>3</v>
      </c>
      <c r="AI71" s="2">
        <v>3</v>
      </c>
      <c r="AJ71" s="2">
        <v>3</v>
      </c>
      <c r="AK71" s="2">
        <v>3</v>
      </c>
      <c r="AL71" s="2">
        <v>2</v>
      </c>
      <c r="AM71" s="2">
        <v>4</v>
      </c>
      <c r="AN71" s="2">
        <v>4</v>
      </c>
      <c r="AO71" s="2">
        <v>4</v>
      </c>
      <c r="AP71" s="2">
        <v>4</v>
      </c>
      <c r="AQ71" s="2">
        <v>3</v>
      </c>
      <c r="AR71" s="2">
        <v>3</v>
      </c>
      <c r="AS71" s="2">
        <v>3</v>
      </c>
      <c r="AT71" s="2">
        <v>3</v>
      </c>
      <c r="AU71" s="2">
        <v>2</v>
      </c>
      <c r="AV71" s="2">
        <v>4</v>
      </c>
      <c r="AW71" s="2">
        <v>4</v>
      </c>
      <c r="AX71" s="2">
        <v>4</v>
      </c>
      <c r="AY71" s="2">
        <v>4</v>
      </c>
      <c r="AZ71" s="2">
        <v>3</v>
      </c>
      <c r="BA71" s="2">
        <v>3</v>
      </c>
      <c r="BB71" s="2">
        <v>4</v>
      </c>
      <c r="BC71" s="2">
        <v>3</v>
      </c>
      <c r="BD71" s="2">
        <v>3</v>
      </c>
      <c r="BE71" s="2">
        <v>4</v>
      </c>
      <c r="BF71" s="2">
        <v>4</v>
      </c>
      <c r="BG71" s="2">
        <v>4</v>
      </c>
      <c r="BH71" s="2">
        <v>3</v>
      </c>
      <c r="BI71" s="2">
        <f t="shared" si="4"/>
        <v>3.5</v>
      </c>
      <c r="BJ71" s="2">
        <v>1</v>
      </c>
      <c r="BK71" s="2">
        <v>1</v>
      </c>
      <c r="BL71" s="2">
        <v>0</v>
      </c>
      <c r="BM71" s="2">
        <v>0</v>
      </c>
      <c r="BN71" s="2">
        <v>0</v>
      </c>
      <c r="BO71" s="2">
        <v>0</v>
      </c>
      <c r="BP71" s="2">
        <v>0</v>
      </c>
      <c r="BQ71" s="4" t="s">
        <v>445</v>
      </c>
      <c r="BR71" s="2">
        <v>0</v>
      </c>
      <c r="BS71" s="2">
        <v>1</v>
      </c>
      <c r="BT71" s="2">
        <v>1</v>
      </c>
      <c r="BU71" s="2">
        <v>1</v>
      </c>
      <c r="BV71" s="2">
        <v>0</v>
      </c>
      <c r="BW71" s="2">
        <v>0</v>
      </c>
      <c r="BX71" s="2">
        <v>0</v>
      </c>
      <c r="BY71" s="4" t="s">
        <v>445</v>
      </c>
      <c r="BZ71" s="2">
        <v>0</v>
      </c>
      <c r="CA71" s="2">
        <v>1</v>
      </c>
      <c r="CB71" s="2">
        <v>1</v>
      </c>
      <c r="CC71" s="2">
        <v>0</v>
      </c>
      <c r="CD71" s="2">
        <v>0</v>
      </c>
      <c r="CE71" s="2">
        <v>0</v>
      </c>
      <c r="CF71" s="2">
        <v>0</v>
      </c>
      <c r="CG71" s="4" t="s">
        <v>445</v>
      </c>
      <c r="CH71" s="2">
        <v>0</v>
      </c>
      <c r="CI71" s="2">
        <v>1</v>
      </c>
      <c r="CJ71" s="2">
        <v>0</v>
      </c>
      <c r="CK71" s="2">
        <v>0</v>
      </c>
      <c r="CL71" s="2">
        <v>0</v>
      </c>
      <c r="CM71" s="4" t="s">
        <v>445</v>
      </c>
      <c r="CN71" s="2">
        <v>1</v>
      </c>
      <c r="CO71" s="2">
        <v>1</v>
      </c>
      <c r="CP71" s="2">
        <v>0</v>
      </c>
      <c r="CQ71" s="2">
        <v>0</v>
      </c>
      <c r="CR71" s="2">
        <v>0</v>
      </c>
      <c r="CS71" s="4" t="s">
        <v>445</v>
      </c>
      <c r="CT71" s="2">
        <v>0</v>
      </c>
      <c r="CU71" s="2">
        <v>0</v>
      </c>
      <c r="CV71" s="2">
        <v>1</v>
      </c>
      <c r="CW71" s="2">
        <v>0</v>
      </c>
      <c r="CX71" s="2">
        <v>0</v>
      </c>
      <c r="CY71" s="2">
        <v>0</v>
      </c>
      <c r="CZ71" s="4" t="s">
        <v>445</v>
      </c>
      <c r="DA71" s="8">
        <f t="shared" si="5"/>
        <v>11</v>
      </c>
      <c r="DB71" s="2">
        <v>2</v>
      </c>
      <c r="DC71" s="2">
        <v>3</v>
      </c>
      <c r="DD71" s="2">
        <v>4</v>
      </c>
      <c r="DE71" s="2">
        <v>3</v>
      </c>
      <c r="DF71" s="2">
        <v>4</v>
      </c>
      <c r="DG71" s="2">
        <v>3</v>
      </c>
      <c r="DH71" s="2">
        <v>3</v>
      </c>
      <c r="DI71" s="2">
        <v>3</v>
      </c>
      <c r="DJ71" s="2">
        <v>2</v>
      </c>
      <c r="DK71" s="2">
        <v>1</v>
      </c>
      <c r="DL71" s="2">
        <v>1</v>
      </c>
      <c r="DM71" s="2">
        <v>0</v>
      </c>
      <c r="DN71" s="2">
        <v>1</v>
      </c>
      <c r="DO71" s="2">
        <v>0</v>
      </c>
      <c r="DP71" s="2">
        <v>0</v>
      </c>
      <c r="DQ71" s="2">
        <v>0</v>
      </c>
      <c r="DR71" s="4" t="s">
        <v>445</v>
      </c>
    </row>
    <row r="72" spans="1:122">
      <c r="A72" s="2">
        <v>3269211</v>
      </c>
      <c r="B72" s="3">
        <v>42056.492592592593</v>
      </c>
      <c r="C72" s="2">
        <v>1</v>
      </c>
      <c r="D72" s="2">
        <v>58</v>
      </c>
      <c r="E72" s="2">
        <v>10</v>
      </c>
      <c r="F72" s="2">
        <v>40</v>
      </c>
      <c r="G72" s="2">
        <v>8</v>
      </c>
      <c r="H72" s="2">
        <v>2</v>
      </c>
      <c r="I72" s="2">
        <v>2</v>
      </c>
      <c r="J72" s="2">
        <v>2</v>
      </c>
      <c r="K72" s="2">
        <v>1</v>
      </c>
      <c r="L72" s="2">
        <v>6</v>
      </c>
      <c r="N72" s="2">
        <v>1985</v>
      </c>
      <c r="O72" s="2">
        <v>230</v>
      </c>
      <c r="P72" s="2">
        <v>3</v>
      </c>
      <c r="Q72" s="2">
        <f t="shared" si="3"/>
        <v>76.666666666666671</v>
      </c>
      <c r="R72" s="4" t="s">
        <v>88</v>
      </c>
      <c r="S72" s="2">
        <v>3</v>
      </c>
      <c r="T72" s="2">
        <v>2</v>
      </c>
      <c r="U72" s="2">
        <v>3</v>
      </c>
      <c r="V72" s="2">
        <v>4</v>
      </c>
      <c r="W72" s="2">
        <v>1</v>
      </c>
      <c r="X72" s="2">
        <v>1</v>
      </c>
      <c r="Y72" s="2">
        <v>2</v>
      </c>
      <c r="Z72" s="2">
        <v>1</v>
      </c>
      <c r="AA72" s="2">
        <v>3</v>
      </c>
      <c r="AB72" s="2">
        <v>3</v>
      </c>
      <c r="AC72" s="2">
        <v>1</v>
      </c>
      <c r="AD72" s="2">
        <v>1</v>
      </c>
      <c r="AE72" s="2">
        <v>1</v>
      </c>
      <c r="AF72" s="2">
        <v>1</v>
      </c>
      <c r="AG72" s="2">
        <v>2</v>
      </c>
      <c r="AH72" s="2">
        <v>1</v>
      </c>
      <c r="AI72" s="2">
        <v>1</v>
      </c>
      <c r="AJ72" s="2">
        <v>1</v>
      </c>
      <c r="AK72" s="2">
        <v>1</v>
      </c>
      <c r="AL72" s="2">
        <v>1</v>
      </c>
      <c r="AM72" s="2">
        <v>1</v>
      </c>
      <c r="AN72" s="2">
        <v>1</v>
      </c>
      <c r="AO72" s="2">
        <v>1</v>
      </c>
      <c r="AP72" s="2">
        <v>1</v>
      </c>
      <c r="AQ72" s="2">
        <v>1</v>
      </c>
      <c r="AR72" s="2">
        <v>2</v>
      </c>
      <c r="AS72" s="2">
        <v>2</v>
      </c>
      <c r="AT72" s="2">
        <v>2</v>
      </c>
      <c r="AU72" s="2">
        <v>1</v>
      </c>
      <c r="AV72" s="2">
        <v>1</v>
      </c>
      <c r="AW72" s="2">
        <v>2</v>
      </c>
      <c r="AX72" s="2">
        <v>2</v>
      </c>
      <c r="AY72" s="2">
        <v>2</v>
      </c>
      <c r="AZ72" s="2">
        <v>2</v>
      </c>
      <c r="BA72" s="2">
        <v>2</v>
      </c>
      <c r="BB72" s="2">
        <v>2</v>
      </c>
      <c r="BC72" s="2">
        <v>2</v>
      </c>
      <c r="BD72" s="2">
        <v>2</v>
      </c>
      <c r="BE72" s="2">
        <v>2</v>
      </c>
      <c r="BF72" s="2">
        <v>2</v>
      </c>
      <c r="BG72" s="2">
        <v>2</v>
      </c>
      <c r="BH72" s="2">
        <v>2</v>
      </c>
      <c r="BI72" s="2">
        <f t="shared" si="4"/>
        <v>2</v>
      </c>
      <c r="BJ72" s="2">
        <v>0</v>
      </c>
      <c r="BK72" s="2">
        <v>0</v>
      </c>
      <c r="BL72" s="2">
        <v>0</v>
      </c>
      <c r="BM72" s="2">
        <v>0</v>
      </c>
      <c r="BN72" s="2">
        <v>0</v>
      </c>
      <c r="BO72" s="2">
        <v>1</v>
      </c>
      <c r="BP72" s="2">
        <v>0</v>
      </c>
      <c r="BQ72" s="4" t="s">
        <v>445</v>
      </c>
      <c r="BR72" s="2">
        <v>0</v>
      </c>
      <c r="BS72" s="2">
        <v>0</v>
      </c>
      <c r="BT72" s="2">
        <v>0</v>
      </c>
      <c r="BU72" s="2">
        <v>0</v>
      </c>
      <c r="BV72" s="2">
        <v>0</v>
      </c>
      <c r="BW72" s="2">
        <v>1</v>
      </c>
      <c r="BX72" s="2">
        <v>0</v>
      </c>
      <c r="BY72" s="4" t="s">
        <v>445</v>
      </c>
      <c r="BZ72" s="2">
        <v>0</v>
      </c>
      <c r="CA72" s="2">
        <v>0</v>
      </c>
      <c r="CB72" s="2">
        <v>0</v>
      </c>
      <c r="CC72" s="2">
        <v>0</v>
      </c>
      <c r="CD72" s="2">
        <v>0</v>
      </c>
      <c r="CE72" s="2">
        <v>1</v>
      </c>
      <c r="CF72" s="2">
        <v>0</v>
      </c>
      <c r="CG72" s="4" t="s">
        <v>445</v>
      </c>
      <c r="CH72" s="2">
        <v>0</v>
      </c>
      <c r="CI72" s="2">
        <v>0</v>
      </c>
      <c r="CJ72" s="2">
        <v>0</v>
      </c>
      <c r="CK72" s="2">
        <v>1</v>
      </c>
      <c r="CL72" s="2">
        <v>0</v>
      </c>
      <c r="CM72" s="4" t="s">
        <v>445</v>
      </c>
      <c r="CN72" s="2">
        <v>0</v>
      </c>
      <c r="CO72" s="2">
        <v>0</v>
      </c>
      <c r="CP72" s="2">
        <v>0</v>
      </c>
      <c r="CQ72" s="2">
        <v>1</v>
      </c>
      <c r="CR72" s="2">
        <v>0</v>
      </c>
      <c r="CS72" s="4" t="s">
        <v>445</v>
      </c>
      <c r="CT72" s="2">
        <v>0</v>
      </c>
      <c r="CU72" s="2">
        <v>0</v>
      </c>
      <c r="CV72" s="2">
        <v>0</v>
      </c>
      <c r="CW72" s="2">
        <v>0</v>
      </c>
      <c r="CX72" s="2">
        <v>1</v>
      </c>
      <c r="CY72" s="2">
        <v>0</v>
      </c>
      <c r="CZ72" s="4" t="s">
        <v>445</v>
      </c>
      <c r="DA72" s="8">
        <f t="shared" si="5"/>
        <v>0</v>
      </c>
      <c r="DB72" s="2">
        <v>1</v>
      </c>
      <c r="DC72" s="2">
        <v>2</v>
      </c>
      <c r="DD72" s="2">
        <v>2</v>
      </c>
      <c r="DE72" s="2">
        <v>2</v>
      </c>
      <c r="DF72" s="2">
        <v>3</v>
      </c>
      <c r="DG72" s="2">
        <v>2</v>
      </c>
      <c r="DH72" s="2">
        <v>1</v>
      </c>
      <c r="DI72" s="2">
        <v>1</v>
      </c>
      <c r="DJ72" s="2">
        <v>2</v>
      </c>
      <c r="DK72" s="2">
        <v>1</v>
      </c>
      <c r="DL72" s="2">
        <v>1</v>
      </c>
      <c r="DM72" s="2">
        <v>1</v>
      </c>
      <c r="DN72" s="2">
        <v>0</v>
      </c>
      <c r="DO72" s="2">
        <v>0</v>
      </c>
      <c r="DP72" s="2">
        <v>0</v>
      </c>
      <c r="DQ72" s="2">
        <v>0</v>
      </c>
      <c r="DR72" s="4" t="s">
        <v>445</v>
      </c>
    </row>
    <row r="73" spans="1:122">
      <c r="A73" s="2">
        <v>3284358</v>
      </c>
      <c r="B73" s="3">
        <v>42056.358541666668</v>
      </c>
      <c r="C73" s="2">
        <v>1</v>
      </c>
      <c r="D73" s="2">
        <v>69</v>
      </c>
      <c r="E73" s="2">
        <v>11</v>
      </c>
      <c r="F73" s="2">
        <v>20</v>
      </c>
      <c r="G73" s="2">
        <v>4</v>
      </c>
      <c r="H73" s="2">
        <v>2</v>
      </c>
      <c r="I73" s="2">
        <v>2</v>
      </c>
      <c r="J73" s="2">
        <v>4</v>
      </c>
      <c r="K73" s="2">
        <v>4</v>
      </c>
      <c r="L73" s="2">
        <v>12</v>
      </c>
      <c r="N73" s="2">
        <v>1985</v>
      </c>
      <c r="O73" s="2">
        <v>750</v>
      </c>
      <c r="P73" s="2">
        <v>3</v>
      </c>
      <c r="Q73" s="2">
        <f t="shared" si="3"/>
        <v>250</v>
      </c>
      <c r="R73" s="4" t="s">
        <v>89</v>
      </c>
      <c r="S73" s="2">
        <v>4</v>
      </c>
      <c r="T73" s="2">
        <v>1</v>
      </c>
      <c r="U73" s="2">
        <v>1</v>
      </c>
      <c r="V73" s="2">
        <v>1</v>
      </c>
      <c r="W73" s="2">
        <v>1</v>
      </c>
      <c r="X73" s="2">
        <v>1</v>
      </c>
      <c r="Y73" s="2">
        <v>1</v>
      </c>
      <c r="Z73" s="2">
        <v>4</v>
      </c>
      <c r="AA73" s="2">
        <v>4</v>
      </c>
      <c r="AB73" s="2">
        <v>1</v>
      </c>
      <c r="AC73" s="2">
        <v>3</v>
      </c>
      <c r="AD73" s="2">
        <v>4</v>
      </c>
      <c r="AE73" s="2">
        <v>4</v>
      </c>
      <c r="AF73" s="2">
        <v>1</v>
      </c>
      <c r="AG73" s="2">
        <v>4</v>
      </c>
      <c r="AH73" s="2">
        <v>4</v>
      </c>
      <c r="AI73" s="2">
        <v>4</v>
      </c>
      <c r="AJ73" s="2">
        <v>4</v>
      </c>
      <c r="AK73" s="2">
        <v>4</v>
      </c>
      <c r="AL73" s="2">
        <v>4</v>
      </c>
      <c r="AM73" s="2">
        <v>4</v>
      </c>
      <c r="AN73" s="2">
        <v>1</v>
      </c>
      <c r="AO73" s="2">
        <v>2</v>
      </c>
      <c r="AP73" s="2">
        <v>4</v>
      </c>
      <c r="AQ73" s="2">
        <v>4</v>
      </c>
      <c r="AR73" s="2">
        <v>1</v>
      </c>
      <c r="AS73" s="2">
        <v>2</v>
      </c>
      <c r="AT73" s="2">
        <v>3</v>
      </c>
      <c r="AU73" s="2">
        <v>3</v>
      </c>
      <c r="AV73" s="2">
        <v>3</v>
      </c>
      <c r="AW73" s="2">
        <v>3</v>
      </c>
      <c r="AX73" s="2">
        <v>2</v>
      </c>
      <c r="AY73" s="2">
        <v>3</v>
      </c>
      <c r="AZ73" s="2">
        <v>3</v>
      </c>
      <c r="BA73" s="2">
        <v>3</v>
      </c>
      <c r="BB73" s="2">
        <v>3</v>
      </c>
      <c r="BC73" s="2">
        <v>2</v>
      </c>
      <c r="BD73" s="2">
        <v>1</v>
      </c>
      <c r="BE73" s="2">
        <v>2</v>
      </c>
      <c r="BF73" s="2">
        <v>2</v>
      </c>
      <c r="BG73" s="2">
        <v>3</v>
      </c>
      <c r="BH73" s="2">
        <v>3</v>
      </c>
      <c r="BI73" s="2">
        <f t="shared" si="4"/>
        <v>3</v>
      </c>
      <c r="BJ73" s="2">
        <v>0</v>
      </c>
      <c r="BK73" s="2">
        <v>1</v>
      </c>
      <c r="BL73" s="2">
        <v>0</v>
      </c>
      <c r="BM73" s="2">
        <v>1</v>
      </c>
      <c r="BN73" s="2">
        <v>0</v>
      </c>
      <c r="BO73" s="2">
        <v>0</v>
      </c>
      <c r="BP73" s="2">
        <v>0</v>
      </c>
      <c r="BQ73" s="4" t="s">
        <v>445</v>
      </c>
      <c r="BR73" s="2">
        <v>0</v>
      </c>
      <c r="BS73" s="2">
        <v>0</v>
      </c>
      <c r="BT73" s="2">
        <v>0</v>
      </c>
      <c r="BU73" s="2">
        <v>0</v>
      </c>
      <c r="BV73" s="2">
        <v>0</v>
      </c>
      <c r="BW73" s="2">
        <v>1</v>
      </c>
      <c r="BX73" s="2">
        <v>0</v>
      </c>
      <c r="BY73" s="4" t="s">
        <v>445</v>
      </c>
      <c r="BZ73" s="2">
        <v>0</v>
      </c>
      <c r="CA73" s="2">
        <v>1</v>
      </c>
      <c r="CB73" s="2">
        <v>0</v>
      </c>
      <c r="CC73" s="2">
        <v>0</v>
      </c>
      <c r="CD73" s="2">
        <v>0</v>
      </c>
      <c r="CE73" s="2">
        <v>0</v>
      </c>
      <c r="CF73" s="2">
        <v>0</v>
      </c>
      <c r="CG73" s="4" t="s">
        <v>445</v>
      </c>
      <c r="CH73" s="2">
        <v>0</v>
      </c>
      <c r="CI73" s="2">
        <v>0</v>
      </c>
      <c r="CJ73" s="2">
        <v>0</v>
      </c>
      <c r="CK73" s="2">
        <v>0</v>
      </c>
      <c r="CL73" s="2">
        <v>1</v>
      </c>
      <c r="CM73" s="4" t="s">
        <v>445</v>
      </c>
      <c r="CN73" s="2">
        <v>0</v>
      </c>
      <c r="CO73" s="2">
        <v>0</v>
      </c>
      <c r="CP73" s="2">
        <v>0</v>
      </c>
      <c r="CQ73" s="2">
        <v>0</v>
      </c>
      <c r="CR73" s="2">
        <v>1</v>
      </c>
      <c r="CS73" s="4" t="s">
        <v>445</v>
      </c>
      <c r="CT73" s="2">
        <v>0</v>
      </c>
      <c r="CU73" s="2">
        <v>0</v>
      </c>
      <c r="CV73" s="2">
        <v>0</v>
      </c>
      <c r="CW73" s="2">
        <v>0</v>
      </c>
      <c r="CX73" s="2">
        <v>1</v>
      </c>
      <c r="CY73" s="2">
        <v>0</v>
      </c>
      <c r="CZ73" s="4" t="s">
        <v>445</v>
      </c>
      <c r="DA73" s="8">
        <f t="shared" si="5"/>
        <v>3</v>
      </c>
      <c r="DB73" s="2">
        <v>2</v>
      </c>
      <c r="DC73" s="2">
        <v>2</v>
      </c>
      <c r="DD73" s="2">
        <v>3</v>
      </c>
      <c r="DE73" s="2">
        <v>3</v>
      </c>
      <c r="DF73" s="2">
        <v>4</v>
      </c>
      <c r="DG73" s="2">
        <v>4</v>
      </c>
      <c r="DH73" s="2">
        <v>4</v>
      </c>
      <c r="DI73" s="2">
        <v>3</v>
      </c>
      <c r="DJ73" s="2">
        <v>4</v>
      </c>
      <c r="DR73" s="4" t="s">
        <v>445</v>
      </c>
    </row>
    <row r="74" spans="1:122">
      <c r="A74" s="2">
        <v>3304933</v>
      </c>
      <c r="B74" s="3">
        <v>42056.004861111112</v>
      </c>
      <c r="C74" s="2">
        <v>1</v>
      </c>
      <c r="D74" s="2">
        <v>44</v>
      </c>
      <c r="E74" s="2">
        <v>7</v>
      </c>
      <c r="F74" s="2">
        <v>14</v>
      </c>
      <c r="G74" s="2">
        <v>3</v>
      </c>
      <c r="H74" s="2">
        <v>2</v>
      </c>
      <c r="I74" s="2">
        <v>2</v>
      </c>
      <c r="J74" s="2">
        <v>3</v>
      </c>
      <c r="K74" s="2">
        <v>3</v>
      </c>
      <c r="L74" s="2">
        <v>5</v>
      </c>
      <c r="N74" s="2">
        <v>1969</v>
      </c>
      <c r="O74" s="2">
        <v>10492</v>
      </c>
      <c r="P74" s="2">
        <v>1</v>
      </c>
      <c r="Q74" s="2">
        <f t="shared" si="3"/>
        <v>10492</v>
      </c>
      <c r="R74" s="4" t="s">
        <v>36</v>
      </c>
      <c r="S74" s="2">
        <v>4</v>
      </c>
      <c r="T74" s="2">
        <v>3</v>
      </c>
      <c r="U74" s="2">
        <v>4</v>
      </c>
      <c r="V74" s="2">
        <v>4</v>
      </c>
      <c r="W74" s="2">
        <v>1</v>
      </c>
      <c r="X74" s="2">
        <v>2</v>
      </c>
      <c r="Y74" s="2">
        <v>1</v>
      </c>
      <c r="Z74" s="2">
        <v>4</v>
      </c>
      <c r="AA74" s="2">
        <v>3</v>
      </c>
      <c r="AB74" s="2">
        <v>4</v>
      </c>
      <c r="AC74" s="2">
        <v>3</v>
      </c>
      <c r="AD74" s="2">
        <v>3</v>
      </c>
      <c r="AE74" s="2">
        <v>3</v>
      </c>
      <c r="AF74" s="2">
        <v>3</v>
      </c>
      <c r="AG74" s="2">
        <v>2</v>
      </c>
      <c r="AH74" s="2">
        <v>3</v>
      </c>
      <c r="AI74" s="2">
        <v>3</v>
      </c>
      <c r="AJ74" s="2">
        <v>3</v>
      </c>
      <c r="AK74" s="2">
        <v>3</v>
      </c>
      <c r="AL74" s="2">
        <v>3</v>
      </c>
      <c r="AM74" s="2">
        <v>3</v>
      </c>
      <c r="AN74" s="2">
        <v>3</v>
      </c>
      <c r="AO74" s="2">
        <v>4</v>
      </c>
      <c r="AP74" s="2">
        <v>3</v>
      </c>
      <c r="AQ74" s="2">
        <v>4</v>
      </c>
      <c r="AR74" s="2">
        <v>2</v>
      </c>
      <c r="AS74" s="2">
        <v>2</v>
      </c>
      <c r="AT74" s="2">
        <v>3</v>
      </c>
      <c r="AU74" s="2">
        <v>2</v>
      </c>
      <c r="AV74" s="2">
        <v>2</v>
      </c>
      <c r="AW74" s="2">
        <v>2</v>
      </c>
      <c r="AX74" s="2">
        <v>2</v>
      </c>
      <c r="AY74" s="2">
        <v>2</v>
      </c>
      <c r="AZ74" s="2">
        <v>3</v>
      </c>
      <c r="BA74" s="2">
        <v>2</v>
      </c>
      <c r="BB74" s="2">
        <v>4</v>
      </c>
      <c r="BC74" s="2">
        <v>4</v>
      </c>
      <c r="BD74" s="2">
        <v>4</v>
      </c>
      <c r="BE74" s="2">
        <v>4</v>
      </c>
      <c r="BF74" s="2">
        <v>3</v>
      </c>
      <c r="BG74" s="2">
        <v>1</v>
      </c>
      <c r="BH74" s="2">
        <v>1</v>
      </c>
      <c r="BI74" s="2">
        <f t="shared" si="4"/>
        <v>1</v>
      </c>
      <c r="BJ74" s="2">
        <v>1</v>
      </c>
      <c r="BK74" s="2">
        <v>1</v>
      </c>
      <c r="BL74" s="2">
        <v>0</v>
      </c>
      <c r="BM74" s="2">
        <v>0</v>
      </c>
      <c r="BN74" s="2">
        <v>0</v>
      </c>
      <c r="BO74" s="2">
        <v>0</v>
      </c>
      <c r="BP74" s="2">
        <v>0</v>
      </c>
      <c r="BQ74" s="4" t="s">
        <v>445</v>
      </c>
      <c r="BR74" s="2">
        <v>1</v>
      </c>
      <c r="BS74" s="2">
        <v>0</v>
      </c>
      <c r="BT74" s="2">
        <v>1</v>
      </c>
      <c r="BU74" s="2">
        <v>0</v>
      </c>
      <c r="BV74" s="2">
        <v>0</v>
      </c>
      <c r="BW74" s="2">
        <v>0</v>
      </c>
      <c r="BX74" s="2">
        <v>0</v>
      </c>
      <c r="BY74" s="4" t="s">
        <v>445</v>
      </c>
      <c r="BZ74" s="2">
        <v>1</v>
      </c>
      <c r="CA74" s="2">
        <v>0</v>
      </c>
      <c r="CB74" s="2">
        <v>0</v>
      </c>
      <c r="CC74" s="2">
        <v>0</v>
      </c>
      <c r="CD74" s="2">
        <v>0</v>
      </c>
      <c r="CE74" s="2">
        <v>0</v>
      </c>
      <c r="CF74" s="2">
        <v>0</v>
      </c>
      <c r="CG74" s="4" t="s">
        <v>445</v>
      </c>
      <c r="CH74" s="2">
        <v>0</v>
      </c>
      <c r="CI74" s="2">
        <v>0</v>
      </c>
      <c r="CJ74" s="2">
        <v>0</v>
      </c>
      <c r="CK74" s="2">
        <v>1</v>
      </c>
      <c r="CL74" s="2">
        <v>0</v>
      </c>
      <c r="CM74" s="4" t="s">
        <v>445</v>
      </c>
      <c r="CN74" s="2">
        <v>0</v>
      </c>
      <c r="CO74" s="2">
        <v>0</v>
      </c>
      <c r="CP74" s="2">
        <v>0</v>
      </c>
      <c r="CQ74" s="2">
        <v>1</v>
      </c>
      <c r="CR74" s="2">
        <v>0</v>
      </c>
      <c r="CS74" s="4" t="s">
        <v>445</v>
      </c>
      <c r="CT74" s="2">
        <v>0</v>
      </c>
      <c r="CU74" s="2">
        <v>0</v>
      </c>
      <c r="CV74" s="2">
        <v>0</v>
      </c>
      <c r="CW74" s="2">
        <v>0</v>
      </c>
      <c r="CX74" s="2">
        <v>1</v>
      </c>
      <c r="CY74" s="2">
        <v>0</v>
      </c>
      <c r="CZ74" s="4" t="s">
        <v>445</v>
      </c>
      <c r="DA74" s="8">
        <f t="shared" si="5"/>
        <v>5</v>
      </c>
      <c r="DB74" s="2">
        <v>4</v>
      </c>
      <c r="DC74" s="2">
        <v>3</v>
      </c>
      <c r="DD74" s="2">
        <v>3</v>
      </c>
      <c r="DE74" s="2">
        <v>3</v>
      </c>
      <c r="DF74" s="2">
        <v>5</v>
      </c>
      <c r="DG74" s="2">
        <v>4</v>
      </c>
      <c r="DH74" s="2">
        <v>4</v>
      </c>
      <c r="DI74" s="2">
        <v>3</v>
      </c>
      <c r="DJ74" s="2">
        <v>2</v>
      </c>
      <c r="DK74" s="2">
        <v>1</v>
      </c>
      <c r="DL74" s="2">
        <v>1</v>
      </c>
      <c r="DM74" s="2">
        <v>0</v>
      </c>
      <c r="DN74" s="2">
        <v>0</v>
      </c>
      <c r="DO74" s="2">
        <v>0</v>
      </c>
      <c r="DP74" s="2">
        <v>0</v>
      </c>
      <c r="DQ74" s="2">
        <v>0</v>
      </c>
      <c r="DR74" s="4" t="s">
        <v>445</v>
      </c>
    </row>
    <row r="75" spans="1:122">
      <c r="A75" s="2">
        <v>3305412</v>
      </c>
      <c r="B75" s="3">
        <v>42056.284456018519</v>
      </c>
      <c r="C75" s="2">
        <v>1</v>
      </c>
      <c r="D75" s="2">
        <v>60</v>
      </c>
      <c r="E75" s="2">
        <v>11</v>
      </c>
      <c r="F75" s="2">
        <v>23</v>
      </c>
      <c r="G75" s="2">
        <v>4</v>
      </c>
      <c r="H75" s="2">
        <v>2</v>
      </c>
      <c r="I75" s="2">
        <v>2</v>
      </c>
      <c r="J75" s="2">
        <v>8</v>
      </c>
      <c r="K75" s="2">
        <v>8</v>
      </c>
      <c r="L75" s="2">
        <v>2</v>
      </c>
      <c r="N75" s="2">
        <v>1988</v>
      </c>
      <c r="O75" s="2">
        <v>509</v>
      </c>
      <c r="P75" s="2">
        <v>4</v>
      </c>
      <c r="Q75" s="2">
        <f t="shared" si="3"/>
        <v>127.25</v>
      </c>
      <c r="R75" s="4" t="s">
        <v>90</v>
      </c>
      <c r="S75" s="2">
        <v>4</v>
      </c>
      <c r="T75" s="2">
        <v>3</v>
      </c>
      <c r="U75" s="2">
        <v>3</v>
      </c>
      <c r="V75" s="2">
        <v>4</v>
      </c>
      <c r="W75" s="2">
        <v>1</v>
      </c>
      <c r="X75" s="2">
        <v>2</v>
      </c>
      <c r="Y75" s="2">
        <v>2</v>
      </c>
      <c r="Z75" s="2">
        <v>1</v>
      </c>
      <c r="AA75" s="2">
        <v>3</v>
      </c>
      <c r="AB75" s="2">
        <v>4</v>
      </c>
      <c r="AC75" s="2">
        <v>4</v>
      </c>
      <c r="AD75" s="2">
        <v>3</v>
      </c>
      <c r="AE75" s="2">
        <v>4</v>
      </c>
      <c r="AF75" s="2">
        <v>3</v>
      </c>
      <c r="AG75" s="2">
        <v>3</v>
      </c>
      <c r="AH75" s="2">
        <v>3</v>
      </c>
      <c r="AI75" s="2">
        <v>3</v>
      </c>
      <c r="AJ75" s="2">
        <v>1</v>
      </c>
      <c r="AK75" s="2">
        <v>4</v>
      </c>
      <c r="AL75" s="2">
        <v>3</v>
      </c>
      <c r="AM75" s="2">
        <v>4</v>
      </c>
      <c r="AN75" s="2">
        <v>1</v>
      </c>
      <c r="AO75" s="2">
        <v>4</v>
      </c>
      <c r="AP75" s="2">
        <v>4</v>
      </c>
      <c r="AQ75" s="2">
        <v>4</v>
      </c>
      <c r="AR75" s="2">
        <v>2</v>
      </c>
      <c r="AS75" s="2">
        <v>2</v>
      </c>
      <c r="AT75" s="2">
        <v>2</v>
      </c>
      <c r="AU75" s="2">
        <v>2</v>
      </c>
      <c r="AV75" s="2">
        <v>2</v>
      </c>
      <c r="AW75" s="2">
        <v>3</v>
      </c>
      <c r="AX75" s="2">
        <v>2</v>
      </c>
      <c r="AY75" s="2">
        <v>2</v>
      </c>
      <c r="AZ75" s="2">
        <v>3</v>
      </c>
      <c r="BA75" s="2">
        <v>3</v>
      </c>
      <c r="BB75" s="2">
        <v>3</v>
      </c>
      <c r="BC75" s="2">
        <v>2</v>
      </c>
      <c r="BD75" s="2">
        <v>4</v>
      </c>
      <c r="BE75" s="2">
        <v>2</v>
      </c>
      <c r="BF75" s="2">
        <v>2</v>
      </c>
      <c r="BG75" s="2">
        <v>3</v>
      </c>
      <c r="BH75" s="2">
        <v>2</v>
      </c>
      <c r="BI75" s="2">
        <f t="shared" si="4"/>
        <v>2.5</v>
      </c>
      <c r="BJ75" s="2">
        <v>0</v>
      </c>
      <c r="BK75" s="2">
        <v>0</v>
      </c>
      <c r="BL75" s="2">
        <v>0</v>
      </c>
      <c r="BM75" s="2">
        <v>1</v>
      </c>
      <c r="BN75" s="2">
        <v>0</v>
      </c>
      <c r="BO75" s="2">
        <v>0</v>
      </c>
      <c r="BP75" s="2">
        <v>0</v>
      </c>
      <c r="BQ75" s="4" t="s">
        <v>445</v>
      </c>
      <c r="BR75" s="2">
        <v>0</v>
      </c>
      <c r="BS75" s="2">
        <v>0</v>
      </c>
      <c r="BT75" s="2">
        <v>1</v>
      </c>
      <c r="BU75" s="2">
        <v>0</v>
      </c>
      <c r="BV75" s="2">
        <v>0</v>
      </c>
      <c r="BW75" s="2">
        <v>0</v>
      </c>
      <c r="BX75" s="2">
        <v>0</v>
      </c>
      <c r="BY75" s="4" t="s">
        <v>445</v>
      </c>
      <c r="BZ75" s="2">
        <v>0</v>
      </c>
      <c r="CA75" s="2">
        <v>0</v>
      </c>
      <c r="CB75" s="2">
        <v>1</v>
      </c>
      <c r="CC75" s="2">
        <v>0</v>
      </c>
      <c r="CD75" s="2">
        <v>0</v>
      </c>
      <c r="CE75" s="2">
        <v>0</v>
      </c>
      <c r="CF75" s="2">
        <v>0</v>
      </c>
      <c r="CG75" s="4" t="s">
        <v>445</v>
      </c>
      <c r="CH75" s="2">
        <v>0</v>
      </c>
      <c r="CI75" s="2">
        <v>0</v>
      </c>
      <c r="CJ75" s="2">
        <v>0</v>
      </c>
      <c r="CK75" s="2">
        <v>1</v>
      </c>
      <c r="CL75" s="2">
        <v>0</v>
      </c>
      <c r="CM75" s="4" t="s">
        <v>445</v>
      </c>
      <c r="CN75" s="2">
        <v>0</v>
      </c>
      <c r="CO75" s="2">
        <v>1</v>
      </c>
      <c r="CP75" s="2">
        <v>0</v>
      </c>
      <c r="CQ75" s="2">
        <v>0</v>
      </c>
      <c r="CR75" s="2">
        <v>0</v>
      </c>
      <c r="CS75" s="4" t="s">
        <v>445</v>
      </c>
      <c r="CT75" s="2">
        <v>0</v>
      </c>
      <c r="CU75" s="2">
        <v>0</v>
      </c>
      <c r="CV75" s="2">
        <v>0</v>
      </c>
      <c r="CW75" s="2">
        <v>0</v>
      </c>
      <c r="CX75" s="2">
        <v>1</v>
      </c>
      <c r="CY75" s="2">
        <v>0</v>
      </c>
      <c r="CZ75" s="4" t="s">
        <v>445</v>
      </c>
      <c r="DA75" s="8">
        <f t="shared" si="5"/>
        <v>4</v>
      </c>
      <c r="DB75" s="2">
        <v>2</v>
      </c>
      <c r="DC75" s="2">
        <v>2</v>
      </c>
      <c r="DD75" s="2">
        <v>3</v>
      </c>
      <c r="DE75" s="2">
        <v>3</v>
      </c>
      <c r="DF75" s="2">
        <v>2</v>
      </c>
      <c r="DG75" s="2">
        <v>3</v>
      </c>
      <c r="DH75" s="2">
        <v>4</v>
      </c>
      <c r="DI75" s="2">
        <v>4</v>
      </c>
      <c r="DJ75" s="2">
        <v>2</v>
      </c>
      <c r="DK75" s="2">
        <v>1</v>
      </c>
      <c r="DL75" s="2">
        <v>0</v>
      </c>
      <c r="DM75" s="2">
        <v>0</v>
      </c>
      <c r="DN75" s="2">
        <v>1</v>
      </c>
      <c r="DO75" s="2">
        <v>0</v>
      </c>
      <c r="DP75" s="2">
        <v>0</v>
      </c>
      <c r="DQ75" s="2">
        <v>0</v>
      </c>
      <c r="DR75" s="4" t="s">
        <v>445</v>
      </c>
    </row>
    <row r="76" spans="1:122">
      <c r="A76" s="2">
        <v>3314204</v>
      </c>
      <c r="B76" s="3">
        <v>42056.308252314811</v>
      </c>
      <c r="C76" s="2">
        <v>1</v>
      </c>
      <c r="D76" s="2">
        <v>40</v>
      </c>
      <c r="E76" s="2">
        <v>7</v>
      </c>
      <c r="F76" s="2">
        <v>23</v>
      </c>
      <c r="G76" s="2">
        <v>4</v>
      </c>
      <c r="H76" s="2">
        <v>2</v>
      </c>
      <c r="I76" s="2">
        <v>2</v>
      </c>
      <c r="L76" s="2">
        <v>4</v>
      </c>
      <c r="N76" s="2">
        <v>2000</v>
      </c>
      <c r="O76" s="2">
        <v>1000</v>
      </c>
      <c r="P76" s="2">
        <v>5</v>
      </c>
      <c r="Q76" s="2">
        <f t="shared" si="3"/>
        <v>200</v>
      </c>
      <c r="R76" s="4" t="s">
        <v>91</v>
      </c>
      <c r="S76" s="2">
        <v>3</v>
      </c>
      <c r="T76" s="2">
        <v>2</v>
      </c>
      <c r="U76" s="2">
        <v>2</v>
      </c>
      <c r="V76" s="2">
        <v>2</v>
      </c>
      <c r="W76" s="2">
        <v>1</v>
      </c>
      <c r="X76" s="2">
        <v>2</v>
      </c>
      <c r="Y76" s="2">
        <v>3</v>
      </c>
      <c r="Z76" s="2">
        <v>1</v>
      </c>
      <c r="AA76" s="2">
        <v>2</v>
      </c>
      <c r="AB76" s="2">
        <v>2</v>
      </c>
      <c r="AC76" s="2">
        <v>3</v>
      </c>
      <c r="AD76" s="2">
        <v>3</v>
      </c>
      <c r="AE76" s="2">
        <v>3</v>
      </c>
      <c r="AF76" s="2">
        <v>3</v>
      </c>
      <c r="AG76" s="2">
        <v>3</v>
      </c>
      <c r="AH76" s="2">
        <v>3</v>
      </c>
      <c r="AI76" s="2">
        <v>3</v>
      </c>
      <c r="AJ76" s="2">
        <v>3</v>
      </c>
      <c r="AK76" s="2">
        <v>3</v>
      </c>
      <c r="AL76" s="2">
        <v>3</v>
      </c>
      <c r="AM76" s="2">
        <v>3</v>
      </c>
      <c r="AN76" s="2">
        <v>3</v>
      </c>
      <c r="AO76" s="2">
        <v>3</v>
      </c>
      <c r="AP76" s="2">
        <v>3</v>
      </c>
      <c r="AQ76" s="2">
        <v>3</v>
      </c>
      <c r="AR76" s="2">
        <v>3</v>
      </c>
      <c r="AS76" s="2">
        <v>2</v>
      </c>
      <c r="AT76" s="2">
        <v>2</v>
      </c>
      <c r="AU76" s="2">
        <v>2</v>
      </c>
      <c r="AV76" s="2">
        <v>2</v>
      </c>
      <c r="AW76" s="2">
        <v>2</v>
      </c>
      <c r="AX76" s="2">
        <v>2</v>
      </c>
      <c r="AY76" s="2">
        <v>2</v>
      </c>
      <c r="AZ76" s="2">
        <v>3</v>
      </c>
      <c r="BA76" s="2">
        <v>2</v>
      </c>
      <c r="BB76" s="2">
        <v>2</v>
      </c>
      <c r="BC76" s="2">
        <v>2</v>
      </c>
      <c r="BD76" s="2">
        <v>2</v>
      </c>
      <c r="BE76" s="2">
        <v>2</v>
      </c>
      <c r="BF76" s="2">
        <v>2</v>
      </c>
      <c r="BG76" s="2">
        <v>3</v>
      </c>
      <c r="BH76" s="2">
        <v>2</v>
      </c>
      <c r="BI76" s="2">
        <f t="shared" si="4"/>
        <v>2.5</v>
      </c>
      <c r="BJ76" s="2">
        <v>0</v>
      </c>
      <c r="BK76" s="2">
        <v>0</v>
      </c>
      <c r="BL76" s="2">
        <v>0</v>
      </c>
      <c r="BM76" s="2">
        <v>0</v>
      </c>
      <c r="BN76" s="2">
        <v>0</v>
      </c>
      <c r="BO76" s="2">
        <v>0</v>
      </c>
      <c r="BP76" s="2">
        <v>1</v>
      </c>
      <c r="BQ76" s="4" t="s">
        <v>445</v>
      </c>
      <c r="BR76" s="2">
        <v>0</v>
      </c>
      <c r="BS76" s="2">
        <v>0</v>
      </c>
      <c r="BT76" s="2">
        <v>0</v>
      </c>
      <c r="BU76" s="2">
        <v>0</v>
      </c>
      <c r="BV76" s="2">
        <v>0</v>
      </c>
      <c r="BW76" s="2">
        <v>0</v>
      </c>
      <c r="BX76" s="2">
        <v>1</v>
      </c>
      <c r="BY76" s="4" t="s">
        <v>445</v>
      </c>
      <c r="BZ76" s="2">
        <v>0</v>
      </c>
      <c r="CA76" s="2">
        <v>0</v>
      </c>
      <c r="CB76" s="2">
        <v>0</v>
      </c>
      <c r="CC76" s="2">
        <v>0</v>
      </c>
      <c r="CD76" s="2">
        <v>0</v>
      </c>
      <c r="CE76" s="2">
        <v>0</v>
      </c>
      <c r="CF76" s="2">
        <v>1</v>
      </c>
      <c r="CG76" s="4" t="s">
        <v>445</v>
      </c>
      <c r="CH76" s="2">
        <v>0</v>
      </c>
      <c r="CI76" s="2">
        <v>0</v>
      </c>
      <c r="CJ76" s="2">
        <v>0</v>
      </c>
      <c r="CK76" s="2">
        <v>0</v>
      </c>
      <c r="CL76" s="2">
        <v>1</v>
      </c>
      <c r="CM76" s="4" t="s">
        <v>445</v>
      </c>
      <c r="CN76" s="2">
        <v>0</v>
      </c>
      <c r="CO76" s="2">
        <v>0</v>
      </c>
      <c r="CP76" s="2">
        <v>0</v>
      </c>
      <c r="CQ76" s="2">
        <v>0</v>
      </c>
      <c r="CR76" s="2">
        <v>1</v>
      </c>
      <c r="CS76" s="4" t="s">
        <v>445</v>
      </c>
      <c r="CT76" s="2">
        <v>0</v>
      </c>
      <c r="CU76" s="2">
        <v>0</v>
      </c>
      <c r="CV76" s="2">
        <v>0</v>
      </c>
      <c r="CW76" s="2">
        <v>0</v>
      </c>
      <c r="CX76" s="2">
        <v>0</v>
      </c>
      <c r="CY76" s="2">
        <v>1</v>
      </c>
      <c r="CZ76" s="4" t="s">
        <v>445</v>
      </c>
      <c r="DA76" s="8">
        <f t="shared" si="5"/>
        <v>0</v>
      </c>
      <c r="DB76" s="2">
        <v>2</v>
      </c>
      <c r="DC76" s="2">
        <v>2</v>
      </c>
      <c r="DD76" s="2">
        <v>2</v>
      </c>
      <c r="DE76" s="2">
        <v>3</v>
      </c>
      <c r="DF76" s="2">
        <v>3</v>
      </c>
      <c r="DG76" s="2">
        <v>2</v>
      </c>
      <c r="DH76" s="2">
        <v>3</v>
      </c>
      <c r="DI76" s="2">
        <v>3</v>
      </c>
      <c r="DJ76" s="2">
        <v>3</v>
      </c>
      <c r="DR76" s="4" t="s">
        <v>445</v>
      </c>
    </row>
    <row r="77" spans="1:122">
      <c r="A77" s="2">
        <v>3350467</v>
      </c>
      <c r="B77" s="3">
        <v>42056.387129629627</v>
      </c>
      <c r="C77" s="2">
        <v>2</v>
      </c>
      <c r="D77" s="2">
        <v>63</v>
      </c>
      <c r="E77" s="2">
        <v>11</v>
      </c>
      <c r="F77" s="2">
        <v>35</v>
      </c>
      <c r="G77" s="2">
        <v>6</v>
      </c>
      <c r="H77" s="2">
        <v>2</v>
      </c>
      <c r="I77" s="2">
        <v>2</v>
      </c>
      <c r="J77" s="2">
        <v>7</v>
      </c>
      <c r="K77" s="2">
        <v>4</v>
      </c>
      <c r="L77" s="2">
        <v>3</v>
      </c>
      <c r="N77" s="2">
        <v>2005</v>
      </c>
      <c r="O77" s="2">
        <v>3600</v>
      </c>
      <c r="P77" s="2">
        <v>5</v>
      </c>
      <c r="Q77" s="2">
        <f t="shared" si="3"/>
        <v>720</v>
      </c>
      <c r="R77" s="4" t="s">
        <v>92</v>
      </c>
      <c r="S77" s="2">
        <v>4</v>
      </c>
      <c r="T77" s="2">
        <v>4</v>
      </c>
      <c r="U77" s="2">
        <v>4</v>
      </c>
      <c r="V77" s="2">
        <v>3</v>
      </c>
      <c r="W77" s="2">
        <v>4</v>
      </c>
      <c r="X77" s="2">
        <v>3</v>
      </c>
      <c r="Y77" s="2">
        <v>4</v>
      </c>
      <c r="Z77" s="2">
        <v>4</v>
      </c>
      <c r="AA77" s="2">
        <v>4</v>
      </c>
      <c r="AB77" s="2">
        <v>4</v>
      </c>
      <c r="AC77" s="2">
        <v>4</v>
      </c>
      <c r="AD77" s="2">
        <v>4</v>
      </c>
      <c r="AE77" s="2">
        <v>4</v>
      </c>
      <c r="AF77" s="2">
        <v>4</v>
      </c>
      <c r="AG77" s="2">
        <v>4</v>
      </c>
      <c r="AH77" s="2">
        <v>4</v>
      </c>
      <c r="AI77" s="2">
        <v>4</v>
      </c>
      <c r="AJ77" s="2">
        <v>4</v>
      </c>
      <c r="AK77" s="2">
        <v>4</v>
      </c>
      <c r="AL77" s="2">
        <v>4</v>
      </c>
      <c r="AM77" s="2">
        <v>4</v>
      </c>
      <c r="AN77" s="2">
        <v>4</v>
      </c>
      <c r="AO77" s="2">
        <v>4</v>
      </c>
      <c r="AP77" s="2">
        <v>4</v>
      </c>
      <c r="AQ77" s="2">
        <v>4</v>
      </c>
      <c r="AR77" s="2">
        <v>3</v>
      </c>
      <c r="AS77" s="2">
        <v>2</v>
      </c>
      <c r="AT77" s="2">
        <v>3</v>
      </c>
      <c r="AU77" s="2">
        <v>3</v>
      </c>
      <c r="AV77" s="2">
        <v>3</v>
      </c>
      <c r="AW77" s="2">
        <v>3</v>
      </c>
      <c r="AX77" s="2">
        <v>4</v>
      </c>
      <c r="AY77" s="2">
        <v>3</v>
      </c>
      <c r="AZ77" s="2">
        <v>3</v>
      </c>
      <c r="BA77" s="2">
        <v>3</v>
      </c>
      <c r="BB77" s="2">
        <v>4</v>
      </c>
      <c r="BC77" s="2">
        <v>3</v>
      </c>
      <c r="BD77" s="2">
        <v>4</v>
      </c>
      <c r="BE77" s="2">
        <v>3</v>
      </c>
      <c r="BF77" s="2">
        <v>3</v>
      </c>
      <c r="BG77" s="2">
        <v>4</v>
      </c>
      <c r="BH77" s="2">
        <v>3</v>
      </c>
      <c r="BI77" s="2">
        <f t="shared" si="4"/>
        <v>3.5</v>
      </c>
      <c r="BJ77" s="2">
        <v>0</v>
      </c>
      <c r="BK77" s="2">
        <v>0</v>
      </c>
      <c r="BL77" s="2">
        <v>1</v>
      </c>
      <c r="BM77" s="2">
        <v>0</v>
      </c>
      <c r="BN77" s="2">
        <v>0</v>
      </c>
      <c r="BO77" s="2">
        <v>0</v>
      </c>
      <c r="BP77" s="2">
        <v>0</v>
      </c>
      <c r="BQ77" s="4" t="s">
        <v>445</v>
      </c>
      <c r="BR77" s="2">
        <v>0</v>
      </c>
      <c r="BS77" s="2">
        <v>0</v>
      </c>
      <c r="BT77" s="2">
        <v>0</v>
      </c>
      <c r="BU77" s="2">
        <v>1</v>
      </c>
      <c r="BV77" s="2">
        <v>0</v>
      </c>
      <c r="BW77" s="2">
        <v>0</v>
      </c>
      <c r="BX77" s="2">
        <v>0</v>
      </c>
      <c r="BY77" s="4" t="s">
        <v>445</v>
      </c>
      <c r="BZ77" s="2">
        <v>0</v>
      </c>
      <c r="CA77" s="2">
        <v>1</v>
      </c>
      <c r="CB77" s="2">
        <v>0</v>
      </c>
      <c r="CC77" s="2">
        <v>0</v>
      </c>
      <c r="CD77" s="2">
        <v>0</v>
      </c>
      <c r="CE77" s="2">
        <v>0</v>
      </c>
      <c r="CF77" s="2">
        <v>0</v>
      </c>
      <c r="CG77" s="4" t="s">
        <v>445</v>
      </c>
      <c r="CH77" s="2">
        <v>0</v>
      </c>
      <c r="CI77" s="2">
        <v>1</v>
      </c>
      <c r="CJ77" s="2">
        <v>0</v>
      </c>
      <c r="CK77" s="2">
        <v>0</v>
      </c>
      <c r="CL77" s="2">
        <v>0</v>
      </c>
      <c r="CM77" s="4" t="s">
        <v>445</v>
      </c>
      <c r="CN77" s="2">
        <v>0</v>
      </c>
      <c r="CO77" s="2">
        <v>1</v>
      </c>
      <c r="CP77" s="2">
        <v>0</v>
      </c>
      <c r="CQ77" s="2">
        <v>0</v>
      </c>
      <c r="CR77" s="2">
        <v>0</v>
      </c>
      <c r="CS77" s="4" t="s">
        <v>445</v>
      </c>
      <c r="CT77" s="2">
        <v>1</v>
      </c>
      <c r="CU77" s="2">
        <v>0</v>
      </c>
      <c r="CV77" s="2">
        <v>0</v>
      </c>
      <c r="CW77" s="2">
        <v>0</v>
      </c>
      <c r="CX77" s="2">
        <v>0</v>
      </c>
      <c r="CY77" s="2">
        <v>0</v>
      </c>
      <c r="CZ77" s="4" t="s">
        <v>445</v>
      </c>
      <c r="DA77" s="8">
        <f t="shared" si="5"/>
        <v>6</v>
      </c>
      <c r="DB77" s="2">
        <v>4</v>
      </c>
      <c r="DC77" s="2">
        <v>3</v>
      </c>
      <c r="DD77" s="2">
        <v>3</v>
      </c>
      <c r="DE77" s="2">
        <v>3</v>
      </c>
      <c r="DF77" s="2">
        <v>4</v>
      </c>
      <c r="DG77" s="2">
        <v>3</v>
      </c>
      <c r="DH77" s="2">
        <v>5</v>
      </c>
      <c r="DI77" s="2">
        <v>4</v>
      </c>
      <c r="DJ77" s="2">
        <v>4</v>
      </c>
      <c r="DR77" s="4" t="s">
        <v>445</v>
      </c>
    </row>
    <row r="78" spans="1:122">
      <c r="A78" s="2">
        <v>3358008</v>
      </c>
      <c r="B78" s="3">
        <v>42057.518020833333</v>
      </c>
      <c r="C78" s="2">
        <v>1</v>
      </c>
      <c r="D78" s="2">
        <v>43</v>
      </c>
      <c r="E78" s="2">
        <v>7</v>
      </c>
      <c r="F78" s="2">
        <v>27</v>
      </c>
      <c r="G78" s="2">
        <v>5</v>
      </c>
      <c r="H78" s="2">
        <v>1</v>
      </c>
      <c r="I78" s="2">
        <v>1</v>
      </c>
      <c r="J78" s="2">
        <v>1</v>
      </c>
      <c r="K78" s="2">
        <v>1</v>
      </c>
      <c r="L78" s="2">
        <v>9</v>
      </c>
      <c r="N78" s="2">
        <v>1991</v>
      </c>
      <c r="O78" s="2">
        <v>1500</v>
      </c>
      <c r="P78" s="2">
        <v>4</v>
      </c>
      <c r="Q78" s="2">
        <f t="shared" si="3"/>
        <v>375</v>
      </c>
      <c r="R78" s="4" t="s">
        <v>94</v>
      </c>
      <c r="S78" s="2">
        <v>4</v>
      </c>
      <c r="T78" s="2">
        <v>4</v>
      </c>
      <c r="U78" s="2">
        <v>3</v>
      </c>
      <c r="V78" s="2">
        <v>4</v>
      </c>
      <c r="W78" s="2">
        <v>1</v>
      </c>
      <c r="X78" s="2">
        <v>2</v>
      </c>
      <c r="Y78" s="2">
        <v>3</v>
      </c>
      <c r="Z78" s="2">
        <v>2</v>
      </c>
      <c r="AA78" s="2">
        <v>4</v>
      </c>
      <c r="AB78" s="2">
        <v>4</v>
      </c>
      <c r="AC78" s="2">
        <v>4</v>
      </c>
      <c r="AD78" s="2">
        <v>4</v>
      </c>
      <c r="AE78" s="2">
        <v>4</v>
      </c>
      <c r="AF78" s="2">
        <v>2</v>
      </c>
      <c r="AG78" s="2">
        <v>2</v>
      </c>
      <c r="AH78" s="2">
        <v>4</v>
      </c>
      <c r="AI78" s="2">
        <v>3</v>
      </c>
      <c r="AJ78" s="2">
        <v>4</v>
      </c>
      <c r="AK78" s="2">
        <v>2</v>
      </c>
      <c r="AL78" s="2">
        <v>3</v>
      </c>
      <c r="AM78" s="2">
        <v>3</v>
      </c>
      <c r="AN78" s="2">
        <v>1</v>
      </c>
      <c r="AO78" s="2">
        <v>4</v>
      </c>
      <c r="AP78" s="2">
        <v>4</v>
      </c>
      <c r="AQ78" s="2">
        <v>4</v>
      </c>
      <c r="AR78" s="2">
        <v>2</v>
      </c>
      <c r="AS78" s="2">
        <v>2</v>
      </c>
      <c r="AT78" s="2">
        <v>2</v>
      </c>
      <c r="AU78" s="2">
        <v>2</v>
      </c>
      <c r="AV78" s="2">
        <v>2</v>
      </c>
      <c r="AW78" s="2">
        <v>2</v>
      </c>
      <c r="AX78" s="2">
        <v>2</v>
      </c>
      <c r="AY78" s="2">
        <v>2</v>
      </c>
      <c r="AZ78" s="2">
        <v>1</v>
      </c>
      <c r="BA78" s="2">
        <v>2</v>
      </c>
      <c r="BB78" s="2">
        <v>3</v>
      </c>
      <c r="BC78" s="2">
        <v>2</v>
      </c>
      <c r="BD78" s="2">
        <v>3</v>
      </c>
      <c r="BE78" s="2">
        <v>5</v>
      </c>
      <c r="BF78" s="2">
        <v>2</v>
      </c>
      <c r="BG78" s="2">
        <v>1</v>
      </c>
      <c r="BH78" s="2">
        <v>2</v>
      </c>
      <c r="BI78" s="2">
        <f t="shared" si="4"/>
        <v>1.5</v>
      </c>
      <c r="BJ78" s="2">
        <v>0</v>
      </c>
      <c r="BK78" s="2">
        <v>0</v>
      </c>
      <c r="BL78" s="2">
        <v>0</v>
      </c>
      <c r="BM78" s="2">
        <v>0</v>
      </c>
      <c r="BN78" s="2">
        <v>0</v>
      </c>
      <c r="BO78" s="2">
        <v>1</v>
      </c>
      <c r="BP78" s="2">
        <v>0</v>
      </c>
      <c r="BQ78" s="4" t="s">
        <v>445</v>
      </c>
      <c r="BR78" s="2">
        <v>0</v>
      </c>
      <c r="BS78" s="2">
        <v>0</v>
      </c>
      <c r="BT78" s="2">
        <v>0</v>
      </c>
      <c r="BU78" s="2">
        <v>0</v>
      </c>
      <c r="BV78" s="2">
        <v>0</v>
      </c>
      <c r="BW78" s="2">
        <v>1</v>
      </c>
      <c r="BX78" s="2">
        <v>0</v>
      </c>
      <c r="BY78" s="4" t="s">
        <v>445</v>
      </c>
      <c r="BZ78" s="2">
        <v>0</v>
      </c>
      <c r="CA78" s="2">
        <v>0</v>
      </c>
      <c r="CB78" s="2">
        <v>0</v>
      </c>
      <c r="CC78" s="2">
        <v>0</v>
      </c>
      <c r="CD78" s="2">
        <v>0</v>
      </c>
      <c r="CE78" s="2">
        <v>1</v>
      </c>
      <c r="CF78" s="2">
        <v>0</v>
      </c>
      <c r="CG78" s="4" t="s">
        <v>445</v>
      </c>
      <c r="CH78" s="2">
        <v>0</v>
      </c>
      <c r="CI78" s="2">
        <v>0</v>
      </c>
      <c r="CJ78" s="2">
        <v>0</v>
      </c>
      <c r="CK78" s="2">
        <v>1</v>
      </c>
      <c r="CL78" s="2">
        <v>0</v>
      </c>
      <c r="CM78" s="4" t="s">
        <v>445</v>
      </c>
      <c r="CN78" s="2">
        <v>0</v>
      </c>
      <c r="CO78" s="2">
        <v>0</v>
      </c>
      <c r="CP78" s="2">
        <v>0</v>
      </c>
      <c r="CQ78" s="2">
        <v>1</v>
      </c>
      <c r="CR78" s="2">
        <v>0</v>
      </c>
      <c r="CS78" s="4" t="s">
        <v>445</v>
      </c>
      <c r="CT78" s="2">
        <v>0</v>
      </c>
      <c r="CU78" s="2">
        <v>0</v>
      </c>
      <c r="CV78" s="2">
        <v>0</v>
      </c>
      <c r="CW78" s="2">
        <v>0</v>
      </c>
      <c r="CX78" s="2">
        <v>1</v>
      </c>
      <c r="CY78" s="2">
        <v>0</v>
      </c>
      <c r="CZ78" s="4" t="s">
        <v>445</v>
      </c>
      <c r="DA78" s="8">
        <f t="shared" si="5"/>
        <v>0</v>
      </c>
      <c r="DB78" s="2">
        <v>3</v>
      </c>
      <c r="DC78" s="2">
        <v>3</v>
      </c>
      <c r="DD78" s="2">
        <v>4</v>
      </c>
      <c r="DE78" s="2">
        <v>3</v>
      </c>
      <c r="DF78" s="2">
        <v>3</v>
      </c>
      <c r="DG78" s="2">
        <v>3</v>
      </c>
      <c r="DH78" s="2">
        <v>4</v>
      </c>
      <c r="DI78" s="2">
        <v>3</v>
      </c>
      <c r="DJ78" s="2">
        <v>2</v>
      </c>
      <c r="DK78" s="2">
        <v>1</v>
      </c>
      <c r="DL78" s="2">
        <v>0</v>
      </c>
      <c r="DM78" s="2">
        <v>0</v>
      </c>
      <c r="DN78" s="2">
        <v>0</v>
      </c>
      <c r="DO78" s="2">
        <v>1</v>
      </c>
      <c r="DP78" s="2">
        <v>0</v>
      </c>
      <c r="DQ78" s="2">
        <v>0</v>
      </c>
      <c r="DR78" s="4" t="s">
        <v>445</v>
      </c>
    </row>
    <row r="79" spans="1:122">
      <c r="A79" s="2">
        <v>3380216</v>
      </c>
      <c r="B79" s="3">
        <v>42056.264664351853</v>
      </c>
      <c r="C79" s="2">
        <v>1</v>
      </c>
      <c r="D79" s="2">
        <v>37</v>
      </c>
      <c r="E79" s="2">
        <v>6</v>
      </c>
      <c r="F79" s="2">
        <v>19</v>
      </c>
      <c r="G79" s="2">
        <v>4</v>
      </c>
      <c r="H79" s="2">
        <v>2</v>
      </c>
      <c r="I79" s="2">
        <v>1</v>
      </c>
      <c r="J79" s="2">
        <v>2</v>
      </c>
      <c r="K79" s="2">
        <v>2</v>
      </c>
      <c r="L79" s="2">
        <v>4</v>
      </c>
      <c r="N79" s="2">
        <v>1994</v>
      </c>
      <c r="O79" s="2">
        <v>2000</v>
      </c>
      <c r="P79" s="2">
        <v>3</v>
      </c>
      <c r="Q79" s="2">
        <f t="shared" si="3"/>
        <v>666.66666666666663</v>
      </c>
      <c r="R79" s="4" t="s">
        <v>95</v>
      </c>
      <c r="S79" s="2">
        <v>4</v>
      </c>
      <c r="T79" s="2">
        <v>2</v>
      </c>
      <c r="U79" s="2">
        <v>1</v>
      </c>
      <c r="V79" s="2">
        <v>2</v>
      </c>
      <c r="W79" s="2">
        <v>1</v>
      </c>
      <c r="X79" s="2">
        <v>2</v>
      </c>
      <c r="Y79" s="2">
        <v>2</v>
      </c>
      <c r="Z79" s="2">
        <v>1</v>
      </c>
      <c r="AA79" s="2">
        <v>2</v>
      </c>
      <c r="AB79" s="2">
        <v>1</v>
      </c>
      <c r="AC79" s="2">
        <v>4</v>
      </c>
      <c r="AD79" s="2">
        <v>4</v>
      </c>
      <c r="AE79" s="2">
        <v>4</v>
      </c>
      <c r="AF79" s="2">
        <v>1</v>
      </c>
      <c r="AG79" s="2">
        <v>1</v>
      </c>
      <c r="AH79" s="2">
        <v>1</v>
      </c>
      <c r="AI79" s="2">
        <v>2</v>
      </c>
      <c r="AJ79" s="2">
        <v>1</v>
      </c>
      <c r="AK79" s="2">
        <v>4</v>
      </c>
      <c r="AL79" s="2">
        <v>1</v>
      </c>
      <c r="AM79" s="2">
        <v>2</v>
      </c>
      <c r="AN79" s="2">
        <v>1</v>
      </c>
      <c r="AO79" s="2">
        <v>4</v>
      </c>
      <c r="AP79" s="2">
        <v>4</v>
      </c>
      <c r="AQ79" s="2">
        <v>4</v>
      </c>
      <c r="AR79" s="2">
        <v>2</v>
      </c>
      <c r="AS79" s="2">
        <v>2</v>
      </c>
      <c r="AT79" s="2">
        <v>3</v>
      </c>
      <c r="AU79" s="2">
        <v>2</v>
      </c>
      <c r="AV79" s="2">
        <v>2</v>
      </c>
      <c r="AW79" s="2">
        <v>2</v>
      </c>
      <c r="AX79" s="2">
        <v>2</v>
      </c>
      <c r="AY79" s="2">
        <v>2</v>
      </c>
      <c r="AZ79" s="2">
        <v>1</v>
      </c>
      <c r="BA79" s="2">
        <v>2</v>
      </c>
      <c r="BB79" s="2">
        <v>2</v>
      </c>
      <c r="BC79" s="2">
        <v>2</v>
      </c>
      <c r="BD79" s="2">
        <v>2</v>
      </c>
      <c r="BE79" s="2">
        <v>2</v>
      </c>
      <c r="BF79" s="2">
        <v>2</v>
      </c>
      <c r="BG79" s="2">
        <v>2</v>
      </c>
      <c r="BH79" s="2">
        <v>2</v>
      </c>
      <c r="BI79" s="2">
        <f t="shared" si="4"/>
        <v>2</v>
      </c>
      <c r="BJ79" s="2">
        <v>0</v>
      </c>
      <c r="BK79" s="2">
        <v>0</v>
      </c>
      <c r="BL79" s="2">
        <v>0</v>
      </c>
      <c r="BM79" s="2">
        <v>0</v>
      </c>
      <c r="BN79" s="2">
        <v>0</v>
      </c>
      <c r="BO79" s="2">
        <v>1</v>
      </c>
      <c r="BP79" s="2">
        <v>0</v>
      </c>
      <c r="BQ79" s="4" t="s">
        <v>445</v>
      </c>
      <c r="BR79" s="2">
        <v>0</v>
      </c>
      <c r="BS79" s="2">
        <v>0</v>
      </c>
      <c r="BT79" s="2">
        <v>0</v>
      </c>
      <c r="BU79" s="2">
        <v>0</v>
      </c>
      <c r="BV79" s="2">
        <v>0</v>
      </c>
      <c r="BW79" s="2">
        <v>1</v>
      </c>
      <c r="BX79" s="2">
        <v>0</v>
      </c>
      <c r="BY79" s="4" t="s">
        <v>445</v>
      </c>
      <c r="BZ79" s="2">
        <v>0</v>
      </c>
      <c r="CA79" s="2">
        <v>0</v>
      </c>
      <c r="CB79" s="2">
        <v>0</v>
      </c>
      <c r="CC79" s="2">
        <v>0</v>
      </c>
      <c r="CD79" s="2">
        <v>0</v>
      </c>
      <c r="CE79" s="2">
        <v>1</v>
      </c>
      <c r="CF79" s="2">
        <v>0</v>
      </c>
      <c r="CG79" s="4" t="s">
        <v>445</v>
      </c>
      <c r="CH79" s="2">
        <v>0</v>
      </c>
      <c r="CI79" s="2">
        <v>0</v>
      </c>
      <c r="CJ79" s="2">
        <v>0</v>
      </c>
      <c r="CK79" s="2">
        <v>1</v>
      </c>
      <c r="CL79" s="2">
        <v>0</v>
      </c>
      <c r="CM79" s="4" t="s">
        <v>445</v>
      </c>
      <c r="CN79" s="2">
        <v>0</v>
      </c>
      <c r="CO79" s="2">
        <v>0</v>
      </c>
      <c r="CP79" s="2">
        <v>0</v>
      </c>
      <c r="CQ79" s="2">
        <v>1</v>
      </c>
      <c r="CR79" s="2">
        <v>0</v>
      </c>
      <c r="CS79" s="4" t="s">
        <v>445</v>
      </c>
      <c r="CT79" s="2">
        <v>0</v>
      </c>
      <c r="CU79" s="2">
        <v>0</v>
      </c>
      <c r="CV79" s="2">
        <v>0</v>
      </c>
      <c r="CW79" s="2">
        <v>0</v>
      </c>
      <c r="CX79" s="2">
        <v>1</v>
      </c>
      <c r="CY79" s="2">
        <v>0</v>
      </c>
      <c r="CZ79" s="4" t="s">
        <v>445</v>
      </c>
      <c r="DA79" s="8">
        <f t="shared" si="5"/>
        <v>0</v>
      </c>
      <c r="DB79" s="2">
        <v>2</v>
      </c>
      <c r="DC79" s="2">
        <v>2</v>
      </c>
      <c r="DD79" s="2">
        <v>2</v>
      </c>
      <c r="DE79" s="2">
        <v>2</v>
      </c>
      <c r="DF79" s="2">
        <v>3</v>
      </c>
      <c r="DG79" s="2">
        <v>2</v>
      </c>
      <c r="DH79" s="2">
        <v>4</v>
      </c>
      <c r="DI79" s="2">
        <v>1</v>
      </c>
      <c r="DJ79" s="2">
        <v>3</v>
      </c>
      <c r="DR79" s="4" t="s">
        <v>445</v>
      </c>
    </row>
    <row r="80" spans="1:122">
      <c r="A80" s="2">
        <v>3385368</v>
      </c>
      <c r="B80" s="3">
        <v>42056.575208333335</v>
      </c>
      <c r="C80" s="2">
        <v>1</v>
      </c>
      <c r="D80" s="2">
        <v>72</v>
      </c>
      <c r="E80" s="2">
        <v>11</v>
      </c>
      <c r="F80" s="2">
        <v>12</v>
      </c>
      <c r="G80" s="2">
        <v>3</v>
      </c>
      <c r="H80" s="2">
        <v>2</v>
      </c>
      <c r="I80" s="2">
        <v>2</v>
      </c>
      <c r="J80" s="2">
        <v>3</v>
      </c>
      <c r="K80" s="2">
        <v>3</v>
      </c>
      <c r="L80" s="2">
        <v>6</v>
      </c>
      <c r="N80" s="2">
        <v>1998</v>
      </c>
      <c r="O80" s="2">
        <v>320</v>
      </c>
      <c r="P80" s="2">
        <v>3</v>
      </c>
      <c r="Q80" s="2">
        <f t="shared" si="3"/>
        <v>106.66666666666667</v>
      </c>
      <c r="R80" s="4" t="s">
        <v>96</v>
      </c>
      <c r="S80" s="2">
        <v>2</v>
      </c>
      <c r="T80" s="2">
        <v>3</v>
      </c>
      <c r="U80" s="2">
        <v>2</v>
      </c>
      <c r="V80" s="2">
        <v>2</v>
      </c>
      <c r="W80" s="2">
        <v>2</v>
      </c>
      <c r="X80" s="2">
        <v>2</v>
      </c>
      <c r="Y80" s="2">
        <v>2</v>
      </c>
      <c r="Z80" s="2">
        <v>3</v>
      </c>
      <c r="AA80" s="2">
        <v>3</v>
      </c>
      <c r="AB80" s="2">
        <v>3</v>
      </c>
      <c r="AC80" s="2">
        <v>2</v>
      </c>
      <c r="AD80" s="2">
        <v>2</v>
      </c>
      <c r="AE80" s="2">
        <v>2</v>
      </c>
      <c r="AF80" s="2">
        <v>3</v>
      </c>
      <c r="AG80" s="2">
        <v>3</v>
      </c>
      <c r="AH80" s="2">
        <v>3</v>
      </c>
      <c r="AI80" s="2">
        <v>3</v>
      </c>
      <c r="AJ80" s="2">
        <v>2</v>
      </c>
      <c r="AK80" s="2">
        <v>2</v>
      </c>
      <c r="AL80" s="2">
        <v>3</v>
      </c>
      <c r="AM80" s="2">
        <v>3</v>
      </c>
      <c r="AN80" s="2">
        <v>2</v>
      </c>
      <c r="AO80" s="2">
        <v>3</v>
      </c>
      <c r="AP80" s="2">
        <v>3</v>
      </c>
      <c r="AQ80" s="2">
        <v>2</v>
      </c>
      <c r="AR80" s="2">
        <v>3</v>
      </c>
      <c r="AS80" s="2">
        <v>3</v>
      </c>
      <c r="AT80" s="2">
        <v>3</v>
      </c>
      <c r="AU80" s="2">
        <v>2</v>
      </c>
      <c r="AV80" s="2">
        <v>2</v>
      </c>
      <c r="AW80" s="2">
        <v>2</v>
      </c>
      <c r="AX80" s="2">
        <v>2</v>
      </c>
      <c r="AY80" s="2">
        <v>2</v>
      </c>
      <c r="AZ80" s="2">
        <v>2</v>
      </c>
      <c r="BA80" s="2">
        <v>2</v>
      </c>
      <c r="BB80" s="2">
        <v>3</v>
      </c>
      <c r="BC80" s="2">
        <v>2</v>
      </c>
      <c r="BD80" s="2">
        <v>3</v>
      </c>
      <c r="BE80" s="2">
        <v>3</v>
      </c>
      <c r="BF80" s="2">
        <v>2</v>
      </c>
      <c r="BG80" s="2">
        <v>3</v>
      </c>
      <c r="BH80" s="2">
        <v>2</v>
      </c>
      <c r="BI80" s="2">
        <f t="shared" si="4"/>
        <v>2.5</v>
      </c>
      <c r="BJ80" s="2">
        <v>0</v>
      </c>
      <c r="BK80" s="2">
        <v>0</v>
      </c>
      <c r="BL80" s="2">
        <v>1</v>
      </c>
      <c r="BM80" s="2">
        <v>0</v>
      </c>
      <c r="BN80" s="2">
        <v>0</v>
      </c>
      <c r="BO80" s="2">
        <v>0</v>
      </c>
      <c r="BP80" s="2">
        <v>0</v>
      </c>
      <c r="BQ80" s="4" t="s">
        <v>445</v>
      </c>
      <c r="BR80" s="2">
        <v>0</v>
      </c>
      <c r="BS80" s="2">
        <v>0</v>
      </c>
      <c r="BT80" s="2">
        <v>1</v>
      </c>
      <c r="BU80" s="2">
        <v>0</v>
      </c>
      <c r="BV80" s="2">
        <v>0</v>
      </c>
      <c r="BW80" s="2">
        <v>0</v>
      </c>
      <c r="BX80" s="2">
        <v>0</v>
      </c>
      <c r="BY80" s="4" t="s">
        <v>445</v>
      </c>
      <c r="BZ80" s="2">
        <v>0</v>
      </c>
      <c r="CA80" s="2">
        <v>1</v>
      </c>
      <c r="CB80" s="2">
        <v>0</v>
      </c>
      <c r="CC80" s="2">
        <v>0</v>
      </c>
      <c r="CD80" s="2">
        <v>0</v>
      </c>
      <c r="CE80" s="2">
        <v>0</v>
      </c>
      <c r="CF80" s="2">
        <v>0</v>
      </c>
      <c r="CG80" s="4" t="s">
        <v>445</v>
      </c>
      <c r="CH80" s="2">
        <v>0</v>
      </c>
      <c r="CI80" s="2">
        <v>0</v>
      </c>
      <c r="CJ80" s="2">
        <v>0</v>
      </c>
      <c r="CK80" s="2">
        <v>1</v>
      </c>
      <c r="CL80" s="2">
        <v>0</v>
      </c>
      <c r="CM80" s="4" t="s">
        <v>445</v>
      </c>
      <c r="CN80" s="2">
        <v>0</v>
      </c>
      <c r="CO80" s="2">
        <v>0</v>
      </c>
      <c r="CP80" s="2">
        <v>0</v>
      </c>
      <c r="CQ80" s="2">
        <v>1</v>
      </c>
      <c r="CR80" s="2">
        <v>0</v>
      </c>
      <c r="CS80" s="4" t="s">
        <v>445</v>
      </c>
      <c r="CT80" s="2">
        <v>0</v>
      </c>
      <c r="CU80" s="2">
        <v>0</v>
      </c>
      <c r="CV80" s="2">
        <v>0</v>
      </c>
      <c r="CW80" s="2">
        <v>0</v>
      </c>
      <c r="CX80" s="2">
        <v>1</v>
      </c>
      <c r="CY80" s="2">
        <v>0</v>
      </c>
      <c r="CZ80" s="4" t="s">
        <v>445</v>
      </c>
      <c r="DA80" s="8">
        <f t="shared" si="5"/>
        <v>3</v>
      </c>
      <c r="DB80" s="2">
        <v>2</v>
      </c>
      <c r="DC80" s="2">
        <v>2</v>
      </c>
      <c r="DD80" s="2">
        <v>3</v>
      </c>
      <c r="DE80" s="2">
        <v>3</v>
      </c>
      <c r="DF80" s="2">
        <v>3</v>
      </c>
      <c r="DG80" s="2">
        <v>3</v>
      </c>
      <c r="DH80" s="2">
        <v>3</v>
      </c>
      <c r="DI80" s="2">
        <v>2</v>
      </c>
      <c r="DJ80" s="2">
        <v>3</v>
      </c>
      <c r="DR80" s="4" t="s">
        <v>445</v>
      </c>
    </row>
    <row r="81" spans="1:122">
      <c r="A81" s="2">
        <v>3424673</v>
      </c>
      <c r="B81" s="3">
        <v>42056.441770833335</v>
      </c>
      <c r="C81" s="2">
        <v>2</v>
      </c>
      <c r="D81" s="2">
        <v>55</v>
      </c>
      <c r="E81" s="2">
        <v>10</v>
      </c>
      <c r="F81" s="2">
        <v>14</v>
      </c>
      <c r="G81" s="2">
        <v>3</v>
      </c>
      <c r="H81" s="2">
        <v>1</v>
      </c>
      <c r="I81" s="2">
        <v>1</v>
      </c>
      <c r="J81" s="2">
        <v>3</v>
      </c>
      <c r="K81" s="2">
        <v>3</v>
      </c>
      <c r="L81" s="2">
        <v>12</v>
      </c>
      <c r="N81" s="2">
        <v>1990</v>
      </c>
      <c r="O81" s="2">
        <v>264</v>
      </c>
      <c r="P81" s="2">
        <v>2</v>
      </c>
      <c r="Q81" s="2">
        <f t="shared" si="3"/>
        <v>132</v>
      </c>
      <c r="R81" s="4" t="s">
        <v>97</v>
      </c>
      <c r="S81" s="2">
        <v>4</v>
      </c>
      <c r="T81" s="2">
        <v>4</v>
      </c>
      <c r="U81" s="2">
        <v>4</v>
      </c>
      <c r="V81" s="2">
        <v>4</v>
      </c>
      <c r="W81" s="2">
        <v>1</v>
      </c>
      <c r="X81" s="2">
        <v>1</v>
      </c>
      <c r="Y81" s="2">
        <v>1</v>
      </c>
      <c r="Z81" s="2">
        <v>1</v>
      </c>
      <c r="AA81" s="2">
        <v>1</v>
      </c>
      <c r="AB81" s="2">
        <v>1</v>
      </c>
      <c r="AC81" s="2">
        <v>4</v>
      </c>
      <c r="AD81" s="2">
        <v>4</v>
      </c>
      <c r="AE81" s="2">
        <v>4</v>
      </c>
      <c r="AF81" s="2">
        <v>3</v>
      </c>
      <c r="AG81" s="2">
        <v>4</v>
      </c>
      <c r="AH81" s="2">
        <v>4</v>
      </c>
      <c r="AI81" s="2">
        <v>1</v>
      </c>
      <c r="AJ81" s="2">
        <v>1</v>
      </c>
      <c r="AK81" s="2">
        <v>4</v>
      </c>
      <c r="AL81" s="2">
        <v>4</v>
      </c>
      <c r="AM81" s="2">
        <v>4</v>
      </c>
      <c r="AN81" s="2">
        <v>1</v>
      </c>
      <c r="AO81" s="2">
        <v>4</v>
      </c>
      <c r="AP81" s="2">
        <v>4</v>
      </c>
      <c r="AQ81" s="2">
        <v>4</v>
      </c>
      <c r="AR81" s="2">
        <v>2</v>
      </c>
      <c r="AS81" s="2">
        <v>2</v>
      </c>
      <c r="AT81" s="2">
        <v>2</v>
      </c>
      <c r="AU81" s="2">
        <v>2</v>
      </c>
      <c r="AV81" s="2">
        <v>2</v>
      </c>
      <c r="AW81" s="2">
        <v>2</v>
      </c>
      <c r="AX81" s="2">
        <v>2</v>
      </c>
      <c r="AY81" s="2">
        <v>2</v>
      </c>
      <c r="AZ81" s="2">
        <v>1</v>
      </c>
      <c r="BA81" s="2">
        <v>1</v>
      </c>
      <c r="BB81" s="2">
        <v>1</v>
      </c>
      <c r="BC81" s="2">
        <v>1</v>
      </c>
      <c r="BD81" s="2">
        <v>1</v>
      </c>
      <c r="BE81" s="2">
        <v>2</v>
      </c>
      <c r="BF81" s="2">
        <v>2</v>
      </c>
      <c r="BG81" s="2">
        <v>1</v>
      </c>
      <c r="BH81" s="2">
        <v>2</v>
      </c>
      <c r="BI81" s="2">
        <f t="shared" si="4"/>
        <v>1.5</v>
      </c>
      <c r="BJ81" s="2">
        <v>0</v>
      </c>
      <c r="BK81" s="2">
        <v>0</v>
      </c>
      <c r="BL81" s="2">
        <v>0</v>
      </c>
      <c r="BM81" s="2">
        <v>0</v>
      </c>
      <c r="BN81" s="2">
        <v>0</v>
      </c>
      <c r="BO81" s="2">
        <v>1</v>
      </c>
      <c r="BP81" s="2">
        <v>0</v>
      </c>
      <c r="BQ81" s="4" t="s">
        <v>445</v>
      </c>
      <c r="BR81" s="2">
        <v>0</v>
      </c>
      <c r="BS81" s="2">
        <v>0</v>
      </c>
      <c r="BT81" s="2">
        <v>0</v>
      </c>
      <c r="BU81" s="2">
        <v>0</v>
      </c>
      <c r="BV81" s="2">
        <v>0</v>
      </c>
      <c r="BW81" s="2">
        <v>0</v>
      </c>
      <c r="BX81" s="2">
        <v>1</v>
      </c>
      <c r="BY81" s="4" t="s">
        <v>445</v>
      </c>
      <c r="BZ81" s="2">
        <v>0</v>
      </c>
      <c r="CA81" s="2">
        <v>0</v>
      </c>
      <c r="CB81" s="2">
        <v>0</v>
      </c>
      <c r="CC81" s="2">
        <v>0</v>
      </c>
      <c r="CD81" s="2">
        <v>0</v>
      </c>
      <c r="CE81" s="2">
        <v>0</v>
      </c>
      <c r="CF81" s="2">
        <v>1</v>
      </c>
      <c r="CG81" s="4" t="s">
        <v>445</v>
      </c>
      <c r="CH81" s="2">
        <v>0</v>
      </c>
      <c r="CI81" s="2">
        <v>0</v>
      </c>
      <c r="CJ81" s="2">
        <v>0</v>
      </c>
      <c r="CK81" s="2">
        <v>1</v>
      </c>
      <c r="CL81" s="2">
        <v>0</v>
      </c>
      <c r="CM81" s="4" t="s">
        <v>445</v>
      </c>
      <c r="CN81" s="2">
        <v>0</v>
      </c>
      <c r="CO81" s="2">
        <v>0</v>
      </c>
      <c r="CP81" s="2">
        <v>0</v>
      </c>
      <c r="CQ81" s="2">
        <v>1</v>
      </c>
      <c r="CR81" s="2">
        <v>0</v>
      </c>
      <c r="CS81" s="4" t="s">
        <v>445</v>
      </c>
      <c r="CT81" s="2">
        <v>0</v>
      </c>
      <c r="CU81" s="2">
        <v>0</v>
      </c>
      <c r="CV81" s="2">
        <v>0</v>
      </c>
      <c r="CW81" s="2">
        <v>0</v>
      </c>
      <c r="CX81" s="2">
        <v>1</v>
      </c>
      <c r="CY81" s="2">
        <v>0</v>
      </c>
      <c r="CZ81" s="4" t="s">
        <v>445</v>
      </c>
      <c r="DA81" s="8">
        <f t="shared" si="5"/>
        <v>0</v>
      </c>
      <c r="DB81" s="2">
        <v>2</v>
      </c>
      <c r="DC81" s="2">
        <v>2</v>
      </c>
      <c r="DD81" s="2">
        <v>1</v>
      </c>
      <c r="DE81" s="2">
        <v>3</v>
      </c>
      <c r="DF81" s="2">
        <v>2</v>
      </c>
      <c r="DG81" s="2">
        <v>2</v>
      </c>
      <c r="DH81" s="2">
        <v>4</v>
      </c>
      <c r="DI81" s="2">
        <v>3</v>
      </c>
      <c r="DJ81" s="2">
        <v>3</v>
      </c>
      <c r="DR81" s="4" t="s">
        <v>445</v>
      </c>
    </row>
    <row r="82" spans="1:122">
      <c r="A82" s="2">
        <v>3426288</v>
      </c>
      <c r="B82" s="3">
        <v>42056.402314814812</v>
      </c>
      <c r="C82" s="2">
        <v>1</v>
      </c>
      <c r="D82" s="2">
        <v>61</v>
      </c>
      <c r="E82" s="2">
        <v>11</v>
      </c>
      <c r="F82" s="2">
        <v>40</v>
      </c>
      <c r="G82" s="2">
        <v>8</v>
      </c>
      <c r="H82" s="2">
        <v>2</v>
      </c>
      <c r="I82" s="2">
        <v>1</v>
      </c>
      <c r="J82" s="2">
        <v>1</v>
      </c>
      <c r="K82" s="2">
        <v>1</v>
      </c>
      <c r="L82" s="2">
        <v>6</v>
      </c>
      <c r="N82" s="2">
        <v>2005</v>
      </c>
      <c r="O82" s="2">
        <v>500</v>
      </c>
      <c r="P82" s="2">
        <v>1</v>
      </c>
      <c r="Q82" s="2">
        <f t="shared" si="3"/>
        <v>500</v>
      </c>
      <c r="R82" s="4" t="s">
        <v>98</v>
      </c>
      <c r="S82" s="2">
        <v>4</v>
      </c>
      <c r="T82" s="2">
        <v>3</v>
      </c>
      <c r="U82" s="2">
        <v>4</v>
      </c>
      <c r="V82" s="2">
        <v>3</v>
      </c>
      <c r="W82" s="2">
        <v>2</v>
      </c>
      <c r="X82" s="2">
        <v>2</v>
      </c>
      <c r="Y82" s="2">
        <v>2</v>
      </c>
      <c r="Z82" s="2">
        <v>3</v>
      </c>
      <c r="AA82" s="2">
        <v>2</v>
      </c>
      <c r="AB82" s="2">
        <v>3</v>
      </c>
      <c r="AC82" s="2">
        <v>4</v>
      </c>
      <c r="AD82" s="2">
        <v>4</v>
      </c>
      <c r="AE82" s="2">
        <v>4</v>
      </c>
      <c r="AF82" s="2">
        <v>3</v>
      </c>
      <c r="AG82" s="2">
        <v>3</v>
      </c>
      <c r="AH82" s="2">
        <v>4</v>
      </c>
      <c r="AI82" s="2">
        <v>4</v>
      </c>
      <c r="AJ82" s="2">
        <v>4</v>
      </c>
      <c r="AK82" s="2">
        <v>4</v>
      </c>
      <c r="AL82" s="2">
        <v>4</v>
      </c>
      <c r="AM82" s="2">
        <v>4</v>
      </c>
      <c r="AN82" s="2">
        <v>4</v>
      </c>
      <c r="AO82" s="2">
        <v>4</v>
      </c>
      <c r="AP82" s="2">
        <v>4</v>
      </c>
      <c r="AQ82" s="2">
        <v>4</v>
      </c>
      <c r="AR82" s="2">
        <v>4</v>
      </c>
      <c r="AS82" s="2">
        <v>2</v>
      </c>
      <c r="AT82" s="2">
        <v>3</v>
      </c>
      <c r="AU82" s="2">
        <v>4</v>
      </c>
      <c r="AV82" s="2">
        <v>2</v>
      </c>
      <c r="AW82" s="2">
        <v>2</v>
      </c>
      <c r="AX82" s="2">
        <v>2</v>
      </c>
      <c r="AY82" s="2">
        <v>2</v>
      </c>
      <c r="AZ82" s="2">
        <v>3</v>
      </c>
      <c r="BA82" s="2">
        <v>2</v>
      </c>
      <c r="BB82" s="2">
        <v>2</v>
      </c>
      <c r="BC82" s="2">
        <v>2</v>
      </c>
      <c r="BD82" s="2">
        <v>2</v>
      </c>
      <c r="BE82" s="2">
        <v>2</v>
      </c>
      <c r="BF82" s="2">
        <v>2</v>
      </c>
      <c r="BG82" s="2">
        <v>3</v>
      </c>
      <c r="BH82" s="2">
        <v>4</v>
      </c>
      <c r="BI82" s="2">
        <f t="shared" si="4"/>
        <v>3.5</v>
      </c>
      <c r="BJ82" s="2">
        <v>0</v>
      </c>
      <c r="BK82" s="2">
        <v>1</v>
      </c>
      <c r="BL82" s="2">
        <v>0</v>
      </c>
      <c r="BM82" s="2">
        <v>0</v>
      </c>
      <c r="BN82" s="2">
        <v>0</v>
      </c>
      <c r="BO82" s="2">
        <v>0</v>
      </c>
      <c r="BP82" s="2">
        <v>0</v>
      </c>
      <c r="BQ82" s="4" t="s">
        <v>445</v>
      </c>
      <c r="BR82" s="2">
        <v>0</v>
      </c>
      <c r="BS82" s="2">
        <v>0</v>
      </c>
      <c r="BT82" s="2">
        <v>0</v>
      </c>
      <c r="BU82" s="2">
        <v>0</v>
      </c>
      <c r="BV82" s="2">
        <v>0</v>
      </c>
      <c r="BW82" s="2">
        <v>1</v>
      </c>
      <c r="BX82" s="2">
        <v>0</v>
      </c>
      <c r="BY82" s="4" t="s">
        <v>445</v>
      </c>
      <c r="BZ82" s="2">
        <v>0</v>
      </c>
      <c r="CA82" s="2">
        <v>0</v>
      </c>
      <c r="CB82" s="2">
        <v>0</v>
      </c>
      <c r="CC82" s="2">
        <v>0</v>
      </c>
      <c r="CD82" s="2">
        <v>0</v>
      </c>
      <c r="CE82" s="2">
        <v>1</v>
      </c>
      <c r="CF82" s="2">
        <v>0</v>
      </c>
      <c r="CG82" s="4" t="s">
        <v>445</v>
      </c>
      <c r="CH82" s="2">
        <v>0</v>
      </c>
      <c r="CI82" s="2">
        <v>0</v>
      </c>
      <c r="CJ82" s="2">
        <v>0</v>
      </c>
      <c r="CK82" s="2">
        <v>1</v>
      </c>
      <c r="CL82" s="2">
        <v>0</v>
      </c>
      <c r="CM82" s="4" t="s">
        <v>445</v>
      </c>
      <c r="CN82" s="2">
        <v>0</v>
      </c>
      <c r="CO82" s="2">
        <v>0</v>
      </c>
      <c r="CP82" s="2">
        <v>0</v>
      </c>
      <c r="CQ82" s="2">
        <v>1</v>
      </c>
      <c r="CR82" s="2">
        <v>0</v>
      </c>
      <c r="CS82" s="4" t="s">
        <v>445</v>
      </c>
      <c r="CT82" s="2">
        <v>0</v>
      </c>
      <c r="CU82" s="2">
        <v>0</v>
      </c>
      <c r="CV82" s="2">
        <v>0</v>
      </c>
      <c r="CW82" s="2">
        <v>0</v>
      </c>
      <c r="CX82" s="2">
        <v>1</v>
      </c>
      <c r="CY82" s="2">
        <v>0</v>
      </c>
      <c r="CZ82" s="4" t="s">
        <v>445</v>
      </c>
      <c r="DA82" s="8">
        <f t="shared" si="5"/>
        <v>1</v>
      </c>
      <c r="DB82" s="2">
        <v>2</v>
      </c>
      <c r="DC82" s="2">
        <v>2</v>
      </c>
      <c r="DD82" s="2">
        <v>2</v>
      </c>
      <c r="DE82" s="2">
        <v>2</v>
      </c>
      <c r="DF82" s="2">
        <v>2</v>
      </c>
      <c r="DG82" s="2">
        <v>2</v>
      </c>
      <c r="DH82" s="2">
        <v>4</v>
      </c>
      <c r="DI82" s="2">
        <v>3</v>
      </c>
      <c r="DJ82" s="2">
        <v>4</v>
      </c>
      <c r="DR82" s="4" t="s">
        <v>445</v>
      </c>
    </row>
    <row r="83" spans="1:122">
      <c r="A83" s="2">
        <v>3454728</v>
      </c>
      <c r="B83" s="3">
        <v>42057.71266203704</v>
      </c>
      <c r="C83" s="2">
        <v>1</v>
      </c>
      <c r="D83" s="2">
        <v>51</v>
      </c>
      <c r="E83" s="2">
        <v>9</v>
      </c>
      <c r="F83" s="2">
        <v>1</v>
      </c>
      <c r="G83" s="2">
        <v>1</v>
      </c>
      <c r="H83" s="2">
        <v>2</v>
      </c>
      <c r="I83" s="2">
        <v>2</v>
      </c>
      <c r="J83" s="2">
        <v>4</v>
      </c>
      <c r="K83" s="2">
        <v>4</v>
      </c>
      <c r="L83" s="2">
        <v>3</v>
      </c>
      <c r="N83" s="2">
        <v>1988</v>
      </c>
      <c r="O83" s="2">
        <v>700</v>
      </c>
      <c r="P83" s="2">
        <v>7</v>
      </c>
      <c r="Q83" s="2">
        <f t="shared" si="3"/>
        <v>100</v>
      </c>
      <c r="R83" s="4" t="s">
        <v>27</v>
      </c>
      <c r="S83" s="2">
        <v>4</v>
      </c>
      <c r="T83" s="2">
        <v>2</v>
      </c>
      <c r="U83" s="2">
        <v>4</v>
      </c>
      <c r="V83" s="2">
        <v>3</v>
      </c>
      <c r="W83" s="2">
        <v>1</v>
      </c>
      <c r="X83" s="2">
        <v>2</v>
      </c>
      <c r="Y83" s="2">
        <v>3</v>
      </c>
      <c r="Z83" s="2">
        <v>1</v>
      </c>
      <c r="AA83" s="2">
        <v>1</v>
      </c>
      <c r="AB83" s="2">
        <v>3</v>
      </c>
      <c r="AC83" s="2">
        <v>4</v>
      </c>
      <c r="AD83" s="2">
        <v>4</v>
      </c>
      <c r="AE83" s="2">
        <v>3</v>
      </c>
      <c r="AF83" s="2">
        <v>3</v>
      </c>
      <c r="AG83" s="2">
        <v>3</v>
      </c>
      <c r="AH83" s="2">
        <v>3</v>
      </c>
      <c r="AI83" s="2">
        <v>4</v>
      </c>
      <c r="AJ83" s="2">
        <v>2</v>
      </c>
      <c r="AK83" s="2">
        <v>4</v>
      </c>
      <c r="AL83" s="2">
        <v>4</v>
      </c>
      <c r="AM83" s="2">
        <v>2</v>
      </c>
      <c r="AN83" s="2">
        <v>1</v>
      </c>
      <c r="AO83" s="2">
        <v>4</v>
      </c>
      <c r="AP83" s="2">
        <v>4</v>
      </c>
      <c r="AQ83" s="2">
        <v>4</v>
      </c>
      <c r="AR83" s="2">
        <v>2</v>
      </c>
      <c r="AS83" s="2">
        <v>2</v>
      </c>
      <c r="AT83" s="2">
        <v>2</v>
      </c>
      <c r="AU83" s="2">
        <v>2</v>
      </c>
      <c r="AV83" s="2">
        <v>2</v>
      </c>
      <c r="AW83" s="2">
        <v>2</v>
      </c>
      <c r="AX83" s="2">
        <v>2</v>
      </c>
      <c r="AY83" s="2">
        <v>2</v>
      </c>
      <c r="AZ83" s="2">
        <v>4</v>
      </c>
      <c r="BA83" s="2">
        <v>1</v>
      </c>
      <c r="BB83" s="2">
        <v>1</v>
      </c>
      <c r="BC83" s="2">
        <v>2</v>
      </c>
      <c r="BD83" s="2">
        <v>2</v>
      </c>
      <c r="BE83" s="2">
        <v>2</v>
      </c>
      <c r="BF83" s="2">
        <v>4</v>
      </c>
      <c r="BG83" s="2">
        <v>4</v>
      </c>
      <c r="BH83" s="2">
        <v>3</v>
      </c>
      <c r="BI83" s="2">
        <f t="shared" si="4"/>
        <v>3.5</v>
      </c>
      <c r="BJ83" s="2">
        <v>0</v>
      </c>
      <c r="BK83" s="2">
        <v>0</v>
      </c>
      <c r="BL83" s="2">
        <v>0</v>
      </c>
      <c r="BM83" s="2">
        <v>0</v>
      </c>
      <c r="BN83" s="2">
        <v>0</v>
      </c>
      <c r="BO83" s="2">
        <v>0</v>
      </c>
      <c r="BP83" s="2">
        <v>1</v>
      </c>
      <c r="BQ83" s="4" t="s">
        <v>445</v>
      </c>
      <c r="BR83" s="2">
        <v>0</v>
      </c>
      <c r="BS83" s="2">
        <v>0</v>
      </c>
      <c r="BT83" s="2">
        <v>0</v>
      </c>
      <c r="BU83" s="2">
        <v>0</v>
      </c>
      <c r="BV83" s="2">
        <v>0</v>
      </c>
      <c r="BW83" s="2">
        <v>0</v>
      </c>
      <c r="BX83" s="2">
        <v>1</v>
      </c>
      <c r="BY83" s="4" t="s">
        <v>445</v>
      </c>
      <c r="BZ83" s="2">
        <v>0</v>
      </c>
      <c r="CA83" s="2">
        <v>0</v>
      </c>
      <c r="CB83" s="2">
        <v>0</v>
      </c>
      <c r="CC83" s="2">
        <v>0</v>
      </c>
      <c r="CD83" s="2">
        <v>0</v>
      </c>
      <c r="CE83" s="2">
        <v>0</v>
      </c>
      <c r="CF83" s="2">
        <v>1</v>
      </c>
      <c r="CG83" s="4" t="s">
        <v>445</v>
      </c>
      <c r="CH83" s="2">
        <v>0</v>
      </c>
      <c r="CI83" s="2">
        <v>0</v>
      </c>
      <c r="CJ83" s="2">
        <v>0</v>
      </c>
      <c r="CK83" s="2">
        <v>0</v>
      </c>
      <c r="CL83" s="2">
        <v>1</v>
      </c>
      <c r="CM83" s="4" t="s">
        <v>445</v>
      </c>
      <c r="CN83" s="2">
        <v>0</v>
      </c>
      <c r="CO83" s="2">
        <v>0</v>
      </c>
      <c r="CP83" s="2">
        <v>0</v>
      </c>
      <c r="CQ83" s="2">
        <v>0</v>
      </c>
      <c r="CR83" s="2">
        <v>1</v>
      </c>
      <c r="CS83" s="4" t="s">
        <v>445</v>
      </c>
      <c r="CT83" s="2">
        <v>0</v>
      </c>
      <c r="CU83" s="2">
        <v>0</v>
      </c>
      <c r="CV83" s="2">
        <v>0</v>
      </c>
      <c r="CW83" s="2">
        <v>0</v>
      </c>
      <c r="CX83" s="2">
        <v>0</v>
      </c>
      <c r="CY83" s="2">
        <v>1</v>
      </c>
      <c r="CZ83" s="4" t="s">
        <v>445</v>
      </c>
      <c r="DA83" s="8">
        <f t="shared" si="5"/>
        <v>0</v>
      </c>
      <c r="DB83" s="2">
        <v>3</v>
      </c>
      <c r="DC83" s="2">
        <v>4</v>
      </c>
      <c r="DD83" s="2">
        <v>3</v>
      </c>
      <c r="DE83" s="2">
        <v>3</v>
      </c>
      <c r="DF83" s="2">
        <v>2</v>
      </c>
      <c r="DG83" s="2">
        <v>3</v>
      </c>
      <c r="DH83" s="2">
        <v>3</v>
      </c>
      <c r="DI83" s="2">
        <v>3</v>
      </c>
      <c r="DJ83" s="2">
        <v>2</v>
      </c>
      <c r="DK83" s="2">
        <v>0</v>
      </c>
      <c r="DL83" s="2">
        <v>1</v>
      </c>
      <c r="DM83" s="2">
        <v>0</v>
      </c>
      <c r="DN83" s="2">
        <v>0</v>
      </c>
      <c r="DO83" s="2">
        <v>0</v>
      </c>
      <c r="DP83" s="2">
        <v>0</v>
      </c>
      <c r="DQ83" s="2">
        <v>0</v>
      </c>
      <c r="DR83" s="4" t="s">
        <v>445</v>
      </c>
    </row>
    <row r="84" spans="1:122">
      <c r="A84" s="2">
        <v>3454970</v>
      </c>
      <c r="B84" s="3">
        <v>42056.229375000003</v>
      </c>
      <c r="C84" s="2">
        <v>1</v>
      </c>
      <c r="D84" s="2">
        <v>61</v>
      </c>
      <c r="E84" s="2">
        <v>11</v>
      </c>
      <c r="F84" s="2">
        <v>28</v>
      </c>
      <c r="G84" s="2">
        <v>5</v>
      </c>
      <c r="H84" s="2">
        <v>2</v>
      </c>
      <c r="I84" s="2">
        <v>2</v>
      </c>
      <c r="J84" s="2">
        <v>8</v>
      </c>
      <c r="K84" s="2">
        <v>8</v>
      </c>
      <c r="L84" s="2">
        <v>2</v>
      </c>
      <c r="N84" s="2">
        <v>2006</v>
      </c>
      <c r="O84" s="2">
        <v>60000</v>
      </c>
      <c r="P84" s="2">
        <v>6</v>
      </c>
      <c r="Q84" s="2">
        <f t="shared" si="3"/>
        <v>10000</v>
      </c>
      <c r="R84" s="4" t="s">
        <v>99</v>
      </c>
      <c r="S84" s="2">
        <v>4</v>
      </c>
      <c r="T84" s="2">
        <v>4</v>
      </c>
      <c r="U84" s="2">
        <v>4</v>
      </c>
      <c r="V84" s="2">
        <v>3</v>
      </c>
      <c r="W84" s="2">
        <v>3</v>
      </c>
      <c r="X84" s="2">
        <v>2</v>
      </c>
      <c r="Y84" s="2">
        <v>2</v>
      </c>
      <c r="Z84" s="2">
        <v>4</v>
      </c>
      <c r="AA84" s="2">
        <v>3</v>
      </c>
      <c r="AB84" s="2">
        <v>4</v>
      </c>
      <c r="AC84" s="2">
        <v>4</v>
      </c>
      <c r="AD84" s="2">
        <v>4</v>
      </c>
      <c r="AE84" s="2">
        <v>4</v>
      </c>
      <c r="AF84" s="2">
        <v>3</v>
      </c>
      <c r="AG84" s="2">
        <v>2</v>
      </c>
      <c r="AH84" s="2">
        <v>3</v>
      </c>
      <c r="AI84" s="2">
        <v>3</v>
      </c>
      <c r="AJ84" s="2">
        <v>3</v>
      </c>
      <c r="AK84" s="2">
        <v>4</v>
      </c>
      <c r="AL84" s="2">
        <v>2</v>
      </c>
      <c r="AM84" s="2">
        <v>2</v>
      </c>
      <c r="AN84" s="2">
        <v>1</v>
      </c>
      <c r="AO84" s="2">
        <v>4</v>
      </c>
      <c r="AP84" s="2">
        <v>4</v>
      </c>
      <c r="AQ84" s="2">
        <v>4</v>
      </c>
      <c r="AR84" s="2">
        <v>2</v>
      </c>
      <c r="AS84" s="2">
        <v>4</v>
      </c>
      <c r="AT84" s="2">
        <v>2</v>
      </c>
      <c r="AU84" s="2">
        <v>4</v>
      </c>
      <c r="AV84" s="2">
        <v>4</v>
      </c>
      <c r="AW84" s="2">
        <v>3</v>
      </c>
      <c r="AX84" s="2">
        <v>2</v>
      </c>
      <c r="AY84" s="2">
        <v>2</v>
      </c>
      <c r="AZ84" s="2">
        <v>4</v>
      </c>
      <c r="BA84" s="2">
        <v>2</v>
      </c>
      <c r="BB84" s="2">
        <v>3</v>
      </c>
      <c r="BC84" s="2">
        <v>2</v>
      </c>
      <c r="BD84" s="2">
        <v>4</v>
      </c>
      <c r="BE84" s="2">
        <v>1</v>
      </c>
      <c r="BF84" s="2">
        <v>3</v>
      </c>
      <c r="BG84" s="2">
        <v>1</v>
      </c>
      <c r="BH84" s="2">
        <v>2</v>
      </c>
      <c r="BI84" s="2">
        <f t="shared" si="4"/>
        <v>1.5</v>
      </c>
      <c r="BJ84" s="2">
        <v>0</v>
      </c>
      <c r="BK84" s="2">
        <v>0</v>
      </c>
      <c r="BL84" s="2">
        <v>0</v>
      </c>
      <c r="BM84" s="2">
        <v>0</v>
      </c>
      <c r="BN84" s="2">
        <v>0</v>
      </c>
      <c r="BO84" s="2">
        <v>1</v>
      </c>
      <c r="BP84" s="2">
        <v>0</v>
      </c>
      <c r="BQ84" s="4" t="s">
        <v>445</v>
      </c>
      <c r="BR84" s="2">
        <v>0</v>
      </c>
      <c r="BS84" s="2">
        <v>0</v>
      </c>
      <c r="BT84" s="2">
        <v>0</v>
      </c>
      <c r="BU84" s="2">
        <v>0</v>
      </c>
      <c r="BV84" s="2">
        <v>0</v>
      </c>
      <c r="BW84" s="2">
        <v>1</v>
      </c>
      <c r="BX84" s="2">
        <v>0</v>
      </c>
      <c r="BY84" s="4" t="s">
        <v>445</v>
      </c>
      <c r="BZ84" s="2">
        <v>0</v>
      </c>
      <c r="CA84" s="2">
        <v>0</v>
      </c>
      <c r="CB84" s="2">
        <v>0</v>
      </c>
      <c r="CC84" s="2">
        <v>0</v>
      </c>
      <c r="CD84" s="2">
        <v>0</v>
      </c>
      <c r="CE84" s="2">
        <v>1</v>
      </c>
      <c r="CF84" s="2">
        <v>0</v>
      </c>
      <c r="CG84" s="4" t="s">
        <v>445</v>
      </c>
      <c r="CH84" s="2">
        <v>0</v>
      </c>
      <c r="CI84" s="2">
        <v>0</v>
      </c>
      <c r="CJ84" s="2">
        <v>0</v>
      </c>
      <c r="CK84" s="2">
        <v>0</v>
      </c>
      <c r="CL84" s="2">
        <v>1</v>
      </c>
      <c r="CM84" s="4" t="s">
        <v>445</v>
      </c>
      <c r="CN84" s="2">
        <v>0</v>
      </c>
      <c r="CO84" s="2">
        <v>0</v>
      </c>
      <c r="CP84" s="2">
        <v>0</v>
      </c>
      <c r="CQ84" s="2">
        <v>0</v>
      </c>
      <c r="CR84" s="2">
        <v>1</v>
      </c>
      <c r="CS84" s="4" t="s">
        <v>445</v>
      </c>
      <c r="CT84" s="2">
        <v>0</v>
      </c>
      <c r="CU84" s="2">
        <v>0</v>
      </c>
      <c r="CV84" s="2">
        <v>0</v>
      </c>
      <c r="CW84" s="2">
        <v>0</v>
      </c>
      <c r="CX84" s="2">
        <v>0</v>
      </c>
      <c r="CY84" s="2">
        <v>1</v>
      </c>
      <c r="CZ84" s="4" t="s">
        <v>445</v>
      </c>
      <c r="DA84" s="8">
        <f t="shared" si="5"/>
        <v>0</v>
      </c>
      <c r="DB84" s="2">
        <v>4</v>
      </c>
      <c r="DC84" s="2">
        <v>3</v>
      </c>
      <c r="DD84" s="2">
        <v>1</v>
      </c>
      <c r="DE84" s="2">
        <v>4</v>
      </c>
      <c r="DF84" s="2">
        <v>2</v>
      </c>
      <c r="DG84" s="2">
        <v>3</v>
      </c>
      <c r="DH84" s="2">
        <v>5</v>
      </c>
      <c r="DI84" s="2">
        <v>4</v>
      </c>
      <c r="DJ84" s="2">
        <v>3</v>
      </c>
      <c r="DR84" s="4" t="s">
        <v>445</v>
      </c>
    </row>
    <row r="85" spans="1:122">
      <c r="A85" s="2">
        <v>3455307</v>
      </c>
      <c r="B85" s="3">
        <v>42057.551296296297</v>
      </c>
      <c r="C85" s="2">
        <v>1</v>
      </c>
      <c r="D85" s="2">
        <v>32</v>
      </c>
      <c r="E85" s="2">
        <v>5</v>
      </c>
      <c r="F85" s="2">
        <v>27</v>
      </c>
      <c r="G85" s="2">
        <v>5</v>
      </c>
      <c r="H85" s="2">
        <v>2</v>
      </c>
      <c r="I85" s="2">
        <v>2</v>
      </c>
      <c r="J85" s="2">
        <v>9</v>
      </c>
      <c r="K85" s="2">
        <v>9</v>
      </c>
      <c r="L85" s="2">
        <v>2</v>
      </c>
      <c r="N85" s="2">
        <v>2004</v>
      </c>
      <c r="O85" s="2">
        <v>1000</v>
      </c>
      <c r="P85" s="2">
        <v>5</v>
      </c>
      <c r="Q85" s="2">
        <f t="shared" si="3"/>
        <v>200</v>
      </c>
      <c r="R85" s="4" t="s">
        <v>100</v>
      </c>
      <c r="S85" s="2">
        <v>4</v>
      </c>
      <c r="T85" s="2">
        <v>3</v>
      </c>
      <c r="U85" s="2">
        <v>3</v>
      </c>
      <c r="V85" s="2">
        <v>4</v>
      </c>
      <c r="W85" s="2">
        <v>3</v>
      </c>
      <c r="X85" s="2">
        <v>2</v>
      </c>
      <c r="Y85" s="2">
        <v>2</v>
      </c>
      <c r="Z85" s="2">
        <v>3</v>
      </c>
      <c r="AA85" s="2">
        <v>3</v>
      </c>
      <c r="AB85" s="2">
        <v>3</v>
      </c>
      <c r="AC85" s="2">
        <v>4</v>
      </c>
      <c r="AD85" s="2">
        <v>4</v>
      </c>
      <c r="AE85" s="2">
        <v>4</v>
      </c>
      <c r="AF85" s="2">
        <v>2</v>
      </c>
      <c r="AG85" s="2">
        <v>3</v>
      </c>
      <c r="AH85" s="2">
        <v>3</v>
      </c>
      <c r="AI85" s="2">
        <v>3</v>
      </c>
      <c r="AJ85" s="2">
        <v>3</v>
      </c>
      <c r="AK85" s="2">
        <v>4</v>
      </c>
      <c r="AL85" s="2">
        <v>4</v>
      </c>
      <c r="AM85" s="2">
        <v>3</v>
      </c>
      <c r="AN85" s="2">
        <v>3</v>
      </c>
      <c r="AO85" s="2">
        <v>4</v>
      </c>
      <c r="AP85" s="2">
        <v>4</v>
      </c>
      <c r="AQ85" s="2">
        <v>4</v>
      </c>
      <c r="AR85" s="2">
        <v>2</v>
      </c>
      <c r="AS85" s="2">
        <v>2</v>
      </c>
      <c r="AT85" s="2">
        <v>2</v>
      </c>
      <c r="AU85" s="2">
        <v>2</v>
      </c>
      <c r="AV85" s="2">
        <v>2</v>
      </c>
      <c r="AW85" s="2">
        <v>1</v>
      </c>
      <c r="AX85" s="2">
        <v>1</v>
      </c>
      <c r="AY85" s="2">
        <v>2</v>
      </c>
      <c r="AZ85" s="2">
        <v>4</v>
      </c>
      <c r="BA85" s="2">
        <v>3</v>
      </c>
      <c r="BB85" s="2">
        <v>1</v>
      </c>
      <c r="BC85" s="2">
        <v>2</v>
      </c>
      <c r="BD85" s="2">
        <v>2</v>
      </c>
      <c r="BE85" s="2">
        <v>2</v>
      </c>
      <c r="BF85" s="2">
        <v>3</v>
      </c>
      <c r="BG85" s="2">
        <v>3</v>
      </c>
      <c r="BH85" s="2">
        <v>1</v>
      </c>
      <c r="BI85" s="2">
        <f t="shared" si="4"/>
        <v>2</v>
      </c>
      <c r="BJ85" s="2">
        <v>0</v>
      </c>
      <c r="BK85" s="2">
        <v>0</v>
      </c>
      <c r="BL85" s="2">
        <v>0</v>
      </c>
      <c r="BM85" s="2">
        <v>0</v>
      </c>
      <c r="BN85" s="2">
        <v>0</v>
      </c>
      <c r="BO85" s="2">
        <v>1</v>
      </c>
      <c r="BP85" s="2">
        <v>0</v>
      </c>
      <c r="BQ85" s="4" t="s">
        <v>445</v>
      </c>
      <c r="BR85" s="2">
        <v>0</v>
      </c>
      <c r="BS85" s="2">
        <v>0</v>
      </c>
      <c r="BT85" s="2">
        <v>0</v>
      </c>
      <c r="BU85" s="2">
        <v>0</v>
      </c>
      <c r="BV85" s="2">
        <v>0</v>
      </c>
      <c r="BW85" s="2">
        <v>1</v>
      </c>
      <c r="BX85" s="2">
        <v>0</v>
      </c>
      <c r="BY85" s="4" t="s">
        <v>445</v>
      </c>
      <c r="BZ85" s="2">
        <v>0</v>
      </c>
      <c r="CA85" s="2">
        <v>0</v>
      </c>
      <c r="CB85" s="2">
        <v>0</v>
      </c>
      <c r="CC85" s="2">
        <v>0</v>
      </c>
      <c r="CD85" s="2">
        <v>0</v>
      </c>
      <c r="CE85" s="2">
        <v>1</v>
      </c>
      <c r="CF85" s="2">
        <v>0</v>
      </c>
      <c r="CG85" s="4" t="s">
        <v>445</v>
      </c>
      <c r="CH85" s="2">
        <v>0</v>
      </c>
      <c r="CI85" s="2">
        <v>0</v>
      </c>
      <c r="CJ85" s="2">
        <v>0</v>
      </c>
      <c r="CK85" s="2">
        <v>1</v>
      </c>
      <c r="CL85" s="2">
        <v>0</v>
      </c>
      <c r="CM85" s="4" t="s">
        <v>445</v>
      </c>
      <c r="CN85" s="2">
        <v>0</v>
      </c>
      <c r="CO85" s="2">
        <v>0</v>
      </c>
      <c r="CP85" s="2">
        <v>0</v>
      </c>
      <c r="CQ85" s="2">
        <v>1</v>
      </c>
      <c r="CR85" s="2">
        <v>0</v>
      </c>
      <c r="CS85" s="4" t="s">
        <v>445</v>
      </c>
      <c r="CT85" s="2">
        <v>0</v>
      </c>
      <c r="CU85" s="2">
        <v>0</v>
      </c>
      <c r="CV85" s="2">
        <v>0</v>
      </c>
      <c r="CW85" s="2">
        <v>0</v>
      </c>
      <c r="CX85" s="2">
        <v>1</v>
      </c>
      <c r="CY85" s="2">
        <v>0</v>
      </c>
      <c r="CZ85" s="4" t="s">
        <v>445</v>
      </c>
      <c r="DA85" s="8">
        <f t="shared" si="5"/>
        <v>0</v>
      </c>
      <c r="DB85" s="2">
        <v>2</v>
      </c>
      <c r="DC85" s="2">
        <v>2</v>
      </c>
      <c r="DD85" s="2">
        <v>2</v>
      </c>
      <c r="DE85" s="2">
        <v>3</v>
      </c>
      <c r="DF85" s="2">
        <v>2</v>
      </c>
      <c r="DG85" s="2">
        <v>2</v>
      </c>
      <c r="DH85" s="2">
        <v>4</v>
      </c>
      <c r="DI85" s="2">
        <v>3</v>
      </c>
      <c r="DJ85" s="2">
        <v>3</v>
      </c>
      <c r="DR85" s="4" t="s">
        <v>445</v>
      </c>
    </row>
    <row r="86" spans="1:122">
      <c r="A86" s="2">
        <v>3488399</v>
      </c>
      <c r="B86" s="3">
        <v>42057.628321759257</v>
      </c>
      <c r="C86" s="2">
        <v>1</v>
      </c>
      <c r="D86" s="2">
        <v>67</v>
      </c>
      <c r="E86" s="2">
        <v>11</v>
      </c>
      <c r="F86" s="2">
        <v>1</v>
      </c>
      <c r="G86" s="2">
        <v>1</v>
      </c>
      <c r="H86" s="2">
        <v>2</v>
      </c>
      <c r="I86" s="2">
        <v>2</v>
      </c>
      <c r="J86" s="2">
        <v>2</v>
      </c>
      <c r="K86" s="2">
        <v>2</v>
      </c>
      <c r="L86" s="2">
        <v>3</v>
      </c>
      <c r="N86" s="2">
        <v>1990</v>
      </c>
      <c r="O86" s="2">
        <v>900</v>
      </c>
      <c r="P86" s="2">
        <v>3</v>
      </c>
      <c r="Q86" s="2">
        <f t="shared" si="3"/>
        <v>300</v>
      </c>
      <c r="R86" s="4" t="s">
        <v>27</v>
      </c>
      <c r="S86" s="2">
        <v>3</v>
      </c>
      <c r="T86" s="2">
        <v>3</v>
      </c>
      <c r="U86" s="2">
        <v>3</v>
      </c>
      <c r="V86" s="2">
        <v>3</v>
      </c>
      <c r="W86" s="2">
        <v>3</v>
      </c>
      <c r="X86" s="2">
        <v>2</v>
      </c>
      <c r="Y86" s="2">
        <v>3</v>
      </c>
      <c r="Z86" s="2">
        <v>4</v>
      </c>
      <c r="AA86" s="2">
        <v>4</v>
      </c>
      <c r="AB86" s="2">
        <v>4</v>
      </c>
      <c r="AC86" s="2">
        <v>4</v>
      </c>
      <c r="AD86" s="2">
        <v>4</v>
      </c>
      <c r="AE86" s="2">
        <v>4</v>
      </c>
      <c r="AF86" s="2">
        <v>3</v>
      </c>
      <c r="AG86" s="2">
        <v>3</v>
      </c>
      <c r="AH86" s="2">
        <v>4</v>
      </c>
      <c r="AI86" s="2">
        <v>3</v>
      </c>
      <c r="AJ86" s="2">
        <v>3</v>
      </c>
      <c r="AK86" s="2">
        <v>3</v>
      </c>
      <c r="AL86" s="2">
        <v>3</v>
      </c>
      <c r="AM86" s="2">
        <v>4</v>
      </c>
      <c r="AN86" s="2">
        <v>4</v>
      </c>
      <c r="AO86" s="2">
        <v>4</v>
      </c>
      <c r="AP86" s="2">
        <v>4</v>
      </c>
      <c r="AQ86" s="2">
        <v>4</v>
      </c>
      <c r="AR86" s="2">
        <v>2</v>
      </c>
      <c r="AS86" s="2">
        <v>3</v>
      </c>
      <c r="AT86" s="2">
        <v>4</v>
      </c>
      <c r="AU86" s="2">
        <v>3</v>
      </c>
      <c r="AV86" s="2">
        <v>4</v>
      </c>
      <c r="AW86" s="2">
        <v>3</v>
      </c>
      <c r="AX86" s="2">
        <v>2</v>
      </c>
      <c r="AY86" s="2">
        <v>2</v>
      </c>
      <c r="AZ86" s="2">
        <v>4</v>
      </c>
      <c r="BA86" s="2">
        <v>3</v>
      </c>
      <c r="BB86" s="2">
        <v>3</v>
      </c>
      <c r="BC86" s="2">
        <v>3</v>
      </c>
      <c r="BD86" s="2">
        <v>4</v>
      </c>
      <c r="BE86" s="2">
        <v>5</v>
      </c>
      <c r="BF86" s="2">
        <v>4</v>
      </c>
      <c r="BG86" s="2">
        <v>3</v>
      </c>
      <c r="BH86" s="2">
        <v>3</v>
      </c>
      <c r="BI86" s="2">
        <f t="shared" si="4"/>
        <v>3</v>
      </c>
      <c r="BJ86" s="2">
        <v>1</v>
      </c>
      <c r="BK86" s="2">
        <v>0</v>
      </c>
      <c r="BL86" s="2">
        <v>0</v>
      </c>
      <c r="BM86" s="2">
        <v>1</v>
      </c>
      <c r="BN86" s="2">
        <v>0</v>
      </c>
      <c r="BO86" s="2">
        <v>0</v>
      </c>
      <c r="BP86" s="2">
        <v>0</v>
      </c>
      <c r="BQ86" s="4" t="s">
        <v>445</v>
      </c>
      <c r="BR86" s="2">
        <v>1</v>
      </c>
      <c r="BS86" s="2">
        <v>0</v>
      </c>
      <c r="BT86" s="2">
        <v>0</v>
      </c>
      <c r="BU86" s="2">
        <v>1</v>
      </c>
      <c r="BV86" s="2">
        <v>0</v>
      </c>
      <c r="BW86" s="2">
        <v>0</v>
      </c>
      <c r="BX86" s="2">
        <v>0</v>
      </c>
      <c r="BY86" s="4" t="s">
        <v>445</v>
      </c>
      <c r="BZ86" s="2">
        <v>1</v>
      </c>
      <c r="CA86" s="2">
        <v>0</v>
      </c>
      <c r="CB86" s="2">
        <v>0</v>
      </c>
      <c r="CC86" s="2">
        <v>1</v>
      </c>
      <c r="CD86" s="2">
        <v>0</v>
      </c>
      <c r="CE86" s="2">
        <v>0</v>
      </c>
      <c r="CF86" s="2">
        <v>0</v>
      </c>
      <c r="CG86" s="4" t="s">
        <v>445</v>
      </c>
      <c r="CH86" s="2">
        <v>1</v>
      </c>
      <c r="CI86" s="2">
        <v>0</v>
      </c>
      <c r="CJ86" s="2">
        <v>0</v>
      </c>
      <c r="CK86" s="2">
        <v>0</v>
      </c>
      <c r="CL86" s="2">
        <v>0</v>
      </c>
      <c r="CM86" s="4" t="s">
        <v>445</v>
      </c>
      <c r="CN86" s="2">
        <v>1</v>
      </c>
      <c r="CO86" s="2">
        <v>1</v>
      </c>
      <c r="CP86" s="2">
        <v>0</v>
      </c>
      <c r="CQ86" s="2">
        <v>0</v>
      </c>
      <c r="CR86" s="2">
        <v>0</v>
      </c>
      <c r="CS86" s="4" t="s">
        <v>445</v>
      </c>
      <c r="CT86" s="2">
        <v>1</v>
      </c>
      <c r="CU86" s="2">
        <v>1</v>
      </c>
      <c r="CV86" s="2">
        <v>0</v>
      </c>
      <c r="CW86" s="2">
        <v>0</v>
      </c>
      <c r="CX86" s="2">
        <v>0</v>
      </c>
      <c r="CY86" s="2">
        <v>0</v>
      </c>
      <c r="CZ86" s="4" t="s">
        <v>445</v>
      </c>
      <c r="DA86" s="8">
        <f t="shared" si="5"/>
        <v>11</v>
      </c>
      <c r="DB86" s="2">
        <v>3</v>
      </c>
      <c r="DC86" s="2">
        <v>4</v>
      </c>
      <c r="DD86" s="2">
        <v>4</v>
      </c>
      <c r="DE86" s="2">
        <v>4</v>
      </c>
      <c r="DF86" s="2">
        <v>4</v>
      </c>
      <c r="DG86" s="2">
        <v>3</v>
      </c>
      <c r="DH86" s="2">
        <v>5</v>
      </c>
      <c r="DI86" s="2">
        <v>4</v>
      </c>
      <c r="DJ86" s="2">
        <v>4</v>
      </c>
      <c r="DR86" s="4" t="s">
        <v>445</v>
      </c>
    </row>
    <row r="87" spans="1:122">
      <c r="A87" s="2">
        <v>3516712</v>
      </c>
      <c r="B87" s="3">
        <v>42056.351041666669</v>
      </c>
      <c r="C87" s="2">
        <v>1</v>
      </c>
      <c r="D87" s="2">
        <v>66</v>
      </c>
      <c r="E87" s="2">
        <v>11</v>
      </c>
      <c r="F87" s="2">
        <v>28</v>
      </c>
      <c r="G87" s="2">
        <v>5</v>
      </c>
      <c r="H87" s="2">
        <v>2</v>
      </c>
      <c r="I87" s="2">
        <v>1</v>
      </c>
      <c r="J87" s="2">
        <v>2</v>
      </c>
      <c r="K87" s="2">
        <v>2</v>
      </c>
      <c r="L87" s="2">
        <v>2</v>
      </c>
      <c r="N87" s="2">
        <v>1974</v>
      </c>
      <c r="O87" s="2">
        <v>150</v>
      </c>
      <c r="P87" s="2">
        <v>3</v>
      </c>
      <c r="Q87" s="2">
        <f t="shared" si="3"/>
        <v>50</v>
      </c>
      <c r="R87" s="4" t="s">
        <v>101</v>
      </c>
      <c r="S87" s="2">
        <v>4</v>
      </c>
      <c r="T87" s="2">
        <v>3</v>
      </c>
      <c r="U87" s="2">
        <v>4</v>
      </c>
      <c r="V87" s="2">
        <v>4</v>
      </c>
      <c r="W87" s="2">
        <v>5</v>
      </c>
      <c r="X87" s="2">
        <v>2</v>
      </c>
      <c r="Y87" s="2">
        <v>2</v>
      </c>
      <c r="Z87" s="2">
        <v>4</v>
      </c>
      <c r="AA87" s="2">
        <v>2</v>
      </c>
      <c r="AB87" s="2">
        <v>2</v>
      </c>
      <c r="AC87" s="2">
        <v>4</v>
      </c>
      <c r="AD87" s="2">
        <v>4</v>
      </c>
      <c r="AE87" s="2">
        <v>4</v>
      </c>
      <c r="AF87" s="2">
        <v>3</v>
      </c>
      <c r="AG87" s="2">
        <v>3</v>
      </c>
      <c r="AH87" s="2">
        <v>4</v>
      </c>
      <c r="AI87" s="2">
        <v>3</v>
      </c>
      <c r="AJ87" s="2">
        <v>3</v>
      </c>
      <c r="AK87" s="2">
        <v>3</v>
      </c>
      <c r="AL87" s="2">
        <v>2</v>
      </c>
      <c r="AM87" s="2">
        <v>4</v>
      </c>
      <c r="AN87" s="2">
        <v>4</v>
      </c>
      <c r="AO87" s="2">
        <v>4</v>
      </c>
      <c r="AP87" s="2">
        <v>4</v>
      </c>
      <c r="AQ87" s="2">
        <v>4</v>
      </c>
      <c r="AR87" s="2">
        <v>2</v>
      </c>
      <c r="AS87" s="2">
        <v>2</v>
      </c>
      <c r="AT87" s="2">
        <v>2</v>
      </c>
      <c r="AU87" s="2">
        <v>2</v>
      </c>
      <c r="AV87" s="2">
        <v>2</v>
      </c>
      <c r="AW87" s="2">
        <v>2</v>
      </c>
      <c r="AX87" s="2">
        <v>3</v>
      </c>
      <c r="AY87" s="2">
        <v>2</v>
      </c>
      <c r="AZ87" s="2">
        <v>3</v>
      </c>
      <c r="BA87" s="2">
        <v>3</v>
      </c>
      <c r="BB87" s="2">
        <v>3</v>
      </c>
      <c r="BC87" s="2">
        <v>2</v>
      </c>
      <c r="BD87" s="2">
        <v>2</v>
      </c>
      <c r="BE87" s="2">
        <v>2</v>
      </c>
      <c r="BF87" s="2">
        <v>2</v>
      </c>
      <c r="BG87" s="2">
        <v>3</v>
      </c>
      <c r="BH87" s="2">
        <v>2</v>
      </c>
      <c r="BI87" s="2">
        <f t="shared" si="4"/>
        <v>2.5</v>
      </c>
      <c r="BJ87" s="2">
        <v>0</v>
      </c>
      <c r="BK87" s="2">
        <v>0</v>
      </c>
      <c r="BL87" s="2">
        <v>0</v>
      </c>
      <c r="BM87" s="2">
        <v>1</v>
      </c>
      <c r="BN87" s="2">
        <v>0</v>
      </c>
      <c r="BO87" s="2">
        <v>0</v>
      </c>
      <c r="BP87" s="2">
        <v>0</v>
      </c>
      <c r="BQ87" s="4" t="s">
        <v>445</v>
      </c>
      <c r="BR87" s="2">
        <v>0</v>
      </c>
      <c r="BS87" s="2">
        <v>0</v>
      </c>
      <c r="BT87" s="2">
        <v>0</v>
      </c>
      <c r="BU87" s="2">
        <v>0</v>
      </c>
      <c r="BV87" s="2">
        <v>0</v>
      </c>
      <c r="BW87" s="2">
        <v>1</v>
      </c>
      <c r="BX87" s="2">
        <v>0</v>
      </c>
      <c r="BY87" s="4" t="s">
        <v>445</v>
      </c>
      <c r="BZ87" s="2">
        <v>0</v>
      </c>
      <c r="CA87" s="2">
        <v>0</v>
      </c>
      <c r="CB87" s="2">
        <v>0</v>
      </c>
      <c r="CC87" s="2">
        <v>0</v>
      </c>
      <c r="CD87" s="2">
        <v>0</v>
      </c>
      <c r="CE87" s="2">
        <v>1</v>
      </c>
      <c r="CF87" s="2">
        <v>0</v>
      </c>
      <c r="CG87" s="4" t="s">
        <v>445</v>
      </c>
      <c r="CH87" s="2">
        <v>0</v>
      </c>
      <c r="CI87" s="2">
        <v>0</v>
      </c>
      <c r="CJ87" s="2">
        <v>0</v>
      </c>
      <c r="CK87" s="2">
        <v>1</v>
      </c>
      <c r="CL87" s="2">
        <v>0</v>
      </c>
      <c r="CM87" s="4" t="s">
        <v>445</v>
      </c>
      <c r="CN87" s="2">
        <v>0</v>
      </c>
      <c r="CO87" s="2">
        <v>0</v>
      </c>
      <c r="CP87" s="2">
        <v>0</v>
      </c>
      <c r="CQ87" s="2">
        <v>1</v>
      </c>
      <c r="CR87" s="2">
        <v>0</v>
      </c>
      <c r="CS87" s="4" t="s">
        <v>445</v>
      </c>
      <c r="CT87" s="2">
        <v>0</v>
      </c>
      <c r="CU87" s="2">
        <v>0</v>
      </c>
      <c r="CV87" s="2">
        <v>0</v>
      </c>
      <c r="CW87" s="2">
        <v>0</v>
      </c>
      <c r="CX87" s="2">
        <v>1</v>
      </c>
      <c r="CY87" s="2">
        <v>0</v>
      </c>
      <c r="CZ87" s="4" t="s">
        <v>445</v>
      </c>
      <c r="DA87" s="8">
        <f t="shared" si="5"/>
        <v>1</v>
      </c>
      <c r="DB87" s="2">
        <v>2</v>
      </c>
      <c r="DC87" s="2">
        <v>2</v>
      </c>
      <c r="DD87" s="2">
        <v>2</v>
      </c>
      <c r="DE87" s="2">
        <v>2</v>
      </c>
      <c r="DF87" s="2">
        <v>2</v>
      </c>
      <c r="DG87" s="2">
        <v>2</v>
      </c>
      <c r="DH87" s="2">
        <v>5</v>
      </c>
      <c r="DI87" s="2">
        <v>3</v>
      </c>
      <c r="DJ87" s="2">
        <v>3</v>
      </c>
      <c r="DR87" s="4" t="s">
        <v>445</v>
      </c>
    </row>
    <row r="88" spans="1:122">
      <c r="A88" s="2">
        <v>3519950</v>
      </c>
      <c r="B88" s="3">
        <v>42056.497349537036</v>
      </c>
      <c r="C88" s="2">
        <v>1</v>
      </c>
      <c r="D88" s="2">
        <v>38</v>
      </c>
      <c r="E88" s="2">
        <v>6</v>
      </c>
      <c r="F88" s="2">
        <v>13</v>
      </c>
      <c r="G88" s="2">
        <v>3</v>
      </c>
      <c r="H88" s="2">
        <v>2</v>
      </c>
      <c r="I88" s="2">
        <v>2</v>
      </c>
      <c r="J88" s="2">
        <v>4</v>
      </c>
      <c r="K88" s="2">
        <v>3</v>
      </c>
      <c r="L88" s="2">
        <v>5</v>
      </c>
      <c r="N88" s="2">
        <v>2006</v>
      </c>
      <c r="O88" s="2">
        <v>10000</v>
      </c>
      <c r="P88" s="2">
        <v>17</v>
      </c>
      <c r="Q88" s="2">
        <f t="shared" si="3"/>
        <v>588.23529411764707</v>
      </c>
      <c r="R88" s="4" t="s">
        <v>102</v>
      </c>
      <c r="S88" s="2">
        <v>4</v>
      </c>
      <c r="T88" s="2">
        <v>4</v>
      </c>
      <c r="U88" s="2">
        <v>4</v>
      </c>
      <c r="V88" s="2">
        <v>4</v>
      </c>
      <c r="W88" s="2">
        <v>5</v>
      </c>
      <c r="X88" s="2">
        <v>4</v>
      </c>
      <c r="Y88" s="2">
        <v>4</v>
      </c>
      <c r="Z88" s="2">
        <v>4</v>
      </c>
      <c r="AA88" s="2">
        <v>4</v>
      </c>
      <c r="AB88" s="2">
        <v>4</v>
      </c>
      <c r="AC88" s="2">
        <v>4</v>
      </c>
      <c r="AD88" s="2">
        <v>4</v>
      </c>
      <c r="AE88" s="2">
        <v>3</v>
      </c>
      <c r="AF88" s="2">
        <v>3</v>
      </c>
      <c r="AG88" s="2">
        <v>3</v>
      </c>
      <c r="AH88" s="2">
        <v>4</v>
      </c>
      <c r="AI88" s="2">
        <v>4</v>
      </c>
      <c r="AJ88" s="2">
        <v>3</v>
      </c>
      <c r="AK88" s="2">
        <v>4</v>
      </c>
      <c r="AL88" s="2">
        <v>4</v>
      </c>
      <c r="AM88" s="2">
        <v>3</v>
      </c>
      <c r="AN88" s="2">
        <v>3</v>
      </c>
      <c r="AO88" s="2">
        <v>4</v>
      </c>
      <c r="AP88" s="2">
        <v>3</v>
      </c>
      <c r="AQ88" s="2">
        <v>3</v>
      </c>
      <c r="AR88" s="2">
        <v>2</v>
      </c>
      <c r="AS88" s="2">
        <v>2</v>
      </c>
      <c r="AT88" s="2">
        <v>2</v>
      </c>
      <c r="AU88" s="2">
        <v>4</v>
      </c>
      <c r="AV88" s="2">
        <v>3</v>
      </c>
      <c r="AW88" s="2">
        <v>4</v>
      </c>
      <c r="AX88" s="2">
        <v>4</v>
      </c>
      <c r="AY88" s="2">
        <v>4</v>
      </c>
      <c r="AZ88" s="2">
        <v>4</v>
      </c>
      <c r="BA88" s="2">
        <v>3</v>
      </c>
      <c r="BB88" s="2">
        <v>3</v>
      </c>
      <c r="BC88" s="2">
        <v>2</v>
      </c>
      <c r="BD88" s="2">
        <v>4</v>
      </c>
      <c r="BE88" s="2">
        <v>5</v>
      </c>
      <c r="BF88" s="2">
        <v>4</v>
      </c>
      <c r="BG88" s="2">
        <v>3</v>
      </c>
      <c r="BH88" s="2">
        <v>4</v>
      </c>
      <c r="BI88" s="2">
        <f t="shared" si="4"/>
        <v>3.5</v>
      </c>
      <c r="BJ88" s="2">
        <v>0</v>
      </c>
      <c r="BK88" s="2">
        <v>1</v>
      </c>
      <c r="BL88" s="2">
        <v>0</v>
      </c>
      <c r="BM88" s="2">
        <v>0</v>
      </c>
      <c r="BN88" s="2">
        <v>0</v>
      </c>
      <c r="BO88" s="2">
        <v>0</v>
      </c>
      <c r="BP88" s="2">
        <v>0</v>
      </c>
      <c r="BQ88" s="4" t="s">
        <v>445</v>
      </c>
      <c r="BR88" s="2">
        <v>1</v>
      </c>
      <c r="BS88" s="2">
        <v>0</v>
      </c>
      <c r="BT88" s="2">
        <v>1</v>
      </c>
      <c r="BU88" s="2">
        <v>0</v>
      </c>
      <c r="BV88" s="2">
        <v>0</v>
      </c>
      <c r="BW88" s="2">
        <v>0</v>
      </c>
      <c r="BX88" s="2">
        <v>0</v>
      </c>
      <c r="BY88" s="4" t="s">
        <v>445</v>
      </c>
      <c r="BZ88" s="2">
        <v>1</v>
      </c>
      <c r="CA88" s="2">
        <v>0</v>
      </c>
      <c r="CB88" s="2">
        <v>1</v>
      </c>
      <c r="CC88" s="2">
        <v>0</v>
      </c>
      <c r="CD88" s="2">
        <v>0</v>
      </c>
      <c r="CE88" s="2">
        <v>0</v>
      </c>
      <c r="CF88" s="2">
        <v>0</v>
      </c>
      <c r="CG88" s="4" t="s">
        <v>445</v>
      </c>
      <c r="CH88" s="2">
        <v>0</v>
      </c>
      <c r="CI88" s="2">
        <v>0</v>
      </c>
      <c r="CJ88" s="2">
        <v>0</v>
      </c>
      <c r="CK88" s="2">
        <v>1</v>
      </c>
      <c r="CL88" s="2">
        <v>0</v>
      </c>
      <c r="CM88" s="4" t="s">
        <v>445</v>
      </c>
      <c r="CN88" s="2">
        <v>0</v>
      </c>
      <c r="CO88" s="2">
        <v>1</v>
      </c>
      <c r="CP88" s="2">
        <v>0</v>
      </c>
      <c r="CQ88" s="2">
        <v>0</v>
      </c>
      <c r="CR88" s="2">
        <v>0</v>
      </c>
      <c r="CS88" s="4" t="s">
        <v>445</v>
      </c>
      <c r="CT88" s="2">
        <v>0</v>
      </c>
      <c r="CU88" s="2">
        <v>0</v>
      </c>
      <c r="CV88" s="2">
        <v>0</v>
      </c>
      <c r="CW88" s="2">
        <v>0</v>
      </c>
      <c r="CX88" s="2">
        <v>1</v>
      </c>
      <c r="CY88" s="2">
        <v>0</v>
      </c>
      <c r="CZ88" s="4" t="s">
        <v>445</v>
      </c>
      <c r="DA88" s="8">
        <f t="shared" si="5"/>
        <v>6</v>
      </c>
      <c r="DB88" s="2">
        <v>4</v>
      </c>
      <c r="DC88" s="2">
        <v>4</v>
      </c>
      <c r="DD88" s="2">
        <v>4</v>
      </c>
      <c r="DE88" s="2">
        <v>3</v>
      </c>
      <c r="DF88" s="2">
        <v>2</v>
      </c>
      <c r="DG88" s="2">
        <v>2</v>
      </c>
      <c r="DH88" s="2">
        <v>5</v>
      </c>
      <c r="DI88" s="2">
        <v>4</v>
      </c>
      <c r="DJ88" s="2">
        <v>4</v>
      </c>
      <c r="DR88" s="4" t="s">
        <v>445</v>
      </c>
    </row>
    <row r="89" spans="1:122">
      <c r="A89" s="2">
        <v>3536671</v>
      </c>
      <c r="B89" s="3">
        <v>42056.013414351852</v>
      </c>
      <c r="C89" s="2">
        <v>1</v>
      </c>
      <c r="D89" s="2">
        <v>54</v>
      </c>
      <c r="E89" s="2">
        <v>9</v>
      </c>
      <c r="F89" s="2">
        <v>13</v>
      </c>
      <c r="G89" s="2">
        <v>3</v>
      </c>
      <c r="H89" s="2">
        <v>1</v>
      </c>
      <c r="I89" s="2">
        <v>1</v>
      </c>
      <c r="J89" s="2">
        <v>9</v>
      </c>
      <c r="K89" s="2">
        <v>4</v>
      </c>
      <c r="L89" s="2">
        <v>2</v>
      </c>
      <c r="N89" s="2">
        <v>1988</v>
      </c>
      <c r="O89" s="2">
        <v>1020</v>
      </c>
      <c r="P89" s="2">
        <v>1</v>
      </c>
      <c r="Q89" s="2">
        <f t="shared" si="3"/>
        <v>1020</v>
      </c>
      <c r="R89" s="4" t="s">
        <v>103</v>
      </c>
      <c r="S89" s="2">
        <v>3</v>
      </c>
      <c r="T89" s="2">
        <v>3</v>
      </c>
      <c r="U89" s="2">
        <v>3</v>
      </c>
      <c r="V89" s="2">
        <v>4</v>
      </c>
      <c r="W89" s="2">
        <v>4</v>
      </c>
      <c r="X89" s="2">
        <v>2</v>
      </c>
      <c r="Y89" s="2">
        <v>3</v>
      </c>
      <c r="Z89" s="2">
        <v>2</v>
      </c>
      <c r="AA89" s="2">
        <v>2</v>
      </c>
      <c r="AB89" s="2">
        <v>3</v>
      </c>
      <c r="AC89" s="2">
        <v>4</v>
      </c>
      <c r="AD89" s="2">
        <v>4</v>
      </c>
      <c r="AE89" s="2">
        <v>4</v>
      </c>
      <c r="AF89" s="2">
        <v>3</v>
      </c>
      <c r="AG89" s="2">
        <v>3</v>
      </c>
      <c r="AH89" s="2">
        <v>3</v>
      </c>
      <c r="AI89" s="2">
        <v>3</v>
      </c>
      <c r="AJ89" s="2">
        <v>1</v>
      </c>
      <c r="AK89" s="2">
        <v>3</v>
      </c>
      <c r="AL89" s="2">
        <v>4</v>
      </c>
      <c r="AM89" s="2">
        <v>3</v>
      </c>
      <c r="AN89" s="2">
        <v>1</v>
      </c>
      <c r="AO89" s="2">
        <v>3</v>
      </c>
      <c r="AP89" s="2">
        <v>3</v>
      </c>
      <c r="AQ89" s="2">
        <v>4</v>
      </c>
      <c r="AR89" s="2">
        <v>2</v>
      </c>
      <c r="AS89" s="2">
        <v>2</v>
      </c>
      <c r="AT89" s="2">
        <v>2</v>
      </c>
      <c r="AU89" s="2">
        <v>2</v>
      </c>
      <c r="AV89" s="2">
        <v>2</v>
      </c>
      <c r="AW89" s="2">
        <v>3</v>
      </c>
      <c r="AX89" s="2">
        <v>2</v>
      </c>
      <c r="AY89" s="2">
        <v>2</v>
      </c>
      <c r="AZ89" s="2">
        <v>3</v>
      </c>
      <c r="BA89" s="2">
        <v>2</v>
      </c>
      <c r="BB89" s="2">
        <v>2</v>
      </c>
      <c r="BC89" s="2">
        <v>2</v>
      </c>
      <c r="BD89" s="2">
        <v>2</v>
      </c>
      <c r="BE89" s="2">
        <v>2</v>
      </c>
      <c r="BF89" s="2">
        <v>3</v>
      </c>
      <c r="BG89" s="2">
        <v>2</v>
      </c>
      <c r="BH89" s="2">
        <v>3</v>
      </c>
      <c r="BI89" s="2">
        <f t="shared" si="4"/>
        <v>2.5</v>
      </c>
      <c r="BJ89" s="2">
        <v>0</v>
      </c>
      <c r="BK89" s="2">
        <v>0</v>
      </c>
      <c r="BL89" s="2">
        <v>0</v>
      </c>
      <c r="BM89" s="2">
        <v>0</v>
      </c>
      <c r="BN89" s="2">
        <v>0</v>
      </c>
      <c r="BO89" s="2">
        <v>1</v>
      </c>
      <c r="BP89" s="2">
        <v>0</v>
      </c>
      <c r="BQ89" s="4" t="s">
        <v>445</v>
      </c>
      <c r="BR89" s="2">
        <v>0</v>
      </c>
      <c r="BS89" s="2">
        <v>0</v>
      </c>
      <c r="BT89" s="2">
        <v>0</v>
      </c>
      <c r="BU89" s="2">
        <v>0</v>
      </c>
      <c r="BV89" s="2">
        <v>0</v>
      </c>
      <c r="BW89" s="2">
        <v>1</v>
      </c>
      <c r="BX89" s="2">
        <v>0</v>
      </c>
      <c r="BY89" s="4" t="s">
        <v>445</v>
      </c>
      <c r="BZ89" s="2">
        <v>1</v>
      </c>
      <c r="CA89" s="2">
        <v>0</v>
      </c>
      <c r="CB89" s="2">
        <v>0</v>
      </c>
      <c r="CC89" s="2">
        <v>0</v>
      </c>
      <c r="CD89" s="2">
        <v>0</v>
      </c>
      <c r="CE89" s="2">
        <v>0</v>
      </c>
      <c r="CF89" s="2">
        <v>0</v>
      </c>
      <c r="CG89" s="4" t="s">
        <v>445</v>
      </c>
      <c r="CH89" s="2">
        <v>0</v>
      </c>
      <c r="CI89" s="2">
        <v>0</v>
      </c>
      <c r="CJ89" s="2">
        <v>0</v>
      </c>
      <c r="CK89" s="2">
        <v>1</v>
      </c>
      <c r="CL89" s="2">
        <v>0</v>
      </c>
      <c r="CM89" s="4" t="s">
        <v>445</v>
      </c>
      <c r="CN89" s="2">
        <v>0</v>
      </c>
      <c r="CO89" s="2">
        <v>0</v>
      </c>
      <c r="CP89" s="2">
        <v>0</v>
      </c>
      <c r="CQ89" s="2">
        <v>1</v>
      </c>
      <c r="CR89" s="2">
        <v>0</v>
      </c>
      <c r="CS89" s="4" t="s">
        <v>445</v>
      </c>
      <c r="CT89" s="2">
        <v>0</v>
      </c>
      <c r="CU89" s="2">
        <v>0</v>
      </c>
      <c r="CV89" s="2">
        <v>0</v>
      </c>
      <c r="CW89" s="2">
        <v>0</v>
      </c>
      <c r="CX89" s="2">
        <v>1</v>
      </c>
      <c r="CY89" s="2">
        <v>0</v>
      </c>
      <c r="CZ89" s="4" t="s">
        <v>445</v>
      </c>
      <c r="DA89" s="8">
        <f t="shared" si="5"/>
        <v>1</v>
      </c>
      <c r="DB89" s="2">
        <v>2</v>
      </c>
      <c r="DC89" s="2">
        <v>2</v>
      </c>
      <c r="DD89" s="2">
        <v>3</v>
      </c>
      <c r="DE89" s="2">
        <v>3</v>
      </c>
      <c r="DF89" s="2">
        <v>2</v>
      </c>
      <c r="DG89" s="2">
        <v>2</v>
      </c>
      <c r="DH89" s="2">
        <v>4</v>
      </c>
      <c r="DI89" s="2">
        <v>3</v>
      </c>
      <c r="DJ89" s="2">
        <v>2</v>
      </c>
      <c r="DK89" s="2">
        <v>1</v>
      </c>
      <c r="DL89" s="2">
        <v>1</v>
      </c>
      <c r="DM89" s="2">
        <v>0</v>
      </c>
      <c r="DN89" s="2">
        <v>0</v>
      </c>
      <c r="DO89" s="2">
        <v>0</v>
      </c>
      <c r="DP89" s="2">
        <v>0</v>
      </c>
      <c r="DQ89" s="2">
        <v>0</v>
      </c>
      <c r="DR89" s="4" t="s">
        <v>445</v>
      </c>
    </row>
    <row r="90" spans="1:122">
      <c r="A90" s="2">
        <v>3591724</v>
      </c>
      <c r="B90" s="3">
        <v>42056.272766203707</v>
      </c>
      <c r="C90" s="2">
        <v>1</v>
      </c>
      <c r="D90" s="2">
        <v>36</v>
      </c>
      <c r="E90" s="2">
        <v>6</v>
      </c>
      <c r="F90" s="2">
        <v>1</v>
      </c>
      <c r="G90" s="2">
        <v>1</v>
      </c>
      <c r="H90" s="2">
        <v>2</v>
      </c>
      <c r="I90" s="2">
        <v>2</v>
      </c>
      <c r="J90" s="2">
        <v>3</v>
      </c>
      <c r="K90" s="2">
        <v>3</v>
      </c>
      <c r="L90" s="2">
        <v>3</v>
      </c>
      <c r="N90" s="2">
        <v>1995</v>
      </c>
      <c r="O90" s="2">
        <v>1000</v>
      </c>
      <c r="P90" s="2">
        <v>1</v>
      </c>
      <c r="Q90" s="2">
        <f t="shared" si="3"/>
        <v>1000</v>
      </c>
      <c r="R90" s="4" t="s">
        <v>104</v>
      </c>
      <c r="S90" s="2">
        <v>4</v>
      </c>
      <c r="T90" s="2">
        <v>2</v>
      </c>
      <c r="U90" s="2">
        <v>2</v>
      </c>
      <c r="V90" s="2">
        <v>4</v>
      </c>
      <c r="W90" s="2">
        <v>2</v>
      </c>
      <c r="X90" s="2">
        <v>2</v>
      </c>
      <c r="Y90" s="2">
        <v>2</v>
      </c>
      <c r="Z90" s="2">
        <v>2</v>
      </c>
      <c r="AA90" s="2">
        <v>2</v>
      </c>
      <c r="AB90" s="2">
        <v>2</v>
      </c>
      <c r="AC90" s="2">
        <v>3</v>
      </c>
      <c r="AD90" s="2">
        <v>4</v>
      </c>
      <c r="AE90" s="2">
        <v>4</v>
      </c>
      <c r="AF90" s="2">
        <v>1</v>
      </c>
      <c r="AG90" s="2">
        <v>1</v>
      </c>
      <c r="AH90" s="2">
        <v>3</v>
      </c>
      <c r="AI90" s="2">
        <v>1</v>
      </c>
      <c r="AJ90" s="2">
        <v>1</v>
      </c>
      <c r="AK90" s="2">
        <v>3</v>
      </c>
      <c r="AL90" s="2">
        <v>2</v>
      </c>
      <c r="AM90" s="2">
        <v>2</v>
      </c>
      <c r="AN90" s="2">
        <v>2</v>
      </c>
      <c r="AO90" s="2">
        <v>4</v>
      </c>
      <c r="AP90" s="2">
        <v>3</v>
      </c>
      <c r="AQ90" s="2">
        <v>4</v>
      </c>
      <c r="AR90" s="2">
        <v>2</v>
      </c>
      <c r="AS90" s="2">
        <v>2</v>
      </c>
      <c r="AT90" s="2">
        <v>2</v>
      </c>
      <c r="AU90" s="2">
        <v>2</v>
      </c>
      <c r="AV90" s="2">
        <v>2</v>
      </c>
      <c r="AW90" s="2">
        <v>2</v>
      </c>
      <c r="AX90" s="2">
        <v>2</v>
      </c>
      <c r="AY90" s="2">
        <v>2</v>
      </c>
      <c r="AZ90" s="2">
        <v>2</v>
      </c>
      <c r="BA90" s="2">
        <v>2</v>
      </c>
      <c r="BB90" s="2">
        <v>2</v>
      </c>
      <c r="BC90" s="2">
        <v>2</v>
      </c>
      <c r="BD90" s="2">
        <v>2</v>
      </c>
      <c r="BE90" s="2">
        <v>2</v>
      </c>
      <c r="BF90" s="2">
        <v>2</v>
      </c>
      <c r="BG90" s="2">
        <v>2</v>
      </c>
      <c r="BH90" s="2">
        <v>1</v>
      </c>
      <c r="BI90" s="2">
        <f t="shared" si="4"/>
        <v>1.5</v>
      </c>
      <c r="BJ90" s="2">
        <v>0</v>
      </c>
      <c r="BK90" s="2">
        <v>0</v>
      </c>
      <c r="BL90" s="2">
        <v>0</v>
      </c>
      <c r="BM90" s="2">
        <v>0</v>
      </c>
      <c r="BN90" s="2">
        <v>0</v>
      </c>
      <c r="BO90" s="2">
        <v>1</v>
      </c>
      <c r="BP90" s="2">
        <v>0</v>
      </c>
      <c r="BQ90" s="4" t="s">
        <v>445</v>
      </c>
      <c r="BR90" s="2">
        <v>0</v>
      </c>
      <c r="BS90" s="2">
        <v>0</v>
      </c>
      <c r="BT90" s="2">
        <v>0</v>
      </c>
      <c r="BU90" s="2">
        <v>0</v>
      </c>
      <c r="BV90" s="2">
        <v>0</v>
      </c>
      <c r="BW90" s="2">
        <v>1</v>
      </c>
      <c r="BX90" s="2">
        <v>0</v>
      </c>
      <c r="BY90" s="4" t="s">
        <v>445</v>
      </c>
      <c r="BZ90" s="2">
        <v>0</v>
      </c>
      <c r="CA90" s="2">
        <v>0</v>
      </c>
      <c r="CB90" s="2">
        <v>0</v>
      </c>
      <c r="CC90" s="2">
        <v>0</v>
      </c>
      <c r="CD90" s="2">
        <v>0</v>
      </c>
      <c r="CE90" s="2">
        <v>1</v>
      </c>
      <c r="CF90" s="2">
        <v>0</v>
      </c>
      <c r="CG90" s="4" t="s">
        <v>445</v>
      </c>
      <c r="CH90" s="2">
        <v>0</v>
      </c>
      <c r="CI90" s="2">
        <v>0</v>
      </c>
      <c r="CJ90" s="2">
        <v>0</v>
      </c>
      <c r="CK90" s="2">
        <v>1</v>
      </c>
      <c r="CL90" s="2">
        <v>0</v>
      </c>
      <c r="CM90" s="4" t="s">
        <v>445</v>
      </c>
      <c r="CN90" s="2">
        <v>0</v>
      </c>
      <c r="CO90" s="2">
        <v>0</v>
      </c>
      <c r="CP90" s="2">
        <v>0</v>
      </c>
      <c r="CQ90" s="2">
        <v>1</v>
      </c>
      <c r="CR90" s="2">
        <v>0</v>
      </c>
      <c r="CS90" s="4" t="s">
        <v>445</v>
      </c>
      <c r="CT90" s="2">
        <v>0</v>
      </c>
      <c r="CU90" s="2">
        <v>0</v>
      </c>
      <c r="CV90" s="2">
        <v>0</v>
      </c>
      <c r="CW90" s="2">
        <v>0</v>
      </c>
      <c r="CX90" s="2">
        <v>1</v>
      </c>
      <c r="CY90" s="2">
        <v>0</v>
      </c>
      <c r="CZ90" s="4" t="s">
        <v>445</v>
      </c>
      <c r="DA90" s="8">
        <f t="shared" si="5"/>
        <v>0</v>
      </c>
      <c r="DB90" s="2">
        <v>2</v>
      </c>
      <c r="DC90" s="2">
        <v>2</v>
      </c>
      <c r="DD90" s="2">
        <v>2</v>
      </c>
      <c r="DE90" s="2">
        <v>2</v>
      </c>
      <c r="DF90" s="2">
        <v>2</v>
      </c>
      <c r="DG90" s="2">
        <v>3</v>
      </c>
      <c r="DH90" s="2">
        <v>4</v>
      </c>
      <c r="DI90" s="2">
        <v>3</v>
      </c>
      <c r="DJ90" s="2">
        <v>2</v>
      </c>
      <c r="DK90" s="2">
        <v>1</v>
      </c>
      <c r="DL90" s="2">
        <v>0</v>
      </c>
      <c r="DM90" s="2">
        <v>1</v>
      </c>
      <c r="DN90" s="2">
        <v>0</v>
      </c>
      <c r="DO90" s="2">
        <v>0</v>
      </c>
      <c r="DP90" s="2">
        <v>0</v>
      </c>
      <c r="DQ90" s="2">
        <v>0</v>
      </c>
      <c r="DR90" s="4" t="s">
        <v>445</v>
      </c>
    </row>
    <row r="91" spans="1:122">
      <c r="A91" s="2">
        <v>3605654</v>
      </c>
      <c r="B91" s="3">
        <v>42056.487384259257</v>
      </c>
      <c r="C91" s="2">
        <v>1</v>
      </c>
      <c r="D91" s="2">
        <v>43</v>
      </c>
      <c r="E91" s="2">
        <v>7</v>
      </c>
      <c r="F91" s="2">
        <v>14</v>
      </c>
      <c r="G91" s="2">
        <v>3</v>
      </c>
      <c r="H91" s="2">
        <v>2</v>
      </c>
      <c r="I91" s="2">
        <v>2</v>
      </c>
      <c r="L91" s="2">
        <v>3</v>
      </c>
      <c r="N91" s="2">
        <v>2014</v>
      </c>
      <c r="O91" s="2">
        <v>500</v>
      </c>
      <c r="P91" s="2">
        <v>3</v>
      </c>
      <c r="Q91" s="2">
        <f t="shared" si="3"/>
        <v>166.66666666666666</v>
      </c>
      <c r="R91" s="4" t="s">
        <v>105</v>
      </c>
      <c r="S91" s="2">
        <v>4</v>
      </c>
      <c r="T91" s="2">
        <v>3</v>
      </c>
      <c r="U91" s="2">
        <v>2</v>
      </c>
      <c r="V91" s="2">
        <v>2</v>
      </c>
      <c r="W91" s="2">
        <v>2</v>
      </c>
      <c r="X91" s="2">
        <v>2</v>
      </c>
      <c r="Y91" s="2">
        <v>2</v>
      </c>
      <c r="Z91" s="2">
        <v>2</v>
      </c>
      <c r="AA91" s="2">
        <v>2</v>
      </c>
      <c r="AB91" s="2">
        <v>2</v>
      </c>
      <c r="AC91" s="2">
        <v>1</v>
      </c>
      <c r="AD91" s="2">
        <v>1</v>
      </c>
      <c r="AE91" s="2">
        <v>1</v>
      </c>
      <c r="AF91" s="2">
        <v>1</v>
      </c>
      <c r="AG91" s="2">
        <v>2</v>
      </c>
      <c r="AH91" s="2">
        <v>1</v>
      </c>
      <c r="AI91" s="2">
        <v>1</v>
      </c>
      <c r="AJ91" s="2">
        <v>1</v>
      </c>
      <c r="AK91" s="2">
        <v>1</v>
      </c>
      <c r="AL91" s="2">
        <v>4</v>
      </c>
      <c r="AM91" s="2">
        <v>1</v>
      </c>
      <c r="AN91" s="2">
        <v>1</v>
      </c>
      <c r="AO91" s="2">
        <v>4</v>
      </c>
      <c r="AP91" s="2">
        <v>4</v>
      </c>
      <c r="AQ91" s="2">
        <v>4</v>
      </c>
      <c r="AR91" s="2">
        <v>2</v>
      </c>
      <c r="AS91" s="2">
        <v>2</v>
      </c>
      <c r="AT91" s="2">
        <v>2</v>
      </c>
      <c r="AU91" s="2">
        <v>2</v>
      </c>
      <c r="AV91" s="2">
        <v>2</v>
      </c>
      <c r="AW91" s="2">
        <v>2</v>
      </c>
      <c r="AX91" s="2">
        <v>2</v>
      </c>
      <c r="AY91" s="2">
        <v>2</v>
      </c>
      <c r="AZ91" s="2">
        <v>1</v>
      </c>
      <c r="BA91" s="2">
        <v>2</v>
      </c>
      <c r="BB91" s="2">
        <v>2</v>
      </c>
      <c r="BC91" s="2">
        <v>2</v>
      </c>
      <c r="BD91" s="2">
        <v>2</v>
      </c>
      <c r="BE91" s="2">
        <v>2</v>
      </c>
      <c r="BF91" s="2">
        <v>2</v>
      </c>
      <c r="BG91" s="2">
        <v>3</v>
      </c>
      <c r="BH91" s="2">
        <v>2</v>
      </c>
      <c r="BI91" s="2">
        <f t="shared" si="4"/>
        <v>2.5</v>
      </c>
      <c r="BJ91" s="2">
        <v>0</v>
      </c>
      <c r="BK91" s="2">
        <v>0</v>
      </c>
      <c r="BL91" s="2">
        <v>0</v>
      </c>
      <c r="BM91" s="2">
        <v>0</v>
      </c>
      <c r="BN91" s="2">
        <v>0</v>
      </c>
      <c r="BO91" s="2">
        <v>1</v>
      </c>
      <c r="BP91" s="2">
        <v>0</v>
      </c>
      <c r="BQ91" s="4" t="s">
        <v>445</v>
      </c>
      <c r="BR91" s="2">
        <v>0</v>
      </c>
      <c r="BS91" s="2">
        <v>0</v>
      </c>
      <c r="BT91" s="2">
        <v>0</v>
      </c>
      <c r="BU91" s="2">
        <v>0</v>
      </c>
      <c r="BV91" s="2">
        <v>0</v>
      </c>
      <c r="BW91" s="2">
        <v>1</v>
      </c>
      <c r="BX91" s="2">
        <v>0</v>
      </c>
      <c r="BY91" s="4" t="s">
        <v>445</v>
      </c>
      <c r="BZ91" s="2">
        <v>0</v>
      </c>
      <c r="CA91" s="2">
        <v>0</v>
      </c>
      <c r="CB91" s="2">
        <v>0</v>
      </c>
      <c r="CC91" s="2">
        <v>0</v>
      </c>
      <c r="CD91" s="2">
        <v>0</v>
      </c>
      <c r="CE91" s="2">
        <v>1</v>
      </c>
      <c r="CF91" s="2">
        <v>0</v>
      </c>
      <c r="CG91" s="4" t="s">
        <v>445</v>
      </c>
      <c r="CH91" s="2">
        <v>0</v>
      </c>
      <c r="CI91" s="2">
        <v>0</v>
      </c>
      <c r="CJ91" s="2">
        <v>0</v>
      </c>
      <c r="CK91" s="2">
        <v>1</v>
      </c>
      <c r="CL91" s="2">
        <v>0</v>
      </c>
      <c r="CM91" s="4" t="s">
        <v>445</v>
      </c>
      <c r="CN91" s="2">
        <v>0</v>
      </c>
      <c r="CO91" s="2">
        <v>0</v>
      </c>
      <c r="CP91" s="2">
        <v>0</v>
      </c>
      <c r="CQ91" s="2">
        <v>1</v>
      </c>
      <c r="CR91" s="2">
        <v>0</v>
      </c>
      <c r="CS91" s="4" t="s">
        <v>445</v>
      </c>
      <c r="CT91" s="2">
        <v>0</v>
      </c>
      <c r="CU91" s="2">
        <v>0</v>
      </c>
      <c r="CV91" s="2">
        <v>0</v>
      </c>
      <c r="CW91" s="2">
        <v>0</v>
      </c>
      <c r="CX91" s="2">
        <v>1</v>
      </c>
      <c r="CY91" s="2">
        <v>0</v>
      </c>
      <c r="CZ91" s="4" t="s">
        <v>445</v>
      </c>
      <c r="DA91" s="8">
        <f t="shared" si="5"/>
        <v>0</v>
      </c>
      <c r="DB91" s="2">
        <v>2</v>
      </c>
      <c r="DC91" s="2">
        <v>2</v>
      </c>
      <c r="DD91" s="2">
        <v>2</v>
      </c>
      <c r="DE91" s="2">
        <v>2</v>
      </c>
      <c r="DF91" s="2">
        <v>2</v>
      </c>
      <c r="DG91" s="2">
        <v>2</v>
      </c>
      <c r="DH91" s="2">
        <v>1</v>
      </c>
      <c r="DI91" s="2">
        <v>1</v>
      </c>
      <c r="DJ91" s="2">
        <v>1</v>
      </c>
      <c r="DR91" s="4" t="s">
        <v>445</v>
      </c>
    </row>
    <row r="92" spans="1:122">
      <c r="A92" s="2">
        <v>3609803</v>
      </c>
      <c r="B92" s="3">
        <v>42056.440092592595</v>
      </c>
      <c r="C92" s="2">
        <v>1</v>
      </c>
      <c r="D92" s="2">
        <v>65</v>
      </c>
      <c r="E92" s="2">
        <v>11</v>
      </c>
      <c r="F92" s="2">
        <v>6</v>
      </c>
      <c r="G92" s="2">
        <v>2</v>
      </c>
      <c r="H92" s="2">
        <v>2</v>
      </c>
      <c r="I92" s="2">
        <v>2</v>
      </c>
      <c r="J92" s="2">
        <v>4</v>
      </c>
      <c r="K92" s="2">
        <v>2</v>
      </c>
      <c r="L92" s="2">
        <v>6</v>
      </c>
      <c r="N92" s="2">
        <v>1992</v>
      </c>
      <c r="O92" s="2">
        <v>2500</v>
      </c>
      <c r="P92" s="2">
        <v>4</v>
      </c>
      <c r="Q92" s="2">
        <f t="shared" si="3"/>
        <v>625</v>
      </c>
      <c r="R92" s="4" t="s">
        <v>106</v>
      </c>
      <c r="S92" s="2">
        <v>4</v>
      </c>
      <c r="T92" s="2">
        <v>4</v>
      </c>
      <c r="U92" s="2">
        <v>4</v>
      </c>
      <c r="V92" s="2">
        <v>4</v>
      </c>
      <c r="W92" s="2">
        <v>1</v>
      </c>
      <c r="X92" s="2">
        <v>1</v>
      </c>
      <c r="Y92" s="2">
        <v>3</v>
      </c>
      <c r="Z92" s="2">
        <v>1</v>
      </c>
      <c r="AA92" s="2">
        <v>3</v>
      </c>
      <c r="AB92" s="2">
        <v>3</v>
      </c>
      <c r="AC92" s="2">
        <v>3</v>
      </c>
      <c r="AD92" s="2">
        <v>3</v>
      </c>
      <c r="AE92" s="2">
        <v>3</v>
      </c>
      <c r="AF92" s="2">
        <v>3</v>
      </c>
      <c r="AG92" s="2">
        <v>2</v>
      </c>
      <c r="AH92" s="2">
        <v>4</v>
      </c>
      <c r="AI92" s="2">
        <v>4</v>
      </c>
      <c r="AJ92" s="2">
        <v>4</v>
      </c>
      <c r="AK92" s="2">
        <v>3</v>
      </c>
      <c r="AL92" s="2">
        <v>3</v>
      </c>
      <c r="AM92" s="2">
        <v>4</v>
      </c>
      <c r="AN92" s="2">
        <v>1</v>
      </c>
      <c r="AO92" s="2">
        <v>3</v>
      </c>
      <c r="AP92" s="2">
        <v>3</v>
      </c>
      <c r="AQ92" s="2">
        <v>3</v>
      </c>
      <c r="AR92" s="2">
        <v>2</v>
      </c>
      <c r="AS92" s="2">
        <v>3</v>
      </c>
      <c r="AT92" s="2">
        <v>3</v>
      </c>
      <c r="AU92" s="2">
        <v>2</v>
      </c>
      <c r="AV92" s="2">
        <v>2</v>
      </c>
      <c r="AW92" s="2">
        <v>2</v>
      </c>
      <c r="AX92" s="2">
        <v>3</v>
      </c>
      <c r="AY92" s="2">
        <v>3</v>
      </c>
      <c r="AZ92" s="2">
        <v>3</v>
      </c>
      <c r="BA92" s="2">
        <v>2</v>
      </c>
      <c r="BB92" s="2">
        <v>2</v>
      </c>
      <c r="BC92" s="2">
        <v>2</v>
      </c>
      <c r="BD92" s="2">
        <v>3</v>
      </c>
      <c r="BE92" s="2">
        <v>2</v>
      </c>
      <c r="BF92" s="2">
        <v>2</v>
      </c>
      <c r="BG92" s="2">
        <v>3</v>
      </c>
      <c r="BH92" s="2">
        <v>3</v>
      </c>
      <c r="BI92" s="2">
        <f t="shared" si="4"/>
        <v>3</v>
      </c>
      <c r="BJ92" s="2">
        <v>0</v>
      </c>
      <c r="BK92" s="2">
        <v>0</v>
      </c>
      <c r="BL92" s="2">
        <v>0</v>
      </c>
      <c r="BM92" s="2">
        <v>0</v>
      </c>
      <c r="BN92" s="2">
        <v>0</v>
      </c>
      <c r="BO92" s="2">
        <v>1</v>
      </c>
      <c r="BP92" s="2">
        <v>0</v>
      </c>
      <c r="BQ92" s="4" t="s">
        <v>445</v>
      </c>
      <c r="BR92" s="2">
        <v>0</v>
      </c>
      <c r="BS92" s="2">
        <v>0</v>
      </c>
      <c r="BT92" s="2">
        <v>0</v>
      </c>
      <c r="BU92" s="2">
        <v>0</v>
      </c>
      <c r="BV92" s="2">
        <v>0</v>
      </c>
      <c r="BW92" s="2">
        <v>1</v>
      </c>
      <c r="BX92" s="2">
        <v>0</v>
      </c>
      <c r="BY92" s="4" t="s">
        <v>445</v>
      </c>
      <c r="BZ92" s="2">
        <v>0</v>
      </c>
      <c r="CA92" s="2">
        <v>0</v>
      </c>
      <c r="CB92" s="2">
        <v>0</v>
      </c>
      <c r="CC92" s="2">
        <v>0</v>
      </c>
      <c r="CD92" s="2">
        <v>0</v>
      </c>
      <c r="CE92" s="2">
        <v>1</v>
      </c>
      <c r="CF92" s="2">
        <v>0</v>
      </c>
      <c r="CG92" s="4" t="s">
        <v>445</v>
      </c>
      <c r="CH92" s="2">
        <v>0</v>
      </c>
      <c r="CI92" s="2">
        <v>0</v>
      </c>
      <c r="CJ92" s="2">
        <v>0</v>
      </c>
      <c r="CK92" s="2">
        <v>1</v>
      </c>
      <c r="CL92" s="2">
        <v>0</v>
      </c>
      <c r="CM92" s="4" t="s">
        <v>445</v>
      </c>
      <c r="CN92" s="2">
        <v>0</v>
      </c>
      <c r="CO92" s="2">
        <v>0</v>
      </c>
      <c r="CP92" s="2">
        <v>0</v>
      </c>
      <c r="CQ92" s="2">
        <v>1</v>
      </c>
      <c r="CR92" s="2">
        <v>0</v>
      </c>
      <c r="CS92" s="4" t="s">
        <v>445</v>
      </c>
      <c r="CT92" s="2">
        <v>0</v>
      </c>
      <c r="CU92" s="2">
        <v>0</v>
      </c>
      <c r="CV92" s="2">
        <v>0</v>
      </c>
      <c r="CW92" s="2">
        <v>0</v>
      </c>
      <c r="CX92" s="2">
        <v>1</v>
      </c>
      <c r="CY92" s="2">
        <v>0</v>
      </c>
      <c r="CZ92" s="4" t="s">
        <v>445</v>
      </c>
      <c r="DA92" s="8">
        <f t="shared" si="5"/>
        <v>0</v>
      </c>
      <c r="DB92" s="2">
        <v>3</v>
      </c>
      <c r="DC92" s="2">
        <v>2</v>
      </c>
      <c r="DD92" s="2">
        <v>3</v>
      </c>
      <c r="DE92" s="2">
        <v>3</v>
      </c>
      <c r="DF92" s="2">
        <v>3</v>
      </c>
      <c r="DG92" s="2">
        <v>3</v>
      </c>
      <c r="DH92" s="2">
        <v>2</v>
      </c>
      <c r="DI92" s="2">
        <v>2</v>
      </c>
      <c r="DJ92" s="2">
        <v>2</v>
      </c>
      <c r="DK92" s="2">
        <v>1</v>
      </c>
      <c r="DL92" s="2">
        <v>1</v>
      </c>
      <c r="DM92" s="2">
        <v>0</v>
      </c>
      <c r="DN92" s="2">
        <v>0</v>
      </c>
      <c r="DO92" s="2">
        <v>1</v>
      </c>
      <c r="DP92" s="2">
        <v>0</v>
      </c>
      <c r="DQ92" s="2">
        <v>0</v>
      </c>
      <c r="DR92" s="4" t="s">
        <v>445</v>
      </c>
    </row>
    <row r="93" spans="1:122">
      <c r="A93" s="2">
        <v>3616512</v>
      </c>
      <c r="B93" s="3">
        <v>42057.793726851851</v>
      </c>
      <c r="C93" s="2">
        <v>1</v>
      </c>
      <c r="D93" s="2">
        <v>33</v>
      </c>
      <c r="E93" s="2">
        <v>5</v>
      </c>
      <c r="F93" s="2">
        <v>27</v>
      </c>
      <c r="G93" s="2">
        <v>5</v>
      </c>
      <c r="H93" s="2">
        <v>2</v>
      </c>
      <c r="I93" s="2">
        <v>1</v>
      </c>
      <c r="J93" s="2">
        <v>4</v>
      </c>
      <c r="K93" s="2">
        <v>3</v>
      </c>
      <c r="L93" s="2">
        <v>5</v>
      </c>
      <c r="N93" s="2">
        <v>1970</v>
      </c>
      <c r="O93" s="2">
        <v>990</v>
      </c>
      <c r="P93" s="2">
        <v>8</v>
      </c>
      <c r="Q93" s="2">
        <f t="shared" si="3"/>
        <v>123.75</v>
      </c>
      <c r="R93" s="4" t="s">
        <v>103</v>
      </c>
      <c r="S93" s="2">
        <v>4</v>
      </c>
      <c r="T93" s="2">
        <v>3</v>
      </c>
      <c r="U93" s="2">
        <v>3</v>
      </c>
      <c r="V93" s="2">
        <v>3</v>
      </c>
      <c r="W93" s="2">
        <v>3</v>
      </c>
      <c r="X93" s="2">
        <v>2</v>
      </c>
      <c r="Y93" s="2">
        <v>2</v>
      </c>
      <c r="Z93" s="2">
        <v>2</v>
      </c>
      <c r="AA93" s="2">
        <v>2</v>
      </c>
      <c r="AB93" s="2">
        <v>2</v>
      </c>
      <c r="AC93" s="2">
        <v>3</v>
      </c>
      <c r="AD93" s="2">
        <v>3</v>
      </c>
      <c r="AE93" s="2">
        <v>3</v>
      </c>
      <c r="AF93" s="2">
        <v>3</v>
      </c>
      <c r="AG93" s="2">
        <v>3</v>
      </c>
      <c r="AH93" s="2">
        <v>3</v>
      </c>
      <c r="AI93" s="2">
        <v>3</v>
      </c>
      <c r="AJ93" s="2">
        <v>3</v>
      </c>
      <c r="AK93" s="2">
        <v>3</v>
      </c>
      <c r="AL93" s="2">
        <v>3</v>
      </c>
      <c r="AM93" s="2">
        <v>3</v>
      </c>
      <c r="AN93" s="2">
        <v>3</v>
      </c>
      <c r="AO93" s="2">
        <v>2</v>
      </c>
      <c r="AP93" s="2">
        <v>3</v>
      </c>
      <c r="AQ93" s="2">
        <v>4</v>
      </c>
      <c r="AR93" s="2">
        <v>2</v>
      </c>
      <c r="AS93" s="2">
        <v>2</v>
      </c>
      <c r="AT93" s="2">
        <v>2</v>
      </c>
      <c r="AU93" s="2">
        <v>2</v>
      </c>
      <c r="AV93" s="2">
        <v>2</v>
      </c>
      <c r="AW93" s="2">
        <v>1</v>
      </c>
      <c r="AX93" s="2">
        <v>2</v>
      </c>
      <c r="AY93" s="2">
        <v>2</v>
      </c>
      <c r="AZ93" s="2">
        <v>2</v>
      </c>
      <c r="BA93" s="2">
        <v>3</v>
      </c>
      <c r="BB93" s="2">
        <v>3</v>
      </c>
      <c r="BC93" s="2">
        <v>2</v>
      </c>
      <c r="BD93" s="2">
        <v>4</v>
      </c>
      <c r="BE93" s="2">
        <v>2</v>
      </c>
      <c r="BF93" s="2">
        <v>2</v>
      </c>
      <c r="BG93" s="2">
        <v>2</v>
      </c>
      <c r="BH93" s="2">
        <v>2</v>
      </c>
      <c r="BI93" s="2">
        <f t="shared" si="4"/>
        <v>2</v>
      </c>
      <c r="BJ93" s="2">
        <v>0</v>
      </c>
      <c r="BK93" s="2">
        <v>0</v>
      </c>
      <c r="BL93" s="2">
        <v>0</v>
      </c>
      <c r="BM93" s="2">
        <v>0</v>
      </c>
      <c r="BN93" s="2">
        <v>0</v>
      </c>
      <c r="BO93" s="2">
        <v>1</v>
      </c>
      <c r="BP93" s="2">
        <v>0</v>
      </c>
      <c r="BQ93" s="4" t="s">
        <v>445</v>
      </c>
      <c r="BR93" s="2">
        <v>0</v>
      </c>
      <c r="BS93" s="2">
        <v>0</v>
      </c>
      <c r="BT93" s="2">
        <v>0</v>
      </c>
      <c r="BU93" s="2">
        <v>0</v>
      </c>
      <c r="BV93" s="2">
        <v>0</v>
      </c>
      <c r="BW93" s="2">
        <v>1</v>
      </c>
      <c r="BX93" s="2">
        <v>0</v>
      </c>
      <c r="BY93" s="4" t="s">
        <v>445</v>
      </c>
      <c r="BZ93" s="2">
        <v>0</v>
      </c>
      <c r="CA93" s="2">
        <v>0</v>
      </c>
      <c r="CB93" s="2">
        <v>0</v>
      </c>
      <c r="CC93" s="2">
        <v>0</v>
      </c>
      <c r="CD93" s="2">
        <v>0</v>
      </c>
      <c r="CE93" s="2">
        <v>1</v>
      </c>
      <c r="CF93" s="2">
        <v>0</v>
      </c>
      <c r="CG93" s="4" t="s">
        <v>445</v>
      </c>
      <c r="CH93" s="2">
        <v>0</v>
      </c>
      <c r="CI93" s="2">
        <v>0</v>
      </c>
      <c r="CJ93" s="2">
        <v>0</v>
      </c>
      <c r="CK93" s="2">
        <v>1</v>
      </c>
      <c r="CL93" s="2">
        <v>0</v>
      </c>
      <c r="CM93" s="4" t="s">
        <v>445</v>
      </c>
      <c r="CN93" s="2">
        <v>0</v>
      </c>
      <c r="CO93" s="2">
        <v>1</v>
      </c>
      <c r="CP93" s="2">
        <v>0</v>
      </c>
      <c r="CQ93" s="2">
        <v>0</v>
      </c>
      <c r="CR93" s="2">
        <v>0</v>
      </c>
      <c r="CS93" s="4" t="s">
        <v>445</v>
      </c>
      <c r="CT93" s="2">
        <v>0</v>
      </c>
      <c r="CU93" s="2">
        <v>0</v>
      </c>
      <c r="CV93" s="2">
        <v>0</v>
      </c>
      <c r="CW93" s="2">
        <v>0</v>
      </c>
      <c r="CX93" s="2">
        <v>1</v>
      </c>
      <c r="CY93" s="2">
        <v>0</v>
      </c>
      <c r="CZ93" s="4" t="s">
        <v>445</v>
      </c>
      <c r="DA93" s="8">
        <f t="shared" si="5"/>
        <v>1</v>
      </c>
      <c r="DB93" s="2">
        <v>3</v>
      </c>
      <c r="DC93" s="2">
        <v>3</v>
      </c>
      <c r="DD93" s="2">
        <v>3</v>
      </c>
      <c r="DE93" s="2">
        <v>3</v>
      </c>
      <c r="DF93" s="2">
        <v>2</v>
      </c>
      <c r="DG93" s="2">
        <v>2</v>
      </c>
      <c r="DH93" s="2">
        <v>4</v>
      </c>
      <c r="DI93" s="2">
        <v>3</v>
      </c>
      <c r="DJ93" s="2">
        <v>2</v>
      </c>
      <c r="DK93" s="2">
        <v>0</v>
      </c>
      <c r="DL93" s="2">
        <v>0</v>
      </c>
      <c r="DM93" s="2">
        <v>1</v>
      </c>
      <c r="DN93" s="2">
        <v>1</v>
      </c>
      <c r="DO93" s="2">
        <v>0</v>
      </c>
      <c r="DP93" s="2">
        <v>0</v>
      </c>
      <c r="DQ93" s="2">
        <v>0</v>
      </c>
      <c r="DR93" s="4" t="s">
        <v>445</v>
      </c>
    </row>
    <row r="94" spans="1:122">
      <c r="A94" s="2">
        <v>3671137</v>
      </c>
      <c r="B94" s="3">
        <v>42056.003888888888</v>
      </c>
      <c r="C94" s="2">
        <v>2</v>
      </c>
      <c r="D94" s="2">
        <v>32</v>
      </c>
      <c r="E94" s="2">
        <v>5</v>
      </c>
      <c r="F94" s="2">
        <v>23</v>
      </c>
      <c r="G94" s="2">
        <v>4</v>
      </c>
      <c r="H94" s="2">
        <v>1</v>
      </c>
      <c r="I94" s="2">
        <v>1</v>
      </c>
      <c r="J94" s="2">
        <v>3</v>
      </c>
      <c r="K94" s="2">
        <v>3</v>
      </c>
      <c r="L94" s="2">
        <v>5</v>
      </c>
      <c r="N94" s="2">
        <v>1982</v>
      </c>
      <c r="O94" s="2">
        <v>500</v>
      </c>
      <c r="P94" s="2">
        <v>4</v>
      </c>
      <c r="Q94" s="2">
        <f t="shared" si="3"/>
        <v>125</v>
      </c>
      <c r="R94" s="4" t="s">
        <v>108</v>
      </c>
      <c r="S94" s="2">
        <v>4</v>
      </c>
      <c r="T94" s="2">
        <v>2</v>
      </c>
      <c r="U94" s="2">
        <v>2</v>
      </c>
      <c r="V94" s="2">
        <v>4</v>
      </c>
      <c r="W94" s="2">
        <v>1</v>
      </c>
      <c r="X94" s="2">
        <v>2</v>
      </c>
      <c r="Y94" s="2">
        <v>2</v>
      </c>
      <c r="Z94" s="2">
        <v>1</v>
      </c>
      <c r="AA94" s="2">
        <v>3</v>
      </c>
      <c r="AB94" s="2">
        <v>4</v>
      </c>
      <c r="AC94" s="2">
        <v>4</v>
      </c>
      <c r="AD94" s="2">
        <v>4</v>
      </c>
      <c r="AE94" s="2">
        <v>3</v>
      </c>
      <c r="AF94" s="2">
        <v>3</v>
      </c>
      <c r="AG94" s="2">
        <v>3</v>
      </c>
      <c r="AH94" s="2">
        <v>3</v>
      </c>
      <c r="AI94" s="2">
        <v>3</v>
      </c>
      <c r="AJ94" s="2">
        <v>3</v>
      </c>
      <c r="AK94" s="2">
        <v>2</v>
      </c>
      <c r="AL94" s="2">
        <v>4</v>
      </c>
      <c r="AM94" s="2">
        <v>3</v>
      </c>
      <c r="AN94" s="2">
        <v>4</v>
      </c>
      <c r="AO94" s="2">
        <v>2</v>
      </c>
      <c r="AP94" s="2">
        <v>3</v>
      </c>
      <c r="AQ94" s="2">
        <v>3</v>
      </c>
      <c r="AR94" s="2">
        <v>2</v>
      </c>
      <c r="AS94" s="2">
        <v>3</v>
      </c>
      <c r="AT94" s="2">
        <v>2</v>
      </c>
      <c r="AU94" s="2">
        <v>2</v>
      </c>
      <c r="AV94" s="2">
        <v>2</v>
      </c>
      <c r="AW94" s="2">
        <v>2</v>
      </c>
      <c r="AX94" s="2">
        <v>2</v>
      </c>
      <c r="AY94" s="2">
        <v>2</v>
      </c>
      <c r="AZ94" s="2">
        <v>2</v>
      </c>
      <c r="BA94" s="2">
        <v>2</v>
      </c>
      <c r="BB94" s="2">
        <v>3</v>
      </c>
      <c r="BC94" s="2">
        <v>2</v>
      </c>
      <c r="BD94" s="2">
        <v>3</v>
      </c>
      <c r="BE94" s="2">
        <v>2</v>
      </c>
      <c r="BF94" s="2">
        <v>2</v>
      </c>
      <c r="BG94" s="2">
        <v>2</v>
      </c>
      <c r="BH94" s="2">
        <v>1</v>
      </c>
      <c r="BI94" s="2">
        <f t="shared" si="4"/>
        <v>1.5</v>
      </c>
      <c r="BJ94" s="2">
        <v>1</v>
      </c>
      <c r="BK94" s="2">
        <v>1</v>
      </c>
      <c r="BL94" s="2">
        <v>1</v>
      </c>
      <c r="BM94" s="2">
        <v>1</v>
      </c>
      <c r="BN94" s="2">
        <v>0</v>
      </c>
      <c r="BO94" s="2">
        <v>0</v>
      </c>
      <c r="BP94" s="2">
        <v>0</v>
      </c>
      <c r="BQ94" s="4" t="s">
        <v>445</v>
      </c>
      <c r="BR94" s="2">
        <v>0</v>
      </c>
      <c r="BS94" s="2">
        <v>0</v>
      </c>
      <c r="BT94" s="2">
        <v>0</v>
      </c>
      <c r="BU94" s="2">
        <v>0</v>
      </c>
      <c r="BV94" s="2">
        <v>0</v>
      </c>
      <c r="BW94" s="2">
        <v>1</v>
      </c>
      <c r="BX94" s="2">
        <v>0</v>
      </c>
      <c r="BY94" s="4" t="s">
        <v>445</v>
      </c>
      <c r="BZ94" s="2">
        <v>0</v>
      </c>
      <c r="CA94" s="2">
        <v>0</v>
      </c>
      <c r="CB94" s="2">
        <v>0</v>
      </c>
      <c r="CC94" s="2">
        <v>0</v>
      </c>
      <c r="CD94" s="2">
        <v>0</v>
      </c>
      <c r="CE94" s="2">
        <v>1</v>
      </c>
      <c r="CF94" s="2">
        <v>0</v>
      </c>
      <c r="CG94" s="4" t="s">
        <v>445</v>
      </c>
      <c r="CH94" s="2">
        <v>0</v>
      </c>
      <c r="CI94" s="2">
        <v>0</v>
      </c>
      <c r="CJ94" s="2">
        <v>0</v>
      </c>
      <c r="CK94" s="2">
        <v>1</v>
      </c>
      <c r="CL94" s="2">
        <v>0</v>
      </c>
      <c r="CM94" s="4" t="s">
        <v>445</v>
      </c>
      <c r="CN94" s="2">
        <v>0</v>
      </c>
      <c r="CO94" s="2">
        <v>0</v>
      </c>
      <c r="CP94" s="2">
        <v>0</v>
      </c>
      <c r="CQ94" s="2">
        <v>1</v>
      </c>
      <c r="CR94" s="2">
        <v>0</v>
      </c>
      <c r="CS94" s="4" t="s">
        <v>445</v>
      </c>
      <c r="CT94" s="2">
        <v>0</v>
      </c>
      <c r="CU94" s="2">
        <v>0</v>
      </c>
      <c r="CV94" s="2">
        <v>0</v>
      </c>
      <c r="CW94" s="2">
        <v>0</v>
      </c>
      <c r="CX94" s="2">
        <v>1</v>
      </c>
      <c r="CY94" s="2">
        <v>0</v>
      </c>
      <c r="CZ94" s="4" t="s">
        <v>445</v>
      </c>
      <c r="DA94" s="8">
        <f t="shared" si="5"/>
        <v>4</v>
      </c>
      <c r="DB94" s="2">
        <v>2</v>
      </c>
      <c r="DC94" s="2">
        <v>2</v>
      </c>
      <c r="DD94" s="2">
        <v>1</v>
      </c>
      <c r="DE94" s="2">
        <v>1</v>
      </c>
      <c r="DF94" s="2">
        <v>1</v>
      </c>
      <c r="DG94" s="2">
        <v>2</v>
      </c>
      <c r="DH94" s="2">
        <v>3</v>
      </c>
      <c r="DI94" s="2">
        <v>2</v>
      </c>
      <c r="DJ94" s="2">
        <v>2</v>
      </c>
      <c r="DK94" s="2">
        <v>0</v>
      </c>
      <c r="DL94" s="2">
        <v>1</v>
      </c>
      <c r="DM94" s="2">
        <v>1</v>
      </c>
      <c r="DN94" s="2">
        <v>1</v>
      </c>
      <c r="DO94" s="2">
        <v>1</v>
      </c>
      <c r="DP94" s="2">
        <v>1</v>
      </c>
      <c r="DQ94" s="2">
        <v>0</v>
      </c>
      <c r="DR94" s="4" t="s">
        <v>445</v>
      </c>
    </row>
    <row r="95" spans="1:122">
      <c r="A95" s="2">
        <v>3682912</v>
      </c>
      <c r="B95" s="3">
        <v>42056.39503472222</v>
      </c>
      <c r="C95" s="2">
        <v>1</v>
      </c>
      <c r="D95" s="2">
        <v>39</v>
      </c>
      <c r="E95" s="2">
        <v>6</v>
      </c>
      <c r="F95" s="2">
        <v>12</v>
      </c>
      <c r="G95" s="2">
        <v>3</v>
      </c>
      <c r="H95" s="2">
        <v>2</v>
      </c>
      <c r="I95" s="2">
        <v>2</v>
      </c>
      <c r="J95" s="2">
        <v>7</v>
      </c>
      <c r="K95" s="2">
        <v>4</v>
      </c>
      <c r="L95" s="2">
        <v>1</v>
      </c>
      <c r="N95" s="2">
        <v>2010</v>
      </c>
      <c r="O95" s="2">
        <v>1500</v>
      </c>
      <c r="P95" s="2">
        <v>5</v>
      </c>
      <c r="Q95" s="2">
        <f t="shared" si="3"/>
        <v>300</v>
      </c>
      <c r="R95" s="4" t="s">
        <v>109</v>
      </c>
      <c r="S95" s="2">
        <v>3</v>
      </c>
      <c r="T95" s="2">
        <v>3</v>
      </c>
      <c r="U95" s="2">
        <v>3</v>
      </c>
      <c r="V95" s="2">
        <v>2</v>
      </c>
      <c r="W95" s="2">
        <v>3</v>
      </c>
      <c r="X95" s="2">
        <v>2</v>
      </c>
      <c r="Y95" s="2">
        <v>2</v>
      </c>
      <c r="Z95" s="2">
        <v>2</v>
      </c>
      <c r="AA95" s="2">
        <v>2</v>
      </c>
      <c r="AB95" s="2">
        <v>3</v>
      </c>
      <c r="AC95" s="2">
        <v>4</v>
      </c>
      <c r="AD95" s="2">
        <v>4</v>
      </c>
      <c r="AE95" s="2">
        <v>4</v>
      </c>
      <c r="AF95" s="2">
        <v>3</v>
      </c>
      <c r="AG95" s="2">
        <v>3</v>
      </c>
      <c r="AH95" s="2">
        <v>3</v>
      </c>
      <c r="AI95" s="2">
        <v>3</v>
      </c>
      <c r="AJ95" s="2">
        <v>3</v>
      </c>
      <c r="AK95" s="2">
        <v>4</v>
      </c>
      <c r="AL95" s="2">
        <v>4</v>
      </c>
      <c r="AM95" s="2">
        <v>3</v>
      </c>
      <c r="AN95" s="2">
        <v>3</v>
      </c>
      <c r="AO95" s="2">
        <v>4</v>
      </c>
      <c r="AP95" s="2">
        <v>4</v>
      </c>
      <c r="AQ95" s="2">
        <v>4</v>
      </c>
      <c r="AR95" s="2">
        <v>3</v>
      </c>
      <c r="AS95" s="2">
        <v>3</v>
      </c>
      <c r="AT95" s="2">
        <v>2</v>
      </c>
      <c r="AU95" s="2">
        <v>2</v>
      </c>
      <c r="AV95" s="2">
        <v>2</v>
      </c>
      <c r="AW95" s="2">
        <v>2</v>
      </c>
      <c r="AX95" s="2">
        <v>2</v>
      </c>
      <c r="AY95" s="2">
        <v>2</v>
      </c>
      <c r="AZ95" s="2">
        <v>3</v>
      </c>
      <c r="BA95" s="2">
        <v>3</v>
      </c>
      <c r="BB95" s="2">
        <v>3</v>
      </c>
      <c r="BC95" s="2">
        <v>2</v>
      </c>
      <c r="BD95" s="2">
        <v>3</v>
      </c>
      <c r="BE95" s="2">
        <v>3</v>
      </c>
      <c r="BF95" s="2">
        <v>3</v>
      </c>
      <c r="BG95" s="2">
        <v>3</v>
      </c>
      <c r="BH95" s="2">
        <v>3</v>
      </c>
      <c r="BI95" s="2">
        <f t="shared" si="4"/>
        <v>3</v>
      </c>
      <c r="BJ95" s="2">
        <v>0</v>
      </c>
      <c r="BK95" s="2">
        <v>0</v>
      </c>
      <c r="BL95" s="2">
        <v>0</v>
      </c>
      <c r="BM95" s="2">
        <v>1</v>
      </c>
      <c r="BN95" s="2">
        <v>0</v>
      </c>
      <c r="BO95" s="2">
        <v>0</v>
      </c>
      <c r="BP95" s="2">
        <v>0</v>
      </c>
      <c r="BQ95" s="4" t="s">
        <v>445</v>
      </c>
      <c r="BR95" s="2">
        <v>0</v>
      </c>
      <c r="BS95" s="2">
        <v>0</v>
      </c>
      <c r="BT95" s="2">
        <v>0</v>
      </c>
      <c r="BU95" s="2">
        <v>0</v>
      </c>
      <c r="BV95" s="2">
        <v>0</v>
      </c>
      <c r="BW95" s="2">
        <v>1</v>
      </c>
      <c r="BX95" s="2">
        <v>0</v>
      </c>
      <c r="BY95" s="4" t="s">
        <v>445</v>
      </c>
      <c r="BZ95" s="2">
        <v>0</v>
      </c>
      <c r="CA95" s="2">
        <v>0</v>
      </c>
      <c r="CB95" s="2">
        <v>0</v>
      </c>
      <c r="CC95" s="2">
        <v>0</v>
      </c>
      <c r="CD95" s="2">
        <v>0</v>
      </c>
      <c r="CE95" s="2">
        <v>1</v>
      </c>
      <c r="CF95" s="2">
        <v>0</v>
      </c>
      <c r="CG95" s="4" t="s">
        <v>445</v>
      </c>
      <c r="CH95" s="2">
        <v>0</v>
      </c>
      <c r="CI95" s="2">
        <v>0</v>
      </c>
      <c r="CJ95" s="2">
        <v>0</v>
      </c>
      <c r="CK95" s="2">
        <v>1</v>
      </c>
      <c r="CL95" s="2">
        <v>0</v>
      </c>
      <c r="CM95" s="4" t="s">
        <v>445</v>
      </c>
      <c r="CN95" s="2">
        <v>0</v>
      </c>
      <c r="CO95" s="2">
        <v>0</v>
      </c>
      <c r="CP95" s="2">
        <v>0</v>
      </c>
      <c r="CQ95" s="2">
        <v>1</v>
      </c>
      <c r="CR95" s="2">
        <v>0</v>
      </c>
      <c r="CS95" s="4" t="s">
        <v>445</v>
      </c>
      <c r="CT95" s="2">
        <v>0</v>
      </c>
      <c r="CU95" s="2">
        <v>0</v>
      </c>
      <c r="CV95" s="2">
        <v>0</v>
      </c>
      <c r="CW95" s="2">
        <v>0</v>
      </c>
      <c r="CX95" s="2">
        <v>1</v>
      </c>
      <c r="CY95" s="2">
        <v>0</v>
      </c>
      <c r="CZ95" s="4" t="s">
        <v>445</v>
      </c>
      <c r="DA95" s="8">
        <f t="shared" si="5"/>
        <v>1</v>
      </c>
      <c r="DB95" s="2">
        <v>2</v>
      </c>
      <c r="DC95" s="2">
        <v>2</v>
      </c>
      <c r="DD95" s="2">
        <v>3</v>
      </c>
      <c r="DE95" s="2">
        <v>3</v>
      </c>
      <c r="DF95" s="2">
        <v>4</v>
      </c>
      <c r="DG95" s="2">
        <v>3</v>
      </c>
      <c r="DH95" s="2">
        <v>4</v>
      </c>
      <c r="DI95" s="2">
        <v>3</v>
      </c>
      <c r="DJ95" s="2">
        <v>3</v>
      </c>
      <c r="DR95" s="4" t="s">
        <v>445</v>
      </c>
    </row>
    <row r="96" spans="1:122">
      <c r="A96" s="2">
        <v>3713128</v>
      </c>
      <c r="B96" s="3">
        <v>42056.746342592596</v>
      </c>
      <c r="C96" s="2">
        <v>1</v>
      </c>
      <c r="D96" s="2">
        <v>55</v>
      </c>
      <c r="E96" s="2">
        <v>10</v>
      </c>
      <c r="F96" s="2">
        <v>4</v>
      </c>
      <c r="G96" s="2">
        <v>2</v>
      </c>
      <c r="H96" s="2">
        <v>2</v>
      </c>
      <c r="I96" s="2">
        <v>2</v>
      </c>
      <c r="J96" s="2">
        <v>4</v>
      </c>
      <c r="K96" s="2">
        <v>3</v>
      </c>
      <c r="L96" s="2">
        <v>2</v>
      </c>
      <c r="N96" s="2">
        <v>1974</v>
      </c>
      <c r="O96" s="2">
        <v>625</v>
      </c>
      <c r="P96" s="2">
        <v>5</v>
      </c>
      <c r="Q96" s="2">
        <f t="shared" si="3"/>
        <v>125</v>
      </c>
      <c r="R96" s="4" t="s">
        <v>110</v>
      </c>
      <c r="S96" s="2">
        <v>4</v>
      </c>
      <c r="T96" s="2">
        <v>3</v>
      </c>
      <c r="U96" s="2">
        <v>4</v>
      </c>
      <c r="V96" s="2">
        <v>3</v>
      </c>
      <c r="W96" s="2">
        <v>1</v>
      </c>
      <c r="X96" s="2">
        <v>2</v>
      </c>
      <c r="Y96" s="2">
        <v>2</v>
      </c>
      <c r="Z96" s="2">
        <v>3</v>
      </c>
      <c r="AA96" s="2">
        <v>2</v>
      </c>
      <c r="AB96" s="2">
        <v>2</v>
      </c>
      <c r="AC96" s="2">
        <v>4</v>
      </c>
      <c r="AD96" s="2">
        <v>3</v>
      </c>
      <c r="AE96" s="2">
        <v>3</v>
      </c>
      <c r="AF96" s="2">
        <v>3</v>
      </c>
      <c r="AG96" s="2">
        <v>3</v>
      </c>
      <c r="AH96" s="2">
        <v>3</v>
      </c>
      <c r="AI96" s="2">
        <v>2</v>
      </c>
      <c r="AJ96" s="2">
        <v>2</v>
      </c>
      <c r="AK96" s="2">
        <v>2</v>
      </c>
      <c r="AL96" s="2">
        <v>2</v>
      </c>
      <c r="AM96" s="2">
        <v>3</v>
      </c>
      <c r="AN96" s="2">
        <v>1</v>
      </c>
      <c r="AO96" s="2">
        <v>3</v>
      </c>
      <c r="AP96" s="2">
        <v>4</v>
      </c>
      <c r="AQ96" s="2">
        <v>4</v>
      </c>
      <c r="AR96" s="2">
        <v>2</v>
      </c>
      <c r="AS96" s="2">
        <v>3</v>
      </c>
      <c r="AT96" s="2">
        <v>3</v>
      </c>
      <c r="AU96" s="2">
        <v>2</v>
      </c>
      <c r="AV96" s="2">
        <v>2</v>
      </c>
      <c r="AW96" s="2">
        <v>2</v>
      </c>
      <c r="AX96" s="2">
        <v>2</v>
      </c>
      <c r="AY96" s="2">
        <v>2</v>
      </c>
      <c r="AZ96" s="2">
        <v>2</v>
      </c>
      <c r="BA96" s="2">
        <v>2</v>
      </c>
      <c r="BB96" s="2">
        <v>2</v>
      </c>
      <c r="BC96" s="2">
        <v>2</v>
      </c>
      <c r="BD96" s="2">
        <v>2</v>
      </c>
      <c r="BE96" s="2">
        <v>2</v>
      </c>
      <c r="BF96" s="2">
        <v>3</v>
      </c>
      <c r="BG96" s="2">
        <v>2</v>
      </c>
      <c r="BH96" s="2">
        <v>2</v>
      </c>
      <c r="BI96" s="2">
        <f t="shared" si="4"/>
        <v>2</v>
      </c>
      <c r="BJ96" s="2">
        <v>0</v>
      </c>
      <c r="BK96" s="2">
        <v>0</v>
      </c>
      <c r="BL96" s="2">
        <v>0</v>
      </c>
      <c r="BM96" s="2">
        <v>0</v>
      </c>
      <c r="BN96" s="2">
        <v>0</v>
      </c>
      <c r="BO96" s="2">
        <v>1</v>
      </c>
      <c r="BP96" s="2">
        <v>0</v>
      </c>
      <c r="BQ96" s="4" t="s">
        <v>445</v>
      </c>
      <c r="BR96" s="2">
        <v>0</v>
      </c>
      <c r="BS96" s="2">
        <v>0</v>
      </c>
      <c r="BT96" s="2">
        <v>0</v>
      </c>
      <c r="BU96" s="2">
        <v>0</v>
      </c>
      <c r="BV96" s="2">
        <v>0</v>
      </c>
      <c r="BW96" s="2">
        <v>1</v>
      </c>
      <c r="BX96" s="2">
        <v>0</v>
      </c>
      <c r="BY96" s="4" t="s">
        <v>445</v>
      </c>
      <c r="BZ96" s="2">
        <v>0</v>
      </c>
      <c r="CA96" s="2">
        <v>0</v>
      </c>
      <c r="CB96" s="2">
        <v>0</v>
      </c>
      <c r="CC96" s="2">
        <v>0</v>
      </c>
      <c r="CD96" s="2">
        <v>0</v>
      </c>
      <c r="CE96" s="2">
        <v>1</v>
      </c>
      <c r="CF96" s="2">
        <v>0</v>
      </c>
      <c r="CG96" s="4" t="s">
        <v>445</v>
      </c>
      <c r="CH96" s="2">
        <v>0</v>
      </c>
      <c r="CI96" s="2">
        <v>0</v>
      </c>
      <c r="CJ96" s="2">
        <v>0</v>
      </c>
      <c r="CK96" s="2">
        <v>1</v>
      </c>
      <c r="CL96" s="2">
        <v>0</v>
      </c>
      <c r="CM96" s="4" t="s">
        <v>445</v>
      </c>
      <c r="CN96" s="2">
        <v>0</v>
      </c>
      <c r="CO96" s="2">
        <v>0</v>
      </c>
      <c r="CP96" s="2">
        <v>0</v>
      </c>
      <c r="CQ96" s="2">
        <v>1</v>
      </c>
      <c r="CR96" s="2">
        <v>0</v>
      </c>
      <c r="CS96" s="4" t="s">
        <v>445</v>
      </c>
      <c r="CT96" s="2">
        <v>0</v>
      </c>
      <c r="CU96" s="2">
        <v>0</v>
      </c>
      <c r="CV96" s="2">
        <v>0</v>
      </c>
      <c r="CW96" s="2">
        <v>0</v>
      </c>
      <c r="CX96" s="2">
        <v>1</v>
      </c>
      <c r="CY96" s="2">
        <v>0</v>
      </c>
      <c r="CZ96" s="4" t="s">
        <v>445</v>
      </c>
      <c r="DA96" s="8">
        <f t="shared" si="5"/>
        <v>0</v>
      </c>
      <c r="DB96" s="2">
        <v>2</v>
      </c>
      <c r="DC96" s="2">
        <v>2</v>
      </c>
      <c r="DD96" s="2">
        <v>2</v>
      </c>
      <c r="DE96" s="2">
        <v>3</v>
      </c>
      <c r="DF96" s="2">
        <v>2</v>
      </c>
      <c r="DG96" s="2">
        <v>2</v>
      </c>
      <c r="DH96" s="2">
        <v>2</v>
      </c>
      <c r="DI96" s="2">
        <v>2</v>
      </c>
      <c r="DJ96" s="2">
        <v>2</v>
      </c>
      <c r="DK96" s="2">
        <v>1</v>
      </c>
      <c r="DL96" s="2">
        <v>1</v>
      </c>
      <c r="DM96" s="2">
        <v>1</v>
      </c>
      <c r="DN96" s="2">
        <v>1</v>
      </c>
      <c r="DO96" s="2">
        <v>1</v>
      </c>
      <c r="DP96" s="2">
        <v>0</v>
      </c>
      <c r="DQ96" s="2">
        <v>0</v>
      </c>
      <c r="DR96" s="4" t="s">
        <v>445</v>
      </c>
    </row>
    <row r="97" spans="1:122">
      <c r="A97" s="2">
        <v>3736408</v>
      </c>
      <c r="B97" s="3">
        <v>42055.980798611112</v>
      </c>
      <c r="C97" s="2">
        <v>1</v>
      </c>
      <c r="D97" s="2">
        <v>53</v>
      </c>
      <c r="E97" s="2">
        <v>9</v>
      </c>
      <c r="F97" s="2">
        <v>33</v>
      </c>
      <c r="G97" s="2">
        <v>6</v>
      </c>
      <c r="H97" s="2">
        <v>2</v>
      </c>
      <c r="I97" s="2">
        <v>2</v>
      </c>
      <c r="J97" s="2">
        <v>8</v>
      </c>
      <c r="K97" s="2">
        <v>8</v>
      </c>
      <c r="L97" s="2">
        <v>4</v>
      </c>
      <c r="N97" s="2">
        <v>1995</v>
      </c>
      <c r="O97" s="2">
        <v>3000</v>
      </c>
      <c r="P97" s="2">
        <v>2</v>
      </c>
      <c r="Q97" s="2">
        <f t="shared" si="3"/>
        <v>1500</v>
      </c>
      <c r="R97" s="4" t="s">
        <v>111</v>
      </c>
      <c r="S97" s="2">
        <v>3</v>
      </c>
      <c r="T97" s="2">
        <v>3</v>
      </c>
      <c r="U97" s="2">
        <v>3</v>
      </c>
      <c r="V97" s="2">
        <v>1</v>
      </c>
      <c r="W97" s="2">
        <v>3</v>
      </c>
      <c r="X97" s="2">
        <v>2</v>
      </c>
      <c r="Y97" s="2">
        <v>2</v>
      </c>
      <c r="Z97" s="2">
        <v>3</v>
      </c>
      <c r="AA97" s="2">
        <v>2</v>
      </c>
      <c r="AB97" s="2">
        <v>3</v>
      </c>
      <c r="AC97" s="2">
        <v>4</v>
      </c>
      <c r="AD97" s="2">
        <v>4</v>
      </c>
      <c r="AE97" s="2">
        <v>4</v>
      </c>
      <c r="AF97" s="2">
        <v>3</v>
      </c>
      <c r="AG97" s="2">
        <v>3</v>
      </c>
      <c r="AH97" s="2">
        <v>3</v>
      </c>
      <c r="AI97" s="2">
        <v>4</v>
      </c>
      <c r="AJ97" s="2">
        <v>4</v>
      </c>
      <c r="AK97" s="2">
        <v>4</v>
      </c>
      <c r="AL97" s="2">
        <v>3</v>
      </c>
      <c r="AM97" s="2">
        <v>1</v>
      </c>
      <c r="AN97" s="2">
        <v>4</v>
      </c>
      <c r="AO97" s="2">
        <v>4</v>
      </c>
      <c r="AP97" s="2">
        <v>4</v>
      </c>
      <c r="AQ97" s="2">
        <v>4</v>
      </c>
      <c r="AR97" s="2">
        <v>2</v>
      </c>
      <c r="AS97" s="2">
        <v>2</v>
      </c>
      <c r="AT97" s="2">
        <v>2</v>
      </c>
      <c r="AU97" s="2">
        <v>1</v>
      </c>
      <c r="AV97" s="2">
        <v>2</v>
      </c>
      <c r="AW97" s="2">
        <v>2</v>
      </c>
      <c r="AX97" s="2">
        <v>3</v>
      </c>
      <c r="AY97" s="2">
        <v>2</v>
      </c>
      <c r="AZ97" s="2">
        <v>4</v>
      </c>
      <c r="BA97" s="2">
        <v>2</v>
      </c>
      <c r="BB97" s="2">
        <v>4</v>
      </c>
      <c r="BC97" s="2">
        <v>4</v>
      </c>
      <c r="BD97" s="2">
        <v>3</v>
      </c>
      <c r="BE97" s="2">
        <v>4</v>
      </c>
      <c r="BF97" s="2">
        <v>3</v>
      </c>
      <c r="BG97" s="2">
        <v>3</v>
      </c>
      <c r="BH97" s="2">
        <v>3</v>
      </c>
      <c r="BI97" s="2">
        <f t="shared" si="4"/>
        <v>3</v>
      </c>
      <c r="BJ97" s="2">
        <v>0</v>
      </c>
      <c r="BK97" s="2">
        <v>1</v>
      </c>
      <c r="BL97" s="2">
        <v>0</v>
      </c>
      <c r="BM97" s="2">
        <v>0</v>
      </c>
      <c r="BN97" s="2">
        <v>0</v>
      </c>
      <c r="BO97" s="2">
        <v>0</v>
      </c>
      <c r="BP97" s="2">
        <v>0</v>
      </c>
      <c r="BQ97" s="4" t="s">
        <v>445</v>
      </c>
      <c r="BR97" s="2">
        <v>0</v>
      </c>
      <c r="BS97" s="2">
        <v>0</v>
      </c>
      <c r="BT97" s="2">
        <v>1</v>
      </c>
      <c r="BU97" s="2">
        <v>0</v>
      </c>
      <c r="BV97" s="2">
        <v>0</v>
      </c>
      <c r="BW97" s="2">
        <v>0</v>
      </c>
      <c r="BX97" s="2">
        <v>0</v>
      </c>
      <c r="BY97" s="4" t="s">
        <v>445</v>
      </c>
      <c r="BZ97" s="2">
        <v>0</v>
      </c>
      <c r="CA97" s="2">
        <v>0</v>
      </c>
      <c r="CB97" s="2">
        <v>1</v>
      </c>
      <c r="CC97" s="2">
        <v>0</v>
      </c>
      <c r="CD97" s="2">
        <v>0</v>
      </c>
      <c r="CE97" s="2">
        <v>0</v>
      </c>
      <c r="CF97" s="2">
        <v>0</v>
      </c>
      <c r="CG97" s="4" t="s">
        <v>445</v>
      </c>
      <c r="CH97" s="2">
        <v>0</v>
      </c>
      <c r="CI97" s="2">
        <v>1</v>
      </c>
      <c r="CJ97" s="2">
        <v>0</v>
      </c>
      <c r="CK97" s="2">
        <v>0</v>
      </c>
      <c r="CL97" s="2">
        <v>0</v>
      </c>
      <c r="CM97" s="4" t="s">
        <v>445</v>
      </c>
      <c r="CN97" s="2">
        <v>0</v>
      </c>
      <c r="CO97" s="2">
        <v>1</v>
      </c>
      <c r="CP97" s="2">
        <v>0</v>
      </c>
      <c r="CQ97" s="2">
        <v>0</v>
      </c>
      <c r="CR97" s="2">
        <v>0</v>
      </c>
      <c r="CS97" s="4" t="s">
        <v>445</v>
      </c>
      <c r="CT97" s="2">
        <v>1</v>
      </c>
      <c r="CU97" s="2">
        <v>0</v>
      </c>
      <c r="CV97" s="2">
        <v>0</v>
      </c>
      <c r="CW97" s="2">
        <v>0</v>
      </c>
      <c r="CX97" s="2">
        <v>0</v>
      </c>
      <c r="CY97" s="2">
        <v>0</v>
      </c>
      <c r="CZ97" s="4" t="s">
        <v>445</v>
      </c>
      <c r="DA97" s="8">
        <f t="shared" si="5"/>
        <v>6</v>
      </c>
      <c r="DB97" s="2">
        <v>1</v>
      </c>
      <c r="DC97" s="2">
        <v>2</v>
      </c>
      <c r="DD97" s="2">
        <v>1</v>
      </c>
      <c r="DE97" s="2">
        <v>3</v>
      </c>
      <c r="DF97" s="2">
        <v>4</v>
      </c>
      <c r="DG97" s="2">
        <v>3</v>
      </c>
      <c r="DH97" s="2">
        <v>5</v>
      </c>
      <c r="DI97" s="2">
        <v>4</v>
      </c>
      <c r="DJ97" s="2">
        <v>4</v>
      </c>
      <c r="DR97" s="4" t="s">
        <v>445</v>
      </c>
    </row>
    <row r="98" spans="1:122">
      <c r="A98" s="2">
        <v>3740710</v>
      </c>
      <c r="B98" s="3">
        <v>42057.722083333334</v>
      </c>
      <c r="C98" s="2">
        <v>1</v>
      </c>
      <c r="D98" s="2">
        <v>42</v>
      </c>
      <c r="E98" s="2">
        <v>7</v>
      </c>
      <c r="F98" s="2">
        <v>12</v>
      </c>
      <c r="G98" s="2">
        <v>3</v>
      </c>
      <c r="H98" s="2">
        <v>2</v>
      </c>
      <c r="I98" s="2">
        <v>2</v>
      </c>
      <c r="J98" s="2">
        <v>5</v>
      </c>
      <c r="K98" s="2">
        <v>5</v>
      </c>
      <c r="L98" s="2">
        <v>3</v>
      </c>
      <c r="N98" s="2">
        <v>1982</v>
      </c>
      <c r="O98" s="2">
        <v>780</v>
      </c>
      <c r="P98" s="2">
        <v>1</v>
      </c>
      <c r="Q98" s="2">
        <f t="shared" si="3"/>
        <v>780</v>
      </c>
      <c r="R98" s="4" t="s">
        <v>112</v>
      </c>
      <c r="S98" s="2">
        <v>4</v>
      </c>
      <c r="T98" s="2">
        <v>3</v>
      </c>
      <c r="U98" s="2">
        <v>2</v>
      </c>
      <c r="V98" s="2">
        <v>4</v>
      </c>
      <c r="W98" s="2">
        <v>3</v>
      </c>
      <c r="X98" s="2">
        <v>2</v>
      </c>
      <c r="Y98" s="2">
        <v>2</v>
      </c>
      <c r="Z98" s="2">
        <v>2</v>
      </c>
      <c r="AA98" s="2">
        <v>3</v>
      </c>
      <c r="AB98" s="2">
        <v>3</v>
      </c>
      <c r="AC98" s="2">
        <v>4</v>
      </c>
      <c r="AD98" s="2">
        <v>4</v>
      </c>
      <c r="AE98" s="2">
        <v>4</v>
      </c>
      <c r="AF98" s="2">
        <v>2</v>
      </c>
      <c r="AG98" s="2">
        <v>2</v>
      </c>
      <c r="AH98" s="2">
        <v>3</v>
      </c>
      <c r="AI98" s="2">
        <v>3</v>
      </c>
      <c r="AJ98" s="2">
        <v>1</v>
      </c>
      <c r="AK98" s="2">
        <v>3</v>
      </c>
      <c r="AL98" s="2">
        <v>3</v>
      </c>
      <c r="AM98" s="2">
        <v>4</v>
      </c>
      <c r="AN98" s="2">
        <v>3</v>
      </c>
      <c r="AO98" s="2">
        <v>4</v>
      </c>
      <c r="AP98" s="2">
        <v>4</v>
      </c>
      <c r="AQ98" s="2">
        <v>3</v>
      </c>
      <c r="AR98" s="2">
        <v>2</v>
      </c>
      <c r="AS98" s="2">
        <v>4</v>
      </c>
      <c r="AT98" s="2">
        <v>2</v>
      </c>
      <c r="AU98" s="2">
        <v>2</v>
      </c>
      <c r="AV98" s="2">
        <v>2</v>
      </c>
      <c r="AW98" s="2">
        <v>2</v>
      </c>
      <c r="AX98" s="2">
        <v>2</v>
      </c>
      <c r="AY98" s="2">
        <v>2</v>
      </c>
      <c r="AZ98" s="2">
        <v>2</v>
      </c>
      <c r="BA98" s="2">
        <v>2</v>
      </c>
      <c r="BB98" s="2">
        <v>2</v>
      </c>
      <c r="BC98" s="2">
        <v>2</v>
      </c>
      <c r="BD98" s="2">
        <v>2</v>
      </c>
      <c r="BE98" s="2">
        <v>2</v>
      </c>
      <c r="BF98" s="2">
        <v>3</v>
      </c>
      <c r="BG98" s="2">
        <v>3</v>
      </c>
      <c r="BH98" s="2">
        <v>2</v>
      </c>
      <c r="BI98" s="2">
        <f t="shared" si="4"/>
        <v>2.5</v>
      </c>
      <c r="BJ98" s="2">
        <v>0</v>
      </c>
      <c r="BK98" s="2">
        <v>0</v>
      </c>
      <c r="BL98" s="2">
        <v>0</v>
      </c>
      <c r="BM98" s="2">
        <v>0</v>
      </c>
      <c r="BN98" s="2">
        <v>0</v>
      </c>
      <c r="BO98" s="2">
        <v>1</v>
      </c>
      <c r="BP98" s="2">
        <v>0</v>
      </c>
      <c r="BQ98" s="4" t="s">
        <v>445</v>
      </c>
      <c r="BR98" s="2">
        <v>0</v>
      </c>
      <c r="BS98" s="2">
        <v>0</v>
      </c>
      <c r="BT98" s="2">
        <v>0</v>
      </c>
      <c r="BU98" s="2">
        <v>0</v>
      </c>
      <c r="BV98" s="2">
        <v>0</v>
      </c>
      <c r="BW98" s="2">
        <v>1</v>
      </c>
      <c r="BX98" s="2">
        <v>0</v>
      </c>
      <c r="BY98" s="4" t="s">
        <v>445</v>
      </c>
      <c r="BZ98" s="2">
        <v>0</v>
      </c>
      <c r="CA98" s="2">
        <v>0</v>
      </c>
      <c r="CB98" s="2">
        <v>0</v>
      </c>
      <c r="CC98" s="2">
        <v>0</v>
      </c>
      <c r="CD98" s="2">
        <v>0</v>
      </c>
      <c r="CE98" s="2">
        <v>1</v>
      </c>
      <c r="CF98" s="2">
        <v>0</v>
      </c>
      <c r="CG98" s="4" t="s">
        <v>445</v>
      </c>
      <c r="CH98" s="2">
        <v>0</v>
      </c>
      <c r="CI98" s="2">
        <v>0</v>
      </c>
      <c r="CJ98" s="2">
        <v>0</v>
      </c>
      <c r="CK98" s="2">
        <v>1</v>
      </c>
      <c r="CL98" s="2">
        <v>0</v>
      </c>
      <c r="CM98" s="4" t="s">
        <v>445</v>
      </c>
      <c r="CN98" s="2">
        <v>0</v>
      </c>
      <c r="CO98" s="2">
        <v>0</v>
      </c>
      <c r="CP98" s="2">
        <v>0</v>
      </c>
      <c r="CQ98" s="2">
        <v>1</v>
      </c>
      <c r="CR98" s="2">
        <v>0</v>
      </c>
      <c r="CS98" s="4" t="s">
        <v>445</v>
      </c>
      <c r="CT98" s="2">
        <v>0</v>
      </c>
      <c r="CU98" s="2">
        <v>0</v>
      </c>
      <c r="CV98" s="2">
        <v>0</v>
      </c>
      <c r="CW98" s="2">
        <v>0</v>
      </c>
      <c r="CX98" s="2">
        <v>1</v>
      </c>
      <c r="CY98" s="2">
        <v>0</v>
      </c>
      <c r="CZ98" s="4" t="s">
        <v>445</v>
      </c>
      <c r="DA98" s="8">
        <f t="shared" si="5"/>
        <v>0</v>
      </c>
      <c r="DB98" s="2">
        <v>2</v>
      </c>
      <c r="DC98" s="2">
        <v>2</v>
      </c>
      <c r="DD98" s="2">
        <v>3</v>
      </c>
      <c r="DE98" s="2">
        <v>3</v>
      </c>
      <c r="DF98" s="2">
        <v>4</v>
      </c>
      <c r="DG98" s="2">
        <v>3</v>
      </c>
      <c r="DH98" s="2">
        <v>4</v>
      </c>
      <c r="DI98" s="2">
        <v>3</v>
      </c>
      <c r="DJ98" s="2">
        <v>2</v>
      </c>
      <c r="DK98" s="2">
        <v>0</v>
      </c>
      <c r="DL98" s="2">
        <v>1</v>
      </c>
      <c r="DM98" s="2">
        <v>1</v>
      </c>
      <c r="DN98" s="2">
        <v>0</v>
      </c>
      <c r="DO98" s="2">
        <v>0</v>
      </c>
      <c r="DP98" s="2">
        <v>0</v>
      </c>
      <c r="DQ98" s="2">
        <v>0</v>
      </c>
      <c r="DR98" s="4" t="s">
        <v>445</v>
      </c>
    </row>
    <row r="99" spans="1:122">
      <c r="A99" s="2">
        <v>3753172</v>
      </c>
      <c r="B99" s="3">
        <v>42057.57912037037</v>
      </c>
      <c r="C99" s="2">
        <v>1</v>
      </c>
      <c r="D99" s="2">
        <v>41</v>
      </c>
      <c r="E99" s="2">
        <v>7</v>
      </c>
      <c r="F99" s="2">
        <v>33</v>
      </c>
      <c r="G99" s="2">
        <v>6</v>
      </c>
      <c r="H99" s="2">
        <v>2</v>
      </c>
      <c r="I99" s="2">
        <v>2</v>
      </c>
      <c r="J99" s="2">
        <v>2</v>
      </c>
      <c r="K99" s="2">
        <v>2</v>
      </c>
      <c r="L99" s="2">
        <v>4</v>
      </c>
      <c r="N99" s="2">
        <v>1990</v>
      </c>
      <c r="O99" s="2">
        <v>800</v>
      </c>
      <c r="P99" s="2">
        <v>3</v>
      </c>
      <c r="Q99" s="2">
        <f t="shared" si="3"/>
        <v>266.66666666666669</v>
      </c>
      <c r="R99" s="4" t="s">
        <v>113</v>
      </c>
      <c r="S99" s="2">
        <v>4</v>
      </c>
      <c r="T99" s="2">
        <v>3</v>
      </c>
      <c r="U99" s="2">
        <v>3</v>
      </c>
      <c r="V99" s="2">
        <v>3</v>
      </c>
      <c r="W99" s="2">
        <v>3</v>
      </c>
      <c r="X99" s="2">
        <v>2</v>
      </c>
      <c r="Y99" s="2">
        <v>2</v>
      </c>
      <c r="Z99" s="2">
        <v>4</v>
      </c>
      <c r="AA99" s="2">
        <v>4</v>
      </c>
      <c r="AB99" s="2">
        <v>4</v>
      </c>
      <c r="AC99" s="2">
        <v>4</v>
      </c>
      <c r="AD99" s="2">
        <v>4</v>
      </c>
      <c r="AE99" s="2">
        <v>4</v>
      </c>
      <c r="AF99" s="2">
        <v>2</v>
      </c>
      <c r="AG99" s="2">
        <v>3</v>
      </c>
      <c r="AH99" s="2">
        <v>3</v>
      </c>
      <c r="AI99" s="2">
        <v>3</v>
      </c>
      <c r="AJ99" s="2">
        <v>3</v>
      </c>
      <c r="AK99" s="2">
        <v>3</v>
      </c>
      <c r="AL99" s="2">
        <v>4</v>
      </c>
      <c r="AM99" s="2">
        <v>4</v>
      </c>
      <c r="AN99" s="2">
        <v>1</v>
      </c>
      <c r="AO99" s="2">
        <v>4</v>
      </c>
      <c r="AP99" s="2">
        <v>4</v>
      </c>
      <c r="AQ99" s="2">
        <v>4</v>
      </c>
      <c r="AR99" s="2">
        <v>2</v>
      </c>
      <c r="AS99" s="2">
        <v>2</v>
      </c>
      <c r="AT99" s="2">
        <v>3</v>
      </c>
      <c r="AU99" s="2">
        <v>2</v>
      </c>
      <c r="AV99" s="2">
        <v>3</v>
      </c>
      <c r="AW99" s="2">
        <v>2</v>
      </c>
      <c r="AX99" s="2">
        <v>2</v>
      </c>
      <c r="AY99" s="2">
        <v>2</v>
      </c>
      <c r="AZ99" s="2">
        <v>1</v>
      </c>
      <c r="BA99" s="2">
        <v>1</v>
      </c>
      <c r="BB99" s="2">
        <v>2</v>
      </c>
      <c r="BC99" s="2">
        <v>2</v>
      </c>
      <c r="BD99" s="2">
        <v>2</v>
      </c>
      <c r="BE99" s="2">
        <v>2</v>
      </c>
      <c r="BF99" s="2">
        <v>3</v>
      </c>
      <c r="BG99" s="2">
        <v>2</v>
      </c>
      <c r="BH99" s="2">
        <v>1</v>
      </c>
      <c r="BI99" s="2">
        <f t="shared" si="4"/>
        <v>1.5</v>
      </c>
      <c r="BJ99" s="2">
        <v>0</v>
      </c>
      <c r="BK99" s="2">
        <v>0</v>
      </c>
      <c r="BL99" s="2">
        <v>0</v>
      </c>
      <c r="BM99" s="2">
        <v>0</v>
      </c>
      <c r="BN99" s="2">
        <v>0</v>
      </c>
      <c r="BO99" s="2">
        <v>1</v>
      </c>
      <c r="BP99" s="2">
        <v>0</v>
      </c>
      <c r="BQ99" s="4" t="s">
        <v>445</v>
      </c>
      <c r="BR99" s="2">
        <v>0</v>
      </c>
      <c r="BS99" s="2">
        <v>0</v>
      </c>
      <c r="BT99" s="2">
        <v>0</v>
      </c>
      <c r="BU99" s="2">
        <v>0</v>
      </c>
      <c r="BV99" s="2">
        <v>0</v>
      </c>
      <c r="BW99" s="2">
        <v>1</v>
      </c>
      <c r="BX99" s="2">
        <v>0</v>
      </c>
      <c r="BY99" s="4" t="s">
        <v>445</v>
      </c>
      <c r="BZ99" s="2">
        <v>0</v>
      </c>
      <c r="CA99" s="2">
        <v>0</v>
      </c>
      <c r="CB99" s="2">
        <v>0</v>
      </c>
      <c r="CC99" s="2">
        <v>0</v>
      </c>
      <c r="CD99" s="2">
        <v>0</v>
      </c>
      <c r="CE99" s="2">
        <v>1</v>
      </c>
      <c r="CF99" s="2">
        <v>0</v>
      </c>
      <c r="CG99" s="4" t="s">
        <v>445</v>
      </c>
      <c r="CH99" s="2">
        <v>0</v>
      </c>
      <c r="CI99" s="2">
        <v>0</v>
      </c>
      <c r="CJ99" s="2">
        <v>0</v>
      </c>
      <c r="CK99" s="2">
        <v>1</v>
      </c>
      <c r="CL99" s="2">
        <v>0</v>
      </c>
      <c r="CM99" s="4" t="s">
        <v>445</v>
      </c>
      <c r="CN99" s="2">
        <v>0</v>
      </c>
      <c r="CO99" s="2">
        <v>0</v>
      </c>
      <c r="CP99" s="2">
        <v>0</v>
      </c>
      <c r="CQ99" s="2">
        <v>1</v>
      </c>
      <c r="CR99" s="2">
        <v>0</v>
      </c>
      <c r="CS99" s="4" t="s">
        <v>445</v>
      </c>
      <c r="CT99" s="2">
        <v>0</v>
      </c>
      <c r="CU99" s="2">
        <v>0</v>
      </c>
      <c r="CV99" s="2">
        <v>0</v>
      </c>
      <c r="CW99" s="2">
        <v>0</v>
      </c>
      <c r="CX99" s="2">
        <v>1</v>
      </c>
      <c r="CY99" s="2">
        <v>0</v>
      </c>
      <c r="CZ99" s="4" t="s">
        <v>445</v>
      </c>
      <c r="DA99" s="8">
        <f t="shared" si="5"/>
        <v>0</v>
      </c>
      <c r="DB99" s="2">
        <v>2</v>
      </c>
      <c r="DC99" s="2">
        <v>2</v>
      </c>
      <c r="DD99" s="2">
        <v>3</v>
      </c>
      <c r="DE99" s="2">
        <v>3</v>
      </c>
      <c r="DF99" s="2">
        <v>2</v>
      </c>
      <c r="DG99" s="2">
        <v>2</v>
      </c>
      <c r="DH99" s="2">
        <v>4</v>
      </c>
      <c r="DI99" s="2">
        <v>3</v>
      </c>
      <c r="DJ99" s="2">
        <v>2</v>
      </c>
      <c r="DK99" s="2">
        <v>1</v>
      </c>
      <c r="DL99" s="2">
        <v>1</v>
      </c>
      <c r="DM99" s="2">
        <v>1</v>
      </c>
      <c r="DN99" s="2">
        <v>1</v>
      </c>
      <c r="DO99" s="2">
        <v>1</v>
      </c>
      <c r="DP99" s="2">
        <v>0</v>
      </c>
      <c r="DQ99" s="2">
        <v>0</v>
      </c>
      <c r="DR99" s="4" t="s">
        <v>445</v>
      </c>
    </row>
    <row r="100" spans="1:122">
      <c r="A100" s="2">
        <v>3765349</v>
      </c>
      <c r="B100" s="3">
        <v>42056.489490740743</v>
      </c>
      <c r="C100" s="2">
        <v>1</v>
      </c>
      <c r="D100" s="2">
        <v>50</v>
      </c>
      <c r="E100" s="2">
        <v>9</v>
      </c>
      <c r="F100" s="2">
        <v>13</v>
      </c>
      <c r="G100" s="2">
        <v>3</v>
      </c>
      <c r="H100" s="2">
        <v>2</v>
      </c>
      <c r="I100" s="2">
        <v>2</v>
      </c>
      <c r="J100" s="2">
        <v>3</v>
      </c>
      <c r="K100" s="2">
        <v>3</v>
      </c>
      <c r="L100" s="2">
        <v>4</v>
      </c>
      <c r="N100" s="2">
        <v>1970</v>
      </c>
      <c r="O100" s="2">
        <v>1000</v>
      </c>
      <c r="P100" s="2">
        <v>4</v>
      </c>
      <c r="Q100" s="2">
        <f t="shared" si="3"/>
        <v>250</v>
      </c>
      <c r="R100" s="4" t="s">
        <v>114</v>
      </c>
      <c r="S100" s="2">
        <v>1</v>
      </c>
      <c r="T100" s="2">
        <v>2</v>
      </c>
      <c r="U100" s="2">
        <v>1</v>
      </c>
      <c r="V100" s="2">
        <v>1</v>
      </c>
      <c r="W100" s="2">
        <v>1</v>
      </c>
      <c r="X100" s="2">
        <v>2</v>
      </c>
      <c r="Y100" s="2">
        <v>2</v>
      </c>
      <c r="Z100" s="2">
        <v>1</v>
      </c>
      <c r="AA100" s="2">
        <v>2</v>
      </c>
      <c r="AB100" s="2">
        <v>2</v>
      </c>
      <c r="AC100" s="2">
        <v>4</v>
      </c>
      <c r="AD100" s="2">
        <v>4</v>
      </c>
      <c r="AE100" s="2">
        <v>4</v>
      </c>
      <c r="AF100" s="2">
        <v>1</v>
      </c>
      <c r="AG100" s="2">
        <v>1</v>
      </c>
      <c r="AH100" s="2">
        <v>3</v>
      </c>
      <c r="AI100" s="2">
        <v>2</v>
      </c>
      <c r="AJ100" s="2">
        <v>2</v>
      </c>
      <c r="AK100" s="2">
        <v>2</v>
      </c>
      <c r="AL100" s="2">
        <v>3</v>
      </c>
      <c r="AM100" s="2">
        <v>2</v>
      </c>
      <c r="AN100" s="2">
        <v>2</v>
      </c>
      <c r="AO100" s="2">
        <v>2</v>
      </c>
      <c r="AP100" s="2">
        <v>4</v>
      </c>
      <c r="AQ100" s="2">
        <v>4</v>
      </c>
      <c r="AR100" s="2">
        <v>2</v>
      </c>
      <c r="AS100" s="2">
        <v>2</v>
      </c>
      <c r="AT100" s="2">
        <v>2</v>
      </c>
      <c r="AU100" s="2">
        <v>2</v>
      </c>
      <c r="AV100" s="2">
        <v>2</v>
      </c>
      <c r="AW100" s="2">
        <v>2</v>
      </c>
      <c r="AX100" s="2">
        <v>2</v>
      </c>
      <c r="AY100" s="2">
        <v>2</v>
      </c>
      <c r="AZ100" s="2">
        <v>1</v>
      </c>
      <c r="BA100" s="2">
        <v>2</v>
      </c>
      <c r="BB100" s="2">
        <v>2</v>
      </c>
      <c r="BC100" s="2">
        <v>2</v>
      </c>
      <c r="BD100" s="2">
        <v>2</v>
      </c>
      <c r="BE100" s="2">
        <v>2</v>
      </c>
      <c r="BF100" s="2">
        <v>2</v>
      </c>
      <c r="BG100" s="2">
        <v>2</v>
      </c>
      <c r="BH100" s="2">
        <v>2</v>
      </c>
      <c r="BI100" s="2">
        <f t="shared" si="4"/>
        <v>2</v>
      </c>
      <c r="BJ100" s="2">
        <v>0</v>
      </c>
      <c r="BK100" s="2">
        <v>0</v>
      </c>
      <c r="BL100" s="2">
        <v>0</v>
      </c>
      <c r="BM100" s="2">
        <v>0</v>
      </c>
      <c r="BN100" s="2">
        <v>0</v>
      </c>
      <c r="BO100" s="2">
        <v>1</v>
      </c>
      <c r="BP100" s="2">
        <v>0</v>
      </c>
      <c r="BQ100" s="4" t="s">
        <v>445</v>
      </c>
      <c r="BR100" s="2">
        <v>0</v>
      </c>
      <c r="BS100" s="2">
        <v>0</v>
      </c>
      <c r="BT100" s="2">
        <v>0</v>
      </c>
      <c r="BU100" s="2">
        <v>0</v>
      </c>
      <c r="BV100" s="2">
        <v>0</v>
      </c>
      <c r="BW100" s="2">
        <v>1</v>
      </c>
      <c r="BX100" s="2">
        <v>0</v>
      </c>
      <c r="BY100" s="4" t="s">
        <v>445</v>
      </c>
      <c r="BZ100" s="2">
        <v>0</v>
      </c>
      <c r="CA100" s="2">
        <v>0</v>
      </c>
      <c r="CB100" s="2">
        <v>0</v>
      </c>
      <c r="CC100" s="2">
        <v>0</v>
      </c>
      <c r="CD100" s="2">
        <v>0</v>
      </c>
      <c r="CE100" s="2">
        <v>1</v>
      </c>
      <c r="CF100" s="2">
        <v>0</v>
      </c>
      <c r="CG100" s="4" t="s">
        <v>445</v>
      </c>
      <c r="CH100" s="2">
        <v>0</v>
      </c>
      <c r="CI100" s="2">
        <v>0</v>
      </c>
      <c r="CJ100" s="2">
        <v>0</v>
      </c>
      <c r="CK100" s="2">
        <v>1</v>
      </c>
      <c r="CL100" s="2">
        <v>0</v>
      </c>
      <c r="CM100" s="4" t="s">
        <v>445</v>
      </c>
      <c r="CN100" s="2">
        <v>0</v>
      </c>
      <c r="CO100" s="2">
        <v>0</v>
      </c>
      <c r="CP100" s="2">
        <v>0</v>
      </c>
      <c r="CQ100" s="2">
        <v>1</v>
      </c>
      <c r="CR100" s="2">
        <v>0</v>
      </c>
      <c r="CS100" s="4" t="s">
        <v>445</v>
      </c>
      <c r="CT100" s="2">
        <v>0</v>
      </c>
      <c r="CU100" s="2">
        <v>0</v>
      </c>
      <c r="CV100" s="2">
        <v>0</v>
      </c>
      <c r="CW100" s="2">
        <v>0</v>
      </c>
      <c r="CX100" s="2">
        <v>1</v>
      </c>
      <c r="CY100" s="2">
        <v>0</v>
      </c>
      <c r="CZ100" s="4" t="s">
        <v>445</v>
      </c>
      <c r="DA100" s="8">
        <f t="shared" si="5"/>
        <v>0</v>
      </c>
      <c r="DB100" s="2">
        <v>2</v>
      </c>
      <c r="DC100" s="2">
        <v>2</v>
      </c>
      <c r="DD100" s="2">
        <v>2</v>
      </c>
      <c r="DE100" s="2">
        <v>3</v>
      </c>
      <c r="DF100" s="2">
        <v>2</v>
      </c>
      <c r="DG100" s="2">
        <v>2</v>
      </c>
      <c r="DH100" s="2">
        <v>1</v>
      </c>
      <c r="DI100" s="2">
        <v>1</v>
      </c>
      <c r="DJ100" s="2">
        <v>1</v>
      </c>
      <c r="DR100" s="4" t="s">
        <v>445</v>
      </c>
    </row>
    <row r="101" spans="1:122">
      <c r="A101" s="2">
        <v>3789071</v>
      </c>
      <c r="B101" s="3">
        <v>42056.144560185188</v>
      </c>
      <c r="C101" s="2">
        <v>1</v>
      </c>
      <c r="D101" s="2">
        <v>47</v>
      </c>
      <c r="E101" s="2">
        <v>8</v>
      </c>
      <c r="F101" s="2">
        <v>16</v>
      </c>
      <c r="G101" s="2">
        <v>4</v>
      </c>
      <c r="H101" s="2">
        <v>2</v>
      </c>
      <c r="I101" s="2">
        <v>2</v>
      </c>
      <c r="J101" s="2">
        <v>2</v>
      </c>
      <c r="K101" s="2">
        <v>2</v>
      </c>
      <c r="L101" s="2">
        <v>4</v>
      </c>
      <c r="N101" s="2">
        <v>1995</v>
      </c>
      <c r="O101" s="2">
        <v>9000</v>
      </c>
      <c r="P101" s="2">
        <v>8</v>
      </c>
      <c r="Q101" s="2">
        <f t="shared" si="3"/>
        <v>1125</v>
      </c>
      <c r="R101" s="4" t="s">
        <v>115</v>
      </c>
      <c r="S101" s="2">
        <v>2</v>
      </c>
      <c r="T101" s="2">
        <v>4</v>
      </c>
      <c r="U101" s="2">
        <v>4</v>
      </c>
      <c r="V101" s="2">
        <v>4</v>
      </c>
      <c r="W101" s="2">
        <v>4</v>
      </c>
      <c r="X101" s="2">
        <v>4</v>
      </c>
      <c r="Y101" s="2">
        <v>2</v>
      </c>
      <c r="Z101" s="2">
        <v>4</v>
      </c>
      <c r="AA101" s="2">
        <v>4</v>
      </c>
      <c r="AB101" s="2">
        <v>4</v>
      </c>
      <c r="AC101" s="2">
        <v>4</v>
      </c>
      <c r="AD101" s="2">
        <v>4</v>
      </c>
      <c r="AE101" s="2">
        <v>4</v>
      </c>
      <c r="AF101" s="2">
        <v>3</v>
      </c>
      <c r="AG101" s="2">
        <v>3</v>
      </c>
      <c r="AH101" s="2">
        <v>4</v>
      </c>
      <c r="AI101" s="2">
        <v>4</v>
      </c>
      <c r="AJ101" s="2">
        <v>2</v>
      </c>
      <c r="AK101" s="2">
        <v>3</v>
      </c>
      <c r="AL101" s="2">
        <v>4</v>
      </c>
      <c r="AM101" s="2">
        <v>4</v>
      </c>
      <c r="AN101" s="2">
        <v>4</v>
      </c>
      <c r="AO101" s="2">
        <v>4</v>
      </c>
      <c r="AP101" s="2">
        <v>4</v>
      </c>
      <c r="AQ101" s="2">
        <v>4</v>
      </c>
      <c r="AR101" s="2">
        <v>2</v>
      </c>
      <c r="AS101" s="2">
        <v>2</v>
      </c>
      <c r="AT101" s="2">
        <v>4</v>
      </c>
      <c r="AU101" s="2">
        <v>3</v>
      </c>
      <c r="AV101" s="2">
        <v>3</v>
      </c>
      <c r="AW101" s="2">
        <v>1</v>
      </c>
      <c r="AX101" s="2">
        <v>2</v>
      </c>
      <c r="AY101" s="2">
        <v>2</v>
      </c>
      <c r="AZ101" s="2">
        <v>3</v>
      </c>
      <c r="BA101" s="2">
        <v>2</v>
      </c>
      <c r="BB101" s="2">
        <v>3</v>
      </c>
      <c r="BC101" s="2">
        <v>2</v>
      </c>
      <c r="BD101" s="2">
        <v>4</v>
      </c>
      <c r="BE101" s="2">
        <v>4</v>
      </c>
      <c r="BF101" s="2">
        <v>3</v>
      </c>
      <c r="BG101" s="2">
        <v>3</v>
      </c>
      <c r="BH101" s="2">
        <v>4</v>
      </c>
      <c r="BI101" s="2">
        <f t="shared" si="4"/>
        <v>3.5</v>
      </c>
      <c r="BJ101" s="2">
        <v>0</v>
      </c>
      <c r="BK101" s="2">
        <v>1</v>
      </c>
      <c r="BL101" s="2">
        <v>0</v>
      </c>
      <c r="BM101" s="2">
        <v>0</v>
      </c>
      <c r="BN101" s="2">
        <v>0</v>
      </c>
      <c r="BO101" s="2">
        <v>0</v>
      </c>
      <c r="BP101" s="2">
        <v>0</v>
      </c>
      <c r="BQ101" s="4" t="s">
        <v>445</v>
      </c>
      <c r="BR101" s="2">
        <v>0</v>
      </c>
      <c r="BS101" s="2">
        <v>0</v>
      </c>
      <c r="BT101" s="2">
        <v>1</v>
      </c>
      <c r="BU101" s="2">
        <v>0</v>
      </c>
      <c r="BV101" s="2">
        <v>0</v>
      </c>
      <c r="BW101" s="2">
        <v>0</v>
      </c>
      <c r="BX101" s="2">
        <v>0</v>
      </c>
      <c r="BY101" s="4" t="s">
        <v>445</v>
      </c>
      <c r="BZ101" s="2">
        <v>0</v>
      </c>
      <c r="CA101" s="2">
        <v>0</v>
      </c>
      <c r="CB101" s="2">
        <v>1</v>
      </c>
      <c r="CC101" s="2">
        <v>0</v>
      </c>
      <c r="CD101" s="2">
        <v>0</v>
      </c>
      <c r="CE101" s="2">
        <v>0</v>
      </c>
      <c r="CF101" s="2">
        <v>0</v>
      </c>
      <c r="CG101" s="4" t="s">
        <v>445</v>
      </c>
      <c r="CH101" s="2">
        <v>0</v>
      </c>
      <c r="CI101" s="2">
        <v>1</v>
      </c>
      <c r="CJ101" s="2">
        <v>0</v>
      </c>
      <c r="CK101" s="2">
        <v>0</v>
      </c>
      <c r="CL101" s="2">
        <v>0</v>
      </c>
      <c r="CM101" s="4" t="s">
        <v>445</v>
      </c>
      <c r="CN101" s="2">
        <v>0</v>
      </c>
      <c r="CO101" s="2">
        <v>0</v>
      </c>
      <c r="CP101" s="2">
        <v>0</v>
      </c>
      <c r="CQ101" s="2">
        <v>1</v>
      </c>
      <c r="CR101" s="2">
        <v>0</v>
      </c>
      <c r="CS101" s="4" t="s">
        <v>445</v>
      </c>
      <c r="CT101" s="2">
        <v>0</v>
      </c>
      <c r="CU101" s="2">
        <v>0</v>
      </c>
      <c r="CV101" s="2">
        <v>0</v>
      </c>
      <c r="CW101" s="2">
        <v>0</v>
      </c>
      <c r="CX101" s="2">
        <v>1</v>
      </c>
      <c r="CY101" s="2">
        <v>0</v>
      </c>
      <c r="CZ101" s="4" t="s">
        <v>445</v>
      </c>
      <c r="DA101" s="8">
        <f t="shared" si="5"/>
        <v>4</v>
      </c>
      <c r="DB101" s="2">
        <v>4</v>
      </c>
      <c r="DC101" s="2">
        <v>3</v>
      </c>
      <c r="DD101" s="2">
        <v>3</v>
      </c>
      <c r="DE101" s="2">
        <v>3</v>
      </c>
      <c r="DF101" s="2">
        <v>5</v>
      </c>
      <c r="DG101" s="2">
        <v>2</v>
      </c>
      <c r="DH101" s="2">
        <v>4</v>
      </c>
      <c r="DI101" s="2">
        <v>3</v>
      </c>
      <c r="DJ101" s="2">
        <v>2</v>
      </c>
      <c r="DK101" s="2">
        <v>1</v>
      </c>
      <c r="DL101" s="2">
        <v>1</v>
      </c>
      <c r="DM101" s="2">
        <v>0</v>
      </c>
      <c r="DN101" s="2">
        <v>0</v>
      </c>
      <c r="DO101" s="2">
        <v>0</v>
      </c>
      <c r="DP101" s="2">
        <v>0</v>
      </c>
      <c r="DQ101" s="2">
        <v>0</v>
      </c>
      <c r="DR101" s="4" t="s">
        <v>445</v>
      </c>
    </row>
    <row r="102" spans="1:122">
      <c r="A102" s="2">
        <v>3801093</v>
      </c>
      <c r="B102" s="3">
        <v>42056.670092592591</v>
      </c>
      <c r="C102" s="2">
        <v>1</v>
      </c>
      <c r="D102" s="2">
        <v>52</v>
      </c>
      <c r="E102" s="2">
        <v>9</v>
      </c>
      <c r="F102" s="2">
        <v>28</v>
      </c>
      <c r="G102" s="2">
        <v>5</v>
      </c>
      <c r="H102" s="2">
        <v>2</v>
      </c>
      <c r="I102" s="2">
        <v>2</v>
      </c>
      <c r="J102" s="2">
        <v>7</v>
      </c>
      <c r="K102" s="2">
        <v>6</v>
      </c>
      <c r="L102" s="2">
        <v>2</v>
      </c>
      <c r="N102" s="2">
        <v>2005</v>
      </c>
      <c r="O102" s="2">
        <v>1000</v>
      </c>
      <c r="P102" s="2">
        <v>5</v>
      </c>
      <c r="Q102" s="2">
        <f t="shared" si="3"/>
        <v>200</v>
      </c>
      <c r="R102" s="4" t="s">
        <v>116</v>
      </c>
      <c r="S102" s="2">
        <v>4</v>
      </c>
      <c r="T102" s="2">
        <v>3</v>
      </c>
      <c r="U102" s="2">
        <v>3</v>
      </c>
      <c r="V102" s="2">
        <v>4</v>
      </c>
      <c r="W102" s="2">
        <v>1</v>
      </c>
      <c r="X102" s="2">
        <v>1</v>
      </c>
      <c r="Y102" s="2">
        <v>3</v>
      </c>
      <c r="Z102" s="2">
        <v>1</v>
      </c>
      <c r="AA102" s="2">
        <v>1</v>
      </c>
      <c r="AB102" s="2">
        <v>1</v>
      </c>
      <c r="AC102" s="2">
        <v>4</v>
      </c>
      <c r="AD102" s="2">
        <v>4</v>
      </c>
      <c r="AE102" s="2">
        <v>4</v>
      </c>
      <c r="AF102" s="2">
        <v>3</v>
      </c>
      <c r="AG102" s="2">
        <v>3</v>
      </c>
      <c r="AH102" s="2">
        <v>1</v>
      </c>
      <c r="AI102" s="2">
        <v>3</v>
      </c>
      <c r="AJ102" s="2">
        <v>3</v>
      </c>
      <c r="AK102" s="2">
        <v>4</v>
      </c>
      <c r="AL102" s="2">
        <v>4</v>
      </c>
      <c r="AM102" s="2">
        <v>4</v>
      </c>
      <c r="AN102" s="2">
        <v>4</v>
      </c>
      <c r="AO102" s="2">
        <v>4</v>
      </c>
      <c r="AP102" s="2">
        <v>4</v>
      </c>
      <c r="AQ102" s="2">
        <v>4</v>
      </c>
      <c r="AR102" s="2">
        <v>2</v>
      </c>
      <c r="AS102" s="2">
        <v>2</v>
      </c>
      <c r="AT102" s="2">
        <v>2</v>
      </c>
      <c r="AU102" s="2">
        <v>1</v>
      </c>
      <c r="AV102" s="2">
        <v>2</v>
      </c>
      <c r="AW102" s="2">
        <v>2</v>
      </c>
      <c r="AX102" s="2">
        <v>2</v>
      </c>
      <c r="AY102" s="2">
        <v>2</v>
      </c>
      <c r="AZ102" s="2">
        <v>1</v>
      </c>
      <c r="BA102" s="2">
        <v>1</v>
      </c>
      <c r="BB102" s="2">
        <v>1</v>
      </c>
      <c r="BC102" s="2">
        <v>2</v>
      </c>
      <c r="BD102" s="2">
        <v>1</v>
      </c>
      <c r="BE102" s="2">
        <v>2</v>
      </c>
      <c r="BF102" s="2">
        <v>3</v>
      </c>
      <c r="BG102" s="2">
        <v>1</v>
      </c>
      <c r="BH102" s="2">
        <v>1</v>
      </c>
      <c r="BI102" s="2">
        <f t="shared" si="4"/>
        <v>1</v>
      </c>
      <c r="BJ102" s="2">
        <v>0</v>
      </c>
      <c r="BK102" s="2">
        <v>0</v>
      </c>
      <c r="BL102" s="2">
        <v>0</v>
      </c>
      <c r="BM102" s="2">
        <v>0</v>
      </c>
      <c r="BN102" s="2">
        <v>0</v>
      </c>
      <c r="BO102" s="2">
        <v>1</v>
      </c>
      <c r="BP102" s="2">
        <v>0</v>
      </c>
      <c r="BQ102" s="4" t="s">
        <v>445</v>
      </c>
      <c r="BR102" s="2">
        <v>0</v>
      </c>
      <c r="BS102" s="2">
        <v>0</v>
      </c>
      <c r="BT102" s="2">
        <v>0</v>
      </c>
      <c r="BU102" s="2">
        <v>0</v>
      </c>
      <c r="BV102" s="2">
        <v>0</v>
      </c>
      <c r="BW102" s="2">
        <v>1</v>
      </c>
      <c r="BX102" s="2">
        <v>0</v>
      </c>
      <c r="BY102" s="4" t="s">
        <v>445</v>
      </c>
      <c r="BZ102" s="2">
        <v>0</v>
      </c>
      <c r="CA102" s="2">
        <v>0</v>
      </c>
      <c r="CB102" s="2">
        <v>0</v>
      </c>
      <c r="CC102" s="2">
        <v>0</v>
      </c>
      <c r="CD102" s="2">
        <v>0</v>
      </c>
      <c r="CE102" s="2">
        <v>1</v>
      </c>
      <c r="CF102" s="2">
        <v>0</v>
      </c>
      <c r="CG102" s="4" t="s">
        <v>445</v>
      </c>
      <c r="CH102" s="2">
        <v>0</v>
      </c>
      <c r="CI102" s="2">
        <v>0</v>
      </c>
      <c r="CJ102" s="2">
        <v>0</v>
      </c>
      <c r="CK102" s="2">
        <v>1</v>
      </c>
      <c r="CL102" s="2">
        <v>0</v>
      </c>
      <c r="CM102" s="4" t="s">
        <v>445</v>
      </c>
      <c r="CN102" s="2">
        <v>0</v>
      </c>
      <c r="CO102" s="2">
        <v>0</v>
      </c>
      <c r="CP102" s="2">
        <v>0</v>
      </c>
      <c r="CQ102" s="2">
        <v>1</v>
      </c>
      <c r="CR102" s="2">
        <v>0</v>
      </c>
      <c r="CS102" s="4" t="s">
        <v>445</v>
      </c>
      <c r="CT102" s="2">
        <v>0</v>
      </c>
      <c r="CU102" s="2">
        <v>0</v>
      </c>
      <c r="CV102" s="2">
        <v>0</v>
      </c>
      <c r="CW102" s="2">
        <v>0</v>
      </c>
      <c r="CX102" s="2">
        <v>1</v>
      </c>
      <c r="CY102" s="2">
        <v>0</v>
      </c>
      <c r="CZ102" s="4" t="s">
        <v>445</v>
      </c>
      <c r="DA102" s="8">
        <f t="shared" si="5"/>
        <v>0</v>
      </c>
      <c r="DB102" s="2">
        <v>2</v>
      </c>
      <c r="DC102" s="2">
        <v>2</v>
      </c>
      <c r="DD102" s="2">
        <v>3</v>
      </c>
      <c r="DE102" s="2">
        <v>3</v>
      </c>
      <c r="DF102" s="2">
        <v>2</v>
      </c>
      <c r="DG102" s="2">
        <v>2</v>
      </c>
      <c r="DH102" s="2">
        <v>5</v>
      </c>
      <c r="DI102" s="2">
        <v>4</v>
      </c>
      <c r="DJ102" s="2">
        <v>3</v>
      </c>
      <c r="DR102" s="4" t="s">
        <v>445</v>
      </c>
    </row>
    <row r="103" spans="1:122">
      <c r="A103" s="2">
        <v>3848637</v>
      </c>
      <c r="B103" s="3">
        <v>42056.010462962964</v>
      </c>
      <c r="C103" s="2">
        <v>1</v>
      </c>
      <c r="D103" s="2">
        <v>52</v>
      </c>
      <c r="E103" s="2">
        <v>9</v>
      </c>
      <c r="F103" s="2">
        <v>12</v>
      </c>
      <c r="G103" s="2">
        <v>3</v>
      </c>
      <c r="H103" s="2">
        <v>2</v>
      </c>
      <c r="I103" s="2">
        <v>2</v>
      </c>
      <c r="J103" s="2">
        <v>6</v>
      </c>
      <c r="K103" s="2">
        <v>3</v>
      </c>
      <c r="L103" s="2">
        <v>6</v>
      </c>
      <c r="N103" s="2">
        <v>1985</v>
      </c>
      <c r="O103" s="2">
        <v>1200</v>
      </c>
      <c r="P103" s="2">
        <v>3</v>
      </c>
      <c r="Q103" s="2">
        <f t="shared" si="3"/>
        <v>400</v>
      </c>
      <c r="R103" s="4" t="s">
        <v>117</v>
      </c>
      <c r="S103" s="2">
        <v>4</v>
      </c>
      <c r="T103" s="2">
        <v>2</v>
      </c>
      <c r="U103" s="2">
        <v>1</v>
      </c>
      <c r="V103" s="2">
        <v>2</v>
      </c>
      <c r="W103" s="2">
        <v>1</v>
      </c>
      <c r="X103" s="2">
        <v>1</v>
      </c>
      <c r="Y103" s="2">
        <v>2</v>
      </c>
      <c r="Z103" s="2">
        <v>3</v>
      </c>
      <c r="AA103" s="2">
        <v>3</v>
      </c>
      <c r="AB103" s="2">
        <v>4</v>
      </c>
      <c r="AC103" s="2">
        <v>4</v>
      </c>
      <c r="AD103" s="2">
        <v>4</v>
      </c>
      <c r="AE103" s="2">
        <v>4</v>
      </c>
      <c r="AF103" s="2">
        <v>3</v>
      </c>
      <c r="AG103" s="2">
        <v>3</v>
      </c>
      <c r="AH103" s="2">
        <v>3</v>
      </c>
      <c r="AI103" s="2">
        <v>4</v>
      </c>
      <c r="AJ103" s="2">
        <v>4</v>
      </c>
      <c r="AK103" s="2">
        <v>4</v>
      </c>
      <c r="AL103" s="2">
        <v>4</v>
      </c>
      <c r="AM103" s="2">
        <v>4</v>
      </c>
      <c r="AN103" s="2">
        <v>4</v>
      </c>
      <c r="AO103" s="2">
        <v>4</v>
      </c>
      <c r="AP103" s="2">
        <v>4</v>
      </c>
      <c r="AQ103" s="2">
        <v>4</v>
      </c>
      <c r="AR103" s="2">
        <v>4</v>
      </c>
      <c r="AS103" s="2">
        <v>2</v>
      </c>
      <c r="AT103" s="2">
        <v>2</v>
      </c>
      <c r="AU103" s="2">
        <v>2</v>
      </c>
      <c r="AV103" s="2">
        <v>2</v>
      </c>
      <c r="AW103" s="2">
        <v>2</v>
      </c>
      <c r="AX103" s="2">
        <v>3</v>
      </c>
      <c r="AY103" s="2">
        <v>3</v>
      </c>
      <c r="AZ103" s="2">
        <v>1</v>
      </c>
      <c r="BA103" s="2">
        <v>1</v>
      </c>
      <c r="BB103" s="2">
        <v>1</v>
      </c>
      <c r="BC103" s="2">
        <v>2</v>
      </c>
      <c r="BD103" s="2">
        <v>2</v>
      </c>
      <c r="BE103" s="2">
        <v>2</v>
      </c>
      <c r="BF103" s="2">
        <v>2</v>
      </c>
      <c r="BG103" s="2">
        <v>3</v>
      </c>
      <c r="BH103" s="2">
        <v>2</v>
      </c>
      <c r="BI103" s="2">
        <f t="shared" si="4"/>
        <v>2.5</v>
      </c>
      <c r="BJ103" s="2">
        <v>0</v>
      </c>
      <c r="BK103" s="2">
        <v>0</v>
      </c>
      <c r="BL103" s="2">
        <v>0</v>
      </c>
      <c r="BM103" s="2">
        <v>0</v>
      </c>
      <c r="BN103" s="2">
        <v>0</v>
      </c>
      <c r="BO103" s="2">
        <v>1</v>
      </c>
      <c r="BP103" s="2">
        <v>0</v>
      </c>
      <c r="BQ103" s="4" t="s">
        <v>445</v>
      </c>
      <c r="BR103" s="2">
        <v>0</v>
      </c>
      <c r="BS103" s="2">
        <v>0</v>
      </c>
      <c r="BT103" s="2">
        <v>0</v>
      </c>
      <c r="BU103" s="2">
        <v>0</v>
      </c>
      <c r="BV103" s="2">
        <v>0</v>
      </c>
      <c r="BW103" s="2">
        <v>1</v>
      </c>
      <c r="BX103" s="2">
        <v>0</v>
      </c>
      <c r="BY103" s="4" t="s">
        <v>445</v>
      </c>
      <c r="BZ103" s="2">
        <v>0</v>
      </c>
      <c r="CA103" s="2">
        <v>0</v>
      </c>
      <c r="CB103" s="2">
        <v>0</v>
      </c>
      <c r="CC103" s="2">
        <v>0</v>
      </c>
      <c r="CD103" s="2">
        <v>0</v>
      </c>
      <c r="CE103" s="2">
        <v>1</v>
      </c>
      <c r="CF103" s="2">
        <v>0</v>
      </c>
      <c r="CG103" s="4" t="s">
        <v>445</v>
      </c>
      <c r="CH103" s="2">
        <v>0</v>
      </c>
      <c r="CI103" s="2">
        <v>0</v>
      </c>
      <c r="CJ103" s="2">
        <v>0</v>
      </c>
      <c r="CK103" s="2">
        <v>1</v>
      </c>
      <c r="CL103" s="2">
        <v>0</v>
      </c>
      <c r="CM103" s="4" t="s">
        <v>445</v>
      </c>
      <c r="CN103" s="2">
        <v>0</v>
      </c>
      <c r="CO103" s="2">
        <v>0</v>
      </c>
      <c r="CP103" s="2">
        <v>0</v>
      </c>
      <c r="CQ103" s="2">
        <v>1</v>
      </c>
      <c r="CR103" s="2">
        <v>0</v>
      </c>
      <c r="CS103" s="4" t="s">
        <v>445</v>
      </c>
      <c r="CT103" s="2">
        <v>0</v>
      </c>
      <c r="CU103" s="2">
        <v>0</v>
      </c>
      <c r="CV103" s="2">
        <v>0</v>
      </c>
      <c r="CW103" s="2">
        <v>0</v>
      </c>
      <c r="CX103" s="2">
        <v>1</v>
      </c>
      <c r="CY103" s="2">
        <v>0</v>
      </c>
      <c r="CZ103" s="4" t="s">
        <v>445</v>
      </c>
      <c r="DA103" s="8">
        <f t="shared" si="5"/>
        <v>0</v>
      </c>
      <c r="DB103" s="2">
        <v>1</v>
      </c>
      <c r="DC103" s="2">
        <v>2</v>
      </c>
      <c r="DD103" s="2">
        <v>2</v>
      </c>
      <c r="DE103" s="2">
        <v>2</v>
      </c>
      <c r="DF103" s="2">
        <v>2</v>
      </c>
      <c r="DG103" s="2">
        <v>2</v>
      </c>
      <c r="DH103" s="2">
        <v>3</v>
      </c>
      <c r="DI103" s="2">
        <v>2</v>
      </c>
      <c r="DJ103" s="2">
        <v>3</v>
      </c>
      <c r="DR103" s="4" t="s">
        <v>445</v>
      </c>
    </row>
    <row r="104" spans="1:122">
      <c r="A104" s="2">
        <v>3852671</v>
      </c>
      <c r="B104" s="3">
        <v>42056.317604166667</v>
      </c>
      <c r="C104" s="2">
        <v>1</v>
      </c>
      <c r="D104" s="2">
        <v>38</v>
      </c>
      <c r="E104" s="2">
        <v>6</v>
      </c>
      <c r="F104" s="2">
        <v>1</v>
      </c>
      <c r="G104" s="2">
        <v>1</v>
      </c>
      <c r="H104" s="2">
        <v>2</v>
      </c>
      <c r="I104" s="2">
        <v>2</v>
      </c>
      <c r="J104" s="2">
        <v>4</v>
      </c>
      <c r="K104" s="2">
        <v>3</v>
      </c>
      <c r="L104" s="2">
        <v>4</v>
      </c>
      <c r="N104" s="2">
        <v>2010</v>
      </c>
      <c r="O104" s="2">
        <v>150</v>
      </c>
      <c r="P104" s="2">
        <v>2</v>
      </c>
      <c r="Q104" s="2">
        <f t="shared" si="3"/>
        <v>75</v>
      </c>
      <c r="R104" s="4" t="s">
        <v>118</v>
      </c>
      <c r="S104" s="2">
        <v>3</v>
      </c>
      <c r="T104" s="2">
        <v>3</v>
      </c>
      <c r="U104" s="2">
        <v>3</v>
      </c>
      <c r="V104" s="2">
        <v>2</v>
      </c>
      <c r="W104" s="2">
        <v>4</v>
      </c>
      <c r="X104" s="2">
        <v>2</v>
      </c>
      <c r="Y104" s="2">
        <v>2</v>
      </c>
      <c r="Z104" s="2">
        <v>3</v>
      </c>
      <c r="AA104" s="2">
        <v>3</v>
      </c>
      <c r="AB104" s="2">
        <v>3</v>
      </c>
      <c r="AC104" s="2">
        <v>3</v>
      </c>
      <c r="AD104" s="2">
        <v>3</v>
      </c>
      <c r="AE104" s="2">
        <v>3</v>
      </c>
      <c r="AF104" s="2">
        <v>3</v>
      </c>
      <c r="AG104" s="2">
        <v>3</v>
      </c>
      <c r="AH104" s="2">
        <v>3</v>
      </c>
      <c r="AI104" s="2">
        <v>3</v>
      </c>
      <c r="AJ104" s="2">
        <v>3</v>
      </c>
      <c r="AK104" s="2">
        <v>3</v>
      </c>
      <c r="AL104" s="2">
        <v>3</v>
      </c>
      <c r="AM104" s="2">
        <v>3</v>
      </c>
      <c r="AN104" s="2">
        <v>3</v>
      </c>
      <c r="AO104" s="2">
        <v>3</v>
      </c>
      <c r="AP104" s="2">
        <v>3</v>
      </c>
      <c r="AQ104" s="2">
        <v>3</v>
      </c>
      <c r="AR104" s="2">
        <v>3</v>
      </c>
      <c r="AS104" s="2">
        <v>3</v>
      </c>
      <c r="AT104" s="2">
        <v>2</v>
      </c>
      <c r="AU104" s="2">
        <v>2</v>
      </c>
      <c r="AV104" s="2">
        <v>3</v>
      </c>
      <c r="AW104" s="2">
        <v>3</v>
      </c>
      <c r="AX104" s="2">
        <v>2</v>
      </c>
      <c r="AY104" s="2">
        <v>3</v>
      </c>
      <c r="AZ104" s="2">
        <v>3</v>
      </c>
      <c r="BA104" s="2">
        <v>2</v>
      </c>
      <c r="BB104" s="2">
        <v>3</v>
      </c>
      <c r="BC104" s="2">
        <v>3</v>
      </c>
      <c r="BD104" s="2">
        <v>3</v>
      </c>
      <c r="BE104" s="2">
        <v>3</v>
      </c>
      <c r="BF104" s="2">
        <v>3</v>
      </c>
      <c r="BG104" s="2">
        <v>3</v>
      </c>
      <c r="BH104" s="2">
        <v>3</v>
      </c>
      <c r="BI104" s="2">
        <f t="shared" si="4"/>
        <v>3</v>
      </c>
      <c r="BJ104" s="2">
        <v>0</v>
      </c>
      <c r="BK104" s="2">
        <v>0</v>
      </c>
      <c r="BL104" s="2">
        <v>1</v>
      </c>
      <c r="BM104" s="2">
        <v>1</v>
      </c>
      <c r="BN104" s="2">
        <v>0</v>
      </c>
      <c r="BO104" s="2">
        <v>0</v>
      </c>
      <c r="BP104" s="2">
        <v>0</v>
      </c>
      <c r="BQ104" s="4" t="s">
        <v>445</v>
      </c>
      <c r="BR104" s="2">
        <v>0</v>
      </c>
      <c r="BS104" s="2">
        <v>0</v>
      </c>
      <c r="BT104" s="2">
        <v>1</v>
      </c>
      <c r="BU104" s="2">
        <v>0</v>
      </c>
      <c r="BV104" s="2">
        <v>0</v>
      </c>
      <c r="BW104" s="2">
        <v>0</v>
      </c>
      <c r="BX104" s="2">
        <v>0</v>
      </c>
      <c r="BY104" s="4" t="s">
        <v>445</v>
      </c>
      <c r="BZ104" s="2">
        <v>0</v>
      </c>
      <c r="CA104" s="2">
        <v>1</v>
      </c>
      <c r="CB104" s="2">
        <v>0</v>
      </c>
      <c r="CC104" s="2">
        <v>0</v>
      </c>
      <c r="CD104" s="2">
        <v>0</v>
      </c>
      <c r="CE104" s="2">
        <v>0</v>
      </c>
      <c r="CF104" s="2">
        <v>0</v>
      </c>
      <c r="CG104" s="4" t="s">
        <v>445</v>
      </c>
      <c r="CH104" s="2">
        <v>0</v>
      </c>
      <c r="CI104" s="2">
        <v>1</v>
      </c>
      <c r="CJ104" s="2">
        <v>0</v>
      </c>
      <c r="CK104" s="2">
        <v>0</v>
      </c>
      <c r="CL104" s="2">
        <v>0</v>
      </c>
      <c r="CM104" s="4" t="s">
        <v>445</v>
      </c>
      <c r="CN104" s="2">
        <v>0</v>
      </c>
      <c r="CO104" s="2">
        <v>1</v>
      </c>
      <c r="CP104" s="2">
        <v>0</v>
      </c>
      <c r="CQ104" s="2">
        <v>0</v>
      </c>
      <c r="CR104" s="2">
        <v>0</v>
      </c>
      <c r="CS104" s="4" t="s">
        <v>445</v>
      </c>
      <c r="CT104" s="2">
        <v>0</v>
      </c>
      <c r="CU104" s="2">
        <v>0</v>
      </c>
      <c r="CV104" s="2">
        <v>1</v>
      </c>
      <c r="CW104" s="2">
        <v>0</v>
      </c>
      <c r="CX104" s="2">
        <v>0</v>
      </c>
      <c r="CY104" s="2">
        <v>0</v>
      </c>
      <c r="CZ104" s="4" t="s">
        <v>445</v>
      </c>
      <c r="DA104" s="8">
        <f t="shared" si="5"/>
        <v>7</v>
      </c>
      <c r="DB104" s="2">
        <v>3</v>
      </c>
      <c r="DC104" s="2">
        <v>3</v>
      </c>
      <c r="DD104" s="2">
        <v>3</v>
      </c>
      <c r="DE104" s="2">
        <v>3</v>
      </c>
      <c r="DF104" s="2">
        <v>4</v>
      </c>
      <c r="DG104" s="2">
        <v>3</v>
      </c>
      <c r="DH104" s="2">
        <v>4</v>
      </c>
      <c r="DI104" s="2">
        <v>3</v>
      </c>
      <c r="DJ104" s="2">
        <v>3</v>
      </c>
      <c r="DR104" s="4" t="s">
        <v>445</v>
      </c>
    </row>
    <row r="105" spans="1:122">
      <c r="A105" s="2">
        <v>3857096</v>
      </c>
      <c r="B105" s="3">
        <v>42056.694745370369</v>
      </c>
      <c r="C105" s="2">
        <v>1</v>
      </c>
      <c r="D105" s="2">
        <v>44</v>
      </c>
      <c r="E105" s="2">
        <v>7</v>
      </c>
      <c r="F105" s="2">
        <v>13</v>
      </c>
      <c r="G105" s="2">
        <v>3</v>
      </c>
      <c r="H105" s="2">
        <v>1</v>
      </c>
      <c r="I105" s="2">
        <v>1</v>
      </c>
      <c r="J105" s="2">
        <v>2</v>
      </c>
      <c r="K105" s="2">
        <v>2</v>
      </c>
      <c r="L105" s="2">
        <v>10</v>
      </c>
      <c r="M105" s="2">
        <v>6</v>
      </c>
      <c r="N105" s="2">
        <v>1981</v>
      </c>
      <c r="O105" s="2">
        <v>270</v>
      </c>
      <c r="P105" s="2">
        <v>4</v>
      </c>
      <c r="Q105" s="2">
        <f t="shared" si="3"/>
        <v>67.5</v>
      </c>
      <c r="R105" s="4" t="s">
        <v>119</v>
      </c>
      <c r="S105" s="2">
        <v>4</v>
      </c>
      <c r="T105" s="2">
        <v>2</v>
      </c>
      <c r="U105" s="2">
        <v>1</v>
      </c>
      <c r="V105" s="2">
        <v>4</v>
      </c>
      <c r="W105" s="2">
        <v>1</v>
      </c>
      <c r="X105" s="2">
        <v>2</v>
      </c>
      <c r="Y105" s="2">
        <v>2</v>
      </c>
      <c r="Z105" s="2">
        <v>1</v>
      </c>
      <c r="AA105" s="2">
        <v>2</v>
      </c>
      <c r="AB105" s="2">
        <v>3</v>
      </c>
      <c r="AC105" s="2">
        <v>4</v>
      </c>
      <c r="AD105" s="2">
        <v>3</v>
      </c>
      <c r="AE105" s="2">
        <v>4</v>
      </c>
      <c r="AF105" s="2">
        <v>3</v>
      </c>
      <c r="AG105" s="2">
        <v>2</v>
      </c>
      <c r="AH105" s="2">
        <v>4</v>
      </c>
      <c r="AI105" s="2">
        <v>4</v>
      </c>
      <c r="AJ105" s="2">
        <v>1</v>
      </c>
      <c r="AK105" s="2">
        <v>4</v>
      </c>
      <c r="AL105" s="2">
        <v>4</v>
      </c>
      <c r="AM105" s="2">
        <v>4</v>
      </c>
      <c r="AN105" s="2">
        <v>1</v>
      </c>
      <c r="AO105" s="2">
        <v>3</v>
      </c>
      <c r="AP105" s="2">
        <v>3</v>
      </c>
      <c r="AQ105" s="2">
        <v>4</v>
      </c>
      <c r="AR105" s="2">
        <v>2</v>
      </c>
      <c r="AS105" s="2">
        <v>2</v>
      </c>
      <c r="AT105" s="2">
        <v>4</v>
      </c>
      <c r="AU105" s="2">
        <v>2</v>
      </c>
      <c r="AV105" s="2">
        <v>4</v>
      </c>
      <c r="AW105" s="2">
        <v>2</v>
      </c>
      <c r="AX105" s="2">
        <v>2</v>
      </c>
      <c r="AY105" s="2">
        <v>2</v>
      </c>
      <c r="AZ105" s="2">
        <v>2</v>
      </c>
      <c r="BA105" s="2">
        <v>2</v>
      </c>
      <c r="BB105" s="2">
        <v>4</v>
      </c>
      <c r="BC105" s="2">
        <v>3</v>
      </c>
      <c r="BD105" s="2">
        <v>1</v>
      </c>
      <c r="BE105" s="2">
        <v>2</v>
      </c>
      <c r="BF105" s="2">
        <v>4</v>
      </c>
      <c r="BG105" s="2">
        <v>1</v>
      </c>
      <c r="BH105" s="2">
        <v>1</v>
      </c>
      <c r="BI105" s="2">
        <f t="shared" si="4"/>
        <v>1</v>
      </c>
      <c r="BJ105" s="2">
        <v>0</v>
      </c>
      <c r="BK105" s="2">
        <v>0</v>
      </c>
      <c r="BL105" s="2">
        <v>0</v>
      </c>
      <c r="BM105" s="2">
        <v>0</v>
      </c>
      <c r="BN105" s="2">
        <v>0</v>
      </c>
      <c r="BO105" s="2">
        <v>0</v>
      </c>
      <c r="BP105" s="2">
        <v>1</v>
      </c>
      <c r="BQ105" s="4" t="s">
        <v>445</v>
      </c>
      <c r="BR105" s="2">
        <v>0</v>
      </c>
      <c r="BS105" s="2">
        <v>0</v>
      </c>
      <c r="BT105" s="2">
        <v>0</v>
      </c>
      <c r="BU105" s="2">
        <v>0</v>
      </c>
      <c r="BV105" s="2">
        <v>0</v>
      </c>
      <c r="BW105" s="2">
        <v>1</v>
      </c>
      <c r="BX105" s="2">
        <v>0</v>
      </c>
      <c r="BY105" s="4" t="s">
        <v>445</v>
      </c>
      <c r="BZ105" s="2">
        <v>0</v>
      </c>
      <c r="CA105" s="2">
        <v>0</v>
      </c>
      <c r="CB105" s="2">
        <v>0</v>
      </c>
      <c r="CC105" s="2">
        <v>0</v>
      </c>
      <c r="CD105" s="2">
        <v>0</v>
      </c>
      <c r="CE105" s="2">
        <v>1</v>
      </c>
      <c r="CF105" s="2">
        <v>0</v>
      </c>
      <c r="CG105" s="4" t="s">
        <v>445</v>
      </c>
      <c r="CH105" s="2">
        <v>0</v>
      </c>
      <c r="CI105" s="2">
        <v>0</v>
      </c>
      <c r="CJ105" s="2">
        <v>0</v>
      </c>
      <c r="CK105" s="2">
        <v>0</v>
      </c>
      <c r="CL105" s="2">
        <v>1</v>
      </c>
      <c r="CM105" s="4" t="s">
        <v>445</v>
      </c>
      <c r="CN105" s="2">
        <v>0</v>
      </c>
      <c r="CO105" s="2">
        <v>0</v>
      </c>
      <c r="CP105" s="2">
        <v>0</v>
      </c>
      <c r="CQ105" s="2">
        <v>1</v>
      </c>
      <c r="CR105" s="2">
        <v>0</v>
      </c>
      <c r="CS105" s="4" t="s">
        <v>445</v>
      </c>
      <c r="CT105" s="2">
        <v>0</v>
      </c>
      <c r="CU105" s="2">
        <v>0</v>
      </c>
      <c r="CV105" s="2">
        <v>0</v>
      </c>
      <c r="CW105" s="2">
        <v>0</v>
      </c>
      <c r="CX105" s="2">
        <v>1</v>
      </c>
      <c r="CY105" s="2">
        <v>0</v>
      </c>
      <c r="CZ105" s="4" t="s">
        <v>445</v>
      </c>
      <c r="DA105" s="8">
        <f t="shared" si="5"/>
        <v>0</v>
      </c>
      <c r="DB105" s="2">
        <v>4</v>
      </c>
      <c r="DC105" s="2">
        <v>2</v>
      </c>
      <c r="DD105" s="2">
        <v>2</v>
      </c>
      <c r="DE105" s="2">
        <v>2</v>
      </c>
      <c r="DF105" s="2">
        <v>5</v>
      </c>
      <c r="DG105" s="2">
        <v>3</v>
      </c>
      <c r="DH105" s="2">
        <v>5</v>
      </c>
      <c r="DI105" s="2">
        <v>4</v>
      </c>
      <c r="DJ105" s="2">
        <v>2</v>
      </c>
      <c r="DK105" s="2">
        <v>1</v>
      </c>
      <c r="DL105" s="2">
        <v>1</v>
      </c>
      <c r="DM105" s="2">
        <v>1</v>
      </c>
      <c r="DN105" s="2">
        <v>1</v>
      </c>
      <c r="DO105" s="2">
        <v>1</v>
      </c>
      <c r="DP105" s="2">
        <v>1</v>
      </c>
      <c r="DQ105" s="2">
        <v>0</v>
      </c>
      <c r="DR105" s="4" t="s">
        <v>445</v>
      </c>
    </row>
    <row r="106" spans="1:122">
      <c r="A106" s="2">
        <v>3888140</v>
      </c>
      <c r="B106" s="3">
        <v>42057.524444444447</v>
      </c>
      <c r="C106" s="2">
        <v>1</v>
      </c>
      <c r="D106" s="2">
        <v>49</v>
      </c>
      <c r="E106" s="2">
        <v>8</v>
      </c>
      <c r="F106" s="2">
        <v>22</v>
      </c>
      <c r="G106" s="2">
        <v>4</v>
      </c>
      <c r="H106" s="2">
        <v>2</v>
      </c>
      <c r="I106" s="2">
        <v>1</v>
      </c>
      <c r="J106" s="2">
        <v>4</v>
      </c>
      <c r="K106" s="2">
        <v>3</v>
      </c>
      <c r="L106" s="2">
        <v>3</v>
      </c>
      <c r="N106" s="2">
        <v>2010</v>
      </c>
      <c r="O106" s="2">
        <v>1500</v>
      </c>
      <c r="P106" s="2">
        <v>3</v>
      </c>
      <c r="Q106" s="2">
        <f t="shared" si="3"/>
        <v>500</v>
      </c>
      <c r="R106" s="4" t="s">
        <v>121</v>
      </c>
      <c r="S106" s="2">
        <v>4</v>
      </c>
      <c r="T106" s="2">
        <v>3</v>
      </c>
      <c r="U106" s="2">
        <v>3</v>
      </c>
      <c r="V106" s="2">
        <v>3</v>
      </c>
      <c r="W106" s="2">
        <v>4</v>
      </c>
      <c r="X106" s="2">
        <v>3</v>
      </c>
      <c r="Y106" s="2">
        <v>3</v>
      </c>
      <c r="Z106" s="2">
        <v>3</v>
      </c>
      <c r="AA106" s="2">
        <v>3</v>
      </c>
      <c r="AB106" s="2">
        <v>3</v>
      </c>
      <c r="AC106" s="2">
        <v>3</v>
      </c>
      <c r="AD106" s="2">
        <v>4</v>
      </c>
      <c r="AE106" s="2">
        <v>4</v>
      </c>
      <c r="AF106" s="2">
        <v>3</v>
      </c>
      <c r="AG106" s="2">
        <v>3</v>
      </c>
      <c r="AH106" s="2">
        <v>4</v>
      </c>
      <c r="AI106" s="2">
        <v>3</v>
      </c>
      <c r="AJ106" s="2">
        <v>3</v>
      </c>
      <c r="AK106" s="2">
        <v>4</v>
      </c>
      <c r="AL106" s="2">
        <v>3</v>
      </c>
      <c r="AM106" s="2">
        <v>3</v>
      </c>
      <c r="AN106" s="2">
        <v>3</v>
      </c>
      <c r="AO106" s="2">
        <v>4</v>
      </c>
      <c r="AP106" s="2">
        <v>4</v>
      </c>
      <c r="AQ106" s="2">
        <v>4</v>
      </c>
      <c r="AR106" s="2">
        <v>3</v>
      </c>
      <c r="AS106" s="2">
        <v>3</v>
      </c>
      <c r="AT106" s="2">
        <v>3</v>
      </c>
      <c r="AU106" s="2">
        <v>3</v>
      </c>
      <c r="AV106" s="2">
        <v>3</v>
      </c>
      <c r="AW106" s="2">
        <v>2</v>
      </c>
      <c r="AX106" s="2">
        <v>3</v>
      </c>
      <c r="AY106" s="2">
        <v>3</v>
      </c>
      <c r="AZ106" s="2">
        <v>3</v>
      </c>
      <c r="BA106" s="2">
        <v>3</v>
      </c>
      <c r="BB106" s="2">
        <v>3</v>
      </c>
      <c r="BC106" s="2">
        <v>3</v>
      </c>
      <c r="BD106" s="2">
        <v>4</v>
      </c>
      <c r="BE106" s="2">
        <v>4</v>
      </c>
      <c r="BF106" s="2">
        <v>4</v>
      </c>
      <c r="BG106" s="2">
        <v>3</v>
      </c>
      <c r="BH106" s="2">
        <v>3</v>
      </c>
      <c r="BI106" s="2">
        <f t="shared" si="4"/>
        <v>3</v>
      </c>
      <c r="BJ106" s="2">
        <v>0</v>
      </c>
      <c r="BK106" s="2">
        <v>1</v>
      </c>
      <c r="BL106" s="2">
        <v>0</v>
      </c>
      <c r="BM106" s="2">
        <v>0</v>
      </c>
      <c r="BN106" s="2">
        <v>0</v>
      </c>
      <c r="BO106" s="2">
        <v>0</v>
      </c>
      <c r="BP106" s="2">
        <v>0</v>
      </c>
      <c r="BQ106" s="4" t="s">
        <v>445</v>
      </c>
      <c r="BR106" s="2">
        <v>0</v>
      </c>
      <c r="BS106" s="2">
        <v>1</v>
      </c>
      <c r="BT106" s="2">
        <v>0</v>
      </c>
      <c r="BU106" s="2">
        <v>0</v>
      </c>
      <c r="BV106" s="2">
        <v>0</v>
      </c>
      <c r="BW106" s="2">
        <v>0</v>
      </c>
      <c r="BX106" s="2">
        <v>0</v>
      </c>
      <c r="BY106" s="4" t="s">
        <v>445</v>
      </c>
      <c r="BZ106" s="2">
        <v>0</v>
      </c>
      <c r="CA106" s="2">
        <v>0</v>
      </c>
      <c r="CB106" s="2">
        <v>1</v>
      </c>
      <c r="CC106" s="2">
        <v>0</v>
      </c>
      <c r="CD106" s="2">
        <v>0</v>
      </c>
      <c r="CE106" s="2">
        <v>0</v>
      </c>
      <c r="CF106" s="2">
        <v>0</v>
      </c>
      <c r="CG106" s="4" t="s">
        <v>445</v>
      </c>
      <c r="CH106" s="2">
        <v>0</v>
      </c>
      <c r="CI106" s="2">
        <v>1</v>
      </c>
      <c r="CJ106" s="2">
        <v>0</v>
      </c>
      <c r="CK106" s="2">
        <v>0</v>
      </c>
      <c r="CL106" s="2">
        <v>0</v>
      </c>
      <c r="CM106" s="4" t="s">
        <v>445</v>
      </c>
      <c r="CN106" s="2">
        <v>1</v>
      </c>
      <c r="CO106" s="2">
        <v>0</v>
      </c>
      <c r="CP106" s="2">
        <v>0</v>
      </c>
      <c r="CQ106" s="2">
        <v>0</v>
      </c>
      <c r="CR106" s="2">
        <v>0</v>
      </c>
      <c r="CS106" s="4" t="s">
        <v>445</v>
      </c>
      <c r="CT106" s="2">
        <v>1</v>
      </c>
      <c r="CU106" s="2">
        <v>1</v>
      </c>
      <c r="CV106" s="2">
        <v>0</v>
      </c>
      <c r="CW106" s="2">
        <v>0</v>
      </c>
      <c r="CX106" s="2">
        <v>0</v>
      </c>
      <c r="CY106" s="2">
        <v>0</v>
      </c>
      <c r="CZ106" s="4" t="s">
        <v>445</v>
      </c>
      <c r="DA106" s="8">
        <f t="shared" si="5"/>
        <v>7</v>
      </c>
      <c r="DB106" s="2">
        <v>4</v>
      </c>
      <c r="DC106" s="2">
        <v>3</v>
      </c>
      <c r="DD106" s="2">
        <v>3</v>
      </c>
      <c r="DE106" s="2">
        <v>4</v>
      </c>
      <c r="DF106" s="2">
        <v>4</v>
      </c>
      <c r="DG106" s="2">
        <v>3</v>
      </c>
      <c r="DH106" s="2">
        <v>5</v>
      </c>
      <c r="DI106" s="2">
        <v>4</v>
      </c>
      <c r="DJ106" s="2">
        <v>4</v>
      </c>
      <c r="DR106" s="4" t="s">
        <v>445</v>
      </c>
    </row>
    <row r="107" spans="1:122">
      <c r="A107" s="2">
        <v>3888242</v>
      </c>
      <c r="B107" s="3">
        <v>42057.682071759256</v>
      </c>
      <c r="C107" s="2">
        <v>1</v>
      </c>
      <c r="D107" s="2">
        <v>56</v>
      </c>
      <c r="E107" s="2">
        <v>10</v>
      </c>
      <c r="F107" s="2">
        <v>27</v>
      </c>
      <c r="G107" s="2">
        <v>5</v>
      </c>
      <c r="H107" s="2">
        <v>2</v>
      </c>
      <c r="I107" s="2">
        <v>2</v>
      </c>
      <c r="J107" s="2">
        <v>2</v>
      </c>
      <c r="K107" s="2">
        <v>1</v>
      </c>
      <c r="L107" s="2">
        <v>11</v>
      </c>
      <c r="N107" s="2">
        <v>1995</v>
      </c>
      <c r="O107" s="2">
        <v>100</v>
      </c>
      <c r="P107" s="2">
        <v>1</v>
      </c>
      <c r="Q107" s="2">
        <f t="shared" si="3"/>
        <v>100</v>
      </c>
      <c r="R107" s="4" t="s">
        <v>122</v>
      </c>
      <c r="S107" s="2">
        <v>2</v>
      </c>
      <c r="T107" s="2">
        <v>2</v>
      </c>
      <c r="U107" s="2">
        <v>2</v>
      </c>
      <c r="V107" s="2">
        <v>1</v>
      </c>
      <c r="W107" s="2">
        <v>2</v>
      </c>
      <c r="X107" s="2">
        <v>2</v>
      </c>
      <c r="Y107" s="2">
        <v>2</v>
      </c>
      <c r="Z107" s="2">
        <v>1</v>
      </c>
      <c r="AA107" s="2">
        <v>2</v>
      </c>
      <c r="AB107" s="2">
        <v>2</v>
      </c>
      <c r="AC107" s="2">
        <v>1</v>
      </c>
      <c r="AD107" s="2">
        <v>1</v>
      </c>
      <c r="AE107" s="2">
        <v>3</v>
      </c>
      <c r="AF107" s="2">
        <v>1</v>
      </c>
      <c r="AG107" s="2">
        <v>2</v>
      </c>
      <c r="AH107" s="2">
        <v>2</v>
      </c>
      <c r="AI107" s="2">
        <v>1</v>
      </c>
      <c r="AJ107" s="2">
        <v>1</v>
      </c>
      <c r="AK107" s="2">
        <v>3</v>
      </c>
      <c r="AL107" s="2">
        <v>2</v>
      </c>
      <c r="AM107" s="2">
        <v>3</v>
      </c>
      <c r="AN107" s="2">
        <v>3</v>
      </c>
      <c r="AO107" s="2">
        <v>2</v>
      </c>
      <c r="AP107" s="2">
        <v>1</v>
      </c>
      <c r="AQ107" s="2">
        <v>4</v>
      </c>
      <c r="AR107" s="2">
        <v>3</v>
      </c>
      <c r="AS107" s="2">
        <v>2</v>
      </c>
      <c r="AT107" s="2">
        <v>2</v>
      </c>
      <c r="AU107" s="2">
        <v>2</v>
      </c>
      <c r="AV107" s="2">
        <v>2</v>
      </c>
      <c r="AW107" s="2">
        <v>2</v>
      </c>
      <c r="AX107" s="2">
        <v>2</v>
      </c>
      <c r="AY107" s="2">
        <v>3</v>
      </c>
      <c r="AZ107" s="2">
        <v>1</v>
      </c>
      <c r="BA107" s="2">
        <v>2</v>
      </c>
      <c r="BB107" s="2">
        <v>1</v>
      </c>
      <c r="BC107" s="2">
        <v>2</v>
      </c>
      <c r="BD107" s="2">
        <v>2</v>
      </c>
      <c r="BE107" s="2">
        <v>2</v>
      </c>
      <c r="BF107" s="2">
        <v>2</v>
      </c>
      <c r="BG107" s="2">
        <v>2</v>
      </c>
      <c r="BH107" s="2">
        <v>2</v>
      </c>
      <c r="BI107" s="2">
        <f t="shared" si="4"/>
        <v>2</v>
      </c>
      <c r="BJ107" s="2">
        <v>0</v>
      </c>
      <c r="BK107" s="2">
        <v>0</v>
      </c>
      <c r="BL107" s="2">
        <v>0</v>
      </c>
      <c r="BM107" s="2">
        <v>0</v>
      </c>
      <c r="BN107" s="2">
        <v>0</v>
      </c>
      <c r="BO107" s="2">
        <v>1</v>
      </c>
      <c r="BP107" s="2">
        <v>0</v>
      </c>
      <c r="BQ107" s="4" t="s">
        <v>445</v>
      </c>
      <c r="BR107" s="2">
        <v>0</v>
      </c>
      <c r="BS107" s="2">
        <v>0</v>
      </c>
      <c r="BT107" s="2">
        <v>0</v>
      </c>
      <c r="BU107" s="2">
        <v>0</v>
      </c>
      <c r="BV107" s="2">
        <v>0</v>
      </c>
      <c r="BW107" s="2">
        <v>1</v>
      </c>
      <c r="BX107" s="2">
        <v>0</v>
      </c>
      <c r="BY107" s="4" t="s">
        <v>445</v>
      </c>
      <c r="BZ107" s="2">
        <v>0</v>
      </c>
      <c r="CA107" s="2">
        <v>0</v>
      </c>
      <c r="CB107" s="2">
        <v>0</v>
      </c>
      <c r="CC107" s="2">
        <v>0</v>
      </c>
      <c r="CD107" s="2">
        <v>0</v>
      </c>
      <c r="CE107" s="2">
        <v>1</v>
      </c>
      <c r="CF107" s="2">
        <v>0</v>
      </c>
      <c r="CG107" s="4" t="s">
        <v>445</v>
      </c>
      <c r="CH107" s="2">
        <v>0</v>
      </c>
      <c r="CI107" s="2">
        <v>0</v>
      </c>
      <c r="CJ107" s="2">
        <v>0</v>
      </c>
      <c r="CK107" s="2">
        <v>1</v>
      </c>
      <c r="CL107" s="2">
        <v>0</v>
      </c>
      <c r="CM107" s="4" t="s">
        <v>445</v>
      </c>
      <c r="CN107" s="2">
        <v>0</v>
      </c>
      <c r="CO107" s="2">
        <v>0</v>
      </c>
      <c r="CP107" s="2">
        <v>0</v>
      </c>
      <c r="CQ107" s="2">
        <v>1</v>
      </c>
      <c r="CR107" s="2">
        <v>0</v>
      </c>
      <c r="CS107" s="4" t="s">
        <v>445</v>
      </c>
      <c r="CT107" s="2">
        <v>0</v>
      </c>
      <c r="CU107" s="2">
        <v>0</v>
      </c>
      <c r="CV107" s="2">
        <v>0</v>
      </c>
      <c r="CW107" s="2">
        <v>0</v>
      </c>
      <c r="CX107" s="2">
        <v>1</v>
      </c>
      <c r="CY107" s="2">
        <v>0</v>
      </c>
      <c r="CZ107" s="4" t="s">
        <v>445</v>
      </c>
      <c r="DA107" s="8">
        <f t="shared" si="5"/>
        <v>0</v>
      </c>
      <c r="DB107" s="2">
        <v>2</v>
      </c>
      <c r="DC107" s="2">
        <v>2</v>
      </c>
      <c r="DD107" s="2">
        <v>2</v>
      </c>
      <c r="DE107" s="2">
        <v>2</v>
      </c>
      <c r="DF107" s="2">
        <v>2</v>
      </c>
      <c r="DG107" s="2">
        <v>2</v>
      </c>
      <c r="DH107" s="2">
        <v>1</v>
      </c>
      <c r="DI107" s="2">
        <v>1</v>
      </c>
      <c r="DJ107" s="2">
        <v>3</v>
      </c>
      <c r="DR107" s="4" t="s">
        <v>445</v>
      </c>
    </row>
    <row r="108" spans="1:122">
      <c r="A108" s="2">
        <v>3893521</v>
      </c>
      <c r="B108" s="3">
        <v>42056.180925925924</v>
      </c>
      <c r="C108" s="2">
        <v>1</v>
      </c>
      <c r="D108" s="2">
        <v>48</v>
      </c>
      <c r="E108" s="2">
        <v>8</v>
      </c>
      <c r="F108" s="2">
        <v>28</v>
      </c>
      <c r="G108" s="2">
        <v>5</v>
      </c>
      <c r="H108" s="2">
        <v>1</v>
      </c>
      <c r="I108" s="2">
        <v>1</v>
      </c>
      <c r="J108" s="2">
        <v>3</v>
      </c>
      <c r="K108" s="2">
        <v>3</v>
      </c>
      <c r="L108" s="2">
        <v>3</v>
      </c>
      <c r="N108" s="2">
        <v>1990</v>
      </c>
      <c r="O108" s="2">
        <v>6600</v>
      </c>
      <c r="P108" s="2">
        <v>10</v>
      </c>
      <c r="Q108" s="2">
        <f t="shared" si="3"/>
        <v>660</v>
      </c>
      <c r="R108" s="4" t="s">
        <v>122</v>
      </c>
      <c r="S108" s="2">
        <v>4</v>
      </c>
      <c r="T108" s="2">
        <v>4</v>
      </c>
      <c r="U108" s="2">
        <v>4</v>
      </c>
      <c r="V108" s="2">
        <v>3</v>
      </c>
      <c r="W108" s="2">
        <v>5</v>
      </c>
      <c r="X108" s="2">
        <v>2</v>
      </c>
      <c r="Y108" s="2">
        <v>4</v>
      </c>
      <c r="Z108" s="2">
        <v>4</v>
      </c>
      <c r="AA108" s="2">
        <v>4</v>
      </c>
      <c r="AB108" s="2">
        <v>4</v>
      </c>
      <c r="AC108" s="2">
        <v>4</v>
      </c>
      <c r="AD108" s="2">
        <v>4</v>
      </c>
      <c r="AE108" s="2">
        <v>4</v>
      </c>
      <c r="AF108" s="2">
        <v>3</v>
      </c>
      <c r="AG108" s="2">
        <v>3</v>
      </c>
      <c r="AH108" s="2">
        <v>3</v>
      </c>
      <c r="AI108" s="2">
        <v>3</v>
      </c>
      <c r="AJ108" s="2">
        <v>2</v>
      </c>
      <c r="AK108" s="2">
        <v>3</v>
      </c>
      <c r="AL108" s="2">
        <v>3</v>
      </c>
      <c r="AM108" s="2">
        <v>3</v>
      </c>
      <c r="AN108" s="2">
        <v>3</v>
      </c>
      <c r="AO108" s="2">
        <v>3</v>
      </c>
      <c r="AP108" s="2">
        <v>3</v>
      </c>
      <c r="AQ108" s="2">
        <v>3</v>
      </c>
      <c r="AR108" s="2">
        <v>2</v>
      </c>
      <c r="AS108" s="2">
        <v>2</v>
      </c>
      <c r="AT108" s="2">
        <v>2</v>
      </c>
      <c r="AU108" s="2">
        <v>3</v>
      </c>
      <c r="AV108" s="2">
        <v>3</v>
      </c>
      <c r="AW108" s="2">
        <v>3</v>
      </c>
      <c r="AX108" s="2">
        <v>2</v>
      </c>
      <c r="AY108" s="2">
        <v>2</v>
      </c>
      <c r="AZ108" s="2">
        <v>3</v>
      </c>
      <c r="BA108" s="2">
        <v>2</v>
      </c>
      <c r="BB108" s="2">
        <v>2</v>
      </c>
      <c r="BC108" s="2">
        <v>2</v>
      </c>
      <c r="BD108" s="2">
        <v>3</v>
      </c>
      <c r="BE108" s="2">
        <v>3</v>
      </c>
      <c r="BF108" s="2">
        <v>3</v>
      </c>
      <c r="BG108" s="2">
        <v>3</v>
      </c>
      <c r="BH108" s="2">
        <v>2</v>
      </c>
      <c r="BI108" s="2">
        <f t="shared" si="4"/>
        <v>2.5</v>
      </c>
      <c r="BJ108" s="2">
        <v>0</v>
      </c>
      <c r="BK108" s="2">
        <v>0</v>
      </c>
      <c r="BL108" s="2">
        <v>0</v>
      </c>
      <c r="BM108" s="2">
        <v>0</v>
      </c>
      <c r="BN108" s="2">
        <v>0</v>
      </c>
      <c r="BO108" s="2">
        <v>1</v>
      </c>
      <c r="BP108" s="2">
        <v>0</v>
      </c>
      <c r="BQ108" s="4" t="s">
        <v>445</v>
      </c>
      <c r="BR108" s="2">
        <v>0</v>
      </c>
      <c r="BS108" s="2">
        <v>0</v>
      </c>
      <c r="BT108" s="2">
        <v>0</v>
      </c>
      <c r="BU108" s="2">
        <v>0</v>
      </c>
      <c r="BV108" s="2">
        <v>0</v>
      </c>
      <c r="BW108" s="2">
        <v>1</v>
      </c>
      <c r="BX108" s="2">
        <v>0</v>
      </c>
      <c r="BY108" s="4" t="s">
        <v>445</v>
      </c>
      <c r="BZ108" s="2">
        <v>0</v>
      </c>
      <c r="CA108" s="2">
        <v>0</v>
      </c>
      <c r="CB108" s="2">
        <v>0</v>
      </c>
      <c r="CC108" s="2">
        <v>0</v>
      </c>
      <c r="CD108" s="2">
        <v>0</v>
      </c>
      <c r="CE108" s="2">
        <v>1</v>
      </c>
      <c r="CF108" s="2">
        <v>0</v>
      </c>
      <c r="CG108" s="4" t="s">
        <v>445</v>
      </c>
      <c r="CH108" s="2">
        <v>0</v>
      </c>
      <c r="CI108" s="2">
        <v>0</v>
      </c>
      <c r="CJ108" s="2">
        <v>0</v>
      </c>
      <c r="CK108" s="2">
        <v>1</v>
      </c>
      <c r="CL108" s="2">
        <v>0</v>
      </c>
      <c r="CM108" s="4" t="s">
        <v>445</v>
      </c>
      <c r="CN108" s="2">
        <v>0</v>
      </c>
      <c r="CO108" s="2">
        <v>0</v>
      </c>
      <c r="CP108" s="2">
        <v>0</v>
      </c>
      <c r="CQ108" s="2">
        <v>1</v>
      </c>
      <c r="CR108" s="2">
        <v>0</v>
      </c>
      <c r="CS108" s="4" t="s">
        <v>445</v>
      </c>
      <c r="CT108" s="2">
        <v>0</v>
      </c>
      <c r="CU108" s="2">
        <v>0</v>
      </c>
      <c r="CV108" s="2">
        <v>0</v>
      </c>
      <c r="CW108" s="2">
        <v>0</v>
      </c>
      <c r="CX108" s="2">
        <v>1</v>
      </c>
      <c r="CY108" s="2">
        <v>0</v>
      </c>
      <c r="CZ108" s="4" t="s">
        <v>445</v>
      </c>
      <c r="DA108" s="8">
        <f t="shared" si="5"/>
        <v>0</v>
      </c>
      <c r="DB108" s="2">
        <v>2</v>
      </c>
      <c r="DC108" s="2">
        <v>2</v>
      </c>
      <c r="DD108" s="2">
        <v>3</v>
      </c>
      <c r="DE108" s="2">
        <v>4</v>
      </c>
      <c r="DF108" s="2">
        <v>3</v>
      </c>
      <c r="DG108" s="2">
        <v>3</v>
      </c>
      <c r="DH108" s="2">
        <v>1</v>
      </c>
      <c r="DI108" s="2">
        <v>1</v>
      </c>
      <c r="DJ108" s="2">
        <v>1</v>
      </c>
      <c r="DR108" s="4" t="s">
        <v>445</v>
      </c>
    </row>
    <row r="109" spans="1:122">
      <c r="A109" s="2">
        <v>3906579</v>
      </c>
      <c r="B109" s="3">
        <v>42056.069293981483</v>
      </c>
      <c r="C109" s="2">
        <v>2</v>
      </c>
      <c r="D109" s="2">
        <v>28</v>
      </c>
      <c r="E109" s="2">
        <v>4</v>
      </c>
      <c r="F109" s="2">
        <v>44</v>
      </c>
      <c r="G109" s="2">
        <v>8</v>
      </c>
      <c r="H109" s="2">
        <v>1</v>
      </c>
      <c r="I109" s="2">
        <v>1</v>
      </c>
      <c r="J109" s="2">
        <v>4</v>
      </c>
      <c r="K109" s="2">
        <v>2</v>
      </c>
      <c r="L109" s="2">
        <v>5</v>
      </c>
      <c r="N109" s="2">
        <v>2008</v>
      </c>
      <c r="O109" s="2">
        <v>250</v>
      </c>
      <c r="P109" s="2">
        <v>10</v>
      </c>
      <c r="Q109" s="2">
        <f t="shared" si="3"/>
        <v>25</v>
      </c>
      <c r="R109" s="4" t="s">
        <v>123</v>
      </c>
      <c r="S109" s="2">
        <v>3</v>
      </c>
      <c r="T109" s="2">
        <v>3</v>
      </c>
      <c r="U109" s="2">
        <v>3</v>
      </c>
      <c r="V109" s="2">
        <v>1</v>
      </c>
      <c r="W109" s="2">
        <v>1</v>
      </c>
      <c r="X109" s="2">
        <v>1</v>
      </c>
      <c r="Y109" s="2">
        <v>1</v>
      </c>
      <c r="Z109" s="2">
        <v>3</v>
      </c>
      <c r="AA109" s="2">
        <v>3</v>
      </c>
      <c r="AB109" s="2">
        <v>3</v>
      </c>
      <c r="AC109" s="2">
        <v>1</v>
      </c>
      <c r="AD109" s="2">
        <v>4</v>
      </c>
      <c r="AE109" s="2">
        <v>3</v>
      </c>
      <c r="AF109" s="2">
        <v>3</v>
      </c>
      <c r="AG109" s="2">
        <v>3</v>
      </c>
      <c r="AH109" s="2">
        <v>4</v>
      </c>
      <c r="AI109" s="2">
        <v>3</v>
      </c>
      <c r="AJ109" s="2">
        <v>2</v>
      </c>
      <c r="AK109" s="2">
        <v>3</v>
      </c>
      <c r="AL109" s="2">
        <v>3</v>
      </c>
      <c r="AM109" s="2">
        <v>3</v>
      </c>
      <c r="AN109" s="2">
        <v>3</v>
      </c>
      <c r="AO109" s="2">
        <v>4</v>
      </c>
      <c r="AP109" s="2">
        <v>4</v>
      </c>
      <c r="AQ109" s="2">
        <v>4</v>
      </c>
      <c r="AR109" s="2">
        <v>3</v>
      </c>
      <c r="AS109" s="2">
        <v>3</v>
      </c>
      <c r="AT109" s="2">
        <v>2</v>
      </c>
      <c r="AU109" s="2">
        <v>2</v>
      </c>
      <c r="AV109" s="2">
        <v>2</v>
      </c>
      <c r="AW109" s="2">
        <v>2</v>
      </c>
      <c r="AX109" s="2">
        <v>3</v>
      </c>
      <c r="AY109" s="2">
        <v>3</v>
      </c>
      <c r="AZ109" s="2">
        <v>3</v>
      </c>
      <c r="BA109" s="2">
        <v>3</v>
      </c>
      <c r="BB109" s="2">
        <v>3</v>
      </c>
      <c r="BC109" s="2">
        <v>2</v>
      </c>
      <c r="BD109" s="2">
        <v>3</v>
      </c>
      <c r="BE109" s="2">
        <v>3</v>
      </c>
      <c r="BF109" s="2">
        <v>2</v>
      </c>
      <c r="BG109" s="2">
        <v>3</v>
      </c>
      <c r="BH109" s="2">
        <v>3</v>
      </c>
      <c r="BI109" s="2">
        <f t="shared" si="4"/>
        <v>3</v>
      </c>
      <c r="BJ109" s="2">
        <v>0</v>
      </c>
      <c r="BK109" s="2">
        <v>1</v>
      </c>
      <c r="BL109" s="2">
        <v>0</v>
      </c>
      <c r="BM109" s="2">
        <v>1</v>
      </c>
      <c r="BN109" s="2">
        <v>0</v>
      </c>
      <c r="BO109" s="2">
        <v>0</v>
      </c>
      <c r="BP109" s="2">
        <v>0</v>
      </c>
      <c r="BQ109" s="4" t="s">
        <v>445</v>
      </c>
      <c r="BR109" s="2">
        <v>1</v>
      </c>
      <c r="BS109" s="2">
        <v>0</v>
      </c>
      <c r="BT109" s="2">
        <v>1</v>
      </c>
      <c r="BU109" s="2">
        <v>0</v>
      </c>
      <c r="BV109" s="2">
        <v>0</v>
      </c>
      <c r="BW109" s="2">
        <v>0</v>
      </c>
      <c r="BX109" s="2">
        <v>0</v>
      </c>
      <c r="BY109" s="4" t="s">
        <v>445</v>
      </c>
      <c r="BZ109" s="2">
        <v>1</v>
      </c>
      <c r="CA109" s="2">
        <v>0</v>
      </c>
      <c r="CB109" s="2">
        <v>1</v>
      </c>
      <c r="CC109" s="2">
        <v>0</v>
      </c>
      <c r="CD109" s="2">
        <v>0</v>
      </c>
      <c r="CE109" s="2">
        <v>0</v>
      </c>
      <c r="CF109" s="2">
        <v>0</v>
      </c>
      <c r="CG109" s="4" t="s">
        <v>445</v>
      </c>
      <c r="CH109" s="2">
        <v>1</v>
      </c>
      <c r="CI109" s="2">
        <v>0</v>
      </c>
      <c r="CJ109" s="2">
        <v>0</v>
      </c>
      <c r="CK109" s="2">
        <v>0</v>
      </c>
      <c r="CL109" s="2">
        <v>0</v>
      </c>
      <c r="CM109" s="4" t="s">
        <v>445</v>
      </c>
      <c r="CN109" s="2">
        <v>1</v>
      </c>
      <c r="CO109" s="2">
        <v>0</v>
      </c>
      <c r="CP109" s="2">
        <v>0</v>
      </c>
      <c r="CQ109" s="2">
        <v>0</v>
      </c>
      <c r="CR109" s="2">
        <v>0</v>
      </c>
      <c r="CS109" s="4" t="s">
        <v>445</v>
      </c>
      <c r="CT109" s="2">
        <v>0</v>
      </c>
      <c r="CU109" s="2">
        <v>0</v>
      </c>
      <c r="CV109" s="2">
        <v>0</v>
      </c>
      <c r="CW109" s="2">
        <v>0</v>
      </c>
      <c r="CX109" s="2">
        <v>1</v>
      </c>
      <c r="CY109" s="2">
        <v>0</v>
      </c>
      <c r="CZ109" s="4" t="s">
        <v>445</v>
      </c>
      <c r="DA109" s="8">
        <f t="shared" si="5"/>
        <v>8</v>
      </c>
      <c r="DB109" s="2">
        <v>2</v>
      </c>
      <c r="DC109" s="2">
        <v>3</v>
      </c>
      <c r="DD109" s="2">
        <v>4</v>
      </c>
      <c r="DE109" s="2">
        <v>3</v>
      </c>
      <c r="DF109" s="2">
        <v>4</v>
      </c>
      <c r="DG109" s="2">
        <v>3</v>
      </c>
      <c r="DH109" s="2">
        <v>4</v>
      </c>
      <c r="DI109" s="2">
        <v>3</v>
      </c>
      <c r="DJ109" s="2">
        <v>2</v>
      </c>
      <c r="DK109" s="2">
        <v>0</v>
      </c>
      <c r="DL109" s="2">
        <v>1</v>
      </c>
      <c r="DM109" s="2">
        <v>0</v>
      </c>
      <c r="DN109" s="2">
        <v>0</v>
      </c>
      <c r="DO109" s="2">
        <v>0</v>
      </c>
      <c r="DP109" s="2">
        <v>0</v>
      </c>
      <c r="DQ109" s="2">
        <v>0</v>
      </c>
      <c r="DR109" s="4" t="s">
        <v>445</v>
      </c>
    </row>
    <row r="110" spans="1:122">
      <c r="A110" s="2">
        <v>3913591</v>
      </c>
      <c r="B110" s="3">
        <v>42056.288877314815</v>
      </c>
      <c r="C110" s="2">
        <v>1</v>
      </c>
      <c r="D110" s="2">
        <v>43</v>
      </c>
      <c r="E110" s="2">
        <v>7</v>
      </c>
      <c r="F110" s="2">
        <v>47</v>
      </c>
      <c r="G110" s="2">
        <v>8</v>
      </c>
      <c r="H110" s="2">
        <v>1</v>
      </c>
      <c r="I110" s="2">
        <v>1</v>
      </c>
      <c r="J110" s="2">
        <v>5</v>
      </c>
      <c r="K110" s="2">
        <v>1</v>
      </c>
      <c r="L110" s="2">
        <v>12</v>
      </c>
      <c r="N110" s="2">
        <v>1990</v>
      </c>
      <c r="O110" s="2">
        <v>250</v>
      </c>
      <c r="P110" s="2">
        <v>5</v>
      </c>
      <c r="Q110" s="2">
        <f t="shared" si="3"/>
        <v>50</v>
      </c>
      <c r="R110" s="4" t="s">
        <v>124</v>
      </c>
      <c r="S110" s="2">
        <v>2</v>
      </c>
      <c r="T110" s="2">
        <v>2</v>
      </c>
      <c r="U110" s="2">
        <v>1</v>
      </c>
      <c r="V110" s="2">
        <v>4</v>
      </c>
      <c r="W110" s="2">
        <v>1</v>
      </c>
      <c r="X110" s="2">
        <v>2</v>
      </c>
      <c r="Y110" s="2">
        <v>1</v>
      </c>
      <c r="Z110" s="2">
        <v>1</v>
      </c>
      <c r="AA110" s="2">
        <v>2</v>
      </c>
      <c r="AB110" s="2">
        <v>1</v>
      </c>
      <c r="AC110" s="2">
        <v>4</v>
      </c>
      <c r="AD110" s="2">
        <v>4</v>
      </c>
      <c r="AE110" s="2">
        <v>4</v>
      </c>
      <c r="AF110" s="2">
        <v>1</v>
      </c>
      <c r="AG110" s="2">
        <v>2</v>
      </c>
      <c r="AH110" s="2">
        <v>1</v>
      </c>
      <c r="AI110" s="2">
        <v>2</v>
      </c>
      <c r="AJ110" s="2">
        <v>1</v>
      </c>
      <c r="AK110" s="2">
        <v>4</v>
      </c>
      <c r="AL110" s="2">
        <v>2</v>
      </c>
      <c r="AM110" s="2">
        <v>3</v>
      </c>
      <c r="AN110" s="2">
        <v>1</v>
      </c>
      <c r="AO110" s="2">
        <v>2</v>
      </c>
      <c r="AP110" s="2">
        <v>4</v>
      </c>
      <c r="AQ110" s="2">
        <v>4</v>
      </c>
      <c r="AR110" s="2">
        <v>2</v>
      </c>
      <c r="AS110" s="2">
        <v>2</v>
      </c>
      <c r="AT110" s="2">
        <v>2</v>
      </c>
      <c r="AU110" s="2">
        <v>2</v>
      </c>
      <c r="AV110" s="2">
        <v>2</v>
      </c>
      <c r="AW110" s="2">
        <v>2</v>
      </c>
      <c r="AX110" s="2">
        <v>2</v>
      </c>
      <c r="AY110" s="2">
        <v>2</v>
      </c>
      <c r="AZ110" s="2">
        <v>1</v>
      </c>
      <c r="BA110" s="2">
        <v>1</v>
      </c>
      <c r="BB110" s="2">
        <v>2</v>
      </c>
      <c r="BC110" s="2">
        <v>2</v>
      </c>
      <c r="BD110" s="2">
        <v>2</v>
      </c>
      <c r="BE110" s="2">
        <v>2</v>
      </c>
      <c r="BF110" s="2">
        <v>2</v>
      </c>
      <c r="BG110" s="2">
        <v>1</v>
      </c>
      <c r="BH110" s="2">
        <v>1</v>
      </c>
      <c r="BI110" s="2">
        <f t="shared" si="4"/>
        <v>1</v>
      </c>
      <c r="BJ110" s="2">
        <v>0</v>
      </c>
      <c r="BK110" s="2">
        <v>0</v>
      </c>
      <c r="BL110" s="2">
        <v>0</v>
      </c>
      <c r="BM110" s="2">
        <v>0</v>
      </c>
      <c r="BN110" s="2">
        <v>0</v>
      </c>
      <c r="BO110" s="2">
        <v>1</v>
      </c>
      <c r="BP110" s="2">
        <v>0</v>
      </c>
      <c r="BQ110" s="4" t="s">
        <v>445</v>
      </c>
      <c r="BR110" s="2">
        <v>0</v>
      </c>
      <c r="BS110" s="2">
        <v>0</v>
      </c>
      <c r="BT110" s="2">
        <v>0</v>
      </c>
      <c r="BU110" s="2">
        <v>0</v>
      </c>
      <c r="BV110" s="2">
        <v>0</v>
      </c>
      <c r="BW110" s="2">
        <v>1</v>
      </c>
      <c r="BX110" s="2">
        <v>0</v>
      </c>
      <c r="BY110" s="4" t="s">
        <v>445</v>
      </c>
      <c r="BZ110" s="2">
        <v>0</v>
      </c>
      <c r="CA110" s="2">
        <v>0</v>
      </c>
      <c r="CB110" s="2">
        <v>0</v>
      </c>
      <c r="CC110" s="2">
        <v>0</v>
      </c>
      <c r="CD110" s="2">
        <v>0</v>
      </c>
      <c r="CE110" s="2">
        <v>1</v>
      </c>
      <c r="CF110" s="2">
        <v>0</v>
      </c>
      <c r="CG110" s="4" t="s">
        <v>445</v>
      </c>
      <c r="CH110" s="2">
        <v>0</v>
      </c>
      <c r="CI110" s="2">
        <v>0</v>
      </c>
      <c r="CJ110" s="2">
        <v>0</v>
      </c>
      <c r="CK110" s="2">
        <v>1</v>
      </c>
      <c r="CL110" s="2">
        <v>0</v>
      </c>
      <c r="CM110" s="4" t="s">
        <v>445</v>
      </c>
      <c r="CN110" s="2">
        <v>0</v>
      </c>
      <c r="CO110" s="2">
        <v>0</v>
      </c>
      <c r="CP110" s="2">
        <v>0</v>
      </c>
      <c r="CQ110" s="2">
        <v>1</v>
      </c>
      <c r="CR110" s="2">
        <v>0</v>
      </c>
      <c r="CS110" s="4" t="s">
        <v>445</v>
      </c>
      <c r="CT110" s="2">
        <v>0</v>
      </c>
      <c r="CU110" s="2">
        <v>0</v>
      </c>
      <c r="CV110" s="2">
        <v>0</v>
      </c>
      <c r="CW110" s="2">
        <v>0</v>
      </c>
      <c r="CX110" s="2">
        <v>1</v>
      </c>
      <c r="CY110" s="2">
        <v>0</v>
      </c>
      <c r="CZ110" s="4" t="s">
        <v>445</v>
      </c>
      <c r="DA110" s="8">
        <f t="shared" si="5"/>
        <v>0</v>
      </c>
      <c r="DB110" s="2">
        <v>2</v>
      </c>
      <c r="DC110" s="2">
        <v>2</v>
      </c>
      <c r="DD110" s="2">
        <v>2</v>
      </c>
      <c r="DE110" s="2">
        <v>1</v>
      </c>
      <c r="DF110" s="2">
        <v>2</v>
      </c>
      <c r="DG110" s="2">
        <v>2</v>
      </c>
      <c r="DH110" s="2">
        <v>1</v>
      </c>
      <c r="DI110" s="2">
        <v>2</v>
      </c>
      <c r="DJ110" s="2">
        <v>3</v>
      </c>
      <c r="DR110" s="4" t="s">
        <v>445</v>
      </c>
    </row>
    <row r="111" spans="1:122">
      <c r="A111" s="2">
        <v>3913604</v>
      </c>
      <c r="B111" s="3">
        <v>42056.254178240742</v>
      </c>
      <c r="C111" s="2">
        <v>1</v>
      </c>
      <c r="D111" s="2">
        <v>39</v>
      </c>
      <c r="E111" s="2">
        <v>6</v>
      </c>
      <c r="F111" s="2">
        <v>23</v>
      </c>
      <c r="G111" s="2">
        <v>4</v>
      </c>
      <c r="H111" s="2">
        <v>2</v>
      </c>
      <c r="I111" s="2">
        <v>2</v>
      </c>
      <c r="J111" s="2">
        <v>7</v>
      </c>
      <c r="K111" s="2">
        <v>3</v>
      </c>
      <c r="L111" s="2">
        <v>4</v>
      </c>
      <c r="N111" s="2">
        <v>2001</v>
      </c>
      <c r="O111" s="2">
        <v>1500</v>
      </c>
      <c r="P111" s="2">
        <v>5</v>
      </c>
      <c r="Q111" s="2">
        <f t="shared" si="3"/>
        <v>300</v>
      </c>
      <c r="R111" s="4" t="s">
        <v>43</v>
      </c>
      <c r="S111" s="2">
        <v>2</v>
      </c>
      <c r="T111" s="2">
        <v>3</v>
      </c>
      <c r="U111" s="2">
        <v>3</v>
      </c>
      <c r="V111" s="2">
        <v>2</v>
      </c>
      <c r="W111" s="2">
        <v>2</v>
      </c>
      <c r="X111" s="2">
        <v>3</v>
      </c>
      <c r="Y111" s="2">
        <v>3</v>
      </c>
      <c r="Z111" s="2">
        <v>2</v>
      </c>
      <c r="AA111" s="2">
        <v>3</v>
      </c>
      <c r="AB111" s="2">
        <v>3</v>
      </c>
      <c r="AC111" s="2">
        <v>4</v>
      </c>
      <c r="AD111" s="2">
        <v>4</v>
      </c>
      <c r="AE111" s="2">
        <v>4</v>
      </c>
      <c r="AF111" s="2">
        <v>3</v>
      </c>
      <c r="AG111" s="2">
        <v>3</v>
      </c>
      <c r="AH111" s="2">
        <v>3</v>
      </c>
      <c r="AI111" s="2">
        <v>3</v>
      </c>
      <c r="AJ111" s="2">
        <v>3</v>
      </c>
      <c r="AK111" s="2">
        <v>3</v>
      </c>
      <c r="AL111" s="2">
        <v>3</v>
      </c>
      <c r="AM111" s="2">
        <v>3</v>
      </c>
      <c r="AN111" s="2">
        <v>3</v>
      </c>
      <c r="AO111" s="2">
        <v>3</v>
      </c>
      <c r="AP111" s="2">
        <v>4</v>
      </c>
      <c r="AQ111" s="2">
        <v>4</v>
      </c>
      <c r="AR111" s="2">
        <v>2</v>
      </c>
      <c r="AS111" s="2">
        <v>2</v>
      </c>
      <c r="AT111" s="2">
        <v>4</v>
      </c>
      <c r="AU111" s="2">
        <v>4</v>
      </c>
      <c r="AV111" s="2">
        <v>4</v>
      </c>
      <c r="AW111" s="2">
        <v>3</v>
      </c>
      <c r="AX111" s="2">
        <v>3</v>
      </c>
      <c r="AY111" s="2">
        <v>3</v>
      </c>
      <c r="AZ111" s="2">
        <v>3</v>
      </c>
      <c r="BA111" s="2">
        <v>3</v>
      </c>
      <c r="BB111" s="2">
        <v>3</v>
      </c>
      <c r="BC111" s="2">
        <v>2</v>
      </c>
      <c r="BD111" s="2">
        <v>3</v>
      </c>
      <c r="BE111" s="2">
        <v>2</v>
      </c>
      <c r="BF111" s="2">
        <v>2</v>
      </c>
      <c r="BG111" s="2">
        <v>3</v>
      </c>
      <c r="BH111" s="2">
        <v>2</v>
      </c>
      <c r="BI111" s="2">
        <f t="shared" si="4"/>
        <v>2.5</v>
      </c>
      <c r="BJ111" s="2">
        <v>0</v>
      </c>
      <c r="BK111" s="2">
        <v>1</v>
      </c>
      <c r="BL111" s="2">
        <v>0</v>
      </c>
      <c r="BM111" s="2">
        <v>0</v>
      </c>
      <c r="BN111" s="2">
        <v>0</v>
      </c>
      <c r="BO111" s="2">
        <v>0</v>
      </c>
      <c r="BP111" s="2">
        <v>0</v>
      </c>
      <c r="BQ111" s="4" t="s">
        <v>445</v>
      </c>
      <c r="BR111" s="2">
        <v>0</v>
      </c>
      <c r="BS111" s="2">
        <v>0</v>
      </c>
      <c r="BT111" s="2">
        <v>1</v>
      </c>
      <c r="BU111" s="2">
        <v>0</v>
      </c>
      <c r="BV111" s="2">
        <v>0</v>
      </c>
      <c r="BW111" s="2">
        <v>0</v>
      </c>
      <c r="BX111" s="2">
        <v>0</v>
      </c>
      <c r="BY111" s="4" t="s">
        <v>445</v>
      </c>
      <c r="BZ111" s="2">
        <v>0</v>
      </c>
      <c r="CA111" s="2">
        <v>1</v>
      </c>
      <c r="CB111" s="2">
        <v>0</v>
      </c>
      <c r="CC111" s="2">
        <v>0</v>
      </c>
      <c r="CD111" s="2">
        <v>0</v>
      </c>
      <c r="CE111" s="2">
        <v>0</v>
      </c>
      <c r="CF111" s="2">
        <v>0</v>
      </c>
      <c r="CG111" s="4" t="s">
        <v>445</v>
      </c>
      <c r="CH111" s="2">
        <v>1</v>
      </c>
      <c r="CI111" s="2">
        <v>0</v>
      </c>
      <c r="CJ111" s="2">
        <v>0</v>
      </c>
      <c r="CK111" s="2">
        <v>0</v>
      </c>
      <c r="CL111" s="2">
        <v>0</v>
      </c>
      <c r="CM111" s="4" t="s">
        <v>445</v>
      </c>
      <c r="CN111" s="2">
        <v>0</v>
      </c>
      <c r="CO111" s="2">
        <v>1</v>
      </c>
      <c r="CP111" s="2">
        <v>0</v>
      </c>
      <c r="CQ111" s="2">
        <v>0</v>
      </c>
      <c r="CR111" s="2">
        <v>0</v>
      </c>
      <c r="CS111" s="4" t="s">
        <v>445</v>
      </c>
      <c r="CT111" s="2">
        <v>0</v>
      </c>
      <c r="CU111" s="2">
        <v>0</v>
      </c>
      <c r="CV111" s="2">
        <v>0</v>
      </c>
      <c r="CW111" s="2">
        <v>0</v>
      </c>
      <c r="CX111" s="2">
        <v>1</v>
      </c>
      <c r="CY111" s="2">
        <v>0</v>
      </c>
      <c r="CZ111" s="4" t="s">
        <v>445</v>
      </c>
      <c r="DA111" s="8">
        <f t="shared" si="5"/>
        <v>5</v>
      </c>
      <c r="DB111" s="2">
        <v>3</v>
      </c>
      <c r="DC111" s="2">
        <v>2</v>
      </c>
      <c r="DD111" s="2">
        <v>2</v>
      </c>
      <c r="DE111" s="2">
        <v>3</v>
      </c>
      <c r="DF111" s="2">
        <v>3</v>
      </c>
      <c r="DG111" s="2">
        <v>3</v>
      </c>
      <c r="DH111" s="2">
        <v>4</v>
      </c>
      <c r="DI111" s="2">
        <v>3</v>
      </c>
      <c r="DJ111" s="2">
        <v>3</v>
      </c>
      <c r="DR111" s="4" t="s">
        <v>445</v>
      </c>
    </row>
    <row r="112" spans="1:122">
      <c r="A112" s="2">
        <v>3921052</v>
      </c>
      <c r="B112" s="3">
        <v>42057.593680555554</v>
      </c>
      <c r="C112" s="2">
        <v>1</v>
      </c>
      <c r="D112" s="2">
        <v>64</v>
      </c>
      <c r="E112" s="2">
        <v>11</v>
      </c>
      <c r="F112" s="2">
        <v>27</v>
      </c>
      <c r="G112" s="2">
        <v>5</v>
      </c>
      <c r="H112" s="2">
        <v>2</v>
      </c>
      <c r="I112" s="2">
        <v>1</v>
      </c>
      <c r="J112" s="2">
        <v>8</v>
      </c>
      <c r="K112" s="2">
        <v>7</v>
      </c>
      <c r="L112" s="2">
        <v>7</v>
      </c>
      <c r="N112" s="2">
        <v>1970</v>
      </c>
      <c r="O112" s="2">
        <v>1280</v>
      </c>
      <c r="P112" s="2">
        <v>8</v>
      </c>
      <c r="Q112" s="2">
        <f t="shared" si="3"/>
        <v>160</v>
      </c>
      <c r="R112" s="4" t="s">
        <v>42</v>
      </c>
      <c r="S112" s="2">
        <v>4</v>
      </c>
      <c r="T112" s="2">
        <v>4</v>
      </c>
      <c r="U112" s="2">
        <v>3</v>
      </c>
      <c r="V112" s="2">
        <v>3</v>
      </c>
      <c r="W112" s="2">
        <v>5</v>
      </c>
      <c r="X112" s="2">
        <v>4</v>
      </c>
      <c r="Y112" s="2">
        <v>4</v>
      </c>
      <c r="Z112" s="2">
        <v>4</v>
      </c>
      <c r="AA112" s="2">
        <v>4</v>
      </c>
      <c r="AB112" s="2">
        <v>4</v>
      </c>
      <c r="AC112" s="2">
        <v>4</v>
      </c>
      <c r="AD112" s="2">
        <v>4</v>
      </c>
      <c r="AE112" s="2">
        <v>4</v>
      </c>
      <c r="AF112" s="2">
        <v>4</v>
      </c>
      <c r="AG112" s="2">
        <v>3</v>
      </c>
      <c r="AH112" s="2">
        <v>4</v>
      </c>
      <c r="AI112" s="2">
        <v>3</v>
      </c>
      <c r="AJ112" s="2">
        <v>3</v>
      </c>
      <c r="AK112" s="2">
        <v>4</v>
      </c>
      <c r="AL112" s="2">
        <v>4</v>
      </c>
      <c r="AM112" s="2">
        <v>3</v>
      </c>
      <c r="AN112" s="2">
        <v>4</v>
      </c>
      <c r="AO112" s="2">
        <v>4</v>
      </c>
      <c r="AP112" s="2">
        <v>4</v>
      </c>
      <c r="AQ112" s="2">
        <v>4</v>
      </c>
      <c r="AR112" s="2">
        <v>3</v>
      </c>
      <c r="AS112" s="2">
        <v>2</v>
      </c>
      <c r="AT112" s="2">
        <v>3</v>
      </c>
      <c r="AU112" s="2">
        <v>2</v>
      </c>
      <c r="AV112" s="2">
        <v>2</v>
      </c>
      <c r="AW112" s="2">
        <v>2</v>
      </c>
      <c r="AX112" s="2">
        <v>4</v>
      </c>
      <c r="AY112" s="2">
        <v>3</v>
      </c>
      <c r="AZ112" s="2">
        <v>4</v>
      </c>
      <c r="BA112" s="2">
        <v>2</v>
      </c>
      <c r="BB112" s="2">
        <v>3</v>
      </c>
      <c r="BC112" s="2">
        <v>3</v>
      </c>
      <c r="BD112" s="2">
        <v>3</v>
      </c>
      <c r="BE112" s="2">
        <v>5</v>
      </c>
      <c r="BF112" s="2">
        <v>2</v>
      </c>
      <c r="BG112" s="2">
        <v>3</v>
      </c>
      <c r="BH112" s="2">
        <v>3</v>
      </c>
      <c r="BI112" s="2">
        <f t="shared" si="4"/>
        <v>3</v>
      </c>
      <c r="BJ112" s="2">
        <v>0</v>
      </c>
      <c r="BK112" s="2">
        <v>0</v>
      </c>
      <c r="BL112" s="2">
        <v>0</v>
      </c>
      <c r="BM112" s="2">
        <v>0</v>
      </c>
      <c r="BN112" s="2">
        <v>0</v>
      </c>
      <c r="BO112" s="2">
        <v>1</v>
      </c>
      <c r="BP112" s="2">
        <v>0</v>
      </c>
      <c r="BQ112" s="4" t="s">
        <v>445</v>
      </c>
      <c r="BR112" s="2">
        <v>1</v>
      </c>
      <c r="BS112" s="2">
        <v>0</v>
      </c>
      <c r="BT112" s="2">
        <v>0</v>
      </c>
      <c r="BU112" s="2">
        <v>0</v>
      </c>
      <c r="BV112" s="2">
        <v>0</v>
      </c>
      <c r="BW112" s="2">
        <v>0</v>
      </c>
      <c r="BX112" s="2">
        <v>0</v>
      </c>
      <c r="BY112" s="4" t="s">
        <v>445</v>
      </c>
      <c r="BZ112" s="2">
        <v>1</v>
      </c>
      <c r="CA112" s="2">
        <v>0</v>
      </c>
      <c r="CB112" s="2">
        <v>1</v>
      </c>
      <c r="CC112" s="2">
        <v>1</v>
      </c>
      <c r="CD112" s="2">
        <v>0</v>
      </c>
      <c r="CE112" s="2">
        <v>0</v>
      </c>
      <c r="CF112" s="2">
        <v>0</v>
      </c>
      <c r="CG112" s="4" t="s">
        <v>445</v>
      </c>
      <c r="CH112" s="2">
        <v>1</v>
      </c>
      <c r="CI112" s="2">
        <v>0</v>
      </c>
      <c r="CJ112" s="2">
        <v>0</v>
      </c>
      <c r="CK112" s="2">
        <v>0</v>
      </c>
      <c r="CL112" s="2">
        <v>0</v>
      </c>
      <c r="CM112" s="4" t="s">
        <v>445</v>
      </c>
      <c r="CN112" s="2">
        <v>0</v>
      </c>
      <c r="CO112" s="2">
        <v>1</v>
      </c>
      <c r="CP112" s="2">
        <v>0</v>
      </c>
      <c r="CQ112" s="2">
        <v>0</v>
      </c>
      <c r="CR112" s="2">
        <v>0</v>
      </c>
      <c r="CS112" s="4" t="s">
        <v>445</v>
      </c>
      <c r="CT112" s="2">
        <v>1</v>
      </c>
      <c r="CU112" s="2">
        <v>0</v>
      </c>
      <c r="CV112" s="2">
        <v>0</v>
      </c>
      <c r="CW112" s="2">
        <v>1</v>
      </c>
      <c r="CX112" s="2">
        <v>0</v>
      </c>
      <c r="CY112" s="2">
        <v>0</v>
      </c>
      <c r="CZ112" s="4" t="s">
        <v>488</v>
      </c>
      <c r="DA112" s="8">
        <f t="shared" si="5"/>
        <v>8</v>
      </c>
      <c r="DB112" s="2">
        <v>2</v>
      </c>
      <c r="DC112" s="2">
        <v>2</v>
      </c>
      <c r="DD112" s="2">
        <v>3</v>
      </c>
      <c r="DE112" s="2">
        <v>4</v>
      </c>
      <c r="DF112" s="2">
        <v>5</v>
      </c>
      <c r="DG112" s="2">
        <v>3</v>
      </c>
      <c r="DH112" s="2">
        <v>5</v>
      </c>
      <c r="DI112" s="2">
        <v>3</v>
      </c>
      <c r="DJ112" s="2">
        <v>4</v>
      </c>
      <c r="DR112" s="4" t="s">
        <v>445</v>
      </c>
    </row>
    <row r="113" spans="1:122">
      <c r="A113" s="2">
        <v>3926254</v>
      </c>
      <c r="B113" s="3">
        <v>42057.609432870369</v>
      </c>
      <c r="C113" s="2">
        <v>1</v>
      </c>
      <c r="D113" s="2">
        <v>43</v>
      </c>
      <c r="E113" s="2">
        <v>7</v>
      </c>
      <c r="F113" s="2">
        <v>13</v>
      </c>
      <c r="G113" s="2">
        <v>3</v>
      </c>
      <c r="H113" s="2">
        <v>1</v>
      </c>
      <c r="I113" s="2">
        <v>1</v>
      </c>
      <c r="J113" s="2">
        <v>6</v>
      </c>
      <c r="K113" s="2">
        <v>2</v>
      </c>
      <c r="L113" s="2">
        <v>6</v>
      </c>
      <c r="N113" s="2">
        <v>1991</v>
      </c>
      <c r="O113" s="2">
        <v>360</v>
      </c>
      <c r="P113" s="2">
        <v>6</v>
      </c>
      <c r="Q113" s="2">
        <f t="shared" si="3"/>
        <v>60</v>
      </c>
      <c r="R113" s="4" t="s">
        <v>103</v>
      </c>
      <c r="S113" s="2">
        <v>1</v>
      </c>
      <c r="T113" s="2">
        <v>2</v>
      </c>
      <c r="U113" s="2">
        <v>1</v>
      </c>
      <c r="V113" s="2">
        <v>4</v>
      </c>
      <c r="W113" s="2">
        <v>1</v>
      </c>
      <c r="X113" s="2">
        <v>2</v>
      </c>
      <c r="Y113" s="2">
        <v>2</v>
      </c>
      <c r="Z113" s="2">
        <v>1</v>
      </c>
      <c r="AA113" s="2">
        <v>2</v>
      </c>
      <c r="AB113" s="2">
        <v>2</v>
      </c>
      <c r="AC113" s="2">
        <v>4</v>
      </c>
      <c r="AD113" s="2">
        <v>4</v>
      </c>
      <c r="AE113" s="2">
        <v>4</v>
      </c>
      <c r="AF113" s="2">
        <v>1</v>
      </c>
      <c r="AG113" s="2">
        <v>3</v>
      </c>
      <c r="AH113" s="2">
        <v>3</v>
      </c>
      <c r="AI113" s="2">
        <v>3</v>
      </c>
      <c r="AJ113" s="2">
        <v>3</v>
      </c>
      <c r="AK113" s="2">
        <v>4</v>
      </c>
      <c r="AL113" s="2">
        <v>4</v>
      </c>
      <c r="AM113" s="2">
        <v>4</v>
      </c>
      <c r="AN113" s="2">
        <v>1</v>
      </c>
      <c r="AO113" s="2">
        <v>4</v>
      </c>
      <c r="AP113" s="2">
        <v>4</v>
      </c>
      <c r="AQ113" s="2">
        <v>4</v>
      </c>
      <c r="AR113" s="2">
        <v>2</v>
      </c>
      <c r="AS113" s="2">
        <v>2</v>
      </c>
      <c r="AT113" s="2">
        <v>2</v>
      </c>
      <c r="AU113" s="2">
        <v>2</v>
      </c>
      <c r="AV113" s="2">
        <v>2</v>
      </c>
      <c r="AW113" s="2">
        <v>2</v>
      </c>
      <c r="AX113" s="2">
        <v>2</v>
      </c>
      <c r="AY113" s="2">
        <v>2</v>
      </c>
      <c r="AZ113" s="2">
        <v>3</v>
      </c>
      <c r="BA113" s="2">
        <v>2</v>
      </c>
      <c r="BB113" s="2">
        <v>2</v>
      </c>
      <c r="BC113" s="2">
        <v>2</v>
      </c>
      <c r="BD113" s="2">
        <v>2</v>
      </c>
      <c r="BE113" s="2">
        <v>2</v>
      </c>
      <c r="BF113" s="2">
        <v>2</v>
      </c>
      <c r="BG113" s="2">
        <v>2</v>
      </c>
      <c r="BH113" s="2">
        <v>2</v>
      </c>
      <c r="BI113" s="2">
        <f t="shared" si="4"/>
        <v>2</v>
      </c>
      <c r="BJ113" s="2">
        <v>0</v>
      </c>
      <c r="BK113" s="2">
        <v>0</v>
      </c>
      <c r="BL113" s="2">
        <v>0</v>
      </c>
      <c r="BM113" s="2">
        <v>0</v>
      </c>
      <c r="BN113" s="2">
        <v>0</v>
      </c>
      <c r="BO113" s="2">
        <v>1</v>
      </c>
      <c r="BP113" s="2">
        <v>0</v>
      </c>
      <c r="BQ113" s="4" t="s">
        <v>445</v>
      </c>
      <c r="BR113" s="2">
        <v>0</v>
      </c>
      <c r="BS113" s="2">
        <v>0</v>
      </c>
      <c r="BT113" s="2">
        <v>0</v>
      </c>
      <c r="BU113" s="2">
        <v>0</v>
      </c>
      <c r="BV113" s="2">
        <v>0</v>
      </c>
      <c r="BW113" s="2">
        <v>1</v>
      </c>
      <c r="BX113" s="2">
        <v>0</v>
      </c>
      <c r="BY113" s="4" t="s">
        <v>445</v>
      </c>
      <c r="BZ113" s="2">
        <v>0</v>
      </c>
      <c r="CA113" s="2">
        <v>0</v>
      </c>
      <c r="CB113" s="2">
        <v>0</v>
      </c>
      <c r="CC113" s="2">
        <v>0</v>
      </c>
      <c r="CD113" s="2">
        <v>0</v>
      </c>
      <c r="CE113" s="2">
        <v>1</v>
      </c>
      <c r="CF113" s="2">
        <v>0</v>
      </c>
      <c r="CG113" s="4" t="s">
        <v>445</v>
      </c>
      <c r="CH113" s="2">
        <v>0</v>
      </c>
      <c r="CI113" s="2">
        <v>0</v>
      </c>
      <c r="CJ113" s="2">
        <v>0</v>
      </c>
      <c r="CK113" s="2">
        <v>1</v>
      </c>
      <c r="CL113" s="2">
        <v>0</v>
      </c>
      <c r="CM113" s="4" t="s">
        <v>445</v>
      </c>
      <c r="CN113" s="2">
        <v>0</v>
      </c>
      <c r="CO113" s="2">
        <v>0</v>
      </c>
      <c r="CP113" s="2">
        <v>0</v>
      </c>
      <c r="CQ113" s="2">
        <v>1</v>
      </c>
      <c r="CR113" s="2">
        <v>0</v>
      </c>
      <c r="CS113" s="4" t="s">
        <v>445</v>
      </c>
      <c r="CT113" s="2">
        <v>0</v>
      </c>
      <c r="CU113" s="2">
        <v>0</v>
      </c>
      <c r="CV113" s="2">
        <v>0</v>
      </c>
      <c r="CW113" s="2">
        <v>0</v>
      </c>
      <c r="CX113" s="2">
        <v>1</v>
      </c>
      <c r="CY113" s="2">
        <v>0</v>
      </c>
      <c r="CZ113" s="4" t="s">
        <v>445</v>
      </c>
      <c r="DA113" s="8">
        <f t="shared" si="5"/>
        <v>0</v>
      </c>
      <c r="DB113" s="2">
        <v>2</v>
      </c>
      <c r="DC113" s="2">
        <v>2</v>
      </c>
      <c r="DD113" s="2">
        <v>2</v>
      </c>
      <c r="DE113" s="2">
        <v>1</v>
      </c>
      <c r="DF113" s="2">
        <v>2</v>
      </c>
      <c r="DG113" s="2">
        <v>2</v>
      </c>
      <c r="DH113" s="2">
        <v>1</v>
      </c>
      <c r="DI113" s="2">
        <v>3</v>
      </c>
      <c r="DJ113" s="2">
        <v>2</v>
      </c>
      <c r="DK113" s="2">
        <v>0</v>
      </c>
      <c r="DL113" s="2">
        <v>0</v>
      </c>
      <c r="DM113" s="2">
        <v>0</v>
      </c>
      <c r="DN113" s="2">
        <v>1</v>
      </c>
      <c r="DO113" s="2">
        <v>0</v>
      </c>
      <c r="DP113" s="2">
        <v>0</v>
      </c>
      <c r="DQ113" s="2">
        <v>0</v>
      </c>
      <c r="DR113" s="4" t="s">
        <v>445</v>
      </c>
    </row>
    <row r="114" spans="1:122">
      <c r="A114" s="2">
        <v>3931332</v>
      </c>
      <c r="B114" s="3">
        <v>42057.791539351849</v>
      </c>
      <c r="C114" s="2">
        <v>1</v>
      </c>
      <c r="D114" s="2">
        <v>43</v>
      </c>
      <c r="E114" s="2">
        <v>7</v>
      </c>
      <c r="F114" s="2">
        <v>13</v>
      </c>
      <c r="G114" s="2">
        <v>3</v>
      </c>
      <c r="H114" s="2">
        <v>2</v>
      </c>
      <c r="I114" s="2">
        <v>2</v>
      </c>
      <c r="J114" s="2">
        <v>7</v>
      </c>
      <c r="K114" s="2">
        <v>7</v>
      </c>
      <c r="L114" s="2">
        <v>5</v>
      </c>
      <c r="N114" s="2">
        <v>2015</v>
      </c>
      <c r="O114" s="2">
        <v>220</v>
      </c>
      <c r="P114" s="2">
        <v>4</v>
      </c>
      <c r="Q114" s="2">
        <f t="shared" si="3"/>
        <v>55</v>
      </c>
      <c r="R114" s="4" t="s">
        <v>125</v>
      </c>
      <c r="S114" s="2">
        <v>4</v>
      </c>
      <c r="T114" s="2">
        <v>2</v>
      </c>
      <c r="U114" s="2">
        <v>2</v>
      </c>
      <c r="V114" s="2">
        <v>3</v>
      </c>
      <c r="W114" s="2">
        <v>2</v>
      </c>
      <c r="X114" s="2">
        <v>2</v>
      </c>
      <c r="Y114" s="2">
        <v>2</v>
      </c>
      <c r="Z114" s="2">
        <v>4</v>
      </c>
      <c r="AA114" s="2">
        <v>2</v>
      </c>
      <c r="AB114" s="2">
        <v>4</v>
      </c>
      <c r="AC114" s="2">
        <v>4</v>
      </c>
      <c r="AD114" s="2">
        <v>4</v>
      </c>
      <c r="AE114" s="2">
        <v>4</v>
      </c>
      <c r="AF114" s="2">
        <v>2</v>
      </c>
      <c r="AG114" s="2">
        <v>2</v>
      </c>
      <c r="AH114" s="2">
        <v>2</v>
      </c>
      <c r="AI114" s="2">
        <v>3</v>
      </c>
      <c r="AJ114" s="2">
        <v>3</v>
      </c>
      <c r="AK114" s="2">
        <v>3</v>
      </c>
      <c r="AL114" s="2">
        <v>3</v>
      </c>
      <c r="AM114" s="2">
        <v>3</v>
      </c>
      <c r="AN114" s="2">
        <v>3</v>
      </c>
      <c r="AO114" s="2">
        <v>3</v>
      </c>
      <c r="AP114" s="2">
        <v>3</v>
      </c>
      <c r="AQ114" s="2">
        <v>4</v>
      </c>
      <c r="AR114" s="2">
        <v>3</v>
      </c>
      <c r="AS114" s="2">
        <v>3</v>
      </c>
      <c r="AT114" s="2">
        <v>3</v>
      </c>
      <c r="AU114" s="2">
        <v>1</v>
      </c>
      <c r="AV114" s="2">
        <v>1</v>
      </c>
      <c r="AW114" s="2">
        <v>2</v>
      </c>
      <c r="AX114" s="2">
        <v>3</v>
      </c>
      <c r="AY114" s="2">
        <v>3</v>
      </c>
      <c r="AZ114" s="2">
        <v>2</v>
      </c>
      <c r="BA114" s="2">
        <v>3</v>
      </c>
      <c r="BB114" s="2">
        <v>2</v>
      </c>
      <c r="BC114" s="2">
        <v>3</v>
      </c>
      <c r="BD114" s="2">
        <v>2</v>
      </c>
      <c r="BE114" s="2">
        <v>2</v>
      </c>
      <c r="BF114" s="2">
        <v>2</v>
      </c>
      <c r="BG114" s="2">
        <v>2</v>
      </c>
      <c r="BH114" s="2">
        <v>2</v>
      </c>
      <c r="BI114" s="2">
        <f t="shared" si="4"/>
        <v>2</v>
      </c>
      <c r="BJ114" s="2">
        <v>0</v>
      </c>
      <c r="BK114" s="2">
        <v>0</v>
      </c>
      <c r="BL114" s="2">
        <v>0</v>
      </c>
      <c r="BM114" s="2">
        <v>0</v>
      </c>
      <c r="BN114" s="2">
        <v>0</v>
      </c>
      <c r="BO114" s="2">
        <v>0</v>
      </c>
      <c r="BP114" s="2">
        <v>1</v>
      </c>
      <c r="BQ114" s="4" t="s">
        <v>445</v>
      </c>
      <c r="BR114" s="2">
        <v>0</v>
      </c>
      <c r="BS114" s="2">
        <v>0</v>
      </c>
      <c r="BT114" s="2">
        <v>0</v>
      </c>
      <c r="BU114" s="2">
        <v>0</v>
      </c>
      <c r="BV114" s="2">
        <v>0</v>
      </c>
      <c r="BW114" s="2">
        <v>1</v>
      </c>
      <c r="BX114" s="2">
        <v>0</v>
      </c>
      <c r="BY114" s="4" t="s">
        <v>445</v>
      </c>
      <c r="BZ114" s="2">
        <v>0</v>
      </c>
      <c r="CA114" s="2">
        <v>0</v>
      </c>
      <c r="CB114" s="2">
        <v>0</v>
      </c>
      <c r="CC114" s="2">
        <v>0</v>
      </c>
      <c r="CD114" s="2">
        <v>0</v>
      </c>
      <c r="CE114" s="2">
        <v>0</v>
      </c>
      <c r="CF114" s="2">
        <v>1</v>
      </c>
      <c r="CG114" s="4" t="s">
        <v>445</v>
      </c>
      <c r="CH114" s="2">
        <v>0</v>
      </c>
      <c r="CI114" s="2">
        <v>0</v>
      </c>
      <c r="CJ114" s="2">
        <v>0</v>
      </c>
      <c r="CK114" s="2">
        <v>0</v>
      </c>
      <c r="CL114" s="2">
        <v>1</v>
      </c>
      <c r="CM114" s="4" t="s">
        <v>445</v>
      </c>
      <c r="CN114" s="2">
        <v>0</v>
      </c>
      <c r="CO114" s="2">
        <v>0</v>
      </c>
      <c r="CP114" s="2">
        <v>0</v>
      </c>
      <c r="CQ114" s="2">
        <v>1</v>
      </c>
      <c r="CR114" s="2">
        <v>0</v>
      </c>
      <c r="CS114" s="4" t="s">
        <v>445</v>
      </c>
      <c r="CT114" s="2">
        <v>0</v>
      </c>
      <c r="CU114" s="2">
        <v>0</v>
      </c>
      <c r="CV114" s="2">
        <v>0</v>
      </c>
      <c r="CW114" s="2">
        <v>0</v>
      </c>
      <c r="CX114" s="2">
        <v>1</v>
      </c>
      <c r="CY114" s="2">
        <v>0</v>
      </c>
      <c r="CZ114" s="4" t="s">
        <v>445</v>
      </c>
      <c r="DA114" s="8">
        <f t="shared" si="5"/>
        <v>0</v>
      </c>
      <c r="DB114" s="2">
        <v>2</v>
      </c>
      <c r="DC114" s="2">
        <v>2</v>
      </c>
      <c r="DD114" s="2">
        <v>2</v>
      </c>
      <c r="DE114" s="2">
        <v>3</v>
      </c>
      <c r="DF114" s="2">
        <v>2</v>
      </c>
      <c r="DG114" s="2">
        <v>2</v>
      </c>
      <c r="DH114" s="2">
        <v>4</v>
      </c>
      <c r="DI114" s="2">
        <v>4</v>
      </c>
      <c r="DJ114" s="2">
        <v>3</v>
      </c>
      <c r="DR114" s="4" t="s">
        <v>445</v>
      </c>
    </row>
    <row r="115" spans="1:122">
      <c r="A115" s="2">
        <v>3938104</v>
      </c>
      <c r="B115" s="3">
        <v>42056.12604166667</v>
      </c>
      <c r="C115" s="2">
        <v>1</v>
      </c>
      <c r="D115" s="2">
        <v>56</v>
      </c>
      <c r="E115" s="2">
        <v>10</v>
      </c>
      <c r="F115" s="2">
        <v>14</v>
      </c>
      <c r="G115" s="2">
        <v>3</v>
      </c>
      <c r="H115" s="2">
        <v>2</v>
      </c>
      <c r="I115" s="2">
        <v>2</v>
      </c>
      <c r="J115" s="2">
        <v>9</v>
      </c>
      <c r="K115" s="2">
        <v>8</v>
      </c>
      <c r="L115" s="2">
        <v>6</v>
      </c>
      <c r="N115" s="2">
        <v>2001</v>
      </c>
      <c r="O115" s="2">
        <v>500</v>
      </c>
      <c r="P115" s="2">
        <v>3</v>
      </c>
      <c r="Q115" s="2">
        <f t="shared" si="3"/>
        <v>166.66666666666666</v>
      </c>
      <c r="R115" s="4" t="s">
        <v>126</v>
      </c>
      <c r="S115" s="2">
        <v>4</v>
      </c>
      <c r="T115" s="2">
        <v>2</v>
      </c>
      <c r="U115" s="2">
        <v>2</v>
      </c>
      <c r="V115" s="2">
        <v>4</v>
      </c>
      <c r="W115" s="2">
        <v>2</v>
      </c>
      <c r="X115" s="2">
        <v>2</v>
      </c>
      <c r="Y115" s="2">
        <v>2</v>
      </c>
      <c r="Z115" s="2">
        <v>4</v>
      </c>
      <c r="AA115" s="2">
        <v>3</v>
      </c>
      <c r="AB115" s="2">
        <v>4</v>
      </c>
      <c r="AC115" s="2">
        <v>4</v>
      </c>
      <c r="AD115" s="2">
        <v>4</v>
      </c>
      <c r="AE115" s="2">
        <v>4</v>
      </c>
      <c r="AF115" s="2">
        <v>3</v>
      </c>
      <c r="AG115" s="2">
        <v>3</v>
      </c>
      <c r="AH115" s="2">
        <v>4</v>
      </c>
      <c r="AI115" s="2">
        <v>3</v>
      </c>
      <c r="AJ115" s="2">
        <v>1</v>
      </c>
      <c r="AK115" s="2">
        <v>3</v>
      </c>
      <c r="AL115" s="2">
        <v>2</v>
      </c>
      <c r="AM115" s="2">
        <v>4</v>
      </c>
      <c r="AN115" s="2">
        <v>3</v>
      </c>
      <c r="AO115" s="2">
        <v>4</v>
      </c>
      <c r="AP115" s="2">
        <v>4</v>
      </c>
      <c r="AQ115" s="2">
        <v>4</v>
      </c>
      <c r="AR115" s="2">
        <v>2</v>
      </c>
      <c r="AS115" s="2">
        <v>2</v>
      </c>
      <c r="AT115" s="2">
        <v>3</v>
      </c>
      <c r="AU115" s="2">
        <v>2</v>
      </c>
      <c r="AV115" s="2">
        <v>2</v>
      </c>
      <c r="AW115" s="2">
        <v>1</v>
      </c>
      <c r="AX115" s="2">
        <v>2</v>
      </c>
      <c r="AY115" s="2">
        <v>2</v>
      </c>
      <c r="AZ115" s="2">
        <v>3</v>
      </c>
      <c r="BA115" s="2">
        <v>2</v>
      </c>
      <c r="BB115" s="2">
        <v>3</v>
      </c>
      <c r="BC115" s="2">
        <v>3</v>
      </c>
      <c r="BD115" s="2">
        <v>2</v>
      </c>
      <c r="BE115" s="2">
        <v>3</v>
      </c>
      <c r="BF115" s="2">
        <v>2</v>
      </c>
      <c r="BG115" s="2">
        <v>2</v>
      </c>
      <c r="BH115" s="2">
        <v>3</v>
      </c>
      <c r="BI115" s="2">
        <f t="shared" si="4"/>
        <v>2.5</v>
      </c>
      <c r="BJ115" s="2">
        <v>0</v>
      </c>
      <c r="BK115" s="2">
        <v>0</v>
      </c>
      <c r="BL115" s="2">
        <v>0</v>
      </c>
      <c r="BM115" s="2">
        <v>0</v>
      </c>
      <c r="BN115" s="2">
        <v>0</v>
      </c>
      <c r="BO115" s="2">
        <v>1</v>
      </c>
      <c r="BP115" s="2">
        <v>0</v>
      </c>
      <c r="BQ115" s="4" t="s">
        <v>445</v>
      </c>
      <c r="BR115" s="2">
        <v>1</v>
      </c>
      <c r="BS115" s="2">
        <v>0</v>
      </c>
      <c r="BT115" s="2">
        <v>0</v>
      </c>
      <c r="BU115" s="2">
        <v>0</v>
      </c>
      <c r="BV115" s="2">
        <v>0</v>
      </c>
      <c r="BW115" s="2">
        <v>0</v>
      </c>
      <c r="BX115" s="2">
        <v>0</v>
      </c>
      <c r="BY115" s="4" t="s">
        <v>445</v>
      </c>
      <c r="BZ115" s="2">
        <v>1</v>
      </c>
      <c r="CA115" s="2">
        <v>0</v>
      </c>
      <c r="CB115" s="2">
        <v>0</v>
      </c>
      <c r="CC115" s="2">
        <v>0</v>
      </c>
      <c r="CD115" s="2">
        <v>0</v>
      </c>
      <c r="CE115" s="2">
        <v>0</v>
      </c>
      <c r="CF115" s="2">
        <v>0</v>
      </c>
      <c r="CG115" s="4" t="s">
        <v>445</v>
      </c>
      <c r="CH115" s="2">
        <v>0</v>
      </c>
      <c r="CI115" s="2">
        <v>0</v>
      </c>
      <c r="CJ115" s="2">
        <v>0</v>
      </c>
      <c r="CK115" s="2">
        <v>1</v>
      </c>
      <c r="CL115" s="2">
        <v>0</v>
      </c>
      <c r="CM115" s="4" t="s">
        <v>445</v>
      </c>
      <c r="CN115" s="2">
        <v>0</v>
      </c>
      <c r="CO115" s="2">
        <v>0</v>
      </c>
      <c r="CP115" s="2">
        <v>0</v>
      </c>
      <c r="CQ115" s="2">
        <v>1</v>
      </c>
      <c r="CR115" s="2">
        <v>0</v>
      </c>
      <c r="CS115" s="4" t="s">
        <v>445</v>
      </c>
      <c r="CT115" s="2">
        <v>0</v>
      </c>
      <c r="CU115" s="2">
        <v>0</v>
      </c>
      <c r="CV115" s="2">
        <v>0</v>
      </c>
      <c r="CW115" s="2">
        <v>0</v>
      </c>
      <c r="CX115" s="2">
        <v>1</v>
      </c>
      <c r="CY115" s="2">
        <v>0</v>
      </c>
      <c r="CZ115" s="4" t="s">
        <v>445</v>
      </c>
      <c r="DA115" s="8">
        <f t="shared" si="5"/>
        <v>2</v>
      </c>
      <c r="DB115" s="2">
        <v>2</v>
      </c>
      <c r="DC115" s="2">
        <v>2</v>
      </c>
      <c r="DD115" s="2">
        <v>2</v>
      </c>
      <c r="DE115" s="2">
        <v>3</v>
      </c>
      <c r="DF115" s="2">
        <v>2</v>
      </c>
      <c r="DG115" s="2">
        <v>3</v>
      </c>
      <c r="DH115" s="2">
        <v>4</v>
      </c>
      <c r="DI115" s="2">
        <v>3</v>
      </c>
      <c r="DJ115" s="2">
        <v>3</v>
      </c>
      <c r="DR115" s="4" t="s">
        <v>445</v>
      </c>
    </row>
    <row r="116" spans="1:122">
      <c r="A116" s="2">
        <v>3949321</v>
      </c>
      <c r="B116" s="3">
        <v>42056.282916666663</v>
      </c>
      <c r="C116" s="2">
        <v>2</v>
      </c>
      <c r="D116" s="2">
        <v>29</v>
      </c>
      <c r="E116" s="2">
        <v>4</v>
      </c>
      <c r="F116" s="2">
        <v>26</v>
      </c>
      <c r="G116" s="2">
        <v>5</v>
      </c>
      <c r="H116" s="2">
        <v>1</v>
      </c>
      <c r="I116" s="2">
        <v>1</v>
      </c>
      <c r="J116" s="2">
        <v>10</v>
      </c>
      <c r="K116" s="2">
        <v>10</v>
      </c>
      <c r="L116" s="2">
        <v>9</v>
      </c>
      <c r="N116" s="2">
        <v>2001</v>
      </c>
      <c r="O116" s="2">
        <v>10000</v>
      </c>
      <c r="P116" s="2">
        <v>5</v>
      </c>
      <c r="Q116" s="2">
        <f t="shared" si="3"/>
        <v>2000</v>
      </c>
      <c r="R116" s="4" t="s">
        <v>127</v>
      </c>
      <c r="S116" s="2">
        <v>4</v>
      </c>
      <c r="T116" s="2">
        <v>3</v>
      </c>
      <c r="U116" s="2">
        <v>4</v>
      </c>
      <c r="V116" s="2">
        <v>2</v>
      </c>
      <c r="W116" s="2">
        <v>3</v>
      </c>
      <c r="X116" s="2">
        <v>3</v>
      </c>
      <c r="Y116" s="2">
        <v>3</v>
      </c>
      <c r="Z116" s="2">
        <v>3</v>
      </c>
      <c r="AA116" s="2">
        <v>3</v>
      </c>
      <c r="AB116" s="2">
        <v>3</v>
      </c>
      <c r="AC116" s="2">
        <v>4</v>
      </c>
      <c r="AD116" s="2">
        <v>4</v>
      </c>
      <c r="AE116" s="2">
        <v>4</v>
      </c>
      <c r="AF116" s="2">
        <v>4</v>
      </c>
      <c r="AG116" s="2">
        <v>4</v>
      </c>
      <c r="AH116" s="2">
        <v>4</v>
      </c>
      <c r="AI116" s="2">
        <v>4</v>
      </c>
      <c r="AJ116" s="2">
        <v>4</v>
      </c>
      <c r="AK116" s="2">
        <v>4</v>
      </c>
      <c r="AL116" s="2">
        <v>4</v>
      </c>
      <c r="AM116" s="2">
        <v>4</v>
      </c>
      <c r="AN116" s="2">
        <v>4</v>
      </c>
      <c r="AO116" s="2">
        <v>3</v>
      </c>
      <c r="AP116" s="2">
        <v>3</v>
      </c>
      <c r="AQ116" s="2">
        <v>3</v>
      </c>
      <c r="AR116" s="2">
        <v>4</v>
      </c>
      <c r="AS116" s="2">
        <v>4</v>
      </c>
      <c r="AT116" s="2">
        <v>4</v>
      </c>
      <c r="AU116" s="2">
        <v>4</v>
      </c>
      <c r="AV116" s="2">
        <v>4</v>
      </c>
      <c r="AW116" s="2">
        <v>3</v>
      </c>
      <c r="AX116" s="2">
        <v>4</v>
      </c>
      <c r="AY116" s="2">
        <v>4</v>
      </c>
      <c r="AZ116" s="2">
        <v>4</v>
      </c>
      <c r="BA116" s="2">
        <v>3</v>
      </c>
      <c r="BB116" s="2">
        <v>4</v>
      </c>
      <c r="BC116" s="2">
        <v>4</v>
      </c>
      <c r="BD116" s="2">
        <v>4</v>
      </c>
      <c r="BE116" s="2">
        <v>5</v>
      </c>
      <c r="BF116" s="2">
        <v>4</v>
      </c>
      <c r="BG116" s="2">
        <v>4</v>
      </c>
      <c r="BH116" s="2">
        <v>4</v>
      </c>
      <c r="BI116" s="2">
        <f t="shared" si="4"/>
        <v>4</v>
      </c>
      <c r="BJ116" s="2">
        <v>1</v>
      </c>
      <c r="BK116" s="2">
        <v>0</v>
      </c>
      <c r="BL116" s="2">
        <v>0</v>
      </c>
      <c r="BM116" s="2">
        <v>0</v>
      </c>
      <c r="BN116" s="2">
        <v>0</v>
      </c>
      <c r="BO116" s="2">
        <v>0</v>
      </c>
      <c r="BP116" s="2">
        <v>0</v>
      </c>
      <c r="BQ116" s="4" t="s">
        <v>445</v>
      </c>
      <c r="BR116" s="2">
        <v>1</v>
      </c>
      <c r="BS116" s="2">
        <v>0</v>
      </c>
      <c r="BT116" s="2">
        <v>0</v>
      </c>
      <c r="BU116" s="2">
        <v>0</v>
      </c>
      <c r="BV116" s="2">
        <v>0</v>
      </c>
      <c r="BW116" s="2">
        <v>0</v>
      </c>
      <c r="BX116" s="2">
        <v>0</v>
      </c>
      <c r="BY116" s="4" t="s">
        <v>445</v>
      </c>
      <c r="BZ116" s="2">
        <v>1</v>
      </c>
      <c r="CA116" s="2">
        <v>0</v>
      </c>
      <c r="CB116" s="2">
        <v>0</v>
      </c>
      <c r="CC116" s="2">
        <v>0</v>
      </c>
      <c r="CD116" s="2">
        <v>0</v>
      </c>
      <c r="CE116" s="2">
        <v>0</v>
      </c>
      <c r="CF116" s="2">
        <v>0</v>
      </c>
      <c r="CG116" s="4" t="s">
        <v>445</v>
      </c>
      <c r="CH116" s="2">
        <v>1</v>
      </c>
      <c r="CI116" s="2">
        <v>0</v>
      </c>
      <c r="CJ116" s="2">
        <v>0</v>
      </c>
      <c r="CK116" s="2">
        <v>0</v>
      </c>
      <c r="CL116" s="2">
        <v>0</v>
      </c>
      <c r="CM116" s="4" t="s">
        <v>445</v>
      </c>
      <c r="CN116" s="2">
        <v>1</v>
      </c>
      <c r="CO116" s="2">
        <v>0</v>
      </c>
      <c r="CP116" s="2">
        <v>0</v>
      </c>
      <c r="CQ116" s="2">
        <v>0</v>
      </c>
      <c r="CR116" s="2">
        <v>0</v>
      </c>
      <c r="CS116" s="4" t="s">
        <v>445</v>
      </c>
      <c r="CT116" s="2">
        <v>1</v>
      </c>
      <c r="CU116" s="2">
        <v>0</v>
      </c>
      <c r="CV116" s="2">
        <v>0</v>
      </c>
      <c r="CW116" s="2">
        <v>0</v>
      </c>
      <c r="CX116" s="2">
        <v>0</v>
      </c>
      <c r="CY116" s="2">
        <v>0</v>
      </c>
      <c r="CZ116" s="4" t="s">
        <v>445</v>
      </c>
      <c r="DA116" s="8">
        <f t="shared" si="5"/>
        <v>6</v>
      </c>
      <c r="DB116" s="2">
        <v>4</v>
      </c>
      <c r="DC116" s="2">
        <v>4</v>
      </c>
      <c r="DD116" s="2">
        <v>4</v>
      </c>
      <c r="DE116" s="2">
        <v>4</v>
      </c>
      <c r="DF116" s="2">
        <v>4</v>
      </c>
      <c r="DG116" s="2">
        <v>4</v>
      </c>
      <c r="DH116" s="2">
        <v>5</v>
      </c>
      <c r="DI116" s="2">
        <v>4</v>
      </c>
      <c r="DJ116" s="2">
        <v>4</v>
      </c>
      <c r="DR116" s="4" t="s">
        <v>445</v>
      </c>
    </row>
    <row r="117" spans="1:122">
      <c r="A117" s="2">
        <v>3949488</v>
      </c>
      <c r="B117" s="3">
        <v>42057.811874999999</v>
      </c>
      <c r="C117" s="2">
        <v>1</v>
      </c>
      <c r="D117" s="2">
        <v>43</v>
      </c>
      <c r="E117" s="2">
        <v>7</v>
      </c>
      <c r="F117" s="2">
        <v>28</v>
      </c>
      <c r="G117" s="2">
        <v>5</v>
      </c>
      <c r="H117" s="2">
        <v>1</v>
      </c>
      <c r="I117" s="2">
        <v>2</v>
      </c>
      <c r="J117" s="2">
        <v>5</v>
      </c>
      <c r="K117" s="2">
        <v>5</v>
      </c>
      <c r="L117" s="2">
        <v>5</v>
      </c>
      <c r="N117" s="2">
        <v>1970</v>
      </c>
      <c r="O117" s="2">
        <v>330</v>
      </c>
      <c r="P117" s="2">
        <v>3</v>
      </c>
      <c r="Q117" s="2">
        <f t="shared" si="3"/>
        <v>110</v>
      </c>
      <c r="R117" s="4" t="s">
        <v>128</v>
      </c>
      <c r="S117" s="2">
        <v>2</v>
      </c>
      <c r="T117" s="2">
        <v>2</v>
      </c>
      <c r="U117" s="2">
        <v>1</v>
      </c>
      <c r="V117" s="2">
        <v>2</v>
      </c>
      <c r="W117" s="2">
        <v>1</v>
      </c>
      <c r="X117" s="2">
        <v>2</v>
      </c>
      <c r="Y117" s="2">
        <v>2</v>
      </c>
      <c r="Z117" s="2">
        <v>1</v>
      </c>
      <c r="AA117" s="2">
        <v>3</v>
      </c>
      <c r="AB117" s="2">
        <v>2</v>
      </c>
      <c r="AC117" s="2">
        <v>4</v>
      </c>
      <c r="AD117" s="2">
        <v>4</v>
      </c>
      <c r="AE117" s="2">
        <v>4</v>
      </c>
      <c r="AF117" s="2">
        <v>2</v>
      </c>
      <c r="AG117" s="2">
        <v>3</v>
      </c>
      <c r="AH117" s="2">
        <v>2</v>
      </c>
      <c r="AI117" s="2">
        <v>2</v>
      </c>
      <c r="AJ117" s="2">
        <v>1</v>
      </c>
      <c r="AK117" s="2">
        <v>2</v>
      </c>
      <c r="AL117" s="2">
        <v>4</v>
      </c>
      <c r="AM117" s="2">
        <v>3</v>
      </c>
      <c r="AN117" s="2">
        <v>1</v>
      </c>
      <c r="AO117" s="2">
        <v>2</v>
      </c>
      <c r="AP117" s="2">
        <v>4</v>
      </c>
      <c r="AQ117" s="2">
        <v>4</v>
      </c>
      <c r="AR117" s="2">
        <v>2</v>
      </c>
      <c r="AS117" s="2">
        <v>2</v>
      </c>
      <c r="AT117" s="2">
        <v>2</v>
      </c>
      <c r="AU117" s="2">
        <v>2</v>
      </c>
      <c r="AV117" s="2">
        <v>2</v>
      </c>
      <c r="AW117" s="2">
        <v>1</v>
      </c>
      <c r="AX117" s="2">
        <v>2</v>
      </c>
      <c r="AY117" s="2">
        <v>2</v>
      </c>
      <c r="AZ117" s="2">
        <v>2</v>
      </c>
      <c r="BA117" s="2">
        <v>2</v>
      </c>
      <c r="BB117" s="2">
        <v>2</v>
      </c>
      <c r="BC117" s="2">
        <v>2</v>
      </c>
      <c r="BD117" s="2">
        <v>2</v>
      </c>
      <c r="BE117" s="2">
        <v>2</v>
      </c>
      <c r="BF117" s="2">
        <v>2</v>
      </c>
      <c r="BG117" s="2">
        <v>2</v>
      </c>
      <c r="BH117" s="2">
        <v>1</v>
      </c>
      <c r="BI117" s="2">
        <f t="shared" si="4"/>
        <v>1.5</v>
      </c>
      <c r="BJ117" s="2">
        <v>0</v>
      </c>
      <c r="BK117" s="2">
        <v>0</v>
      </c>
      <c r="BL117" s="2">
        <v>0</v>
      </c>
      <c r="BM117" s="2">
        <v>0</v>
      </c>
      <c r="BN117" s="2">
        <v>0</v>
      </c>
      <c r="BO117" s="2">
        <v>1</v>
      </c>
      <c r="BP117" s="2">
        <v>0</v>
      </c>
      <c r="BQ117" s="4" t="s">
        <v>445</v>
      </c>
      <c r="BR117" s="2">
        <v>0</v>
      </c>
      <c r="BS117" s="2">
        <v>0</v>
      </c>
      <c r="BT117" s="2">
        <v>0</v>
      </c>
      <c r="BU117" s="2">
        <v>0</v>
      </c>
      <c r="BV117" s="2">
        <v>0</v>
      </c>
      <c r="BW117" s="2">
        <v>1</v>
      </c>
      <c r="BX117" s="2">
        <v>0</v>
      </c>
      <c r="BY117" s="4" t="s">
        <v>445</v>
      </c>
      <c r="BZ117" s="2">
        <v>0</v>
      </c>
      <c r="CA117" s="2">
        <v>0</v>
      </c>
      <c r="CB117" s="2">
        <v>0</v>
      </c>
      <c r="CC117" s="2">
        <v>0</v>
      </c>
      <c r="CD117" s="2">
        <v>0</v>
      </c>
      <c r="CE117" s="2">
        <v>1</v>
      </c>
      <c r="CF117" s="2">
        <v>0</v>
      </c>
      <c r="CG117" s="4" t="s">
        <v>445</v>
      </c>
      <c r="CH117" s="2">
        <v>0</v>
      </c>
      <c r="CI117" s="2">
        <v>0</v>
      </c>
      <c r="CJ117" s="2">
        <v>0</v>
      </c>
      <c r="CK117" s="2">
        <v>1</v>
      </c>
      <c r="CL117" s="2">
        <v>0</v>
      </c>
      <c r="CM117" s="4" t="s">
        <v>445</v>
      </c>
      <c r="CN117" s="2">
        <v>0</v>
      </c>
      <c r="CO117" s="2">
        <v>0</v>
      </c>
      <c r="CP117" s="2">
        <v>0</v>
      </c>
      <c r="CQ117" s="2">
        <v>1</v>
      </c>
      <c r="CR117" s="2">
        <v>0</v>
      </c>
      <c r="CS117" s="4" t="s">
        <v>445</v>
      </c>
      <c r="CT117" s="2">
        <v>0</v>
      </c>
      <c r="CU117" s="2">
        <v>0</v>
      </c>
      <c r="CV117" s="2">
        <v>0</v>
      </c>
      <c r="CW117" s="2">
        <v>0</v>
      </c>
      <c r="CX117" s="2">
        <v>1</v>
      </c>
      <c r="CY117" s="2">
        <v>0</v>
      </c>
      <c r="CZ117" s="4" t="s">
        <v>445</v>
      </c>
      <c r="DA117" s="8">
        <f t="shared" si="5"/>
        <v>0</v>
      </c>
      <c r="DB117" s="2">
        <v>2</v>
      </c>
      <c r="DC117" s="2">
        <v>2</v>
      </c>
      <c r="DD117" s="2">
        <v>2</v>
      </c>
      <c r="DE117" s="2">
        <v>2</v>
      </c>
      <c r="DF117" s="2">
        <v>2</v>
      </c>
      <c r="DG117" s="2">
        <v>2</v>
      </c>
      <c r="DH117" s="2">
        <v>1</v>
      </c>
      <c r="DI117" s="2">
        <v>2</v>
      </c>
      <c r="DJ117" s="2">
        <v>2</v>
      </c>
      <c r="DK117" s="2">
        <v>1</v>
      </c>
      <c r="DL117" s="2">
        <v>0</v>
      </c>
      <c r="DM117" s="2">
        <v>0</v>
      </c>
      <c r="DN117" s="2">
        <v>0</v>
      </c>
      <c r="DO117" s="2">
        <v>0</v>
      </c>
      <c r="DP117" s="2">
        <v>0</v>
      </c>
      <c r="DQ117" s="2">
        <v>0</v>
      </c>
      <c r="DR117" s="4" t="s">
        <v>445</v>
      </c>
    </row>
    <row r="118" spans="1:122">
      <c r="A118" s="2">
        <v>3950059</v>
      </c>
      <c r="B118" s="3">
        <v>42056.090254629627</v>
      </c>
      <c r="C118" s="2">
        <v>2</v>
      </c>
      <c r="D118" s="2">
        <v>38</v>
      </c>
      <c r="E118" s="2">
        <v>6</v>
      </c>
      <c r="F118" s="2">
        <v>28</v>
      </c>
      <c r="G118" s="2">
        <v>5</v>
      </c>
      <c r="H118" s="2">
        <v>1</v>
      </c>
      <c r="I118" s="2">
        <v>1</v>
      </c>
      <c r="J118" s="2">
        <v>6</v>
      </c>
      <c r="K118" s="2">
        <v>1</v>
      </c>
      <c r="L118" s="2">
        <v>9</v>
      </c>
      <c r="N118" s="2">
        <v>2000</v>
      </c>
      <c r="O118" s="2">
        <v>3000</v>
      </c>
      <c r="P118" s="2">
        <v>5</v>
      </c>
      <c r="Q118" s="2">
        <f t="shared" si="3"/>
        <v>600</v>
      </c>
      <c r="R118" s="4" t="s">
        <v>116</v>
      </c>
      <c r="S118" s="2">
        <v>4</v>
      </c>
      <c r="T118" s="2">
        <v>3</v>
      </c>
      <c r="U118" s="2">
        <v>3</v>
      </c>
      <c r="V118" s="2">
        <v>3</v>
      </c>
      <c r="W118" s="2">
        <v>5</v>
      </c>
      <c r="X118" s="2">
        <v>4</v>
      </c>
      <c r="Y118" s="2">
        <v>4</v>
      </c>
      <c r="Z118" s="2">
        <v>4</v>
      </c>
      <c r="AA118" s="2">
        <v>4</v>
      </c>
      <c r="AB118" s="2">
        <v>4</v>
      </c>
      <c r="AC118" s="2">
        <v>4</v>
      </c>
      <c r="AD118" s="2">
        <v>4</v>
      </c>
      <c r="AE118" s="2">
        <v>4</v>
      </c>
      <c r="AF118" s="2">
        <v>4</v>
      </c>
      <c r="AG118" s="2">
        <v>4</v>
      </c>
      <c r="AH118" s="2">
        <v>4</v>
      </c>
      <c r="AI118" s="2">
        <v>4</v>
      </c>
      <c r="AJ118" s="2">
        <v>4</v>
      </c>
      <c r="AK118" s="2">
        <v>4</v>
      </c>
      <c r="AL118" s="2">
        <v>4</v>
      </c>
      <c r="AM118" s="2">
        <v>4</v>
      </c>
      <c r="AN118" s="2">
        <v>4</v>
      </c>
      <c r="AO118" s="2">
        <v>4</v>
      </c>
      <c r="AP118" s="2">
        <v>4</v>
      </c>
      <c r="AQ118" s="2">
        <v>4</v>
      </c>
      <c r="AR118" s="2">
        <v>3</v>
      </c>
      <c r="AS118" s="2">
        <v>4</v>
      </c>
      <c r="AT118" s="2">
        <v>4</v>
      </c>
      <c r="AU118" s="2">
        <v>4</v>
      </c>
      <c r="AV118" s="2">
        <v>4</v>
      </c>
      <c r="AW118" s="2">
        <v>4</v>
      </c>
      <c r="AX118" s="2">
        <v>4</v>
      </c>
      <c r="AY118" s="2">
        <v>4</v>
      </c>
      <c r="AZ118" s="2">
        <v>4</v>
      </c>
      <c r="BA118" s="2">
        <v>3</v>
      </c>
      <c r="BB118" s="2">
        <v>4</v>
      </c>
      <c r="BC118" s="2">
        <v>3</v>
      </c>
      <c r="BD118" s="2">
        <v>4</v>
      </c>
      <c r="BE118" s="2">
        <v>5</v>
      </c>
      <c r="BF118" s="2">
        <v>4</v>
      </c>
      <c r="BG118" s="2">
        <v>4</v>
      </c>
      <c r="BH118" s="2">
        <v>4</v>
      </c>
      <c r="BI118" s="2">
        <f t="shared" si="4"/>
        <v>4</v>
      </c>
      <c r="BJ118" s="2">
        <v>1</v>
      </c>
      <c r="BK118" s="2">
        <v>1</v>
      </c>
      <c r="BL118" s="2">
        <v>1</v>
      </c>
      <c r="BM118" s="2">
        <v>1</v>
      </c>
      <c r="BN118" s="2">
        <v>0</v>
      </c>
      <c r="BO118" s="2">
        <v>0</v>
      </c>
      <c r="BP118" s="2">
        <v>0</v>
      </c>
      <c r="BQ118" s="4" t="s">
        <v>445</v>
      </c>
      <c r="BR118" s="2">
        <v>1</v>
      </c>
      <c r="BS118" s="2">
        <v>1</v>
      </c>
      <c r="BT118" s="2">
        <v>1</v>
      </c>
      <c r="BU118" s="2">
        <v>1</v>
      </c>
      <c r="BV118" s="2">
        <v>0</v>
      </c>
      <c r="BW118" s="2">
        <v>0</v>
      </c>
      <c r="BX118" s="2">
        <v>0</v>
      </c>
      <c r="BY118" s="4" t="s">
        <v>445</v>
      </c>
      <c r="BZ118" s="2">
        <v>1</v>
      </c>
      <c r="CA118" s="2">
        <v>1</v>
      </c>
      <c r="CB118" s="2">
        <v>1</v>
      </c>
      <c r="CC118" s="2">
        <v>1</v>
      </c>
      <c r="CD118" s="2">
        <v>0</v>
      </c>
      <c r="CE118" s="2">
        <v>0</v>
      </c>
      <c r="CF118" s="2">
        <v>0</v>
      </c>
      <c r="CG118" s="4" t="s">
        <v>445</v>
      </c>
      <c r="CH118" s="2">
        <v>1</v>
      </c>
      <c r="CI118" s="2">
        <v>1</v>
      </c>
      <c r="CJ118" s="2">
        <v>0</v>
      </c>
      <c r="CK118" s="2">
        <v>0</v>
      </c>
      <c r="CL118" s="2">
        <v>0</v>
      </c>
      <c r="CM118" s="4" t="s">
        <v>445</v>
      </c>
      <c r="CN118" s="2">
        <v>1</v>
      </c>
      <c r="CO118" s="2">
        <v>1</v>
      </c>
      <c r="CP118" s="2">
        <v>0</v>
      </c>
      <c r="CQ118" s="2">
        <v>0</v>
      </c>
      <c r="CR118" s="2">
        <v>0</v>
      </c>
      <c r="CS118" s="4" t="s">
        <v>445</v>
      </c>
      <c r="CT118" s="2">
        <v>1</v>
      </c>
      <c r="CU118" s="2">
        <v>1</v>
      </c>
      <c r="CV118" s="2">
        <v>1</v>
      </c>
      <c r="CW118" s="2">
        <v>0</v>
      </c>
      <c r="CX118" s="2">
        <v>0</v>
      </c>
      <c r="CY118" s="2">
        <v>0</v>
      </c>
      <c r="CZ118" s="4" t="s">
        <v>445</v>
      </c>
      <c r="DA118" s="8">
        <f t="shared" si="5"/>
        <v>19</v>
      </c>
      <c r="DB118" s="2">
        <v>4</v>
      </c>
      <c r="DC118" s="2">
        <v>4</v>
      </c>
      <c r="DD118" s="2">
        <v>4</v>
      </c>
      <c r="DE118" s="2">
        <v>4</v>
      </c>
      <c r="DF118" s="2">
        <v>5</v>
      </c>
      <c r="DG118" s="2">
        <v>4</v>
      </c>
      <c r="DH118" s="2">
        <v>5</v>
      </c>
      <c r="DI118" s="2">
        <v>4</v>
      </c>
      <c r="DJ118" s="2">
        <v>4</v>
      </c>
      <c r="DR118" s="4" t="s">
        <v>445</v>
      </c>
    </row>
    <row r="119" spans="1:122">
      <c r="A119" s="2">
        <v>3951005</v>
      </c>
      <c r="B119" s="3">
        <v>42057.683819444443</v>
      </c>
      <c r="C119" s="2">
        <v>1</v>
      </c>
      <c r="D119" s="2">
        <v>38</v>
      </c>
      <c r="E119" s="2">
        <v>6</v>
      </c>
      <c r="F119" s="2">
        <v>43</v>
      </c>
      <c r="G119" s="2">
        <v>8</v>
      </c>
      <c r="H119" s="2">
        <v>1</v>
      </c>
      <c r="I119" s="2">
        <v>1</v>
      </c>
      <c r="J119" s="2">
        <v>3</v>
      </c>
      <c r="K119" s="2">
        <v>3</v>
      </c>
      <c r="L119" s="2">
        <v>2</v>
      </c>
      <c r="N119" s="2">
        <v>2000</v>
      </c>
      <c r="O119" s="2">
        <v>100</v>
      </c>
      <c r="P119" s="2">
        <v>5</v>
      </c>
      <c r="Q119" s="2">
        <f t="shared" si="3"/>
        <v>20</v>
      </c>
      <c r="R119" s="4" t="s">
        <v>129</v>
      </c>
      <c r="S119" s="2">
        <v>2</v>
      </c>
      <c r="T119" s="2">
        <v>3</v>
      </c>
      <c r="U119" s="2">
        <v>1</v>
      </c>
      <c r="V119" s="2">
        <v>1</v>
      </c>
      <c r="W119" s="2">
        <v>1</v>
      </c>
      <c r="X119" s="2">
        <v>2</v>
      </c>
      <c r="Y119" s="2">
        <v>2</v>
      </c>
      <c r="Z119" s="2">
        <v>1</v>
      </c>
      <c r="AA119" s="2">
        <v>1</v>
      </c>
      <c r="AB119" s="2">
        <v>1</v>
      </c>
      <c r="AC119" s="2">
        <v>3</v>
      </c>
      <c r="AD119" s="2">
        <v>3</v>
      </c>
      <c r="AE119" s="2">
        <v>3</v>
      </c>
      <c r="AF119" s="2">
        <v>2</v>
      </c>
      <c r="AG119" s="2">
        <v>2</v>
      </c>
      <c r="AH119" s="2">
        <v>2</v>
      </c>
      <c r="AI119" s="2">
        <v>2</v>
      </c>
      <c r="AJ119" s="2">
        <v>2</v>
      </c>
      <c r="AK119" s="2">
        <v>2</v>
      </c>
      <c r="AL119" s="2">
        <v>2</v>
      </c>
      <c r="AM119" s="2">
        <v>1</v>
      </c>
      <c r="AN119" s="2">
        <v>1</v>
      </c>
      <c r="AO119" s="2">
        <v>2</v>
      </c>
      <c r="AP119" s="2">
        <v>2</v>
      </c>
      <c r="AQ119" s="2">
        <v>2</v>
      </c>
      <c r="AR119" s="2">
        <v>2</v>
      </c>
      <c r="AS119" s="2">
        <v>3</v>
      </c>
      <c r="AT119" s="2">
        <v>2</v>
      </c>
      <c r="AU119" s="2">
        <v>1</v>
      </c>
      <c r="AV119" s="2">
        <v>2</v>
      </c>
      <c r="AW119" s="2">
        <v>2</v>
      </c>
      <c r="AX119" s="2">
        <v>2</v>
      </c>
      <c r="AY119" s="2">
        <v>2</v>
      </c>
      <c r="AZ119" s="2">
        <v>2</v>
      </c>
      <c r="BA119" s="2">
        <v>2</v>
      </c>
      <c r="BB119" s="2">
        <v>3</v>
      </c>
      <c r="BC119" s="2">
        <v>3</v>
      </c>
      <c r="BD119" s="2">
        <v>3</v>
      </c>
      <c r="BE119" s="2">
        <v>2</v>
      </c>
      <c r="BF119" s="2">
        <v>2</v>
      </c>
      <c r="BG119" s="2">
        <v>2</v>
      </c>
      <c r="BH119" s="2">
        <v>2</v>
      </c>
      <c r="BI119" s="2">
        <f t="shared" si="4"/>
        <v>2</v>
      </c>
      <c r="BJ119" s="2">
        <v>1</v>
      </c>
      <c r="BK119" s="2">
        <v>1</v>
      </c>
      <c r="BL119" s="2">
        <v>1</v>
      </c>
      <c r="BM119" s="2">
        <v>1</v>
      </c>
      <c r="BN119" s="2">
        <v>0</v>
      </c>
      <c r="BO119" s="2">
        <v>0</v>
      </c>
      <c r="BP119" s="2">
        <v>0</v>
      </c>
      <c r="BQ119" s="4" t="s">
        <v>445</v>
      </c>
      <c r="BR119" s="2">
        <v>1</v>
      </c>
      <c r="BS119" s="2">
        <v>1</v>
      </c>
      <c r="BT119" s="2">
        <v>0</v>
      </c>
      <c r="BU119" s="2">
        <v>1</v>
      </c>
      <c r="BV119" s="2">
        <v>0</v>
      </c>
      <c r="BW119" s="2">
        <v>0</v>
      </c>
      <c r="BX119" s="2">
        <v>0</v>
      </c>
      <c r="BY119" s="4" t="s">
        <v>445</v>
      </c>
      <c r="BZ119" s="2">
        <v>1</v>
      </c>
      <c r="CA119" s="2">
        <v>1</v>
      </c>
      <c r="CB119" s="2">
        <v>1</v>
      </c>
      <c r="CC119" s="2">
        <v>1</v>
      </c>
      <c r="CD119" s="2">
        <v>0</v>
      </c>
      <c r="CE119" s="2">
        <v>0</v>
      </c>
      <c r="CF119" s="2">
        <v>0</v>
      </c>
      <c r="CG119" s="4" t="s">
        <v>445</v>
      </c>
      <c r="CH119" s="2">
        <v>1</v>
      </c>
      <c r="CI119" s="2">
        <v>0</v>
      </c>
      <c r="CJ119" s="2">
        <v>0</v>
      </c>
      <c r="CK119" s="2">
        <v>0</v>
      </c>
      <c r="CL119" s="2">
        <v>0</v>
      </c>
      <c r="CM119" s="4" t="s">
        <v>445</v>
      </c>
      <c r="CN119" s="2">
        <v>0</v>
      </c>
      <c r="CO119" s="2">
        <v>1</v>
      </c>
      <c r="CP119" s="2">
        <v>0</v>
      </c>
      <c r="CQ119" s="2">
        <v>0</v>
      </c>
      <c r="CR119" s="2">
        <v>0</v>
      </c>
      <c r="CS119" s="4" t="s">
        <v>445</v>
      </c>
      <c r="CT119" s="2">
        <v>1</v>
      </c>
      <c r="CU119" s="2">
        <v>1</v>
      </c>
      <c r="CV119" s="2">
        <v>1</v>
      </c>
      <c r="CW119" s="2">
        <v>0</v>
      </c>
      <c r="CX119" s="2">
        <v>0</v>
      </c>
      <c r="CY119" s="2">
        <v>0</v>
      </c>
      <c r="CZ119" s="4" t="s">
        <v>445</v>
      </c>
      <c r="DA119" s="8">
        <f t="shared" si="5"/>
        <v>16</v>
      </c>
      <c r="DB119" s="2">
        <v>2</v>
      </c>
      <c r="DC119" s="2">
        <v>2</v>
      </c>
      <c r="DD119" s="2">
        <v>1</v>
      </c>
      <c r="DE119" s="2">
        <v>2</v>
      </c>
      <c r="DF119" s="2">
        <v>2</v>
      </c>
      <c r="DG119" s="2">
        <v>2</v>
      </c>
      <c r="DH119" s="2">
        <v>2</v>
      </c>
      <c r="DI119" s="2">
        <v>2</v>
      </c>
      <c r="DJ119" s="2">
        <v>2</v>
      </c>
      <c r="DK119" s="2">
        <v>1</v>
      </c>
      <c r="DL119" s="2">
        <v>1</v>
      </c>
      <c r="DM119" s="2">
        <v>1</v>
      </c>
      <c r="DN119" s="2">
        <v>1</v>
      </c>
      <c r="DO119" s="2">
        <v>1</v>
      </c>
      <c r="DP119" s="2">
        <v>1</v>
      </c>
      <c r="DQ119" s="2">
        <v>0</v>
      </c>
      <c r="DR119" s="4" t="s">
        <v>445</v>
      </c>
    </row>
    <row r="120" spans="1:122">
      <c r="A120" s="2">
        <v>3973066</v>
      </c>
      <c r="B120" s="3">
        <v>42057.645868055559</v>
      </c>
      <c r="C120" s="2">
        <v>1</v>
      </c>
      <c r="D120" s="2">
        <v>36</v>
      </c>
      <c r="E120" s="2">
        <v>6</v>
      </c>
      <c r="F120" s="2">
        <v>14</v>
      </c>
      <c r="G120" s="2">
        <v>3</v>
      </c>
      <c r="H120" s="2">
        <v>1</v>
      </c>
      <c r="I120" s="2">
        <v>1</v>
      </c>
      <c r="J120" s="2">
        <v>7</v>
      </c>
      <c r="K120" s="2">
        <v>3</v>
      </c>
      <c r="L120" s="2">
        <v>4</v>
      </c>
      <c r="N120" s="2">
        <v>2012</v>
      </c>
      <c r="O120" s="2">
        <v>20000</v>
      </c>
      <c r="P120" s="2">
        <v>29</v>
      </c>
      <c r="Q120" s="2">
        <f t="shared" si="3"/>
        <v>689.65517241379314</v>
      </c>
      <c r="R120" s="4" t="s">
        <v>131</v>
      </c>
      <c r="S120" s="2">
        <v>2</v>
      </c>
      <c r="T120" s="2">
        <v>3</v>
      </c>
      <c r="U120" s="2">
        <v>1</v>
      </c>
      <c r="V120" s="2">
        <v>4</v>
      </c>
      <c r="W120" s="2">
        <v>5</v>
      </c>
      <c r="X120" s="2">
        <v>4</v>
      </c>
      <c r="Y120" s="2">
        <v>3</v>
      </c>
      <c r="Z120" s="2">
        <v>3</v>
      </c>
      <c r="AA120" s="2">
        <v>3</v>
      </c>
      <c r="AB120" s="2">
        <v>3</v>
      </c>
      <c r="AC120" s="2">
        <v>4</v>
      </c>
      <c r="AD120" s="2">
        <v>4</v>
      </c>
      <c r="AE120" s="2">
        <v>3</v>
      </c>
      <c r="AF120" s="2">
        <v>3</v>
      </c>
      <c r="AG120" s="2">
        <v>3</v>
      </c>
      <c r="AH120" s="2">
        <v>4</v>
      </c>
      <c r="AI120" s="2">
        <v>4</v>
      </c>
      <c r="AJ120" s="2">
        <v>3</v>
      </c>
      <c r="AK120" s="2">
        <v>2</v>
      </c>
      <c r="AL120" s="2">
        <v>4</v>
      </c>
      <c r="AM120" s="2">
        <v>4</v>
      </c>
      <c r="AN120" s="2">
        <v>3</v>
      </c>
      <c r="AO120" s="2">
        <v>4</v>
      </c>
      <c r="AP120" s="2">
        <v>4</v>
      </c>
      <c r="AQ120" s="2">
        <v>2</v>
      </c>
      <c r="AR120" s="2">
        <v>2</v>
      </c>
      <c r="AS120" s="2">
        <v>4</v>
      </c>
      <c r="AT120" s="2">
        <v>3</v>
      </c>
      <c r="AU120" s="2">
        <v>4</v>
      </c>
      <c r="AV120" s="2">
        <v>3</v>
      </c>
      <c r="AW120" s="2">
        <v>3</v>
      </c>
      <c r="AX120" s="2">
        <v>4</v>
      </c>
      <c r="AY120" s="2">
        <v>2</v>
      </c>
      <c r="AZ120" s="2">
        <v>4</v>
      </c>
      <c r="BA120" s="2">
        <v>3</v>
      </c>
      <c r="BB120" s="2">
        <v>4</v>
      </c>
      <c r="BC120" s="2">
        <v>3</v>
      </c>
      <c r="BD120" s="2">
        <v>4</v>
      </c>
      <c r="BE120" s="2">
        <v>3</v>
      </c>
      <c r="BF120" s="2">
        <v>3</v>
      </c>
      <c r="BG120" s="2">
        <v>4</v>
      </c>
      <c r="BH120" s="2">
        <v>4</v>
      </c>
      <c r="BI120" s="2">
        <f t="shared" si="4"/>
        <v>4</v>
      </c>
      <c r="BJ120" s="2">
        <v>1</v>
      </c>
      <c r="BK120" s="2">
        <v>0</v>
      </c>
      <c r="BL120" s="2">
        <v>0</v>
      </c>
      <c r="BM120" s="2">
        <v>0</v>
      </c>
      <c r="BN120" s="2">
        <v>0</v>
      </c>
      <c r="BO120" s="2">
        <v>0</v>
      </c>
      <c r="BP120" s="2">
        <v>0</v>
      </c>
      <c r="BQ120" s="4" t="s">
        <v>445</v>
      </c>
      <c r="BR120" s="2">
        <v>1</v>
      </c>
      <c r="BS120" s="2">
        <v>0</v>
      </c>
      <c r="BT120" s="2">
        <v>0</v>
      </c>
      <c r="BU120" s="2">
        <v>0</v>
      </c>
      <c r="BV120" s="2">
        <v>0</v>
      </c>
      <c r="BW120" s="2">
        <v>0</v>
      </c>
      <c r="BX120" s="2">
        <v>0</v>
      </c>
      <c r="BY120" s="4" t="s">
        <v>445</v>
      </c>
      <c r="BZ120" s="2">
        <v>1</v>
      </c>
      <c r="CA120" s="2">
        <v>0</v>
      </c>
      <c r="CB120" s="2">
        <v>0</v>
      </c>
      <c r="CC120" s="2">
        <v>0</v>
      </c>
      <c r="CD120" s="2">
        <v>0</v>
      </c>
      <c r="CE120" s="2">
        <v>0</v>
      </c>
      <c r="CF120" s="2">
        <v>0</v>
      </c>
      <c r="CG120" s="4" t="s">
        <v>445</v>
      </c>
      <c r="CH120" s="2">
        <v>0</v>
      </c>
      <c r="CI120" s="2">
        <v>0</v>
      </c>
      <c r="CJ120" s="2">
        <v>0</v>
      </c>
      <c r="CK120" s="2">
        <v>0</v>
      </c>
      <c r="CL120" s="2">
        <v>1</v>
      </c>
      <c r="CM120" s="4" t="s">
        <v>445</v>
      </c>
      <c r="CN120" s="2">
        <v>1</v>
      </c>
      <c r="CO120" s="2">
        <v>1</v>
      </c>
      <c r="CP120" s="2">
        <v>0</v>
      </c>
      <c r="CQ120" s="2">
        <v>0</v>
      </c>
      <c r="CR120" s="2">
        <v>0</v>
      </c>
      <c r="CS120" s="4" t="s">
        <v>445</v>
      </c>
      <c r="CT120" s="2">
        <v>1</v>
      </c>
      <c r="CU120" s="2">
        <v>0</v>
      </c>
      <c r="CV120" s="2">
        <v>1</v>
      </c>
      <c r="CW120" s="2">
        <v>0</v>
      </c>
      <c r="CX120" s="2">
        <v>0</v>
      </c>
      <c r="CY120" s="2">
        <v>0</v>
      </c>
      <c r="CZ120" s="4" t="s">
        <v>445</v>
      </c>
      <c r="DA120" s="8">
        <f t="shared" si="5"/>
        <v>7</v>
      </c>
      <c r="DB120" s="2">
        <v>4</v>
      </c>
      <c r="DC120" s="2">
        <v>3</v>
      </c>
      <c r="DD120" s="2">
        <v>3</v>
      </c>
      <c r="DE120" s="2">
        <v>4</v>
      </c>
      <c r="DF120" s="2">
        <v>4</v>
      </c>
      <c r="DG120" s="2">
        <v>4</v>
      </c>
      <c r="DH120" s="2">
        <v>5</v>
      </c>
      <c r="DI120" s="2">
        <v>2</v>
      </c>
      <c r="DJ120" s="2">
        <v>2</v>
      </c>
      <c r="DK120" s="2">
        <v>1</v>
      </c>
      <c r="DL120" s="2">
        <v>0</v>
      </c>
      <c r="DM120" s="2">
        <v>0</v>
      </c>
      <c r="DN120" s="2">
        <v>0</v>
      </c>
      <c r="DO120" s="2">
        <v>1</v>
      </c>
      <c r="DP120" s="2">
        <v>0</v>
      </c>
      <c r="DQ120" s="2">
        <v>0</v>
      </c>
      <c r="DR120" s="4" t="s">
        <v>445</v>
      </c>
    </row>
    <row r="121" spans="1:122">
      <c r="A121" s="2">
        <v>3984277</v>
      </c>
      <c r="B121" s="3">
        <v>42056.335347222222</v>
      </c>
      <c r="C121" s="2">
        <v>1</v>
      </c>
      <c r="D121" s="2">
        <v>49</v>
      </c>
      <c r="E121" s="2">
        <v>8</v>
      </c>
      <c r="F121" s="2">
        <v>27</v>
      </c>
      <c r="G121" s="2">
        <v>5</v>
      </c>
      <c r="H121" s="2">
        <v>2</v>
      </c>
      <c r="I121" s="2">
        <v>2</v>
      </c>
      <c r="J121" s="2">
        <v>7</v>
      </c>
      <c r="K121" s="2">
        <v>4</v>
      </c>
      <c r="L121" s="2">
        <v>3</v>
      </c>
      <c r="N121" s="2">
        <v>1980</v>
      </c>
      <c r="O121" s="2">
        <v>5000</v>
      </c>
      <c r="P121" s="2">
        <v>4</v>
      </c>
      <c r="Q121" s="2">
        <f t="shared" si="3"/>
        <v>1250</v>
      </c>
      <c r="R121" s="4" t="s">
        <v>133</v>
      </c>
      <c r="S121" s="2">
        <v>2</v>
      </c>
      <c r="T121" s="2">
        <v>4</v>
      </c>
      <c r="U121" s="2">
        <v>4</v>
      </c>
      <c r="V121" s="2">
        <v>2</v>
      </c>
      <c r="W121" s="2">
        <v>4</v>
      </c>
      <c r="X121" s="2">
        <v>2</v>
      </c>
      <c r="Y121" s="2">
        <v>2</v>
      </c>
      <c r="Z121" s="2">
        <v>1</v>
      </c>
      <c r="AA121" s="2">
        <v>3</v>
      </c>
      <c r="AB121" s="2">
        <v>2</v>
      </c>
      <c r="AC121" s="2">
        <v>4</v>
      </c>
      <c r="AD121" s="2">
        <v>3</v>
      </c>
      <c r="AE121" s="2">
        <v>3</v>
      </c>
      <c r="AF121" s="2">
        <v>3</v>
      </c>
      <c r="AG121" s="2">
        <v>3</v>
      </c>
      <c r="AH121" s="2">
        <v>4</v>
      </c>
      <c r="AI121" s="2">
        <v>2</v>
      </c>
      <c r="AJ121" s="2">
        <v>3</v>
      </c>
      <c r="AK121" s="2">
        <v>2</v>
      </c>
      <c r="AL121" s="2">
        <v>3</v>
      </c>
      <c r="AM121" s="2">
        <v>4</v>
      </c>
      <c r="AN121" s="2">
        <v>3</v>
      </c>
      <c r="AO121" s="2">
        <v>4</v>
      </c>
      <c r="AP121" s="2">
        <v>3</v>
      </c>
      <c r="AQ121" s="2">
        <v>3</v>
      </c>
      <c r="AR121" s="2">
        <v>4</v>
      </c>
      <c r="AS121" s="2">
        <v>3</v>
      </c>
      <c r="AT121" s="2">
        <v>4</v>
      </c>
      <c r="AU121" s="2">
        <v>2</v>
      </c>
      <c r="AV121" s="2">
        <v>3</v>
      </c>
      <c r="AW121" s="2">
        <v>2</v>
      </c>
      <c r="AX121" s="2">
        <v>3</v>
      </c>
      <c r="AY121" s="2">
        <v>2</v>
      </c>
      <c r="AZ121" s="2">
        <v>2</v>
      </c>
      <c r="BA121" s="2">
        <v>2</v>
      </c>
      <c r="BB121" s="2">
        <v>3</v>
      </c>
      <c r="BC121" s="2">
        <v>2</v>
      </c>
      <c r="BD121" s="2">
        <v>2</v>
      </c>
      <c r="BE121" s="2">
        <v>3</v>
      </c>
      <c r="BF121" s="2">
        <v>3</v>
      </c>
      <c r="BG121" s="2">
        <v>3</v>
      </c>
      <c r="BH121" s="2">
        <v>2</v>
      </c>
      <c r="BI121" s="2">
        <f t="shared" si="4"/>
        <v>2.5</v>
      </c>
      <c r="BJ121" s="2">
        <v>0</v>
      </c>
      <c r="BK121" s="2">
        <v>0</v>
      </c>
      <c r="BL121" s="2">
        <v>0</v>
      </c>
      <c r="BM121" s="2">
        <v>0</v>
      </c>
      <c r="BN121" s="2">
        <v>0</v>
      </c>
      <c r="BO121" s="2">
        <v>1</v>
      </c>
      <c r="BP121" s="2">
        <v>0</v>
      </c>
      <c r="BQ121" s="4" t="s">
        <v>445</v>
      </c>
      <c r="BR121" s="2">
        <v>0</v>
      </c>
      <c r="BS121" s="2">
        <v>0</v>
      </c>
      <c r="BT121" s="2">
        <v>0</v>
      </c>
      <c r="BU121" s="2">
        <v>0</v>
      </c>
      <c r="BV121" s="2">
        <v>0</v>
      </c>
      <c r="BW121" s="2">
        <v>1</v>
      </c>
      <c r="BX121" s="2">
        <v>0</v>
      </c>
      <c r="BY121" s="4" t="s">
        <v>445</v>
      </c>
      <c r="BZ121" s="2">
        <v>0</v>
      </c>
      <c r="CA121" s="2">
        <v>0</v>
      </c>
      <c r="CB121" s="2">
        <v>0</v>
      </c>
      <c r="CC121" s="2">
        <v>0</v>
      </c>
      <c r="CD121" s="2">
        <v>0</v>
      </c>
      <c r="CE121" s="2">
        <v>1</v>
      </c>
      <c r="CF121" s="2">
        <v>0</v>
      </c>
      <c r="CG121" s="4" t="s">
        <v>445</v>
      </c>
      <c r="CH121" s="2">
        <v>0</v>
      </c>
      <c r="CI121" s="2">
        <v>0</v>
      </c>
      <c r="CJ121" s="2">
        <v>0</v>
      </c>
      <c r="CK121" s="2">
        <v>1</v>
      </c>
      <c r="CL121" s="2">
        <v>0</v>
      </c>
      <c r="CM121" s="4" t="s">
        <v>445</v>
      </c>
      <c r="CN121" s="2">
        <v>0</v>
      </c>
      <c r="CO121" s="2">
        <v>0</v>
      </c>
      <c r="CP121" s="2">
        <v>0</v>
      </c>
      <c r="CQ121" s="2">
        <v>1</v>
      </c>
      <c r="CR121" s="2">
        <v>0</v>
      </c>
      <c r="CS121" s="4" t="s">
        <v>445</v>
      </c>
      <c r="CT121" s="2">
        <v>1</v>
      </c>
      <c r="CU121" s="2">
        <v>0</v>
      </c>
      <c r="CV121" s="2">
        <v>0</v>
      </c>
      <c r="CW121" s="2">
        <v>0</v>
      </c>
      <c r="CX121" s="2">
        <v>0</v>
      </c>
      <c r="CY121" s="2">
        <v>0</v>
      </c>
      <c r="CZ121" s="4" t="s">
        <v>445</v>
      </c>
      <c r="DA121" s="8">
        <f t="shared" si="5"/>
        <v>1</v>
      </c>
      <c r="DB121" s="2">
        <v>2</v>
      </c>
      <c r="DC121" s="2">
        <v>2</v>
      </c>
      <c r="DD121" s="2">
        <v>3</v>
      </c>
      <c r="DE121" s="2">
        <v>3</v>
      </c>
      <c r="DF121" s="2">
        <v>3</v>
      </c>
      <c r="DG121" s="2">
        <v>3</v>
      </c>
      <c r="DH121" s="2">
        <v>4</v>
      </c>
      <c r="DI121" s="2">
        <v>3</v>
      </c>
      <c r="DJ121" s="2">
        <v>3</v>
      </c>
      <c r="DR121" s="4" t="s">
        <v>445</v>
      </c>
    </row>
    <row r="122" spans="1:122">
      <c r="A122" s="2">
        <v>3985460</v>
      </c>
      <c r="B122" s="3">
        <v>42055.979178240741</v>
      </c>
      <c r="C122" s="2">
        <v>1</v>
      </c>
      <c r="D122" s="2">
        <v>53</v>
      </c>
      <c r="E122" s="2">
        <v>9</v>
      </c>
      <c r="F122" s="2">
        <v>28</v>
      </c>
      <c r="G122" s="2">
        <v>5</v>
      </c>
      <c r="H122" s="2">
        <v>2</v>
      </c>
      <c r="I122" s="2">
        <v>2</v>
      </c>
      <c r="J122" s="2">
        <v>8</v>
      </c>
      <c r="K122" s="2">
        <v>8</v>
      </c>
      <c r="L122" s="2">
        <v>3</v>
      </c>
      <c r="N122" s="2">
        <v>1982</v>
      </c>
      <c r="O122" s="2">
        <v>200</v>
      </c>
      <c r="P122" s="2">
        <v>5</v>
      </c>
      <c r="Q122" s="2">
        <f t="shared" si="3"/>
        <v>40</v>
      </c>
      <c r="R122" s="4" t="s">
        <v>65</v>
      </c>
      <c r="S122" s="2">
        <v>1</v>
      </c>
      <c r="T122" s="2">
        <v>4</v>
      </c>
      <c r="U122" s="2">
        <v>3</v>
      </c>
      <c r="V122" s="2">
        <v>4</v>
      </c>
      <c r="W122" s="2">
        <v>4</v>
      </c>
      <c r="X122" s="2">
        <v>4</v>
      </c>
      <c r="Y122" s="2">
        <v>4</v>
      </c>
      <c r="Z122" s="2">
        <v>4</v>
      </c>
      <c r="AA122" s="2">
        <v>3</v>
      </c>
      <c r="AB122" s="2">
        <v>4</v>
      </c>
      <c r="AC122" s="2">
        <v>4</v>
      </c>
      <c r="AD122" s="2">
        <v>4</v>
      </c>
      <c r="AE122" s="2">
        <v>4</v>
      </c>
      <c r="AF122" s="2">
        <v>4</v>
      </c>
      <c r="AG122" s="2">
        <v>4</v>
      </c>
      <c r="AH122" s="2">
        <v>4</v>
      </c>
      <c r="AI122" s="2">
        <v>4</v>
      </c>
      <c r="AJ122" s="2">
        <v>4</v>
      </c>
      <c r="AK122" s="2">
        <v>4</v>
      </c>
      <c r="AL122" s="2">
        <v>4</v>
      </c>
      <c r="AM122" s="2">
        <v>4</v>
      </c>
      <c r="AN122" s="2">
        <v>4</v>
      </c>
      <c r="AO122" s="2">
        <v>4</v>
      </c>
      <c r="AP122" s="2">
        <v>4</v>
      </c>
      <c r="AQ122" s="2">
        <v>4</v>
      </c>
      <c r="AR122" s="2">
        <v>4</v>
      </c>
      <c r="AS122" s="2">
        <v>4</v>
      </c>
      <c r="AT122" s="2">
        <v>4</v>
      </c>
      <c r="AU122" s="2">
        <v>2</v>
      </c>
      <c r="AV122" s="2">
        <v>3</v>
      </c>
      <c r="AW122" s="2">
        <v>3</v>
      </c>
      <c r="AX122" s="2">
        <v>3</v>
      </c>
      <c r="AY122" s="2">
        <v>3</v>
      </c>
      <c r="AZ122" s="2">
        <v>4</v>
      </c>
      <c r="BA122" s="2">
        <v>3</v>
      </c>
      <c r="BB122" s="2">
        <v>4</v>
      </c>
      <c r="BC122" s="2">
        <v>4</v>
      </c>
      <c r="BD122" s="2">
        <v>4</v>
      </c>
      <c r="BE122" s="2">
        <v>5</v>
      </c>
      <c r="BF122" s="2">
        <v>4</v>
      </c>
      <c r="BG122" s="2">
        <v>4</v>
      </c>
      <c r="BH122" s="2">
        <v>4</v>
      </c>
      <c r="BI122" s="2">
        <f t="shared" si="4"/>
        <v>4</v>
      </c>
      <c r="BJ122" s="2">
        <v>0</v>
      </c>
      <c r="BK122" s="2">
        <v>1</v>
      </c>
      <c r="BL122" s="2">
        <v>0</v>
      </c>
      <c r="BM122" s="2">
        <v>0</v>
      </c>
      <c r="BN122" s="2">
        <v>0</v>
      </c>
      <c r="BO122" s="2">
        <v>0</v>
      </c>
      <c r="BP122" s="2">
        <v>0</v>
      </c>
      <c r="BQ122" s="4" t="s">
        <v>445</v>
      </c>
      <c r="BR122" s="2">
        <v>1</v>
      </c>
      <c r="BS122" s="2">
        <v>0</v>
      </c>
      <c r="BT122" s="2">
        <v>0</v>
      </c>
      <c r="BU122" s="2">
        <v>1</v>
      </c>
      <c r="BV122" s="2">
        <v>0</v>
      </c>
      <c r="BW122" s="2">
        <v>0</v>
      </c>
      <c r="BX122" s="2">
        <v>0</v>
      </c>
      <c r="BY122" s="4" t="s">
        <v>445</v>
      </c>
      <c r="BZ122" s="2">
        <v>1</v>
      </c>
      <c r="CA122" s="2">
        <v>0</v>
      </c>
      <c r="CB122" s="2">
        <v>1</v>
      </c>
      <c r="CC122" s="2">
        <v>0</v>
      </c>
      <c r="CD122" s="2">
        <v>0</v>
      </c>
      <c r="CE122" s="2">
        <v>0</v>
      </c>
      <c r="CF122" s="2">
        <v>0</v>
      </c>
      <c r="CG122" s="4" t="s">
        <v>445</v>
      </c>
      <c r="CH122" s="2">
        <v>1</v>
      </c>
      <c r="CI122" s="2">
        <v>1</v>
      </c>
      <c r="CJ122" s="2">
        <v>0</v>
      </c>
      <c r="CK122" s="2">
        <v>0</v>
      </c>
      <c r="CL122" s="2">
        <v>0</v>
      </c>
      <c r="CM122" s="4" t="s">
        <v>445</v>
      </c>
      <c r="CN122" s="2">
        <v>1</v>
      </c>
      <c r="CO122" s="2">
        <v>1</v>
      </c>
      <c r="CP122" s="2">
        <v>0</v>
      </c>
      <c r="CQ122" s="2">
        <v>0</v>
      </c>
      <c r="CR122" s="2">
        <v>0</v>
      </c>
      <c r="CS122" s="4" t="s">
        <v>445</v>
      </c>
      <c r="CT122" s="2">
        <v>1</v>
      </c>
      <c r="CU122" s="2">
        <v>0</v>
      </c>
      <c r="CV122" s="2">
        <v>0</v>
      </c>
      <c r="CW122" s="2">
        <v>0</v>
      </c>
      <c r="CX122" s="2">
        <v>0</v>
      </c>
      <c r="CY122" s="2">
        <v>0</v>
      </c>
      <c r="CZ122" s="4" t="s">
        <v>445</v>
      </c>
      <c r="DA122" s="8">
        <f t="shared" si="5"/>
        <v>10</v>
      </c>
      <c r="DB122" s="2">
        <v>2</v>
      </c>
      <c r="DC122" s="2">
        <v>2</v>
      </c>
      <c r="DD122" s="2">
        <v>3</v>
      </c>
      <c r="DE122" s="2">
        <v>3</v>
      </c>
      <c r="DF122" s="2">
        <v>5</v>
      </c>
      <c r="DG122" s="2">
        <v>3</v>
      </c>
      <c r="DH122" s="2">
        <v>5</v>
      </c>
      <c r="DI122" s="2">
        <v>4</v>
      </c>
      <c r="DJ122" s="2">
        <v>3</v>
      </c>
      <c r="DR122" s="4" t="s">
        <v>445</v>
      </c>
    </row>
    <row r="123" spans="1:122">
      <c r="A123" s="2">
        <v>3989614</v>
      </c>
      <c r="B123" s="3">
        <v>42056.30840277778</v>
      </c>
      <c r="C123" s="2">
        <v>1</v>
      </c>
      <c r="D123" s="2">
        <v>60</v>
      </c>
      <c r="E123" s="2">
        <v>11</v>
      </c>
      <c r="F123" s="2">
        <v>42</v>
      </c>
      <c r="G123" s="2">
        <v>8</v>
      </c>
      <c r="H123" s="2">
        <v>2</v>
      </c>
      <c r="I123" s="2">
        <v>2</v>
      </c>
      <c r="J123" s="2">
        <v>2</v>
      </c>
      <c r="K123" s="2">
        <v>2</v>
      </c>
      <c r="L123" s="2">
        <v>3</v>
      </c>
      <c r="N123" s="2">
        <v>2002</v>
      </c>
      <c r="O123" s="2">
        <v>495</v>
      </c>
      <c r="P123" s="2">
        <v>1</v>
      </c>
      <c r="Q123" s="2">
        <f t="shared" si="3"/>
        <v>495</v>
      </c>
      <c r="R123" s="4" t="s">
        <v>134</v>
      </c>
      <c r="S123" s="2">
        <v>4</v>
      </c>
      <c r="T123" s="2">
        <v>3</v>
      </c>
      <c r="U123" s="2">
        <v>3</v>
      </c>
      <c r="V123" s="2">
        <v>4</v>
      </c>
      <c r="W123" s="2">
        <v>2</v>
      </c>
      <c r="X123" s="2">
        <v>3</v>
      </c>
      <c r="Y123" s="2">
        <v>3</v>
      </c>
      <c r="Z123" s="2">
        <v>3</v>
      </c>
      <c r="AA123" s="2">
        <v>3</v>
      </c>
      <c r="AB123" s="2">
        <v>3</v>
      </c>
      <c r="AC123" s="2">
        <v>2</v>
      </c>
      <c r="AD123" s="2">
        <v>3</v>
      </c>
      <c r="AE123" s="2">
        <v>4</v>
      </c>
      <c r="AF123" s="2">
        <v>3</v>
      </c>
      <c r="AG123" s="2">
        <v>4</v>
      </c>
      <c r="AH123" s="2">
        <v>3</v>
      </c>
      <c r="AI123" s="2">
        <v>3</v>
      </c>
      <c r="AJ123" s="2">
        <v>3</v>
      </c>
      <c r="AK123" s="2">
        <v>3</v>
      </c>
      <c r="AL123" s="2">
        <v>4</v>
      </c>
      <c r="AM123" s="2">
        <v>4</v>
      </c>
      <c r="AN123" s="2">
        <v>3</v>
      </c>
      <c r="AO123" s="2">
        <v>4</v>
      </c>
      <c r="AP123" s="2">
        <v>3</v>
      </c>
      <c r="AQ123" s="2">
        <v>4</v>
      </c>
      <c r="AR123" s="2">
        <v>4</v>
      </c>
      <c r="AS123" s="2">
        <v>3</v>
      </c>
      <c r="AT123" s="2">
        <v>2</v>
      </c>
      <c r="AU123" s="2">
        <v>3</v>
      </c>
      <c r="AV123" s="2">
        <v>3</v>
      </c>
      <c r="AW123" s="2">
        <v>2</v>
      </c>
      <c r="AX123" s="2">
        <v>2</v>
      </c>
      <c r="AY123" s="2">
        <v>3</v>
      </c>
      <c r="AZ123" s="2">
        <v>2</v>
      </c>
      <c r="BA123" s="2">
        <v>2</v>
      </c>
      <c r="BB123" s="2">
        <v>3</v>
      </c>
      <c r="BC123" s="2">
        <v>3</v>
      </c>
      <c r="BD123" s="2">
        <v>3</v>
      </c>
      <c r="BE123" s="2">
        <v>3</v>
      </c>
      <c r="BF123" s="2">
        <v>3</v>
      </c>
      <c r="BG123" s="2">
        <v>3</v>
      </c>
      <c r="BH123" s="2">
        <v>3</v>
      </c>
      <c r="BI123" s="2">
        <f t="shared" si="4"/>
        <v>3</v>
      </c>
      <c r="BJ123" s="2">
        <v>0</v>
      </c>
      <c r="BK123" s="2">
        <v>1</v>
      </c>
      <c r="BL123" s="2">
        <v>0</v>
      </c>
      <c r="BM123" s="2">
        <v>0</v>
      </c>
      <c r="BN123" s="2">
        <v>0</v>
      </c>
      <c r="BO123" s="2">
        <v>0</v>
      </c>
      <c r="BP123" s="2">
        <v>0</v>
      </c>
      <c r="BQ123" s="4" t="s">
        <v>445</v>
      </c>
      <c r="BR123" s="2">
        <v>0</v>
      </c>
      <c r="BS123" s="2">
        <v>0</v>
      </c>
      <c r="BT123" s="2">
        <v>1</v>
      </c>
      <c r="BU123" s="2">
        <v>0</v>
      </c>
      <c r="BV123" s="2">
        <v>0</v>
      </c>
      <c r="BW123" s="2">
        <v>0</v>
      </c>
      <c r="BX123" s="2">
        <v>0</v>
      </c>
      <c r="BY123" s="4" t="s">
        <v>445</v>
      </c>
      <c r="BZ123" s="2">
        <v>0</v>
      </c>
      <c r="CA123" s="2">
        <v>0</v>
      </c>
      <c r="CB123" s="2">
        <v>1</v>
      </c>
      <c r="CC123" s="2">
        <v>1</v>
      </c>
      <c r="CD123" s="2">
        <v>0</v>
      </c>
      <c r="CE123" s="2">
        <v>0</v>
      </c>
      <c r="CF123" s="2">
        <v>0</v>
      </c>
      <c r="CG123" s="4" t="s">
        <v>445</v>
      </c>
      <c r="CH123" s="2">
        <v>1</v>
      </c>
      <c r="CI123" s="2">
        <v>0</v>
      </c>
      <c r="CJ123" s="2">
        <v>0</v>
      </c>
      <c r="CK123" s="2">
        <v>0</v>
      </c>
      <c r="CL123" s="2">
        <v>0</v>
      </c>
      <c r="CM123" s="4" t="s">
        <v>445</v>
      </c>
      <c r="CN123" s="2">
        <v>0</v>
      </c>
      <c r="CO123" s="2">
        <v>1</v>
      </c>
      <c r="CP123" s="2">
        <v>0</v>
      </c>
      <c r="CQ123" s="2">
        <v>0</v>
      </c>
      <c r="CR123" s="2">
        <v>0</v>
      </c>
      <c r="CS123" s="4" t="s">
        <v>445</v>
      </c>
      <c r="CT123" s="2">
        <v>1</v>
      </c>
      <c r="CU123" s="2">
        <v>0</v>
      </c>
      <c r="CV123" s="2">
        <v>0</v>
      </c>
      <c r="CW123" s="2">
        <v>0</v>
      </c>
      <c r="CX123" s="2">
        <v>0</v>
      </c>
      <c r="CY123" s="2">
        <v>0</v>
      </c>
      <c r="CZ123" s="4" t="s">
        <v>445</v>
      </c>
      <c r="DA123" s="8">
        <f t="shared" si="5"/>
        <v>7</v>
      </c>
      <c r="DB123" s="2">
        <v>2</v>
      </c>
      <c r="DC123" s="2">
        <v>3</v>
      </c>
      <c r="DD123" s="2">
        <v>3</v>
      </c>
      <c r="DE123" s="2">
        <v>4</v>
      </c>
      <c r="DF123" s="2">
        <v>4</v>
      </c>
      <c r="DG123" s="2">
        <v>4</v>
      </c>
      <c r="DH123" s="2">
        <v>3</v>
      </c>
      <c r="DI123" s="2">
        <v>2</v>
      </c>
      <c r="DJ123" s="2">
        <v>3</v>
      </c>
      <c r="DR123" s="4" t="s">
        <v>445</v>
      </c>
    </row>
    <row r="124" spans="1:122">
      <c r="A124" s="2">
        <v>3996918</v>
      </c>
      <c r="B124" s="3">
        <v>42057.529363425929</v>
      </c>
      <c r="C124" s="2">
        <v>1</v>
      </c>
      <c r="D124" s="2">
        <v>52</v>
      </c>
      <c r="E124" s="2">
        <v>9</v>
      </c>
      <c r="F124" s="2">
        <v>47</v>
      </c>
      <c r="G124" s="2">
        <v>8</v>
      </c>
      <c r="H124" s="2">
        <v>1</v>
      </c>
      <c r="I124" s="2">
        <v>1</v>
      </c>
      <c r="J124" s="2">
        <v>2</v>
      </c>
      <c r="K124" s="2">
        <v>2</v>
      </c>
      <c r="L124" s="2">
        <v>6</v>
      </c>
      <c r="N124" s="2">
        <v>1989</v>
      </c>
      <c r="O124" s="2">
        <v>2200</v>
      </c>
      <c r="P124" s="2">
        <v>5</v>
      </c>
      <c r="Q124" s="2">
        <f t="shared" si="3"/>
        <v>440</v>
      </c>
      <c r="R124" s="4" t="s">
        <v>135</v>
      </c>
      <c r="S124" s="2">
        <v>4</v>
      </c>
      <c r="T124" s="2">
        <v>3</v>
      </c>
      <c r="U124" s="2">
        <v>3</v>
      </c>
      <c r="V124" s="2">
        <v>4</v>
      </c>
      <c r="W124" s="2">
        <v>1</v>
      </c>
      <c r="X124" s="2">
        <v>2</v>
      </c>
      <c r="Y124" s="2">
        <v>2</v>
      </c>
      <c r="Z124" s="2">
        <v>1</v>
      </c>
      <c r="AA124" s="2">
        <v>2</v>
      </c>
      <c r="AB124" s="2">
        <v>2</v>
      </c>
      <c r="AC124" s="2">
        <v>4</v>
      </c>
      <c r="AD124" s="2">
        <v>4</v>
      </c>
      <c r="AE124" s="2">
        <v>4</v>
      </c>
      <c r="AF124" s="2">
        <v>1</v>
      </c>
      <c r="AG124" s="2">
        <v>1</v>
      </c>
      <c r="AH124" s="2">
        <v>4</v>
      </c>
      <c r="AI124" s="2">
        <v>1</v>
      </c>
      <c r="AJ124" s="2">
        <v>2</v>
      </c>
      <c r="AK124" s="2">
        <v>4</v>
      </c>
      <c r="AL124" s="2">
        <v>4</v>
      </c>
      <c r="AM124" s="2">
        <v>4</v>
      </c>
      <c r="AN124" s="2">
        <v>1</v>
      </c>
      <c r="AO124" s="2">
        <v>2</v>
      </c>
      <c r="AP124" s="2">
        <v>4</v>
      </c>
      <c r="AQ124" s="2">
        <v>4</v>
      </c>
      <c r="AR124" s="2">
        <v>2</v>
      </c>
      <c r="AS124" s="2">
        <v>2</v>
      </c>
      <c r="AT124" s="2">
        <v>2</v>
      </c>
      <c r="AU124" s="2">
        <v>2</v>
      </c>
      <c r="AV124" s="2">
        <v>2</v>
      </c>
      <c r="AW124" s="2">
        <v>2</v>
      </c>
      <c r="AX124" s="2">
        <v>2</v>
      </c>
      <c r="AY124" s="2">
        <v>2</v>
      </c>
      <c r="AZ124" s="2">
        <v>1</v>
      </c>
      <c r="BA124" s="2">
        <v>2</v>
      </c>
      <c r="BB124" s="2">
        <v>2</v>
      </c>
      <c r="BC124" s="2">
        <v>2</v>
      </c>
      <c r="BD124" s="2">
        <v>2</v>
      </c>
      <c r="BE124" s="2">
        <v>2</v>
      </c>
      <c r="BF124" s="2">
        <v>2</v>
      </c>
      <c r="BG124" s="2">
        <v>2</v>
      </c>
      <c r="BH124" s="2">
        <v>2</v>
      </c>
      <c r="BI124" s="2">
        <f t="shared" si="4"/>
        <v>2</v>
      </c>
      <c r="BJ124" s="2">
        <v>0</v>
      </c>
      <c r="BK124" s="2">
        <v>0</v>
      </c>
      <c r="BL124" s="2">
        <v>0</v>
      </c>
      <c r="BM124" s="2">
        <v>0</v>
      </c>
      <c r="BN124" s="2">
        <v>0</v>
      </c>
      <c r="BO124" s="2">
        <v>1</v>
      </c>
      <c r="BP124" s="2">
        <v>0</v>
      </c>
      <c r="BQ124" s="4" t="s">
        <v>445</v>
      </c>
      <c r="BR124" s="2">
        <v>0</v>
      </c>
      <c r="BS124" s="2">
        <v>0</v>
      </c>
      <c r="BT124" s="2">
        <v>0</v>
      </c>
      <c r="BU124" s="2">
        <v>0</v>
      </c>
      <c r="BV124" s="2">
        <v>0</v>
      </c>
      <c r="BW124" s="2">
        <v>1</v>
      </c>
      <c r="BX124" s="2">
        <v>0</v>
      </c>
      <c r="BY124" s="4" t="s">
        <v>445</v>
      </c>
      <c r="BZ124" s="2">
        <v>0</v>
      </c>
      <c r="CA124" s="2">
        <v>0</v>
      </c>
      <c r="CB124" s="2">
        <v>0</v>
      </c>
      <c r="CC124" s="2">
        <v>0</v>
      </c>
      <c r="CD124" s="2">
        <v>0</v>
      </c>
      <c r="CE124" s="2">
        <v>1</v>
      </c>
      <c r="CF124" s="2">
        <v>0</v>
      </c>
      <c r="CG124" s="4" t="s">
        <v>445</v>
      </c>
      <c r="CH124" s="2">
        <v>0</v>
      </c>
      <c r="CI124" s="2">
        <v>0</v>
      </c>
      <c r="CJ124" s="2">
        <v>0</v>
      </c>
      <c r="CK124" s="2">
        <v>1</v>
      </c>
      <c r="CL124" s="2">
        <v>0</v>
      </c>
      <c r="CM124" s="4" t="s">
        <v>445</v>
      </c>
      <c r="CN124" s="2">
        <v>0</v>
      </c>
      <c r="CO124" s="2">
        <v>0</v>
      </c>
      <c r="CP124" s="2">
        <v>0</v>
      </c>
      <c r="CQ124" s="2">
        <v>1</v>
      </c>
      <c r="CR124" s="2">
        <v>0</v>
      </c>
      <c r="CS124" s="4" t="s">
        <v>445</v>
      </c>
      <c r="CT124" s="2">
        <v>0</v>
      </c>
      <c r="CU124" s="2">
        <v>0</v>
      </c>
      <c r="CV124" s="2">
        <v>0</v>
      </c>
      <c r="CW124" s="2">
        <v>0</v>
      </c>
      <c r="CX124" s="2">
        <v>1</v>
      </c>
      <c r="CY124" s="2">
        <v>0</v>
      </c>
      <c r="CZ124" s="4" t="s">
        <v>445</v>
      </c>
      <c r="DA124" s="8">
        <f t="shared" si="5"/>
        <v>0</v>
      </c>
      <c r="DB124" s="2">
        <v>2</v>
      </c>
      <c r="DC124" s="2">
        <v>2</v>
      </c>
      <c r="DD124" s="2">
        <v>2</v>
      </c>
      <c r="DE124" s="2">
        <v>1</v>
      </c>
      <c r="DF124" s="2">
        <v>2</v>
      </c>
      <c r="DG124" s="2">
        <v>2</v>
      </c>
      <c r="DH124" s="2">
        <v>4</v>
      </c>
      <c r="DI124" s="2">
        <v>3</v>
      </c>
      <c r="DJ124" s="2">
        <v>2</v>
      </c>
      <c r="DK124" s="2">
        <v>1</v>
      </c>
      <c r="DL124" s="2">
        <v>1</v>
      </c>
      <c r="DM124" s="2">
        <v>0</v>
      </c>
      <c r="DN124" s="2">
        <v>0</v>
      </c>
      <c r="DO124" s="2">
        <v>1</v>
      </c>
      <c r="DP124" s="2">
        <v>0</v>
      </c>
      <c r="DQ124" s="2">
        <v>0</v>
      </c>
      <c r="DR124" s="4" t="s">
        <v>445</v>
      </c>
    </row>
    <row r="125" spans="1:122">
      <c r="A125" s="2">
        <v>4008573</v>
      </c>
      <c r="B125" s="3">
        <v>42056.000416666669</v>
      </c>
      <c r="C125" s="2">
        <v>1</v>
      </c>
      <c r="D125" s="2">
        <v>37</v>
      </c>
      <c r="E125" s="2">
        <v>6</v>
      </c>
      <c r="F125" s="2">
        <v>1</v>
      </c>
      <c r="G125" s="2">
        <v>1</v>
      </c>
      <c r="H125" s="2">
        <v>2</v>
      </c>
      <c r="I125" s="2">
        <v>1</v>
      </c>
      <c r="J125" s="2">
        <v>3</v>
      </c>
      <c r="K125" s="2">
        <v>2</v>
      </c>
      <c r="L125" s="2">
        <v>2</v>
      </c>
      <c r="N125" s="2">
        <v>2014</v>
      </c>
      <c r="O125" s="2">
        <v>500</v>
      </c>
      <c r="P125" s="2">
        <v>4</v>
      </c>
      <c r="Q125" s="2">
        <f t="shared" si="3"/>
        <v>125</v>
      </c>
      <c r="R125" s="4" t="s">
        <v>112</v>
      </c>
      <c r="S125" s="2">
        <v>4</v>
      </c>
      <c r="T125" s="2">
        <v>2</v>
      </c>
      <c r="U125" s="2">
        <v>3</v>
      </c>
      <c r="V125" s="2">
        <v>4</v>
      </c>
      <c r="W125" s="2">
        <v>3</v>
      </c>
      <c r="X125" s="2">
        <v>2</v>
      </c>
      <c r="Y125" s="2">
        <v>2</v>
      </c>
      <c r="Z125" s="2">
        <v>4</v>
      </c>
      <c r="AA125" s="2">
        <v>3</v>
      </c>
      <c r="AB125" s="2">
        <v>4</v>
      </c>
      <c r="AC125" s="2">
        <v>4</v>
      </c>
      <c r="AD125" s="2">
        <v>4</v>
      </c>
      <c r="AE125" s="2">
        <v>4</v>
      </c>
      <c r="AF125" s="2">
        <v>3</v>
      </c>
      <c r="AG125" s="2">
        <v>3</v>
      </c>
      <c r="AH125" s="2">
        <v>3</v>
      </c>
      <c r="AI125" s="2">
        <v>3</v>
      </c>
      <c r="AJ125" s="2">
        <v>3</v>
      </c>
      <c r="AK125" s="2">
        <v>4</v>
      </c>
      <c r="AL125" s="2">
        <v>2</v>
      </c>
      <c r="AM125" s="2">
        <v>4</v>
      </c>
      <c r="AN125" s="2">
        <v>4</v>
      </c>
      <c r="AO125" s="2">
        <v>4</v>
      </c>
      <c r="AP125" s="2">
        <v>3</v>
      </c>
      <c r="AQ125" s="2">
        <v>4</v>
      </c>
      <c r="AR125" s="2">
        <v>2</v>
      </c>
      <c r="AS125" s="2">
        <v>4</v>
      </c>
      <c r="AT125" s="2">
        <v>3</v>
      </c>
      <c r="AU125" s="2">
        <v>4</v>
      </c>
      <c r="AV125" s="2">
        <v>4</v>
      </c>
      <c r="AW125" s="2">
        <v>3</v>
      </c>
      <c r="AX125" s="2">
        <v>2</v>
      </c>
      <c r="AY125" s="2">
        <v>2</v>
      </c>
      <c r="AZ125" s="2">
        <v>1</v>
      </c>
      <c r="BA125" s="2">
        <v>1</v>
      </c>
      <c r="BB125" s="2">
        <v>3</v>
      </c>
      <c r="BC125" s="2">
        <v>2</v>
      </c>
      <c r="BD125" s="2">
        <v>1</v>
      </c>
      <c r="BE125" s="2">
        <v>2</v>
      </c>
      <c r="BF125" s="2">
        <v>3</v>
      </c>
      <c r="BG125" s="2">
        <v>2</v>
      </c>
      <c r="BH125" s="2">
        <v>2</v>
      </c>
      <c r="BI125" s="2">
        <f t="shared" si="4"/>
        <v>2</v>
      </c>
      <c r="BJ125" s="2">
        <v>0</v>
      </c>
      <c r="BK125" s="2">
        <v>0</v>
      </c>
      <c r="BL125" s="2">
        <v>0</v>
      </c>
      <c r="BM125" s="2">
        <v>0</v>
      </c>
      <c r="BN125" s="2">
        <v>0</v>
      </c>
      <c r="BO125" s="2">
        <v>0</v>
      </c>
      <c r="BP125" s="2">
        <v>1</v>
      </c>
      <c r="BQ125" s="4" t="s">
        <v>445</v>
      </c>
      <c r="BR125" s="2">
        <v>1</v>
      </c>
      <c r="BS125" s="2">
        <v>0</v>
      </c>
      <c r="BT125" s="2">
        <v>0</v>
      </c>
      <c r="BU125" s="2">
        <v>1</v>
      </c>
      <c r="BV125" s="2">
        <v>0</v>
      </c>
      <c r="BW125" s="2">
        <v>0</v>
      </c>
      <c r="BX125" s="2">
        <v>0</v>
      </c>
      <c r="BY125" s="4" t="s">
        <v>445</v>
      </c>
      <c r="BZ125" s="2">
        <v>1</v>
      </c>
      <c r="CA125" s="2">
        <v>0</v>
      </c>
      <c r="CB125" s="2">
        <v>0</v>
      </c>
      <c r="CC125" s="2">
        <v>0</v>
      </c>
      <c r="CD125" s="2">
        <v>0</v>
      </c>
      <c r="CE125" s="2">
        <v>0</v>
      </c>
      <c r="CF125" s="2">
        <v>0</v>
      </c>
      <c r="CG125" s="4" t="s">
        <v>445</v>
      </c>
      <c r="CH125" s="2">
        <v>0</v>
      </c>
      <c r="CI125" s="2">
        <v>0</v>
      </c>
      <c r="CJ125" s="2">
        <v>0</v>
      </c>
      <c r="CK125" s="2">
        <v>0</v>
      </c>
      <c r="CL125" s="2">
        <v>1</v>
      </c>
      <c r="CM125" s="4" t="s">
        <v>445</v>
      </c>
      <c r="CN125" s="2">
        <v>0</v>
      </c>
      <c r="CO125" s="2">
        <v>0</v>
      </c>
      <c r="CP125" s="2">
        <v>0</v>
      </c>
      <c r="CQ125" s="2">
        <v>0</v>
      </c>
      <c r="CR125" s="2">
        <v>1</v>
      </c>
      <c r="CS125" s="4" t="s">
        <v>445</v>
      </c>
      <c r="CT125" s="2">
        <v>0</v>
      </c>
      <c r="CU125" s="2">
        <v>0</v>
      </c>
      <c r="CV125" s="2">
        <v>0</v>
      </c>
      <c r="CW125" s="2">
        <v>0</v>
      </c>
      <c r="CX125" s="2">
        <v>1</v>
      </c>
      <c r="CY125" s="2">
        <v>0</v>
      </c>
      <c r="CZ125" s="4" t="s">
        <v>445</v>
      </c>
      <c r="DA125" s="8">
        <f t="shared" si="5"/>
        <v>3</v>
      </c>
      <c r="DB125" s="2">
        <v>2</v>
      </c>
      <c r="DC125" s="2">
        <v>1</v>
      </c>
      <c r="DD125" s="2">
        <v>1</v>
      </c>
      <c r="DE125" s="2">
        <v>3</v>
      </c>
      <c r="DF125" s="2">
        <v>5</v>
      </c>
      <c r="DG125" s="2">
        <v>1</v>
      </c>
      <c r="DH125" s="2">
        <v>1</v>
      </c>
      <c r="DI125" s="2">
        <v>4</v>
      </c>
      <c r="DJ125" s="2">
        <v>3</v>
      </c>
      <c r="DR125" s="4" t="s">
        <v>445</v>
      </c>
    </row>
    <row r="126" spans="1:122">
      <c r="A126" s="2">
        <v>4013583</v>
      </c>
      <c r="B126" s="3">
        <v>42056.385243055556</v>
      </c>
      <c r="C126" s="2">
        <v>1</v>
      </c>
      <c r="D126" s="2">
        <v>40</v>
      </c>
      <c r="E126" s="2">
        <v>7</v>
      </c>
      <c r="F126" s="2">
        <v>15</v>
      </c>
      <c r="G126" s="2">
        <v>4</v>
      </c>
      <c r="H126" s="2">
        <v>2</v>
      </c>
      <c r="I126" s="2">
        <v>2</v>
      </c>
      <c r="J126" s="2">
        <v>5</v>
      </c>
      <c r="K126" s="2">
        <v>2</v>
      </c>
      <c r="L126" s="2">
        <v>4</v>
      </c>
      <c r="N126" s="2">
        <v>2008</v>
      </c>
      <c r="O126" s="2">
        <v>500</v>
      </c>
      <c r="P126" s="2">
        <v>2</v>
      </c>
      <c r="Q126" s="2">
        <f t="shared" si="3"/>
        <v>250</v>
      </c>
      <c r="R126" s="4" t="s">
        <v>136</v>
      </c>
      <c r="S126" s="2">
        <v>2</v>
      </c>
      <c r="T126" s="2">
        <v>3</v>
      </c>
      <c r="U126" s="2">
        <v>1</v>
      </c>
      <c r="V126" s="2">
        <v>3</v>
      </c>
      <c r="W126" s="2">
        <v>1</v>
      </c>
      <c r="X126" s="2">
        <v>2</v>
      </c>
      <c r="Y126" s="2">
        <v>3</v>
      </c>
      <c r="Z126" s="2">
        <v>1</v>
      </c>
      <c r="AA126" s="2">
        <v>2</v>
      </c>
      <c r="AB126" s="2">
        <v>3</v>
      </c>
      <c r="AC126" s="2">
        <v>1</v>
      </c>
      <c r="AD126" s="2">
        <v>1</v>
      </c>
      <c r="AE126" s="2">
        <v>1</v>
      </c>
      <c r="AF126" s="2">
        <v>2</v>
      </c>
      <c r="AG126" s="2">
        <v>3</v>
      </c>
      <c r="AH126" s="2">
        <v>3</v>
      </c>
      <c r="AI126" s="2">
        <v>3</v>
      </c>
      <c r="AJ126" s="2">
        <v>3</v>
      </c>
      <c r="AK126" s="2">
        <v>3</v>
      </c>
      <c r="AL126" s="2">
        <v>2</v>
      </c>
      <c r="AM126" s="2">
        <v>3</v>
      </c>
      <c r="AN126" s="2">
        <v>1</v>
      </c>
      <c r="AO126" s="2">
        <v>3</v>
      </c>
      <c r="AP126" s="2">
        <v>1</v>
      </c>
      <c r="AQ126" s="2">
        <v>1</v>
      </c>
      <c r="AR126" s="2">
        <v>2</v>
      </c>
      <c r="AS126" s="2">
        <v>2</v>
      </c>
      <c r="AT126" s="2">
        <v>2</v>
      </c>
      <c r="AU126" s="2">
        <v>2</v>
      </c>
      <c r="AV126" s="2">
        <v>2</v>
      </c>
      <c r="AW126" s="2">
        <v>2</v>
      </c>
      <c r="AX126" s="2">
        <v>2</v>
      </c>
      <c r="AY126" s="2">
        <v>2</v>
      </c>
      <c r="AZ126" s="2">
        <v>1</v>
      </c>
      <c r="BA126" s="2">
        <v>2</v>
      </c>
      <c r="BB126" s="2">
        <v>2</v>
      </c>
      <c r="BC126" s="2">
        <v>2</v>
      </c>
      <c r="BD126" s="2">
        <v>2</v>
      </c>
      <c r="BE126" s="2">
        <v>1</v>
      </c>
      <c r="BF126" s="2">
        <v>2</v>
      </c>
      <c r="BG126" s="2">
        <v>3</v>
      </c>
      <c r="BH126" s="2">
        <v>2</v>
      </c>
      <c r="BI126" s="2">
        <f t="shared" si="4"/>
        <v>2.5</v>
      </c>
      <c r="BJ126" s="2">
        <v>0</v>
      </c>
      <c r="BK126" s="2">
        <v>0</v>
      </c>
      <c r="BL126" s="2">
        <v>1</v>
      </c>
      <c r="BM126" s="2">
        <v>0</v>
      </c>
      <c r="BN126" s="2">
        <v>0</v>
      </c>
      <c r="BO126" s="2">
        <v>0</v>
      </c>
      <c r="BP126" s="2">
        <v>0</v>
      </c>
      <c r="BQ126" s="4" t="s">
        <v>445</v>
      </c>
      <c r="BR126" s="2">
        <v>0</v>
      </c>
      <c r="BS126" s="2">
        <v>0</v>
      </c>
      <c r="BT126" s="2">
        <v>0</v>
      </c>
      <c r="BU126" s="2">
        <v>0</v>
      </c>
      <c r="BV126" s="2">
        <v>0</v>
      </c>
      <c r="BW126" s="2">
        <v>1</v>
      </c>
      <c r="BX126" s="2">
        <v>0</v>
      </c>
      <c r="BY126" s="4" t="s">
        <v>445</v>
      </c>
      <c r="BZ126" s="2">
        <v>0</v>
      </c>
      <c r="CA126" s="2">
        <v>0</v>
      </c>
      <c r="CB126" s="2">
        <v>1</v>
      </c>
      <c r="CC126" s="2">
        <v>0</v>
      </c>
      <c r="CD126" s="2">
        <v>0</v>
      </c>
      <c r="CE126" s="2">
        <v>0</v>
      </c>
      <c r="CF126" s="2">
        <v>0</v>
      </c>
      <c r="CG126" s="4" t="s">
        <v>445</v>
      </c>
      <c r="CH126" s="2">
        <v>0</v>
      </c>
      <c r="CI126" s="2">
        <v>0</v>
      </c>
      <c r="CJ126" s="2">
        <v>0</v>
      </c>
      <c r="CK126" s="2">
        <v>1</v>
      </c>
      <c r="CL126" s="2">
        <v>0</v>
      </c>
      <c r="CM126" s="4" t="s">
        <v>445</v>
      </c>
      <c r="CN126" s="2">
        <v>0</v>
      </c>
      <c r="CO126" s="2">
        <v>0</v>
      </c>
      <c r="CP126" s="2">
        <v>0</v>
      </c>
      <c r="CQ126" s="2">
        <v>1</v>
      </c>
      <c r="CR126" s="2">
        <v>0</v>
      </c>
      <c r="CS126" s="4" t="s">
        <v>445</v>
      </c>
      <c r="CT126" s="2">
        <v>0</v>
      </c>
      <c r="CU126" s="2">
        <v>0</v>
      </c>
      <c r="CV126" s="2">
        <v>0</v>
      </c>
      <c r="CW126" s="2">
        <v>0</v>
      </c>
      <c r="CX126" s="2">
        <v>1</v>
      </c>
      <c r="CY126" s="2">
        <v>0</v>
      </c>
      <c r="CZ126" s="4" t="s">
        <v>445</v>
      </c>
      <c r="DA126" s="8">
        <f t="shared" si="5"/>
        <v>2</v>
      </c>
      <c r="DB126" s="2">
        <v>2</v>
      </c>
      <c r="DC126" s="2">
        <v>2</v>
      </c>
      <c r="DD126" s="2">
        <v>2</v>
      </c>
      <c r="DE126" s="2">
        <v>3</v>
      </c>
      <c r="DF126" s="2">
        <v>2</v>
      </c>
      <c r="DG126" s="2">
        <v>2</v>
      </c>
      <c r="DH126" s="2">
        <v>2</v>
      </c>
      <c r="DI126" s="2">
        <v>3</v>
      </c>
      <c r="DJ126" s="2">
        <v>3</v>
      </c>
      <c r="DR126" s="4" t="s">
        <v>445</v>
      </c>
    </row>
    <row r="127" spans="1:122">
      <c r="A127" s="2">
        <v>4018551</v>
      </c>
      <c r="B127" s="3">
        <v>42056.37327546296</v>
      </c>
      <c r="C127" s="2">
        <v>1</v>
      </c>
      <c r="D127" s="2">
        <v>84</v>
      </c>
      <c r="E127" s="2">
        <v>11</v>
      </c>
      <c r="F127" s="2">
        <v>27</v>
      </c>
      <c r="G127" s="2">
        <v>5</v>
      </c>
      <c r="H127" s="2">
        <v>2</v>
      </c>
      <c r="I127" s="2">
        <v>2</v>
      </c>
      <c r="J127" s="2">
        <v>2</v>
      </c>
      <c r="K127" s="2">
        <v>2</v>
      </c>
      <c r="L127" s="2">
        <v>12</v>
      </c>
      <c r="N127" s="2">
        <v>1970</v>
      </c>
      <c r="O127" s="2">
        <v>188</v>
      </c>
      <c r="P127" s="2">
        <v>2</v>
      </c>
      <c r="Q127" s="2">
        <f t="shared" si="3"/>
        <v>94</v>
      </c>
      <c r="R127" s="4" t="s">
        <v>49</v>
      </c>
      <c r="S127" s="2">
        <v>4</v>
      </c>
      <c r="T127" s="2">
        <v>2</v>
      </c>
      <c r="U127" s="2">
        <v>3</v>
      </c>
      <c r="V127" s="2">
        <v>4</v>
      </c>
      <c r="W127" s="2">
        <v>1</v>
      </c>
      <c r="X127" s="2">
        <v>2</v>
      </c>
      <c r="Y127" s="2">
        <v>2</v>
      </c>
      <c r="Z127" s="2">
        <v>1</v>
      </c>
      <c r="AA127" s="2">
        <v>2</v>
      </c>
      <c r="AB127" s="2">
        <v>2</v>
      </c>
      <c r="AC127" s="2">
        <v>4</v>
      </c>
      <c r="AD127" s="2">
        <v>4</v>
      </c>
      <c r="AE127" s="2">
        <v>4</v>
      </c>
      <c r="AF127" s="2">
        <v>1</v>
      </c>
      <c r="AG127" s="2">
        <v>3</v>
      </c>
      <c r="AH127" s="2">
        <v>1</v>
      </c>
      <c r="AI127" s="2">
        <v>1</v>
      </c>
      <c r="AJ127" s="2">
        <v>1</v>
      </c>
      <c r="AK127" s="2">
        <v>4</v>
      </c>
      <c r="AL127" s="2">
        <v>1</v>
      </c>
      <c r="AM127" s="2">
        <v>1</v>
      </c>
      <c r="AN127" s="2">
        <v>1</v>
      </c>
      <c r="AO127" s="2">
        <v>2</v>
      </c>
      <c r="AP127" s="2">
        <v>1</v>
      </c>
      <c r="AQ127" s="2">
        <v>4</v>
      </c>
      <c r="AR127" s="2">
        <v>3</v>
      </c>
      <c r="AS127" s="2">
        <v>2</v>
      </c>
      <c r="AT127" s="2">
        <v>3</v>
      </c>
      <c r="AU127" s="2">
        <v>2</v>
      </c>
      <c r="AV127" s="2">
        <v>1</v>
      </c>
      <c r="AW127" s="2">
        <v>1</v>
      </c>
      <c r="AX127" s="2">
        <v>2</v>
      </c>
      <c r="AY127" s="2">
        <v>1</v>
      </c>
      <c r="AZ127" s="2">
        <v>1</v>
      </c>
      <c r="BA127" s="2">
        <v>1</v>
      </c>
      <c r="BB127" s="2">
        <v>1</v>
      </c>
      <c r="BC127" s="2">
        <v>2</v>
      </c>
      <c r="BD127" s="2">
        <v>1</v>
      </c>
      <c r="BE127" s="2">
        <v>1</v>
      </c>
      <c r="BF127" s="2">
        <v>1</v>
      </c>
      <c r="BG127" s="2">
        <v>2</v>
      </c>
      <c r="BH127" s="2">
        <v>1</v>
      </c>
      <c r="BI127" s="2">
        <f t="shared" si="4"/>
        <v>1.5</v>
      </c>
      <c r="BJ127" s="2">
        <v>0</v>
      </c>
      <c r="BK127" s="2">
        <v>0</v>
      </c>
      <c r="BL127" s="2">
        <v>0</v>
      </c>
      <c r="BM127" s="2">
        <v>0</v>
      </c>
      <c r="BN127" s="2">
        <v>0</v>
      </c>
      <c r="BO127" s="2">
        <v>0</v>
      </c>
      <c r="BP127" s="2">
        <v>1</v>
      </c>
      <c r="BQ127" s="4" t="s">
        <v>445</v>
      </c>
      <c r="BR127" s="2">
        <v>0</v>
      </c>
      <c r="BS127" s="2">
        <v>0</v>
      </c>
      <c r="BT127" s="2">
        <v>0</v>
      </c>
      <c r="BU127" s="2">
        <v>0</v>
      </c>
      <c r="BV127" s="2">
        <v>0</v>
      </c>
      <c r="BW127" s="2">
        <v>0</v>
      </c>
      <c r="BX127" s="2">
        <v>1</v>
      </c>
      <c r="BY127" s="4" t="s">
        <v>445</v>
      </c>
      <c r="BZ127" s="2">
        <v>0</v>
      </c>
      <c r="CA127" s="2">
        <v>0</v>
      </c>
      <c r="CB127" s="2">
        <v>0</v>
      </c>
      <c r="CC127" s="2">
        <v>0</v>
      </c>
      <c r="CD127" s="2">
        <v>0</v>
      </c>
      <c r="CE127" s="2">
        <v>1</v>
      </c>
      <c r="CF127" s="2">
        <v>0</v>
      </c>
      <c r="CG127" s="4" t="s">
        <v>445</v>
      </c>
      <c r="CH127" s="2">
        <v>0</v>
      </c>
      <c r="CI127" s="2">
        <v>0</v>
      </c>
      <c r="CJ127" s="2">
        <v>0</v>
      </c>
      <c r="CK127" s="2">
        <v>1</v>
      </c>
      <c r="CL127" s="2">
        <v>0</v>
      </c>
      <c r="CM127" s="4" t="s">
        <v>445</v>
      </c>
      <c r="CN127" s="2">
        <v>0</v>
      </c>
      <c r="CO127" s="2">
        <v>0</v>
      </c>
      <c r="CP127" s="2">
        <v>0</v>
      </c>
      <c r="CQ127" s="2">
        <v>1</v>
      </c>
      <c r="CR127" s="2">
        <v>0</v>
      </c>
      <c r="CS127" s="4" t="s">
        <v>445</v>
      </c>
      <c r="CT127" s="2">
        <v>0</v>
      </c>
      <c r="CU127" s="2">
        <v>0</v>
      </c>
      <c r="CV127" s="2">
        <v>0</v>
      </c>
      <c r="CW127" s="2">
        <v>0</v>
      </c>
      <c r="CX127" s="2">
        <v>1</v>
      </c>
      <c r="CY127" s="2">
        <v>0</v>
      </c>
      <c r="CZ127" s="4" t="s">
        <v>445</v>
      </c>
      <c r="DA127" s="8">
        <f t="shared" si="5"/>
        <v>0</v>
      </c>
      <c r="DB127" s="2">
        <v>1</v>
      </c>
      <c r="DC127" s="2">
        <v>3</v>
      </c>
      <c r="DD127" s="2">
        <v>2</v>
      </c>
      <c r="DE127" s="2">
        <v>1</v>
      </c>
      <c r="DF127" s="2">
        <v>1</v>
      </c>
      <c r="DG127" s="2">
        <v>1</v>
      </c>
      <c r="DH127" s="2">
        <v>1</v>
      </c>
      <c r="DI127" s="2">
        <v>1</v>
      </c>
      <c r="DJ127" s="2">
        <v>2</v>
      </c>
      <c r="DK127" s="2">
        <v>1</v>
      </c>
      <c r="DL127" s="2">
        <v>0</v>
      </c>
      <c r="DM127" s="2">
        <v>0</v>
      </c>
      <c r="DN127" s="2">
        <v>0</v>
      </c>
      <c r="DO127" s="2">
        <v>0</v>
      </c>
      <c r="DP127" s="2">
        <v>0</v>
      </c>
      <c r="DQ127" s="2">
        <v>0</v>
      </c>
      <c r="DR127" s="4" t="s">
        <v>445</v>
      </c>
    </row>
    <row r="128" spans="1:122">
      <c r="A128" s="2">
        <v>4019216</v>
      </c>
      <c r="B128" s="3">
        <v>42056.430983796294</v>
      </c>
      <c r="C128" s="2">
        <v>1</v>
      </c>
      <c r="D128" s="2">
        <v>70</v>
      </c>
      <c r="E128" s="2">
        <v>11</v>
      </c>
      <c r="F128" s="2">
        <v>1</v>
      </c>
      <c r="G128" s="2">
        <v>1</v>
      </c>
      <c r="H128" s="2">
        <v>2</v>
      </c>
      <c r="I128" s="2">
        <v>2</v>
      </c>
      <c r="J128" s="2">
        <v>4</v>
      </c>
      <c r="K128" s="2">
        <v>4</v>
      </c>
      <c r="L128" s="2">
        <v>2</v>
      </c>
      <c r="N128" s="2">
        <v>1980</v>
      </c>
      <c r="O128" s="2">
        <v>3500</v>
      </c>
      <c r="P128" s="2">
        <v>10</v>
      </c>
      <c r="Q128" s="2">
        <f t="shared" si="3"/>
        <v>350</v>
      </c>
      <c r="R128" s="4" t="s">
        <v>112</v>
      </c>
      <c r="S128" s="2">
        <v>4</v>
      </c>
      <c r="T128" s="2">
        <v>3</v>
      </c>
      <c r="U128" s="2">
        <v>3</v>
      </c>
      <c r="V128" s="2">
        <v>3</v>
      </c>
      <c r="W128" s="2">
        <v>3</v>
      </c>
      <c r="X128" s="2">
        <v>3</v>
      </c>
      <c r="Y128" s="2">
        <v>3</v>
      </c>
      <c r="Z128" s="2">
        <v>4</v>
      </c>
      <c r="AA128" s="2">
        <v>3</v>
      </c>
      <c r="AB128" s="2">
        <v>3</v>
      </c>
      <c r="AC128" s="2">
        <v>4</v>
      </c>
      <c r="AD128" s="2">
        <v>4</v>
      </c>
      <c r="AE128" s="2">
        <v>3</v>
      </c>
      <c r="AF128" s="2">
        <v>3</v>
      </c>
      <c r="AG128" s="2">
        <v>3</v>
      </c>
      <c r="AH128" s="2">
        <v>4</v>
      </c>
      <c r="AI128" s="2">
        <v>3</v>
      </c>
      <c r="AJ128" s="2">
        <v>3</v>
      </c>
      <c r="AK128" s="2">
        <v>3</v>
      </c>
      <c r="AL128" s="2">
        <v>3</v>
      </c>
      <c r="AM128" s="2">
        <v>3</v>
      </c>
      <c r="AN128" s="2">
        <v>3</v>
      </c>
      <c r="AO128" s="2">
        <v>4</v>
      </c>
      <c r="AP128" s="2">
        <v>3</v>
      </c>
      <c r="AQ128" s="2">
        <v>3</v>
      </c>
      <c r="AR128" s="2">
        <v>2</v>
      </c>
      <c r="AS128" s="2">
        <v>2</v>
      </c>
      <c r="AT128" s="2">
        <v>2</v>
      </c>
      <c r="AU128" s="2">
        <v>2</v>
      </c>
      <c r="AV128" s="2">
        <v>3</v>
      </c>
      <c r="AW128" s="2">
        <v>3</v>
      </c>
      <c r="AX128" s="2">
        <v>2</v>
      </c>
      <c r="AY128" s="2">
        <v>2</v>
      </c>
      <c r="AZ128" s="2">
        <v>4</v>
      </c>
      <c r="BA128" s="2">
        <v>2</v>
      </c>
      <c r="BB128" s="2">
        <v>2</v>
      </c>
      <c r="BC128" s="2">
        <v>2</v>
      </c>
      <c r="BD128" s="2">
        <v>3</v>
      </c>
      <c r="BE128" s="2">
        <v>4</v>
      </c>
      <c r="BF128" s="2">
        <v>3</v>
      </c>
      <c r="BG128" s="2">
        <v>4</v>
      </c>
      <c r="BH128" s="2">
        <v>3</v>
      </c>
      <c r="BI128" s="2">
        <f t="shared" si="4"/>
        <v>3.5</v>
      </c>
      <c r="BJ128" s="2">
        <v>0</v>
      </c>
      <c r="BK128" s="2">
        <v>0</v>
      </c>
      <c r="BL128" s="2">
        <v>1</v>
      </c>
      <c r="BM128" s="2">
        <v>1</v>
      </c>
      <c r="BN128" s="2">
        <v>0</v>
      </c>
      <c r="BO128" s="2">
        <v>0</v>
      </c>
      <c r="BP128" s="2">
        <v>0</v>
      </c>
      <c r="BQ128" s="4" t="s">
        <v>445</v>
      </c>
      <c r="BR128" s="2">
        <v>0</v>
      </c>
      <c r="BS128" s="2">
        <v>1</v>
      </c>
      <c r="BT128" s="2">
        <v>0</v>
      </c>
      <c r="BU128" s="2">
        <v>0</v>
      </c>
      <c r="BV128" s="2">
        <v>0</v>
      </c>
      <c r="BW128" s="2">
        <v>0</v>
      </c>
      <c r="BX128" s="2">
        <v>0</v>
      </c>
      <c r="BY128" s="4" t="s">
        <v>445</v>
      </c>
      <c r="BZ128" s="2">
        <v>1</v>
      </c>
      <c r="CA128" s="2">
        <v>0</v>
      </c>
      <c r="CB128" s="2">
        <v>0</v>
      </c>
      <c r="CC128" s="2">
        <v>0</v>
      </c>
      <c r="CD128" s="2">
        <v>0</v>
      </c>
      <c r="CE128" s="2">
        <v>0</v>
      </c>
      <c r="CF128" s="2">
        <v>0</v>
      </c>
      <c r="CG128" s="4" t="s">
        <v>445</v>
      </c>
      <c r="CH128" s="2">
        <v>0</v>
      </c>
      <c r="CI128" s="2">
        <v>1</v>
      </c>
      <c r="CJ128" s="2">
        <v>0</v>
      </c>
      <c r="CK128" s="2">
        <v>0</v>
      </c>
      <c r="CL128" s="2">
        <v>0</v>
      </c>
      <c r="CM128" s="4" t="s">
        <v>445</v>
      </c>
      <c r="CN128" s="2">
        <v>0</v>
      </c>
      <c r="CO128" s="2">
        <v>1</v>
      </c>
      <c r="CP128" s="2">
        <v>0</v>
      </c>
      <c r="CQ128" s="2">
        <v>0</v>
      </c>
      <c r="CR128" s="2">
        <v>0</v>
      </c>
      <c r="CS128" s="4" t="s">
        <v>445</v>
      </c>
      <c r="CT128" s="2">
        <v>0</v>
      </c>
      <c r="CU128" s="2">
        <v>0</v>
      </c>
      <c r="CV128" s="2">
        <v>0</v>
      </c>
      <c r="CW128" s="2">
        <v>0</v>
      </c>
      <c r="CX128" s="2">
        <v>1</v>
      </c>
      <c r="CY128" s="2">
        <v>0</v>
      </c>
      <c r="CZ128" s="4" t="s">
        <v>445</v>
      </c>
      <c r="DA128" s="8">
        <f t="shared" si="5"/>
        <v>6</v>
      </c>
      <c r="DB128" s="2">
        <v>3</v>
      </c>
      <c r="DC128" s="2">
        <v>2</v>
      </c>
      <c r="DD128" s="2">
        <v>2</v>
      </c>
      <c r="DE128" s="2">
        <v>3</v>
      </c>
      <c r="DF128" s="2">
        <v>3</v>
      </c>
      <c r="DG128" s="2">
        <v>2</v>
      </c>
      <c r="DH128" s="2">
        <v>4</v>
      </c>
      <c r="DI128" s="2">
        <v>3</v>
      </c>
      <c r="DJ128" s="2">
        <v>3</v>
      </c>
      <c r="DR128" s="4" t="s">
        <v>445</v>
      </c>
    </row>
    <row r="129" spans="1:122">
      <c r="A129" s="2">
        <v>4021340</v>
      </c>
      <c r="B129" s="3">
        <v>42056.57708333333</v>
      </c>
      <c r="C129" s="2">
        <v>2</v>
      </c>
      <c r="D129" s="2">
        <v>31</v>
      </c>
      <c r="E129" s="2">
        <v>5</v>
      </c>
      <c r="F129" s="2">
        <v>23</v>
      </c>
      <c r="G129" s="2">
        <v>4</v>
      </c>
      <c r="H129" s="2">
        <v>2</v>
      </c>
      <c r="I129" s="2">
        <v>2</v>
      </c>
      <c r="J129" s="2">
        <v>3</v>
      </c>
      <c r="K129" s="2">
        <v>1</v>
      </c>
      <c r="L129" s="2">
        <v>8</v>
      </c>
      <c r="N129" s="2">
        <v>2001</v>
      </c>
      <c r="O129" s="2">
        <v>500</v>
      </c>
      <c r="P129" s="2">
        <v>6</v>
      </c>
      <c r="Q129" s="2">
        <f t="shared" si="3"/>
        <v>83.333333333333329</v>
      </c>
      <c r="R129" s="4" t="s">
        <v>138</v>
      </c>
      <c r="S129" s="2">
        <v>1</v>
      </c>
      <c r="T129" s="2">
        <v>1</v>
      </c>
      <c r="U129" s="2">
        <v>1</v>
      </c>
      <c r="V129" s="2">
        <v>1</v>
      </c>
      <c r="W129" s="2">
        <v>1</v>
      </c>
      <c r="X129" s="2">
        <v>2</v>
      </c>
      <c r="Y129" s="2">
        <v>2</v>
      </c>
      <c r="Z129" s="2">
        <v>2</v>
      </c>
      <c r="AA129" s="2">
        <v>2</v>
      </c>
      <c r="AB129" s="2">
        <v>1</v>
      </c>
      <c r="AC129" s="2">
        <v>1</v>
      </c>
      <c r="AD129" s="2">
        <v>2</v>
      </c>
      <c r="AE129" s="2">
        <v>3</v>
      </c>
      <c r="AF129" s="2">
        <v>3</v>
      </c>
      <c r="AG129" s="2">
        <v>3</v>
      </c>
      <c r="AH129" s="2">
        <v>1</v>
      </c>
      <c r="AI129" s="2">
        <v>2</v>
      </c>
      <c r="AJ129" s="2">
        <v>3</v>
      </c>
      <c r="AK129" s="2">
        <v>3</v>
      </c>
      <c r="AL129" s="2">
        <v>1</v>
      </c>
      <c r="AM129" s="2">
        <v>1</v>
      </c>
      <c r="AN129" s="2">
        <v>3</v>
      </c>
      <c r="AO129" s="2">
        <v>3</v>
      </c>
      <c r="AP129" s="2">
        <v>3</v>
      </c>
      <c r="AQ129" s="2">
        <v>1</v>
      </c>
      <c r="AR129" s="2">
        <v>3</v>
      </c>
      <c r="AS129" s="2">
        <v>2</v>
      </c>
      <c r="AT129" s="2">
        <v>3</v>
      </c>
      <c r="AU129" s="2">
        <v>2</v>
      </c>
      <c r="AV129" s="2">
        <v>2</v>
      </c>
      <c r="AW129" s="2">
        <v>1</v>
      </c>
      <c r="AX129" s="2">
        <v>2</v>
      </c>
      <c r="AY129" s="2">
        <v>2</v>
      </c>
      <c r="AZ129" s="2">
        <v>2</v>
      </c>
      <c r="BA129" s="2">
        <v>3</v>
      </c>
      <c r="BB129" s="2">
        <v>3</v>
      </c>
      <c r="BC129" s="2">
        <v>2</v>
      </c>
      <c r="BD129" s="2">
        <v>2</v>
      </c>
      <c r="BE129" s="2">
        <v>3</v>
      </c>
      <c r="BF129" s="2">
        <v>2</v>
      </c>
      <c r="BG129" s="2">
        <v>2</v>
      </c>
      <c r="BH129" s="2">
        <v>3</v>
      </c>
      <c r="BI129" s="2">
        <f t="shared" si="4"/>
        <v>2.5</v>
      </c>
      <c r="BJ129" s="2">
        <v>0</v>
      </c>
      <c r="BK129" s="2">
        <v>0</v>
      </c>
      <c r="BL129" s="2">
        <v>0</v>
      </c>
      <c r="BM129" s="2">
        <v>0</v>
      </c>
      <c r="BN129" s="2">
        <v>0</v>
      </c>
      <c r="BO129" s="2">
        <v>0</v>
      </c>
      <c r="BP129" s="2">
        <v>1</v>
      </c>
      <c r="BQ129" s="4" t="s">
        <v>445</v>
      </c>
      <c r="BR129" s="2">
        <v>0</v>
      </c>
      <c r="BS129" s="2">
        <v>0</v>
      </c>
      <c r="BT129" s="2">
        <v>0</v>
      </c>
      <c r="BU129" s="2">
        <v>0</v>
      </c>
      <c r="BV129" s="2">
        <v>0</v>
      </c>
      <c r="BW129" s="2">
        <v>0</v>
      </c>
      <c r="BX129" s="2">
        <v>1</v>
      </c>
      <c r="BY129" s="4" t="s">
        <v>445</v>
      </c>
      <c r="BZ129" s="2">
        <v>0</v>
      </c>
      <c r="CA129" s="2">
        <v>0</v>
      </c>
      <c r="CB129" s="2">
        <v>1</v>
      </c>
      <c r="CC129" s="2">
        <v>0</v>
      </c>
      <c r="CD129" s="2">
        <v>0</v>
      </c>
      <c r="CE129" s="2">
        <v>0</v>
      </c>
      <c r="CF129" s="2">
        <v>0</v>
      </c>
      <c r="CG129" s="4" t="s">
        <v>445</v>
      </c>
      <c r="CH129" s="2">
        <v>0</v>
      </c>
      <c r="CI129" s="2">
        <v>0</v>
      </c>
      <c r="CJ129" s="2">
        <v>0</v>
      </c>
      <c r="CK129" s="2">
        <v>0</v>
      </c>
      <c r="CL129" s="2">
        <v>1</v>
      </c>
      <c r="CM129" s="4" t="s">
        <v>445</v>
      </c>
      <c r="CN129" s="2">
        <v>0</v>
      </c>
      <c r="CO129" s="2">
        <v>1</v>
      </c>
      <c r="CP129" s="2">
        <v>0</v>
      </c>
      <c r="CQ129" s="2">
        <v>0</v>
      </c>
      <c r="CR129" s="2">
        <v>0</v>
      </c>
      <c r="CS129" s="4" t="s">
        <v>445</v>
      </c>
      <c r="CT129" s="2">
        <v>0</v>
      </c>
      <c r="CU129" s="2">
        <v>0</v>
      </c>
      <c r="CV129" s="2">
        <v>0</v>
      </c>
      <c r="CW129" s="2">
        <v>0</v>
      </c>
      <c r="CX129" s="2">
        <v>0</v>
      </c>
      <c r="CY129" s="2">
        <v>1</v>
      </c>
      <c r="CZ129" s="4" t="s">
        <v>445</v>
      </c>
      <c r="DA129" s="8">
        <f t="shared" si="5"/>
        <v>2</v>
      </c>
      <c r="DB129" s="2">
        <v>1</v>
      </c>
      <c r="DC129" s="2">
        <v>3</v>
      </c>
      <c r="DD129" s="2">
        <v>3</v>
      </c>
      <c r="DE129" s="2">
        <v>3</v>
      </c>
      <c r="DF129" s="2">
        <v>3</v>
      </c>
      <c r="DG129" s="2">
        <v>2</v>
      </c>
      <c r="DH129" s="2">
        <v>4</v>
      </c>
      <c r="DI129" s="2">
        <v>4</v>
      </c>
      <c r="DJ129" s="2">
        <v>2</v>
      </c>
      <c r="DK129" s="2">
        <v>1</v>
      </c>
      <c r="DL129" s="2">
        <v>0</v>
      </c>
      <c r="DM129" s="2">
        <v>1</v>
      </c>
      <c r="DN129" s="2">
        <v>0</v>
      </c>
      <c r="DO129" s="2">
        <v>0</v>
      </c>
      <c r="DP129" s="2">
        <v>0</v>
      </c>
      <c r="DQ129" s="2">
        <v>0</v>
      </c>
      <c r="DR129" s="4" t="s">
        <v>445</v>
      </c>
    </row>
    <row r="130" spans="1:122">
      <c r="A130" s="2">
        <v>4029474</v>
      </c>
      <c r="B130" s="3">
        <v>42055.987962962965</v>
      </c>
      <c r="C130" s="2">
        <v>2</v>
      </c>
      <c r="D130" s="2">
        <v>40</v>
      </c>
      <c r="E130" s="2">
        <v>7</v>
      </c>
      <c r="F130" s="2">
        <v>28</v>
      </c>
      <c r="G130" s="2">
        <v>5</v>
      </c>
      <c r="H130" s="2">
        <v>2</v>
      </c>
      <c r="I130" s="2">
        <v>2</v>
      </c>
      <c r="J130" s="2">
        <v>3</v>
      </c>
      <c r="K130" s="2">
        <v>2</v>
      </c>
      <c r="L130" s="2">
        <v>5</v>
      </c>
      <c r="N130" s="2">
        <v>2001</v>
      </c>
      <c r="O130" s="2">
        <v>800</v>
      </c>
      <c r="P130" s="2">
        <v>3</v>
      </c>
      <c r="Q130" s="2">
        <f t="shared" si="3"/>
        <v>266.66666666666669</v>
      </c>
      <c r="R130" s="4" t="s">
        <v>139</v>
      </c>
      <c r="S130" s="2">
        <v>4</v>
      </c>
      <c r="T130" s="2">
        <v>3</v>
      </c>
      <c r="U130" s="2">
        <v>3</v>
      </c>
      <c r="V130" s="2">
        <v>3</v>
      </c>
      <c r="W130" s="2">
        <v>2</v>
      </c>
      <c r="X130" s="2">
        <v>3</v>
      </c>
      <c r="Y130" s="2">
        <v>4</v>
      </c>
      <c r="Z130" s="2">
        <v>3</v>
      </c>
      <c r="AA130" s="2">
        <v>3</v>
      </c>
      <c r="AB130" s="2">
        <v>4</v>
      </c>
      <c r="AC130" s="2">
        <v>4</v>
      </c>
      <c r="AD130" s="2">
        <v>3</v>
      </c>
      <c r="AE130" s="2">
        <v>3</v>
      </c>
      <c r="AF130" s="2">
        <v>3</v>
      </c>
      <c r="AG130" s="2">
        <v>3</v>
      </c>
      <c r="AH130" s="2">
        <v>3</v>
      </c>
      <c r="AI130" s="2">
        <v>3</v>
      </c>
      <c r="AJ130" s="2">
        <v>2</v>
      </c>
      <c r="AK130" s="2">
        <v>4</v>
      </c>
      <c r="AL130" s="2">
        <v>4</v>
      </c>
      <c r="AM130" s="2">
        <v>4</v>
      </c>
      <c r="AN130" s="2">
        <v>2</v>
      </c>
      <c r="AO130" s="2">
        <v>4</v>
      </c>
      <c r="AP130" s="2">
        <v>3</v>
      </c>
      <c r="AQ130" s="2">
        <v>3</v>
      </c>
      <c r="AR130" s="2">
        <v>2</v>
      </c>
      <c r="AS130" s="2">
        <v>2</v>
      </c>
      <c r="AT130" s="2">
        <v>3</v>
      </c>
      <c r="AU130" s="2">
        <v>2</v>
      </c>
      <c r="AV130" s="2">
        <v>3</v>
      </c>
      <c r="AW130" s="2">
        <v>3</v>
      </c>
      <c r="AX130" s="2">
        <v>2</v>
      </c>
      <c r="AY130" s="2">
        <v>3</v>
      </c>
      <c r="AZ130" s="2">
        <v>3</v>
      </c>
      <c r="BA130" s="2">
        <v>3</v>
      </c>
      <c r="BB130" s="2">
        <v>3</v>
      </c>
      <c r="BC130" s="2">
        <v>2</v>
      </c>
      <c r="BD130" s="2">
        <v>3</v>
      </c>
      <c r="BE130" s="2">
        <v>4</v>
      </c>
      <c r="BF130" s="2">
        <v>3</v>
      </c>
      <c r="BG130" s="2">
        <v>3</v>
      </c>
      <c r="BH130" s="2">
        <v>3</v>
      </c>
      <c r="BI130" s="2">
        <f t="shared" si="4"/>
        <v>3</v>
      </c>
      <c r="BJ130" s="2">
        <v>0</v>
      </c>
      <c r="BK130" s="2">
        <v>1</v>
      </c>
      <c r="BL130" s="2">
        <v>0</v>
      </c>
      <c r="BM130" s="2">
        <v>1</v>
      </c>
      <c r="BN130" s="2">
        <v>0</v>
      </c>
      <c r="BO130" s="2">
        <v>0</v>
      </c>
      <c r="BP130" s="2">
        <v>0</v>
      </c>
      <c r="BQ130" s="4" t="s">
        <v>445</v>
      </c>
      <c r="BR130" s="2">
        <v>1</v>
      </c>
      <c r="BS130" s="2">
        <v>0</v>
      </c>
      <c r="BT130" s="2">
        <v>0</v>
      </c>
      <c r="BU130" s="2">
        <v>0</v>
      </c>
      <c r="BV130" s="2">
        <v>0</v>
      </c>
      <c r="BW130" s="2">
        <v>0</v>
      </c>
      <c r="BX130" s="2">
        <v>0</v>
      </c>
      <c r="BY130" s="4" t="s">
        <v>445</v>
      </c>
      <c r="BZ130" s="2">
        <v>0</v>
      </c>
      <c r="CA130" s="2">
        <v>0</v>
      </c>
      <c r="CB130" s="2">
        <v>1</v>
      </c>
      <c r="CC130" s="2">
        <v>1</v>
      </c>
      <c r="CD130" s="2">
        <v>0</v>
      </c>
      <c r="CE130" s="2">
        <v>0</v>
      </c>
      <c r="CF130" s="2">
        <v>0</v>
      </c>
      <c r="CG130" s="4" t="s">
        <v>445</v>
      </c>
      <c r="CH130" s="2">
        <v>0</v>
      </c>
      <c r="CI130" s="2">
        <v>0</v>
      </c>
      <c r="CJ130" s="2">
        <v>0</v>
      </c>
      <c r="CK130" s="2">
        <v>1</v>
      </c>
      <c r="CL130" s="2">
        <v>0</v>
      </c>
      <c r="CM130" s="4" t="s">
        <v>445</v>
      </c>
      <c r="CN130" s="2">
        <v>0</v>
      </c>
      <c r="CO130" s="2">
        <v>0</v>
      </c>
      <c r="CP130" s="2">
        <v>0</v>
      </c>
      <c r="CQ130" s="2">
        <v>1</v>
      </c>
      <c r="CR130" s="2">
        <v>0</v>
      </c>
      <c r="CS130" s="4" t="s">
        <v>445</v>
      </c>
      <c r="CT130" s="2">
        <v>0</v>
      </c>
      <c r="CU130" s="2">
        <v>0</v>
      </c>
      <c r="CV130" s="2">
        <v>0</v>
      </c>
      <c r="CW130" s="2">
        <v>0</v>
      </c>
      <c r="CX130" s="2">
        <v>1</v>
      </c>
      <c r="CY130" s="2">
        <v>0</v>
      </c>
      <c r="CZ130" s="4" t="s">
        <v>445</v>
      </c>
      <c r="DA130" s="8">
        <f t="shared" si="5"/>
        <v>5</v>
      </c>
      <c r="DB130" s="2">
        <v>2</v>
      </c>
      <c r="DC130" s="2">
        <v>3</v>
      </c>
      <c r="DD130" s="2">
        <v>3</v>
      </c>
      <c r="DE130" s="2">
        <v>3</v>
      </c>
      <c r="DF130" s="2">
        <v>2</v>
      </c>
      <c r="DG130" s="2">
        <v>3</v>
      </c>
      <c r="DH130" s="2">
        <v>4</v>
      </c>
      <c r="DI130" s="2">
        <v>2</v>
      </c>
      <c r="DJ130" s="2">
        <v>2</v>
      </c>
      <c r="DK130" s="2">
        <v>0</v>
      </c>
      <c r="DL130" s="2">
        <v>1</v>
      </c>
      <c r="DM130" s="2">
        <v>0</v>
      </c>
      <c r="DN130" s="2">
        <v>1</v>
      </c>
      <c r="DO130" s="2">
        <v>1</v>
      </c>
      <c r="DP130" s="2">
        <v>0</v>
      </c>
      <c r="DQ130" s="2">
        <v>0</v>
      </c>
      <c r="DR130" s="4" t="s">
        <v>445</v>
      </c>
    </row>
    <row r="131" spans="1:122">
      <c r="A131" s="2">
        <v>4032429</v>
      </c>
      <c r="B131" s="3">
        <v>42056.004953703705</v>
      </c>
      <c r="C131" s="2">
        <v>1</v>
      </c>
      <c r="D131" s="2">
        <v>60</v>
      </c>
      <c r="E131" s="2">
        <v>11</v>
      </c>
      <c r="F131" s="2">
        <v>28</v>
      </c>
      <c r="G131" s="2">
        <v>5</v>
      </c>
      <c r="H131" s="2">
        <v>2</v>
      </c>
      <c r="I131" s="2">
        <v>2</v>
      </c>
      <c r="J131" s="2">
        <v>8</v>
      </c>
      <c r="K131" s="2">
        <v>8</v>
      </c>
      <c r="L131" s="2">
        <v>2</v>
      </c>
      <c r="N131" s="2">
        <v>2000</v>
      </c>
      <c r="O131" s="2">
        <v>684</v>
      </c>
      <c r="P131" s="2">
        <v>5</v>
      </c>
      <c r="Q131" s="2">
        <f t="shared" si="3"/>
        <v>136.80000000000001</v>
      </c>
      <c r="R131" s="4" t="s">
        <v>140</v>
      </c>
      <c r="S131" s="2">
        <v>4</v>
      </c>
      <c r="T131" s="2">
        <v>3</v>
      </c>
      <c r="U131" s="2">
        <v>3</v>
      </c>
      <c r="V131" s="2">
        <v>3</v>
      </c>
      <c r="W131" s="2">
        <v>1</v>
      </c>
      <c r="X131" s="2">
        <v>2</v>
      </c>
      <c r="Y131" s="2">
        <v>1</v>
      </c>
      <c r="Z131" s="2">
        <v>4</v>
      </c>
      <c r="AA131" s="2">
        <v>3</v>
      </c>
      <c r="AB131" s="2">
        <v>4</v>
      </c>
      <c r="AC131" s="2">
        <v>4</v>
      </c>
      <c r="AD131" s="2">
        <v>4</v>
      </c>
      <c r="AE131" s="2">
        <v>4</v>
      </c>
      <c r="AF131" s="2">
        <v>3</v>
      </c>
      <c r="AG131" s="2">
        <v>3</v>
      </c>
      <c r="AH131" s="2">
        <v>4</v>
      </c>
      <c r="AI131" s="2">
        <v>3</v>
      </c>
      <c r="AJ131" s="2">
        <v>3</v>
      </c>
      <c r="AK131" s="2">
        <v>4</v>
      </c>
      <c r="AL131" s="2">
        <v>4</v>
      </c>
      <c r="AM131" s="2">
        <v>3</v>
      </c>
      <c r="AN131" s="2">
        <v>1</v>
      </c>
      <c r="AO131" s="2">
        <v>3</v>
      </c>
      <c r="AP131" s="2">
        <v>4</v>
      </c>
      <c r="AQ131" s="2">
        <v>4</v>
      </c>
      <c r="AR131" s="2">
        <v>2</v>
      </c>
      <c r="AS131" s="2">
        <v>2</v>
      </c>
      <c r="AT131" s="2">
        <v>2</v>
      </c>
      <c r="AU131" s="2">
        <v>2</v>
      </c>
      <c r="AV131" s="2">
        <v>2</v>
      </c>
      <c r="AW131" s="2">
        <v>1</v>
      </c>
      <c r="AX131" s="2">
        <v>2</v>
      </c>
      <c r="AY131" s="2">
        <v>2</v>
      </c>
      <c r="AZ131" s="2">
        <v>4</v>
      </c>
      <c r="BA131" s="2">
        <v>2</v>
      </c>
      <c r="BB131" s="2">
        <v>2</v>
      </c>
      <c r="BC131" s="2">
        <v>2</v>
      </c>
      <c r="BD131" s="2">
        <v>2</v>
      </c>
      <c r="BE131" s="2">
        <v>3</v>
      </c>
      <c r="BF131" s="2">
        <v>2</v>
      </c>
      <c r="BG131" s="2">
        <v>3</v>
      </c>
      <c r="BH131" s="2">
        <v>2</v>
      </c>
      <c r="BI131" s="2">
        <f t="shared" si="4"/>
        <v>2.5</v>
      </c>
      <c r="BJ131" s="2">
        <v>0</v>
      </c>
      <c r="BK131" s="2">
        <v>0</v>
      </c>
      <c r="BL131" s="2">
        <v>0</v>
      </c>
      <c r="BM131" s="2">
        <v>0</v>
      </c>
      <c r="BN131" s="2">
        <v>0</v>
      </c>
      <c r="BO131" s="2">
        <v>0</v>
      </c>
      <c r="BP131" s="2">
        <v>1</v>
      </c>
      <c r="BQ131" s="4" t="s">
        <v>445</v>
      </c>
      <c r="BR131" s="2">
        <v>0</v>
      </c>
      <c r="BS131" s="2">
        <v>0</v>
      </c>
      <c r="BT131" s="2">
        <v>1</v>
      </c>
      <c r="BU131" s="2">
        <v>0</v>
      </c>
      <c r="BV131" s="2">
        <v>0</v>
      </c>
      <c r="BW131" s="2">
        <v>0</v>
      </c>
      <c r="BX131" s="2">
        <v>0</v>
      </c>
      <c r="BY131" s="4" t="s">
        <v>445</v>
      </c>
      <c r="BZ131" s="2">
        <v>0</v>
      </c>
      <c r="CA131" s="2">
        <v>0</v>
      </c>
      <c r="CB131" s="2">
        <v>0</v>
      </c>
      <c r="CC131" s="2">
        <v>0</v>
      </c>
      <c r="CD131" s="2">
        <v>0</v>
      </c>
      <c r="CE131" s="2">
        <v>1</v>
      </c>
      <c r="CF131" s="2">
        <v>0</v>
      </c>
      <c r="CG131" s="4" t="s">
        <v>445</v>
      </c>
      <c r="CH131" s="2">
        <v>0</v>
      </c>
      <c r="CI131" s="2">
        <v>0</v>
      </c>
      <c r="CJ131" s="2">
        <v>0</v>
      </c>
      <c r="CK131" s="2">
        <v>1</v>
      </c>
      <c r="CL131" s="2">
        <v>0</v>
      </c>
      <c r="CM131" s="4" t="s">
        <v>445</v>
      </c>
      <c r="CN131" s="2">
        <v>0</v>
      </c>
      <c r="CO131" s="2">
        <v>0</v>
      </c>
      <c r="CP131" s="2">
        <v>0</v>
      </c>
      <c r="CQ131" s="2">
        <v>1</v>
      </c>
      <c r="CR131" s="2">
        <v>0</v>
      </c>
      <c r="CS131" s="4" t="s">
        <v>445</v>
      </c>
      <c r="CT131" s="2">
        <v>0</v>
      </c>
      <c r="CU131" s="2">
        <v>0</v>
      </c>
      <c r="CV131" s="2">
        <v>0</v>
      </c>
      <c r="CW131" s="2">
        <v>0</v>
      </c>
      <c r="CX131" s="2">
        <v>1</v>
      </c>
      <c r="CY131" s="2">
        <v>0</v>
      </c>
      <c r="CZ131" s="4" t="s">
        <v>445</v>
      </c>
      <c r="DA131" s="8">
        <f t="shared" si="5"/>
        <v>1</v>
      </c>
      <c r="DB131" s="2">
        <v>2</v>
      </c>
      <c r="DC131" s="2">
        <v>3</v>
      </c>
      <c r="DD131" s="2">
        <v>3</v>
      </c>
      <c r="DE131" s="2">
        <v>3</v>
      </c>
      <c r="DF131" s="2">
        <v>2</v>
      </c>
      <c r="DG131" s="2">
        <v>2</v>
      </c>
      <c r="DH131" s="2">
        <v>5</v>
      </c>
      <c r="DI131" s="2">
        <v>3</v>
      </c>
      <c r="DJ131" s="2">
        <v>3</v>
      </c>
      <c r="DR131" s="4" t="s">
        <v>445</v>
      </c>
    </row>
    <row r="132" spans="1:122">
      <c r="A132" s="2">
        <v>4033045</v>
      </c>
      <c r="B132" s="3">
        <v>42057.80846064815</v>
      </c>
      <c r="C132" s="2">
        <v>1</v>
      </c>
      <c r="D132" s="2">
        <v>69</v>
      </c>
      <c r="E132" s="2">
        <v>11</v>
      </c>
      <c r="F132" s="2">
        <v>34</v>
      </c>
      <c r="G132" s="2">
        <v>6</v>
      </c>
      <c r="H132" s="2">
        <v>2</v>
      </c>
      <c r="I132" s="2">
        <v>2</v>
      </c>
      <c r="J132" s="2">
        <v>7</v>
      </c>
      <c r="K132" s="2">
        <v>2</v>
      </c>
      <c r="L132" s="2">
        <v>6</v>
      </c>
      <c r="N132" s="2">
        <v>1950</v>
      </c>
      <c r="O132" s="2">
        <v>4000</v>
      </c>
      <c r="P132" s="2">
        <v>8</v>
      </c>
      <c r="Q132" s="2">
        <f t="shared" ref="Q132:Q195" si="6">O132/P132</f>
        <v>500</v>
      </c>
      <c r="R132" s="4" t="s">
        <v>141</v>
      </c>
      <c r="S132" s="2">
        <v>4</v>
      </c>
      <c r="T132" s="2">
        <v>3</v>
      </c>
      <c r="U132" s="2">
        <v>2</v>
      </c>
      <c r="V132" s="2">
        <v>3</v>
      </c>
      <c r="W132" s="2">
        <v>1</v>
      </c>
      <c r="X132" s="2">
        <v>1</v>
      </c>
      <c r="Y132" s="2">
        <v>2</v>
      </c>
      <c r="Z132" s="2">
        <v>4</v>
      </c>
      <c r="AA132" s="2">
        <v>2</v>
      </c>
      <c r="AB132" s="2">
        <v>2</v>
      </c>
      <c r="AC132" s="2">
        <v>4</v>
      </c>
      <c r="AD132" s="2">
        <v>4</v>
      </c>
      <c r="AE132" s="2">
        <v>4</v>
      </c>
      <c r="AF132" s="2">
        <v>3</v>
      </c>
      <c r="AG132" s="2">
        <v>1</v>
      </c>
      <c r="AH132" s="2">
        <v>3</v>
      </c>
      <c r="AI132" s="2">
        <v>4</v>
      </c>
      <c r="AJ132" s="2">
        <v>4</v>
      </c>
      <c r="AK132" s="2">
        <v>4</v>
      </c>
      <c r="AL132" s="2">
        <v>3</v>
      </c>
      <c r="AM132" s="2">
        <v>1</v>
      </c>
      <c r="AN132" s="2">
        <v>3</v>
      </c>
      <c r="AO132" s="2">
        <v>4</v>
      </c>
      <c r="AP132" s="2">
        <v>4</v>
      </c>
      <c r="AQ132" s="2">
        <v>4</v>
      </c>
      <c r="AR132" s="2">
        <v>1</v>
      </c>
      <c r="AS132" s="2">
        <v>2</v>
      </c>
      <c r="AT132" s="2">
        <v>2</v>
      </c>
      <c r="AU132" s="2">
        <v>2</v>
      </c>
      <c r="AV132" s="2">
        <v>2</v>
      </c>
      <c r="AW132" s="2">
        <v>1</v>
      </c>
      <c r="AX132" s="2">
        <v>2</v>
      </c>
      <c r="AY132" s="2">
        <v>2</v>
      </c>
      <c r="AZ132" s="2">
        <v>1</v>
      </c>
      <c r="BA132" s="2">
        <v>2</v>
      </c>
      <c r="BB132" s="2">
        <v>2</v>
      </c>
      <c r="BC132" s="2">
        <v>3</v>
      </c>
      <c r="BD132" s="2">
        <v>2</v>
      </c>
      <c r="BE132" s="2">
        <v>1</v>
      </c>
      <c r="BF132" s="2">
        <v>2</v>
      </c>
      <c r="BG132" s="2">
        <v>3</v>
      </c>
      <c r="BH132" s="2">
        <v>2</v>
      </c>
      <c r="BI132" s="2">
        <f t="shared" si="4"/>
        <v>2.5</v>
      </c>
      <c r="BJ132" s="2">
        <v>0</v>
      </c>
      <c r="BK132" s="2">
        <v>1</v>
      </c>
      <c r="BL132" s="2">
        <v>0</v>
      </c>
      <c r="BM132" s="2">
        <v>0</v>
      </c>
      <c r="BN132" s="2">
        <v>0</v>
      </c>
      <c r="BO132" s="2">
        <v>0</v>
      </c>
      <c r="BP132" s="2">
        <v>0</v>
      </c>
      <c r="BQ132" s="4" t="s">
        <v>445</v>
      </c>
      <c r="BR132" s="2">
        <v>0</v>
      </c>
      <c r="BS132" s="2">
        <v>0</v>
      </c>
      <c r="BT132" s="2">
        <v>0</v>
      </c>
      <c r="BU132" s="2">
        <v>1</v>
      </c>
      <c r="BV132" s="2">
        <v>0</v>
      </c>
      <c r="BW132" s="2">
        <v>0</v>
      </c>
      <c r="BX132" s="2">
        <v>0</v>
      </c>
      <c r="BY132" s="4" t="s">
        <v>445</v>
      </c>
      <c r="BZ132" s="2">
        <v>0</v>
      </c>
      <c r="CA132" s="2">
        <v>0</v>
      </c>
      <c r="CB132" s="2">
        <v>0</v>
      </c>
      <c r="CC132" s="2">
        <v>0</v>
      </c>
      <c r="CD132" s="2">
        <v>0</v>
      </c>
      <c r="CE132" s="2">
        <v>1</v>
      </c>
      <c r="CF132" s="2">
        <v>0</v>
      </c>
      <c r="CG132" s="4" t="s">
        <v>445</v>
      </c>
      <c r="CH132" s="2">
        <v>0</v>
      </c>
      <c r="CI132" s="2">
        <v>0</v>
      </c>
      <c r="CJ132" s="2">
        <v>0</v>
      </c>
      <c r="CK132" s="2">
        <v>1</v>
      </c>
      <c r="CL132" s="2">
        <v>0</v>
      </c>
      <c r="CM132" s="4" t="s">
        <v>445</v>
      </c>
      <c r="CN132" s="2">
        <v>0</v>
      </c>
      <c r="CO132" s="2">
        <v>1</v>
      </c>
      <c r="CP132" s="2">
        <v>0</v>
      </c>
      <c r="CQ132" s="2">
        <v>0</v>
      </c>
      <c r="CR132" s="2">
        <v>0</v>
      </c>
      <c r="CS132" s="4" t="s">
        <v>445</v>
      </c>
      <c r="CT132" s="2">
        <v>0</v>
      </c>
      <c r="CU132" s="2">
        <v>0</v>
      </c>
      <c r="CV132" s="2">
        <v>0</v>
      </c>
      <c r="CW132" s="2">
        <v>0</v>
      </c>
      <c r="CX132" s="2">
        <v>1</v>
      </c>
      <c r="CY132" s="2">
        <v>0</v>
      </c>
      <c r="CZ132" s="4" t="s">
        <v>445</v>
      </c>
      <c r="DA132" s="8">
        <f t="shared" si="5"/>
        <v>3</v>
      </c>
      <c r="DB132" s="2">
        <v>2</v>
      </c>
      <c r="DC132" s="2">
        <v>2</v>
      </c>
      <c r="DD132" s="2">
        <v>2</v>
      </c>
      <c r="DE132" s="2">
        <v>3</v>
      </c>
      <c r="DF132" s="2">
        <v>3</v>
      </c>
      <c r="DG132" s="2">
        <v>2</v>
      </c>
      <c r="DH132" s="2">
        <v>1</v>
      </c>
      <c r="DI132" s="2">
        <v>3</v>
      </c>
      <c r="DJ132" s="2">
        <v>2</v>
      </c>
      <c r="DK132" s="2">
        <v>0</v>
      </c>
      <c r="DL132" s="2">
        <v>0</v>
      </c>
      <c r="DM132" s="2">
        <v>0</v>
      </c>
      <c r="DN132" s="2">
        <v>0</v>
      </c>
      <c r="DO132" s="2">
        <v>1</v>
      </c>
      <c r="DP132" s="2">
        <v>0</v>
      </c>
      <c r="DQ132" s="2">
        <v>0</v>
      </c>
      <c r="DR132" s="4" t="s">
        <v>445</v>
      </c>
    </row>
    <row r="133" spans="1:122">
      <c r="A133" s="2">
        <v>4033334</v>
      </c>
      <c r="B133" s="3">
        <v>42057.634872685187</v>
      </c>
      <c r="C133" s="2">
        <v>2</v>
      </c>
      <c r="D133" s="2">
        <v>61</v>
      </c>
      <c r="E133" s="2">
        <v>11</v>
      </c>
      <c r="F133" s="2">
        <v>31</v>
      </c>
      <c r="G133" s="2">
        <v>6</v>
      </c>
      <c r="H133" s="2">
        <v>2</v>
      </c>
      <c r="I133" s="2">
        <v>2</v>
      </c>
      <c r="J133" s="2">
        <v>4</v>
      </c>
      <c r="K133" s="2">
        <v>1</v>
      </c>
      <c r="L133" s="2">
        <v>6</v>
      </c>
      <c r="N133" s="2">
        <v>1980</v>
      </c>
      <c r="O133" s="2">
        <v>100</v>
      </c>
      <c r="P133" s="2">
        <v>3</v>
      </c>
      <c r="Q133" s="2">
        <f t="shared" si="6"/>
        <v>33.333333333333336</v>
      </c>
      <c r="R133" s="4" t="s">
        <v>142</v>
      </c>
      <c r="S133" s="2">
        <v>4</v>
      </c>
      <c r="T133" s="2">
        <v>1</v>
      </c>
      <c r="U133" s="2">
        <v>1</v>
      </c>
      <c r="V133" s="2">
        <v>4</v>
      </c>
      <c r="W133" s="2">
        <v>1</v>
      </c>
      <c r="X133" s="2">
        <v>2</v>
      </c>
      <c r="Y133" s="2">
        <v>2</v>
      </c>
      <c r="Z133" s="2">
        <v>1</v>
      </c>
      <c r="AA133" s="2">
        <v>2</v>
      </c>
      <c r="AB133" s="2">
        <v>2</v>
      </c>
      <c r="AC133" s="2">
        <v>4</v>
      </c>
      <c r="AD133" s="2">
        <v>4</v>
      </c>
      <c r="AE133" s="2">
        <v>4</v>
      </c>
      <c r="AF133" s="2">
        <v>3</v>
      </c>
      <c r="AG133" s="2">
        <v>4</v>
      </c>
      <c r="AH133" s="2">
        <v>3</v>
      </c>
      <c r="AI133" s="2">
        <v>2</v>
      </c>
      <c r="AJ133" s="2">
        <v>2</v>
      </c>
      <c r="AK133" s="2">
        <v>2</v>
      </c>
      <c r="AL133" s="2">
        <v>3</v>
      </c>
      <c r="AM133" s="2">
        <v>2</v>
      </c>
      <c r="AN133" s="2">
        <v>1</v>
      </c>
      <c r="AO133" s="2">
        <v>2</v>
      </c>
      <c r="AP133" s="2">
        <v>4</v>
      </c>
      <c r="AQ133" s="2">
        <v>4</v>
      </c>
      <c r="AR133" s="2">
        <v>2</v>
      </c>
      <c r="AS133" s="2">
        <v>3</v>
      </c>
      <c r="AT133" s="2">
        <v>2</v>
      </c>
      <c r="AU133" s="2">
        <v>2</v>
      </c>
      <c r="AV133" s="2">
        <v>2</v>
      </c>
      <c r="AW133" s="2">
        <v>2</v>
      </c>
      <c r="AX133" s="2">
        <v>1</v>
      </c>
      <c r="AY133" s="2">
        <v>2</v>
      </c>
      <c r="AZ133" s="2">
        <v>2</v>
      </c>
      <c r="BA133" s="2">
        <v>2</v>
      </c>
      <c r="BB133" s="2">
        <v>3</v>
      </c>
      <c r="BC133" s="2">
        <v>2</v>
      </c>
      <c r="BD133" s="2">
        <v>4</v>
      </c>
      <c r="BE133" s="2">
        <v>2</v>
      </c>
      <c r="BF133" s="2">
        <v>2</v>
      </c>
      <c r="BG133" s="2">
        <v>2</v>
      </c>
      <c r="BH133" s="2">
        <v>2</v>
      </c>
      <c r="BI133" s="2">
        <f t="shared" ref="BI133:BI196" si="7">AVERAGE(BG133:BH133)</f>
        <v>2</v>
      </c>
      <c r="BJ133" s="2">
        <v>0</v>
      </c>
      <c r="BK133" s="2">
        <v>0</v>
      </c>
      <c r="BL133" s="2">
        <v>0</v>
      </c>
      <c r="BM133" s="2">
        <v>0</v>
      </c>
      <c r="BN133" s="2">
        <v>0</v>
      </c>
      <c r="BO133" s="2">
        <v>1</v>
      </c>
      <c r="BP133" s="2">
        <v>0</v>
      </c>
      <c r="BQ133" s="4" t="s">
        <v>445</v>
      </c>
      <c r="BR133" s="2">
        <v>1</v>
      </c>
      <c r="BS133" s="2">
        <v>0</v>
      </c>
      <c r="BT133" s="2">
        <v>0</v>
      </c>
      <c r="BU133" s="2">
        <v>0</v>
      </c>
      <c r="BV133" s="2">
        <v>0</v>
      </c>
      <c r="BW133" s="2">
        <v>0</v>
      </c>
      <c r="BX133" s="2">
        <v>0</v>
      </c>
      <c r="BY133" s="4" t="s">
        <v>445</v>
      </c>
      <c r="BZ133" s="2">
        <v>0</v>
      </c>
      <c r="CA133" s="2">
        <v>0</v>
      </c>
      <c r="CB133" s="2">
        <v>0</v>
      </c>
      <c r="CC133" s="2">
        <v>0</v>
      </c>
      <c r="CD133" s="2">
        <v>0</v>
      </c>
      <c r="CE133" s="2">
        <v>1</v>
      </c>
      <c r="CF133" s="2">
        <v>0</v>
      </c>
      <c r="CG133" s="4" t="s">
        <v>445</v>
      </c>
      <c r="CH133" s="2">
        <v>0</v>
      </c>
      <c r="CI133" s="2">
        <v>0</v>
      </c>
      <c r="CJ133" s="2">
        <v>0</v>
      </c>
      <c r="CK133" s="2">
        <v>1</v>
      </c>
      <c r="CL133" s="2">
        <v>0</v>
      </c>
      <c r="CM133" s="4" t="s">
        <v>445</v>
      </c>
      <c r="CN133" s="2">
        <v>0</v>
      </c>
      <c r="CO133" s="2">
        <v>0</v>
      </c>
      <c r="CP133" s="2">
        <v>0</v>
      </c>
      <c r="CQ133" s="2">
        <v>1</v>
      </c>
      <c r="CR133" s="2">
        <v>0</v>
      </c>
      <c r="CS133" s="4" t="s">
        <v>445</v>
      </c>
      <c r="CT133" s="2">
        <v>0</v>
      </c>
      <c r="CU133" s="2">
        <v>0</v>
      </c>
      <c r="CV133" s="2">
        <v>0</v>
      </c>
      <c r="CW133" s="2">
        <v>0</v>
      </c>
      <c r="CX133" s="2">
        <v>1</v>
      </c>
      <c r="CY133" s="2">
        <v>0</v>
      </c>
      <c r="CZ133" s="4" t="s">
        <v>445</v>
      </c>
      <c r="DA133" s="8">
        <f t="shared" ref="DA133:DA196" si="8">SUM(CT133:CW133,CN133:CP133,CH133:CJ133,BZ133:CD133,BR133:BV133,BJ133:BN133)</f>
        <v>1</v>
      </c>
      <c r="DB133" s="2">
        <v>2</v>
      </c>
      <c r="DC133" s="2">
        <v>2</v>
      </c>
      <c r="DD133" s="2">
        <v>3</v>
      </c>
      <c r="DE133" s="2">
        <v>2</v>
      </c>
      <c r="DF133" s="2">
        <v>2</v>
      </c>
      <c r="DG133" s="2">
        <v>2</v>
      </c>
      <c r="DH133" s="2">
        <v>4</v>
      </c>
      <c r="DI133" s="2">
        <v>3</v>
      </c>
      <c r="DJ133" s="2">
        <v>2</v>
      </c>
      <c r="DK133" s="2">
        <v>0</v>
      </c>
      <c r="DL133" s="2">
        <v>0</v>
      </c>
      <c r="DM133" s="2">
        <v>1</v>
      </c>
      <c r="DN133" s="2">
        <v>0</v>
      </c>
      <c r="DO133" s="2">
        <v>0</v>
      </c>
      <c r="DP133" s="2">
        <v>1</v>
      </c>
      <c r="DQ133" s="2">
        <v>0</v>
      </c>
      <c r="DR133" s="4" t="s">
        <v>445</v>
      </c>
    </row>
    <row r="134" spans="1:122">
      <c r="A134" s="2">
        <v>4039129</v>
      </c>
      <c r="B134" s="3">
        <v>42057.548668981479</v>
      </c>
      <c r="C134" s="2">
        <v>1</v>
      </c>
      <c r="D134" s="2">
        <v>62</v>
      </c>
      <c r="E134" s="2">
        <v>11</v>
      </c>
      <c r="F134" s="2">
        <v>13</v>
      </c>
      <c r="G134" s="2">
        <v>3</v>
      </c>
      <c r="H134" s="2">
        <v>2</v>
      </c>
      <c r="I134" s="2">
        <v>2</v>
      </c>
      <c r="J134" s="2">
        <v>9</v>
      </c>
      <c r="K134" s="2">
        <v>9</v>
      </c>
      <c r="L134" s="2">
        <v>2</v>
      </c>
      <c r="N134" s="2">
        <v>1995</v>
      </c>
      <c r="O134" s="2">
        <v>300</v>
      </c>
      <c r="P134" s="2">
        <v>3</v>
      </c>
      <c r="Q134" s="2">
        <f t="shared" si="6"/>
        <v>100</v>
      </c>
      <c r="R134" s="4" t="s">
        <v>144</v>
      </c>
      <c r="S134" s="2">
        <v>4</v>
      </c>
      <c r="T134" s="2">
        <v>3</v>
      </c>
      <c r="U134" s="2">
        <v>3</v>
      </c>
      <c r="V134" s="2">
        <v>4</v>
      </c>
      <c r="W134" s="2">
        <v>1</v>
      </c>
      <c r="X134" s="2">
        <v>2</v>
      </c>
      <c r="Y134" s="2">
        <v>2</v>
      </c>
      <c r="Z134" s="2">
        <v>4</v>
      </c>
      <c r="AA134" s="2">
        <v>1</v>
      </c>
      <c r="AB134" s="2">
        <v>1</v>
      </c>
      <c r="AC134" s="2">
        <v>4</v>
      </c>
      <c r="AD134" s="2">
        <v>4</v>
      </c>
      <c r="AE134" s="2">
        <v>4</v>
      </c>
      <c r="AF134" s="2">
        <v>1</v>
      </c>
      <c r="AG134" s="2">
        <v>2</v>
      </c>
      <c r="AH134" s="2">
        <v>1</v>
      </c>
      <c r="AI134" s="2">
        <v>1</v>
      </c>
      <c r="AJ134" s="2">
        <v>1</v>
      </c>
      <c r="AK134" s="2">
        <v>4</v>
      </c>
      <c r="AL134" s="2">
        <v>4</v>
      </c>
      <c r="AM134" s="2">
        <v>1</v>
      </c>
      <c r="AN134" s="2">
        <v>1</v>
      </c>
      <c r="AO134" s="2">
        <v>2</v>
      </c>
      <c r="AP134" s="2">
        <v>4</v>
      </c>
      <c r="AQ134" s="2">
        <v>4</v>
      </c>
      <c r="AR134" s="2">
        <v>2</v>
      </c>
      <c r="AS134" s="2">
        <v>2</v>
      </c>
      <c r="AT134" s="2">
        <v>2</v>
      </c>
      <c r="AU134" s="2">
        <v>2</v>
      </c>
      <c r="AV134" s="2">
        <v>2</v>
      </c>
      <c r="AW134" s="2">
        <v>2</v>
      </c>
      <c r="AX134" s="2">
        <v>2</v>
      </c>
      <c r="AY134" s="2">
        <v>2</v>
      </c>
      <c r="AZ134" s="2">
        <v>2</v>
      </c>
      <c r="BA134" s="2">
        <v>2</v>
      </c>
      <c r="BB134" s="2">
        <v>2</v>
      </c>
      <c r="BC134" s="2">
        <v>2</v>
      </c>
      <c r="BD134" s="2">
        <v>2</v>
      </c>
      <c r="BE134" s="2">
        <v>2</v>
      </c>
      <c r="BF134" s="2">
        <v>2</v>
      </c>
      <c r="BG134" s="2">
        <v>3</v>
      </c>
      <c r="BH134" s="2">
        <v>2</v>
      </c>
      <c r="BI134" s="2">
        <f t="shared" si="7"/>
        <v>2.5</v>
      </c>
      <c r="BJ134" s="2">
        <v>0</v>
      </c>
      <c r="BK134" s="2">
        <v>0</v>
      </c>
      <c r="BL134" s="2">
        <v>0</v>
      </c>
      <c r="BM134" s="2">
        <v>0</v>
      </c>
      <c r="BN134" s="2">
        <v>0</v>
      </c>
      <c r="BO134" s="2">
        <v>1</v>
      </c>
      <c r="BP134" s="2">
        <v>0</v>
      </c>
      <c r="BQ134" s="4" t="s">
        <v>445</v>
      </c>
      <c r="BR134" s="2">
        <v>0</v>
      </c>
      <c r="BS134" s="2">
        <v>0</v>
      </c>
      <c r="BT134" s="2">
        <v>0</v>
      </c>
      <c r="BU134" s="2">
        <v>0</v>
      </c>
      <c r="BV134" s="2">
        <v>0</v>
      </c>
      <c r="BW134" s="2">
        <v>1</v>
      </c>
      <c r="BX134" s="2">
        <v>0</v>
      </c>
      <c r="BY134" s="4" t="s">
        <v>445</v>
      </c>
      <c r="BZ134" s="2">
        <v>0</v>
      </c>
      <c r="CA134" s="2">
        <v>0</v>
      </c>
      <c r="CB134" s="2">
        <v>0</v>
      </c>
      <c r="CC134" s="2">
        <v>0</v>
      </c>
      <c r="CD134" s="2">
        <v>0</v>
      </c>
      <c r="CE134" s="2">
        <v>1</v>
      </c>
      <c r="CF134" s="2">
        <v>0</v>
      </c>
      <c r="CG134" s="4" t="s">
        <v>445</v>
      </c>
      <c r="CH134" s="2">
        <v>0</v>
      </c>
      <c r="CI134" s="2">
        <v>0</v>
      </c>
      <c r="CJ134" s="2">
        <v>0</v>
      </c>
      <c r="CK134" s="2">
        <v>1</v>
      </c>
      <c r="CL134" s="2">
        <v>0</v>
      </c>
      <c r="CM134" s="4" t="s">
        <v>445</v>
      </c>
      <c r="CN134" s="2">
        <v>0</v>
      </c>
      <c r="CO134" s="2">
        <v>0</v>
      </c>
      <c r="CP134" s="2">
        <v>0</v>
      </c>
      <c r="CQ134" s="2">
        <v>1</v>
      </c>
      <c r="CR134" s="2">
        <v>0</v>
      </c>
      <c r="CS134" s="4" t="s">
        <v>445</v>
      </c>
      <c r="CT134" s="2">
        <v>0</v>
      </c>
      <c r="CU134" s="2">
        <v>0</v>
      </c>
      <c r="CV134" s="2">
        <v>0</v>
      </c>
      <c r="CW134" s="2">
        <v>0</v>
      </c>
      <c r="CX134" s="2">
        <v>1</v>
      </c>
      <c r="CY134" s="2">
        <v>0</v>
      </c>
      <c r="CZ134" s="4" t="s">
        <v>445</v>
      </c>
      <c r="DA134" s="8">
        <f t="shared" si="8"/>
        <v>0</v>
      </c>
      <c r="DB134" s="2">
        <v>1</v>
      </c>
      <c r="DC134" s="2">
        <v>2</v>
      </c>
      <c r="DD134" s="2">
        <v>2</v>
      </c>
      <c r="DE134" s="2">
        <v>3</v>
      </c>
      <c r="DF134" s="2">
        <v>1</v>
      </c>
      <c r="DG134" s="2">
        <v>2</v>
      </c>
      <c r="DH134" s="2">
        <v>4</v>
      </c>
      <c r="DI134" s="2">
        <v>2</v>
      </c>
      <c r="DJ134" s="2">
        <v>3</v>
      </c>
      <c r="DR134" s="4" t="s">
        <v>445</v>
      </c>
    </row>
    <row r="135" spans="1:122">
      <c r="A135" s="2">
        <v>4039676</v>
      </c>
      <c r="B135" s="3">
        <v>42055.985312500001</v>
      </c>
      <c r="C135" s="2">
        <v>2</v>
      </c>
      <c r="D135" s="2">
        <v>52</v>
      </c>
      <c r="E135" s="2">
        <v>9</v>
      </c>
      <c r="F135" s="2">
        <v>13</v>
      </c>
      <c r="G135" s="2">
        <v>3</v>
      </c>
      <c r="H135" s="2">
        <v>2</v>
      </c>
      <c r="I135" s="2">
        <v>2</v>
      </c>
      <c r="J135" s="2">
        <v>7</v>
      </c>
      <c r="K135" s="2">
        <v>1</v>
      </c>
      <c r="L135" s="2">
        <v>8</v>
      </c>
      <c r="N135" s="2">
        <v>2007</v>
      </c>
      <c r="O135" s="2">
        <v>200</v>
      </c>
      <c r="P135" s="2">
        <v>2</v>
      </c>
      <c r="Q135" s="2">
        <f t="shared" si="6"/>
        <v>100</v>
      </c>
      <c r="R135" s="4" t="s">
        <v>145</v>
      </c>
      <c r="S135" s="2">
        <v>4</v>
      </c>
      <c r="T135" s="2">
        <v>3</v>
      </c>
      <c r="U135" s="2">
        <v>3</v>
      </c>
      <c r="V135" s="2">
        <v>4</v>
      </c>
      <c r="W135" s="2">
        <v>3</v>
      </c>
      <c r="X135" s="2">
        <v>2</v>
      </c>
      <c r="Y135" s="2">
        <v>2</v>
      </c>
      <c r="Z135" s="2">
        <v>4</v>
      </c>
      <c r="AA135" s="2">
        <v>2</v>
      </c>
      <c r="AB135" s="2">
        <v>4</v>
      </c>
      <c r="AC135" s="2">
        <v>4</v>
      </c>
      <c r="AD135" s="2">
        <v>4</v>
      </c>
      <c r="AE135" s="2">
        <v>4</v>
      </c>
      <c r="AF135" s="2">
        <v>3</v>
      </c>
      <c r="AG135" s="2">
        <v>3</v>
      </c>
      <c r="AH135" s="2">
        <v>4</v>
      </c>
      <c r="AI135" s="2">
        <v>3</v>
      </c>
      <c r="AJ135" s="2">
        <v>3</v>
      </c>
      <c r="AK135" s="2">
        <v>4</v>
      </c>
      <c r="AL135" s="2">
        <v>2</v>
      </c>
      <c r="AM135" s="2">
        <v>3</v>
      </c>
      <c r="AN135" s="2">
        <v>3</v>
      </c>
      <c r="AO135" s="2">
        <v>4</v>
      </c>
      <c r="AP135" s="2">
        <v>4</v>
      </c>
      <c r="AQ135" s="2">
        <v>4</v>
      </c>
      <c r="AR135" s="2">
        <v>2</v>
      </c>
      <c r="AS135" s="2">
        <v>2</v>
      </c>
      <c r="AT135" s="2">
        <v>2</v>
      </c>
      <c r="AU135" s="2">
        <v>2</v>
      </c>
      <c r="AV135" s="2">
        <v>2</v>
      </c>
      <c r="AW135" s="2">
        <v>2</v>
      </c>
      <c r="AX135" s="2">
        <v>2</v>
      </c>
      <c r="AY135" s="2">
        <v>2</v>
      </c>
      <c r="AZ135" s="2">
        <v>3</v>
      </c>
      <c r="BA135" s="2">
        <v>3</v>
      </c>
      <c r="BB135" s="2">
        <v>3</v>
      </c>
      <c r="BC135" s="2">
        <v>2</v>
      </c>
      <c r="BD135" s="2">
        <v>4</v>
      </c>
      <c r="BE135" s="2">
        <v>2</v>
      </c>
      <c r="BF135" s="2">
        <v>3</v>
      </c>
      <c r="BG135" s="2">
        <v>3</v>
      </c>
      <c r="BH135" s="2">
        <v>3</v>
      </c>
      <c r="BI135" s="2">
        <f t="shared" si="7"/>
        <v>3</v>
      </c>
      <c r="BJ135" s="2">
        <v>0</v>
      </c>
      <c r="BK135" s="2">
        <v>0</v>
      </c>
      <c r="BL135" s="2">
        <v>0</v>
      </c>
      <c r="BM135" s="2">
        <v>0</v>
      </c>
      <c r="BN135" s="2">
        <v>0</v>
      </c>
      <c r="BO135" s="2">
        <v>1</v>
      </c>
      <c r="BP135" s="2">
        <v>0</v>
      </c>
      <c r="BQ135" s="4" t="s">
        <v>445</v>
      </c>
      <c r="BR135" s="2">
        <v>0</v>
      </c>
      <c r="BS135" s="2">
        <v>0</v>
      </c>
      <c r="BT135" s="2">
        <v>0</v>
      </c>
      <c r="BU135" s="2">
        <v>0</v>
      </c>
      <c r="BV135" s="2">
        <v>0</v>
      </c>
      <c r="BW135" s="2">
        <v>1</v>
      </c>
      <c r="BX135" s="2">
        <v>0</v>
      </c>
      <c r="BY135" s="4" t="s">
        <v>445</v>
      </c>
      <c r="BZ135" s="2">
        <v>0</v>
      </c>
      <c r="CA135" s="2">
        <v>0</v>
      </c>
      <c r="CB135" s="2">
        <v>0</v>
      </c>
      <c r="CC135" s="2">
        <v>0</v>
      </c>
      <c r="CD135" s="2">
        <v>0</v>
      </c>
      <c r="CE135" s="2">
        <v>1</v>
      </c>
      <c r="CF135" s="2">
        <v>0</v>
      </c>
      <c r="CG135" s="4" t="s">
        <v>445</v>
      </c>
      <c r="CH135" s="2">
        <v>0</v>
      </c>
      <c r="CI135" s="2">
        <v>0</v>
      </c>
      <c r="CJ135" s="2">
        <v>0</v>
      </c>
      <c r="CK135" s="2">
        <v>1</v>
      </c>
      <c r="CL135" s="2">
        <v>0</v>
      </c>
      <c r="CM135" s="4" t="s">
        <v>445</v>
      </c>
      <c r="CN135" s="2">
        <v>0</v>
      </c>
      <c r="CO135" s="2">
        <v>0</v>
      </c>
      <c r="CP135" s="2">
        <v>0</v>
      </c>
      <c r="CQ135" s="2">
        <v>1</v>
      </c>
      <c r="CR135" s="2">
        <v>0</v>
      </c>
      <c r="CS135" s="4" t="s">
        <v>445</v>
      </c>
      <c r="CT135" s="2">
        <v>0</v>
      </c>
      <c r="CU135" s="2">
        <v>0</v>
      </c>
      <c r="CV135" s="2">
        <v>0</v>
      </c>
      <c r="CW135" s="2">
        <v>0</v>
      </c>
      <c r="CX135" s="2">
        <v>1</v>
      </c>
      <c r="CY135" s="2">
        <v>0</v>
      </c>
      <c r="CZ135" s="4" t="s">
        <v>445</v>
      </c>
      <c r="DA135" s="8">
        <f t="shared" si="8"/>
        <v>0</v>
      </c>
      <c r="DB135" s="2">
        <v>2</v>
      </c>
      <c r="DC135" s="2">
        <v>2</v>
      </c>
      <c r="DD135" s="2">
        <v>3</v>
      </c>
      <c r="DE135" s="2">
        <v>4</v>
      </c>
      <c r="DF135" s="2">
        <v>2</v>
      </c>
      <c r="DG135" s="2">
        <v>2</v>
      </c>
      <c r="DH135" s="2">
        <v>4</v>
      </c>
      <c r="DI135" s="2">
        <v>3</v>
      </c>
      <c r="DJ135" s="2">
        <v>3</v>
      </c>
      <c r="DR135" s="4" t="s">
        <v>445</v>
      </c>
    </row>
    <row r="136" spans="1:122">
      <c r="A136" s="2">
        <v>4039694</v>
      </c>
      <c r="B136" s="3">
        <v>42055.994039351855</v>
      </c>
      <c r="C136" s="2">
        <v>1</v>
      </c>
      <c r="D136" s="2">
        <v>58</v>
      </c>
      <c r="E136" s="2">
        <v>10</v>
      </c>
      <c r="F136" s="2">
        <v>13</v>
      </c>
      <c r="G136" s="2">
        <v>3</v>
      </c>
      <c r="H136" s="2">
        <v>2</v>
      </c>
      <c r="I136" s="2">
        <v>2</v>
      </c>
      <c r="J136" s="2">
        <v>6</v>
      </c>
      <c r="K136" s="2">
        <v>6</v>
      </c>
      <c r="L136" s="2">
        <v>1</v>
      </c>
      <c r="N136" s="2">
        <v>2005</v>
      </c>
      <c r="O136" s="2">
        <v>300</v>
      </c>
      <c r="P136" s="2">
        <v>3</v>
      </c>
      <c r="Q136" s="2">
        <f t="shared" si="6"/>
        <v>100</v>
      </c>
      <c r="R136" s="4" t="s">
        <v>146</v>
      </c>
      <c r="S136" s="2">
        <v>4</v>
      </c>
      <c r="T136" s="2">
        <v>2</v>
      </c>
      <c r="U136" s="2">
        <v>3</v>
      </c>
      <c r="V136" s="2">
        <v>3</v>
      </c>
      <c r="W136" s="2">
        <v>4</v>
      </c>
      <c r="X136" s="2">
        <v>2</v>
      </c>
      <c r="Y136" s="2">
        <v>2</v>
      </c>
      <c r="Z136" s="2">
        <v>4</v>
      </c>
      <c r="AA136" s="2">
        <v>4</v>
      </c>
      <c r="AB136" s="2">
        <v>4</v>
      </c>
      <c r="AC136" s="2">
        <v>4</v>
      </c>
      <c r="AD136" s="2">
        <v>4</v>
      </c>
      <c r="AE136" s="2">
        <v>4</v>
      </c>
      <c r="AF136" s="2">
        <v>3</v>
      </c>
      <c r="AG136" s="2">
        <v>4</v>
      </c>
      <c r="AH136" s="2">
        <v>4</v>
      </c>
      <c r="AI136" s="2">
        <v>3</v>
      </c>
      <c r="AJ136" s="2">
        <v>3</v>
      </c>
      <c r="AK136" s="2">
        <v>4</v>
      </c>
      <c r="AL136" s="2">
        <v>4</v>
      </c>
      <c r="AM136" s="2">
        <v>4</v>
      </c>
      <c r="AN136" s="2">
        <v>4</v>
      </c>
      <c r="AO136" s="2">
        <v>4</v>
      </c>
      <c r="AP136" s="2">
        <v>4</v>
      </c>
      <c r="AQ136" s="2">
        <v>4</v>
      </c>
      <c r="AR136" s="2">
        <v>2</v>
      </c>
      <c r="AS136" s="2">
        <v>2</v>
      </c>
      <c r="AT136" s="2">
        <v>2</v>
      </c>
      <c r="AU136" s="2">
        <v>2</v>
      </c>
      <c r="AV136" s="2">
        <v>2</v>
      </c>
      <c r="AW136" s="2">
        <v>2</v>
      </c>
      <c r="AX136" s="2">
        <v>2</v>
      </c>
      <c r="AY136" s="2">
        <v>2</v>
      </c>
      <c r="AZ136" s="2">
        <v>4</v>
      </c>
      <c r="BA136" s="2">
        <v>3</v>
      </c>
      <c r="BB136" s="2">
        <v>4</v>
      </c>
      <c r="BC136" s="2">
        <v>3</v>
      </c>
      <c r="BD136" s="2">
        <v>4</v>
      </c>
      <c r="BE136" s="2">
        <v>3</v>
      </c>
      <c r="BF136" s="2">
        <v>4</v>
      </c>
      <c r="BG136" s="2">
        <v>3</v>
      </c>
      <c r="BH136" s="2">
        <v>2</v>
      </c>
      <c r="BI136" s="2">
        <f t="shared" si="7"/>
        <v>2.5</v>
      </c>
      <c r="BJ136" s="2">
        <v>0</v>
      </c>
      <c r="BK136" s="2">
        <v>0</v>
      </c>
      <c r="BL136" s="2">
        <v>0</v>
      </c>
      <c r="BM136" s="2">
        <v>0</v>
      </c>
      <c r="BN136" s="2">
        <v>0</v>
      </c>
      <c r="BO136" s="2">
        <v>1</v>
      </c>
      <c r="BP136" s="2">
        <v>0</v>
      </c>
      <c r="BQ136" s="4" t="s">
        <v>445</v>
      </c>
      <c r="BR136" s="2">
        <v>1</v>
      </c>
      <c r="BS136" s="2">
        <v>0</v>
      </c>
      <c r="BT136" s="2">
        <v>0</v>
      </c>
      <c r="BU136" s="2">
        <v>0</v>
      </c>
      <c r="BV136" s="2">
        <v>0</v>
      </c>
      <c r="BW136" s="2">
        <v>0</v>
      </c>
      <c r="BX136" s="2">
        <v>0</v>
      </c>
      <c r="BY136" s="4" t="s">
        <v>445</v>
      </c>
      <c r="BZ136" s="2">
        <v>1</v>
      </c>
      <c r="CA136" s="2">
        <v>0</v>
      </c>
      <c r="CB136" s="2">
        <v>0</v>
      </c>
      <c r="CC136" s="2">
        <v>0</v>
      </c>
      <c r="CD136" s="2">
        <v>0</v>
      </c>
      <c r="CE136" s="2">
        <v>0</v>
      </c>
      <c r="CF136" s="2">
        <v>0</v>
      </c>
      <c r="CG136" s="4" t="s">
        <v>445</v>
      </c>
      <c r="CH136" s="2">
        <v>0</v>
      </c>
      <c r="CI136" s="2">
        <v>0</v>
      </c>
      <c r="CJ136" s="2">
        <v>0</v>
      </c>
      <c r="CK136" s="2">
        <v>1</v>
      </c>
      <c r="CL136" s="2">
        <v>0</v>
      </c>
      <c r="CM136" s="4" t="s">
        <v>445</v>
      </c>
      <c r="CN136" s="2">
        <v>0</v>
      </c>
      <c r="CO136" s="2">
        <v>0</v>
      </c>
      <c r="CP136" s="2">
        <v>0</v>
      </c>
      <c r="CQ136" s="2">
        <v>1</v>
      </c>
      <c r="CR136" s="2">
        <v>0</v>
      </c>
      <c r="CS136" s="4" t="s">
        <v>445</v>
      </c>
      <c r="CT136" s="2">
        <v>0</v>
      </c>
      <c r="CU136" s="2">
        <v>0</v>
      </c>
      <c r="CV136" s="2">
        <v>0</v>
      </c>
      <c r="CW136" s="2">
        <v>0</v>
      </c>
      <c r="CX136" s="2">
        <v>1</v>
      </c>
      <c r="CY136" s="2">
        <v>0</v>
      </c>
      <c r="CZ136" s="4" t="s">
        <v>445</v>
      </c>
      <c r="DA136" s="8">
        <f t="shared" si="8"/>
        <v>2</v>
      </c>
      <c r="DB136" s="2">
        <v>4</v>
      </c>
      <c r="DC136" s="2">
        <v>3</v>
      </c>
      <c r="DD136" s="2">
        <v>3</v>
      </c>
      <c r="DE136" s="2">
        <v>4</v>
      </c>
      <c r="DF136" s="2">
        <v>2</v>
      </c>
      <c r="DG136" s="2">
        <v>2</v>
      </c>
      <c r="DH136" s="2">
        <v>4</v>
      </c>
      <c r="DI136" s="2">
        <v>3</v>
      </c>
      <c r="DJ136" s="2">
        <v>2</v>
      </c>
      <c r="DK136" s="2">
        <v>0</v>
      </c>
      <c r="DL136" s="2">
        <v>1</v>
      </c>
      <c r="DM136" s="2">
        <v>1</v>
      </c>
      <c r="DN136" s="2">
        <v>0</v>
      </c>
      <c r="DO136" s="2">
        <v>1</v>
      </c>
      <c r="DP136" s="2">
        <v>0</v>
      </c>
      <c r="DQ136" s="2">
        <v>0</v>
      </c>
      <c r="DR136" s="4" t="s">
        <v>445</v>
      </c>
    </row>
    <row r="137" spans="1:122">
      <c r="A137" s="2">
        <v>4046435</v>
      </c>
      <c r="B137" s="3">
        <v>42057.613807870373</v>
      </c>
      <c r="C137" s="2">
        <v>1</v>
      </c>
      <c r="D137" s="2">
        <v>41</v>
      </c>
      <c r="E137" s="2">
        <v>7</v>
      </c>
      <c r="F137" s="2">
        <v>12</v>
      </c>
      <c r="G137" s="2">
        <v>3</v>
      </c>
      <c r="H137" s="2">
        <v>2</v>
      </c>
      <c r="I137" s="2">
        <v>1</v>
      </c>
      <c r="L137" s="2">
        <v>3</v>
      </c>
      <c r="N137" s="2">
        <v>2000</v>
      </c>
      <c r="O137" s="2">
        <v>600</v>
      </c>
      <c r="P137" s="2">
        <v>6</v>
      </c>
      <c r="Q137" s="2">
        <f t="shared" si="6"/>
        <v>100</v>
      </c>
      <c r="R137" s="4" t="s">
        <v>147</v>
      </c>
      <c r="S137" s="2">
        <v>4</v>
      </c>
      <c r="T137" s="2">
        <v>4</v>
      </c>
      <c r="U137" s="2">
        <v>3</v>
      </c>
      <c r="V137" s="2">
        <v>3</v>
      </c>
      <c r="W137" s="2">
        <v>5</v>
      </c>
      <c r="X137" s="2">
        <v>2</v>
      </c>
      <c r="Y137" s="2">
        <v>2</v>
      </c>
      <c r="Z137" s="2">
        <v>2</v>
      </c>
      <c r="AA137" s="2">
        <v>2</v>
      </c>
      <c r="AB137" s="2">
        <v>2</v>
      </c>
      <c r="AC137" s="2">
        <v>2</v>
      </c>
      <c r="AD137" s="2">
        <v>2</v>
      </c>
      <c r="AE137" s="2">
        <v>3</v>
      </c>
      <c r="AF137" s="2">
        <v>2</v>
      </c>
      <c r="AG137" s="2">
        <v>3</v>
      </c>
      <c r="AH137" s="2">
        <v>2</v>
      </c>
      <c r="AI137" s="2">
        <v>3</v>
      </c>
      <c r="AJ137" s="2">
        <v>2</v>
      </c>
      <c r="AK137" s="2">
        <v>3</v>
      </c>
      <c r="AL137" s="2">
        <v>2</v>
      </c>
      <c r="AM137" s="2">
        <v>2</v>
      </c>
      <c r="AN137" s="2">
        <v>3</v>
      </c>
      <c r="AO137" s="2">
        <v>3</v>
      </c>
      <c r="AP137" s="2">
        <v>3</v>
      </c>
      <c r="AQ137" s="2">
        <v>3</v>
      </c>
      <c r="AR137" s="2">
        <v>3</v>
      </c>
      <c r="AS137" s="2">
        <v>3</v>
      </c>
      <c r="AT137" s="2">
        <v>3</v>
      </c>
      <c r="AU137" s="2">
        <v>3</v>
      </c>
      <c r="AV137" s="2">
        <v>4</v>
      </c>
      <c r="AW137" s="2">
        <v>3</v>
      </c>
      <c r="AX137" s="2">
        <v>2</v>
      </c>
      <c r="AY137" s="2">
        <v>2</v>
      </c>
      <c r="AZ137" s="2">
        <v>2</v>
      </c>
      <c r="BA137" s="2">
        <v>3</v>
      </c>
      <c r="BB137" s="2">
        <v>2</v>
      </c>
      <c r="BC137" s="2">
        <v>2</v>
      </c>
      <c r="BD137" s="2">
        <v>3</v>
      </c>
      <c r="BE137" s="2">
        <v>3</v>
      </c>
      <c r="BF137" s="2">
        <v>2</v>
      </c>
      <c r="BG137" s="2">
        <v>2</v>
      </c>
      <c r="BH137" s="2">
        <v>3</v>
      </c>
      <c r="BI137" s="2">
        <f t="shared" si="7"/>
        <v>2.5</v>
      </c>
      <c r="BJ137" s="2">
        <v>0</v>
      </c>
      <c r="BK137" s="2">
        <v>1</v>
      </c>
      <c r="BL137" s="2">
        <v>0</v>
      </c>
      <c r="BM137" s="2">
        <v>0</v>
      </c>
      <c r="BN137" s="2">
        <v>0</v>
      </c>
      <c r="BO137" s="2">
        <v>0</v>
      </c>
      <c r="BP137" s="2">
        <v>0</v>
      </c>
      <c r="BQ137" s="4" t="s">
        <v>445</v>
      </c>
      <c r="BR137" s="2">
        <v>0</v>
      </c>
      <c r="BS137" s="2">
        <v>0</v>
      </c>
      <c r="BT137" s="2">
        <v>0</v>
      </c>
      <c r="BU137" s="2">
        <v>1</v>
      </c>
      <c r="BV137" s="2">
        <v>0</v>
      </c>
      <c r="BW137" s="2">
        <v>0</v>
      </c>
      <c r="BX137" s="2">
        <v>0</v>
      </c>
      <c r="BY137" s="4" t="s">
        <v>445</v>
      </c>
      <c r="BZ137" s="2">
        <v>0</v>
      </c>
      <c r="CA137" s="2">
        <v>0</v>
      </c>
      <c r="CB137" s="2">
        <v>0</v>
      </c>
      <c r="CC137" s="2">
        <v>1</v>
      </c>
      <c r="CD137" s="2">
        <v>0</v>
      </c>
      <c r="CE137" s="2">
        <v>0</v>
      </c>
      <c r="CF137" s="2">
        <v>0</v>
      </c>
      <c r="CG137" s="4" t="s">
        <v>445</v>
      </c>
      <c r="CH137" s="2">
        <v>0</v>
      </c>
      <c r="CI137" s="2">
        <v>1</v>
      </c>
      <c r="CJ137" s="2">
        <v>0</v>
      </c>
      <c r="CK137" s="2">
        <v>0</v>
      </c>
      <c r="CL137" s="2">
        <v>0</v>
      </c>
      <c r="CM137" s="4" t="s">
        <v>445</v>
      </c>
      <c r="CN137" s="2">
        <v>0</v>
      </c>
      <c r="CO137" s="2">
        <v>0</v>
      </c>
      <c r="CP137" s="2">
        <v>0</v>
      </c>
      <c r="CQ137" s="2">
        <v>0</v>
      </c>
      <c r="CR137" s="2">
        <v>1</v>
      </c>
      <c r="CS137" s="4" t="s">
        <v>445</v>
      </c>
      <c r="CT137" s="2">
        <v>0</v>
      </c>
      <c r="CU137" s="2">
        <v>0</v>
      </c>
      <c r="CV137" s="2">
        <v>0</v>
      </c>
      <c r="CW137" s="2">
        <v>0</v>
      </c>
      <c r="CX137" s="2">
        <v>1</v>
      </c>
      <c r="CY137" s="2">
        <v>0</v>
      </c>
      <c r="CZ137" s="4" t="s">
        <v>445</v>
      </c>
      <c r="DA137" s="8">
        <f t="shared" si="8"/>
        <v>4</v>
      </c>
      <c r="DB137" s="2">
        <v>3</v>
      </c>
      <c r="DC137" s="2">
        <v>2</v>
      </c>
      <c r="DD137" s="2">
        <v>3</v>
      </c>
      <c r="DE137" s="2">
        <v>3</v>
      </c>
      <c r="DF137" s="2">
        <v>3</v>
      </c>
      <c r="DG137" s="2">
        <v>4</v>
      </c>
      <c r="DH137" s="2">
        <v>3</v>
      </c>
      <c r="DI137" s="2">
        <v>2</v>
      </c>
      <c r="DJ137" s="2">
        <v>2</v>
      </c>
      <c r="DK137" s="2">
        <v>0</v>
      </c>
      <c r="DL137" s="2">
        <v>0</v>
      </c>
      <c r="DM137" s="2">
        <v>1</v>
      </c>
      <c r="DN137" s="2">
        <v>0</v>
      </c>
      <c r="DO137" s="2">
        <v>0</v>
      </c>
      <c r="DP137" s="2">
        <v>0</v>
      </c>
      <c r="DQ137" s="2">
        <v>0</v>
      </c>
      <c r="DR137" s="4" t="s">
        <v>445</v>
      </c>
    </row>
    <row r="138" spans="1:122">
      <c r="A138" s="2">
        <v>4052844</v>
      </c>
      <c r="B138" s="3">
        <v>42057.511261574073</v>
      </c>
      <c r="C138" s="2">
        <v>1</v>
      </c>
      <c r="D138" s="2">
        <v>41</v>
      </c>
      <c r="E138" s="2">
        <v>7</v>
      </c>
      <c r="F138" s="2">
        <v>3</v>
      </c>
      <c r="G138" s="2">
        <v>2</v>
      </c>
      <c r="H138" s="2">
        <v>2</v>
      </c>
      <c r="I138" s="2">
        <v>2</v>
      </c>
      <c r="J138" s="2">
        <v>2</v>
      </c>
      <c r="K138" s="2">
        <v>2</v>
      </c>
      <c r="L138" s="2">
        <v>1</v>
      </c>
      <c r="N138" s="2">
        <v>2013</v>
      </c>
      <c r="O138" s="2">
        <v>125</v>
      </c>
      <c r="P138" s="2">
        <v>23</v>
      </c>
      <c r="Q138" s="2">
        <f t="shared" si="6"/>
        <v>5.4347826086956523</v>
      </c>
      <c r="R138" s="4" t="s">
        <v>148</v>
      </c>
      <c r="S138" s="2">
        <v>2</v>
      </c>
      <c r="T138" s="2">
        <v>2</v>
      </c>
      <c r="U138" s="2">
        <v>2</v>
      </c>
      <c r="V138" s="2">
        <v>2</v>
      </c>
      <c r="W138" s="2">
        <v>2</v>
      </c>
      <c r="X138" s="2">
        <v>2</v>
      </c>
      <c r="Y138" s="2">
        <v>3</v>
      </c>
      <c r="Z138" s="2">
        <v>3</v>
      </c>
      <c r="AA138" s="2">
        <v>3</v>
      </c>
      <c r="AB138" s="2">
        <v>3</v>
      </c>
      <c r="AC138" s="2">
        <v>3</v>
      </c>
      <c r="AD138" s="2">
        <v>3</v>
      </c>
      <c r="AE138" s="2">
        <v>3</v>
      </c>
      <c r="AF138" s="2">
        <v>3</v>
      </c>
      <c r="AG138" s="2">
        <v>3</v>
      </c>
      <c r="AH138" s="2">
        <v>3</v>
      </c>
      <c r="AI138" s="2">
        <v>3</v>
      </c>
      <c r="AJ138" s="2">
        <v>3</v>
      </c>
      <c r="AK138" s="2">
        <v>3</v>
      </c>
      <c r="AL138" s="2">
        <v>3</v>
      </c>
      <c r="AM138" s="2">
        <v>3</v>
      </c>
      <c r="AN138" s="2">
        <v>3</v>
      </c>
      <c r="AO138" s="2">
        <v>3</v>
      </c>
      <c r="AP138" s="2">
        <v>3</v>
      </c>
      <c r="AQ138" s="2">
        <v>3</v>
      </c>
      <c r="AR138" s="2">
        <v>3</v>
      </c>
      <c r="AS138" s="2">
        <v>3</v>
      </c>
      <c r="AT138" s="2">
        <v>3</v>
      </c>
      <c r="AU138" s="2">
        <v>2</v>
      </c>
      <c r="AV138" s="2">
        <v>3</v>
      </c>
      <c r="AW138" s="2">
        <v>3</v>
      </c>
      <c r="AX138" s="2">
        <v>3</v>
      </c>
      <c r="AY138" s="2">
        <v>3</v>
      </c>
      <c r="AZ138" s="2">
        <v>3</v>
      </c>
      <c r="BA138" s="2">
        <v>2</v>
      </c>
      <c r="BB138" s="2">
        <v>3</v>
      </c>
      <c r="BC138" s="2">
        <v>2</v>
      </c>
      <c r="BD138" s="2">
        <v>3</v>
      </c>
      <c r="BE138" s="2">
        <v>3</v>
      </c>
      <c r="BF138" s="2">
        <v>3</v>
      </c>
      <c r="BG138" s="2">
        <v>3</v>
      </c>
      <c r="BH138" s="2">
        <v>3</v>
      </c>
      <c r="BI138" s="2">
        <f t="shared" si="7"/>
        <v>3</v>
      </c>
      <c r="BJ138" s="2">
        <v>0</v>
      </c>
      <c r="BK138" s="2">
        <v>0</v>
      </c>
      <c r="BL138" s="2">
        <v>0</v>
      </c>
      <c r="BM138" s="2">
        <v>1</v>
      </c>
      <c r="BN138" s="2">
        <v>0</v>
      </c>
      <c r="BO138" s="2">
        <v>0</v>
      </c>
      <c r="BP138" s="2">
        <v>0</v>
      </c>
      <c r="BQ138" s="4" t="s">
        <v>445</v>
      </c>
      <c r="BR138" s="2">
        <v>0</v>
      </c>
      <c r="BS138" s="2">
        <v>0</v>
      </c>
      <c r="BT138" s="2">
        <v>1</v>
      </c>
      <c r="BU138" s="2">
        <v>0</v>
      </c>
      <c r="BV138" s="2">
        <v>0</v>
      </c>
      <c r="BW138" s="2">
        <v>0</v>
      </c>
      <c r="BX138" s="2">
        <v>0</v>
      </c>
      <c r="BY138" s="4" t="s">
        <v>445</v>
      </c>
      <c r="BZ138" s="2">
        <v>0</v>
      </c>
      <c r="CA138" s="2">
        <v>1</v>
      </c>
      <c r="CB138" s="2">
        <v>0</v>
      </c>
      <c r="CC138" s="2">
        <v>0</v>
      </c>
      <c r="CD138" s="2">
        <v>0</v>
      </c>
      <c r="CE138" s="2">
        <v>0</v>
      </c>
      <c r="CF138" s="2">
        <v>0</v>
      </c>
      <c r="CG138" s="4" t="s">
        <v>445</v>
      </c>
      <c r="CH138" s="2">
        <v>0</v>
      </c>
      <c r="CI138" s="2">
        <v>1</v>
      </c>
      <c r="CJ138" s="2">
        <v>0</v>
      </c>
      <c r="CK138" s="2">
        <v>0</v>
      </c>
      <c r="CL138" s="2">
        <v>0</v>
      </c>
      <c r="CM138" s="4" t="s">
        <v>445</v>
      </c>
      <c r="CN138" s="2">
        <v>0</v>
      </c>
      <c r="CO138" s="2">
        <v>1</v>
      </c>
      <c r="CP138" s="2">
        <v>0</v>
      </c>
      <c r="CQ138" s="2">
        <v>0</v>
      </c>
      <c r="CR138" s="2">
        <v>0</v>
      </c>
      <c r="CS138" s="4" t="s">
        <v>445</v>
      </c>
      <c r="CT138" s="2">
        <v>0</v>
      </c>
      <c r="CU138" s="2">
        <v>1</v>
      </c>
      <c r="CV138" s="2">
        <v>0</v>
      </c>
      <c r="CW138" s="2">
        <v>0</v>
      </c>
      <c r="CX138" s="2">
        <v>0</v>
      </c>
      <c r="CY138" s="2">
        <v>0</v>
      </c>
      <c r="CZ138" s="4" t="s">
        <v>445</v>
      </c>
      <c r="DA138" s="8">
        <f t="shared" si="8"/>
        <v>6</v>
      </c>
      <c r="DB138" s="2">
        <v>2</v>
      </c>
      <c r="DC138" s="2">
        <v>2</v>
      </c>
      <c r="DD138" s="2">
        <v>3</v>
      </c>
      <c r="DE138" s="2">
        <v>2</v>
      </c>
      <c r="DF138" s="2">
        <v>3</v>
      </c>
      <c r="DG138" s="2">
        <v>3</v>
      </c>
      <c r="DH138" s="2">
        <v>3</v>
      </c>
      <c r="DI138" s="2">
        <v>2</v>
      </c>
      <c r="DJ138" s="2">
        <v>3</v>
      </c>
      <c r="DR138" s="4" t="s">
        <v>445</v>
      </c>
    </row>
    <row r="139" spans="1:122">
      <c r="A139" s="2">
        <v>4058999</v>
      </c>
      <c r="B139" s="3">
        <v>42057.034351851849</v>
      </c>
      <c r="C139" s="2">
        <v>1</v>
      </c>
      <c r="D139" s="2">
        <v>48</v>
      </c>
      <c r="E139" s="2">
        <v>8</v>
      </c>
      <c r="F139" s="2">
        <v>1</v>
      </c>
      <c r="G139" s="2">
        <v>1</v>
      </c>
      <c r="H139" s="2">
        <v>2</v>
      </c>
      <c r="I139" s="2">
        <v>2</v>
      </c>
      <c r="J139" s="2">
        <v>8</v>
      </c>
      <c r="K139" s="2">
        <v>5</v>
      </c>
      <c r="L139" s="2">
        <v>6</v>
      </c>
      <c r="N139" s="2">
        <v>2008</v>
      </c>
      <c r="O139" s="2">
        <v>100</v>
      </c>
      <c r="P139" s="2">
        <v>12</v>
      </c>
      <c r="Q139" s="2">
        <f t="shared" si="6"/>
        <v>8.3333333333333339</v>
      </c>
      <c r="R139" s="4" t="s">
        <v>44</v>
      </c>
      <c r="S139" s="2">
        <v>2</v>
      </c>
      <c r="T139" s="2">
        <v>2</v>
      </c>
      <c r="U139" s="2">
        <v>1</v>
      </c>
      <c r="V139" s="2">
        <v>4</v>
      </c>
      <c r="W139" s="2">
        <v>1</v>
      </c>
      <c r="X139" s="2">
        <v>1</v>
      </c>
      <c r="Y139" s="2">
        <v>2</v>
      </c>
      <c r="Z139" s="2">
        <v>2</v>
      </c>
      <c r="AA139" s="2">
        <v>3</v>
      </c>
      <c r="AB139" s="2">
        <v>4</v>
      </c>
      <c r="AC139" s="2">
        <v>4</v>
      </c>
      <c r="AD139" s="2">
        <v>4</v>
      </c>
      <c r="AE139" s="2">
        <v>4</v>
      </c>
      <c r="AF139" s="2">
        <v>4</v>
      </c>
      <c r="AG139" s="2">
        <v>3</v>
      </c>
      <c r="AH139" s="2">
        <v>3</v>
      </c>
      <c r="AI139" s="2">
        <v>4</v>
      </c>
      <c r="AJ139" s="2">
        <v>3</v>
      </c>
      <c r="AK139" s="2">
        <v>3</v>
      </c>
      <c r="AL139" s="2">
        <v>3</v>
      </c>
      <c r="AM139" s="2">
        <v>3</v>
      </c>
      <c r="AN139" s="2">
        <v>1</v>
      </c>
      <c r="AO139" s="2">
        <v>2</v>
      </c>
      <c r="AP139" s="2">
        <v>1</v>
      </c>
      <c r="AQ139" s="2">
        <v>4</v>
      </c>
      <c r="AR139" s="2">
        <v>2</v>
      </c>
      <c r="AS139" s="2">
        <v>2</v>
      </c>
      <c r="AT139" s="2">
        <v>3</v>
      </c>
      <c r="AU139" s="2">
        <v>3</v>
      </c>
      <c r="AV139" s="2">
        <v>4</v>
      </c>
      <c r="AW139" s="2">
        <v>3</v>
      </c>
      <c r="AX139" s="2">
        <v>3</v>
      </c>
      <c r="AY139" s="2">
        <v>3</v>
      </c>
      <c r="AZ139" s="2">
        <v>4</v>
      </c>
      <c r="BA139" s="2">
        <v>3</v>
      </c>
      <c r="BB139" s="2">
        <v>3</v>
      </c>
      <c r="BC139" s="2">
        <v>3</v>
      </c>
      <c r="BD139" s="2">
        <v>3</v>
      </c>
      <c r="BE139" s="2">
        <v>3</v>
      </c>
      <c r="BF139" s="2">
        <v>2</v>
      </c>
      <c r="BG139" s="2">
        <v>3</v>
      </c>
      <c r="BH139" s="2">
        <v>3</v>
      </c>
      <c r="BI139" s="2">
        <f t="shared" si="7"/>
        <v>3</v>
      </c>
      <c r="BJ139" s="2">
        <v>0</v>
      </c>
      <c r="BK139" s="2">
        <v>0</v>
      </c>
      <c r="BL139" s="2">
        <v>0</v>
      </c>
      <c r="BM139" s="2">
        <v>0</v>
      </c>
      <c r="BN139" s="2">
        <v>0</v>
      </c>
      <c r="BO139" s="2">
        <v>0</v>
      </c>
      <c r="BP139" s="2">
        <v>1</v>
      </c>
      <c r="BQ139" s="4" t="s">
        <v>445</v>
      </c>
      <c r="BR139" s="2">
        <v>1</v>
      </c>
      <c r="BS139" s="2">
        <v>0</v>
      </c>
      <c r="BT139" s="2">
        <v>0</v>
      </c>
      <c r="BU139" s="2">
        <v>0</v>
      </c>
      <c r="BV139" s="2">
        <v>0</v>
      </c>
      <c r="BW139" s="2">
        <v>0</v>
      </c>
      <c r="BX139" s="2">
        <v>0</v>
      </c>
      <c r="BY139" s="4" t="s">
        <v>445</v>
      </c>
      <c r="BZ139" s="2">
        <v>1</v>
      </c>
      <c r="CA139" s="2">
        <v>0</v>
      </c>
      <c r="CB139" s="2">
        <v>0</v>
      </c>
      <c r="CC139" s="2">
        <v>0</v>
      </c>
      <c r="CD139" s="2">
        <v>0</v>
      </c>
      <c r="CE139" s="2">
        <v>0</v>
      </c>
      <c r="CF139" s="2">
        <v>0</v>
      </c>
      <c r="CG139" s="4" t="s">
        <v>445</v>
      </c>
      <c r="CH139" s="2">
        <v>1</v>
      </c>
      <c r="CI139" s="2">
        <v>0</v>
      </c>
      <c r="CJ139" s="2">
        <v>0</v>
      </c>
      <c r="CK139" s="2">
        <v>0</v>
      </c>
      <c r="CL139" s="2">
        <v>0</v>
      </c>
      <c r="CM139" s="4" t="s">
        <v>445</v>
      </c>
      <c r="CN139" s="2">
        <v>1</v>
      </c>
      <c r="CO139" s="2">
        <v>0</v>
      </c>
      <c r="CP139" s="2">
        <v>0</v>
      </c>
      <c r="CQ139" s="2">
        <v>0</v>
      </c>
      <c r="CR139" s="2">
        <v>0</v>
      </c>
      <c r="CS139" s="4" t="s">
        <v>445</v>
      </c>
      <c r="CT139" s="2">
        <v>0</v>
      </c>
      <c r="CU139" s="2">
        <v>0</v>
      </c>
      <c r="CV139" s="2">
        <v>0</v>
      </c>
      <c r="CW139" s="2">
        <v>0</v>
      </c>
      <c r="CX139" s="2">
        <v>1</v>
      </c>
      <c r="CY139" s="2">
        <v>0</v>
      </c>
      <c r="CZ139" s="4" t="s">
        <v>445</v>
      </c>
      <c r="DA139" s="8">
        <f t="shared" si="8"/>
        <v>4</v>
      </c>
      <c r="DB139" s="2">
        <v>1</v>
      </c>
      <c r="DC139" s="2">
        <v>3</v>
      </c>
      <c r="DD139" s="2">
        <v>3</v>
      </c>
      <c r="DE139" s="2">
        <v>3</v>
      </c>
      <c r="DF139" s="2">
        <v>5</v>
      </c>
      <c r="DG139" s="2">
        <v>4</v>
      </c>
      <c r="DH139" s="2">
        <v>5</v>
      </c>
      <c r="DI139" s="2">
        <v>4</v>
      </c>
      <c r="DJ139" s="2">
        <v>3</v>
      </c>
      <c r="DR139" s="4" t="s">
        <v>445</v>
      </c>
    </row>
    <row r="140" spans="1:122">
      <c r="A140" s="2">
        <v>4072191</v>
      </c>
      <c r="B140" s="3">
        <v>42057.632708333331</v>
      </c>
      <c r="C140" s="2">
        <v>1</v>
      </c>
      <c r="D140" s="2">
        <v>35</v>
      </c>
      <c r="E140" s="2">
        <v>6</v>
      </c>
      <c r="F140" s="2">
        <v>16</v>
      </c>
      <c r="G140" s="2">
        <v>4</v>
      </c>
      <c r="H140" s="2">
        <v>2</v>
      </c>
      <c r="I140" s="2">
        <v>2</v>
      </c>
      <c r="J140" s="2">
        <v>3</v>
      </c>
      <c r="K140" s="2">
        <v>2</v>
      </c>
      <c r="L140" s="2">
        <v>5</v>
      </c>
      <c r="N140" s="2">
        <v>2011</v>
      </c>
      <c r="O140" s="2">
        <v>100</v>
      </c>
      <c r="P140" s="2">
        <v>2</v>
      </c>
      <c r="Q140" s="2">
        <f t="shared" si="6"/>
        <v>50</v>
      </c>
      <c r="R140" s="4" t="s">
        <v>149</v>
      </c>
      <c r="S140" s="2">
        <v>2</v>
      </c>
      <c r="T140" s="2">
        <v>2</v>
      </c>
      <c r="U140" s="2">
        <v>3</v>
      </c>
      <c r="V140" s="2">
        <v>2</v>
      </c>
      <c r="W140" s="2">
        <v>2</v>
      </c>
      <c r="X140" s="2">
        <v>3</v>
      </c>
      <c r="Y140" s="2">
        <v>2</v>
      </c>
      <c r="Z140" s="2">
        <v>2</v>
      </c>
      <c r="AA140" s="2">
        <v>2</v>
      </c>
      <c r="AB140" s="2">
        <v>2</v>
      </c>
      <c r="AC140" s="2">
        <v>1</v>
      </c>
      <c r="AD140" s="2">
        <v>3</v>
      </c>
      <c r="AE140" s="2">
        <v>2</v>
      </c>
      <c r="AF140" s="2">
        <v>2</v>
      </c>
      <c r="AG140" s="2">
        <v>2</v>
      </c>
      <c r="AH140" s="2">
        <v>3</v>
      </c>
      <c r="AI140" s="2">
        <v>2</v>
      </c>
      <c r="AJ140" s="2">
        <v>2</v>
      </c>
      <c r="AK140" s="2">
        <v>3</v>
      </c>
      <c r="AL140" s="2">
        <v>3</v>
      </c>
      <c r="AM140" s="2">
        <v>2</v>
      </c>
      <c r="AN140" s="2">
        <v>2</v>
      </c>
      <c r="AO140" s="2">
        <v>2</v>
      </c>
      <c r="AP140" s="2">
        <v>3</v>
      </c>
      <c r="AQ140" s="2">
        <v>2</v>
      </c>
      <c r="AR140" s="2">
        <v>3</v>
      </c>
      <c r="AS140" s="2">
        <v>3</v>
      </c>
      <c r="AT140" s="2">
        <v>3</v>
      </c>
      <c r="AU140" s="2">
        <v>3</v>
      </c>
      <c r="AV140" s="2">
        <v>3</v>
      </c>
      <c r="AW140" s="2">
        <v>3</v>
      </c>
      <c r="AX140" s="2">
        <v>2</v>
      </c>
      <c r="AY140" s="2">
        <v>3</v>
      </c>
      <c r="AZ140" s="2">
        <v>2</v>
      </c>
      <c r="BA140" s="2">
        <v>2</v>
      </c>
      <c r="BB140" s="2">
        <v>3</v>
      </c>
      <c r="BC140" s="2">
        <v>2</v>
      </c>
      <c r="BD140" s="2">
        <v>3</v>
      </c>
      <c r="BE140" s="2">
        <v>3</v>
      </c>
      <c r="BF140" s="2">
        <v>1</v>
      </c>
      <c r="BG140" s="2">
        <v>1</v>
      </c>
      <c r="BH140" s="2">
        <v>2</v>
      </c>
      <c r="BI140" s="2">
        <f t="shared" si="7"/>
        <v>1.5</v>
      </c>
      <c r="BJ140" s="2">
        <v>0</v>
      </c>
      <c r="BK140" s="2">
        <v>1</v>
      </c>
      <c r="BL140" s="2">
        <v>0</v>
      </c>
      <c r="BM140" s="2">
        <v>0</v>
      </c>
      <c r="BN140" s="2">
        <v>0</v>
      </c>
      <c r="BO140" s="2">
        <v>0</v>
      </c>
      <c r="BP140" s="2">
        <v>0</v>
      </c>
      <c r="BQ140" s="4" t="s">
        <v>445</v>
      </c>
      <c r="BR140" s="2">
        <v>0</v>
      </c>
      <c r="BS140" s="2">
        <v>1</v>
      </c>
      <c r="BT140" s="2">
        <v>0</v>
      </c>
      <c r="BU140" s="2">
        <v>0</v>
      </c>
      <c r="BV140" s="2">
        <v>0</v>
      </c>
      <c r="BW140" s="2">
        <v>0</v>
      </c>
      <c r="BX140" s="2">
        <v>0</v>
      </c>
      <c r="BY140" s="4" t="s">
        <v>445</v>
      </c>
      <c r="BZ140" s="2">
        <v>0</v>
      </c>
      <c r="CA140" s="2">
        <v>0</v>
      </c>
      <c r="CB140" s="2">
        <v>1</v>
      </c>
      <c r="CC140" s="2">
        <v>0</v>
      </c>
      <c r="CD140" s="2">
        <v>0</v>
      </c>
      <c r="CE140" s="2">
        <v>0</v>
      </c>
      <c r="CF140" s="2">
        <v>0</v>
      </c>
      <c r="CG140" s="4" t="s">
        <v>445</v>
      </c>
      <c r="CH140" s="2">
        <v>0</v>
      </c>
      <c r="CI140" s="2">
        <v>1</v>
      </c>
      <c r="CJ140" s="2">
        <v>0</v>
      </c>
      <c r="CK140" s="2">
        <v>0</v>
      </c>
      <c r="CL140" s="2">
        <v>0</v>
      </c>
      <c r="CM140" s="4" t="s">
        <v>445</v>
      </c>
      <c r="CN140" s="2">
        <v>0</v>
      </c>
      <c r="CO140" s="2">
        <v>1</v>
      </c>
      <c r="CP140" s="2">
        <v>0</v>
      </c>
      <c r="CQ140" s="2">
        <v>0</v>
      </c>
      <c r="CR140" s="2">
        <v>0</v>
      </c>
      <c r="CS140" s="4" t="s">
        <v>445</v>
      </c>
      <c r="CT140" s="2">
        <v>0</v>
      </c>
      <c r="CU140" s="2">
        <v>0</v>
      </c>
      <c r="CV140" s="2">
        <v>0</v>
      </c>
      <c r="CW140" s="2">
        <v>0</v>
      </c>
      <c r="CX140" s="2">
        <v>0</v>
      </c>
      <c r="CY140" s="2">
        <v>1</v>
      </c>
      <c r="CZ140" s="4" t="s">
        <v>445</v>
      </c>
      <c r="DA140" s="8">
        <f t="shared" si="8"/>
        <v>5</v>
      </c>
      <c r="DB140" s="2">
        <v>1</v>
      </c>
      <c r="DC140" s="2">
        <v>1</v>
      </c>
      <c r="DD140" s="2">
        <v>2</v>
      </c>
      <c r="DE140" s="2">
        <v>2</v>
      </c>
      <c r="DF140" s="2">
        <v>2</v>
      </c>
      <c r="DG140" s="2">
        <v>2</v>
      </c>
      <c r="DH140" s="2">
        <v>3</v>
      </c>
      <c r="DI140" s="2">
        <v>2</v>
      </c>
      <c r="DJ140" s="2">
        <v>2</v>
      </c>
      <c r="DK140" s="2">
        <v>0</v>
      </c>
      <c r="DL140" s="2">
        <v>0</v>
      </c>
      <c r="DM140" s="2">
        <v>1</v>
      </c>
      <c r="DN140" s="2">
        <v>0</v>
      </c>
      <c r="DO140" s="2">
        <v>0</v>
      </c>
      <c r="DP140" s="2">
        <v>0</v>
      </c>
      <c r="DQ140" s="2">
        <v>0</v>
      </c>
      <c r="DR140" s="4" t="s">
        <v>445</v>
      </c>
    </row>
    <row r="141" spans="1:122">
      <c r="A141" s="2">
        <v>4074953</v>
      </c>
      <c r="B141" s="3">
        <v>42057.531053240738</v>
      </c>
      <c r="C141" s="2">
        <v>1</v>
      </c>
      <c r="D141" s="2">
        <v>47</v>
      </c>
      <c r="E141" s="2">
        <v>8</v>
      </c>
      <c r="F141" s="2">
        <v>13</v>
      </c>
      <c r="G141" s="2">
        <v>3</v>
      </c>
      <c r="H141" s="2">
        <v>1</v>
      </c>
      <c r="I141" s="2">
        <v>1</v>
      </c>
      <c r="J141" s="2">
        <v>9</v>
      </c>
      <c r="K141" s="2">
        <v>9</v>
      </c>
      <c r="L141" s="2">
        <v>7</v>
      </c>
      <c r="N141" s="2">
        <v>1994</v>
      </c>
      <c r="O141" s="2">
        <v>1000</v>
      </c>
      <c r="P141" s="2">
        <v>5</v>
      </c>
      <c r="Q141" s="2">
        <f t="shared" si="6"/>
        <v>200</v>
      </c>
      <c r="R141" s="4" t="s">
        <v>24</v>
      </c>
      <c r="S141" s="2">
        <v>4</v>
      </c>
      <c r="T141" s="2">
        <v>1</v>
      </c>
      <c r="U141" s="2">
        <v>1</v>
      </c>
      <c r="V141" s="2">
        <v>1</v>
      </c>
      <c r="W141" s="2">
        <v>1</v>
      </c>
      <c r="X141" s="2">
        <v>1</v>
      </c>
      <c r="Y141" s="2">
        <v>1</v>
      </c>
      <c r="Z141" s="2">
        <v>1</v>
      </c>
      <c r="AA141" s="2">
        <v>3</v>
      </c>
      <c r="AB141" s="2">
        <v>3</v>
      </c>
      <c r="AC141" s="2">
        <v>4</v>
      </c>
      <c r="AD141" s="2">
        <v>4</v>
      </c>
      <c r="AE141" s="2">
        <v>4</v>
      </c>
      <c r="AF141" s="2">
        <v>1</v>
      </c>
      <c r="AG141" s="2">
        <v>3</v>
      </c>
      <c r="AH141" s="2">
        <v>1</v>
      </c>
      <c r="AI141" s="2">
        <v>3</v>
      </c>
      <c r="AJ141" s="2">
        <v>1</v>
      </c>
      <c r="AK141" s="2">
        <v>4</v>
      </c>
      <c r="AL141" s="2">
        <v>4</v>
      </c>
      <c r="AM141" s="2">
        <v>4</v>
      </c>
      <c r="AN141" s="2">
        <v>1</v>
      </c>
      <c r="AO141" s="2">
        <v>4</v>
      </c>
      <c r="AP141" s="2">
        <v>4</v>
      </c>
      <c r="AQ141" s="2">
        <v>4</v>
      </c>
      <c r="AR141" s="2">
        <v>2</v>
      </c>
      <c r="AS141" s="2">
        <v>2</v>
      </c>
      <c r="AT141" s="2">
        <v>2</v>
      </c>
      <c r="AU141" s="2">
        <v>2</v>
      </c>
      <c r="AV141" s="2">
        <v>2</v>
      </c>
      <c r="AW141" s="2">
        <v>2</v>
      </c>
      <c r="AX141" s="2">
        <v>2</v>
      </c>
      <c r="AY141" s="2">
        <v>2</v>
      </c>
      <c r="AZ141" s="2">
        <v>1</v>
      </c>
      <c r="BA141" s="2">
        <v>2</v>
      </c>
      <c r="BB141" s="2">
        <v>2</v>
      </c>
      <c r="BC141" s="2">
        <v>2</v>
      </c>
      <c r="BD141" s="2">
        <v>2</v>
      </c>
      <c r="BE141" s="2">
        <v>2</v>
      </c>
      <c r="BF141" s="2">
        <v>2</v>
      </c>
      <c r="BG141" s="2">
        <v>1</v>
      </c>
      <c r="BH141" s="2">
        <v>3</v>
      </c>
      <c r="BI141" s="2">
        <f t="shared" si="7"/>
        <v>2</v>
      </c>
      <c r="BJ141" s="2">
        <v>0</v>
      </c>
      <c r="BK141" s="2">
        <v>0</v>
      </c>
      <c r="BL141" s="2">
        <v>0</v>
      </c>
      <c r="BM141" s="2">
        <v>0</v>
      </c>
      <c r="BN141" s="2">
        <v>0</v>
      </c>
      <c r="BO141" s="2">
        <v>1</v>
      </c>
      <c r="BP141" s="2">
        <v>0</v>
      </c>
      <c r="BQ141" s="4" t="s">
        <v>445</v>
      </c>
      <c r="BR141" s="2">
        <v>0</v>
      </c>
      <c r="BS141" s="2">
        <v>0</v>
      </c>
      <c r="BT141" s="2">
        <v>0</v>
      </c>
      <c r="BU141" s="2">
        <v>0</v>
      </c>
      <c r="BV141" s="2">
        <v>0</v>
      </c>
      <c r="BW141" s="2">
        <v>1</v>
      </c>
      <c r="BX141" s="2">
        <v>0</v>
      </c>
      <c r="BY141" s="4" t="s">
        <v>445</v>
      </c>
      <c r="BZ141" s="2">
        <v>0</v>
      </c>
      <c r="CA141" s="2">
        <v>0</v>
      </c>
      <c r="CB141" s="2">
        <v>0</v>
      </c>
      <c r="CC141" s="2">
        <v>0</v>
      </c>
      <c r="CD141" s="2">
        <v>0</v>
      </c>
      <c r="CE141" s="2">
        <v>1</v>
      </c>
      <c r="CF141" s="2">
        <v>0</v>
      </c>
      <c r="CG141" s="4" t="s">
        <v>445</v>
      </c>
      <c r="CH141" s="2">
        <v>0</v>
      </c>
      <c r="CI141" s="2">
        <v>0</v>
      </c>
      <c r="CJ141" s="2">
        <v>0</v>
      </c>
      <c r="CK141" s="2">
        <v>1</v>
      </c>
      <c r="CL141" s="2">
        <v>0</v>
      </c>
      <c r="CM141" s="4" t="s">
        <v>445</v>
      </c>
      <c r="CN141" s="2">
        <v>0</v>
      </c>
      <c r="CO141" s="2">
        <v>0</v>
      </c>
      <c r="CP141" s="2">
        <v>0</v>
      </c>
      <c r="CQ141" s="2">
        <v>1</v>
      </c>
      <c r="CR141" s="2">
        <v>0</v>
      </c>
      <c r="CS141" s="4" t="s">
        <v>445</v>
      </c>
      <c r="CT141" s="2">
        <v>0</v>
      </c>
      <c r="CU141" s="2">
        <v>0</v>
      </c>
      <c r="CV141" s="2">
        <v>0</v>
      </c>
      <c r="CW141" s="2">
        <v>0</v>
      </c>
      <c r="CX141" s="2">
        <v>1</v>
      </c>
      <c r="CY141" s="2">
        <v>0</v>
      </c>
      <c r="CZ141" s="4" t="s">
        <v>445</v>
      </c>
      <c r="DA141" s="8">
        <f t="shared" si="8"/>
        <v>0</v>
      </c>
      <c r="DB141" s="2">
        <v>2</v>
      </c>
      <c r="DC141" s="2">
        <v>2</v>
      </c>
      <c r="DD141" s="2">
        <v>2</v>
      </c>
      <c r="DE141" s="2">
        <v>1</v>
      </c>
      <c r="DF141" s="2">
        <v>4</v>
      </c>
      <c r="DG141" s="2">
        <v>3</v>
      </c>
      <c r="DH141" s="2">
        <v>5</v>
      </c>
      <c r="DI141" s="2">
        <v>1</v>
      </c>
      <c r="DJ141" s="2">
        <v>3</v>
      </c>
      <c r="DR141" s="4" t="s">
        <v>445</v>
      </c>
    </row>
    <row r="142" spans="1:122">
      <c r="A142" s="2">
        <v>4084389</v>
      </c>
      <c r="B142" s="3">
        <v>42056.251712962963</v>
      </c>
      <c r="C142" s="2">
        <v>1</v>
      </c>
      <c r="D142" s="2">
        <v>60</v>
      </c>
      <c r="E142" s="2">
        <v>11</v>
      </c>
      <c r="F142" s="2">
        <v>14</v>
      </c>
      <c r="G142" s="2">
        <v>3</v>
      </c>
      <c r="H142" s="2">
        <v>2</v>
      </c>
      <c r="I142" s="2">
        <v>2</v>
      </c>
      <c r="J142" s="2">
        <v>7</v>
      </c>
      <c r="K142" s="2">
        <v>7</v>
      </c>
      <c r="L142" s="2">
        <v>2</v>
      </c>
      <c r="N142" s="2">
        <v>1990</v>
      </c>
      <c r="O142" s="2">
        <v>200</v>
      </c>
      <c r="P142" s="2">
        <v>3</v>
      </c>
      <c r="Q142" s="2">
        <f t="shared" si="6"/>
        <v>66.666666666666671</v>
      </c>
      <c r="R142" s="4" t="s">
        <v>150</v>
      </c>
      <c r="S142" s="2">
        <v>4</v>
      </c>
      <c r="T142" s="2">
        <v>3</v>
      </c>
      <c r="U142" s="2">
        <v>3</v>
      </c>
      <c r="V142" s="2">
        <v>4</v>
      </c>
      <c r="W142" s="2">
        <v>1</v>
      </c>
      <c r="X142" s="2">
        <v>2</v>
      </c>
      <c r="Y142" s="2">
        <v>2</v>
      </c>
      <c r="Z142" s="2">
        <v>4</v>
      </c>
      <c r="AA142" s="2">
        <v>4</v>
      </c>
      <c r="AB142" s="2">
        <v>4</v>
      </c>
      <c r="AC142" s="2">
        <v>4</v>
      </c>
      <c r="AD142" s="2">
        <v>4</v>
      </c>
      <c r="AE142" s="2">
        <v>4</v>
      </c>
      <c r="AF142" s="2">
        <v>2</v>
      </c>
      <c r="AG142" s="2">
        <v>2</v>
      </c>
      <c r="AH142" s="2">
        <v>2</v>
      </c>
      <c r="AI142" s="2">
        <v>3</v>
      </c>
      <c r="AJ142" s="2">
        <v>3</v>
      </c>
      <c r="AK142" s="2">
        <v>3</v>
      </c>
      <c r="AL142" s="2">
        <v>3</v>
      </c>
      <c r="AM142" s="2">
        <v>3</v>
      </c>
      <c r="AN142" s="2">
        <v>3</v>
      </c>
      <c r="AO142" s="2">
        <v>3</v>
      </c>
      <c r="AP142" s="2">
        <v>2</v>
      </c>
      <c r="AQ142" s="2">
        <v>1</v>
      </c>
      <c r="AR142" s="2">
        <v>1</v>
      </c>
      <c r="AS142" s="2">
        <v>2</v>
      </c>
      <c r="AT142" s="2">
        <v>2</v>
      </c>
      <c r="AU142" s="2">
        <v>2</v>
      </c>
      <c r="AV142" s="2">
        <v>2</v>
      </c>
      <c r="AW142" s="2">
        <v>2</v>
      </c>
      <c r="AX142" s="2">
        <v>2</v>
      </c>
      <c r="AY142" s="2">
        <v>2</v>
      </c>
      <c r="AZ142" s="2">
        <v>2</v>
      </c>
      <c r="BA142" s="2">
        <v>2</v>
      </c>
      <c r="BB142" s="2">
        <v>2</v>
      </c>
      <c r="BC142" s="2">
        <v>2</v>
      </c>
      <c r="BD142" s="2">
        <v>2</v>
      </c>
      <c r="BE142" s="2">
        <v>2</v>
      </c>
      <c r="BF142" s="2">
        <v>2</v>
      </c>
      <c r="BG142" s="2">
        <v>2</v>
      </c>
      <c r="BH142" s="2">
        <v>2</v>
      </c>
      <c r="BI142" s="2">
        <f t="shared" si="7"/>
        <v>2</v>
      </c>
      <c r="BJ142" s="2">
        <v>0</v>
      </c>
      <c r="BK142" s="2">
        <v>0</v>
      </c>
      <c r="BL142" s="2">
        <v>0</v>
      </c>
      <c r="BM142" s="2">
        <v>0</v>
      </c>
      <c r="BN142" s="2">
        <v>0</v>
      </c>
      <c r="BO142" s="2">
        <v>1</v>
      </c>
      <c r="BP142" s="2">
        <v>0</v>
      </c>
      <c r="BQ142" s="4" t="s">
        <v>445</v>
      </c>
      <c r="BR142" s="2">
        <v>0</v>
      </c>
      <c r="BS142" s="2">
        <v>0</v>
      </c>
      <c r="BT142" s="2">
        <v>0</v>
      </c>
      <c r="BU142" s="2">
        <v>0</v>
      </c>
      <c r="BV142" s="2">
        <v>0</v>
      </c>
      <c r="BW142" s="2">
        <v>1</v>
      </c>
      <c r="BX142" s="2">
        <v>0</v>
      </c>
      <c r="BY142" s="4" t="s">
        <v>445</v>
      </c>
      <c r="BZ142" s="2">
        <v>0</v>
      </c>
      <c r="CA142" s="2">
        <v>0</v>
      </c>
      <c r="CB142" s="2">
        <v>0</v>
      </c>
      <c r="CC142" s="2">
        <v>0</v>
      </c>
      <c r="CD142" s="2">
        <v>0</v>
      </c>
      <c r="CE142" s="2">
        <v>1</v>
      </c>
      <c r="CF142" s="2">
        <v>0</v>
      </c>
      <c r="CG142" s="4" t="s">
        <v>445</v>
      </c>
      <c r="CH142" s="2">
        <v>0</v>
      </c>
      <c r="CI142" s="2">
        <v>0</v>
      </c>
      <c r="CJ142" s="2">
        <v>0</v>
      </c>
      <c r="CK142" s="2">
        <v>1</v>
      </c>
      <c r="CL142" s="2">
        <v>0</v>
      </c>
      <c r="CM142" s="4" t="s">
        <v>445</v>
      </c>
      <c r="CN142" s="2">
        <v>0</v>
      </c>
      <c r="CO142" s="2">
        <v>0</v>
      </c>
      <c r="CP142" s="2">
        <v>0</v>
      </c>
      <c r="CQ142" s="2">
        <v>1</v>
      </c>
      <c r="CR142" s="2">
        <v>0</v>
      </c>
      <c r="CS142" s="4" t="s">
        <v>445</v>
      </c>
      <c r="CT142" s="2">
        <v>0</v>
      </c>
      <c r="CU142" s="2">
        <v>0</v>
      </c>
      <c r="CV142" s="2">
        <v>0</v>
      </c>
      <c r="CW142" s="2">
        <v>0</v>
      </c>
      <c r="CX142" s="2">
        <v>1</v>
      </c>
      <c r="CY142" s="2">
        <v>0</v>
      </c>
      <c r="CZ142" s="4" t="s">
        <v>445</v>
      </c>
      <c r="DA142" s="8">
        <f t="shared" si="8"/>
        <v>0</v>
      </c>
      <c r="DB142" s="2">
        <v>2</v>
      </c>
      <c r="DC142" s="2">
        <v>2</v>
      </c>
      <c r="DD142" s="2">
        <v>2</v>
      </c>
      <c r="DE142" s="2">
        <v>2</v>
      </c>
      <c r="DF142" s="2">
        <v>2</v>
      </c>
      <c r="DG142" s="2">
        <v>2</v>
      </c>
      <c r="DH142" s="2">
        <v>2</v>
      </c>
      <c r="DI142" s="2">
        <v>2</v>
      </c>
      <c r="DJ142" s="2">
        <v>2</v>
      </c>
      <c r="DK142" s="2">
        <v>0</v>
      </c>
      <c r="DL142" s="2">
        <v>1</v>
      </c>
      <c r="DM142" s="2">
        <v>0</v>
      </c>
      <c r="DN142" s="2">
        <v>0</v>
      </c>
      <c r="DO142" s="2">
        <v>0</v>
      </c>
      <c r="DP142" s="2">
        <v>0</v>
      </c>
      <c r="DQ142" s="2">
        <v>0</v>
      </c>
      <c r="DR142" s="4" t="s">
        <v>445</v>
      </c>
    </row>
    <row r="143" spans="1:122">
      <c r="A143" s="2">
        <v>4085130</v>
      </c>
      <c r="B143" s="3">
        <v>42055.9846412037</v>
      </c>
      <c r="C143" s="2">
        <v>1</v>
      </c>
      <c r="D143" s="2">
        <v>53</v>
      </c>
      <c r="E143" s="2">
        <v>9</v>
      </c>
      <c r="F143" s="2">
        <v>13</v>
      </c>
      <c r="G143" s="2">
        <v>3</v>
      </c>
      <c r="H143" s="2">
        <v>2</v>
      </c>
      <c r="I143" s="2">
        <v>2</v>
      </c>
      <c r="J143" s="2">
        <v>4</v>
      </c>
      <c r="K143" s="2">
        <v>4</v>
      </c>
      <c r="L143" s="2">
        <v>3</v>
      </c>
      <c r="N143" s="2">
        <v>2000</v>
      </c>
      <c r="O143" s="2">
        <v>350</v>
      </c>
      <c r="P143" s="2">
        <v>4</v>
      </c>
      <c r="Q143" s="2">
        <f t="shared" si="6"/>
        <v>87.5</v>
      </c>
      <c r="R143" s="4" t="s">
        <v>22</v>
      </c>
      <c r="S143" s="2">
        <v>4</v>
      </c>
      <c r="T143" s="2">
        <v>3</v>
      </c>
      <c r="U143" s="2">
        <v>3</v>
      </c>
      <c r="V143" s="2">
        <v>4</v>
      </c>
      <c r="W143" s="2">
        <v>1</v>
      </c>
      <c r="X143" s="2">
        <v>2</v>
      </c>
      <c r="Y143" s="2">
        <v>2</v>
      </c>
      <c r="Z143" s="2">
        <v>1</v>
      </c>
      <c r="AA143" s="2">
        <v>2</v>
      </c>
      <c r="AB143" s="2">
        <v>3</v>
      </c>
      <c r="AC143" s="2">
        <v>4</v>
      </c>
      <c r="AD143" s="2">
        <v>4</v>
      </c>
      <c r="AE143" s="2">
        <v>3</v>
      </c>
      <c r="AF143" s="2">
        <v>2</v>
      </c>
      <c r="AG143" s="2">
        <v>3</v>
      </c>
      <c r="AH143" s="2">
        <v>4</v>
      </c>
      <c r="AI143" s="2">
        <v>4</v>
      </c>
      <c r="AJ143" s="2">
        <v>2</v>
      </c>
      <c r="AK143" s="2">
        <v>4</v>
      </c>
      <c r="AL143" s="2">
        <v>2</v>
      </c>
      <c r="AM143" s="2">
        <v>3</v>
      </c>
      <c r="AN143" s="2">
        <v>1</v>
      </c>
      <c r="AO143" s="2">
        <v>4</v>
      </c>
      <c r="AP143" s="2">
        <v>3</v>
      </c>
      <c r="AQ143" s="2">
        <v>4</v>
      </c>
      <c r="AR143" s="2">
        <v>2</v>
      </c>
      <c r="AS143" s="2">
        <v>3</v>
      </c>
      <c r="AT143" s="2">
        <v>2</v>
      </c>
      <c r="AU143" s="2">
        <v>2</v>
      </c>
      <c r="AV143" s="2">
        <v>2</v>
      </c>
      <c r="AW143" s="2">
        <v>2</v>
      </c>
      <c r="AX143" s="2">
        <v>3</v>
      </c>
      <c r="AY143" s="2">
        <v>2</v>
      </c>
      <c r="AZ143" s="2">
        <v>1</v>
      </c>
      <c r="BA143" s="2">
        <v>2</v>
      </c>
      <c r="BB143" s="2">
        <v>2</v>
      </c>
      <c r="BC143" s="2">
        <v>2</v>
      </c>
      <c r="BD143" s="2">
        <v>2</v>
      </c>
      <c r="BE143" s="2">
        <v>2</v>
      </c>
      <c r="BF143" s="2">
        <v>2</v>
      </c>
      <c r="BG143" s="2">
        <v>2</v>
      </c>
      <c r="BH143" s="2">
        <v>2</v>
      </c>
      <c r="BI143" s="2">
        <f t="shared" si="7"/>
        <v>2</v>
      </c>
      <c r="BJ143" s="2">
        <v>0</v>
      </c>
      <c r="BK143" s="2">
        <v>0</v>
      </c>
      <c r="BL143" s="2">
        <v>0</v>
      </c>
      <c r="BM143" s="2">
        <v>0</v>
      </c>
      <c r="BN143" s="2">
        <v>0</v>
      </c>
      <c r="BO143" s="2">
        <v>1</v>
      </c>
      <c r="BP143" s="2">
        <v>0</v>
      </c>
      <c r="BQ143" s="4" t="s">
        <v>445</v>
      </c>
      <c r="BR143" s="2">
        <v>0</v>
      </c>
      <c r="BS143" s="2">
        <v>0</v>
      </c>
      <c r="BT143" s="2">
        <v>0</v>
      </c>
      <c r="BU143" s="2">
        <v>0</v>
      </c>
      <c r="BV143" s="2">
        <v>0</v>
      </c>
      <c r="BW143" s="2">
        <v>1</v>
      </c>
      <c r="BX143" s="2">
        <v>0</v>
      </c>
      <c r="BY143" s="4" t="s">
        <v>445</v>
      </c>
      <c r="BZ143" s="2">
        <v>0</v>
      </c>
      <c r="CA143" s="2">
        <v>0</v>
      </c>
      <c r="CB143" s="2">
        <v>0</v>
      </c>
      <c r="CC143" s="2">
        <v>0</v>
      </c>
      <c r="CD143" s="2">
        <v>0</v>
      </c>
      <c r="CE143" s="2">
        <v>1</v>
      </c>
      <c r="CF143" s="2">
        <v>0</v>
      </c>
      <c r="CG143" s="4" t="s">
        <v>445</v>
      </c>
      <c r="CH143" s="2">
        <v>0</v>
      </c>
      <c r="CI143" s="2">
        <v>0</v>
      </c>
      <c r="CJ143" s="2">
        <v>0</v>
      </c>
      <c r="CK143" s="2">
        <v>1</v>
      </c>
      <c r="CL143" s="2">
        <v>0</v>
      </c>
      <c r="CM143" s="4" t="s">
        <v>445</v>
      </c>
      <c r="CN143" s="2">
        <v>0</v>
      </c>
      <c r="CO143" s="2">
        <v>0</v>
      </c>
      <c r="CP143" s="2">
        <v>0</v>
      </c>
      <c r="CQ143" s="2">
        <v>1</v>
      </c>
      <c r="CR143" s="2">
        <v>0</v>
      </c>
      <c r="CS143" s="4" t="s">
        <v>445</v>
      </c>
      <c r="CT143" s="2">
        <v>0</v>
      </c>
      <c r="CU143" s="2">
        <v>0</v>
      </c>
      <c r="CV143" s="2">
        <v>0</v>
      </c>
      <c r="CW143" s="2">
        <v>0</v>
      </c>
      <c r="CX143" s="2">
        <v>1</v>
      </c>
      <c r="CY143" s="2">
        <v>0</v>
      </c>
      <c r="CZ143" s="4" t="s">
        <v>445</v>
      </c>
      <c r="DA143" s="8">
        <f t="shared" si="8"/>
        <v>0</v>
      </c>
      <c r="DB143" s="2">
        <v>2</v>
      </c>
      <c r="DC143" s="2">
        <v>2</v>
      </c>
      <c r="DD143" s="2">
        <v>2</v>
      </c>
      <c r="DE143" s="2">
        <v>2</v>
      </c>
      <c r="DF143" s="2">
        <v>2</v>
      </c>
      <c r="DG143" s="2">
        <v>3</v>
      </c>
      <c r="DH143" s="2">
        <v>2</v>
      </c>
      <c r="DI143" s="2">
        <v>2</v>
      </c>
      <c r="DJ143" s="2">
        <v>2</v>
      </c>
      <c r="DK143" s="2">
        <v>1</v>
      </c>
      <c r="DL143" s="2">
        <v>1</v>
      </c>
      <c r="DM143" s="2">
        <v>0</v>
      </c>
      <c r="DN143" s="2">
        <v>1</v>
      </c>
      <c r="DO143" s="2">
        <v>0</v>
      </c>
      <c r="DP143" s="2">
        <v>0</v>
      </c>
      <c r="DQ143" s="2">
        <v>0</v>
      </c>
      <c r="DR143" s="4" t="s">
        <v>445</v>
      </c>
    </row>
    <row r="144" spans="1:122">
      <c r="A144" s="2">
        <v>4091976</v>
      </c>
      <c r="B144" s="3">
        <v>42056.432662037034</v>
      </c>
      <c r="C144" s="2">
        <v>2</v>
      </c>
      <c r="D144" s="2">
        <v>46</v>
      </c>
      <c r="E144" s="2">
        <v>8</v>
      </c>
      <c r="F144" s="2">
        <v>11</v>
      </c>
      <c r="G144" s="2">
        <v>3</v>
      </c>
      <c r="H144" s="2">
        <v>2</v>
      </c>
      <c r="I144" s="2">
        <v>2</v>
      </c>
      <c r="J144" s="2">
        <v>7</v>
      </c>
      <c r="K144" s="2">
        <v>2</v>
      </c>
      <c r="L144" s="2">
        <v>5</v>
      </c>
      <c r="N144" s="2">
        <v>1992</v>
      </c>
      <c r="O144" s="2">
        <v>2800</v>
      </c>
      <c r="P144" s="2">
        <v>7</v>
      </c>
      <c r="Q144" s="2">
        <f t="shared" si="6"/>
        <v>400</v>
      </c>
      <c r="R144" s="4" t="s">
        <v>151</v>
      </c>
      <c r="S144" s="2">
        <v>4</v>
      </c>
      <c r="T144" s="2">
        <v>4</v>
      </c>
      <c r="U144" s="2">
        <v>4</v>
      </c>
      <c r="V144" s="2">
        <v>4</v>
      </c>
      <c r="W144" s="2">
        <v>4</v>
      </c>
      <c r="X144" s="2">
        <v>4</v>
      </c>
      <c r="Y144" s="2">
        <v>4</v>
      </c>
      <c r="Z144" s="2">
        <v>4</v>
      </c>
      <c r="AA144" s="2">
        <v>4</v>
      </c>
      <c r="AB144" s="2">
        <v>4</v>
      </c>
      <c r="AC144" s="2">
        <v>4</v>
      </c>
      <c r="AD144" s="2">
        <v>3</v>
      </c>
      <c r="AE144" s="2">
        <v>3</v>
      </c>
      <c r="AF144" s="2">
        <v>3</v>
      </c>
      <c r="AG144" s="2">
        <v>3</v>
      </c>
      <c r="AH144" s="2">
        <v>3</v>
      </c>
      <c r="AI144" s="2">
        <v>4</v>
      </c>
      <c r="AJ144" s="2">
        <v>4</v>
      </c>
      <c r="AK144" s="2">
        <v>3</v>
      </c>
      <c r="AL144" s="2">
        <v>4</v>
      </c>
      <c r="AM144" s="2">
        <v>4</v>
      </c>
      <c r="AN144" s="2">
        <v>3</v>
      </c>
      <c r="AO144" s="2">
        <v>4</v>
      </c>
      <c r="AP144" s="2">
        <v>3</v>
      </c>
      <c r="AQ144" s="2">
        <v>3</v>
      </c>
      <c r="AR144" s="2">
        <v>3</v>
      </c>
      <c r="AS144" s="2">
        <v>2</v>
      </c>
      <c r="AT144" s="2">
        <v>3</v>
      </c>
      <c r="AU144" s="2">
        <v>2</v>
      </c>
      <c r="AV144" s="2">
        <v>2</v>
      </c>
      <c r="AW144" s="2">
        <v>2</v>
      </c>
      <c r="AX144" s="2">
        <v>2</v>
      </c>
      <c r="AY144" s="2">
        <v>2</v>
      </c>
      <c r="AZ144" s="2">
        <v>4</v>
      </c>
      <c r="BA144" s="2">
        <v>2</v>
      </c>
      <c r="BB144" s="2">
        <v>2</v>
      </c>
      <c r="BC144" s="2">
        <v>3</v>
      </c>
      <c r="BD144" s="2">
        <v>3</v>
      </c>
      <c r="BE144" s="2">
        <v>5</v>
      </c>
      <c r="BF144" s="2">
        <v>3</v>
      </c>
      <c r="BG144" s="2">
        <v>3</v>
      </c>
      <c r="BH144" s="2">
        <v>3</v>
      </c>
      <c r="BI144" s="2">
        <f t="shared" si="7"/>
        <v>3</v>
      </c>
      <c r="BJ144" s="2">
        <v>1</v>
      </c>
      <c r="BK144" s="2">
        <v>0</v>
      </c>
      <c r="BL144" s="2">
        <v>0</v>
      </c>
      <c r="BM144" s="2">
        <v>0</v>
      </c>
      <c r="BN144" s="2">
        <v>0</v>
      </c>
      <c r="BO144" s="2">
        <v>0</v>
      </c>
      <c r="BP144" s="2">
        <v>0</v>
      </c>
      <c r="BQ144" s="4" t="s">
        <v>445</v>
      </c>
      <c r="BR144" s="2">
        <v>1</v>
      </c>
      <c r="BS144" s="2">
        <v>0</v>
      </c>
      <c r="BT144" s="2">
        <v>0</v>
      </c>
      <c r="BU144" s="2">
        <v>0</v>
      </c>
      <c r="BV144" s="2">
        <v>0</v>
      </c>
      <c r="BW144" s="2">
        <v>0</v>
      </c>
      <c r="BX144" s="2">
        <v>0</v>
      </c>
      <c r="BY144" s="4" t="s">
        <v>445</v>
      </c>
      <c r="BZ144" s="2">
        <v>1</v>
      </c>
      <c r="CA144" s="2">
        <v>0</v>
      </c>
      <c r="CB144" s="2">
        <v>0</v>
      </c>
      <c r="CC144" s="2">
        <v>0</v>
      </c>
      <c r="CD144" s="2">
        <v>0</v>
      </c>
      <c r="CE144" s="2">
        <v>0</v>
      </c>
      <c r="CF144" s="2">
        <v>0</v>
      </c>
      <c r="CG144" s="4" t="s">
        <v>445</v>
      </c>
      <c r="CH144" s="2">
        <v>0</v>
      </c>
      <c r="CI144" s="2">
        <v>1</v>
      </c>
      <c r="CJ144" s="2">
        <v>0</v>
      </c>
      <c r="CK144" s="2">
        <v>0</v>
      </c>
      <c r="CL144" s="2">
        <v>0</v>
      </c>
      <c r="CM144" s="4" t="s">
        <v>445</v>
      </c>
      <c r="CN144" s="2">
        <v>1</v>
      </c>
      <c r="CO144" s="2">
        <v>0</v>
      </c>
      <c r="CP144" s="2">
        <v>0</v>
      </c>
      <c r="CQ144" s="2">
        <v>0</v>
      </c>
      <c r="CR144" s="2">
        <v>0</v>
      </c>
      <c r="CS144" s="4" t="s">
        <v>445</v>
      </c>
      <c r="CT144" s="2">
        <v>0</v>
      </c>
      <c r="CU144" s="2">
        <v>0</v>
      </c>
      <c r="CV144" s="2">
        <v>0</v>
      </c>
      <c r="CW144" s="2">
        <v>0</v>
      </c>
      <c r="CX144" s="2">
        <v>1</v>
      </c>
      <c r="CY144" s="2">
        <v>0</v>
      </c>
      <c r="CZ144" s="4" t="s">
        <v>445</v>
      </c>
      <c r="DA144" s="8">
        <f t="shared" si="8"/>
        <v>5</v>
      </c>
      <c r="DB144" s="2">
        <v>4</v>
      </c>
      <c r="DC144" s="2">
        <v>3</v>
      </c>
      <c r="DD144" s="2">
        <v>3</v>
      </c>
      <c r="DE144" s="2">
        <v>4</v>
      </c>
      <c r="DF144" s="2">
        <v>4</v>
      </c>
      <c r="DG144" s="2">
        <v>3</v>
      </c>
      <c r="DH144" s="2">
        <v>4</v>
      </c>
      <c r="DI144" s="2">
        <v>4</v>
      </c>
      <c r="DJ144" s="2">
        <v>3</v>
      </c>
      <c r="DR144" s="4" t="s">
        <v>445</v>
      </c>
    </row>
    <row r="145" spans="1:122">
      <c r="A145" s="2">
        <v>4101772</v>
      </c>
      <c r="B145" s="3">
        <v>42056.021354166667</v>
      </c>
      <c r="C145" s="2">
        <v>1</v>
      </c>
      <c r="D145" s="2">
        <v>63</v>
      </c>
      <c r="E145" s="2">
        <v>11</v>
      </c>
      <c r="F145" s="2">
        <v>43</v>
      </c>
      <c r="G145" s="2">
        <v>8</v>
      </c>
      <c r="H145" s="2">
        <v>2</v>
      </c>
      <c r="I145" s="2">
        <v>2</v>
      </c>
      <c r="J145" s="2">
        <v>10</v>
      </c>
      <c r="K145" s="2">
        <v>1</v>
      </c>
      <c r="L145" s="2">
        <v>6</v>
      </c>
      <c r="N145" s="2">
        <v>1941</v>
      </c>
      <c r="O145" s="2">
        <v>200</v>
      </c>
      <c r="P145" s="2">
        <v>2</v>
      </c>
      <c r="Q145" s="2">
        <f t="shared" si="6"/>
        <v>100</v>
      </c>
      <c r="R145" s="4" t="s">
        <v>129</v>
      </c>
      <c r="S145" s="2">
        <v>2</v>
      </c>
      <c r="T145" s="2">
        <v>2</v>
      </c>
      <c r="U145" s="2">
        <v>3</v>
      </c>
      <c r="V145" s="2">
        <v>2</v>
      </c>
      <c r="W145" s="2">
        <v>1</v>
      </c>
      <c r="X145" s="2">
        <v>2</v>
      </c>
      <c r="Y145" s="2">
        <v>2</v>
      </c>
      <c r="Z145" s="2">
        <v>1</v>
      </c>
      <c r="AA145" s="2">
        <v>2</v>
      </c>
      <c r="AB145" s="2">
        <v>2</v>
      </c>
      <c r="AC145" s="2">
        <v>3</v>
      </c>
      <c r="AD145" s="2">
        <v>4</v>
      </c>
      <c r="AE145" s="2">
        <v>3</v>
      </c>
      <c r="AF145" s="2">
        <v>2</v>
      </c>
      <c r="AG145" s="2">
        <v>3</v>
      </c>
      <c r="AH145" s="2">
        <v>1</v>
      </c>
      <c r="AI145" s="2">
        <v>2</v>
      </c>
      <c r="AJ145" s="2">
        <v>2</v>
      </c>
      <c r="AK145" s="2">
        <v>3</v>
      </c>
      <c r="AL145" s="2">
        <v>3</v>
      </c>
      <c r="AM145" s="2">
        <v>4</v>
      </c>
      <c r="AN145" s="2">
        <v>1</v>
      </c>
      <c r="AO145" s="2">
        <v>4</v>
      </c>
      <c r="AP145" s="2">
        <v>3</v>
      </c>
      <c r="AQ145" s="2">
        <v>1</v>
      </c>
      <c r="AR145" s="2">
        <v>1</v>
      </c>
      <c r="AS145" s="2">
        <v>2</v>
      </c>
      <c r="AT145" s="2">
        <v>2</v>
      </c>
      <c r="AU145" s="2">
        <v>2</v>
      </c>
      <c r="AV145" s="2">
        <v>1</v>
      </c>
      <c r="AW145" s="2">
        <v>2</v>
      </c>
      <c r="AX145" s="2">
        <v>2</v>
      </c>
      <c r="AY145" s="2">
        <v>2</v>
      </c>
      <c r="AZ145" s="2">
        <v>2</v>
      </c>
      <c r="BA145" s="2">
        <v>2</v>
      </c>
      <c r="BB145" s="2">
        <v>1</v>
      </c>
      <c r="BC145" s="2">
        <v>2</v>
      </c>
      <c r="BD145" s="2">
        <v>2</v>
      </c>
      <c r="BE145" s="2">
        <v>2</v>
      </c>
      <c r="BF145" s="2">
        <v>2</v>
      </c>
      <c r="BG145" s="2">
        <v>2</v>
      </c>
      <c r="BH145" s="2">
        <v>2</v>
      </c>
      <c r="BI145" s="2">
        <f t="shared" si="7"/>
        <v>2</v>
      </c>
      <c r="BJ145" s="2">
        <v>0</v>
      </c>
      <c r="BK145" s="2">
        <v>0</v>
      </c>
      <c r="BL145" s="2">
        <v>0</v>
      </c>
      <c r="BM145" s="2">
        <v>0</v>
      </c>
      <c r="BN145" s="2">
        <v>0</v>
      </c>
      <c r="BO145" s="2">
        <v>1</v>
      </c>
      <c r="BP145" s="2">
        <v>0</v>
      </c>
      <c r="BQ145" s="4" t="s">
        <v>445</v>
      </c>
      <c r="BR145" s="2">
        <v>0</v>
      </c>
      <c r="BS145" s="2">
        <v>0</v>
      </c>
      <c r="BT145" s="2">
        <v>0</v>
      </c>
      <c r="BU145" s="2">
        <v>0</v>
      </c>
      <c r="BV145" s="2">
        <v>0</v>
      </c>
      <c r="BW145" s="2">
        <v>1</v>
      </c>
      <c r="BX145" s="2">
        <v>0</v>
      </c>
      <c r="BY145" s="4" t="s">
        <v>445</v>
      </c>
      <c r="BZ145" s="2">
        <v>0</v>
      </c>
      <c r="CA145" s="2">
        <v>0</v>
      </c>
      <c r="CB145" s="2">
        <v>0</v>
      </c>
      <c r="CC145" s="2">
        <v>0</v>
      </c>
      <c r="CD145" s="2">
        <v>0</v>
      </c>
      <c r="CE145" s="2">
        <v>1</v>
      </c>
      <c r="CF145" s="2">
        <v>0</v>
      </c>
      <c r="CG145" s="4" t="s">
        <v>445</v>
      </c>
      <c r="CH145" s="2">
        <v>0</v>
      </c>
      <c r="CI145" s="2">
        <v>0</v>
      </c>
      <c r="CJ145" s="2">
        <v>0</v>
      </c>
      <c r="CK145" s="2">
        <v>1</v>
      </c>
      <c r="CL145" s="2">
        <v>0</v>
      </c>
      <c r="CM145" s="4" t="s">
        <v>445</v>
      </c>
      <c r="CN145" s="2">
        <v>0</v>
      </c>
      <c r="CO145" s="2">
        <v>0</v>
      </c>
      <c r="CP145" s="2">
        <v>0</v>
      </c>
      <c r="CQ145" s="2">
        <v>1</v>
      </c>
      <c r="CR145" s="2">
        <v>0</v>
      </c>
      <c r="CS145" s="4" t="s">
        <v>445</v>
      </c>
      <c r="CT145" s="2">
        <v>0</v>
      </c>
      <c r="CU145" s="2">
        <v>0</v>
      </c>
      <c r="CV145" s="2">
        <v>0</v>
      </c>
      <c r="CW145" s="2">
        <v>0</v>
      </c>
      <c r="CX145" s="2">
        <v>1</v>
      </c>
      <c r="CY145" s="2">
        <v>0</v>
      </c>
      <c r="CZ145" s="4" t="s">
        <v>445</v>
      </c>
      <c r="DA145" s="8">
        <f t="shared" si="8"/>
        <v>0</v>
      </c>
      <c r="DB145" s="2">
        <v>2</v>
      </c>
      <c r="DC145" s="2">
        <v>2</v>
      </c>
      <c r="DD145" s="2">
        <v>3</v>
      </c>
      <c r="DE145" s="2">
        <v>3</v>
      </c>
      <c r="DF145" s="2">
        <v>3</v>
      </c>
      <c r="DG145" s="2">
        <v>3</v>
      </c>
      <c r="DH145" s="2">
        <v>3</v>
      </c>
      <c r="DI145" s="2">
        <v>3</v>
      </c>
      <c r="DJ145" s="2">
        <v>3</v>
      </c>
      <c r="DR145" s="4" t="s">
        <v>445</v>
      </c>
    </row>
    <row r="146" spans="1:122">
      <c r="A146" s="2">
        <v>4102628</v>
      </c>
      <c r="B146" s="3">
        <v>42057.706250000003</v>
      </c>
      <c r="C146" s="2">
        <v>2</v>
      </c>
      <c r="D146" s="2">
        <v>47</v>
      </c>
      <c r="E146" s="2">
        <v>8</v>
      </c>
      <c r="F146" s="2">
        <v>45</v>
      </c>
      <c r="G146" s="2">
        <v>8</v>
      </c>
      <c r="H146" s="2">
        <v>2</v>
      </c>
      <c r="I146" s="2">
        <v>2</v>
      </c>
      <c r="J146" s="2">
        <v>6</v>
      </c>
      <c r="L146" s="2">
        <v>5</v>
      </c>
      <c r="N146" s="2">
        <v>2002</v>
      </c>
      <c r="O146" s="2">
        <v>100</v>
      </c>
      <c r="P146" s="2">
        <v>1</v>
      </c>
      <c r="Q146" s="2">
        <f t="shared" si="6"/>
        <v>100</v>
      </c>
      <c r="R146" s="4" t="s">
        <v>152</v>
      </c>
      <c r="S146" s="2">
        <v>4</v>
      </c>
      <c r="T146" s="2">
        <v>3</v>
      </c>
      <c r="U146" s="2">
        <v>3</v>
      </c>
      <c r="V146" s="2">
        <v>4</v>
      </c>
      <c r="W146" s="2">
        <v>1</v>
      </c>
      <c r="X146" s="2">
        <v>2</v>
      </c>
      <c r="Y146" s="2">
        <v>2</v>
      </c>
      <c r="Z146" s="2">
        <v>3</v>
      </c>
      <c r="AA146" s="2">
        <v>2</v>
      </c>
      <c r="AB146" s="2">
        <v>3</v>
      </c>
      <c r="AC146" s="2">
        <v>4</v>
      </c>
      <c r="AD146" s="2">
        <v>3</v>
      </c>
      <c r="AE146" s="2">
        <v>4</v>
      </c>
      <c r="AF146" s="2">
        <v>3</v>
      </c>
      <c r="AG146" s="2">
        <v>2</v>
      </c>
      <c r="AH146" s="2">
        <v>4</v>
      </c>
      <c r="AI146" s="2">
        <v>3</v>
      </c>
      <c r="AJ146" s="2">
        <v>3</v>
      </c>
      <c r="AK146" s="2">
        <v>1</v>
      </c>
      <c r="AL146" s="2">
        <v>2</v>
      </c>
      <c r="AM146" s="2">
        <v>3</v>
      </c>
      <c r="AN146" s="2">
        <v>1</v>
      </c>
      <c r="AO146" s="2">
        <v>4</v>
      </c>
      <c r="AP146" s="2">
        <v>4</v>
      </c>
      <c r="AQ146" s="2">
        <v>4</v>
      </c>
      <c r="AR146" s="2">
        <v>2</v>
      </c>
      <c r="AS146" s="2">
        <v>2</v>
      </c>
      <c r="AT146" s="2">
        <v>2</v>
      </c>
      <c r="AU146" s="2">
        <v>2</v>
      </c>
      <c r="AV146" s="2">
        <v>2</v>
      </c>
      <c r="AW146" s="2">
        <v>1</v>
      </c>
      <c r="AX146" s="2">
        <v>2</v>
      </c>
      <c r="AY146" s="2">
        <v>2</v>
      </c>
      <c r="AZ146" s="2">
        <v>1</v>
      </c>
      <c r="BA146" s="2">
        <v>2</v>
      </c>
      <c r="BB146" s="2">
        <v>1</v>
      </c>
      <c r="BC146" s="2">
        <v>2</v>
      </c>
      <c r="BD146" s="2">
        <v>2</v>
      </c>
      <c r="BE146" s="2">
        <v>2</v>
      </c>
      <c r="BF146" s="2">
        <v>2</v>
      </c>
      <c r="BG146" s="2">
        <v>2</v>
      </c>
      <c r="BH146" s="2">
        <v>3</v>
      </c>
      <c r="BI146" s="2">
        <f t="shared" si="7"/>
        <v>2.5</v>
      </c>
      <c r="BJ146" s="2">
        <v>0</v>
      </c>
      <c r="BK146" s="2">
        <v>0</v>
      </c>
      <c r="BL146" s="2">
        <v>0</v>
      </c>
      <c r="BM146" s="2">
        <v>0</v>
      </c>
      <c r="BN146" s="2">
        <v>0</v>
      </c>
      <c r="BO146" s="2">
        <v>1</v>
      </c>
      <c r="BP146" s="2">
        <v>0</v>
      </c>
      <c r="BQ146" s="4" t="s">
        <v>445</v>
      </c>
      <c r="BR146" s="2">
        <v>0</v>
      </c>
      <c r="BS146" s="2">
        <v>0</v>
      </c>
      <c r="BT146" s="2">
        <v>0</v>
      </c>
      <c r="BU146" s="2">
        <v>0</v>
      </c>
      <c r="BV146" s="2">
        <v>0</v>
      </c>
      <c r="BW146" s="2">
        <v>1</v>
      </c>
      <c r="BX146" s="2">
        <v>0</v>
      </c>
      <c r="BY146" s="4" t="s">
        <v>445</v>
      </c>
      <c r="BZ146" s="2">
        <v>0</v>
      </c>
      <c r="CA146" s="2">
        <v>0</v>
      </c>
      <c r="CB146" s="2">
        <v>0</v>
      </c>
      <c r="CC146" s="2">
        <v>0</v>
      </c>
      <c r="CD146" s="2">
        <v>0</v>
      </c>
      <c r="CE146" s="2">
        <v>1</v>
      </c>
      <c r="CF146" s="2">
        <v>0</v>
      </c>
      <c r="CG146" s="4" t="s">
        <v>445</v>
      </c>
      <c r="CH146" s="2">
        <v>0</v>
      </c>
      <c r="CI146" s="2">
        <v>0</v>
      </c>
      <c r="CJ146" s="2">
        <v>0</v>
      </c>
      <c r="CK146" s="2">
        <v>1</v>
      </c>
      <c r="CL146" s="2">
        <v>0</v>
      </c>
      <c r="CM146" s="4" t="s">
        <v>445</v>
      </c>
      <c r="CN146" s="2">
        <v>0</v>
      </c>
      <c r="CO146" s="2">
        <v>0</v>
      </c>
      <c r="CP146" s="2">
        <v>0</v>
      </c>
      <c r="CQ146" s="2">
        <v>1</v>
      </c>
      <c r="CR146" s="2">
        <v>0</v>
      </c>
      <c r="CS146" s="4" t="s">
        <v>445</v>
      </c>
      <c r="CT146" s="2">
        <v>0</v>
      </c>
      <c r="CU146" s="2">
        <v>0</v>
      </c>
      <c r="CV146" s="2">
        <v>0</v>
      </c>
      <c r="CW146" s="2">
        <v>0</v>
      </c>
      <c r="CX146" s="2">
        <v>1</v>
      </c>
      <c r="CY146" s="2">
        <v>0</v>
      </c>
      <c r="CZ146" s="4" t="s">
        <v>445</v>
      </c>
      <c r="DA146" s="8">
        <f t="shared" si="8"/>
        <v>0</v>
      </c>
      <c r="DB146" s="2">
        <v>1</v>
      </c>
      <c r="DC146" s="2">
        <v>2</v>
      </c>
      <c r="DD146" s="2">
        <v>2</v>
      </c>
      <c r="DE146" s="2">
        <v>1</v>
      </c>
      <c r="DF146" s="2">
        <v>2</v>
      </c>
      <c r="DG146" s="2">
        <v>2</v>
      </c>
      <c r="DH146" s="2">
        <v>4</v>
      </c>
      <c r="DI146" s="2">
        <v>2</v>
      </c>
      <c r="DJ146" s="2">
        <v>1</v>
      </c>
      <c r="DR146" s="4" t="s">
        <v>445</v>
      </c>
    </row>
    <row r="147" spans="1:122">
      <c r="A147" s="2">
        <v>4104350</v>
      </c>
      <c r="B147" s="3">
        <v>42056.010289351849</v>
      </c>
      <c r="C147" s="2">
        <v>1</v>
      </c>
      <c r="D147" s="2">
        <v>43</v>
      </c>
      <c r="E147" s="2">
        <v>7</v>
      </c>
      <c r="F147" s="2">
        <v>11</v>
      </c>
      <c r="G147" s="2">
        <v>3</v>
      </c>
      <c r="H147" s="2">
        <v>2</v>
      </c>
      <c r="I147" s="2">
        <v>1</v>
      </c>
      <c r="J147" s="2">
        <v>3</v>
      </c>
      <c r="K147" s="2">
        <v>2</v>
      </c>
      <c r="L147" s="2">
        <v>3</v>
      </c>
      <c r="N147" s="2">
        <v>1980</v>
      </c>
      <c r="O147" s="2">
        <v>350</v>
      </c>
      <c r="P147" s="2">
        <v>3</v>
      </c>
      <c r="Q147" s="2">
        <f t="shared" si="6"/>
        <v>116.66666666666667</v>
      </c>
      <c r="R147" s="4" t="s">
        <v>153</v>
      </c>
      <c r="S147" s="2">
        <v>2</v>
      </c>
      <c r="T147" s="2">
        <v>3</v>
      </c>
      <c r="U147" s="2">
        <v>1</v>
      </c>
      <c r="V147" s="2">
        <v>4</v>
      </c>
      <c r="W147" s="2">
        <v>1</v>
      </c>
      <c r="X147" s="2">
        <v>2</v>
      </c>
      <c r="Y147" s="2">
        <v>2</v>
      </c>
      <c r="Z147" s="2">
        <v>1</v>
      </c>
      <c r="AA147" s="2">
        <v>3</v>
      </c>
      <c r="AB147" s="2">
        <v>3</v>
      </c>
      <c r="AC147" s="2">
        <v>4</v>
      </c>
      <c r="AD147" s="2">
        <v>4</v>
      </c>
      <c r="AE147" s="2">
        <v>4</v>
      </c>
      <c r="AF147" s="2">
        <v>3</v>
      </c>
      <c r="AG147" s="2">
        <v>3</v>
      </c>
      <c r="AH147" s="2">
        <v>3</v>
      </c>
      <c r="AI147" s="2">
        <v>4</v>
      </c>
      <c r="AJ147" s="2">
        <v>4</v>
      </c>
      <c r="AK147" s="2">
        <v>4</v>
      </c>
      <c r="AL147" s="2">
        <v>3</v>
      </c>
      <c r="AM147" s="2">
        <v>3</v>
      </c>
      <c r="AN147" s="2">
        <v>1</v>
      </c>
      <c r="AO147" s="2">
        <v>4</v>
      </c>
      <c r="AP147" s="2">
        <v>3</v>
      </c>
      <c r="AQ147" s="2">
        <v>4</v>
      </c>
      <c r="AR147" s="2">
        <v>2</v>
      </c>
      <c r="AS147" s="2">
        <v>2</v>
      </c>
      <c r="AT147" s="2">
        <v>2</v>
      </c>
      <c r="AU147" s="2">
        <v>2</v>
      </c>
      <c r="AV147" s="2">
        <v>2</v>
      </c>
      <c r="AW147" s="2">
        <v>2</v>
      </c>
      <c r="AX147" s="2">
        <v>2</v>
      </c>
      <c r="AY147" s="2">
        <v>2</v>
      </c>
      <c r="AZ147" s="2">
        <v>1</v>
      </c>
      <c r="BA147" s="2">
        <v>2</v>
      </c>
      <c r="BB147" s="2">
        <v>1</v>
      </c>
      <c r="BC147" s="2">
        <v>2</v>
      </c>
      <c r="BD147" s="2">
        <v>2</v>
      </c>
      <c r="BE147" s="2">
        <v>2</v>
      </c>
      <c r="BF147" s="2">
        <v>2</v>
      </c>
      <c r="BG147" s="2">
        <v>2</v>
      </c>
      <c r="BH147" s="2">
        <v>2</v>
      </c>
      <c r="BI147" s="2">
        <f t="shared" si="7"/>
        <v>2</v>
      </c>
      <c r="BJ147" s="2">
        <v>0</v>
      </c>
      <c r="BK147" s="2">
        <v>0</v>
      </c>
      <c r="BL147" s="2">
        <v>0</v>
      </c>
      <c r="BM147" s="2">
        <v>0</v>
      </c>
      <c r="BN147" s="2">
        <v>0</v>
      </c>
      <c r="BO147" s="2">
        <v>1</v>
      </c>
      <c r="BP147" s="2">
        <v>0</v>
      </c>
      <c r="BQ147" s="4" t="s">
        <v>445</v>
      </c>
      <c r="BR147" s="2">
        <v>0</v>
      </c>
      <c r="BS147" s="2">
        <v>0</v>
      </c>
      <c r="BT147" s="2">
        <v>0</v>
      </c>
      <c r="BU147" s="2">
        <v>0</v>
      </c>
      <c r="BV147" s="2">
        <v>0</v>
      </c>
      <c r="BW147" s="2">
        <v>1</v>
      </c>
      <c r="BX147" s="2">
        <v>0</v>
      </c>
      <c r="BY147" s="4" t="s">
        <v>445</v>
      </c>
      <c r="BZ147" s="2">
        <v>0</v>
      </c>
      <c r="CA147" s="2">
        <v>0</v>
      </c>
      <c r="CB147" s="2">
        <v>0</v>
      </c>
      <c r="CC147" s="2">
        <v>0</v>
      </c>
      <c r="CD147" s="2">
        <v>0</v>
      </c>
      <c r="CE147" s="2">
        <v>1</v>
      </c>
      <c r="CF147" s="2">
        <v>0</v>
      </c>
      <c r="CG147" s="4" t="s">
        <v>445</v>
      </c>
      <c r="CH147" s="2">
        <v>0</v>
      </c>
      <c r="CI147" s="2">
        <v>0</v>
      </c>
      <c r="CJ147" s="2">
        <v>0</v>
      </c>
      <c r="CK147" s="2">
        <v>1</v>
      </c>
      <c r="CL147" s="2">
        <v>0</v>
      </c>
      <c r="CM147" s="4" t="s">
        <v>445</v>
      </c>
      <c r="CN147" s="2">
        <v>0</v>
      </c>
      <c r="CO147" s="2">
        <v>0</v>
      </c>
      <c r="CP147" s="2">
        <v>0</v>
      </c>
      <c r="CQ147" s="2">
        <v>1</v>
      </c>
      <c r="CR147" s="2">
        <v>0</v>
      </c>
      <c r="CS147" s="4" t="s">
        <v>445</v>
      </c>
      <c r="CT147" s="2">
        <v>0</v>
      </c>
      <c r="CU147" s="2">
        <v>0</v>
      </c>
      <c r="CV147" s="2">
        <v>0</v>
      </c>
      <c r="CW147" s="2">
        <v>0</v>
      </c>
      <c r="CX147" s="2">
        <v>1</v>
      </c>
      <c r="CY147" s="2">
        <v>0</v>
      </c>
      <c r="CZ147" s="4" t="s">
        <v>445</v>
      </c>
      <c r="DA147" s="8">
        <f t="shared" si="8"/>
        <v>0</v>
      </c>
      <c r="DB147" s="2">
        <v>2</v>
      </c>
      <c r="DC147" s="2">
        <v>2</v>
      </c>
      <c r="DD147" s="2">
        <v>2</v>
      </c>
      <c r="DE147" s="2">
        <v>2</v>
      </c>
      <c r="DF147" s="2">
        <v>2</v>
      </c>
      <c r="DG147" s="2">
        <v>2</v>
      </c>
      <c r="DH147" s="2">
        <v>3</v>
      </c>
      <c r="DI147" s="2">
        <v>2</v>
      </c>
      <c r="DJ147" s="2">
        <v>2</v>
      </c>
      <c r="DK147" s="2">
        <v>0</v>
      </c>
      <c r="DL147" s="2">
        <v>1</v>
      </c>
      <c r="DM147" s="2">
        <v>1</v>
      </c>
      <c r="DN147" s="2">
        <v>0</v>
      </c>
      <c r="DO147" s="2">
        <v>1</v>
      </c>
      <c r="DP147" s="2">
        <v>0</v>
      </c>
      <c r="DQ147" s="2">
        <v>0</v>
      </c>
      <c r="DR147" s="4" t="s">
        <v>445</v>
      </c>
    </row>
    <row r="148" spans="1:122">
      <c r="A148" s="2">
        <v>4105491</v>
      </c>
      <c r="B148" s="3">
        <v>42056.362013888887</v>
      </c>
      <c r="C148" s="2">
        <v>1</v>
      </c>
      <c r="D148" s="2">
        <v>42</v>
      </c>
      <c r="E148" s="2">
        <v>7</v>
      </c>
      <c r="F148" s="2">
        <v>17</v>
      </c>
      <c r="G148" s="2">
        <v>4</v>
      </c>
      <c r="H148" s="2">
        <v>2</v>
      </c>
      <c r="I148" s="2">
        <v>2</v>
      </c>
      <c r="J148" s="2">
        <v>6</v>
      </c>
      <c r="K148" s="2">
        <v>3</v>
      </c>
      <c r="L148" s="2">
        <v>3</v>
      </c>
      <c r="N148" s="2">
        <v>1973</v>
      </c>
      <c r="O148" s="2">
        <v>400</v>
      </c>
      <c r="P148" s="2">
        <v>2</v>
      </c>
      <c r="Q148" s="2">
        <f t="shared" si="6"/>
        <v>200</v>
      </c>
      <c r="R148" s="4" t="s">
        <v>154</v>
      </c>
      <c r="S148" s="2">
        <v>4</v>
      </c>
      <c r="T148" s="2">
        <v>3</v>
      </c>
      <c r="U148" s="2">
        <v>3</v>
      </c>
      <c r="V148" s="2">
        <v>2</v>
      </c>
      <c r="W148" s="2">
        <v>1</v>
      </c>
      <c r="X148" s="2">
        <v>2</v>
      </c>
      <c r="Y148" s="2">
        <v>2</v>
      </c>
      <c r="Z148" s="2">
        <v>1</v>
      </c>
      <c r="AA148" s="2">
        <v>2</v>
      </c>
      <c r="AB148" s="2">
        <v>3</v>
      </c>
      <c r="AC148" s="2">
        <v>4</v>
      </c>
      <c r="AD148" s="2">
        <v>2</v>
      </c>
      <c r="AE148" s="2">
        <v>4</v>
      </c>
      <c r="AF148" s="2">
        <v>2</v>
      </c>
      <c r="AG148" s="2">
        <v>2</v>
      </c>
      <c r="AH148" s="2">
        <v>2</v>
      </c>
      <c r="AI148" s="2">
        <v>2</v>
      </c>
      <c r="AJ148" s="2">
        <v>2</v>
      </c>
      <c r="AK148" s="2">
        <v>2</v>
      </c>
      <c r="AL148" s="2">
        <v>3</v>
      </c>
      <c r="AM148" s="2">
        <v>3</v>
      </c>
      <c r="AN148" s="2">
        <v>3</v>
      </c>
      <c r="AO148" s="2">
        <v>3</v>
      </c>
      <c r="AP148" s="2">
        <v>3</v>
      </c>
      <c r="AQ148" s="2">
        <v>1</v>
      </c>
      <c r="AR148" s="2">
        <v>2</v>
      </c>
      <c r="AS148" s="2">
        <v>2</v>
      </c>
      <c r="AT148" s="2">
        <v>2</v>
      </c>
      <c r="AU148" s="2">
        <v>2</v>
      </c>
      <c r="AV148" s="2">
        <v>2</v>
      </c>
      <c r="AW148" s="2">
        <v>1</v>
      </c>
      <c r="AX148" s="2">
        <v>2</v>
      </c>
      <c r="AY148" s="2">
        <v>2</v>
      </c>
      <c r="AZ148" s="2">
        <v>2</v>
      </c>
      <c r="BA148" s="2">
        <v>2</v>
      </c>
      <c r="BB148" s="2">
        <v>3</v>
      </c>
      <c r="BC148" s="2">
        <v>2</v>
      </c>
      <c r="BD148" s="2">
        <v>2</v>
      </c>
      <c r="BE148" s="2">
        <v>2</v>
      </c>
      <c r="BF148" s="2">
        <v>2</v>
      </c>
      <c r="BG148" s="2">
        <v>3</v>
      </c>
      <c r="BH148" s="2">
        <v>2</v>
      </c>
      <c r="BI148" s="2">
        <f t="shared" si="7"/>
        <v>2.5</v>
      </c>
      <c r="BJ148" s="2">
        <v>0</v>
      </c>
      <c r="BK148" s="2">
        <v>0</v>
      </c>
      <c r="BL148" s="2">
        <v>0</v>
      </c>
      <c r="BM148" s="2">
        <v>0</v>
      </c>
      <c r="BN148" s="2">
        <v>0</v>
      </c>
      <c r="BO148" s="2">
        <v>1</v>
      </c>
      <c r="BP148" s="2">
        <v>0</v>
      </c>
      <c r="BQ148" s="4" t="s">
        <v>445</v>
      </c>
      <c r="BR148" s="2">
        <v>0</v>
      </c>
      <c r="BS148" s="2">
        <v>0</v>
      </c>
      <c r="BT148" s="2">
        <v>0</v>
      </c>
      <c r="BU148" s="2">
        <v>0</v>
      </c>
      <c r="BV148" s="2">
        <v>0</v>
      </c>
      <c r="BW148" s="2">
        <v>1</v>
      </c>
      <c r="BX148" s="2">
        <v>0</v>
      </c>
      <c r="BY148" s="4" t="s">
        <v>445</v>
      </c>
      <c r="BZ148" s="2">
        <v>0</v>
      </c>
      <c r="CA148" s="2">
        <v>0</v>
      </c>
      <c r="CB148" s="2">
        <v>0</v>
      </c>
      <c r="CC148" s="2">
        <v>0</v>
      </c>
      <c r="CD148" s="2">
        <v>0</v>
      </c>
      <c r="CE148" s="2">
        <v>1</v>
      </c>
      <c r="CF148" s="2">
        <v>0</v>
      </c>
      <c r="CG148" s="4" t="s">
        <v>445</v>
      </c>
      <c r="CH148" s="2">
        <v>0</v>
      </c>
      <c r="CI148" s="2">
        <v>0</v>
      </c>
      <c r="CJ148" s="2">
        <v>0</v>
      </c>
      <c r="CK148" s="2">
        <v>1</v>
      </c>
      <c r="CL148" s="2">
        <v>0</v>
      </c>
      <c r="CM148" s="4" t="s">
        <v>445</v>
      </c>
      <c r="CN148" s="2">
        <v>0</v>
      </c>
      <c r="CO148" s="2">
        <v>0</v>
      </c>
      <c r="CP148" s="2">
        <v>0</v>
      </c>
      <c r="CQ148" s="2">
        <v>1</v>
      </c>
      <c r="CR148" s="2">
        <v>0</v>
      </c>
      <c r="CS148" s="4" t="s">
        <v>445</v>
      </c>
      <c r="CT148" s="2">
        <v>0</v>
      </c>
      <c r="CU148" s="2">
        <v>0</v>
      </c>
      <c r="CV148" s="2">
        <v>0</v>
      </c>
      <c r="CW148" s="2">
        <v>0</v>
      </c>
      <c r="CX148" s="2">
        <v>1</v>
      </c>
      <c r="CY148" s="2">
        <v>0</v>
      </c>
      <c r="CZ148" s="4" t="s">
        <v>445</v>
      </c>
      <c r="DA148" s="8">
        <f t="shared" si="8"/>
        <v>0</v>
      </c>
      <c r="DB148" s="2">
        <v>2</v>
      </c>
      <c r="DC148" s="2">
        <v>2</v>
      </c>
      <c r="DD148" s="2">
        <v>2</v>
      </c>
      <c r="DE148" s="2">
        <v>2</v>
      </c>
      <c r="DF148" s="2">
        <v>2</v>
      </c>
      <c r="DG148" s="2">
        <v>2</v>
      </c>
      <c r="DH148" s="2">
        <v>3</v>
      </c>
      <c r="DI148" s="2">
        <v>2</v>
      </c>
      <c r="DJ148" s="2">
        <v>2</v>
      </c>
      <c r="DK148" s="2">
        <v>0</v>
      </c>
      <c r="DL148" s="2">
        <v>1</v>
      </c>
      <c r="DM148" s="2">
        <v>0</v>
      </c>
      <c r="DN148" s="2">
        <v>0</v>
      </c>
      <c r="DO148" s="2">
        <v>1</v>
      </c>
      <c r="DP148" s="2">
        <v>0</v>
      </c>
      <c r="DQ148" s="2">
        <v>0</v>
      </c>
      <c r="DR148" s="4" t="s">
        <v>445</v>
      </c>
    </row>
    <row r="149" spans="1:122">
      <c r="A149" s="2">
        <v>4106650</v>
      </c>
      <c r="B149" s="3">
        <v>42056.574803240743</v>
      </c>
      <c r="C149" s="2">
        <v>1</v>
      </c>
      <c r="D149" s="2">
        <v>48</v>
      </c>
      <c r="E149" s="2">
        <v>8</v>
      </c>
      <c r="F149" s="2">
        <v>27</v>
      </c>
      <c r="G149" s="2">
        <v>5</v>
      </c>
      <c r="H149" s="2">
        <v>2</v>
      </c>
      <c r="I149" s="2">
        <v>2</v>
      </c>
      <c r="J149" s="2">
        <v>9</v>
      </c>
      <c r="K149" s="2">
        <v>9</v>
      </c>
      <c r="L149" s="2">
        <v>2</v>
      </c>
      <c r="N149" s="2">
        <v>1975</v>
      </c>
      <c r="O149" s="2">
        <v>850</v>
      </c>
      <c r="P149" s="2">
        <v>5</v>
      </c>
      <c r="Q149" s="2">
        <f t="shared" si="6"/>
        <v>170</v>
      </c>
      <c r="R149" s="4" t="s">
        <v>71</v>
      </c>
      <c r="S149" s="2">
        <v>4</v>
      </c>
      <c r="T149" s="2">
        <v>3</v>
      </c>
      <c r="U149" s="2">
        <v>3</v>
      </c>
      <c r="V149" s="2">
        <v>3</v>
      </c>
      <c r="W149" s="2">
        <v>2</v>
      </c>
      <c r="X149" s="2">
        <v>2</v>
      </c>
      <c r="Y149" s="2">
        <v>2</v>
      </c>
      <c r="Z149" s="2">
        <v>3</v>
      </c>
      <c r="AA149" s="2">
        <v>2</v>
      </c>
      <c r="AB149" s="2">
        <v>3</v>
      </c>
      <c r="AC149" s="2">
        <v>4</v>
      </c>
      <c r="AD149" s="2">
        <v>4</v>
      </c>
      <c r="AE149" s="2">
        <v>4</v>
      </c>
      <c r="AF149" s="2">
        <v>3</v>
      </c>
      <c r="AG149" s="2">
        <v>3</v>
      </c>
      <c r="AH149" s="2">
        <v>3</v>
      </c>
      <c r="AI149" s="2">
        <v>3</v>
      </c>
      <c r="AJ149" s="2">
        <v>3</v>
      </c>
      <c r="AK149" s="2">
        <v>4</v>
      </c>
      <c r="AL149" s="2">
        <v>4</v>
      </c>
      <c r="AM149" s="2">
        <v>3</v>
      </c>
      <c r="AN149" s="2">
        <v>3</v>
      </c>
      <c r="AO149" s="2">
        <v>3</v>
      </c>
      <c r="AP149" s="2">
        <v>4</v>
      </c>
      <c r="AQ149" s="2">
        <v>4</v>
      </c>
      <c r="AR149" s="2">
        <v>2</v>
      </c>
      <c r="AS149" s="2">
        <v>2</v>
      </c>
      <c r="AT149" s="2">
        <v>2</v>
      </c>
      <c r="AU149" s="2">
        <v>2</v>
      </c>
      <c r="AV149" s="2">
        <v>2</v>
      </c>
      <c r="AW149" s="2">
        <v>2</v>
      </c>
      <c r="AX149" s="2">
        <v>2</v>
      </c>
      <c r="AY149" s="2">
        <v>2</v>
      </c>
      <c r="AZ149" s="2">
        <v>2</v>
      </c>
      <c r="BA149" s="2">
        <v>2</v>
      </c>
      <c r="BB149" s="2">
        <v>3</v>
      </c>
      <c r="BC149" s="2">
        <v>2</v>
      </c>
      <c r="BD149" s="2">
        <v>2</v>
      </c>
      <c r="BE149" s="2">
        <v>2</v>
      </c>
      <c r="BF149" s="2">
        <v>2</v>
      </c>
      <c r="BG149" s="2">
        <v>2</v>
      </c>
      <c r="BH149" s="2">
        <v>2</v>
      </c>
      <c r="BI149" s="2">
        <f t="shared" si="7"/>
        <v>2</v>
      </c>
      <c r="BJ149" s="2">
        <v>0</v>
      </c>
      <c r="BK149" s="2">
        <v>0</v>
      </c>
      <c r="BL149" s="2">
        <v>0</v>
      </c>
      <c r="BM149" s="2">
        <v>0</v>
      </c>
      <c r="BN149" s="2">
        <v>0</v>
      </c>
      <c r="BO149" s="2">
        <v>1</v>
      </c>
      <c r="BP149" s="2">
        <v>0</v>
      </c>
      <c r="BQ149" s="4" t="s">
        <v>445</v>
      </c>
      <c r="BR149" s="2">
        <v>0</v>
      </c>
      <c r="BS149" s="2">
        <v>0</v>
      </c>
      <c r="BT149" s="2">
        <v>0</v>
      </c>
      <c r="BU149" s="2">
        <v>0</v>
      </c>
      <c r="BV149" s="2">
        <v>0</v>
      </c>
      <c r="BW149" s="2">
        <v>1</v>
      </c>
      <c r="BX149" s="2">
        <v>0</v>
      </c>
      <c r="BY149" s="4" t="s">
        <v>445</v>
      </c>
      <c r="BZ149" s="2">
        <v>0</v>
      </c>
      <c r="CA149" s="2">
        <v>0</v>
      </c>
      <c r="CB149" s="2">
        <v>0</v>
      </c>
      <c r="CC149" s="2">
        <v>0</v>
      </c>
      <c r="CD149" s="2">
        <v>0</v>
      </c>
      <c r="CE149" s="2">
        <v>1</v>
      </c>
      <c r="CF149" s="2">
        <v>0</v>
      </c>
      <c r="CG149" s="4" t="s">
        <v>445</v>
      </c>
      <c r="CH149" s="2">
        <v>0</v>
      </c>
      <c r="CI149" s="2">
        <v>0</v>
      </c>
      <c r="CJ149" s="2">
        <v>0</v>
      </c>
      <c r="CK149" s="2">
        <v>1</v>
      </c>
      <c r="CL149" s="2">
        <v>0</v>
      </c>
      <c r="CM149" s="4" t="s">
        <v>445</v>
      </c>
      <c r="CN149" s="2">
        <v>0</v>
      </c>
      <c r="CO149" s="2">
        <v>0</v>
      </c>
      <c r="CP149" s="2">
        <v>0</v>
      </c>
      <c r="CQ149" s="2">
        <v>1</v>
      </c>
      <c r="CR149" s="2">
        <v>0</v>
      </c>
      <c r="CS149" s="4" t="s">
        <v>445</v>
      </c>
      <c r="CT149" s="2">
        <v>0</v>
      </c>
      <c r="CU149" s="2">
        <v>0</v>
      </c>
      <c r="CV149" s="2">
        <v>0</v>
      </c>
      <c r="CW149" s="2">
        <v>0</v>
      </c>
      <c r="CX149" s="2">
        <v>1</v>
      </c>
      <c r="CY149" s="2">
        <v>0</v>
      </c>
      <c r="CZ149" s="4" t="s">
        <v>445</v>
      </c>
      <c r="DA149" s="8">
        <f t="shared" si="8"/>
        <v>0</v>
      </c>
      <c r="DB149" s="2">
        <v>2</v>
      </c>
      <c r="DC149" s="2">
        <v>2</v>
      </c>
      <c r="DD149" s="2">
        <v>2</v>
      </c>
      <c r="DE149" s="2">
        <v>3</v>
      </c>
      <c r="DF149" s="2">
        <v>2</v>
      </c>
      <c r="DG149" s="2">
        <v>2</v>
      </c>
      <c r="DH149" s="2">
        <v>3</v>
      </c>
      <c r="DI149" s="2">
        <v>1</v>
      </c>
      <c r="DJ149" s="2">
        <v>3</v>
      </c>
      <c r="DR149" s="4" t="s">
        <v>445</v>
      </c>
    </row>
    <row r="150" spans="1:122">
      <c r="A150" s="2">
        <v>4116819</v>
      </c>
      <c r="B150" s="3">
        <v>42056.101400462961</v>
      </c>
      <c r="C150" s="2">
        <v>1</v>
      </c>
      <c r="D150" s="2">
        <v>41</v>
      </c>
      <c r="E150" s="2">
        <v>7</v>
      </c>
      <c r="F150" s="2">
        <v>9</v>
      </c>
      <c r="G150" s="2">
        <v>3</v>
      </c>
      <c r="H150" s="2">
        <v>2</v>
      </c>
      <c r="I150" s="2">
        <v>1</v>
      </c>
      <c r="J150" s="2">
        <v>9</v>
      </c>
      <c r="L150" s="2">
        <v>2</v>
      </c>
      <c r="N150" s="2">
        <v>2008</v>
      </c>
      <c r="O150" s="2">
        <v>210</v>
      </c>
      <c r="P150" s="2">
        <v>3</v>
      </c>
      <c r="Q150" s="2">
        <f t="shared" si="6"/>
        <v>70</v>
      </c>
      <c r="R150" s="4" t="s">
        <v>155</v>
      </c>
      <c r="S150" s="2">
        <v>2</v>
      </c>
      <c r="T150" s="2">
        <v>4</v>
      </c>
      <c r="U150" s="2">
        <v>3</v>
      </c>
      <c r="V150" s="2">
        <v>4</v>
      </c>
      <c r="W150" s="2">
        <v>1</v>
      </c>
      <c r="X150" s="2">
        <v>2</v>
      </c>
      <c r="Y150" s="2">
        <v>2</v>
      </c>
      <c r="Z150" s="2">
        <v>2</v>
      </c>
      <c r="AA150" s="2">
        <v>2</v>
      </c>
      <c r="AB150" s="2">
        <v>2</v>
      </c>
      <c r="AC150" s="2">
        <v>4</v>
      </c>
      <c r="AD150" s="2">
        <v>4</v>
      </c>
      <c r="AE150" s="2">
        <v>4</v>
      </c>
      <c r="AF150" s="2">
        <v>3</v>
      </c>
      <c r="AG150" s="2">
        <v>2</v>
      </c>
      <c r="AH150" s="2">
        <v>4</v>
      </c>
      <c r="AI150" s="2">
        <v>4</v>
      </c>
      <c r="AJ150" s="2">
        <v>3</v>
      </c>
      <c r="AK150" s="2">
        <v>4</v>
      </c>
      <c r="AL150" s="2">
        <v>4</v>
      </c>
      <c r="AM150" s="2">
        <v>4</v>
      </c>
      <c r="AN150" s="2">
        <v>1</v>
      </c>
      <c r="AO150" s="2">
        <v>4</v>
      </c>
      <c r="AP150" s="2">
        <v>4</v>
      </c>
      <c r="AQ150" s="2">
        <v>4</v>
      </c>
      <c r="AR150" s="2">
        <v>4</v>
      </c>
      <c r="AS150" s="2">
        <v>2</v>
      </c>
      <c r="AT150" s="2">
        <v>2</v>
      </c>
      <c r="AU150" s="2">
        <v>3</v>
      </c>
      <c r="AV150" s="2">
        <v>2</v>
      </c>
      <c r="AW150" s="2">
        <v>4</v>
      </c>
      <c r="AX150" s="2">
        <v>2</v>
      </c>
      <c r="AY150" s="2">
        <v>2</v>
      </c>
      <c r="AZ150" s="2">
        <v>1</v>
      </c>
      <c r="BA150" s="2">
        <v>2</v>
      </c>
      <c r="BB150" s="2">
        <v>4</v>
      </c>
      <c r="BC150" s="2">
        <v>3</v>
      </c>
      <c r="BD150" s="2">
        <v>4</v>
      </c>
      <c r="BE150" s="2">
        <v>2</v>
      </c>
      <c r="BF150" s="2">
        <v>4</v>
      </c>
      <c r="BG150" s="2">
        <v>2</v>
      </c>
      <c r="BH150" s="2">
        <v>4</v>
      </c>
      <c r="BI150" s="2">
        <f t="shared" si="7"/>
        <v>3</v>
      </c>
      <c r="BJ150" s="2">
        <v>0</v>
      </c>
      <c r="BK150" s="2">
        <v>0</v>
      </c>
      <c r="BL150" s="2">
        <v>0</v>
      </c>
      <c r="BM150" s="2">
        <v>1</v>
      </c>
      <c r="BN150" s="2">
        <v>0</v>
      </c>
      <c r="BO150" s="2">
        <v>0</v>
      </c>
      <c r="BP150" s="2">
        <v>0</v>
      </c>
      <c r="BQ150" s="4" t="s">
        <v>445</v>
      </c>
      <c r="BR150" s="2">
        <v>1</v>
      </c>
      <c r="BS150" s="2">
        <v>0</v>
      </c>
      <c r="BT150" s="2">
        <v>0</v>
      </c>
      <c r="BU150" s="2">
        <v>0</v>
      </c>
      <c r="BV150" s="2">
        <v>0</v>
      </c>
      <c r="BW150" s="2">
        <v>0</v>
      </c>
      <c r="BX150" s="2">
        <v>0</v>
      </c>
      <c r="BY150" s="4" t="s">
        <v>445</v>
      </c>
      <c r="BZ150" s="2">
        <v>1</v>
      </c>
      <c r="CA150" s="2">
        <v>0</v>
      </c>
      <c r="CB150" s="2">
        <v>0</v>
      </c>
      <c r="CC150" s="2">
        <v>0</v>
      </c>
      <c r="CD150" s="2">
        <v>0</v>
      </c>
      <c r="CE150" s="2">
        <v>0</v>
      </c>
      <c r="CF150" s="2">
        <v>0</v>
      </c>
      <c r="CG150" s="4" t="s">
        <v>445</v>
      </c>
      <c r="CH150" s="2">
        <v>0</v>
      </c>
      <c r="CI150" s="2">
        <v>0</v>
      </c>
      <c r="CJ150" s="2">
        <v>0</v>
      </c>
      <c r="CK150" s="2">
        <v>1</v>
      </c>
      <c r="CL150" s="2">
        <v>0</v>
      </c>
      <c r="CM150" s="4" t="s">
        <v>445</v>
      </c>
      <c r="CN150" s="2">
        <v>0</v>
      </c>
      <c r="CO150" s="2">
        <v>0</v>
      </c>
      <c r="CP150" s="2">
        <v>0</v>
      </c>
      <c r="CQ150" s="2">
        <v>1</v>
      </c>
      <c r="CR150" s="2">
        <v>0</v>
      </c>
      <c r="CS150" s="4" t="s">
        <v>445</v>
      </c>
      <c r="CT150" s="2">
        <v>0</v>
      </c>
      <c r="CU150" s="2">
        <v>0</v>
      </c>
      <c r="CV150" s="2">
        <v>0</v>
      </c>
      <c r="CW150" s="2">
        <v>0</v>
      </c>
      <c r="CX150" s="2">
        <v>1</v>
      </c>
      <c r="CY150" s="2">
        <v>0</v>
      </c>
      <c r="CZ150" s="4" t="s">
        <v>445</v>
      </c>
      <c r="DA150" s="8">
        <f t="shared" si="8"/>
        <v>3</v>
      </c>
      <c r="DB150" s="2">
        <v>2</v>
      </c>
      <c r="DC150" s="2">
        <v>2</v>
      </c>
      <c r="DD150" s="2">
        <v>2</v>
      </c>
      <c r="DE150" s="2">
        <v>2</v>
      </c>
      <c r="DF150" s="2">
        <v>2</v>
      </c>
      <c r="DG150" s="2">
        <v>2</v>
      </c>
      <c r="DH150" s="2">
        <v>1</v>
      </c>
      <c r="DI150" s="2">
        <v>1</v>
      </c>
      <c r="DJ150" s="2">
        <v>4</v>
      </c>
      <c r="DR150" s="4" t="s">
        <v>445</v>
      </c>
    </row>
    <row r="151" spans="1:122">
      <c r="A151" s="2">
        <v>4117671</v>
      </c>
      <c r="B151" s="3">
        <v>42057.54650462963</v>
      </c>
      <c r="C151" s="2">
        <v>1</v>
      </c>
      <c r="D151" s="2">
        <v>47</v>
      </c>
      <c r="E151" s="2">
        <v>8</v>
      </c>
      <c r="F151" s="2">
        <v>23</v>
      </c>
      <c r="G151" s="2">
        <v>4</v>
      </c>
      <c r="H151" s="2">
        <v>2</v>
      </c>
      <c r="I151" s="2">
        <v>2</v>
      </c>
      <c r="J151" s="2">
        <v>6</v>
      </c>
      <c r="K151" s="2">
        <v>6</v>
      </c>
      <c r="L151" s="2">
        <v>3</v>
      </c>
      <c r="N151" s="2">
        <v>1981</v>
      </c>
      <c r="O151" s="2">
        <v>225</v>
      </c>
      <c r="P151" s="2">
        <v>3</v>
      </c>
      <c r="Q151" s="2">
        <f t="shared" si="6"/>
        <v>75</v>
      </c>
      <c r="R151" s="4" t="s">
        <v>99</v>
      </c>
      <c r="S151" s="2">
        <v>4</v>
      </c>
      <c r="T151" s="2">
        <v>2</v>
      </c>
      <c r="U151" s="2">
        <v>3</v>
      </c>
      <c r="V151" s="2">
        <v>4</v>
      </c>
      <c r="W151" s="2">
        <v>1</v>
      </c>
      <c r="X151" s="2">
        <v>2</v>
      </c>
      <c r="Y151" s="2">
        <v>2</v>
      </c>
      <c r="Z151" s="2">
        <v>4</v>
      </c>
      <c r="AA151" s="2">
        <v>1</v>
      </c>
      <c r="AB151" s="2">
        <v>1</v>
      </c>
      <c r="AC151" s="2">
        <v>4</v>
      </c>
      <c r="AD151" s="2">
        <v>4</v>
      </c>
      <c r="AE151" s="2">
        <v>4</v>
      </c>
      <c r="AF151" s="2">
        <v>3</v>
      </c>
      <c r="AG151" s="2">
        <v>3</v>
      </c>
      <c r="AH151" s="2">
        <v>3</v>
      </c>
      <c r="AI151" s="2">
        <v>3</v>
      </c>
      <c r="AJ151" s="2">
        <v>3</v>
      </c>
      <c r="AK151" s="2">
        <v>4</v>
      </c>
      <c r="AL151" s="2">
        <v>1</v>
      </c>
      <c r="AM151" s="2">
        <v>3</v>
      </c>
      <c r="AN151" s="2">
        <v>1</v>
      </c>
      <c r="AO151" s="2">
        <v>2</v>
      </c>
      <c r="AP151" s="2">
        <v>4</v>
      </c>
      <c r="AQ151" s="2">
        <v>1</v>
      </c>
      <c r="AR151" s="2">
        <v>2</v>
      </c>
      <c r="AS151" s="2">
        <v>2</v>
      </c>
      <c r="AT151" s="2">
        <v>2</v>
      </c>
      <c r="AU151" s="2">
        <v>2</v>
      </c>
      <c r="AV151" s="2">
        <v>2</v>
      </c>
      <c r="AW151" s="2">
        <v>2</v>
      </c>
      <c r="AX151" s="2">
        <v>2</v>
      </c>
      <c r="AY151" s="2">
        <v>2</v>
      </c>
      <c r="AZ151" s="2">
        <v>1</v>
      </c>
      <c r="BA151" s="2">
        <v>1</v>
      </c>
      <c r="BB151" s="2">
        <v>1</v>
      </c>
      <c r="BC151" s="2">
        <v>2</v>
      </c>
      <c r="BD151" s="2">
        <v>2</v>
      </c>
      <c r="BE151" s="2">
        <v>2</v>
      </c>
      <c r="BF151" s="2">
        <v>2</v>
      </c>
      <c r="BG151" s="2">
        <v>2</v>
      </c>
      <c r="BH151" s="2">
        <v>2</v>
      </c>
      <c r="BI151" s="2">
        <f t="shared" si="7"/>
        <v>2</v>
      </c>
      <c r="BJ151" s="2">
        <v>0</v>
      </c>
      <c r="BK151" s="2">
        <v>0</v>
      </c>
      <c r="BL151" s="2">
        <v>0</v>
      </c>
      <c r="BM151" s="2">
        <v>0</v>
      </c>
      <c r="BN151" s="2">
        <v>0</v>
      </c>
      <c r="BO151" s="2">
        <v>1</v>
      </c>
      <c r="BP151" s="2">
        <v>0</v>
      </c>
      <c r="BQ151" s="4" t="s">
        <v>445</v>
      </c>
      <c r="BR151" s="2">
        <v>0</v>
      </c>
      <c r="BS151" s="2">
        <v>0</v>
      </c>
      <c r="BT151" s="2">
        <v>0</v>
      </c>
      <c r="BU151" s="2">
        <v>0</v>
      </c>
      <c r="BV151" s="2">
        <v>0</v>
      </c>
      <c r="BW151" s="2">
        <v>1</v>
      </c>
      <c r="BX151" s="2">
        <v>0</v>
      </c>
      <c r="BY151" s="4" t="s">
        <v>445</v>
      </c>
      <c r="BZ151" s="2">
        <v>0</v>
      </c>
      <c r="CA151" s="2">
        <v>0</v>
      </c>
      <c r="CB151" s="2">
        <v>0</v>
      </c>
      <c r="CC151" s="2">
        <v>0</v>
      </c>
      <c r="CD151" s="2">
        <v>0</v>
      </c>
      <c r="CE151" s="2">
        <v>1</v>
      </c>
      <c r="CF151" s="2">
        <v>0</v>
      </c>
      <c r="CG151" s="4" t="s">
        <v>445</v>
      </c>
      <c r="CH151" s="2">
        <v>0</v>
      </c>
      <c r="CI151" s="2">
        <v>0</v>
      </c>
      <c r="CJ151" s="2">
        <v>0</v>
      </c>
      <c r="CK151" s="2">
        <v>1</v>
      </c>
      <c r="CL151" s="2">
        <v>0</v>
      </c>
      <c r="CM151" s="4" t="s">
        <v>445</v>
      </c>
      <c r="CN151" s="2">
        <v>0</v>
      </c>
      <c r="CO151" s="2">
        <v>0</v>
      </c>
      <c r="CP151" s="2">
        <v>0</v>
      </c>
      <c r="CQ151" s="2">
        <v>1</v>
      </c>
      <c r="CR151" s="2">
        <v>0</v>
      </c>
      <c r="CS151" s="4" t="s">
        <v>445</v>
      </c>
      <c r="CT151" s="2">
        <v>0</v>
      </c>
      <c r="CU151" s="2">
        <v>0</v>
      </c>
      <c r="CV151" s="2">
        <v>0</v>
      </c>
      <c r="CW151" s="2">
        <v>0</v>
      </c>
      <c r="CX151" s="2">
        <v>1</v>
      </c>
      <c r="CY151" s="2">
        <v>0</v>
      </c>
      <c r="CZ151" s="4" t="s">
        <v>445</v>
      </c>
      <c r="DA151" s="8">
        <f t="shared" si="8"/>
        <v>0</v>
      </c>
      <c r="DB151" s="2">
        <v>2</v>
      </c>
      <c r="DC151" s="2">
        <v>2</v>
      </c>
      <c r="DD151" s="2">
        <v>2</v>
      </c>
      <c r="DE151" s="2">
        <v>2</v>
      </c>
      <c r="DF151" s="2">
        <v>2</v>
      </c>
      <c r="DG151" s="2">
        <v>2</v>
      </c>
      <c r="DH151" s="2">
        <v>1</v>
      </c>
      <c r="DI151" s="2">
        <v>1</v>
      </c>
      <c r="DJ151" s="2">
        <v>2</v>
      </c>
      <c r="DK151" s="2">
        <v>1</v>
      </c>
      <c r="DL151" s="2">
        <v>0</v>
      </c>
      <c r="DM151" s="2">
        <v>1</v>
      </c>
      <c r="DN151" s="2">
        <v>1</v>
      </c>
      <c r="DO151" s="2">
        <v>0</v>
      </c>
      <c r="DP151" s="2">
        <v>0</v>
      </c>
      <c r="DQ151" s="2">
        <v>0</v>
      </c>
      <c r="DR151" s="4" t="s">
        <v>445</v>
      </c>
    </row>
    <row r="152" spans="1:122">
      <c r="A152" s="2">
        <v>4119248</v>
      </c>
      <c r="B152" s="3">
        <v>42057.663090277776</v>
      </c>
      <c r="C152" s="2">
        <v>1</v>
      </c>
      <c r="D152" s="2">
        <v>36</v>
      </c>
      <c r="E152" s="2">
        <v>6</v>
      </c>
      <c r="F152" s="2">
        <v>13</v>
      </c>
      <c r="G152" s="2">
        <v>3</v>
      </c>
      <c r="H152" s="2">
        <v>1</v>
      </c>
      <c r="I152" s="2">
        <v>1</v>
      </c>
      <c r="J152" s="2">
        <v>3</v>
      </c>
      <c r="K152" s="2">
        <v>3</v>
      </c>
      <c r="L152" s="2">
        <v>3</v>
      </c>
      <c r="N152" s="2">
        <v>1996</v>
      </c>
      <c r="O152" s="2">
        <v>200</v>
      </c>
      <c r="P152" s="2">
        <v>3</v>
      </c>
      <c r="Q152" s="2">
        <f t="shared" si="6"/>
        <v>66.666666666666671</v>
      </c>
      <c r="R152" s="4" t="s">
        <v>156</v>
      </c>
      <c r="S152" s="2">
        <v>2</v>
      </c>
      <c r="T152" s="2">
        <v>1</v>
      </c>
      <c r="U152" s="2">
        <v>1</v>
      </c>
      <c r="V152" s="2">
        <v>3</v>
      </c>
      <c r="W152" s="2">
        <v>3</v>
      </c>
      <c r="X152" s="2">
        <v>2</v>
      </c>
      <c r="Y152" s="2">
        <v>1</v>
      </c>
      <c r="Z152" s="2">
        <v>1</v>
      </c>
      <c r="AA152" s="2">
        <v>2</v>
      </c>
      <c r="AB152" s="2">
        <v>1</v>
      </c>
      <c r="AC152" s="2">
        <v>2</v>
      </c>
      <c r="AD152" s="2">
        <v>3</v>
      </c>
      <c r="AE152" s="2">
        <v>1</v>
      </c>
      <c r="AF152" s="2">
        <v>3</v>
      </c>
      <c r="AG152" s="2">
        <v>3</v>
      </c>
      <c r="AH152" s="2">
        <v>3</v>
      </c>
      <c r="AI152" s="2">
        <v>3</v>
      </c>
      <c r="AJ152" s="2">
        <v>2</v>
      </c>
      <c r="AK152" s="2">
        <v>3</v>
      </c>
      <c r="AL152" s="2">
        <v>3</v>
      </c>
      <c r="AM152" s="2">
        <v>3</v>
      </c>
      <c r="AN152" s="2">
        <v>2</v>
      </c>
      <c r="AO152" s="2">
        <v>3</v>
      </c>
      <c r="AP152" s="2">
        <v>3</v>
      </c>
      <c r="AQ152" s="2">
        <v>1</v>
      </c>
      <c r="AR152" s="2">
        <v>3</v>
      </c>
      <c r="AS152" s="2">
        <v>2</v>
      </c>
      <c r="AT152" s="2">
        <v>2</v>
      </c>
      <c r="AU152" s="2">
        <v>2</v>
      </c>
      <c r="AV152" s="2">
        <v>3</v>
      </c>
      <c r="AW152" s="2">
        <v>3</v>
      </c>
      <c r="AX152" s="2">
        <v>2</v>
      </c>
      <c r="AY152" s="2">
        <v>3</v>
      </c>
      <c r="AZ152" s="2">
        <v>2</v>
      </c>
      <c r="BA152" s="2">
        <v>2</v>
      </c>
      <c r="BB152" s="2">
        <v>2</v>
      </c>
      <c r="BC152" s="2">
        <v>3</v>
      </c>
      <c r="BD152" s="2">
        <v>2</v>
      </c>
      <c r="BE152" s="2">
        <v>2</v>
      </c>
      <c r="BF152" s="2">
        <v>2</v>
      </c>
      <c r="BG152" s="2">
        <v>1</v>
      </c>
      <c r="BH152" s="2">
        <v>2</v>
      </c>
      <c r="BI152" s="2">
        <f t="shared" si="7"/>
        <v>1.5</v>
      </c>
      <c r="BJ152" s="2">
        <v>0</v>
      </c>
      <c r="BK152" s="2">
        <v>1</v>
      </c>
      <c r="BL152" s="2">
        <v>0</v>
      </c>
      <c r="BM152" s="2">
        <v>0</v>
      </c>
      <c r="BN152" s="2">
        <v>0</v>
      </c>
      <c r="BO152" s="2">
        <v>0</v>
      </c>
      <c r="BP152" s="2">
        <v>0</v>
      </c>
      <c r="BQ152" s="4" t="s">
        <v>445</v>
      </c>
      <c r="BR152" s="2">
        <v>0</v>
      </c>
      <c r="BS152" s="2">
        <v>0</v>
      </c>
      <c r="BT152" s="2">
        <v>1</v>
      </c>
      <c r="BU152" s="2">
        <v>0</v>
      </c>
      <c r="BV152" s="2">
        <v>0</v>
      </c>
      <c r="BW152" s="2">
        <v>0</v>
      </c>
      <c r="BX152" s="2">
        <v>0</v>
      </c>
      <c r="BY152" s="4" t="s">
        <v>445</v>
      </c>
      <c r="BZ152" s="2">
        <v>0</v>
      </c>
      <c r="CA152" s="2">
        <v>0</v>
      </c>
      <c r="CB152" s="2">
        <v>1</v>
      </c>
      <c r="CC152" s="2">
        <v>0</v>
      </c>
      <c r="CD152" s="2">
        <v>0</v>
      </c>
      <c r="CE152" s="2">
        <v>0</v>
      </c>
      <c r="CF152" s="2">
        <v>0</v>
      </c>
      <c r="CG152" s="4" t="s">
        <v>445</v>
      </c>
      <c r="CH152" s="2">
        <v>0</v>
      </c>
      <c r="CI152" s="2">
        <v>0</v>
      </c>
      <c r="CJ152" s="2">
        <v>0</v>
      </c>
      <c r="CK152" s="2">
        <v>1</v>
      </c>
      <c r="CL152" s="2">
        <v>0</v>
      </c>
      <c r="CM152" s="4" t="s">
        <v>445</v>
      </c>
      <c r="CN152" s="2">
        <v>0</v>
      </c>
      <c r="CO152" s="2">
        <v>1</v>
      </c>
      <c r="CP152" s="2">
        <v>0</v>
      </c>
      <c r="CQ152" s="2">
        <v>0</v>
      </c>
      <c r="CR152" s="2">
        <v>0</v>
      </c>
      <c r="CS152" s="4" t="s">
        <v>445</v>
      </c>
      <c r="CT152" s="2">
        <v>0</v>
      </c>
      <c r="CU152" s="2">
        <v>0</v>
      </c>
      <c r="CV152" s="2">
        <v>1</v>
      </c>
      <c r="CW152" s="2">
        <v>0</v>
      </c>
      <c r="CX152" s="2">
        <v>0</v>
      </c>
      <c r="CY152" s="2">
        <v>0</v>
      </c>
      <c r="CZ152" s="4" t="s">
        <v>445</v>
      </c>
      <c r="DA152" s="8">
        <f t="shared" si="8"/>
        <v>5</v>
      </c>
      <c r="DB152" s="2">
        <v>2</v>
      </c>
      <c r="DC152" s="2">
        <v>2</v>
      </c>
      <c r="DD152" s="2">
        <v>2</v>
      </c>
      <c r="DE152" s="2">
        <v>2</v>
      </c>
      <c r="DF152" s="2">
        <v>2</v>
      </c>
      <c r="DG152" s="2">
        <v>2</v>
      </c>
      <c r="DH152" s="2">
        <v>1</v>
      </c>
      <c r="DI152" s="2">
        <v>2</v>
      </c>
      <c r="DJ152" s="2">
        <v>3</v>
      </c>
      <c r="DR152" s="4" t="s">
        <v>445</v>
      </c>
    </row>
    <row r="153" spans="1:122">
      <c r="A153" s="2">
        <v>4120624</v>
      </c>
      <c r="B153" s="3">
        <v>42056.077106481483</v>
      </c>
      <c r="C153" s="2">
        <v>1</v>
      </c>
      <c r="D153" s="2">
        <v>60</v>
      </c>
      <c r="E153" s="2">
        <v>11</v>
      </c>
      <c r="F153" s="2">
        <v>14</v>
      </c>
      <c r="G153" s="2">
        <v>3</v>
      </c>
      <c r="H153" s="2">
        <v>2</v>
      </c>
      <c r="I153" s="2">
        <v>2</v>
      </c>
      <c r="J153" s="2">
        <v>5</v>
      </c>
      <c r="K153" s="2">
        <v>3</v>
      </c>
      <c r="L153" s="2">
        <v>5</v>
      </c>
      <c r="N153" s="2">
        <v>1985</v>
      </c>
      <c r="O153" s="2">
        <v>1500</v>
      </c>
      <c r="P153" s="2">
        <v>5</v>
      </c>
      <c r="Q153" s="2">
        <f t="shared" si="6"/>
        <v>300</v>
      </c>
      <c r="R153" s="4" t="s">
        <v>58</v>
      </c>
      <c r="S153" s="2">
        <v>4</v>
      </c>
      <c r="T153" s="2">
        <v>4</v>
      </c>
      <c r="U153" s="2">
        <v>3</v>
      </c>
      <c r="V153" s="2">
        <v>3</v>
      </c>
      <c r="W153" s="2">
        <v>3</v>
      </c>
      <c r="X153" s="2">
        <v>2</v>
      </c>
      <c r="Y153" s="2">
        <v>2</v>
      </c>
      <c r="Z153" s="2">
        <v>2</v>
      </c>
      <c r="AA153" s="2">
        <v>2</v>
      </c>
      <c r="AB153" s="2">
        <v>3</v>
      </c>
      <c r="AC153" s="2">
        <v>4</v>
      </c>
      <c r="AD153" s="2">
        <v>3</v>
      </c>
      <c r="AE153" s="2">
        <v>3</v>
      </c>
      <c r="AF153" s="2">
        <v>3</v>
      </c>
      <c r="AG153" s="2">
        <v>3</v>
      </c>
      <c r="AH153" s="2">
        <v>2</v>
      </c>
      <c r="AI153" s="2">
        <v>3</v>
      </c>
      <c r="AJ153" s="2">
        <v>3</v>
      </c>
      <c r="AK153" s="2">
        <v>3</v>
      </c>
      <c r="AL153" s="2">
        <v>4</v>
      </c>
      <c r="AM153" s="2">
        <v>3</v>
      </c>
      <c r="AN153" s="2">
        <v>3</v>
      </c>
      <c r="AO153" s="2">
        <v>4</v>
      </c>
      <c r="AP153" s="2">
        <v>3</v>
      </c>
      <c r="AQ153" s="2">
        <v>3</v>
      </c>
      <c r="AR153" s="2">
        <v>2</v>
      </c>
      <c r="AS153" s="2">
        <v>2</v>
      </c>
      <c r="AT153" s="2">
        <v>2</v>
      </c>
      <c r="AU153" s="2">
        <v>2</v>
      </c>
      <c r="AV153" s="2">
        <v>2</v>
      </c>
      <c r="AW153" s="2">
        <v>2</v>
      </c>
      <c r="AX153" s="2">
        <v>2</v>
      </c>
      <c r="AY153" s="2">
        <v>2</v>
      </c>
      <c r="AZ153" s="2">
        <v>3</v>
      </c>
      <c r="BA153" s="2">
        <v>2</v>
      </c>
      <c r="BB153" s="2">
        <v>3</v>
      </c>
      <c r="BC153" s="2">
        <v>2</v>
      </c>
      <c r="BD153" s="2">
        <v>2</v>
      </c>
      <c r="BE153" s="2">
        <v>2</v>
      </c>
      <c r="BF153" s="2">
        <v>3</v>
      </c>
      <c r="BG153" s="2">
        <v>2</v>
      </c>
      <c r="BH153" s="2">
        <v>2</v>
      </c>
      <c r="BI153" s="2">
        <f t="shared" si="7"/>
        <v>2</v>
      </c>
      <c r="BJ153" s="2">
        <v>0</v>
      </c>
      <c r="BK153" s="2">
        <v>0</v>
      </c>
      <c r="BL153" s="2">
        <v>0</v>
      </c>
      <c r="BM153" s="2">
        <v>1</v>
      </c>
      <c r="BN153" s="2">
        <v>0</v>
      </c>
      <c r="BO153" s="2">
        <v>0</v>
      </c>
      <c r="BP153" s="2">
        <v>0</v>
      </c>
      <c r="BQ153" s="4" t="s">
        <v>445</v>
      </c>
      <c r="BR153" s="2">
        <v>0</v>
      </c>
      <c r="BS153" s="2">
        <v>0</v>
      </c>
      <c r="BT153" s="2">
        <v>0</v>
      </c>
      <c r="BU153" s="2">
        <v>0</v>
      </c>
      <c r="BV153" s="2">
        <v>0</v>
      </c>
      <c r="BW153" s="2">
        <v>1</v>
      </c>
      <c r="BX153" s="2">
        <v>0</v>
      </c>
      <c r="BY153" s="4" t="s">
        <v>445</v>
      </c>
      <c r="BZ153" s="2">
        <v>0</v>
      </c>
      <c r="CA153" s="2">
        <v>0</v>
      </c>
      <c r="CB153" s="2">
        <v>0</v>
      </c>
      <c r="CC153" s="2">
        <v>0</v>
      </c>
      <c r="CD153" s="2">
        <v>0</v>
      </c>
      <c r="CE153" s="2">
        <v>1</v>
      </c>
      <c r="CF153" s="2">
        <v>0</v>
      </c>
      <c r="CG153" s="4" t="s">
        <v>445</v>
      </c>
      <c r="CH153" s="2">
        <v>0</v>
      </c>
      <c r="CI153" s="2">
        <v>0</v>
      </c>
      <c r="CJ153" s="2">
        <v>0</v>
      </c>
      <c r="CK153" s="2">
        <v>1</v>
      </c>
      <c r="CL153" s="2">
        <v>0</v>
      </c>
      <c r="CM153" s="4" t="s">
        <v>445</v>
      </c>
      <c r="CN153" s="2">
        <v>0</v>
      </c>
      <c r="CO153" s="2">
        <v>0</v>
      </c>
      <c r="CP153" s="2">
        <v>0</v>
      </c>
      <c r="CQ153" s="2">
        <v>1</v>
      </c>
      <c r="CR153" s="2">
        <v>0</v>
      </c>
      <c r="CS153" s="4" t="s">
        <v>445</v>
      </c>
      <c r="CT153" s="2">
        <v>0</v>
      </c>
      <c r="CU153" s="2">
        <v>0</v>
      </c>
      <c r="CV153" s="2">
        <v>0</v>
      </c>
      <c r="CW153" s="2">
        <v>0</v>
      </c>
      <c r="CX153" s="2">
        <v>1</v>
      </c>
      <c r="CY153" s="2">
        <v>0</v>
      </c>
      <c r="CZ153" s="4" t="s">
        <v>445</v>
      </c>
      <c r="DA153" s="8">
        <f t="shared" si="8"/>
        <v>1</v>
      </c>
      <c r="DB153" s="2">
        <v>2</v>
      </c>
      <c r="DC153" s="2">
        <v>2</v>
      </c>
      <c r="DD153" s="2">
        <v>2</v>
      </c>
      <c r="DE153" s="2">
        <v>3</v>
      </c>
      <c r="DF153" s="2">
        <v>3</v>
      </c>
      <c r="DG153" s="2">
        <v>2</v>
      </c>
      <c r="DH153" s="2">
        <v>1</v>
      </c>
      <c r="DI153" s="2">
        <v>1</v>
      </c>
      <c r="DJ153" s="2">
        <v>2</v>
      </c>
      <c r="DK153" s="2">
        <v>1</v>
      </c>
      <c r="DL153" s="2">
        <v>1</v>
      </c>
      <c r="DM153" s="2">
        <v>1</v>
      </c>
      <c r="DN153" s="2">
        <v>1</v>
      </c>
      <c r="DO153" s="2">
        <v>1</v>
      </c>
      <c r="DP153" s="2">
        <v>0</v>
      </c>
      <c r="DQ153" s="2">
        <v>0</v>
      </c>
      <c r="DR153" s="4" t="s">
        <v>445</v>
      </c>
    </row>
    <row r="154" spans="1:122">
      <c r="A154" s="2">
        <v>4124255</v>
      </c>
      <c r="B154" s="3">
        <v>42056.482488425929</v>
      </c>
      <c r="C154" s="2">
        <v>1</v>
      </c>
      <c r="D154" s="2">
        <v>61</v>
      </c>
      <c r="E154" s="2">
        <v>11</v>
      </c>
      <c r="F154" s="2">
        <v>13</v>
      </c>
      <c r="G154" s="2">
        <v>3</v>
      </c>
      <c r="H154" s="2">
        <v>2</v>
      </c>
      <c r="I154" s="2">
        <v>2</v>
      </c>
      <c r="J154" s="2">
        <v>8</v>
      </c>
      <c r="K154" s="2">
        <v>6</v>
      </c>
      <c r="L154" s="2">
        <v>4</v>
      </c>
      <c r="N154" s="2">
        <v>1993</v>
      </c>
      <c r="O154" s="2">
        <v>50000</v>
      </c>
      <c r="P154" s="2">
        <v>11</v>
      </c>
      <c r="Q154" s="2">
        <f t="shared" si="6"/>
        <v>4545.454545454545</v>
      </c>
      <c r="R154" s="4" t="s">
        <v>157</v>
      </c>
      <c r="S154" s="2">
        <v>4</v>
      </c>
      <c r="T154" s="2">
        <v>4</v>
      </c>
      <c r="U154" s="2">
        <v>4</v>
      </c>
      <c r="V154" s="2">
        <v>4</v>
      </c>
      <c r="W154" s="2">
        <v>5</v>
      </c>
      <c r="X154" s="2">
        <v>4</v>
      </c>
      <c r="Y154" s="2">
        <v>3</v>
      </c>
      <c r="Z154" s="2">
        <v>1</v>
      </c>
      <c r="AA154" s="2">
        <v>3</v>
      </c>
      <c r="AB154" s="2">
        <v>4</v>
      </c>
      <c r="AC154" s="2">
        <v>4</v>
      </c>
      <c r="AD154" s="2">
        <v>4</v>
      </c>
      <c r="AE154" s="2">
        <v>3</v>
      </c>
      <c r="AF154" s="2">
        <v>3</v>
      </c>
      <c r="AG154" s="2">
        <v>3</v>
      </c>
      <c r="AH154" s="2">
        <v>4</v>
      </c>
      <c r="AI154" s="2">
        <v>3</v>
      </c>
      <c r="AJ154" s="2">
        <v>4</v>
      </c>
      <c r="AK154" s="2">
        <v>4</v>
      </c>
      <c r="AL154" s="2">
        <v>3</v>
      </c>
      <c r="AM154" s="2">
        <v>2</v>
      </c>
      <c r="AN154" s="2">
        <v>4</v>
      </c>
      <c r="AO154" s="2">
        <v>4</v>
      </c>
      <c r="AP154" s="2">
        <v>3</v>
      </c>
      <c r="AQ154" s="2">
        <v>4</v>
      </c>
      <c r="AR154" s="2">
        <v>4</v>
      </c>
      <c r="AS154" s="2">
        <v>4</v>
      </c>
      <c r="AT154" s="2">
        <v>3</v>
      </c>
      <c r="AU154" s="2">
        <v>3</v>
      </c>
      <c r="AV154" s="2">
        <v>3</v>
      </c>
      <c r="AW154" s="2">
        <v>3</v>
      </c>
      <c r="AX154" s="2">
        <v>4</v>
      </c>
      <c r="AY154" s="2">
        <v>4</v>
      </c>
      <c r="AZ154" s="2">
        <v>4</v>
      </c>
      <c r="BA154" s="2">
        <v>2</v>
      </c>
      <c r="BB154" s="2">
        <v>4</v>
      </c>
      <c r="BC154" s="2">
        <v>4</v>
      </c>
      <c r="BD154" s="2">
        <v>4</v>
      </c>
      <c r="BE154" s="2">
        <v>4</v>
      </c>
      <c r="BF154" s="2">
        <v>4</v>
      </c>
      <c r="BG154" s="2">
        <v>3</v>
      </c>
      <c r="BH154" s="2">
        <v>2</v>
      </c>
      <c r="BI154" s="2">
        <f t="shared" si="7"/>
        <v>2.5</v>
      </c>
      <c r="BJ154" s="2">
        <v>1</v>
      </c>
      <c r="BK154" s="2">
        <v>0</v>
      </c>
      <c r="BL154" s="2">
        <v>0</v>
      </c>
      <c r="BM154" s="2">
        <v>1</v>
      </c>
      <c r="BN154" s="2">
        <v>0</v>
      </c>
      <c r="BO154" s="2">
        <v>0</v>
      </c>
      <c r="BP154" s="2">
        <v>0</v>
      </c>
      <c r="BQ154" s="4" t="s">
        <v>445</v>
      </c>
      <c r="BR154" s="2">
        <v>1</v>
      </c>
      <c r="BS154" s="2">
        <v>0</v>
      </c>
      <c r="BT154" s="2">
        <v>0</v>
      </c>
      <c r="BU154" s="2">
        <v>0</v>
      </c>
      <c r="BV154" s="2">
        <v>1</v>
      </c>
      <c r="BW154" s="2">
        <v>0</v>
      </c>
      <c r="BX154" s="2">
        <v>0</v>
      </c>
      <c r="BY154" s="4" t="s">
        <v>455</v>
      </c>
      <c r="BZ154" s="2">
        <v>1</v>
      </c>
      <c r="CA154" s="2">
        <v>0</v>
      </c>
      <c r="CB154" s="2">
        <v>0</v>
      </c>
      <c r="CC154" s="2">
        <v>0</v>
      </c>
      <c r="CD154" s="2">
        <v>0</v>
      </c>
      <c r="CE154" s="2">
        <v>0</v>
      </c>
      <c r="CF154" s="2">
        <v>0</v>
      </c>
      <c r="CG154" s="4" t="s">
        <v>445</v>
      </c>
      <c r="CH154" s="2">
        <v>1</v>
      </c>
      <c r="CI154" s="2">
        <v>0</v>
      </c>
      <c r="CJ154" s="2">
        <v>0</v>
      </c>
      <c r="CK154" s="2">
        <v>0</v>
      </c>
      <c r="CL154" s="2">
        <v>0</v>
      </c>
      <c r="CM154" s="4" t="s">
        <v>445</v>
      </c>
      <c r="CN154" s="2">
        <v>0</v>
      </c>
      <c r="CO154" s="2">
        <v>0</v>
      </c>
      <c r="CP154" s="2">
        <v>0</v>
      </c>
      <c r="CQ154" s="2">
        <v>1</v>
      </c>
      <c r="CR154" s="2">
        <v>0</v>
      </c>
      <c r="CS154" s="4" t="s">
        <v>445</v>
      </c>
      <c r="CT154" s="2">
        <v>0</v>
      </c>
      <c r="CU154" s="2">
        <v>0</v>
      </c>
      <c r="CV154" s="2">
        <v>0</v>
      </c>
      <c r="CW154" s="2">
        <v>0</v>
      </c>
      <c r="CX154" s="2">
        <v>1</v>
      </c>
      <c r="CY154" s="2">
        <v>0</v>
      </c>
      <c r="CZ154" s="4" t="s">
        <v>445</v>
      </c>
      <c r="DA154" s="8">
        <f t="shared" si="8"/>
        <v>6</v>
      </c>
      <c r="DB154" s="2">
        <v>4</v>
      </c>
      <c r="DC154" s="2">
        <v>4</v>
      </c>
      <c r="DD154" s="2">
        <v>3</v>
      </c>
      <c r="DE154" s="2">
        <v>4</v>
      </c>
      <c r="DF154" s="2">
        <v>4</v>
      </c>
      <c r="DG154" s="2">
        <v>3</v>
      </c>
      <c r="DH154" s="2">
        <v>4</v>
      </c>
      <c r="DI154" s="2">
        <v>2</v>
      </c>
      <c r="DJ154" s="2">
        <v>3</v>
      </c>
      <c r="DR154" s="4" t="s">
        <v>445</v>
      </c>
    </row>
    <row r="155" spans="1:122">
      <c r="A155" s="2">
        <v>4140584</v>
      </c>
      <c r="B155" s="3">
        <v>42055.994293981479</v>
      </c>
      <c r="C155" s="2">
        <v>1</v>
      </c>
      <c r="D155" s="2">
        <v>61</v>
      </c>
      <c r="E155" s="2">
        <v>11</v>
      </c>
      <c r="F155" s="2">
        <v>29</v>
      </c>
      <c r="G155" s="2">
        <v>5</v>
      </c>
      <c r="H155" s="2">
        <v>2</v>
      </c>
      <c r="I155" s="2">
        <v>2</v>
      </c>
      <c r="J155" s="2">
        <v>7</v>
      </c>
      <c r="K155" s="2">
        <v>5</v>
      </c>
      <c r="L155" s="2">
        <v>4</v>
      </c>
      <c r="N155" s="2">
        <v>1996</v>
      </c>
      <c r="O155" s="2">
        <v>150</v>
      </c>
      <c r="P155" s="2">
        <v>1</v>
      </c>
      <c r="Q155" s="2">
        <f t="shared" si="6"/>
        <v>150</v>
      </c>
      <c r="R155" s="4" t="s">
        <v>158</v>
      </c>
      <c r="S155" s="2">
        <v>4</v>
      </c>
      <c r="T155" s="2">
        <v>1</v>
      </c>
      <c r="U155" s="2">
        <v>1</v>
      </c>
      <c r="V155" s="2">
        <v>1</v>
      </c>
      <c r="W155" s="2">
        <v>1</v>
      </c>
      <c r="X155" s="2">
        <v>2</v>
      </c>
      <c r="Y155" s="2">
        <v>2</v>
      </c>
      <c r="Z155" s="2">
        <v>1</v>
      </c>
      <c r="AA155" s="2">
        <v>2</v>
      </c>
      <c r="AB155" s="2">
        <v>1</v>
      </c>
      <c r="AC155" s="2">
        <v>4</v>
      </c>
      <c r="AD155" s="2">
        <v>4</v>
      </c>
      <c r="AE155" s="2">
        <v>4</v>
      </c>
      <c r="AF155" s="2">
        <v>1</v>
      </c>
      <c r="AG155" s="2">
        <v>3</v>
      </c>
      <c r="AH155" s="2">
        <v>3</v>
      </c>
      <c r="AI155" s="2">
        <v>1</v>
      </c>
      <c r="AJ155" s="2">
        <v>1</v>
      </c>
      <c r="AK155" s="2">
        <v>4</v>
      </c>
      <c r="AL155" s="2">
        <v>3</v>
      </c>
      <c r="AM155" s="2">
        <v>1</v>
      </c>
      <c r="AN155" s="2">
        <v>1</v>
      </c>
      <c r="AO155" s="2">
        <v>4</v>
      </c>
      <c r="AP155" s="2">
        <v>4</v>
      </c>
      <c r="AQ155" s="2">
        <v>4</v>
      </c>
      <c r="AR155" s="2">
        <v>2</v>
      </c>
      <c r="AS155" s="2">
        <v>2</v>
      </c>
      <c r="AT155" s="2">
        <v>2</v>
      </c>
      <c r="AU155" s="2">
        <v>2</v>
      </c>
      <c r="AV155" s="2">
        <v>2</v>
      </c>
      <c r="AW155" s="2">
        <v>2</v>
      </c>
      <c r="AX155" s="2">
        <v>2</v>
      </c>
      <c r="AY155" s="2">
        <v>2</v>
      </c>
      <c r="AZ155" s="2">
        <v>1</v>
      </c>
      <c r="BA155" s="2">
        <v>2</v>
      </c>
      <c r="BB155" s="2">
        <v>3</v>
      </c>
      <c r="BC155" s="2">
        <v>2</v>
      </c>
      <c r="BD155" s="2">
        <v>2</v>
      </c>
      <c r="BE155" s="2">
        <v>2</v>
      </c>
      <c r="BF155" s="2">
        <v>2</v>
      </c>
      <c r="BG155" s="2">
        <v>2</v>
      </c>
      <c r="BH155" s="2">
        <v>2</v>
      </c>
      <c r="BI155" s="2">
        <f t="shared" si="7"/>
        <v>2</v>
      </c>
      <c r="BJ155" s="2">
        <v>0</v>
      </c>
      <c r="BK155" s="2">
        <v>0</v>
      </c>
      <c r="BL155" s="2">
        <v>0</v>
      </c>
      <c r="BM155" s="2">
        <v>0</v>
      </c>
      <c r="BN155" s="2">
        <v>0</v>
      </c>
      <c r="BO155" s="2">
        <v>1</v>
      </c>
      <c r="BP155" s="2">
        <v>0</v>
      </c>
      <c r="BQ155" s="4" t="s">
        <v>445</v>
      </c>
      <c r="BR155" s="2">
        <v>0</v>
      </c>
      <c r="BS155" s="2">
        <v>0</v>
      </c>
      <c r="BT155" s="2">
        <v>0</v>
      </c>
      <c r="BU155" s="2">
        <v>0</v>
      </c>
      <c r="BV155" s="2">
        <v>0</v>
      </c>
      <c r="BW155" s="2">
        <v>1</v>
      </c>
      <c r="BX155" s="2">
        <v>0</v>
      </c>
      <c r="BY155" s="4" t="s">
        <v>445</v>
      </c>
      <c r="BZ155" s="2">
        <v>0</v>
      </c>
      <c r="CA155" s="2">
        <v>0</v>
      </c>
      <c r="CB155" s="2">
        <v>0</v>
      </c>
      <c r="CC155" s="2">
        <v>0</v>
      </c>
      <c r="CD155" s="2">
        <v>0</v>
      </c>
      <c r="CE155" s="2">
        <v>1</v>
      </c>
      <c r="CF155" s="2">
        <v>0</v>
      </c>
      <c r="CG155" s="4" t="s">
        <v>445</v>
      </c>
      <c r="CH155" s="2">
        <v>0</v>
      </c>
      <c r="CI155" s="2">
        <v>0</v>
      </c>
      <c r="CJ155" s="2">
        <v>0</v>
      </c>
      <c r="CK155" s="2">
        <v>1</v>
      </c>
      <c r="CL155" s="2">
        <v>0</v>
      </c>
      <c r="CM155" s="4" t="s">
        <v>445</v>
      </c>
      <c r="CN155" s="2">
        <v>0</v>
      </c>
      <c r="CO155" s="2">
        <v>0</v>
      </c>
      <c r="CP155" s="2">
        <v>0</v>
      </c>
      <c r="CQ155" s="2">
        <v>1</v>
      </c>
      <c r="CR155" s="2">
        <v>0</v>
      </c>
      <c r="CS155" s="4" t="s">
        <v>445</v>
      </c>
      <c r="CT155" s="2">
        <v>0</v>
      </c>
      <c r="CU155" s="2">
        <v>0</v>
      </c>
      <c r="CV155" s="2">
        <v>0</v>
      </c>
      <c r="CW155" s="2">
        <v>0</v>
      </c>
      <c r="CX155" s="2">
        <v>1</v>
      </c>
      <c r="CY155" s="2">
        <v>0</v>
      </c>
      <c r="CZ155" s="4" t="s">
        <v>445</v>
      </c>
      <c r="DA155" s="8">
        <f t="shared" si="8"/>
        <v>0</v>
      </c>
      <c r="DB155" s="2">
        <v>2</v>
      </c>
      <c r="DC155" s="2">
        <v>2</v>
      </c>
      <c r="DD155" s="2">
        <v>2</v>
      </c>
      <c r="DE155" s="2">
        <v>1</v>
      </c>
      <c r="DF155" s="2">
        <v>2</v>
      </c>
      <c r="DG155" s="2">
        <v>2</v>
      </c>
      <c r="DH155" s="2">
        <v>4</v>
      </c>
      <c r="DI155" s="2">
        <v>1</v>
      </c>
      <c r="DJ155" s="2">
        <v>3</v>
      </c>
      <c r="DR155" s="4" t="s">
        <v>445</v>
      </c>
    </row>
    <row r="156" spans="1:122">
      <c r="A156" s="2">
        <v>4144304</v>
      </c>
      <c r="B156" s="3">
        <v>42055.981620370374</v>
      </c>
      <c r="C156" s="2">
        <v>1</v>
      </c>
      <c r="D156" s="2">
        <v>52</v>
      </c>
      <c r="E156" s="2">
        <v>9</v>
      </c>
      <c r="F156" s="2">
        <v>13</v>
      </c>
      <c r="G156" s="2">
        <v>3</v>
      </c>
      <c r="H156" s="2">
        <v>1</v>
      </c>
      <c r="I156" s="2">
        <v>2</v>
      </c>
      <c r="J156" s="2">
        <v>4</v>
      </c>
      <c r="K156" s="2">
        <v>4</v>
      </c>
      <c r="L156" s="2">
        <v>2</v>
      </c>
      <c r="N156" s="2">
        <v>1980</v>
      </c>
      <c r="O156" s="2">
        <v>300</v>
      </c>
      <c r="P156" s="2">
        <v>3</v>
      </c>
      <c r="Q156" s="2">
        <f t="shared" si="6"/>
        <v>100</v>
      </c>
      <c r="R156" s="4" t="s">
        <v>159</v>
      </c>
      <c r="S156" s="2">
        <v>4</v>
      </c>
      <c r="T156" s="2">
        <v>2</v>
      </c>
      <c r="U156" s="2">
        <v>3</v>
      </c>
      <c r="V156" s="2">
        <v>3</v>
      </c>
      <c r="W156" s="2">
        <v>4</v>
      </c>
      <c r="X156" s="2">
        <v>2</v>
      </c>
      <c r="Y156" s="2">
        <v>2</v>
      </c>
      <c r="Z156" s="2">
        <v>4</v>
      </c>
      <c r="AA156" s="2">
        <v>3</v>
      </c>
      <c r="AB156" s="2">
        <v>4</v>
      </c>
      <c r="AC156" s="2">
        <v>3</v>
      </c>
      <c r="AD156" s="2">
        <v>3</v>
      </c>
      <c r="AE156" s="2">
        <v>3</v>
      </c>
      <c r="AF156" s="2">
        <v>3</v>
      </c>
      <c r="AG156" s="2">
        <v>3</v>
      </c>
      <c r="AH156" s="2">
        <v>3</v>
      </c>
      <c r="AI156" s="2">
        <v>3</v>
      </c>
      <c r="AJ156" s="2">
        <v>3</v>
      </c>
      <c r="AK156" s="2">
        <v>3</v>
      </c>
      <c r="AL156" s="2">
        <v>3</v>
      </c>
      <c r="AM156" s="2">
        <v>3</v>
      </c>
      <c r="AN156" s="2">
        <v>3</v>
      </c>
      <c r="AO156" s="2">
        <v>3</v>
      </c>
      <c r="AP156" s="2">
        <v>3</v>
      </c>
      <c r="AQ156" s="2">
        <v>3</v>
      </c>
      <c r="AR156" s="2">
        <v>3</v>
      </c>
      <c r="AS156" s="2">
        <v>3</v>
      </c>
      <c r="AT156" s="2">
        <v>3</v>
      </c>
      <c r="AU156" s="2">
        <v>3</v>
      </c>
      <c r="AV156" s="2">
        <v>3</v>
      </c>
      <c r="AW156" s="2">
        <v>3</v>
      </c>
      <c r="AX156" s="2">
        <v>2</v>
      </c>
      <c r="AY156" s="2">
        <v>3</v>
      </c>
      <c r="AZ156" s="2">
        <v>3</v>
      </c>
      <c r="BA156" s="2">
        <v>3</v>
      </c>
      <c r="BB156" s="2">
        <v>3</v>
      </c>
      <c r="BC156" s="2">
        <v>3</v>
      </c>
      <c r="BD156" s="2">
        <v>3</v>
      </c>
      <c r="BE156" s="2">
        <v>4</v>
      </c>
      <c r="BF156" s="2">
        <v>3</v>
      </c>
      <c r="BG156" s="2">
        <v>3</v>
      </c>
      <c r="BH156" s="2">
        <v>3</v>
      </c>
      <c r="BI156" s="2">
        <f t="shared" si="7"/>
        <v>3</v>
      </c>
      <c r="BJ156" s="2">
        <v>0</v>
      </c>
      <c r="BK156" s="2">
        <v>1</v>
      </c>
      <c r="BL156" s="2">
        <v>0</v>
      </c>
      <c r="BM156" s="2">
        <v>0</v>
      </c>
      <c r="BN156" s="2">
        <v>0</v>
      </c>
      <c r="BO156" s="2">
        <v>0</v>
      </c>
      <c r="BP156" s="2">
        <v>0</v>
      </c>
      <c r="BQ156" s="4" t="s">
        <v>445</v>
      </c>
      <c r="BR156" s="2">
        <v>0</v>
      </c>
      <c r="BS156" s="2">
        <v>0</v>
      </c>
      <c r="BT156" s="2">
        <v>1</v>
      </c>
      <c r="BU156" s="2">
        <v>0</v>
      </c>
      <c r="BV156" s="2">
        <v>0</v>
      </c>
      <c r="BW156" s="2">
        <v>0</v>
      </c>
      <c r="BX156" s="2">
        <v>0</v>
      </c>
      <c r="BY156" s="4" t="s">
        <v>445</v>
      </c>
      <c r="BZ156" s="2">
        <v>0</v>
      </c>
      <c r="CA156" s="2">
        <v>0</v>
      </c>
      <c r="CB156" s="2">
        <v>0</v>
      </c>
      <c r="CC156" s="2">
        <v>1</v>
      </c>
      <c r="CD156" s="2">
        <v>0</v>
      </c>
      <c r="CE156" s="2">
        <v>0</v>
      </c>
      <c r="CF156" s="2">
        <v>0</v>
      </c>
      <c r="CG156" s="4" t="s">
        <v>445</v>
      </c>
      <c r="CH156" s="2">
        <v>0</v>
      </c>
      <c r="CI156" s="2">
        <v>1</v>
      </c>
      <c r="CJ156" s="2">
        <v>0</v>
      </c>
      <c r="CK156" s="2">
        <v>0</v>
      </c>
      <c r="CL156" s="2">
        <v>0</v>
      </c>
      <c r="CM156" s="4" t="s">
        <v>445</v>
      </c>
      <c r="CN156" s="2">
        <v>0</v>
      </c>
      <c r="CO156" s="2">
        <v>1</v>
      </c>
      <c r="CP156" s="2">
        <v>0</v>
      </c>
      <c r="CQ156" s="2">
        <v>0</v>
      </c>
      <c r="CR156" s="2">
        <v>0</v>
      </c>
      <c r="CS156" s="4" t="s">
        <v>445</v>
      </c>
      <c r="CT156" s="2">
        <v>1</v>
      </c>
      <c r="CU156" s="2">
        <v>0</v>
      </c>
      <c r="CV156" s="2">
        <v>0</v>
      </c>
      <c r="CW156" s="2">
        <v>0</v>
      </c>
      <c r="CX156" s="2">
        <v>0</v>
      </c>
      <c r="CY156" s="2">
        <v>0</v>
      </c>
      <c r="CZ156" s="4" t="s">
        <v>445</v>
      </c>
      <c r="DA156" s="8">
        <f t="shared" si="8"/>
        <v>6</v>
      </c>
      <c r="DB156" s="2">
        <v>3</v>
      </c>
      <c r="DC156" s="2">
        <v>3</v>
      </c>
      <c r="DD156" s="2">
        <v>3</v>
      </c>
      <c r="DE156" s="2">
        <v>3</v>
      </c>
      <c r="DF156" s="2">
        <v>4</v>
      </c>
      <c r="DG156" s="2">
        <v>3</v>
      </c>
      <c r="DH156" s="2">
        <v>4</v>
      </c>
      <c r="DI156" s="2">
        <v>3</v>
      </c>
      <c r="DJ156" s="2">
        <v>3</v>
      </c>
      <c r="DR156" s="4" t="s">
        <v>445</v>
      </c>
    </row>
    <row r="157" spans="1:122">
      <c r="A157" s="2">
        <v>4145747</v>
      </c>
      <c r="B157" s="3">
        <v>42057.594085648147</v>
      </c>
      <c r="C157" s="2">
        <v>1</v>
      </c>
      <c r="D157" s="2">
        <v>49</v>
      </c>
      <c r="E157" s="2">
        <v>8</v>
      </c>
      <c r="F157" s="2">
        <v>27</v>
      </c>
      <c r="G157" s="2">
        <v>5</v>
      </c>
      <c r="H157" s="2">
        <v>1</v>
      </c>
      <c r="I157" s="2">
        <v>1</v>
      </c>
      <c r="J157" s="2">
        <v>3</v>
      </c>
      <c r="K157" s="2">
        <v>3</v>
      </c>
      <c r="L157" s="2">
        <v>4</v>
      </c>
      <c r="N157" s="2">
        <v>1989</v>
      </c>
      <c r="O157" s="2">
        <v>2000</v>
      </c>
      <c r="P157" s="2">
        <v>6</v>
      </c>
      <c r="Q157" s="2">
        <f t="shared" si="6"/>
        <v>333.33333333333331</v>
      </c>
      <c r="R157" s="4" t="s">
        <v>160</v>
      </c>
      <c r="S157" s="2">
        <v>4</v>
      </c>
      <c r="T157" s="2">
        <v>4</v>
      </c>
      <c r="U157" s="2">
        <v>4</v>
      </c>
      <c r="V157" s="2">
        <v>3</v>
      </c>
      <c r="W157" s="2">
        <v>4</v>
      </c>
      <c r="X157" s="2">
        <v>3</v>
      </c>
      <c r="Y157" s="2">
        <v>2</v>
      </c>
      <c r="Z157" s="2">
        <v>4</v>
      </c>
      <c r="AA157" s="2">
        <v>3</v>
      </c>
      <c r="AB157" s="2">
        <v>3</v>
      </c>
      <c r="AC157" s="2">
        <v>4</v>
      </c>
      <c r="AD157" s="2">
        <v>3</v>
      </c>
      <c r="AE157" s="2">
        <v>4</v>
      </c>
      <c r="AF157" s="2">
        <v>3</v>
      </c>
      <c r="AG157" s="2">
        <v>3</v>
      </c>
      <c r="AH157" s="2">
        <v>4</v>
      </c>
      <c r="AI157" s="2">
        <v>3</v>
      </c>
      <c r="AJ157" s="2">
        <v>3</v>
      </c>
      <c r="AK157" s="2">
        <v>4</v>
      </c>
      <c r="AL157" s="2">
        <v>3</v>
      </c>
      <c r="AM157" s="2">
        <v>3</v>
      </c>
      <c r="AN157" s="2">
        <v>3</v>
      </c>
      <c r="AO157" s="2">
        <v>4</v>
      </c>
      <c r="AP157" s="2">
        <v>3</v>
      </c>
      <c r="AQ157" s="2">
        <v>3</v>
      </c>
      <c r="AR157" s="2">
        <v>3</v>
      </c>
      <c r="AS157" s="2">
        <v>2</v>
      </c>
      <c r="AT157" s="2">
        <v>2</v>
      </c>
      <c r="AU157" s="2">
        <v>3</v>
      </c>
      <c r="AV157" s="2">
        <v>3</v>
      </c>
      <c r="AW157" s="2">
        <v>2</v>
      </c>
      <c r="AX157" s="2">
        <v>2</v>
      </c>
      <c r="AY157" s="2">
        <v>2</v>
      </c>
      <c r="AZ157" s="2">
        <v>3</v>
      </c>
      <c r="BA157" s="2">
        <v>2</v>
      </c>
      <c r="BB157" s="2">
        <v>3</v>
      </c>
      <c r="BC157" s="2">
        <v>2</v>
      </c>
      <c r="BD157" s="2">
        <v>3</v>
      </c>
      <c r="BE157" s="2">
        <v>3</v>
      </c>
      <c r="BF157" s="2">
        <v>3</v>
      </c>
      <c r="BG157" s="2">
        <v>3</v>
      </c>
      <c r="BH157" s="2">
        <v>3</v>
      </c>
      <c r="BI157" s="2">
        <f t="shared" si="7"/>
        <v>3</v>
      </c>
      <c r="BJ157" s="2">
        <v>0</v>
      </c>
      <c r="BK157" s="2">
        <v>0</v>
      </c>
      <c r="BL157" s="2">
        <v>1</v>
      </c>
      <c r="BM157" s="2">
        <v>0</v>
      </c>
      <c r="BN157" s="2">
        <v>0</v>
      </c>
      <c r="BO157" s="2">
        <v>0</v>
      </c>
      <c r="BP157" s="2">
        <v>0</v>
      </c>
      <c r="BQ157" s="4" t="s">
        <v>445</v>
      </c>
      <c r="BR157" s="2">
        <v>1</v>
      </c>
      <c r="BS157" s="2">
        <v>0</v>
      </c>
      <c r="BT157" s="2">
        <v>0</v>
      </c>
      <c r="BU157" s="2">
        <v>0</v>
      </c>
      <c r="BV157" s="2">
        <v>0</v>
      </c>
      <c r="BW157" s="2">
        <v>0</v>
      </c>
      <c r="BX157" s="2">
        <v>0</v>
      </c>
      <c r="BY157" s="4" t="s">
        <v>445</v>
      </c>
      <c r="BZ157" s="2">
        <v>1</v>
      </c>
      <c r="CA157" s="2">
        <v>0</v>
      </c>
      <c r="CB157" s="2">
        <v>0</v>
      </c>
      <c r="CC157" s="2">
        <v>0</v>
      </c>
      <c r="CD157" s="2">
        <v>0</v>
      </c>
      <c r="CE157" s="2">
        <v>0</v>
      </c>
      <c r="CF157" s="2">
        <v>0</v>
      </c>
      <c r="CG157" s="4" t="s">
        <v>445</v>
      </c>
      <c r="CH157" s="2">
        <v>0</v>
      </c>
      <c r="CI157" s="2">
        <v>0</v>
      </c>
      <c r="CJ157" s="2">
        <v>0</v>
      </c>
      <c r="CK157" s="2">
        <v>1</v>
      </c>
      <c r="CL157" s="2">
        <v>0</v>
      </c>
      <c r="CM157" s="4" t="s">
        <v>445</v>
      </c>
      <c r="CN157" s="2">
        <v>0</v>
      </c>
      <c r="CO157" s="2">
        <v>1</v>
      </c>
      <c r="CP157" s="2">
        <v>0</v>
      </c>
      <c r="CQ157" s="2">
        <v>0</v>
      </c>
      <c r="CR157" s="2">
        <v>0</v>
      </c>
      <c r="CS157" s="4" t="s">
        <v>445</v>
      </c>
      <c r="CT157" s="2">
        <v>0</v>
      </c>
      <c r="CU157" s="2">
        <v>0</v>
      </c>
      <c r="CV157" s="2">
        <v>0</v>
      </c>
      <c r="CW157" s="2">
        <v>0</v>
      </c>
      <c r="CX157" s="2">
        <v>1</v>
      </c>
      <c r="CY157" s="2">
        <v>0</v>
      </c>
      <c r="CZ157" s="4" t="s">
        <v>445</v>
      </c>
      <c r="DA157" s="8">
        <f t="shared" si="8"/>
        <v>4</v>
      </c>
      <c r="DB157" s="2">
        <v>3</v>
      </c>
      <c r="DC157" s="2">
        <v>3</v>
      </c>
      <c r="DD157" s="2">
        <v>3</v>
      </c>
      <c r="DE157" s="2">
        <v>3</v>
      </c>
      <c r="DF157" s="2">
        <v>3</v>
      </c>
      <c r="DG157" s="2">
        <v>3</v>
      </c>
      <c r="DH157" s="2">
        <v>4</v>
      </c>
      <c r="DI157" s="2">
        <v>3</v>
      </c>
      <c r="DJ157" s="2">
        <v>2</v>
      </c>
      <c r="DK157" s="2">
        <v>1</v>
      </c>
      <c r="DL157" s="2">
        <v>1</v>
      </c>
      <c r="DM157" s="2">
        <v>1</v>
      </c>
      <c r="DN157" s="2">
        <v>0</v>
      </c>
      <c r="DO157" s="2">
        <v>1</v>
      </c>
      <c r="DP157" s="2">
        <v>0</v>
      </c>
      <c r="DQ157" s="2">
        <v>0</v>
      </c>
      <c r="DR157" s="4" t="s">
        <v>445</v>
      </c>
    </row>
    <row r="158" spans="1:122">
      <c r="A158" s="2">
        <v>4149595</v>
      </c>
      <c r="B158" s="3">
        <v>42055.983310185184</v>
      </c>
      <c r="C158" s="2">
        <v>1</v>
      </c>
      <c r="D158" s="2">
        <v>36</v>
      </c>
      <c r="E158" s="2">
        <v>6</v>
      </c>
      <c r="F158" s="2">
        <v>13</v>
      </c>
      <c r="G158" s="2">
        <v>3</v>
      </c>
      <c r="H158" s="2">
        <v>1</v>
      </c>
      <c r="I158" s="2">
        <v>1</v>
      </c>
      <c r="J158" s="2">
        <v>2</v>
      </c>
      <c r="K158" s="2">
        <v>2</v>
      </c>
      <c r="L158" s="2">
        <v>9</v>
      </c>
      <c r="N158" s="2">
        <v>1989</v>
      </c>
      <c r="O158" s="2">
        <v>300</v>
      </c>
      <c r="P158" s="2">
        <v>2</v>
      </c>
      <c r="Q158" s="2">
        <f t="shared" si="6"/>
        <v>150</v>
      </c>
      <c r="R158" s="4" t="s">
        <v>162</v>
      </c>
      <c r="S158" s="2">
        <v>4</v>
      </c>
      <c r="T158" s="2">
        <v>4</v>
      </c>
      <c r="U158" s="2">
        <v>2</v>
      </c>
      <c r="V158" s="2">
        <v>2</v>
      </c>
      <c r="W158" s="2">
        <v>1</v>
      </c>
      <c r="X158" s="2">
        <v>2</v>
      </c>
      <c r="Y158" s="2">
        <v>2</v>
      </c>
      <c r="Z158" s="2">
        <v>1</v>
      </c>
      <c r="AA158" s="2">
        <v>1</v>
      </c>
      <c r="AB158" s="2">
        <v>1</v>
      </c>
      <c r="AC158" s="2">
        <v>1</v>
      </c>
      <c r="AD158" s="2">
        <v>1</v>
      </c>
      <c r="AE158" s="2">
        <v>1</v>
      </c>
      <c r="AF158" s="2">
        <v>1</v>
      </c>
      <c r="AG158" s="2">
        <v>1</v>
      </c>
      <c r="AH158" s="2">
        <v>1</v>
      </c>
      <c r="AI158" s="2">
        <v>1</v>
      </c>
      <c r="AJ158" s="2">
        <v>1</v>
      </c>
      <c r="AK158" s="2">
        <v>1</v>
      </c>
      <c r="AL158" s="2">
        <v>1</v>
      </c>
      <c r="AM158" s="2">
        <v>1</v>
      </c>
      <c r="AN158" s="2">
        <v>1</v>
      </c>
      <c r="AO158" s="2">
        <v>3</v>
      </c>
      <c r="AP158" s="2">
        <v>1</v>
      </c>
      <c r="AQ158" s="2">
        <v>4</v>
      </c>
      <c r="AR158" s="2">
        <v>1</v>
      </c>
      <c r="AS158" s="2">
        <v>2</v>
      </c>
      <c r="AT158" s="2">
        <v>3</v>
      </c>
      <c r="AU158" s="2">
        <v>2</v>
      </c>
      <c r="AV158" s="2">
        <v>1</v>
      </c>
      <c r="AW158" s="2">
        <v>2</v>
      </c>
      <c r="AX158" s="2">
        <v>2</v>
      </c>
      <c r="AY158" s="2">
        <v>2</v>
      </c>
      <c r="AZ158" s="2">
        <v>1</v>
      </c>
      <c r="BA158" s="2">
        <v>2</v>
      </c>
      <c r="BB158" s="2">
        <v>2</v>
      </c>
      <c r="BC158" s="2">
        <v>2</v>
      </c>
      <c r="BD158" s="2">
        <v>2</v>
      </c>
      <c r="BE158" s="2">
        <v>2</v>
      </c>
      <c r="BF158" s="2">
        <v>2</v>
      </c>
      <c r="BG158" s="2">
        <v>3</v>
      </c>
      <c r="BH158" s="2">
        <v>3</v>
      </c>
      <c r="BI158" s="2">
        <f t="shared" si="7"/>
        <v>3</v>
      </c>
      <c r="BJ158" s="2">
        <v>0</v>
      </c>
      <c r="BK158" s="2">
        <v>0</v>
      </c>
      <c r="BL158" s="2">
        <v>0</v>
      </c>
      <c r="BM158" s="2">
        <v>0</v>
      </c>
      <c r="BN158" s="2">
        <v>0</v>
      </c>
      <c r="BO158" s="2">
        <v>1</v>
      </c>
      <c r="BP158" s="2">
        <v>0</v>
      </c>
      <c r="BQ158" s="4" t="s">
        <v>445</v>
      </c>
      <c r="BR158" s="2">
        <v>0</v>
      </c>
      <c r="BS158" s="2">
        <v>0</v>
      </c>
      <c r="BT158" s="2">
        <v>0</v>
      </c>
      <c r="BU158" s="2">
        <v>0</v>
      </c>
      <c r="BV158" s="2">
        <v>0</v>
      </c>
      <c r="BW158" s="2">
        <v>1</v>
      </c>
      <c r="BX158" s="2">
        <v>0</v>
      </c>
      <c r="BY158" s="4" t="s">
        <v>445</v>
      </c>
      <c r="BZ158" s="2">
        <v>0</v>
      </c>
      <c r="CA158" s="2">
        <v>0</v>
      </c>
      <c r="CB158" s="2">
        <v>0</v>
      </c>
      <c r="CC158" s="2">
        <v>0</v>
      </c>
      <c r="CD158" s="2">
        <v>0</v>
      </c>
      <c r="CE158" s="2">
        <v>1</v>
      </c>
      <c r="CF158" s="2">
        <v>0</v>
      </c>
      <c r="CG158" s="4" t="s">
        <v>445</v>
      </c>
      <c r="CH158" s="2">
        <v>0</v>
      </c>
      <c r="CI158" s="2">
        <v>0</v>
      </c>
      <c r="CJ158" s="2">
        <v>0</v>
      </c>
      <c r="CK158" s="2">
        <v>1</v>
      </c>
      <c r="CL158" s="2">
        <v>0</v>
      </c>
      <c r="CM158" s="4" t="s">
        <v>445</v>
      </c>
      <c r="CN158" s="2">
        <v>0</v>
      </c>
      <c r="CO158" s="2">
        <v>0</v>
      </c>
      <c r="CP158" s="2">
        <v>0</v>
      </c>
      <c r="CQ158" s="2">
        <v>1</v>
      </c>
      <c r="CR158" s="2">
        <v>0</v>
      </c>
      <c r="CS158" s="4" t="s">
        <v>445</v>
      </c>
      <c r="CT158" s="2">
        <v>0</v>
      </c>
      <c r="CU158" s="2">
        <v>0</v>
      </c>
      <c r="CV158" s="2">
        <v>0</v>
      </c>
      <c r="CW158" s="2">
        <v>0</v>
      </c>
      <c r="CX158" s="2">
        <v>1</v>
      </c>
      <c r="CY158" s="2">
        <v>0</v>
      </c>
      <c r="CZ158" s="4" t="s">
        <v>445</v>
      </c>
      <c r="DA158" s="8">
        <f t="shared" si="8"/>
        <v>0</v>
      </c>
      <c r="DB158" s="2">
        <v>1</v>
      </c>
      <c r="DC158" s="2">
        <v>2</v>
      </c>
      <c r="DD158" s="2">
        <v>2</v>
      </c>
      <c r="DE158" s="2">
        <v>2</v>
      </c>
      <c r="DF158" s="2">
        <v>2</v>
      </c>
      <c r="DG158" s="2">
        <v>2</v>
      </c>
      <c r="DH158" s="2">
        <v>1</v>
      </c>
      <c r="DI158" s="2">
        <v>1</v>
      </c>
      <c r="DJ158" s="2">
        <v>1</v>
      </c>
      <c r="DR158" s="4" t="s">
        <v>445</v>
      </c>
    </row>
    <row r="159" spans="1:122">
      <c r="A159" s="2">
        <v>4165143</v>
      </c>
      <c r="B159" s="3">
        <v>42056.465150462966</v>
      </c>
      <c r="C159" s="2">
        <v>1</v>
      </c>
      <c r="D159" s="2">
        <v>50</v>
      </c>
      <c r="E159" s="2">
        <v>9</v>
      </c>
      <c r="F159" s="2">
        <v>1</v>
      </c>
      <c r="G159" s="2">
        <v>1</v>
      </c>
      <c r="H159" s="2">
        <v>2</v>
      </c>
      <c r="I159" s="2">
        <v>2</v>
      </c>
      <c r="J159" s="2">
        <v>5</v>
      </c>
      <c r="K159" s="2">
        <v>2</v>
      </c>
      <c r="L159" s="2">
        <v>2</v>
      </c>
      <c r="N159" s="2">
        <v>2000</v>
      </c>
      <c r="O159" s="2">
        <v>600</v>
      </c>
      <c r="P159" s="2">
        <v>2</v>
      </c>
      <c r="Q159" s="2">
        <f t="shared" si="6"/>
        <v>300</v>
      </c>
      <c r="R159" s="4" t="s">
        <v>163</v>
      </c>
      <c r="S159" s="2">
        <v>4</v>
      </c>
      <c r="T159" s="2">
        <v>3</v>
      </c>
      <c r="U159" s="2">
        <v>4</v>
      </c>
      <c r="V159" s="2">
        <v>4</v>
      </c>
      <c r="W159" s="2">
        <v>3</v>
      </c>
      <c r="X159" s="2">
        <v>2</v>
      </c>
      <c r="Y159" s="2">
        <v>2</v>
      </c>
      <c r="Z159" s="2">
        <v>3</v>
      </c>
      <c r="AA159" s="2">
        <v>3</v>
      </c>
      <c r="AB159" s="2">
        <v>3</v>
      </c>
      <c r="AC159" s="2">
        <v>4</v>
      </c>
      <c r="AD159" s="2">
        <v>4</v>
      </c>
      <c r="AE159" s="2">
        <v>4</v>
      </c>
      <c r="AF159" s="2">
        <v>3</v>
      </c>
      <c r="AG159" s="2">
        <v>3</v>
      </c>
      <c r="AH159" s="2">
        <v>2</v>
      </c>
      <c r="AI159" s="2">
        <v>3</v>
      </c>
      <c r="AJ159" s="2">
        <v>3</v>
      </c>
      <c r="AK159" s="2">
        <v>4</v>
      </c>
      <c r="AL159" s="2">
        <v>2</v>
      </c>
      <c r="AM159" s="2">
        <v>4</v>
      </c>
      <c r="AN159" s="2">
        <v>4</v>
      </c>
      <c r="AO159" s="2">
        <v>4</v>
      </c>
      <c r="AP159" s="2">
        <v>4</v>
      </c>
      <c r="AQ159" s="2">
        <v>4</v>
      </c>
      <c r="AR159" s="2">
        <v>2</v>
      </c>
      <c r="AS159" s="2">
        <v>2</v>
      </c>
      <c r="AT159" s="2">
        <v>4</v>
      </c>
      <c r="AU159" s="2">
        <v>2</v>
      </c>
      <c r="AV159" s="2">
        <v>2</v>
      </c>
      <c r="AW159" s="2">
        <v>2</v>
      </c>
      <c r="AX159" s="2">
        <v>2</v>
      </c>
      <c r="AY159" s="2">
        <v>2</v>
      </c>
      <c r="AZ159" s="2">
        <v>4</v>
      </c>
      <c r="BA159" s="2">
        <v>2</v>
      </c>
      <c r="BB159" s="2">
        <v>2</v>
      </c>
      <c r="BC159" s="2">
        <v>2</v>
      </c>
      <c r="BD159" s="2">
        <v>2</v>
      </c>
      <c r="BE159" s="2">
        <v>3</v>
      </c>
      <c r="BF159" s="2">
        <v>4</v>
      </c>
      <c r="BG159" s="2">
        <v>3</v>
      </c>
      <c r="BH159" s="2">
        <v>3</v>
      </c>
      <c r="BI159" s="2">
        <f t="shared" si="7"/>
        <v>3</v>
      </c>
      <c r="BJ159" s="2">
        <v>0</v>
      </c>
      <c r="BK159" s="2">
        <v>0</v>
      </c>
      <c r="BL159" s="2">
        <v>0</v>
      </c>
      <c r="BM159" s="2">
        <v>0</v>
      </c>
      <c r="BN159" s="2">
        <v>0</v>
      </c>
      <c r="BO159" s="2">
        <v>1</v>
      </c>
      <c r="BP159" s="2">
        <v>0</v>
      </c>
      <c r="BQ159" s="4" t="s">
        <v>445</v>
      </c>
      <c r="BR159" s="2">
        <v>0</v>
      </c>
      <c r="BS159" s="2">
        <v>0</v>
      </c>
      <c r="BT159" s="2">
        <v>0</v>
      </c>
      <c r="BU159" s="2">
        <v>0</v>
      </c>
      <c r="BV159" s="2">
        <v>0</v>
      </c>
      <c r="BW159" s="2">
        <v>1</v>
      </c>
      <c r="BX159" s="2">
        <v>0</v>
      </c>
      <c r="BY159" s="4" t="s">
        <v>445</v>
      </c>
      <c r="BZ159" s="2">
        <v>0</v>
      </c>
      <c r="CA159" s="2">
        <v>0</v>
      </c>
      <c r="CB159" s="2">
        <v>0</v>
      </c>
      <c r="CC159" s="2">
        <v>0</v>
      </c>
      <c r="CD159" s="2">
        <v>0</v>
      </c>
      <c r="CE159" s="2">
        <v>1</v>
      </c>
      <c r="CF159" s="2">
        <v>0</v>
      </c>
      <c r="CG159" s="4" t="s">
        <v>445</v>
      </c>
      <c r="CH159" s="2">
        <v>0</v>
      </c>
      <c r="CI159" s="2">
        <v>0</v>
      </c>
      <c r="CJ159" s="2">
        <v>0</v>
      </c>
      <c r="CK159" s="2">
        <v>1</v>
      </c>
      <c r="CL159" s="2">
        <v>0</v>
      </c>
      <c r="CM159" s="4" t="s">
        <v>445</v>
      </c>
      <c r="CN159" s="2">
        <v>0</v>
      </c>
      <c r="CO159" s="2">
        <v>0</v>
      </c>
      <c r="CP159" s="2">
        <v>0</v>
      </c>
      <c r="CQ159" s="2">
        <v>1</v>
      </c>
      <c r="CR159" s="2">
        <v>0</v>
      </c>
      <c r="CS159" s="4" t="s">
        <v>445</v>
      </c>
      <c r="CT159" s="2">
        <v>0</v>
      </c>
      <c r="CU159" s="2">
        <v>0</v>
      </c>
      <c r="CV159" s="2">
        <v>0</v>
      </c>
      <c r="CW159" s="2">
        <v>0</v>
      </c>
      <c r="CX159" s="2">
        <v>1</v>
      </c>
      <c r="CY159" s="2">
        <v>0</v>
      </c>
      <c r="CZ159" s="4" t="s">
        <v>445</v>
      </c>
      <c r="DA159" s="8">
        <f t="shared" si="8"/>
        <v>0</v>
      </c>
      <c r="DB159" s="2">
        <v>2</v>
      </c>
      <c r="DC159" s="2">
        <v>2</v>
      </c>
      <c r="DD159" s="2">
        <v>2</v>
      </c>
      <c r="DE159" s="2">
        <v>2</v>
      </c>
      <c r="DF159" s="2">
        <v>2</v>
      </c>
      <c r="DG159" s="2">
        <v>2</v>
      </c>
      <c r="DH159" s="2">
        <v>5</v>
      </c>
      <c r="DI159" s="2">
        <v>4</v>
      </c>
      <c r="DJ159" s="2">
        <v>4</v>
      </c>
      <c r="DR159" s="4" t="s">
        <v>445</v>
      </c>
    </row>
    <row r="160" spans="1:122">
      <c r="A160" s="2">
        <v>4166246</v>
      </c>
      <c r="B160" s="3">
        <v>42056.390462962961</v>
      </c>
      <c r="C160" s="2">
        <v>1</v>
      </c>
      <c r="D160" s="2">
        <v>41</v>
      </c>
      <c r="E160" s="2">
        <v>7</v>
      </c>
      <c r="F160" s="2">
        <v>27</v>
      </c>
      <c r="G160" s="2">
        <v>5</v>
      </c>
      <c r="H160" s="2">
        <v>2</v>
      </c>
      <c r="I160" s="2">
        <v>2</v>
      </c>
      <c r="L160" s="2">
        <v>3</v>
      </c>
      <c r="N160" s="2">
        <v>2002</v>
      </c>
      <c r="O160" s="2">
        <v>3000</v>
      </c>
      <c r="P160" s="2">
        <v>2</v>
      </c>
      <c r="Q160" s="2">
        <f t="shared" si="6"/>
        <v>1500</v>
      </c>
      <c r="R160" s="4" t="s">
        <v>164</v>
      </c>
      <c r="S160" s="2">
        <v>3</v>
      </c>
      <c r="T160" s="2">
        <v>2</v>
      </c>
      <c r="U160" s="2">
        <v>3</v>
      </c>
      <c r="V160" s="2">
        <v>4</v>
      </c>
      <c r="W160" s="2">
        <v>1</v>
      </c>
      <c r="X160" s="2">
        <v>2</v>
      </c>
      <c r="Y160" s="2">
        <v>2</v>
      </c>
      <c r="Z160" s="2">
        <v>2</v>
      </c>
      <c r="AA160" s="2">
        <v>2</v>
      </c>
      <c r="AB160" s="2">
        <v>3</v>
      </c>
      <c r="AC160" s="2">
        <v>4</v>
      </c>
      <c r="AD160" s="2">
        <v>4</v>
      </c>
      <c r="AE160" s="2">
        <v>4</v>
      </c>
      <c r="AF160" s="2">
        <v>3</v>
      </c>
      <c r="AG160" s="2">
        <v>3</v>
      </c>
      <c r="AH160" s="2">
        <v>3</v>
      </c>
      <c r="AI160" s="2">
        <v>1</v>
      </c>
      <c r="AJ160" s="2">
        <v>1</v>
      </c>
      <c r="AK160" s="2">
        <v>1</v>
      </c>
      <c r="AL160" s="2">
        <v>3</v>
      </c>
      <c r="AM160" s="2">
        <v>2</v>
      </c>
      <c r="AN160" s="2">
        <v>1</v>
      </c>
      <c r="AO160" s="2">
        <v>4</v>
      </c>
      <c r="AP160" s="2">
        <v>4</v>
      </c>
      <c r="AQ160" s="2">
        <v>4</v>
      </c>
      <c r="AR160" s="2">
        <v>2</v>
      </c>
      <c r="AS160" s="2">
        <v>2</v>
      </c>
      <c r="AT160" s="2">
        <v>2</v>
      </c>
      <c r="AU160" s="2">
        <v>2</v>
      </c>
      <c r="AV160" s="2">
        <v>2</v>
      </c>
      <c r="AW160" s="2">
        <v>1</v>
      </c>
      <c r="AX160" s="2">
        <v>4</v>
      </c>
      <c r="AY160" s="2">
        <v>3</v>
      </c>
      <c r="AZ160" s="2">
        <v>4</v>
      </c>
      <c r="BA160" s="2">
        <v>2</v>
      </c>
      <c r="BB160" s="2">
        <v>3</v>
      </c>
      <c r="BC160" s="2">
        <v>2</v>
      </c>
      <c r="BD160" s="2">
        <v>2</v>
      </c>
      <c r="BE160" s="2">
        <v>2</v>
      </c>
      <c r="BF160" s="2">
        <v>3</v>
      </c>
      <c r="BG160" s="2">
        <v>2</v>
      </c>
      <c r="BH160" s="2">
        <v>2</v>
      </c>
      <c r="BI160" s="2">
        <f t="shared" si="7"/>
        <v>2</v>
      </c>
      <c r="BJ160" s="2">
        <v>0</v>
      </c>
      <c r="BK160" s="2">
        <v>0</v>
      </c>
      <c r="BL160" s="2">
        <v>0</v>
      </c>
      <c r="BM160" s="2">
        <v>0</v>
      </c>
      <c r="BN160" s="2">
        <v>0</v>
      </c>
      <c r="BO160" s="2">
        <v>1</v>
      </c>
      <c r="BP160" s="2">
        <v>0</v>
      </c>
      <c r="BQ160" s="4" t="s">
        <v>445</v>
      </c>
      <c r="BR160" s="2">
        <v>0</v>
      </c>
      <c r="BS160" s="2">
        <v>0</v>
      </c>
      <c r="BT160" s="2">
        <v>1</v>
      </c>
      <c r="BU160" s="2">
        <v>0</v>
      </c>
      <c r="BV160" s="2">
        <v>0</v>
      </c>
      <c r="BW160" s="2">
        <v>0</v>
      </c>
      <c r="BX160" s="2">
        <v>0</v>
      </c>
      <c r="BY160" s="4" t="s">
        <v>445</v>
      </c>
      <c r="BZ160" s="2">
        <v>0</v>
      </c>
      <c r="CA160" s="2">
        <v>0</v>
      </c>
      <c r="CB160" s="2">
        <v>0</v>
      </c>
      <c r="CC160" s="2">
        <v>0</v>
      </c>
      <c r="CD160" s="2">
        <v>0</v>
      </c>
      <c r="CE160" s="2">
        <v>1</v>
      </c>
      <c r="CF160" s="2">
        <v>0</v>
      </c>
      <c r="CG160" s="4" t="s">
        <v>445</v>
      </c>
      <c r="CH160" s="2">
        <v>0</v>
      </c>
      <c r="CI160" s="2">
        <v>0</v>
      </c>
      <c r="CJ160" s="2">
        <v>0</v>
      </c>
      <c r="CK160" s="2">
        <v>1</v>
      </c>
      <c r="CL160" s="2">
        <v>0</v>
      </c>
      <c r="CM160" s="4" t="s">
        <v>445</v>
      </c>
      <c r="CN160" s="2">
        <v>0</v>
      </c>
      <c r="CO160" s="2">
        <v>0</v>
      </c>
      <c r="CP160" s="2">
        <v>0</v>
      </c>
      <c r="CQ160" s="2">
        <v>1</v>
      </c>
      <c r="CR160" s="2">
        <v>0</v>
      </c>
      <c r="CS160" s="4" t="s">
        <v>445</v>
      </c>
      <c r="CT160" s="2">
        <v>0</v>
      </c>
      <c r="CU160" s="2">
        <v>0</v>
      </c>
      <c r="CV160" s="2">
        <v>0</v>
      </c>
      <c r="CW160" s="2">
        <v>0</v>
      </c>
      <c r="CX160" s="2">
        <v>1</v>
      </c>
      <c r="CY160" s="2">
        <v>0</v>
      </c>
      <c r="CZ160" s="4" t="s">
        <v>445</v>
      </c>
      <c r="DA160" s="8">
        <f t="shared" si="8"/>
        <v>1</v>
      </c>
      <c r="DB160" s="2">
        <v>2</v>
      </c>
      <c r="DC160" s="2">
        <v>2</v>
      </c>
      <c r="DD160" s="2">
        <v>2</v>
      </c>
      <c r="DE160" s="2">
        <v>3</v>
      </c>
      <c r="DF160" s="2">
        <v>5</v>
      </c>
      <c r="DG160" s="2">
        <v>2</v>
      </c>
      <c r="DH160" s="2">
        <v>5</v>
      </c>
      <c r="DI160" s="2">
        <v>4</v>
      </c>
      <c r="DJ160" s="2">
        <v>4</v>
      </c>
      <c r="DR160" s="4" t="s">
        <v>445</v>
      </c>
    </row>
    <row r="161" spans="1:122">
      <c r="A161" s="2">
        <v>4183028</v>
      </c>
      <c r="B161" s="3">
        <v>42057.564849537041</v>
      </c>
      <c r="C161" s="2">
        <v>1</v>
      </c>
      <c r="D161" s="2">
        <v>66</v>
      </c>
      <c r="E161" s="2">
        <v>11</v>
      </c>
      <c r="F161" s="2">
        <v>27</v>
      </c>
      <c r="G161" s="2">
        <v>5</v>
      </c>
      <c r="H161" s="2">
        <v>2</v>
      </c>
      <c r="I161" s="2">
        <v>2</v>
      </c>
      <c r="J161" s="2">
        <v>8</v>
      </c>
      <c r="K161" s="2">
        <v>7</v>
      </c>
      <c r="L161" s="2">
        <v>2</v>
      </c>
      <c r="N161" s="2">
        <v>1970</v>
      </c>
      <c r="O161" s="2">
        <v>10000</v>
      </c>
      <c r="P161" s="2">
        <v>3</v>
      </c>
      <c r="Q161" s="2">
        <f t="shared" si="6"/>
        <v>3333.3333333333335</v>
      </c>
      <c r="R161" s="4" t="s">
        <v>165</v>
      </c>
      <c r="S161" s="2">
        <v>4</v>
      </c>
      <c r="T161" s="2">
        <v>4</v>
      </c>
      <c r="U161" s="2">
        <v>4</v>
      </c>
      <c r="V161" s="2">
        <v>4</v>
      </c>
      <c r="W161" s="2">
        <v>4</v>
      </c>
      <c r="X161" s="2">
        <v>4</v>
      </c>
      <c r="Y161" s="2">
        <v>3</v>
      </c>
      <c r="Z161" s="2">
        <v>4</v>
      </c>
      <c r="AA161" s="2">
        <v>4</v>
      </c>
      <c r="AB161" s="2">
        <v>4</v>
      </c>
      <c r="AC161" s="2">
        <v>4</v>
      </c>
      <c r="AD161" s="2">
        <v>4</v>
      </c>
      <c r="AE161" s="2">
        <v>4</v>
      </c>
      <c r="AF161" s="2">
        <v>3</v>
      </c>
      <c r="AG161" s="2">
        <v>4</v>
      </c>
      <c r="AH161" s="2">
        <v>4</v>
      </c>
      <c r="AI161" s="2">
        <v>3</v>
      </c>
      <c r="AJ161" s="2">
        <v>3</v>
      </c>
      <c r="AK161" s="2">
        <v>4</v>
      </c>
      <c r="AL161" s="2">
        <v>4</v>
      </c>
      <c r="AM161" s="2">
        <v>3</v>
      </c>
      <c r="AN161" s="2">
        <v>4</v>
      </c>
      <c r="AO161" s="2">
        <v>4</v>
      </c>
      <c r="AP161" s="2">
        <v>4</v>
      </c>
      <c r="AQ161" s="2">
        <v>4</v>
      </c>
      <c r="AR161" s="2">
        <v>4</v>
      </c>
      <c r="AS161" s="2">
        <v>4</v>
      </c>
      <c r="AT161" s="2">
        <v>4</v>
      </c>
      <c r="AU161" s="2">
        <v>3</v>
      </c>
      <c r="AV161" s="2">
        <v>3</v>
      </c>
      <c r="AW161" s="2">
        <v>3</v>
      </c>
      <c r="AX161" s="2">
        <v>3</v>
      </c>
      <c r="AY161" s="2">
        <v>4</v>
      </c>
      <c r="AZ161" s="2">
        <v>3</v>
      </c>
      <c r="BA161" s="2">
        <v>2</v>
      </c>
      <c r="BB161" s="2">
        <v>3</v>
      </c>
      <c r="BC161" s="2">
        <v>2</v>
      </c>
      <c r="BD161" s="2">
        <v>4</v>
      </c>
      <c r="BE161" s="2">
        <v>5</v>
      </c>
      <c r="BF161" s="2">
        <v>2</v>
      </c>
      <c r="BG161" s="2">
        <v>3</v>
      </c>
      <c r="BH161" s="2">
        <v>3</v>
      </c>
      <c r="BI161" s="2">
        <f t="shared" si="7"/>
        <v>3</v>
      </c>
      <c r="BJ161" s="2">
        <v>1</v>
      </c>
      <c r="BK161" s="2">
        <v>0</v>
      </c>
      <c r="BL161" s="2">
        <v>0</v>
      </c>
      <c r="BM161" s="2">
        <v>0</v>
      </c>
      <c r="BN161" s="2">
        <v>0</v>
      </c>
      <c r="BO161" s="2">
        <v>0</v>
      </c>
      <c r="BP161" s="2">
        <v>0</v>
      </c>
      <c r="BQ161" s="4" t="s">
        <v>445</v>
      </c>
      <c r="BR161" s="2">
        <v>1</v>
      </c>
      <c r="BS161" s="2">
        <v>0</v>
      </c>
      <c r="BT161" s="2">
        <v>0</v>
      </c>
      <c r="BU161" s="2">
        <v>0</v>
      </c>
      <c r="BV161" s="2">
        <v>0</v>
      </c>
      <c r="BW161" s="2">
        <v>0</v>
      </c>
      <c r="BX161" s="2">
        <v>0</v>
      </c>
      <c r="BY161" s="4" t="s">
        <v>445</v>
      </c>
      <c r="BZ161" s="2">
        <v>1</v>
      </c>
      <c r="CA161" s="2">
        <v>0</v>
      </c>
      <c r="CB161" s="2">
        <v>0</v>
      </c>
      <c r="CC161" s="2">
        <v>0</v>
      </c>
      <c r="CD161" s="2">
        <v>0</v>
      </c>
      <c r="CE161" s="2">
        <v>0</v>
      </c>
      <c r="CF161" s="2">
        <v>0</v>
      </c>
      <c r="CG161" s="4" t="s">
        <v>445</v>
      </c>
      <c r="CH161" s="2">
        <v>1</v>
      </c>
      <c r="CI161" s="2">
        <v>0</v>
      </c>
      <c r="CJ161" s="2">
        <v>0</v>
      </c>
      <c r="CK161" s="2">
        <v>0</v>
      </c>
      <c r="CL161" s="2">
        <v>0</v>
      </c>
      <c r="CM161" s="4" t="s">
        <v>445</v>
      </c>
      <c r="CN161" s="2">
        <v>1</v>
      </c>
      <c r="CO161" s="2">
        <v>0</v>
      </c>
      <c r="CP161" s="2">
        <v>0</v>
      </c>
      <c r="CQ161" s="2">
        <v>0</v>
      </c>
      <c r="CR161" s="2">
        <v>0</v>
      </c>
      <c r="CS161" s="4" t="s">
        <v>445</v>
      </c>
      <c r="CT161" s="2">
        <v>1</v>
      </c>
      <c r="CU161" s="2">
        <v>0</v>
      </c>
      <c r="CV161" s="2">
        <v>0</v>
      </c>
      <c r="CW161" s="2">
        <v>0</v>
      </c>
      <c r="CX161" s="2">
        <v>0</v>
      </c>
      <c r="CY161" s="2">
        <v>0</v>
      </c>
      <c r="CZ161" s="4" t="s">
        <v>445</v>
      </c>
      <c r="DA161" s="8">
        <f t="shared" si="8"/>
        <v>6</v>
      </c>
      <c r="DB161" s="2">
        <v>4</v>
      </c>
      <c r="DC161" s="2">
        <v>3</v>
      </c>
      <c r="DD161" s="2">
        <v>3</v>
      </c>
      <c r="DE161" s="2">
        <v>4</v>
      </c>
      <c r="DF161" s="2">
        <v>4</v>
      </c>
      <c r="DG161" s="2">
        <v>4</v>
      </c>
      <c r="DH161" s="2">
        <v>5</v>
      </c>
      <c r="DI161" s="2">
        <v>4</v>
      </c>
      <c r="DJ161" s="2">
        <v>4</v>
      </c>
      <c r="DR161" s="4" t="s">
        <v>445</v>
      </c>
    </row>
    <row r="162" spans="1:122">
      <c r="A162" s="2">
        <v>4184167</v>
      </c>
      <c r="B162" s="3">
        <v>42056.235555555555</v>
      </c>
      <c r="C162" s="2">
        <v>1</v>
      </c>
      <c r="D162" s="2">
        <v>47</v>
      </c>
      <c r="E162" s="2">
        <v>8</v>
      </c>
      <c r="F162" s="2">
        <v>13</v>
      </c>
      <c r="G162" s="2">
        <v>3</v>
      </c>
      <c r="H162" s="2">
        <v>1</v>
      </c>
      <c r="I162" s="2">
        <v>1</v>
      </c>
      <c r="J162" s="2">
        <v>2</v>
      </c>
      <c r="K162" s="2">
        <v>2</v>
      </c>
      <c r="L162" s="2">
        <v>3</v>
      </c>
      <c r="N162" s="2">
        <v>2005</v>
      </c>
      <c r="O162" s="2">
        <v>200</v>
      </c>
      <c r="P162" s="2">
        <v>3</v>
      </c>
      <c r="Q162" s="2">
        <f t="shared" si="6"/>
        <v>66.666666666666671</v>
      </c>
      <c r="R162" s="4" t="s">
        <v>45</v>
      </c>
      <c r="S162" s="2">
        <v>2</v>
      </c>
      <c r="T162" s="2">
        <v>2</v>
      </c>
      <c r="U162" s="2">
        <v>3</v>
      </c>
      <c r="V162" s="2">
        <v>2</v>
      </c>
      <c r="W162" s="2">
        <v>2</v>
      </c>
      <c r="X162" s="2">
        <v>3</v>
      </c>
      <c r="Y162" s="2">
        <v>3</v>
      </c>
      <c r="Z162" s="2">
        <v>2</v>
      </c>
      <c r="AA162" s="2">
        <v>2</v>
      </c>
      <c r="AB162" s="2">
        <v>2</v>
      </c>
      <c r="AC162" s="2">
        <v>2</v>
      </c>
      <c r="AD162" s="2">
        <v>3</v>
      </c>
      <c r="AE162" s="2">
        <v>3</v>
      </c>
      <c r="AF162" s="2">
        <v>2</v>
      </c>
      <c r="AG162" s="2">
        <v>2</v>
      </c>
      <c r="AH162" s="2">
        <v>2</v>
      </c>
      <c r="AI162" s="2">
        <v>3</v>
      </c>
      <c r="AJ162" s="2">
        <v>3</v>
      </c>
      <c r="AK162" s="2">
        <v>3</v>
      </c>
      <c r="AL162" s="2">
        <v>3</v>
      </c>
      <c r="AM162" s="2">
        <v>2</v>
      </c>
      <c r="AN162" s="2">
        <v>3</v>
      </c>
      <c r="AO162" s="2">
        <v>3</v>
      </c>
      <c r="AP162" s="2">
        <v>3</v>
      </c>
      <c r="AQ162" s="2">
        <v>3</v>
      </c>
      <c r="AR162" s="2">
        <v>3</v>
      </c>
      <c r="AS162" s="2">
        <v>3</v>
      </c>
      <c r="AT162" s="2">
        <v>3</v>
      </c>
      <c r="AU162" s="2">
        <v>2</v>
      </c>
      <c r="AV162" s="2">
        <v>3</v>
      </c>
      <c r="AW162" s="2">
        <v>2</v>
      </c>
      <c r="AX162" s="2">
        <v>3</v>
      </c>
      <c r="AY162" s="2">
        <v>3</v>
      </c>
      <c r="AZ162" s="2">
        <v>3</v>
      </c>
      <c r="BA162" s="2">
        <v>2</v>
      </c>
      <c r="BB162" s="2">
        <v>2</v>
      </c>
      <c r="BC162" s="2">
        <v>2</v>
      </c>
      <c r="BD162" s="2">
        <v>3</v>
      </c>
      <c r="BE162" s="2">
        <v>4</v>
      </c>
      <c r="BF162" s="2">
        <v>2</v>
      </c>
      <c r="BG162" s="2">
        <v>3</v>
      </c>
      <c r="BH162" s="2">
        <v>3</v>
      </c>
      <c r="BI162" s="2">
        <f t="shared" si="7"/>
        <v>3</v>
      </c>
      <c r="BJ162" s="2">
        <v>0</v>
      </c>
      <c r="BK162" s="2">
        <v>1</v>
      </c>
      <c r="BL162" s="2">
        <v>0</v>
      </c>
      <c r="BM162" s="2">
        <v>0</v>
      </c>
      <c r="BN162" s="2">
        <v>0</v>
      </c>
      <c r="BO162" s="2">
        <v>0</v>
      </c>
      <c r="BP162" s="2">
        <v>0</v>
      </c>
      <c r="BQ162" s="4" t="s">
        <v>445</v>
      </c>
      <c r="BR162" s="2">
        <v>0</v>
      </c>
      <c r="BS162" s="2">
        <v>1</v>
      </c>
      <c r="BT162" s="2">
        <v>0</v>
      </c>
      <c r="BU162" s="2">
        <v>0</v>
      </c>
      <c r="BV162" s="2">
        <v>0</v>
      </c>
      <c r="BW162" s="2">
        <v>0</v>
      </c>
      <c r="BX162" s="2">
        <v>0</v>
      </c>
      <c r="BY162" s="4" t="s">
        <v>445</v>
      </c>
      <c r="BZ162" s="2">
        <v>1</v>
      </c>
      <c r="CA162" s="2">
        <v>1</v>
      </c>
      <c r="CB162" s="2">
        <v>0</v>
      </c>
      <c r="CC162" s="2">
        <v>0</v>
      </c>
      <c r="CD162" s="2">
        <v>0</v>
      </c>
      <c r="CE162" s="2">
        <v>0</v>
      </c>
      <c r="CF162" s="2">
        <v>0</v>
      </c>
      <c r="CG162" s="4" t="s">
        <v>445</v>
      </c>
      <c r="CH162" s="2">
        <v>1</v>
      </c>
      <c r="CI162" s="2">
        <v>0</v>
      </c>
      <c r="CJ162" s="2">
        <v>0</v>
      </c>
      <c r="CK162" s="2">
        <v>0</v>
      </c>
      <c r="CL162" s="2">
        <v>0</v>
      </c>
      <c r="CM162" s="4" t="s">
        <v>445</v>
      </c>
      <c r="CN162" s="2">
        <v>0</v>
      </c>
      <c r="CO162" s="2">
        <v>0</v>
      </c>
      <c r="CP162" s="2">
        <v>0</v>
      </c>
      <c r="CQ162" s="2">
        <v>1</v>
      </c>
      <c r="CR162" s="2">
        <v>0</v>
      </c>
      <c r="CS162" s="4" t="s">
        <v>445</v>
      </c>
      <c r="CT162" s="2">
        <v>0</v>
      </c>
      <c r="CU162" s="2">
        <v>0</v>
      </c>
      <c r="CV162" s="2">
        <v>0</v>
      </c>
      <c r="CW162" s="2">
        <v>0</v>
      </c>
      <c r="CX162" s="2">
        <v>1</v>
      </c>
      <c r="CY162" s="2">
        <v>0</v>
      </c>
      <c r="CZ162" s="4" t="s">
        <v>445</v>
      </c>
      <c r="DA162" s="8">
        <f t="shared" si="8"/>
        <v>5</v>
      </c>
      <c r="DB162" s="2">
        <v>2</v>
      </c>
      <c r="DC162" s="2">
        <v>3</v>
      </c>
      <c r="DD162" s="2">
        <v>3</v>
      </c>
      <c r="DE162" s="2">
        <v>3</v>
      </c>
      <c r="DF162" s="2">
        <v>3</v>
      </c>
      <c r="DG162" s="2">
        <v>3</v>
      </c>
      <c r="DH162" s="2">
        <v>5</v>
      </c>
      <c r="DI162" s="2">
        <v>4</v>
      </c>
      <c r="DJ162" s="2">
        <v>3</v>
      </c>
      <c r="DR162" s="4" t="s">
        <v>445</v>
      </c>
    </row>
    <row r="163" spans="1:122">
      <c r="A163" s="2">
        <v>4185833</v>
      </c>
      <c r="B163" s="3">
        <v>42055.986793981479</v>
      </c>
      <c r="C163" s="2">
        <v>1</v>
      </c>
      <c r="D163" s="2">
        <v>41</v>
      </c>
      <c r="E163" s="2">
        <v>7</v>
      </c>
      <c r="F163" s="2">
        <v>13</v>
      </c>
      <c r="G163" s="2">
        <v>3</v>
      </c>
      <c r="H163" s="2">
        <v>2</v>
      </c>
      <c r="I163" s="2">
        <v>2</v>
      </c>
      <c r="J163" s="2">
        <v>5</v>
      </c>
      <c r="K163" s="2">
        <v>5</v>
      </c>
      <c r="L163" s="2">
        <v>3</v>
      </c>
      <c r="N163" s="2">
        <v>1999</v>
      </c>
      <c r="O163" s="2">
        <v>800</v>
      </c>
      <c r="P163" s="2">
        <v>6</v>
      </c>
      <c r="Q163" s="2">
        <f t="shared" si="6"/>
        <v>133.33333333333334</v>
      </c>
      <c r="R163" s="4" t="s">
        <v>166</v>
      </c>
      <c r="S163" s="2">
        <v>4</v>
      </c>
      <c r="T163" s="2">
        <v>4</v>
      </c>
      <c r="U163" s="2">
        <v>3</v>
      </c>
      <c r="V163" s="2">
        <v>2</v>
      </c>
      <c r="W163" s="2">
        <v>3</v>
      </c>
      <c r="X163" s="2">
        <v>3</v>
      </c>
      <c r="Y163" s="2">
        <v>3</v>
      </c>
      <c r="Z163" s="2">
        <v>3</v>
      </c>
      <c r="AA163" s="2">
        <v>3</v>
      </c>
      <c r="AB163" s="2">
        <v>3</v>
      </c>
      <c r="AC163" s="2">
        <v>3</v>
      </c>
      <c r="AD163" s="2">
        <v>3</v>
      </c>
      <c r="AE163" s="2">
        <v>3</v>
      </c>
      <c r="AF163" s="2">
        <v>3</v>
      </c>
      <c r="AG163" s="2">
        <v>3</v>
      </c>
      <c r="AH163" s="2">
        <v>3</v>
      </c>
      <c r="AI163" s="2">
        <v>3</v>
      </c>
      <c r="AJ163" s="2">
        <v>3</v>
      </c>
      <c r="AK163" s="2">
        <v>3</v>
      </c>
      <c r="AL163" s="2">
        <v>3</v>
      </c>
      <c r="AM163" s="2">
        <v>3</v>
      </c>
      <c r="AN163" s="2">
        <v>3</v>
      </c>
      <c r="AO163" s="2">
        <v>4</v>
      </c>
      <c r="AP163" s="2">
        <v>3</v>
      </c>
      <c r="AQ163" s="2">
        <v>3</v>
      </c>
      <c r="AR163" s="2">
        <v>3</v>
      </c>
      <c r="AS163" s="2">
        <v>3</v>
      </c>
      <c r="AT163" s="2">
        <v>3</v>
      </c>
      <c r="AU163" s="2">
        <v>3</v>
      </c>
      <c r="AV163" s="2">
        <v>3</v>
      </c>
      <c r="AW163" s="2">
        <v>2</v>
      </c>
      <c r="AX163" s="2">
        <v>3</v>
      </c>
      <c r="AY163" s="2">
        <v>3</v>
      </c>
      <c r="AZ163" s="2">
        <v>3</v>
      </c>
      <c r="BA163" s="2">
        <v>2</v>
      </c>
      <c r="BB163" s="2">
        <v>3</v>
      </c>
      <c r="BC163" s="2">
        <v>2</v>
      </c>
      <c r="BD163" s="2">
        <v>2</v>
      </c>
      <c r="BE163" s="2">
        <v>3</v>
      </c>
      <c r="BF163" s="2">
        <v>3</v>
      </c>
      <c r="BG163" s="2">
        <v>3</v>
      </c>
      <c r="BH163" s="2">
        <v>2</v>
      </c>
      <c r="BI163" s="2">
        <f t="shared" si="7"/>
        <v>2.5</v>
      </c>
      <c r="BJ163" s="2">
        <v>0</v>
      </c>
      <c r="BK163" s="2">
        <v>0</v>
      </c>
      <c r="BL163" s="2">
        <v>0</v>
      </c>
      <c r="BM163" s="2">
        <v>0</v>
      </c>
      <c r="BN163" s="2">
        <v>0</v>
      </c>
      <c r="BO163" s="2">
        <v>1</v>
      </c>
      <c r="BP163" s="2">
        <v>0</v>
      </c>
      <c r="BQ163" s="4" t="s">
        <v>445</v>
      </c>
      <c r="BR163" s="2">
        <v>0</v>
      </c>
      <c r="BS163" s="2">
        <v>0</v>
      </c>
      <c r="BT163" s="2">
        <v>0</v>
      </c>
      <c r="BU163" s="2">
        <v>0</v>
      </c>
      <c r="BV163" s="2">
        <v>0</v>
      </c>
      <c r="BW163" s="2">
        <v>1</v>
      </c>
      <c r="BX163" s="2">
        <v>0</v>
      </c>
      <c r="BY163" s="4" t="s">
        <v>445</v>
      </c>
      <c r="BZ163" s="2">
        <v>0</v>
      </c>
      <c r="CA163" s="2">
        <v>0</v>
      </c>
      <c r="CB163" s="2">
        <v>0</v>
      </c>
      <c r="CC163" s="2">
        <v>0</v>
      </c>
      <c r="CD163" s="2">
        <v>0</v>
      </c>
      <c r="CE163" s="2">
        <v>1</v>
      </c>
      <c r="CF163" s="2">
        <v>0</v>
      </c>
      <c r="CG163" s="4" t="s">
        <v>445</v>
      </c>
      <c r="CH163" s="2">
        <v>0</v>
      </c>
      <c r="CI163" s="2">
        <v>0</v>
      </c>
      <c r="CJ163" s="2">
        <v>0</v>
      </c>
      <c r="CK163" s="2">
        <v>1</v>
      </c>
      <c r="CL163" s="2">
        <v>0</v>
      </c>
      <c r="CM163" s="4" t="s">
        <v>445</v>
      </c>
      <c r="CN163" s="2">
        <v>0</v>
      </c>
      <c r="CO163" s="2">
        <v>0</v>
      </c>
      <c r="CP163" s="2">
        <v>0</v>
      </c>
      <c r="CQ163" s="2">
        <v>1</v>
      </c>
      <c r="CR163" s="2">
        <v>0</v>
      </c>
      <c r="CS163" s="4" t="s">
        <v>445</v>
      </c>
      <c r="CT163" s="2">
        <v>0</v>
      </c>
      <c r="CU163" s="2">
        <v>0</v>
      </c>
      <c r="CV163" s="2">
        <v>0</v>
      </c>
      <c r="CW163" s="2">
        <v>0</v>
      </c>
      <c r="CX163" s="2">
        <v>1</v>
      </c>
      <c r="CY163" s="2">
        <v>0</v>
      </c>
      <c r="CZ163" s="4" t="s">
        <v>445</v>
      </c>
      <c r="DA163" s="8">
        <f t="shared" si="8"/>
        <v>0</v>
      </c>
      <c r="DB163" s="2">
        <v>3</v>
      </c>
      <c r="DC163" s="2">
        <v>3</v>
      </c>
      <c r="DD163" s="2">
        <v>3</v>
      </c>
      <c r="DE163" s="2">
        <v>2</v>
      </c>
      <c r="DF163" s="2">
        <v>3</v>
      </c>
      <c r="DG163" s="2">
        <v>2</v>
      </c>
      <c r="DH163" s="2">
        <v>4</v>
      </c>
      <c r="DI163" s="2">
        <v>3</v>
      </c>
      <c r="DJ163" s="2">
        <v>3</v>
      </c>
      <c r="DR163" s="4" t="s">
        <v>445</v>
      </c>
    </row>
    <row r="164" spans="1:122">
      <c r="A164" s="2">
        <v>4187783</v>
      </c>
      <c r="B164" s="3">
        <v>42057.825011574074</v>
      </c>
      <c r="C164" s="2">
        <v>1</v>
      </c>
      <c r="D164" s="2">
        <v>56</v>
      </c>
      <c r="E164" s="2">
        <v>10</v>
      </c>
      <c r="F164" s="2">
        <v>14</v>
      </c>
      <c r="G164" s="2">
        <v>3</v>
      </c>
      <c r="H164" s="2">
        <v>2</v>
      </c>
      <c r="I164" s="2">
        <v>2</v>
      </c>
      <c r="J164" s="2">
        <v>7</v>
      </c>
      <c r="K164" s="2">
        <v>7</v>
      </c>
      <c r="L164" s="2">
        <v>3</v>
      </c>
      <c r="N164" s="2">
        <v>2014</v>
      </c>
      <c r="O164" s="2">
        <v>5000</v>
      </c>
      <c r="P164" s="2">
        <v>10</v>
      </c>
      <c r="Q164" s="2">
        <f t="shared" si="6"/>
        <v>500</v>
      </c>
      <c r="R164" s="4" t="s">
        <v>167</v>
      </c>
      <c r="S164" s="2">
        <v>4</v>
      </c>
      <c r="T164" s="2">
        <v>4</v>
      </c>
      <c r="U164" s="2">
        <v>4</v>
      </c>
      <c r="V164" s="2">
        <v>3</v>
      </c>
      <c r="W164" s="2">
        <v>5</v>
      </c>
      <c r="X164" s="2">
        <v>2</v>
      </c>
      <c r="Y164" s="2">
        <v>4</v>
      </c>
      <c r="Z164" s="2">
        <v>4</v>
      </c>
      <c r="AA164" s="2">
        <v>4</v>
      </c>
      <c r="AB164" s="2">
        <v>4</v>
      </c>
      <c r="AC164" s="2">
        <v>4</v>
      </c>
      <c r="AD164" s="2">
        <v>4</v>
      </c>
      <c r="AE164" s="2">
        <v>4</v>
      </c>
      <c r="AF164" s="2">
        <v>3</v>
      </c>
      <c r="AG164" s="2">
        <v>3</v>
      </c>
      <c r="AH164" s="2">
        <v>4</v>
      </c>
      <c r="AI164" s="2">
        <v>4</v>
      </c>
      <c r="AJ164" s="2">
        <v>4</v>
      </c>
      <c r="AK164" s="2">
        <v>4</v>
      </c>
      <c r="AL164" s="2">
        <v>4</v>
      </c>
      <c r="AM164" s="2">
        <v>4</v>
      </c>
      <c r="AN164" s="2">
        <v>4</v>
      </c>
      <c r="AO164" s="2">
        <v>4</v>
      </c>
      <c r="AP164" s="2">
        <v>4</v>
      </c>
      <c r="AQ164" s="2">
        <v>4</v>
      </c>
      <c r="AR164" s="2">
        <v>4</v>
      </c>
      <c r="AS164" s="2">
        <v>2</v>
      </c>
      <c r="AT164" s="2">
        <v>4</v>
      </c>
      <c r="AU164" s="2">
        <v>4</v>
      </c>
      <c r="AV164" s="2">
        <v>4</v>
      </c>
      <c r="AW164" s="2">
        <v>4</v>
      </c>
      <c r="AX164" s="2">
        <v>4</v>
      </c>
      <c r="AY164" s="2">
        <v>3</v>
      </c>
      <c r="AZ164" s="2">
        <v>4</v>
      </c>
      <c r="BA164" s="2">
        <v>3</v>
      </c>
      <c r="BB164" s="2">
        <v>4</v>
      </c>
      <c r="BC164" s="2">
        <v>4</v>
      </c>
      <c r="BD164" s="2">
        <v>4</v>
      </c>
      <c r="BE164" s="2">
        <v>5</v>
      </c>
      <c r="BF164" s="2">
        <v>4</v>
      </c>
      <c r="BG164" s="2">
        <v>4</v>
      </c>
      <c r="BH164" s="2">
        <v>4</v>
      </c>
      <c r="BI164" s="2">
        <f t="shared" si="7"/>
        <v>4</v>
      </c>
      <c r="BJ164" s="2">
        <v>1</v>
      </c>
      <c r="BK164" s="2">
        <v>1</v>
      </c>
      <c r="BL164" s="2">
        <v>0</v>
      </c>
      <c r="BM164" s="2">
        <v>0</v>
      </c>
      <c r="BN164" s="2">
        <v>0</v>
      </c>
      <c r="BO164" s="2">
        <v>0</v>
      </c>
      <c r="BP164" s="2">
        <v>0</v>
      </c>
      <c r="BQ164" s="4" t="s">
        <v>445</v>
      </c>
      <c r="BR164" s="2">
        <v>1</v>
      </c>
      <c r="BS164" s="2">
        <v>1</v>
      </c>
      <c r="BT164" s="2">
        <v>1</v>
      </c>
      <c r="BU164" s="2">
        <v>0</v>
      </c>
      <c r="BV164" s="2">
        <v>0</v>
      </c>
      <c r="BW164" s="2">
        <v>0</v>
      </c>
      <c r="BX164" s="2">
        <v>0</v>
      </c>
      <c r="BY164" s="4" t="s">
        <v>445</v>
      </c>
      <c r="BZ164" s="2">
        <v>1</v>
      </c>
      <c r="CA164" s="2">
        <v>1</v>
      </c>
      <c r="CB164" s="2">
        <v>1</v>
      </c>
      <c r="CC164" s="2">
        <v>0</v>
      </c>
      <c r="CD164" s="2">
        <v>0</v>
      </c>
      <c r="CE164" s="2">
        <v>0</v>
      </c>
      <c r="CF164" s="2">
        <v>0</v>
      </c>
      <c r="CG164" s="4" t="s">
        <v>445</v>
      </c>
      <c r="CH164" s="2">
        <v>1</v>
      </c>
      <c r="CI164" s="2">
        <v>1</v>
      </c>
      <c r="CJ164" s="2">
        <v>0</v>
      </c>
      <c r="CK164" s="2">
        <v>0</v>
      </c>
      <c r="CL164" s="2">
        <v>0</v>
      </c>
      <c r="CM164" s="4" t="s">
        <v>445</v>
      </c>
      <c r="CN164" s="2">
        <v>1</v>
      </c>
      <c r="CO164" s="2">
        <v>1</v>
      </c>
      <c r="CP164" s="2">
        <v>0</v>
      </c>
      <c r="CQ164" s="2">
        <v>0</v>
      </c>
      <c r="CR164" s="2">
        <v>0</v>
      </c>
      <c r="CS164" s="4" t="s">
        <v>445</v>
      </c>
      <c r="CT164" s="2">
        <v>1</v>
      </c>
      <c r="CU164" s="2">
        <v>1</v>
      </c>
      <c r="CV164" s="2">
        <v>0</v>
      </c>
      <c r="CW164" s="2">
        <v>0</v>
      </c>
      <c r="CX164" s="2">
        <v>0</v>
      </c>
      <c r="CY164" s="2">
        <v>0</v>
      </c>
      <c r="CZ164" s="4" t="s">
        <v>445</v>
      </c>
      <c r="DA164" s="8">
        <f t="shared" si="8"/>
        <v>14</v>
      </c>
      <c r="DB164" s="2">
        <v>2</v>
      </c>
      <c r="DC164" s="2">
        <v>2</v>
      </c>
      <c r="DD164" s="2">
        <v>4</v>
      </c>
      <c r="DE164" s="2">
        <v>4</v>
      </c>
      <c r="DF164" s="2">
        <v>2</v>
      </c>
      <c r="DG164" s="2">
        <v>2</v>
      </c>
      <c r="DH164" s="2">
        <v>5</v>
      </c>
      <c r="DI164" s="2">
        <v>4</v>
      </c>
      <c r="DJ164" s="2">
        <v>4</v>
      </c>
      <c r="DR164" s="4" t="s">
        <v>445</v>
      </c>
    </row>
    <row r="165" spans="1:122">
      <c r="A165" s="2">
        <v>4187785</v>
      </c>
      <c r="B165" s="3">
        <v>42056.040266203701</v>
      </c>
      <c r="C165" s="2">
        <v>1</v>
      </c>
      <c r="D165" s="2">
        <v>51</v>
      </c>
      <c r="E165" s="2">
        <v>9</v>
      </c>
      <c r="F165" s="2">
        <v>13</v>
      </c>
      <c r="G165" s="2">
        <v>3</v>
      </c>
      <c r="H165" s="2">
        <v>2</v>
      </c>
      <c r="I165" s="2">
        <v>2</v>
      </c>
      <c r="J165" s="2">
        <v>4</v>
      </c>
      <c r="K165" s="2">
        <v>4</v>
      </c>
      <c r="L165" s="2">
        <v>3</v>
      </c>
      <c r="N165" s="2">
        <v>2013</v>
      </c>
      <c r="O165" s="2">
        <v>1500</v>
      </c>
      <c r="P165" s="2">
        <v>5</v>
      </c>
      <c r="Q165" s="2">
        <f t="shared" si="6"/>
        <v>300</v>
      </c>
      <c r="R165" s="4" t="s">
        <v>168</v>
      </c>
      <c r="S165" s="2">
        <v>3</v>
      </c>
      <c r="T165" s="2">
        <v>2</v>
      </c>
      <c r="U165" s="2">
        <v>3</v>
      </c>
      <c r="V165" s="2">
        <v>2</v>
      </c>
      <c r="W165" s="2">
        <v>3</v>
      </c>
      <c r="X165" s="2">
        <v>1</v>
      </c>
      <c r="Y165" s="2">
        <v>3</v>
      </c>
      <c r="Z165" s="2">
        <v>4</v>
      </c>
      <c r="AA165" s="2">
        <v>3</v>
      </c>
      <c r="AB165" s="2">
        <v>4</v>
      </c>
      <c r="AC165" s="2">
        <v>4</v>
      </c>
      <c r="AD165" s="2">
        <v>1</v>
      </c>
      <c r="AE165" s="2">
        <v>1</v>
      </c>
      <c r="AF165" s="2">
        <v>1</v>
      </c>
      <c r="AG165" s="2">
        <v>3</v>
      </c>
      <c r="AH165" s="2">
        <v>4</v>
      </c>
      <c r="AI165" s="2">
        <v>3</v>
      </c>
      <c r="AJ165" s="2">
        <v>3</v>
      </c>
      <c r="AK165" s="2">
        <v>1</v>
      </c>
      <c r="AL165" s="2">
        <v>4</v>
      </c>
      <c r="AM165" s="2">
        <v>3</v>
      </c>
      <c r="AN165" s="2">
        <v>1</v>
      </c>
      <c r="AO165" s="2">
        <v>4</v>
      </c>
      <c r="AP165" s="2">
        <v>4</v>
      </c>
      <c r="AQ165" s="2">
        <v>4</v>
      </c>
      <c r="AR165" s="2">
        <v>3</v>
      </c>
      <c r="AS165" s="2">
        <v>3</v>
      </c>
      <c r="AT165" s="2">
        <v>2</v>
      </c>
      <c r="AU165" s="2">
        <v>2</v>
      </c>
      <c r="AV165" s="2">
        <v>2</v>
      </c>
      <c r="AW165" s="2">
        <v>2</v>
      </c>
      <c r="AX165" s="2">
        <v>2</v>
      </c>
      <c r="AY165" s="2">
        <v>2</v>
      </c>
      <c r="AZ165" s="2">
        <v>4</v>
      </c>
      <c r="BA165" s="2">
        <v>3</v>
      </c>
      <c r="BB165" s="2">
        <v>3</v>
      </c>
      <c r="BC165" s="2">
        <v>2</v>
      </c>
      <c r="BD165" s="2">
        <v>2</v>
      </c>
      <c r="BE165" s="2">
        <v>2</v>
      </c>
      <c r="BF165" s="2">
        <v>4</v>
      </c>
      <c r="BG165" s="2">
        <v>3</v>
      </c>
      <c r="BH165" s="2">
        <v>3</v>
      </c>
      <c r="BI165" s="2">
        <f t="shared" si="7"/>
        <v>3</v>
      </c>
      <c r="BJ165" s="2">
        <v>0</v>
      </c>
      <c r="BK165" s="2">
        <v>0</v>
      </c>
      <c r="BL165" s="2">
        <v>0</v>
      </c>
      <c r="BM165" s="2">
        <v>0</v>
      </c>
      <c r="BN165" s="2">
        <v>0</v>
      </c>
      <c r="BO165" s="2">
        <v>1</v>
      </c>
      <c r="BP165" s="2">
        <v>0</v>
      </c>
      <c r="BQ165" s="4" t="s">
        <v>445</v>
      </c>
      <c r="BR165" s="2">
        <v>0</v>
      </c>
      <c r="BS165" s="2">
        <v>0</v>
      </c>
      <c r="BT165" s="2">
        <v>0</v>
      </c>
      <c r="BU165" s="2">
        <v>0</v>
      </c>
      <c r="BV165" s="2">
        <v>0</v>
      </c>
      <c r="BW165" s="2">
        <v>1</v>
      </c>
      <c r="BX165" s="2">
        <v>0</v>
      </c>
      <c r="BY165" s="4" t="s">
        <v>445</v>
      </c>
      <c r="BZ165" s="2">
        <v>0</v>
      </c>
      <c r="CA165" s="2">
        <v>0</v>
      </c>
      <c r="CB165" s="2">
        <v>1</v>
      </c>
      <c r="CC165" s="2">
        <v>0</v>
      </c>
      <c r="CD165" s="2">
        <v>0</v>
      </c>
      <c r="CE165" s="2">
        <v>0</v>
      </c>
      <c r="CF165" s="2">
        <v>0</v>
      </c>
      <c r="CG165" s="4" t="s">
        <v>445</v>
      </c>
      <c r="CH165" s="2">
        <v>0</v>
      </c>
      <c r="CI165" s="2">
        <v>0</v>
      </c>
      <c r="CJ165" s="2">
        <v>0</v>
      </c>
      <c r="CK165" s="2">
        <v>1</v>
      </c>
      <c r="CL165" s="2">
        <v>0</v>
      </c>
      <c r="CM165" s="4" t="s">
        <v>445</v>
      </c>
      <c r="CN165" s="2">
        <v>0</v>
      </c>
      <c r="CO165" s="2">
        <v>0</v>
      </c>
      <c r="CP165" s="2">
        <v>0</v>
      </c>
      <c r="CQ165" s="2">
        <v>1</v>
      </c>
      <c r="CR165" s="2">
        <v>0</v>
      </c>
      <c r="CS165" s="4" t="s">
        <v>445</v>
      </c>
      <c r="CT165" s="2">
        <v>0</v>
      </c>
      <c r="CU165" s="2">
        <v>0</v>
      </c>
      <c r="CV165" s="2">
        <v>0</v>
      </c>
      <c r="CW165" s="2">
        <v>0</v>
      </c>
      <c r="CX165" s="2">
        <v>1</v>
      </c>
      <c r="CY165" s="2">
        <v>0</v>
      </c>
      <c r="CZ165" s="4" t="s">
        <v>445</v>
      </c>
      <c r="DA165" s="8">
        <f t="shared" si="8"/>
        <v>1</v>
      </c>
      <c r="DB165" s="2">
        <v>2</v>
      </c>
      <c r="DC165" s="2">
        <v>2</v>
      </c>
      <c r="DD165" s="2">
        <v>3</v>
      </c>
      <c r="DE165" s="2">
        <v>3</v>
      </c>
      <c r="DF165" s="2">
        <v>2</v>
      </c>
      <c r="DG165" s="2">
        <v>2</v>
      </c>
      <c r="DH165" s="2">
        <v>1</v>
      </c>
      <c r="DI165" s="2">
        <v>3</v>
      </c>
      <c r="DJ165" s="2">
        <v>2</v>
      </c>
      <c r="DK165" s="2">
        <v>0</v>
      </c>
      <c r="DL165" s="2">
        <v>0</v>
      </c>
      <c r="DM165" s="2">
        <v>0</v>
      </c>
      <c r="DN165" s="2">
        <v>1</v>
      </c>
      <c r="DO165" s="2">
        <v>0</v>
      </c>
      <c r="DP165" s="2">
        <v>1</v>
      </c>
      <c r="DQ165" s="2">
        <v>0</v>
      </c>
      <c r="DR165" s="4" t="s">
        <v>445</v>
      </c>
    </row>
    <row r="166" spans="1:122">
      <c r="A166" s="2">
        <v>4187926</v>
      </c>
      <c r="B166" s="3">
        <v>42056.098993055559</v>
      </c>
      <c r="C166" s="2">
        <v>2</v>
      </c>
      <c r="D166" s="2">
        <v>51</v>
      </c>
      <c r="E166" s="2">
        <v>9</v>
      </c>
      <c r="F166" s="2">
        <v>13</v>
      </c>
      <c r="G166" s="2">
        <v>3</v>
      </c>
      <c r="H166" s="2">
        <v>2</v>
      </c>
      <c r="I166" s="2">
        <v>2</v>
      </c>
      <c r="J166" s="2">
        <v>6</v>
      </c>
      <c r="K166" s="2">
        <v>1</v>
      </c>
      <c r="L166" s="2">
        <v>9</v>
      </c>
      <c r="N166" s="2">
        <v>1983</v>
      </c>
      <c r="O166" s="2">
        <v>460</v>
      </c>
      <c r="P166" s="2">
        <v>5</v>
      </c>
      <c r="Q166" s="2">
        <f t="shared" si="6"/>
        <v>92</v>
      </c>
      <c r="R166" s="4" t="s">
        <v>169</v>
      </c>
      <c r="S166" s="2">
        <v>4</v>
      </c>
      <c r="T166" s="2">
        <v>3</v>
      </c>
      <c r="U166" s="2">
        <v>3</v>
      </c>
      <c r="V166" s="2">
        <v>3</v>
      </c>
      <c r="W166" s="2">
        <v>1</v>
      </c>
      <c r="X166" s="2">
        <v>2</v>
      </c>
      <c r="Y166" s="2">
        <v>1</v>
      </c>
      <c r="Z166" s="2">
        <v>3</v>
      </c>
      <c r="AA166" s="2">
        <v>3</v>
      </c>
      <c r="AB166" s="2">
        <v>1</v>
      </c>
      <c r="AC166" s="2">
        <v>4</v>
      </c>
      <c r="AD166" s="2">
        <v>4</v>
      </c>
      <c r="AE166" s="2">
        <v>3</v>
      </c>
      <c r="AF166" s="2">
        <v>3</v>
      </c>
      <c r="AG166" s="2">
        <v>3</v>
      </c>
      <c r="AH166" s="2">
        <v>4</v>
      </c>
      <c r="AI166" s="2">
        <v>2</v>
      </c>
      <c r="AJ166" s="2">
        <v>2</v>
      </c>
      <c r="AK166" s="2">
        <v>3</v>
      </c>
      <c r="AL166" s="2">
        <v>4</v>
      </c>
      <c r="AM166" s="2">
        <v>4</v>
      </c>
      <c r="AN166" s="2">
        <v>3</v>
      </c>
      <c r="AO166" s="2">
        <v>3</v>
      </c>
      <c r="AP166" s="2">
        <v>3</v>
      </c>
      <c r="AQ166" s="2">
        <v>3</v>
      </c>
      <c r="AR166" s="2">
        <v>2</v>
      </c>
      <c r="AS166" s="2">
        <v>2</v>
      </c>
      <c r="AT166" s="2">
        <v>2</v>
      </c>
      <c r="AU166" s="2">
        <v>2</v>
      </c>
      <c r="AV166" s="2">
        <v>3</v>
      </c>
      <c r="AW166" s="2">
        <v>3</v>
      </c>
      <c r="AX166" s="2">
        <v>2</v>
      </c>
      <c r="AY166" s="2">
        <v>2</v>
      </c>
      <c r="AZ166" s="2">
        <v>4</v>
      </c>
      <c r="BA166" s="2">
        <v>2</v>
      </c>
      <c r="BB166" s="2">
        <v>3</v>
      </c>
      <c r="BC166" s="2">
        <v>2</v>
      </c>
      <c r="BD166" s="2">
        <v>4</v>
      </c>
      <c r="BE166" s="2">
        <v>2</v>
      </c>
      <c r="BF166" s="2">
        <v>4</v>
      </c>
      <c r="BG166" s="2">
        <v>3</v>
      </c>
      <c r="BH166" s="2">
        <v>2</v>
      </c>
      <c r="BI166" s="2">
        <f t="shared" si="7"/>
        <v>2.5</v>
      </c>
      <c r="BJ166" s="2">
        <v>0</v>
      </c>
      <c r="BK166" s="2">
        <v>0</v>
      </c>
      <c r="BL166" s="2">
        <v>0</v>
      </c>
      <c r="BM166" s="2">
        <v>0</v>
      </c>
      <c r="BN166" s="2">
        <v>0</v>
      </c>
      <c r="BO166" s="2">
        <v>1</v>
      </c>
      <c r="BP166" s="2">
        <v>0</v>
      </c>
      <c r="BQ166" s="4" t="s">
        <v>445</v>
      </c>
      <c r="BR166" s="2">
        <v>1</v>
      </c>
      <c r="BS166" s="2">
        <v>0</v>
      </c>
      <c r="BT166" s="2">
        <v>0</v>
      </c>
      <c r="BU166" s="2">
        <v>0</v>
      </c>
      <c r="BV166" s="2">
        <v>0</v>
      </c>
      <c r="BW166" s="2">
        <v>0</v>
      </c>
      <c r="BX166" s="2">
        <v>0</v>
      </c>
      <c r="BY166" s="4" t="s">
        <v>445</v>
      </c>
      <c r="BZ166" s="2">
        <v>1</v>
      </c>
      <c r="CA166" s="2">
        <v>0</v>
      </c>
      <c r="CB166" s="2">
        <v>0</v>
      </c>
      <c r="CC166" s="2">
        <v>0</v>
      </c>
      <c r="CD166" s="2">
        <v>0</v>
      </c>
      <c r="CE166" s="2">
        <v>0</v>
      </c>
      <c r="CF166" s="2">
        <v>0</v>
      </c>
      <c r="CG166" s="4" t="s">
        <v>445</v>
      </c>
      <c r="CH166" s="2">
        <v>0</v>
      </c>
      <c r="CI166" s="2">
        <v>0</v>
      </c>
      <c r="CJ166" s="2">
        <v>0</v>
      </c>
      <c r="CK166" s="2">
        <v>1</v>
      </c>
      <c r="CL166" s="2">
        <v>0</v>
      </c>
      <c r="CM166" s="4" t="s">
        <v>445</v>
      </c>
      <c r="CN166" s="2">
        <v>0</v>
      </c>
      <c r="CO166" s="2">
        <v>0</v>
      </c>
      <c r="CP166" s="2">
        <v>0</v>
      </c>
      <c r="CQ166" s="2">
        <v>1</v>
      </c>
      <c r="CR166" s="2">
        <v>0</v>
      </c>
      <c r="CS166" s="4" t="s">
        <v>445</v>
      </c>
      <c r="CT166" s="2">
        <v>0</v>
      </c>
      <c r="CU166" s="2">
        <v>0</v>
      </c>
      <c r="CV166" s="2">
        <v>0</v>
      </c>
      <c r="CW166" s="2">
        <v>0</v>
      </c>
      <c r="CX166" s="2">
        <v>1</v>
      </c>
      <c r="CY166" s="2">
        <v>0</v>
      </c>
      <c r="CZ166" s="4" t="s">
        <v>445</v>
      </c>
      <c r="DA166" s="8">
        <f t="shared" si="8"/>
        <v>2</v>
      </c>
      <c r="DB166" s="2">
        <v>2</v>
      </c>
      <c r="DC166" s="2">
        <v>2</v>
      </c>
      <c r="DD166" s="2">
        <v>2</v>
      </c>
      <c r="DE166" s="2">
        <v>3</v>
      </c>
      <c r="DF166" s="2">
        <v>2</v>
      </c>
      <c r="DG166" s="2">
        <v>2</v>
      </c>
      <c r="DH166" s="2">
        <v>3</v>
      </c>
      <c r="DI166" s="2">
        <v>2</v>
      </c>
      <c r="DJ166" s="2">
        <v>2</v>
      </c>
      <c r="DK166" s="2">
        <v>0</v>
      </c>
      <c r="DL166" s="2">
        <v>1</v>
      </c>
      <c r="DM166" s="2">
        <v>1</v>
      </c>
      <c r="DN166" s="2">
        <v>0</v>
      </c>
      <c r="DO166" s="2">
        <v>1</v>
      </c>
      <c r="DP166" s="2">
        <v>0</v>
      </c>
      <c r="DQ166" s="2">
        <v>0</v>
      </c>
      <c r="DR166" s="4" t="s">
        <v>445</v>
      </c>
    </row>
    <row r="167" spans="1:122">
      <c r="A167" s="2">
        <v>4189695</v>
      </c>
      <c r="B167" s="3">
        <v>42057.570844907408</v>
      </c>
      <c r="C167" s="2">
        <v>2</v>
      </c>
      <c r="D167" s="2">
        <v>42</v>
      </c>
      <c r="E167" s="2">
        <v>7</v>
      </c>
      <c r="F167" s="2">
        <v>12</v>
      </c>
      <c r="G167" s="2">
        <v>3</v>
      </c>
      <c r="H167" s="2">
        <v>1</v>
      </c>
      <c r="I167" s="2">
        <v>1</v>
      </c>
      <c r="J167" s="2">
        <v>2</v>
      </c>
      <c r="K167" s="2">
        <v>2</v>
      </c>
      <c r="L167" s="2">
        <v>3</v>
      </c>
      <c r="N167" s="2">
        <v>1982</v>
      </c>
      <c r="O167" s="2">
        <v>100</v>
      </c>
      <c r="P167" s="2">
        <v>1</v>
      </c>
      <c r="Q167" s="2">
        <f t="shared" si="6"/>
        <v>100</v>
      </c>
      <c r="R167" s="4" t="s">
        <v>170</v>
      </c>
      <c r="S167" s="2">
        <v>4</v>
      </c>
      <c r="T167" s="2">
        <v>4</v>
      </c>
      <c r="U167" s="2">
        <v>2</v>
      </c>
      <c r="V167" s="2">
        <v>4</v>
      </c>
      <c r="W167" s="2">
        <v>1</v>
      </c>
      <c r="X167" s="2">
        <v>2</v>
      </c>
      <c r="Y167" s="2">
        <v>2</v>
      </c>
      <c r="Z167" s="2">
        <v>1</v>
      </c>
      <c r="AA167" s="2">
        <v>3</v>
      </c>
      <c r="AB167" s="2">
        <v>3</v>
      </c>
      <c r="AC167" s="2">
        <v>4</v>
      </c>
      <c r="AD167" s="2">
        <v>4</v>
      </c>
      <c r="AE167" s="2">
        <v>4</v>
      </c>
      <c r="AF167" s="2">
        <v>3</v>
      </c>
      <c r="AG167" s="2">
        <v>3</v>
      </c>
      <c r="AH167" s="2">
        <v>4</v>
      </c>
      <c r="AI167" s="2">
        <v>4</v>
      </c>
      <c r="AJ167" s="2">
        <v>3</v>
      </c>
      <c r="AK167" s="2">
        <v>3</v>
      </c>
      <c r="AL167" s="2">
        <v>3</v>
      </c>
      <c r="AM167" s="2">
        <v>4</v>
      </c>
      <c r="AN167" s="2">
        <v>1</v>
      </c>
      <c r="AO167" s="2">
        <v>4</v>
      </c>
      <c r="AP167" s="2">
        <v>3</v>
      </c>
      <c r="AQ167" s="2">
        <v>4</v>
      </c>
      <c r="AR167" s="2">
        <v>3</v>
      </c>
      <c r="AS167" s="2">
        <v>2</v>
      </c>
      <c r="AT167" s="2">
        <v>3</v>
      </c>
      <c r="AU167" s="2">
        <v>2</v>
      </c>
      <c r="AV167" s="2">
        <v>2</v>
      </c>
      <c r="AW167" s="2">
        <v>2</v>
      </c>
      <c r="AX167" s="2">
        <v>2</v>
      </c>
      <c r="AY167" s="2">
        <v>3</v>
      </c>
      <c r="AZ167" s="2">
        <v>3</v>
      </c>
      <c r="BA167" s="2">
        <v>1</v>
      </c>
      <c r="BB167" s="2">
        <v>2</v>
      </c>
      <c r="BC167" s="2">
        <v>2</v>
      </c>
      <c r="BD167" s="2">
        <v>1</v>
      </c>
      <c r="BE167" s="2">
        <v>1</v>
      </c>
      <c r="BF167" s="2">
        <v>2</v>
      </c>
      <c r="BG167" s="2">
        <v>3</v>
      </c>
      <c r="BH167" s="2">
        <v>3</v>
      </c>
      <c r="BI167" s="2">
        <f t="shared" si="7"/>
        <v>3</v>
      </c>
      <c r="BJ167" s="2">
        <v>0</v>
      </c>
      <c r="BK167" s="2">
        <v>0</v>
      </c>
      <c r="BL167" s="2">
        <v>0</v>
      </c>
      <c r="BM167" s="2">
        <v>1</v>
      </c>
      <c r="BN167" s="2">
        <v>0</v>
      </c>
      <c r="BO167" s="2">
        <v>0</v>
      </c>
      <c r="BP167" s="2">
        <v>0</v>
      </c>
      <c r="BQ167" s="4" t="s">
        <v>445</v>
      </c>
      <c r="BR167" s="2">
        <v>1</v>
      </c>
      <c r="BS167" s="2">
        <v>0</v>
      </c>
      <c r="BT167" s="2">
        <v>0</v>
      </c>
      <c r="BU167" s="2">
        <v>0</v>
      </c>
      <c r="BV167" s="2">
        <v>0</v>
      </c>
      <c r="BW167" s="2">
        <v>0</v>
      </c>
      <c r="BX167" s="2">
        <v>0</v>
      </c>
      <c r="BY167" s="4" t="s">
        <v>445</v>
      </c>
      <c r="BZ167" s="2">
        <v>1</v>
      </c>
      <c r="CA167" s="2">
        <v>0</v>
      </c>
      <c r="CB167" s="2">
        <v>0</v>
      </c>
      <c r="CC167" s="2">
        <v>0</v>
      </c>
      <c r="CD167" s="2">
        <v>0</v>
      </c>
      <c r="CE167" s="2">
        <v>0</v>
      </c>
      <c r="CF167" s="2">
        <v>0</v>
      </c>
      <c r="CG167" s="4" t="s">
        <v>445</v>
      </c>
      <c r="CH167" s="2">
        <v>0</v>
      </c>
      <c r="CI167" s="2">
        <v>0</v>
      </c>
      <c r="CJ167" s="2">
        <v>0</v>
      </c>
      <c r="CK167" s="2">
        <v>1</v>
      </c>
      <c r="CL167" s="2">
        <v>0</v>
      </c>
      <c r="CM167" s="4" t="s">
        <v>445</v>
      </c>
      <c r="CN167" s="2">
        <v>0</v>
      </c>
      <c r="CO167" s="2">
        <v>1</v>
      </c>
      <c r="CP167" s="2">
        <v>0</v>
      </c>
      <c r="CQ167" s="2">
        <v>0</v>
      </c>
      <c r="CR167" s="2">
        <v>0</v>
      </c>
      <c r="CS167" s="4" t="s">
        <v>445</v>
      </c>
      <c r="CT167" s="2">
        <v>0</v>
      </c>
      <c r="CU167" s="2">
        <v>0</v>
      </c>
      <c r="CV167" s="2">
        <v>0</v>
      </c>
      <c r="CW167" s="2">
        <v>0</v>
      </c>
      <c r="CX167" s="2">
        <v>1</v>
      </c>
      <c r="CY167" s="2">
        <v>0</v>
      </c>
      <c r="CZ167" s="4" t="s">
        <v>445</v>
      </c>
      <c r="DA167" s="8">
        <f t="shared" si="8"/>
        <v>4</v>
      </c>
      <c r="DB167" s="2">
        <v>1</v>
      </c>
      <c r="DC167" s="2">
        <v>2</v>
      </c>
      <c r="DD167" s="2">
        <v>2</v>
      </c>
      <c r="DE167" s="2">
        <v>2</v>
      </c>
      <c r="DF167" s="2">
        <v>5</v>
      </c>
      <c r="DG167" s="2">
        <v>3</v>
      </c>
      <c r="DH167" s="2">
        <v>5</v>
      </c>
      <c r="DI167" s="2">
        <v>4</v>
      </c>
      <c r="DJ167" s="2">
        <v>3</v>
      </c>
      <c r="DR167" s="4" t="s">
        <v>445</v>
      </c>
    </row>
    <row r="168" spans="1:122">
      <c r="A168" s="2">
        <v>4194425</v>
      </c>
      <c r="B168" s="3">
        <v>42055.996342592596</v>
      </c>
      <c r="C168" s="2">
        <v>1</v>
      </c>
      <c r="D168" s="2">
        <v>48</v>
      </c>
      <c r="E168" s="2">
        <v>8</v>
      </c>
      <c r="F168" s="2">
        <v>13</v>
      </c>
      <c r="G168" s="2">
        <v>3</v>
      </c>
      <c r="H168" s="2">
        <v>2</v>
      </c>
      <c r="I168" s="2">
        <v>1</v>
      </c>
      <c r="J168" s="2">
        <v>7</v>
      </c>
      <c r="K168" s="2">
        <v>6</v>
      </c>
      <c r="L168" s="2">
        <v>5</v>
      </c>
      <c r="N168" s="2">
        <v>2009</v>
      </c>
      <c r="O168" s="2">
        <v>5000</v>
      </c>
      <c r="P168" s="2">
        <v>10</v>
      </c>
      <c r="Q168" s="2">
        <f t="shared" si="6"/>
        <v>500</v>
      </c>
      <c r="R168" s="4" t="s">
        <v>45</v>
      </c>
      <c r="S168" s="2">
        <v>3</v>
      </c>
      <c r="T168" s="2">
        <v>4</v>
      </c>
      <c r="U168" s="2">
        <v>4</v>
      </c>
      <c r="V168" s="2">
        <v>3</v>
      </c>
      <c r="W168" s="2">
        <v>4</v>
      </c>
      <c r="X168" s="2">
        <v>4</v>
      </c>
      <c r="Y168" s="2">
        <v>4</v>
      </c>
      <c r="Z168" s="2">
        <v>3</v>
      </c>
      <c r="AA168" s="2">
        <v>4</v>
      </c>
      <c r="AB168" s="2">
        <v>4</v>
      </c>
      <c r="AC168" s="2">
        <v>4</v>
      </c>
      <c r="AD168" s="2">
        <v>4</v>
      </c>
      <c r="AE168" s="2">
        <v>3</v>
      </c>
      <c r="AF168" s="2">
        <v>3</v>
      </c>
      <c r="AG168" s="2">
        <v>3</v>
      </c>
      <c r="AH168" s="2">
        <v>3</v>
      </c>
      <c r="AI168" s="2">
        <v>3</v>
      </c>
      <c r="AJ168" s="2">
        <v>3</v>
      </c>
      <c r="AK168" s="2">
        <v>3</v>
      </c>
      <c r="AL168" s="2">
        <v>4</v>
      </c>
      <c r="AM168" s="2">
        <v>3</v>
      </c>
      <c r="AN168" s="2">
        <v>3</v>
      </c>
      <c r="AO168" s="2">
        <v>4</v>
      </c>
      <c r="AP168" s="2">
        <v>4</v>
      </c>
      <c r="AQ168" s="2">
        <v>3</v>
      </c>
      <c r="AR168" s="2">
        <v>2</v>
      </c>
      <c r="AS168" s="2">
        <v>2</v>
      </c>
      <c r="AT168" s="2">
        <v>3</v>
      </c>
      <c r="AU168" s="2">
        <v>2</v>
      </c>
      <c r="AV168" s="2">
        <v>3</v>
      </c>
      <c r="AW168" s="2">
        <v>3</v>
      </c>
      <c r="AX168" s="2">
        <v>3</v>
      </c>
      <c r="AY168" s="2">
        <v>3</v>
      </c>
      <c r="AZ168" s="2">
        <v>3</v>
      </c>
      <c r="BA168" s="2">
        <v>3</v>
      </c>
      <c r="BB168" s="2">
        <v>3</v>
      </c>
      <c r="BC168" s="2">
        <v>3</v>
      </c>
      <c r="BD168" s="2">
        <v>3</v>
      </c>
      <c r="BE168" s="2">
        <v>4</v>
      </c>
      <c r="BF168" s="2">
        <v>3</v>
      </c>
      <c r="BG168" s="2">
        <v>3</v>
      </c>
      <c r="BH168" s="2">
        <v>3</v>
      </c>
      <c r="BI168" s="2">
        <f t="shared" si="7"/>
        <v>3</v>
      </c>
      <c r="BJ168" s="2">
        <v>0</v>
      </c>
      <c r="BK168" s="2">
        <v>0</v>
      </c>
      <c r="BL168" s="2">
        <v>1</v>
      </c>
      <c r="BM168" s="2">
        <v>0</v>
      </c>
      <c r="BN168" s="2">
        <v>0</v>
      </c>
      <c r="BO168" s="2">
        <v>0</v>
      </c>
      <c r="BP168" s="2">
        <v>0</v>
      </c>
      <c r="BQ168" s="4" t="s">
        <v>445</v>
      </c>
      <c r="BR168" s="2">
        <v>0</v>
      </c>
      <c r="BS168" s="2">
        <v>0</v>
      </c>
      <c r="BT168" s="2">
        <v>1</v>
      </c>
      <c r="BU168" s="2">
        <v>1</v>
      </c>
      <c r="BV168" s="2">
        <v>0</v>
      </c>
      <c r="BW168" s="2">
        <v>0</v>
      </c>
      <c r="BX168" s="2">
        <v>0</v>
      </c>
      <c r="BY168" s="4" t="s">
        <v>445</v>
      </c>
      <c r="BZ168" s="2">
        <v>0</v>
      </c>
      <c r="CA168" s="2">
        <v>0</v>
      </c>
      <c r="CB168" s="2">
        <v>1</v>
      </c>
      <c r="CC168" s="2">
        <v>1</v>
      </c>
      <c r="CD168" s="2">
        <v>0</v>
      </c>
      <c r="CE168" s="2">
        <v>0</v>
      </c>
      <c r="CF168" s="2">
        <v>0</v>
      </c>
      <c r="CG168" s="4" t="s">
        <v>445</v>
      </c>
      <c r="CH168" s="2">
        <v>0</v>
      </c>
      <c r="CI168" s="2">
        <v>1</v>
      </c>
      <c r="CJ168" s="2">
        <v>0</v>
      </c>
      <c r="CK168" s="2">
        <v>0</v>
      </c>
      <c r="CL168" s="2">
        <v>0</v>
      </c>
      <c r="CM168" s="4" t="s">
        <v>445</v>
      </c>
      <c r="CN168" s="2">
        <v>0</v>
      </c>
      <c r="CO168" s="2">
        <v>1</v>
      </c>
      <c r="CP168" s="2">
        <v>0</v>
      </c>
      <c r="CQ168" s="2">
        <v>0</v>
      </c>
      <c r="CR168" s="2">
        <v>0</v>
      </c>
      <c r="CS168" s="4" t="s">
        <v>445</v>
      </c>
      <c r="CT168" s="2">
        <v>0</v>
      </c>
      <c r="CU168" s="2">
        <v>0</v>
      </c>
      <c r="CV168" s="2">
        <v>1</v>
      </c>
      <c r="CW168" s="2">
        <v>0</v>
      </c>
      <c r="CX168" s="2">
        <v>0</v>
      </c>
      <c r="CY168" s="2">
        <v>0</v>
      </c>
      <c r="CZ168" s="4" t="s">
        <v>445</v>
      </c>
      <c r="DA168" s="8">
        <f t="shared" si="8"/>
        <v>8</v>
      </c>
      <c r="DB168" s="2">
        <v>1</v>
      </c>
      <c r="DC168" s="2">
        <v>2</v>
      </c>
      <c r="DD168" s="2">
        <v>2</v>
      </c>
      <c r="DE168" s="2">
        <v>3</v>
      </c>
      <c r="DF168" s="2">
        <v>4</v>
      </c>
      <c r="DG168" s="2">
        <v>3</v>
      </c>
      <c r="DH168" s="2">
        <v>2</v>
      </c>
      <c r="DI168" s="2">
        <v>2</v>
      </c>
      <c r="DJ168" s="2">
        <v>3</v>
      </c>
      <c r="DR168" s="4" t="s">
        <v>445</v>
      </c>
    </row>
    <row r="169" spans="1:122">
      <c r="A169" s="2">
        <v>4195195</v>
      </c>
      <c r="B169" s="3">
        <v>42057.597175925926</v>
      </c>
      <c r="C169" s="2">
        <v>2</v>
      </c>
      <c r="D169" s="2">
        <v>56</v>
      </c>
      <c r="E169" s="2">
        <v>10</v>
      </c>
      <c r="F169" s="2">
        <v>12</v>
      </c>
      <c r="G169" s="2">
        <v>3</v>
      </c>
      <c r="H169" s="2">
        <v>1</v>
      </c>
      <c r="I169" s="2">
        <v>1</v>
      </c>
      <c r="J169" s="2">
        <v>4</v>
      </c>
      <c r="K169" s="2">
        <v>4</v>
      </c>
      <c r="L169" s="2">
        <v>2</v>
      </c>
      <c r="N169" s="2">
        <v>1991</v>
      </c>
      <c r="O169" s="2">
        <v>200</v>
      </c>
      <c r="P169" s="2">
        <v>1</v>
      </c>
      <c r="Q169" s="2">
        <f t="shared" si="6"/>
        <v>200</v>
      </c>
      <c r="R169" s="4" t="s">
        <v>171</v>
      </c>
      <c r="S169" s="2">
        <v>3</v>
      </c>
      <c r="T169" s="2">
        <v>3</v>
      </c>
      <c r="U169" s="2">
        <v>4</v>
      </c>
      <c r="V169" s="2">
        <v>3</v>
      </c>
      <c r="W169" s="2">
        <v>1</v>
      </c>
      <c r="X169" s="2">
        <v>1</v>
      </c>
      <c r="Y169" s="2">
        <v>2</v>
      </c>
      <c r="Z169" s="2">
        <v>4</v>
      </c>
      <c r="AA169" s="2">
        <v>3</v>
      </c>
      <c r="AB169" s="2">
        <v>3</v>
      </c>
      <c r="AC169" s="2">
        <v>3</v>
      </c>
      <c r="AD169" s="2">
        <v>3</v>
      </c>
      <c r="AE169" s="2">
        <v>4</v>
      </c>
      <c r="AF169" s="2">
        <v>2</v>
      </c>
      <c r="AG169" s="2">
        <v>3</v>
      </c>
      <c r="AH169" s="2">
        <v>3</v>
      </c>
      <c r="AI169" s="2">
        <v>3</v>
      </c>
      <c r="AJ169" s="2">
        <v>3</v>
      </c>
      <c r="AK169" s="2">
        <v>3</v>
      </c>
      <c r="AL169" s="2">
        <v>3</v>
      </c>
      <c r="AM169" s="2">
        <v>3</v>
      </c>
      <c r="AN169" s="2">
        <v>3</v>
      </c>
      <c r="AO169" s="2">
        <v>4</v>
      </c>
      <c r="AP169" s="2">
        <v>4</v>
      </c>
      <c r="AQ169" s="2">
        <v>4</v>
      </c>
      <c r="AR169" s="2">
        <v>3</v>
      </c>
      <c r="AS169" s="2">
        <v>2</v>
      </c>
      <c r="AT169" s="2">
        <v>3</v>
      </c>
      <c r="AU169" s="2">
        <v>3</v>
      </c>
      <c r="AV169" s="2">
        <v>3</v>
      </c>
      <c r="AW169" s="2">
        <v>3</v>
      </c>
      <c r="AX169" s="2">
        <v>2</v>
      </c>
      <c r="AY169" s="2">
        <v>3</v>
      </c>
      <c r="AZ169" s="2">
        <v>2</v>
      </c>
      <c r="BA169" s="2">
        <v>1</v>
      </c>
      <c r="BB169" s="2">
        <v>2</v>
      </c>
      <c r="BC169" s="2">
        <v>2</v>
      </c>
      <c r="BD169" s="2">
        <v>2</v>
      </c>
      <c r="BE169" s="2">
        <v>2</v>
      </c>
      <c r="BF169" s="2">
        <v>2</v>
      </c>
      <c r="BG169" s="2">
        <v>3</v>
      </c>
      <c r="BH169" s="2">
        <v>4</v>
      </c>
      <c r="BI169" s="2">
        <f t="shared" si="7"/>
        <v>3.5</v>
      </c>
      <c r="BJ169" s="2">
        <v>0</v>
      </c>
      <c r="BK169" s="2">
        <v>0</v>
      </c>
      <c r="BL169" s="2">
        <v>0</v>
      </c>
      <c r="BM169" s="2">
        <v>0</v>
      </c>
      <c r="BN169" s="2">
        <v>0</v>
      </c>
      <c r="BO169" s="2">
        <v>1</v>
      </c>
      <c r="BP169" s="2">
        <v>0</v>
      </c>
      <c r="BQ169" s="4" t="s">
        <v>445</v>
      </c>
      <c r="BR169" s="2">
        <v>0</v>
      </c>
      <c r="BS169" s="2">
        <v>0</v>
      </c>
      <c r="BT169" s="2">
        <v>0</v>
      </c>
      <c r="BU169" s="2">
        <v>0</v>
      </c>
      <c r="BV169" s="2">
        <v>0</v>
      </c>
      <c r="BW169" s="2">
        <v>1</v>
      </c>
      <c r="BX169" s="2">
        <v>0</v>
      </c>
      <c r="BY169" s="4" t="s">
        <v>445</v>
      </c>
      <c r="BZ169" s="2">
        <v>0</v>
      </c>
      <c r="CA169" s="2">
        <v>0</v>
      </c>
      <c r="CB169" s="2">
        <v>0</v>
      </c>
      <c r="CC169" s="2">
        <v>0</v>
      </c>
      <c r="CD169" s="2">
        <v>0</v>
      </c>
      <c r="CE169" s="2">
        <v>1</v>
      </c>
      <c r="CF169" s="2">
        <v>0</v>
      </c>
      <c r="CG169" s="4" t="s">
        <v>445</v>
      </c>
      <c r="CH169" s="2">
        <v>0</v>
      </c>
      <c r="CI169" s="2">
        <v>0</v>
      </c>
      <c r="CJ169" s="2">
        <v>0</v>
      </c>
      <c r="CK169" s="2">
        <v>0</v>
      </c>
      <c r="CL169" s="2">
        <v>1</v>
      </c>
      <c r="CM169" s="4" t="s">
        <v>445</v>
      </c>
      <c r="CN169" s="2">
        <v>0</v>
      </c>
      <c r="CO169" s="2">
        <v>0</v>
      </c>
      <c r="CP169" s="2">
        <v>0</v>
      </c>
      <c r="CQ169" s="2">
        <v>0</v>
      </c>
      <c r="CR169" s="2">
        <v>1</v>
      </c>
      <c r="CS169" s="4" t="s">
        <v>445</v>
      </c>
      <c r="CT169" s="2">
        <v>0</v>
      </c>
      <c r="CU169" s="2">
        <v>0</v>
      </c>
      <c r="CV169" s="2">
        <v>0</v>
      </c>
      <c r="CW169" s="2">
        <v>0</v>
      </c>
      <c r="CX169" s="2">
        <v>1</v>
      </c>
      <c r="CY169" s="2">
        <v>0</v>
      </c>
      <c r="CZ169" s="4" t="s">
        <v>445</v>
      </c>
      <c r="DA169" s="8">
        <f t="shared" si="8"/>
        <v>0</v>
      </c>
      <c r="DB169" s="2">
        <v>1</v>
      </c>
      <c r="DC169" s="2">
        <v>3</v>
      </c>
      <c r="DD169" s="2">
        <v>2</v>
      </c>
      <c r="DE169" s="2">
        <v>3</v>
      </c>
      <c r="DF169" s="2">
        <v>3</v>
      </c>
      <c r="DG169" s="2">
        <v>3</v>
      </c>
      <c r="DH169" s="2">
        <v>4</v>
      </c>
      <c r="DI169" s="2">
        <v>3</v>
      </c>
      <c r="DJ169" s="2">
        <v>2</v>
      </c>
      <c r="DK169" s="2">
        <v>0</v>
      </c>
      <c r="DL169" s="2">
        <v>1</v>
      </c>
      <c r="DM169" s="2">
        <v>0</v>
      </c>
      <c r="DN169" s="2">
        <v>0</v>
      </c>
      <c r="DO169" s="2">
        <v>1</v>
      </c>
      <c r="DP169" s="2">
        <v>0</v>
      </c>
      <c r="DQ169" s="2">
        <v>0</v>
      </c>
      <c r="DR169" s="4" t="s">
        <v>445</v>
      </c>
    </row>
    <row r="170" spans="1:122">
      <c r="A170" s="2">
        <v>4201274</v>
      </c>
      <c r="B170" s="3">
        <v>42056.010069444441</v>
      </c>
      <c r="C170" s="2">
        <v>1</v>
      </c>
      <c r="D170" s="2">
        <v>67</v>
      </c>
      <c r="E170" s="2">
        <v>11</v>
      </c>
      <c r="F170" s="2">
        <v>12</v>
      </c>
      <c r="G170" s="2">
        <v>3</v>
      </c>
      <c r="H170" s="2">
        <v>2</v>
      </c>
      <c r="I170" s="2">
        <v>2</v>
      </c>
      <c r="L170" s="2">
        <v>5</v>
      </c>
      <c r="N170" s="2">
        <v>2005</v>
      </c>
      <c r="O170" s="2">
        <v>300</v>
      </c>
      <c r="P170" s="2">
        <v>3</v>
      </c>
      <c r="Q170" s="2">
        <f t="shared" si="6"/>
        <v>100</v>
      </c>
      <c r="R170" s="4" t="s">
        <v>172</v>
      </c>
      <c r="S170" s="2">
        <v>4</v>
      </c>
      <c r="T170" s="2">
        <v>2</v>
      </c>
      <c r="U170" s="2">
        <v>2</v>
      </c>
      <c r="V170" s="2">
        <v>4</v>
      </c>
      <c r="W170" s="2">
        <v>4</v>
      </c>
      <c r="X170" s="2">
        <v>2</v>
      </c>
      <c r="Y170" s="2">
        <v>3</v>
      </c>
      <c r="Z170" s="2">
        <v>3</v>
      </c>
      <c r="AA170" s="2">
        <v>3</v>
      </c>
      <c r="AB170" s="2">
        <v>3</v>
      </c>
      <c r="AC170" s="2">
        <v>3</v>
      </c>
      <c r="AD170" s="2">
        <v>3</v>
      </c>
      <c r="AE170" s="2">
        <v>3</v>
      </c>
      <c r="AF170" s="2">
        <v>3</v>
      </c>
      <c r="AG170" s="2">
        <v>3</v>
      </c>
      <c r="AH170" s="2">
        <v>4</v>
      </c>
      <c r="AI170" s="2">
        <v>4</v>
      </c>
      <c r="AJ170" s="2">
        <v>4</v>
      </c>
      <c r="AK170" s="2">
        <v>3</v>
      </c>
      <c r="AL170" s="2">
        <v>4</v>
      </c>
      <c r="AM170" s="2">
        <v>4</v>
      </c>
      <c r="AN170" s="2">
        <v>4</v>
      </c>
      <c r="AO170" s="2">
        <v>4</v>
      </c>
      <c r="AP170" s="2">
        <v>3</v>
      </c>
      <c r="AQ170" s="2">
        <v>4</v>
      </c>
      <c r="AR170" s="2">
        <v>3</v>
      </c>
      <c r="AS170" s="2">
        <v>2</v>
      </c>
      <c r="AT170" s="2">
        <v>3</v>
      </c>
      <c r="AU170" s="2">
        <v>3</v>
      </c>
      <c r="AV170" s="2">
        <v>3</v>
      </c>
      <c r="AW170" s="2">
        <v>3</v>
      </c>
      <c r="AX170" s="2">
        <v>3</v>
      </c>
      <c r="AY170" s="2">
        <v>2</v>
      </c>
      <c r="AZ170" s="2">
        <v>3</v>
      </c>
      <c r="BA170" s="2">
        <v>2</v>
      </c>
      <c r="BB170" s="2">
        <v>3</v>
      </c>
      <c r="BC170" s="2">
        <v>3</v>
      </c>
      <c r="BD170" s="2">
        <v>4</v>
      </c>
      <c r="BE170" s="2">
        <v>4</v>
      </c>
      <c r="BF170" s="2">
        <v>3</v>
      </c>
      <c r="BG170" s="2">
        <v>3</v>
      </c>
      <c r="BH170" s="2">
        <v>3</v>
      </c>
      <c r="BI170" s="2">
        <f t="shared" si="7"/>
        <v>3</v>
      </c>
      <c r="BJ170" s="2">
        <v>0</v>
      </c>
      <c r="BK170" s="2">
        <v>1</v>
      </c>
      <c r="BL170" s="2">
        <v>1</v>
      </c>
      <c r="BM170" s="2">
        <v>0</v>
      </c>
      <c r="BN170" s="2">
        <v>0</v>
      </c>
      <c r="BO170" s="2">
        <v>0</v>
      </c>
      <c r="BP170" s="2">
        <v>0</v>
      </c>
      <c r="BQ170" s="4" t="s">
        <v>445</v>
      </c>
      <c r="BR170" s="2">
        <v>1</v>
      </c>
      <c r="BS170" s="2">
        <v>0</v>
      </c>
      <c r="BT170" s="2">
        <v>0</v>
      </c>
      <c r="BU170" s="2">
        <v>1</v>
      </c>
      <c r="BV170" s="2">
        <v>0</v>
      </c>
      <c r="BW170" s="2">
        <v>0</v>
      </c>
      <c r="BX170" s="2">
        <v>0</v>
      </c>
      <c r="BY170" s="4" t="s">
        <v>445</v>
      </c>
      <c r="BZ170" s="2">
        <v>1</v>
      </c>
      <c r="CA170" s="2">
        <v>0</v>
      </c>
      <c r="CB170" s="2">
        <v>0</v>
      </c>
      <c r="CC170" s="2">
        <v>1</v>
      </c>
      <c r="CD170" s="2">
        <v>0</v>
      </c>
      <c r="CE170" s="2">
        <v>0</v>
      </c>
      <c r="CF170" s="2">
        <v>0</v>
      </c>
      <c r="CG170" s="4" t="s">
        <v>445</v>
      </c>
      <c r="CH170" s="2">
        <v>0</v>
      </c>
      <c r="CI170" s="2">
        <v>1</v>
      </c>
      <c r="CJ170" s="2">
        <v>0</v>
      </c>
      <c r="CK170" s="2">
        <v>0</v>
      </c>
      <c r="CL170" s="2">
        <v>0</v>
      </c>
      <c r="CM170" s="4" t="s">
        <v>445</v>
      </c>
      <c r="CN170" s="2">
        <v>1</v>
      </c>
      <c r="CO170" s="2">
        <v>1</v>
      </c>
      <c r="CP170" s="2">
        <v>0</v>
      </c>
      <c r="CQ170" s="2">
        <v>0</v>
      </c>
      <c r="CR170" s="2">
        <v>0</v>
      </c>
      <c r="CS170" s="4" t="s">
        <v>445</v>
      </c>
      <c r="CT170" s="2">
        <v>1</v>
      </c>
      <c r="CU170" s="2">
        <v>0</v>
      </c>
      <c r="CV170" s="2">
        <v>0</v>
      </c>
      <c r="CW170" s="2">
        <v>0</v>
      </c>
      <c r="CX170" s="2">
        <v>0</v>
      </c>
      <c r="CY170" s="2">
        <v>0</v>
      </c>
      <c r="CZ170" s="4" t="s">
        <v>445</v>
      </c>
      <c r="DA170" s="8">
        <f t="shared" si="8"/>
        <v>10</v>
      </c>
      <c r="DB170" s="2">
        <v>4</v>
      </c>
      <c r="DC170" s="2">
        <v>4</v>
      </c>
      <c r="DD170" s="2">
        <v>3</v>
      </c>
      <c r="DE170" s="2">
        <v>3</v>
      </c>
      <c r="DF170" s="2">
        <v>4</v>
      </c>
      <c r="DG170" s="2">
        <v>3</v>
      </c>
      <c r="DH170" s="2">
        <v>5</v>
      </c>
      <c r="DI170" s="2">
        <v>4</v>
      </c>
      <c r="DJ170" s="2">
        <v>3</v>
      </c>
      <c r="DR170" s="4" t="s">
        <v>445</v>
      </c>
    </row>
    <row r="171" spans="1:122">
      <c r="A171" s="2">
        <v>6223027</v>
      </c>
      <c r="B171" s="3">
        <v>42057.378923611112</v>
      </c>
      <c r="C171" s="2">
        <v>2</v>
      </c>
      <c r="D171" s="2">
        <v>25</v>
      </c>
      <c r="E171" s="2">
        <v>4</v>
      </c>
      <c r="F171" s="2">
        <v>43</v>
      </c>
      <c r="G171" s="2">
        <v>8</v>
      </c>
      <c r="H171" s="2">
        <v>1</v>
      </c>
      <c r="I171" s="2">
        <v>1</v>
      </c>
      <c r="J171" s="2">
        <v>3</v>
      </c>
      <c r="K171" s="2">
        <v>3</v>
      </c>
      <c r="L171" s="2">
        <v>5</v>
      </c>
      <c r="N171" s="2">
        <v>2013</v>
      </c>
      <c r="O171" s="2">
        <v>5500</v>
      </c>
      <c r="P171" s="2">
        <v>3</v>
      </c>
      <c r="Q171" s="2">
        <f t="shared" si="6"/>
        <v>1833.3333333333333</v>
      </c>
      <c r="R171" s="4" t="s">
        <v>173</v>
      </c>
      <c r="S171" s="2">
        <v>2</v>
      </c>
      <c r="T171" s="2">
        <v>4</v>
      </c>
      <c r="U171" s="2">
        <v>4</v>
      </c>
      <c r="V171" s="2">
        <v>4</v>
      </c>
      <c r="W171" s="2">
        <v>5</v>
      </c>
      <c r="X171" s="2">
        <v>4</v>
      </c>
      <c r="Y171" s="2">
        <v>4</v>
      </c>
      <c r="Z171" s="2">
        <v>4</v>
      </c>
      <c r="AA171" s="2">
        <v>4</v>
      </c>
      <c r="AB171" s="2">
        <v>4</v>
      </c>
      <c r="AC171" s="2">
        <v>4</v>
      </c>
      <c r="AD171" s="2">
        <v>4</v>
      </c>
      <c r="AE171" s="2">
        <v>4</v>
      </c>
      <c r="AF171" s="2">
        <v>4</v>
      </c>
      <c r="AG171" s="2">
        <v>4</v>
      </c>
      <c r="AH171" s="2">
        <v>4</v>
      </c>
      <c r="AI171" s="2">
        <v>4</v>
      </c>
      <c r="AJ171" s="2">
        <v>4</v>
      </c>
      <c r="AK171" s="2">
        <v>4</v>
      </c>
      <c r="AL171" s="2">
        <v>4</v>
      </c>
      <c r="AM171" s="2">
        <v>4</v>
      </c>
      <c r="AN171" s="2">
        <v>4</v>
      </c>
      <c r="AO171" s="2">
        <v>4</v>
      </c>
      <c r="AP171" s="2">
        <v>4</v>
      </c>
      <c r="AQ171" s="2">
        <v>4</v>
      </c>
      <c r="AR171" s="2">
        <v>3</v>
      </c>
      <c r="AS171" s="2">
        <v>4</v>
      </c>
      <c r="AT171" s="2">
        <v>4</v>
      </c>
      <c r="AU171" s="2">
        <v>3</v>
      </c>
      <c r="AV171" s="2">
        <v>3</v>
      </c>
      <c r="AW171" s="2">
        <v>3</v>
      </c>
      <c r="AX171" s="2">
        <v>4</v>
      </c>
      <c r="AY171" s="2">
        <v>4</v>
      </c>
      <c r="AZ171" s="2">
        <v>4</v>
      </c>
      <c r="BA171" s="2">
        <v>3</v>
      </c>
      <c r="BB171" s="2">
        <v>4</v>
      </c>
      <c r="BC171" s="2">
        <v>4</v>
      </c>
      <c r="BD171" s="2">
        <v>4</v>
      </c>
      <c r="BE171" s="2">
        <v>4</v>
      </c>
      <c r="BF171" s="2">
        <v>4</v>
      </c>
      <c r="BG171" s="2">
        <v>4</v>
      </c>
      <c r="BH171" s="2">
        <v>4</v>
      </c>
      <c r="BI171" s="2">
        <f t="shared" si="7"/>
        <v>4</v>
      </c>
      <c r="BJ171" s="2">
        <v>1</v>
      </c>
      <c r="BK171" s="2">
        <v>1</v>
      </c>
      <c r="BL171" s="2">
        <v>1</v>
      </c>
      <c r="BM171" s="2">
        <v>0</v>
      </c>
      <c r="BN171" s="2">
        <v>0</v>
      </c>
      <c r="BO171" s="2">
        <v>0</v>
      </c>
      <c r="BP171" s="2">
        <v>0</v>
      </c>
      <c r="BQ171" s="4" t="s">
        <v>445</v>
      </c>
      <c r="BR171" s="2">
        <v>0</v>
      </c>
      <c r="BS171" s="2">
        <v>0</v>
      </c>
      <c r="BT171" s="2">
        <v>0</v>
      </c>
      <c r="BU171" s="2">
        <v>0</v>
      </c>
      <c r="BV171" s="2">
        <v>0</v>
      </c>
      <c r="BW171" s="2">
        <v>0</v>
      </c>
      <c r="BX171" s="2">
        <v>1</v>
      </c>
      <c r="BY171" s="4" t="s">
        <v>445</v>
      </c>
      <c r="BZ171" s="2">
        <v>0</v>
      </c>
      <c r="CA171" s="2">
        <v>0</v>
      </c>
      <c r="CB171" s="2">
        <v>0</v>
      </c>
      <c r="CC171" s="2">
        <v>0</v>
      </c>
      <c r="CD171" s="2">
        <v>0</v>
      </c>
      <c r="CE171" s="2">
        <v>0</v>
      </c>
      <c r="CF171" s="2">
        <v>1</v>
      </c>
      <c r="CG171" s="4" t="s">
        <v>445</v>
      </c>
      <c r="CH171" s="2">
        <v>1</v>
      </c>
      <c r="CI171" s="2">
        <v>1</v>
      </c>
      <c r="CJ171" s="2">
        <v>0</v>
      </c>
      <c r="CK171" s="2">
        <v>0</v>
      </c>
      <c r="CL171" s="2">
        <v>0</v>
      </c>
      <c r="CM171" s="4" t="s">
        <v>445</v>
      </c>
      <c r="CN171" s="2">
        <v>1</v>
      </c>
      <c r="CO171" s="2">
        <v>1</v>
      </c>
      <c r="CP171" s="2">
        <v>0</v>
      </c>
      <c r="CQ171" s="2">
        <v>0</v>
      </c>
      <c r="CR171" s="2">
        <v>0</v>
      </c>
      <c r="CS171" s="4" t="s">
        <v>445</v>
      </c>
      <c r="CT171" s="2">
        <v>0</v>
      </c>
      <c r="CU171" s="2">
        <v>0</v>
      </c>
      <c r="CV171" s="2">
        <v>0</v>
      </c>
      <c r="CW171" s="2">
        <v>0</v>
      </c>
      <c r="CX171" s="2">
        <v>0</v>
      </c>
      <c r="CY171" s="2">
        <v>1</v>
      </c>
      <c r="CZ171" s="4" t="s">
        <v>445</v>
      </c>
      <c r="DA171" s="8">
        <f t="shared" si="8"/>
        <v>7</v>
      </c>
      <c r="DB171" s="2">
        <v>4</v>
      </c>
      <c r="DC171" s="2">
        <v>4</v>
      </c>
      <c r="DD171" s="2">
        <v>4</v>
      </c>
      <c r="DE171" s="2">
        <v>4</v>
      </c>
      <c r="DF171" s="2">
        <v>5</v>
      </c>
      <c r="DG171" s="2">
        <v>4</v>
      </c>
      <c r="DH171" s="2">
        <v>5</v>
      </c>
      <c r="DI171" s="2">
        <v>4</v>
      </c>
      <c r="DJ171" s="2">
        <v>4</v>
      </c>
      <c r="DR171" s="4" t="s">
        <v>445</v>
      </c>
    </row>
    <row r="172" spans="1:122">
      <c r="A172" s="2">
        <v>6234482</v>
      </c>
      <c r="B172" s="3">
        <v>42056.383206018516</v>
      </c>
      <c r="C172" s="2">
        <v>1</v>
      </c>
      <c r="D172" s="2">
        <v>71</v>
      </c>
      <c r="E172" s="2">
        <v>11</v>
      </c>
      <c r="F172" s="2">
        <v>35</v>
      </c>
      <c r="G172" s="2">
        <v>6</v>
      </c>
      <c r="H172" s="2">
        <v>2</v>
      </c>
      <c r="I172" s="2">
        <v>2</v>
      </c>
      <c r="J172" s="2">
        <v>5</v>
      </c>
      <c r="K172" s="2">
        <v>5</v>
      </c>
      <c r="L172" s="2">
        <v>1</v>
      </c>
      <c r="N172" s="2">
        <v>2008</v>
      </c>
      <c r="O172" s="2">
        <v>145</v>
      </c>
      <c r="P172" s="2">
        <v>2</v>
      </c>
      <c r="Q172" s="2">
        <f t="shared" si="6"/>
        <v>72.5</v>
      </c>
      <c r="R172" s="4" t="s">
        <v>174</v>
      </c>
      <c r="S172" s="2">
        <v>2</v>
      </c>
      <c r="T172" s="2">
        <v>4</v>
      </c>
      <c r="U172" s="2">
        <v>3</v>
      </c>
      <c r="V172" s="2">
        <v>4</v>
      </c>
      <c r="W172" s="2">
        <v>1</v>
      </c>
      <c r="X172" s="2">
        <v>1</v>
      </c>
      <c r="Y172" s="2">
        <v>1</v>
      </c>
      <c r="Z172" s="2">
        <v>1</v>
      </c>
      <c r="AA172" s="2">
        <v>4</v>
      </c>
      <c r="AB172" s="2">
        <v>4</v>
      </c>
      <c r="AC172" s="2">
        <v>4</v>
      </c>
      <c r="AD172" s="2">
        <v>3</v>
      </c>
      <c r="AE172" s="2">
        <v>4</v>
      </c>
      <c r="AF172" s="2">
        <v>4</v>
      </c>
      <c r="AG172" s="2">
        <v>3</v>
      </c>
      <c r="AH172" s="2">
        <v>3</v>
      </c>
      <c r="AI172" s="2">
        <v>4</v>
      </c>
      <c r="AJ172" s="2">
        <v>3</v>
      </c>
      <c r="AK172" s="2">
        <v>1</v>
      </c>
      <c r="AL172" s="2">
        <v>4</v>
      </c>
      <c r="AM172" s="2">
        <v>2</v>
      </c>
      <c r="AN172" s="2">
        <v>1</v>
      </c>
      <c r="AO172" s="2">
        <v>4</v>
      </c>
      <c r="AP172" s="2">
        <v>4</v>
      </c>
      <c r="AQ172" s="2">
        <v>3</v>
      </c>
      <c r="AR172" s="2">
        <v>3</v>
      </c>
      <c r="AS172" s="2">
        <v>3</v>
      </c>
      <c r="AT172" s="2">
        <v>2</v>
      </c>
      <c r="AU172" s="2">
        <v>2</v>
      </c>
      <c r="AV172" s="2">
        <v>2</v>
      </c>
      <c r="AW172" s="2">
        <v>2</v>
      </c>
      <c r="AX172" s="2">
        <v>2</v>
      </c>
      <c r="AY172" s="2">
        <v>2</v>
      </c>
      <c r="AZ172" s="2">
        <v>4</v>
      </c>
      <c r="BA172" s="2">
        <v>1</v>
      </c>
      <c r="BB172" s="2">
        <v>3</v>
      </c>
      <c r="BC172" s="2">
        <v>2</v>
      </c>
      <c r="BD172" s="2">
        <v>1</v>
      </c>
      <c r="BE172" s="2">
        <v>3</v>
      </c>
      <c r="BF172" s="2">
        <v>2</v>
      </c>
      <c r="BG172" s="2">
        <v>4</v>
      </c>
      <c r="BH172" s="2">
        <v>2</v>
      </c>
      <c r="BI172" s="2">
        <f t="shared" si="7"/>
        <v>3</v>
      </c>
      <c r="BJ172" s="2">
        <v>0</v>
      </c>
      <c r="BK172" s="2">
        <v>0</v>
      </c>
      <c r="BL172" s="2">
        <v>0</v>
      </c>
      <c r="BM172" s="2">
        <v>0</v>
      </c>
      <c r="BN172" s="2">
        <v>0</v>
      </c>
      <c r="BO172" s="2">
        <v>0</v>
      </c>
      <c r="BP172" s="2">
        <v>1</v>
      </c>
      <c r="BQ172" s="4" t="s">
        <v>445</v>
      </c>
      <c r="BR172" s="2">
        <v>0</v>
      </c>
      <c r="BS172" s="2">
        <v>0</v>
      </c>
      <c r="BT172" s="2">
        <v>0</v>
      </c>
      <c r="BU172" s="2">
        <v>0</v>
      </c>
      <c r="BV172" s="2">
        <v>0</v>
      </c>
      <c r="BW172" s="2">
        <v>0</v>
      </c>
      <c r="BX172" s="2">
        <v>1</v>
      </c>
      <c r="BY172" s="4" t="s">
        <v>445</v>
      </c>
      <c r="BZ172" s="2">
        <v>0</v>
      </c>
      <c r="CA172" s="2">
        <v>0</v>
      </c>
      <c r="CB172" s="2">
        <v>0</v>
      </c>
      <c r="CC172" s="2">
        <v>0</v>
      </c>
      <c r="CD172" s="2">
        <v>0</v>
      </c>
      <c r="CE172" s="2">
        <v>0</v>
      </c>
      <c r="CF172" s="2">
        <v>1</v>
      </c>
      <c r="CG172" s="4" t="s">
        <v>445</v>
      </c>
      <c r="CH172" s="2">
        <v>0</v>
      </c>
      <c r="CI172" s="2">
        <v>0</v>
      </c>
      <c r="CJ172" s="2">
        <v>0</v>
      </c>
      <c r="CK172" s="2">
        <v>0</v>
      </c>
      <c r="CL172" s="2">
        <v>1</v>
      </c>
      <c r="CM172" s="4" t="s">
        <v>445</v>
      </c>
      <c r="CN172" s="2">
        <v>0</v>
      </c>
      <c r="CO172" s="2">
        <v>0</v>
      </c>
      <c r="CP172" s="2">
        <v>0</v>
      </c>
      <c r="CQ172" s="2">
        <v>0</v>
      </c>
      <c r="CR172" s="2">
        <v>1</v>
      </c>
      <c r="CS172" s="4" t="s">
        <v>445</v>
      </c>
      <c r="CT172" s="2">
        <v>0</v>
      </c>
      <c r="CU172" s="2">
        <v>0</v>
      </c>
      <c r="CV172" s="2">
        <v>0</v>
      </c>
      <c r="CW172" s="2">
        <v>0</v>
      </c>
      <c r="CX172" s="2">
        <v>1</v>
      </c>
      <c r="CY172" s="2">
        <v>0</v>
      </c>
      <c r="CZ172" s="4" t="s">
        <v>445</v>
      </c>
      <c r="DA172" s="8">
        <f t="shared" si="8"/>
        <v>0</v>
      </c>
      <c r="DB172" s="2">
        <v>2</v>
      </c>
      <c r="DC172" s="2">
        <v>2</v>
      </c>
      <c r="DD172" s="2">
        <v>3</v>
      </c>
      <c r="DE172" s="2">
        <v>3</v>
      </c>
      <c r="DF172" s="2">
        <v>2</v>
      </c>
      <c r="DG172" s="2">
        <v>3</v>
      </c>
      <c r="DH172" s="2">
        <v>4</v>
      </c>
      <c r="DI172" s="2">
        <v>1</v>
      </c>
      <c r="DJ172" s="2">
        <v>2</v>
      </c>
      <c r="DK172" s="2">
        <v>1</v>
      </c>
      <c r="DL172" s="2">
        <v>0</v>
      </c>
      <c r="DM172" s="2">
        <v>0</v>
      </c>
      <c r="DN172" s="2">
        <v>0</v>
      </c>
      <c r="DO172" s="2">
        <v>0</v>
      </c>
      <c r="DP172" s="2">
        <v>1</v>
      </c>
      <c r="DQ172" s="2">
        <v>0</v>
      </c>
      <c r="DR172" s="4" t="s">
        <v>445</v>
      </c>
    </row>
    <row r="173" spans="1:122">
      <c r="A173" s="2">
        <v>6234940</v>
      </c>
      <c r="B173" s="3">
        <v>42056.461423611108</v>
      </c>
      <c r="C173" s="2">
        <v>1</v>
      </c>
      <c r="D173" s="2">
        <v>57</v>
      </c>
      <c r="E173" s="2">
        <v>10</v>
      </c>
      <c r="F173" s="2">
        <v>27</v>
      </c>
      <c r="G173" s="2">
        <v>5</v>
      </c>
      <c r="H173" s="2">
        <v>2</v>
      </c>
      <c r="I173" s="2">
        <v>2</v>
      </c>
      <c r="J173" s="2">
        <v>4</v>
      </c>
      <c r="K173" s="2">
        <v>2</v>
      </c>
      <c r="L173" s="2">
        <v>5</v>
      </c>
      <c r="N173" s="2">
        <v>1982</v>
      </c>
      <c r="O173" s="2">
        <v>6000</v>
      </c>
      <c r="P173" s="2">
        <v>8</v>
      </c>
      <c r="Q173" s="2">
        <f t="shared" si="6"/>
        <v>750</v>
      </c>
      <c r="R173" s="4" t="s">
        <v>175</v>
      </c>
      <c r="S173" s="2">
        <v>2</v>
      </c>
      <c r="T173" s="2">
        <v>3</v>
      </c>
      <c r="U173" s="2">
        <v>3</v>
      </c>
      <c r="V173" s="2">
        <v>4</v>
      </c>
      <c r="W173" s="2">
        <v>1</v>
      </c>
      <c r="X173" s="2">
        <v>2</v>
      </c>
      <c r="Y173" s="2">
        <v>2</v>
      </c>
      <c r="Z173" s="2">
        <v>4</v>
      </c>
      <c r="AA173" s="2">
        <v>3</v>
      </c>
      <c r="AB173" s="2">
        <v>3</v>
      </c>
      <c r="AC173" s="2">
        <v>4</v>
      </c>
      <c r="AD173" s="2">
        <v>4</v>
      </c>
      <c r="AE173" s="2">
        <v>4</v>
      </c>
      <c r="AF173" s="2">
        <v>3</v>
      </c>
      <c r="AG173" s="2">
        <v>3</v>
      </c>
      <c r="AH173" s="2">
        <v>3</v>
      </c>
      <c r="AI173" s="2">
        <v>3</v>
      </c>
      <c r="AJ173" s="2">
        <v>3</v>
      </c>
      <c r="AK173" s="2">
        <v>4</v>
      </c>
      <c r="AL173" s="2">
        <v>3</v>
      </c>
      <c r="AM173" s="2">
        <v>2</v>
      </c>
      <c r="AN173" s="2">
        <v>4</v>
      </c>
      <c r="AO173" s="2">
        <v>4</v>
      </c>
      <c r="AP173" s="2">
        <v>4</v>
      </c>
      <c r="AQ173" s="2">
        <v>2</v>
      </c>
      <c r="AR173" s="2">
        <v>2</v>
      </c>
      <c r="AS173" s="2">
        <v>3</v>
      </c>
      <c r="AT173" s="2">
        <v>3</v>
      </c>
      <c r="AU173" s="2">
        <v>2</v>
      </c>
      <c r="AV173" s="2">
        <v>3</v>
      </c>
      <c r="AW173" s="2">
        <v>2</v>
      </c>
      <c r="AX173" s="2">
        <v>3</v>
      </c>
      <c r="AY173" s="2">
        <v>3</v>
      </c>
      <c r="AZ173" s="2">
        <v>2</v>
      </c>
      <c r="BA173" s="2">
        <v>2</v>
      </c>
      <c r="BB173" s="2">
        <v>3</v>
      </c>
      <c r="BC173" s="2">
        <v>2</v>
      </c>
      <c r="BD173" s="2">
        <v>3</v>
      </c>
      <c r="BE173" s="2">
        <v>2</v>
      </c>
      <c r="BF173" s="2">
        <v>2</v>
      </c>
      <c r="BG173" s="2">
        <v>2</v>
      </c>
      <c r="BH173" s="2">
        <v>2</v>
      </c>
      <c r="BI173" s="2">
        <f t="shared" si="7"/>
        <v>2</v>
      </c>
      <c r="BJ173" s="2">
        <v>0</v>
      </c>
      <c r="BK173" s="2">
        <v>0</v>
      </c>
      <c r="BL173" s="2">
        <v>0</v>
      </c>
      <c r="BM173" s="2">
        <v>0</v>
      </c>
      <c r="BN173" s="2">
        <v>0</v>
      </c>
      <c r="BO173" s="2">
        <v>1</v>
      </c>
      <c r="BP173" s="2">
        <v>0</v>
      </c>
      <c r="BQ173" s="4" t="s">
        <v>445</v>
      </c>
      <c r="BR173" s="2">
        <v>0</v>
      </c>
      <c r="BS173" s="2">
        <v>0</v>
      </c>
      <c r="BT173" s="2">
        <v>0</v>
      </c>
      <c r="BU173" s="2">
        <v>0</v>
      </c>
      <c r="BV173" s="2">
        <v>0</v>
      </c>
      <c r="BW173" s="2">
        <v>1</v>
      </c>
      <c r="BX173" s="2">
        <v>0</v>
      </c>
      <c r="BY173" s="4" t="s">
        <v>445</v>
      </c>
      <c r="BZ173" s="2">
        <v>0</v>
      </c>
      <c r="CA173" s="2">
        <v>0</v>
      </c>
      <c r="CB173" s="2">
        <v>0</v>
      </c>
      <c r="CC173" s="2">
        <v>0</v>
      </c>
      <c r="CD173" s="2">
        <v>0</v>
      </c>
      <c r="CE173" s="2">
        <v>1</v>
      </c>
      <c r="CF173" s="2">
        <v>0</v>
      </c>
      <c r="CG173" s="4" t="s">
        <v>445</v>
      </c>
      <c r="CH173" s="2">
        <v>0</v>
      </c>
      <c r="CI173" s="2">
        <v>0</v>
      </c>
      <c r="CJ173" s="2">
        <v>0</v>
      </c>
      <c r="CK173" s="2">
        <v>1</v>
      </c>
      <c r="CL173" s="2">
        <v>0</v>
      </c>
      <c r="CM173" s="4" t="s">
        <v>445</v>
      </c>
      <c r="CN173" s="2">
        <v>0</v>
      </c>
      <c r="CO173" s="2">
        <v>0</v>
      </c>
      <c r="CP173" s="2">
        <v>0</v>
      </c>
      <c r="CQ173" s="2">
        <v>1</v>
      </c>
      <c r="CR173" s="2">
        <v>0</v>
      </c>
      <c r="CS173" s="4" t="s">
        <v>445</v>
      </c>
      <c r="CT173" s="2">
        <v>0</v>
      </c>
      <c r="CU173" s="2">
        <v>0</v>
      </c>
      <c r="CV173" s="2">
        <v>0</v>
      </c>
      <c r="CW173" s="2">
        <v>0</v>
      </c>
      <c r="CX173" s="2">
        <v>1</v>
      </c>
      <c r="CY173" s="2">
        <v>0</v>
      </c>
      <c r="CZ173" s="4" t="s">
        <v>445</v>
      </c>
      <c r="DA173" s="8">
        <f t="shared" si="8"/>
        <v>0</v>
      </c>
      <c r="DB173" s="2">
        <v>3</v>
      </c>
      <c r="DC173" s="2">
        <v>2</v>
      </c>
      <c r="DD173" s="2">
        <v>3</v>
      </c>
      <c r="DE173" s="2">
        <v>3</v>
      </c>
      <c r="DF173" s="2">
        <v>5</v>
      </c>
      <c r="DG173" s="2">
        <v>4</v>
      </c>
      <c r="DH173" s="2">
        <v>2</v>
      </c>
      <c r="DI173" s="2">
        <v>3</v>
      </c>
      <c r="DJ173" s="2">
        <v>2</v>
      </c>
      <c r="DK173" s="2">
        <v>0</v>
      </c>
      <c r="DL173" s="2">
        <v>0</v>
      </c>
      <c r="DM173" s="2">
        <v>1</v>
      </c>
      <c r="DN173" s="2">
        <v>0</v>
      </c>
      <c r="DO173" s="2">
        <v>1</v>
      </c>
      <c r="DP173" s="2">
        <v>0</v>
      </c>
      <c r="DQ173" s="2">
        <v>0</v>
      </c>
      <c r="DR173" s="4" t="s">
        <v>445</v>
      </c>
    </row>
    <row r="174" spans="1:122">
      <c r="A174" s="2">
        <v>6235377</v>
      </c>
      <c r="B174" s="3">
        <v>42056.498819444445</v>
      </c>
      <c r="C174" s="2">
        <v>2</v>
      </c>
      <c r="D174" s="2">
        <v>67</v>
      </c>
      <c r="E174" s="2">
        <v>11</v>
      </c>
      <c r="F174" s="2">
        <v>13</v>
      </c>
      <c r="G174" s="2">
        <v>3</v>
      </c>
      <c r="H174" s="2">
        <v>2</v>
      </c>
      <c r="I174" s="2">
        <v>2</v>
      </c>
      <c r="J174" s="2">
        <v>4</v>
      </c>
      <c r="K174" s="2">
        <v>1</v>
      </c>
      <c r="L174" s="2">
        <v>8</v>
      </c>
      <c r="N174" s="2">
        <v>1973</v>
      </c>
      <c r="O174" s="2">
        <v>150</v>
      </c>
      <c r="P174" s="2">
        <v>2</v>
      </c>
      <c r="Q174" s="2">
        <f t="shared" si="6"/>
        <v>75</v>
      </c>
      <c r="R174" s="4" t="s">
        <v>176</v>
      </c>
      <c r="S174" s="2">
        <v>1</v>
      </c>
      <c r="T174" s="2">
        <v>1</v>
      </c>
      <c r="U174" s="2">
        <v>1</v>
      </c>
      <c r="V174" s="2">
        <v>1</v>
      </c>
      <c r="W174" s="2">
        <v>1</v>
      </c>
      <c r="X174" s="2">
        <v>1</v>
      </c>
      <c r="Y174" s="2">
        <v>1</v>
      </c>
      <c r="Z174" s="2">
        <v>1</v>
      </c>
      <c r="AA174" s="2">
        <v>4</v>
      </c>
      <c r="AB174" s="2">
        <v>1</v>
      </c>
      <c r="AC174" s="2">
        <v>4</v>
      </c>
      <c r="AD174" s="2">
        <v>4</v>
      </c>
      <c r="AE174" s="2">
        <v>4</v>
      </c>
      <c r="AF174" s="2">
        <v>1</v>
      </c>
      <c r="AG174" s="2">
        <v>1</v>
      </c>
      <c r="AH174" s="2">
        <v>2</v>
      </c>
      <c r="AI174" s="2">
        <v>2</v>
      </c>
      <c r="AJ174" s="2">
        <v>2</v>
      </c>
      <c r="AK174" s="2">
        <v>1</v>
      </c>
      <c r="AL174" s="2">
        <v>1</v>
      </c>
      <c r="AM174" s="2">
        <v>1</v>
      </c>
      <c r="AN174" s="2">
        <v>1</v>
      </c>
      <c r="AO174" s="2">
        <v>2</v>
      </c>
      <c r="AP174" s="2">
        <v>4</v>
      </c>
      <c r="AQ174" s="2">
        <v>4</v>
      </c>
      <c r="AR174" s="2">
        <v>2</v>
      </c>
      <c r="AS174" s="2">
        <v>2</v>
      </c>
      <c r="AT174" s="2">
        <v>2</v>
      </c>
      <c r="AU174" s="2">
        <v>2</v>
      </c>
      <c r="AV174" s="2">
        <v>2</v>
      </c>
      <c r="AW174" s="2">
        <v>2</v>
      </c>
      <c r="AX174" s="2">
        <v>2</v>
      </c>
      <c r="AY174" s="2">
        <v>2</v>
      </c>
      <c r="AZ174" s="2">
        <v>1</v>
      </c>
      <c r="BA174" s="2">
        <v>1</v>
      </c>
      <c r="BB174" s="2">
        <v>2</v>
      </c>
      <c r="BC174" s="2">
        <v>2</v>
      </c>
      <c r="BD174" s="2">
        <v>2</v>
      </c>
      <c r="BE174" s="2">
        <v>2</v>
      </c>
      <c r="BF174" s="2">
        <v>2</v>
      </c>
      <c r="BG174" s="2">
        <v>2</v>
      </c>
      <c r="BH174" s="2">
        <v>1</v>
      </c>
      <c r="BI174" s="2">
        <f t="shared" si="7"/>
        <v>1.5</v>
      </c>
      <c r="BJ174" s="2">
        <v>0</v>
      </c>
      <c r="BK174" s="2">
        <v>0</v>
      </c>
      <c r="BL174" s="2">
        <v>0</v>
      </c>
      <c r="BM174" s="2">
        <v>0</v>
      </c>
      <c r="BN174" s="2">
        <v>0</v>
      </c>
      <c r="BO174" s="2">
        <v>1</v>
      </c>
      <c r="BP174" s="2">
        <v>0</v>
      </c>
      <c r="BQ174" s="4" t="s">
        <v>445</v>
      </c>
      <c r="BR174" s="2">
        <v>0</v>
      </c>
      <c r="BS174" s="2">
        <v>0</v>
      </c>
      <c r="BT174" s="2">
        <v>0</v>
      </c>
      <c r="BU174" s="2">
        <v>0</v>
      </c>
      <c r="BV174" s="2">
        <v>0</v>
      </c>
      <c r="BW174" s="2">
        <v>1</v>
      </c>
      <c r="BX174" s="2">
        <v>0</v>
      </c>
      <c r="BY174" s="4" t="s">
        <v>445</v>
      </c>
      <c r="BZ174" s="2">
        <v>0</v>
      </c>
      <c r="CA174" s="2">
        <v>0</v>
      </c>
      <c r="CB174" s="2">
        <v>0</v>
      </c>
      <c r="CC174" s="2">
        <v>0</v>
      </c>
      <c r="CD174" s="2">
        <v>0</v>
      </c>
      <c r="CE174" s="2">
        <v>1</v>
      </c>
      <c r="CF174" s="2">
        <v>0</v>
      </c>
      <c r="CG174" s="4" t="s">
        <v>445</v>
      </c>
      <c r="CH174" s="2">
        <v>0</v>
      </c>
      <c r="CI174" s="2">
        <v>0</v>
      </c>
      <c r="CJ174" s="2">
        <v>0</v>
      </c>
      <c r="CK174" s="2">
        <v>1</v>
      </c>
      <c r="CL174" s="2">
        <v>0</v>
      </c>
      <c r="CM174" s="4" t="s">
        <v>445</v>
      </c>
      <c r="CN174" s="2">
        <v>0</v>
      </c>
      <c r="CO174" s="2">
        <v>0</v>
      </c>
      <c r="CP174" s="2">
        <v>0</v>
      </c>
      <c r="CQ174" s="2">
        <v>1</v>
      </c>
      <c r="CR174" s="2">
        <v>0</v>
      </c>
      <c r="CS174" s="4" t="s">
        <v>445</v>
      </c>
      <c r="CT174" s="2">
        <v>0</v>
      </c>
      <c r="CU174" s="2">
        <v>0</v>
      </c>
      <c r="CV174" s="2">
        <v>0</v>
      </c>
      <c r="CW174" s="2">
        <v>0</v>
      </c>
      <c r="CX174" s="2">
        <v>1</v>
      </c>
      <c r="CY174" s="2">
        <v>0</v>
      </c>
      <c r="CZ174" s="4" t="s">
        <v>445</v>
      </c>
      <c r="DA174" s="8">
        <f t="shared" si="8"/>
        <v>0</v>
      </c>
      <c r="DB174" s="2">
        <v>1</v>
      </c>
      <c r="DC174" s="2">
        <v>2</v>
      </c>
      <c r="DD174" s="2">
        <v>2</v>
      </c>
      <c r="DE174" s="2">
        <v>2</v>
      </c>
      <c r="DF174" s="2">
        <v>2</v>
      </c>
      <c r="DG174" s="2">
        <v>2</v>
      </c>
      <c r="DH174" s="2">
        <v>1</v>
      </c>
      <c r="DI174" s="2">
        <v>2</v>
      </c>
      <c r="DJ174" s="2">
        <v>2</v>
      </c>
      <c r="DK174" s="2">
        <v>0</v>
      </c>
      <c r="DL174" s="2">
        <v>0</v>
      </c>
      <c r="DM174" s="2">
        <v>1</v>
      </c>
      <c r="DN174" s="2">
        <v>0</v>
      </c>
      <c r="DO174" s="2">
        <v>0</v>
      </c>
      <c r="DP174" s="2">
        <v>0</v>
      </c>
      <c r="DQ174" s="2">
        <v>0</v>
      </c>
      <c r="DR174" s="4" t="s">
        <v>445</v>
      </c>
    </row>
    <row r="175" spans="1:122">
      <c r="A175" s="2">
        <v>6238915</v>
      </c>
      <c r="B175" s="3">
        <v>42056.037164351852</v>
      </c>
      <c r="C175" s="2">
        <v>1</v>
      </c>
      <c r="D175" s="2">
        <v>66</v>
      </c>
      <c r="E175" s="2">
        <v>11</v>
      </c>
      <c r="F175" s="2">
        <v>13</v>
      </c>
      <c r="G175" s="2">
        <v>3</v>
      </c>
      <c r="H175" s="2">
        <v>2</v>
      </c>
      <c r="I175" s="2">
        <v>2</v>
      </c>
      <c r="J175" s="2">
        <v>7</v>
      </c>
      <c r="K175" s="2">
        <v>6</v>
      </c>
      <c r="L175" s="2">
        <v>3</v>
      </c>
      <c r="N175" s="2">
        <v>2007</v>
      </c>
      <c r="O175" s="2">
        <v>3000</v>
      </c>
      <c r="P175" s="2">
        <v>2</v>
      </c>
      <c r="Q175" s="2">
        <f t="shared" si="6"/>
        <v>1500</v>
      </c>
      <c r="R175" s="4" t="s">
        <v>177</v>
      </c>
      <c r="S175" s="2">
        <v>3</v>
      </c>
      <c r="T175" s="2">
        <v>2</v>
      </c>
      <c r="U175" s="2">
        <v>3</v>
      </c>
      <c r="V175" s="2">
        <v>2</v>
      </c>
      <c r="W175" s="2">
        <v>4</v>
      </c>
      <c r="X175" s="2">
        <v>2</v>
      </c>
      <c r="Y175" s="2">
        <v>3</v>
      </c>
      <c r="Z175" s="2">
        <v>1</v>
      </c>
      <c r="AA175" s="2">
        <v>2</v>
      </c>
      <c r="AB175" s="2">
        <v>3</v>
      </c>
      <c r="AC175" s="2">
        <v>4</v>
      </c>
      <c r="AD175" s="2">
        <v>3</v>
      </c>
      <c r="AE175" s="2">
        <v>3</v>
      </c>
      <c r="AF175" s="2">
        <v>2</v>
      </c>
      <c r="AG175" s="2">
        <v>2</v>
      </c>
      <c r="AH175" s="2">
        <v>3</v>
      </c>
      <c r="AI175" s="2">
        <v>3</v>
      </c>
      <c r="AJ175" s="2">
        <v>3</v>
      </c>
      <c r="AK175" s="2">
        <v>3</v>
      </c>
      <c r="AL175" s="2">
        <v>3</v>
      </c>
      <c r="AM175" s="2">
        <v>3</v>
      </c>
      <c r="AN175" s="2">
        <v>3</v>
      </c>
      <c r="AO175" s="2">
        <v>4</v>
      </c>
      <c r="AP175" s="2">
        <v>3</v>
      </c>
      <c r="AQ175" s="2">
        <v>4</v>
      </c>
      <c r="AR175" s="2">
        <v>2</v>
      </c>
      <c r="AS175" s="2">
        <v>2</v>
      </c>
      <c r="AT175" s="2">
        <v>3</v>
      </c>
      <c r="AU175" s="2">
        <v>2</v>
      </c>
      <c r="AV175" s="2">
        <v>2</v>
      </c>
      <c r="AW175" s="2">
        <v>2</v>
      </c>
      <c r="AX175" s="2">
        <v>2</v>
      </c>
      <c r="AY175" s="2">
        <v>2</v>
      </c>
      <c r="AZ175" s="2">
        <v>4</v>
      </c>
      <c r="BA175" s="2">
        <v>2</v>
      </c>
      <c r="BB175" s="2">
        <v>3</v>
      </c>
      <c r="BC175" s="2">
        <v>3</v>
      </c>
      <c r="BD175" s="2">
        <v>4</v>
      </c>
      <c r="BE175" s="2">
        <v>4</v>
      </c>
      <c r="BF175" s="2">
        <v>3</v>
      </c>
      <c r="BG175" s="2">
        <v>2</v>
      </c>
      <c r="BH175" s="2">
        <v>2</v>
      </c>
      <c r="BI175" s="2">
        <f t="shared" si="7"/>
        <v>2</v>
      </c>
      <c r="BJ175" s="2">
        <v>0</v>
      </c>
      <c r="BK175" s="2">
        <v>0</v>
      </c>
      <c r="BL175" s="2">
        <v>0</v>
      </c>
      <c r="BM175" s="2">
        <v>1</v>
      </c>
      <c r="BN175" s="2">
        <v>0</v>
      </c>
      <c r="BO175" s="2">
        <v>0</v>
      </c>
      <c r="BP175" s="2">
        <v>0</v>
      </c>
      <c r="BQ175" s="4" t="s">
        <v>445</v>
      </c>
      <c r="BR175" s="2">
        <v>1</v>
      </c>
      <c r="BS175" s="2">
        <v>0</v>
      </c>
      <c r="BT175" s="2">
        <v>0</v>
      </c>
      <c r="BU175" s="2">
        <v>0</v>
      </c>
      <c r="BV175" s="2">
        <v>0</v>
      </c>
      <c r="BW175" s="2">
        <v>0</v>
      </c>
      <c r="BX175" s="2">
        <v>0</v>
      </c>
      <c r="BY175" s="4" t="s">
        <v>445</v>
      </c>
      <c r="BZ175" s="2">
        <v>1</v>
      </c>
      <c r="CA175" s="2">
        <v>0</v>
      </c>
      <c r="CB175" s="2">
        <v>0</v>
      </c>
      <c r="CC175" s="2">
        <v>0</v>
      </c>
      <c r="CD175" s="2">
        <v>0</v>
      </c>
      <c r="CE175" s="2">
        <v>0</v>
      </c>
      <c r="CF175" s="2">
        <v>0</v>
      </c>
      <c r="CG175" s="4" t="s">
        <v>445</v>
      </c>
      <c r="CH175" s="2">
        <v>0</v>
      </c>
      <c r="CI175" s="2">
        <v>0</v>
      </c>
      <c r="CJ175" s="2">
        <v>0</v>
      </c>
      <c r="CK175" s="2">
        <v>1</v>
      </c>
      <c r="CL175" s="2">
        <v>0</v>
      </c>
      <c r="CM175" s="4" t="s">
        <v>445</v>
      </c>
      <c r="CN175" s="2">
        <v>0</v>
      </c>
      <c r="CO175" s="2">
        <v>0</v>
      </c>
      <c r="CP175" s="2">
        <v>0</v>
      </c>
      <c r="CQ175" s="2">
        <v>1</v>
      </c>
      <c r="CR175" s="2">
        <v>0</v>
      </c>
      <c r="CS175" s="4" t="s">
        <v>445</v>
      </c>
      <c r="CT175" s="2">
        <v>0</v>
      </c>
      <c r="CU175" s="2">
        <v>0</v>
      </c>
      <c r="CV175" s="2">
        <v>0</v>
      </c>
      <c r="CW175" s="2">
        <v>0</v>
      </c>
      <c r="CX175" s="2">
        <v>1</v>
      </c>
      <c r="CY175" s="2">
        <v>0</v>
      </c>
      <c r="CZ175" s="4" t="s">
        <v>445</v>
      </c>
      <c r="DA175" s="8">
        <f t="shared" si="8"/>
        <v>3</v>
      </c>
      <c r="DB175" s="2">
        <v>2</v>
      </c>
      <c r="DC175" s="2">
        <v>4</v>
      </c>
      <c r="DD175" s="2">
        <v>4</v>
      </c>
      <c r="DE175" s="2">
        <v>3</v>
      </c>
      <c r="DF175" s="2">
        <v>5</v>
      </c>
      <c r="DG175" s="2">
        <v>4</v>
      </c>
      <c r="DH175" s="2">
        <v>5</v>
      </c>
      <c r="DI175" s="2">
        <v>3</v>
      </c>
      <c r="DJ175" s="2">
        <v>2</v>
      </c>
      <c r="DK175" s="2">
        <v>1</v>
      </c>
      <c r="DL175" s="2">
        <v>0</v>
      </c>
      <c r="DM175" s="2">
        <v>0</v>
      </c>
      <c r="DN175" s="2">
        <v>0</v>
      </c>
      <c r="DO175" s="2">
        <v>0</v>
      </c>
      <c r="DP175" s="2">
        <v>0</v>
      </c>
      <c r="DQ175" s="2">
        <v>0</v>
      </c>
      <c r="DR175" s="4" t="s">
        <v>445</v>
      </c>
    </row>
    <row r="176" spans="1:122">
      <c r="A176" s="2">
        <v>6243477</v>
      </c>
      <c r="B176" s="3">
        <v>42057.352314814816</v>
      </c>
      <c r="C176" s="2">
        <v>2</v>
      </c>
      <c r="D176" s="2">
        <v>33</v>
      </c>
      <c r="E176" s="2">
        <v>5</v>
      </c>
      <c r="F176" s="2">
        <v>21</v>
      </c>
      <c r="G176" s="2">
        <v>4</v>
      </c>
      <c r="H176" s="2">
        <v>2</v>
      </c>
      <c r="I176" s="2">
        <v>1</v>
      </c>
      <c r="J176" s="2">
        <v>4</v>
      </c>
      <c r="K176" s="2">
        <v>2</v>
      </c>
      <c r="L176" s="2">
        <v>9</v>
      </c>
      <c r="N176" s="2">
        <v>2010</v>
      </c>
      <c r="O176" s="2">
        <v>500</v>
      </c>
      <c r="P176" s="2">
        <v>5</v>
      </c>
      <c r="Q176" s="2">
        <f t="shared" si="6"/>
        <v>100</v>
      </c>
      <c r="R176" s="4" t="s">
        <v>178</v>
      </c>
      <c r="S176" s="2">
        <v>4</v>
      </c>
      <c r="T176" s="2">
        <v>3</v>
      </c>
      <c r="U176" s="2">
        <v>3</v>
      </c>
      <c r="V176" s="2">
        <v>2</v>
      </c>
      <c r="W176" s="2">
        <v>3</v>
      </c>
      <c r="X176" s="2">
        <v>2</v>
      </c>
      <c r="Y176" s="2">
        <v>2</v>
      </c>
      <c r="Z176" s="2">
        <v>3</v>
      </c>
      <c r="AA176" s="2">
        <v>3</v>
      </c>
      <c r="AB176" s="2">
        <v>4</v>
      </c>
      <c r="AC176" s="2">
        <v>4</v>
      </c>
      <c r="AD176" s="2">
        <v>4</v>
      </c>
      <c r="AE176" s="2">
        <v>3</v>
      </c>
      <c r="AF176" s="2">
        <v>3</v>
      </c>
      <c r="AG176" s="2">
        <v>2</v>
      </c>
      <c r="AH176" s="2">
        <v>4</v>
      </c>
      <c r="AI176" s="2">
        <v>2</v>
      </c>
      <c r="AJ176" s="2">
        <v>3</v>
      </c>
      <c r="AK176" s="2">
        <v>3</v>
      </c>
      <c r="AL176" s="2">
        <v>3</v>
      </c>
      <c r="AM176" s="2">
        <v>3</v>
      </c>
      <c r="AN176" s="2">
        <v>2</v>
      </c>
      <c r="AO176" s="2">
        <v>3</v>
      </c>
      <c r="AP176" s="2">
        <v>3</v>
      </c>
      <c r="AQ176" s="2">
        <v>4</v>
      </c>
      <c r="AR176" s="2">
        <v>3</v>
      </c>
      <c r="AS176" s="2">
        <v>3</v>
      </c>
      <c r="AT176" s="2">
        <v>3</v>
      </c>
      <c r="AU176" s="2">
        <v>2</v>
      </c>
      <c r="AV176" s="2">
        <v>2</v>
      </c>
      <c r="AW176" s="2">
        <v>2</v>
      </c>
      <c r="AX176" s="2">
        <v>2</v>
      </c>
      <c r="AY176" s="2">
        <v>2</v>
      </c>
      <c r="AZ176" s="2">
        <v>3</v>
      </c>
      <c r="BA176" s="2">
        <v>2</v>
      </c>
      <c r="BB176" s="2">
        <v>2</v>
      </c>
      <c r="BC176" s="2">
        <v>2</v>
      </c>
      <c r="BD176" s="2">
        <v>3</v>
      </c>
      <c r="BE176" s="2">
        <v>2</v>
      </c>
      <c r="BF176" s="2">
        <v>2</v>
      </c>
      <c r="BG176" s="2">
        <v>2</v>
      </c>
      <c r="BH176" s="2">
        <v>3</v>
      </c>
      <c r="BI176" s="2">
        <f t="shared" si="7"/>
        <v>2.5</v>
      </c>
      <c r="BJ176" s="2">
        <v>0</v>
      </c>
      <c r="BK176" s="2">
        <v>0</v>
      </c>
      <c r="BL176" s="2">
        <v>0</v>
      </c>
      <c r="BM176" s="2">
        <v>0</v>
      </c>
      <c r="BN176" s="2">
        <v>0</v>
      </c>
      <c r="BO176" s="2">
        <v>1</v>
      </c>
      <c r="BP176" s="2">
        <v>0</v>
      </c>
      <c r="BQ176" s="4" t="s">
        <v>445</v>
      </c>
      <c r="BR176" s="2">
        <v>0</v>
      </c>
      <c r="BS176" s="2">
        <v>0</v>
      </c>
      <c r="BT176" s="2">
        <v>0</v>
      </c>
      <c r="BU176" s="2">
        <v>0</v>
      </c>
      <c r="BV176" s="2">
        <v>0</v>
      </c>
      <c r="BW176" s="2">
        <v>1</v>
      </c>
      <c r="BX176" s="2">
        <v>0</v>
      </c>
      <c r="BY176" s="4" t="s">
        <v>445</v>
      </c>
      <c r="BZ176" s="2">
        <v>1</v>
      </c>
      <c r="CA176" s="2">
        <v>0</v>
      </c>
      <c r="CB176" s="2">
        <v>0</v>
      </c>
      <c r="CC176" s="2">
        <v>0</v>
      </c>
      <c r="CD176" s="2">
        <v>0</v>
      </c>
      <c r="CE176" s="2">
        <v>0</v>
      </c>
      <c r="CF176" s="2">
        <v>0</v>
      </c>
      <c r="CG176" s="4" t="s">
        <v>445</v>
      </c>
      <c r="CH176" s="2">
        <v>0</v>
      </c>
      <c r="CI176" s="2">
        <v>0</v>
      </c>
      <c r="CJ176" s="2">
        <v>0</v>
      </c>
      <c r="CK176" s="2">
        <v>1</v>
      </c>
      <c r="CL176" s="2">
        <v>0</v>
      </c>
      <c r="CM176" s="4" t="s">
        <v>445</v>
      </c>
      <c r="CN176" s="2">
        <v>1</v>
      </c>
      <c r="CO176" s="2">
        <v>0</v>
      </c>
      <c r="CP176" s="2">
        <v>0</v>
      </c>
      <c r="CQ176" s="2">
        <v>0</v>
      </c>
      <c r="CR176" s="2">
        <v>0</v>
      </c>
      <c r="CS176" s="4" t="s">
        <v>445</v>
      </c>
      <c r="CT176" s="2">
        <v>1</v>
      </c>
      <c r="CU176" s="2">
        <v>0</v>
      </c>
      <c r="CV176" s="2">
        <v>0</v>
      </c>
      <c r="CW176" s="2">
        <v>0</v>
      </c>
      <c r="CX176" s="2">
        <v>0</v>
      </c>
      <c r="CY176" s="2">
        <v>0</v>
      </c>
      <c r="CZ176" s="4" t="s">
        <v>445</v>
      </c>
      <c r="DA176" s="8">
        <f t="shared" si="8"/>
        <v>3</v>
      </c>
      <c r="DB176" s="2">
        <v>2</v>
      </c>
      <c r="DC176" s="2">
        <v>2</v>
      </c>
      <c r="DD176" s="2">
        <v>3</v>
      </c>
      <c r="DE176" s="2">
        <v>3</v>
      </c>
      <c r="DF176" s="2">
        <v>1</v>
      </c>
      <c r="DG176" s="2">
        <v>2</v>
      </c>
      <c r="DH176" s="2">
        <v>3</v>
      </c>
      <c r="DI176" s="2">
        <v>3</v>
      </c>
      <c r="DJ176" s="2">
        <v>2</v>
      </c>
      <c r="DK176" s="2">
        <v>1</v>
      </c>
      <c r="DL176" s="2">
        <v>1</v>
      </c>
      <c r="DM176" s="2">
        <v>0</v>
      </c>
      <c r="DN176" s="2">
        <v>1</v>
      </c>
      <c r="DO176" s="2">
        <v>1</v>
      </c>
      <c r="DP176" s="2">
        <v>0</v>
      </c>
      <c r="DQ176" s="2">
        <v>0</v>
      </c>
      <c r="DR176" s="4" t="s">
        <v>445</v>
      </c>
    </row>
    <row r="177" spans="1:122">
      <c r="A177" s="2">
        <v>6245118</v>
      </c>
      <c r="B177" s="3">
        <v>42056.386087962965</v>
      </c>
      <c r="C177" s="2">
        <v>1</v>
      </c>
      <c r="D177" s="2">
        <v>67</v>
      </c>
      <c r="E177" s="2">
        <v>11</v>
      </c>
      <c r="F177" s="2">
        <v>17</v>
      </c>
      <c r="G177" s="2">
        <v>4</v>
      </c>
      <c r="H177" s="2">
        <v>2</v>
      </c>
      <c r="I177" s="2">
        <v>2</v>
      </c>
      <c r="J177" s="2">
        <v>2</v>
      </c>
      <c r="K177" s="2">
        <v>2</v>
      </c>
      <c r="L177" s="2">
        <v>6</v>
      </c>
      <c r="N177" s="2">
        <v>1990</v>
      </c>
      <c r="O177" s="2">
        <v>400</v>
      </c>
      <c r="P177" s="2">
        <v>4</v>
      </c>
      <c r="Q177" s="2">
        <f t="shared" si="6"/>
        <v>100</v>
      </c>
      <c r="R177" s="4" t="s">
        <v>179</v>
      </c>
      <c r="S177" s="2">
        <v>4</v>
      </c>
      <c r="T177" s="2">
        <v>3</v>
      </c>
      <c r="U177" s="2">
        <v>3</v>
      </c>
      <c r="V177" s="2">
        <v>4</v>
      </c>
      <c r="W177" s="2">
        <v>5</v>
      </c>
      <c r="X177" s="2">
        <v>1</v>
      </c>
      <c r="Y177" s="2">
        <v>2</v>
      </c>
      <c r="Z177" s="2">
        <v>4</v>
      </c>
      <c r="AA177" s="2">
        <v>2</v>
      </c>
      <c r="AB177" s="2">
        <v>1</v>
      </c>
      <c r="AC177" s="2">
        <v>4</v>
      </c>
      <c r="AD177" s="2">
        <v>3</v>
      </c>
      <c r="AE177" s="2">
        <v>4</v>
      </c>
      <c r="AF177" s="2">
        <v>3</v>
      </c>
      <c r="AG177" s="2">
        <v>3</v>
      </c>
      <c r="AH177" s="2">
        <v>3</v>
      </c>
      <c r="AI177" s="2">
        <v>3</v>
      </c>
      <c r="AJ177" s="2">
        <v>3</v>
      </c>
      <c r="AK177" s="2">
        <v>3</v>
      </c>
      <c r="AL177" s="2">
        <v>3</v>
      </c>
      <c r="AM177" s="2">
        <v>3</v>
      </c>
      <c r="AN177" s="2">
        <v>1</v>
      </c>
      <c r="AO177" s="2">
        <v>2</v>
      </c>
      <c r="AP177" s="2">
        <v>4</v>
      </c>
      <c r="AQ177" s="2">
        <v>1</v>
      </c>
      <c r="AR177" s="2">
        <v>1</v>
      </c>
      <c r="AS177" s="2">
        <v>2</v>
      </c>
      <c r="AT177" s="2">
        <v>2</v>
      </c>
      <c r="AU177" s="2">
        <v>2</v>
      </c>
      <c r="AV177" s="2">
        <v>1</v>
      </c>
      <c r="AW177" s="2">
        <v>2</v>
      </c>
      <c r="AX177" s="2">
        <v>2</v>
      </c>
      <c r="AY177" s="2">
        <v>1</v>
      </c>
      <c r="AZ177" s="2">
        <v>1</v>
      </c>
      <c r="BA177" s="2">
        <v>2</v>
      </c>
      <c r="BB177" s="2">
        <v>2</v>
      </c>
      <c r="BC177" s="2">
        <v>2</v>
      </c>
      <c r="BD177" s="2">
        <v>4</v>
      </c>
      <c r="BE177" s="2">
        <v>2</v>
      </c>
      <c r="BF177" s="2">
        <v>1</v>
      </c>
      <c r="BG177" s="2">
        <v>1</v>
      </c>
      <c r="BH177" s="2">
        <v>1</v>
      </c>
      <c r="BI177" s="2">
        <f t="shared" si="7"/>
        <v>1</v>
      </c>
      <c r="BJ177" s="2">
        <v>1</v>
      </c>
      <c r="BK177" s="2">
        <v>0</v>
      </c>
      <c r="BL177" s="2">
        <v>0</v>
      </c>
      <c r="BM177" s="2">
        <v>0</v>
      </c>
      <c r="BN177" s="2">
        <v>0</v>
      </c>
      <c r="BO177" s="2">
        <v>0</v>
      </c>
      <c r="BP177" s="2">
        <v>0</v>
      </c>
      <c r="BQ177" s="4" t="s">
        <v>445</v>
      </c>
      <c r="BR177" s="2">
        <v>0</v>
      </c>
      <c r="BS177" s="2">
        <v>0</v>
      </c>
      <c r="BT177" s="2">
        <v>0</v>
      </c>
      <c r="BU177" s="2">
        <v>0</v>
      </c>
      <c r="BV177" s="2">
        <v>0</v>
      </c>
      <c r="BW177" s="2">
        <v>0</v>
      </c>
      <c r="BX177" s="2">
        <v>1</v>
      </c>
      <c r="BY177" s="4" t="s">
        <v>445</v>
      </c>
      <c r="BZ177" s="2">
        <v>0</v>
      </c>
      <c r="CA177" s="2">
        <v>0</v>
      </c>
      <c r="CB177" s="2">
        <v>0</v>
      </c>
      <c r="CC177" s="2">
        <v>0</v>
      </c>
      <c r="CD177" s="2">
        <v>0</v>
      </c>
      <c r="CE177" s="2">
        <v>0</v>
      </c>
      <c r="CF177" s="2">
        <v>1</v>
      </c>
      <c r="CG177" s="4" t="s">
        <v>445</v>
      </c>
      <c r="CH177" s="2">
        <v>0</v>
      </c>
      <c r="CI177" s="2">
        <v>0</v>
      </c>
      <c r="CJ177" s="2">
        <v>0</v>
      </c>
      <c r="CK177" s="2">
        <v>0</v>
      </c>
      <c r="CL177" s="2">
        <v>1</v>
      </c>
      <c r="CM177" s="4" t="s">
        <v>445</v>
      </c>
      <c r="CN177" s="2">
        <v>0</v>
      </c>
      <c r="CO177" s="2">
        <v>0</v>
      </c>
      <c r="CP177" s="2">
        <v>0</v>
      </c>
      <c r="CQ177" s="2">
        <v>0</v>
      </c>
      <c r="CR177" s="2">
        <v>1</v>
      </c>
      <c r="CS177" s="4" t="s">
        <v>445</v>
      </c>
      <c r="CT177" s="2">
        <v>0</v>
      </c>
      <c r="CU177" s="2">
        <v>0</v>
      </c>
      <c r="CV177" s="2">
        <v>0</v>
      </c>
      <c r="CW177" s="2">
        <v>0</v>
      </c>
      <c r="CX177" s="2">
        <v>0</v>
      </c>
      <c r="CY177" s="2">
        <v>1</v>
      </c>
      <c r="CZ177" s="4" t="s">
        <v>445</v>
      </c>
      <c r="DA177" s="8">
        <f t="shared" si="8"/>
        <v>1</v>
      </c>
      <c r="DB177" s="2">
        <v>4</v>
      </c>
      <c r="DC177" s="2">
        <v>2</v>
      </c>
      <c r="DD177" s="2">
        <v>2</v>
      </c>
      <c r="DE177" s="2">
        <v>1</v>
      </c>
      <c r="DF177" s="2">
        <v>2</v>
      </c>
      <c r="DG177" s="2">
        <v>2</v>
      </c>
      <c r="DH177" s="2">
        <v>1</v>
      </c>
      <c r="DI177" s="2">
        <v>2</v>
      </c>
      <c r="DJ177" s="2">
        <v>2</v>
      </c>
      <c r="DK177" s="2">
        <v>0</v>
      </c>
      <c r="DL177" s="2">
        <v>1</v>
      </c>
      <c r="DM177" s="2">
        <v>0</v>
      </c>
      <c r="DN177" s="2">
        <v>0</v>
      </c>
      <c r="DO177" s="2">
        <v>0</v>
      </c>
      <c r="DP177" s="2">
        <v>0</v>
      </c>
      <c r="DQ177" s="2">
        <v>0</v>
      </c>
      <c r="DR177" s="4" t="s">
        <v>445</v>
      </c>
    </row>
    <row r="178" spans="1:122">
      <c r="A178" s="2">
        <v>6248912</v>
      </c>
      <c r="B178" s="3">
        <v>42056.027372685188</v>
      </c>
      <c r="C178" s="2">
        <v>1</v>
      </c>
      <c r="D178" s="2">
        <v>47</v>
      </c>
      <c r="E178" s="2">
        <v>8</v>
      </c>
      <c r="F178" s="2">
        <v>21</v>
      </c>
      <c r="G178" s="2">
        <v>4</v>
      </c>
      <c r="H178" s="2">
        <v>2</v>
      </c>
      <c r="I178" s="2">
        <v>2</v>
      </c>
      <c r="J178" s="2">
        <v>4</v>
      </c>
      <c r="K178" s="2">
        <v>4</v>
      </c>
      <c r="L178" s="2">
        <v>5</v>
      </c>
      <c r="N178" s="2">
        <v>2000</v>
      </c>
      <c r="O178" s="2">
        <v>400</v>
      </c>
      <c r="P178" s="2">
        <v>4</v>
      </c>
      <c r="Q178" s="2">
        <f t="shared" si="6"/>
        <v>100</v>
      </c>
      <c r="R178" s="4" t="s">
        <v>37</v>
      </c>
      <c r="S178" s="2">
        <v>4</v>
      </c>
      <c r="T178" s="2">
        <v>3</v>
      </c>
      <c r="U178" s="2">
        <v>3</v>
      </c>
      <c r="V178" s="2">
        <v>1</v>
      </c>
      <c r="W178" s="2">
        <v>3</v>
      </c>
      <c r="X178" s="2">
        <v>2</v>
      </c>
      <c r="Y178" s="2">
        <v>2</v>
      </c>
      <c r="Z178" s="2">
        <v>1</v>
      </c>
      <c r="AA178" s="2">
        <v>2</v>
      </c>
      <c r="AB178" s="2">
        <v>4</v>
      </c>
      <c r="AC178" s="2">
        <v>2</v>
      </c>
      <c r="AD178" s="2">
        <v>3</v>
      </c>
      <c r="AE178" s="2">
        <v>3</v>
      </c>
      <c r="AF178" s="2">
        <v>1</v>
      </c>
      <c r="AG178" s="2">
        <v>3</v>
      </c>
      <c r="AH178" s="2">
        <v>3</v>
      </c>
      <c r="AI178" s="2">
        <v>4</v>
      </c>
      <c r="AJ178" s="2">
        <v>4</v>
      </c>
      <c r="AK178" s="2">
        <v>3</v>
      </c>
      <c r="AL178" s="2">
        <v>3</v>
      </c>
      <c r="AM178" s="2">
        <v>4</v>
      </c>
      <c r="AN178" s="2">
        <v>3</v>
      </c>
      <c r="AO178" s="2">
        <v>3</v>
      </c>
      <c r="AP178" s="2">
        <v>3</v>
      </c>
      <c r="AQ178" s="2">
        <v>3</v>
      </c>
      <c r="AR178" s="2">
        <v>3</v>
      </c>
      <c r="AS178" s="2">
        <v>3</v>
      </c>
      <c r="AT178" s="2">
        <v>3</v>
      </c>
      <c r="AU178" s="2">
        <v>2</v>
      </c>
      <c r="AV178" s="2">
        <v>2</v>
      </c>
      <c r="AW178" s="2">
        <v>2</v>
      </c>
      <c r="AX178" s="2">
        <v>2</v>
      </c>
      <c r="AY178" s="2">
        <v>2</v>
      </c>
      <c r="AZ178" s="2">
        <v>3</v>
      </c>
      <c r="BA178" s="2">
        <v>3</v>
      </c>
      <c r="BB178" s="2">
        <v>2</v>
      </c>
      <c r="BC178" s="2">
        <v>2</v>
      </c>
      <c r="BD178" s="2">
        <v>3</v>
      </c>
      <c r="BE178" s="2">
        <v>2</v>
      </c>
      <c r="BF178" s="2">
        <v>2</v>
      </c>
      <c r="BG178" s="2">
        <v>3</v>
      </c>
      <c r="BH178" s="2">
        <v>3</v>
      </c>
      <c r="BI178" s="2">
        <f t="shared" si="7"/>
        <v>3</v>
      </c>
      <c r="BJ178" s="2">
        <v>0</v>
      </c>
      <c r="BK178" s="2">
        <v>1</v>
      </c>
      <c r="BL178" s="2">
        <v>0</v>
      </c>
      <c r="BM178" s="2">
        <v>0</v>
      </c>
      <c r="BN178" s="2">
        <v>0</v>
      </c>
      <c r="BO178" s="2">
        <v>0</v>
      </c>
      <c r="BP178" s="2">
        <v>0</v>
      </c>
      <c r="BQ178" s="4" t="s">
        <v>445</v>
      </c>
      <c r="BR178" s="2">
        <v>0</v>
      </c>
      <c r="BS178" s="2">
        <v>1</v>
      </c>
      <c r="BT178" s="2">
        <v>0</v>
      </c>
      <c r="BU178" s="2">
        <v>0</v>
      </c>
      <c r="BV178" s="2">
        <v>0</v>
      </c>
      <c r="BW178" s="2">
        <v>0</v>
      </c>
      <c r="BX178" s="2">
        <v>0</v>
      </c>
      <c r="BY178" s="4" t="s">
        <v>445</v>
      </c>
      <c r="BZ178" s="2">
        <v>0</v>
      </c>
      <c r="CA178" s="2">
        <v>1</v>
      </c>
      <c r="CB178" s="2">
        <v>0</v>
      </c>
      <c r="CC178" s="2">
        <v>0</v>
      </c>
      <c r="CD178" s="2">
        <v>0</v>
      </c>
      <c r="CE178" s="2">
        <v>0</v>
      </c>
      <c r="CF178" s="2">
        <v>0</v>
      </c>
      <c r="CG178" s="4" t="s">
        <v>445</v>
      </c>
      <c r="CH178" s="2">
        <v>0</v>
      </c>
      <c r="CI178" s="2">
        <v>0</v>
      </c>
      <c r="CJ178" s="2">
        <v>0</v>
      </c>
      <c r="CK178" s="2">
        <v>1</v>
      </c>
      <c r="CL178" s="2">
        <v>0</v>
      </c>
      <c r="CM178" s="4" t="s">
        <v>445</v>
      </c>
      <c r="CN178" s="2">
        <v>0</v>
      </c>
      <c r="CO178" s="2">
        <v>0</v>
      </c>
      <c r="CP178" s="2">
        <v>0</v>
      </c>
      <c r="CQ178" s="2">
        <v>1</v>
      </c>
      <c r="CR178" s="2">
        <v>0</v>
      </c>
      <c r="CS178" s="4" t="s">
        <v>445</v>
      </c>
      <c r="CT178" s="2">
        <v>0</v>
      </c>
      <c r="CU178" s="2">
        <v>0</v>
      </c>
      <c r="CV178" s="2">
        <v>0</v>
      </c>
      <c r="CW178" s="2">
        <v>0</v>
      </c>
      <c r="CX178" s="2">
        <v>1</v>
      </c>
      <c r="CY178" s="2">
        <v>0</v>
      </c>
      <c r="CZ178" s="4" t="s">
        <v>445</v>
      </c>
      <c r="DA178" s="8">
        <f t="shared" si="8"/>
        <v>3</v>
      </c>
      <c r="DB178" s="2">
        <v>2</v>
      </c>
      <c r="DC178" s="2">
        <v>2</v>
      </c>
      <c r="DD178" s="2">
        <v>2</v>
      </c>
      <c r="DE178" s="2">
        <v>3</v>
      </c>
      <c r="DF178" s="2">
        <v>2</v>
      </c>
      <c r="DG178" s="2">
        <v>2</v>
      </c>
      <c r="DH178" s="2">
        <v>3</v>
      </c>
      <c r="DI178" s="2">
        <v>2</v>
      </c>
      <c r="DJ178" s="2">
        <v>3</v>
      </c>
      <c r="DR178" s="4" t="s">
        <v>445</v>
      </c>
    </row>
    <row r="179" spans="1:122">
      <c r="A179" s="2">
        <v>6254052</v>
      </c>
      <c r="B179" s="3">
        <v>42057.524537037039</v>
      </c>
      <c r="C179" s="2">
        <v>1</v>
      </c>
      <c r="D179" s="2">
        <v>64</v>
      </c>
      <c r="E179" s="2">
        <v>11</v>
      </c>
      <c r="F179" s="2">
        <v>27</v>
      </c>
      <c r="G179" s="2">
        <v>5</v>
      </c>
      <c r="H179" s="2">
        <v>2</v>
      </c>
      <c r="I179" s="2">
        <v>2</v>
      </c>
      <c r="J179" s="2">
        <v>7</v>
      </c>
      <c r="K179" s="2">
        <v>2</v>
      </c>
      <c r="L179" s="2">
        <v>2</v>
      </c>
      <c r="N179" s="2">
        <v>1980</v>
      </c>
      <c r="O179" s="2">
        <v>1786</v>
      </c>
      <c r="P179" s="2">
        <v>6</v>
      </c>
      <c r="Q179" s="2">
        <f t="shared" si="6"/>
        <v>297.66666666666669</v>
      </c>
      <c r="R179" s="4" t="s">
        <v>180</v>
      </c>
      <c r="S179" s="2">
        <v>4</v>
      </c>
      <c r="T179" s="2">
        <v>3</v>
      </c>
      <c r="U179" s="2">
        <v>4</v>
      </c>
      <c r="V179" s="2">
        <v>3</v>
      </c>
      <c r="W179" s="2">
        <v>1</v>
      </c>
      <c r="X179" s="2">
        <v>2</v>
      </c>
      <c r="Y179" s="2">
        <v>2</v>
      </c>
      <c r="Z179" s="2">
        <v>2</v>
      </c>
      <c r="AA179" s="2">
        <v>3</v>
      </c>
      <c r="AB179" s="2">
        <v>4</v>
      </c>
      <c r="AC179" s="2">
        <v>3</v>
      </c>
      <c r="AD179" s="2">
        <v>4</v>
      </c>
      <c r="AE179" s="2">
        <v>4</v>
      </c>
      <c r="AF179" s="2">
        <v>2</v>
      </c>
      <c r="AG179" s="2">
        <v>3</v>
      </c>
      <c r="AH179" s="2">
        <v>3</v>
      </c>
      <c r="AI179" s="2">
        <v>2</v>
      </c>
      <c r="AJ179" s="2">
        <v>1</v>
      </c>
      <c r="AK179" s="2">
        <v>2</v>
      </c>
      <c r="AL179" s="2">
        <v>3</v>
      </c>
      <c r="AM179" s="2">
        <v>4</v>
      </c>
      <c r="AN179" s="2">
        <v>1</v>
      </c>
      <c r="AO179" s="2">
        <v>3</v>
      </c>
      <c r="AP179" s="2">
        <v>3</v>
      </c>
      <c r="AQ179" s="2">
        <v>3</v>
      </c>
      <c r="AR179" s="2">
        <v>2</v>
      </c>
      <c r="AS179" s="2">
        <v>2</v>
      </c>
      <c r="AT179" s="2">
        <v>2</v>
      </c>
      <c r="AU179" s="2">
        <v>2</v>
      </c>
      <c r="AV179" s="2">
        <v>2</v>
      </c>
      <c r="AW179" s="2">
        <v>2</v>
      </c>
      <c r="AX179" s="2">
        <v>2</v>
      </c>
      <c r="AY179" s="2">
        <v>2</v>
      </c>
      <c r="AZ179" s="2">
        <v>1</v>
      </c>
      <c r="BA179" s="2">
        <v>2</v>
      </c>
      <c r="BB179" s="2">
        <v>1</v>
      </c>
      <c r="BC179" s="2">
        <v>2</v>
      </c>
      <c r="BD179" s="2">
        <v>2</v>
      </c>
      <c r="BE179" s="2">
        <v>2</v>
      </c>
      <c r="BF179" s="2">
        <v>3</v>
      </c>
      <c r="BG179" s="2">
        <v>3</v>
      </c>
      <c r="BH179" s="2">
        <v>2</v>
      </c>
      <c r="BI179" s="2">
        <f t="shared" si="7"/>
        <v>2.5</v>
      </c>
      <c r="BJ179" s="2">
        <v>0</v>
      </c>
      <c r="BK179" s="2">
        <v>0</v>
      </c>
      <c r="BL179" s="2">
        <v>0</v>
      </c>
      <c r="BM179" s="2">
        <v>0</v>
      </c>
      <c r="BN179" s="2">
        <v>0</v>
      </c>
      <c r="BO179" s="2">
        <v>1</v>
      </c>
      <c r="BP179" s="2">
        <v>0</v>
      </c>
      <c r="BQ179" s="4" t="s">
        <v>445</v>
      </c>
      <c r="BR179" s="2">
        <v>0</v>
      </c>
      <c r="BS179" s="2">
        <v>0</v>
      </c>
      <c r="BT179" s="2">
        <v>0</v>
      </c>
      <c r="BU179" s="2">
        <v>0</v>
      </c>
      <c r="BV179" s="2">
        <v>0</v>
      </c>
      <c r="BW179" s="2">
        <v>1</v>
      </c>
      <c r="BX179" s="2">
        <v>0</v>
      </c>
      <c r="BY179" s="4" t="s">
        <v>445</v>
      </c>
      <c r="BZ179" s="2">
        <v>0</v>
      </c>
      <c r="CA179" s="2">
        <v>0</v>
      </c>
      <c r="CB179" s="2">
        <v>0</v>
      </c>
      <c r="CC179" s="2">
        <v>0</v>
      </c>
      <c r="CD179" s="2">
        <v>0</v>
      </c>
      <c r="CE179" s="2">
        <v>1</v>
      </c>
      <c r="CF179" s="2">
        <v>0</v>
      </c>
      <c r="CG179" s="4" t="s">
        <v>445</v>
      </c>
      <c r="CH179" s="2">
        <v>0</v>
      </c>
      <c r="CI179" s="2">
        <v>0</v>
      </c>
      <c r="CJ179" s="2">
        <v>0</v>
      </c>
      <c r="CK179" s="2">
        <v>1</v>
      </c>
      <c r="CL179" s="2">
        <v>0</v>
      </c>
      <c r="CM179" s="4" t="s">
        <v>445</v>
      </c>
      <c r="CN179" s="2">
        <v>0</v>
      </c>
      <c r="CO179" s="2">
        <v>0</v>
      </c>
      <c r="CP179" s="2">
        <v>0</v>
      </c>
      <c r="CQ179" s="2">
        <v>1</v>
      </c>
      <c r="CR179" s="2">
        <v>0</v>
      </c>
      <c r="CS179" s="4" t="s">
        <v>445</v>
      </c>
      <c r="CT179" s="2">
        <v>0</v>
      </c>
      <c r="CU179" s="2">
        <v>0</v>
      </c>
      <c r="CV179" s="2">
        <v>0</v>
      </c>
      <c r="CW179" s="2">
        <v>0</v>
      </c>
      <c r="CX179" s="2">
        <v>1</v>
      </c>
      <c r="CY179" s="2">
        <v>0</v>
      </c>
      <c r="CZ179" s="4" t="s">
        <v>445</v>
      </c>
      <c r="DA179" s="8">
        <f t="shared" si="8"/>
        <v>0</v>
      </c>
      <c r="DB179" s="2">
        <v>2</v>
      </c>
      <c r="DC179" s="2">
        <v>2</v>
      </c>
      <c r="DD179" s="2">
        <v>3</v>
      </c>
      <c r="DE179" s="2">
        <v>3</v>
      </c>
      <c r="DF179" s="2">
        <v>2</v>
      </c>
      <c r="DG179" s="2">
        <v>2</v>
      </c>
      <c r="DH179" s="2">
        <v>4</v>
      </c>
      <c r="DI179" s="2">
        <v>1</v>
      </c>
      <c r="DJ179" s="2">
        <v>2</v>
      </c>
      <c r="DK179" s="2">
        <v>0</v>
      </c>
      <c r="DL179" s="2">
        <v>1</v>
      </c>
      <c r="DM179" s="2">
        <v>0</v>
      </c>
      <c r="DN179" s="2">
        <v>0</v>
      </c>
      <c r="DO179" s="2">
        <v>0</v>
      </c>
      <c r="DP179" s="2">
        <v>1</v>
      </c>
      <c r="DQ179" s="2">
        <v>1</v>
      </c>
      <c r="DR179" s="4" t="s">
        <v>507</v>
      </c>
    </row>
    <row r="180" spans="1:122">
      <c r="A180" s="2">
        <v>6254078</v>
      </c>
      <c r="B180" s="3">
        <v>42056.387835648151</v>
      </c>
      <c r="C180" s="2">
        <v>1</v>
      </c>
      <c r="D180" s="2">
        <v>66</v>
      </c>
      <c r="E180" s="2">
        <v>11</v>
      </c>
      <c r="F180" s="2">
        <v>32</v>
      </c>
      <c r="G180" s="2">
        <v>6</v>
      </c>
      <c r="H180" s="2">
        <v>2</v>
      </c>
      <c r="I180" s="2">
        <v>2</v>
      </c>
      <c r="J180" s="2">
        <v>4</v>
      </c>
      <c r="K180" s="2">
        <v>2</v>
      </c>
      <c r="L180" s="2">
        <v>2</v>
      </c>
      <c r="N180" s="2">
        <v>1989</v>
      </c>
      <c r="O180" s="2">
        <v>1547</v>
      </c>
      <c r="P180" s="2">
        <v>8</v>
      </c>
      <c r="Q180" s="2">
        <f t="shared" si="6"/>
        <v>193.375</v>
      </c>
      <c r="R180" s="4" t="s">
        <v>181</v>
      </c>
      <c r="S180" s="2">
        <v>4</v>
      </c>
      <c r="T180" s="2">
        <v>3</v>
      </c>
      <c r="U180" s="2">
        <v>3</v>
      </c>
      <c r="V180" s="2">
        <v>4</v>
      </c>
      <c r="W180" s="2">
        <v>1</v>
      </c>
      <c r="X180" s="2">
        <v>2</v>
      </c>
      <c r="Y180" s="2">
        <v>3</v>
      </c>
      <c r="Z180" s="2">
        <v>4</v>
      </c>
      <c r="AA180" s="2">
        <v>3</v>
      </c>
      <c r="AB180" s="2">
        <v>4</v>
      </c>
      <c r="AC180" s="2">
        <v>4</v>
      </c>
      <c r="AD180" s="2">
        <v>4</v>
      </c>
      <c r="AE180" s="2">
        <v>4</v>
      </c>
      <c r="AF180" s="2">
        <v>3</v>
      </c>
      <c r="AG180" s="2">
        <v>3</v>
      </c>
      <c r="AH180" s="2">
        <v>4</v>
      </c>
      <c r="AI180" s="2">
        <v>4</v>
      </c>
      <c r="AJ180" s="2">
        <v>4</v>
      </c>
      <c r="AK180" s="2">
        <v>4</v>
      </c>
      <c r="AL180" s="2">
        <v>4</v>
      </c>
      <c r="AM180" s="2">
        <v>4</v>
      </c>
      <c r="AN180" s="2">
        <v>1</v>
      </c>
      <c r="AO180" s="2">
        <v>4</v>
      </c>
      <c r="AP180" s="2">
        <v>4</v>
      </c>
      <c r="AQ180" s="2">
        <v>4</v>
      </c>
      <c r="AR180" s="2">
        <v>2</v>
      </c>
      <c r="AS180" s="2">
        <v>2</v>
      </c>
      <c r="AT180" s="2">
        <v>2</v>
      </c>
      <c r="AU180" s="2">
        <v>3</v>
      </c>
      <c r="AV180" s="2">
        <v>2</v>
      </c>
      <c r="AW180" s="2">
        <v>3</v>
      </c>
      <c r="AX180" s="2">
        <v>2</v>
      </c>
      <c r="AY180" s="2">
        <v>2</v>
      </c>
      <c r="AZ180" s="2">
        <v>3</v>
      </c>
      <c r="BA180" s="2">
        <v>2</v>
      </c>
      <c r="BB180" s="2">
        <v>1</v>
      </c>
      <c r="BC180" s="2">
        <v>2</v>
      </c>
      <c r="BD180" s="2">
        <v>2</v>
      </c>
      <c r="BE180" s="2">
        <v>4</v>
      </c>
      <c r="BF180" s="2">
        <v>2</v>
      </c>
      <c r="BG180" s="2">
        <v>2</v>
      </c>
      <c r="BH180" s="2">
        <v>2</v>
      </c>
      <c r="BI180" s="2">
        <f t="shared" si="7"/>
        <v>2</v>
      </c>
      <c r="BJ180" s="2">
        <v>0</v>
      </c>
      <c r="BK180" s="2">
        <v>0</v>
      </c>
      <c r="BL180" s="2">
        <v>0</v>
      </c>
      <c r="BM180" s="2">
        <v>0</v>
      </c>
      <c r="BN180" s="2">
        <v>0</v>
      </c>
      <c r="BO180" s="2">
        <v>0</v>
      </c>
      <c r="BP180" s="2">
        <v>1</v>
      </c>
      <c r="BQ180" s="4" t="s">
        <v>445</v>
      </c>
      <c r="BR180" s="2">
        <v>1</v>
      </c>
      <c r="BS180" s="2">
        <v>0</v>
      </c>
      <c r="BT180" s="2">
        <v>0</v>
      </c>
      <c r="BU180" s="2">
        <v>0</v>
      </c>
      <c r="BV180" s="2">
        <v>0</v>
      </c>
      <c r="BW180" s="2">
        <v>0</v>
      </c>
      <c r="BX180" s="2">
        <v>0</v>
      </c>
      <c r="BY180" s="4" t="s">
        <v>445</v>
      </c>
      <c r="BZ180" s="2">
        <v>0</v>
      </c>
      <c r="CA180" s="2">
        <v>0</v>
      </c>
      <c r="CB180" s="2">
        <v>1</v>
      </c>
      <c r="CC180" s="2">
        <v>0</v>
      </c>
      <c r="CD180" s="2">
        <v>0</v>
      </c>
      <c r="CE180" s="2">
        <v>0</v>
      </c>
      <c r="CF180" s="2">
        <v>0</v>
      </c>
      <c r="CG180" s="4" t="s">
        <v>445</v>
      </c>
      <c r="CH180" s="2">
        <v>0</v>
      </c>
      <c r="CI180" s="2">
        <v>0</v>
      </c>
      <c r="CJ180" s="2">
        <v>0</v>
      </c>
      <c r="CK180" s="2">
        <v>1</v>
      </c>
      <c r="CL180" s="2">
        <v>0</v>
      </c>
      <c r="CM180" s="4" t="s">
        <v>445</v>
      </c>
      <c r="CN180" s="2">
        <v>0</v>
      </c>
      <c r="CO180" s="2">
        <v>0</v>
      </c>
      <c r="CP180" s="2">
        <v>0</v>
      </c>
      <c r="CQ180" s="2">
        <v>1</v>
      </c>
      <c r="CR180" s="2">
        <v>0</v>
      </c>
      <c r="CS180" s="4" t="s">
        <v>445</v>
      </c>
      <c r="CT180" s="2">
        <v>0</v>
      </c>
      <c r="CU180" s="2">
        <v>0</v>
      </c>
      <c r="CV180" s="2">
        <v>0</v>
      </c>
      <c r="CW180" s="2">
        <v>0</v>
      </c>
      <c r="CX180" s="2">
        <v>1</v>
      </c>
      <c r="CY180" s="2">
        <v>0</v>
      </c>
      <c r="CZ180" s="4" t="s">
        <v>445</v>
      </c>
      <c r="DA180" s="8">
        <f t="shared" si="8"/>
        <v>2</v>
      </c>
      <c r="DB180" s="2">
        <v>2</v>
      </c>
      <c r="DC180" s="2">
        <v>2</v>
      </c>
      <c r="DD180" s="2">
        <v>2</v>
      </c>
      <c r="DE180" s="2">
        <v>3</v>
      </c>
      <c r="DF180" s="2">
        <v>2</v>
      </c>
      <c r="DG180" s="2">
        <v>2</v>
      </c>
      <c r="DH180" s="2">
        <v>4</v>
      </c>
      <c r="DI180" s="2">
        <v>3</v>
      </c>
      <c r="DJ180" s="2">
        <v>2</v>
      </c>
      <c r="DK180" s="2">
        <v>0</v>
      </c>
      <c r="DL180" s="2">
        <v>0</v>
      </c>
      <c r="DM180" s="2">
        <v>0</v>
      </c>
      <c r="DN180" s="2">
        <v>0</v>
      </c>
      <c r="DO180" s="2">
        <v>0</v>
      </c>
      <c r="DP180" s="2">
        <v>1</v>
      </c>
      <c r="DQ180" s="2">
        <v>0</v>
      </c>
      <c r="DR180" s="4" t="s">
        <v>445</v>
      </c>
    </row>
    <row r="181" spans="1:122">
      <c r="A181" s="2">
        <v>6254143</v>
      </c>
      <c r="B181" s="3">
        <v>42056.523402777777</v>
      </c>
      <c r="C181" s="2">
        <v>1</v>
      </c>
      <c r="D181" s="2">
        <v>67</v>
      </c>
      <c r="E181" s="2">
        <v>11</v>
      </c>
      <c r="F181" s="2">
        <v>11</v>
      </c>
      <c r="G181" s="2">
        <v>3</v>
      </c>
      <c r="H181" s="2">
        <v>2</v>
      </c>
      <c r="I181" s="2">
        <v>2</v>
      </c>
      <c r="J181" s="2">
        <v>4</v>
      </c>
      <c r="K181" s="2">
        <v>4</v>
      </c>
      <c r="L181" s="2">
        <v>2</v>
      </c>
      <c r="N181" s="2">
        <v>1987</v>
      </c>
      <c r="O181" s="2">
        <v>1600</v>
      </c>
      <c r="P181" s="2">
        <v>8</v>
      </c>
      <c r="Q181" s="2">
        <f t="shared" si="6"/>
        <v>200</v>
      </c>
      <c r="R181" s="4" t="s">
        <v>182</v>
      </c>
      <c r="S181" s="2">
        <v>2</v>
      </c>
      <c r="T181" s="2">
        <v>1</v>
      </c>
      <c r="U181" s="2">
        <v>4</v>
      </c>
      <c r="V181" s="2">
        <v>4</v>
      </c>
      <c r="W181" s="2">
        <v>1</v>
      </c>
      <c r="X181" s="2">
        <v>1</v>
      </c>
      <c r="Y181" s="2">
        <v>2</v>
      </c>
      <c r="Z181" s="2">
        <v>1</v>
      </c>
      <c r="AA181" s="2">
        <v>4</v>
      </c>
      <c r="AB181" s="2">
        <v>4</v>
      </c>
      <c r="AC181" s="2">
        <v>4</v>
      </c>
      <c r="AD181" s="2">
        <v>4</v>
      </c>
      <c r="AE181" s="2">
        <v>4</v>
      </c>
      <c r="AF181" s="2">
        <v>3</v>
      </c>
      <c r="AG181" s="2">
        <v>3</v>
      </c>
      <c r="AH181" s="2">
        <v>4</v>
      </c>
      <c r="AI181" s="2">
        <v>3</v>
      </c>
      <c r="AJ181" s="2">
        <v>3</v>
      </c>
      <c r="AK181" s="2">
        <v>4</v>
      </c>
      <c r="AL181" s="2">
        <v>4</v>
      </c>
      <c r="AM181" s="2">
        <v>1</v>
      </c>
      <c r="AN181" s="2">
        <v>1</v>
      </c>
      <c r="AO181" s="2">
        <v>4</v>
      </c>
      <c r="AP181" s="2">
        <v>4</v>
      </c>
      <c r="AQ181" s="2">
        <v>4</v>
      </c>
      <c r="AR181" s="2">
        <v>2</v>
      </c>
      <c r="AS181" s="2">
        <v>2</v>
      </c>
      <c r="AT181" s="2">
        <v>1</v>
      </c>
      <c r="AU181" s="2">
        <v>3</v>
      </c>
      <c r="AV181" s="2">
        <v>3</v>
      </c>
      <c r="AW181" s="2">
        <v>4</v>
      </c>
      <c r="AX181" s="2">
        <v>2</v>
      </c>
      <c r="AY181" s="2">
        <v>1</v>
      </c>
      <c r="AZ181" s="2">
        <v>3</v>
      </c>
      <c r="BA181" s="2">
        <v>2</v>
      </c>
      <c r="BB181" s="2">
        <v>2</v>
      </c>
      <c r="BC181" s="2">
        <v>1</v>
      </c>
      <c r="BD181" s="2">
        <v>1</v>
      </c>
      <c r="BE181" s="2">
        <v>3</v>
      </c>
      <c r="BF181" s="2">
        <v>2</v>
      </c>
      <c r="BG181" s="2">
        <v>2</v>
      </c>
      <c r="BH181" s="2">
        <v>2</v>
      </c>
      <c r="BI181" s="2">
        <f t="shared" si="7"/>
        <v>2</v>
      </c>
      <c r="BJ181" s="2">
        <v>0</v>
      </c>
      <c r="BK181" s="2">
        <v>0</v>
      </c>
      <c r="BL181" s="2">
        <v>0</v>
      </c>
      <c r="BM181" s="2">
        <v>1</v>
      </c>
      <c r="BN181" s="2">
        <v>0</v>
      </c>
      <c r="BO181" s="2">
        <v>0</v>
      </c>
      <c r="BP181" s="2">
        <v>0</v>
      </c>
      <c r="BQ181" s="4" t="s">
        <v>445</v>
      </c>
      <c r="BR181" s="2">
        <v>1</v>
      </c>
      <c r="BS181" s="2">
        <v>0</v>
      </c>
      <c r="BT181" s="2">
        <v>0</v>
      </c>
      <c r="BU181" s="2">
        <v>0</v>
      </c>
      <c r="BV181" s="2">
        <v>0</v>
      </c>
      <c r="BW181" s="2">
        <v>0</v>
      </c>
      <c r="BX181" s="2">
        <v>0</v>
      </c>
      <c r="BY181" s="4" t="s">
        <v>445</v>
      </c>
      <c r="BZ181" s="2">
        <v>1</v>
      </c>
      <c r="CA181" s="2">
        <v>0</v>
      </c>
      <c r="CB181" s="2">
        <v>0</v>
      </c>
      <c r="CC181" s="2">
        <v>0</v>
      </c>
      <c r="CD181" s="2">
        <v>0</v>
      </c>
      <c r="CE181" s="2">
        <v>0</v>
      </c>
      <c r="CF181" s="2">
        <v>0</v>
      </c>
      <c r="CG181" s="4" t="s">
        <v>445</v>
      </c>
      <c r="CH181" s="2">
        <v>1</v>
      </c>
      <c r="CI181" s="2">
        <v>0</v>
      </c>
      <c r="CJ181" s="2">
        <v>0</v>
      </c>
      <c r="CK181" s="2">
        <v>0</v>
      </c>
      <c r="CL181" s="2">
        <v>0</v>
      </c>
      <c r="CM181" s="4" t="s">
        <v>445</v>
      </c>
      <c r="CN181" s="2">
        <v>0</v>
      </c>
      <c r="CO181" s="2">
        <v>0</v>
      </c>
      <c r="CP181" s="2">
        <v>0</v>
      </c>
      <c r="CQ181" s="2">
        <v>0</v>
      </c>
      <c r="CR181" s="2">
        <v>1</v>
      </c>
      <c r="CS181" s="4" t="s">
        <v>445</v>
      </c>
      <c r="CT181" s="2">
        <v>0</v>
      </c>
      <c r="CU181" s="2">
        <v>0</v>
      </c>
      <c r="CV181" s="2">
        <v>0</v>
      </c>
      <c r="CW181" s="2">
        <v>0</v>
      </c>
      <c r="CX181" s="2">
        <v>1</v>
      </c>
      <c r="CY181" s="2">
        <v>0</v>
      </c>
      <c r="CZ181" s="4" t="s">
        <v>445</v>
      </c>
      <c r="DA181" s="8">
        <f t="shared" si="8"/>
        <v>4</v>
      </c>
      <c r="DB181" s="2">
        <v>2</v>
      </c>
      <c r="DC181" s="2">
        <v>3</v>
      </c>
      <c r="DD181" s="2">
        <v>3</v>
      </c>
      <c r="DE181" s="2">
        <v>3</v>
      </c>
      <c r="DF181" s="2">
        <v>4</v>
      </c>
      <c r="DG181" s="2">
        <v>3</v>
      </c>
      <c r="DH181" s="2">
        <v>5</v>
      </c>
      <c r="DI181" s="2">
        <v>4</v>
      </c>
      <c r="DJ181" s="2">
        <v>4</v>
      </c>
      <c r="DR181" s="4" t="s">
        <v>445</v>
      </c>
    </row>
    <row r="182" spans="1:122">
      <c r="A182" s="2">
        <v>6254216</v>
      </c>
      <c r="B182" s="3">
        <v>42056.279826388891</v>
      </c>
      <c r="C182" s="2">
        <v>1</v>
      </c>
      <c r="D182" s="2">
        <v>72</v>
      </c>
      <c r="E182" s="2">
        <v>11</v>
      </c>
      <c r="F182" s="2">
        <v>14</v>
      </c>
      <c r="G182" s="2">
        <v>3</v>
      </c>
      <c r="H182" s="2">
        <v>2</v>
      </c>
      <c r="I182" s="2">
        <v>2</v>
      </c>
      <c r="J182" s="2">
        <v>3</v>
      </c>
      <c r="K182" s="2">
        <v>3</v>
      </c>
      <c r="L182" s="2">
        <v>9</v>
      </c>
      <c r="N182" s="2">
        <v>1998</v>
      </c>
      <c r="O182" s="2">
        <v>450</v>
      </c>
      <c r="P182" s="2">
        <v>3</v>
      </c>
      <c r="Q182" s="2">
        <f t="shared" si="6"/>
        <v>150</v>
      </c>
      <c r="R182" s="4" t="s">
        <v>183</v>
      </c>
      <c r="S182" s="2">
        <v>3</v>
      </c>
      <c r="T182" s="2">
        <v>3</v>
      </c>
      <c r="U182" s="2">
        <v>3</v>
      </c>
      <c r="V182" s="2">
        <v>3</v>
      </c>
      <c r="W182" s="2">
        <v>3</v>
      </c>
      <c r="X182" s="2">
        <v>2</v>
      </c>
      <c r="Y182" s="2">
        <v>2</v>
      </c>
      <c r="Z182" s="2">
        <v>3</v>
      </c>
      <c r="AA182" s="2">
        <v>3</v>
      </c>
      <c r="AB182" s="2">
        <v>3</v>
      </c>
      <c r="AC182" s="2">
        <v>3</v>
      </c>
      <c r="AD182" s="2">
        <v>3</v>
      </c>
      <c r="AE182" s="2">
        <v>4</v>
      </c>
      <c r="AF182" s="2">
        <v>3</v>
      </c>
      <c r="AG182" s="2">
        <v>3</v>
      </c>
      <c r="AH182" s="2">
        <v>3</v>
      </c>
      <c r="AI182" s="2">
        <v>3</v>
      </c>
      <c r="AJ182" s="2">
        <v>3</v>
      </c>
      <c r="AK182" s="2">
        <v>3</v>
      </c>
      <c r="AL182" s="2">
        <v>3</v>
      </c>
      <c r="AM182" s="2">
        <v>3</v>
      </c>
      <c r="AN182" s="2">
        <v>3</v>
      </c>
      <c r="AO182" s="2">
        <v>3</v>
      </c>
      <c r="AP182" s="2">
        <v>4</v>
      </c>
      <c r="AQ182" s="2">
        <v>3</v>
      </c>
      <c r="AR182" s="2">
        <v>2</v>
      </c>
      <c r="AS182" s="2">
        <v>2</v>
      </c>
      <c r="AT182" s="2">
        <v>3</v>
      </c>
      <c r="AU182" s="2">
        <v>3</v>
      </c>
      <c r="AV182" s="2">
        <v>3</v>
      </c>
      <c r="AW182" s="2">
        <v>3</v>
      </c>
      <c r="AX182" s="2">
        <v>2</v>
      </c>
      <c r="AY182" s="2">
        <v>2</v>
      </c>
      <c r="AZ182" s="2">
        <v>3</v>
      </c>
      <c r="BA182" s="2">
        <v>2</v>
      </c>
      <c r="BB182" s="2">
        <v>3</v>
      </c>
      <c r="BC182" s="2">
        <v>2</v>
      </c>
      <c r="BD182" s="2">
        <v>3</v>
      </c>
      <c r="BE182" s="2">
        <v>2</v>
      </c>
      <c r="BF182" s="2">
        <v>3</v>
      </c>
      <c r="BG182" s="2">
        <v>3</v>
      </c>
      <c r="BH182" s="2">
        <v>3</v>
      </c>
      <c r="BI182" s="2">
        <f t="shared" si="7"/>
        <v>3</v>
      </c>
      <c r="BJ182" s="2">
        <v>0</v>
      </c>
      <c r="BK182" s="2">
        <v>0</v>
      </c>
      <c r="BL182" s="2">
        <v>1</v>
      </c>
      <c r="BM182" s="2">
        <v>0</v>
      </c>
      <c r="BN182" s="2">
        <v>0</v>
      </c>
      <c r="BO182" s="2">
        <v>0</v>
      </c>
      <c r="BP182" s="2">
        <v>0</v>
      </c>
      <c r="BQ182" s="4" t="s">
        <v>445</v>
      </c>
      <c r="BR182" s="2">
        <v>0</v>
      </c>
      <c r="BS182" s="2">
        <v>0</v>
      </c>
      <c r="BT182" s="2">
        <v>1</v>
      </c>
      <c r="BU182" s="2">
        <v>0</v>
      </c>
      <c r="BV182" s="2">
        <v>0</v>
      </c>
      <c r="BW182" s="2">
        <v>0</v>
      </c>
      <c r="BX182" s="2">
        <v>0</v>
      </c>
      <c r="BY182" s="4" t="s">
        <v>445</v>
      </c>
      <c r="BZ182" s="2">
        <v>0</v>
      </c>
      <c r="CA182" s="2">
        <v>0</v>
      </c>
      <c r="CB182" s="2">
        <v>1</v>
      </c>
      <c r="CC182" s="2">
        <v>0</v>
      </c>
      <c r="CD182" s="2">
        <v>0</v>
      </c>
      <c r="CE182" s="2">
        <v>0</v>
      </c>
      <c r="CF182" s="2">
        <v>0</v>
      </c>
      <c r="CG182" s="4" t="s">
        <v>445</v>
      </c>
      <c r="CH182" s="2">
        <v>0</v>
      </c>
      <c r="CI182" s="2">
        <v>1</v>
      </c>
      <c r="CJ182" s="2">
        <v>0</v>
      </c>
      <c r="CK182" s="2">
        <v>0</v>
      </c>
      <c r="CL182" s="2">
        <v>0</v>
      </c>
      <c r="CM182" s="4" t="s">
        <v>445</v>
      </c>
      <c r="CN182" s="2">
        <v>0</v>
      </c>
      <c r="CO182" s="2">
        <v>1</v>
      </c>
      <c r="CP182" s="2">
        <v>0</v>
      </c>
      <c r="CQ182" s="2">
        <v>0</v>
      </c>
      <c r="CR182" s="2">
        <v>0</v>
      </c>
      <c r="CS182" s="4" t="s">
        <v>445</v>
      </c>
      <c r="CT182" s="2">
        <v>0</v>
      </c>
      <c r="CU182" s="2">
        <v>0</v>
      </c>
      <c r="CV182" s="2">
        <v>0</v>
      </c>
      <c r="CW182" s="2">
        <v>0</v>
      </c>
      <c r="CX182" s="2">
        <v>1</v>
      </c>
      <c r="CY182" s="2">
        <v>0</v>
      </c>
      <c r="CZ182" s="4" t="s">
        <v>445</v>
      </c>
      <c r="DA182" s="8">
        <f t="shared" si="8"/>
        <v>5</v>
      </c>
      <c r="DB182" s="2">
        <v>3</v>
      </c>
      <c r="DC182" s="2">
        <v>2</v>
      </c>
      <c r="DD182" s="2">
        <v>2</v>
      </c>
      <c r="DE182" s="2">
        <v>3</v>
      </c>
      <c r="DF182" s="2">
        <v>4</v>
      </c>
      <c r="DG182" s="2">
        <v>4</v>
      </c>
      <c r="DH182" s="2">
        <v>4</v>
      </c>
      <c r="DI182" s="2">
        <v>3</v>
      </c>
      <c r="DJ182" s="2">
        <v>2</v>
      </c>
      <c r="DK182" s="2">
        <v>0</v>
      </c>
      <c r="DL182" s="2">
        <v>1</v>
      </c>
      <c r="DM182" s="2">
        <v>1</v>
      </c>
      <c r="DN182" s="2">
        <v>0</v>
      </c>
      <c r="DO182" s="2">
        <v>0</v>
      </c>
      <c r="DP182" s="2">
        <v>0</v>
      </c>
      <c r="DQ182" s="2">
        <v>0</v>
      </c>
      <c r="DR182" s="4" t="s">
        <v>445</v>
      </c>
    </row>
    <row r="183" spans="1:122">
      <c r="A183" s="2">
        <v>6255392</v>
      </c>
      <c r="B183" s="3">
        <v>42056.48064814815</v>
      </c>
      <c r="C183" s="2">
        <v>1</v>
      </c>
      <c r="D183" s="2">
        <v>66</v>
      </c>
      <c r="E183" s="2">
        <v>11</v>
      </c>
      <c r="F183" s="2">
        <v>12</v>
      </c>
      <c r="G183" s="2">
        <v>3</v>
      </c>
      <c r="H183" s="2">
        <v>2</v>
      </c>
      <c r="I183" s="2">
        <v>2</v>
      </c>
      <c r="J183" s="2">
        <v>4</v>
      </c>
      <c r="K183" s="2">
        <v>2</v>
      </c>
      <c r="L183" s="2">
        <v>9</v>
      </c>
      <c r="N183" s="2">
        <v>1980</v>
      </c>
      <c r="O183" s="2">
        <v>600</v>
      </c>
      <c r="P183" s="2">
        <v>5</v>
      </c>
      <c r="Q183" s="2">
        <f t="shared" si="6"/>
        <v>120</v>
      </c>
      <c r="R183" s="4" t="s">
        <v>184</v>
      </c>
      <c r="S183" s="2">
        <v>4</v>
      </c>
      <c r="T183" s="2">
        <v>2</v>
      </c>
      <c r="U183" s="2">
        <v>3</v>
      </c>
      <c r="V183" s="2">
        <v>4</v>
      </c>
      <c r="W183" s="2">
        <v>1</v>
      </c>
      <c r="X183" s="2">
        <v>2</v>
      </c>
      <c r="Y183" s="2">
        <v>2</v>
      </c>
      <c r="Z183" s="2">
        <v>1</v>
      </c>
      <c r="AA183" s="2">
        <v>4</v>
      </c>
      <c r="AB183" s="2">
        <v>3</v>
      </c>
      <c r="AC183" s="2">
        <v>4</v>
      </c>
      <c r="AD183" s="2">
        <v>3</v>
      </c>
      <c r="AE183" s="2">
        <v>4</v>
      </c>
      <c r="AF183" s="2">
        <v>3</v>
      </c>
      <c r="AG183" s="2">
        <v>3</v>
      </c>
      <c r="AH183" s="2">
        <v>3</v>
      </c>
      <c r="AI183" s="2">
        <v>3</v>
      </c>
      <c r="AJ183" s="2">
        <v>1</v>
      </c>
      <c r="AK183" s="2">
        <v>1</v>
      </c>
      <c r="AL183" s="2">
        <v>4</v>
      </c>
      <c r="AM183" s="2">
        <v>1</v>
      </c>
      <c r="AN183" s="2">
        <v>1</v>
      </c>
      <c r="AO183" s="2">
        <v>4</v>
      </c>
      <c r="AP183" s="2">
        <v>4</v>
      </c>
      <c r="AQ183" s="2">
        <v>4</v>
      </c>
      <c r="AR183" s="2">
        <v>2</v>
      </c>
      <c r="AS183" s="2">
        <v>2</v>
      </c>
      <c r="AT183" s="2">
        <v>2</v>
      </c>
      <c r="AU183" s="2">
        <v>2</v>
      </c>
      <c r="AV183" s="2">
        <v>2</v>
      </c>
      <c r="AW183" s="2">
        <v>2</v>
      </c>
      <c r="AX183" s="2">
        <v>2</v>
      </c>
      <c r="AY183" s="2">
        <v>2</v>
      </c>
      <c r="AZ183" s="2">
        <v>1</v>
      </c>
      <c r="BA183" s="2">
        <v>2</v>
      </c>
      <c r="BB183" s="2">
        <v>3</v>
      </c>
      <c r="BC183" s="2">
        <v>2</v>
      </c>
      <c r="BD183" s="2">
        <v>2</v>
      </c>
      <c r="BE183" s="2">
        <v>2</v>
      </c>
      <c r="BF183" s="2">
        <v>2</v>
      </c>
      <c r="BG183" s="2">
        <v>2</v>
      </c>
      <c r="BH183" s="2">
        <v>2</v>
      </c>
      <c r="BI183" s="2">
        <f t="shared" si="7"/>
        <v>2</v>
      </c>
      <c r="BJ183" s="2">
        <v>0</v>
      </c>
      <c r="BK183" s="2">
        <v>0</v>
      </c>
      <c r="BL183" s="2">
        <v>0</v>
      </c>
      <c r="BM183" s="2">
        <v>0</v>
      </c>
      <c r="BN183" s="2">
        <v>0</v>
      </c>
      <c r="BO183" s="2">
        <v>1</v>
      </c>
      <c r="BP183" s="2">
        <v>0</v>
      </c>
      <c r="BQ183" s="4" t="s">
        <v>445</v>
      </c>
      <c r="BR183" s="2">
        <v>1</v>
      </c>
      <c r="BS183" s="2">
        <v>0</v>
      </c>
      <c r="BT183" s="2">
        <v>0</v>
      </c>
      <c r="BU183" s="2">
        <v>0</v>
      </c>
      <c r="BV183" s="2">
        <v>0</v>
      </c>
      <c r="BW183" s="2">
        <v>0</v>
      </c>
      <c r="BX183" s="2">
        <v>0</v>
      </c>
      <c r="BY183" s="4" t="s">
        <v>445</v>
      </c>
      <c r="BZ183" s="2">
        <v>0</v>
      </c>
      <c r="CA183" s="2">
        <v>0</v>
      </c>
      <c r="CB183" s="2">
        <v>1</v>
      </c>
      <c r="CC183" s="2">
        <v>0</v>
      </c>
      <c r="CD183" s="2">
        <v>0</v>
      </c>
      <c r="CE183" s="2">
        <v>0</v>
      </c>
      <c r="CF183" s="2">
        <v>0</v>
      </c>
      <c r="CG183" s="4" t="s">
        <v>445</v>
      </c>
      <c r="CH183" s="2">
        <v>0</v>
      </c>
      <c r="CI183" s="2">
        <v>0</v>
      </c>
      <c r="CJ183" s="2">
        <v>0</v>
      </c>
      <c r="CK183" s="2">
        <v>1</v>
      </c>
      <c r="CL183" s="2">
        <v>0</v>
      </c>
      <c r="CM183" s="4" t="s">
        <v>445</v>
      </c>
      <c r="CN183" s="2">
        <v>0</v>
      </c>
      <c r="CO183" s="2">
        <v>1</v>
      </c>
      <c r="CP183" s="2">
        <v>0</v>
      </c>
      <c r="CQ183" s="2">
        <v>0</v>
      </c>
      <c r="CR183" s="2">
        <v>0</v>
      </c>
      <c r="CS183" s="4" t="s">
        <v>445</v>
      </c>
      <c r="CT183" s="2">
        <v>0</v>
      </c>
      <c r="CU183" s="2">
        <v>0</v>
      </c>
      <c r="CV183" s="2">
        <v>0</v>
      </c>
      <c r="CW183" s="2">
        <v>0</v>
      </c>
      <c r="CX183" s="2">
        <v>1</v>
      </c>
      <c r="CY183" s="2">
        <v>0</v>
      </c>
      <c r="CZ183" s="4" t="s">
        <v>445</v>
      </c>
      <c r="DA183" s="8">
        <f t="shared" si="8"/>
        <v>3</v>
      </c>
      <c r="DB183" s="2">
        <v>2</v>
      </c>
      <c r="DC183" s="2">
        <v>2</v>
      </c>
      <c r="DD183" s="2">
        <v>2</v>
      </c>
      <c r="DE183" s="2">
        <v>2</v>
      </c>
      <c r="DF183" s="2">
        <v>3</v>
      </c>
      <c r="DG183" s="2">
        <v>3</v>
      </c>
      <c r="DH183" s="2">
        <v>4</v>
      </c>
      <c r="DI183" s="2">
        <v>3</v>
      </c>
      <c r="DJ183" s="2">
        <v>2</v>
      </c>
      <c r="DK183" s="2">
        <v>1</v>
      </c>
      <c r="DL183" s="2">
        <v>0</v>
      </c>
      <c r="DM183" s="2">
        <v>1</v>
      </c>
      <c r="DN183" s="2">
        <v>0</v>
      </c>
      <c r="DO183" s="2">
        <v>0</v>
      </c>
      <c r="DP183" s="2">
        <v>0</v>
      </c>
      <c r="DQ183" s="2">
        <v>0</v>
      </c>
      <c r="DR183" s="4" t="s">
        <v>445</v>
      </c>
    </row>
    <row r="184" spans="1:122">
      <c r="A184" s="2">
        <v>6257481</v>
      </c>
      <c r="B184" s="3">
        <v>42055.994456018518</v>
      </c>
      <c r="C184" s="2">
        <v>1</v>
      </c>
      <c r="D184" s="2">
        <v>64</v>
      </c>
      <c r="E184" s="2">
        <v>11</v>
      </c>
      <c r="F184" s="2">
        <v>27</v>
      </c>
      <c r="G184" s="2">
        <v>5</v>
      </c>
      <c r="H184" s="2">
        <v>2</v>
      </c>
      <c r="I184" s="2">
        <v>2</v>
      </c>
      <c r="J184" s="2">
        <v>5</v>
      </c>
      <c r="K184" s="2">
        <v>5</v>
      </c>
      <c r="L184" s="2">
        <v>6</v>
      </c>
      <c r="N184" s="2">
        <v>2005</v>
      </c>
      <c r="O184" s="2">
        <v>850</v>
      </c>
      <c r="P184" s="2">
        <v>8</v>
      </c>
      <c r="Q184" s="2">
        <f t="shared" si="6"/>
        <v>106.25</v>
      </c>
      <c r="R184" s="4" t="s">
        <v>31</v>
      </c>
      <c r="S184" s="2">
        <v>4</v>
      </c>
      <c r="T184" s="2">
        <v>2</v>
      </c>
      <c r="U184" s="2">
        <v>2</v>
      </c>
      <c r="V184" s="2">
        <v>3</v>
      </c>
      <c r="W184" s="2">
        <v>3</v>
      </c>
      <c r="X184" s="2">
        <v>2</v>
      </c>
      <c r="Y184" s="2">
        <v>2</v>
      </c>
      <c r="Z184" s="2">
        <v>3</v>
      </c>
      <c r="AA184" s="2">
        <v>2</v>
      </c>
      <c r="AB184" s="2">
        <v>3</v>
      </c>
      <c r="AC184" s="2">
        <v>3</v>
      </c>
      <c r="AD184" s="2">
        <v>1</v>
      </c>
      <c r="AE184" s="2">
        <v>3</v>
      </c>
      <c r="AF184" s="2">
        <v>2</v>
      </c>
      <c r="AG184" s="2">
        <v>2</v>
      </c>
      <c r="AH184" s="2">
        <v>3</v>
      </c>
      <c r="AI184" s="2">
        <v>3</v>
      </c>
      <c r="AJ184" s="2">
        <v>2</v>
      </c>
      <c r="AK184" s="2">
        <v>3</v>
      </c>
      <c r="AL184" s="2">
        <v>3</v>
      </c>
      <c r="AM184" s="2">
        <v>2</v>
      </c>
      <c r="AN184" s="2">
        <v>1</v>
      </c>
      <c r="AO184" s="2">
        <v>2</v>
      </c>
      <c r="AP184" s="2">
        <v>3</v>
      </c>
      <c r="AQ184" s="2">
        <v>3</v>
      </c>
      <c r="AR184" s="2">
        <v>2</v>
      </c>
      <c r="AS184" s="2">
        <v>2</v>
      </c>
      <c r="AT184" s="2">
        <v>2</v>
      </c>
      <c r="AU184" s="2">
        <v>3</v>
      </c>
      <c r="AV184" s="2">
        <v>3</v>
      </c>
      <c r="AW184" s="2">
        <v>2</v>
      </c>
      <c r="AX184" s="2">
        <v>2</v>
      </c>
      <c r="AY184" s="2">
        <v>2</v>
      </c>
      <c r="AZ184" s="2">
        <v>2</v>
      </c>
      <c r="BA184" s="2">
        <v>2</v>
      </c>
      <c r="BB184" s="2">
        <v>2</v>
      </c>
      <c r="BC184" s="2">
        <v>2</v>
      </c>
      <c r="BD184" s="2">
        <v>4</v>
      </c>
      <c r="BE184" s="2">
        <v>4</v>
      </c>
      <c r="BF184" s="2">
        <v>2</v>
      </c>
      <c r="BG184" s="2">
        <v>2</v>
      </c>
      <c r="BH184" s="2">
        <v>3</v>
      </c>
      <c r="BI184" s="2">
        <f t="shared" si="7"/>
        <v>2.5</v>
      </c>
      <c r="BJ184" s="2">
        <v>0</v>
      </c>
      <c r="BK184" s="2">
        <v>0</v>
      </c>
      <c r="BL184" s="2">
        <v>0</v>
      </c>
      <c r="BM184" s="2">
        <v>0</v>
      </c>
      <c r="BN184" s="2">
        <v>0</v>
      </c>
      <c r="BO184" s="2">
        <v>1</v>
      </c>
      <c r="BP184" s="2">
        <v>0</v>
      </c>
      <c r="BQ184" s="4" t="s">
        <v>445</v>
      </c>
      <c r="BR184" s="2">
        <v>0</v>
      </c>
      <c r="BS184" s="2">
        <v>0</v>
      </c>
      <c r="BT184" s="2">
        <v>0</v>
      </c>
      <c r="BU184" s="2">
        <v>0</v>
      </c>
      <c r="BV184" s="2">
        <v>0</v>
      </c>
      <c r="BW184" s="2">
        <v>1</v>
      </c>
      <c r="BX184" s="2">
        <v>0</v>
      </c>
      <c r="BY184" s="4" t="s">
        <v>445</v>
      </c>
      <c r="BZ184" s="2">
        <v>1</v>
      </c>
      <c r="CA184" s="2">
        <v>0</v>
      </c>
      <c r="CB184" s="2">
        <v>0</v>
      </c>
      <c r="CC184" s="2">
        <v>0</v>
      </c>
      <c r="CD184" s="2">
        <v>0</v>
      </c>
      <c r="CE184" s="2">
        <v>0</v>
      </c>
      <c r="CF184" s="2">
        <v>0</v>
      </c>
      <c r="CG184" s="4" t="s">
        <v>445</v>
      </c>
      <c r="CH184" s="2">
        <v>0</v>
      </c>
      <c r="CI184" s="2">
        <v>0</v>
      </c>
      <c r="CJ184" s="2">
        <v>0</v>
      </c>
      <c r="CK184" s="2">
        <v>1</v>
      </c>
      <c r="CL184" s="2">
        <v>0</v>
      </c>
      <c r="CM184" s="4" t="s">
        <v>445</v>
      </c>
      <c r="CN184" s="2">
        <v>1</v>
      </c>
      <c r="CO184" s="2">
        <v>0</v>
      </c>
      <c r="CP184" s="2">
        <v>0</v>
      </c>
      <c r="CQ184" s="2">
        <v>0</v>
      </c>
      <c r="CR184" s="2">
        <v>0</v>
      </c>
      <c r="CS184" s="4" t="s">
        <v>445</v>
      </c>
      <c r="CT184" s="2">
        <v>0</v>
      </c>
      <c r="CU184" s="2">
        <v>0</v>
      </c>
      <c r="CV184" s="2">
        <v>0</v>
      </c>
      <c r="CW184" s="2">
        <v>0</v>
      </c>
      <c r="CX184" s="2">
        <v>1</v>
      </c>
      <c r="CY184" s="2">
        <v>0</v>
      </c>
      <c r="CZ184" s="4" t="s">
        <v>445</v>
      </c>
      <c r="DA184" s="8">
        <f t="shared" si="8"/>
        <v>2</v>
      </c>
      <c r="DB184" s="2">
        <v>1</v>
      </c>
      <c r="DC184" s="2">
        <v>2</v>
      </c>
      <c r="DD184" s="2">
        <v>3</v>
      </c>
      <c r="DE184" s="2">
        <v>3</v>
      </c>
      <c r="DF184" s="2">
        <v>2</v>
      </c>
      <c r="DG184" s="2">
        <v>2</v>
      </c>
      <c r="DH184" s="2">
        <v>4</v>
      </c>
      <c r="DI184" s="2">
        <v>3</v>
      </c>
      <c r="DJ184" s="2">
        <v>2</v>
      </c>
      <c r="DK184" s="2">
        <v>1</v>
      </c>
      <c r="DL184" s="2">
        <v>0</v>
      </c>
      <c r="DM184" s="2">
        <v>1</v>
      </c>
      <c r="DN184" s="2">
        <v>0</v>
      </c>
      <c r="DO184" s="2">
        <v>1</v>
      </c>
      <c r="DP184" s="2">
        <v>0</v>
      </c>
      <c r="DQ184" s="2">
        <v>0</v>
      </c>
      <c r="DR184" s="4" t="s">
        <v>445</v>
      </c>
    </row>
    <row r="185" spans="1:122">
      <c r="A185" s="2">
        <v>6257563</v>
      </c>
      <c r="B185" s="3">
        <v>42056.583182870374</v>
      </c>
      <c r="C185" s="2">
        <v>1</v>
      </c>
      <c r="D185" s="2">
        <v>38</v>
      </c>
      <c r="E185" s="2">
        <v>6</v>
      </c>
      <c r="F185" s="2">
        <v>28</v>
      </c>
      <c r="G185" s="2">
        <v>5</v>
      </c>
      <c r="H185" s="2">
        <v>1</v>
      </c>
      <c r="I185" s="2">
        <v>1</v>
      </c>
      <c r="J185" s="2">
        <v>4</v>
      </c>
      <c r="K185" s="2">
        <v>2</v>
      </c>
      <c r="L185" s="2">
        <v>4</v>
      </c>
      <c r="N185" s="2">
        <v>2007</v>
      </c>
      <c r="O185" s="2">
        <v>150</v>
      </c>
      <c r="P185" s="2">
        <v>5</v>
      </c>
      <c r="Q185" s="2">
        <f t="shared" si="6"/>
        <v>30</v>
      </c>
      <c r="R185" s="4" t="s">
        <v>71</v>
      </c>
      <c r="S185" s="2">
        <v>1</v>
      </c>
      <c r="T185" s="2">
        <v>1</v>
      </c>
      <c r="U185" s="2">
        <v>1</v>
      </c>
      <c r="V185" s="2">
        <v>2</v>
      </c>
      <c r="W185" s="2">
        <v>1</v>
      </c>
      <c r="X185" s="2">
        <v>2</v>
      </c>
      <c r="Y185" s="2">
        <v>2</v>
      </c>
      <c r="Z185" s="2">
        <v>1</v>
      </c>
      <c r="AA185" s="2">
        <v>2</v>
      </c>
      <c r="AB185" s="2">
        <v>1</v>
      </c>
      <c r="AC185" s="2">
        <v>3</v>
      </c>
      <c r="AD185" s="2">
        <v>3</v>
      </c>
      <c r="AE185" s="2">
        <v>3</v>
      </c>
      <c r="AF185" s="2">
        <v>3</v>
      </c>
      <c r="AG185" s="2">
        <v>3</v>
      </c>
      <c r="AH185" s="2">
        <v>1</v>
      </c>
      <c r="AI185" s="2">
        <v>3</v>
      </c>
      <c r="AJ185" s="2">
        <v>3</v>
      </c>
      <c r="AK185" s="2">
        <v>3</v>
      </c>
      <c r="AL185" s="2">
        <v>1</v>
      </c>
      <c r="AM185" s="2">
        <v>1</v>
      </c>
      <c r="AN185" s="2">
        <v>3</v>
      </c>
      <c r="AO185" s="2">
        <v>4</v>
      </c>
      <c r="AP185" s="2">
        <v>3</v>
      </c>
      <c r="AQ185" s="2">
        <v>4</v>
      </c>
      <c r="AR185" s="2">
        <v>1</v>
      </c>
      <c r="AS185" s="2">
        <v>2</v>
      </c>
      <c r="AT185" s="2">
        <v>2</v>
      </c>
      <c r="AU185" s="2">
        <v>2</v>
      </c>
      <c r="AV185" s="2">
        <v>2</v>
      </c>
      <c r="AW185" s="2">
        <v>2</v>
      </c>
      <c r="AX185" s="2">
        <v>1</v>
      </c>
      <c r="AY185" s="2">
        <v>1</v>
      </c>
      <c r="AZ185" s="2">
        <v>1</v>
      </c>
      <c r="BA185" s="2">
        <v>2</v>
      </c>
      <c r="BB185" s="2">
        <v>3</v>
      </c>
      <c r="BC185" s="2">
        <v>2</v>
      </c>
      <c r="BD185" s="2">
        <v>3</v>
      </c>
      <c r="BE185" s="2">
        <v>2</v>
      </c>
      <c r="BF185" s="2">
        <v>2</v>
      </c>
      <c r="BG185" s="2">
        <v>1</v>
      </c>
      <c r="BH185" s="2">
        <v>1</v>
      </c>
      <c r="BI185" s="2">
        <f t="shared" si="7"/>
        <v>1</v>
      </c>
      <c r="BJ185" s="2">
        <v>0</v>
      </c>
      <c r="BK185" s="2">
        <v>0</v>
      </c>
      <c r="BL185" s="2">
        <v>0</v>
      </c>
      <c r="BM185" s="2">
        <v>0</v>
      </c>
      <c r="BN185" s="2">
        <v>0</v>
      </c>
      <c r="BO185" s="2">
        <v>1</v>
      </c>
      <c r="BP185" s="2">
        <v>0</v>
      </c>
      <c r="BQ185" s="4" t="s">
        <v>445</v>
      </c>
      <c r="BR185" s="2">
        <v>0</v>
      </c>
      <c r="BS185" s="2">
        <v>0</v>
      </c>
      <c r="BT185" s="2">
        <v>0</v>
      </c>
      <c r="BU185" s="2">
        <v>0</v>
      </c>
      <c r="BV185" s="2">
        <v>0</v>
      </c>
      <c r="BW185" s="2">
        <v>1</v>
      </c>
      <c r="BX185" s="2">
        <v>0</v>
      </c>
      <c r="BY185" s="4" t="s">
        <v>445</v>
      </c>
      <c r="BZ185" s="2">
        <v>0</v>
      </c>
      <c r="CA185" s="2">
        <v>0</v>
      </c>
      <c r="CB185" s="2">
        <v>0</v>
      </c>
      <c r="CC185" s="2">
        <v>0</v>
      </c>
      <c r="CD185" s="2">
        <v>0</v>
      </c>
      <c r="CE185" s="2">
        <v>1</v>
      </c>
      <c r="CF185" s="2">
        <v>0</v>
      </c>
      <c r="CG185" s="4" t="s">
        <v>445</v>
      </c>
      <c r="CH185" s="2">
        <v>0</v>
      </c>
      <c r="CI185" s="2">
        <v>0</v>
      </c>
      <c r="CJ185" s="2">
        <v>0</v>
      </c>
      <c r="CK185" s="2">
        <v>1</v>
      </c>
      <c r="CL185" s="2">
        <v>0</v>
      </c>
      <c r="CM185" s="4" t="s">
        <v>445</v>
      </c>
      <c r="CN185" s="2">
        <v>0</v>
      </c>
      <c r="CO185" s="2">
        <v>0</v>
      </c>
      <c r="CP185" s="2">
        <v>0</v>
      </c>
      <c r="CQ185" s="2">
        <v>1</v>
      </c>
      <c r="CR185" s="2">
        <v>0</v>
      </c>
      <c r="CS185" s="4" t="s">
        <v>445</v>
      </c>
      <c r="CT185" s="2">
        <v>0</v>
      </c>
      <c r="CU185" s="2">
        <v>0</v>
      </c>
      <c r="CV185" s="2">
        <v>0</v>
      </c>
      <c r="CW185" s="2">
        <v>0</v>
      </c>
      <c r="CX185" s="2">
        <v>1</v>
      </c>
      <c r="CY185" s="2">
        <v>0</v>
      </c>
      <c r="CZ185" s="4" t="s">
        <v>445</v>
      </c>
      <c r="DA185" s="8">
        <f t="shared" si="8"/>
        <v>0</v>
      </c>
      <c r="DB185" s="2">
        <v>3</v>
      </c>
      <c r="DC185" s="2">
        <v>2</v>
      </c>
      <c r="DD185" s="2">
        <v>4</v>
      </c>
      <c r="DE185" s="2">
        <v>3</v>
      </c>
      <c r="DF185" s="2">
        <v>2</v>
      </c>
      <c r="DG185" s="2">
        <v>2</v>
      </c>
      <c r="DH185" s="2">
        <v>4</v>
      </c>
      <c r="DI185" s="2">
        <v>3</v>
      </c>
      <c r="DJ185" s="2">
        <v>3</v>
      </c>
      <c r="DR185" s="4" t="s">
        <v>445</v>
      </c>
    </row>
    <row r="186" spans="1:122">
      <c r="A186" s="2">
        <v>6292968</v>
      </c>
      <c r="B186" s="3">
        <v>42056.414664351854</v>
      </c>
      <c r="C186" s="2">
        <v>1</v>
      </c>
      <c r="D186" s="2">
        <v>39</v>
      </c>
      <c r="E186" s="2">
        <v>6</v>
      </c>
      <c r="F186" s="2">
        <v>27</v>
      </c>
      <c r="G186" s="2">
        <v>5</v>
      </c>
      <c r="H186" s="2">
        <v>1</v>
      </c>
      <c r="I186" s="2">
        <v>1</v>
      </c>
      <c r="J186" s="2">
        <v>4</v>
      </c>
      <c r="K186" s="2">
        <v>3</v>
      </c>
      <c r="L186" s="2">
        <v>3</v>
      </c>
      <c r="N186" s="2">
        <v>2006</v>
      </c>
      <c r="O186" s="2">
        <v>150</v>
      </c>
      <c r="P186" s="2">
        <v>4</v>
      </c>
      <c r="Q186" s="2">
        <f t="shared" si="6"/>
        <v>37.5</v>
      </c>
      <c r="R186" s="4" t="s">
        <v>185</v>
      </c>
      <c r="S186" s="2">
        <v>3</v>
      </c>
      <c r="T186" s="2">
        <v>3</v>
      </c>
      <c r="U186" s="2">
        <v>3</v>
      </c>
      <c r="V186" s="2">
        <v>3</v>
      </c>
      <c r="W186" s="2">
        <v>4</v>
      </c>
      <c r="X186" s="2">
        <v>3</v>
      </c>
      <c r="Y186" s="2">
        <v>3</v>
      </c>
      <c r="Z186" s="2">
        <v>3</v>
      </c>
      <c r="AA186" s="2">
        <v>3</v>
      </c>
      <c r="AB186" s="2">
        <v>4</v>
      </c>
      <c r="AC186" s="2">
        <v>4</v>
      </c>
      <c r="AD186" s="2">
        <v>4</v>
      </c>
      <c r="AE186" s="2">
        <v>4</v>
      </c>
      <c r="AF186" s="2">
        <v>3</v>
      </c>
      <c r="AG186" s="2">
        <v>3</v>
      </c>
      <c r="AH186" s="2">
        <v>3</v>
      </c>
      <c r="AI186" s="2">
        <v>3</v>
      </c>
      <c r="AJ186" s="2">
        <v>3</v>
      </c>
      <c r="AK186" s="2">
        <v>3</v>
      </c>
      <c r="AL186" s="2">
        <v>3</v>
      </c>
      <c r="AM186" s="2">
        <v>3</v>
      </c>
      <c r="AN186" s="2">
        <v>3</v>
      </c>
      <c r="AO186" s="2">
        <v>4</v>
      </c>
      <c r="AP186" s="2">
        <v>4</v>
      </c>
      <c r="AQ186" s="2">
        <v>4</v>
      </c>
      <c r="AR186" s="2">
        <v>3</v>
      </c>
      <c r="AS186" s="2">
        <v>3</v>
      </c>
      <c r="AT186" s="2">
        <v>3</v>
      </c>
      <c r="AU186" s="2">
        <v>3</v>
      </c>
      <c r="AV186" s="2">
        <v>3</v>
      </c>
      <c r="AW186" s="2">
        <v>2</v>
      </c>
      <c r="AX186" s="2">
        <v>3</v>
      </c>
      <c r="AY186" s="2">
        <v>3</v>
      </c>
      <c r="AZ186" s="2">
        <v>3</v>
      </c>
      <c r="BA186" s="2">
        <v>3</v>
      </c>
      <c r="BB186" s="2">
        <v>3</v>
      </c>
      <c r="BC186" s="2">
        <v>3</v>
      </c>
      <c r="BD186" s="2">
        <v>3</v>
      </c>
      <c r="BE186" s="2">
        <v>4</v>
      </c>
      <c r="BF186" s="2">
        <v>3</v>
      </c>
      <c r="BG186" s="2">
        <v>3</v>
      </c>
      <c r="BH186" s="2">
        <v>3</v>
      </c>
      <c r="BI186" s="2">
        <f t="shared" si="7"/>
        <v>3</v>
      </c>
      <c r="BJ186" s="2">
        <v>1</v>
      </c>
      <c r="BK186" s="2">
        <v>0</v>
      </c>
      <c r="BL186" s="2">
        <v>0</v>
      </c>
      <c r="BM186" s="2">
        <v>0</v>
      </c>
      <c r="BN186" s="2">
        <v>0</v>
      </c>
      <c r="BO186" s="2">
        <v>0</v>
      </c>
      <c r="BP186" s="2">
        <v>0</v>
      </c>
      <c r="BQ186" s="4" t="s">
        <v>445</v>
      </c>
      <c r="BR186" s="2">
        <v>1</v>
      </c>
      <c r="BS186" s="2">
        <v>0</v>
      </c>
      <c r="BT186" s="2">
        <v>0</v>
      </c>
      <c r="BU186" s="2">
        <v>0</v>
      </c>
      <c r="BV186" s="2">
        <v>0</v>
      </c>
      <c r="BW186" s="2">
        <v>0</v>
      </c>
      <c r="BX186" s="2">
        <v>0</v>
      </c>
      <c r="BY186" s="4" t="s">
        <v>445</v>
      </c>
      <c r="BZ186" s="2">
        <v>1</v>
      </c>
      <c r="CA186" s="2">
        <v>0</v>
      </c>
      <c r="CB186" s="2">
        <v>0</v>
      </c>
      <c r="CC186" s="2">
        <v>0</v>
      </c>
      <c r="CD186" s="2">
        <v>0</v>
      </c>
      <c r="CE186" s="2">
        <v>0</v>
      </c>
      <c r="CF186" s="2">
        <v>0</v>
      </c>
      <c r="CG186" s="4" t="s">
        <v>445</v>
      </c>
      <c r="CH186" s="2">
        <v>1</v>
      </c>
      <c r="CI186" s="2">
        <v>0</v>
      </c>
      <c r="CJ186" s="2">
        <v>0</v>
      </c>
      <c r="CK186" s="2">
        <v>0</v>
      </c>
      <c r="CL186" s="2">
        <v>0</v>
      </c>
      <c r="CM186" s="4" t="s">
        <v>445</v>
      </c>
      <c r="CN186" s="2">
        <v>1</v>
      </c>
      <c r="CO186" s="2">
        <v>0</v>
      </c>
      <c r="CP186" s="2">
        <v>0</v>
      </c>
      <c r="CQ186" s="2">
        <v>0</v>
      </c>
      <c r="CR186" s="2">
        <v>0</v>
      </c>
      <c r="CS186" s="4" t="s">
        <v>445</v>
      </c>
      <c r="CT186" s="2">
        <v>1</v>
      </c>
      <c r="CU186" s="2">
        <v>0</v>
      </c>
      <c r="CV186" s="2">
        <v>0</v>
      </c>
      <c r="CW186" s="2">
        <v>0</v>
      </c>
      <c r="CX186" s="2">
        <v>0</v>
      </c>
      <c r="CY186" s="2">
        <v>0</v>
      </c>
      <c r="CZ186" s="4" t="s">
        <v>445</v>
      </c>
      <c r="DA186" s="8">
        <f t="shared" si="8"/>
        <v>6</v>
      </c>
      <c r="DB186" s="2">
        <v>3</v>
      </c>
      <c r="DC186" s="2">
        <v>3</v>
      </c>
      <c r="DD186" s="2">
        <v>3</v>
      </c>
      <c r="DE186" s="2">
        <v>3</v>
      </c>
      <c r="DF186" s="2">
        <v>4</v>
      </c>
      <c r="DG186" s="2">
        <v>3</v>
      </c>
      <c r="DH186" s="2">
        <v>5</v>
      </c>
      <c r="DI186" s="2">
        <v>4</v>
      </c>
      <c r="DJ186" s="2">
        <v>3</v>
      </c>
      <c r="DR186" s="4" t="s">
        <v>445</v>
      </c>
    </row>
    <row r="187" spans="1:122">
      <c r="A187" s="2">
        <v>6305554</v>
      </c>
      <c r="B187" s="3">
        <v>42055.982604166667</v>
      </c>
      <c r="C187" s="2">
        <v>1</v>
      </c>
      <c r="D187" s="2">
        <v>40</v>
      </c>
      <c r="E187" s="2">
        <v>7</v>
      </c>
      <c r="F187" s="2">
        <v>22</v>
      </c>
      <c r="G187" s="2">
        <v>4</v>
      </c>
      <c r="H187" s="2">
        <v>2</v>
      </c>
      <c r="I187" s="2">
        <v>1</v>
      </c>
      <c r="J187" s="2">
        <v>2</v>
      </c>
      <c r="K187" s="2">
        <v>2</v>
      </c>
      <c r="L187" s="2">
        <v>6</v>
      </c>
      <c r="N187" s="2">
        <v>1996</v>
      </c>
      <c r="O187" s="2">
        <v>4800</v>
      </c>
      <c r="P187" s="2">
        <v>6</v>
      </c>
      <c r="Q187" s="2">
        <f t="shared" si="6"/>
        <v>800</v>
      </c>
      <c r="R187" s="4" t="s">
        <v>186</v>
      </c>
      <c r="S187" s="2">
        <v>4</v>
      </c>
      <c r="T187" s="2">
        <v>4</v>
      </c>
      <c r="U187" s="2">
        <v>3</v>
      </c>
      <c r="V187" s="2">
        <v>2</v>
      </c>
      <c r="W187" s="2">
        <v>1</v>
      </c>
      <c r="X187" s="2">
        <v>2</v>
      </c>
      <c r="Y187" s="2">
        <v>1</v>
      </c>
      <c r="Z187" s="2">
        <v>3</v>
      </c>
      <c r="AA187" s="2">
        <v>2</v>
      </c>
      <c r="AB187" s="2">
        <v>3</v>
      </c>
      <c r="AC187" s="2">
        <v>1</v>
      </c>
      <c r="AD187" s="2">
        <v>1</v>
      </c>
      <c r="AE187" s="2">
        <v>1</v>
      </c>
      <c r="AF187" s="2">
        <v>3</v>
      </c>
      <c r="AG187" s="2">
        <v>3</v>
      </c>
      <c r="AH187" s="2">
        <v>3</v>
      </c>
      <c r="AI187" s="2">
        <v>3</v>
      </c>
      <c r="AJ187" s="2">
        <v>3</v>
      </c>
      <c r="AK187" s="2">
        <v>3</v>
      </c>
      <c r="AL187" s="2">
        <v>2</v>
      </c>
      <c r="AM187" s="2">
        <v>3</v>
      </c>
      <c r="AN187" s="2">
        <v>3</v>
      </c>
      <c r="AO187" s="2">
        <v>4</v>
      </c>
      <c r="AP187" s="2">
        <v>4</v>
      </c>
      <c r="AQ187" s="2">
        <v>4</v>
      </c>
      <c r="AR187" s="2">
        <v>2</v>
      </c>
      <c r="AS187" s="2">
        <v>2</v>
      </c>
      <c r="AT187" s="2">
        <v>3</v>
      </c>
      <c r="AU187" s="2">
        <v>2</v>
      </c>
      <c r="AV187" s="2">
        <v>2</v>
      </c>
      <c r="AW187" s="2">
        <v>2</v>
      </c>
      <c r="AX187" s="2">
        <v>3</v>
      </c>
      <c r="AY187" s="2">
        <v>3</v>
      </c>
      <c r="AZ187" s="2">
        <v>4</v>
      </c>
      <c r="BA187" s="2">
        <v>2</v>
      </c>
      <c r="BB187" s="2">
        <v>3</v>
      </c>
      <c r="BC187" s="2">
        <v>2</v>
      </c>
      <c r="BD187" s="2">
        <v>4</v>
      </c>
      <c r="BE187" s="2">
        <v>2</v>
      </c>
      <c r="BF187" s="2">
        <v>2</v>
      </c>
      <c r="BG187" s="2">
        <v>3</v>
      </c>
      <c r="BH187" s="2">
        <v>3</v>
      </c>
      <c r="BI187" s="2">
        <f t="shared" si="7"/>
        <v>3</v>
      </c>
      <c r="BJ187" s="2">
        <v>0</v>
      </c>
      <c r="BK187" s="2">
        <v>0</v>
      </c>
      <c r="BL187" s="2">
        <v>0</v>
      </c>
      <c r="BM187" s="2">
        <v>0</v>
      </c>
      <c r="BN187" s="2">
        <v>0</v>
      </c>
      <c r="BO187" s="2">
        <v>1</v>
      </c>
      <c r="BP187" s="2">
        <v>0</v>
      </c>
      <c r="BQ187" s="4" t="s">
        <v>445</v>
      </c>
      <c r="BR187" s="2">
        <v>0</v>
      </c>
      <c r="BS187" s="2">
        <v>0</v>
      </c>
      <c r="BT187" s="2">
        <v>0</v>
      </c>
      <c r="BU187" s="2">
        <v>0</v>
      </c>
      <c r="BV187" s="2">
        <v>0</v>
      </c>
      <c r="BW187" s="2">
        <v>0</v>
      </c>
      <c r="BX187" s="2">
        <v>1</v>
      </c>
      <c r="BY187" s="4" t="s">
        <v>445</v>
      </c>
      <c r="BZ187" s="2">
        <v>0</v>
      </c>
      <c r="CA187" s="2">
        <v>0</v>
      </c>
      <c r="CB187" s="2">
        <v>0</v>
      </c>
      <c r="CC187" s="2">
        <v>0</v>
      </c>
      <c r="CD187" s="2">
        <v>0</v>
      </c>
      <c r="CE187" s="2">
        <v>0</v>
      </c>
      <c r="CF187" s="2">
        <v>1</v>
      </c>
      <c r="CG187" s="4" t="s">
        <v>445</v>
      </c>
      <c r="CH187" s="2">
        <v>0</v>
      </c>
      <c r="CI187" s="2">
        <v>0</v>
      </c>
      <c r="CJ187" s="2">
        <v>0</v>
      </c>
      <c r="CK187" s="2">
        <v>1</v>
      </c>
      <c r="CL187" s="2">
        <v>0</v>
      </c>
      <c r="CM187" s="4" t="s">
        <v>445</v>
      </c>
      <c r="CN187" s="2">
        <v>0</v>
      </c>
      <c r="CO187" s="2">
        <v>0</v>
      </c>
      <c r="CP187" s="2">
        <v>0</v>
      </c>
      <c r="CQ187" s="2">
        <v>1</v>
      </c>
      <c r="CR187" s="2">
        <v>0</v>
      </c>
      <c r="CS187" s="4" t="s">
        <v>445</v>
      </c>
      <c r="CT187" s="2">
        <v>0</v>
      </c>
      <c r="CU187" s="2">
        <v>0</v>
      </c>
      <c r="CV187" s="2">
        <v>0</v>
      </c>
      <c r="CW187" s="2">
        <v>0</v>
      </c>
      <c r="CX187" s="2">
        <v>1</v>
      </c>
      <c r="CY187" s="2">
        <v>0</v>
      </c>
      <c r="CZ187" s="4" t="s">
        <v>445</v>
      </c>
      <c r="DA187" s="8">
        <f t="shared" si="8"/>
        <v>0</v>
      </c>
      <c r="DB187" s="2">
        <v>2</v>
      </c>
      <c r="DC187" s="2">
        <v>2</v>
      </c>
      <c r="DD187" s="2">
        <v>3</v>
      </c>
      <c r="DE187" s="2">
        <v>3</v>
      </c>
      <c r="DF187" s="2">
        <v>4</v>
      </c>
      <c r="DG187" s="2">
        <v>3</v>
      </c>
      <c r="DH187" s="2">
        <v>3</v>
      </c>
      <c r="DI187" s="2">
        <v>3</v>
      </c>
      <c r="DJ187" s="2">
        <v>3</v>
      </c>
      <c r="DR187" s="4" t="s">
        <v>445</v>
      </c>
    </row>
    <row r="188" spans="1:122">
      <c r="A188" s="2">
        <v>6319701</v>
      </c>
      <c r="B188" s="3">
        <v>42057.514039351852</v>
      </c>
      <c r="C188" s="2">
        <v>2</v>
      </c>
      <c r="D188" s="2">
        <v>29</v>
      </c>
      <c r="E188" s="2">
        <v>4</v>
      </c>
      <c r="F188" s="2">
        <v>23</v>
      </c>
      <c r="G188" s="2">
        <v>4</v>
      </c>
      <c r="H188" s="2">
        <v>2</v>
      </c>
      <c r="I188" s="2">
        <v>2</v>
      </c>
      <c r="J188" s="2">
        <v>3</v>
      </c>
      <c r="K188" s="2">
        <v>2</v>
      </c>
      <c r="L188" s="2">
        <v>5</v>
      </c>
      <c r="N188" s="2">
        <v>2000</v>
      </c>
      <c r="O188" s="2">
        <v>200</v>
      </c>
      <c r="P188" s="2">
        <v>10</v>
      </c>
      <c r="Q188" s="2">
        <f t="shared" si="6"/>
        <v>20</v>
      </c>
      <c r="R188" s="4" t="s">
        <v>187</v>
      </c>
      <c r="S188" s="2">
        <v>4</v>
      </c>
      <c r="T188" s="2">
        <v>3</v>
      </c>
      <c r="U188" s="2">
        <v>3</v>
      </c>
      <c r="V188" s="2">
        <v>2</v>
      </c>
      <c r="W188" s="2">
        <v>3</v>
      </c>
      <c r="X188" s="2">
        <v>4</v>
      </c>
      <c r="Y188" s="2">
        <v>4</v>
      </c>
      <c r="Z188" s="2">
        <v>4</v>
      </c>
      <c r="AA188" s="2">
        <v>3</v>
      </c>
      <c r="AB188" s="2">
        <v>3</v>
      </c>
      <c r="AC188" s="2">
        <v>3</v>
      </c>
      <c r="AD188" s="2">
        <v>3</v>
      </c>
      <c r="AE188" s="2">
        <v>3</v>
      </c>
      <c r="AF188" s="2">
        <v>3</v>
      </c>
      <c r="AG188" s="2">
        <v>3</v>
      </c>
      <c r="AH188" s="2">
        <v>4</v>
      </c>
      <c r="AI188" s="2">
        <v>4</v>
      </c>
      <c r="AJ188" s="2">
        <v>4</v>
      </c>
      <c r="AK188" s="2">
        <v>4</v>
      </c>
      <c r="AL188" s="2">
        <v>4</v>
      </c>
      <c r="AM188" s="2">
        <v>4</v>
      </c>
      <c r="AN188" s="2">
        <v>4</v>
      </c>
      <c r="AO188" s="2">
        <v>4</v>
      </c>
      <c r="AP188" s="2">
        <v>4</v>
      </c>
      <c r="AQ188" s="2">
        <v>2</v>
      </c>
      <c r="AR188" s="2">
        <v>3</v>
      </c>
      <c r="AS188" s="2">
        <v>3</v>
      </c>
      <c r="AT188" s="2">
        <v>3</v>
      </c>
      <c r="AU188" s="2">
        <v>3</v>
      </c>
      <c r="AV188" s="2">
        <v>4</v>
      </c>
      <c r="AW188" s="2">
        <v>4</v>
      </c>
      <c r="AX188" s="2">
        <v>3</v>
      </c>
      <c r="AY188" s="2">
        <v>4</v>
      </c>
      <c r="AZ188" s="2">
        <v>4</v>
      </c>
      <c r="BA188" s="2">
        <v>3</v>
      </c>
      <c r="BB188" s="2">
        <v>4</v>
      </c>
      <c r="BC188" s="2">
        <v>4</v>
      </c>
      <c r="BD188" s="2">
        <v>4</v>
      </c>
      <c r="BE188" s="2">
        <v>4</v>
      </c>
      <c r="BF188" s="2">
        <v>3</v>
      </c>
      <c r="BG188" s="2">
        <v>3</v>
      </c>
      <c r="BH188" s="2">
        <v>3</v>
      </c>
      <c r="BI188" s="2">
        <f t="shared" si="7"/>
        <v>3</v>
      </c>
      <c r="BJ188" s="2">
        <v>0</v>
      </c>
      <c r="BK188" s="2">
        <v>1</v>
      </c>
      <c r="BL188" s="2">
        <v>0</v>
      </c>
      <c r="BM188" s="2">
        <v>0</v>
      </c>
      <c r="BN188" s="2">
        <v>0</v>
      </c>
      <c r="BO188" s="2">
        <v>0</v>
      </c>
      <c r="BP188" s="2">
        <v>0</v>
      </c>
      <c r="BQ188" s="4" t="s">
        <v>445</v>
      </c>
      <c r="BR188" s="2">
        <v>0</v>
      </c>
      <c r="BS188" s="2">
        <v>0</v>
      </c>
      <c r="BT188" s="2">
        <v>1</v>
      </c>
      <c r="BU188" s="2">
        <v>0</v>
      </c>
      <c r="BV188" s="2">
        <v>0</v>
      </c>
      <c r="BW188" s="2">
        <v>0</v>
      </c>
      <c r="BX188" s="2">
        <v>0</v>
      </c>
      <c r="BY188" s="4" t="s">
        <v>445</v>
      </c>
      <c r="BZ188" s="2">
        <v>0</v>
      </c>
      <c r="CA188" s="2">
        <v>1</v>
      </c>
      <c r="CB188" s="2">
        <v>0</v>
      </c>
      <c r="CC188" s="2">
        <v>0</v>
      </c>
      <c r="CD188" s="2">
        <v>0</v>
      </c>
      <c r="CE188" s="2">
        <v>0</v>
      </c>
      <c r="CF188" s="2">
        <v>0</v>
      </c>
      <c r="CG188" s="4" t="s">
        <v>445</v>
      </c>
      <c r="CH188" s="2">
        <v>0</v>
      </c>
      <c r="CI188" s="2">
        <v>1</v>
      </c>
      <c r="CJ188" s="2">
        <v>0</v>
      </c>
      <c r="CK188" s="2">
        <v>0</v>
      </c>
      <c r="CL188" s="2">
        <v>0</v>
      </c>
      <c r="CM188" s="4" t="s">
        <v>445</v>
      </c>
      <c r="CN188" s="2">
        <v>1</v>
      </c>
      <c r="CO188" s="2">
        <v>0</v>
      </c>
      <c r="CP188" s="2">
        <v>0</v>
      </c>
      <c r="CQ188" s="2">
        <v>0</v>
      </c>
      <c r="CR188" s="2">
        <v>0</v>
      </c>
      <c r="CS188" s="4" t="s">
        <v>445</v>
      </c>
      <c r="CT188" s="2">
        <v>0</v>
      </c>
      <c r="CU188" s="2">
        <v>1</v>
      </c>
      <c r="CV188" s="2">
        <v>0</v>
      </c>
      <c r="CW188" s="2">
        <v>0</v>
      </c>
      <c r="CX188" s="2">
        <v>0</v>
      </c>
      <c r="CY188" s="2">
        <v>0</v>
      </c>
      <c r="CZ188" s="4" t="s">
        <v>445</v>
      </c>
      <c r="DA188" s="8">
        <f t="shared" si="8"/>
        <v>6</v>
      </c>
      <c r="DB188" s="2">
        <v>3</v>
      </c>
      <c r="DC188" s="2">
        <v>3</v>
      </c>
      <c r="DD188" s="2">
        <v>3</v>
      </c>
      <c r="DE188" s="2">
        <v>4</v>
      </c>
      <c r="DF188" s="2">
        <v>4</v>
      </c>
      <c r="DG188" s="2">
        <v>4</v>
      </c>
      <c r="DH188" s="2">
        <v>3</v>
      </c>
      <c r="DI188" s="2">
        <v>4</v>
      </c>
      <c r="DJ188" s="2">
        <v>4</v>
      </c>
      <c r="DR188" s="4" t="s">
        <v>445</v>
      </c>
    </row>
    <row r="189" spans="1:122">
      <c r="A189" s="2">
        <v>6337916</v>
      </c>
      <c r="B189" s="3">
        <v>42055.990798611114</v>
      </c>
      <c r="C189" s="2">
        <v>1</v>
      </c>
      <c r="D189" s="2">
        <v>49</v>
      </c>
      <c r="E189" s="2">
        <v>8</v>
      </c>
      <c r="F189" s="2">
        <v>35</v>
      </c>
      <c r="G189" s="2">
        <v>6</v>
      </c>
      <c r="H189" s="2">
        <v>1</v>
      </c>
      <c r="I189" s="2">
        <v>1</v>
      </c>
      <c r="J189" s="2">
        <v>4</v>
      </c>
      <c r="K189" s="2">
        <v>4</v>
      </c>
      <c r="L189" s="2">
        <v>5</v>
      </c>
      <c r="N189" s="2">
        <v>2000</v>
      </c>
      <c r="O189" s="2">
        <v>200</v>
      </c>
      <c r="P189" s="2">
        <v>3</v>
      </c>
      <c r="Q189" s="2">
        <f t="shared" si="6"/>
        <v>66.666666666666671</v>
      </c>
      <c r="R189" s="4" t="s">
        <v>174</v>
      </c>
      <c r="S189" s="2">
        <v>4</v>
      </c>
      <c r="T189" s="2">
        <v>1</v>
      </c>
      <c r="U189" s="2">
        <v>2</v>
      </c>
      <c r="V189" s="2">
        <v>4</v>
      </c>
      <c r="W189" s="2">
        <v>1</v>
      </c>
      <c r="X189" s="2">
        <v>2</v>
      </c>
      <c r="Y189" s="2">
        <v>2</v>
      </c>
      <c r="Z189" s="2">
        <v>1</v>
      </c>
      <c r="AA189" s="2">
        <v>2</v>
      </c>
      <c r="AB189" s="2">
        <v>3</v>
      </c>
      <c r="AC189" s="2">
        <v>3</v>
      </c>
      <c r="AD189" s="2">
        <v>3</v>
      </c>
      <c r="AE189" s="2">
        <v>3</v>
      </c>
      <c r="AF189" s="2">
        <v>3</v>
      </c>
      <c r="AG189" s="2">
        <v>2</v>
      </c>
      <c r="AH189" s="2">
        <v>3</v>
      </c>
      <c r="AI189" s="2">
        <v>2</v>
      </c>
      <c r="AJ189" s="2">
        <v>1</v>
      </c>
      <c r="AK189" s="2">
        <v>3</v>
      </c>
      <c r="AL189" s="2">
        <v>3</v>
      </c>
      <c r="AM189" s="2">
        <v>1</v>
      </c>
      <c r="AN189" s="2">
        <v>1</v>
      </c>
      <c r="AO189" s="2">
        <v>3</v>
      </c>
      <c r="AP189" s="2">
        <v>3</v>
      </c>
      <c r="AQ189" s="2">
        <v>4</v>
      </c>
      <c r="AR189" s="2">
        <v>3</v>
      </c>
      <c r="AS189" s="2">
        <v>2</v>
      </c>
      <c r="AT189" s="2">
        <v>2</v>
      </c>
      <c r="AU189" s="2">
        <v>2</v>
      </c>
      <c r="AV189" s="2">
        <v>3</v>
      </c>
      <c r="AW189" s="2">
        <v>2</v>
      </c>
      <c r="AX189" s="2">
        <v>2</v>
      </c>
      <c r="AY189" s="2">
        <v>3</v>
      </c>
      <c r="AZ189" s="2">
        <v>1</v>
      </c>
      <c r="BA189" s="2">
        <v>3</v>
      </c>
      <c r="BB189" s="2">
        <v>2</v>
      </c>
      <c r="BC189" s="2">
        <v>3</v>
      </c>
      <c r="BD189" s="2">
        <v>3</v>
      </c>
      <c r="BE189" s="2">
        <v>2</v>
      </c>
      <c r="BF189" s="2">
        <v>2</v>
      </c>
      <c r="BG189" s="2">
        <v>3</v>
      </c>
      <c r="BH189" s="2">
        <v>1</v>
      </c>
      <c r="BI189" s="2">
        <f t="shared" si="7"/>
        <v>2</v>
      </c>
      <c r="BJ189" s="2">
        <v>0</v>
      </c>
      <c r="BK189" s="2">
        <v>0</v>
      </c>
      <c r="BL189" s="2">
        <v>0</v>
      </c>
      <c r="BM189" s="2">
        <v>0</v>
      </c>
      <c r="BN189" s="2">
        <v>0</v>
      </c>
      <c r="BO189" s="2">
        <v>1</v>
      </c>
      <c r="BP189" s="2">
        <v>0</v>
      </c>
      <c r="BQ189" s="4" t="s">
        <v>445</v>
      </c>
      <c r="BR189" s="2">
        <v>0</v>
      </c>
      <c r="BS189" s="2">
        <v>0</v>
      </c>
      <c r="BT189" s="2">
        <v>0</v>
      </c>
      <c r="BU189" s="2">
        <v>0</v>
      </c>
      <c r="BV189" s="2">
        <v>0</v>
      </c>
      <c r="BW189" s="2">
        <v>1</v>
      </c>
      <c r="BX189" s="2">
        <v>0</v>
      </c>
      <c r="BY189" s="4" t="s">
        <v>445</v>
      </c>
      <c r="BZ189" s="2">
        <v>0</v>
      </c>
      <c r="CA189" s="2">
        <v>0</v>
      </c>
      <c r="CB189" s="2">
        <v>0</v>
      </c>
      <c r="CC189" s="2">
        <v>0</v>
      </c>
      <c r="CD189" s="2">
        <v>0</v>
      </c>
      <c r="CE189" s="2">
        <v>1</v>
      </c>
      <c r="CF189" s="2">
        <v>0</v>
      </c>
      <c r="CG189" s="4" t="s">
        <v>445</v>
      </c>
      <c r="CH189" s="2">
        <v>0</v>
      </c>
      <c r="CI189" s="2">
        <v>0</v>
      </c>
      <c r="CJ189" s="2">
        <v>0</v>
      </c>
      <c r="CK189" s="2">
        <v>1</v>
      </c>
      <c r="CL189" s="2">
        <v>0</v>
      </c>
      <c r="CM189" s="4" t="s">
        <v>445</v>
      </c>
      <c r="CN189" s="2">
        <v>0</v>
      </c>
      <c r="CO189" s="2">
        <v>0</v>
      </c>
      <c r="CP189" s="2">
        <v>0</v>
      </c>
      <c r="CQ189" s="2">
        <v>1</v>
      </c>
      <c r="CR189" s="2">
        <v>0</v>
      </c>
      <c r="CS189" s="4" t="s">
        <v>445</v>
      </c>
      <c r="CT189" s="2">
        <v>0</v>
      </c>
      <c r="CU189" s="2">
        <v>0</v>
      </c>
      <c r="CV189" s="2">
        <v>0</v>
      </c>
      <c r="CW189" s="2">
        <v>0</v>
      </c>
      <c r="CX189" s="2">
        <v>1</v>
      </c>
      <c r="CY189" s="2">
        <v>0</v>
      </c>
      <c r="CZ189" s="4" t="s">
        <v>445</v>
      </c>
      <c r="DA189" s="8">
        <f t="shared" si="8"/>
        <v>0</v>
      </c>
      <c r="DB189" s="2">
        <v>2</v>
      </c>
      <c r="DC189" s="2">
        <v>2</v>
      </c>
      <c r="DD189" s="2">
        <v>3</v>
      </c>
      <c r="DE189" s="2">
        <v>3</v>
      </c>
      <c r="DF189" s="2">
        <v>2</v>
      </c>
      <c r="DG189" s="2">
        <v>3</v>
      </c>
      <c r="DH189" s="2">
        <v>4</v>
      </c>
      <c r="DI189" s="2">
        <v>3</v>
      </c>
      <c r="DJ189" s="2">
        <v>2</v>
      </c>
      <c r="DK189" s="2">
        <v>1</v>
      </c>
      <c r="DL189" s="2">
        <v>0</v>
      </c>
      <c r="DM189" s="2">
        <v>1</v>
      </c>
      <c r="DN189" s="2">
        <v>0</v>
      </c>
      <c r="DO189" s="2">
        <v>1</v>
      </c>
      <c r="DP189" s="2">
        <v>0</v>
      </c>
      <c r="DQ189" s="2">
        <v>0</v>
      </c>
      <c r="DR189" s="4" t="s">
        <v>445</v>
      </c>
    </row>
    <row r="190" spans="1:122">
      <c r="A190" s="2">
        <v>6339933</v>
      </c>
      <c r="B190" s="3">
        <v>42057.431701388887</v>
      </c>
      <c r="C190" s="2">
        <v>2</v>
      </c>
      <c r="D190" s="2">
        <v>50</v>
      </c>
      <c r="E190" s="2">
        <v>9</v>
      </c>
      <c r="F190" s="2">
        <v>16</v>
      </c>
      <c r="G190" s="2">
        <v>4</v>
      </c>
      <c r="H190" s="2">
        <v>2</v>
      </c>
      <c r="I190" s="2">
        <v>2</v>
      </c>
      <c r="J190" s="2">
        <v>10</v>
      </c>
      <c r="K190" s="2">
        <v>1</v>
      </c>
      <c r="L190" s="2">
        <v>8</v>
      </c>
      <c r="N190" s="2">
        <v>2000</v>
      </c>
      <c r="O190" s="2">
        <v>180</v>
      </c>
      <c r="P190" s="2">
        <v>1</v>
      </c>
      <c r="Q190" s="2">
        <f t="shared" si="6"/>
        <v>180</v>
      </c>
      <c r="R190" s="4" t="s">
        <v>115</v>
      </c>
      <c r="S190" s="2">
        <v>1</v>
      </c>
      <c r="T190" s="2">
        <v>1</v>
      </c>
      <c r="U190" s="2">
        <v>1</v>
      </c>
      <c r="V190" s="2">
        <v>4</v>
      </c>
      <c r="W190" s="2">
        <v>1</v>
      </c>
      <c r="X190" s="2">
        <v>1</v>
      </c>
      <c r="Y190" s="2">
        <v>1</v>
      </c>
      <c r="Z190" s="2">
        <v>1</v>
      </c>
      <c r="AA190" s="2">
        <v>1</v>
      </c>
      <c r="AB190" s="2">
        <v>1</v>
      </c>
      <c r="AC190" s="2">
        <v>1</v>
      </c>
      <c r="AD190" s="2">
        <v>4</v>
      </c>
      <c r="AE190" s="2">
        <v>4</v>
      </c>
      <c r="AF190" s="2">
        <v>1</v>
      </c>
      <c r="AG190" s="2">
        <v>1</v>
      </c>
      <c r="AH190" s="2">
        <v>1</v>
      </c>
      <c r="AI190" s="2">
        <v>4</v>
      </c>
      <c r="AJ190" s="2">
        <v>1</v>
      </c>
      <c r="AK190" s="2">
        <v>4</v>
      </c>
      <c r="AL190" s="2">
        <v>3</v>
      </c>
      <c r="AM190" s="2">
        <v>1</v>
      </c>
      <c r="AN190" s="2">
        <v>1</v>
      </c>
      <c r="AO190" s="2">
        <v>4</v>
      </c>
      <c r="AP190" s="2">
        <v>4</v>
      </c>
      <c r="AQ190" s="2">
        <v>4</v>
      </c>
      <c r="AR190" s="2">
        <v>2</v>
      </c>
      <c r="AS190" s="2">
        <v>2</v>
      </c>
      <c r="AT190" s="2">
        <v>4</v>
      </c>
      <c r="AU190" s="2">
        <v>2</v>
      </c>
      <c r="AV190" s="2">
        <v>3</v>
      </c>
      <c r="AW190" s="2">
        <v>4</v>
      </c>
      <c r="AX190" s="2">
        <v>2</v>
      </c>
      <c r="AY190" s="2">
        <v>2</v>
      </c>
      <c r="AZ190" s="2">
        <v>4</v>
      </c>
      <c r="BA190" s="2">
        <v>2</v>
      </c>
      <c r="BB190" s="2">
        <v>4</v>
      </c>
      <c r="BC190" s="2">
        <v>2</v>
      </c>
      <c r="BD190" s="2">
        <v>2</v>
      </c>
      <c r="BE190" s="2">
        <v>2</v>
      </c>
      <c r="BF190" s="2">
        <v>2</v>
      </c>
      <c r="BG190" s="2">
        <v>3</v>
      </c>
      <c r="BH190" s="2">
        <v>3</v>
      </c>
      <c r="BI190" s="2">
        <f t="shared" si="7"/>
        <v>3</v>
      </c>
      <c r="BJ190" s="2">
        <v>0</v>
      </c>
      <c r="BK190" s="2">
        <v>0</v>
      </c>
      <c r="BL190" s="2">
        <v>0</v>
      </c>
      <c r="BM190" s="2">
        <v>0</v>
      </c>
      <c r="BN190" s="2">
        <v>0</v>
      </c>
      <c r="BO190" s="2">
        <v>1</v>
      </c>
      <c r="BP190" s="2">
        <v>0</v>
      </c>
      <c r="BQ190" s="4" t="s">
        <v>445</v>
      </c>
      <c r="BR190" s="2">
        <v>0</v>
      </c>
      <c r="BS190" s="2">
        <v>0</v>
      </c>
      <c r="BT190" s="2">
        <v>0</v>
      </c>
      <c r="BU190" s="2">
        <v>1</v>
      </c>
      <c r="BV190" s="2">
        <v>0</v>
      </c>
      <c r="BW190" s="2">
        <v>0</v>
      </c>
      <c r="BX190" s="2">
        <v>0</v>
      </c>
      <c r="BY190" s="4" t="s">
        <v>445</v>
      </c>
      <c r="BZ190" s="2">
        <v>0</v>
      </c>
      <c r="CA190" s="2">
        <v>0</v>
      </c>
      <c r="CB190" s="2">
        <v>0</v>
      </c>
      <c r="CC190" s="2">
        <v>0</v>
      </c>
      <c r="CD190" s="2">
        <v>0</v>
      </c>
      <c r="CE190" s="2">
        <v>1</v>
      </c>
      <c r="CF190" s="2">
        <v>0</v>
      </c>
      <c r="CG190" s="4" t="s">
        <v>445</v>
      </c>
      <c r="CH190" s="2">
        <v>0</v>
      </c>
      <c r="CI190" s="2">
        <v>0</v>
      </c>
      <c r="CJ190" s="2">
        <v>0</v>
      </c>
      <c r="CK190" s="2">
        <v>1</v>
      </c>
      <c r="CL190" s="2">
        <v>0</v>
      </c>
      <c r="CM190" s="4" t="s">
        <v>445</v>
      </c>
      <c r="CN190" s="2">
        <v>0</v>
      </c>
      <c r="CO190" s="2">
        <v>0</v>
      </c>
      <c r="CP190" s="2">
        <v>0</v>
      </c>
      <c r="CQ190" s="2">
        <v>1</v>
      </c>
      <c r="CR190" s="2">
        <v>0</v>
      </c>
      <c r="CS190" s="4" t="s">
        <v>445</v>
      </c>
      <c r="CT190" s="2">
        <v>0</v>
      </c>
      <c r="CU190" s="2">
        <v>0</v>
      </c>
      <c r="CV190" s="2">
        <v>0</v>
      </c>
      <c r="CW190" s="2">
        <v>0</v>
      </c>
      <c r="CX190" s="2">
        <v>0</v>
      </c>
      <c r="CY190" s="2">
        <v>1</v>
      </c>
      <c r="CZ190" s="4" t="s">
        <v>445</v>
      </c>
      <c r="DA190" s="8">
        <f t="shared" si="8"/>
        <v>1</v>
      </c>
      <c r="DB190" s="2">
        <v>1</v>
      </c>
      <c r="DC190" s="2">
        <v>1</v>
      </c>
      <c r="DD190" s="2">
        <v>1</v>
      </c>
      <c r="DE190" s="2">
        <v>1</v>
      </c>
      <c r="DF190" s="2">
        <v>1</v>
      </c>
      <c r="DG190" s="2">
        <v>1</v>
      </c>
      <c r="DH190" s="2">
        <v>1</v>
      </c>
      <c r="DI190" s="2">
        <v>1</v>
      </c>
      <c r="DJ190" s="2">
        <v>4</v>
      </c>
      <c r="DR190" s="4" t="s">
        <v>445</v>
      </c>
    </row>
    <row r="191" spans="1:122">
      <c r="A191" s="2">
        <v>6342074</v>
      </c>
      <c r="B191" s="3">
        <v>42056.60224537037</v>
      </c>
      <c r="C191" s="2">
        <v>1</v>
      </c>
      <c r="D191" s="2">
        <v>54</v>
      </c>
      <c r="E191" s="2">
        <v>9</v>
      </c>
      <c r="F191" s="2">
        <v>13</v>
      </c>
      <c r="G191" s="2">
        <v>3</v>
      </c>
      <c r="H191" s="2">
        <v>2</v>
      </c>
      <c r="I191" s="2">
        <v>2</v>
      </c>
      <c r="J191" s="2">
        <v>8</v>
      </c>
      <c r="K191" s="2">
        <v>8</v>
      </c>
      <c r="L191" s="2">
        <v>2</v>
      </c>
      <c r="N191" s="2">
        <v>2000</v>
      </c>
      <c r="O191" s="2">
        <v>15000</v>
      </c>
      <c r="P191" s="2">
        <v>5</v>
      </c>
      <c r="Q191" s="2">
        <f t="shared" si="6"/>
        <v>3000</v>
      </c>
      <c r="R191" s="4" t="s">
        <v>103</v>
      </c>
      <c r="S191" s="2">
        <v>4</v>
      </c>
      <c r="T191" s="2">
        <v>4</v>
      </c>
      <c r="U191" s="2">
        <v>4</v>
      </c>
      <c r="V191" s="2">
        <v>3</v>
      </c>
      <c r="W191" s="2">
        <v>5</v>
      </c>
      <c r="X191" s="2">
        <v>3</v>
      </c>
      <c r="Y191" s="2">
        <v>4</v>
      </c>
      <c r="Z191" s="2">
        <v>4</v>
      </c>
      <c r="AA191" s="2">
        <v>4</v>
      </c>
      <c r="AB191" s="2">
        <v>3</v>
      </c>
      <c r="AC191" s="2">
        <v>4</v>
      </c>
      <c r="AD191" s="2">
        <v>3</v>
      </c>
      <c r="AE191" s="2">
        <v>4</v>
      </c>
      <c r="AF191" s="2">
        <v>3</v>
      </c>
      <c r="AG191" s="2">
        <v>3</v>
      </c>
      <c r="AH191" s="2">
        <v>3</v>
      </c>
      <c r="AI191" s="2">
        <v>3</v>
      </c>
      <c r="AJ191" s="2">
        <v>3</v>
      </c>
      <c r="AK191" s="2">
        <v>3</v>
      </c>
      <c r="AL191" s="2">
        <v>3</v>
      </c>
      <c r="AM191" s="2">
        <v>2</v>
      </c>
      <c r="AN191" s="2">
        <v>3</v>
      </c>
      <c r="AO191" s="2">
        <v>4</v>
      </c>
      <c r="AP191" s="2">
        <v>3</v>
      </c>
      <c r="AQ191" s="2">
        <v>4</v>
      </c>
      <c r="AR191" s="2">
        <v>2</v>
      </c>
      <c r="AS191" s="2">
        <v>3</v>
      </c>
      <c r="AT191" s="2">
        <v>3</v>
      </c>
      <c r="AU191" s="2">
        <v>2</v>
      </c>
      <c r="AV191" s="2">
        <v>2</v>
      </c>
      <c r="AW191" s="2">
        <v>3</v>
      </c>
      <c r="AX191" s="2">
        <v>3</v>
      </c>
      <c r="AY191" s="2">
        <v>3</v>
      </c>
      <c r="AZ191" s="2">
        <v>4</v>
      </c>
      <c r="BA191" s="2">
        <v>3</v>
      </c>
      <c r="BB191" s="2">
        <v>3</v>
      </c>
      <c r="BC191" s="2">
        <v>3</v>
      </c>
      <c r="BD191" s="2">
        <v>4</v>
      </c>
      <c r="BE191" s="2">
        <v>4</v>
      </c>
      <c r="BF191" s="2">
        <v>3</v>
      </c>
      <c r="BG191" s="2">
        <v>4</v>
      </c>
      <c r="BH191" s="2">
        <v>3</v>
      </c>
      <c r="BI191" s="2">
        <f t="shared" si="7"/>
        <v>3.5</v>
      </c>
      <c r="BJ191" s="2">
        <v>1</v>
      </c>
      <c r="BK191" s="2">
        <v>0</v>
      </c>
      <c r="BL191" s="2">
        <v>0</v>
      </c>
      <c r="BM191" s="2">
        <v>0</v>
      </c>
      <c r="BN191" s="2">
        <v>0</v>
      </c>
      <c r="BO191" s="2">
        <v>0</v>
      </c>
      <c r="BP191" s="2">
        <v>0</v>
      </c>
      <c r="BQ191" s="4" t="s">
        <v>445</v>
      </c>
      <c r="BR191" s="2">
        <v>1</v>
      </c>
      <c r="BS191" s="2">
        <v>0</v>
      </c>
      <c r="BT191" s="2">
        <v>0</v>
      </c>
      <c r="BU191" s="2">
        <v>0</v>
      </c>
      <c r="BV191" s="2">
        <v>0</v>
      </c>
      <c r="BW191" s="2">
        <v>0</v>
      </c>
      <c r="BX191" s="2">
        <v>0</v>
      </c>
      <c r="BY191" s="4" t="s">
        <v>445</v>
      </c>
      <c r="BZ191" s="2">
        <v>1</v>
      </c>
      <c r="CA191" s="2">
        <v>0</v>
      </c>
      <c r="CB191" s="2">
        <v>0</v>
      </c>
      <c r="CC191" s="2">
        <v>0</v>
      </c>
      <c r="CD191" s="2">
        <v>0</v>
      </c>
      <c r="CE191" s="2">
        <v>0</v>
      </c>
      <c r="CF191" s="2">
        <v>0</v>
      </c>
      <c r="CG191" s="4" t="s">
        <v>445</v>
      </c>
      <c r="CH191" s="2">
        <v>1</v>
      </c>
      <c r="CI191" s="2">
        <v>0</v>
      </c>
      <c r="CJ191" s="2">
        <v>0</v>
      </c>
      <c r="CK191" s="2">
        <v>0</v>
      </c>
      <c r="CL191" s="2">
        <v>0</v>
      </c>
      <c r="CM191" s="4" t="s">
        <v>445</v>
      </c>
      <c r="CN191" s="2">
        <v>0</v>
      </c>
      <c r="CO191" s="2">
        <v>1</v>
      </c>
      <c r="CP191" s="2">
        <v>0</v>
      </c>
      <c r="CQ191" s="2">
        <v>0</v>
      </c>
      <c r="CR191" s="2">
        <v>0</v>
      </c>
      <c r="CS191" s="4" t="s">
        <v>445</v>
      </c>
      <c r="CT191" s="2">
        <v>0</v>
      </c>
      <c r="CU191" s="2">
        <v>0</v>
      </c>
      <c r="CV191" s="2">
        <v>0</v>
      </c>
      <c r="CW191" s="2">
        <v>0</v>
      </c>
      <c r="CX191" s="2">
        <v>1</v>
      </c>
      <c r="CY191" s="2">
        <v>0</v>
      </c>
      <c r="CZ191" s="4" t="s">
        <v>445</v>
      </c>
      <c r="DA191" s="8">
        <f t="shared" si="8"/>
        <v>5</v>
      </c>
      <c r="DB191" s="2">
        <v>4</v>
      </c>
      <c r="DC191" s="2">
        <v>4</v>
      </c>
      <c r="DD191" s="2">
        <v>3</v>
      </c>
      <c r="DE191" s="2">
        <v>4</v>
      </c>
      <c r="DF191" s="2">
        <v>5</v>
      </c>
      <c r="DG191" s="2">
        <v>4</v>
      </c>
      <c r="DH191" s="2">
        <v>4</v>
      </c>
      <c r="DI191" s="2">
        <v>4</v>
      </c>
      <c r="DJ191" s="2">
        <v>3</v>
      </c>
      <c r="DR191" s="4" t="s">
        <v>445</v>
      </c>
    </row>
    <row r="192" spans="1:122">
      <c r="A192" s="2">
        <v>6352724</v>
      </c>
      <c r="B192" s="3">
        <v>42055.99013888889</v>
      </c>
      <c r="C192" s="2">
        <v>1</v>
      </c>
      <c r="D192" s="2">
        <v>63</v>
      </c>
      <c r="E192" s="2">
        <v>11</v>
      </c>
      <c r="F192" s="2">
        <v>21</v>
      </c>
      <c r="G192" s="2">
        <v>4</v>
      </c>
      <c r="H192" s="2">
        <v>2</v>
      </c>
      <c r="I192" s="2">
        <v>2</v>
      </c>
      <c r="J192" s="2">
        <v>4</v>
      </c>
      <c r="K192" s="2">
        <v>4</v>
      </c>
      <c r="L192" s="2">
        <v>2</v>
      </c>
      <c r="N192" s="2">
        <v>1950</v>
      </c>
      <c r="O192" s="2">
        <v>594</v>
      </c>
      <c r="P192" s="2">
        <v>2</v>
      </c>
      <c r="Q192" s="2">
        <f t="shared" si="6"/>
        <v>297</v>
      </c>
      <c r="R192" s="4" t="s">
        <v>188</v>
      </c>
      <c r="S192" s="2">
        <v>3</v>
      </c>
      <c r="T192" s="2">
        <v>3</v>
      </c>
      <c r="U192" s="2">
        <v>2</v>
      </c>
      <c r="V192" s="2">
        <v>3</v>
      </c>
      <c r="W192" s="2">
        <v>1</v>
      </c>
      <c r="X192" s="2">
        <v>2</v>
      </c>
      <c r="Y192" s="2">
        <v>2</v>
      </c>
      <c r="Z192" s="2">
        <v>3</v>
      </c>
      <c r="AA192" s="2">
        <v>4</v>
      </c>
      <c r="AB192" s="2">
        <v>2</v>
      </c>
      <c r="AC192" s="2">
        <v>4</v>
      </c>
      <c r="AD192" s="2">
        <v>3</v>
      </c>
      <c r="AE192" s="2">
        <v>4</v>
      </c>
      <c r="AF192" s="2">
        <v>1</v>
      </c>
      <c r="AG192" s="2">
        <v>2</v>
      </c>
      <c r="AH192" s="2">
        <v>4</v>
      </c>
      <c r="AI192" s="2">
        <v>1</v>
      </c>
      <c r="AJ192" s="2">
        <v>1</v>
      </c>
      <c r="AK192" s="2">
        <v>1</v>
      </c>
      <c r="AL192" s="2">
        <v>4</v>
      </c>
      <c r="AM192" s="2">
        <v>3</v>
      </c>
      <c r="AN192" s="2">
        <v>1</v>
      </c>
      <c r="AO192" s="2">
        <v>2</v>
      </c>
      <c r="AP192" s="2">
        <v>4</v>
      </c>
      <c r="AQ192" s="2">
        <v>4</v>
      </c>
      <c r="AR192" s="2">
        <v>2</v>
      </c>
      <c r="AS192" s="2">
        <v>3</v>
      </c>
      <c r="AT192" s="2">
        <v>2</v>
      </c>
      <c r="AU192" s="2">
        <v>2</v>
      </c>
      <c r="AV192" s="2">
        <v>2</v>
      </c>
      <c r="AW192" s="2">
        <v>1</v>
      </c>
      <c r="AX192" s="2">
        <v>2</v>
      </c>
      <c r="AY192" s="2">
        <v>2</v>
      </c>
      <c r="AZ192" s="2">
        <v>2</v>
      </c>
      <c r="BA192" s="2">
        <v>2</v>
      </c>
      <c r="BB192" s="2">
        <v>2</v>
      </c>
      <c r="BC192" s="2">
        <v>2</v>
      </c>
      <c r="BD192" s="2">
        <v>2</v>
      </c>
      <c r="BE192" s="2">
        <v>2</v>
      </c>
      <c r="BF192" s="2">
        <v>2</v>
      </c>
      <c r="BG192" s="2">
        <v>2</v>
      </c>
      <c r="BH192" s="2">
        <v>2</v>
      </c>
      <c r="BI192" s="2">
        <f t="shared" si="7"/>
        <v>2</v>
      </c>
      <c r="BJ192" s="2">
        <v>0</v>
      </c>
      <c r="BK192" s="2">
        <v>0</v>
      </c>
      <c r="BL192" s="2">
        <v>0</v>
      </c>
      <c r="BM192" s="2">
        <v>0</v>
      </c>
      <c r="BN192" s="2">
        <v>0</v>
      </c>
      <c r="BO192" s="2">
        <v>1</v>
      </c>
      <c r="BP192" s="2">
        <v>0</v>
      </c>
      <c r="BQ192" s="4" t="s">
        <v>445</v>
      </c>
      <c r="BR192" s="2">
        <v>0</v>
      </c>
      <c r="BS192" s="2">
        <v>0</v>
      </c>
      <c r="BT192" s="2">
        <v>0</v>
      </c>
      <c r="BU192" s="2">
        <v>0</v>
      </c>
      <c r="BV192" s="2">
        <v>0</v>
      </c>
      <c r="BW192" s="2">
        <v>1</v>
      </c>
      <c r="BX192" s="2">
        <v>0</v>
      </c>
      <c r="BY192" s="4" t="s">
        <v>445</v>
      </c>
      <c r="BZ192" s="2">
        <v>0</v>
      </c>
      <c r="CA192" s="2">
        <v>0</v>
      </c>
      <c r="CB192" s="2">
        <v>0</v>
      </c>
      <c r="CC192" s="2">
        <v>0</v>
      </c>
      <c r="CD192" s="2">
        <v>0</v>
      </c>
      <c r="CE192" s="2">
        <v>1</v>
      </c>
      <c r="CF192" s="2">
        <v>0</v>
      </c>
      <c r="CG192" s="4" t="s">
        <v>445</v>
      </c>
      <c r="CH192" s="2">
        <v>0</v>
      </c>
      <c r="CI192" s="2">
        <v>0</v>
      </c>
      <c r="CJ192" s="2">
        <v>0</v>
      </c>
      <c r="CK192" s="2">
        <v>1</v>
      </c>
      <c r="CL192" s="2">
        <v>0</v>
      </c>
      <c r="CM192" s="4" t="s">
        <v>445</v>
      </c>
      <c r="CN192" s="2">
        <v>0</v>
      </c>
      <c r="CO192" s="2">
        <v>0</v>
      </c>
      <c r="CP192" s="2">
        <v>0</v>
      </c>
      <c r="CQ192" s="2">
        <v>1</v>
      </c>
      <c r="CR192" s="2">
        <v>0</v>
      </c>
      <c r="CS192" s="4" t="s">
        <v>445</v>
      </c>
      <c r="CT192" s="2">
        <v>0</v>
      </c>
      <c r="CU192" s="2">
        <v>0</v>
      </c>
      <c r="CV192" s="2">
        <v>0</v>
      </c>
      <c r="CW192" s="2">
        <v>0</v>
      </c>
      <c r="CX192" s="2">
        <v>1</v>
      </c>
      <c r="CY192" s="2">
        <v>0</v>
      </c>
      <c r="CZ192" s="4" t="s">
        <v>445</v>
      </c>
      <c r="DA192" s="8">
        <f t="shared" si="8"/>
        <v>0</v>
      </c>
      <c r="DB192" s="2">
        <v>2</v>
      </c>
      <c r="DC192" s="2">
        <v>2</v>
      </c>
      <c r="DD192" s="2">
        <v>2</v>
      </c>
      <c r="DE192" s="2">
        <v>2</v>
      </c>
      <c r="DF192" s="2">
        <v>5</v>
      </c>
      <c r="DG192" s="2">
        <v>2</v>
      </c>
      <c r="DH192" s="2">
        <v>1</v>
      </c>
      <c r="DI192" s="2">
        <v>1</v>
      </c>
      <c r="DJ192" s="2">
        <v>3</v>
      </c>
      <c r="DR192" s="4" t="s">
        <v>445</v>
      </c>
    </row>
    <row r="193" spans="1:122">
      <c r="A193" s="2">
        <v>6354223</v>
      </c>
      <c r="B193" s="3">
        <v>42056.454351851855</v>
      </c>
      <c r="C193" s="2">
        <v>1</v>
      </c>
      <c r="D193" s="2">
        <v>49</v>
      </c>
      <c r="E193" s="2">
        <v>8</v>
      </c>
      <c r="F193" s="2">
        <v>13</v>
      </c>
      <c r="G193" s="2">
        <v>3</v>
      </c>
      <c r="H193" s="2">
        <v>2</v>
      </c>
      <c r="I193" s="2">
        <v>2</v>
      </c>
      <c r="J193" s="2">
        <v>5</v>
      </c>
      <c r="K193" s="2">
        <v>5</v>
      </c>
      <c r="L193" s="2">
        <v>4</v>
      </c>
      <c r="N193" s="2">
        <v>2010</v>
      </c>
      <c r="O193" s="2">
        <v>500</v>
      </c>
      <c r="P193" s="2">
        <v>4</v>
      </c>
      <c r="Q193" s="2">
        <f t="shared" si="6"/>
        <v>125</v>
      </c>
      <c r="R193" s="4" t="s">
        <v>189</v>
      </c>
      <c r="S193" s="2">
        <v>4</v>
      </c>
      <c r="T193" s="2">
        <v>3</v>
      </c>
      <c r="U193" s="2">
        <v>3</v>
      </c>
      <c r="V193" s="2">
        <v>3</v>
      </c>
      <c r="W193" s="2">
        <v>3</v>
      </c>
      <c r="X193" s="2">
        <v>2</v>
      </c>
      <c r="Y193" s="2">
        <v>2</v>
      </c>
      <c r="Z193" s="2">
        <v>2</v>
      </c>
      <c r="AA193" s="2">
        <v>2</v>
      </c>
      <c r="AB193" s="2">
        <v>2</v>
      </c>
      <c r="AC193" s="2">
        <v>4</v>
      </c>
      <c r="AD193" s="2">
        <v>4</v>
      </c>
      <c r="AE193" s="2">
        <v>4</v>
      </c>
      <c r="AF193" s="2">
        <v>3</v>
      </c>
      <c r="AG193" s="2">
        <v>3</v>
      </c>
      <c r="AH193" s="2">
        <v>3</v>
      </c>
      <c r="AI193" s="2">
        <v>3</v>
      </c>
      <c r="AJ193" s="2">
        <v>2</v>
      </c>
      <c r="AK193" s="2">
        <v>3</v>
      </c>
      <c r="AL193" s="2">
        <v>4</v>
      </c>
      <c r="AM193" s="2">
        <v>4</v>
      </c>
      <c r="AN193" s="2">
        <v>3</v>
      </c>
      <c r="AO193" s="2">
        <v>4</v>
      </c>
      <c r="AP193" s="2">
        <v>4</v>
      </c>
      <c r="AQ193" s="2">
        <v>4</v>
      </c>
      <c r="AR193" s="2">
        <v>2</v>
      </c>
      <c r="AS193" s="2">
        <v>2</v>
      </c>
      <c r="AT193" s="2">
        <v>2</v>
      </c>
      <c r="AU193" s="2">
        <v>2</v>
      </c>
      <c r="AV193" s="2">
        <v>2</v>
      </c>
      <c r="AW193" s="2">
        <v>2</v>
      </c>
      <c r="AX193" s="2">
        <v>2</v>
      </c>
      <c r="AY193" s="2">
        <v>2</v>
      </c>
      <c r="AZ193" s="2">
        <v>3</v>
      </c>
      <c r="BA193" s="2">
        <v>2</v>
      </c>
      <c r="BB193" s="2">
        <v>2</v>
      </c>
      <c r="BC193" s="2">
        <v>2</v>
      </c>
      <c r="BD193" s="2">
        <v>2</v>
      </c>
      <c r="BE193" s="2">
        <v>2</v>
      </c>
      <c r="BF193" s="2">
        <v>2</v>
      </c>
      <c r="BG193" s="2">
        <v>2</v>
      </c>
      <c r="BH193" s="2">
        <v>2</v>
      </c>
      <c r="BI193" s="2">
        <f t="shared" si="7"/>
        <v>2</v>
      </c>
      <c r="BJ193" s="2">
        <v>0</v>
      </c>
      <c r="BK193" s="2">
        <v>1</v>
      </c>
      <c r="BL193" s="2">
        <v>0</v>
      </c>
      <c r="BM193" s="2">
        <v>0</v>
      </c>
      <c r="BN193" s="2">
        <v>0</v>
      </c>
      <c r="BO193" s="2">
        <v>0</v>
      </c>
      <c r="BP193" s="2">
        <v>0</v>
      </c>
      <c r="BQ193" s="4" t="s">
        <v>445</v>
      </c>
      <c r="BR193" s="2">
        <v>0</v>
      </c>
      <c r="BS193" s="2">
        <v>0</v>
      </c>
      <c r="BT193" s="2">
        <v>0</v>
      </c>
      <c r="BU193" s="2">
        <v>0</v>
      </c>
      <c r="BV193" s="2">
        <v>0</v>
      </c>
      <c r="BW193" s="2">
        <v>1</v>
      </c>
      <c r="BX193" s="2">
        <v>0</v>
      </c>
      <c r="BY193" s="4" t="s">
        <v>445</v>
      </c>
      <c r="BZ193" s="2">
        <v>0</v>
      </c>
      <c r="CA193" s="2">
        <v>0</v>
      </c>
      <c r="CB193" s="2">
        <v>0</v>
      </c>
      <c r="CC193" s="2">
        <v>0</v>
      </c>
      <c r="CD193" s="2">
        <v>0</v>
      </c>
      <c r="CE193" s="2">
        <v>1</v>
      </c>
      <c r="CF193" s="2">
        <v>0</v>
      </c>
      <c r="CG193" s="4" t="s">
        <v>445</v>
      </c>
      <c r="CH193" s="2">
        <v>0</v>
      </c>
      <c r="CI193" s="2">
        <v>0</v>
      </c>
      <c r="CJ193" s="2">
        <v>0</v>
      </c>
      <c r="CK193" s="2">
        <v>1</v>
      </c>
      <c r="CL193" s="2">
        <v>0</v>
      </c>
      <c r="CM193" s="4" t="s">
        <v>445</v>
      </c>
      <c r="CN193" s="2">
        <v>0</v>
      </c>
      <c r="CO193" s="2">
        <v>0</v>
      </c>
      <c r="CP193" s="2">
        <v>0</v>
      </c>
      <c r="CQ193" s="2">
        <v>1</v>
      </c>
      <c r="CR193" s="2">
        <v>0</v>
      </c>
      <c r="CS193" s="4" t="s">
        <v>445</v>
      </c>
      <c r="CT193" s="2">
        <v>0</v>
      </c>
      <c r="CU193" s="2">
        <v>0</v>
      </c>
      <c r="CV193" s="2">
        <v>0</v>
      </c>
      <c r="CW193" s="2">
        <v>0</v>
      </c>
      <c r="CX193" s="2">
        <v>1</v>
      </c>
      <c r="CY193" s="2">
        <v>0</v>
      </c>
      <c r="CZ193" s="4" t="s">
        <v>445</v>
      </c>
      <c r="DA193" s="8">
        <f t="shared" si="8"/>
        <v>1</v>
      </c>
      <c r="DB193" s="2">
        <v>2</v>
      </c>
      <c r="DC193" s="2">
        <v>2</v>
      </c>
      <c r="DD193" s="2">
        <v>2</v>
      </c>
      <c r="DE193" s="2">
        <v>4</v>
      </c>
      <c r="DF193" s="2">
        <v>4</v>
      </c>
      <c r="DG193" s="2">
        <v>3</v>
      </c>
      <c r="DH193" s="2">
        <v>2</v>
      </c>
      <c r="DI193" s="2">
        <v>3</v>
      </c>
      <c r="DJ193" s="2">
        <v>3</v>
      </c>
      <c r="DR193" s="4" t="s">
        <v>445</v>
      </c>
    </row>
    <row r="194" spans="1:122">
      <c r="A194" s="2">
        <v>6354703</v>
      </c>
      <c r="B194" s="3">
        <v>42055.980833333335</v>
      </c>
      <c r="C194" s="2">
        <v>2</v>
      </c>
      <c r="D194" s="2">
        <v>32</v>
      </c>
      <c r="E194" s="2">
        <v>5</v>
      </c>
      <c r="F194" s="2">
        <v>23</v>
      </c>
      <c r="G194" s="2">
        <v>4</v>
      </c>
      <c r="H194" s="2">
        <v>1</v>
      </c>
      <c r="I194" s="2">
        <v>1</v>
      </c>
      <c r="L194" s="2">
        <v>3</v>
      </c>
      <c r="N194" s="2">
        <v>2013</v>
      </c>
      <c r="O194" s="2">
        <v>10000</v>
      </c>
      <c r="P194" s="2">
        <v>13</v>
      </c>
      <c r="Q194" s="2">
        <f t="shared" si="6"/>
        <v>769.23076923076928</v>
      </c>
      <c r="R194" s="4" t="s">
        <v>91</v>
      </c>
      <c r="S194" s="2">
        <v>4</v>
      </c>
      <c r="T194" s="2">
        <v>1</v>
      </c>
      <c r="U194" s="2">
        <v>4</v>
      </c>
      <c r="V194" s="2">
        <v>1</v>
      </c>
      <c r="W194" s="2">
        <v>1</v>
      </c>
      <c r="X194" s="2">
        <v>1</v>
      </c>
      <c r="Y194" s="2">
        <v>1</v>
      </c>
      <c r="Z194" s="2">
        <v>4</v>
      </c>
      <c r="AA194" s="2">
        <v>4</v>
      </c>
      <c r="AB194" s="2">
        <v>4</v>
      </c>
      <c r="AC194" s="2">
        <v>4</v>
      </c>
      <c r="AD194" s="2">
        <v>4</v>
      </c>
      <c r="AE194" s="2">
        <v>4</v>
      </c>
      <c r="AF194" s="2">
        <v>4</v>
      </c>
      <c r="AG194" s="2">
        <v>4</v>
      </c>
      <c r="AH194" s="2">
        <v>4</v>
      </c>
      <c r="AI194" s="2">
        <v>4</v>
      </c>
      <c r="AJ194" s="2">
        <v>4</v>
      </c>
      <c r="AK194" s="2">
        <v>3</v>
      </c>
      <c r="AL194" s="2">
        <v>1</v>
      </c>
      <c r="AM194" s="2">
        <v>1</v>
      </c>
      <c r="AN194" s="2">
        <v>2</v>
      </c>
      <c r="AO194" s="2">
        <v>4</v>
      </c>
      <c r="AP194" s="2">
        <v>1</v>
      </c>
      <c r="AQ194" s="2">
        <v>1</v>
      </c>
      <c r="AR194" s="2">
        <v>1</v>
      </c>
      <c r="AS194" s="2">
        <v>2</v>
      </c>
      <c r="AT194" s="2">
        <v>3</v>
      </c>
      <c r="AU194" s="2">
        <v>3</v>
      </c>
      <c r="AV194" s="2">
        <v>3</v>
      </c>
      <c r="AW194" s="2">
        <v>2</v>
      </c>
      <c r="AX194" s="2">
        <v>2</v>
      </c>
      <c r="AY194" s="2">
        <v>2</v>
      </c>
      <c r="AZ194" s="2">
        <v>1</v>
      </c>
      <c r="BA194" s="2">
        <v>3</v>
      </c>
      <c r="BB194" s="2">
        <v>3</v>
      </c>
      <c r="BC194" s="2">
        <v>3</v>
      </c>
      <c r="BD194" s="2">
        <v>3</v>
      </c>
      <c r="BE194" s="2">
        <v>4</v>
      </c>
      <c r="BF194" s="2">
        <v>3</v>
      </c>
      <c r="BG194" s="2">
        <v>1</v>
      </c>
      <c r="BH194" s="2">
        <v>1</v>
      </c>
      <c r="BI194" s="2">
        <f t="shared" si="7"/>
        <v>1</v>
      </c>
      <c r="BJ194" s="2">
        <v>0</v>
      </c>
      <c r="BK194" s="2">
        <v>0</v>
      </c>
      <c r="BL194" s="2">
        <v>0</v>
      </c>
      <c r="BM194" s="2">
        <v>0</v>
      </c>
      <c r="BN194" s="2">
        <v>0</v>
      </c>
      <c r="BO194" s="2">
        <v>0</v>
      </c>
      <c r="BP194" s="2">
        <v>1</v>
      </c>
      <c r="BQ194" s="4" t="s">
        <v>445</v>
      </c>
      <c r="BR194" s="2">
        <v>0</v>
      </c>
      <c r="BS194" s="2">
        <v>0</v>
      </c>
      <c r="BT194" s="2">
        <v>0</v>
      </c>
      <c r="BU194" s="2">
        <v>0</v>
      </c>
      <c r="BV194" s="2">
        <v>0</v>
      </c>
      <c r="BW194" s="2">
        <v>0</v>
      </c>
      <c r="BX194" s="2">
        <v>1</v>
      </c>
      <c r="BY194" s="4" t="s">
        <v>445</v>
      </c>
      <c r="BZ194" s="2">
        <v>0</v>
      </c>
      <c r="CA194" s="2">
        <v>0</v>
      </c>
      <c r="CB194" s="2">
        <v>0</v>
      </c>
      <c r="CC194" s="2">
        <v>0</v>
      </c>
      <c r="CD194" s="2">
        <v>0</v>
      </c>
      <c r="CE194" s="2">
        <v>0</v>
      </c>
      <c r="CF194" s="2">
        <v>1</v>
      </c>
      <c r="CG194" s="4" t="s">
        <v>445</v>
      </c>
      <c r="CH194" s="2">
        <v>0</v>
      </c>
      <c r="CI194" s="2">
        <v>0</v>
      </c>
      <c r="CJ194" s="2">
        <v>0</v>
      </c>
      <c r="CK194" s="2">
        <v>0</v>
      </c>
      <c r="CL194" s="2">
        <v>1</v>
      </c>
      <c r="CM194" s="4" t="s">
        <v>445</v>
      </c>
      <c r="CN194" s="2">
        <v>1</v>
      </c>
      <c r="CO194" s="2">
        <v>0</v>
      </c>
      <c r="CP194" s="2">
        <v>0</v>
      </c>
      <c r="CQ194" s="2">
        <v>0</v>
      </c>
      <c r="CR194" s="2">
        <v>0</v>
      </c>
      <c r="CS194" s="4" t="s">
        <v>445</v>
      </c>
      <c r="CT194" s="2">
        <v>0</v>
      </c>
      <c r="CU194" s="2">
        <v>0</v>
      </c>
      <c r="CV194" s="2">
        <v>0</v>
      </c>
      <c r="CW194" s="2">
        <v>0</v>
      </c>
      <c r="CX194" s="2">
        <v>0</v>
      </c>
      <c r="CY194" s="2">
        <v>1</v>
      </c>
      <c r="CZ194" s="4" t="s">
        <v>445</v>
      </c>
      <c r="DA194" s="8">
        <f t="shared" si="8"/>
        <v>1</v>
      </c>
      <c r="DB194" s="2">
        <v>3</v>
      </c>
      <c r="DC194" s="2">
        <v>1</v>
      </c>
      <c r="DD194" s="2">
        <v>3</v>
      </c>
      <c r="DE194" s="2">
        <v>3</v>
      </c>
      <c r="DF194" s="2">
        <v>2</v>
      </c>
      <c r="DG194" s="2">
        <v>2</v>
      </c>
      <c r="DH194" s="2">
        <v>1</v>
      </c>
      <c r="DI194" s="2">
        <v>3</v>
      </c>
      <c r="DJ194" s="2">
        <v>2</v>
      </c>
      <c r="DK194" s="2">
        <v>1</v>
      </c>
      <c r="DL194" s="2">
        <v>1</v>
      </c>
      <c r="DM194" s="2">
        <v>0</v>
      </c>
      <c r="DN194" s="2">
        <v>0</v>
      </c>
      <c r="DO194" s="2">
        <v>0</v>
      </c>
      <c r="DP194" s="2">
        <v>0</v>
      </c>
      <c r="DQ194" s="2">
        <v>0</v>
      </c>
      <c r="DR194" s="4" t="s">
        <v>445</v>
      </c>
    </row>
    <row r="195" spans="1:122">
      <c r="A195" s="2">
        <v>6355508</v>
      </c>
      <c r="B195" s="3">
        <v>42056.642118055555</v>
      </c>
      <c r="C195" s="2">
        <v>1</v>
      </c>
      <c r="D195" s="2">
        <v>39</v>
      </c>
      <c r="E195" s="2">
        <v>6</v>
      </c>
      <c r="F195" s="2">
        <v>45</v>
      </c>
      <c r="G195" s="2">
        <v>8</v>
      </c>
      <c r="H195" s="2">
        <v>2</v>
      </c>
      <c r="I195" s="2">
        <v>2</v>
      </c>
      <c r="J195" s="2">
        <v>3</v>
      </c>
      <c r="K195" s="2">
        <v>3</v>
      </c>
      <c r="L195" s="2">
        <v>3</v>
      </c>
      <c r="N195" s="2">
        <v>1986</v>
      </c>
      <c r="O195" s="2">
        <v>2400</v>
      </c>
      <c r="P195" s="2">
        <v>6</v>
      </c>
      <c r="Q195" s="2">
        <f t="shared" si="6"/>
        <v>400</v>
      </c>
      <c r="R195" s="4" t="s">
        <v>190</v>
      </c>
      <c r="S195" s="2">
        <v>4</v>
      </c>
      <c r="T195" s="2">
        <v>3</v>
      </c>
      <c r="U195" s="2">
        <v>4</v>
      </c>
      <c r="V195" s="2">
        <v>2</v>
      </c>
      <c r="W195" s="2">
        <v>3</v>
      </c>
      <c r="X195" s="2">
        <v>2</v>
      </c>
      <c r="Y195" s="2">
        <v>2</v>
      </c>
      <c r="Z195" s="2">
        <v>4</v>
      </c>
      <c r="AA195" s="2">
        <v>3</v>
      </c>
      <c r="AB195" s="2">
        <v>3</v>
      </c>
      <c r="AC195" s="2">
        <v>3</v>
      </c>
      <c r="AD195" s="2">
        <v>3</v>
      </c>
      <c r="AE195" s="2">
        <v>3</v>
      </c>
      <c r="AF195" s="2">
        <v>2</v>
      </c>
      <c r="AG195" s="2">
        <v>3</v>
      </c>
      <c r="AH195" s="2">
        <v>3</v>
      </c>
      <c r="AI195" s="2">
        <v>2</v>
      </c>
      <c r="AJ195" s="2">
        <v>3</v>
      </c>
      <c r="AK195" s="2">
        <v>4</v>
      </c>
      <c r="AL195" s="2">
        <v>3</v>
      </c>
      <c r="AM195" s="2">
        <v>4</v>
      </c>
      <c r="AN195" s="2">
        <v>2</v>
      </c>
      <c r="AO195" s="2">
        <v>4</v>
      </c>
      <c r="AP195" s="2">
        <v>3</v>
      </c>
      <c r="AQ195" s="2">
        <v>2</v>
      </c>
      <c r="AR195" s="2">
        <v>2</v>
      </c>
      <c r="AS195" s="2">
        <v>2</v>
      </c>
      <c r="AT195" s="2">
        <v>2</v>
      </c>
      <c r="AU195" s="2">
        <v>2</v>
      </c>
      <c r="AV195" s="2">
        <v>2</v>
      </c>
      <c r="AW195" s="2">
        <v>2</v>
      </c>
      <c r="AX195" s="2">
        <v>2</v>
      </c>
      <c r="AY195" s="2">
        <v>2</v>
      </c>
      <c r="AZ195" s="2">
        <v>3</v>
      </c>
      <c r="BA195" s="2">
        <v>2</v>
      </c>
      <c r="BB195" s="2">
        <v>2</v>
      </c>
      <c r="BC195" s="2">
        <v>2</v>
      </c>
      <c r="BD195" s="2">
        <v>2</v>
      </c>
      <c r="BE195" s="2">
        <v>3</v>
      </c>
      <c r="BF195" s="2">
        <v>3</v>
      </c>
      <c r="BG195" s="2">
        <v>3</v>
      </c>
      <c r="BH195" s="2">
        <v>2</v>
      </c>
      <c r="BI195" s="2">
        <f t="shared" si="7"/>
        <v>2.5</v>
      </c>
      <c r="BJ195" s="2">
        <v>0</v>
      </c>
      <c r="BK195" s="2">
        <v>0</v>
      </c>
      <c r="BL195" s="2">
        <v>0</v>
      </c>
      <c r="BM195" s="2">
        <v>1</v>
      </c>
      <c r="BN195" s="2">
        <v>0</v>
      </c>
      <c r="BO195" s="2">
        <v>0</v>
      </c>
      <c r="BP195" s="2">
        <v>0</v>
      </c>
      <c r="BQ195" s="4" t="s">
        <v>445</v>
      </c>
      <c r="BR195" s="2">
        <v>0</v>
      </c>
      <c r="BS195" s="2">
        <v>0</v>
      </c>
      <c r="BT195" s="2">
        <v>0</v>
      </c>
      <c r="BU195" s="2">
        <v>0</v>
      </c>
      <c r="BV195" s="2">
        <v>0</v>
      </c>
      <c r="BW195" s="2">
        <v>1</v>
      </c>
      <c r="BX195" s="2">
        <v>0</v>
      </c>
      <c r="BY195" s="4" t="s">
        <v>445</v>
      </c>
      <c r="BZ195" s="2">
        <v>0</v>
      </c>
      <c r="CA195" s="2">
        <v>0</v>
      </c>
      <c r="CB195" s="2">
        <v>0</v>
      </c>
      <c r="CC195" s="2">
        <v>1</v>
      </c>
      <c r="CD195" s="2">
        <v>0</v>
      </c>
      <c r="CE195" s="2">
        <v>0</v>
      </c>
      <c r="CF195" s="2">
        <v>0</v>
      </c>
      <c r="CG195" s="4" t="s">
        <v>445</v>
      </c>
      <c r="CH195" s="2">
        <v>0</v>
      </c>
      <c r="CI195" s="2">
        <v>0</v>
      </c>
      <c r="CJ195" s="2">
        <v>0</v>
      </c>
      <c r="CK195" s="2">
        <v>1</v>
      </c>
      <c r="CL195" s="2">
        <v>0</v>
      </c>
      <c r="CM195" s="4" t="s">
        <v>445</v>
      </c>
      <c r="CN195" s="2">
        <v>0</v>
      </c>
      <c r="CO195" s="2">
        <v>1</v>
      </c>
      <c r="CP195" s="2">
        <v>0</v>
      </c>
      <c r="CQ195" s="2">
        <v>0</v>
      </c>
      <c r="CR195" s="2">
        <v>0</v>
      </c>
      <c r="CS195" s="4" t="s">
        <v>445</v>
      </c>
      <c r="CT195" s="2">
        <v>0</v>
      </c>
      <c r="CU195" s="2">
        <v>0</v>
      </c>
      <c r="CV195" s="2">
        <v>0</v>
      </c>
      <c r="CW195" s="2">
        <v>0</v>
      </c>
      <c r="CX195" s="2">
        <v>1</v>
      </c>
      <c r="CY195" s="2">
        <v>0</v>
      </c>
      <c r="CZ195" s="4" t="s">
        <v>445</v>
      </c>
      <c r="DA195" s="8">
        <f t="shared" si="8"/>
        <v>3</v>
      </c>
      <c r="DB195" s="2">
        <v>2</v>
      </c>
      <c r="DC195" s="2">
        <v>2</v>
      </c>
      <c r="DD195" s="2">
        <v>3</v>
      </c>
      <c r="DE195" s="2">
        <v>3</v>
      </c>
      <c r="DF195" s="2">
        <v>2</v>
      </c>
      <c r="DG195" s="2">
        <v>3</v>
      </c>
      <c r="DH195" s="2">
        <v>4</v>
      </c>
      <c r="DI195" s="2">
        <v>3</v>
      </c>
      <c r="DJ195" s="2">
        <v>2</v>
      </c>
      <c r="DK195" s="2">
        <v>0</v>
      </c>
      <c r="DL195" s="2">
        <v>1</v>
      </c>
      <c r="DM195" s="2">
        <v>0</v>
      </c>
      <c r="DN195" s="2">
        <v>1</v>
      </c>
      <c r="DO195" s="2">
        <v>1</v>
      </c>
      <c r="DP195" s="2">
        <v>0</v>
      </c>
      <c r="DQ195" s="2">
        <v>0</v>
      </c>
      <c r="DR195" s="4" t="s">
        <v>445</v>
      </c>
    </row>
    <row r="196" spans="1:122">
      <c r="A196" s="2">
        <v>6356344</v>
      </c>
      <c r="B196" s="3">
        <v>42056.291377314818</v>
      </c>
      <c r="C196" s="2">
        <v>2</v>
      </c>
      <c r="D196" s="2">
        <v>38</v>
      </c>
      <c r="E196" s="2">
        <v>6</v>
      </c>
      <c r="F196" s="2">
        <v>44</v>
      </c>
      <c r="G196" s="2">
        <v>8</v>
      </c>
      <c r="H196" s="2">
        <v>1</v>
      </c>
      <c r="I196" s="2">
        <v>1</v>
      </c>
      <c r="J196" s="2">
        <v>3</v>
      </c>
      <c r="K196" s="2">
        <v>2</v>
      </c>
      <c r="L196" s="2">
        <v>3</v>
      </c>
      <c r="N196" s="2">
        <v>1960</v>
      </c>
      <c r="O196" s="2">
        <v>450</v>
      </c>
      <c r="P196" s="2">
        <v>2</v>
      </c>
      <c r="Q196" s="2">
        <f t="shared" ref="Q196:Q259" si="9">O196/P196</f>
        <v>225</v>
      </c>
      <c r="R196" s="4" t="s">
        <v>191</v>
      </c>
      <c r="S196" s="2">
        <v>3</v>
      </c>
      <c r="T196" s="2">
        <v>3</v>
      </c>
      <c r="U196" s="2">
        <v>2</v>
      </c>
      <c r="V196" s="2">
        <v>2</v>
      </c>
      <c r="W196" s="2">
        <v>2</v>
      </c>
      <c r="X196" s="2">
        <v>2</v>
      </c>
      <c r="Y196" s="2">
        <v>2</v>
      </c>
      <c r="Z196" s="2">
        <v>2</v>
      </c>
      <c r="AA196" s="2">
        <v>2</v>
      </c>
      <c r="AB196" s="2">
        <v>3</v>
      </c>
      <c r="AC196" s="2">
        <v>2</v>
      </c>
      <c r="AD196" s="2">
        <v>2</v>
      </c>
      <c r="AE196" s="2">
        <v>2</v>
      </c>
      <c r="AF196" s="2">
        <v>2</v>
      </c>
      <c r="AG196" s="2">
        <v>3</v>
      </c>
      <c r="AH196" s="2">
        <v>2</v>
      </c>
      <c r="AI196" s="2">
        <v>2</v>
      </c>
      <c r="AJ196" s="2">
        <v>2</v>
      </c>
      <c r="AK196" s="2">
        <v>2</v>
      </c>
      <c r="AL196" s="2">
        <v>2</v>
      </c>
      <c r="AM196" s="2">
        <v>2</v>
      </c>
      <c r="AN196" s="2">
        <v>2</v>
      </c>
      <c r="AO196" s="2">
        <v>3</v>
      </c>
      <c r="AP196" s="2">
        <v>2</v>
      </c>
      <c r="AQ196" s="2">
        <v>2</v>
      </c>
      <c r="AR196" s="2">
        <v>2</v>
      </c>
      <c r="AS196" s="2">
        <v>2</v>
      </c>
      <c r="AT196" s="2">
        <v>2</v>
      </c>
      <c r="AU196" s="2">
        <v>2</v>
      </c>
      <c r="AV196" s="2">
        <v>2</v>
      </c>
      <c r="AW196" s="2">
        <v>2</v>
      </c>
      <c r="AX196" s="2">
        <v>2</v>
      </c>
      <c r="AY196" s="2">
        <v>2</v>
      </c>
      <c r="AZ196" s="2">
        <v>2</v>
      </c>
      <c r="BA196" s="2">
        <v>2</v>
      </c>
      <c r="BB196" s="2">
        <v>2</v>
      </c>
      <c r="BC196" s="2">
        <v>2</v>
      </c>
      <c r="BD196" s="2">
        <v>2</v>
      </c>
      <c r="BE196" s="2">
        <v>2</v>
      </c>
      <c r="BF196" s="2">
        <v>2</v>
      </c>
      <c r="BG196" s="2">
        <v>2</v>
      </c>
      <c r="BH196" s="2">
        <v>1</v>
      </c>
      <c r="BI196" s="2">
        <f t="shared" si="7"/>
        <v>1.5</v>
      </c>
      <c r="BJ196" s="2">
        <v>0</v>
      </c>
      <c r="BK196" s="2">
        <v>0</v>
      </c>
      <c r="BL196" s="2">
        <v>0</v>
      </c>
      <c r="BM196" s="2">
        <v>1</v>
      </c>
      <c r="BN196" s="2">
        <v>0</v>
      </c>
      <c r="BO196" s="2">
        <v>0</v>
      </c>
      <c r="BP196" s="2">
        <v>0</v>
      </c>
      <c r="BQ196" s="4" t="s">
        <v>445</v>
      </c>
      <c r="BR196" s="2">
        <v>0</v>
      </c>
      <c r="BS196" s="2">
        <v>0</v>
      </c>
      <c r="BT196" s="2">
        <v>0</v>
      </c>
      <c r="BU196" s="2">
        <v>0</v>
      </c>
      <c r="BV196" s="2">
        <v>0</v>
      </c>
      <c r="BW196" s="2">
        <v>1</v>
      </c>
      <c r="BX196" s="2">
        <v>0</v>
      </c>
      <c r="BY196" s="4" t="s">
        <v>445</v>
      </c>
      <c r="BZ196" s="2">
        <v>0</v>
      </c>
      <c r="CA196" s="2">
        <v>0</v>
      </c>
      <c r="CB196" s="2">
        <v>0</v>
      </c>
      <c r="CC196" s="2">
        <v>0</v>
      </c>
      <c r="CD196" s="2">
        <v>0</v>
      </c>
      <c r="CE196" s="2">
        <v>1</v>
      </c>
      <c r="CF196" s="2">
        <v>0</v>
      </c>
      <c r="CG196" s="4" t="s">
        <v>445</v>
      </c>
      <c r="CH196" s="2">
        <v>0</v>
      </c>
      <c r="CI196" s="2">
        <v>0</v>
      </c>
      <c r="CJ196" s="2">
        <v>0</v>
      </c>
      <c r="CK196" s="2">
        <v>1</v>
      </c>
      <c r="CL196" s="2">
        <v>0</v>
      </c>
      <c r="CM196" s="4" t="s">
        <v>445</v>
      </c>
      <c r="CN196" s="2">
        <v>0</v>
      </c>
      <c r="CO196" s="2">
        <v>0</v>
      </c>
      <c r="CP196" s="2">
        <v>0</v>
      </c>
      <c r="CQ196" s="2">
        <v>1</v>
      </c>
      <c r="CR196" s="2">
        <v>0</v>
      </c>
      <c r="CS196" s="4" t="s">
        <v>445</v>
      </c>
      <c r="CT196" s="2">
        <v>0</v>
      </c>
      <c r="CU196" s="2">
        <v>0</v>
      </c>
      <c r="CV196" s="2">
        <v>0</v>
      </c>
      <c r="CW196" s="2">
        <v>0</v>
      </c>
      <c r="CX196" s="2">
        <v>1</v>
      </c>
      <c r="CY196" s="2">
        <v>0</v>
      </c>
      <c r="CZ196" s="4" t="s">
        <v>445</v>
      </c>
      <c r="DA196" s="8">
        <f t="shared" si="8"/>
        <v>1</v>
      </c>
      <c r="DB196" s="2">
        <v>2</v>
      </c>
      <c r="DC196" s="2">
        <v>2</v>
      </c>
      <c r="DD196" s="2">
        <v>2</v>
      </c>
      <c r="DE196" s="2">
        <v>2</v>
      </c>
      <c r="DF196" s="2">
        <v>3</v>
      </c>
      <c r="DG196" s="2">
        <v>3</v>
      </c>
      <c r="DH196" s="2">
        <v>4</v>
      </c>
      <c r="DI196" s="2">
        <v>3</v>
      </c>
      <c r="DJ196" s="2">
        <v>2</v>
      </c>
      <c r="DK196" s="2">
        <v>0</v>
      </c>
      <c r="DL196" s="2">
        <v>1</v>
      </c>
      <c r="DM196" s="2">
        <v>1</v>
      </c>
      <c r="DN196" s="2">
        <v>1</v>
      </c>
      <c r="DO196" s="2">
        <v>0</v>
      </c>
      <c r="DP196" s="2">
        <v>0</v>
      </c>
      <c r="DQ196" s="2">
        <v>0</v>
      </c>
      <c r="DR196" s="4" t="s">
        <v>445</v>
      </c>
    </row>
    <row r="197" spans="1:122">
      <c r="A197" s="2">
        <v>6357722</v>
      </c>
      <c r="B197" s="3">
        <v>42057.700856481482</v>
      </c>
      <c r="C197" s="2">
        <v>1</v>
      </c>
      <c r="D197" s="2">
        <v>38</v>
      </c>
      <c r="E197" s="2">
        <v>6</v>
      </c>
      <c r="F197" s="2">
        <v>13</v>
      </c>
      <c r="G197" s="2">
        <v>3</v>
      </c>
      <c r="H197" s="2">
        <v>1</v>
      </c>
      <c r="I197" s="2">
        <v>1</v>
      </c>
      <c r="J197" s="2">
        <v>3</v>
      </c>
      <c r="K197" s="2">
        <v>3</v>
      </c>
      <c r="L197" s="2">
        <v>3</v>
      </c>
      <c r="N197" s="2">
        <v>1995</v>
      </c>
      <c r="O197" s="2">
        <v>1000</v>
      </c>
      <c r="P197" s="2">
        <v>2</v>
      </c>
      <c r="Q197" s="2">
        <f t="shared" si="9"/>
        <v>500</v>
      </c>
      <c r="R197" s="4" t="s">
        <v>192</v>
      </c>
      <c r="S197" s="2">
        <v>3</v>
      </c>
      <c r="T197" s="2">
        <v>4</v>
      </c>
      <c r="U197" s="2">
        <v>4</v>
      </c>
      <c r="V197" s="2">
        <v>3</v>
      </c>
      <c r="W197" s="2">
        <v>4</v>
      </c>
      <c r="X197" s="2">
        <v>3</v>
      </c>
      <c r="Y197" s="2">
        <v>3</v>
      </c>
      <c r="Z197" s="2">
        <v>3</v>
      </c>
      <c r="AA197" s="2">
        <v>3</v>
      </c>
      <c r="AB197" s="2">
        <v>4</v>
      </c>
      <c r="AC197" s="2">
        <v>3</v>
      </c>
      <c r="AD197" s="2">
        <v>3</v>
      </c>
      <c r="AE197" s="2">
        <v>3</v>
      </c>
      <c r="AF197" s="2">
        <v>3</v>
      </c>
      <c r="AG197" s="2">
        <v>3</v>
      </c>
      <c r="AH197" s="2">
        <v>3</v>
      </c>
      <c r="AI197" s="2">
        <v>3</v>
      </c>
      <c r="AJ197" s="2">
        <v>3</v>
      </c>
      <c r="AK197" s="2">
        <v>3</v>
      </c>
      <c r="AL197" s="2">
        <v>3</v>
      </c>
      <c r="AM197" s="2">
        <v>4</v>
      </c>
      <c r="AN197" s="2">
        <v>4</v>
      </c>
      <c r="AO197" s="2">
        <v>4</v>
      </c>
      <c r="AP197" s="2">
        <v>4</v>
      </c>
      <c r="AQ197" s="2">
        <v>4</v>
      </c>
      <c r="AR197" s="2">
        <v>3</v>
      </c>
      <c r="AS197" s="2">
        <v>4</v>
      </c>
      <c r="AT197" s="2">
        <v>4</v>
      </c>
      <c r="AU197" s="2">
        <v>3</v>
      </c>
      <c r="AV197" s="2">
        <v>3</v>
      </c>
      <c r="AW197" s="2">
        <v>3</v>
      </c>
      <c r="AX197" s="2">
        <v>4</v>
      </c>
      <c r="AY197" s="2">
        <v>3</v>
      </c>
      <c r="AZ197" s="2">
        <v>3</v>
      </c>
      <c r="BA197" s="2">
        <v>2</v>
      </c>
      <c r="BB197" s="2">
        <v>4</v>
      </c>
      <c r="BC197" s="2">
        <v>4</v>
      </c>
      <c r="BD197" s="2">
        <v>4</v>
      </c>
      <c r="BE197" s="2">
        <v>3</v>
      </c>
      <c r="BF197" s="2">
        <v>3</v>
      </c>
      <c r="BG197" s="2">
        <v>3</v>
      </c>
      <c r="BH197" s="2">
        <v>3</v>
      </c>
      <c r="BI197" s="2">
        <f t="shared" ref="BI197:BI260" si="10">AVERAGE(BG197:BH197)</f>
        <v>3</v>
      </c>
      <c r="BJ197" s="2">
        <v>0</v>
      </c>
      <c r="BK197" s="2">
        <v>0</v>
      </c>
      <c r="BL197" s="2">
        <v>0</v>
      </c>
      <c r="BM197" s="2">
        <v>0</v>
      </c>
      <c r="BN197" s="2">
        <v>0</v>
      </c>
      <c r="BO197" s="2">
        <v>1</v>
      </c>
      <c r="BP197" s="2">
        <v>0</v>
      </c>
      <c r="BQ197" s="4" t="s">
        <v>445</v>
      </c>
      <c r="BR197" s="2">
        <v>0</v>
      </c>
      <c r="BS197" s="2">
        <v>0</v>
      </c>
      <c r="BT197" s="2">
        <v>0</v>
      </c>
      <c r="BU197" s="2">
        <v>0</v>
      </c>
      <c r="BV197" s="2">
        <v>0</v>
      </c>
      <c r="BW197" s="2">
        <v>1</v>
      </c>
      <c r="BX197" s="2">
        <v>0</v>
      </c>
      <c r="BY197" s="4" t="s">
        <v>445</v>
      </c>
      <c r="BZ197" s="2">
        <v>0</v>
      </c>
      <c r="CA197" s="2">
        <v>0</v>
      </c>
      <c r="CB197" s="2">
        <v>0</v>
      </c>
      <c r="CC197" s="2">
        <v>0</v>
      </c>
      <c r="CD197" s="2">
        <v>0</v>
      </c>
      <c r="CE197" s="2">
        <v>1</v>
      </c>
      <c r="CF197" s="2">
        <v>0</v>
      </c>
      <c r="CG197" s="4" t="s">
        <v>445</v>
      </c>
      <c r="CH197" s="2">
        <v>0</v>
      </c>
      <c r="CI197" s="2">
        <v>0</v>
      </c>
      <c r="CJ197" s="2">
        <v>0</v>
      </c>
      <c r="CK197" s="2">
        <v>1</v>
      </c>
      <c r="CL197" s="2">
        <v>0</v>
      </c>
      <c r="CM197" s="4" t="s">
        <v>445</v>
      </c>
      <c r="CN197" s="2">
        <v>0</v>
      </c>
      <c r="CO197" s="2">
        <v>0</v>
      </c>
      <c r="CP197" s="2">
        <v>0</v>
      </c>
      <c r="CQ197" s="2">
        <v>1</v>
      </c>
      <c r="CR197" s="2">
        <v>0</v>
      </c>
      <c r="CS197" s="4" t="s">
        <v>445</v>
      </c>
      <c r="CT197" s="2">
        <v>0</v>
      </c>
      <c r="CU197" s="2">
        <v>0</v>
      </c>
      <c r="CV197" s="2">
        <v>0</v>
      </c>
      <c r="CW197" s="2">
        <v>0</v>
      </c>
      <c r="CX197" s="2">
        <v>1</v>
      </c>
      <c r="CY197" s="2">
        <v>0</v>
      </c>
      <c r="CZ197" s="4" t="s">
        <v>445</v>
      </c>
      <c r="DA197" s="8">
        <f t="shared" ref="DA197:DA260" si="11">SUM(CT197:CW197,CN197:CP197,CH197:CJ197,BZ197:CD197,BR197:BV197,BJ197:BN197)</f>
        <v>0</v>
      </c>
      <c r="DB197" s="2">
        <v>3</v>
      </c>
      <c r="DC197" s="2">
        <v>3</v>
      </c>
      <c r="DD197" s="2">
        <v>3</v>
      </c>
      <c r="DE197" s="2">
        <v>3</v>
      </c>
      <c r="DF197" s="2">
        <v>5</v>
      </c>
      <c r="DG197" s="2">
        <v>4</v>
      </c>
      <c r="DH197" s="2">
        <v>5</v>
      </c>
      <c r="DI197" s="2">
        <v>4</v>
      </c>
      <c r="DJ197" s="2">
        <v>2</v>
      </c>
      <c r="DK197" s="2">
        <v>1</v>
      </c>
      <c r="DL197" s="2">
        <v>1</v>
      </c>
      <c r="DM197" s="2">
        <v>1</v>
      </c>
      <c r="DN197" s="2">
        <v>1</v>
      </c>
      <c r="DO197" s="2">
        <v>1</v>
      </c>
      <c r="DP197" s="2">
        <v>0</v>
      </c>
      <c r="DQ197" s="2">
        <v>0</v>
      </c>
      <c r="DR197" s="4" t="s">
        <v>445</v>
      </c>
    </row>
    <row r="198" spans="1:122">
      <c r="A198" s="2">
        <v>6383036</v>
      </c>
      <c r="B198" s="3">
        <v>42056.364999999998</v>
      </c>
      <c r="C198" s="2">
        <v>1</v>
      </c>
      <c r="D198" s="2">
        <v>29</v>
      </c>
      <c r="E198" s="2">
        <v>4</v>
      </c>
      <c r="F198" s="2">
        <v>23</v>
      </c>
      <c r="G198" s="2">
        <v>4</v>
      </c>
      <c r="H198" s="2">
        <v>1</v>
      </c>
      <c r="I198" s="2">
        <v>1</v>
      </c>
      <c r="J198" s="2">
        <v>4</v>
      </c>
      <c r="K198" s="2">
        <v>4</v>
      </c>
      <c r="L198" s="2">
        <v>4</v>
      </c>
      <c r="N198" s="2">
        <v>2005</v>
      </c>
      <c r="O198" s="2">
        <v>130</v>
      </c>
      <c r="P198" s="2">
        <v>2</v>
      </c>
      <c r="Q198" s="2">
        <f t="shared" si="9"/>
        <v>65</v>
      </c>
      <c r="R198" s="4" t="s">
        <v>120</v>
      </c>
      <c r="S198" s="2">
        <v>2</v>
      </c>
      <c r="T198" s="2">
        <v>2</v>
      </c>
      <c r="U198" s="2">
        <v>2</v>
      </c>
      <c r="V198" s="2">
        <v>3</v>
      </c>
      <c r="W198" s="2">
        <v>2</v>
      </c>
      <c r="X198" s="2">
        <v>2</v>
      </c>
      <c r="Y198" s="2">
        <v>2</v>
      </c>
      <c r="Z198" s="2">
        <v>2</v>
      </c>
      <c r="AA198" s="2">
        <v>2</v>
      </c>
      <c r="AB198" s="2">
        <v>2</v>
      </c>
      <c r="AC198" s="2">
        <v>1</v>
      </c>
      <c r="AD198" s="2">
        <v>2</v>
      </c>
      <c r="AE198" s="2">
        <v>2</v>
      </c>
      <c r="AF198" s="2">
        <v>2</v>
      </c>
      <c r="AG198" s="2">
        <v>1</v>
      </c>
      <c r="AH198" s="2">
        <v>1</v>
      </c>
      <c r="AI198" s="2">
        <v>1</v>
      </c>
      <c r="AJ198" s="2">
        <v>3</v>
      </c>
      <c r="AK198" s="2">
        <v>3</v>
      </c>
      <c r="AL198" s="2">
        <v>3</v>
      </c>
      <c r="AM198" s="2">
        <v>3</v>
      </c>
      <c r="AN198" s="2">
        <v>2</v>
      </c>
      <c r="AO198" s="2">
        <v>2</v>
      </c>
      <c r="AP198" s="2">
        <v>2</v>
      </c>
      <c r="AQ198" s="2">
        <v>3</v>
      </c>
      <c r="AR198" s="2">
        <v>4</v>
      </c>
      <c r="AS198" s="2">
        <v>3</v>
      </c>
      <c r="AT198" s="2">
        <v>2</v>
      </c>
      <c r="AU198" s="2">
        <v>1</v>
      </c>
      <c r="AV198" s="2">
        <v>1</v>
      </c>
      <c r="AW198" s="2">
        <v>1</v>
      </c>
      <c r="AX198" s="2">
        <v>1</v>
      </c>
      <c r="AY198" s="2">
        <v>1</v>
      </c>
      <c r="AZ198" s="2">
        <v>1</v>
      </c>
      <c r="BA198" s="2">
        <v>2</v>
      </c>
      <c r="BB198" s="2">
        <v>2</v>
      </c>
      <c r="BC198" s="2">
        <v>2</v>
      </c>
      <c r="BD198" s="2">
        <v>1</v>
      </c>
      <c r="BE198" s="2">
        <v>2</v>
      </c>
      <c r="BF198" s="2">
        <v>1</v>
      </c>
      <c r="BG198" s="2">
        <v>2</v>
      </c>
      <c r="BH198" s="2">
        <v>1</v>
      </c>
      <c r="BI198" s="2">
        <f t="shared" si="10"/>
        <v>1.5</v>
      </c>
      <c r="BJ198" s="2">
        <v>1</v>
      </c>
      <c r="BK198" s="2">
        <v>0</v>
      </c>
      <c r="BL198" s="2">
        <v>0</v>
      </c>
      <c r="BM198" s="2">
        <v>0</v>
      </c>
      <c r="BN198" s="2">
        <v>0</v>
      </c>
      <c r="BO198" s="2">
        <v>0</v>
      </c>
      <c r="BP198" s="2">
        <v>0</v>
      </c>
      <c r="BQ198" s="4" t="s">
        <v>445</v>
      </c>
      <c r="BR198" s="2">
        <v>0</v>
      </c>
      <c r="BS198" s="2">
        <v>1</v>
      </c>
      <c r="BT198" s="2">
        <v>0</v>
      </c>
      <c r="BU198" s="2">
        <v>0</v>
      </c>
      <c r="BV198" s="2">
        <v>0</v>
      </c>
      <c r="BW198" s="2">
        <v>0</v>
      </c>
      <c r="BX198" s="2">
        <v>0</v>
      </c>
      <c r="BY198" s="4" t="s">
        <v>445</v>
      </c>
      <c r="BZ198" s="2">
        <v>0</v>
      </c>
      <c r="CA198" s="2">
        <v>1</v>
      </c>
      <c r="CB198" s="2">
        <v>0</v>
      </c>
      <c r="CC198" s="2">
        <v>0</v>
      </c>
      <c r="CD198" s="2">
        <v>0</v>
      </c>
      <c r="CE198" s="2">
        <v>0</v>
      </c>
      <c r="CF198" s="2">
        <v>0</v>
      </c>
      <c r="CG198" s="4" t="s">
        <v>445</v>
      </c>
      <c r="CH198" s="2">
        <v>0</v>
      </c>
      <c r="CI198" s="2">
        <v>1</v>
      </c>
      <c r="CJ198" s="2">
        <v>0</v>
      </c>
      <c r="CK198" s="2">
        <v>0</v>
      </c>
      <c r="CL198" s="2">
        <v>0</v>
      </c>
      <c r="CM198" s="4" t="s">
        <v>445</v>
      </c>
      <c r="CN198" s="2">
        <v>1</v>
      </c>
      <c r="CO198" s="2">
        <v>0</v>
      </c>
      <c r="CP198" s="2">
        <v>0</v>
      </c>
      <c r="CQ198" s="2">
        <v>0</v>
      </c>
      <c r="CR198" s="2">
        <v>0</v>
      </c>
      <c r="CS198" s="4" t="s">
        <v>445</v>
      </c>
      <c r="CT198" s="2">
        <v>1</v>
      </c>
      <c r="CU198" s="2">
        <v>0</v>
      </c>
      <c r="CV198" s="2">
        <v>0</v>
      </c>
      <c r="CW198" s="2">
        <v>0</v>
      </c>
      <c r="CX198" s="2">
        <v>0</v>
      </c>
      <c r="CY198" s="2">
        <v>0</v>
      </c>
      <c r="CZ198" s="4" t="s">
        <v>445</v>
      </c>
      <c r="DA198" s="8">
        <f t="shared" si="11"/>
        <v>6</v>
      </c>
      <c r="DB198" s="2">
        <v>4</v>
      </c>
      <c r="DC198" s="2">
        <v>4</v>
      </c>
      <c r="DD198" s="2">
        <v>3</v>
      </c>
      <c r="DE198" s="2">
        <v>2</v>
      </c>
      <c r="DF198" s="2">
        <v>5</v>
      </c>
      <c r="DG198" s="2">
        <v>2</v>
      </c>
      <c r="DH198" s="2">
        <v>1</v>
      </c>
      <c r="DI198" s="2">
        <v>1</v>
      </c>
      <c r="DJ198" s="2">
        <v>1</v>
      </c>
      <c r="DR198" s="4" t="s">
        <v>445</v>
      </c>
    </row>
    <row r="199" spans="1:122">
      <c r="A199" s="2">
        <v>6402104</v>
      </c>
      <c r="B199" s="3">
        <v>42056.380428240744</v>
      </c>
      <c r="C199" s="2">
        <v>1</v>
      </c>
      <c r="D199" s="2">
        <v>50</v>
      </c>
      <c r="E199" s="2">
        <v>9</v>
      </c>
      <c r="F199" s="2">
        <v>1</v>
      </c>
      <c r="G199" s="2">
        <v>1</v>
      </c>
      <c r="H199" s="2">
        <v>2</v>
      </c>
      <c r="I199" s="2">
        <v>2</v>
      </c>
      <c r="J199" s="2">
        <v>9</v>
      </c>
      <c r="K199" s="2">
        <v>9</v>
      </c>
      <c r="L199" s="2">
        <v>7</v>
      </c>
      <c r="N199" s="2">
        <v>2000</v>
      </c>
      <c r="O199" s="2">
        <v>1000</v>
      </c>
      <c r="P199" s="2">
        <v>3</v>
      </c>
      <c r="Q199" s="2">
        <f t="shared" si="9"/>
        <v>333.33333333333331</v>
      </c>
      <c r="R199" s="4" t="s">
        <v>193</v>
      </c>
      <c r="S199" s="2">
        <v>4</v>
      </c>
      <c r="T199" s="2">
        <v>3</v>
      </c>
      <c r="U199" s="2">
        <v>4</v>
      </c>
      <c r="V199" s="2">
        <v>3</v>
      </c>
      <c r="W199" s="2">
        <v>5</v>
      </c>
      <c r="X199" s="2">
        <v>3</v>
      </c>
      <c r="Y199" s="2">
        <v>3</v>
      </c>
      <c r="Z199" s="2">
        <v>4</v>
      </c>
      <c r="AA199" s="2">
        <v>3</v>
      </c>
      <c r="AB199" s="2">
        <v>4</v>
      </c>
      <c r="AC199" s="2">
        <v>4</v>
      </c>
      <c r="AD199" s="2">
        <v>4</v>
      </c>
      <c r="AE199" s="2">
        <v>4</v>
      </c>
      <c r="AF199" s="2">
        <v>3</v>
      </c>
      <c r="AG199" s="2">
        <v>3</v>
      </c>
      <c r="AH199" s="2">
        <v>3</v>
      </c>
      <c r="AI199" s="2">
        <v>4</v>
      </c>
      <c r="AJ199" s="2">
        <v>4</v>
      </c>
      <c r="AK199" s="2">
        <v>4</v>
      </c>
      <c r="AL199" s="2">
        <v>4</v>
      </c>
      <c r="AM199" s="2">
        <v>3</v>
      </c>
      <c r="AN199" s="2">
        <v>1</v>
      </c>
      <c r="AO199" s="2">
        <v>4</v>
      </c>
      <c r="AP199" s="2">
        <v>3</v>
      </c>
      <c r="AQ199" s="2">
        <v>4</v>
      </c>
      <c r="AR199" s="2">
        <v>2</v>
      </c>
      <c r="AS199" s="2">
        <v>3</v>
      </c>
      <c r="AT199" s="2">
        <v>2</v>
      </c>
      <c r="AU199" s="2">
        <v>2</v>
      </c>
      <c r="AV199" s="2">
        <v>3</v>
      </c>
      <c r="AW199" s="2">
        <v>2</v>
      </c>
      <c r="AX199" s="2">
        <v>2</v>
      </c>
      <c r="AY199" s="2">
        <v>2</v>
      </c>
      <c r="AZ199" s="2">
        <v>3</v>
      </c>
      <c r="BA199" s="2">
        <v>2</v>
      </c>
      <c r="BB199" s="2">
        <v>3</v>
      </c>
      <c r="BC199" s="2">
        <v>2</v>
      </c>
      <c r="BD199" s="2">
        <v>2</v>
      </c>
      <c r="BE199" s="2">
        <v>2</v>
      </c>
      <c r="BF199" s="2">
        <v>4</v>
      </c>
      <c r="BG199" s="2">
        <v>3</v>
      </c>
      <c r="BH199" s="2">
        <v>4</v>
      </c>
      <c r="BI199" s="2">
        <f t="shared" si="10"/>
        <v>3.5</v>
      </c>
      <c r="BJ199" s="2">
        <v>0</v>
      </c>
      <c r="BK199" s="2">
        <v>0</v>
      </c>
      <c r="BL199" s="2">
        <v>0</v>
      </c>
      <c r="BM199" s="2">
        <v>1</v>
      </c>
      <c r="BN199" s="2">
        <v>0</v>
      </c>
      <c r="BO199" s="2">
        <v>0</v>
      </c>
      <c r="BP199" s="2">
        <v>0</v>
      </c>
      <c r="BQ199" s="4" t="s">
        <v>445</v>
      </c>
      <c r="BR199" s="2">
        <v>0</v>
      </c>
      <c r="BS199" s="2">
        <v>0</v>
      </c>
      <c r="BT199" s="2">
        <v>0</v>
      </c>
      <c r="BU199" s="2">
        <v>1</v>
      </c>
      <c r="BV199" s="2">
        <v>0</v>
      </c>
      <c r="BW199" s="2">
        <v>0</v>
      </c>
      <c r="BX199" s="2">
        <v>0</v>
      </c>
      <c r="BY199" s="4" t="s">
        <v>445</v>
      </c>
      <c r="BZ199" s="2">
        <v>0</v>
      </c>
      <c r="CA199" s="2">
        <v>0</v>
      </c>
      <c r="CB199" s="2">
        <v>1</v>
      </c>
      <c r="CC199" s="2">
        <v>0</v>
      </c>
      <c r="CD199" s="2">
        <v>0</v>
      </c>
      <c r="CE199" s="2">
        <v>0</v>
      </c>
      <c r="CF199" s="2">
        <v>0</v>
      </c>
      <c r="CG199" s="4" t="s">
        <v>445</v>
      </c>
      <c r="CH199" s="2">
        <v>0</v>
      </c>
      <c r="CI199" s="2">
        <v>1</v>
      </c>
      <c r="CJ199" s="2">
        <v>0</v>
      </c>
      <c r="CK199" s="2">
        <v>0</v>
      </c>
      <c r="CL199" s="2">
        <v>0</v>
      </c>
      <c r="CM199" s="4" t="s">
        <v>445</v>
      </c>
      <c r="CN199" s="2">
        <v>0</v>
      </c>
      <c r="CO199" s="2">
        <v>1</v>
      </c>
      <c r="CP199" s="2">
        <v>0</v>
      </c>
      <c r="CQ199" s="2">
        <v>0</v>
      </c>
      <c r="CR199" s="2">
        <v>0</v>
      </c>
      <c r="CS199" s="4" t="s">
        <v>445</v>
      </c>
      <c r="CT199" s="2">
        <v>0</v>
      </c>
      <c r="CU199" s="2">
        <v>0</v>
      </c>
      <c r="CV199" s="2">
        <v>1</v>
      </c>
      <c r="CW199" s="2">
        <v>0</v>
      </c>
      <c r="CX199" s="2">
        <v>0</v>
      </c>
      <c r="CY199" s="2">
        <v>0</v>
      </c>
      <c r="CZ199" s="4" t="s">
        <v>445</v>
      </c>
      <c r="DA199" s="8">
        <f t="shared" si="11"/>
        <v>6</v>
      </c>
      <c r="DB199" s="2">
        <v>2</v>
      </c>
      <c r="DC199" s="2">
        <v>2</v>
      </c>
      <c r="DD199" s="2">
        <v>2</v>
      </c>
      <c r="DE199" s="2">
        <v>2</v>
      </c>
      <c r="DF199" s="2">
        <v>4</v>
      </c>
      <c r="DG199" s="2">
        <v>3</v>
      </c>
      <c r="DH199" s="2">
        <v>3</v>
      </c>
      <c r="DI199" s="2">
        <v>2</v>
      </c>
      <c r="DJ199" s="2">
        <v>2</v>
      </c>
      <c r="DK199" s="2">
        <v>0</v>
      </c>
      <c r="DL199" s="2">
        <v>0</v>
      </c>
      <c r="DM199" s="2">
        <v>0</v>
      </c>
      <c r="DN199" s="2">
        <v>1</v>
      </c>
      <c r="DO199" s="2">
        <v>0</v>
      </c>
      <c r="DP199" s="2">
        <v>0</v>
      </c>
      <c r="DQ199" s="2">
        <v>0</v>
      </c>
      <c r="DR199" s="4" t="s">
        <v>445</v>
      </c>
    </row>
    <row r="200" spans="1:122">
      <c r="A200" s="2">
        <v>6408750</v>
      </c>
      <c r="B200" s="3">
        <v>42056.029270833336</v>
      </c>
      <c r="C200" s="2">
        <v>2</v>
      </c>
      <c r="D200" s="2">
        <v>53</v>
      </c>
      <c r="E200" s="2">
        <v>9</v>
      </c>
      <c r="F200" s="2">
        <v>12</v>
      </c>
      <c r="G200" s="2">
        <v>3</v>
      </c>
      <c r="H200" s="2">
        <v>2</v>
      </c>
      <c r="I200" s="2">
        <v>2</v>
      </c>
      <c r="J200" s="2">
        <v>4</v>
      </c>
      <c r="K200" s="2">
        <v>2</v>
      </c>
      <c r="L200" s="2">
        <v>8</v>
      </c>
      <c r="N200" s="2">
        <v>2000</v>
      </c>
      <c r="O200" s="2">
        <v>100</v>
      </c>
      <c r="P200" s="2">
        <v>2</v>
      </c>
      <c r="Q200" s="2">
        <f t="shared" si="9"/>
        <v>50</v>
      </c>
      <c r="R200" s="4" t="s">
        <v>194</v>
      </c>
      <c r="S200" s="2">
        <v>4</v>
      </c>
      <c r="T200" s="2">
        <v>4</v>
      </c>
      <c r="U200" s="2">
        <v>3</v>
      </c>
      <c r="V200" s="2">
        <v>4</v>
      </c>
      <c r="W200" s="2">
        <v>1</v>
      </c>
      <c r="X200" s="2">
        <v>4</v>
      </c>
      <c r="Y200" s="2">
        <v>1</v>
      </c>
      <c r="Z200" s="2">
        <v>1</v>
      </c>
      <c r="AA200" s="2">
        <v>4</v>
      </c>
      <c r="AB200" s="2">
        <v>4</v>
      </c>
      <c r="AC200" s="2">
        <v>4</v>
      </c>
      <c r="AD200" s="2">
        <v>4</v>
      </c>
      <c r="AE200" s="2">
        <v>4</v>
      </c>
      <c r="AF200" s="2">
        <v>4</v>
      </c>
      <c r="AG200" s="2">
        <v>4</v>
      </c>
      <c r="AH200" s="2">
        <v>4</v>
      </c>
      <c r="AI200" s="2">
        <v>4</v>
      </c>
      <c r="AJ200" s="2">
        <v>4</v>
      </c>
      <c r="AK200" s="2">
        <v>4</v>
      </c>
      <c r="AL200" s="2">
        <v>4</v>
      </c>
      <c r="AM200" s="2">
        <v>1</v>
      </c>
      <c r="AN200" s="2">
        <v>3</v>
      </c>
      <c r="AO200" s="2">
        <v>4</v>
      </c>
      <c r="AP200" s="2">
        <v>4</v>
      </c>
      <c r="AQ200" s="2">
        <v>4</v>
      </c>
      <c r="AR200" s="2">
        <v>4</v>
      </c>
      <c r="AS200" s="2">
        <v>2</v>
      </c>
      <c r="AT200" s="2">
        <v>2</v>
      </c>
      <c r="AU200" s="2">
        <v>2</v>
      </c>
      <c r="AV200" s="2">
        <v>1</v>
      </c>
      <c r="AW200" s="2">
        <v>1</v>
      </c>
      <c r="AX200" s="2">
        <v>2</v>
      </c>
      <c r="AY200" s="2">
        <v>2</v>
      </c>
      <c r="AZ200" s="2">
        <v>3</v>
      </c>
      <c r="BA200" s="2">
        <v>3</v>
      </c>
      <c r="BB200" s="2">
        <v>1</v>
      </c>
      <c r="BC200" s="2">
        <v>1</v>
      </c>
      <c r="BD200" s="2">
        <v>4</v>
      </c>
      <c r="BE200" s="2">
        <v>5</v>
      </c>
      <c r="BF200" s="2">
        <v>4</v>
      </c>
      <c r="BG200" s="2">
        <v>1</v>
      </c>
      <c r="BH200" s="2">
        <v>1</v>
      </c>
      <c r="BI200" s="2">
        <f t="shared" si="10"/>
        <v>1</v>
      </c>
      <c r="BJ200" s="2">
        <v>0</v>
      </c>
      <c r="BK200" s="2">
        <v>0</v>
      </c>
      <c r="BL200" s="2">
        <v>0</v>
      </c>
      <c r="BM200" s="2">
        <v>0</v>
      </c>
      <c r="BN200" s="2">
        <v>0</v>
      </c>
      <c r="BO200" s="2">
        <v>0</v>
      </c>
      <c r="BP200" s="2">
        <v>1</v>
      </c>
      <c r="BQ200" s="4" t="s">
        <v>445</v>
      </c>
      <c r="BR200" s="2">
        <v>0</v>
      </c>
      <c r="BS200" s="2">
        <v>0</v>
      </c>
      <c r="BT200" s="2">
        <v>0</v>
      </c>
      <c r="BU200" s="2">
        <v>0</v>
      </c>
      <c r="BV200" s="2">
        <v>0</v>
      </c>
      <c r="BW200" s="2">
        <v>0</v>
      </c>
      <c r="BX200" s="2">
        <v>1</v>
      </c>
      <c r="BY200" s="4" t="s">
        <v>445</v>
      </c>
      <c r="BZ200" s="2">
        <v>0</v>
      </c>
      <c r="CA200" s="2">
        <v>0</v>
      </c>
      <c r="CB200" s="2">
        <v>0</v>
      </c>
      <c r="CC200" s="2">
        <v>0</v>
      </c>
      <c r="CD200" s="2">
        <v>0</v>
      </c>
      <c r="CE200" s="2">
        <v>0</v>
      </c>
      <c r="CF200" s="2">
        <v>1</v>
      </c>
      <c r="CG200" s="4" t="s">
        <v>445</v>
      </c>
      <c r="CH200" s="2">
        <v>0</v>
      </c>
      <c r="CI200" s="2">
        <v>0</v>
      </c>
      <c r="CJ200" s="2">
        <v>0</v>
      </c>
      <c r="CK200" s="2">
        <v>1</v>
      </c>
      <c r="CL200" s="2">
        <v>0</v>
      </c>
      <c r="CM200" s="4" t="s">
        <v>445</v>
      </c>
      <c r="CN200" s="2">
        <v>0</v>
      </c>
      <c r="CO200" s="2">
        <v>0</v>
      </c>
      <c r="CP200" s="2">
        <v>0</v>
      </c>
      <c r="CQ200" s="2">
        <v>1</v>
      </c>
      <c r="CR200" s="2">
        <v>0</v>
      </c>
      <c r="CS200" s="4" t="s">
        <v>445</v>
      </c>
      <c r="CT200" s="2">
        <v>0</v>
      </c>
      <c r="CU200" s="2">
        <v>0</v>
      </c>
      <c r="CV200" s="2">
        <v>0</v>
      </c>
      <c r="CW200" s="2">
        <v>0</v>
      </c>
      <c r="CX200" s="2">
        <v>1</v>
      </c>
      <c r="CY200" s="2">
        <v>0</v>
      </c>
      <c r="CZ200" s="4" t="s">
        <v>445</v>
      </c>
      <c r="DA200" s="8">
        <f t="shared" si="11"/>
        <v>0</v>
      </c>
      <c r="DB200" s="2">
        <v>2</v>
      </c>
      <c r="DC200" s="2">
        <v>3</v>
      </c>
      <c r="DD200" s="2">
        <v>3</v>
      </c>
      <c r="DE200" s="2">
        <v>4</v>
      </c>
      <c r="DF200" s="2">
        <v>2</v>
      </c>
      <c r="DG200" s="2">
        <v>3</v>
      </c>
      <c r="DH200" s="2">
        <v>4</v>
      </c>
      <c r="DI200" s="2">
        <v>3</v>
      </c>
      <c r="DJ200" s="2">
        <v>3</v>
      </c>
      <c r="DR200" s="4" t="s">
        <v>445</v>
      </c>
    </row>
    <row r="201" spans="1:122">
      <c r="A201" s="2">
        <v>6431526</v>
      </c>
      <c r="B201" s="3">
        <v>42057.517118055555</v>
      </c>
      <c r="C201" s="2">
        <v>1</v>
      </c>
      <c r="D201" s="2">
        <v>50</v>
      </c>
      <c r="E201" s="2">
        <v>9</v>
      </c>
      <c r="F201" s="2">
        <v>47</v>
      </c>
      <c r="G201" s="2">
        <v>8</v>
      </c>
      <c r="H201" s="2">
        <v>2</v>
      </c>
      <c r="I201" s="2">
        <v>1</v>
      </c>
      <c r="J201" s="2">
        <v>5</v>
      </c>
      <c r="K201" s="2">
        <v>5</v>
      </c>
      <c r="L201" s="2">
        <v>2</v>
      </c>
      <c r="N201" s="2">
        <v>2014</v>
      </c>
      <c r="O201" s="2">
        <v>600</v>
      </c>
      <c r="P201" s="2">
        <v>5</v>
      </c>
      <c r="Q201" s="2">
        <f t="shared" si="9"/>
        <v>120</v>
      </c>
      <c r="R201" s="4" t="s">
        <v>135</v>
      </c>
      <c r="S201" s="2">
        <v>4</v>
      </c>
      <c r="T201" s="2">
        <v>3</v>
      </c>
      <c r="U201" s="2">
        <v>3</v>
      </c>
      <c r="V201" s="2">
        <v>2</v>
      </c>
      <c r="W201" s="2">
        <v>3</v>
      </c>
      <c r="X201" s="2">
        <v>2</v>
      </c>
      <c r="Y201" s="2">
        <v>1</v>
      </c>
      <c r="Z201" s="2">
        <v>1</v>
      </c>
      <c r="AA201" s="2">
        <v>1</v>
      </c>
      <c r="AB201" s="2">
        <v>1</v>
      </c>
      <c r="AC201" s="2">
        <v>3</v>
      </c>
      <c r="AD201" s="2">
        <v>4</v>
      </c>
      <c r="AE201" s="2">
        <v>4</v>
      </c>
      <c r="AF201" s="2">
        <v>3</v>
      </c>
      <c r="AG201" s="2">
        <v>2</v>
      </c>
      <c r="AH201" s="2">
        <v>3</v>
      </c>
      <c r="AI201" s="2">
        <v>2</v>
      </c>
      <c r="AJ201" s="2">
        <v>2</v>
      </c>
      <c r="AK201" s="2">
        <v>3</v>
      </c>
      <c r="AL201" s="2">
        <v>3</v>
      </c>
      <c r="AM201" s="2">
        <v>2</v>
      </c>
      <c r="AN201" s="2">
        <v>4</v>
      </c>
      <c r="AO201" s="2">
        <v>1</v>
      </c>
      <c r="AP201" s="2">
        <v>2</v>
      </c>
      <c r="AQ201" s="2">
        <v>1</v>
      </c>
      <c r="AR201" s="2">
        <v>2</v>
      </c>
      <c r="AS201" s="2">
        <v>2</v>
      </c>
      <c r="AT201" s="2">
        <v>2</v>
      </c>
      <c r="AU201" s="2">
        <v>2</v>
      </c>
      <c r="AV201" s="2">
        <v>2</v>
      </c>
      <c r="AW201" s="2">
        <v>2</v>
      </c>
      <c r="AX201" s="2">
        <v>2</v>
      </c>
      <c r="AY201" s="2">
        <v>2</v>
      </c>
      <c r="AZ201" s="2">
        <v>2</v>
      </c>
      <c r="BA201" s="2">
        <v>2</v>
      </c>
      <c r="BB201" s="2">
        <v>2</v>
      </c>
      <c r="BC201" s="2">
        <v>2</v>
      </c>
      <c r="BD201" s="2">
        <v>2</v>
      </c>
      <c r="BE201" s="2">
        <v>2</v>
      </c>
      <c r="BF201" s="2">
        <v>2</v>
      </c>
      <c r="BG201" s="2">
        <v>2</v>
      </c>
      <c r="BH201" s="2">
        <v>2</v>
      </c>
      <c r="BI201" s="2">
        <f t="shared" si="10"/>
        <v>2</v>
      </c>
      <c r="BJ201" s="2">
        <v>0</v>
      </c>
      <c r="BK201" s="2">
        <v>0</v>
      </c>
      <c r="BL201" s="2">
        <v>0</v>
      </c>
      <c r="BM201" s="2">
        <v>0</v>
      </c>
      <c r="BN201" s="2">
        <v>0</v>
      </c>
      <c r="BO201" s="2">
        <v>1</v>
      </c>
      <c r="BP201" s="2">
        <v>0</v>
      </c>
      <c r="BQ201" s="4" t="s">
        <v>445</v>
      </c>
      <c r="BR201" s="2">
        <v>0</v>
      </c>
      <c r="BS201" s="2">
        <v>0</v>
      </c>
      <c r="BT201" s="2">
        <v>0</v>
      </c>
      <c r="BU201" s="2">
        <v>0</v>
      </c>
      <c r="BV201" s="2">
        <v>0</v>
      </c>
      <c r="BW201" s="2">
        <v>1</v>
      </c>
      <c r="BX201" s="2">
        <v>0</v>
      </c>
      <c r="BY201" s="4" t="s">
        <v>445</v>
      </c>
      <c r="BZ201" s="2">
        <v>0</v>
      </c>
      <c r="CA201" s="2">
        <v>0</v>
      </c>
      <c r="CB201" s="2">
        <v>0</v>
      </c>
      <c r="CC201" s="2">
        <v>0</v>
      </c>
      <c r="CD201" s="2">
        <v>0</v>
      </c>
      <c r="CE201" s="2">
        <v>1</v>
      </c>
      <c r="CF201" s="2">
        <v>0</v>
      </c>
      <c r="CG201" s="4" t="s">
        <v>445</v>
      </c>
      <c r="CH201" s="2">
        <v>0</v>
      </c>
      <c r="CI201" s="2">
        <v>0</v>
      </c>
      <c r="CJ201" s="2">
        <v>0</v>
      </c>
      <c r="CK201" s="2">
        <v>1</v>
      </c>
      <c r="CL201" s="2">
        <v>0</v>
      </c>
      <c r="CM201" s="4" t="s">
        <v>445</v>
      </c>
      <c r="CN201" s="2">
        <v>0</v>
      </c>
      <c r="CO201" s="2">
        <v>0</v>
      </c>
      <c r="CP201" s="2">
        <v>0</v>
      </c>
      <c r="CQ201" s="2">
        <v>1</v>
      </c>
      <c r="CR201" s="2">
        <v>0</v>
      </c>
      <c r="CS201" s="4" t="s">
        <v>445</v>
      </c>
      <c r="CT201" s="2">
        <v>0</v>
      </c>
      <c r="CU201" s="2">
        <v>0</v>
      </c>
      <c r="CV201" s="2">
        <v>0</v>
      </c>
      <c r="CW201" s="2">
        <v>0</v>
      </c>
      <c r="CX201" s="2">
        <v>1</v>
      </c>
      <c r="CY201" s="2">
        <v>0</v>
      </c>
      <c r="CZ201" s="4" t="s">
        <v>445</v>
      </c>
      <c r="DA201" s="8">
        <f t="shared" si="11"/>
        <v>0</v>
      </c>
      <c r="DB201" s="2">
        <v>2</v>
      </c>
      <c r="DC201" s="2">
        <v>2</v>
      </c>
      <c r="DD201" s="2">
        <v>2</v>
      </c>
      <c r="DE201" s="2">
        <v>2</v>
      </c>
      <c r="DF201" s="2">
        <v>2</v>
      </c>
      <c r="DG201" s="2">
        <v>2</v>
      </c>
      <c r="DH201" s="2">
        <v>1</v>
      </c>
      <c r="DI201" s="2">
        <v>2</v>
      </c>
      <c r="DJ201" s="2">
        <v>1</v>
      </c>
      <c r="DR201" s="4" t="s">
        <v>445</v>
      </c>
    </row>
    <row r="202" spans="1:122">
      <c r="A202" s="2">
        <v>6434464</v>
      </c>
      <c r="B202" s="3">
        <v>42056.316354166665</v>
      </c>
      <c r="C202" s="2">
        <v>1</v>
      </c>
      <c r="D202" s="2">
        <v>30</v>
      </c>
      <c r="E202" s="2">
        <v>5</v>
      </c>
      <c r="F202" s="2">
        <v>23</v>
      </c>
      <c r="G202" s="2">
        <v>4</v>
      </c>
      <c r="H202" s="2">
        <v>2</v>
      </c>
      <c r="I202" s="2">
        <v>1</v>
      </c>
      <c r="J202" s="2">
        <v>2</v>
      </c>
      <c r="K202" s="2">
        <v>2</v>
      </c>
      <c r="L202" s="2">
        <v>4</v>
      </c>
      <c r="N202" s="2">
        <v>2000</v>
      </c>
      <c r="O202" s="2">
        <v>160</v>
      </c>
      <c r="P202" s="2">
        <v>2</v>
      </c>
      <c r="Q202" s="2">
        <f t="shared" si="9"/>
        <v>80</v>
      </c>
      <c r="R202" s="4" t="s">
        <v>187</v>
      </c>
      <c r="S202" s="2">
        <v>4</v>
      </c>
      <c r="T202" s="2">
        <v>2</v>
      </c>
      <c r="U202" s="2">
        <v>3</v>
      </c>
      <c r="V202" s="2">
        <v>4</v>
      </c>
      <c r="W202" s="2">
        <v>1</v>
      </c>
      <c r="X202" s="2">
        <v>2</v>
      </c>
      <c r="Y202" s="2">
        <v>2</v>
      </c>
      <c r="Z202" s="2">
        <v>3</v>
      </c>
      <c r="AA202" s="2">
        <v>2</v>
      </c>
      <c r="AB202" s="2">
        <v>2</v>
      </c>
      <c r="AC202" s="2">
        <v>4</v>
      </c>
      <c r="AD202" s="2">
        <v>3</v>
      </c>
      <c r="AE202" s="2">
        <v>4</v>
      </c>
      <c r="AF202" s="2">
        <v>3</v>
      </c>
      <c r="AG202" s="2">
        <v>3</v>
      </c>
      <c r="AH202" s="2">
        <v>4</v>
      </c>
      <c r="AI202" s="2">
        <v>3</v>
      </c>
      <c r="AJ202" s="2">
        <v>3</v>
      </c>
      <c r="AK202" s="2">
        <v>4</v>
      </c>
      <c r="AL202" s="2">
        <v>3</v>
      </c>
      <c r="AM202" s="2">
        <v>1</v>
      </c>
      <c r="AN202" s="2">
        <v>1</v>
      </c>
      <c r="AO202" s="2">
        <v>4</v>
      </c>
      <c r="AP202" s="2">
        <v>4</v>
      </c>
      <c r="AQ202" s="2">
        <v>4</v>
      </c>
      <c r="AR202" s="2">
        <v>2</v>
      </c>
      <c r="AS202" s="2">
        <v>2</v>
      </c>
      <c r="AT202" s="2">
        <v>3</v>
      </c>
      <c r="AU202" s="2">
        <v>2</v>
      </c>
      <c r="AV202" s="2">
        <v>2</v>
      </c>
      <c r="AW202" s="2">
        <v>1</v>
      </c>
      <c r="AX202" s="2">
        <v>3</v>
      </c>
      <c r="AY202" s="2">
        <v>2</v>
      </c>
      <c r="AZ202" s="2">
        <v>1</v>
      </c>
      <c r="BA202" s="2">
        <v>3</v>
      </c>
      <c r="BB202" s="2">
        <v>4</v>
      </c>
      <c r="BC202" s="2">
        <v>3</v>
      </c>
      <c r="BD202" s="2">
        <v>3</v>
      </c>
      <c r="BE202" s="2">
        <v>2</v>
      </c>
      <c r="BF202" s="2">
        <v>2</v>
      </c>
      <c r="BG202" s="2">
        <v>3</v>
      </c>
      <c r="BH202" s="2">
        <v>3</v>
      </c>
      <c r="BI202" s="2">
        <f t="shared" si="10"/>
        <v>3</v>
      </c>
      <c r="BJ202" s="2">
        <v>0</v>
      </c>
      <c r="BK202" s="2">
        <v>0</v>
      </c>
      <c r="BL202" s="2">
        <v>0</v>
      </c>
      <c r="BM202" s="2">
        <v>1</v>
      </c>
      <c r="BN202" s="2">
        <v>0</v>
      </c>
      <c r="BO202" s="2">
        <v>0</v>
      </c>
      <c r="BP202" s="2">
        <v>0</v>
      </c>
      <c r="BQ202" s="4" t="s">
        <v>445</v>
      </c>
      <c r="BR202" s="2">
        <v>0</v>
      </c>
      <c r="BS202" s="2">
        <v>0</v>
      </c>
      <c r="BT202" s="2">
        <v>0</v>
      </c>
      <c r="BU202" s="2">
        <v>0</v>
      </c>
      <c r="BV202" s="2">
        <v>0</v>
      </c>
      <c r="BW202" s="2">
        <v>1</v>
      </c>
      <c r="BX202" s="2">
        <v>0</v>
      </c>
      <c r="BY202" s="4" t="s">
        <v>445</v>
      </c>
      <c r="BZ202" s="2">
        <v>0</v>
      </c>
      <c r="CA202" s="2">
        <v>0</v>
      </c>
      <c r="CB202" s="2">
        <v>1</v>
      </c>
      <c r="CC202" s="2">
        <v>0</v>
      </c>
      <c r="CD202" s="2">
        <v>0</v>
      </c>
      <c r="CE202" s="2">
        <v>0</v>
      </c>
      <c r="CF202" s="2">
        <v>0</v>
      </c>
      <c r="CG202" s="4" t="s">
        <v>445</v>
      </c>
      <c r="CH202" s="2">
        <v>0</v>
      </c>
      <c r="CI202" s="2">
        <v>0</v>
      </c>
      <c r="CJ202" s="2">
        <v>0</v>
      </c>
      <c r="CK202" s="2">
        <v>1</v>
      </c>
      <c r="CL202" s="2">
        <v>0</v>
      </c>
      <c r="CM202" s="4" t="s">
        <v>445</v>
      </c>
      <c r="CN202" s="2">
        <v>0</v>
      </c>
      <c r="CO202" s="2">
        <v>1</v>
      </c>
      <c r="CP202" s="2">
        <v>0</v>
      </c>
      <c r="CQ202" s="2">
        <v>0</v>
      </c>
      <c r="CR202" s="2">
        <v>0</v>
      </c>
      <c r="CS202" s="4" t="s">
        <v>445</v>
      </c>
      <c r="CT202" s="2">
        <v>0</v>
      </c>
      <c r="CU202" s="2">
        <v>0</v>
      </c>
      <c r="CV202" s="2">
        <v>0</v>
      </c>
      <c r="CW202" s="2">
        <v>0</v>
      </c>
      <c r="CX202" s="2">
        <v>1</v>
      </c>
      <c r="CY202" s="2">
        <v>0</v>
      </c>
      <c r="CZ202" s="4" t="s">
        <v>445</v>
      </c>
      <c r="DA202" s="8">
        <f t="shared" si="11"/>
        <v>3</v>
      </c>
      <c r="DB202" s="2">
        <v>3</v>
      </c>
      <c r="DC202" s="2">
        <v>2</v>
      </c>
      <c r="DD202" s="2">
        <v>2</v>
      </c>
      <c r="DE202" s="2">
        <v>3</v>
      </c>
      <c r="DF202" s="2">
        <v>2</v>
      </c>
      <c r="DG202" s="2">
        <v>2</v>
      </c>
      <c r="DH202" s="2">
        <v>4</v>
      </c>
      <c r="DI202" s="2">
        <v>4</v>
      </c>
      <c r="DJ202" s="2">
        <v>4</v>
      </c>
      <c r="DR202" s="4" t="s">
        <v>445</v>
      </c>
    </row>
    <row r="203" spans="1:122">
      <c r="A203" s="2">
        <v>6437076</v>
      </c>
      <c r="B203" s="3">
        <v>42057.533750000002</v>
      </c>
      <c r="C203" s="2">
        <v>1</v>
      </c>
      <c r="D203" s="2">
        <v>56</v>
      </c>
      <c r="E203" s="2">
        <v>10</v>
      </c>
      <c r="F203" s="2">
        <v>28</v>
      </c>
      <c r="G203" s="2">
        <v>5</v>
      </c>
      <c r="H203" s="2">
        <v>2</v>
      </c>
      <c r="I203" s="2">
        <v>2</v>
      </c>
      <c r="J203" s="2">
        <v>5</v>
      </c>
      <c r="K203" s="2">
        <v>4</v>
      </c>
      <c r="L203" s="2">
        <v>3</v>
      </c>
      <c r="N203" s="2">
        <v>1973</v>
      </c>
      <c r="O203" s="2">
        <v>1756</v>
      </c>
      <c r="P203" s="2">
        <v>5</v>
      </c>
      <c r="Q203" s="2">
        <f t="shared" si="9"/>
        <v>351.2</v>
      </c>
      <c r="R203" s="4" t="s">
        <v>195</v>
      </c>
      <c r="S203" s="2">
        <v>4</v>
      </c>
      <c r="T203" s="2">
        <v>3</v>
      </c>
      <c r="U203" s="2">
        <v>3</v>
      </c>
      <c r="V203" s="2">
        <v>3</v>
      </c>
      <c r="W203" s="2">
        <v>1</v>
      </c>
      <c r="X203" s="2">
        <v>4</v>
      </c>
      <c r="Y203" s="2">
        <v>1</v>
      </c>
      <c r="Z203" s="2">
        <v>4</v>
      </c>
      <c r="AA203" s="2">
        <v>2</v>
      </c>
      <c r="AB203" s="2">
        <v>4</v>
      </c>
      <c r="AC203" s="2">
        <v>4</v>
      </c>
      <c r="AD203" s="2">
        <v>4</v>
      </c>
      <c r="AE203" s="2">
        <v>4</v>
      </c>
      <c r="AF203" s="2">
        <v>3</v>
      </c>
      <c r="AG203" s="2">
        <v>3</v>
      </c>
      <c r="AH203" s="2">
        <v>4</v>
      </c>
      <c r="AI203" s="2">
        <v>3</v>
      </c>
      <c r="AJ203" s="2">
        <v>3</v>
      </c>
      <c r="AK203" s="2">
        <v>2</v>
      </c>
      <c r="AL203" s="2">
        <v>4</v>
      </c>
      <c r="AM203" s="2">
        <v>4</v>
      </c>
      <c r="AN203" s="2">
        <v>1</v>
      </c>
      <c r="AO203" s="2">
        <v>4</v>
      </c>
      <c r="AP203" s="2">
        <v>3</v>
      </c>
      <c r="AQ203" s="2">
        <v>4</v>
      </c>
      <c r="AR203" s="2">
        <v>2</v>
      </c>
      <c r="AS203" s="2">
        <v>2</v>
      </c>
      <c r="AT203" s="2">
        <v>2</v>
      </c>
      <c r="AU203" s="2">
        <v>2</v>
      </c>
      <c r="AV203" s="2">
        <v>2</v>
      </c>
      <c r="AW203" s="2">
        <v>2</v>
      </c>
      <c r="AX203" s="2">
        <v>2</v>
      </c>
      <c r="AY203" s="2">
        <v>2</v>
      </c>
      <c r="AZ203" s="2">
        <v>2</v>
      </c>
      <c r="BA203" s="2">
        <v>2</v>
      </c>
      <c r="BB203" s="2">
        <v>3</v>
      </c>
      <c r="BC203" s="2">
        <v>2</v>
      </c>
      <c r="BD203" s="2">
        <v>2</v>
      </c>
      <c r="BE203" s="2">
        <v>2</v>
      </c>
      <c r="BF203" s="2">
        <v>2</v>
      </c>
      <c r="BG203" s="2">
        <v>3</v>
      </c>
      <c r="BH203" s="2">
        <v>2</v>
      </c>
      <c r="BI203" s="2">
        <f t="shared" si="10"/>
        <v>2.5</v>
      </c>
      <c r="BJ203" s="2">
        <v>0</v>
      </c>
      <c r="BK203" s="2">
        <v>0</v>
      </c>
      <c r="BL203" s="2">
        <v>0</v>
      </c>
      <c r="BM203" s="2">
        <v>0</v>
      </c>
      <c r="BN203" s="2">
        <v>0</v>
      </c>
      <c r="BO203" s="2">
        <v>1</v>
      </c>
      <c r="BP203" s="2">
        <v>0</v>
      </c>
      <c r="BQ203" s="4" t="s">
        <v>445</v>
      </c>
      <c r="BR203" s="2">
        <v>0</v>
      </c>
      <c r="BS203" s="2">
        <v>0</v>
      </c>
      <c r="BT203" s="2">
        <v>0</v>
      </c>
      <c r="BU203" s="2">
        <v>0</v>
      </c>
      <c r="BV203" s="2">
        <v>0</v>
      </c>
      <c r="BW203" s="2">
        <v>1</v>
      </c>
      <c r="BX203" s="2">
        <v>0</v>
      </c>
      <c r="BY203" s="4" t="s">
        <v>445</v>
      </c>
      <c r="BZ203" s="2">
        <v>0</v>
      </c>
      <c r="CA203" s="2">
        <v>0</v>
      </c>
      <c r="CB203" s="2">
        <v>0</v>
      </c>
      <c r="CC203" s="2">
        <v>0</v>
      </c>
      <c r="CD203" s="2">
        <v>0</v>
      </c>
      <c r="CE203" s="2">
        <v>1</v>
      </c>
      <c r="CF203" s="2">
        <v>0</v>
      </c>
      <c r="CG203" s="4" t="s">
        <v>445</v>
      </c>
      <c r="CH203" s="2">
        <v>0</v>
      </c>
      <c r="CI203" s="2">
        <v>0</v>
      </c>
      <c r="CJ203" s="2">
        <v>0</v>
      </c>
      <c r="CK203" s="2">
        <v>1</v>
      </c>
      <c r="CL203" s="2">
        <v>0</v>
      </c>
      <c r="CM203" s="4" t="s">
        <v>445</v>
      </c>
      <c r="CN203" s="2">
        <v>0</v>
      </c>
      <c r="CO203" s="2">
        <v>0</v>
      </c>
      <c r="CP203" s="2">
        <v>0</v>
      </c>
      <c r="CQ203" s="2">
        <v>1</v>
      </c>
      <c r="CR203" s="2">
        <v>0</v>
      </c>
      <c r="CS203" s="4" t="s">
        <v>445</v>
      </c>
      <c r="CT203" s="2">
        <v>0</v>
      </c>
      <c r="CU203" s="2">
        <v>0</v>
      </c>
      <c r="CV203" s="2">
        <v>0</v>
      </c>
      <c r="CW203" s="2">
        <v>0</v>
      </c>
      <c r="CX203" s="2">
        <v>1</v>
      </c>
      <c r="CY203" s="2">
        <v>0</v>
      </c>
      <c r="CZ203" s="4" t="s">
        <v>445</v>
      </c>
      <c r="DA203" s="8">
        <f t="shared" si="11"/>
        <v>0</v>
      </c>
      <c r="DB203" s="2">
        <v>2</v>
      </c>
      <c r="DC203" s="2">
        <v>2</v>
      </c>
      <c r="DD203" s="2">
        <v>2</v>
      </c>
      <c r="DE203" s="2">
        <v>3</v>
      </c>
      <c r="DF203" s="2">
        <v>2</v>
      </c>
      <c r="DG203" s="2">
        <v>2</v>
      </c>
      <c r="DH203" s="2">
        <v>4</v>
      </c>
      <c r="DI203" s="2">
        <v>3</v>
      </c>
      <c r="DJ203" s="2">
        <v>2</v>
      </c>
      <c r="DK203" s="2">
        <v>1</v>
      </c>
      <c r="DL203" s="2">
        <v>1</v>
      </c>
      <c r="DM203" s="2">
        <v>1</v>
      </c>
      <c r="DN203" s="2">
        <v>1</v>
      </c>
      <c r="DO203" s="2">
        <v>0</v>
      </c>
      <c r="DP203" s="2">
        <v>1</v>
      </c>
      <c r="DQ203" s="2">
        <v>0</v>
      </c>
      <c r="DR203" s="4" t="s">
        <v>445</v>
      </c>
    </row>
    <row r="204" spans="1:122">
      <c r="A204" s="2">
        <v>6458259</v>
      </c>
      <c r="B204" s="3">
        <v>42056.350891203707</v>
      </c>
      <c r="C204" s="2">
        <v>2</v>
      </c>
      <c r="D204" s="2">
        <v>30</v>
      </c>
      <c r="E204" s="2">
        <v>5</v>
      </c>
      <c r="F204" s="2">
        <v>12</v>
      </c>
      <c r="G204" s="2">
        <v>3</v>
      </c>
      <c r="H204" s="2">
        <v>1</v>
      </c>
      <c r="I204" s="2">
        <v>1</v>
      </c>
      <c r="J204" s="2">
        <v>10</v>
      </c>
      <c r="K204" s="2">
        <v>10</v>
      </c>
      <c r="L204" s="2">
        <v>3</v>
      </c>
      <c r="N204" s="2">
        <v>2010</v>
      </c>
      <c r="O204" s="2">
        <v>300</v>
      </c>
      <c r="P204" s="2">
        <v>3</v>
      </c>
      <c r="Q204" s="2">
        <f t="shared" si="9"/>
        <v>100</v>
      </c>
      <c r="R204" s="4" t="s">
        <v>58</v>
      </c>
      <c r="S204" s="2">
        <v>1</v>
      </c>
      <c r="T204" s="2">
        <v>2</v>
      </c>
      <c r="U204" s="2">
        <v>1</v>
      </c>
      <c r="V204" s="2">
        <v>4</v>
      </c>
      <c r="W204" s="2">
        <v>2</v>
      </c>
      <c r="X204" s="2">
        <v>2</v>
      </c>
      <c r="Y204" s="2">
        <v>1</v>
      </c>
      <c r="Z204" s="2">
        <v>2</v>
      </c>
      <c r="AA204" s="2">
        <v>2</v>
      </c>
      <c r="AB204" s="2">
        <v>2</v>
      </c>
      <c r="AC204" s="2">
        <v>3</v>
      </c>
      <c r="AD204" s="2">
        <v>2</v>
      </c>
      <c r="AE204" s="2">
        <v>1</v>
      </c>
      <c r="AF204" s="2">
        <v>3</v>
      </c>
      <c r="AG204" s="2">
        <v>2</v>
      </c>
      <c r="AH204" s="2">
        <v>4</v>
      </c>
      <c r="AI204" s="2">
        <v>2</v>
      </c>
      <c r="AJ204" s="2">
        <v>2</v>
      </c>
      <c r="AK204" s="2">
        <v>2</v>
      </c>
      <c r="AL204" s="2">
        <v>2</v>
      </c>
      <c r="AM204" s="2">
        <v>1</v>
      </c>
      <c r="AN204" s="2">
        <v>2</v>
      </c>
      <c r="AO204" s="2">
        <v>3</v>
      </c>
      <c r="AP204" s="2">
        <v>4</v>
      </c>
      <c r="AQ204" s="2">
        <v>3</v>
      </c>
      <c r="AR204" s="2">
        <v>2</v>
      </c>
      <c r="AS204" s="2">
        <v>3</v>
      </c>
      <c r="AT204" s="2">
        <v>2</v>
      </c>
      <c r="AU204" s="2">
        <v>2</v>
      </c>
      <c r="AV204" s="2">
        <v>2</v>
      </c>
      <c r="AW204" s="2">
        <v>2</v>
      </c>
      <c r="AX204" s="2">
        <v>1</v>
      </c>
      <c r="AY204" s="2">
        <v>1</v>
      </c>
      <c r="AZ204" s="2">
        <v>2</v>
      </c>
      <c r="BA204" s="2">
        <v>2</v>
      </c>
      <c r="BB204" s="2">
        <v>3</v>
      </c>
      <c r="BC204" s="2">
        <v>3</v>
      </c>
      <c r="BD204" s="2">
        <v>2</v>
      </c>
      <c r="BE204" s="2">
        <v>1</v>
      </c>
      <c r="BF204" s="2">
        <v>2</v>
      </c>
      <c r="BG204" s="2">
        <v>1</v>
      </c>
      <c r="BH204" s="2">
        <v>1</v>
      </c>
      <c r="BI204" s="2">
        <f t="shared" si="10"/>
        <v>1</v>
      </c>
      <c r="BJ204" s="2">
        <v>0</v>
      </c>
      <c r="BK204" s="2">
        <v>1</v>
      </c>
      <c r="BL204" s="2">
        <v>0</v>
      </c>
      <c r="BM204" s="2">
        <v>0</v>
      </c>
      <c r="BN204" s="2">
        <v>0</v>
      </c>
      <c r="BO204" s="2">
        <v>0</v>
      </c>
      <c r="BP204" s="2">
        <v>0</v>
      </c>
      <c r="BQ204" s="4" t="s">
        <v>445</v>
      </c>
      <c r="BR204" s="2">
        <v>0</v>
      </c>
      <c r="BS204" s="2">
        <v>0</v>
      </c>
      <c r="BT204" s="2">
        <v>1</v>
      </c>
      <c r="BU204" s="2">
        <v>0</v>
      </c>
      <c r="BV204" s="2">
        <v>0</v>
      </c>
      <c r="BW204" s="2">
        <v>0</v>
      </c>
      <c r="BX204" s="2">
        <v>0</v>
      </c>
      <c r="BY204" s="4" t="s">
        <v>445</v>
      </c>
      <c r="BZ204" s="2">
        <v>0</v>
      </c>
      <c r="CA204" s="2">
        <v>0</v>
      </c>
      <c r="CB204" s="2">
        <v>1</v>
      </c>
      <c r="CC204" s="2">
        <v>0</v>
      </c>
      <c r="CD204" s="2">
        <v>0</v>
      </c>
      <c r="CE204" s="2">
        <v>0</v>
      </c>
      <c r="CF204" s="2">
        <v>0</v>
      </c>
      <c r="CG204" s="4" t="s">
        <v>445</v>
      </c>
      <c r="CH204" s="2">
        <v>1</v>
      </c>
      <c r="CI204" s="2">
        <v>0</v>
      </c>
      <c r="CJ204" s="2">
        <v>0</v>
      </c>
      <c r="CK204" s="2">
        <v>0</v>
      </c>
      <c r="CL204" s="2">
        <v>0</v>
      </c>
      <c r="CM204" s="4" t="s">
        <v>445</v>
      </c>
      <c r="CN204" s="2">
        <v>0</v>
      </c>
      <c r="CO204" s="2">
        <v>0</v>
      </c>
      <c r="CP204" s="2">
        <v>0</v>
      </c>
      <c r="CQ204" s="2">
        <v>1</v>
      </c>
      <c r="CR204" s="2">
        <v>0</v>
      </c>
      <c r="CS204" s="4" t="s">
        <v>445</v>
      </c>
      <c r="CT204" s="2">
        <v>0</v>
      </c>
      <c r="CU204" s="2">
        <v>0</v>
      </c>
      <c r="CV204" s="2">
        <v>0</v>
      </c>
      <c r="CW204" s="2">
        <v>0</v>
      </c>
      <c r="CX204" s="2">
        <v>1</v>
      </c>
      <c r="CY204" s="2">
        <v>0</v>
      </c>
      <c r="CZ204" s="4" t="s">
        <v>445</v>
      </c>
      <c r="DA204" s="8">
        <f t="shared" si="11"/>
        <v>4</v>
      </c>
      <c r="DB204" s="2">
        <v>1</v>
      </c>
      <c r="DC204" s="2">
        <v>2</v>
      </c>
      <c r="DD204" s="2">
        <v>3</v>
      </c>
      <c r="DE204" s="2">
        <v>4</v>
      </c>
      <c r="DF204" s="2">
        <v>1</v>
      </c>
      <c r="DG204" s="2">
        <v>3</v>
      </c>
      <c r="DH204" s="2">
        <v>3</v>
      </c>
      <c r="DI204" s="2">
        <v>1</v>
      </c>
      <c r="DJ204" s="2">
        <v>2</v>
      </c>
      <c r="DK204" s="2">
        <v>0</v>
      </c>
      <c r="DL204" s="2">
        <v>0</v>
      </c>
      <c r="DM204" s="2">
        <v>0</v>
      </c>
      <c r="DN204" s="2">
        <v>1</v>
      </c>
      <c r="DO204" s="2">
        <v>0</v>
      </c>
      <c r="DP204" s="2">
        <v>0</v>
      </c>
      <c r="DQ204" s="2">
        <v>0</v>
      </c>
      <c r="DR204" s="4" t="s">
        <v>445</v>
      </c>
    </row>
    <row r="205" spans="1:122">
      <c r="A205" s="2">
        <v>6459212</v>
      </c>
      <c r="B205" s="3">
        <v>42056.007476851853</v>
      </c>
      <c r="C205" s="2">
        <v>1</v>
      </c>
      <c r="D205" s="2">
        <v>45</v>
      </c>
      <c r="E205" s="2">
        <v>8</v>
      </c>
      <c r="F205" s="2">
        <v>27</v>
      </c>
      <c r="G205" s="2">
        <v>5</v>
      </c>
      <c r="H205" s="2">
        <v>2</v>
      </c>
      <c r="I205" s="2">
        <v>2</v>
      </c>
      <c r="J205" s="2">
        <v>8</v>
      </c>
      <c r="K205" s="2">
        <v>7</v>
      </c>
      <c r="L205" s="2">
        <v>3</v>
      </c>
      <c r="N205" s="2">
        <v>1980</v>
      </c>
      <c r="O205" s="2">
        <v>200</v>
      </c>
      <c r="P205" s="2">
        <v>2</v>
      </c>
      <c r="Q205" s="2">
        <f t="shared" si="9"/>
        <v>100</v>
      </c>
      <c r="R205" s="4" t="s">
        <v>196</v>
      </c>
      <c r="S205" s="2">
        <v>4</v>
      </c>
      <c r="T205" s="2">
        <v>3</v>
      </c>
      <c r="U205" s="2">
        <v>2</v>
      </c>
      <c r="V205" s="2">
        <v>4</v>
      </c>
      <c r="W205" s="2">
        <v>1</v>
      </c>
      <c r="X205" s="2">
        <v>2</v>
      </c>
      <c r="Y205" s="2">
        <v>2</v>
      </c>
      <c r="Z205" s="2">
        <v>4</v>
      </c>
      <c r="AA205" s="2">
        <v>3</v>
      </c>
      <c r="AB205" s="2">
        <v>3</v>
      </c>
      <c r="AC205" s="2">
        <v>4</v>
      </c>
      <c r="AD205" s="2">
        <v>4</v>
      </c>
      <c r="AE205" s="2">
        <v>4</v>
      </c>
      <c r="AF205" s="2">
        <v>3</v>
      </c>
      <c r="AG205" s="2">
        <v>2</v>
      </c>
      <c r="AH205" s="2">
        <v>3</v>
      </c>
      <c r="AI205" s="2">
        <v>4</v>
      </c>
      <c r="AJ205" s="2">
        <v>4</v>
      </c>
      <c r="AK205" s="2">
        <v>4</v>
      </c>
      <c r="AL205" s="2">
        <v>2</v>
      </c>
      <c r="AM205" s="2">
        <v>4</v>
      </c>
      <c r="AN205" s="2">
        <v>4</v>
      </c>
      <c r="AO205" s="2">
        <v>4</v>
      </c>
      <c r="AP205" s="2">
        <v>4</v>
      </c>
      <c r="AQ205" s="2">
        <v>4</v>
      </c>
      <c r="AR205" s="2">
        <v>2</v>
      </c>
      <c r="AS205" s="2">
        <v>2</v>
      </c>
      <c r="AT205" s="2">
        <v>2</v>
      </c>
      <c r="AU205" s="2">
        <v>2</v>
      </c>
      <c r="AV205" s="2">
        <v>2</v>
      </c>
      <c r="AW205" s="2">
        <v>2</v>
      </c>
      <c r="AX205" s="2">
        <v>2</v>
      </c>
      <c r="AY205" s="2">
        <v>2</v>
      </c>
      <c r="AZ205" s="2">
        <v>3</v>
      </c>
      <c r="BA205" s="2">
        <v>3</v>
      </c>
      <c r="BB205" s="2">
        <v>3</v>
      </c>
      <c r="BC205" s="2">
        <v>3</v>
      </c>
      <c r="BD205" s="2">
        <v>2</v>
      </c>
      <c r="BE205" s="2">
        <v>3</v>
      </c>
      <c r="BF205" s="2">
        <v>3</v>
      </c>
      <c r="BG205" s="2">
        <v>3</v>
      </c>
      <c r="BH205" s="2">
        <v>2</v>
      </c>
      <c r="BI205" s="2">
        <f t="shared" si="10"/>
        <v>2.5</v>
      </c>
      <c r="BJ205" s="2">
        <v>0</v>
      </c>
      <c r="BK205" s="2">
        <v>0</v>
      </c>
      <c r="BL205" s="2">
        <v>0</v>
      </c>
      <c r="BM205" s="2">
        <v>0</v>
      </c>
      <c r="BN205" s="2">
        <v>0</v>
      </c>
      <c r="BO205" s="2">
        <v>1</v>
      </c>
      <c r="BP205" s="2">
        <v>0</v>
      </c>
      <c r="BQ205" s="4" t="s">
        <v>445</v>
      </c>
      <c r="BR205" s="2">
        <v>0</v>
      </c>
      <c r="BS205" s="2">
        <v>0</v>
      </c>
      <c r="BT205" s="2">
        <v>0</v>
      </c>
      <c r="BU205" s="2">
        <v>0</v>
      </c>
      <c r="BV205" s="2">
        <v>0</v>
      </c>
      <c r="BW205" s="2">
        <v>1</v>
      </c>
      <c r="BX205" s="2">
        <v>0</v>
      </c>
      <c r="BY205" s="4" t="s">
        <v>445</v>
      </c>
      <c r="BZ205" s="2">
        <v>0</v>
      </c>
      <c r="CA205" s="2">
        <v>0</v>
      </c>
      <c r="CB205" s="2">
        <v>0</v>
      </c>
      <c r="CC205" s="2">
        <v>0</v>
      </c>
      <c r="CD205" s="2">
        <v>0</v>
      </c>
      <c r="CE205" s="2">
        <v>1</v>
      </c>
      <c r="CF205" s="2">
        <v>0</v>
      </c>
      <c r="CG205" s="4" t="s">
        <v>445</v>
      </c>
      <c r="CH205" s="2">
        <v>0</v>
      </c>
      <c r="CI205" s="2">
        <v>0</v>
      </c>
      <c r="CJ205" s="2">
        <v>0</v>
      </c>
      <c r="CK205" s="2">
        <v>1</v>
      </c>
      <c r="CL205" s="2">
        <v>0</v>
      </c>
      <c r="CM205" s="4" t="s">
        <v>445</v>
      </c>
      <c r="CN205" s="2">
        <v>0</v>
      </c>
      <c r="CO205" s="2">
        <v>0</v>
      </c>
      <c r="CP205" s="2">
        <v>0</v>
      </c>
      <c r="CQ205" s="2">
        <v>1</v>
      </c>
      <c r="CR205" s="2">
        <v>0</v>
      </c>
      <c r="CS205" s="4" t="s">
        <v>445</v>
      </c>
      <c r="CT205" s="2">
        <v>1</v>
      </c>
      <c r="CU205" s="2">
        <v>0</v>
      </c>
      <c r="CV205" s="2">
        <v>0</v>
      </c>
      <c r="CW205" s="2">
        <v>0</v>
      </c>
      <c r="CX205" s="2">
        <v>0</v>
      </c>
      <c r="CY205" s="2">
        <v>0</v>
      </c>
      <c r="CZ205" s="4" t="s">
        <v>445</v>
      </c>
      <c r="DA205" s="8">
        <f t="shared" si="11"/>
        <v>1</v>
      </c>
      <c r="DB205" s="2">
        <v>2</v>
      </c>
      <c r="DC205" s="2">
        <v>2</v>
      </c>
      <c r="DD205" s="2">
        <v>2</v>
      </c>
      <c r="DE205" s="2">
        <v>2</v>
      </c>
      <c r="DF205" s="2">
        <v>2</v>
      </c>
      <c r="DG205" s="2">
        <v>2</v>
      </c>
      <c r="DH205" s="2">
        <v>5</v>
      </c>
      <c r="DI205" s="2">
        <v>3</v>
      </c>
      <c r="DJ205" s="2">
        <v>2</v>
      </c>
      <c r="DK205" s="2">
        <v>0</v>
      </c>
      <c r="DL205" s="2">
        <v>0</v>
      </c>
      <c r="DM205" s="2">
        <v>0</v>
      </c>
      <c r="DN205" s="2">
        <v>0</v>
      </c>
      <c r="DO205" s="2">
        <v>1</v>
      </c>
      <c r="DP205" s="2">
        <v>0</v>
      </c>
      <c r="DQ205" s="2">
        <v>0</v>
      </c>
      <c r="DR205" s="4" t="s">
        <v>445</v>
      </c>
    </row>
    <row r="206" spans="1:122">
      <c r="A206" s="2">
        <v>6469791</v>
      </c>
      <c r="B206" s="3">
        <v>42056.498148148145</v>
      </c>
      <c r="C206" s="2">
        <v>1</v>
      </c>
      <c r="D206" s="2">
        <v>52</v>
      </c>
      <c r="E206" s="2">
        <v>9</v>
      </c>
      <c r="F206" s="2">
        <v>12</v>
      </c>
      <c r="G206" s="2">
        <v>3</v>
      </c>
      <c r="H206" s="2">
        <v>1</v>
      </c>
      <c r="I206" s="2">
        <v>1</v>
      </c>
      <c r="L206" s="2">
        <v>3</v>
      </c>
      <c r="N206" s="2">
        <v>1990</v>
      </c>
      <c r="O206" s="2">
        <v>1000</v>
      </c>
      <c r="P206" s="2">
        <v>5</v>
      </c>
      <c r="Q206" s="2">
        <f t="shared" si="9"/>
        <v>200</v>
      </c>
      <c r="R206" s="4" t="s">
        <v>197</v>
      </c>
      <c r="S206" s="2">
        <v>4</v>
      </c>
      <c r="T206" s="2">
        <v>3</v>
      </c>
      <c r="U206" s="2">
        <v>3</v>
      </c>
      <c r="V206" s="2">
        <v>4</v>
      </c>
      <c r="W206" s="2">
        <v>1</v>
      </c>
      <c r="X206" s="2">
        <v>2</v>
      </c>
      <c r="Y206" s="2">
        <v>2</v>
      </c>
      <c r="Z206" s="2">
        <v>1</v>
      </c>
      <c r="AA206" s="2">
        <v>2</v>
      </c>
      <c r="AB206" s="2">
        <v>2</v>
      </c>
      <c r="AC206" s="2">
        <v>4</v>
      </c>
      <c r="AD206" s="2">
        <v>4</v>
      </c>
      <c r="AE206" s="2">
        <v>4</v>
      </c>
      <c r="AF206" s="2">
        <v>1</v>
      </c>
      <c r="AG206" s="2">
        <v>3</v>
      </c>
      <c r="AH206" s="2">
        <v>3</v>
      </c>
      <c r="AI206" s="2">
        <v>3</v>
      </c>
      <c r="AJ206" s="2">
        <v>1</v>
      </c>
      <c r="AK206" s="2">
        <v>4</v>
      </c>
      <c r="AL206" s="2">
        <v>4</v>
      </c>
      <c r="AM206" s="2">
        <v>4</v>
      </c>
      <c r="AN206" s="2">
        <v>1</v>
      </c>
      <c r="AO206" s="2">
        <v>4</v>
      </c>
      <c r="AP206" s="2">
        <v>4</v>
      </c>
      <c r="AQ206" s="2">
        <v>4</v>
      </c>
      <c r="AR206" s="2">
        <v>2</v>
      </c>
      <c r="AS206" s="2">
        <v>2</v>
      </c>
      <c r="AT206" s="2">
        <v>2</v>
      </c>
      <c r="AU206" s="2">
        <v>2</v>
      </c>
      <c r="AV206" s="2">
        <v>2</v>
      </c>
      <c r="AW206" s="2">
        <v>2</v>
      </c>
      <c r="AX206" s="2">
        <v>2</v>
      </c>
      <c r="AY206" s="2">
        <v>2</v>
      </c>
      <c r="AZ206" s="2">
        <v>2</v>
      </c>
      <c r="BA206" s="2">
        <v>2</v>
      </c>
      <c r="BB206" s="2">
        <v>2</v>
      </c>
      <c r="BC206" s="2">
        <v>2</v>
      </c>
      <c r="BD206" s="2">
        <v>2</v>
      </c>
      <c r="BE206" s="2">
        <v>2</v>
      </c>
      <c r="BF206" s="2">
        <v>2</v>
      </c>
      <c r="BG206" s="2">
        <v>2</v>
      </c>
      <c r="BH206" s="2">
        <v>2</v>
      </c>
      <c r="BI206" s="2">
        <f t="shared" si="10"/>
        <v>2</v>
      </c>
      <c r="BJ206" s="2">
        <v>0</v>
      </c>
      <c r="BK206" s="2">
        <v>0</v>
      </c>
      <c r="BL206" s="2">
        <v>0</v>
      </c>
      <c r="BM206" s="2">
        <v>0</v>
      </c>
      <c r="BN206" s="2">
        <v>0</v>
      </c>
      <c r="BO206" s="2">
        <v>1</v>
      </c>
      <c r="BP206" s="2">
        <v>0</v>
      </c>
      <c r="BQ206" s="4" t="s">
        <v>445</v>
      </c>
      <c r="BR206" s="2">
        <v>0</v>
      </c>
      <c r="BS206" s="2">
        <v>0</v>
      </c>
      <c r="BT206" s="2">
        <v>0</v>
      </c>
      <c r="BU206" s="2">
        <v>0</v>
      </c>
      <c r="BV206" s="2">
        <v>0</v>
      </c>
      <c r="BW206" s="2">
        <v>1</v>
      </c>
      <c r="BX206" s="2">
        <v>0</v>
      </c>
      <c r="BY206" s="4" t="s">
        <v>445</v>
      </c>
      <c r="BZ206" s="2">
        <v>0</v>
      </c>
      <c r="CA206" s="2">
        <v>0</v>
      </c>
      <c r="CB206" s="2">
        <v>0</v>
      </c>
      <c r="CC206" s="2">
        <v>0</v>
      </c>
      <c r="CD206" s="2">
        <v>0</v>
      </c>
      <c r="CE206" s="2">
        <v>1</v>
      </c>
      <c r="CF206" s="2">
        <v>0</v>
      </c>
      <c r="CG206" s="4" t="s">
        <v>445</v>
      </c>
      <c r="CH206" s="2">
        <v>0</v>
      </c>
      <c r="CI206" s="2">
        <v>0</v>
      </c>
      <c r="CJ206" s="2">
        <v>0</v>
      </c>
      <c r="CK206" s="2">
        <v>1</v>
      </c>
      <c r="CL206" s="2">
        <v>0</v>
      </c>
      <c r="CM206" s="4" t="s">
        <v>445</v>
      </c>
      <c r="CN206" s="2">
        <v>0</v>
      </c>
      <c r="CO206" s="2">
        <v>0</v>
      </c>
      <c r="CP206" s="2">
        <v>0</v>
      </c>
      <c r="CQ206" s="2">
        <v>1</v>
      </c>
      <c r="CR206" s="2">
        <v>0</v>
      </c>
      <c r="CS206" s="4" t="s">
        <v>445</v>
      </c>
      <c r="CT206" s="2">
        <v>0</v>
      </c>
      <c r="CU206" s="2">
        <v>0</v>
      </c>
      <c r="CV206" s="2">
        <v>0</v>
      </c>
      <c r="CW206" s="2">
        <v>0</v>
      </c>
      <c r="CX206" s="2">
        <v>1</v>
      </c>
      <c r="CY206" s="2">
        <v>0</v>
      </c>
      <c r="CZ206" s="4" t="s">
        <v>445</v>
      </c>
      <c r="DA206" s="8">
        <f t="shared" si="11"/>
        <v>0</v>
      </c>
      <c r="DB206" s="2">
        <v>2</v>
      </c>
      <c r="DC206" s="2">
        <v>2</v>
      </c>
      <c r="DD206" s="2">
        <v>2</v>
      </c>
      <c r="DE206" s="2">
        <v>2</v>
      </c>
      <c r="DF206" s="2">
        <v>2</v>
      </c>
      <c r="DG206" s="2">
        <v>2</v>
      </c>
      <c r="DH206" s="2">
        <v>1</v>
      </c>
      <c r="DI206" s="2">
        <v>3</v>
      </c>
      <c r="DJ206" s="2">
        <v>2</v>
      </c>
      <c r="DK206" s="2">
        <v>0</v>
      </c>
      <c r="DL206" s="2">
        <v>1</v>
      </c>
      <c r="DM206" s="2">
        <v>1</v>
      </c>
      <c r="DN206" s="2">
        <v>1</v>
      </c>
      <c r="DO206" s="2">
        <v>0</v>
      </c>
      <c r="DP206" s="2">
        <v>0</v>
      </c>
      <c r="DQ206" s="2">
        <v>0</v>
      </c>
      <c r="DR206" s="4" t="s">
        <v>445</v>
      </c>
    </row>
    <row r="207" spans="1:122">
      <c r="A207" s="2">
        <v>6486520</v>
      </c>
      <c r="B207" s="3">
        <v>42056.433333333334</v>
      </c>
      <c r="C207" s="2">
        <v>1</v>
      </c>
      <c r="D207" s="2">
        <v>65</v>
      </c>
      <c r="E207" s="2">
        <v>11</v>
      </c>
      <c r="F207" s="2">
        <v>40</v>
      </c>
      <c r="G207" s="2">
        <v>8</v>
      </c>
      <c r="H207" s="2">
        <v>2</v>
      </c>
      <c r="I207" s="2">
        <v>2</v>
      </c>
      <c r="J207" s="2">
        <v>3</v>
      </c>
      <c r="K207" s="2">
        <v>3</v>
      </c>
      <c r="L207" s="2">
        <v>5</v>
      </c>
      <c r="N207" s="2">
        <v>2000</v>
      </c>
      <c r="O207" s="2">
        <v>500</v>
      </c>
      <c r="P207" s="2">
        <v>5</v>
      </c>
      <c r="Q207" s="2">
        <f t="shared" si="9"/>
        <v>100</v>
      </c>
      <c r="R207" s="4" t="s">
        <v>84</v>
      </c>
      <c r="S207" s="2">
        <v>4</v>
      </c>
      <c r="T207" s="2">
        <v>2</v>
      </c>
      <c r="U207" s="2">
        <v>1</v>
      </c>
      <c r="V207" s="2">
        <v>2</v>
      </c>
      <c r="W207" s="2">
        <v>2</v>
      </c>
      <c r="X207" s="2">
        <v>1</v>
      </c>
      <c r="Y207" s="2">
        <v>1</v>
      </c>
      <c r="Z207" s="2">
        <v>4</v>
      </c>
      <c r="AA207" s="2">
        <v>3</v>
      </c>
      <c r="AB207" s="2">
        <v>3</v>
      </c>
      <c r="AC207" s="2">
        <v>4</v>
      </c>
      <c r="AD207" s="2">
        <v>3</v>
      </c>
      <c r="AE207" s="2">
        <v>4</v>
      </c>
      <c r="AF207" s="2">
        <v>3</v>
      </c>
      <c r="AG207" s="2">
        <v>3</v>
      </c>
      <c r="AH207" s="2">
        <v>4</v>
      </c>
      <c r="AI207" s="2">
        <v>3</v>
      </c>
      <c r="AJ207" s="2">
        <v>3</v>
      </c>
      <c r="AK207" s="2">
        <v>1</v>
      </c>
      <c r="AL207" s="2">
        <v>4</v>
      </c>
      <c r="AM207" s="2">
        <v>3</v>
      </c>
      <c r="AN207" s="2">
        <v>1</v>
      </c>
      <c r="AO207" s="2">
        <v>2</v>
      </c>
      <c r="AP207" s="2">
        <v>1</v>
      </c>
      <c r="AQ207" s="2">
        <v>4</v>
      </c>
      <c r="AR207" s="2">
        <v>2</v>
      </c>
      <c r="AS207" s="2">
        <v>2</v>
      </c>
      <c r="AT207" s="2">
        <v>2</v>
      </c>
      <c r="AU207" s="2">
        <v>2</v>
      </c>
      <c r="AV207" s="2">
        <v>2</v>
      </c>
      <c r="AW207" s="2">
        <v>2</v>
      </c>
      <c r="AX207" s="2">
        <v>2</v>
      </c>
      <c r="AY207" s="2">
        <v>2</v>
      </c>
      <c r="AZ207" s="2">
        <v>3</v>
      </c>
      <c r="BA207" s="2">
        <v>2</v>
      </c>
      <c r="BB207" s="2">
        <v>3</v>
      </c>
      <c r="BC207" s="2">
        <v>2</v>
      </c>
      <c r="BD207" s="2">
        <v>2</v>
      </c>
      <c r="BE207" s="2">
        <v>2</v>
      </c>
      <c r="BF207" s="2">
        <v>3</v>
      </c>
      <c r="BG207" s="2">
        <v>3</v>
      </c>
      <c r="BH207" s="2">
        <v>2</v>
      </c>
      <c r="BI207" s="2">
        <f t="shared" si="10"/>
        <v>2.5</v>
      </c>
      <c r="BJ207" s="2">
        <v>0</v>
      </c>
      <c r="BK207" s="2">
        <v>0</v>
      </c>
      <c r="BL207" s="2">
        <v>0</v>
      </c>
      <c r="BM207" s="2">
        <v>0</v>
      </c>
      <c r="BN207" s="2">
        <v>0</v>
      </c>
      <c r="BO207" s="2">
        <v>0</v>
      </c>
      <c r="BP207" s="2">
        <v>1</v>
      </c>
      <c r="BQ207" s="4" t="s">
        <v>445</v>
      </c>
      <c r="BR207" s="2">
        <v>1</v>
      </c>
      <c r="BS207" s="2">
        <v>0</v>
      </c>
      <c r="BT207" s="2">
        <v>1</v>
      </c>
      <c r="BU207" s="2">
        <v>0</v>
      </c>
      <c r="BV207" s="2">
        <v>0</v>
      </c>
      <c r="BW207" s="2">
        <v>0</v>
      </c>
      <c r="BX207" s="2">
        <v>0</v>
      </c>
      <c r="BY207" s="4" t="s">
        <v>445</v>
      </c>
      <c r="BZ207" s="2">
        <v>0</v>
      </c>
      <c r="CA207" s="2">
        <v>0</v>
      </c>
      <c r="CB207" s="2">
        <v>1</v>
      </c>
      <c r="CC207" s="2">
        <v>0</v>
      </c>
      <c r="CD207" s="2">
        <v>0</v>
      </c>
      <c r="CE207" s="2">
        <v>0</v>
      </c>
      <c r="CF207" s="2">
        <v>0</v>
      </c>
      <c r="CG207" s="4" t="s">
        <v>445</v>
      </c>
      <c r="CH207" s="2">
        <v>0</v>
      </c>
      <c r="CI207" s="2">
        <v>0</v>
      </c>
      <c r="CJ207" s="2">
        <v>0</v>
      </c>
      <c r="CK207" s="2">
        <v>0</v>
      </c>
      <c r="CL207" s="2">
        <v>1</v>
      </c>
      <c r="CM207" s="4" t="s">
        <v>445</v>
      </c>
      <c r="CN207" s="2">
        <v>0</v>
      </c>
      <c r="CO207" s="2">
        <v>0</v>
      </c>
      <c r="CP207" s="2">
        <v>0</v>
      </c>
      <c r="CQ207" s="2">
        <v>0</v>
      </c>
      <c r="CR207" s="2">
        <v>1</v>
      </c>
      <c r="CS207" s="4" t="s">
        <v>445</v>
      </c>
      <c r="CT207" s="2">
        <v>0</v>
      </c>
      <c r="CU207" s="2">
        <v>0</v>
      </c>
      <c r="CV207" s="2">
        <v>0</v>
      </c>
      <c r="CW207" s="2">
        <v>0</v>
      </c>
      <c r="CX207" s="2">
        <v>1</v>
      </c>
      <c r="CY207" s="2">
        <v>0</v>
      </c>
      <c r="CZ207" s="4" t="s">
        <v>445</v>
      </c>
      <c r="DA207" s="8">
        <f t="shared" si="11"/>
        <v>3</v>
      </c>
      <c r="DB207" s="2">
        <v>2</v>
      </c>
      <c r="DC207" s="2">
        <v>2</v>
      </c>
      <c r="DD207" s="2">
        <v>3</v>
      </c>
      <c r="DE207" s="2">
        <v>3</v>
      </c>
      <c r="DF207" s="2">
        <v>2</v>
      </c>
      <c r="DG207" s="2">
        <v>3</v>
      </c>
      <c r="DH207" s="2">
        <v>5</v>
      </c>
      <c r="DI207" s="2">
        <v>4</v>
      </c>
      <c r="DJ207" s="2">
        <v>4</v>
      </c>
      <c r="DR207" s="4" t="s">
        <v>445</v>
      </c>
    </row>
    <row r="208" spans="1:122">
      <c r="A208" s="2">
        <v>6494244</v>
      </c>
      <c r="B208" s="3">
        <v>42056.729641203703</v>
      </c>
      <c r="C208" s="2">
        <v>1</v>
      </c>
      <c r="D208" s="2">
        <v>64</v>
      </c>
      <c r="E208" s="2">
        <v>11</v>
      </c>
      <c r="F208" s="2">
        <v>13</v>
      </c>
      <c r="G208" s="2">
        <v>3</v>
      </c>
      <c r="H208" s="2">
        <v>2</v>
      </c>
      <c r="I208" s="2">
        <v>2</v>
      </c>
      <c r="J208" s="2">
        <v>3</v>
      </c>
      <c r="K208" s="2">
        <v>2</v>
      </c>
      <c r="L208" s="2">
        <v>6</v>
      </c>
      <c r="N208" s="2">
        <v>1982</v>
      </c>
      <c r="O208" s="2">
        <v>400</v>
      </c>
      <c r="P208" s="2">
        <v>5</v>
      </c>
      <c r="Q208" s="2">
        <f t="shared" si="9"/>
        <v>80</v>
      </c>
      <c r="R208" s="4" t="s">
        <v>198</v>
      </c>
      <c r="S208" s="2">
        <v>3</v>
      </c>
      <c r="T208" s="2">
        <v>2</v>
      </c>
      <c r="U208" s="2">
        <v>1</v>
      </c>
      <c r="V208" s="2">
        <v>4</v>
      </c>
      <c r="W208" s="2">
        <v>1</v>
      </c>
      <c r="X208" s="2">
        <v>2</v>
      </c>
      <c r="Y208" s="2">
        <v>2</v>
      </c>
      <c r="Z208" s="2">
        <v>3</v>
      </c>
      <c r="AA208" s="2">
        <v>2</v>
      </c>
      <c r="AB208" s="2">
        <v>2</v>
      </c>
      <c r="AC208" s="2">
        <v>4</v>
      </c>
      <c r="AD208" s="2">
        <v>4</v>
      </c>
      <c r="AE208" s="2">
        <v>4</v>
      </c>
      <c r="AF208" s="2">
        <v>3</v>
      </c>
      <c r="AG208" s="2">
        <v>3</v>
      </c>
      <c r="AH208" s="2">
        <v>3</v>
      </c>
      <c r="AI208" s="2">
        <v>3</v>
      </c>
      <c r="AJ208" s="2">
        <v>2</v>
      </c>
      <c r="AK208" s="2">
        <v>4</v>
      </c>
      <c r="AL208" s="2">
        <v>3</v>
      </c>
      <c r="AM208" s="2">
        <v>3</v>
      </c>
      <c r="AN208" s="2">
        <v>1</v>
      </c>
      <c r="AO208" s="2">
        <v>3</v>
      </c>
      <c r="AP208" s="2">
        <v>4</v>
      </c>
      <c r="AQ208" s="2">
        <v>4</v>
      </c>
      <c r="AR208" s="2">
        <v>2</v>
      </c>
      <c r="AS208" s="2">
        <v>2</v>
      </c>
      <c r="AT208" s="2">
        <v>2</v>
      </c>
      <c r="AU208" s="2">
        <v>2</v>
      </c>
      <c r="AV208" s="2">
        <v>2</v>
      </c>
      <c r="AW208" s="2">
        <v>1</v>
      </c>
      <c r="AX208" s="2">
        <v>2</v>
      </c>
      <c r="AY208" s="2">
        <v>2</v>
      </c>
      <c r="AZ208" s="2">
        <v>2</v>
      </c>
      <c r="BA208" s="2">
        <v>2</v>
      </c>
      <c r="BB208" s="2">
        <v>3</v>
      </c>
      <c r="BC208" s="2">
        <v>2</v>
      </c>
      <c r="BD208" s="2">
        <v>2</v>
      </c>
      <c r="BE208" s="2">
        <v>2</v>
      </c>
      <c r="BF208" s="2">
        <v>2</v>
      </c>
      <c r="BG208" s="2">
        <v>3</v>
      </c>
      <c r="BH208" s="2">
        <v>2</v>
      </c>
      <c r="BI208" s="2">
        <f t="shared" si="10"/>
        <v>2.5</v>
      </c>
      <c r="BJ208" s="2">
        <v>0</v>
      </c>
      <c r="BK208" s="2">
        <v>0</v>
      </c>
      <c r="BL208" s="2">
        <v>0</v>
      </c>
      <c r="BM208" s="2">
        <v>0</v>
      </c>
      <c r="BN208" s="2">
        <v>0</v>
      </c>
      <c r="BO208" s="2">
        <v>1</v>
      </c>
      <c r="BP208" s="2">
        <v>0</v>
      </c>
      <c r="BQ208" s="4" t="s">
        <v>445</v>
      </c>
      <c r="BR208" s="2">
        <v>0</v>
      </c>
      <c r="BS208" s="2">
        <v>0</v>
      </c>
      <c r="BT208" s="2">
        <v>0</v>
      </c>
      <c r="BU208" s="2">
        <v>0</v>
      </c>
      <c r="BV208" s="2">
        <v>0</v>
      </c>
      <c r="BW208" s="2">
        <v>1</v>
      </c>
      <c r="BX208" s="2">
        <v>0</v>
      </c>
      <c r="BY208" s="4" t="s">
        <v>445</v>
      </c>
      <c r="BZ208" s="2">
        <v>0</v>
      </c>
      <c r="CA208" s="2">
        <v>0</v>
      </c>
      <c r="CB208" s="2">
        <v>0</v>
      </c>
      <c r="CC208" s="2">
        <v>0</v>
      </c>
      <c r="CD208" s="2">
        <v>0</v>
      </c>
      <c r="CE208" s="2">
        <v>1</v>
      </c>
      <c r="CF208" s="2">
        <v>0</v>
      </c>
      <c r="CG208" s="4" t="s">
        <v>445</v>
      </c>
      <c r="CH208" s="2">
        <v>0</v>
      </c>
      <c r="CI208" s="2">
        <v>0</v>
      </c>
      <c r="CJ208" s="2">
        <v>0</v>
      </c>
      <c r="CK208" s="2">
        <v>1</v>
      </c>
      <c r="CL208" s="2">
        <v>0</v>
      </c>
      <c r="CM208" s="4" t="s">
        <v>445</v>
      </c>
      <c r="CN208" s="2">
        <v>0</v>
      </c>
      <c r="CO208" s="2">
        <v>0</v>
      </c>
      <c r="CP208" s="2">
        <v>0</v>
      </c>
      <c r="CQ208" s="2">
        <v>1</v>
      </c>
      <c r="CR208" s="2">
        <v>0</v>
      </c>
      <c r="CS208" s="4" t="s">
        <v>445</v>
      </c>
      <c r="CT208" s="2">
        <v>0</v>
      </c>
      <c r="CU208" s="2">
        <v>0</v>
      </c>
      <c r="CV208" s="2">
        <v>0</v>
      </c>
      <c r="CW208" s="2">
        <v>0</v>
      </c>
      <c r="CX208" s="2">
        <v>1</v>
      </c>
      <c r="CY208" s="2">
        <v>0</v>
      </c>
      <c r="CZ208" s="4" t="s">
        <v>445</v>
      </c>
      <c r="DA208" s="8">
        <f t="shared" si="11"/>
        <v>0</v>
      </c>
      <c r="DB208" s="2">
        <v>2</v>
      </c>
      <c r="DC208" s="2">
        <v>2</v>
      </c>
      <c r="DD208" s="2">
        <v>3</v>
      </c>
      <c r="DE208" s="2">
        <v>3</v>
      </c>
      <c r="DF208" s="2">
        <v>2</v>
      </c>
      <c r="DG208" s="2">
        <v>2</v>
      </c>
      <c r="DH208" s="2">
        <v>4</v>
      </c>
      <c r="DI208" s="2">
        <v>2</v>
      </c>
      <c r="DJ208" s="2">
        <v>3</v>
      </c>
      <c r="DR208" s="4" t="s">
        <v>445</v>
      </c>
    </row>
    <row r="209" spans="1:122">
      <c r="A209" s="2">
        <v>6498088</v>
      </c>
      <c r="B209" s="3">
        <v>42056.565740740742</v>
      </c>
      <c r="C209" s="2">
        <v>2</v>
      </c>
      <c r="D209" s="2">
        <v>58</v>
      </c>
      <c r="E209" s="2">
        <v>10</v>
      </c>
      <c r="F209" s="2">
        <v>28</v>
      </c>
      <c r="G209" s="2">
        <v>5</v>
      </c>
      <c r="H209" s="2">
        <v>2</v>
      </c>
      <c r="I209" s="2">
        <v>2</v>
      </c>
      <c r="J209" s="2">
        <v>5</v>
      </c>
      <c r="K209" s="2">
        <v>4</v>
      </c>
      <c r="L209" s="2">
        <v>8</v>
      </c>
      <c r="N209" s="2">
        <v>2005</v>
      </c>
      <c r="O209" s="2">
        <v>250</v>
      </c>
      <c r="P209" s="2">
        <v>3</v>
      </c>
      <c r="Q209" s="2">
        <f t="shared" si="9"/>
        <v>83.333333333333329</v>
      </c>
      <c r="R209" s="4" t="s">
        <v>64</v>
      </c>
      <c r="S209" s="2">
        <v>4</v>
      </c>
      <c r="T209" s="2">
        <v>1</v>
      </c>
      <c r="U209" s="2">
        <v>1</v>
      </c>
      <c r="V209" s="2">
        <v>4</v>
      </c>
      <c r="W209" s="2">
        <v>1</v>
      </c>
      <c r="X209" s="2">
        <v>1</v>
      </c>
      <c r="Y209" s="2">
        <v>1</v>
      </c>
      <c r="Z209" s="2">
        <v>1</v>
      </c>
      <c r="AA209" s="2">
        <v>1</v>
      </c>
      <c r="AB209" s="2">
        <v>3</v>
      </c>
      <c r="AC209" s="2">
        <v>4</v>
      </c>
      <c r="AD209" s="2">
        <v>4</v>
      </c>
      <c r="AE209" s="2">
        <v>4</v>
      </c>
      <c r="AF209" s="2">
        <v>4</v>
      </c>
      <c r="AG209" s="2">
        <v>2</v>
      </c>
      <c r="AH209" s="2">
        <v>4</v>
      </c>
      <c r="AI209" s="2">
        <v>4</v>
      </c>
      <c r="AJ209" s="2">
        <v>4</v>
      </c>
      <c r="AK209" s="2">
        <v>4</v>
      </c>
      <c r="AL209" s="2">
        <v>4</v>
      </c>
      <c r="AM209" s="2">
        <v>1</v>
      </c>
      <c r="AN209" s="2">
        <v>1</v>
      </c>
      <c r="AO209" s="2">
        <v>4</v>
      </c>
      <c r="AP209" s="2">
        <v>4</v>
      </c>
      <c r="AQ209" s="2">
        <v>4</v>
      </c>
      <c r="AR209" s="2">
        <v>2</v>
      </c>
      <c r="AS209" s="2">
        <v>2</v>
      </c>
      <c r="AT209" s="2">
        <v>2</v>
      </c>
      <c r="AU209" s="2">
        <v>2</v>
      </c>
      <c r="AV209" s="2">
        <v>2</v>
      </c>
      <c r="AW209" s="2">
        <v>2</v>
      </c>
      <c r="AX209" s="2">
        <v>2</v>
      </c>
      <c r="AY209" s="2">
        <v>2</v>
      </c>
      <c r="AZ209" s="2">
        <v>3</v>
      </c>
      <c r="BA209" s="2">
        <v>2</v>
      </c>
      <c r="BB209" s="2">
        <v>2</v>
      </c>
      <c r="BC209" s="2">
        <v>2</v>
      </c>
      <c r="BD209" s="2">
        <v>2</v>
      </c>
      <c r="BE209" s="2">
        <v>2</v>
      </c>
      <c r="BF209" s="2">
        <v>2</v>
      </c>
      <c r="BG209" s="2">
        <v>3</v>
      </c>
      <c r="BH209" s="2">
        <v>3</v>
      </c>
      <c r="BI209" s="2">
        <f t="shared" si="10"/>
        <v>3</v>
      </c>
      <c r="BJ209" s="2">
        <v>0</v>
      </c>
      <c r="BK209" s="2">
        <v>0</v>
      </c>
      <c r="BL209" s="2">
        <v>0</v>
      </c>
      <c r="BM209" s="2">
        <v>0</v>
      </c>
      <c r="BN209" s="2">
        <v>0</v>
      </c>
      <c r="BO209" s="2">
        <v>1</v>
      </c>
      <c r="BP209" s="2">
        <v>0</v>
      </c>
      <c r="BQ209" s="4" t="s">
        <v>445</v>
      </c>
      <c r="BR209" s="2">
        <v>1</v>
      </c>
      <c r="BS209" s="2">
        <v>0</v>
      </c>
      <c r="BT209" s="2">
        <v>0</v>
      </c>
      <c r="BU209" s="2">
        <v>0</v>
      </c>
      <c r="BV209" s="2">
        <v>0</v>
      </c>
      <c r="BW209" s="2">
        <v>0</v>
      </c>
      <c r="BX209" s="2">
        <v>0</v>
      </c>
      <c r="BY209" s="4" t="s">
        <v>445</v>
      </c>
      <c r="BZ209" s="2">
        <v>1</v>
      </c>
      <c r="CA209" s="2">
        <v>0</v>
      </c>
      <c r="CB209" s="2">
        <v>0</v>
      </c>
      <c r="CC209" s="2">
        <v>0</v>
      </c>
      <c r="CD209" s="2">
        <v>0</v>
      </c>
      <c r="CE209" s="2">
        <v>0</v>
      </c>
      <c r="CF209" s="2">
        <v>0</v>
      </c>
      <c r="CG209" s="4" t="s">
        <v>445</v>
      </c>
      <c r="CH209" s="2">
        <v>0</v>
      </c>
      <c r="CI209" s="2">
        <v>0</v>
      </c>
      <c r="CJ209" s="2">
        <v>0</v>
      </c>
      <c r="CK209" s="2">
        <v>1</v>
      </c>
      <c r="CL209" s="2">
        <v>0</v>
      </c>
      <c r="CM209" s="4" t="s">
        <v>445</v>
      </c>
      <c r="CN209" s="2">
        <v>0</v>
      </c>
      <c r="CO209" s="2">
        <v>0</v>
      </c>
      <c r="CP209" s="2">
        <v>0</v>
      </c>
      <c r="CQ209" s="2">
        <v>1</v>
      </c>
      <c r="CR209" s="2">
        <v>0</v>
      </c>
      <c r="CS209" s="4" t="s">
        <v>445</v>
      </c>
      <c r="CT209" s="2">
        <v>0</v>
      </c>
      <c r="CU209" s="2">
        <v>0</v>
      </c>
      <c r="CV209" s="2">
        <v>0</v>
      </c>
      <c r="CW209" s="2">
        <v>0</v>
      </c>
      <c r="CX209" s="2">
        <v>1</v>
      </c>
      <c r="CY209" s="2">
        <v>0</v>
      </c>
      <c r="CZ209" s="4" t="s">
        <v>445</v>
      </c>
      <c r="DA209" s="8">
        <f t="shared" si="11"/>
        <v>2</v>
      </c>
      <c r="DB209" s="2">
        <v>1</v>
      </c>
      <c r="DC209" s="2">
        <v>2</v>
      </c>
      <c r="DD209" s="2">
        <v>3</v>
      </c>
      <c r="DE209" s="2">
        <v>2</v>
      </c>
      <c r="DF209" s="2">
        <v>2</v>
      </c>
      <c r="DG209" s="2">
        <v>2</v>
      </c>
      <c r="DH209" s="2">
        <v>5</v>
      </c>
      <c r="DI209" s="2">
        <v>1</v>
      </c>
      <c r="DJ209" s="2">
        <v>3</v>
      </c>
      <c r="DR209" s="4" t="s">
        <v>445</v>
      </c>
    </row>
    <row r="210" spans="1:122">
      <c r="A210" s="2">
        <v>6508786</v>
      </c>
      <c r="B210" s="3">
        <v>42056.458321759259</v>
      </c>
      <c r="C210" s="2">
        <v>1</v>
      </c>
      <c r="D210" s="2">
        <v>53</v>
      </c>
      <c r="E210" s="2">
        <v>9</v>
      </c>
      <c r="F210" s="2">
        <v>28</v>
      </c>
      <c r="G210" s="2">
        <v>5</v>
      </c>
      <c r="H210" s="2">
        <v>2</v>
      </c>
      <c r="I210" s="2">
        <v>1</v>
      </c>
      <c r="J210" s="2">
        <v>4</v>
      </c>
      <c r="K210" s="2">
        <v>4</v>
      </c>
      <c r="L210" s="2">
        <v>3</v>
      </c>
      <c r="N210" s="2">
        <v>2005</v>
      </c>
      <c r="O210" s="2">
        <v>300</v>
      </c>
      <c r="P210" s="2">
        <v>5</v>
      </c>
      <c r="Q210" s="2">
        <f t="shared" si="9"/>
        <v>60</v>
      </c>
      <c r="R210" s="4" t="s">
        <v>71</v>
      </c>
      <c r="S210" s="2">
        <v>2</v>
      </c>
      <c r="T210" s="2">
        <v>2</v>
      </c>
      <c r="U210" s="2">
        <v>2</v>
      </c>
      <c r="V210" s="2">
        <v>2</v>
      </c>
      <c r="W210" s="2">
        <v>2</v>
      </c>
      <c r="X210" s="2">
        <v>2</v>
      </c>
      <c r="Y210" s="2">
        <v>3</v>
      </c>
      <c r="Z210" s="2">
        <v>4</v>
      </c>
      <c r="AA210" s="2">
        <v>2</v>
      </c>
      <c r="AB210" s="2">
        <v>4</v>
      </c>
      <c r="AC210" s="2">
        <v>4</v>
      </c>
      <c r="AD210" s="2">
        <v>4</v>
      </c>
      <c r="AE210" s="2">
        <v>4</v>
      </c>
      <c r="AF210" s="2">
        <v>3</v>
      </c>
      <c r="AG210" s="2">
        <v>3</v>
      </c>
      <c r="AH210" s="2">
        <v>4</v>
      </c>
      <c r="AI210" s="2">
        <v>4</v>
      </c>
      <c r="AJ210" s="2">
        <v>4</v>
      </c>
      <c r="AK210" s="2">
        <v>4</v>
      </c>
      <c r="AL210" s="2">
        <v>4</v>
      </c>
      <c r="AM210" s="2">
        <v>4</v>
      </c>
      <c r="AN210" s="2">
        <v>3</v>
      </c>
      <c r="AO210" s="2">
        <v>4</v>
      </c>
      <c r="AP210" s="2">
        <v>4</v>
      </c>
      <c r="AQ210" s="2">
        <v>4</v>
      </c>
      <c r="AR210" s="2">
        <v>4</v>
      </c>
      <c r="AS210" s="2">
        <v>2</v>
      </c>
      <c r="AT210" s="2">
        <v>4</v>
      </c>
      <c r="AU210" s="2">
        <v>3</v>
      </c>
      <c r="AV210" s="2">
        <v>3</v>
      </c>
      <c r="AW210" s="2">
        <v>3</v>
      </c>
      <c r="AX210" s="2">
        <v>3</v>
      </c>
      <c r="AY210" s="2">
        <v>3</v>
      </c>
      <c r="AZ210" s="2">
        <v>3</v>
      </c>
      <c r="BA210" s="2">
        <v>3</v>
      </c>
      <c r="BB210" s="2">
        <v>4</v>
      </c>
      <c r="BC210" s="2">
        <v>4</v>
      </c>
      <c r="BD210" s="2">
        <v>4</v>
      </c>
      <c r="BE210" s="2">
        <v>5</v>
      </c>
      <c r="BF210" s="2">
        <v>4</v>
      </c>
      <c r="BG210" s="2">
        <v>3</v>
      </c>
      <c r="BH210" s="2">
        <v>3</v>
      </c>
      <c r="BI210" s="2">
        <f t="shared" si="10"/>
        <v>3</v>
      </c>
      <c r="BJ210" s="2">
        <v>1</v>
      </c>
      <c r="BK210" s="2">
        <v>1</v>
      </c>
      <c r="BL210" s="2">
        <v>0</v>
      </c>
      <c r="BM210" s="2">
        <v>0</v>
      </c>
      <c r="BN210" s="2">
        <v>0</v>
      </c>
      <c r="BO210" s="2">
        <v>0</v>
      </c>
      <c r="BP210" s="2">
        <v>0</v>
      </c>
      <c r="BQ210" s="4" t="s">
        <v>445</v>
      </c>
      <c r="BR210" s="2">
        <v>0</v>
      </c>
      <c r="BS210" s="2">
        <v>0</v>
      </c>
      <c r="BT210" s="2">
        <v>1</v>
      </c>
      <c r="BU210" s="2">
        <v>0</v>
      </c>
      <c r="BV210" s="2">
        <v>0</v>
      </c>
      <c r="BW210" s="2">
        <v>0</v>
      </c>
      <c r="BX210" s="2">
        <v>0</v>
      </c>
      <c r="BY210" s="4" t="s">
        <v>445</v>
      </c>
      <c r="BZ210" s="2">
        <v>0</v>
      </c>
      <c r="CA210" s="2">
        <v>0</v>
      </c>
      <c r="CB210" s="2">
        <v>1</v>
      </c>
      <c r="CC210" s="2">
        <v>1</v>
      </c>
      <c r="CD210" s="2">
        <v>0</v>
      </c>
      <c r="CE210" s="2">
        <v>0</v>
      </c>
      <c r="CF210" s="2">
        <v>0</v>
      </c>
      <c r="CG210" s="4" t="s">
        <v>445</v>
      </c>
      <c r="CH210" s="2">
        <v>0</v>
      </c>
      <c r="CI210" s="2">
        <v>1</v>
      </c>
      <c r="CJ210" s="2">
        <v>0</v>
      </c>
      <c r="CK210" s="2">
        <v>0</v>
      </c>
      <c r="CL210" s="2">
        <v>0</v>
      </c>
      <c r="CM210" s="4" t="s">
        <v>445</v>
      </c>
      <c r="CN210" s="2">
        <v>0</v>
      </c>
      <c r="CO210" s="2">
        <v>1</v>
      </c>
      <c r="CP210" s="2">
        <v>0</v>
      </c>
      <c r="CQ210" s="2">
        <v>0</v>
      </c>
      <c r="CR210" s="2">
        <v>0</v>
      </c>
      <c r="CS210" s="4" t="s">
        <v>445</v>
      </c>
      <c r="CT210" s="2">
        <v>1</v>
      </c>
      <c r="CU210" s="2">
        <v>1</v>
      </c>
      <c r="CV210" s="2">
        <v>0</v>
      </c>
      <c r="CW210" s="2">
        <v>0</v>
      </c>
      <c r="CX210" s="2">
        <v>0</v>
      </c>
      <c r="CY210" s="2">
        <v>0</v>
      </c>
      <c r="CZ210" s="4" t="s">
        <v>445</v>
      </c>
      <c r="DA210" s="8">
        <f t="shared" si="11"/>
        <v>9</v>
      </c>
      <c r="DB210" s="2">
        <v>3</v>
      </c>
      <c r="DC210" s="2">
        <v>3</v>
      </c>
      <c r="DD210" s="2">
        <v>3</v>
      </c>
      <c r="DE210" s="2">
        <v>3</v>
      </c>
      <c r="DF210" s="2">
        <v>4</v>
      </c>
      <c r="DG210" s="2">
        <v>3</v>
      </c>
      <c r="DH210" s="2">
        <v>5</v>
      </c>
      <c r="DI210" s="2">
        <v>3</v>
      </c>
      <c r="DJ210" s="2">
        <v>4</v>
      </c>
      <c r="DR210" s="4" t="s">
        <v>445</v>
      </c>
    </row>
    <row r="211" spans="1:122">
      <c r="A211" s="2">
        <v>6508823</v>
      </c>
      <c r="B211" s="3">
        <v>42057.511122685188</v>
      </c>
      <c r="C211" s="2">
        <v>1</v>
      </c>
      <c r="D211" s="2">
        <v>51</v>
      </c>
      <c r="E211" s="2">
        <v>9</v>
      </c>
      <c r="F211" s="2">
        <v>24</v>
      </c>
      <c r="G211" s="2">
        <v>4</v>
      </c>
      <c r="H211" s="2">
        <v>2</v>
      </c>
      <c r="I211" s="2">
        <v>2</v>
      </c>
      <c r="J211" s="2">
        <v>3</v>
      </c>
      <c r="K211" s="2">
        <v>2</v>
      </c>
      <c r="L211" s="2">
        <v>3</v>
      </c>
      <c r="N211" s="2">
        <v>1985</v>
      </c>
      <c r="O211" s="2">
        <v>660</v>
      </c>
      <c r="P211" s="2">
        <v>3</v>
      </c>
      <c r="Q211" s="2">
        <f t="shared" si="9"/>
        <v>220</v>
      </c>
      <c r="R211" s="4" t="s">
        <v>199</v>
      </c>
      <c r="S211" s="2">
        <v>4</v>
      </c>
      <c r="T211" s="2">
        <v>2</v>
      </c>
      <c r="U211" s="2">
        <v>2</v>
      </c>
      <c r="V211" s="2">
        <v>2</v>
      </c>
      <c r="W211" s="2">
        <v>2</v>
      </c>
      <c r="X211" s="2">
        <v>1</v>
      </c>
      <c r="Y211" s="2">
        <v>2</v>
      </c>
      <c r="Z211" s="2">
        <v>1</v>
      </c>
      <c r="AA211" s="2">
        <v>2</v>
      </c>
      <c r="AB211" s="2">
        <v>2</v>
      </c>
      <c r="AC211" s="2">
        <v>3</v>
      </c>
      <c r="AD211" s="2">
        <v>4</v>
      </c>
      <c r="AE211" s="2">
        <v>4</v>
      </c>
      <c r="AF211" s="2">
        <v>2</v>
      </c>
      <c r="AG211" s="2">
        <v>3</v>
      </c>
      <c r="AH211" s="2">
        <v>3</v>
      </c>
      <c r="AI211" s="2">
        <v>3</v>
      </c>
      <c r="AJ211" s="2">
        <v>1</v>
      </c>
      <c r="AK211" s="2">
        <v>2</v>
      </c>
      <c r="AL211" s="2">
        <v>3</v>
      </c>
      <c r="AM211" s="2">
        <v>3</v>
      </c>
      <c r="AN211" s="2">
        <v>1</v>
      </c>
      <c r="AO211" s="2">
        <v>4</v>
      </c>
      <c r="AP211" s="2">
        <v>4</v>
      </c>
      <c r="AQ211" s="2">
        <v>4</v>
      </c>
      <c r="AR211" s="2">
        <v>2</v>
      </c>
      <c r="AS211" s="2">
        <v>2</v>
      </c>
      <c r="AT211" s="2">
        <v>2</v>
      </c>
      <c r="AU211" s="2">
        <v>2</v>
      </c>
      <c r="AV211" s="2">
        <v>2</v>
      </c>
      <c r="AW211" s="2">
        <v>2</v>
      </c>
      <c r="AX211" s="2">
        <v>1</v>
      </c>
      <c r="AY211" s="2">
        <v>1</v>
      </c>
      <c r="AZ211" s="2">
        <v>3</v>
      </c>
      <c r="BA211" s="2">
        <v>2</v>
      </c>
      <c r="BB211" s="2">
        <v>3</v>
      </c>
      <c r="BC211" s="2">
        <v>2</v>
      </c>
      <c r="BD211" s="2">
        <v>2</v>
      </c>
      <c r="BE211" s="2">
        <v>2</v>
      </c>
      <c r="BF211" s="2">
        <v>2</v>
      </c>
      <c r="BG211" s="2">
        <v>3</v>
      </c>
      <c r="BH211" s="2">
        <v>2</v>
      </c>
      <c r="BI211" s="2">
        <f t="shared" si="10"/>
        <v>2.5</v>
      </c>
      <c r="BJ211" s="2">
        <v>0</v>
      </c>
      <c r="BK211" s="2">
        <v>0</v>
      </c>
      <c r="BL211" s="2">
        <v>0</v>
      </c>
      <c r="BM211" s="2">
        <v>0</v>
      </c>
      <c r="BN211" s="2">
        <v>0</v>
      </c>
      <c r="BO211" s="2">
        <v>1</v>
      </c>
      <c r="BP211" s="2">
        <v>0</v>
      </c>
      <c r="BQ211" s="4" t="s">
        <v>445</v>
      </c>
      <c r="BR211" s="2">
        <v>0</v>
      </c>
      <c r="BS211" s="2">
        <v>0</v>
      </c>
      <c r="BT211" s="2">
        <v>0</v>
      </c>
      <c r="BU211" s="2">
        <v>0</v>
      </c>
      <c r="BV211" s="2">
        <v>0</v>
      </c>
      <c r="BW211" s="2">
        <v>1</v>
      </c>
      <c r="BX211" s="2">
        <v>0</v>
      </c>
      <c r="BY211" s="4" t="s">
        <v>445</v>
      </c>
      <c r="BZ211" s="2">
        <v>0</v>
      </c>
      <c r="CA211" s="2">
        <v>0</v>
      </c>
      <c r="CB211" s="2">
        <v>0</v>
      </c>
      <c r="CC211" s="2">
        <v>0</v>
      </c>
      <c r="CD211" s="2">
        <v>0</v>
      </c>
      <c r="CE211" s="2">
        <v>1</v>
      </c>
      <c r="CF211" s="2">
        <v>0</v>
      </c>
      <c r="CG211" s="4" t="s">
        <v>445</v>
      </c>
      <c r="CH211" s="2">
        <v>0</v>
      </c>
      <c r="CI211" s="2">
        <v>0</v>
      </c>
      <c r="CJ211" s="2">
        <v>0</v>
      </c>
      <c r="CK211" s="2">
        <v>1</v>
      </c>
      <c r="CL211" s="2">
        <v>0</v>
      </c>
      <c r="CM211" s="4" t="s">
        <v>445</v>
      </c>
      <c r="CN211" s="2">
        <v>0</v>
      </c>
      <c r="CO211" s="2">
        <v>0</v>
      </c>
      <c r="CP211" s="2">
        <v>0</v>
      </c>
      <c r="CQ211" s="2">
        <v>1</v>
      </c>
      <c r="CR211" s="2">
        <v>0</v>
      </c>
      <c r="CS211" s="4" t="s">
        <v>445</v>
      </c>
      <c r="CT211" s="2">
        <v>0</v>
      </c>
      <c r="CU211" s="2">
        <v>0</v>
      </c>
      <c r="CV211" s="2">
        <v>0</v>
      </c>
      <c r="CW211" s="2">
        <v>0</v>
      </c>
      <c r="CX211" s="2">
        <v>1</v>
      </c>
      <c r="CY211" s="2">
        <v>0</v>
      </c>
      <c r="CZ211" s="4" t="s">
        <v>445</v>
      </c>
      <c r="DA211" s="8">
        <f t="shared" si="11"/>
        <v>0</v>
      </c>
      <c r="DB211" s="2">
        <v>2</v>
      </c>
      <c r="DC211" s="2">
        <v>2</v>
      </c>
      <c r="DD211" s="2">
        <v>2</v>
      </c>
      <c r="DE211" s="2">
        <v>3</v>
      </c>
      <c r="DF211" s="2">
        <v>4</v>
      </c>
      <c r="DG211" s="2">
        <v>2</v>
      </c>
      <c r="DH211" s="2">
        <v>1</v>
      </c>
      <c r="DI211" s="2">
        <v>3</v>
      </c>
      <c r="DJ211" s="2">
        <v>3</v>
      </c>
      <c r="DR211" s="4" t="s">
        <v>445</v>
      </c>
    </row>
    <row r="212" spans="1:122">
      <c r="A212" s="2">
        <v>6512193</v>
      </c>
      <c r="B212" s="3">
        <v>42057.749189814815</v>
      </c>
      <c r="C212" s="2">
        <v>1</v>
      </c>
      <c r="D212" s="2">
        <v>57</v>
      </c>
      <c r="E212" s="2">
        <v>10</v>
      </c>
      <c r="F212" s="2">
        <v>20</v>
      </c>
      <c r="G212" s="2">
        <v>4</v>
      </c>
      <c r="H212" s="2">
        <v>2</v>
      </c>
      <c r="I212" s="2">
        <v>2</v>
      </c>
      <c r="J212" s="2">
        <v>6</v>
      </c>
      <c r="K212" s="2">
        <v>2</v>
      </c>
      <c r="L212" s="2">
        <v>2</v>
      </c>
      <c r="N212" s="2">
        <v>1988</v>
      </c>
      <c r="O212" s="2">
        <v>900</v>
      </c>
      <c r="P212" s="2">
        <v>1</v>
      </c>
      <c r="Q212" s="2">
        <f t="shared" si="9"/>
        <v>900</v>
      </c>
      <c r="R212" s="4" t="s">
        <v>200</v>
      </c>
      <c r="S212" s="2">
        <v>1</v>
      </c>
      <c r="T212" s="2">
        <v>4</v>
      </c>
      <c r="U212" s="2">
        <v>1</v>
      </c>
      <c r="V212" s="2">
        <v>4</v>
      </c>
      <c r="W212" s="2">
        <v>1</v>
      </c>
      <c r="X212" s="2">
        <v>2</v>
      </c>
      <c r="Y212" s="2">
        <v>2</v>
      </c>
      <c r="Z212" s="2">
        <v>1</v>
      </c>
      <c r="AA212" s="2">
        <v>3</v>
      </c>
      <c r="AB212" s="2">
        <v>1</v>
      </c>
      <c r="AC212" s="2">
        <v>4</v>
      </c>
      <c r="AD212" s="2">
        <v>4</v>
      </c>
      <c r="AE212" s="2">
        <v>4</v>
      </c>
      <c r="AF212" s="2">
        <v>1</v>
      </c>
      <c r="AG212" s="2">
        <v>2</v>
      </c>
      <c r="AH212" s="2">
        <v>1</v>
      </c>
      <c r="AI212" s="2">
        <v>1</v>
      </c>
      <c r="AJ212" s="2">
        <v>1</v>
      </c>
      <c r="AK212" s="2">
        <v>4</v>
      </c>
      <c r="AL212" s="2">
        <v>4</v>
      </c>
      <c r="AM212" s="2">
        <v>1</v>
      </c>
      <c r="AN212" s="2">
        <v>1</v>
      </c>
      <c r="AO212" s="2">
        <v>2</v>
      </c>
      <c r="AP212" s="2">
        <v>4</v>
      </c>
      <c r="AQ212" s="2">
        <v>4</v>
      </c>
      <c r="AR212" s="2">
        <v>2</v>
      </c>
      <c r="AS212" s="2">
        <v>3</v>
      </c>
      <c r="AT212" s="2">
        <v>3</v>
      </c>
      <c r="AU212" s="2">
        <v>2</v>
      </c>
      <c r="AV212" s="2">
        <v>1</v>
      </c>
      <c r="AW212" s="2">
        <v>2</v>
      </c>
      <c r="AX212" s="2">
        <v>2</v>
      </c>
      <c r="AY212" s="2">
        <v>2</v>
      </c>
      <c r="AZ212" s="2">
        <v>3</v>
      </c>
      <c r="BA212" s="2">
        <v>2</v>
      </c>
      <c r="BB212" s="2">
        <v>2</v>
      </c>
      <c r="BC212" s="2">
        <v>3</v>
      </c>
      <c r="BD212" s="2">
        <v>2</v>
      </c>
      <c r="BE212" s="2">
        <v>2</v>
      </c>
      <c r="BF212" s="2">
        <v>4</v>
      </c>
      <c r="BG212" s="2">
        <v>3</v>
      </c>
      <c r="BH212" s="2">
        <v>2</v>
      </c>
      <c r="BI212" s="2">
        <f t="shared" si="10"/>
        <v>2.5</v>
      </c>
      <c r="BJ212" s="2">
        <v>0</v>
      </c>
      <c r="BK212" s="2">
        <v>0</v>
      </c>
      <c r="BL212" s="2">
        <v>0</v>
      </c>
      <c r="BM212" s="2">
        <v>0</v>
      </c>
      <c r="BN212" s="2">
        <v>0</v>
      </c>
      <c r="BO212" s="2">
        <v>1</v>
      </c>
      <c r="BP212" s="2">
        <v>0</v>
      </c>
      <c r="BQ212" s="4" t="s">
        <v>445</v>
      </c>
      <c r="BR212" s="2">
        <v>0</v>
      </c>
      <c r="BS212" s="2">
        <v>0</v>
      </c>
      <c r="BT212" s="2">
        <v>0</v>
      </c>
      <c r="BU212" s="2">
        <v>0</v>
      </c>
      <c r="BV212" s="2">
        <v>0</v>
      </c>
      <c r="BW212" s="2">
        <v>1</v>
      </c>
      <c r="BX212" s="2">
        <v>0</v>
      </c>
      <c r="BY212" s="4" t="s">
        <v>445</v>
      </c>
      <c r="BZ212" s="2">
        <v>0</v>
      </c>
      <c r="CA212" s="2">
        <v>0</v>
      </c>
      <c r="CB212" s="2">
        <v>0</v>
      </c>
      <c r="CC212" s="2">
        <v>0</v>
      </c>
      <c r="CD212" s="2">
        <v>0</v>
      </c>
      <c r="CE212" s="2">
        <v>1</v>
      </c>
      <c r="CF212" s="2">
        <v>0</v>
      </c>
      <c r="CG212" s="4" t="s">
        <v>445</v>
      </c>
      <c r="CH212" s="2">
        <v>0</v>
      </c>
      <c r="CI212" s="2">
        <v>0</v>
      </c>
      <c r="CJ212" s="2">
        <v>0</v>
      </c>
      <c r="CK212" s="2">
        <v>1</v>
      </c>
      <c r="CL212" s="2">
        <v>0</v>
      </c>
      <c r="CM212" s="4" t="s">
        <v>445</v>
      </c>
      <c r="CN212" s="2">
        <v>0</v>
      </c>
      <c r="CO212" s="2">
        <v>0</v>
      </c>
      <c r="CP212" s="2">
        <v>0</v>
      </c>
      <c r="CQ212" s="2">
        <v>1</v>
      </c>
      <c r="CR212" s="2">
        <v>0</v>
      </c>
      <c r="CS212" s="4" t="s">
        <v>445</v>
      </c>
      <c r="CT212" s="2">
        <v>0</v>
      </c>
      <c r="CU212" s="2">
        <v>0</v>
      </c>
      <c r="CV212" s="2">
        <v>0</v>
      </c>
      <c r="CW212" s="2">
        <v>0</v>
      </c>
      <c r="CX212" s="2">
        <v>1</v>
      </c>
      <c r="CY212" s="2">
        <v>0</v>
      </c>
      <c r="CZ212" s="4" t="s">
        <v>445</v>
      </c>
      <c r="DA212" s="8">
        <f t="shared" si="11"/>
        <v>0</v>
      </c>
      <c r="DB212" s="2">
        <v>2</v>
      </c>
      <c r="DC212" s="2">
        <v>2</v>
      </c>
      <c r="DD212" s="2">
        <v>2</v>
      </c>
      <c r="DE212" s="2">
        <v>1</v>
      </c>
      <c r="DF212" s="2">
        <v>2</v>
      </c>
      <c r="DG212" s="2">
        <v>3</v>
      </c>
      <c r="DH212" s="2">
        <v>5</v>
      </c>
      <c r="DI212" s="2">
        <v>3</v>
      </c>
      <c r="DJ212" s="2">
        <v>4</v>
      </c>
      <c r="DR212" s="4" t="s">
        <v>445</v>
      </c>
    </row>
    <row r="213" spans="1:122">
      <c r="A213" s="2">
        <v>6513640</v>
      </c>
      <c r="B213" s="3">
        <v>42057.556284722225</v>
      </c>
      <c r="C213" s="2">
        <v>2</v>
      </c>
      <c r="D213" s="2">
        <v>51</v>
      </c>
      <c r="E213" s="2">
        <v>9</v>
      </c>
      <c r="F213" s="2">
        <v>27</v>
      </c>
      <c r="G213" s="2">
        <v>5</v>
      </c>
      <c r="H213" s="2">
        <v>2</v>
      </c>
      <c r="I213" s="2">
        <v>2</v>
      </c>
      <c r="J213" s="2">
        <v>7</v>
      </c>
      <c r="K213" s="2">
        <v>1</v>
      </c>
      <c r="L213" s="2">
        <v>8</v>
      </c>
      <c r="N213" s="2">
        <v>2001</v>
      </c>
      <c r="O213" s="2">
        <v>860</v>
      </c>
      <c r="P213" s="2">
        <v>4</v>
      </c>
      <c r="Q213" s="2">
        <f t="shared" si="9"/>
        <v>215</v>
      </c>
      <c r="R213" s="4" t="s">
        <v>92</v>
      </c>
      <c r="S213" s="2">
        <v>4</v>
      </c>
      <c r="T213" s="2">
        <v>3</v>
      </c>
      <c r="U213" s="2">
        <v>4</v>
      </c>
      <c r="V213" s="2">
        <v>3</v>
      </c>
      <c r="W213" s="2">
        <v>1</v>
      </c>
      <c r="X213" s="2">
        <v>1</v>
      </c>
      <c r="Y213" s="2">
        <v>3</v>
      </c>
      <c r="Z213" s="2">
        <v>4</v>
      </c>
      <c r="AA213" s="2">
        <v>4</v>
      </c>
      <c r="AB213" s="2">
        <v>4</v>
      </c>
      <c r="AC213" s="2">
        <v>4</v>
      </c>
      <c r="AD213" s="2">
        <v>4</v>
      </c>
      <c r="AE213" s="2">
        <v>4</v>
      </c>
      <c r="AF213" s="2">
        <v>3</v>
      </c>
      <c r="AG213" s="2">
        <v>3</v>
      </c>
      <c r="AH213" s="2">
        <v>3</v>
      </c>
      <c r="AI213" s="2">
        <v>3</v>
      </c>
      <c r="AJ213" s="2">
        <v>3</v>
      </c>
      <c r="AK213" s="2">
        <v>4</v>
      </c>
      <c r="AL213" s="2">
        <v>3</v>
      </c>
      <c r="AM213" s="2">
        <v>3</v>
      </c>
      <c r="AN213" s="2">
        <v>3</v>
      </c>
      <c r="AO213" s="2">
        <v>3</v>
      </c>
      <c r="AP213" s="2">
        <v>4</v>
      </c>
      <c r="AQ213" s="2">
        <v>4</v>
      </c>
      <c r="AR213" s="2">
        <v>3</v>
      </c>
      <c r="AS213" s="2">
        <v>3</v>
      </c>
      <c r="AT213" s="2">
        <v>3</v>
      </c>
      <c r="AU213" s="2">
        <v>3</v>
      </c>
      <c r="AV213" s="2">
        <v>3</v>
      </c>
      <c r="AW213" s="2">
        <v>3</v>
      </c>
      <c r="AX213" s="2">
        <v>3</v>
      </c>
      <c r="AY213" s="2">
        <v>3</v>
      </c>
      <c r="AZ213" s="2">
        <v>3</v>
      </c>
      <c r="BA213" s="2">
        <v>2</v>
      </c>
      <c r="BB213" s="2">
        <v>3</v>
      </c>
      <c r="BC213" s="2">
        <v>3</v>
      </c>
      <c r="BD213" s="2">
        <v>2</v>
      </c>
      <c r="BE213" s="2">
        <v>3</v>
      </c>
      <c r="BF213" s="2">
        <v>3</v>
      </c>
      <c r="BG213" s="2">
        <v>3</v>
      </c>
      <c r="BH213" s="2">
        <v>3</v>
      </c>
      <c r="BI213" s="2">
        <f t="shared" si="10"/>
        <v>3</v>
      </c>
      <c r="BJ213" s="2">
        <v>0</v>
      </c>
      <c r="BK213" s="2">
        <v>0</v>
      </c>
      <c r="BL213" s="2">
        <v>0</v>
      </c>
      <c r="BM213" s="2">
        <v>0</v>
      </c>
      <c r="BN213" s="2">
        <v>0</v>
      </c>
      <c r="BO213" s="2">
        <v>0</v>
      </c>
      <c r="BP213" s="2">
        <v>1</v>
      </c>
      <c r="BQ213" s="4" t="s">
        <v>445</v>
      </c>
      <c r="BR213" s="2">
        <v>0</v>
      </c>
      <c r="BS213" s="2">
        <v>0</v>
      </c>
      <c r="BT213" s="2">
        <v>0</v>
      </c>
      <c r="BU213" s="2">
        <v>0</v>
      </c>
      <c r="BV213" s="2">
        <v>0</v>
      </c>
      <c r="BW213" s="2">
        <v>1</v>
      </c>
      <c r="BX213" s="2">
        <v>0</v>
      </c>
      <c r="BY213" s="4" t="s">
        <v>445</v>
      </c>
      <c r="BZ213" s="2">
        <v>0</v>
      </c>
      <c r="CA213" s="2">
        <v>0</v>
      </c>
      <c r="CB213" s="2">
        <v>0</v>
      </c>
      <c r="CC213" s="2">
        <v>0</v>
      </c>
      <c r="CD213" s="2">
        <v>0</v>
      </c>
      <c r="CE213" s="2">
        <v>1</v>
      </c>
      <c r="CF213" s="2">
        <v>0</v>
      </c>
      <c r="CG213" s="4" t="s">
        <v>445</v>
      </c>
      <c r="CH213" s="2">
        <v>0</v>
      </c>
      <c r="CI213" s="2">
        <v>0</v>
      </c>
      <c r="CJ213" s="2">
        <v>0</v>
      </c>
      <c r="CK213" s="2">
        <v>1</v>
      </c>
      <c r="CL213" s="2">
        <v>0</v>
      </c>
      <c r="CM213" s="4" t="s">
        <v>445</v>
      </c>
      <c r="CN213" s="2">
        <v>0</v>
      </c>
      <c r="CO213" s="2">
        <v>0</v>
      </c>
      <c r="CP213" s="2">
        <v>0</v>
      </c>
      <c r="CQ213" s="2">
        <v>1</v>
      </c>
      <c r="CR213" s="2">
        <v>0</v>
      </c>
      <c r="CS213" s="4" t="s">
        <v>445</v>
      </c>
      <c r="CT213" s="2">
        <v>0</v>
      </c>
      <c r="CU213" s="2">
        <v>0</v>
      </c>
      <c r="CV213" s="2">
        <v>0</v>
      </c>
      <c r="CW213" s="2">
        <v>0</v>
      </c>
      <c r="CX213" s="2">
        <v>1</v>
      </c>
      <c r="CY213" s="2">
        <v>0</v>
      </c>
      <c r="CZ213" s="4" t="s">
        <v>445</v>
      </c>
      <c r="DA213" s="8">
        <f t="shared" si="11"/>
        <v>0</v>
      </c>
      <c r="DB213" s="2">
        <v>3</v>
      </c>
      <c r="DC213" s="2">
        <v>2</v>
      </c>
      <c r="DD213" s="2">
        <v>3</v>
      </c>
      <c r="DE213" s="2">
        <v>3</v>
      </c>
      <c r="DF213" s="2">
        <v>4</v>
      </c>
      <c r="DG213" s="2">
        <v>3</v>
      </c>
      <c r="DH213" s="2">
        <v>4</v>
      </c>
      <c r="DI213" s="2">
        <v>1</v>
      </c>
      <c r="DJ213" s="2">
        <v>3</v>
      </c>
      <c r="DR213" s="4" t="s">
        <v>445</v>
      </c>
    </row>
    <row r="214" spans="1:122">
      <c r="A214" s="2">
        <v>6526787</v>
      </c>
      <c r="B214" s="3">
        <v>42057.575138888889</v>
      </c>
      <c r="C214" s="2">
        <v>1</v>
      </c>
      <c r="D214" s="2">
        <v>41</v>
      </c>
      <c r="E214" s="2">
        <v>7</v>
      </c>
      <c r="F214" s="2">
        <v>11</v>
      </c>
      <c r="G214" s="2">
        <v>3</v>
      </c>
      <c r="H214" s="2">
        <v>2</v>
      </c>
      <c r="I214" s="2">
        <v>2</v>
      </c>
      <c r="J214" s="2">
        <v>4</v>
      </c>
      <c r="K214" s="2">
        <v>4</v>
      </c>
      <c r="L214" s="2">
        <v>3</v>
      </c>
      <c r="N214" s="2">
        <v>2006</v>
      </c>
      <c r="O214" s="2">
        <v>120</v>
      </c>
      <c r="P214" s="2">
        <v>3</v>
      </c>
      <c r="Q214" s="2">
        <f t="shared" si="9"/>
        <v>40</v>
      </c>
      <c r="R214" s="4" t="s">
        <v>201</v>
      </c>
      <c r="S214" s="2">
        <v>4</v>
      </c>
      <c r="T214" s="2">
        <v>3</v>
      </c>
      <c r="U214" s="2">
        <v>3</v>
      </c>
      <c r="V214" s="2">
        <v>3</v>
      </c>
      <c r="W214" s="2">
        <v>4</v>
      </c>
      <c r="X214" s="2">
        <v>3</v>
      </c>
      <c r="Y214" s="2">
        <v>3</v>
      </c>
      <c r="Z214" s="2">
        <v>3</v>
      </c>
      <c r="AA214" s="2">
        <v>3</v>
      </c>
      <c r="AB214" s="2">
        <v>3</v>
      </c>
      <c r="AC214" s="2">
        <v>3</v>
      </c>
      <c r="AD214" s="2">
        <v>3</v>
      </c>
      <c r="AE214" s="2">
        <v>3</v>
      </c>
      <c r="AF214" s="2">
        <v>2</v>
      </c>
      <c r="AG214" s="2">
        <v>3</v>
      </c>
      <c r="AH214" s="2">
        <v>3</v>
      </c>
      <c r="AI214" s="2">
        <v>4</v>
      </c>
      <c r="AJ214" s="2">
        <v>3</v>
      </c>
      <c r="AK214" s="2">
        <v>3</v>
      </c>
      <c r="AL214" s="2">
        <v>3</v>
      </c>
      <c r="AM214" s="2">
        <v>3</v>
      </c>
      <c r="AN214" s="2">
        <v>3</v>
      </c>
      <c r="AO214" s="2">
        <v>3</v>
      </c>
      <c r="AP214" s="2">
        <v>3</v>
      </c>
      <c r="AQ214" s="2">
        <v>2</v>
      </c>
      <c r="AR214" s="2">
        <v>3</v>
      </c>
      <c r="AS214" s="2">
        <v>3</v>
      </c>
      <c r="AT214" s="2">
        <v>4</v>
      </c>
      <c r="AU214" s="2">
        <v>3</v>
      </c>
      <c r="AV214" s="2">
        <v>3</v>
      </c>
      <c r="AW214" s="2">
        <v>3</v>
      </c>
      <c r="AX214" s="2">
        <v>3</v>
      </c>
      <c r="AY214" s="2">
        <v>3</v>
      </c>
      <c r="AZ214" s="2">
        <v>3</v>
      </c>
      <c r="BA214" s="2">
        <v>2</v>
      </c>
      <c r="BB214" s="2">
        <v>3</v>
      </c>
      <c r="BC214" s="2">
        <v>3</v>
      </c>
      <c r="BD214" s="2">
        <v>3</v>
      </c>
      <c r="BE214" s="2">
        <v>3</v>
      </c>
      <c r="BF214" s="2">
        <v>3</v>
      </c>
      <c r="BG214" s="2">
        <v>3</v>
      </c>
      <c r="BH214" s="2">
        <v>3</v>
      </c>
      <c r="BI214" s="2">
        <f t="shared" si="10"/>
        <v>3</v>
      </c>
      <c r="BJ214" s="2">
        <v>1</v>
      </c>
      <c r="BK214" s="2">
        <v>0</v>
      </c>
      <c r="BL214" s="2">
        <v>0</v>
      </c>
      <c r="BM214" s="2">
        <v>1</v>
      </c>
      <c r="BN214" s="2">
        <v>0</v>
      </c>
      <c r="BO214" s="2">
        <v>0</v>
      </c>
      <c r="BP214" s="2">
        <v>0</v>
      </c>
      <c r="BQ214" s="4" t="s">
        <v>445</v>
      </c>
      <c r="BR214" s="2">
        <v>0</v>
      </c>
      <c r="BS214" s="2">
        <v>0</v>
      </c>
      <c r="BT214" s="2">
        <v>1</v>
      </c>
      <c r="BU214" s="2">
        <v>1</v>
      </c>
      <c r="BV214" s="2">
        <v>0</v>
      </c>
      <c r="BW214" s="2">
        <v>0</v>
      </c>
      <c r="BX214" s="2">
        <v>0</v>
      </c>
      <c r="BY214" s="4" t="s">
        <v>445</v>
      </c>
      <c r="BZ214" s="2">
        <v>0</v>
      </c>
      <c r="CA214" s="2">
        <v>0</v>
      </c>
      <c r="CB214" s="2">
        <v>1</v>
      </c>
      <c r="CC214" s="2">
        <v>1</v>
      </c>
      <c r="CD214" s="2">
        <v>0</v>
      </c>
      <c r="CE214" s="2">
        <v>0</v>
      </c>
      <c r="CF214" s="2">
        <v>0</v>
      </c>
      <c r="CG214" s="4" t="s">
        <v>445</v>
      </c>
      <c r="CH214" s="2">
        <v>1</v>
      </c>
      <c r="CI214" s="2">
        <v>0</v>
      </c>
      <c r="CJ214" s="2">
        <v>0</v>
      </c>
      <c r="CK214" s="2">
        <v>0</v>
      </c>
      <c r="CL214" s="2">
        <v>0</v>
      </c>
      <c r="CM214" s="4" t="s">
        <v>445</v>
      </c>
      <c r="CN214" s="2">
        <v>1</v>
      </c>
      <c r="CO214" s="2">
        <v>0</v>
      </c>
      <c r="CP214" s="2">
        <v>0</v>
      </c>
      <c r="CQ214" s="2">
        <v>0</v>
      </c>
      <c r="CR214" s="2">
        <v>0</v>
      </c>
      <c r="CS214" s="4" t="s">
        <v>445</v>
      </c>
      <c r="CT214" s="2">
        <v>0</v>
      </c>
      <c r="CU214" s="2">
        <v>1</v>
      </c>
      <c r="CV214" s="2">
        <v>0</v>
      </c>
      <c r="CW214" s="2">
        <v>0</v>
      </c>
      <c r="CX214" s="2">
        <v>0</v>
      </c>
      <c r="CY214" s="2">
        <v>0</v>
      </c>
      <c r="CZ214" s="4" t="s">
        <v>445</v>
      </c>
      <c r="DA214" s="8">
        <f t="shared" si="11"/>
        <v>9</v>
      </c>
      <c r="DB214" s="2">
        <v>2</v>
      </c>
      <c r="DC214" s="2">
        <v>3</v>
      </c>
      <c r="DD214" s="2">
        <v>3</v>
      </c>
      <c r="DE214" s="2">
        <v>3</v>
      </c>
      <c r="DF214" s="2">
        <v>4</v>
      </c>
      <c r="DG214" s="2">
        <v>3</v>
      </c>
      <c r="DH214" s="2">
        <v>4</v>
      </c>
      <c r="DI214" s="2">
        <v>3</v>
      </c>
      <c r="DJ214" s="2">
        <v>2</v>
      </c>
      <c r="DK214" s="2">
        <v>0</v>
      </c>
      <c r="DL214" s="2">
        <v>0</v>
      </c>
      <c r="DM214" s="2">
        <v>1</v>
      </c>
      <c r="DN214" s="2">
        <v>0</v>
      </c>
      <c r="DO214" s="2">
        <v>1</v>
      </c>
      <c r="DP214" s="2">
        <v>0</v>
      </c>
      <c r="DQ214" s="2">
        <v>0</v>
      </c>
      <c r="DR214" s="4" t="s">
        <v>445</v>
      </c>
    </row>
    <row r="215" spans="1:122">
      <c r="A215" s="2">
        <v>6538206</v>
      </c>
      <c r="B215" s="3">
        <v>42057.590925925928</v>
      </c>
      <c r="C215" s="2">
        <v>1</v>
      </c>
      <c r="D215" s="2">
        <v>33</v>
      </c>
      <c r="E215" s="2">
        <v>5</v>
      </c>
      <c r="F215" s="2">
        <v>34</v>
      </c>
      <c r="G215" s="2">
        <v>6</v>
      </c>
      <c r="H215" s="2">
        <v>1</v>
      </c>
      <c r="I215" s="2">
        <v>1</v>
      </c>
      <c r="J215" s="2">
        <v>3</v>
      </c>
      <c r="K215" s="2">
        <v>3</v>
      </c>
      <c r="L215" s="2">
        <v>1</v>
      </c>
      <c r="N215" s="2">
        <v>2000</v>
      </c>
      <c r="O215" s="2">
        <v>1000</v>
      </c>
      <c r="P215" s="2">
        <v>8</v>
      </c>
      <c r="Q215" s="2">
        <f t="shared" si="9"/>
        <v>125</v>
      </c>
      <c r="R215" s="4" t="s">
        <v>60</v>
      </c>
      <c r="S215" s="2">
        <v>4</v>
      </c>
      <c r="T215" s="2">
        <v>3</v>
      </c>
      <c r="U215" s="2">
        <v>3</v>
      </c>
      <c r="V215" s="2">
        <v>3</v>
      </c>
      <c r="W215" s="2">
        <v>4</v>
      </c>
      <c r="X215" s="2">
        <v>3</v>
      </c>
      <c r="Y215" s="2">
        <v>3</v>
      </c>
      <c r="Z215" s="2">
        <v>3</v>
      </c>
      <c r="AA215" s="2">
        <v>4</v>
      </c>
      <c r="AB215" s="2">
        <v>4</v>
      </c>
      <c r="AC215" s="2">
        <v>3</v>
      </c>
      <c r="AD215" s="2">
        <v>3</v>
      </c>
      <c r="AE215" s="2">
        <v>3</v>
      </c>
      <c r="AF215" s="2">
        <v>3</v>
      </c>
      <c r="AG215" s="2">
        <v>3</v>
      </c>
      <c r="AH215" s="2">
        <v>3</v>
      </c>
      <c r="AI215" s="2">
        <v>3</v>
      </c>
      <c r="AJ215" s="2">
        <v>3</v>
      </c>
      <c r="AK215" s="2">
        <v>3</v>
      </c>
      <c r="AL215" s="2">
        <v>3</v>
      </c>
      <c r="AM215" s="2">
        <v>3</v>
      </c>
      <c r="AN215" s="2">
        <v>3</v>
      </c>
      <c r="AO215" s="2">
        <v>4</v>
      </c>
      <c r="AP215" s="2">
        <v>3</v>
      </c>
      <c r="AQ215" s="2">
        <v>3</v>
      </c>
      <c r="AR215" s="2">
        <v>4</v>
      </c>
      <c r="AS215" s="2">
        <v>3</v>
      </c>
      <c r="AT215" s="2">
        <v>4</v>
      </c>
      <c r="AU215" s="2">
        <v>4</v>
      </c>
      <c r="AV215" s="2">
        <v>3</v>
      </c>
      <c r="AW215" s="2">
        <v>3</v>
      </c>
      <c r="AX215" s="2">
        <v>3</v>
      </c>
      <c r="AY215" s="2">
        <v>3</v>
      </c>
      <c r="AZ215" s="2">
        <v>4</v>
      </c>
      <c r="BA215" s="2">
        <v>3</v>
      </c>
      <c r="BB215" s="2">
        <v>4</v>
      </c>
      <c r="BC215" s="2">
        <v>4</v>
      </c>
      <c r="BD215" s="2">
        <v>4</v>
      </c>
      <c r="BE215" s="2">
        <v>5</v>
      </c>
      <c r="BF215" s="2">
        <v>4</v>
      </c>
      <c r="BG215" s="2">
        <v>4</v>
      </c>
      <c r="BH215" s="2">
        <v>4</v>
      </c>
      <c r="BI215" s="2">
        <f t="shared" si="10"/>
        <v>4</v>
      </c>
      <c r="BJ215" s="2">
        <v>0</v>
      </c>
      <c r="BK215" s="2">
        <v>0</v>
      </c>
      <c r="BL215" s="2">
        <v>0</v>
      </c>
      <c r="BM215" s="2">
        <v>1</v>
      </c>
      <c r="BN215" s="2">
        <v>0</v>
      </c>
      <c r="BO215" s="2">
        <v>0</v>
      </c>
      <c r="BP215" s="2">
        <v>0</v>
      </c>
      <c r="BQ215" s="4" t="s">
        <v>445</v>
      </c>
      <c r="BR215" s="2">
        <v>0</v>
      </c>
      <c r="BS215" s="2">
        <v>0</v>
      </c>
      <c r="BT215" s="2">
        <v>0</v>
      </c>
      <c r="BU215" s="2">
        <v>1</v>
      </c>
      <c r="BV215" s="2">
        <v>0</v>
      </c>
      <c r="BW215" s="2">
        <v>0</v>
      </c>
      <c r="BX215" s="2">
        <v>0</v>
      </c>
      <c r="BY215" s="4" t="s">
        <v>445</v>
      </c>
      <c r="BZ215" s="2">
        <v>0</v>
      </c>
      <c r="CA215" s="2">
        <v>0</v>
      </c>
      <c r="CB215" s="2">
        <v>0</v>
      </c>
      <c r="CC215" s="2">
        <v>1</v>
      </c>
      <c r="CD215" s="2">
        <v>0</v>
      </c>
      <c r="CE215" s="2">
        <v>0</v>
      </c>
      <c r="CF215" s="2">
        <v>0</v>
      </c>
      <c r="CG215" s="4" t="s">
        <v>445</v>
      </c>
      <c r="CH215" s="2">
        <v>0</v>
      </c>
      <c r="CI215" s="2">
        <v>1</v>
      </c>
      <c r="CJ215" s="2">
        <v>0</v>
      </c>
      <c r="CK215" s="2">
        <v>0</v>
      </c>
      <c r="CL215" s="2">
        <v>0</v>
      </c>
      <c r="CM215" s="4" t="s">
        <v>445</v>
      </c>
      <c r="CN215" s="2">
        <v>0</v>
      </c>
      <c r="CO215" s="2">
        <v>1</v>
      </c>
      <c r="CP215" s="2">
        <v>0</v>
      </c>
      <c r="CQ215" s="2">
        <v>0</v>
      </c>
      <c r="CR215" s="2">
        <v>0</v>
      </c>
      <c r="CS215" s="4" t="s">
        <v>445</v>
      </c>
      <c r="CT215" s="2">
        <v>0</v>
      </c>
      <c r="CU215" s="2">
        <v>0</v>
      </c>
      <c r="CV215" s="2">
        <v>1</v>
      </c>
      <c r="CW215" s="2">
        <v>0</v>
      </c>
      <c r="CX215" s="2">
        <v>0</v>
      </c>
      <c r="CY215" s="2">
        <v>0</v>
      </c>
      <c r="CZ215" s="4" t="s">
        <v>445</v>
      </c>
      <c r="DA215" s="8">
        <f t="shared" si="11"/>
        <v>6</v>
      </c>
      <c r="DB215" s="2">
        <v>4</v>
      </c>
      <c r="DC215" s="2">
        <v>4</v>
      </c>
      <c r="DD215" s="2">
        <v>3</v>
      </c>
      <c r="DE215" s="2">
        <v>4</v>
      </c>
      <c r="DF215" s="2">
        <v>5</v>
      </c>
      <c r="DG215" s="2">
        <v>4</v>
      </c>
      <c r="DH215" s="2">
        <v>5</v>
      </c>
      <c r="DI215" s="2">
        <v>4</v>
      </c>
      <c r="DJ215" s="2">
        <v>4</v>
      </c>
      <c r="DR215" s="4" t="s">
        <v>445</v>
      </c>
    </row>
    <row r="216" spans="1:122">
      <c r="A216" s="2">
        <v>6564565</v>
      </c>
      <c r="B216" s="3">
        <v>42056.01421296296</v>
      </c>
      <c r="C216" s="2">
        <v>1</v>
      </c>
      <c r="D216" s="2">
        <v>60</v>
      </c>
      <c r="E216" s="2">
        <v>11</v>
      </c>
      <c r="F216" s="2">
        <v>11</v>
      </c>
      <c r="G216" s="2">
        <v>3</v>
      </c>
      <c r="H216" s="2">
        <v>2</v>
      </c>
      <c r="I216" s="2">
        <v>2</v>
      </c>
      <c r="J216" s="2">
        <v>7</v>
      </c>
      <c r="K216" s="2">
        <v>4</v>
      </c>
      <c r="L216" s="2">
        <v>2</v>
      </c>
      <c r="N216" s="2">
        <v>1964</v>
      </c>
      <c r="O216" s="2">
        <v>200</v>
      </c>
      <c r="P216" s="2">
        <v>2</v>
      </c>
      <c r="Q216" s="2">
        <f t="shared" si="9"/>
        <v>100</v>
      </c>
      <c r="R216" s="4" t="s">
        <v>202</v>
      </c>
      <c r="S216" s="2">
        <v>4</v>
      </c>
      <c r="T216" s="2">
        <v>4</v>
      </c>
      <c r="U216" s="2">
        <v>4</v>
      </c>
      <c r="V216" s="2">
        <v>3</v>
      </c>
      <c r="W216" s="2">
        <v>3</v>
      </c>
      <c r="X216" s="2">
        <v>2</v>
      </c>
      <c r="Y216" s="2">
        <v>2</v>
      </c>
      <c r="Z216" s="2">
        <v>3</v>
      </c>
      <c r="AA216" s="2">
        <v>3</v>
      </c>
      <c r="AB216" s="2">
        <v>3</v>
      </c>
      <c r="AC216" s="2">
        <v>4</v>
      </c>
      <c r="AD216" s="2">
        <v>4</v>
      </c>
      <c r="AE216" s="2">
        <v>4</v>
      </c>
      <c r="AF216" s="2">
        <v>4</v>
      </c>
      <c r="AG216" s="2">
        <v>3</v>
      </c>
      <c r="AH216" s="2">
        <v>3</v>
      </c>
      <c r="AI216" s="2">
        <v>4</v>
      </c>
      <c r="AJ216" s="2">
        <v>4</v>
      </c>
      <c r="AK216" s="2">
        <v>3</v>
      </c>
      <c r="AL216" s="2">
        <v>2</v>
      </c>
      <c r="AM216" s="2">
        <v>3</v>
      </c>
      <c r="AN216" s="2">
        <v>4</v>
      </c>
      <c r="AO216" s="2">
        <v>4</v>
      </c>
      <c r="AP216" s="2">
        <v>4</v>
      </c>
      <c r="AQ216" s="2">
        <v>4</v>
      </c>
      <c r="AR216" s="2">
        <v>2</v>
      </c>
      <c r="AS216" s="2">
        <v>2</v>
      </c>
      <c r="AT216" s="2">
        <v>2</v>
      </c>
      <c r="AU216" s="2">
        <v>2</v>
      </c>
      <c r="AV216" s="2">
        <v>2</v>
      </c>
      <c r="AW216" s="2">
        <v>2</v>
      </c>
      <c r="AX216" s="2">
        <v>2</v>
      </c>
      <c r="AY216" s="2">
        <v>2</v>
      </c>
      <c r="AZ216" s="2">
        <v>2</v>
      </c>
      <c r="BA216" s="2">
        <v>2</v>
      </c>
      <c r="BB216" s="2">
        <v>2</v>
      </c>
      <c r="BC216" s="2">
        <v>2</v>
      </c>
      <c r="BD216" s="2">
        <v>2</v>
      </c>
      <c r="BE216" s="2">
        <v>2</v>
      </c>
      <c r="BF216" s="2">
        <v>2</v>
      </c>
      <c r="BG216" s="2">
        <v>4</v>
      </c>
      <c r="BH216" s="2">
        <v>3</v>
      </c>
      <c r="BI216" s="2">
        <f t="shared" si="10"/>
        <v>3.5</v>
      </c>
      <c r="BJ216" s="2">
        <v>0</v>
      </c>
      <c r="BK216" s="2">
        <v>0</v>
      </c>
      <c r="BL216" s="2">
        <v>0</v>
      </c>
      <c r="BM216" s="2">
        <v>0</v>
      </c>
      <c r="BN216" s="2">
        <v>0</v>
      </c>
      <c r="BO216" s="2">
        <v>1</v>
      </c>
      <c r="BP216" s="2">
        <v>0</v>
      </c>
      <c r="BQ216" s="4" t="s">
        <v>445</v>
      </c>
      <c r="BR216" s="2">
        <v>0</v>
      </c>
      <c r="BS216" s="2">
        <v>0</v>
      </c>
      <c r="BT216" s="2">
        <v>0</v>
      </c>
      <c r="BU216" s="2">
        <v>0</v>
      </c>
      <c r="BV216" s="2">
        <v>0</v>
      </c>
      <c r="BW216" s="2">
        <v>1</v>
      </c>
      <c r="BX216" s="2">
        <v>0</v>
      </c>
      <c r="BY216" s="4" t="s">
        <v>445</v>
      </c>
      <c r="BZ216" s="2">
        <v>0</v>
      </c>
      <c r="CA216" s="2">
        <v>0</v>
      </c>
      <c r="CB216" s="2">
        <v>0</v>
      </c>
      <c r="CC216" s="2">
        <v>0</v>
      </c>
      <c r="CD216" s="2">
        <v>0</v>
      </c>
      <c r="CE216" s="2">
        <v>1</v>
      </c>
      <c r="CF216" s="2">
        <v>0</v>
      </c>
      <c r="CG216" s="4" t="s">
        <v>445</v>
      </c>
      <c r="CH216" s="2">
        <v>0</v>
      </c>
      <c r="CI216" s="2">
        <v>0</v>
      </c>
      <c r="CJ216" s="2">
        <v>0</v>
      </c>
      <c r="CK216" s="2">
        <v>1</v>
      </c>
      <c r="CL216" s="2">
        <v>0</v>
      </c>
      <c r="CM216" s="4" t="s">
        <v>445</v>
      </c>
      <c r="CN216" s="2">
        <v>0</v>
      </c>
      <c r="CO216" s="2">
        <v>0</v>
      </c>
      <c r="CP216" s="2">
        <v>0</v>
      </c>
      <c r="CQ216" s="2">
        <v>1</v>
      </c>
      <c r="CR216" s="2">
        <v>0</v>
      </c>
      <c r="CS216" s="4" t="s">
        <v>445</v>
      </c>
      <c r="CT216" s="2">
        <v>0</v>
      </c>
      <c r="CU216" s="2">
        <v>0</v>
      </c>
      <c r="CV216" s="2">
        <v>0</v>
      </c>
      <c r="CW216" s="2">
        <v>0</v>
      </c>
      <c r="CX216" s="2">
        <v>1</v>
      </c>
      <c r="CY216" s="2">
        <v>0</v>
      </c>
      <c r="CZ216" s="4" t="s">
        <v>445</v>
      </c>
      <c r="DA216" s="8">
        <f t="shared" si="11"/>
        <v>0</v>
      </c>
      <c r="DB216" s="2">
        <v>2</v>
      </c>
      <c r="DC216" s="2">
        <v>2</v>
      </c>
      <c r="DD216" s="2">
        <v>2</v>
      </c>
      <c r="DE216" s="2">
        <v>2</v>
      </c>
      <c r="DF216" s="2">
        <v>2</v>
      </c>
      <c r="DG216" s="2">
        <v>2</v>
      </c>
      <c r="DH216" s="2">
        <v>5</v>
      </c>
      <c r="DI216" s="2">
        <v>2</v>
      </c>
      <c r="DJ216" s="2">
        <v>2</v>
      </c>
      <c r="DK216" s="2">
        <v>1</v>
      </c>
      <c r="DL216" s="2">
        <v>1</v>
      </c>
      <c r="DM216" s="2">
        <v>1</v>
      </c>
      <c r="DN216" s="2">
        <v>0</v>
      </c>
      <c r="DO216" s="2">
        <v>0</v>
      </c>
      <c r="DP216" s="2">
        <v>0</v>
      </c>
      <c r="DQ216" s="2">
        <v>0</v>
      </c>
      <c r="DR216" s="4" t="s">
        <v>445</v>
      </c>
    </row>
    <row r="217" spans="1:122">
      <c r="A217" s="2">
        <v>6564864</v>
      </c>
      <c r="B217" s="3">
        <v>42056.026956018519</v>
      </c>
      <c r="C217" s="2">
        <v>1</v>
      </c>
      <c r="D217" s="2">
        <v>59</v>
      </c>
      <c r="E217" s="2">
        <v>10</v>
      </c>
      <c r="F217" s="2">
        <v>13</v>
      </c>
      <c r="G217" s="2">
        <v>3</v>
      </c>
      <c r="H217" s="2">
        <v>2</v>
      </c>
      <c r="I217" s="2">
        <v>2</v>
      </c>
      <c r="J217" s="2">
        <v>5</v>
      </c>
      <c r="K217" s="2">
        <v>4</v>
      </c>
      <c r="L217" s="2">
        <v>11</v>
      </c>
      <c r="N217" s="2">
        <v>1987</v>
      </c>
      <c r="O217" s="2">
        <v>1500</v>
      </c>
      <c r="P217" s="2">
        <v>3</v>
      </c>
      <c r="Q217" s="2">
        <f t="shared" si="9"/>
        <v>500</v>
      </c>
      <c r="R217" s="4" t="s">
        <v>203</v>
      </c>
      <c r="S217" s="2">
        <v>3</v>
      </c>
      <c r="T217" s="2">
        <v>3</v>
      </c>
      <c r="U217" s="2">
        <v>2</v>
      </c>
      <c r="V217" s="2">
        <v>4</v>
      </c>
      <c r="W217" s="2">
        <v>1</v>
      </c>
      <c r="X217" s="2">
        <v>2</v>
      </c>
      <c r="Y217" s="2">
        <v>2</v>
      </c>
      <c r="Z217" s="2">
        <v>1</v>
      </c>
      <c r="AA217" s="2">
        <v>2</v>
      </c>
      <c r="AB217" s="2">
        <v>4</v>
      </c>
      <c r="AC217" s="2">
        <v>3</v>
      </c>
      <c r="AD217" s="2">
        <v>3</v>
      </c>
      <c r="AE217" s="2">
        <v>4</v>
      </c>
      <c r="AF217" s="2">
        <v>1</v>
      </c>
      <c r="AG217" s="2">
        <v>2</v>
      </c>
      <c r="AH217" s="2">
        <v>4</v>
      </c>
      <c r="AI217" s="2">
        <v>3</v>
      </c>
      <c r="AJ217" s="2">
        <v>1</v>
      </c>
      <c r="AK217" s="2">
        <v>2</v>
      </c>
      <c r="AL217" s="2">
        <v>4</v>
      </c>
      <c r="AM217" s="2">
        <v>4</v>
      </c>
      <c r="AN217" s="2">
        <v>1</v>
      </c>
      <c r="AO217" s="2">
        <v>4</v>
      </c>
      <c r="AP217" s="2">
        <v>3</v>
      </c>
      <c r="AQ217" s="2">
        <v>4</v>
      </c>
      <c r="AR217" s="2">
        <v>2</v>
      </c>
      <c r="AS217" s="2">
        <v>2</v>
      </c>
      <c r="AT217" s="2">
        <v>2</v>
      </c>
      <c r="AU217" s="2">
        <v>2</v>
      </c>
      <c r="AV217" s="2">
        <v>2</v>
      </c>
      <c r="AW217" s="2">
        <v>1</v>
      </c>
      <c r="AX217" s="2">
        <v>2</v>
      </c>
      <c r="AY217" s="2">
        <v>2</v>
      </c>
      <c r="AZ217" s="2">
        <v>1</v>
      </c>
      <c r="BA217" s="2">
        <v>2</v>
      </c>
      <c r="BB217" s="2">
        <v>2</v>
      </c>
      <c r="BC217" s="2">
        <v>2</v>
      </c>
      <c r="BD217" s="2">
        <v>2</v>
      </c>
      <c r="BE217" s="2">
        <v>3</v>
      </c>
      <c r="BF217" s="2">
        <v>2</v>
      </c>
      <c r="BG217" s="2">
        <v>2</v>
      </c>
      <c r="BH217" s="2">
        <v>2</v>
      </c>
      <c r="BI217" s="2">
        <f t="shared" si="10"/>
        <v>2</v>
      </c>
      <c r="BJ217" s="2">
        <v>0</v>
      </c>
      <c r="BK217" s="2">
        <v>0</v>
      </c>
      <c r="BL217" s="2">
        <v>0</v>
      </c>
      <c r="BM217" s="2">
        <v>0</v>
      </c>
      <c r="BN217" s="2">
        <v>0</v>
      </c>
      <c r="BO217" s="2">
        <v>1</v>
      </c>
      <c r="BP217" s="2">
        <v>0</v>
      </c>
      <c r="BQ217" s="4" t="s">
        <v>445</v>
      </c>
      <c r="BR217" s="2">
        <v>0</v>
      </c>
      <c r="BS217" s="2">
        <v>0</v>
      </c>
      <c r="BT217" s="2">
        <v>0</v>
      </c>
      <c r="BU217" s="2">
        <v>0</v>
      </c>
      <c r="BV217" s="2">
        <v>0</v>
      </c>
      <c r="BW217" s="2">
        <v>1</v>
      </c>
      <c r="BX217" s="2">
        <v>0</v>
      </c>
      <c r="BY217" s="4" t="s">
        <v>445</v>
      </c>
      <c r="BZ217" s="2">
        <v>0</v>
      </c>
      <c r="CA217" s="2">
        <v>0</v>
      </c>
      <c r="CB217" s="2">
        <v>0</v>
      </c>
      <c r="CC217" s="2">
        <v>0</v>
      </c>
      <c r="CD217" s="2">
        <v>0</v>
      </c>
      <c r="CE217" s="2">
        <v>1</v>
      </c>
      <c r="CF217" s="2">
        <v>0</v>
      </c>
      <c r="CG217" s="4" t="s">
        <v>445</v>
      </c>
      <c r="CH217" s="2">
        <v>0</v>
      </c>
      <c r="CI217" s="2">
        <v>0</v>
      </c>
      <c r="CJ217" s="2">
        <v>0</v>
      </c>
      <c r="CK217" s="2">
        <v>0</v>
      </c>
      <c r="CL217" s="2">
        <v>1</v>
      </c>
      <c r="CM217" s="4" t="s">
        <v>445</v>
      </c>
      <c r="CN217" s="2">
        <v>0</v>
      </c>
      <c r="CO217" s="2">
        <v>0</v>
      </c>
      <c r="CP217" s="2">
        <v>0</v>
      </c>
      <c r="CQ217" s="2">
        <v>0</v>
      </c>
      <c r="CR217" s="2">
        <v>1</v>
      </c>
      <c r="CS217" s="4" t="s">
        <v>445</v>
      </c>
      <c r="CT217" s="2">
        <v>0</v>
      </c>
      <c r="CU217" s="2">
        <v>0</v>
      </c>
      <c r="CV217" s="2">
        <v>0</v>
      </c>
      <c r="CW217" s="2">
        <v>0</v>
      </c>
      <c r="CX217" s="2">
        <v>1</v>
      </c>
      <c r="CY217" s="2">
        <v>0</v>
      </c>
      <c r="CZ217" s="4" t="s">
        <v>445</v>
      </c>
      <c r="DA217" s="8">
        <f t="shared" si="11"/>
        <v>0</v>
      </c>
      <c r="DB217" s="2">
        <v>2</v>
      </c>
      <c r="DC217" s="2">
        <v>2</v>
      </c>
      <c r="DD217" s="2">
        <v>2</v>
      </c>
      <c r="DE217" s="2">
        <v>3</v>
      </c>
      <c r="DF217" s="2">
        <v>2</v>
      </c>
      <c r="DG217" s="2">
        <v>2</v>
      </c>
      <c r="DH217" s="2">
        <v>4</v>
      </c>
      <c r="DI217" s="2">
        <v>1</v>
      </c>
      <c r="DJ217" s="2">
        <v>2</v>
      </c>
      <c r="DK217" s="2">
        <v>0</v>
      </c>
      <c r="DL217" s="2">
        <v>1</v>
      </c>
      <c r="DM217" s="2">
        <v>0</v>
      </c>
      <c r="DN217" s="2">
        <v>0</v>
      </c>
      <c r="DO217" s="2">
        <v>0</v>
      </c>
      <c r="DP217" s="2">
        <v>0</v>
      </c>
      <c r="DQ217" s="2">
        <v>0</v>
      </c>
      <c r="DR217" s="4" t="s">
        <v>445</v>
      </c>
    </row>
    <row r="218" spans="1:122">
      <c r="A218" s="2">
        <v>6565955</v>
      </c>
      <c r="B218" s="3">
        <v>42055.990451388891</v>
      </c>
      <c r="C218" s="2">
        <v>2</v>
      </c>
      <c r="D218" s="2">
        <v>43</v>
      </c>
      <c r="E218" s="2">
        <v>7</v>
      </c>
      <c r="F218" s="2">
        <v>33</v>
      </c>
      <c r="G218" s="2">
        <v>6</v>
      </c>
      <c r="H218" s="2">
        <v>1</v>
      </c>
      <c r="I218" s="2">
        <v>1</v>
      </c>
      <c r="J218" s="2">
        <v>1</v>
      </c>
      <c r="K218" s="2">
        <v>1</v>
      </c>
      <c r="L218" s="2">
        <v>6</v>
      </c>
      <c r="N218" s="2">
        <v>1985</v>
      </c>
      <c r="O218" s="2">
        <v>600</v>
      </c>
      <c r="P218" s="2">
        <v>2</v>
      </c>
      <c r="Q218" s="2">
        <f t="shared" si="9"/>
        <v>300</v>
      </c>
      <c r="R218" s="4" t="s">
        <v>204</v>
      </c>
      <c r="S218" s="2">
        <v>4</v>
      </c>
      <c r="T218" s="2">
        <v>2</v>
      </c>
      <c r="U218" s="2">
        <v>4</v>
      </c>
      <c r="V218" s="2">
        <v>4</v>
      </c>
      <c r="W218" s="2">
        <v>3</v>
      </c>
      <c r="X218" s="2">
        <v>2</v>
      </c>
      <c r="Y218" s="2">
        <v>2</v>
      </c>
      <c r="Z218" s="2">
        <v>4</v>
      </c>
      <c r="AA218" s="2">
        <v>3</v>
      </c>
      <c r="AB218" s="2">
        <v>4</v>
      </c>
      <c r="AC218" s="2">
        <v>4</v>
      </c>
      <c r="AD218" s="2">
        <v>4</v>
      </c>
      <c r="AE218" s="2">
        <v>4</v>
      </c>
      <c r="AF218" s="2">
        <v>4</v>
      </c>
      <c r="AG218" s="2">
        <v>4</v>
      </c>
      <c r="AH218" s="2">
        <v>4</v>
      </c>
      <c r="AI218" s="2">
        <v>2</v>
      </c>
      <c r="AJ218" s="2">
        <v>2</v>
      </c>
      <c r="AK218" s="2">
        <v>4</v>
      </c>
      <c r="AL218" s="2">
        <v>3</v>
      </c>
      <c r="AM218" s="2">
        <v>4</v>
      </c>
      <c r="AN218" s="2">
        <v>4</v>
      </c>
      <c r="AO218" s="2">
        <v>4</v>
      </c>
      <c r="AP218" s="2">
        <v>4</v>
      </c>
      <c r="AQ218" s="2">
        <v>3</v>
      </c>
      <c r="AR218" s="2">
        <v>3</v>
      </c>
      <c r="AS218" s="2">
        <v>3</v>
      </c>
      <c r="AT218" s="2">
        <v>4</v>
      </c>
      <c r="AU218" s="2">
        <v>1</v>
      </c>
      <c r="AV218" s="2">
        <v>4</v>
      </c>
      <c r="AW218" s="2">
        <v>2</v>
      </c>
      <c r="AX218" s="2">
        <v>2</v>
      </c>
      <c r="AY218" s="2">
        <v>3</v>
      </c>
      <c r="AZ218" s="2">
        <v>1</v>
      </c>
      <c r="BA218" s="2">
        <v>2</v>
      </c>
      <c r="BB218" s="2">
        <v>2</v>
      </c>
      <c r="BC218" s="2">
        <v>3</v>
      </c>
      <c r="BD218" s="2">
        <v>3</v>
      </c>
      <c r="BE218" s="2">
        <v>3</v>
      </c>
      <c r="BF218" s="2">
        <v>3</v>
      </c>
      <c r="BG218" s="2">
        <v>2</v>
      </c>
      <c r="BH218" s="2">
        <v>3</v>
      </c>
      <c r="BI218" s="2">
        <f t="shared" si="10"/>
        <v>2.5</v>
      </c>
      <c r="BJ218" s="2">
        <v>0</v>
      </c>
      <c r="BK218" s="2">
        <v>0</v>
      </c>
      <c r="BL218" s="2">
        <v>0</v>
      </c>
      <c r="BM218" s="2">
        <v>0</v>
      </c>
      <c r="BN218" s="2">
        <v>0</v>
      </c>
      <c r="BO218" s="2">
        <v>1</v>
      </c>
      <c r="BP218" s="2">
        <v>0</v>
      </c>
      <c r="BQ218" s="4" t="s">
        <v>445</v>
      </c>
      <c r="BR218" s="2">
        <v>0</v>
      </c>
      <c r="BS218" s="2">
        <v>0</v>
      </c>
      <c r="BT218" s="2">
        <v>0</v>
      </c>
      <c r="BU218" s="2">
        <v>0</v>
      </c>
      <c r="BV218" s="2">
        <v>0</v>
      </c>
      <c r="BW218" s="2">
        <v>1</v>
      </c>
      <c r="BX218" s="2">
        <v>0</v>
      </c>
      <c r="BY218" s="4" t="s">
        <v>445</v>
      </c>
      <c r="BZ218" s="2">
        <v>0</v>
      </c>
      <c r="CA218" s="2">
        <v>0</v>
      </c>
      <c r="CB218" s="2">
        <v>0</v>
      </c>
      <c r="CC218" s="2">
        <v>0</v>
      </c>
      <c r="CD218" s="2">
        <v>0</v>
      </c>
      <c r="CE218" s="2">
        <v>1</v>
      </c>
      <c r="CF218" s="2">
        <v>0</v>
      </c>
      <c r="CG218" s="4" t="s">
        <v>445</v>
      </c>
      <c r="CH218" s="2">
        <v>0</v>
      </c>
      <c r="CI218" s="2">
        <v>0</v>
      </c>
      <c r="CJ218" s="2">
        <v>0</v>
      </c>
      <c r="CK218" s="2">
        <v>1</v>
      </c>
      <c r="CL218" s="2">
        <v>0</v>
      </c>
      <c r="CM218" s="4" t="s">
        <v>445</v>
      </c>
      <c r="CN218" s="2">
        <v>0</v>
      </c>
      <c r="CO218" s="2">
        <v>1</v>
      </c>
      <c r="CP218" s="2">
        <v>0</v>
      </c>
      <c r="CQ218" s="2">
        <v>0</v>
      </c>
      <c r="CR218" s="2">
        <v>0</v>
      </c>
      <c r="CS218" s="4" t="s">
        <v>445</v>
      </c>
      <c r="CT218" s="2">
        <v>0</v>
      </c>
      <c r="CU218" s="2">
        <v>0</v>
      </c>
      <c r="CV218" s="2">
        <v>0</v>
      </c>
      <c r="CW218" s="2">
        <v>0</v>
      </c>
      <c r="CX218" s="2">
        <v>1</v>
      </c>
      <c r="CY218" s="2">
        <v>0</v>
      </c>
      <c r="CZ218" s="4" t="s">
        <v>445</v>
      </c>
      <c r="DA218" s="8">
        <f t="shared" si="11"/>
        <v>1</v>
      </c>
      <c r="DB218" s="2">
        <v>2</v>
      </c>
      <c r="DC218" s="2">
        <v>2</v>
      </c>
      <c r="DD218" s="2">
        <v>1</v>
      </c>
      <c r="DE218" s="2">
        <v>2</v>
      </c>
      <c r="DF218" s="2">
        <v>3</v>
      </c>
      <c r="DG218" s="2">
        <v>2</v>
      </c>
      <c r="DH218" s="2">
        <v>2</v>
      </c>
      <c r="DI218" s="2">
        <v>3</v>
      </c>
      <c r="DJ218" s="2">
        <v>2</v>
      </c>
      <c r="DK218" s="2">
        <v>0</v>
      </c>
      <c r="DL218" s="2">
        <v>0</v>
      </c>
      <c r="DM218" s="2">
        <v>0</v>
      </c>
      <c r="DN218" s="2">
        <v>0</v>
      </c>
      <c r="DO218" s="2">
        <v>0</v>
      </c>
      <c r="DP218" s="2">
        <v>1</v>
      </c>
      <c r="DQ218" s="2">
        <v>0</v>
      </c>
      <c r="DR218" s="4" t="s">
        <v>445</v>
      </c>
    </row>
    <row r="219" spans="1:122">
      <c r="A219" s="2">
        <v>6566290</v>
      </c>
      <c r="B219" s="3">
        <v>42056.445821759262</v>
      </c>
      <c r="C219" s="2">
        <v>1</v>
      </c>
      <c r="D219" s="2">
        <v>66</v>
      </c>
      <c r="E219" s="2">
        <v>11</v>
      </c>
      <c r="F219" s="2">
        <v>27</v>
      </c>
      <c r="G219" s="2">
        <v>5</v>
      </c>
      <c r="H219" s="2">
        <v>2</v>
      </c>
      <c r="I219" s="2">
        <v>2</v>
      </c>
      <c r="J219" s="2">
        <v>2</v>
      </c>
      <c r="K219" s="2">
        <v>2</v>
      </c>
      <c r="L219" s="2">
        <v>12</v>
      </c>
      <c r="N219" s="2">
        <v>1970</v>
      </c>
      <c r="O219" s="2">
        <v>500</v>
      </c>
      <c r="P219" s="2">
        <v>3</v>
      </c>
      <c r="Q219" s="2">
        <f t="shared" si="9"/>
        <v>166.66666666666666</v>
      </c>
      <c r="R219" s="4" t="s">
        <v>205</v>
      </c>
      <c r="S219" s="2">
        <v>4</v>
      </c>
      <c r="T219" s="2">
        <v>1</v>
      </c>
      <c r="U219" s="2">
        <v>3</v>
      </c>
      <c r="V219" s="2">
        <v>4</v>
      </c>
      <c r="W219" s="2">
        <v>1</v>
      </c>
      <c r="X219" s="2">
        <v>2</v>
      </c>
      <c r="Y219" s="2">
        <v>1</v>
      </c>
      <c r="Z219" s="2">
        <v>1</v>
      </c>
      <c r="AA219" s="2">
        <v>4</v>
      </c>
      <c r="AB219" s="2">
        <v>3</v>
      </c>
      <c r="AC219" s="2">
        <v>4</v>
      </c>
      <c r="AD219" s="2">
        <v>4</v>
      </c>
      <c r="AE219" s="2">
        <v>4</v>
      </c>
      <c r="AF219" s="2">
        <v>3</v>
      </c>
      <c r="AG219" s="2">
        <v>1</v>
      </c>
      <c r="AH219" s="2">
        <v>4</v>
      </c>
      <c r="AI219" s="2">
        <v>4</v>
      </c>
      <c r="AJ219" s="2">
        <v>1</v>
      </c>
      <c r="AK219" s="2">
        <v>4</v>
      </c>
      <c r="AL219" s="2">
        <v>4</v>
      </c>
      <c r="AM219" s="2">
        <v>4</v>
      </c>
      <c r="AN219" s="2">
        <v>1</v>
      </c>
      <c r="AO219" s="2">
        <v>2</v>
      </c>
      <c r="AP219" s="2">
        <v>4</v>
      </c>
      <c r="AQ219" s="2">
        <v>4</v>
      </c>
      <c r="AR219" s="2">
        <v>2</v>
      </c>
      <c r="AS219" s="2">
        <v>2</v>
      </c>
      <c r="AT219" s="2">
        <v>2</v>
      </c>
      <c r="AU219" s="2">
        <v>2</v>
      </c>
      <c r="AV219" s="2">
        <v>1</v>
      </c>
      <c r="AW219" s="2">
        <v>1</v>
      </c>
      <c r="AX219" s="2">
        <v>2</v>
      </c>
      <c r="AY219" s="2">
        <v>2</v>
      </c>
      <c r="AZ219" s="2">
        <v>1</v>
      </c>
      <c r="BA219" s="2">
        <v>2</v>
      </c>
      <c r="BB219" s="2">
        <v>2</v>
      </c>
      <c r="BC219" s="2">
        <v>2</v>
      </c>
      <c r="BD219" s="2">
        <v>2</v>
      </c>
      <c r="BE219" s="2">
        <v>1</v>
      </c>
      <c r="BF219" s="2">
        <v>2</v>
      </c>
      <c r="BG219" s="2">
        <v>1</v>
      </c>
      <c r="BH219" s="2">
        <v>2</v>
      </c>
      <c r="BI219" s="2">
        <f t="shared" si="10"/>
        <v>1.5</v>
      </c>
      <c r="BJ219" s="2">
        <v>0</v>
      </c>
      <c r="BK219" s="2">
        <v>0</v>
      </c>
      <c r="BL219" s="2">
        <v>0</v>
      </c>
      <c r="BM219" s="2">
        <v>0</v>
      </c>
      <c r="BN219" s="2">
        <v>0</v>
      </c>
      <c r="BO219" s="2">
        <v>1</v>
      </c>
      <c r="BP219" s="2">
        <v>0</v>
      </c>
      <c r="BQ219" s="4" t="s">
        <v>445</v>
      </c>
      <c r="BR219" s="2">
        <v>0</v>
      </c>
      <c r="BS219" s="2">
        <v>0</v>
      </c>
      <c r="BT219" s="2">
        <v>0</v>
      </c>
      <c r="BU219" s="2">
        <v>0</v>
      </c>
      <c r="BV219" s="2">
        <v>0</v>
      </c>
      <c r="BW219" s="2">
        <v>0</v>
      </c>
      <c r="BX219" s="2">
        <v>1</v>
      </c>
      <c r="BY219" s="4" t="s">
        <v>445</v>
      </c>
      <c r="BZ219" s="2">
        <v>0</v>
      </c>
      <c r="CA219" s="2">
        <v>0</v>
      </c>
      <c r="CB219" s="2">
        <v>0</v>
      </c>
      <c r="CC219" s="2">
        <v>1</v>
      </c>
      <c r="CD219" s="2">
        <v>0</v>
      </c>
      <c r="CE219" s="2">
        <v>0</v>
      </c>
      <c r="CF219" s="2">
        <v>0</v>
      </c>
      <c r="CG219" s="4" t="s">
        <v>445</v>
      </c>
      <c r="CH219" s="2">
        <v>0</v>
      </c>
      <c r="CI219" s="2">
        <v>0</v>
      </c>
      <c r="CJ219" s="2">
        <v>0</v>
      </c>
      <c r="CK219" s="2">
        <v>1</v>
      </c>
      <c r="CL219" s="2">
        <v>0</v>
      </c>
      <c r="CM219" s="4" t="s">
        <v>445</v>
      </c>
      <c r="CN219" s="2">
        <v>0</v>
      </c>
      <c r="CO219" s="2">
        <v>0</v>
      </c>
      <c r="CP219" s="2">
        <v>0</v>
      </c>
      <c r="CQ219" s="2">
        <v>1</v>
      </c>
      <c r="CR219" s="2">
        <v>0</v>
      </c>
      <c r="CS219" s="4" t="s">
        <v>445</v>
      </c>
      <c r="CT219" s="2">
        <v>0</v>
      </c>
      <c r="CU219" s="2">
        <v>0</v>
      </c>
      <c r="CV219" s="2">
        <v>0</v>
      </c>
      <c r="CW219" s="2">
        <v>0</v>
      </c>
      <c r="CX219" s="2">
        <v>1</v>
      </c>
      <c r="CY219" s="2">
        <v>0</v>
      </c>
      <c r="CZ219" s="4" t="s">
        <v>445</v>
      </c>
      <c r="DA219" s="8">
        <f t="shared" si="11"/>
        <v>1</v>
      </c>
      <c r="DB219" s="2">
        <v>2</v>
      </c>
      <c r="DC219" s="2">
        <v>2</v>
      </c>
      <c r="DD219" s="2">
        <v>4</v>
      </c>
      <c r="DE219" s="2">
        <v>2</v>
      </c>
      <c r="DF219" s="2">
        <v>2</v>
      </c>
      <c r="DG219" s="2">
        <v>2</v>
      </c>
      <c r="DH219" s="2">
        <v>4</v>
      </c>
      <c r="DI219" s="2">
        <v>3</v>
      </c>
      <c r="DJ219" s="2">
        <v>3</v>
      </c>
      <c r="DR219" s="4" t="s">
        <v>445</v>
      </c>
    </row>
    <row r="220" spans="1:122">
      <c r="A220" s="2">
        <v>6566591</v>
      </c>
      <c r="B220" s="3">
        <v>42056.440798611111</v>
      </c>
      <c r="C220" s="2">
        <v>1</v>
      </c>
      <c r="D220" s="2">
        <v>50</v>
      </c>
      <c r="E220" s="2">
        <v>9</v>
      </c>
      <c r="F220" s="2">
        <v>1</v>
      </c>
      <c r="G220" s="2">
        <v>1</v>
      </c>
      <c r="H220" s="2">
        <v>2</v>
      </c>
      <c r="I220" s="2">
        <v>2</v>
      </c>
      <c r="J220" s="2">
        <v>7</v>
      </c>
      <c r="K220" s="2">
        <v>7</v>
      </c>
      <c r="L220" s="2">
        <v>4</v>
      </c>
      <c r="N220" s="2">
        <v>1990</v>
      </c>
      <c r="O220" s="2">
        <v>2800</v>
      </c>
      <c r="P220" s="2">
        <v>5</v>
      </c>
      <c r="Q220" s="2">
        <f t="shared" si="9"/>
        <v>560</v>
      </c>
      <c r="R220" s="4" t="s">
        <v>112</v>
      </c>
      <c r="S220" s="2">
        <v>4</v>
      </c>
      <c r="T220" s="2">
        <v>3</v>
      </c>
      <c r="U220" s="2">
        <v>3</v>
      </c>
      <c r="V220" s="2">
        <v>4</v>
      </c>
      <c r="W220" s="2">
        <v>3</v>
      </c>
      <c r="X220" s="2">
        <v>2</v>
      </c>
      <c r="Y220" s="2">
        <v>2</v>
      </c>
      <c r="Z220" s="2">
        <v>3</v>
      </c>
      <c r="AA220" s="2">
        <v>2</v>
      </c>
      <c r="AB220" s="2">
        <v>4</v>
      </c>
      <c r="AC220" s="2">
        <v>3</v>
      </c>
      <c r="AD220" s="2">
        <v>3</v>
      </c>
      <c r="AE220" s="2">
        <v>4</v>
      </c>
      <c r="AF220" s="2">
        <v>3</v>
      </c>
      <c r="AG220" s="2">
        <v>3</v>
      </c>
      <c r="AH220" s="2">
        <v>4</v>
      </c>
      <c r="AI220" s="2">
        <v>4</v>
      </c>
      <c r="AJ220" s="2">
        <v>4</v>
      </c>
      <c r="AK220" s="2">
        <v>3</v>
      </c>
      <c r="AL220" s="2">
        <v>4</v>
      </c>
      <c r="AM220" s="2">
        <v>4</v>
      </c>
      <c r="AN220" s="2">
        <v>1</v>
      </c>
      <c r="AO220" s="2">
        <v>4</v>
      </c>
      <c r="AP220" s="2">
        <v>4</v>
      </c>
      <c r="AQ220" s="2">
        <v>4</v>
      </c>
      <c r="AR220" s="2">
        <v>2</v>
      </c>
      <c r="AS220" s="2">
        <v>2</v>
      </c>
      <c r="AT220" s="2">
        <v>4</v>
      </c>
      <c r="AU220" s="2">
        <v>2</v>
      </c>
      <c r="AV220" s="2">
        <v>2</v>
      </c>
      <c r="AW220" s="2">
        <v>2</v>
      </c>
      <c r="AX220" s="2">
        <v>2</v>
      </c>
      <c r="AY220" s="2">
        <v>2</v>
      </c>
      <c r="AZ220" s="2">
        <v>3</v>
      </c>
      <c r="BA220" s="2">
        <v>3</v>
      </c>
      <c r="BB220" s="2">
        <v>3</v>
      </c>
      <c r="BC220" s="2">
        <v>2</v>
      </c>
      <c r="BD220" s="2">
        <v>4</v>
      </c>
      <c r="BE220" s="2">
        <v>2</v>
      </c>
      <c r="BF220" s="2">
        <v>3</v>
      </c>
      <c r="BG220" s="2">
        <v>3</v>
      </c>
      <c r="BH220" s="2">
        <v>3</v>
      </c>
      <c r="BI220" s="2">
        <f t="shared" si="10"/>
        <v>3</v>
      </c>
      <c r="BJ220" s="2">
        <v>0</v>
      </c>
      <c r="BK220" s="2">
        <v>1</v>
      </c>
      <c r="BL220" s="2">
        <v>0</v>
      </c>
      <c r="BM220" s="2">
        <v>0</v>
      </c>
      <c r="BN220" s="2">
        <v>0</v>
      </c>
      <c r="BO220" s="2">
        <v>0</v>
      </c>
      <c r="BP220" s="2">
        <v>0</v>
      </c>
      <c r="BQ220" s="4" t="s">
        <v>445</v>
      </c>
      <c r="BR220" s="2">
        <v>0</v>
      </c>
      <c r="BS220" s="2">
        <v>0</v>
      </c>
      <c r="BT220" s="2">
        <v>0</v>
      </c>
      <c r="BU220" s="2">
        <v>0</v>
      </c>
      <c r="BV220" s="2">
        <v>0</v>
      </c>
      <c r="BW220" s="2">
        <v>1</v>
      </c>
      <c r="BX220" s="2">
        <v>0</v>
      </c>
      <c r="BY220" s="4" t="s">
        <v>445</v>
      </c>
      <c r="BZ220" s="2">
        <v>1</v>
      </c>
      <c r="CA220" s="2">
        <v>0</v>
      </c>
      <c r="CB220" s="2">
        <v>0</v>
      </c>
      <c r="CC220" s="2">
        <v>0</v>
      </c>
      <c r="CD220" s="2">
        <v>0</v>
      </c>
      <c r="CE220" s="2">
        <v>0</v>
      </c>
      <c r="CF220" s="2">
        <v>0</v>
      </c>
      <c r="CG220" s="4" t="s">
        <v>445</v>
      </c>
      <c r="CH220" s="2">
        <v>0</v>
      </c>
      <c r="CI220" s="2">
        <v>0</v>
      </c>
      <c r="CJ220" s="2">
        <v>0</v>
      </c>
      <c r="CK220" s="2">
        <v>1</v>
      </c>
      <c r="CL220" s="2">
        <v>0</v>
      </c>
      <c r="CM220" s="4" t="s">
        <v>445</v>
      </c>
      <c r="CN220" s="2">
        <v>0</v>
      </c>
      <c r="CO220" s="2">
        <v>0</v>
      </c>
      <c r="CP220" s="2">
        <v>0</v>
      </c>
      <c r="CQ220" s="2">
        <v>1</v>
      </c>
      <c r="CR220" s="2">
        <v>0</v>
      </c>
      <c r="CS220" s="4" t="s">
        <v>445</v>
      </c>
      <c r="CT220" s="2">
        <v>0</v>
      </c>
      <c r="CU220" s="2">
        <v>0</v>
      </c>
      <c r="CV220" s="2">
        <v>0</v>
      </c>
      <c r="CW220" s="2">
        <v>0</v>
      </c>
      <c r="CX220" s="2">
        <v>1</v>
      </c>
      <c r="CY220" s="2">
        <v>0</v>
      </c>
      <c r="CZ220" s="4" t="s">
        <v>445</v>
      </c>
      <c r="DA220" s="8">
        <f t="shared" si="11"/>
        <v>2</v>
      </c>
      <c r="DB220" s="2">
        <v>3</v>
      </c>
      <c r="DC220" s="2">
        <v>4</v>
      </c>
      <c r="DD220" s="2">
        <v>3</v>
      </c>
      <c r="DE220" s="2">
        <v>3</v>
      </c>
      <c r="DF220" s="2">
        <v>2</v>
      </c>
      <c r="DG220" s="2">
        <v>3</v>
      </c>
      <c r="DH220" s="2">
        <v>5</v>
      </c>
      <c r="DI220" s="2">
        <v>3</v>
      </c>
      <c r="DJ220" s="2">
        <v>4</v>
      </c>
      <c r="DR220" s="4" t="s">
        <v>445</v>
      </c>
    </row>
    <row r="221" spans="1:122">
      <c r="A221" s="2">
        <v>6586090</v>
      </c>
      <c r="B221" s="3">
        <v>42056.627106481479</v>
      </c>
      <c r="C221" s="2">
        <v>2</v>
      </c>
      <c r="D221" s="2">
        <v>37</v>
      </c>
      <c r="E221" s="2">
        <v>6</v>
      </c>
      <c r="F221" s="2">
        <v>40</v>
      </c>
      <c r="G221" s="2">
        <v>8</v>
      </c>
      <c r="H221" s="2">
        <v>2</v>
      </c>
      <c r="I221" s="2">
        <v>2</v>
      </c>
      <c r="J221" s="2">
        <v>2</v>
      </c>
      <c r="K221" s="2">
        <v>1</v>
      </c>
      <c r="L221" s="2">
        <v>3</v>
      </c>
      <c r="N221" s="2">
        <v>1978</v>
      </c>
      <c r="O221" s="2">
        <v>5000</v>
      </c>
      <c r="P221" s="2">
        <v>4</v>
      </c>
      <c r="Q221" s="2">
        <f t="shared" si="9"/>
        <v>1250</v>
      </c>
      <c r="R221" s="4" t="s">
        <v>137</v>
      </c>
      <c r="S221" s="2">
        <v>1</v>
      </c>
      <c r="T221" s="2">
        <v>1</v>
      </c>
      <c r="U221" s="2">
        <v>1</v>
      </c>
      <c r="V221" s="2">
        <v>1</v>
      </c>
      <c r="W221" s="2">
        <v>1</v>
      </c>
      <c r="X221" s="2">
        <v>2</v>
      </c>
      <c r="Y221" s="2">
        <v>2</v>
      </c>
      <c r="Z221" s="2">
        <v>3</v>
      </c>
      <c r="AA221" s="2">
        <v>2</v>
      </c>
      <c r="AB221" s="2">
        <v>3</v>
      </c>
      <c r="AC221" s="2">
        <v>4</v>
      </c>
      <c r="AD221" s="2">
        <v>4</v>
      </c>
      <c r="AE221" s="2">
        <v>4</v>
      </c>
      <c r="AF221" s="2">
        <v>3</v>
      </c>
      <c r="AG221" s="2">
        <v>2</v>
      </c>
      <c r="AH221" s="2">
        <v>3</v>
      </c>
      <c r="AI221" s="2">
        <v>1</v>
      </c>
      <c r="AJ221" s="2">
        <v>1</v>
      </c>
      <c r="AK221" s="2">
        <v>4</v>
      </c>
      <c r="AL221" s="2">
        <v>4</v>
      </c>
      <c r="AM221" s="2">
        <v>4</v>
      </c>
      <c r="AN221" s="2">
        <v>1</v>
      </c>
      <c r="AO221" s="2">
        <v>2</v>
      </c>
      <c r="AP221" s="2">
        <v>4</v>
      </c>
      <c r="AQ221" s="2">
        <v>4</v>
      </c>
      <c r="AR221" s="2">
        <v>2</v>
      </c>
      <c r="AS221" s="2">
        <v>2</v>
      </c>
      <c r="AT221" s="2">
        <v>2</v>
      </c>
      <c r="AU221" s="2">
        <v>1</v>
      </c>
      <c r="AV221" s="2">
        <v>2</v>
      </c>
      <c r="AW221" s="2">
        <v>2</v>
      </c>
      <c r="AX221" s="2">
        <v>2</v>
      </c>
      <c r="AY221" s="2">
        <v>2</v>
      </c>
      <c r="AZ221" s="2">
        <v>3</v>
      </c>
      <c r="BA221" s="2">
        <v>2</v>
      </c>
      <c r="BB221" s="2">
        <v>4</v>
      </c>
      <c r="BC221" s="2">
        <v>2</v>
      </c>
      <c r="BD221" s="2">
        <v>4</v>
      </c>
      <c r="BE221" s="2">
        <v>2</v>
      </c>
      <c r="BF221" s="2">
        <v>2</v>
      </c>
      <c r="BG221" s="2">
        <v>2</v>
      </c>
      <c r="BH221" s="2">
        <v>2</v>
      </c>
      <c r="BI221" s="2">
        <f t="shared" si="10"/>
        <v>2</v>
      </c>
      <c r="BJ221" s="2">
        <v>0</v>
      </c>
      <c r="BK221" s="2">
        <v>0</v>
      </c>
      <c r="BL221" s="2">
        <v>0</v>
      </c>
      <c r="BM221" s="2">
        <v>0</v>
      </c>
      <c r="BN221" s="2">
        <v>0</v>
      </c>
      <c r="BO221" s="2">
        <v>1</v>
      </c>
      <c r="BP221" s="2">
        <v>0</v>
      </c>
      <c r="BQ221" s="4" t="s">
        <v>445</v>
      </c>
      <c r="BR221" s="2">
        <v>0</v>
      </c>
      <c r="BS221" s="2">
        <v>0</v>
      </c>
      <c r="BT221" s="2">
        <v>0</v>
      </c>
      <c r="BU221" s="2">
        <v>0</v>
      </c>
      <c r="BV221" s="2">
        <v>0</v>
      </c>
      <c r="BW221" s="2">
        <v>1</v>
      </c>
      <c r="BX221" s="2">
        <v>0</v>
      </c>
      <c r="BY221" s="4" t="s">
        <v>445</v>
      </c>
      <c r="BZ221" s="2">
        <v>0</v>
      </c>
      <c r="CA221" s="2">
        <v>0</v>
      </c>
      <c r="CB221" s="2">
        <v>0</v>
      </c>
      <c r="CC221" s="2">
        <v>0</v>
      </c>
      <c r="CD221" s="2">
        <v>0</v>
      </c>
      <c r="CE221" s="2">
        <v>1</v>
      </c>
      <c r="CF221" s="2">
        <v>0</v>
      </c>
      <c r="CG221" s="4" t="s">
        <v>445</v>
      </c>
      <c r="CH221" s="2">
        <v>0</v>
      </c>
      <c r="CI221" s="2">
        <v>0</v>
      </c>
      <c r="CJ221" s="2">
        <v>0</v>
      </c>
      <c r="CK221" s="2">
        <v>1</v>
      </c>
      <c r="CL221" s="2">
        <v>0</v>
      </c>
      <c r="CM221" s="4" t="s">
        <v>445</v>
      </c>
      <c r="CN221" s="2">
        <v>0</v>
      </c>
      <c r="CO221" s="2">
        <v>0</v>
      </c>
      <c r="CP221" s="2">
        <v>0</v>
      </c>
      <c r="CQ221" s="2">
        <v>1</v>
      </c>
      <c r="CR221" s="2">
        <v>0</v>
      </c>
      <c r="CS221" s="4" t="s">
        <v>445</v>
      </c>
      <c r="CT221" s="2">
        <v>0</v>
      </c>
      <c r="CU221" s="2">
        <v>0</v>
      </c>
      <c r="CV221" s="2">
        <v>0</v>
      </c>
      <c r="CW221" s="2">
        <v>0</v>
      </c>
      <c r="CX221" s="2">
        <v>1</v>
      </c>
      <c r="CY221" s="2">
        <v>0</v>
      </c>
      <c r="CZ221" s="4" t="s">
        <v>445</v>
      </c>
      <c r="DA221" s="8">
        <f t="shared" si="11"/>
        <v>0</v>
      </c>
      <c r="DB221" s="2">
        <v>2</v>
      </c>
      <c r="DC221" s="2">
        <v>2</v>
      </c>
      <c r="DD221" s="2">
        <v>2</v>
      </c>
      <c r="DE221" s="2">
        <v>2</v>
      </c>
      <c r="DF221" s="2">
        <v>2</v>
      </c>
      <c r="DG221" s="2">
        <v>2</v>
      </c>
      <c r="DH221" s="2">
        <v>1</v>
      </c>
      <c r="DI221" s="2">
        <v>3</v>
      </c>
      <c r="DJ221" s="2">
        <v>2</v>
      </c>
      <c r="DK221" s="2">
        <v>1</v>
      </c>
      <c r="DL221" s="2">
        <v>1</v>
      </c>
      <c r="DM221" s="2">
        <v>0</v>
      </c>
      <c r="DN221" s="2">
        <v>1</v>
      </c>
      <c r="DO221" s="2">
        <v>1</v>
      </c>
      <c r="DP221" s="2">
        <v>1</v>
      </c>
      <c r="DQ221" s="2">
        <v>0</v>
      </c>
      <c r="DR221" s="4" t="s">
        <v>445</v>
      </c>
    </row>
    <row r="222" spans="1:122">
      <c r="A222" s="2">
        <v>6589067</v>
      </c>
      <c r="B222" s="3">
        <v>42057.52443287037</v>
      </c>
      <c r="C222" s="2">
        <v>2</v>
      </c>
      <c r="D222" s="2">
        <v>63</v>
      </c>
      <c r="E222" s="2">
        <v>11</v>
      </c>
      <c r="F222" s="2">
        <v>14</v>
      </c>
      <c r="G222" s="2">
        <v>3</v>
      </c>
      <c r="H222" s="2">
        <v>1</v>
      </c>
      <c r="I222" s="2">
        <v>1</v>
      </c>
      <c r="J222" s="2">
        <v>4</v>
      </c>
      <c r="K222" s="2">
        <v>1</v>
      </c>
      <c r="L222" s="2">
        <v>6</v>
      </c>
      <c r="N222" s="2">
        <v>1985</v>
      </c>
      <c r="O222" s="2">
        <v>475</v>
      </c>
      <c r="P222" s="2">
        <v>2</v>
      </c>
      <c r="Q222" s="2">
        <f t="shared" si="9"/>
        <v>237.5</v>
      </c>
      <c r="R222" s="4" t="s">
        <v>206</v>
      </c>
      <c r="S222" s="2">
        <v>4</v>
      </c>
      <c r="T222" s="2">
        <v>4</v>
      </c>
      <c r="U222" s="2">
        <v>1</v>
      </c>
      <c r="V222" s="2">
        <v>3</v>
      </c>
      <c r="W222" s="2">
        <v>1</v>
      </c>
      <c r="X222" s="2">
        <v>2</v>
      </c>
      <c r="Y222" s="2">
        <v>2</v>
      </c>
      <c r="Z222" s="2">
        <v>1</v>
      </c>
      <c r="AA222" s="2">
        <v>4</v>
      </c>
      <c r="AB222" s="2">
        <v>3</v>
      </c>
      <c r="AC222" s="2">
        <v>4</v>
      </c>
      <c r="AD222" s="2">
        <v>4</v>
      </c>
      <c r="AE222" s="2">
        <v>3</v>
      </c>
      <c r="AF222" s="2">
        <v>3</v>
      </c>
      <c r="AG222" s="2">
        <v>3</v>
      </c>
      <c r="AH222" s="2">
        <v>4</v>
      </c>
      <c r="AI222" s="2">
        <v>3</v>
      </c>
      <c r="AJ222" s="2">
        <v>3</v>
      </c>
      <c r="AK222" s="2">
        <v>3</v>
      </c>
      <c r="AL222" s="2">
        <v>4</v>
      </c>
      <c r="AM222" s="2">
        <v>4</v>
      </c>
      <c r="AN222" s="2">
        <v>1</v>
      </c>
      <c r="AO222" s="2">
        <v>2</v>
      </c>
      <c r="AP222" s="2">
        <v>3</v>
      </c>
      <c r="AQ222" s="2">
        <v>1</v>
      </c>
      <c r="AR222" s="2">
        <v>2</v>
      </c>
      <c r="AS222" s="2">
        <v>2</v>
      </c>
      <c r="AT222" s="2">
        <v>2</v>
      </c>
      <c r="AU222" s="2">
        <v>3</v>
      </c>
      <c r="AV222" s="2">
        <v>2</v>
      </c>
      <c r="AW222" s="2">
        <v>2</v>
      </c>
      <c r="AX222" s="2">
        <v>2</v>
      </c>
      <c r="AY222" s="2">
        <v>2</v>
      </c>
      <c r="AZ222" s="2">
        <v>2</v>
      </c>
      <c r="BA222" s="2">
        <v>1</v>
      </c>
      <c r="BB222" s="2">
        <v>3</v>
      </c>
      <c r="BC222" s="2">
        <v>2</v>
      </c>
      <c r="BD222" s="2">
        <v>2</v>
      </c>
      <c r="BE222" s="2">
        <v>2</v>
      </c>
      <c r="BF222" s="2">
        <v>2</v>
      </c>
      <c r="BG222" s="2">
        <v>3</v>
      </c>
      <c r="BH222" s="2">
        <v>2</v>
      </c>
      <c r="BI222" s="2">
        <f t="shared" si="10"/>
        <v>2.5</v>
      </c>
      <c r="BJ222" s="2">
        <v>0</v>
      </c>
      <c r="BK222" s="2">
        <v>0</v>
      </c>
      <c r="BL222" s="2">
        <v>0</v>
      </c>
      <c r="BM222" s="2">
        <v>0</v>
      </c>
      <c r="BN222" s="2">
        <v>0</v>
      </c>
      <c r="BO222" s="2">
        <v>1</v>
      </c>
      <c r="BP222" s="2">
        <v>0</v>
      </c>
      <c r="BQ222" s="4" t="s">
        <v>445</v>
      </c>
      <c r="BR222" s="2">
        <v>0</v>
      </c>
      <c r="BS222" s="2">
        <v>0</v>
      </c>
      <c r="BT222" s="2">
        <v>0</v>
      </c>
      <c r="BU222" s="2">
        <v>0</v>
      </c>
      <c r="BV222" s="2">
        <v>0</v>
      </c>
      <c r="BW222" s="2">
        <v>1</v>
      </c>
      <c r="BX222" s="2">
        <v>0</v>
      </c>
      <c r="BY222" s="4" t="s">
        <v>445</v>
      </c>
      <c r="BZ222" s="2">
        <v>0</v>
      </c>
      <c r="CA222" s="2">
        <v>0</v>
      </c>
      <c r="CB222" s="2">
        <v>0</v>
      </c>
      <c r="CC222" s="2">
        <v>0</v>
      </c>
      <c r="CD222" s="2">
        <v>0</v>
      </c>
      <c r="CE222" s="2">
        <v>1</v>
      </c>
      <c r="CF222" s="2">
        <v>0</v>
      </c>
      <c r="CG222" s="4" t="s">
        <v>445</v>
      </c>
      <c r="CH222" s="2">
        <v>0</v>
      </c>
      <c r="CI222" s="2">
        <v>0</v>
      </c>
      <c r="CJ222" s="2">
        <v>0</v>
      </c>
      <c r="CK222" s="2">
        <v>1</v>
      </c>
      <c r="CL222" s="2">
        <v>0</v>
      </c>
      <c r="CM222" s="4" t="s">
        <v>445</v>
      </c>
      <c r="CN222" s="2">
        <v>0</v>
      </c>
      <c r="CO222" s="2">
        <v>0</v>
      </c>
      <c r="CP222" s="2">
        <v>0</v>
      </c>
      <c r="CQ222" s="2">
        <v>1</v>
      </c>
      <c r="CR222" s="2">
        <v>0</v>
      </c>
      <c r="CS222" s="4" t="s">
        <v>445</v>
      </c>
      <c r="CT222" s="2">
        <v>0</v>
      </c>
      <c r="CU222" s="2">
        <v>0</v>
      </c>
      <c r="CV222" s="2">
        <v>0</v>
      </c>
      <c r="CW222" s="2">
        <v>0</v>
      </c>
      <c r="CX222" s="2">
        <v>1</v>
      </c>
      <c r="CY222" s="2">
        <v>0</v>
      </c>
      <c r="CZ222" s="4" t="s">
        <v>445</v>
      </c>
      <c r="DA222" s="8">
        <f t="shared" si="11"/>
        <v>0</v>
      </c>
      <c r="DB222" s="2">
        <v>2</v>
      </c>
      <c r="DC222" s="2">
        <v>2</v>
      </c>
      <c r="DD222" s="2">
        <v>2</v>
      </c>
      <c r="DE222" s="2">
        <v>3</v>
      </c>
      <c r="DF222" s="2">
        <v>1</v>
      </c>
      <c r="DG222" s="2">
        <v>1</v>
      </c>
      <c r="DH222" s="2">
        <v>4</v>
      </c>
      <c r="DI222" s="2">
        <v>3</v>
      </c>
      <c r="DJ222" s="2">
        <v>2</v>
      </c>
      <c r="DK222" s="2">
        <v>1</v>
      </c>
      <c r="DL222" s="2">
        <v>0</v>
      </c>
      <c r="DM222" s="2">
        <v>1</v>
      </c>
      <c r="DN222" s="2">
        <v>1</v>
      </c>
      <c r="DO222" s="2">
        <v>0</v>
      </c>
      <c r="DP222" s="2">
        <v>0</v>
      </c>
      <c r="DQ222" s="2">
        <v>0</v>
      </c>
      <c r="DR222" s="4" t="s">
        <v>445</v>
      </c>
    </row>
    <row r="223" spans="1:122">
      <c r="A223" s="2">
        <v>6590606</v>
      </c>
      <c r="B223" s="3">
        <v>42057.511145833334</v>
      </c>
      <c r="C223" s="2">
        <v>1</v>
      </c>
      <c r="D223" s="2">
        <v>56</v>
      </c>
      <c r="E223" s="2">
        <v>10</v>
      </c>
      <c r="F223" s="2">
        <v>23</v>
      </c>
      <c r="G223" s="2">
        <v>4</v>
      </c>
      <c r="H223" s="2">
        <v>2</v>
      </c>
      <c r="I223" s="2">
        <v>2</v>
      </c>
      <c r="J223" s="2">
        <v>8</v>
      </c>
      <c r="K223" s="2">
        <v>6</v>
      </c>
      <c r="L223" s="2">
        <v>5</v>
      </c>
      <c r="N223" s="2">
        <v>2010</v>
      </c>
      <c r="O223" s="2">
        <v>488</v>
      </c>
      <c r="P223" s="2">
        <v>4</v>
      </c>
      <c r="Q223" s="2">
        <f t="shared" si="9"/>
        <v>122</v>
      </c>
      <c r="R223" s="4" t="s">
        <v>207</v>
      </c>
      <c r="S223" s="2">
        <v>2</v>
      </c>
      <c r="T223" s="2">
        <v>3</v>
      </c>
      <c r="U223" s="2">
        <v>3</v>
      </c>
      <c r="V223" s="2">
        <v>3</v>
      </c>
      <c r="W223" s="2">
        <v>3</v>
      </c>
      <c r="X223" s="2">
        <v>3</v>
      </c>
      <c r="Y223" s="2">
        <v>3</v>
      </c>
      <c r="Z223" s="2">
        <v>3</v>
      </c>
      <c r="AA223" s="2">
        <v>3</v>
      </c>
      <c r="AB223" s="2">
        <v>3</v>
      </c>
      <c r="AC223" s="2">
        <v>3</v>
      </c>
      <c r="AD223" s="2">
        <v>3</v>
      </c>
      <c r="AE223" s="2">
        <v>3</v>
      </c>
      <c r="AF223" s="2">
        <v>3</v>
      </c>
      <c r="AG223" s="2">
        <v>3</v>
      </c>
      <c r="AH223" s="2">
        <v>3</v>
      </c>
      <c r="AI223" s="2">
        <v>3</v>
      </c>
      <c r="AJ223" s="2">
        <v>3</v>
      </c>
      <c r="AK223" s="2">
        <v>3</v>
      </c>
      <c r="AL223" s="2">
        <v>3</v>
      </c>
      <c r="AM223" s="2">
        <v>3</v>
      </c>
      <c r="AN223" s="2">
        <v>3</v>
      </c>
      <c r="AO223" s="2">
        <v>3</v>
      </c>
      <c r="AP223" s="2">
        <v>3</v>
      </c>
      <c r="AQ223" s="2">
        <v>3</v>
      </c>
      <c r="AR223" s="2">
        <v>3</v>
      </c>
      <c r="AS223" s="2">
        <v>3</v>
      </c>
      <c r="AT223" s="2">
        <v>3</v>
      </c>
      <c r="AU223" s="2">
        <v>3</v>
      </c>
      <c r="AV223" s="2">
        <v>3</v>
      </c>
      <c r="AW223" s="2">
        <v>3</v>
      </c>
      <c r="AX223" s="2">
        <v>3</v>
      </c>
      <c r="AY223" s="2">
        <v>3</v>
      </c>
      <c r="AZ223" s="2">
        <v>3</v>
      </c>
      <c r="BA223" s="2">
        <v>2</v>
      </c>
      <c r="BB223" s="2">
        <v>3</v>
      </c>
      <c r="BC223" s="2">
        <v>3</v>
      </c>
      <c r="BD223" s="2">
        <v>2</v>
      </c>
      <c r="BE223" s="2">
        <v>2</v>
      </c>
      <c r="BF223" s="2">
        <v>3</v>
      </c>
      <c r="BG223" s="2">
        <v>3</v>
      </c>
      <c r="BH223" s="2">
        <v>3</v>
      </c>
      <c r="BI223" s="2">
        <f t="shared" si="10"/>
        <v>3</v>
      </c>
      <c r="BJ223" s="2">
        <v>0</v>
      </c>
      <c r="BK223" s="2">
        <v>0</v>
      </c>
      <c r="BL223" s="2">
        <v>1</v>
      </c>
      <c r="BM223" s="2">
        <v>0</v>
      </c>
      <c r="BN223" s="2">
        <v>0</v>
      </c>
      <c r="BO223" s="2">
        <v>0</v>
      </c>
      <c r="BP223" s="2">
        <v>0</v>
      </c>
      <c r="BQ223" s="4" t="s">
        <v>445</v>
      </c>
      <c r="BR223" s="2">
        <v>0</v>
      </c>
      <c r="BS223" s="2">
        <v>0</v>
      </c>
      <c r="BT223" s="2">
        <v>0</v>
      </c>
      <c r="BU223" s="2">
        <v>0</v>
      </c>
      <c r="BV223" s="2">
        <v>0</v>
      </c>
      <c r="BW223" s="2">
        <v>0</v>
      </c>
      <c r="BX223" s="2">
        <v>1</v>
      </c>
      <c r="BY223" s="4" t="s">
        <v>445</v>
      </c>
      <c r="BZ223" s="2">
        <v>0</v>
      </c>
      <c r="CA223" s="2">
        <v>0</v>
      </c>
      <c r="CB223" s="2">
        <v>0</v>
      </c>
      <c r="CC223" s="2">
        <v>0</v>
      </c>
      <c r="CD223" s="2">
        <v>0</v>
      </c>
      <c r="CE223" s="2">
        <v>0</v>
      </c>
      <c r="CF223" s="2">
        <v>1</v>
      </c>
      <c r="CG223" s="4" t="s">
        <v>445</v>
      </c>
      <c r="CH223" s="2">
        <v>0</v>
      </c>
      <c r="CI223" s="2">
        <v>0</v>
      </c>
      <c r="CJ223" s="2">
        <v>0</v>
      </c>
      <c r="CK223" s="2">
        <v>0</v>
      </c>
      <c r="CL223" s="2">
        <v>1</v>
      </c>
      <c r="CM223" s="4" t="s">
        <v>445</v>
      </c>
      <c r="CN223" s="2">
        <v>0</v>
      </c>
      <c r="CO223" s="2">
        <v>0</v>
      </c>
      <c r="CP223" s="2">
        <v>0</v>
      </c>
      <c r="CQ223" s="2">
        <v>0</v>
      </c>
      <c r="CR223" s="2">
        <v>1</v>
      </c>
      <c r="CS223" s="4" t="s">
        <v>445</v>
      </c>
      <c r="CT223" s="2">
        <v>0</v>
      </c>
      <c r="CU223" s="2">
        <v>0</v>
      </c>
      <c r="CV223" s="2">
        <v>0</v>
      </c>
      <c r="CW223" s="2">
        <v>0</v>
      </c>
      <c r="CX223" s="2">
        <v>1</v>
      </c>
      <c r="CY223" s="2">
        <v>0</v>
      </c>
      <c r="CZ223" s="4" t="s">
        <v>445</v>
      </c>
      <c r="DA223" s="8">
        <f t="shared" si="11"/>
        <v>1</v>
      </c>
      <c r="DB223" s="2">
        <v>3</v>
      </c>
      <c r="DC223" s="2">
        <v>4</v>
      </c>
      <c r="DD223" s="2">
        <v>3</v>
      </c>
      <c r="DE223" s="2">
        <v>2</v>
      </c>
      <c r="DF223" s="2">
        <v>3</v>
      </c>
      <c r="DG223" s="2">
        <v>3</v>
      </c>
      <c r="DH223" s="2">
        <v>4</v>
      </c>
      <c r="DI223" s="2">
        <v>3</v>
      </c>
      <c r="DJ223" s="2">
        <v>3</v>
      </c>
      <c r="DR223" s="4" t="s">
        <v>445</v>
      </c>
    </row>
    <row r="224" spans="1:122">
      <c r="A224" s="2">
        <v>6604543</v>
      </c>
      <c r="B224" s="3">
        <v>42057.800925925927</v>
      </c>
      <c r="C224" s="2">
        <v>1</v>
      </c>
      <c r="D224" s="2">
        <v>59</v>
      </c>
      <c r="E224" s="2">
        <v>10</v>
      </c>
      <c r="F224" s="2">
        <v>33</v>
      </c>
      <c r="G224" s="2">
        <v>6</v>
      </c>
      <c r="H224" s="2">
        <v>2</v>
      </c>
      <c r="I224" s="2">
        <v>2</v>
      </c>
      <c r="J224" s="2">
        <v>3</v>
      </c>
      <c r="K224" s="2">
        <v>2</v>
      </c>
      <c r="L224" s="2">
        <v>6</v>
      </c>
      <c r="N224" s="2">
        <v>1967</v>
      </c>
      <c r="O224" s="2">
        <v>600</v>
      </c>
      <c r="P224" s="2">
        <v>1</v>
      </c>
      <c r="Q224" s="2">
        <f t="shared" si="9"/>
        <v>600</v>
      </c>
      <c r="R224" s="4" t="s">
        <v>208</v>
      </c>
      <c r="S224" s="2">
        <v>2</v>
      </c>
      <c r="T224" s="2">
        <v>2</v>
      </c>
      <c r="U224" s="2">
        <v>2</v>
      </c>
      <c r="V224" s="2">
        <v>3</v>
      </c>
      <c r="W224" s="2">
        <v>1</v>
      </c>
      <c r="X224" s="2">
        <v>1</v>
      </c>
      <c r="Y224" s="2">
        <v>2</v>
      </c>
      <c r="Z224" s="2">
        <v>2</v>
      </c>
      <c r="AA224" s="2">
        <v>2</v>
      </c>
      <c r="AB224" s="2">
        <v>2</v>
      </c>
      <c r="AC224" s="2">
        <v>1</v>
      </c>
      <c r="AD224" s="2">
        <v>1</v>
      </c>
      <c r="AE224" s="2">
        <v>4</v>
      </c>
      <c r="AF224" s="2">
        <v>3</v>
      </c>
      <c r="AG224" s="2">
        <v>3</v>
      </c>
      <c r="AH224" s="2">
        <v>1</v>
      </c>
      <c r="AI224" s="2">
        <v>4</v>
      </c>
      <c r="AJ224" s="2">
        <v>4</v>
      </c>
      <c r="AK224" s="2">
        <v>4</v>
      </c>
      <c r="AL224" s="2">
        <v>4</v>
      </c>
      <c r="AM224" s="2">
        <v>4</v>
      </c>
      <c r="AN224" s="2">
        <v>1</v>
      </c>
      <c r="AO224" s="2">
        <v>4</v>
      </c>
      <c r="AP224" s="2">
        <v>4</v>
      </c>
      <c r="AQ224" s="2">
        <v>4</v>
      </c>
      <c r="AR224" s="2">
        <v>2</v>
      </c>
      <c r="AS224" s="2">
        <v>2</v>
      </c>
      <c r="AT224" s="2">
        <v>3</v>
      </c>
      <c r="AU224" s="2">
        <v>2</v>
      </c>
      <c r="AV224" s="2">
        <v>2</v>
      </c>
      <c r="AW224" s="2">
        <v>2</v>
      </c>
      <c r="AX224" s="2">
        <v>2</v>
      </c>
      <c r="AY224" s="2">
        <v>2</v>
      </c>
      <c r="AZ224" s="2">
        <v>2</v>
      </c>
      <c r="BA224" s="2">
        <v>2</v>
      </c>
      <c r="BB224" s="2">
        <v>2</v>
      </c>
      <c r="BC224" s="2">
        <v>2</v>
      </c>
      <c r="BD224" s="2">
        <v>2</v>
      </c>
      <c r="BE224" s="2">
        <v>2</v>
      </c>
      <c r="BF224" s="2">
        <v>2</v>
      </c>
      <c r="BG224" s="2">
        <v>2</v>
      </c>
      <c r="BH224" s="2">
        <v>2</v>
      </c>
      <c r="BI224" s="2">
        <f t="shared" si="10"/>
        <v>2</v>
      </c>
      <c r="BJ224" s="2">
        <v>0</v>
      </c>
      <c r="BK224" s="2">
        <v>0</v>
      </c>
      <c r="BL224" s="2">
        <v>0</v>
      </c>
      <c r="BM224" s="2">
        <v>0</v>
      </c>
      <c r="BN224" s="2">
        <v>0</v>
      </c>
      <c r="BO224" s="2">
        <v>1</v>
      </c>
      <c r="BP224" s="2">
        <v>0</v>
      </c>
      <c r="BQ224" s="4" t="s">
        <v>445</v>
      </c>
      <c r="BR224" s="2">
        <v>1</v>
      </c>
      <c r="BS224" s="2">
        <v>0</v>
      </c>
      <c r="BT224" s="2">
        <v>0</v>
      </c>
      <c r="BU224" s="2">
        <v>0</v>
      </c>
      <c r="BV224" s="2">
        <v>0</v>
      </c>
      <c r="BW224" s="2">
        <v>0</v>
      </c>
      <c r="BX224" s="2">
        <v>0</v>
      </c>
      <c r="BY224" s="4" t="s">
        <v>445</v>
      </c>
      <c r="BZ224" s="2">
        <v>1</v>
      </c>
      <c r="CA224" s="2">
        <v>0</v>
      </c>
      <c r="CB224" s="2">
        <v>0</v>
      </c>
      <c r="CC224" s="2">
        <v>0</v>
      </c>
      <c r="CD224" s="2">
        <v>0</v>
      </c>
      <c r="CE224" s="2">
        <v>0</v>
      </c>
      <c r="CF224" s="2">
        <v>0</v>
      </c>
      <c r="CG224" s="4" t="s">
        <v>445</v>
      </c>
      <c r="CH224" s="2">
        <v>1</v>
      </c>
      <c r="CI224" s="2">
        <v>0</v>
      </c>
      <c r="CJ224" s="2">
        <v>0</v>
      </c>
      <c r="CK224" s="2">
        <v>0</v>
      </c>
      <c r="CL224" s="2">
        <v>0</v>
      </c>
      <c r="CM224" s="4" t="s">
        <v>445</v>
      </c>
      <c r="CN224" s="2">
        <v>0</v>
      </c>
      <c r="CO224" s="2">
        <v>0</v>
      </c>
      <c r="CP224" s="2">
        <v>0</v>
      </c>
      <c r="CQ224" s="2">
        <v>1</v>
      </c>
      <c r="CR224" s="2">
        <v>0</v>
      </c>
      <c r="CS224" s="4" t="s">
        <v>445</v>
      </c>
      <c r="CT224" s="2">
        <v>0</v>
      </c>
      <c r="CU224" s="2">
        <v>0</v>
      </c>
      <c r="CV224" s="2">
        <v>0</v>
      </c>
      <c r="CW224" s="2">
        <v>0</v>
      </c>
      <c r="CX224" s="2">
        <v>1</v>
      </c>
      <c r="CY224" s="2">
        <v>0</v>
      </c>
      <c r="CZ224" s="4" t="s">
        <v>445</v>
      </c>
      <c r="DA224" s="8">
        <f t="shared" si="11"/>
        <v>3</v>
      </c>
      <c r="DB224" s="2">
        <v>2</v>
      </c>
      <c r="DC224" s="2">
        <v>2</v>
      </c>
      <c r="DD224" s="2">
        <v>2</v>
      </c>
      <c r="DE224" s="2">
        <v>2</v>
      </c>
      <c r="DF224" s="2">
        <v>2</v>
      </c>
      <c r="DG224" s="2">
        <v>2</v>
      </c>
      <c r="DH224" s="2">
        <v>4</v>
      </c>
      <c r="DI224" s="2">
        <v>3</v>
      </c>
      <c r="DJ224" s="2">
        <v>4</v>
      </c>
      <c r="DR224" s="4" t="s">
        <v>445</v>
      </c>
    </row>
    <row r="225" spans="1:122">
      <c r="A225" s="2">
        <v>6609120</v>
      </c>
      <c r="B225" s="3">
        <v>42057.638888888891</v>
      </c>
      <c r="C225" s="2">
        <v>2</v>
      </c>
      <c r="D225" s="2">
        <v>79</v>
      </c>
      <c r="E225" s="2">
        <v>11</v>
      </c>
      <c r="F225" s="2">
        <v>13</v>
      </c>
      <c r="G225" s="2">
        <v>3</v>
      </c>
      <c r="H225" s="2">
        <v>2</v>
      </c>
      <c r="I225" s="2">
        <v>2</v>
      </c>
      <c r="J225" s="2">
        <v>10</v>
      </c>
      <c r="K225" s="2">
        <v>10</v>
      </c>
      <c r="L225" s="2">
        <v>8</v>
      </c>
      <c r="N225" s="2">
        <v>1964</v>
      </c>
      <c r="O225" s="2">
        <v>660</v>
      </c>
      <c r="P225" s="2">
        <v>4</v>
      </c>
      <c r="Q225" s="2">
        <f t="shared" si="9"/>
        <v>165</v>
      </c>
      <c r="R225" s="4" t="s">
        <v>24</v>
      </c>
      <c r="S225" s="2">
        <v>4</v>
      </c>
      <c r="T225" s="2">
        <v>1</v>
      </c>
      <c r="U225" s="2">
        <v>1</v>
      </c>
      <c r="V225" s="2">
        <v>1</v>
      </c>
      <c r="W225" s="2">
        <v>1</v>
      </c>
      <c r="X225" s="2">
        <v>1</v>
      </c>
      <c r="Y225" s="2">
        <v>2</v>
      </c>
      <c r="Z225" s="2">
        <v>2</v>
      </c>
      <c r="AA225" s="2">
        <v>1</v>
      </c>
      <c r="AB225" s="2">
        <v>1</v>
      </c>
      <c r="AC225" s="2">
        <v>4</v>
      </c>
      <c r="AD225" s="2">
        <v>3</v>
      </c>
      <c r="AE225" s="2">
        <v>4</v>
      </c>
      <c r="AF225" s="2">
        <v>1</v>
      </c>
      <c r="AG225" s="2">
        <v>3</v>
      </c>
      <c r="AH225" s="2">
        <v>4</v>
      </c>
      <c r="AI225" s="2">
        <v>1</v>
      </c>
      <c r="AJ225" s="2">
        <v>1</v>
      </c>
      <c r="AK225" s="2">
        <v>1</v>
      </c>
      <c r="AL225" s="2">
        <v>2</v>
      </c>
      <c r="AM225" s="2">
        <v>3</v>
      </c>
      <c r="AN225" s="2">
        <v>1</v>
      </c>
      <c r="AO225" s="2">
        <v>4</v>
      </c>
      <c r="AP225" s="2">
        <v>4</v>
      </c>
      <c r="AQ225" s="2">
        <v>4</v>
      </c>
      <c r="AR225" s="2">
        <v>1</v>
      </c>
      <c r="AS225" s="2">
        <v>2</v>
      </c>
      <c r="AT225" s="2">
        <v>2</v>
      </c>
      <c r="AU225" s="2">
        <v>2</v>
      </c>
      <c r="AV225" s="2">
        <v>1</v>
      </c>
      <c r="AW225" s="2">
        <v>4</v>
      </c>
      <c r="AX225" s="2">
        <v>2</v>
      </c>
      <c r="AY225" s="2">
        <v>2</v>
      </c>
      <c r="AZ225" s="2">
        <v>1</v>
      </c>
      <c r="BA225" s="2">
        <v>2</v>
      </c>
      <c r="BB225" s="2">
        <v>2</v>
      </c>
      <c r="BC225" s="2">
        <v>2</v>
      </c>
      <c r="BD225" s="2">
        <v>2</v>
      </c>
      <c r="BE225" s="2">
        <v>2</v>
      </c>
      <c r="BF225" s="2">
        <v>2</v>
      </c>
      <c r="BG225" s="2">
        <v>2</v>
      </c>
      <c r="BH225" s="2">
        <v>2</v>
      </c>
      <c r="BI225" s="2">
        <f t="shared" si="10"/>
        <v>2</v>
      </c>
      <c r="BJ225" s="2">
        <v>0</v>
      </c>
      <c r="BK225" s="2">
        <v>0</v>
      </c>
      <c r="BL225" s="2">
        <v>0</v>
      </c>
      <c r="BM225" s="2">
        <v>0</v>
      </c>
      <c r="BN225" s="2">
        <v>0</v>
      </c>
      <c r="BO225" s="2">
        <v>1</v>
      </c>
      <c r="BP225" s="2">
        <v>0</v>
      </c>
      <c r="BQ225" s="4" t="s">
        <v>445</v>
      </c>
      <c r="BR225" s="2">
        <v>0</v>
      </c>
      <c r="BS225" s="2">
        <v>0</v>
      </c>
      <c r="BT225" s="2">
        <v>0</v>
      </c>
      <c r="BU225" s="2">
        <v>0</v>
      </c>
      <c r="BV225" s="2">
        <v>0</v>
      </c>
      <c r="BW225" s="2">
        <v>0</v>
      </c>
      <c r="BX225" s="2">
        <v>1</v>
      </c>
      <c r="BY225" s="4" t="s">
        <v>445</v>
      </c>
      <c r="BZ225" s="2">
        <v>0</v>
      </c>
      <c r="CA225" s="2">
        <v>0</v>
      </c>
      <c r="CB225" s="2">
        <v>0</v>
      </c>
      <c r="CC225" s="2">
        <v>0</v>
      </c>
      <c r="CD225" s="2">
        <v>0</v>
      </c>
      <c r="CE225" s="2">
        <v>1</v>
      </c>
      <c r="CF225" s="2">
        <v>0</v>
      </c>
      <c r="CG225" s="4" t="s">
        <v>445</v>
      </c>
      <c r="CH225" s="2">
        <v>0</v>
      </c>
      <c r="CI225" s="2">
        <v>0</v>
      </c>
      <c r="CJ225" s="2">
        <v>0</v>
      </c>
      <c r="CK225" s="2">
        <v>1</v>
      </c>
      <c r="CL225" s="2">
        <v>0</v>
      </c>
      <c r="CM225" s="4" t="s">
        <v>445</v>
      </c>
      <c r="CN225" s="2">
        <v>0</v>
      </c>
      <c r="CO225" s="2">
        <v>0</v>
      </c>
      <c r="CP225" s="2">
        <v>0</v>
      </c>
      <c r="CQ225" s="2">
        <v>1</v>
      </c>
      <c r="CR225" s="2">
        <v>0</v>
      </c>
      <c r="CS225" s="4" t="s">
        <v>445</v>
      </c>
      <c r="CT225" s="2">
        <v>0</v>
      </c>
      <c r="CU225" s="2">
        <v>0</v>
      </c>
      <c r="CV225" s="2">
        <v>0</v>
      </c>
      <c r="CW225" s="2">
        <v>0</v>
      </c>
      <c r="CX225" s="2">
        <v>1</v>
      </c>
      <c r="CY225" s="2">
        <v>0</v>
      </c>
      <c r="CZ225" s="4" t="s">
        <v>445</v>
      </c>
      <c r="DA225" s="8">
        <f t="shared" si="11"/>
        <v>0</v>
      </c>
      <c r="DB225" s="2">
        <v>1</v>
      </c>
      <c r="DC225" s="2">
        <v>2</v>
      </c>
      <c r="DD225" s="2">
        <v>2</v>
      </c>
      <c r="DE225" s="2">
        <v>2</v>
      </c>
      <c r="DF225" s="2">
        <v>2</v>
      </c>
      <c r="DG225" s="2">
        <v>2</v>
      </c>
      <c r="DH225" s="2">
        <v>5</v>
      </c>
      <c r="DI225" s="2">
        <v>1</v>
      </c>
      <c r="DJ225" s="2">
        <v>4</v>
      </c>
      <c r="DR225" s="4" t="s">
        <v>445</v>
      </c>
    </row>
    <row r="226" spans="1:122">
      <c r="A226" s="2">
        <v>6616228</v>
      </c>
      <c r="B226" s="3">
        <v>42056.572141203702</v>
      </c>
      <c r="C226" s="2">
        <v>2</v>
      </c>
      <c r="D226" s="2">
        <v>74</v>
      </c>
      <c r="E226" s="2">
        <v>11</v>
      </c>
      <c r="F226" s="2">
        <v>13</v>
      </c>
      <c r="G226" s="2">
        <v>3</v>
      </c>
      <c r="H226" s="2">
        <v>2</v>
      </c>
      <c r="I226" s="2">
        <v>2</v>
      </c>
      <c r="J226" s="2">
        <v>4</v>
      </c>
      <c r="K226" s="2">
        <v>2</v>
      </c>
      <c r="L226" s="2">
        <v>6</v>
      </c>
      <c r="N226" s="2">
        <v>1988</v>
      </c>
      <c r="O226" s="2">
        <v>150</v>
      </c>
      <c r="P226" s="2">
        <v>5</v>
      </c>
      <c r="Q226" s="2">
        <f t="shared" si="9"/>
        <v>30</v>
      </c>
      <c r="R226" s="4" t="s">
        <v>209</v>
      </c>
      <c r="S226" s="2">
        <v>4</v>
      </c>
      <c r="T226" s="2">
        <v>4</v>
      </c>
      <c r="U226" s="2">
        <v>3</v>
      </c>
      <c r="V226" s="2">
        <v>3</v>
      </c>
      <c r="W226" s="2">
        <v>2</v>
      </c>
      <c r="X226" s="2">
        <v>3</v>
      </c>
      <c r="Y226" s="2">
        <v>3</v>
      </c>
      <c r="Z226" s="2">
        <v>3</v>
      </c>
      <c r="AA226" s="2">
        <v>3</v>
      </c>
      <c r="AB226" s="2">
        <v>4</v>
      </c>
      <c r="AC226" s="2">
        <v>4</v>
      </c>
      <c r="AD226" s="2">
        <v>4</v>
      </c>
      <c r="AE226" s="2">
        <v>4</v>
      </c>
      <c r="AF226" s="2">
        <v>3</v>
      </c>
      <c r="AG226" s="2">
        <v>3</v>
      </c>
      <c r="AH226" s="2">
        <v>4</v>
      </c>
      <c r="AI226" s="2">
        <v>4</v>
      </c>
      <c r="AJ226" s="2">
        <v>4</v>
      </c>
      <c r="AK226" s="2">
        <v>4</v>
      </c>
      <c r="AL226" s="2">
        <v>3</v>
      </c>
      <c r="AM226" s="2">
        <v>3</v>
      </c>
      <c r="AN226" s="2">
        <v>4</v>
      </c>
      <c r="AO226" s="2">
        <v>4</v>
      </c>
      <c r="AP226" s="2">
        <v>4</v>
      </c>
      <c r="AQ226" s="2">
        <v>1</v>
      </c>
      <c r="AR226" s="2">
        <v>3</v>
      </c>
      <c r="AS226" s="2">
        <v>2</v>
      </c>
      <c r="AT226" s="2">
        <v>2</v>
      </c>
      <c r="AU226" s="2">
        <v>3</v>
      </c>
      <c r="AV226" s="2">
        <v>3</v>
      </c>
      <c r="AW226" s="2">
        <v>2</v>
      </c>
      <c r="AX226" s="2">
        <v>2</v>
      </c>
      <c r="AY226" s="2">
        <v>2</v>
      </c>
      <c r="AZ226" s="2">
        <v>4</v>
      </c>
      <c r="BA226" s="2">
        <v>3</v>
      </c>
      <c r="BB226" s="2">
        <v>4</v>
      </c>
      <c r="BC226" s="2">
        <v>3</v>
      </c>
      <c r="BD226" s="2">
        <v>2</v>
      </c>
      <c r="BE226" s="2">
        <v>3</v>
      </c>
      <c r="BF226" s="2">
        <v>2</v>
      </c>
      <c r="BG226" s="2">
        <v>3</v>
      </c>
      <c r="BH226" s="2">
        <v>3</v>
      </c>
      <c r="BI226" s="2">
        <f t="shared" si="10"/>
        <v>3</v>
      </c>
      <c r="BJ226" s="2">
        <v>0</v>
      </c>
      <c r="BK226" s="2">
        <v>0</v>
      </c>
      <c r="BL226" s="2">
        <v>0</v>
      </c>
      <c r="BM226" s="2">
        <v>0</v>
      </c>
      <c r="BN226" s="2">
        <v>0</v>
      </c>
      <c r="BO226" s="2">
        <v>1</v>
      </c>
      <c r="BP226" s="2">
        <v>0</v>
      </c>
      <c r="BQ226" s="4" t="s">
        <v>445</v>
      </c>
      <c r="BR226" s="2">
        <v>1</v>
      </c>
      <c r="BS226" s="2">
        <v>0</v>
      </c>
      <c r="BT226" s="2">
        <v>0</v>
      </c>
      <c r="BU226" s="2">
        <v>1</v>
      </c>
      <c r="BV226" s="2">
        <v>0</v>
      </c>
      <c r="BW226" s="2">
        <v>0</v>
      </c>
      <c r="BX226" s="2">
        <v>0</v>
      </c>
      <c r="BY226" s="4" t="s">
        <v>445</v>
      </c>
      <c r="BZ226" s="2">
        <v>1</v>
      </c>
      <c r="CA226" s="2">
        <v>1</v>
      </c>
      <c r="CB226" s="2">
        <v>1</v>
      </c>
      <c r="CC226" s="2">
        <v>0</v>
      </c>
      <c r="CD226" s="2">
        <v>0</v>
      </c>
      <c r="CE226" s="2">
        <v>0</v>
      </c>
      <c r="CF226" s="2">
        <v>0</v>
      </c>
      <c r="CG226" s="4" t="s">
        <v>445</v>
      </c>
      <c r="CH226" s="2">
        <v>1</v>
      </c>
      <c r="CI226" s="2">
        <v>0</v>
      </c>
      <c r="CJ226" s="2">
        <v>0</v>
      </c>
      <c r="CK226" s="2">
        <v>0</v>
      </c>
      <c r="CL226" s="2">
        <v>0</v>
      </c>
      <c r="CM226" s="4" t="s">
        <v>445</v>
      </c>
      <c r="CN226" s="2">
        <v>1</v>
      </c>
      <c r="CO226" s="2">
        <v>1</v>
      </c>
      <c r="CP226" s="2">
        <v>0</v>
      </c>
      <c r="CQ226" s="2">
        <v>0</v>
      </c>
      <c r="CR226" s="2">
        <v>0</v>
      </c>
      <c r="CS226" s="4" t="s">
        <v>445</v>
      </c>
      <c r="CT226" s="2">
        <v>0</v>
      </c>
      <c r="CU226" s="2">
        <v>0</v>
      </c>
      <c r="CV226" s="2">
        <v>0</v>
      </c>
      <c r="CW226" s="2">
        <v>0</v>
      </c>
      <c r="CX226" s="2">
        <v>1</v>
      </c>
      <c r="CY226" s="2">
        <v>0</v>
      </c>
      <c r="CZ226" s="4" t="s">
        <v>445</v>
      </c>
      <c r="DA226" s="8">
        <f t="shared" si="11"/>
        <v>8</v>
      </c>
      <c r="DB226" s="2">
        <v>3</v>
      </c>
      <c r="DC226" s="2">
        <v>2</v>
      </c>
      <c r="DD226" s="2">
        <v>2</v>
      </c>
      <c r="DE226" s="2">
        <v>2</v>
      </c>
      <c r="DF226" s="2">
        <v>2</v>
      </c>
      <c r="DG226" s="2">
        <v>2</v>
      </c>
      <c r="DH226" s="2">
        <v>5</v>
      </c>
      <c r="DI226" s="2">
        <v>3</v>
      </c>
      <c r="DJ226" s="2">
        <v>3</v>
      </c>
      <c r="DR226" s="4" t="s">
        <v>445</v>
      </c>
    </row>
    <row r="227" spans="1:122">
      <c r="A227" s="2">
        <v>6622399</v>
      </c>
      <c r="B227" s="3">
        <v>42056.400983796295</v>
      </c>
      <c r="C227" s="2">
        <v>1</v>
      </c>
      <c r="D227" s="2">
        <v>58</v>
      </c>
      <c r="E227" s="2">
        <v>10</v>
      </c>
      <c r="F227" s="2">
        <v>4</v>
      </c>
      <c r="G227" s="2">
        <v>2</v>
      </c>
      <c r="H227" s="2">
        <v>2</v>
      </c>
      <c r="I227" s="2">
        <v>2</v>
      </c>
      <c r="J227" s="2">
        <v>2</v>
      </c>
      <c r="K227" s="2">
        <v>2</v>
      </c>
      <c r="L227" s="2">
        <v>5</v>
      </c>
      <c r="N227" s="2">
        <v>2010</v>
      </c>
      <c r="O227" s="2">
        <v>130</v>
      </c>
      <c r="P227" s="2">
        <v>3</v>
      </c>
      <c r="Q227" s="2">
        <f t="shared" si="9"/>
        <v>43.333333333333336</v>
      </c>
      <c r="R227" s="4" t="s">
        <v>210</v>
      </c>
      <c r="S227" s="2">
        <v>3</v>
      </c>
      <c r="T227" s="2">
        <v>3</v>
      </c>
      <c r="U227" s="2">
        <v>3</v>
      </c>
      <c r="V227" s="2">
        <v>2</v>
      </c>
      <c r="W227" s="2">
        <v>3</v>
      </c>
      <c r="X227" s="2">
        <v>3</v>
      </c>
      <c r="Y227" s="2">
        <v>2</v>
      </c>
      <c r="Z227" s="2">
        <v>2</v>
      </c>
      <c r="AA227" s="2">
        <v>2</v>
      </c>
      <c r="AB227" s="2">
        <v>2</v>
      </c>
      <c r="AC227" s="2">
        <v>2</v>
      </c>
      <c r="AD227" s="2">
        <v>2</v>
      </c>
      <c r="AE227" s="2">
        <v>2</v>
      </c>
      <c r="AF227" s="2">
        <v>2</v>
      </c>
      <c r="AG227" s="2">
        <v>3</v>
      </c>
      <c r="AH227" s="2">
        <v>2</v>
      </c>
      <c r="AI227" s="2">
        <v>2</v>
      </c>
      <c r="AJ227" s="2">
        <v>3</v>
      </c>
      <c r="AK227" s="2">
        <v>2</v>
      </c>
      <c r="AL227" s="2">
        <v>2</v>
      </c>
      <c r="AM227" s="2">
        <v>3</v>
      </c>
      <c r="AN227" s="2">
        <v>2</v>
      </c>
      <c r="AO227" s="2">
        <v>2</v>
      </c>
      <c r="AP227" s="2">
        <v>3</v>
      </c>
      <c r="AQ227" s="2">
        <v>3</v>
      </c>
      <c r="AR227" s="2">
        <v>2</v>
      </c>
      <c r="AS227" s="2">
        <v>2</v>
      </c>
      <c r="AT227" s="2">
        <v>2</v>
      </c>
      <c r="AU227" s="2">
        <v>2</v>
      </c>
      <c r="AV227" s="2">
        <v>2</v>
      </c>
      <c r="AW227" s="2">
        <v>2</v>
      </c>
      <c r="AX227" s="2">
        <v>2</v>
      </c>
      <c r="AY227" s="2">
        <v>2</v>
      </c>
      <c r="AZ227" s="2">
        <v>2</v>
      </c>
      <c r="BA227" s="2">
        <v>2</v>
      </c>
      <c r="BB227" s="2">
        <v>2</v>
      </c>
      <c r="BC227" s="2">
        <v>2</v>
      </c>
      <c r="BD227" s="2">
        <v>2</v>
      </c>
      <c r="BE227" s="2">
        <v>2</v>
      </c>
      <c r="BF227" s="2">
        <v>2</v>
      </c>
      <c r="BG227" s="2">
        <v>2</v>
      </c>
      <c r="BH227" s="2">
        <v>2</v>
      </c>
      <c r="BI227" s="2">
        <f t="shared" si="10"/>
        <v>2</v>
      </c>
      <c r="BJ227" s="2">
        <v>0</v>
      </c>
      <c r="BK227" s="2">
        <v>0</v>
      </c>
      <c r="BL227" s="2">
        <v>0</v>
      </c>
      <c r="BM227" s="2">
        <v>1</v>
      </c>
      <c r="BN227" s="2">
        <v>0</v>
      </c>
      <c r="BO227" s="2">
        <v>0</v>
      </c>
      <c r="BP227" s="2">
        <v>0</v>
      </c>
      <c r="BQ227" s="4" t="s">
        <v>445</v>
      </c>
      <c r="BR227" s="2">
        <v>0</v>
      </c>
      <c r="BS227" s="2">
        <v>0</v>
      </c>
      <c r="BT227" s="2">
        <v>1</v>
      </c>
      <c r="BU227" s="2">
        <v>0</v>
      </c>
      <c r="BV227" s="2">
        <v>0</v>
      </c>
      <c r="BW227" s="2">
        <v>0</v>
      </c>
      <c r="BX227" s="2">
        <v>0</v>
      </c>
      <c r="BY227" s="4" t="s">
        <v>445</v>
      </c>
      <c r="BZ227" s="2">
        <v>0</v>
      </c>
      <c r="CA227" s="2">
        <v>0</v>
      </c>
      <c r="CB227" s="2">
        <v>1</v>
      </c>
      <c r="CC227" s="2">
        <v>0</v>
      </c>
      <c r="CD227" s="2">
        <v>0</v>
      </c>
      <c r="CE227" s="2">
        <v>0</v>
      </c>
      <c r="CF227" s="2">
        <v>0</v>
      </c>
      <c r="CG227" s="4" t="s">
        <v>445</v>
      </c>
      <c r="CH227" s="2">
        <v>0</v>
      </c>
      <c r="CI227" s="2">
        <v>0</v>
      </c>
      <c r="CJ227" s="2">
        <v>0</v>
      </c>
      <c r="CK227" s="2">
        <v>1</v>
      </c>
      <c r="CL227" s="2">
        <v>0</v>
      </c>
      <c r="CM227" s="4" t="s">
        <v>445</v>
      </c>
      <c r="CN227" s="2">
        <v>0</v>
      </c>
      <c r="CO227" s="2">
        <v>0</v>
      </c>
      <c r="CP227" s="2">
        <v>0</v>
      </c>
      <c r="CQ227" s="2">
        <v>1</v>
      </c>
      <c r="CR227" s="2">
        <v>0</v>
      </c>
      <c r="CS227" s="4" t="s">
        <v>445</v>
      </c>
      <c r="CT227" s="2">
        <v>0</v>
      </c>
      <c r="CU227" s="2">
        <v>0</v>
      </c>
      <c r="CV227" s="2">
        <v>0</v>
      </c>
      <c r="CW227" s="2">
        <v>0</v>
      </c>
      <c r="CX227" s="2">
        <v>1</v>
      </c>
      <c r="CY227" s="2">
        <v>0</v>
      </c>
      <c r="CZ227" s="4" t="s">
        <v>445</v>
      </c>
      <c r="DA227" s="8">
        <f t="shared" si="11"/>
        <v>3</v>
      </c>
      <c r="DB227" s="2">
        <v>2</v>
      </c>
      <c r="DC227" s="2">
        <v>2</v>
      </c>
      <c r="DD227" s="2">
        <v>2</v>
      </c>
      <c r="DE227" s="2">
        <v>2</v>
      </c>
      <c r="DF227" s="2">
        <v>1</v>
      </c>
      <c r="DG227" s="2">
        <v>2</v>
      </c>
      <c r="DH227" s="2">
        <v>3</v>
      </c>
      <c r="DI227" s="2">
        <v>3</v>
      </c>
      <c r="DJ227" s="2">
        <v>2</v>
      </c>
      <c r="DK227" s="2">
        <v>0</v>
      </c>
      <c r="DL227" s="2">
        <v>1</v>
      </c>
      <c r="DM227" s="2">
        <v>0</v>
      </c>
      <c r="DN227" s="2">
        <v>0</v>
      </c>
      <c r="DO227" s="2">
        <v>0</v>
      </c>
      <c r="DP227" s="2">
        <v>0</v>
      </c>
      <c r="DQ227" s="2">
        <v>0</v>
      </c>
      <c r="DR227" s="4" t="s">
        <v>445</v>
      </c>
    </row>
    <row r="228" spans="1:122">
      <c r="A228" s="2">
        <v>6624561</v>
      </c>
      <c r="B228" s="3">
        <v>42056.357569444444</v>
      </c>
      <c r="C228" s="2">
        <v>1</v>
      </c>
      <c r="D228" s="2">
        <v>67</v>
      </c>
      <c r="E228" s="2">
        <v>11</v>
      </c>
      <c r="F228" s="2">
        <v>21</v>
      </c>
      <c r="G228" s="2">
        <v>4</v>
      </c>
      <c r="H228" s="2">
        <v>2</v>
      </c>
      <c r="I228" s="2">
        <v>2</v>
      </c>
      <c r="J228" s="2">
        <v>4</v>
      </c>
      <c r="K228" s="2">
        <v>3</v>
      </c>
      <c r="L228" s="2">
        <v>6</v>
      </c>
      <c r="N228" s="2">
        <v>1971</v>
      </c>
      <c r="O228" s="2">
        <v>158</v>
      </c>
      <c r="P228" s="2">
        <v>2</v>
      </c>
      <c r="Q228" s="2">
        <f t="shared" si="9"/>
        <v>79</v>
      </c>
      <c r="R228" s="4" t="s">
        <v>211</v>
      </c>
      <c r="S228" s="2">
        <v>4</v>
      </c>
      <c r="T228" s="2">
        <v>1</v>
      </c>
      <c r="U228" s="2">
        <v>4</v>
      </c>
      <c r="V228" s="2">
        <v>4</v>
      </c>
      <c r="W228" s="2">
        <v>1</v>
      </c>
      <c r="X228" s="2">
        <v>2</v>
      </c>
      <c r="Y228" s="2">
        <v>2</v>
      </c>
      <c r="Z228" s="2">
        <v>1</v>
      </c>
      <c r="AA228" s="2">
        <v>4</v>
      </c>
      <c r="AB228" s="2">
        <v>2</v>
      </c>
      <c r="AC228" s="2">
        <v>4</v>
      </c>
      <c r="AD228" s="2">
        <v>4</v>
      </c>
      <c r="AE228" s="2">
        <v>4</v>
      </c>
      <c r="AF228" s="2">
        <v>3</v>
      </c>
      <c r="AG228" s="2">
        <v>4</v>
      </c>
      <c r="AH228" s="2">
        <v>4</v>
      </c>
      <c r="AI228" s="2">
        <v>1</v>
      </c>
      <c r="AJ228" s="2">
        <v>4</v>
      </c>
      <c r="AK228" s="2">
        <v>4</v>
      </c>
      <c r="AL228" s="2">
        <v>4</v>
      </c>
      <c r="AM228" s="2">
        <v>2</v>
      </c>
      <c r="AN228" s="2">
        <v>4</v>
      </c>
      <c r="AO228" s="2">
        <v>4</v>
      </c>
      <c r="AP228" s="2">
        <v>4</v>
      </c>
      <c r="AQ228" s="2">
        <v>4</v>
      </c>
      <c r="AR228" s="2">
        <v>3</v>
      </c>
      <c r="AS228" s="2">
        <v>2</v>
      </c>
      <c r="AT228" s="2">
        <v>4</v>
      </c>
      <c r="AU228" s="2">
        <v>2</v>
      </c>
      <c r="AV228" s="2">
        <v>2</v>
      </c>
      <c r="AW228" s="2">
        <v>2</v>
      </c>
      <c r="AX228" s="2">
        <v>2</v>
      </c>
      <c r="AY228" s="2">
        <v>3</v>
      </c>
      <c r="AZ228" s="2">
        <v>2</v>
      </c>
      <c r="BA228" s="2">
        <v>2</v>
      </c>
      <c r="BB228" s="2">
        <v>2</v>
      </c>
      <c r="BC228" s="2">
        <v>2</v>
      </c>
      <c r="BD228" s="2">
        <v>3</v>
      </c>
      <c r="BE228" s="2">
        <v>2</v>
      </c>
      <c r="BF228" s="2">
        <v>2</v>
      </c>
      <c r="BG228" s="2">
        <v>2</v>
      </c>
      <c r="BH228" s="2">
        <v>2</v>
      </c>
      <c r="BI228" s="2">
        <f t="shared" si="10"/>
        <v>2</v>
      </c>
      <c r="BJ228" s="2">
        <v>0</v>
      </c>
      <c r="BK228" s="2">
        <v>0</v>
      </c>
      <c r="BL228" s="2">
        <v>0</v>
      </c>
      <c r="BM228" s="2">
        <v>1</v>
      </c>
      <c r="BN228" s="2">
        <v>0</v>
      </c>
      <c r="BO228" s="2">
        <v>0</v>
      </c>
      <c r="BP228" s="2">
        <v>0</v>
      </c>
      <c r="BQ228" s="4" t="s">
        <v>445</v>
      </c>
      <c r="BR228" s="2">
        <v>0</v>
      </c>
      <c r="BS228" s="2">
        <v>0</v>
      </c>
      <c r="BT228" s="2">
        <v>0</v>
      </c>
      <c r="BU228" s="2">
        <v>0</v>
      </c>
      <c r="BV228" s="2">
        <v>0</v>
      </c>
      <c r="BW228" s="2">
        <v>1</v>
      </c>
      <c r="BX228" s="2">
        <v>0</v>
      </c>
      <c r="BY228" s="4" t="s">
        <v>445</v>
      </c>
      <c r="BZ228" s="2">
        <v>0</v>
      </c>
      <c r="CA228" s="2">
        <v>0</v>
      </c>
      <c r="CB228" s="2">
        <v>0</v>
      </c>
      <c r="CC228" s="2">
        <v>0</v>
      </c>
      <c r="CD228" s="2">
        <v>0</v>
      </c>
      <c r="CE228" s="2">
        <v>1</v>
      </c>
      <c r="CF228" s="2">
        <v>0</v>
      </c>
      <c r="CG228" s="4" t="s">
        <v>445</v>
      </c>
      <c r="CH228" s="2">
        <v>0</v>
      </c>
      <c r="CI228" s="2">
        <v>0</v>
      </c>
      <c r="CJ228" s="2">
        <v>0</v>
      </c>
      <c r="CK228" s="2">
        <v>1</v>
      </c>
      <c r="CL228" s="2">
        <v>0</v>
      </c>
      <c r="CM228" s="4" t="s">
        <v>445</v>
      </c>
      <c r="CN228" s="2">
        <v>0</v>
      </c>
      <c r="CO228" s="2">
        <v>0</v>
      </c>
      <c r="CP228" s="2">
        <v>0</v>
      </c>
      <c r="CQ228" s="2">
        <v>1</v>
      </c>
      <c r="CR228" s="2">
        <v>0</v>
      </c>
      <c r="CS228" s="4" t="s">
        <v>445</v>
      </c>
      <c r="CT228" s="2">
        <v>0</v>
      </c>
      <c r="CU228" s="2">
        <v>0</v>
      </c>
      <c r="CV228" s="2">
        <v>0</v>
      </c>
      <c r="CW228" s="2">
        <v>0</v>
      </c>
      <c r="CX228" s="2">
        <v>1</v>
      </c>
      <c r="CY228" s="2">
        <v>0</v>
      </c>
      <c r="CZ228" s="4" t="s">
        <v>445</v>
      </c>
      <c r="DA228" s="8">
        <f t="shared" si="11"/>
        <v>1</v>
      </c>
      <c r="DB228" s="2">
        <v>2</v>
      </c>
      <c r="DC228" s="2">
        <v>2</v>
      </c>
      <c r="DD228" s="2">
        <v>2</v>
      </c>
      <c r="DE228" s="2">
        <v>3</v>
      </c>
      <c r="DF228" s="2">
        <v>3</v>
      </c>
      <c r="DG228" s="2">
        <v>2</v>
      </c>
      <c r="DH228" s="2">
        <v>5</v>
      </c>
      <c r="DI228" s="2">
        <v>4</v>
      </c>
      <c r="DJ228" s="2">
        <v>4</v>
      </c>
      <c r="DR228" s="4" t="s">
        <v>445</v>
      </c>
    </row>
    <row r="229" spans="1:122">
      <c r="A229" s="2">
        <v>6627084</v>
      </c>
      <c r="B229" s="3">
        <v>42057.577407407407</v>
      </c>
      <c r="C229" s="2">
        <v>1</v>
      </c>
      <c r="D229" s="2">
        <v>36</v>
      </c>
      <c r="E229" s="2">
        <v>6</v>
      </c>
      <c r="F229" s="2">
        <v>23</v>
      </c>
      <c r="G229" s="2">
        <v>4</v>
      </c>
      <c r="H229" s="2">
        <v>1</v>
      </c>
      <c r="I229" s="2">
        <v>1</v>
      </c>
      <c r="J229" s="2">
        <v>3</v>
      </c>
      <c r="K229" s="2">
        <v>3</v>
      </c>
      <c r="L229" s="2">
        <v>3</v>
      </c>
      <c r="N229" s="2">
        <v>2000</v>
      </c>
      <c r="O229" s="2">
        <v>600</v>
      </c>
      <c r="P229" s="2">
        <v>3</v>
      </c>
      <c r="Q229" s="2">
        <f t="shared" si="9"/>
        <v>200</v>
      </c>
      <c r="R229" s="4" t="s">
        <v>91</v>
      </c>
      <c r="S229" s="2">
        <v>4</v>
      </c>
      <c r="T229" s="2">
        <v>3</v>
      </c>
      <c r="U229" s="2">
        <v>4</v>
      </c>
      <c r="V229" s="2">
        <v>4</v>
      </c>
      <c r="W229" s="2">
        <v>5</v>
      </c>
      <c r="X229" s="2">
        <v>1</v>
      </c>
      <c r="Y229" s="2">
        <v>1</v>
      </c>
      <c r="Z229" s="2">
        <v>4</v>
      </c>
      <c r="AA229" s="2">
        <v>3</v>
      </c>
      <c r="AB229" s="2">
        <v>4</v>
      </c>
      <c r="AC229" s="2">
        <v>3</v>
      </c>
      <c r="AD229" s="2">
        <v>3</v>
      </c>
      <c r="AE229" s="2">
        <v>2</v>
      </c>
      <c r="AF229" s="2">
        <v>3</v>
      </c>
      <c r="AG229" s="2">
        <v>2</v>
      </c>
      <c r="AH229" s="2">
        <v>3</v>
      </c>
      <c r="AI229" s="2">
        <v>3</v>
      </c>
      <c r="AJ229" s="2">
        <v>3</v>
      </c>
      <c r="AK229" s="2">
        <v>2</v>
      </c>
      <c r="AL229" s="2">
        <v>3</v>
      </c>
      <c r="AM229" s="2">
        <v>3</v>
      </c>
      <c r="AN229" s="2">
        <v>3</v>
      </c>
      <c r="AO229" s="2">
        <v>4</v>
      </c>
      <c r="AP229" s="2">
        <v>3</v>
      </c>
      <c r="AQ229" s="2">
        <v>2</v>
      </c>
      <c r="AR229" s="2">
        <v>2</v>
      </c>
      <c r="AS229" s="2">
        <v>2</v>
      </c>
      <c r="AT229" s="2">
        <v>3</v>
      </c>
      <c r="AU229" s="2">
        <v>2</v>
      </c>
      <c r="AV229" s="2">
        <v>2</v>
      </c>
      <c r="AW229" s="2">
        <v>2</v>
      </c>
      <c r="AX229" s="2">
        <v>2</v>
      </c>
      <c r="AY229" s="2">
        <v>2</v>
      </c>
      <c r="AZ229" s="2">
        <v>1</v>
      </c>
      <c r="BA229" s="2">
        <v>1</v>
      </c>
      <c r="BB229" s="2">
        <v>1</v>
      </c>
      <c r="BC229" s="2">
        <v>3</v>
      </c>
      <c r="BD229" s="2">
        <v>2</v>
      </c>
      <c r="BE229" s="2">
        <v>4</v>
      </c>
      <c r="BF229" s="2">
        <v>3</v>
      </c>
      <c r="BG229" s="2">
        <v>1</v>
      </c>
      <c r="BH229" s="2">
        <v>2</v>
      </c>
      <c r="BI229" s="2">
        <f t="shared" si="10"/>
        <v>1.5</v>
      </c>
      <c r="BJ229" s="2">
        <v>0</v>
      </c>
      <c r="BK229" s="2">
        <v>0</v>
      </c>
      <c r="BL229" s="2">
        <v>0</v>
      </c>
      <c r="BM229" s="2">
        <v>0</v>
      </c>
      <c r="BN229" s="2">
        <v>0</v>
      </c>
      <c r="BO229" s="2">
        <v>1</v>
      </c>
      <c r="BP229" s="2">
        <v>0</v>
      </c>
      <c r="BQ229" s="4" t="s">
        <v>445</v>
      </c>
      <c r="BR229" s="2">
        <v>1</v>
      </c>
      <c r="BS229" s="2">
        <v>0</v>
      </c>
      <c r="BT229" s="2">
        <v>0</v>
      </c>
      <c r="BU229" s="2">
        <v>1</v>
      </c>
      <c r="BV229" s="2">
        <v>0</v>
      </c>
      <c r="BW229" s="2">
        <v>0</v>
      </c>
      <c r="BX229" s="2">
        <v>0</v>
      </c>
      <c r="BY229" s="4" t="s">
        <v>445</v>
      </c>
      <c r="BZ229" s="2">
        <v>1</v>
      </c>
      <c r="CA229" s="2">
        <v>0</v>
      </c>
      <c r="CB229" s="2">
        <v>1</v>
      </c>
      <c r="CC229" s="2">
        <v>0</v>
      </c>
      <c r="CD229" s="2">
        <v>0</v>
      </c>
      <c r="CE229" s="2">
        <v>0</v>
      </c>
      <c r="CF229" s="2">
        <v>0</v>
      </c>
      <c r="CG229" s="4" t="s">
        <v>445</v>
      </c>
      <c r="CH229" s="2">
        <v>0</v>
      </c>
      <c r="CI229" s="2">
        <v>0</v>
      </c>
      <c r="CJ229" s="2">
        <v>0</v>
      </c>
      <c r="CK229" s="2">
        <v>0</v>
      </c>
      <c r="CL229" s="2">
        <v>1</v>
      </c>
      <c r="CM229" s="4" t="s">
        <v>445</v>
      </c>
      <c r="CN229" s="2">
        <v>0</v>
      </c>
      <c r="CO229" s="2">
        <v>1</v>
      </c>
      <c r="CP229" s="2">
        <v>0</v>
      </c>
      <c r="CQ229" s="2">
        <v>0</v>
      </c>
      <c r="CR229" s="2">
        <v>0</v>
      </c>
      <c r="CS229" s="4" t="s">
        <v>445</v>
      </c>
      <c r="CT229" s="2">
        <v>0</v>
      </c>
      <c r="CU229" s="2">
        <v>0</v>
      </c>
      <c r="CV229" s="2">
        <v>0</v>
      </c>
      <c r="CW229" s="2">
        <v>0</v>
      </c>
      <c r="CX229" s="2">
        <v>1</v>
      </c>
      <c r="CY229" s="2">
        <v>0</v>
      </c>
      <c r="CZ229" s="4" t="s">
        <v>445</v>
      </c>
      <c r="DA229" s="8">
        <f t="shared" si="11"/>
        <v>5</v>
      </c>
      <c r="DB229" s="2">
        <v>4</v>
      </c>
      <c r="DC229" s="2">
        <v>4</v>
      </c>
      <c r="DD229" s="2">
        <v>4</v>
      </c>
      <c r="DE229" s="2">
        <v>3</v>
      </c>
      <c r="DF229" s="2">
        <v>5</v>
      </c>
      <c r="DG229" s="2">
        <v>3</v>
      </c>
      <c r="DH229" s="2">
        <v>4</v>
      </c>
      <c r="DI229" s="2">
        <v>3</v>
      </c>
      <c r="DJ229" s="2">
        <v>3</v>
      </c>
      <c r="DR229" s="4" t="s">
        <v>445</v>
      </c>
    </row>
    <row r="230" spans="1:122">
      <c r="A230" s="2">
        <v>6630619</v>
      </c>
      <c r="B230" s="3">
        <v>42055.98951388889</v>
      </c>
      <c r="C230" s="2">
        <v>1</v>
      </c>
      <c r="D230" s="2">
        <v>49</v>
      </c>
      <c r="E230" s="2">
        <v>8</v>
      </c>
      <c r="F230" s="2">
        <v>14</v>
      </c>
      <c r="G230" s="2">
        <v>3</v>
      </c>
      <c r="H230" s="2">
        <v>2</v>
      </c>
      <c r="I230" s="2">
        <v>2</v>
      </c>
      <c r="J230" s="2">
        <v>6</v>
      </c>
      <c r="K230" s="2">
        <v>6</v>
      </c>
      <c r="L230" s="2">
        <v>4</v>
      </c>
      <c r="N230" s="2">
        <v>2000</v>
      </c>
      <c r="O230" s="2">
        <v>200</v>
      </c>
      <c r="P230" s="2">
        <v>4</v>
      </c>
      <c r="Q230" s="2">
        <f t="shared" si="9"/>
        <v>50</v>
      </c>
      <c r="R230" s="4" t="s">
        <v>212</v>
      </c>
      <c r="S230" s="2">
        <v>4</v>
      </c>
      <c r="T230" s="2">
        <v>1</v>
      </c>
      <c r="U230" s="2">
        <v>2</v>
      </c>
      <c r="V230" s="2">
        <v>1</v>
      </c>
      <c r="W230" s="2">
        <v>1</v>
      </c>
      <c r="X230" s="2">
        <v>2</v>
      </c>
      <c r="Y230" s="2">
        <v>1</v>
      </c>
      <c r="Z230" s="2">
        <v>1</v>
      </c>
      <c r="AA230" s="2">
        <v>2</v>
      </c>
      <c r="AB230" s="2">
        <v>2</v>
      </c>
      <c r="AC230" s="2">
        <v>4</v>
      </c>
      <c r="AD230" s="2">
        <v>4</v>
      </c>
      <c r="AE230" s="2">
        <v>4</v>
      </c>
      <c r="AF230" s="2">
        <v>3</v>
      </c>
      <c r="AG230" s="2">
        <v>3</v>
      </c>
      <c r="AH230" s="2">
        <v>3</v>
      </c>
      <c r="AI230" s="2">
        <v>3</v>
      </c>
      <c r="AJ230" s="2">
        <v>3</v>
      </c>
      <c r="AK230" s="2">
        <v>3</v>
      </c>
      <c r="AL230" s="2">
        <v>1</v>
      </c>
      <c r="AM230" s="2">
        <v>1</v>
      </c>
      <c r="AN230" s="2">
        <v>1</v>
      </c>
      <c r="AO230" s="2">
        <v>3</v>
      </c>
      <c r="AP230" s="2">
        <v>4</v>
      </c>
      <c r="AQ230" s="2">
        <v>4</v>
      </c>
      <c r="AR230" s="2">
        <v>2</v>
      </c>
      <c r="AS230" s="2">
        <v>2</v>
      </c>
      <c r="AT230" s="2">
        <v>2</v>
      </c>
      <c r="AU230" s="2">
        <v>2</v>
      </c>
      <c r="AV230" s="2">
        <v>2</v>
      </c>
      <c r="AW230" s="2">
        <v>2</v>
      </c>
      <c r="AX230" s="2">
        <v>2</v>
      </c>
      <c r="AY230" s="2">
        <v>2</v>
      </c>
      <c r="AZ230" s="2">
        <v>3</v>
      </c>
      <c r="BA230" s="2">
        <v>3</v>
      </c>
      <c r="BB230" s="2">
        <v>3</v>
      </c>
      <c r="BC230" s="2">
        <v>4</v>
      </c>
      <c r="BD230" s="2">
        <v>4</v>
      </c>
      <c r="BE230" s="2">
        <v>4</v>
      </c>
      <c r="BF230" s="2">
        <v>2</v>
      </c>
      <c r="BG230" s="2">
        <v>1</v>
      </c>
      <c r="BH230" s="2">
        <v>1</v>
      </c>
      <c r="BI230" s="2">
        <f t="shared" si="10"/>
        <v>1</v>
      </c>
      <c r="BJ230" s="2">
        <v>0</v>
      </c>
      <c r="BK230" s="2">
        <v>0</v>
      </c>
      <c r="BL230" s="2">
        <v>0</v>
      </c>
      <c r="BM230" s="2">
        <v>0</v>
      </c>
      <c r="BN230" s="2">
        <v>0</v>
      </c>
      <c r="BO230" s="2">
        <v>0</v>
      </c>
      <c r="BP230" s="2">
        <v>1</v>
      </c>
      <c r="BQ230" s="4" t="s">
        <v>445</v>
      </c>
      <c r="BR230" s="2">
        <v>0</v>
      </c>
      <c r="BS230" s="2">
        <v>0</v>
      </c>
      <c r="BT230" s="2">
        <v>0</v>
      </c>
      <c r="BU230" s="2">
        <v>0</v>
      </c>
      <c r="BV230" s="2">
        <v>0</v>
      </c>
      <c r="BW230" s="2">
        <v>1</v>
      </c>
      <c r="BX230" s="2">
        <v>0</v>
      </c>
      <c r="BY230" s="4" t="s">
        <v>445</v>
      </c>
      <c r="BZ230" s="2">
        <v>0</v>
      </c>
      <c r="CA230" s="2">
        <v>0</v>
      </c>
      <c r="CB230" s="2">
        <v>0</v>
      </c>
      <c r="CC230" s="2">
        <v>0</v>
      </c>
      <c r="CD230" s="2">
        <v>0</v>
      </c>
      <c r="CE230" s="2">
        <v>1</v>
      </c>
      <c r="CF230" s="2">
        <v>0</v>
      </c>
      <c r="CG230" s="4" t="s">
        <v>445</v>
      </c>
      <c r="CH230" s="2">
        <v>0</v>
      </c>
      <c r="CI230" s="2">
        <v>0</v>
      </c>
      <c r="CJ230" s="2">
        <v>0</v>
      </c>
      <c r="CK230" s="2">
        <v>1</v>
      </c>
      <c r="CL230" s="2">
        <v>0</v>
      </c>
      <c r="CM230" s="4" t="s">
        <v>445</v>
      </c>
      <c r="CN230" s="2">
        <v>1</v>
      </c>
      <c r="CO230" s="2">
        <v>0</v>
      </c>
      <c r="CP230" s="2">
        <v>0</v>
      </c>
      <c r="CQ230" s="2">
        <v>0</v>
      </c>
      <c r="CR230" s="2">
        <v>0</v>
      </c>
      <c r="CS230" s="4" t="s">
        <v>445</v>
      </c>
      <c r="CT230" s="2">
        <v>0</v>
      </c>
      <c r="CU230" s="2">
        <v>0</v>
      </c>
      <c r="CV230" s="2">
        <v>0</v>
      </c>
      <c r="CW230" s="2">
        <v>0</v>
      </c>
      <c r="CX230" s="2">
        <v>1</v>
      </c>
      <c r="CY230" s="2">
        <v>0</v>
      </c>
      <c r="CZ230" s="4" t="s">
        <v>445</v>
      </c>
      <c r="DA230" s="8">
        <f t="shared" si="11"/>
        <v>1</v>
      </c>
      <c r="DB230" s="2">
        <v>2</v>
      </c>
      <c r="DC230" s="2">
        <v>2</v>
      </c>
      <c r="DD230" s="2">
        <v>3</v>
      </c>
      <c r="DE230" s="2">
        <v>3</v>
      </c>
      <c r="DF230" s="2">
        <v>2</v>
      </c>
      <c r="DG230" s="2">
        <v>4</v>
      </c>
      <c r="DH230" s="2">
        <v>5</v>
      </c>
      <c r="DI230" s="2">
        <v>4</v>
      </c>
      <c r="DJ230" s="2">
        <v>4</v>
      </c>
      <c r="DR230" s="4" t="s">
        <v>445</v>
      </c>
    </row>
    <row r="231" spans="1:122">
      <c r="A231" s="2">
        <v>6641596</v>
      </c>
      <c r="B231" s="3">
        <v>42056.384629629632</v>
      </c>
      <c r="C231" s="2">
        <v>1</v>
      </c>
      <c r="D231" s="2">
        <v>50</v>
      </c>
      <c r="E231" s="2">
        <v>9</v>
      </c>
      <c r="F231" s="2">
        <v>11</v>
      </c>
      <c r="G231" s="2">
        <v>3</v>
      </c>
      <c r="H231" s="2">
        <v>2</v>
      </c>
      <c r="I231" s="2">
        <v>1</v>
      </c>
      <c r="J231" s="2">
        <v>9</v>
      </c>
      <c r="K231" s="2">
        <v>9</v>
      </c>
      <c r="L231" s="2">
        <v>6</v>
      </c>
      <c r="N231" s="2">
        <v>2005</v>
      </c>
      <c r="O231" s="2">
        <v>300</v>
      </c>
      <c r="P231" s="2">
        <v>1</v>
      </c>
      <c r="Q231" s="2">
        <f t="shared" si="9"/>
        <v>300</v>
      </c>
      <c r="R231" s="4" t="s">
        <v>213</v>
      </c>
      <c r="S231" s="2">
        <v>2</v>
      </c>
      <c r="T231" s="2">
        <v>4</v>
      </c>
      <c r="U231" s="2">
        <v>4</v>
      </c>
      <c r="V231" s="2">
        <v>4</v>
      </c>
      <c r="W231" s="2">
        <v>1</v>
      </c>
      <c r="X231" s="2">
        <v>2</v>
      </c>
      <c r="Y231" s="2">
        <v>2</v>
      </c>
      <c r="Z231" s="2">
        <v>4</v>
      </c>
      <c r="AA231" s="2">
        <v>4</v>
      </c>
      <c r="AB231" s="2">
        <v>4</v>
      </c>
      <c r="AC231" s="2">
        <v>4</v>
      </c>
      <c r="AD231" s="2">
        <v>4</v>
      </c>
      <c r="AE231" s="2">
        <v>4</v>
      </c>
      <c r="AF231" s="2">
        <v>3</v>
      </c>
      <c r="AG231" s="2">
        <v>4</v>
      </c>
      <c r="AH231" s="2">
        <v>4</v>
      </c>
      <c r="AI231" s="2">
        <v>4</v>
      </c>
      <c r="AJ231" s="2">
        <v>4</v>
      </c>
      <c r="AK231" s="2">
        <v>4</v>
      </c>
      <c r="AL231" s="2">
        <v>4</v>
      </c>
      <c r="AM231" s="2">
        <v>3</v>
      </c>
      <c r="AN231" s="2">
        <v>4</v>
      </c>
      <c r="AO231" s="2">
        <v>2</v>
      </c>
      <c r="AP231" s="2">
        <v>4</v>
      </c>
      <c r="AQ231" s="2">
        <v>4</v>
      </c>
      <c r="AR231" s="2">
        <v>2</v>
      </c>
      <c r="AS231" s="2">
        <v>2</v>
      </c>
      <c r="AT231" s="2">
        <v>2</v>
      </c>
      <c r="AU231" s="2">
        <v>2</v>
      </c>
      <c r="AV231" s="2">
        <v>2</v>
      </c>
      <c r="AW231" s="2">
        <v>2</v>
      </c>
      <c r="AX231" s="2">
        <v>2</v>
      </c>
      <c r="AY231" s="2">
        <v>2</v>
      </c>
      <c r="AZ231" s="2">
        <v>4</v>
      </c>
      <c r="BA231" s="2">
        <v>1</v>
      </c>
      <c r="BB231" s="2">
        <v>1</v>
      </c>
      <c r="BC231" s="2">
        <v>2</v>
      </c>
      <c r="BD231" s="2">
        <v>4</v>
      </c>
      <c r="BE231" s="2">
        <v>4</v>
      </c>
      <c r="BF231" s="2">
        <v>4</v>
      </c>
      <c r="BG231" s="2">
        <v>3</v>
      </c>
      <c r="BH231" s="2">
        <v>4</v>
      </c>
      <c r="BI231" s="2">
        <f t="shared" si="10"/>
        <v>3.5</v>
      </c>
      <c r="BJ231" s="2">
        <v>0</v>
      </c>
      <c r="BK231" s="2">
        <v>0</v>
      </c>
      <c r="BL231" s="2">
        <v>0</v>
      </c>
      <c r="BM231" s="2">
        <v>0</v>
      </c>
      <c r="BN231" s="2">
        <v>0</v>
      </c>
      <c r="BO231" s="2">
        <v>1</v>
      </c>
      <c r="BP231" s="2">
        <v>0</v>
      </c>
      <c r="BQ231" s="4" t="s">
        <v>445</v>
      </c>
      <c r="BR231" s="2">
        <v>1</v>
      </c>
      <c r="BS231" s="2">
        <v>0</v>
      </c>
      <c r="BT231" s="2">
        <v>0</v>
      </c>
      <c r="BU231" s="2">
        <v>0</v>
      </c>
      <c r="BV231" s="2">
        <v>0</v>
      </c>
      <c r="BW231" s="2">
        <v>0</v>
      </c>
      <c r="BX231" s="2">
        <v>0</v>
      </c>
      <c r="BY231" s="4" t="s">
        <v>445</v>
      </c>
      <c r="BZ231" s="2">
        <v>1</v>
      </c>
      <c r="CA231" s="2">
        <v>0</v>
      </c>
      <c r="CB231" s="2">
        <v>0</v>
      </c>
      <c r="CC231" s="2">
        <v>0</v>
      </c>
      <c r="CD231" s="2">
        <v>0</v>
      </c>
      <c r="CE231" s="2">
        <v>0</v>
      </c>
      <c r="CF231" s="2">
        <v>0</v>
      </c>
      <c r="CG231" s="4" t="s">
        <v>445</v>
      </c>
      <c r="CH231" s="2">
        <v>0</v>
      </c>
      <c r="CI231" s="2">
        <v>0</v>
      </c>
      <c r="CJ231" s="2">
        <v>0</v>
      </c>
      <c r="CK231" s="2">
        <v>1</v>
      </c>
      <c r="CL231" s="2">
        <v>0</v>
      </c>
      <c r="CM231" s="4" t="s">
        <v>445</v>
      </c>
      <c r="CN231" s="2">
        <v>0</v>
      </c>
      <c r="CO231" s="2">
        <v>0</v>
      </c>
      <c r="CP231" s="2">
        <v>0</v>
      </c>
      <c r="CQ231" s="2">
        <v>1</v>
      </c>
      <c r="CR231" s="2">
        <v>0</v>
      </c>
      <c r="CS231" s="4" t="s">
        <v>445</v>
      </c>
      <c r="CT231" s="2">
        <v>0</v>
      </c>
      <c r="CU231" s="2">
        <v>0</v>
      </c>
      <c r="CV231" s="2">
        <v>0</v>
      </c>
      <c r="CW231" s="2">
        <v>0</v>
      </c>
      <c r="CX231" s="2">
        <v>1</v>
      </c>
      <c r="CY231" s="2">
        <v>0</v>
      </c>
      <c r="CZ231" s="4" t="s">
        <v>445</v>
      </c>
      <c r="DA231" s="8">
        <f t="shared" si="11"/>
        <v>2</v>
      </c>
      <c r="DB231" s="2">
        <v>3</v>
      </c>
      <c r="DC231" s="2">
        <v>2</v>
      </c>
      <c r="DD231" s="2">
        <v>4</v>
      </c>
      <c r="DE231" s="2">
        <v>3</v>
      </c>
      <c r="DF231" s="2">
        <v>5</v>
      </c>
      <c r="DG231" s="2">
        <v>2</v>
      </c>
      <c r="DH231" s="2">
        <v>5</v>
      </c>
      <c r="DI231" s="2">
        <v>4</v>
      </c>
      <c r="DJ231" s="2">
        <v>4</v>
      </c>
      <c r="DR231" s="4" t="s">
        <v>445</v>
      </c>
    </row>
    <row r="232" spans="1:122">
      <c r="A232" s="2">
        <v>6646998</v>
      </c>
      <c r="B232" s="3">
        <v>42057.561388888891</v>
      </c>
      <c r="C232" s="2">
        <v>1</v>
      </c>
      <c r="D232" s="2">
        <v>50</v>
      </c>
      <c r="E232" s="2">
        <v>9</v>
      </c>
      <c r="F232" s="2">
        <v>23</v>
      </c>
      <c r="G232" s="2">
        <v>4</v>
      </c>
      <c r="H232" s="2">
        <v>2</v>
      </c>
      <c r="I232" s="2">
        <v>2</v>
      </c>
      <c r="J232" s="2">
        <v>4</v>
      </c>
      <c r="K232" s="2">
        <v>4</v>
      </c>
      <c r="L232" s="2">
        <v>3</v>
      </c>
      <c r="N232" s="2">
        <v>2001</v>
      </c>
      <c r="O232" s="2">
        <v>3000</v>
      </c>
      <c r="P232" s="2">
        <v>6</v>
      </c>
      <c r="Q232" s="2">
        <f t="shared" si="9"/>
        <v>500</v>
      </c>
      <c r="R232" s="4" t="s">
        <v>207</v>
      </c>
      <c r="S232" s="2">
        <v>2</v>
      </c>
      <c r="T232" s="2">
        <v>3</v>
      </c>
      <c r="U232" s="2">
        <v>3</v>
      </c>
      <c r="V232" s="2">
        <v>2</v>
      </c>
      <c r="W232" s="2">
        <v>3</v>
      </c>
      <c r="X232" s="2">
        <v>3</v>
      </c>
      <c r="Y232" s="2">
        <v>3</v>
      </c>
      <c r="Z232" s="2">
        <v>3</v>
      </c>
      <c r="AA232" s="2">
        <v>3</v>
      </c>
      <c r="AB232" s="2">
        <v>3</v>
      </c>
      <c r="AC232" s="2">
        <v>4</v>
      </c>
      <c r="AD232" s="2">
        <v>4</v>
      </c>
      <c r="AE232" s="2">
        <v>4</v>
      </c>
      <c r="AF232" s="2">
        <v>4</v>
      </c>
      <c r="AG232" s="2">
        <v>3</v>
      </c>
      <c r="AH232" s="2">
        <v>3</v>
      </c>
      <c r="AI232" s="2">
        <v>3</v>
      </c>
      <c r="AJ232" s="2">
        <v>3</v>
      </c>
      <c r="AK232" s="2">
        <v>4</v>
      </c>
      <c r="AL232" s="2">
        <v>4</v>
      </c>
      <c r="AM232" s="2">
        <v>3</v>
      </c>
      <c r="AN232" s="2">
        <v>3</v>
      </c>
      <c r="AO232" s="2">
        <v>3</v>
      </c>
      <c r="AP232" s="2">
        <v>3</v>
      </c>
      <c r="AQ232" s="2">
        <v>4</v>
      </c>
      <c r="AR232" s="2">
        <v>3</v>
      </c>
      <c r="AS232" s="2">
        <v>3</v>
      </c>
      <c r="AT232" s="2">
        <v>3</v>
      </c>
      <c r="AU232" s="2">
        <v>3</v>
      </c>
      <c r="AV232" s="2">
        <v>3</v>
      </c>
      <c r="AW232" s="2">
        <v>3</v>
      </c>
      <c r="AX232" s="2">
        <v>3</v>
      </c>
      <c r="AY232" s="2">
        <v>3</v>
      </c>
      <c r="AZ232" s="2">
        <v>3</v>
      </c>
      <c r="BA232" s="2">
        <v>2</v>
      </c>
      <c r="BB232" s="2">
        <v>3</v>
      </c>
      <c r="BC232" s="2">
        <v>3</v>
      </c>
      <c r="BD232" s="2">
        <v>3</v>
      </c>
      <c r="BE232" s="2">
        <v>4</v>
      </c>
      <c r="BF232" s="2">
        <v>3</v>
      </c>
      <c r="BG232" s="2">
        <v>3</v>
      </c>
      <c r="BH232" s="2">
        <v>3</v>
      </c>
      <c r="BI232" s="2">
        <f t="shared" si="10"/>
        <v>3</v>
      </c>
      <c r="BJ232" s="2">
        <v>0</v>
      </c>
      <c r="BK232" s="2">
        <v>0</v>
      </c>
      <c r="BL232" s="2">
        <v>0</v>
      </c>
      <c r="BM232" s="2">
        <v>1</v>
      </c>
      <c r="BN232" s="2">
        <v>0</v>
      </c>
      <c r="BO232" s="2">
        <v>0</v>
      </c>
      <c r="BP232" s="2">
        <v>0</v>
      </c>
      <c r="BQ232" s="4" t="s">
        <v>445</v>
      </c>
      <c r="BR232" s="2">
        <v>0</v>
      </c>
      <c r="BS232" s="2">
        <v>0</v>
      </c>
      <c r="BT232" s="2">
        <v>0</v>
      </c>
      <c r="BU232" s="2">
        <v>1</v>
      </c>
      <c r="BV232" s="2">
        <v>0</v>
      </c>
      <c r="BW232" s="2">
        <v>0</v>
      </c>
      <c r="BX232" s="2">
        <v>0</v>
      </c>
      <c r="BY232" s="4" t="s">
        <v>445</v>
      </c>
      <c r="BZ232" s="2">
        <v>0</v>
      </c>
      <c r="CA232" s="2">
        <v>0</v>
      </c>
      <c r="CB232" s="2">
        <v>0</v>
      </c>
      <c r="CC232" s="2">
        <v>1</v>
      </c>
      <c r="CD232" s="2">
        <v>0</v>
      </c>
      <c r="CE232" s="2">
        <v>0</v>
      </c>
      <c r="CF232" s="2">
        <v>0</v>
      </c>
      <c r="CG232" s="4" t="s">
        <v>445</v>
      </c>
      <c r="CH232" s="2">
        <v>0</v>
      </c>
      <c r="CI232" s="2">
        <v>1</v>
      </c>
      <c r="CJ232" s="2">
        <v>0</v>
      </c>
      <c r="CK232" s="2">
        <v>0</v>
      </c>
      <c r="CL232" s="2">
        <v>0</v>
      </c>
      <c r="CM232" s="4" t="s">
        <v>445</v>
      </c>
      <c r="CN232" s="2">
        <v>0</v>
      </c>
      <c r="CO232" s="2">
        <v>1</v>
      </c>
      <c r="CP232" s="2">
        <v>0</v>
      </c>
      <c r="CQ232" s="2">
        <v>0</v>
      </c>
      <c r="CR232" s="2">
        <v>0</v>
      </c>
      <c r="CS232" s="4" t="s">
        <v>445</v>
      </c>
      <c r="CT232" s="2">
        <v>1</v>
      </c>
      <c r="CU232" s="2">
        <v>0</v>
      </c>
      <c r="CV232" s="2">
        <v>0</v>
      </c>
      <c r="CW232" s="2">
        <v>0</v>
      </c>
      <c r="CX232" s="2">
        <v>0</v>
      </c>
      <c r="CY232" s="2">
        <v>0</v>
      </c>
      <c r="CZ232" s="4" t="s">
        <v>445</v>
      </c>
      <c r="DA232" s="8">
        <f t="shared" si="11"/>
        <v>6</v>
      </c>
      <c r="DB232" s="2">
        <v>3</v>
      </c>
      <c r="DC232" s="2">
        <v>2</v>
      </c>
      <c r="DD232" s="2">
        <v>2</v>
      </c>
      <c r="DE232" s="2">
        <v>3</v>
      </c>
      <c r="DF232" s="2">
        <v>4</v>
      </c>
      <c r="DG232" s="2">
        <v>3</v>
      </c>
      <c r="DH232" s="2">
        <v>4</v>
      </c>
      <c r="DI232" s="2">
        <v>3</v>
      </c>
      <c r="DJ232" s="2">
        <v>3</v>
      </c>
      <c r="DR232" s="4" t="s">
        <v>445</v>
      </c>
    </row>
    <row r="233" spans="1:122">
      <c r="A233" s="2">
        <v>6647141</v>
      </c>
      <c r="B233" s="3">
        <v>42056.343888888892</v>
      </c>
      <c r="C233" s="2">
        <v>1</v>
      </c>
      <c r="D233" s="2">
        <v>50</v>
      </c>
      <c r="E233" s="2">
        <v>9</v>
      </c>
      <c r="F233" s="2">
        <v>8</v>
      </c>
      <c r="G233" s="2">
        <v>3</v>
      </c>
      <c r="H233" s="2">
        <v>2</v>
      </c>
      <c r="I233" s="2">
        <v>1</v>
      </c>
      <c r="J233" s="2">
        <v>5</v>
      </c>
      <c r="K233" s="2">
        <v>4</v>
      </c>
      <c r="L233" s="2">
        <v>4</v>
      </c>
      <c r="N233" s="2">
        <v>2007</v>
      </c>
      <c r="O233" s="2">
        <v>500</v>
      </c>
      <c r="P233" s="2">
        <v>5</v>
      </c>
      <c r="Q233" s="2">
        <f t="shared" si="9"/>
        <v>100</v>
      </c>
      <c r="R233" s="4" t="s">
        <v>143</v>
      </c>
      <c r="S233" s="2">
        <v>2</v>
      </c>
      <c r="T233" s="2">
        <v>4</v>
      </c>
      <c r="U233" s="2">
        <v>4</v>
      </c>
      <c r="V233" s="2">
        <v>3</v>
      </c>
      <c r="W233" s="2">
        <v>3</v>
      </c>
      <c r="X233" s="2">
        <v>2</v>
      </c>
      <c r="Y233" s="2">
        <v>2</v>
      </c>
      <c r="Z233" s="2">
        <v>2</v>
      </c>
      <c r="AA233" s="2">
        <v>2</v>
      </c>
      <c r="AB233" s="2">
        <v>2</v>
      </c>
      <c r="AC233" s="2">
        <v>3</v>
      </c>
      <c r="AD233" s="2">
        <v>2</v>
      </c>
      <c r="AE233" s="2">
        <v>3</v>
      </c>
      <c r="AF233" s="2">
        <v>3</v>
      </c>
      <c r="AG233" s="2">
        <v>3</v>
      </c>
      <c r="AH233" s="2">
        <v>3</v>
      </c>
      <c r="AI233" s="2">
        <v>3</v>
      </c>
      <c r="AJ233" s="2">
        <v>3</v>
      </c>
      <c r="AK233" s="2">
        <v>3</v>
      </c>
      <c r="AL233" s="2">
        <v>3</v>
      </c>
      <c r="AM233" s="2">
        <v>3</v>
      </c>
      <c r="AN233" s="2">
        <v>3</v>
      </c>
      <c r="AO233" s="2">
        <v>3</v>
      </c>
      <c r="AP233" s="2">
        <v>3</v>
      </c>
      <c r="AQ233" s="2">
        <v>3</v>
      </c>
      <c r="AR233" s="2">
        <v>3</v>
      </c>
      <c r="AS233" s="2">
        <v>4</v>
      </c>
      <c r="AT233" s="2">
        <v>3</v>
      </c>
      <c r="AU233" s="2">
        <v>3</v>
      </c>
      <c r="AV233" s="2">
        <v>3</v>
      </c>
      <c r="AW233" s="2">
        <v>3</v>
      </c>
      <c r="AX233" s="2">
        <v>3</v>
      </c>
      <c r="AY233" s="2">
        <v>3</v>
      </c>
      <c r="AZ233" s="2">
        <v>3</v>
      </c>
      <c r="BA233" s="2">
        <v>2</v>
      </c>
      <c r="BB233" s="2">
        <v>3</v>
      </c>
      <c r="BC233" s="2">
        <v>3</v>
      </c>
      <c r="BD233" s="2">
        <v>3</v>
      </c>
      <c r="BE233" s="2">
        <v>4</v>
      </c>
      <c r="BF233" s="2">
        <v>3</v>
      </c>
      <c r="BG233" s="2">
        <v>3</v>
      </c>
      <c r="BH233" s="2">
        <v>3</v>
      </c>
      <c r="BI233" s="2">
        <f t="shared" si="10"/>
        <v>3</v>
      </c>
      <c r="BJ233" s="2">
        <v>0</v>
      </c>
      <c r="BK233" s="2">
        <v>0</v>
      </c>
      <c r="BL233" s="2">
        <v>1</v>
      </c>
      <c r="BM233" s="2">
        <v>0</v>
      </c>
      <c r="BN233" s="2">
        <v>0</v>
      </c>
      <c r="BO233" s="2">
        <v>0</v>
      </c>
      <c r="BP233" s="2">
        <v>0</v>
      </c>
      <c r="BQ233" s="4" t="s">
        <v>445</v>
      </c>
      <c r="BR233" s="2">
        <v>0</v>
      </c>
      <c r="BS233" s="2">
        <v>1</v>
      </c>
      <c r="BT233" s="2">
        <v>0</v>
      </c>
      <c r="BU233" s="2">
        <v>0</v>
      </c>
      <c r="BV233" s="2">
        <v>0</v>
      </c>
      <c r="BW233" s="2">
        <v>0</v>
      </c>
      <c r="BX233" s="2">
        <v>0</v>
      </c>
      <c r="BY233" s="4" t="s">
        <v>445</v>
      </c>
      <c r="BZ233" s="2">
        <v>0</v>
      </c>
      <c r="CA233" s="2">
        <v>1</v>
      </c>
      <c r="CB233" s="2">
        <v>0</v>
      </c>
      <c r="CC233" s="2">
        <v>0</v>
      </c>
      <c r="CD233" s="2">
        <v>0</v>
      </c>
      <c r="CE233" s="2">
        <v>0</v>
      </c>
      <c r="CF233" s="2">
        <v>0</v>
      </c>
      <c r="CG233" s="4" t="s">
        <v>445</v>
      </c>
      <c r="CH233" s="2">
        <v>0</v>
      </c>
      <c r="CI233" s="2">
        <v>1</v>
      </c>
      <c r="CJ233" s="2">
        <v>0</v>
      </c>
      <c r="CK233" s="2">
        <v>0</v>
      </c>
      <c r="CL233" s="2">
        <v>0</v>
      </c>
      <c r="CM233" s="4" t="s">
        <v>445</v>
      </c>
      <c r="CN233" s="2">
        <v>0</v>
      </c>
      <c r="CO233" s="2">
        <v>1</v>
      </c>
      <c r="CP233" s="2">
        <v>0</v>
      </c>
      <c r="CQ233" s="2">
        <v>0</v>
      </c>
      <c r="CR233" s="2">
        <v>0</v>
      </c>
      <c r="CS233" s="4" t="s">
        <v>445</v>
      </c>
      <c r="CT233" s="2">
        <v>0</v>
      </c>
      <c r="CU233" s="2">
        <v>1</v>
      </c>
      <c r="CV233" s="2">
        <v>0</v>
      </c>
      <c r="CW233" s="2">
        <v>0</v>
      </c>
      <c r="CX233" s="2">
        <v>0</v>
      </c>
      <c r="CY233" s="2">
        <v>0</v>
      </c>
      <c r="CZ233" s="4" t="s">
        <v>445</v>
      </c>
      <c r="DA233" s="8">
        <f t="shared" si="11"/>
        <v>6</v>
      </c>
      <c r="DB233" s="2">
        <v>2</v>
      </c>
      <c r="DC233" s="2">
        <v>3</v>
      </c>
      <c r="DD233" s="2">
        <v>3</v>
      </c>
      <c r="DE233" s="2">
        <v>3</v>
      </c>
      <c r="DF233" s="2">
        <v>4</v>
      </c>
      <c r="DG233" s="2">
        <v>3</v>
      </c>
      <c r="DH233" s="2">
        <v>4</v>
      </c>
      <c r="DI233" s="2">
        <v>3</v>
      </c>
      <c r="DJ233" s="2">
        <v>3</v>
      </c>
      <c r="DR233" s="4" t="s">
        <v>445</v>
      </c>
    </row>
    <row r="234" spans="1:122">
      <c r="A234" s="2">
        <v>6656273</v>
      </c>
      <c r="B234" s="3">
        <v>42057.819212962961</v>
      </c>
      <c r="C234" s="2">
        <v>1</v>
      </c>
      <c r="D234" s="2">
        <v>35</v>
      </c>
      <c r="E234" s="2">
        <v>6</v>
      </c>
      <c r="F234" s="2">
        <v>26</v>
      </c>
      <c r="G234" s="2">
        <v>5</v>
      </c>
      <c r="H234" s="2">
        <v>2</v>
      </c>
      <c r="I234" s="2">
        <v>2</v>
      </c>
      <c r="J234" s="2">
        <v>4</v>
      </c>
      <c r="K234" s="2">
        <v>3</v>
      </c>
      <c r="L234" s="2">
        <v>2</v>
      </c>
      <c r="N234" s="2">
        <v>1980</v>
      </c>
      <c r="O234" s="2">
        <v>200</v>
      </c>
      <c r="P234" s="2">
        <v>12</v>
      </c>
      <c r="Q234" s="2">
        <f t="shared" si="9"/>
        <v>16.666666666666668</v>
      </c>
      <c r="R234" s="4" t="s">
        <v>63</v>
      </c>
      <c r="S234" s="2">
        <v>2</v>
      </c>
      <c r="T234" s="2">
        <v>1</v>
      </c>
      <c r="U234" s="2">
        <v>1</v>
      </c>
      <c r="V234" s="2">
        <v>1</v>
      </c>
      <c r="W234" s="2">
        <v>1</v>
      </c>
      <c r="X234" s="2">
        <v>1</v>
      </c>
      <c r="Y234" s="2">
        <v>1</v>
      </c>
      <c r="Z234" s="2">
        <v>1</v>
      </c>
      <c r="AA234" s="2">
        <v>1</v>
      </c>
      <c r="AB234" s="2">
        <v>1</v>
      </c>
      <c r="AC234" s="2">
        <v>3</v>
      </c>
      <c r="AD234" s="2">
        <v>4</v>
      </c>
      <c r="AE234" s="2">
        <v>4</v>
      </c>
      <c r="AF234" s="2">
        <v>2</v>
      </c>
      <c r="AG234" s="2">
        <v>2</v>
      </c>
      <c r="AH234" s="2">
        <v>2</v>
      </c>
      <c r="AI234" s="2">
        <v>1</v>
      </c>
      <c r="AJ234" s="2">
        <v>1</v>
      </c>
      <c r="AK234" s="2">
        <v>4</v>
      </c>
      <c r="AL234" s="2">
        <v>1</v>
      </c>
      <c r="AM234" s="2">
        <v>1</v>
      </c>
      <c r="AN234" s="2">
        <v>1</v>
      </c>
      <c r="AO234" s="2">
        <v>2</v>
      </c>
      <c r="AP234" s="2">
        <v>2</v>
      </c>
      <c r="AQ234" s="2">
        <v>3</v>
      </c>
      <c r="AR234" s="2">
        <v>2</v>
      </c>
      <c r="AS234" s="2">
        <v>2</v>
      </c>
      <c r="AT234" s="2">
        <v>2</v>
      </c>
      <c r="AU234" s="2">
        <v>3</v>
      </c>
      <c r="AV234" s="2">
        <v>2</v>
      </c>
      <c r="AW234" s="2">
        <v>2</v>
      </c>
      <c r="AX234" s="2">
        <v>1</v>
      </c>
      <c r="AY234" s="2">
        <v>3</v>
      </c>
      <c r="AZ234" s="2">
        <v>1</v>
      </c>
      <c r="BA234" s="2">
        <v>1</v>
      </c>
      <c r="BB234" s="2">
        <v>1</v>
      </c>
      <c r="BC234" s="2">
        <v>1</v>
      </c>
      <c r="BD234" s="2">
        <v>3</v>
      </c>
      <c r="BE234" s="2">
        <v>2</v>
      </c>
      <c r="BF234" s="2">
        <v>2</v>
      </c>
      <c r="BG234" s="2">
        <v>1</v>
      </c>
      <c r="BH234" s="2">
        <v>2</v>
      </c>
      <c r="BI234" s="2">
        <f t="shared" si="10"/>
        <v>1.5</v>
      </c>
      <c r="BJ234" s="2">
        <v>0</v>
      </c>
      <c r="BK234" s="2">
        <v>0</v>
      </c>
      <c r="BL234" s="2">
        <v>0</v>
      </c>
      <c r="BM234" s="2">
        <v>0</v>
      </c>
      <c r="BN234" s="2">
        <v>0</v>
      </c>
      <c r="BO234" s="2">
        <v>1</v>
      </c>
      <c r="BP234" s="2">
        <v>0</v>
      </c>
      <c r="BQ234" s="4" t="s">
        <v>445</v>
      </c>
      <c r="BR234" s="2">
        <v>0</v>
      </c>
      <c r="BS234" s="2">
        <v>0</v>
      </c>
      <c r="BT234" s="2">
        <v>0</v>
      </c>
      <c r="BU234" s="2">
        <v>0</v>
      </c>
      <c r="BV234" s="2">
        <v>0</v>
      </c>
      <c r="BW234" s="2">
        <v>1</v>
      </c>
      <c r="BX234" s="2">
        <v>0</v>
      </c>
      <c r="BY234" s="4" t="s">
        <v>445</v>
      </c>
      <c r="BZ234" s="2">
        <v>0</v>
      </c>
      <c r="CA234" s="2">
        <v>0</v>
      </c>
      <c r="CB234" s="2">
        <v>0</v>
      </c>
      <c r="CC234" s="2">
        <v>0</v>
      </c>
      <c r="CD234" s="2">
        <v>0</v>
      </c>
      <c r="CE234" s="2">
        <v>1</v>
      </c>
      <c r="CF234" s="2">
        <v>0</v>
      </c>
      <c r="CG234" s="4" t="s">
        <v>445</v>
      </c>
      <c r="CH234" s="2">
        <v>0</v>
      </c>
      <c r="CI234" s="2">
        <v>0</v>
      </c>
      <c r="CJ234" s="2">
        <v>0</v>
      </c>
      <c r="CK234" s="2">
        <v>1</v>
      </c>
      <c r="CL234" s="2">
        <v>0</v>
      </c>
      <c r="CM234" s="4" t="s">
        <v>445</v>
      </c>
      <c r="CN234" s="2">
        <v>0</v>
      </c>
      <c r="CO234" s="2">
        <v>0</v>
      </c>
      <c r="CP234" s="2">
        <v>0</v>
      </c>
      <c r="CQ234" s="2">
        <v>1</v>
      </c>
      <c r="CR234" s="2">
        <v>0</v>
      </c>
      <c r="CS234" s="4" t="s">
        <v>445</v>
      </c>
      <c r="CT234" s="2">
        <v>0</v>
      </c>
      <c r="CU234" s="2">
        <v>0</v>
      </c>
      <c r="CV234" s="2">
        <v>0</v>
      </c>
      <c r="CW234" s="2">
        <v>0</v>
      </c>
      <c r="CX234" s="2">
        <v>1</v>
      </c>
      <c r="CY234" s="2">
        <v>0</v>
      </c>
      <c r="CZ234" s="4" t="s">
        <v>445</v>
      </c>
      <c r="DA234" s="8">
        <f t="shared" si="11"/>
        <v>0</v>
      </c>
      <c r="DB234" s="2">
        <v>2</v>
      </c>
      <c r="DC234" s="2">
        <v>2</v>
      </c>
      <c r="DD234" s="2">
        <v>2</v>
      </c>
      <c r="DE234" s="2">
        <v>3</v>
      </c>
      <c r="DF234" s="2">
        <v>1</v>
      </c>
      <c r="DG234" s="2">
        <v>3</v>
      </c>
      <c r="DH234" s="2">
        <v>2</v>
      </c>
      <c r="DI234" s="2">
        <v>2</v>
      </c>
      <c r="DJ234" s="2">
        <v>2</v>
      </c>
      <c r="DK234" s="2">
        <v>1</v>
      </c>
      <c r="DL234" s="2">
        <v>1</v>
      </c>
      <c r="DM234" s="2">
        <v>0</v>
      </c>
      <c r="DN234" s="2">
        <v>0</v>
      </c>
      <c r="DO234" s="2">
        <v>0</v>
      </c>
      <c r="DP234" s="2">
        <v>0</v>
      </c>
      <c r="DQ234" s="2">
        <v>0</v>
      </c>
      <c r="DR234" s="4" t="s">
        <v>445</v>
      </c>
    </row>
    <row r="235" spans="1:122">
      <c r="A235" s="2">
        <v>6659017</v>
      </c>
      <c r="B235" s="3">
        <v>42057.575439814813</v>
      </c>
      <c r="C235" s="2">
        <v>1</v>
      </c>
      <c r="D235" s="2">
        <v>46</v>
      </c>
      <c r="E235" s="2">
        <v>8</v>
      </c>
      <c r="F235" s="2">
        <v>11</v>
      </c>
      <c r="G235" s="2">
        <v>3</v>
      </c>
      <c r="H235" s="2">
        <v>1</v>
      </c>
      <c r="I235" s="2">
        <v>1</v>
      </c>
      <c r="J235" s="2">
        <v>3</v>
      </c>
      <c r="K235" s="2">
        <v>2</v>
      </c>
      <c r="L235" s="2">
        <v>1</v>
      </c>
      <c r="N235" s="2">
        <v>2000</v>
      </c>
      <c r="O235" s="2">
        <v>200</v>
      </c>
      <c r="P235" s="2">
        <v>1</v>
      </c>
      <c r="Q235" s="2">
        <f t="shared" si="9"/>
        <v>200</v>
      </c>
      <c r="R235" s="4" t="s">
        <v>214</v>
      </c>
      <c r="S235" s="2">
        <v>4</v>
      </c>
      <c r="T235" s="2">
        <v>4</v>
      </c>
      <c r="U235" s="2">
        <v>3</v>
      </c>
      <c r="V235" s="2">
        <v>3</v>
      </c>
      <c r="W235" s="2">
        <v>3</v>
      </c>
      <c r="X235" s="2">
        <v>3</v>
      </c>
      <c r="Y235" s="2">
        <v>3</v>
      </c>
      <c r="Z235" s="2">
        <v>3</v>
      </c>
      <c r="AA235" s="2">
        <v>3</v>
      </c>
      <c r="AB235" s="2">
        <v>4</v>
      </c>
      <c r="AC235" s="2">
        <v>4</v>
      </c>
      <c r="AD235" s="2">
        <v>4</v>
      </c>
      <c r="AE235" s="2">
        <v>4</v>
      </c>
      <c r="AF235" s="2">
        <v>4</v>
      </c>
      <c r="AG235" s="2">
        <v>3</v>
      </c>
      <c r="AH235" s="2">
        <v>3</v>
      </c>
      <c r="AI235" s="2">
        <v>3</v>
      </c>
      <c r="AJ235" s="2">
        <v>3</v>
      </c>
      <c r="AK235" s="2">
        <v>3</v>
      </c>
      <c r="AL235" s="2">
        <v>3</v>
      </c>
      <c r="AM235" s="2">
        <v>4</v>
      </c>
      <c r="AN235" s="2">
        <v>3</v>
      </c>
      <c r="AO235" s="2">
        <v>4</v>
      </c>
      <c r="AP235" s="2">
        <v>4</v>
      </c>
      <c r="AQ235" s="2">
        <v>4</v>
      </c>
      <c r="AR235" s="2">
        <v>4</v>
      </c>
      <c r="AS235" s="2">
        <v>3</v>
      </c>
      <c r="AT235" s="2">
        <v>4</v>
      </c>
      <c r="AU235" s="2">
        <v>3</v>
      </c>
      <c r="AV235" s="2">
        <v>4</v>
      </c>
      <c r="AW235" s="2">
        <v>3</v>
      </c>
      <c r="AX235" s="2">
        <v>3</v>
      </c>
      <c r="AY235" s="2">
        <v>3</v>
      </c>
      <c r="AZ235" s="2">
        <v>3</v>
      </c>
      <c r="BA235" s="2">
        <v>3</v>
      </c>
      <c r="BB235" s="2">
        <v>3</v>
      </c>
      <c r="BC235" s="2">
        <v>3</v>
      </c>
      <c r="BD235" s="2">
        <v>4</v>
      </c>
      <c r="BE235" s="2">
        <v>3</v>
      </c>
      <c r="BF235" s="2">
        <v>4</v>
      </c>
      <c r="BG235" s="2">
        <v>4</v>
      </c>
      <c r="BH235" s="2">
        <v>2</v>
      </c>
      <c r="BI235" s="2">
        <f t="shared" si="10"/>
        <v>3</v>
      </c>
      <c r="BJ235" s="2">
        <v>1</v>
      </c>
      <c r="BK235" s="2">
        <v>0</v>
      </c>
      <c r="BL235" s="2">
        <v>0</v>
      </c>
      <c r="BM235" s="2">
        <v>1</v>
      </c>
      <c r="BN235" s="2">
        <v>0</v>
      </c>
      <c r="BO235" s="2">
        <v>0</v>
      </c>
      <c r="BP235" s="2">
        <v>0</v>
      </c>
      <c r="BQ235" s="4" t="s">
        <v>445</v>
      </c>
      <c r="BR235" s="2">
        <v>1</v>
      </c>
      <c r="BS235" s="2">
        <v>1</v>
      </c>
      <c r="BT235" s="2">
        <v>0</v>
      </c>
      <c r="BU235" s="2">
        <v>1</v>
      </c>
      <c r="BV235" s="2">
        <v>0</v>
      </c>
      <c r="BW235" s="2">
        <v>0</v>
      </c>
      <c r="BX235" s="2">
        <v>0</v>
      </c>
      <c r="BY235" s="4" t="s">
        <v>445</v>
      </c>
      <c r="BZ235" s="2">
        <v>0</v>
      </c>
      <c r="CA235" s="2">
        <v>0</v>
      </c>
      <c r="CB235" s="2">
        <v>0</v>
      </c>
      <c r="CC235" s="2">
        <v>1</v>
      </c>
      <c r="CD235" s="2">
        <v>0</v>
      </c>
      <c r="CE235" s="2">
        <v>0</v>
      </c>
      <c r="CF235" s="2">
        <v>0</v>
      </c>
      <c r="CG235" s="4" t="s">
        <v>445</v>
      </c>
      <c r="CH235" s="2">
        <v>1</v>
      </c>
      <c r="CI235" s="2">
        <v>0</v>
      </c>
      <c r="CJ235" s="2">
        <v>0</v>
      </c>
      <c r="CK235" s="2">
        <v>0</v>
      </c>
      <c r="CL235" s="2">
        <v>0</v>
      </c>
      <c r="CM235" s="4" t="s">
        <v>445</v>
      </c>
      <c r="CN235" s="2">
        <v>1</v>
      </c>
      <c r="CO235" s="2">
        <v>0</v>
      </c>
      <c r="CP235" s="2">
        <v>0</v>
      </c>
      <c r="CQ235" s="2">
        <v>0</v>
      </c>
      <c r="CR235" s="2">
        <v>0</v>
      </c>
      <c r="CS235" s="4" t="s">
        <v>445</v>
      </c>
      <c r="CT235" s="2">
        <v>1</v>
      </c>
      <c r="CU235" s="2">
        <v>0</v>
      </c>
      <c r="CV235" s="2">
        <v>1</v>
      </c>
      <c r="CW235" s="2">
        <v>0</v>
      </c>
      <c r="CX235" s="2">
        <v>0</v>
      </c>
      <c r="CY235" s="2">
        <v>0</v>
      </c>
      <c r="CZ235" s="4" t="s">
        <v>445</v>
      </c>
      <c r="DA235" s="8">
        <f t="shared" si="11"/>
        <v>10</v>
      </c>
      <c r="DB235" s="2">
        <v>3</v>
      </c>
      <c r="DC235" s="2">
        <v>3</v>
      </c>
      <c r="DD235" s="2">
        <v>3</v>
      </c>
      <c r="DE235" s="2">
        <v>3</v>
      </c>
      <c r="DF235" s="2">
        <v>4</v>
      </c>
      <c r="DG235" s="2">
        <v>3</v>
      </c>
      <c r="DH235" s="2">
        <v>4</v>
      </c>
      <c r="DI235" s="2">
        <v>3</v>
      </c>
      <c r="DJ235" s="2">
        <v>4</v>
      </c>
      <c r="DR235" s="4" t="s">
        <v>445</v>
      </c>
    </row>
    <row r="236" spans="1:122">
      <c r="A236" s="2">
        <v>6660925</v>
      </c>
      <c r="B236" s="3">
        <v>42056.020682870374</v>
      </c>
      <c r="C236" s="2">
        <v>1</v>
      </c>
      <c r="D236" s="2">
        <v>45</v>
      </c>
      <c r="E236" s="2">
        <v>8</v>
      </c>
      <c r="F236" s="2">
        <v>11</v>
      </c>
      <c r="G236" s="2">
        <v>3</v>
      </c>
      <c r="H236" s="2">
        <v>1</v>
      </c>
      <c r="I236" s="2">
        <v>1</v>
      </c>
      <c r="J236" s="2">
        <v>2</v>
      </c>
      <c r="K236" s="2">
        <v>2</v>
      </c>
      <c r="L236" s="2">
        <v>3</v>
      </c>
      <c r="N236" s="2">
        <v>1980</v>
      </c>
      <c r="O236" s="2">
        <v>10000</v>
      </c>
      <c r="P236" s="2">
        <v>7</v>
      </c>
      <c r="Q236" s="2">
        <f t="shared" si="9"/>
        <v>1428.5714285714287</v>
      </c>
      <c r="R236" s="4" t="s">
        <v>103</v>
      </c>
      <c r="S236" s="2">
        <v>4</v>
      </c>
      <c r="T236" s="2">
        <v>1</v>
      </c>
      <c r="U236" s="2">
        <v>1</v>
      </c>
      <c r="V236" s="2">
        <v>3</v>
      </c>
      <c r="W236" s="2">
        <v>1</v>
      </c>
      <c r="X236" s="2">
        <v>2</v>
      </c>
      <c r="Y236" s="2">
        <v>1</v>
      </c>
      <c r="Z236" s="2">
        <v>4</v>
      </c>
      <c r="AA236" s="2">
        <v>4</v>
      </c>
      <c r="AB236" s="2">
        <v>4</v>
      </c>
      <c r="AC236" s="2">
        <v>3</v>
      </c>
      <c r="AD236" s="2">
        <v>4</v>
      </c>
      <c r="AE236" s="2">
        <v>1</v>
      </c>
      <c r="AF236" s="2">
        <v>2</v>
      </c>
      <c r="AG236" s="2">
        <v>3</v>
      </c>
      <c r="AH236" s="2">
        <v>1</v>
      </c>
      <c r="AI236" s="2">
        <v>3</v>
      </c>
      <c r="AJ236" s="2">
        <v>1</v>
      </c>
      <c r="AK236" s="2">
        <v>1</v>
      </c>
      <c r="AL236" s="2">
        <v>1</v>
      </c>
      <c r="AM236" s="2">
        <v>1</v>
      </c>
      <c r="AN236" s="2">
        <v>1</v>
      </c>
      <c r="AO236" s="2">
        <v>3</v>
      </c>
      <c r="AP236" s="2">
        <v>1</v>
      </c>
      <c r="AQ236" s="2">
        <v>3</v>
      </c>
      <c r="AR236" s="2">
        <v>2</v>
      </c>
      <c r="AS236" s="2">
        <v>3</v>
      </c>
      <c r="AT236" s="2">
        <v>3</v>
      </c>
      <c r="AU236" s="2">
        <v>2</v>
      </c>
      <c r="AV236" s="2">
        <v>2</v>
      </c>
      <c r="AW236" s="2">
        <v>2</v>
      </c>
      <c r="AX236" s="2">
        <v>3</v>
      </c>
      <c r="AY236" s="2">
        <v>3</v>
      </c>
      <c r="AZ236" s="2">
        <v>1</v>
      </c>
      <c r="BA236" s="2">
        <v>3</v>
      </c>
      <c r="BB236" s="2">
        <v>2</v>
      </c>
      <c r="BC236" s="2">
        <v>3</v>
      </c>
      <c r="BD236" s="2">
        <v>4</v>
      </c>
      <c r="BE236" s="2">
        <v>1</v>
      </c>
      <c r="BF236" s="2">
        <v>3</v>
      </c>
      <c r="BG236" s="2">
        <v>3</v>
      </c>
      <c r="BH236" s="2">
        <v>1</v>
      </c>
      <c r="BI236" s="2">
        <f t="shared" si="10"/>
        <v>2</v>
      </c>
      <c r="BJ236" s="2">
        <v>0</v>
      </c>
      <c r="BK236" s="2">
        <v>0</v>
      </c>
      <c r="BL236" s="2">
        <v>0</v>
      </c>
      <c r="BM236" s="2">
        <v>0</v>
      </c>
      <c r="BN236" s="2">
        <v>0</v>
      </c>
      <c r="BO236" s="2">
        <v>0</v>
      </c>
      <c r="BP236" s="2">
        <v>1</v>
      </c>
      <c r="BQ236" s="4" t="s">
        <v>445</v>
      </c>
      <c r="BR236" s="2">
        <v>0</v>
      </c>
      <c r="BS236" s="2">
        <v>0</v>
      </c>
      <c r="BT236" s="2">
        <v>0</v>
      </c>
      <c r="BU236" s="2">
        <v>0</v>
      </c>
      <c r="BV236" s="2">
        <v>0</v>
      </c>
      <c r="BW236" s="2">
        <v>0</v>
      </c>
      <c r="BX236" s="2">
        <v>1</v>
      </c>
      <c r="BY236" s="4" t="s">
        <v>445</v>
      </c>
      <c r="BZ236" s="2">
        <v>0</v>
      </c>
      <c r="CA236" s="2">
        <v>0</v>
      </c>
      <c r="CB236" s="2">
        <v>0</v>
      </c>
      <c r="CC236" s="2">
        <v>0</v>
      </c>
      <c r="CD236" s="2">
        <v>0</v>
      </c>
      <c r="CE236" s="2">
        <v>0</v>
      </c>
      <c r="CF236" s="2">
        <v>1</v>
      </c>
      <c r="CG236" s="4" t="s">
        <v>445</v>
      </c>
      <c r="CH236" s="2">
        <v>0</v>
      </c>
      <c r="CI236" s="2">
        <v>0</v>
      </c>
      <c r="CJ236" s="2">
        <v>0</v>
      </c>
      <c r="CK236" s="2">
        <v>1</v>
      </c>
      <c r="CL236" s="2">
        <v>0</v>
      </c>
      <c r="CM236" s="4" t="s">
        <v>445</v>
      </c>
      <c r="CN236" s="2">
        <v>0</v>
      </c>
      <c r="CO236" s="2">
        <v>0</v>
      </c>
      <c r="CP236" s="2">
        <v>0</v>
      </c>
      <c r="CQ236" s="2">
        <v>0</v>
      </c>
      <c r="CR236" s="2">
        <v>1</v>
      </c>
      <c r="CS236" s="4" t="s">
        <v>445</v>
      </c>
      <c r="CT236" s="2">
        <v>0</v>
      </c>
      <c r="CU236" s="2">
        <v>0</v>
      </c>
      <c r="CV236" s="2">
        <v>0</v>
      </c>
      <c r="CW236" s="2">
        <v>0</v>
      </c>
      <c r="CX236" s="2">
        <v>1</v>
      </c>
      <c r="CY236" s="2">
        <v>0</v>
      </c>
      <c r="CZ236" s="4" t="s">
        <v>445</v>
      </c>
      <c r="DA236" s="8">
        <f t="shared" si="11"/>
        <v>0</v>
      </c>
      <c r="DB236" s="2">
        <v>3</v>
      </c>
      <c r="DC236" s="2">
        <v>3</v>
      </c>
      <c r="DD236" s="2">
        <v>4</v>
      </c>
      <c r="DE236" s="2">
        <v>3</v>
      </c>
      <c r="DF236" s="2">
        <v>4</v>
      </c>
      <c r="DG236" s="2">
        <v>3</v>
      </c>
      <c r="DH236" s="2">
        <v>4</v>
      </c>
      <c r="DI236" s="2">
        <v>3</v>
      </c>
      <c r="DJ236" s="2">
        <v>2</v>
      </c>
      <c r="DK236" s="2">
        <v>1</v>
      </c>
      <c r="DL236" s="2">
        <v>1</v>
      </c>
      <c r="DM236" s="2">
        <v>0</v>
      </c>
      <c r="DN236" s="2">
        <v>1</v>
      </c>
      <c r="DO236" s="2">
        <v>0</v>
      </c>
      <c r="DP236" s="2">
        <v>0</v>
      </c>
      <c r="DQ236" s="2">
        <v>0</v>
      </c>
      <c r="DR236" s="4" t="s">
        <v>445</v>
      </c>
    </row>
    <row r="237" spans="1:122">
      <c r="A237" s="2">
        <v>6669909</v>
      </c>
      <c r="B237" s="3">
        <v>42056.002905092595</v>
      </c>
      <c r="C237" s="2">
        <v>1</v>
      </c>
      <c r="D237" s="2">
        <v>57</v>
      </c>
      <c r="E237" s="2">
        <v>10</v>
      </c>
      <c r="F237" s="2">
        <v>14</v>
      </c>
      <c r="G237" s="2">
        <v>3</v>
      </c>
      <c r="H237" s="2">
        <v>1</v>
      </c>
      <c r="I237" s="2">
        <v>1</v>
      </c>
      <c r="J237" s="2">
        <v>5</v>
      </c>
      <c r="K237" s="2">
        <v>2</v>
      </c>
      <c r="L237" s="2">
        <v>2</v>
      </c>
      <c r="N237" s="2">
        <v>1963</v>
      </c>
      <c r="O237" s="2">
        <v>600</v>
      </c>
      <c r="P237" s="2">
        <v>3</v>
      </c>
      <c r="Q237" s="2">
        <f t="shared" si="9"/>
        <v>200</v>
      </c>
      <c r="R237" s="4" t="s">
        <v>105</v>
      </c>
      <c r="S237" s="2">
        <v>4</v>
      </c>
      <c r="T237" s="2">
        <v>2</v>
      </c>
      <c r="U237" s="2">
        <v>3</v>
      </c>
      <c r="V237" s="2">
        <v>2</v>
      </c>
      <c r="W237" s="2">
        <v>1</v>
      </c>
      <c r="X237" s="2">
        <v>2</v>
      </c>
      <c r="Y237" s="2">
        <v>2</v>
      </c>
      <c r="Z237" s="2">
        <v>2</v>
      </c>
      <c r="AA237" s="2">
        <v>2</v>
      </c>
      <c r="AB237" s="2">
        <v>4</v>
      </c>
      <c r="AC237" s="2">
        <v>4</v>
      </c>
      <c r="AD237" s="2">
        <v>2</v>
      </c>
      <c r="AE237" s="2">
        <v>4</v>
      </c>
      <c r="AF237" s="2">
        <v>2</v>
      </c>
      <c r="AG237" s="2">
        <v>2</v>
      </c>
      <c r="AH237" s="2">
        <v>2</v>
      </c>
      <c r="AI237" s="2">
        <v>2</v>
      </c>
      <c r="AJ237" s="2">
        <v>2</v>
      </c>
      <c r="AK237" s="2">
        <v>4</v>
      </c>
      <c r="AL237" s="2">
        <v>3</v>
      </c>
      <c r="AM237" s="2">
        <v>4</v>
      </c>
      <c r="AN237" s="2">
        <v>1</v>
      </c>
      <c r="AO237" s="2">
        <v>2</v>
      </c>
      <c r="AP237" s="2">
        <v>4</v>
      </c>
      <c r="AQ237" s="2">
        <v>4</v>
      </c>
      <c r="AR237" s="2">
        <v>2</v>
      </c>
      <c r="AS237" s="2">
        <v>2</v>
      </c>
      <c r="AT237" s="2">
        <v>2</v>
      </c>
      <c r="AU237" s="2">
        <v>2</v>
      </c>
      <c r="AV237" s="2">
        <v>2</v>
      </c>
      <c r="AW237" s="2">
        <v>2</v>
      </c>
      <c r="AX237" s="2">
        <v>2</v>
      </c>
      <c r="AY237" s="2">
        <v>2</v>
      </c>
      <c r="AZ237" s="2">
        <v>2</v>
      </c>
      <c r="BA237" s="2">
        <v>2</v>
      </c>
      <c r="BB237" s="2">
        <v>2</v>
      </c>
      <c r="BC237" s="2">
        <v>2</v>
      </c>
      <c r="BD237" s="2">
        <v>2</v>
      </c>
      <c r="BE237" s="2">
        <v>2</v>
      </c>
      <c r="BF237" s="2">
        <v>2</v>
      </c>
      <c r="BG237" s="2">
        <v>2</v>
      </c>
      <c r="BH237" s="2">
        <v>4</v>
      </c>
      <c r="BI237" s="2">
        <f t="shared" si="10"/>
        <v>3</v>
      </c>
      <c r="BJ237" s="2">
        <v>0</v>
      </c>
      <c r="BK237" s="2">
        <v>0</v>
      </c>
      <c r="BL237" s="2">
        <v>0</v>
      </c>
      <c r="BM237" s="2">
        <v>0</v>
      </c>
      <c r="BN237" s="2">
        <v>0</v>
      </c>
      <c r="BO237" s="2">
        <v>1</v>
      </c>
      <c r="BP237" s="2">
        <v>0</v>
      </c>
      <c r="BQ237" s="4" t="s">
        <v>445</v>
      </c>
      <c r="BR237" s="2">
        <v>0</v>
      </c>
      <c r="BS237" s="2">
        <v>0</v>
      </c>
      <c r="BT237" s="2">
        <v>0</v>
      </c>
      <c r="BU237" s="2">
        <v>0</v>
      </c>
      <c r="BV237" s="2">
        <v>0</v>
      </c>
      <c r="BW237" s="2">
        <v>1</v>
      </c>
      <c r="BX237" s="2">
        <v>0</v>
      </c>
      <c r="BY237" s="4" t="s">
        <v>445</v>
      </c>
      <c r="BZ237" s="2">
        <v>0</v>
      </c>
      <c r="CA237" s="2">
        <v>0</v>
      </c>
      <c r="CB237" s="2">
        <v>0</v>
      </c>
      <c r="CC237" s="2">
        <v>0</v>
      </c>
      <c r="CD237" s="2">
        <v>0</v>
      </c>
      <c r="CE237" s="2">
        <v>1</v>
      </c>
      <c r="CF237" s="2">
        <v>0</v>
      </c>
      <c r="CG237" s="4" t="s">
        <v>445</v>
      </c>
      <c r="CH237" s="2">
        <v>0</v>
      </c>
      <c r="CI237" s="2">
        <v>0</v>
      </c>
      <c r="CJ237" s="2">
        <v>0</v>
      </c>
      <c r="CK237" s="2">
        <v>1</v>
      </c>
      <c r="CL237" s="2">
        <v>0</v>
      </c>
      <c r="CM237" s="4" t="s">
        <v>445</v>
      </c>
      <c r="CN237" s="2">
        <v>0</v>
      </c>
      <c r="CO237" s="2">
        <v>0</v>
      </c>
      <c r="CP237" s="2">
        <v>0</v>
      </c>
      <c r="CQ237" s="2">
        <v>1</v>
      </c>
      <c r="CR237" s="2">
        <v>0</v>
      </c>
      <c r="CS237" s="4" t="s">
        <v>445</v>
      </c>
      <c r="CT237" s="2">
        <v>0</v>
      </c>
      <c r="CU237" s="2">
        <v>0</v>
      </c>
      <c r="CV237" s="2">
        <v>0</v>
      </c>
      <c r="CW237" s="2">
        <v>0</v>
      </c>
      <c r="CX237" s="2">
        <v>1</v>
      </c>
      <c r="CY237" s="2">
        <v>0</v>
      </c>
      <c r="CZ237" s="4" t="s">
        <v>445</v>
      </c>
      <c r="DA237" s="8">
        <f t="shared" si="11"/>
        <v>0</v>
      </c>
      <c r="DB237" s="2">
        <v>2</v>
      </c>
      <c r="DC237" s="2">
        <v>2</v>
      </c>
      <c r="DD237" s="2">
        <v>2</v>
      </c>
      <c r="DE237" s="2">
        <v>2</v>
      </c>
      <c r="DF237" s="2">
        <v>2</v>
      </c>
      <c r="DG237" s="2">
        <v>2</v>
      </c>
      <c r="DH237" s="2">
        <v>4</v>
      </c>
      <c r="DI237" s="2">
        <v>2</v>
      </c>
      <c r="DJ237" s="2">
        <v>3</v>
      </c>
      <c r="DR237" s="4" t="s">
        <v>445</v>
      </c>
    </row>
    <row r="238" spans="1:122">
      <c r="A238" s="2">
        <v>6674464</v>
      </c>
      <c r="B238" s="3">
        <v>42057.758460648147</v>
      </c>
      <c r="C238" s="2">
        <v>1</v>
      </c>
      <c r="D238" s="2">
        <v>36</v>
      </c>
      <c r="E238" s="2">
        <v>6</v>
      </c>
      <c r="F238" s="2">
        <v>1</v>
      </c>
      <c r="G238" s="2">
        <v>1</v>
      </c>
      <c r="H238" s="2">
        <v>1</v>
      </c>
      <c r="I238" s="2">
        <v>1</v>
      </c>
      <c r="J238" s="2">
        <v>2</v>
      </c>
      <c r="K238" s="2">
        <v>2</v>
      </c>
      <c r="L238" s="2">
        <v>9</v>
      </c>
      <c r="N238" s="2">
        <v>1978</v>
      </c>
      <c r="O238" s="2">
        <v>2800</v>
      </c>
      <c r="P238" s="2">
        <v>3</v>
      </c>
      <c r="Q238" s="2">
        <f t="shared" si="9"/>
        <v>933.33333333333337</v>
      </c>
      <c r="R238" s="4" t="s">
        <v>112</v>
      </c>
      <c r="S238" s="2">
        <v>4</v>
      </c>
      <c r="T238" s="2">
        <v>3</v>
      </c>
      <c r="U238" s="2">
        <v>3</v>
      </c>
      <c r="V238" s="2">
        <v>3</v>
      </c>
      <c r="W238" s="2">
        <v>1</v>
      </c>
      <c r="X238" s="2">
        <v>2</v>
      </c>
      <c r="Y238" s="2">
        <v>1</v>
      </c>
      <c r="Z238" s="2">
        <v>1</v>
      </c>
      <c r="AA238" s="2">
        <v>1</v>
      </c>
      <c r="AB238" s="2">
        <v>1</v>
      </c>
      <c r="AC238" s="2">
        <v>4</v>
      </c>
      <c r="AD238" s="2">
        <v>4</v>
      </c>
      <c r="AE238" s="2">
        <v>4</v>
      </c>
      <c r="AF238" s="2">
        <v>3</v>
      </c>
      <c r="AG238" s="2">
        <v>3</v>
      </c>
      <c r="AH238" s="2">
        <v>3</v>
      </c>
      <c r="AI238" s="2">
        <v>3</v>
      </c>
      <c r="AJ238" s="2">
        <v>1</v>
      </c>
      <c r="AK238" s="2">
        <v>3</v>
      </c>
      <c r="AL238" s="2">
        <v>3</v>
      </c>
      <c r="AM238" s="2">
        <v>4</v>
      </c>
      <c r="AN238" s="2">
        <v>1</v>
      </c>
      <c r="AO238" s="2">
        <v>3</v>
      </c>
      <c r="AP238" s="2">
        <v>4</v>
      </c>
      <c r="AQ238" s="2">
        <v>4</v>
      </c>
      <c r="AR238" s="2">
        <v>2</v>
      </c>
      <c r="AS238" s="2">
        <v>2</v>
      </c>
      <c r="AT238" s="2">
        <v>3</v>
      </c>
      <c r="AU238" s="2">
        <v>2</v>
      </c>
      <c r="AV238" s="2">
        <v>2</v>
      </c>
      <c r="AW238" s="2">
        <v>2</v>
      </c>
      <c r="AX238" s="2">
        <v>2</v>
      </c>
      <c r="AY238" s="2">
        <v>2</v>
      </c>
      <c r="AZ238" s="2">
        <v>1</v>
      </c>
      <c r="BA238" s="2">
        <v>1</v>
      </c>
      <c r="BB238" s="2">
        <v>1</v>
      </c>
      <c r="BC238" s="2">
        <v>2</v>
      </c>
      <c r="BD238" s="2">
        <v>2</v>
      </c>
      <c r="BE238" s="2">
        <v>2</v>
      </c>
      <c r="BF238" s="2">
        <v>2</v>
      </c>
      <c r="BG238" s="2">
        <v>3</v>
      </c>
      <c r="BH238" s="2">
        <v>3</v>
      </c>
      <c r="BI238" s="2">
        <f t="shared" si="10"/>
        <v>3</v>
      </c>
      <c r="BJ238" s="2">
        <v>0</v>
      </c>
      <c r="BK238" s="2">
        <v>0</v>
      </c>
      <c r="BL238" s="2">
        <v>0</v>
      </c>
      <c r="BM238" s="2">
        <v>0</v>
      </c>
      <c r="BN238" s="2">
        <v>0</v>
      </c>
      <c r="BO238" s="2">
        <v>0</v>
      </c>
      <c r="BP238" s="2">
        <v>1</v>
      </c>
      <c r="BQ238" s="4" t="s">
        <v>445</v>
      </c>
      <c r="BR238" s="2">
        <v>0</v>
      </c>
      <c r="BS238" s="2">
        <v>0</v>
      </c>
      <c r="BT238" s="2">
        <v>0</v>
      </c>
      <c r="BU238" s="2">
        <v>0</v>
      </c>
      <c r="BV238" s="2">
        <v>0</v>
      </c>
      <c r="BW238" s="2">
        <v>1</v>
      </c>
      <c r="BX238" s="2">
        <v>0</v>
      </c>
      <c r="BY238" s="4" t="s">
        <v>445</v>
      </c>
      <c r="BZ238" s="2">
        <v>0</v>
      </c>
      <c r="CA238" s="2">
        <v>0</v>
      </c>
      <c r="CB238" s="2">
        <v>0</v>
      </c>
      <c r="CC238" s="2">
        <v>0</v>
      </c>
      <c r="CD238" s="2">
        <v>0</v>
      </c>
      <c r="CE238" s="2">
        <v>1</v>
      </c>
      <c r="CF238" s="2">
        <v>0</v>
      </c>
      <c r="CG238" s="4" t="s">
        <v>445</v>
      </c>
      <c r="CH238" s="2">
        <v>0</v>
      </c>
      <c r="CI238" s="2">
        <v>0</v>
      </c>
      <c r="CJ238" s="2">
        <v>0</v>
      </c>
      <c r="CK238" s="2">
        <v>1</v>
      </c>
      <c r="CL238" s="2">
        <v>0</v>
      </c>
      <c r="CM238" s="4" t="s">
        <v>445</v>
      </c>
      <c r="CN238" s="2">
        <v>0</v>
      </c>
      <c r="CO238" s="2">
        <v>0</v>
      </c>
      <c r="CP238" s="2">
        <v>0</v>
      </c>
      <c r="CQ238" s="2">
        <v>1</v>
      </c>
      <c r="CR238" s="2">
        <v>0</v>
      </c>
      <c r="CS238" s="4" t="s">
        <v>445</v>
      </c>
      <c r="CT238" s="2">
        <v>0</v>
      </c>
      <c r="CU238" s="2">
        <v>0</v>
      </c>
      <c r="CV238" s="2">
        <v>0</v>
      </c>
      <c r="CW238" s="2">
        <v>0</v>
      </c>
      <c r="CX238" s="2">
        <v>1</v>
      </c>
      <c r="CY238" s="2">
        <v>0</v>
      </c>
      <c r="CZ238" s="4" t="s">
        <v>445</v>
      </c>
      <c r="DA238" s="8">
        <f t="shared" si="11"/>
        <v>0</v>
      </c>
      <c r="DB238" s="2">
        <v>2</v>
      </c>
      <c r="DC238" s="2">
        <v>2</v>
      </c>
      <c r="DD238" s="2">
        <v>2</v>
      </c>
      <c r="DE238" s="2">
        <v>2</v>
      </c>
      <c r="DF238" s="2">
        <v>2</v>
      </c>
      <c r="DG238" s="2">
        <v>1</v>
      </c>
      <c r="DH238" s="2">
        <v>1</v>
      </c>
      <c r="DI238" s="2">
        <v>1</v>
      </c>
      <c r="DJ238" s="2">
        <v>1</v>
      </c>
      <c r="DR238" s="4" t="s">
        <v>445</v>
      </c>
    </row>
    <row r="239" spans="1:122">
      <c r="A239" s="2">
        <v>6675817</v>
      </c>
      <c r="B239" s="3">
        <v>42056.039756944447</v>
      </c>
      <c r="C239" s="2">
        <v>1</v>
      </c>
      <c r="D239" s="2">
        <v>41</v>
      </c>
      <c r="E239" s="2">
        <v>7</v>
      </c>
      <c r="F239" s="2">
        <v>40</v>
      </c>
      <c r="G239" s="2">
        <v>8</v>
      </c>
      <c r="H239" s="2">
        <v>2</v>
      </c>
      <c r="I239" s="2">
        <v>2</v>
      </c>
      <c r="J239" s="2">
        <v>3</v>
      </c>
      <c r="K239" s="2">
        <v>3</v>
      </c>
      <c r="L239" s="2">
        <v>3</v>
      </c>
      <c r="N239" s="2">
        <v>1994</v>
      </c>
      <c r="O239" s="2">
        <v>2300</v>
      </c>
      <c r="P239" s="2">
        <v>8</v>
      </c>
      <c r="Q239" s="2">
        <f t="shared" si="9"/>
        <v>287.5</v>
      </c>
      <c r="R239" s="4" t="s">
        <v>215</v>
      </c>
      <c r="S239" s="2">
        <v>4</v>
      </c>
      <c r="T239" s="2">
        <v>3</v>
      </c>
      <c r="U239" s="2">
        <v>3</v>
      </c>
      <c r="V239" s="2">
        <v>4</v>
      </c>
      <c r="W239" s="2">
        <v>3</v>
      </c>
      <c r="X239" s="2">
        <v>2</v>
      </c>
      <c r="Y239" s="2">
        <v>2</v>
      </c>
      <c r="Z239" s="2">
        <v>4</v>
      </c>
      <c r="AA239" s="2">
        <v>2</v>
      </c>
      <c r="AB239" s="2">
        <v>3</v>
      </c>
      <c r="AC239" s="2">
        <v>4</v>
      </c>
      <c r="AD239" s="2">
        <v>4</v>
      </c>
      <c r="AE239" s="2">
        <v>4</v>
      </c>
      <c r="AF239" s="2">
        <v>3</v>
      </c>
      <c r="AG239" s="2">
        <v>4</v>
      </c>
      <c r="AH239" s="2">
        <v>4</v>
      </c>
      <c r="AI239" s="2">
        <v>4</v>
      </c>
      <c r="AJ239" s="2">
        <v>3</v>
      </c>
      <c r="AK239" s="2">
        <v>3</v>
      </c>
      <c r="AL239" s="2">
        <v>4</v>
      </c>
      <c r="AM239" s="2">
        <v>4</v>
      </c>
      <c r="AN239" s="2">
        <v>3</v>
      </c>
      <c r="AO239" s="2">
        <v>4</v>
      </c>
      <c r="AP239" s="2">
        <v>4</v>
      </c>
      <c r="AQ239" s="2">
        <v>4</v>
      </c>
      <c r="AR239" s="2">
        <v>2</v>
      </c>
      <c r="AS239" s="2">
        <v>2</v>
      </c>
      <c r="AT239" s="2">
        <v>2</v>
      </c>
      <c r="AU239" s="2">
        <v>2</v>
      </c>
      <c r="AV239" s="2">
        <v>3</v>
      </c>
      <c r="AW239" s="2">
        <v>2</v>
      </c>
      <c r="AX239" s="2">
        <v>2</v>
      </c>
      <c r="AY239" s="2">
        <v>2</v>
      </c>
      <c r="AZ239" s="2">
        <v>3</v>
      </c>
      <c r="BA239" s="2">
        <v>2</v>
      </c>
      <c r="BB239" s="2">
        <v>3</v>
      </c>
      <c r="BC239" s="2">
        <v>2</v>
      </c>
      <c r="BD239" s="2">
        <v>3</v>
      </c>
      <c r="BE239" s="2">
        <v>2</v>
      </c>
      <c r="BF239" s="2">
        <v>4</v>
      </c>
      <c r="BG239" s="2">
        <v>3</v>
      </c>
      <c r="BH239" s="2">
        <v>2</v>
      </c>
      <c r="BI239" s="2">
        <f t="shared" si="10"/>
        <v>2.5</v>
      </c>
      <c r="BJ239" s="2">
        <v>0</v>
      </c>
      <c r="BK239" s="2">
        <v>1</v>
      </c>
      <c r="BL239" s="2">
        <v>0</v>
      </c>
      <c r="BM239" s="2">
        <v>0</v>
      </c>
      <c r="BN239" s="2">
        <v>0</v>
      </c>
      <c r="BO239" s="2">
        <v>0</v>
      </c>
      <c r="BP239" s="2">
        <v>0</v>
      </c>
      <c r="BQ239" s="4" t="s">
        <v>445</v>
      </c>
      <c r="BR239" s="2">
        <v>0</v>
      </c>
      <c r="BS239" s="2">
        <v>0</v>
      </c>
      <c r="BT239" s="2">
        <v>0</v>
      </c>
      <c r="BU239" s="2">
        <v>0</v>
      </c>
      <c r="BV239" s="2">
        <v>0</v>
      </c>
      <c r="BW239" s="2">
        <v>1</v>
      </c>
      <c r="BX239" s="2">
        <v>0</v>
      </c>
      <c r="BY239" s="4" t="s">
        <v>445</v>
      </c>
      <c r="BZ239" s="2">
        <v>0</v>
      </c>
      <c r="CA239" s="2">
        <v>0</v>
      </c>
      <c r="CB239" s="2">
        <v>0</v>
      </c>
      <c r="CC239" s="2">
        <v>0</v>
      </c>
      <c r="CD239" s="2">
        <v>0</v>
      </c>
      <c r="CE239" s="2">
        <v>1</v>
      </c>
      <c r="CF239" s="2">
        <v>0</v>
      </c>
      <c r="CG239" s="4" t="s">
        <v>445</v>
      </c>
      <c r="CH239" s="2">
        <v>0</v>
      </c>
      <c r="CI239" s="2">
        <v>0</v>
      </c>
      <c r="CJ239" s="2">
        <v>0</v>
      </c>
      <c r="CK239" s="2">
        <v>1</v>
      </c>
      <c r="CL239" s="2">
        <v>0</v>
      </c>
      <c r="CM239" s="4" t="s">
        <v>445</v>
      </c>
      <c r="CN239" s="2">
        <v>0</v>
      </c>
      <c r="CO239" s="2">
        <v>0</v>
      </c>
      <c r="CP239" s="2">
        <v>0</v>
      </c>
      <c r="CQ239" s="2">
        <v>1</v>
      </c>
      <c r="CR239" s="2">
        <v>0</v>
      </c>
      <c r="CS239" s="4" t="s">
        <v>445</v>
      </c>
      <c r="CT239" s="2">
        <v>0</v>
      </c>
      <c r="CU239" s="2">
        <v>0</v>
      </c>
      <c r="CV239" s="2">
        <v>0</v>
      </c>
      <c r="CW239" s="2">
        <v>0</v>
      </c>
      <c r="CX239" s="2">
        <v>1</v>
      </c>
      <c r="CY239" s="2">
        <v>0</v>
      </c>
      <c r="CZ239" s="4" t="s">
        <v>445</v>
      </c>
      <c r="DA239" s="8">
        <f t="shared" si="11"/>
        <v>1</v>
      </c>
      <c r="DB239" s="2">
        <v>2</v>
      </c>
      <c r="DC239" s="2">
        <v>2</v>
      </c>
      <c r="DD239" s="2">
        <v>3</v>
      </c>
      <c r="DE239" s="2">
        <v>4</v>
      </c>
      <c r="DF239" s="2">
        <v>2</v>
      </c>
      <c r="DG239" s="2">
        <v>2</v>
      </c>
      <c r="DH239" s="2">
        <v>5</v>
      </c>
      <c r="DI239" s="2">
        <v>4</v>
      </c>
      <c r="DJ239" s="2">
        <v>2</v>
      </c>
      <c r="DK239" s="2">
        <v>0</v>
      </c>
      <c r="DL239" s="2">
        <v>1</v>
      </c>
      <c r="DM239" s="2">
        <v>0</v>
      </c>
      <c r="DN239" s="2">
        <v>0</v>
      </c>
      <c r="DO239" s="2">
        <v>0</v>
      </c>
      <c r="DP239" s="2">
        <v>0</v>
      </c>
      <c r="DQ239" s="2">
        <v>0</v>
      </c>
      <c r="DR239" s="4" t="s">
        <v>445</v>
      </c>
    </row>
    <row r="240" spans="1:122">
      <c r="A240" s="2">
        <v>6676027</v>
      </c>
      <c r="B240" s="3">
        <v>42057.756840277776</v>
      </c>
      <c r="C240" s="2">
        <v>1</v>
      </c>
      <c r="D240" s="2">
        <v>59</v>
      </c>
      <c r="E240" s="2">
        <v>10</v>
      </c>
      <c r="F240" s="2">
        <v>27</v>
      </c>
      <c r="G240" s="2">
        <v>5</v>
      </c>
      <c r="H240" s="2">
        <v>2</v>
      </c>
      <c r="I240" s="2">
        <v>2</v>
      </c>
      <c r="J240" s="2">
        <v>5</v>
      </c>
      <c r="K240" s="2">
        <v>3</v>
      </c>
      <c r="L240" s="2">
        <v>6</v>
      </c>
      <c r="N240" s="2">
        <v>1993</v>
      </c>
      <c r="O240" s="2">
        <v>270</v>
      </c>
      <c r="P240" s="2">
        <v>2</v>
      </c>
      <c r="Q240" s="2">
        <f t="shared" si="9"/>
        <v>135</v>
      </c>
      <c r="R240" s="4" t="s">
        <v>216</v>
      </c>
      <c r="S240" s="2">
        <v>4</v>
      </c>
      <c r="T240" s="2">
        <v>3</v>
      </c>
      <c r="U240" s="2">
        <v>2</v>
      </c>
      <c r="V240" s="2">
        <v>4</v>
      </c>
      <c r="W240" s="2">
        <v>1</v>
      </c>
      <c r="X240" s="2">
        <v>1</v>
      </c>
      <c r="Y240" s="2">
        <v>2</v>
      </c>
      <c r="Z240" s="2">
        <v>1</v>
      </c>
      <c r="AA240" s="2">
        <v>3</v>
      </c>
      <c r="AB240" s="2">
        <v>2</v>
      </c>
      <c r="AC240" s="2">
        <v>4</v>
      </c>
      <c r="AD240" s="2">
        <v>4</v>
      </c>
      <c r="AE240" s="2">
        <v>4</v>
      </c>
      <c r="AF240" s="2">
        <v>1</v>
      </c>
      <c r="AG240" s="2">
        <v>2</v>
      </c>
      <c r="AH240" s="2">
        <v>1</v>
      </c>
      <c r="AI240" s="2">
        <v>3</v>
      </c>
      <c r="AJ240" s="2">
        <v>3</v>
      </c>
      <c r="AK240" s="2">
        <v>1</v>
      </c>
      <c r="AL240" s="2">
        <v>4</v>
      </c>
      <c r="AM240" s="2">
        <v>1</v>
      </c>
      <c r="AN240" s="2">
        <v>1</v>
      </c>
      <c r="AO240" s="2">
        <v>4</v>
      </c>
      <c r="AP240" s="2">
        <v>4</v>
      </c>
      <c r="AQ240" s="2">
        <v>4</v>
      </c>
      <c r="AR240" s="2">
        <v>2</v>
      </c>
      <c r="AS240" s="2">
        <v>2</v>
      </c>
      <c r="AT240" s="2">
        <v>2</v>
      </c>
      <c r="AU240" s="2">
        <v>2</v>
      </c>
      <c r="AV240" s="2">
        <v>2</v>
      </c>
      <c r="AW240" s="2">
        <v>2</v>
      </c>
      <c r="AX240" s="2">
        <v>2</v>
      </c>
      <c r="AY240" s="2">
        <v>2</v>
      </c>
      <c r="AZ240" s="2">
        <v>3</v>
      </c>
      <c r="BA240" s="2">
        <v>2</v>
      </c>
      <c r="BB240" s="2">
        <v>2</v>
      </c>
      <c r="BC240" s="2">
        <v>2</v>
      </c>
      <c r="BD240" s="2">
        <v>2</v>
      </c>
      <c r="BE240" s="2">
        <v>2</v>
      </c>
      <c r="BF240" s="2">
        <v>2</v>
      </c>
      <c r="BG240" s="2">
        <v>2</v>
      </c>
      <c r="BH240" s="2">
        <v>2</v>
      </c>
      <c r="BI240" s="2">
        <f t="shared" si="10"/>
        <v>2</v>
      </c>
      <c r="BJ240" s="2">
        <v>0</v>
      </c>
      <c r="BK240" s="2">
        <v>0</v>
      </c>
      <c r="BL240" s="2">
        <v>0</v>
      </c>
      <c r="BM240" s="2">
        <v>0</v>
      </c>
      <c r="BN240" s="2">
        <v>0</v>
      </c>
      <c r="BO240" s="2">
        <v>0</v>
      </c>
      <c r="BP240" s="2">
        <v>1</v>
      </c>
      <c r="BQ240" s="4" t="s">
        <v>445</v>
      </c>
      <c r="BR240" s="2">
        <v>0</v>
      </c>
      <c r="BS240" s="2">
        <v>0</v>
      </c>
      <c r="BT240" s="2">
        <v>0</v>
      </c>
      <c r="BU240" s="2">
        <v>0</v>
      </c>
      <c r="BV240" s="2">
        <v>0</v>
      </c>
      <c r="BW240" s="2">
        <v>0</v>
      </c>
      <c r="BX240" s="2">
        <v>1</v>
      </c>
      <c r="BY240" s="4" t="s">
        <v>445</v>
      </c>
      <c r="BZ240" s="2">
        <v>0</v>
      </c>
      <c r="CA240" s="2">
        <v>0</v>
      </c>
      <c r="CB240" s="2">
        <v>0</v>
      </c>
      <c r="CC240" s="2">
        <v>0</v>
      </c>
      <c r="CD240" s="2">
        <v>0</v>
      </c>
      <c r="CE240" s="2">
        <v>1</v>
      </c>
      <c r="CF240" s="2">
        <v>0</v>
      </c>
      <c r="CG240" s="4" t="s">
        <v>445</v>
      </c>
      <c r="CH240" s="2">
        <v>0</v>
      </c>
      <c r="CI240" s="2">
        <v>0</v>
      </c>
      <c r="CJ240" s="2">
        <v>0</v>
      </c>
      <c r="CK240" s="2">
        <v>1</v>
      </c>
      <c r="CL240" s="2">
        <v>0</v>
      </c>
      <c r="CM240" s="4" t="s">
        <v>445</v>
      </c>
      <c r="CN240" s="2">
        <v>0</v>
      </c>
      <c r="CO240" s="2">
        <v>0</v>
      </c>
      <c r="CP240" s="2">
        <v>0</v>
      </c>
      <c r="CQ240" s="2">
        <v>1</v>
      </c>
      <c r="CR240" s="2">
        <v>0</v>
      </c>
      <c r="CS240" s="4" t="s">
        <v>445</v>
      </c>
      <c r="CT240" s="2">
        <v>0</v>
      </c>
      <c r="CU240" s="2">
        <v>0</v>
      </c>
      <c r="CV240" s="2">
        <v>0</v>
      </c>
      <c r="CW240" s="2">
        <v>0</v>
      </c>
      <c r="CX240" s="2">
        <v>1</v>
      </c>
      <c r="CY240" s="2">
        <v>0</v>
      </c>
      <c r="CZ240" s="4" t="s">
        <v>445</v>
      </c>
      <c r="DA240" s="8">
        <f t="shared" si="11"/>
        <v>0</v>
      </c>
      <c r="DB240" s="2">
        <v>2</v>
      </c>
      <c r="DC240" s="2">
        <v>2</v>
      </c>
      <c r="DD240" s="2">
        <v>2</v>
      </c>
      <c r="DE240" s="2">
        <v>1</v>
      </c>
      <c r="DF240" s="2">
        <v>2</v>
      </c>
      <c r="DG240" s="2">
        <v>2</v>
      </c>
      <c r="DH240" s="2">
        <v>5</v>
      </c>
      <c r="DI240" s="2">
        <v>3</v>
      </c>
      <c r="DJ240" s="2">
        <v>3</v>
      </c>
      <c r="DR240" s="4" t="s">
        <v>445</v>
      </c>
    </row>
    <row r="241" spans="1:122">
      <c r="A241" s="2">
        <v>6696995</v>
      </c>
      <c r="B241" s="3">
        <v>42057.68818287037</v>
      </c>
      <c r="C241" s="2">
        <v>1</v>
      </c>
      <c r="D241" s="2">
        <v>47</v>
      </c>
      <c r="E241" s="2">
        <v>8</v>
      </c>
      <c r="F241" s="2">
        <v>11</v>
      </c>
      <c r="G241" s="2">
        <v>3</v>
      </c>
      <c r="H241" s="2">
        <v>2</v>
      </c>
      <c r="I241" s="2">
        <v>2</v>
      </c>
      <c r="J241" s="2">
        <v>5</v>
      </c>
      <c r="K241" s="2">
        <v>5</v>
      </c>
      <c r="L241" s="2">
        <v>5</v>
      </c>
      <c r="N241" s="2">
        <v>1985</v>
      </c>
      <c r="O241" s="2">
        <v>4200</v>
      </c>
      <c r="P241" s="2">
        <v>1</v>
      </c>
      <c r="Q241" s="2">
        <f t="shared" si="9"/>
        <v>4200</v>
      </c>
      <c r="R241" s="4" t="s">
        <v>56</v>
      </c>
      <c r="S241" s="2">
        <v>3</v>
      </c>
      <c r="T241" s="2">
        <v>2</v>
      </c>
      <c r="U241" s="2">
        <v>3</v>
      </c>
      <c r="V241" s="2">
        <v>3</v>
      </c>
      <c r="W241" s="2">
        <v>2</v>
      </c>
      <c r="X241" s="2">
        <v>2</v>
      </c>
      <c r="Y241" s="2">
        <v>2</v>
      </c>
      <c r="Z241" s="2">
        <v>1</v>
      </c>
      <c r="AA241" s="2">
        <v>3</v>
      </c>
      <c r="AB241" s="2">
        <v>2</v>
      </c>
      <c r="AC241" s="2">
        <v>2</v>
      </c>
      <c r="AD241" s="2">
        <v>2</v>
      </c>
      <c r="AE241" s="2">
        <v>2</v>
      </c>
      <c r="AF241" s="2">
        <v>2</v>
      </c>
      <c r="AG241" s="2">
        <v>3</v>
      </c>
      <c r="AH241" s="2">
        <v>3</v>
      </c>
      <c r="AI241" s="2">
        <v>3</v>
      </c>
      <c r="AJ241" s="2">
        <v>3</v>
      </c>
      <c r="AK241" s="2">
        <v>2</v>
      </c>
      <c r="AL241" s="2">
        <v>3</v>
      </c>
      <c r="AM241" s="2">
        <v>3</v>
      </c>
      <c r="AN241" s="2">
        <v>3</v>
      </c>
      <c r="AO241" s="2">
        <v>4</v>
      </c>
      <c r="AP241" s="2">
        <v>3</v>
      </c>
      <c r="AQ241" s="2">
        <v>3</v>
      </c>
      <c r="AR241" s="2">
        <v>2</v>
      </c>
      <c r="AS241" s="2">
        <v>2</v>
      </c>
      <c r="AT241" s="2">
        <v>2</v>
      </c>
      <c r="AU241" s="2">
        <v>2</v>
      </c>
      <c r="AV241" s="2">
        <v>2</v>
      </c>
      <c r="AW241" s="2">
        <v>2</v>
      </c>
      <c r="AX241" s="2">
        <v>2</v>
      </c>
      <c r="AY241" s="2">
        <v>2</v>
      </c>
      <c r="AZ241" s="2">
        <v>2</v>
      </c>
      <c r="BA241" s="2">
        <v>2</v>
      </c>
      <c r="BB241" s="2">
        <v>1</v>
      </c>
      <c r="BC241" s="2">
        <v>2</v>
      </c>
      <c r="BD241" s="2">
        <v>2</v>
      </c>
      <c r="BE241" s="2">
        <v>2</v>
      </c>
      <c r="BF241" s="2">
        <v>2</v>
      </c>
      <c r="BG241" s="2">
        <v>2</v>
      </c>
      <c r="BH241" s="2">
        <v>2</v>
      </c>
      <c r="BI241" s="2">
        <f t="shared" si="10"/>
        <v>2</v>
      </c>
      <c r="BJ241" s="2">
        <v>1</v>
      </c>
      <c r="BK241" s="2">
        <v>0</v>
      </c>
      <c r="BL241" s="2">
        <v>0</v>
      </c>
      <c r="BM241" s="2">
        <v>0</v>
      </c>
      <c r="BN241" s="2">
        <v>0</v>
      </c>
      <c r="BO241" s="2">
        <v>0</v>
      </c>
      <c r="BP241" s="2">
        <v>0</v>
      </c>
      <c r="BQ241" s="4" t="s">
        <v>445</v>
      </c>
      <c r="BR241" s="2">
        <v>0</v>
      </c>
      <c r="BS241" s="2">
        <v>0</v>
      </c>
      <c r="BT241" s="2">
        <v>0</v>
      </c>
      <c r="BU241" s="2">
        <v>0</v>
      </c>
      <c r="BV241" s="2">
        <v>0</v>
      </c>
      <c r="BW241" s="2">
        <v>1</v>
      </c>
      <c r="BX241" s="2">
        <v>0</v>
      </c>
      <c r="BY241" s="4" t="s">
        <v>445</v>
      </c>
      <c r="BZ241" s="2">
        <v>0</v>
      </c>
      <c r="CA241" s="2">
        <v>0</v>
      </c>
      <c r="CB241" s="2">
        <v>0</v>
      </c>
      <c r="CC241" s="2">
        <v>0</v>
      </c>
      <c r="CD241" s="2">
        <v>0</v>
      </c>
      <c r="CE241" s="2">
        <v>1</v>
      </c>
      <c r="CF241" s="2">
        <v>0</v>
      </c>
      <c r="CG241" s="4" t="s">
        <v>445</v>
      </c>
      <c r="CH241" s="2">
        <v>0</v>
      </c>
      <c r="CI241" s="2">
        <v>0</v>
      </c>
      <c r="CJ241" s="2">
        <v>0</v>
      </c>
      <c r="CK241" s="2">
        <v>1</v>
      </c>
      <c r="CL241" s="2">
        <v>0</v>
      </c>
      <c r="CM241" s="4" t="s">
        <v>445</v>
      </c>
      <c r="CN241" s="2">
        <v>0</v>
      </c>
      <c r="CO241" s="2">
        <v>0</v>
      </c>
      <c r="CP241" s="2">
        <v>0</v>
      </c>
      <c r="CQ241" s="2">
        <v>1</v>
      </c>
      <c r="CR241" s="2">
        <v>0</v>
      </c>
      <c r="CS241" s="4" t="s">
        <v>445</v>
      </c>
      <c r="CT241" s="2">
        <v>0</v>
      </c>
      <c r="CU241" s="2">
        <v>0</v>
      </c>
      <c r="CV241" s="2">
        <v>0</v>
      </c>
      <c r="CW241" s="2">
        <v>0</v>
      </c>
      <c r="CX241" s="2">
        <v>1</v>
      </c>
      <c r="CY241" s="2">
        <v>0</v>
      </c>
      <c r="CZ241" s="4" t="s">
        <v>445</v>
      </c>
      <c r="DA241" s="8">
        <f t="shared" si="11"/>
        <v>1</v>
      </c>
      <c r="DB241" s="2">
        <v>1</v>
      </c>
      <c r="DC241" s="2">
        <v>1</v>
      </c>
      <c r="DD241" s="2">
        <v>1</v>
      </c>
      <c r="DE241" s="2">
        <v>1</v>
      </c>
      <c r="DF241" s="2">
        <v>1</v>
      </c>
      <c r="DG241" s="2">
        <v>1</v>
      </c>
      <c r="DH241" s="2">
        <v>1</v>
      </c>
      <c r="DI241" s="2">
        <v>1</v>
      </c>
      <c r="DJ241" s="2">
        <v>1</v>
      </c>
      <c r="DR241" s="4" t="s">
        <v>445</v>
      </c>
    </row>
    <row r="242" spans="1:122">
      <c r="A242" s="2">
        <v>6716552</v>
      </c>
      <c r="B242" s="3">
        <v>42057.705208333333</v>
      </c>
      <c r="C242" s="2">
        <v>1</v>
      </c>
      <c r="D242" s="2">
        <v>43</v>
      </c>
      <c r="E242" s="2">
        <v>7</v>
      </c>
      <c r="F242" s="2">
        <v>23</v>
      </c>
      <c r="G242" s="2">
        <v>4</v>
      </c>
      <c r="H242" s="2">
        <v>2</v>
      </c>
      <c r="I242" s="2">
        <v>2</v>
      </c>
      <c r="J242" s="2">
        <v>3</v>
      </c>
      <c r="K242" s="2">
        <v>3</v>
      </c>
      <c r="L242" s="2">
        <v>4</v>
      </c>
      <c r="N242" s="2">
        <v>1986</v>
      </c>
      <c r="O242" s="2">
        <v>700</v>
      </c>
      <c r="P242" s="2">
        <v>3</v>
      </c>
      <c r="Q242" s="2">
        <f t="shared" si="9"/>
        <v>233.33333333333334</v>
      </c>
      <c r="R242" s="4" t="s">
        <v>217</v>
      </c>
      <c r="S242" s="2">
        <v>4</v>
      </c>
      <c r="T242" s="2">
        <v>3</v>
      </c>
      <c r="U242" s="2">
        <v>4</v>
      </c>
      <c r="V242" s="2">
        <v>2</v>
      </c>
      <c r="W242" s="2">
        <v>3</v>
      </c>
      <c r="X242" s="2">
        <v>2</v>
      </c>
      <c r="Y242" s="2">
        <v>2</v>
      </c>
      <c r="Z242" s="2">
        <v>3</v>
      </c>
      <c r="AA242" s="2">
        <v>2</v>
      </c>
      <c r="AB242" s="2">
        <v>2</v>
      </c>
      <c r="AC242" s="2">
        <v>3</v>
      </c>
      <c r="AD242" s="2">
        <v>3</v>
      </c>
      <c r="AE242" s="2">
        <v>2</v>
      </c>
      <c r="AF242" s="2">
        <v>3</v>
      </c>
      <c r="AG242" s="2">
        <v>2</v>
      </c>
      <c r="AH242" s="2">
        <v>2</v>
      </c>
      <c r="AI242" s="2">
        <v>3</v>
      </c>
      <c r="AJ242" s="2">
        <v>2</v>
      </c>
      <c r="AK242" s="2">
        <v>2</v>
      </c>
      <c r="AL242" s="2">
        <v>3</v>
      </c>
      <c r="AM242" s="2">
        <v>3</v>
      </c>
      <c r="AN242" s="2">
        <v>1</v>
      </c>
      <c r="AO242" s="2">
        <v>3</v>
      </c>
      <c r="AP242" s="2">
        <v>3</v>
      </c>
      <c r="AQ242" s="2">
        <v>3</v>
      </c>
      <c r="AR242" s="2">
        <v>2</v>
      </c>
      <c r="AS242" s="2">
        <v>2</v>
      </c>
      <c r="AT242" s="2">
        <v>2</v>
      </c>
      <c r="AU242" s="2">
        <v>2</v>
      </c>
      <c r="AV242" s="2">
        <v>2</v>
      </c>
      <c r="AW242" s="2">
        <v>2</v>
      </c>
      <c r="AX242" s="2">
        <v>2</v>
      </c>
      <c r="AY242" s="2">
        <v>2</v>
      </c>
      <c r="AZ242" s="2">
        <v>1</v>
      </c>
      <c r="BA242" s="2">
        <v>2</v>
      </c>
      <c r="BB242" s="2">
        <v>2</v>
      </c>
      <c r="BC242" s="2">
        <v>2</v>
      </c>
      <c r="BD242" s="2">
        <v>2</v>
      </c>
      <c r="BE242" s="2">
        <v>2</v>
      </c>
      <c r="BF242" s="2">
        <v>3</v>
      </c>
      <c r="BG242" s="2">
        <v>2</v>
      </c>
      <c r="BH242" s="2">
        <v>2</v>
      </c>
      <c r="BI242" s="2">
        <f t="shared" si="10"/>
        <v>2</v>
      </c>
      <c r="BJ242" s="2">
        <v>0</v>
      </c>
      <c r="BK242" s="2">
        <v>0</v>
      </c>
      <c r="BL242" s="2">
        <v>0</v>
      </c>
      <c r="BM242" s="2">
        <v>0</v>
      </c>
      <c r="BN242" s="2">
        <v>0</v>
      </c>
      <c r="BO242" s="2">
        <v>1</v>
      </c>
      <c r="BP242" s="2">
        <v>0</v>
      </c>
      <c r="BQ242" s="4" t="s">
        <v>445</v>
      </c>
      <c r="BR242" s="2">
        <v>0</v>
      </c>
      <c r="BS242" s="2">
        <v>0</v>
      </c>
      <c r="BT242" s="2">
        <v>0</v>
      </c>
      <c r="BU242" s="2">
        <v>0</v>
      </c>
      <c r="BV242" s="2">
        <v>0</v>
      </c>
      <c r="BW242" s="2">
        <v>1</v>
      </c>
      <c r="BX242" s="2">
        <v>0</v>
      </c>
      <c r="BY242" s="4" t="s">
        <v>445</v>
      </c>
      <c r="BZ242" s="2">
        <v>0</v>
      </c>
      <c r="CA242" s="2">
        <v>0</v>
      </c>
      <c r="CB242" s="2">
        <v>0</v>
      </c>
      <c r="CC242" s="2">
        <v>0</v>
      </c>
      <c r="CD242" s="2">
        <v>0</v>
      </c>
      <c r="CE242" s="2">
        <v>1</v>
      </c>
      <c r="CF242" s="2">
        <v>0</v>
      </c>
      <c r="CG242" s="4" t="s">
        <v>445</v>
      </c>
      <c r="CH242" s="2">
        <v>0</v>
      </c>
      <c r="CI242" s="2">
        <v>0</v>
      </c>
      <c r="CJ242" s="2">
        <v>0</v>
      </c>
      <c r="CK242" s="2">
        <v>1</v>
      </c>
      <c r="CL242" s="2">
        <v>0</v>
      </c>
      <c r="CM242" s="4" t="s">
        <v>445</v>
      </c>
      <c r="CN242" s="2">
        <v>0</v>
      </c>
      <c r="CO242" s="2">
        <v>1</v>
      </c>
      <c r="CP242" s="2">
        <v>0</v>
      </c>
      <c r="CQ242" s="2">
        <v>0</v>
      </c>
      <c r="CR242" s="2">
        <v>0</v>
      </c>
      <c r="CS242" s="4" t="s">
        <v>445</v>
      </c>
      <c r="CT242" s="2">
        <v>0</v>
      </c>
      <c r="CU242" s="2">
        <v>0</v>
      </c>
      <c r="CV242" s="2">
        <v>0</v>
      </c>
      <c r="CW242" s="2">
        <v>0</v>
      </c>
      <c r="CX242" s="2">
        <v>1</v>
      </c>
      <c r="CY242" s="2">
        <v>0</v>
      </c>
      <c r="CZ242" s="4" t="s">
        <v>445</v>
      </c>
      <c r="DA242" s="8">
        <f t="shared" si="11"/>
        <v>1</v>
      </c>
      <c r="DB242" s="2">
        <v>1</v>
      </c>
      <c r="DC242" s="2">
        <v>2</v>
      </c>
      <c r="DD242" s="2">
        <v>1</v>
      </c>
      <c r="DE242" s="2">
        <v>1</v>
      </c>
      <c r="DF242" s="2">
        <v>2</v>
      </c>
      <c r="DG242" s="2">
        <v>2</v>
      </c>
      <c r="DH242" s="2">
        <v>3</v>
      </c>
      <c r="DI242" s="2">
        <v>3</v>
      </c>
      <c r="DJ242" s="2">
        <v>2</v>
      </c>
      <c r="DK242" s="2">
        <v>0</v>
      </c>
      <c r="DL242" s="2">
        <v>1</v>
      </c>
      <c r="DM242" s="2">
        <v>1</v>
      </c>
      <c r="DN242" s="2">
        <v>0</v>
      </c>
      <c r="DO242" s="2">
        <v>1</v>
      </c>
      <c r="DP242" s="2">
        <v>0</v>
      </c>
      <c r="DQ242" s="2">
        <v>0</v>
      </c>
      <c r="DR242" s="4" t="s">
        <v>445</v>
      </c>
    </row>
    <row r="243" spans="1:122">
      <c r="A243" s="2">
        <v>6719457</v>
      </c>
      <c r="B243" s="3">
        <v>42055.993692129632</v>
      </c>
      <c r="C243" s="2">
        <v>1</v>
      </c>
      <c r="D243" s="2">
        <v>53</v>
      </c>
      <c r="E243" s="2">
        <v>9</v>
      </c>
      <c r="F243" s="2">
        <v>13</v>
      </c>
      <c r="G243" s="2">
        <v>3</v>
      </c>
      <c r="H243" s="2">
        <v>1</v>
      </c>
      <c r="I243" s="2">
        <v>2</v>
      </c>
      <c r="J243" s="2">
        <v>5</v>
      </c>
      <c r="K243" s="2">
        <v>5</v>
      </c>
      <c r="L243" s="2">
        <v>1</v>
      </c>
      <c r="N243" s="2">
        <v>1998</v>
      </c>
      <c r="O243" s="2">
        <v>560</v>
      </c>
      <c r="P243" s="2">
        <v>5</v>
      </c>
      <c r="Q243" s="2">
        <f t="shared" si="9"/>
        <v>112</v>
      </c>
      <c r="R243" s="4" t="s">
        <v>218</v>
      </c>
      <c r="S243" s="2">
        <v>4</v>
      </c>
      <c r="T243" s="2">
        <v>4</v>
      </c>
      <c r="U243" s="2">
        <v>3</v>
      </c>
      <c r="V243" s="2">
        <v>3</v>
      </c>
      <c r="W243" s="2">
        <v>4</v>
      </c>
      <c r="X243" s="2">
        <v>2</v>
      </c>
      <c r="Y243" s="2">
        <v>3</v>
      </c>
      <c r="Z243" s="2">
        <v>4</v>
      </c>
      <c r="AA243" s="2">
        <v>3</v>
      </c>
      <c r="AB243" s="2">
        <v>4</v>
      </c>
      <c r="AC243" s="2">
        <v>3</v>
      </c>
      <c r="AD243" s="2">
        <v>3</v>
      </c>
      <c r="AE243" s="2">
        <v>3</v>
      </c>
      <c r="AF243" s="2">
        <v>3</v>
      </c>
      <c r="AG243" s="2">
        <v>3</v>
      </c>
      <c r="AH243" s="2">
        <v>3</v>
      </c>
      <c r="AI243" s="2">
        <v>3</v>
      </c>
      <c r="AJ243" s="2">
        <v>4</v>
      </c>
      <c r="AK243" s="2">
        <v>3</v>
      </c>
      <c r="AL243" s="2">
        <v>3</v>
      </c>
      <c r="AM243" s="2">
        <v>4</v>
      </c>
      <c r="AN243" s="2">
        <v>4</v>
      </c>
      <c r="AO243" s="2">
        <v>4</v>
      </c>
      <c r="AP243" s="2">
        <v>3</v>
      </c>
      <c r="AQ243" s="2">
        <v>3</v>
      </c>
      <c r="AR243" s="2">
        <v>4</v>
      </c>
      <c r="AS243" s="2">
        <v>4</v>
      </c>
      <c r="AT243" s="2">
        <v>4</v>
      </c>
      <c r="AU243" s="2">
        <v>3</v>
      </c>
      <c r="AV243" s="2">
        <v>4</v>
      </c>
      <c r="AW243" s="2">
        <v>3</v>
      </c>
      <c r="AX243" s="2">
        <v>3</v>
      </c>
      <c r="AY243" s="2">
        <v>4</v>
      </c>
      <c r="AZ243" s="2">
        <v>4</v>
      </c>
      <c r="BA243" s="2">
        <v>3</v>
      </c>
      <c r="BB243" s="2">
        <v>4</v>
      </c>
      <c r="BC243" s="2">
        <v>3</v>
      </c>
      <c r="BD243" s="2">
        <v>4</v>
      </c>
      <c r="BE243" s="2">
        <v>5</v>
      </c>
      <c r="BF243" s="2">
        <v>4</v>
      </c>
      <c r="BG243" s="2">
        <v>4</v>
      </c>
      <c r="BH243" s="2">
        <v>4</v>
      </c>
      <c r="BI243" s="2">
        <f t="shared" si="10"/>
        <v>4</v>
      </c>
      <c r="BJ243" s="2">
        <v>0</v>
      </c>
      <c r="BK243" s="2">
        <v>1</v>
      </c>
      <c r="BL243" s="2">
        <v>1</v>
      </c>
      <c r="BM243" s="2">
        <v>1</v>
      </c>
      <c r="BN243" s="2">
        <v>0</v>
      </c>
      <c r="BO243" s="2">
        <v>0</v>
      </c>
      <c r="BP243" s="2">
        <v>0</v>
      </c>
      <c r="BQ243" s="4" t="s">
        <v>445</v>
      </c>
      <c r="BR243" s="2">
        <v>1</v>
      </c>
      <c r="BS243" s="2">
        <v>1</v>
      </c>
      <c r="BT243" s="2">
        <v>0</v>
      </c>
      <c r="BU243" s="2">
        <v>0</v>
      </c>
      <c r="BV243" s="2">
        <v>0</v>
      </c>
      <c r="BW243" s="2">
        <v>0</v>
      </c>
      <c r="BX243" s="2">
        <v>0</v>
      </c>
      <c r="BY243" s="4" t="s">
        <v>445</v>
      </c>
      <c r="BZ243" s="2">
        <v>1</v>
      </c>
      <c r="CA243" s="2">
        <v>1</v>
      </c>
      <c r="CB243" s="2">
        <v>1</v>
      </c>
      <c r="CC243" s="2">
        <v>0</v>
      </c>
      <c r="CD243" s="2">
        <v>0</v>
      </c>
      <c r="CE243" s="2">
        <v>0</v>
      </c>
      <c r="CF243" s="2">
        <v>0</v>
      </c>
      <c r="CG243" s="4" t="s">
        <v>445</v>
      </c>
      <c r="CH243" s="2">
        <v>1</v>
      </c>
      <c r="CI243" s="2">
        <v>1</v>
      </c>
      <c r="CJ243" s="2">
        <v>0</v>
      </c>
      <c r="CK243" s="2">
        <v>0</v>
      </c>
      <c r="CL243" s="2">
        <v>0</v>
      </c>
      <c r="CM243" s="4" t="s">
        <v>445</v>
      </c>
      <c r="CN243" s="2">
        <v>1</v>
      </c>
      <c r="CO243" s="2">
        <v>1</v>
      </c>
      <c r="CP243" s="2">
        <v>0</v>
      </c>
      <c r="CQ243" s="2">
        <v>0</v>
      </c>
      <c r="CR243" s="2">
        <v>0</v>
      </c>
      <c r="CS243" s="4" t="s">
        <v>445</v>
      </c>
      <c r="CT243" s="2">
        <v>1</v>
      </c>
      <c r="CU243" s="2">
        <v>1</v>
      </c>
      <c r="CV243" s="2">
        <v>1</v>
      </c>
      <c r="CW243" s="2">
        <v>0</v>
      </c>
      <c r="CX243" s="2">
        <v>0</v>
      </c>
      <c r="CY243" s="2">
        <v>0</v>
      </c>
      <c r="CZ243" s="4" t="s">
        <v>445</v>
      </c>
      <c r="DA243" s="8">
        <f t="shared" si="11"/>
        <v>15</v>
      </c>
      <c r="DB243" s="2">
        <v>4</v>
      </c>
      <c r="DC243" s="2">
        <v>4</v>
      </c>
      <c r="DD243" s="2">
        <v>4</v>
      </c>
      <c r="DE243" s="2">
        <v>4</v>
      </c>
      <c r="DF243" s="2">
        <v>5</v>
      </c>
      <c r="DG243" s="2">
        <v>4</v>
      </c>
      <c r="DH243" s="2">
        <v>5</v>
      </c>
      <c r="DI243" s="2">
        <v>4</v>
      </c>
      <c r="DJ243" s="2">
        <v>3</v>
      </c>
      <c r="DR243" s="4" t="s">
        <v>445</v>
      </c>
    </row>
    <row r="244" spans="1:122">
      <c r="A244" s="2">
        <v>6727643</v>
      </c>
      <c r="B244" s="3">
        <v>42056.926064814812</v>
      </c>
      <c r="C244" s="2">
        <v>1</v>
      </c>
      <c r="D244" s="2">
        <v>58</v>
      </c>
      <c r="E244" s="2">
        <v>10</v>
      </c>
      <c r="F244" s="2">
        <v>27</v>
      </c>
      <c r="G244" s="2">
        <v>5</v>
      </c>
      <c r="H244" s="2">
        <v>2</v>
      </c>
      <c r="I244" s="2">
        <v>2</v>
      </c>
      <c r="J244" s="2">
        <v>8</v>
      </c>
      <c r="K244" s="2">
        <v>6</v>
      </c>
      <c r="L244" s="2">
        <v>2</v>
      </c>
      <c r="N244" s="2">
        <v>1998</v>
      </c>
      <c r="O244" s="2">
        <v>5850</v>
      </c>
      <c r="P244" s="2">
        <v>6</v>
      </c>
      <c r="Q244" s="2">
        <f t="shared" si="9"/>
        <v>975</v>
      </c>
      <c r="R244" s="4" t="s">
        <v>32</v>
      </c>
      <c r="S244" s="2">
        <v>1</v>
      </c>
      <c r="T244" s="2">
        <v>1</v>
      </c>
      <c r="U244" s="2">
        <v>1</v>
      </c>
      <c r="V244" s="2">
        <v>1</v>
      </c>
      <c r="W244" s="2">
        <v>1</v>
      </c>
      <c r="X244" s="2">
        <v>1</v>
      </c>
      <c r="Y244" s="2">
        <v>1</v>
      </c>
      <c r="Z244" s="2">
        <v>1</v>
      </c>
      <c r="AA244" s="2">
        <v>3</v>
      </c>
      <c r="AB244" s="2">
        <v>1</v>
      </c>
      <c r="AC244" s="2">
        <v>3</v>
      </c>
      <c r="AD244" s="2">
        <v>3</v>
      </c>
      <c r="AE244" s="2">
        <v>3</v>
      </c>
      <c r="AF244" s="2">
        <v>3</v>
      </c>
      <c r="AG244" s="2">
        <v>3</v>
      </c>
      <c r="AH244" s="2">
        <v>3</v>
      </c>
      <c r="AI244" s="2">
        <v>3</v>
      </c>
      <c r="AJ244" s="2">
        <v>1</v>
      </c>
      <c r="AK244" s="2">
        <v>1</v>
      </c>
      <c r="AL244" s="2">
        <v>1</v>
      </c>
      <c r="AM244" s="2">
        <v>2</v>
      </c>
      <c r="AN244" s="2">
        <v>1</v>
      </c>
      <c r="AO244" s="2">
        <v>2</v>
      </c>
      <c r="AP244" s="2">
        <v>2</v>
      </c>
      <c r="AQ244" s="2">
        <v>3</v>
      </c>
      <c r="AR244" s="2">
        <v>1</v>
      </c>
      <c r="AS244" s="2">
        <v>1</v>
      </c>
      <c r="AT244" s="2">
        <v>2</v>
      </c>
      <c r="AU244" s="2">
        <v>2</v>
      </c>
      <c r="AV244" s="2">
        <v>3</v>
      </c>
      <c r="AW244" s="2">
        <v>2</v>
      </c>
      <c r="AX244" s="2">
        <v>2</v>
      </c>
      <c r="AY244" s="2">
        <v>1</v>
      </c>
      <c r="AZ244" s="2">
        <v>2</v>
      </c>
      <c r="BA244" s="2">
        <v>2</v>
      </c>
      <c r="BB244" s="2">
        <v>2</v>
      </c>
      <c r="BC244" s="2">
        <v>2</v>
      </c>
      <c r="BD244" s="2">
        <v>2</v>
      </c>
      <c r="BE244" s="2">
        <v>1</v>
      </c>
      <c r="BF244" s="2">
        <v>2</v>
      </c>
      <c r="BG244" s="2">
        <v>2</v>
      </c>
      <c r="BH244" s="2">
        <v>2</v>
      </c>
      <c r="BI244" s="2">
        <f t="shared" si="10"/>
        <v>2</v>
      </c>
      <c r="BJ244" s="2">
        <v>0</v>
      </c>
      <c r="BK244" s="2">
        <v>0</v>
      </c>
      <c r="BL244" s="2">
        <v>0</v>
      </c>
      <c r="BM244" s="2">
        <v>0</v>
      </c>
      <c r="BN244" s="2">
        <v>0</v>
      </c>
      <c r="BO244" s="2">
        <v>1</v>
      </c>
      <c r="BP244" s="2">
        <v>0</v>
      </c>
      <c r="BQ244" s="4" t="s">
        <v>445</v>
      </c>
      <c r="BR244" s="2">
        <v>0</v>
      </c>
      <c r="BS244" s="2">
        <v>0</v>
      </c>
      <c r="BT244" s="2">
        <v>0</v>
      </c>
      <c r="BU244" s="2">
        <v>0</v>
      </c>
      <c r="BV244" s="2">
        <v>0</v>
      </c>
      <c r="BW244" s="2">
        <v>1</v>
      </c>
      <c r="BX244" s="2">
        <v>0</v>
      </c>
      <c r="BY244" s="4" t="s">
        <v>445</v>
      </c>
      <c r="BZ244" s="2">
        <v>0</v>
      </c>
      <c r="CA244" s="2">
        <v>0</v>
      </c>
      <c r="CB244" s="2">
        <v>0</v>
      </c>
      <c r="CC244" s="2">
        <v>0</v>
      </c>
      <c r="CD244" s="2">
        <v>0</v>
      </c>
      <c r="CE244" s="2">
        <v>1</v>
      </c>
      <c r="CF244" s="2">
        <v>0</v>
      </c>
      <c r="CG244" s="4" t="s">
        <v>445</v>
      </c>
      <c r="CH244" s="2">
        <v>0</v>
      </c>
      <c r="CI244" s="2">
        <v>0</v>
      </c>
      <c r="CJ244" s="2">
        <v>0</v>
      </c>
      <c r="CK244" s="2">
        <v>1</v>
      </c>
      <c r="CL244" s="2">
        <v>0</v>
      </c>
      <c r="CM244" s="4" t="s">
        <v>445</v>
      </c>
      <c r="CN244" s="2">
        <v>0</v>
      </c>
      <c r="CO244" s="2">
        <v>0</v>
      </c>
      <c r="CP244" s="2">
        <v>0</v>
      </c>
      <c r="CQ244" s="2">
        <v>1</v>
      </c>
      <c r="CR244" s="2">
        <v>0</v>
      </c>
      <c r="CS244" s="4" t="s">
        <v>445</v>
      </c>
      <c r="CT244" s="2">
        <v>0</v>
      </c>
      <c r="CU244" s="2">
        <v>0</v>
      </c>
      <c r="CV244" s="2">
        <v>0</v>
      </c>
      <c r="CW244" s="2">
        <v>0</v>
      </c>
      <c r="CX244" s="2">
        <v>1</v>
      </c>
      <c r="CY244" s="2">
        <v>0</v>
      </c>
      <c r="CZ244" s="4" t="s">
        <v>445</v>
      </c>
      <c r="DA244" s="8">
        <f t="shared" si="11"/>
        <v>0</v>
      </c>
      <c r="DB244" s="2">
        <v>3</v>
      </c>
      <c r="DC244" s="2">
        <v>2</v>
      </c>
      <c r="DD244" s="2">
        <v>2</v>
      </c>
      <c r="DE244" s="2">
        <v>2</v>
      </c>
      <c r="DF244" s="2">
        <v>2</v>
      </c>
      <c r="DG244" s="2">
        <v>2</v>
      </c>
      <c r="DH244" s="2">
        <v>2</v>
      </c>
      <c r="DI244" s="2">
        <v>2</v>
      </c>
      <c r="DJ244" s="2">
        <v>1</v>
      </c>
      <c r="DR244" s="4" t="s">
        <v>445</v>
      </c>
    </row>
    <row r="245" spans="1:122">
      <c r="A245" s="2">
        <v>6728278</v>
      </c>
      <c r="B245" s="3">
        <v>42056.041956018518</v>
      </c>
      <c r="C245" s="2">
        <v>1</v>
      </c>
      <c r="D245" s="2">
        <v>50</v>
      </c>
      <c r="E245" s="2">
        <v>9</v>
      </c>
      <c r="F245" s="2">
        <v>40</v>
      </c>
      <c r="G245" s="2">
        <v>8</v>
      </c>
      <c r="H245" s="2">
        <v>2</v>
      </c>
      <c r="I245" s="2">
        <v>2</v>
      </c>
      <c r="J245" s="2">
        <v>7</v>
      </c>
      <c r="K245" s="2">
        <v>2</v>
      </c>
      <c r="L245" s="2">
        <v>6</v>
      </c>
      <c r="N245" s="2">
        <v>1996</v>
      </c>
      <c r="O245" s="2">
        <v>100</v>
      </c>
      <c r="P245" s="2">
        <v>1</v>
      </c>
      <c r="Q245" s="2">
        <f t="shared" si="9"/>
        <v>100</v>
      </c>
      <c r="R245" s="4" t="s">
        <v>84</v>
      </c>
      <c r="S245" s="2">
        <v>4</v>
      </c>
      <c r="T245" s="2">
        <v>4</v>
      </c>
      <c r="U245" s="2">
        <v>3</v>
      </c>
      <c r="V245" s="2">
        <v>3</v>
      </c>
      <c r="W245" s="2">
        <v>4</v>
      </c>
      <c r="X245" s="2">
        <v>4</v>
      </c>
      <c r="Y245" s="2">
        <v>3</v>
      </c>
      <c r="Z245" s="2">
        <v>4</v>
      </c>
      <c r="AA245" s="2">
        <v>3</v>
      </c>
      <c r="AB245" s="2">
        <v>3</v>
      </c>
      <c r="AC245" s="2">
        <v>4</v>
      </c>
      <c r="AD245" s="2">
        <v>4</v>
      </c>
      <c r="AE245" s="2">
        <v>4</v>
      </c>
      <c r="AF245" s="2">
        <v>3</v>
      </c>
      <c r="AG245" s="2">
        <v>4</v>
      </c>
      <c r="AH245" s="2">
        <v>4</v>
      </c>
      <c r="AI245" s="2">
        <v>3</v>
      </c>
      <c r="AJ245" s="2">
        <v>4</v>
      </c>
      <c r="AK245" s="2">
        <v>3</v>
      </c>
      <c r="AL245" s="2">
        <v>3</v>
      </c>
      <c r="AM245" s="2">
        <v>3</v>
      </c>
      <c r="AN245" s="2">
        <v>3</v>
      </c>
      <c r="AO245" s="2">
        <v>4</v>
      </c>
      <c r="AP245" s="2">
        <v>2</v>
      </c>
      <c r="AQ245" s="2">
        <v>2</v>
      </c>
      <c r="AR245" s="2">
        <v>3</v>
      </c>
      <c r="AS245" s="2">
        <v>3</v>
      </c>
      <c r="AT245" s="2">
        <v>3</v>
      </c>
      <c r="AU245" s="2">
        <v>3</v>
      </c>
      <c r="AV245" s="2">
        <v>4</v>
      </c>
      <c r="AW245" s="2">
        <v>3</v>
      </c>
      <c r="AX245" s="2">
        <v>2</v>
      </c>
      <c r="AY245" s="2">
        <v>3</v>
      </c>
      <c r="AZ245" s="2">
        <v>2</v>
      </c>
      <c r="BA245" s="2">
        <v>3</v>
      </c>
      <c r="BB245" s="2">
        <v>3</v>
      </c>
      <c r="BC245" s="2">
        <v>3</v>
      </c>
      <c r="BD245" s="2">
        <v>3</v>
      </c>
      <c r="BE245" s="2">
        <v>4</v>
      </c>
      <c r="BF245" s="2">
        <v>3</v>
      </c>
      <c r="BG245" s="2">
        <v>3</v>
      </c>
      <c r="BH245" s="2">
        <v>3</v>
      </c>
      <c r="BI245" s="2">
        <f t="shared" si="10"/>
        <v>3</v>
      </c>
      <c r="BJ245" s="2">
        <v>0</v>
      </c>
      <c r="BK245" s="2">
        <v>0</v>
      </c>
      <c r="BL245" s="2">
        <v>0</v>
      </c>
      <c r="BM245" s="2">
        <v>0</v>
      </c>
      <c r="BN245" s="2">
        <v>0</v>
      </c>
      <c r="BO245" s="2">
        <v>1</v>
      </c>
      <c r="BP245" s="2">
        <v>0</v>
      </c>
      <c r="BQ245" s="4" t="s">
        <v>445</v>
      </c>
      <c r="BR245" s="2">
        <v>0</v>
      </c>
      <c r="BS245" s="2">
        <v>0</v>
      </c>
      <c r="BT245" s="2">
        <v>0</v>
      </c>
      <c r="BU245" s="2">
        <v>0</v>
      </c>
      <c r="BV245" s="2">
        <v>0</v>
      </c>
      <c r="BW245" s="2">
        <v>1</v>
      </c>
      <c r="BX245" s="2">
        <v>0</v>
      </c>
      <c r="BY245" s="4" t="s">
        <v>445</v>
      </c>
      <c r="BZ245" s="2">
        <v>0</v>
      </c>
      <c r="CA245" s="2">
        <v>0</v>
      </c>
      <c r="CB245" s="2">
        <v>0</v>
      </c>
      <c r="CC245" s="2">
        <v>0</v>
      </c>
      <c r="CD245" s="2">
        <v>0</v>
      </c>
      <c r="CE245" s="2">
        <v>1</v>
      </c>
      <c r="CF245" s="2">
        <v>0</v>
      </c>
      <c r="CG245" s="4" t="s">
        <v>445</v>
      </c>
      <c r="CH245" s="2">
        <v>0</v>
      </c>
      <c r="CI245" s="2">
        <v>0</v>
      </c>
      <c r="CJ245" s="2">
        <v>0</v>
      </c>
      <c r="CK245" s="2">
        <v>1</v>
      </c>
      <c r="CL245" s="2">
        <v>0</v>
      </c>
      <c r="CM245" s="4" t="s">
        <v>445</v>
      </c>
      <c r="CN245" s="2">
        <v>0</v>
      </c>
      <c r="CO245" s="2">
        <v>0</v>
      </c>
      <c r="CP245" s="2">
        <v>0</v>
      </c>
      <c r="CQ245" s="2">
        <v>1</v>
      </c>
      <c r="CR245" s="2">
        <v>0</v>
      </c>
      <c r="CS245" s="4" t="s">
        <v>445</v>
      </c>
      <c r="CT245" s="2">
        <v>0</v>
      </c>
      <c r="CU245" s="2">
        <v>0</v>
      </c>
      <c r="CV245" s="2">
        <v>0</v>
      </c>
      <c r="CW245" s="2">
        <v>0</v>
      </c>
      <c r="CX245" s="2">
        <v>1</v>
      </c>
      <c r="CY245" s="2">
        <v>0</v>
      </c>
      <c r="CZ245" s="4" t="s">
        <v>445</v>
      </c>
      <c r="DA245" s="8">
        <f t="shared" si="11"/>
        <v>0</v>
      </c>
      <c r="DB245" s="2">
        <v>3</v>
      </c>
      <c r="DC245" s="2">
        <v>2</v>
      </c>
      <c r="DD245" s="2">
        <v>3</v>
      </c>
      <c r="DE245" s="2">
        <v>3</v>
      </c>
      <c r="DF245" s="2">
        <v>3</v>
      </c>
      <c r="DG245" s="2">
        <v>2</v>
      </c>
      <c r="DH245" s="2">
        <v>4</v>
      </c>
      <c r="DI245" s="2">
        <v>3</v>
      </c>
      <c r="DJ245" s="2">
        <v>2</v>
      </c>
      <c r="DK245" s="2">
        <v>0</v>
      </c>
      <c r="DL245" s="2">
        <v>0</v>
      </c>
      <c r="DM245" s="2">
        <v>1</v>
      </c>
      <c r="DN245" s="2">
        <v>0</v>
      </c>
      <c r="DO245" s="2">
        <v>0</v>
      </c>
      <c r="DP245" s="2">
        <v>0</v>
      </c>
      <c r="DQ245" s="2">
        <v>0</v>
      </c>
      <c r="DR245" s="4" t="s">
        <v>445</v>
      </c>
    </row>
    <row r="246" spans="1:122">
      <c r="A246" s="2">
        <v>6737956</v>
      </c>
      <c r="B246" s="3">
        <v>42056.33929398148</v>
      </c>
      <c r="C246" s="2">
        <v>1</v>
      </c>
      <c r="D246" s="2">
        <v>39</v>
      </c>
      <c r="E246" s="2">
        <v>6</v>
      </c>
      <c r="F246" s="2">
        <v>15</v>
      </c>
      <c r="G246" s="2">
        <v>4</v>
      </c>
      <c r="H246" s="2">
        <v>2</v>
      </c>
      <c r="I246" s="2">
        <v>1</v>
      </c>
      <c r="J246" s="2">
        <v>3</v>
      </c>
      <c r="K246" s="2">
        <v>2</v>
      </c>
      <c r="L246" s="2">
        <v>4</v>
      </c>
      <c r="N246" s="2">
        <v>1974</v>
      </c>
      <c r="O246" s="2">
        <v>300</v>
      </c>
      <c r="P246" s="2">
        <v>3</v>
      </c>
      <c r="Q246" s="2">
        <f t="shared" si="9"/>
        <v>100</v>
      </c>
      <c r="R246" s="4" t="s">
        <v>219</v>
      </c>
      <c r="S246" s="2">
        <v>4</v>
      </c>
      <c r="T246" s="2">
        <v>4</v>
      </c>
      <c r="U246" s="2">
        <v>4</v>
      </c>
      <c r="V246" s="2">
        <v>2</v>
      </c>
      <c r="W246" s="2">
        <v>3</v>
      </c>
      <c r="X246" s="2">
        <v>2</v>
      </c>
      <c r="Y246" s="2">
        <v>2</v>
      </c>
      <c r="Z246" s="2">
        <v>3</v>
      </c>
      <c r="AA246" s="2">
        <v>2</v>
      </c>
      <c r="AB246" s="2">
        <v>3</v>
      </c>
      <c r="AC246" s="2">
        <v>4</v>
      </c>
      <c r="AD246" s="2">
        <v>4</v>
      </c>
      <c r="AE246" s="2">
        <v>4</v>
      </c>
      <c r="AF246" s="2">
        <v>3</v>
      </c>
      <c r="AG246" s="2">
        <v>2</v>
      </c>
      <c r="AH246" s="2">
        <v>4</v>
      </c>
      <c r="AI246" s="2">
        <v>4</v>
      </c>
      <c r="AJ246" s="2">
        <v>3</v>
      </c>
      <c r="AK246" s="2">
        <v>3</v>
      </c>
      <c r="AL246" s="2">
        <v>3</v>
      </c>
      <c r="AM246" s="2">
        <v>2</v>
      </c>
      <c r="AN246" s="2">
        <v>3</v>
      </c>
      <c r="AO246" s="2">
        <v>3</v>
      </c>
      <c r="AP246" s="2">
        <v>3</v>
      </c>
      <c r="AQ246" s="2">
        <v>4</v>
      </c>
      <c r="AR246" s="2">
        <v>2</v>
      </c>
      <c r="AS246" s="2">
        <v>2</v>
      </c>
      <c r="AT246" s="2">
        <v>3</v>
      </c>
      <c r="AU246" s="2">
        <v>2</v>
      </c>
      <c r="AV246" s="2">
        <v>2</v>
      </c>
      <c r="AW246" s="2">
        <v>2</v>
      </c>
      <c r="AX246" s="2">
        <v>2</v>
      </c>
      <c r="AY246" s="2">
        <v>2</v>
      </c>
      <c r="AZ246" s="2">
        <v>3</v>
      </c>
      <c r="BA246" s="2">
        <v>2</v>
      </c>
      <c r="BB246" s="2">
        <v>2</v>
      </c>
      <c r="BC246" s="2">
        <v>2</v>
      </c>
      <c r="BD246" s="2">
        <v>3</v>
      </c>
      <c r="BE246" s="2">
        <v>3</v>
      </c>
      <c r="BF246" s="2">
        <v>2</v>
      </c>
      <c r="BG246" s="2">
        <v>3</v>
      </c>
      <c r="BH246" s="2">
        <v>2</v>
      </c>
      <c r="BI246" s="2">
        <f t="shared" si="10"/>
        <v>2.5</v>
      </c>
      <c r="BJ246" s="2">
        <v>0</v>
      </c>
      <c r="BK246" s="2">
        <v>1</v>
      </c>
      <c r="BL246" s="2">
        <v>0</v>
      </c>
      <c r="BM246" s="2">
        <v>0</v>
      </c>
      <c r="BN246" s="2">
        <v>0</v>
      </c>
      <c r="BO246" s="2">
        <v>0</v>
      </c>
      <c r="BP246" s="2">
        <v>0</v>
      </c>
      <c r="BQ246" s="4" t="s">
        <v>445</v>
      </c>
      <c r="BR246" s="2">
        <v>0</v>
      </c>
      <c r="BS246" s="2">
        <v>0</v>
      </c>
      <c r="BT246" s="2">
        <v>1</v>
      </c>
      <c r="BU246" s="2">
        <v>0</v>
      </c>
      <c r="BV246" s="2">
        <v>0</v>
      </c>
      <c r="BW246" s="2">
        <v>0</v>
      </c>
      <c r="BX246" s="2">
        <v>0</v>
      </c>
      <c r="BY246" s="4" t="s">
        <v>445</v>
      </c>
      <c r="BZ246" s="2">
        <v>0</v>
      </c>
      <c r="CA246" s="2">
        <v>0</v>
      </c>
      <c r="CB246" s="2">
        <v>1</v>
      </c>
      <c r="CC246" s="2">
        <v>0</v>
      </c>
      <c r="CD246" s="2">
        <v>0</v>
      </c>
      <c r="CE246" s="2">
        <v>0</v>
      </c>
      <c r="CF246" s="2">
        <v>0</v>
      </c>
      <c r="CG246" s="4" t="s">
        <v>445</v>
      </c>
      <c r="CH246" s="2">
        <v>0</v>
      </c>
      <c r="CI246" s="2">
        <v>0</v>
      </c>
      <c r="CJ246" s="2">
        <v>0</v>
      </c>
      <c r="CK246" s="2">
        <v>1</v>
      </c>
      <c r="CL246" s="2">
        <v>0</v>
      </c>
      <c r="CM246" s="4" t="s">
        <v>445</v>
      </c>
      <c r="CN246" s="2">
        <v>0</v>
      </c>
      <c r="CO246" s="2">
        <v>0</v>
      </c>
      <c r="CP246" s="2">
        <v>0</v>
      </c>
      <c r="CQ246" s="2">
        <v>1</v>
      </c>
      <c r="CR246" s="2">
        <v>0</v>
      </c>
      <c r="CS246" s="4" t="s">
        <v>445</v>
      </c>
      <c r="CT246" s="2">
        <v>0</v>
      </c>
      <c r="CU246" s="2">
        <v>0</v>
      </c>
      <c r="CV246" s="2">
        <v>0</v>
      </c>
      <c r="CW246" s="2">
        <v>0</v>
      </c>
      <c r="CX246" s="2">
        <v>1</v>
      </c>
      <c r="CY246" s="2">
        <v>0</v>
      </c>
      <c r="CZ246" s="4" t="s">
        <v>445</v>
      </c>
      <c r="DA246" s="8">
        <f t="shared" si="11"/>
        <v>3</v>
      </c>
      <c r="DB246" s="2">
        <v>3</v>
      </c>
      <c r="DC246" s="2">
        <v>3</v>
      </c>
      <c r="DD246" s="2">
        <v>2</v>
      </c>
      <c r="DE246" s="2">
        <v>3</v>
      </c>
      <c r="DF246" s="2">
        <v>3</v>
      </c>
      <c r="DG246" s="2">
        <v>2</v>
      </c>
      <c r="DH246" s="2">
        <v>2</v>
      </c>
      <c r="DI246" s="2">
        <v>2</v>
      </c>
      <c r="DJ246" s="2">
        <v>3</v>
      </c>
      <c r="DR246" s="4" t="s">
        <v>445</v>
      </c>
    </row>
    <row r="247" spans="1:122">
      <c r="A247" s="2">
        <v>6738165</v>
      </c>
      <c r="B247" s="3">
        <v>42056.410428240742</v>
      </c>
      <c r="C247" s="2">
        <v>2</v>
      </c>
      <c r="D247" s="2">
        <v>30</v>
      </c>
      <c r="E247" s="2">
        <v>5</v>
      </c>
      <c r="F247" s="2">
        <v>23</v>
      </c>
      <c r="G247" s="2">
        <v>4</v>
      </c>
      <c r="H247" s="2">
        <v>2</v>
      </c>
      <c r="I247" s="2">
        <v>2</v>
      </c>
      <c r="J247" s="2">
        <v>5</v>
      </c>
      <c r="K247" s="2">
        <v>2</v>
      </c>
      <c r="L247" s="2">
        <v>3</v>
      </c>
      <c r="N247" s="2">
        <v>2004</v>
      </c>
      <c r="O247" s="2">
        <v>1000</v>
      </c>
      <c r="P247" s="2">
        <v>4</v>
      </c>
      <c r="Q247" s="2">
        <f t="shared" si="9"/>
        <v>250</v>
      </c>
      <c r="R247" s="4" t="s">
        <v>220</v>
      </c>
      <c r="S247" s="2">
        <v>1</v>
      </c>
      <c r="T247" s="2">
        <v>2</v>
      </c>
      <c r="U247" s="2">
        <v>2</v>
      </c>
      <c r="V247" s="2">
        <v>2</v>
      </c>
      <c r="W247" s="2">
        <v>3</v>
      </c>
      <c r="X247" s="2">
        <v>2</v>
      </c>
      <c r="Y247" s="2">
        <v>2</v>
      </c>
      <c r="Z247" s="2">
        <v>2</v>
      </c>
      <c r="AA247" s="2">
        <v>2</v>
      </c>
      <c r="AB247" s="2">
        <v>2</v>
      </c>
      <c r="AC247" s="2">
        <v>2</v>
      </c>
      <c r="AD247" s="2">
        <v>3</v>
      </c>
      <c r="AE247" s="2">
        <v>3</v>
      </c>
      <c r="AF247" s="2">
        <v>3</v>
      </c>
      <c r="AG247" s="2">
        <v>3</v>
      </c>
      <c r="AH247" s="2">
        <v>4</v>
      </c>
      <c r="AI247" s="2">
        <v>4</v>
      </c>
      <c r="AJ247" s="2">
        <v>4</v>
      </c>
      <c r="AK247" s="2">
        <v>4</v>
      </c>
      <c r="AL247" s="2">
        <v>4</v>
      </c>
      <c r="AM247" s="2">
        <v>4</v>
      </c>
      <c r="AN247" s="2">
        <v>4</v>
      </c>
      <c r="AO247" s="2">
        <v>4</v>
      </c>
      <c r="AP247" s="2">
        <v>4</v>
      </c>
      <c r="AQ247" s="2">
        <v>4</v>
      </c>
      <c r="AR247" s="2">
        <v>3</v>
      </c>
      <c r="AS247" s="2">
        <v>3</v>
      </c>
      <c r="AT247" s="2">
        <v>3</v>
      </c>
      <c r="AU247" s="2">
        <v>3</v>
      </c>
      <c r="AV247" s="2">
        <v>3</v>
      </c>
      <c r="AW247" s="2">
        <v>3</v>
      </c>
      <c r="AX247" s="2">
        <v>3</v>
      </c>
      <c r="AY247" s="2">
        <v>3</v>
      </c>
      <c r="AZ247" s="2">
        <v>3</v>
      </c>
      <c r="BA247" s="2">
        <v>3</v>
      </c>
      <c r="BB247" s="2">
        <v>4</v>
      </c>
      <c r="BC247" s="2">
        <v>4</v>
      </c>
      <c r="BD247" s="2">
        <v>4</v>
      </c>
      <c r="BE247" s="2">
        <v>4</v>
      </c>
      <c r="BF247" s="2">
        <v>3</v>
      </c>
      <c r="BG247" s="2">
        <v>3</v>
      </c>
      <c r="BH247" s="2">
        <v>4</v>
      </c>
      <c r="BI247" s="2">
        <f t="shared" si="10"/>
        <v>3.5</v>
      </c>
      <c r="BJ247" s="2">
        <v>0</v>
      </c>
      <c r="BK247" s="2">
        <v>0</v>
      </c>
      <c r="BL247" s="2">
        <v>0</v>
      </c>
      <c r="BM247" s="2">
        <v>1</v>
      </c>
      <c r="BN247" s="2">
        <v>0</v>
      </c>
      <c r="BO247" s="2">
        <v>0</v>
      </c>
      <c r="BP247" s="2">
        <v>0</v>
      </c>
      <c r="BQ247" s="4" t="s">
        <v>445</v>
      </c>
      <c r="BR247" s="2">
        <v>0</v>
      </c>
      <c r="BS247" s="2">
        <v>0</v>
      </c>
      <c r="BT247" s="2">
        <v>1</v>
      </c>
      <c r="BU247" s="2">
        <v>0</v>
      </c>
      <c r="BV247" s="2">
        <v>0</v>
      </c>
      <c r="BW247" s="2">
        <v>0</v>
      </c>
      <c r="BX247" s="2">
        <v>0</v>
      </c>
      <c r="BY247" s="4" t="s">
        <v>445</v>
      </c>
      <c r="BZ247" s="2">
        <v>0</v>
      </c>
      <c r="CA247" s="2">
        <v>0</v>
      </c>
      <c r="CB247" s="2">
        <v>1</v>
      </c>
      <c r="CC247" s="2">
        <v>0</v>
      </c>
      <c r="CD247" s="2">
        <v>0</v>
      </c>
      <c r="CE247" s="2">
        <v>0</v>
      </c>
      <c r="CF247" s="2">
        <v>0</v>
      </c>
      <c r="CG247" s="4" t="s">
        <v>445</v>
      </c>
      <c r="CH247" s="2">
        <v>0</v>
      </c>
      <c r="CI247" s="2">
        <v>1</v>
      </c>
      <c r="CJ247" s="2">
        <v>0</v>
      </c>
      <c r="CK247" s="2">
        <v>0</v>
      </c>
      <c r="CL247" s="2">
        <v>0</v>
      </c>
      <c r="CM247" s="4" t="s">
        <v>445</v>
      </c>
      <c r="CN247" s="2">
        <v>0</v>
      </c>
      <c r="CO247" s="2">
        <v>1</v>
      </c>
      <c r="CP247" s="2">
        <v>0</v>
      </c>
      <c r="CQ247" s="2">
        <v>0</v>
      </c>
      <c r="CR247" s="2">
        <v>0</v>
      </c>
      <c r="CS247" s="4" t="s">
        <v>445</v>
      </c>
      <c r="CT247" s="2">
        <v>0</v>
      </c>
      <c r="CU247" s="2">
        <v>1</v>
      </c>
      <c r="CV247" s="2">
        <v>0</v>
      </c>
      <c r="CW247" s="2">
        <v>0</v>
      </c>
      <c r="CX247" s="2">
        <v>0</v>
      </c>
      <c r="CY247" s="2">
        <v>0</v>
      </c>
      <c r="CZ247" s="4" t="s">
        <v>445</v>
      </c>
      <c r="DA247" s="8">
        <f t="shared" si="11"/>
        <v>6</v>
      </c>
      <c r="DB247" s="2">
        <v>2</v>
      </c>
      <c r="DC247" s="2">
        <v>3</v>
      </c>
      <c r="DD247" s="2">
        <v>2</v>
      </c>
      <c r="DE247" s="2">
        <v>3</v>
      </c>
      <c r="DF247" s="2">
        <v>3</v>
      </c>
      <c r="DG247" s="2">
        <v>3</v>
      </c>
      <c r="DH247" s="2">
        <v>3</v>
      </c>
      <c r="DI247" s="2">
        <v>3</v>
      </c>
      <c r="DJ247" s="2">
        <v>3</v>
      </c>
      <c r="DR247" s="4" t="s">
        <v>445</v>
      </c>
    </row>
    <row r="248" spans="1:122">
      <c r="A248" s="2">
        <v>6744573</v>
      </c>
      <c r="B248" s="3">
        <v>42056.409236111111</v>
      </c>
      <c r="C248" s="2">
        <v>2</v>
      </c>
      <c r="D248" s="2">
        <v>42</v>
      </c>
      <c r="E248" s="2">
        <v>7</v>
      </c>
      <c r="F248" s="2">
        <v>16</v>
      </c>
      <c r="G248" s="2">
        <v>4</v>
      </c>
      <c r="H248" s="2">
        <v>2</v>
      </c>
      <c r="I248" s="2">
        <v>2</v>
      </c>
      <c r="L248" s="2">
        <v>8</v>
      </c>
      <c r="N248" s="2">
        <v>1980</v>
      </c>
      <c r="O248" s="2">
        <v>360</v>
      </c>
      <c r="P248" s="2">
        <v>3</v>
      </c>
      <c r="Q248" s="2">
        <f t="shared" si="9"/>
        <v>120</v>
      </c>
      <c r="R248" s="4" t="s">
        <v>115</v>
      </c>
      <c r="S248" s="2">
        <v>2</v>
      </c>
      <c r="T248" s="2">
        <v>3</v>
      </c>
      <c r="U248" s="2">
        <v>2</v>
      </c>
      <c r="V248" s="2">
        <v>4</v>
      </c>
      <c r="W248" s="2">
        <v>1</v>
      </c>
      <c r="X248" s="2">
        <v>2</v>
      </c>
      <c r="Y248" s="2">
        <v>1</v>
      </c>
      <c r="Z248" s="2">
        <v>2</v>
      </c>
      <c r="AA248" s="2">
        <v>2</v>
      </c>
      <c r="AB248" s="2">
        <v>1</v>
      </c>
      <c r="AC248" s="2">
        <v>4</v>
      </c>
      <c r="AD248" s="2">
        <v>3</v>
      </c>
      <c r="AE248" s="2">
        <v>4</v>
      </c>
      <c r="AF248" s="2">
        <v>3</v>
      </c>
      <c r="AG248" s="2">
        <v>2</v>
      </c>
      <c r="AH248" s="2">
        <v>2</v>
      </c>
      <c r="AI248" s="2">
        <v>2</v>
      </c>
      <c r="AJ248" s="2">
        <v>1</v>
      </c>
      <c r="AK248" s="2">
        <v>2</v>
      </c>
      <c r="AL248" s="2">
        <v>2</v>
      </c>
      <c r="AM248" s="2">
        <v>3</v>
      </c>
      <c r="AN248" s="2">
        <v>1</v>
      </c>
      <c r="AO248" s="2">
        <v>3</v>
      </c>
      <c r="AP248" s="2">
        <v>4</v>
      </c>
      <c r="AQ248" s="2">
        <v>4</v>
      </c>
      <c r="AR248" s="2">
        <v>2</v>
      </c>
      <c r="AS248" s="2">
        <v>2</v>
      </c>
      <c r="AT248" s="2">
        <v>2</v>
      </c>
      <c r="AU248" s="2">
        <v>2</v>
      </c>
      <c r="AV248" s="2">
        <v>2</v>
      </c>
      <c r="AW248" s="2">
        <v>2</v>
      </c>
      <c r="AX248" s="2">
        <v>2</v>
      </c>
      <c r="AY248" s="2">
        <v>2</v>
      </c>
      <c r="AZ248" s="2">
        <v>1</v>
      </c>
      <c r="BA248" s="2">
        <v>1</v>
      </c>
      <c r="BB248" s="2">
        <v>2</v>
      </c>
      <c r="BC248" s="2">
        <v>2</v>
      </c>
      <c r="BD248" s="2">
        <v>2</v>
      </c>
      <c r="BE248" s="2">
        <v>2</v>
      </c>
      <c r="BF248" s="2">
        <v>2</v>
      </c>
      <c r="BG248" s="2">
        <v>2</v>
      </c>
      <c r="BH248" s="2">
        <v>2</v>
      </c>
      <c r="BI248" s="2">
        <f t="shared" si="10"/>
        <v>2</v>
      </c>
      <c r="BJ248" s="2">
        <v>0</v>
      </c>
      <c r="BK248" s="2">
        <v>0</v>
      </c>
      <c r="BL248" s="2">
        <v>0</v>
      </c>
      <c r="BM248" s="2">
        <v>0</v>
      </c>
      <c r="BN248" s="2">
        <v>0</v>
      </c>
      <c r="BO248" s="2">
        <v>1</v>
      </c>
      <c r="BP248" s="2">
        <v>0</v>
      </c>
      <c r="BQ248" s="4" t="s">
        <v>445</v>
      </c>
      <c r="BR248" s="2">
        <v>0</v>
      </c>
      <c r="BS248" s="2">
        <v>0</v>
      </c>
      <c r="BT248" s="2">
        <v>0</v>
      </c>
      <c r="BU248" s="2">
        <v>0</v>
      </c>
      <c r="BV248" s="2">
        <v>0</v>
      </c>
      <c r="BW248" s="2">
        <v>1</v>
      </c>
      <c r="BX248" s="2">
        <v>0</v>
      </c>
      <c r="BY248" s="4" t="s">
        <v>445</v>
      </c>
      <c r="BZ248" s="2">
        <v>0</v>
      </c>
      <c r="CA248" s="2">
        <v>0</v>
      </c>
      <c r="CB248" s="2">
        <v>0</v>
      </c>
      <c r="CC248" s="2">
        <v>0</v>
      </c>
      <c r="CD248" s="2">
        <v>0</v>
      </c>
      <c r="CE248" s="2">
        <v>1</v>
      </c>
      <c r="CF248" s="2">
        <v>0</v>
      </c>
      <c r="CG248" s="4" t="s">
        <v>445</v>
      </c>
      <c r="CH248" s="2">
        <v>0</v>
      </c>
      <c r="CI248" s="2">
        <v>0</v>
      </c>
      <c r="CJ248" s="2">
        <v>0</v>
      </c>
      <c r="CK248" s="2">
        <v>1</v>
      </c>
      <c r="CL248" s="2">
        <v>0</v>
      </c>
      <c r="CM248" s="4" t="s">
        <v>445</v>
      </c>
      <c r="CN248" s="2">
        <v>0</v>
      </c>
      <c r="CO248" s="2">
        <v>0</v>
      </c>
      <c r="CP248" s="2">
        <v>0</v>
      </c>
      <c r="CQ248" s="2">
        <v>1</v>
      </c>
      <c r="CR248" s="2">
        <v>0</v>
      </c>
      <c r="CS248" s="4" t="s">
        <v>445</v>
      </c>
      <c r="CT248" s="2">
        <v>0</v>
      </c>
      <c r="CU248" s="2">
        <v>0</v>
      </c>
      <c r="CV248" s="2">
        <v>0</v>
      </c>
      <c r="CW248" s="2">
        <v>0</v>
      </c>
      <c r="CX248" s="2">
        <v>1</v>
      </c>
      <c r="CY248" s="2">
        <v>0</v>
      </c>
      <c r="CZ248" s="4" t="s">
        <v>445</v>
      </c>
      <c r="DA248" s="8">
        <f t="shared" si="11"/>
        <v>0</v>
      </c>
      <c r="DB248" s="2">
        <v>2</v>
      </c>
      <c r="DC248" s="2">
        <v>2</v>
      </c>
      <c r="DD248" s="2">
        <v>2</v>
      </c>
      <c r="DE248" s="2">
        <v>2</v>
      </c>
      <c r="DF248" s="2">
        <v>2</v>
      </c>
      <c r="DG248" s="2">
        <v>2</v>
      </c>
      <c r="DH248" s="2">
        <v>1</v>
      </c>
      <c r="DI248" s="2">
        <v>2</v>
      </c>
      <c r="DJ248" s="2">
        <v>2</v>
      </c>
      <c r="DK248" s="2">
        <v>1</v>
      </c>
      <c r="DL248" s="2">
        <v>1</v>
      </c>
      <c r="DM248" s="2">
        <v>1</v>
      </c>
      <c r="DN248" s="2">
        <v>1</v>
      </c>
      <c r="DO248" s="2">
        <v>1</v>
      </c>
      <c r="DP248" s="2">
        <v>1</v>
      </c>
      <c r="DQ248" s="2">
        <v>0</v>
      </c>
      <c r="DR248" s="4" t="s">
        <v>445</v>
      </c>
    </row>
    <row r="249" spans="1:122">
      <c r="A249" s="2">
        <v>6767013</v>
      </c>
      <c r="B249" s="3">
        <v>42056.225856481484</v>
      </c>
      <c r="C249" s="2">
        <v>1</v>
      </c>
      <c r="D249" s="2">
        <v>52</v>
      </c>
      <c r="E249" s="2">
        <v>9</v>
      </c>
      <c r="F249" s="2">
        <v>40</v>
      </c>
      <c r="G249" s="2">
        <v>8</v>
      </c>
      <c r="H249" s="2">
        <v>2</v>
      </c>
      <c r="I249" s="2">
        <v>2</v>
      </c>
      <c r="J249" s="2">
        <v>6</v>
      </c>
      <c r="K249" s="2">
        <v>6</v>
      </c>
      <c r="L249" s="2">
        <v>4</v>
      </c>
      <c r="N249" s="2">
        <v>2000</v>
      </c>
      <c r="O249" s="2">
        <v>3000</v>
      </c>
      <c r="P249" s="2">
        <v>5</v>
      </c>
      <c r="Q249" s="2">
        <f t="shared" si="9"/>
        <v>600</v>
      </c>
      <c r="R249" s="4" t="s">
        <v>84</v>
      </c>
      <c r="S249" s="2">
        <v>4</v>
      </c>
      <c r="T249" s="2">
        <v>4</v>
      </c>
      <c r="U249" s="2">
        <v>3</v>
      </c>
      <c r="V249" s="2">
        <v>4</v>
      </c>
      <c r="W249" s="2">
        <v>3</v>
      </c>
      <c r="X249" s="2">
        <v>2</v>
      </c>
      <c r="Y249" s="2">
        <v>3</v>
      </c>
      <c r="Z249" s="2">
        <v>3</v>
      </c>
      <c r="AA249" s="2">
        <v>3</v>
      </c>
      <c r="AB249" s="2">
        <v>3</v>
      </c>
      <c r="AC249" s="2">
        <v>4</v>
      </c>
      <c r="AD249" s="2">
        <v>4</v>
      </c>
      <c r="AE249" s="2">
        <v>4</v>
      </c>
      <c r="AF249" s="2">
        <v>3</v>
      </c>
      <c r="AG249" s="2">
        <v>3</v>
      </c>
      <c r="AH249" s="2">
        <v>4</v>
      </c>
      <c r="AI249" s="2">
        <v>4</v>
      </c>
      <c r="AJ249" s="2">
        <v>4</v>
      </c>
      <c r="AK249" s="2">
        <v>4</v>
      </c>
      <c r="AL249" s="2">
        <v>4</v>
      </c>
      <c r="AM249" s="2">
        <v>4</v>
      </c>
      <c r="AN249" s="2">
        <v>4</v>
      </c>
      <c r="AO249" s="2">
        <v>4</v>
      </c>
      <c r="AP249" s="2">
        <v>4</v>
      </c>
      <c r="AQ249" s="2">
        <v>4</v>
      </c>
      <c r="AR249" s="2">
        <v>2</v>
      </c>
      <c r="AS249" s="2">
        <v>2</v>
      </c>
      <c r="AT249" s="2">
        <v>3</v>
      </c>
      <c r="AU249" s="2">
        <v>3</v>
      </c>
      <c r="AV249" s="2">
        <v>3</v>
      </c>
      <c r="AW249" s="2">
        <v>2</v>
      </c>
      <c r="AX249" s="2">
        <v>3</v>
      </c>
      <c r="AY249" s="2">
        <v>3</v>
      </c>
      <c r="AZ249" s="2">
        <v>3</v>
      </c>
      <c r="BA249" s="2">
        <v>3</v>
      </c>
      <c r="BB249" s="2">
        <v>3</v>
      </c>
      <c r="BC249" s="2">
        <v>2</v>
      </c>
      <c r="BD249" s="2">
        <v>4</v>
      </c>
      <c r="BE249" s="2">
        <v>2</v>
      </c>
      <c r="BF249" s="2">
        <v>3</v>
      </c>
      <c r="BG249" s="2">
        <v>3</v>
      </c>
      <c r="BH249" s="2">
        <v>2</v>
      </c>
      <c r="BI249" s="2">
        <f t="shared" si="10"/>
        <v>2.5</v>
      </c>
      <c r="BJ249" s="2">
        <v>0</v>
      </c>
      <c r="BK249" s="2">
        <v>1</v>
      </c>
      <c r="BL249" s="2">
        <v>0</v>
      </c>
      <c r="BM249" s="2">
        <v>0</v>
      </c>
      <c r="BN249" s="2">
        <v>0</v>
      </c>
      <c r="BO249" s="2">
        <v>0</v>
      </c>
      <c r="BP249" s="2">
        <v>0</v>
      </c>
      <c r="BQ249" s="4" t="s">
        <v>445</v>
      </c>
      <c r="BR249" s="2">
        <v>0</v>
      </c>
      <c r="BS249" s="2">
        <v>0</v>
      </c>
      <c r="BT249" s="2">
        <v>1</v>
      </c>
      <c r="BU249" s="2">
        <v>0</v>
      </c>
      <c r="BV249" s="2">
        <v>0</v>
      </c>
      <c r="BW249" s="2">
        <v>0</v>
      </c>
      <c r="BX249" s="2">
        <v>0</v>
      </c>
      <c r="BY249" s="4" t="s">
        <v>445</v>
      </c>
      <c r="BZ249" s="2">
        <v>0</v>
      </c>
      <c r="CA249" s="2">
        <v>0</v>
      </c>
      <c r="CB249" s="2">
        <v>0</v>
      </c>
      <c r="CC249" s="2">
        <v>0</v>
      </c>
      <c r="CD249" s="2">
        <v>0</v>
      </c>
      <c r="CE249" s="2">
        <v>1</v>
      </c>
      <c r="CF249" s="2">
        <v>0</v>
      </c>
      <c r="CG249" s="4" t="s">
        <v>445</v>
      </c>
      <c r="CH249" s="2">
        <v>0</v>
      </c>
      <c r="CI249" s="2">
        <v>0</v>
      </c>
      <c r="CJ249" s="2">
        <v>0</v>
      </c>
      <c r="CK249" s="2">
        <v>1</v>
      </c>
      <c r="CL249" s="2">
        <v>0</v>
      </c>
      <c r="CM249" s="4" t="s">
        <v>445</v>
      </c>
      <c r="CN249" s="2">
        <v>0</v>
      </c>
      <c r="CO249" s="2">
        <v>0</v>
      </c>
      <c r="CP249" s="2">
        <v>0</v>
      </c>
      <c r="CQ249" s="2">
        <v>1</v>
      </c>
      <c r="CR249" s="2">
        <v>0</v>
      </c>
      <c r="CS249" s="4" t="s">
        <v>445</v>
      </c>
      <c r="CT249" s="2">
        <v>0</v>
      </c>
      <c r="CU249" s="2">
        <v>0</v>
      </c>
      <c r="CV249" s="2">
        <v>0</v>
      </c>
      <c r="CW249" s="2">
        <v>0</v>
      </c>
      <c r="CX249" s="2">
        <v>1</v>
      </c>
      <c r="CY249" s="2">
        <v>0</v>
      </c>
      <c r="CZ249" s="4" t="s">
        <v>445</v>
      </c>
      <c r="DA249" s="8">
        <f t="shared" si="11"/>
        <v>2</v>
      </c>
      <c r="DB249" s="2">
        <v>2</v>
      </c>
      <c r="DC249" s="2">
        <v>2</v>
      </c>
      <c r="DD249" s="2">
        <v>4</v>
      </c>
      <c r="DE249" s="2">
        <v>3</v>
      </c>
      <c r="DF249" s="2">
        <v>2</v>
      </c>
      <c r="DG249" s="2">
        <v>3</v>
      </c>
      <c r="DH249" s="2">
        <v>4</v>
      </c>
      <c r="DI249" s="2">
        <v>3</v>
      </c>
      <c r="DJ249" s="2">
        <v>3</v>
      </c>
      <c r="DR249" s="4" t="s">
        <v>445</v>
      </c>
    </row>
    <row r="250" spans="1:122">
      <c r="A250" s="2">
        <v>6799107</v>
      </c>
      <c r="B250" s="3">
        <v>42055.984317129631</v>
      </c>
      <c r="C250" s="2">
        <v>2</v>
      </c>
      <c r="D250" s="2">
        <v>41</v>
      </c>
      <c r="E250" s="2">
        <v>7</v>
      </c>
      <c r="F250" s="2">
        <v>31</v>
      </c>
      <c r="G250" s="2">
        <v>6</v>
      </c>
      <c r="H250" s="2">
        <v>2</v>
      </c>
      <c r="I250" s="2">
        <v>2</v>
      </c>
      <c r="J250" s="2">
        <v>3</v>
      </c>
      <c r="K250" s="2">
        <v>1</v>
      </c>
      <c r="L250" s="2">
        <v>9</v>
      </c>
      <c r="N250" s="2">
        <v>1975</v>
      </c>
      <c r="O250" s="2">
        <v>200</v>
      </c>
      <c r="P250" s="2">
        <v>4</v>
      </c>
      <c r="Q250" s="2">
        <f t="shared" si="9"/>
        <v>50</v>
      </c>
      <c r="R250" s="4" t="s">
        <v>57</v>
      </c>
      <c r="S250" s="2">
        <v>4</v>
      </c>
      <c r="T250" s="2">
        <v>1</v>
      </c>
      <c r="U250" s="2">
        <v>1</v>
      </c>
      <c r="V250" s="2">
        <v>4</v>
      </c>
      <c r="W250" s="2">
        <v>1</v>
      </c>
      <c r="X250" s="2">
        <v>2</v>
      </c>
      <c r="Y250" s="2">
        <v>2</v>
      </c>
      <c r="Z250" s="2">
        <v>2</v>
      </c>
      <c r="AA250" s="2">
        <v>2</v>
      </c>
      <c r="AB250" s="2">
        <v>2</v>
      </c>
      <c r="AC250" s="2">
        <v>4</v>
      </c>
      <c r="AD250" s="2">
        <v>4</v>
      </c>
      <c r="AE250" s="2">
        <v>4</v>
      </c>
      <c r="AF250" s="2">
        <v>2</v>
      </c>
      <c r="AG250" s="2">
        <v>2</v>
      </c>
      <c r="AH250" s="2">
        <v>2</v>
      </c>
      <c r="AI250" s="2">
        <v>2</v>
      </c>
      <c r="AJ250" s="2">
        <v>2</v>
      </c>
      <c r="AK250" s="2">
        <v>2</v>
      </c>
      <c r="AL250" s="2">
        <v>3</v>
      </c>
      <c r="AM250" s="2">
        <v>3</v>
      </c>
      <c r="AN250" s="2">
        <v>1</v>
      </c>
      <c r="AO250" s="2">
        <v>2</v>
      </c>
      <c r="AP250" s="2">
        <v>4</v>
      </c>
      <c r="AQ250" s="2">
        <v>4</v>
      </c>
      <c r="AR250" s="2">
        <v>2</v>
      </c>
      <c r="AS250" s="2">
        <v>3</v>
      </c>
      <c r="AT250" s="2">
        <v>2</v>
      </c>
      <c r="AU250" s="2">
        <v>2</v>
      </c>
      <c r="AV250" s="2">
        <v>2</v>
      </c>
      <c r="AW250" s="2">
        <v>2</v>
      </c>
      <c r="AX250" s="2">
        <v>2</v>
      </c>
      <c r="AY250" s="2">
        <v>3</v>
      </c>
      <c r="AZ250" s="2">
        <v>3</v>
      </c>
      <c r="BA250" s="2">
        <v>2</v>
      </c>
      <c r="BB250" s="2">
        <v>1</v>
      </c>
      <c r="BC250" s="2">
        <v>3</v>
      </c>
      <c r="BD250" s="2">
        <v>2</v>
      </c>
      <c r="BE250" s="2">
        <v>2</v>
      </c>
      <c r="BF250" s="2">
        <v>2</v>
      </c>
      <c r="BG250" s="2">
        <v>3</v>
      </c>
      <c r="BH250" s="2">
        <v>3</v>
      </c>
      <c r="BI250" s="2">
        <f t="shared" si="10"/>
        <v>3</v>
      </c>
      <c r="BJ250" s="2">
        <v>0</v>
      </c>
      <c r="BK250" s="2">
        <v>0</v>
      </c>
      <c r="BL250" s="2">
        <v>0</v>
      </c>
      <c r="BM250" s="2">
        <v>0</v>
      </c>
      <c r="BN250" s="2">
        <v>0</v>
      </c>
      <c r="BO250" s="2">
        <v>1</v>
      </c>
      <c r="BP250" s="2">
        <v>0</v>
      </c>
      <c r="BQ250" s="4" t="s">
        <v>445</v>
      </c>
      <c r="BR250" s="2">
        <v>0</v>
      </c>
      <c r="BS250" s="2">
        <v>0</v>
      </c>
      <c r="BT250" s="2">
        <v>0</v>
      </c>
      <c r="BU250" s="2">
        <v>0</v>
      </c>
      <c r="BV250" s="2">
        <v>0</v>
      </c>
      <c r="BW250" s="2">
        <v>1</v>
      </c>
      <c r="BX250" s="2">
        <v>0</v>
      </c>
      <c r="BY250" s="4" t="s">
        <v>445</v>
      </c>
      <c r="BZ250" s="2">
        <v>0</v>
      </c>
      <c r="CA250" s="2">
        <v>0</v>
      </c>
      <c r="CB250" s="2">
        <v>0</v>
      </c>
      <c r="CC250" s="2">
        <v>0</v>
      </c>
      <c r="CD250" s="2">
        <v>0</v>
      </c>
      <c r="CE250" s="2">
        <v>1</v>
      </c>
      <c r="CF250" s="2">
        <v>0</v>
      </c>
      <c r="CG250" s="4" t="s">
        <v>445</v>
      </c>
      <c r="CH250" s="2">
        <v>0</v>
      </c>
      <c r="CI250" s="2">
        <v>0</v>
      </c>
      <c r="CJ250" s="2">
        <v>0</v>
      </c>
      <c r="CK250" s="2">
        <v>1</v>
      </c>
      <c r="CL250" s="2">
        <v>0</v>
      </c>
      <c r="CM250" s="4" t="s">
        <v>445</v>
      </c>
      <c r="CN250" s="2">
        <v>0</v>
      </c>
      <c r="CO250" s="2">
        <v>0</v>
      </c>
      <c r="CP250" s="2">
        <v>0</v>
      </c>
      <c r="CQ250" s="2">
        <v>1</v>
      </c>
      <c r="CR250" s="2">
        <v>0</v>
      </c>
      <c r="CS250" s="4" t="s">
        <v>445</v>
      </c>
      <c r="CT250" s="2">
        <v>0</v>
      </c>
      <c r="CU250" s="2">
        <v>0</v>
      </c>
      <c r="CV250" s="2">
        <v>0</v>
      </c>
      <c r="CW250" s="2">
        <v>0</v>
      </c>
      <c r="CX250" s="2">
        <v>1</v>
      </c>
      <c r="CY250" s="2">
        <v>0</v>
      </c>
      <c r="CZ250" s="4" t="s">
        <v>445</v>
      </c>
      <c r="DA250" s="8">
        <f t="shared" si="11"/>
        <v>0</v>
      </c>
      <c r="DB250" s="2">
        <v>2</v>
      </c>
      <c r="DC250" s="2">
        <v>2</v>
      </c>
      <c r="DD250" s="2">
        <v>2</v>
      </c>
      <c r="DE250" s="2">
        <v>3</v>
      </c>
      <c r="DF250" s="2">
        <v>5</v>
      </c>
      <c r="DG250" s="2">
        <v>2</v>
      </c>
      <c r="DH250" s="2">
        <v>4</v>
      </c>
      <c r="DI250" s="2">
        <v>2</v>
      </c>
      <c r="DJ250" s="2">
        <v>4</v>
      </c>
      <c r="DR250" s="4" t="s">
        <v>445</v>
      </c>
    </row>
    <row r="251" spans="1:122">
      <c r="A251" s="2">
        <v>6799947</v>
      </c>
      <c r="B251" s="3">
        <v>42056.307303240741</v>
      </c>
      <c r="C251" s="2">
        <v>2</v>
      </c>
      <c r="D251" s="2">
        <v>60</v>
      </c>
      <c r="E251" s="2">
        <v>11</v>
      </c>
      <c r="F251" s="2">
        <v>11</v>
      </c>
      <c r="G251" s="2">
        <v>3</v>
      </c>
      <c r="H251" s="2">
        <v>2</v>
      </c>
      <c r="I251" s="2">
        <v>2</v>
      </c>
      <c r="J251" s="2">
        <v>5</v>
      </c>
      <c r="K251" s="2">
        <v>1</v>
      </c>
      <c r="L251" s="2">
        <v>9</v>
      </c>
      <c r="N251" s="2">
        <v>2005</v>
      </c>
      <c r="O251" s="2">
        <v>1900</v>
      </c>
      <c r="P251" s="2">
        <v>4</v>
      </c>
      <c r="Q251" s="2">
        <f t="shared" si="9"/>
        <v>475</v>
      </c>
      <c r="R251" s="4" t="s">
        <v>62</v>
      </c>
      <c r="S251" s="2">
        <v>4</v>
      </c>
      <c r="T251" s="2">
        <v>3</v>
      </c>
      <c r="U251" s="2">
        <v>3</v>
      </c>
      <c r="V251" s="2">
        <v>2</v>
      </c>
      <c r="W251" s="2">
        <v>3</v>
      </c>
      <c r="X251" s="2">
        <v>2</v>
      </c>
      <c r="Y251" s="2">
        <v>1</v>
      </c>
      <c r="Z251" s="2">
        <v>1</v>
      </c>
      <c r="AA251" s="2">
        <v>2</v>
      </c>
      <c r="AB251" s="2">
        <v>1</v>
      </c>
      <c r="AC251" s="2">
        <v>4</v>
      </c>
      <c r="AD251" s="2">
        <v>3</v>
      </c>
      <c r="AE251" s="2">
        <v>3</v>
      </c>
      <c r="AF251" s="2">
        <v>3</v>
      </c>
      <c r="AG251" s="2">
        <v>3</v>
      </c>
      <c r="AH251" s="2">
        <v>1</v>
      </c>
      <c r="AI251" s="2">
        <v>3</v>
      </c>
      <c r="AJ251" s="2">
        <v>3</v>
      </c>
      <c r="AK251" s="2">
        <v>4</v>
      </c>
      <c r="AL251" s="2">
        <v>4</v>
      </c>
      <c r="AM251" s="2">
        <v>3</v>
      </c>
      <c r="AN251" s="2">
        <v>1</v>
      </c>
      <c r="AO251" s="2">
        <v>3</v>
      </c>
      <c r="AP251" s="2">
        <v>3</v>
      </c>
      <c r="AQ251" s="2">
        <v>3</v>
      </c>
      <c r="AR251" s="2">
        <v>2</v>
      </c>
      <c r="AS251" s="2">
        <v>2</v>
      </c>
      <c r="AT251" s="2">
        <v>2</v>
      </c>
      <c r="AU251" s="2">
        <v>2</v>
      </c>
      <c r="AV251" s="2">
        <v>2</v>
      </c>
      <c r="AW251" s="2">
        <v>3</v>
      </c>
      <c r="AX251" s="2">
        <v>2</v>
      </c>
      <c r="AY251" s="2">
        <v>2</v>
      </c>
      <c r="AZ251" s="2">
        <v>3</v>
      </c>
      <c r="BA251" s="2">
        <v>3</v>
      </c>
      <c r="BB251" s="2">
        <v>2</v>
      </c>
      <c r="BC251" s="2">
        <v>2</v>
      </c>
      <c r="BD251" s="2">
        <v>4</v>
      </c>
      <c r="BE251" s="2">
        <v>3</v>
      </c>
      <c r="BF251" s="2">
        <v>3</v>
      </c>
      <c r="BG251" s="2">
        <v>3</v>
      </c>
      <c r="BH251" s="2">
        <v>3</v>
      </c>
      <c r="BI251" s="2">
        <f t="shared" si="10"/>
        <v>3</v>
      </c>
      <c r="BJ251" s="2">
        <v>0</v>
      </c>
      <c r="BK251" s="2">
        <v>0</v>
      </c>
      <c r="BL251" s="2">
        <v>1</v>
      </c>
      <c r="BM251" s="2">
        <v>0</v>
      </c>
      <c r="BN251" s="2">
        <v>0</v>
      </c>
      <c r="BO251" s="2">
        <v>0</v>
      </c>
      <c r="BP251" s="2">
        <v>0</v>
      </c>
      <c r="BQ251" s="4" t="s">
        <v>445</v>
      </c>
      <c r="BR251" s="2">
        <v>0</v>
      </c>
      <c r="BS251" s="2">
        <v>0</v>
      </c>
      <c r="BT251" s="2">
        <v>1</v>
      </c>
      <c r="BU251" s="2">
        <v>0</v>
      </c>
      <c r="BV251" s="2">
        <v>0</v>
      </c>
      <c r="BW251" s="2">
        <v>0</v>
      </c>
      <c r="BX251" s="2">
        <v>0</v>
      </c>
      <c r="BY251" s="4" t="s">
        <v>445</v>
      </c>
      <c r="BZ251" s="2">
        <v>0</v>
      </c>
      <c r="CA251" s="2">
        <v>0</v>
      </c>
      <c r="CB251" s="2">
        <v>1</v>
      </c>
      <c r="CC251" s="2">
        <v>0</v>
      </c>
      <c r="CD251" s="2">
        <v>0</v>
      </c>
      <c r="CE251" s="2">
        <v>0</v>
      </c>
      <c r="CF251" s="2">
        <v>0</v>
      </c>
      <c r="CG251" s="4" t="s">
        <v>445</v>
      </c>
      <c r="CH251" s="2">
        <v>1</v>
      </c>
      <c r="CI251" s="2">
        <v>0</v>
      </c>
      <c r="CJ251" s="2">
        <v>0</v>
      </c>
      <c r="CK251" s="2">
        <v>0</v>
      </c>
      <c r="CL251" s="2">
        <v>0</v>
      </c>
      <c r="CM251" s="4" t="s">
        <v>445</v>
      </c>
      <c r="CN251" s="2">
        <v>1</v>
      </c>
      <c r="CO251" s="2">
        <v>1</v>
      </c>
      <c r="CP251" s="2">
        <v>0</v>
      </c>
      <c r="CQ251" s="2">
        <v>0</v>
      </c>
      <c r="CR251" s="2">
        <v>0</v>
      </c>
      <c r="CS251" s="4" t="s">
        <v>445</v>
      </c>
      <c r="CT251" s="2">
        <v>0</v>
      </c>
      <c r="CU251" s="2">
        <v>0</v>
      </c>
      <c r="CV251" s="2">
        <v>0</v>
      </c>
      <c r="CW251" s="2">
        <v>0</v>
      </c>
      <c r="CX251" s="2">
        <v>1</v>
      </c>
      <c r="CY251" s="2">
        <v>0</v>
      </c>
      <c r="CZ251" s="4" t="s">
        <v>445</v>
      </c>
      <c r="DA251" s="8">
        <f t="shared" si="11"/>
        <v>6</v>
      </c>
      <c r="DB251" s="2">
        <v>2</v>
      </c>
      <c r="DC251" s="2">
        <v>2</v>
      </c>
      <c r="DD251" s="2">
        <v>3</v>
      </c>
      <c r="DE251" s="2">
        <v>3</v>
      </c>
      <c r="DF251" s="2">
        <v>2</v>
      </c>
      <c r="DG251" s="2">
        <v>3</v>
      </c>
      <c r="DH251" s="2">
        <v>4</v>
      </c>
      <c r="DI251" s="2">
        <v>1</v>
      </c>
      <c r="DJ251" s="2">
        <v>2</v>
      </c>
      <c r="DK251" s="2">
        <v>0</v>
      </c>
      <c r="DL251" s="2">
        <v>1</v>
      </c>
      <c r="DM251" s="2">
        <v>0</v>
      </c>
      <c r="DN251" s="2">
        <v>1</v>
      </c>
      <c r="DO251" s="2">
        <v>0</v>
      </c>
      <c r="DP251" s="2">
        <v>0</v>
      </c>
      <c r="DQ251" s="2">
        <v>0</v>
      </c>
      <c r="DR251" s="4" t="s">
        <v>445</v>
      </c>
    </row>
    <row r="252" spans="1:122">
      <c r="A252" s="2">
        <v>6814364</v>
      </c>
      <c r="B252" s="3">
        <v>42056.485000000001</v>
      </c>
      <c r="C252" s="2">
        <v>1</v>
      </c>
      <c r="D252" s="2">
        <v>35</v>
      </c>
      <c r="E252" s="2">
        <v>6</v>
      </c>
      <c r="F252" s="2">
        <v>12</v>
      </c>
      <c r="G252" s="2">
        <v>3</v>
      </c>
      <c r="H252" s="2">
        <v>1</v>
      </c>
      <c r="I252" s="2">
        <v>1</v>
      </c>
      <c r="J252" s="2">
        <v>3</v>
      </c>
      <c r="K252" s="2">
        <v>2</v>
      </c>
      <c r="L252" s="2">
        <v>6</v>
      </c>
      <c r="N252" s="2">
        <v>1990</v>
      </c>
      <c r="O252" s="2">
        <v>400</v>
      </c>
      <c r="P252" s="2">
        <v>3</v>
      </c>
      <c r="Q252" s="2">
        <f t="shared" si="9"/>
        <v>133.33333333333334</v>
      </c>
      <c r="R252" s="4" t="s">
        <v>184</v>
      </c>
      <c r="S252" s="2">
        <v>4</v>
      </c>
      <c r="T252" s="2">
        <v>1</v>
      </c>
      <c r="U252" s="2">
        <v>1</v>
      </c>
      <c r="V252" s="2">
        <v>4</v>
      </c>
      <c r="W252" s="2">
        <v>1</v>
      </c>
      <c r="X252" s="2">
        <v>2</v>
      </c>
      <c r="Y252" s="2">
        <v>2</v>
      </c>
      <c r="Z252" s="2">
        <v>1</v>
      </c>
      <c r="AA252" s="2">
        <v>3</v>
      </c>
      <c r="AB252" s="2">
        <v>3</v>
      </c>
      <c r="AC252" s="2">
        <v>4</v>
      </c>
      <c r="AD252" s="2">
        <v>4</v>
      </c>
      <c r="AE252" s="2">
        <v>4</v>
      </c>
      <c r="AF252" s="2">
        <v>1</v>
      </c>
      <c r="AG252" s="2">
        <v>1</v>
      </c>
      <c r="AH252" s="2">
        <v>1</v>
      </c>
      <c r="AI252" s="2">
        <v>3</v>
      </c>
      <c r="AJ252" s="2">
        <v>3</v>
      </c>
      <c r="AK252" s="2">
        <v>4</v>
      </c>
      <c r="AL252" s="2">
        <v>4</v>
      </c>
      <c r="AM252" s="2">
        <v>4</v>
      </c>
      <c r="AN252" s="2">
        <v>3</v>
      </c>
      <c r="AO252" s="2">
        <v>4</v>
      </c>
      <c r="AP252" s="2">
        <v>4</v>
      </c>
      <c r="AQ252" s="2">
        <v>4</v>
      </c>
      <c r="AR252" s="2">
        <v>2</v>
      </c>
      <c r="AS252" s="2">
        <v>2</v>
      </c>
      <c r="AT252" s="2">
        <v>2</v>
      </c>
      <c r="AU252" s="2">
        <v>2</v>
      </c>
      <c r="AV252" s="2">
        <v>2</v>
      </c>
      <c r="AW252" s="2">
        <v>2</v>
      </c>
      <c r="AX252" s="2">
        <v>3</v>
      </c>
      <c r="AY252" s="2">
        <v>2</v>
      </c>
      <c r="AZ252" s="2">
        <v>1</v>
      </c>
      <c r="BA252" s="2">
        <v>2</v>
      </c>
      <c r="BB252" s="2">
        <v>2</v>
      </c>
      <c r="BC252" s="2">
        <v>2</v>
      </c>
      <c r="BD252" s="2">
        <v>2</v>
      </c>
      <c r="BE252" s="2">
        <v>2</v>
      </c>
      <c r="BF252" s="2">
        <v>2</v>
      </c>
      <c r="BG252" s="2">
        <v>2</v>
      </c>
      <c r="BH252" s="2">
        <v>2</v>
      </c>
      <c r="BI252" s="2">
        <f t="shared" si="10"/>
        <v>2</v>
      </c>
      <c r="BJ252" s="2">
        <v>0</v>
      </c>
      <c r="BK252" s="2">
        <v>0</v>
      </c>
      <c r="BL252" s="2">
        <v>0</v>
      </c>
      <c r="BM252" s="2">
        <v>0</v>
      </c>
      <c r="BN252" s="2">
        <v>0</v>
      </c>
      <c r="BO252" s="2">
        <v>1</v>
      </c>
      <c r="BP252" s="2">
        <v>0</v>
      </c>
      <c r="BQ252" s="4" t="s">
        <v>445</v>
      </c>
      <c r="BR252" s="2">
        <v>0</v>
      </c>
      <c r="BS252" s="2">
        <v>0</v>
      </c>
      <c r="BT252" s="2">
        <v>0</v>
      </c>
      <c r="BU252" s="2">
        <v>0</v>
      </c>
      <c r="BV252" s="2">
        <v>0</v>
      </c>
      <c r="BW252" s="2">
        <v>1</v>
      </c>
      <c r="BX252" s="2">
        <v>0</v>
      </c>
      <c r="BY252" s="4" t="s">
        <v>445</v>
      </c>
      <c r="BZ252" s="2">
        <v>0</v>
      </c>
      <c r="CA252" s="2">
        <v>0</v>
      </c>
      <c r="CB252" s="2">
        <v>0</v>
      </c>
      <c r="CC252" s="2">
        <v>0</v>
      </c>
      <c r="CD252" s="2">
        <v>0</v>
      </c>
      <c r="CE252" s="2">
        <v>1</v>
      </c>
      <c r="CF252" s="2">
        <v>0</v>
      </c>
      <c r="CG252" s="4" t="s">
        <v>445</v>
      </c>
      <c r="CH252" s="2">
        <v>0</v>
      </c>
      <c r="CI252" s="2">
        <v>0</v>
      </c>
      <c r="CJ252" s="2">
        <v>0</v>
      </c>
      <c r="CK252" s="2">
        <v>1</v>
      </c>
      <c r="CL252" s="2">
        <v>0</v>
      </c>
      <c r="CM252" s="4" t="s">
        <v>445</v>
      </c>
      <c r="CN252" s="2">
        <v>0</v>
      </c>
      <c r="CO252" s="2">
        <v>0</v>
      </c>
      <c r="CP252" s="2">
        <v>0</v>
      </c>
      <c r="CQ252" s="2">
        <v>1</v>
      </c>
      <c r="CR252" s="2">
        <v>0</v>
      </c>
      <c r="CS252" s="4" t="s">
        <v>445</v>
      </c>
      <c r="CT252" s="2">
        <v>0</v>
      </c>
      <c r="CU252" s="2">
        <v>0</v>
      </c>
      <c r="CV252" s="2">
        <v>0</v>
      </c>
      <c r="CW252" s="2">
        <v>0</v>
      </c>
      <c r="CX252" s="2">
        <v>1</v>
      </c>
      <c r="CY252" s="2">
        <v>0</v>
      </c>
      <c r="CZ252" s="4" t="s">
        <v>445</v>
      </c>
      <c r="DA252" s="8">
        <f t="shared" si="11"/>
        <v>0</v>
      </c>
      <c r="DB252" s="2">
        <v>2</v>
      </c>
      <c r="DC252" s="2">
        <v>2</v>
      </c>
      <c r="DD252" s="2">
        <v>3</v>
      </c>
      <c r="DE252" s="2">
        <v>3</v>
      </c>
      <c r="DF252" s="2">
        <v>2</v>
      </c>
      <c r="DG252" s="2">
        <v>2</v>
      </c>
      <c r="DH252" s="2">
        <v>4</v>
      </c>
      <c r="DI252" s="2">
        <v>3</v>
      </c>
      <c r="DJ252" s="2">
        <v>2</v>
      </c>
      <c r="DK252" s="2">
        <v>1</v>
      </c>
      <c r="DL252" s="2">
        <v>1</v>
      </c>
      <c r="DM252" s="2">
        <v>0</v>
      </c>
      <c r="DN252" s="2">
        <v>0</v>
      </c>
      <c r="DO252" s="2">
        <v>0</v>
      </c>
      <c r="DP252" s="2">
        <v>0</v>
      </c>
      <c r="DQ252" s="2">
        <v>0</v>
      </c>
      <c r="DR252" s="4" t="s">
        <v>445</v>
      </c>
    </row>
    <row r="253" spans="1:122">
      <c r="A253" s="2">
        <v>6816660</v>
      </c>
      <c r="B253" s="3">
        <v>42057.615856481483</v>
      </c>
      <c r="C253" s="2">
        <v>1</v>
      </c>
      <c r="D253" s="2">
        <v>51</v>
      </c>
      <c r="E253" s="2">
        <v>9</v>
      </c>
      <c r="F253" s="2">
        <v>15</v>
      </c>
      <c r="G253" s="2">
        <v>4</v>
      </c>
      <c r="H253" s="2">
        <v>1</v>
      </c>
      <c r="I253" s="2">
        <v>1</v>
      </c>
      <c r="J253" s="2">
        <v>4</v>
      </c>
      <c r="K253" s="2">
        <v>4</v>
      </c>
      <c r="L253" s="2">
        <v>3</v>
      </c>
      <c r="N253" s="2">
        <v>1980</v>
      </c>
      <c r="O253" s="2">
        <v>21271</v>
      </c>
      <c r="P253" s="2">
        <v>15</v>
      </c>
      <c r="Q253" s="2">
        <f t="shared" si="9"/>
        <v>1418.0666666666666</v>
      </c>
      <c r="R253" s="4" t="s">
        <v>136</v>
      </c>
      <c r="S253" s="2">
        <v>4</v>
      </c>
      <c r="T253" s="2">
        <v>1</v>
      </c>
      <c r="U253" s="2">
        <v>2</v>
      </c>
      <c r="V253" s="2">
        <v>1</v>
      </c>
      <c r="W253" s="2">
        <v>1</v>
      </c>
      <c r="X253" s="2">
        <v>1</v>
      </c>
      <c r="Y253" s="2">
        <v>2</v>
      </c>
      <c r="Z253" s="2">
        <v>1</v>
      </c>
      <c r="AA253" s="2">
        <v>1</v>
      </c>
      <c r="AB253" s="2">
        <v>2</v>
      </c>
      <c r="AC253" s="2">
        <v>3</v>
      </c>
      <c r="AD253" s="2">
        <v>3</v>
      </c>
      <c r="AE253" s="2">
        <v>4</v>
      </c>
      <c r="AF253" s="2">
        <v>1</v>
      </c>
      <c r="AG253" s="2">
        <v>1</v>
      </c>
      <c r="AH253" s="2">
        <v>1</v>
      </c>
      <c r="AI253" s="2">
        <v>3</v>
      </c>
      <c r="AJ253" s="2">
        <v>3</v>
      </c>
      <c r="AK253" s="2">
        <v>3</v>
      </c>
      <c r="AL253" s="2">
        <v>3</v>
      </c>
      <c r="AM253" s="2">
        <v>1</v>
      </c>
      <c r="AN253" s="2">
        <v>1</v>
      </c>
      <c r="AO253" s="2">
        <v>4</v>
      </c>
      <c r="AP253" s="2">
        <v>4</v>
      </c>
      <c r="AQ253" s="2">
        <v>4</v>
      </c>
      <c r="AR253" s="2">
        <v>4</v>
      </c>
      <c r="AS253" s="2">
        <v>4</v>
      </c>
      <c r="AT253" s="2">
        <v>4</v>
      </c>
      <c r="AU253" s="2">
        <v>2</v>
      </c>
      <c r="AV253" s="2">
        <v>3</v>
      </c>
      <c r="AW253" s="2">
        <v>2</v>
      </c>
      <c r="AX253" s="2">
        <v>1</v>
      </c>
      <c r="AY253" s="2">
        <v>1</v>
      </c>
      <c r="AZ253" s="2">
        <v>2</v>
      </c>
      <c r="BA253" s="2">
        <v>2</v>
      </c>
      <c r="BB253" s="2">
        <v>1</v>
      </c>
      <c r="BC253" s="2">
        <v>3</v>
      </c>
      <c r="BD253" s="2">
        <v>4</v>
      </c>
      <c r="BE253" s="2">
        <v>4</v>
      </c>
      <c r="BF253" s="2">
        <v>3</v>
      </c>
      <c r="BG253" s="2">
        <v>3</v>
      </c>
      <c r="BH253" s="2">
        <v>3</v>
      </c>
      <c r="BI253" s="2">
        <f t="shared" si="10"/>
        <v>3</v>
      </c>
      <c r="BJ253" s="2">
        <v>0</v>
      </c>
      <c r="BK253" s="2">
        <v>0</v>
      </c>
      <c r="BL253" s="2">
        <v>0</v>
      </c>
      <c r="BM253" s="2">
        <v>1</v>
      </c>
      <c r="BN253" s="2">
        <v>0</v>
      </c>
      <c r="BO253" s="2">
        <v>0</v>
      </c>
      <c r="BP253" s="2">
        <v>0</v>
      </c>
      <c r="BQ253" s="4" t="s">
        <v>445</v>
      </c>
      <c r="BR253" s="2">
        <v>0</v>
      </c>
      <c r="BS253" s="2">
        <v>0</v>
      </c>
      <c r="BT253" s="2">
        <v>0</v>
      </c>
      <c r="BU253" s="2">
        <v>1</v>
      </c>
      <c r="BV253" s="2">
        <v>0</v>
      </c>
      <c r="BW253" s="2">
        <v>0</v>
      </c>
      <c r="BX253" s="2">
        <v>0</v>
      </c>
      <c r="BY253" s="4" t="s">
        <v>445</v>
      </c>
      <c r="BZ253" s="2">
        <v>0</v>
      </c>
      <c r="CA253" s="2">
        <v>0</v>
      </c>
      <c r="CB253" s="2">
        <v>1</v>
      </c>
      <c r="CC253" s="2">
        <v>0</v>
      </c>
      <c r="CD253" s="2">
        <v>0</v>
      </c>
      <c r="CE253" s="2">
        <v>0</v>
      </c>
      <c r="CF253" s="2">
        <v>0</v>
      </c>
      <c r="CG253" s="4" t="s">
        <v>445</v>
      </c>
      <c r="CH253" s="2">
        <v>0</v>
      </c>
      <c r="CI253" s="2">
        <v>0</v>
      </c>
      <c r="CJ253" s="2">
        <v>0</v>
      </c>
      <c r="CK253" s="2">
        <v>1</v>
      </c>
      <c r="CL253" s="2">
        <v>0</v>
      </c>
      <c r="CM253" s="4" t="s">
        <v>445</v>
      </c>
      <c r="CN253" s="2">
        <v>1</v>
      </c>
      <c r="CO253" s="2">
        <v>0</v>
      </c>
      <c r="CP253" s="2">
        <v>0</v>
      </c>
      <c r="CQ253" s="2">
        <v>0</v>
      </c>
      <c r="CR253" s="2">
        <v>0</v>
      </c>
      <c r="CS253" s="4" t="s">
        <v>445</v>
      </c>
      <c r="CT253" s="2">
        <v>0</v>
      </c>
      <c r="CU253" s="2">
        <v>0</v>
      </c>
      <c r="CV253" s="2">
        <v>0</v>
      </c>
      <c r="CW253" s="2">
        <v>0</v>
      </c>
      <c r="CX253" s="2">
        <v>1</v>
      </c>
      <c r="CY253" s="2">
        <v>0</v>
      </c>
      <c r="CZ253" s="4" t="s">
        <v>445</v>
      </c>
      <c r="DA253" s="8">
        <f t="shared" si="11"/>
        <v>4</v>
      </c>
      <c r="DB253" s="2">
        <v>3</v>
      </c>
      <c r="DC253" s="2">
        <v>3</v>
      </c>
      <c r="DD253" s="2">
        <v>1</v>
      </c>
      <c r="DE253" s="2">
        <v>1</v>
      </c>
      <c r="DF253" s="2">
        <v>1</v>
      </c>
      <c r="DG253" s="2">
        <v>1</v>
      </c>
      <c r="DH253" s="2">
        <v>1</v>
      </c>
      <c r="DI253" s="2">
        <v>1</v>
      </c>
      <c r="DJ253" s="2">
        <v>1</v>
      </c>
      <c r="DR253" s="4" t="s">
        <v>445</v>
      </c>
    </row>
    <row r="254" spans="1:122">
      <c r="A254" s="2">
        <v>6817943</v>
      </c>
      <c r="B254" s="3">
        <v>42056.308055555557</v>
      </c>
      <c r="C254" s="2">
        <v>1</v>
      </c>
      <c r="D254" s="2">
        <v>67</v>
      </c>
      <c r="E254" s="2">
        <v>11</v>
      </c>
      <c r="F254" s="2">
        <v>27</v>
      </c>
      <c r="G254" s="2">
        <v>5</v>
      </c>
      <c r="H254" s="2">
        <v>2</v>
      </c>
      <c r="I254" s="2">
        <v>2</v>
      </c>
      <c r="J254" s="2">
        <v>7</v>
      </c>
      <c r="K254" s="2">
        <v>7</v>
      </c>
      <c r="L254" s="2">
        <v>3</v>
      </c>
      <c r="N254" s="2">
        <v>1990</v>
      </c>
      <c r="O254" s="2">
        <v>1200</v>
      </c>
      <c r="P254" s="2">
        <v>7</v>
      </c>
      <c r="Q254" s="2">
        <f t="shared" si="9"/>
        <v>171.42857142857142</v>
      </c>
      <c r="R254" s="4" t="s">
        <v>221</v>
      </c>
      <c r="S254" s="2">
        <v>4</v>
      </c>
      <c r="T254" s="2">
        <v>1</v>
      </c>
      <c r="U254" s="2">
        <v>1</v>
      </c>
      <c r="V254" s="2">
        <v>1</v>
      </c>
      <c r="W254" s="2">
        <v>2</v>
      </c>
      <c r="X254" s="2">
        <v>3</v>
      </c>
      <c r="Y254" s="2">
        <v>1</v>
      </c>
      <c r="Z254" s="2">
        <v>3</v>
      </c>
      <c r="AA254" s="2">
        <v>4</v>
      </c>
      <c r="AB254" s="2">
        <v>4</v>
      </c>
      <c r="AC254" s="2">
        <v>3</v>
      </c>
      <c r="AD254" s="2">
        <v>4</v>
      </c>
      <c r="AE254" s="2">
        <v>3</v>
      </c>
      <c r="AF254" s="2">
        <v>3</v>
      </c>
      <c r="AG254" s="2">
        <v>3</v>
      </c>
      <c r="AH254" s="2">
        <v>3</v>
      </c>
      <c r="AI254" s="2">
        <v>3</v>
      </c>
      <c r="AJ254" s="2">
        <v>1</v>
      </c>
      <c r="AK254" s="2">
        <v>3</v>
      </c>
      <c r="AL254" s="2">
        <v>3</v>
      </c>
      <c r="AM254" s="2">
        <v>4</v>
      </c>
      <c r="AN254" s="2">
        <v>3</v>
      </c>
      <c r="AO254" s="2">
        <v>3</v>
      </c>
      <c r="AP254" s="2">
        <v>3</v>
      </c>
      <c r="AQ254" s="2">
        <v>4</v>
      </c>
      <c r="AR254" s="2">
        <v>1</v>
      </c>
      <c r="AS254" s="2">
        <v>2</v>
      </c>
      <c r="AT254" s="2">
        <v>3</v>
      </c>
      <c r="AU254" s="2">
        <v>2</v>
      </c>
      <c r="AV254" s="2">
        <v>1</v>
      </c>
      <c r="AW254" s="2">
        <v>3</v>
      </c>
      <c r="AX254" s="2">
        <v>2</v>
      </c>
      <c r="AY254" s="2">
        <v>3</v>
      </c>
      <c r="AZ254" s="2">
        <v>2</v>
      </c>
      <c r="BA254" s="2">
        <v>1</v>
      </c>
      <c r="BB254" s="2">
        <v>3</v>
      </c>
      <c r="BC254" s="2">
        <v>3</v>
      </c>
      <c r="BD254" s="2">
        <v>3</v>
      </c>
      <c r="BE254" s="2">
        <v>2</v>
      </c>
      <c r="BF254" s="2">
        <v>2</v>
      </c>
      <c r="BG254" s="2">
        <v>3</v>
      </c>
      <c r="BH254" s="2">
        <v>3</v>
      </c>
      <c r="BI254" s="2">
        <f t="shared" si="10"/>
        <v>3</v>
      </c>
      <c r="BJ254" s="2">
        <v>0</v>
      </c>
      <c r="BK254" s="2">
        <v>0</v>
      </c>
      <c r="BL254" s="2">
        <v>0</v>
      </c>
      <c r="BM254" s="2">
        <v>0</v>
      </c>
      <c r="BN254" s="2">
        <v>0</v>
      </c>
      <c r="BO254" s="2">
        <v>1</v>
      </c>
      <c r="BP254" s="2">
        <v>0</v>
      </c>
      <c r="BQ254" s="4" t="s">
        <v>445</v>
      </c>
      <c r="BR254" s="2">
        <v>0</v>
      </c>
      <c r="BS254" s="2">
        <v>0</v>
      </c>
      <c r="BT254" s="2">
        <v>0</v>
      </c>
      <c r="BU254" s="2">
        <v>0</v>
      </c>
      <c r="BV254" s="2">
        <v>0</v>
      </c>
      <c r="BW254" s="2">
        <v>0</v>
      </c>
      <c r="BX254" s="2">
        <v>1</v>
      </c>
      <c r="BY254" s="4" t="s">
        <v>445</v>
      </c>
      <c r="BZ254" s="2">
        <v>0</v>
      </c>
      <c r="CA254" s="2">
        <v>0</v>
      </c>
      <c r="CB254" s="2">
        <v>0</v>
      </c>
      <c r="CC254" s="2">
        <v>0</v>
      </c>
      <c r="CD254" s="2">
        <v>0</v>
      </c>
      <c r="CE254" s="2">
        <v>1</v>
      </c>
      <c r="CF254" s="2">
        <v>0</v>
      </c>
      <c r="CG254" s="4" t="s">
        <v>445</v>
      </c>
      <c r="CH254" s="2">
        <v>0</v>
      </c>
      <c r="CI254" s="2">
        <v>0</v>
      </c>
      <c r="CJ254" s="2">
        <v>0</v>
      </c>
      <c r="CK254" s="2">
        <v>0</v>
      </c>
      <c r="CL254" s="2">
        <v>1</v>
      </c>
      <c r="CM254" s="4" t="s">
        <v>445</v>
      </c>
      <c r="CN254" s="2">
        <v>0</v>
      </c>
      <c r="CO254" s="2">
        <v>0</v>
      </c>
      <c r="CP254" s="2">
        <v>0</v>
      </c>
      <c r="CQ254" s="2">
        <v>1</v>
      </c>
      <c r="CR254" s="2">
        <v>0</v>
      </c>
      <c r="CS254" s="4" t="s">
        <v>445</v>
      </c>
      <c r="CT254" s="2">
        <v>0</v>
      </c>
      <c r="CU254" s="2">
        <v>0</v>
      </c>
      <c r="CV254" s="2">
        <v>0</v>
      </c>
      <c r="CW254" s="2">
        <v>0</v>
      </c>
      <c r="CX254" s="2">
        <v>1</v>
      </c>
      <c r="CY254" s="2">
        <v>0</v>
      </c>
      <c r="CZ254" s="4" t="s">
        <v>445</v>
      </c>
      <c r="DA254" s="8">
        <f t="shared" si="11"/>
        <v>0</v>
      </c>
      <c r="DB254" s="2">
        <v>1</v>
      </c>
      <c r="DC254" s="2">
        <v>3</v>
      </c>
      <c r="DD254" s="2">
        <v>3</v>
      </c>
      <c r="DE254" s="2">
        <v>3</v>
      </c>
      <c r="DF254" s="2">
        <v>2</v>
      </c>
      <c r="DG254" s="2">
        <v>2</v>
      </c>
      <c r="DH254" s="2">
        <v>1</v>
      </c>
      <c r="DI254" s="2">
        <v>3</v>
      </c>
      <c r="DJ254" s="2">
        <v>3</v>
      </c>
      <c r="DR254" s="4" t="s">
        <v>445</v>
      </c>
    </row>
    <row r="255" spans="1:122">
      <c r="A255" s="2">
        <v>6818022</v>
      </c>
      <c r="B255" s="3">
        <v>42056.024317129632</v>
      </c>
      <c r="C255" s="2">
        <v>1</v>
      </c>
      <c r="D255" s="2">
        <v>62</v>
      </c>
      <c r="E255" s="2">
        <v>11</v>
      </c>
      <c r="F255" s="2">
        <v>13</v>
      </c>
      <c r="G255" s="2">
        <v>3</v>
      </c>
      <c r="H255" s="2">
        <v>2</v>
      </c>
      <c r="I255" s="2">
        <v>2</v>
      </c>
      <c r="J255" s="2">
        <v>6</v>
      </c>
      <c r="K255" s="2">
        <v>3</v>
      </c>
      <c r="L255" s="2">
        <v>6</v>
      </c>
      <c r="N255" s="2">
        <v>1989</v>
      </c>
      <c r="O255" s="2">
        <v>200</v>
      </c>
      <c r="P255" s="2">
        <v>3</v>
      </c>
      <c r="Q255" s="2">
        <f t="shared" si="9"/>
        <v>66.666666666666671</v>
      </c>
      <c r="R255" s="4" t="s">
        <v>222</v>
      </c>
      <c r="S255" s="2">
        <v>4</v>
      </c>
      <c r="T255" s="2">
        <v>2</v>
      </c>
      <c r="U255" s="2">
        <v>4</v>
      </c>
      <c r="V255" s="2">
        <v>1</v>
      </c>
      <c r="W255" s="2">
        <v>2</v>
      </c>
      <c r="X255" s="2">
        <v>2</v>
      </c>
      <c r="Y255" s="2">
        <v>1</v>
      </c>
      <c r="Z255" s="2">
        <v>1</v>
      </c>
      <c r="AA255" s="2">
        <v>2</v>
      </c>
      <c r="AB255" s="2">
        <v>1</v>
      </c>
      <c r="AC255" s="2">
        <v>1</v>
      </c>
      <c r="AD255" s="2">
        <v>4</v>
      </c>
      <c r="AE255" s="2">
        <v>4</v>
      </c>
      <c r="AF255" s="2">
        <v>1</v>
      </c>
      <c r="AG255" s="2">
        <v>2</v>
      </c>
      <c r="AH255" s="2">
        <v>1</v>
      </c>
      <c r="AI255" s="2">
        <v>4</v>
      </c>
      <c r="AJ255" s="2">
        <v>1</v>
      </c>
      <c r="AK255" s="2">
        <v>4</v>
      </c>
      <c r="AL255" s="2">
        <v>1</v>
      </c>
      <c r="AM255" s="2">
        <v>1</v>
      </c>
      <c r="AN255" s="2">
        <v>1</v>
      </c>
      <c r="AO255" s="2">
        <v>1</v>
      </c>
      <c r="AP255" s="2">
        <v>1</v>
      </c>
      <c r="AQ255" s="2">
        <v>1</v>
      </c>
      <c r="AR255" s="2">
        <v>2</v>
      </c>
      <c r="AS255" s="2">
        <v>2</v>
      </c>
      <c r="AT255" s="2">
        <v>2</v>
      </c>
      <c r="AU255" s="2">
        <v>1</v>
      </c>
      <c r="AV255" s="2">
        <v>2</v>
      </c>
      <c r="AW255" s="2">
        <v>2</v>
      </c>
      <c r="AX255" s="2">
        <v>2</v>
      </c>
      <c r="AY255" s="2">
        <v>2</v>
      </c>
      <c r="AZ255" s="2">
        <v>1</v>
      </c>
      <c r="BA255" s="2">
        <v>2</v>
      </c>
      <c r="BB255" s="2">
        <v>2</v>
      </c>
      <c r="BC255" s="2">
        <v>2</v>
      </c>
      <c r="BD255" s="2">
        <v>2</v>
      </c>
      <c r="BE255" s="2">
        <v>2</v>
      </c>
      <c r="BF255" s="2">
        <v>2</v>
      </c>
      <c r="BG255" s="2">
        <v>1</v>
      </c>
      <c r="BH255" s="2">
        <v>2</v>
      </c>
      <c r="BI255" s="2">
        <f t="shared" si="10"/>
        <v>1.5</v>
      </c>
      <c r="BJ255" s="2">
        <v>0</v>
      </c>
      <c r="BK255" s="2">
        <v>0</v>
      </c>
      <c r="BL255" s="2">
        <v>0</v>
      </c>
      <c r="BM255" s="2">
        <v>0</v>
      </c>
      <c r="BN255" s="2">
        <v>0</v>
      </c>
      <c r="BO255" s="2">
        <v>1</v>
      </c>
      <c r="BP255" s="2">
        <v>0</v>
      </c>
      <c r="BQ255" s="4" t="s">
        <v>445</v>
      </c>
      <c r="BR255" s="2">
        <v>0</v>
      </c>
      <c r="BS255" s="2">
        <v>0</v>
      </c>
      <c r="BT255" s="2">
        <v>0</v>
      </c>
      <c r="BU255" s="2">
        <v>0</v>
      </c>
      <c r="BV255" s="2">
        <v>0</v>
      </c>
      <c r="BW255" s="2">
        <v>1</v>
      </c>
      <c r="BX255" s="2">
        <v>0</v>
      </c>
      <c r="BY255" s="4" t="s">
        <v>445</v>
      </c>
      <c r="BZ255" s="2">
        <v>0</v>
      </c>
      <c r="CA255" s="2">
        <v>0</v>
      </c>
      <c r="CB255" s="2">
        <v>0</v>
      </c>
      <c r="CC255" s="2">
        <v>0</v>
      </c>
      <c r="CD255" s="2">
        <v>0</v>
      </c>
      <c r="CE255" s="2">
        <v>1</v>
      </c>
      <c r="CF255" s="2">
        <v>0</v>
      </c>
      <c r="CG255" s="4" t="s">
        <v>445</v>
      </c>
      <c r="CH255" s="2">
        <v>0</v>
      </c>
      <c r="CI255" s="2">
        <v>0</v>
      </c>
      <c r="CJ255" s="2">
        <v>0</v>
      </c>
      <c r="CK255" s="2">
        <v>1</v>
      </c>
      <c r="CL255" s="2">
        <v>0</v>
      </c>
      <c r="CM255" s="4" t="s">
        <v>445</v>
      </c>
      <c r="CN255" s="2">
        <v>0</v>
      </c>
      <c r="CO255" s="2">
        <v>0</v>
      </c>
      <c r="CP255" s="2">
        <v>0</v>
      </c>
      <c r="CQ255" s="2">
        <v>1</v>
      </c>
      <c r="CR255" s="2">
        <v>0</v>
      </c>
      <c r="CS255" s="4" t="s">
        <v>445</v>
      </c>
      <c r="CT255" s="2">
        <v>0</v>
      </c>
      <c r="CU255" s="2">
        <v>0</v>
      </c>
      <c r="CV255" s="2">
        <v>0</v>
      </c>
      <c r="CW255" s="2">
        <v>0</v>
      </c>
      <c r="CX255" s="2">
        <v>1</v>
      </c>
      <c r="CY255" s="2">
        <v>0</v>
      </c>
      <c r="CZ255" s="4" t="s">
        <v>445</v>
      </c>
      <c r="DA255" s="8">
        <f t="shared" si="11"/>
        <v>0</v>
      </c>
      <c r="DB255" s="2">
        <v>2</v>
      </c>
      <c r="DC255" s="2">
        <v>2</v>
      </c>
      <c r="DD255" s="2">
        <v>2</v>
      </c>
      <c r="DE255" s="2">
        <v>2</v>
      </c>
      <c r="DF255" s="2">
        <v>2</v>
      </c>
      <c r="DG255" s="2">
        <v>2</v>
      </c>
      <c r="DH255" s="2">
        <v>1</v>
      </c>
      <c r="DI255" s="2">
        <v>1</v>
      </c>
      <c r="DJ255" s="2">
        <v>1</v>
      </c>
      <c r="DR255" s="4" t="s">
        <v>445</v>
      </c>
    </row>
    <row r="256" spans="1:122">
      <c r="A256" s="2">
        <v>6819832</v>
      </c>
      <c r="B256" s="3">
        <v>42056.545451388891</v>
      </c>
      <c r="C256" s="2">
        <v>1</v>
      </c>
      <c r="D256" s="2">
        <v>36</v>
      </c>
      <c r="E256" s="2">
        <v>6</v>
      </c>
      <c r="F256" s="2">
        <v>47</v>
      </c>
      <c r="G256" s="2">
        <v>8</v>
      </c>
      <c r="H256" s="2">
        <v>2</v>
      </c>
      <c r="I256" s="2">
        <v>2</v>
      </c>
      <c r="J256" s="2">
        <v>3</v>
      </c>
      <c r="K256" s="2">
        <v>3</v>
      </c>
      <c r="L256" s="2">
        <v>1</v>
      </c>
      <c r="N256" s="2">
        <v>2003</v>
      </c>
      <c r="O256" s="2">
        <v>120</v>
      </c>
      <c r="P256" s="2">
        <v>2</v>
      </c>
      <c r="Q256" s="2">
        <f t="shared" si="9"/>
        <v>60</v>
      </c>
      <c r="R256" s="4" t="s">
        <v>223</v>
      </c>
      <c r="S256" s="2">
        <v>2</v>
      </c>
      <c r="T256" s="2">
        <v>1</v>
      </c>
      <c r="U256" s="2">
        <v>2</v>
      </c>
      <c r="V256" s="2">
        <v>2</v>
      </c>
      <c r="W256" s="2">
        <v>1</v>
      </c>
      <c r="X256" s="2">
        <v>2</v>
      </c>
      <c r="Y256" s="2">
        <v>2</v>
      </c>
      <c r="Z256" s="2">
        <v>2</v>
      </c>
      <c r="AA256" s="2">
        <v>2</v>
      </c>
      <c r="AB256" s="2">
        <v>2</v>
      </c>
      <c r="AC256" s="2">
        <v>1</v>
      </c>
      <c r="AD256" s="2">
        <v>4</v>
      </c>
      <c r="AE256" s="2">
        <v>4</v>
      </c>
      <c r="AF256" s="2">
        <v>3</v>
      </c>
      <c r="AG256" s="2">
        <v>2</v>
      </c>
      <c r="AH256" s="2">
        <v>3</v>
      </c>
      <c r="AI256" s="2">
        <v>1</v>
      </c>
      <c r="AJ256" s="2">
        <v>2</v>
      </c>
      <c r="AK256" s="2">
        <v>1</v>
      </c>
      <c r="AL256" s="2">
        <v>1</v>
      </c>
      <c r="AM256" s="2">
        <v>1</v>
      </c>
      <c r="AN256" s="2">
        <v>1</v>
      </c>
      <c r="AO256" s="2">
        <v>1</v>
      </c>
      <c r="AP256" s="2">
        <v>1</v>
      </c>
      <c r="AQ256" s="2">
        <v>4</v>
      </c>
      <c r="AR256" s="2">
        <v>1</v>
      </c>
      <c r="AS256" s="2">
        <v>2</v>
      </c>
      <c r="AT256" s="2">
        <v>2</v>
      </c>
      <c r="AU256" s="2">
        <v>2</v>
      </c>
      <c r="AV256" s="2">
        <v>2</v>
      </c>
      <c r="AW256" s="2">
        <v>2</v>
      </c>
      <c r="AX256" s="2">
        <v>2</v>
      </c>
      <c r="AY256" s="2">
        <v>2</v>
      </c>
      <c r="AZ256" s="2">
        <v>2</v>
      </c>
      <c r="BA256" s="2">
        <v>2</v>
      </c>
      <c r="BB256" s="2">
        <v>2</v>
      </c>
      <c r="BC256" s="2">
        <v>2</v>
      </c>
      <c r="BD256" s="2">
        <v>2</v>
      </c>
      <c r="BE256" s="2">
        <v>2</v>
      </c>
      <c r="BF256" s="2">
        <v>2</v>
      </c>
      <c r="BG256" s="2">
        <v>2</v>
      </c>
      <c r="BH256" s="2">
        <v>1</v>
      </c>
      <c r="BI256" s="2">
        <f t="shared" si="10"/>
        <v>1.5</v>
      </c>
      <c r="BJ256" s="2">
        <v>0</v>
      </c>
      <c r="BK256" s="2">
        <v>0</v>
      </c>
      <c r="BL256" s="2">
        <v>0</v>
      </c>
      <c r="BM256" s="2">
        <v>0</v>
      </c>
      <c r="BN256" s="2">
        <v>0</v>
      </c>
      <c r="BO256" s="2">
        <v>1</v>
      </c>
      <c r="BP256" s="2">
        <v>0</v>
      </c>
      <c r="BQ256" s="4" t="s">
        <v>445</v>
      </c>
      <c r="BR256" s="2">
        <v>0</v>
      </c>
      <c r="BS256" s="2">
        <v>0</v>
      </c>
      <c r="BT256" s="2">
        <v>0</v>
      </c>
      <c r="BU256" s="2">
        <v>0</v>
      </c>
      <c r="BV256" s="2">
        <v>0</v>
      </c>
      <c r="BW256" s="2">
        <v>1</v>
      </c>
      <c r="BX256" s="2">
        <v>0</v>
      </c>
      <c r="BY256" s="4" t="s">
        <v>445</v>
      </c>
      <c r="BZ256" s="2">
        <v>0</v>
      </c>
      <c r="CA256" s="2">
        <v>0</v>
      </c>
      <c r="CB256" s="2">
        <v>0</v>
      </c>
      <c r="CC256" s="2">
        <v>0</v>
      </c>
      <c r="CD256" s="2">
        <v>0</v>
      </c>
      <c r="CE256" s="2">
        <v>1</v>
      </c>
      <c r="CF256" s="2">
        <v>0</v>
      </c>
      <c r="CG256" s="4" t="s">
        <v>445</v>
      </c>
      <c r="CH256" s="2">
        <v>0</v>
      </c>
      <c r="CI256" s="2">
        <v>0</v>
      </c>
      <c r="CJ256" s="2">
        <v>0</v>
      </c>
      <c r="CK256" s="2">
        <v>1</v>
      </c>
      <c r="CL256" s="2">
        <v>0</v>
      </c>
      <c r="CM256" s="4" t="s">
        <v>445</v>
      </c>
      <c r="CN256" s="2">
        <v>0</v>
      </c>
      <c r="CO256" s="2">
        <v>0</v>
      </c>
      <c r="CP256" s="2">
        <v>0</v>
      </c>
      <c r="CQ256" s="2">
        <v>1</v>
      </c>
      <c r="CR256" s="2">
        <v>0</v>
      </c>
      <c r="CS256" s="4" t="s">
        <v>445</v>
      </c>
      <c r="CT256" s="2">
        <v>0</v>
      </c>
      <c r="CU256" s="2">
        <v>0</v>
      </c>
      <c r="CV256" s="2">
        <v>0</v>
      </c>
      <c r="CW256" s="2">
        <v>0</v>
      </c>
      <c r="CX256" s="2">
        <v>1</v>
      </c>
      <c r="CY256" s="2">
        <v>0</v>
      </c>
      <c r="CZ256" s="4" t="s">
        <v>445</v>
      </c>
      <c r="DA256" s="8">
        <f t="shared" si="11"/>
        <v>0</v>
      </c>
      <c r="DB256" s="2">
        <v>2</v>
      </c>
      <c r="DC256" s="2">
        <v>2</v>
      </c>
      <c r="DD256" s="2">
        <v>2</v>
      </c>
      <c r="DE256" s="2">
        <v>3</v>
      </c>
      <c r="DF256" s="2">
        <v>3</v>
      </c>
      <c r="DG256" s="2">
        <v>2</v>
      </c>
      <c r="DH256" s="2">
        <v>1</v>
      </c>
      <c r="DI256" s="2">
        <v>1</v>
      </c>
      <c r="DJ256" s="2">
        <v>2</v>
      </c>
      <c r="DK256" s="2">
        <v>0</v>
      </c>
      <c r="DL256" s="2">
        <v>0</v>
      </c>
      <c r="DM256" s="2">
        <v>0</v>
      </c>
      <c r="DN256" s="2">
        <v>0</v>
      </c>
      <c r="DO256" s="2">
        <v>1</v>
      </c>
      <c r="DP256" s="2">
        <v>0</v>
      </c>
      <c r="DQ256" s="2">
        <v>0</v>
      </c>
      <c r="DR256" s="4" t="s">
        <v>445</v>
      </c>
    </row>
    <row r="257" spans="1:122">
      <c r="A257" s="2">
        <v>6825359</v>
      </c>
      <c r="B257" s="3">
        <v>42057.807395833333</v>
      </c>
      <c r="C257" s="2">
        <v>2</v>
      </c>
      <c r="D257" s="2">
        <v>52</v>
      </c>
      <c r="E257" s="2">
        <v>9</v>
      </c>
      <c r="F257" s="2">
        <v>23</v>
      </c>
      <c r="G257" s="2">
        <v>4</v>
      </c>
      <c r="H257" s="2">
        <v>2</v>
      </c>
      <c r="I257" s="2">
        <v>2</v>
      </c>
      <c r="J257" s="2">
        <v>6</v>
      </c>
      <c r="K257" s="2">
        <v>3</v>
      </c>
      <c r="L257" s="2">
        <v>5</v>
      </c>
      <c r="N257" s="2">
        <v>1983</v>
      </c>
      <c r="O257" s="2">
        <v>210</v>
      </c>
      <c r="P257" s="2">
        <v>4</v>
      </c>
      <c r="Q257" s="2">
        <f t="shared" si="9"/>
        <v>52.5</v>
      </c>
      <c r="R257" s="4" t="s">
        <v>224</v>
      </c>
      <c r="S257" s="2">
        <v>4</v>
      </c>
      <c r="T257" s="2">
        <v>3</v>
      </c>
      <c r="U257" s="2">
        <v>4</v>
      </c>
      <c r="V257" s="2">
        <v>4</v>
      </c>
      <c r="W257" s="2">
        <v>1</v>
      </c>
      <c r="X257" s="2">
        <v>1</v>
      </c>
      <c r="Y257" s="2">
        <v>2</v>
      </c>
      <c r="Z257" s="2">
        <v>3</v>
      </c>
      <c r="AA257" s="2">
        <v>2</v>
      </c>
      <c r="AB257" s="2">
        <v>3</v>
      </c>
      <c r="AC257" s="2">
        <v>4</v>
      </c>
      <c r="AD257" s="2">
        <v>4</v>
      </c>
      <c r="AE257" s="2">
        <v>4</v>
      </c>
      <c r="AF257" s="2">
        <v>3</v>
      </c>
      <c r="AG257" s="2">
        <v>2</v>
      </c>
      <c r="AH257" s="2">
        <v>4</v>
      </c>
      <c r="AI257" s="2">
        <v>2</v>
      </c>
      <c r="AJ257" s="2">
        <v>3</v>
      </c>
      <c r="AK257" s="2">
        <v>3</v>
      </c>
      <c r="AL257" s="2">
        <v>4</v>
      </c>
      <c r="AM257" s="2">
        <v>2</v>
      </c>
      <c r="AN257" s="2">
        <v>1</v>
      </c>
      <c r="AO257" s="2">
        <v>4</v>
      </c>
      <c r="AP257" s="2">
        <v>4</v>
      </c>
      <c r="AQ257" s="2">
        <v>4</v>
      </c>
      <c r="AR257" s="2">
        <v>1</v>
      </c>
      <c r="AS257" s="2">
        <v>2</v>
      </c>
      <c r="AT257" s="2">
        <v>4</v>
      </c>
      <c r="AU257" s="2">
        <v>2</v>
      </c>
      <c r="AV257" s="2">
        <v>2</v>
      </c>
      <c r="AW257" s="2">
        <v>2</v>
      </c>
      <c r="AX257" s="2">
        <v>2</v>
      </c>
      <c r="AY257" s="2">
        <v>2</v>
      </c>
      <c r="AZ257" s="2">
        <v>1</v>
      </c>
      <c r="BA257" s="2">
        <v>2</v>
      </c>
      <c r="BB257" s="2">
        <v>2</v>
      </c>
      <c r="BC257" s="2">
        <v>3</v>
      </c>
      <c r="BD257" s="2">
        <v>2</v>
      </c>
      <c r="BE257" s="2">
        <v>2</v>
      </c>
      <c r="BF257" s="2">
        <v>2</v>
      </c>
      <c r="BG257" s="2">
        <v>3</v>
      </c>
      <c r="BH257" s="2">
        <v>2</v>
      </c>
      <c r="BI257" s="2">
        <f t="shared" si="10"/>
        <v>2.5</v>
      </c>
      <c r="BJ257" s="2">
        <v>0</v>
      </c>
      <c r="BK257" s="2">
        <v>0</v>
      </c>
      <c r="BL257" s="2">
        <v>0</v>
      </c>
      <c r="BM257" s="2">
        <v>0</v>
      </c>
      <c r="BN257" s="2">
        <v>0</v>
      </c>
      <c r="BO257" s="2">
        <v>1</v>
      </c>
      <c r="BP257" s="2">
        <v>0</v>
      </c>
      <c r="BQ257" s="4" t="s">
        <v>445</v>
      </c>
      <c r="BR257" s="2">
        <v>1</v>
      </c>
      <c r="BS257" s="2">
        <v>0</v>
      </c>
      <c r="BT257" s="2">
        <v>0</v>
      </c>
      <c r="BU257" s="2">
        <v>0</v>
      </c>
      <c r="BV257" s="2">
        <v>0</v>
      </c>
      <c r="BW257" s="2">
        <v>0</v>
      </c>
      <c r="BX257" s="2">
        <v>0</v>
      </c>
      <c r="BY257" s="4" t="s">
        <v>445</v>
      </c>
      <c r="BZ257" s="2">
        <v>1</v>
      </c>
      <c r="CA257" s="2">
        <v>0</v>
      </c>
      <c r="CB257" s="2">
        <v>0</v>
      </c>
      <c r="CC257" s="2">
        <v>0</v>
      </c>
      <c r="CD257" s="2">
        <v>0</v>
      </c>
      <c r="CE257" s="2">
        <v>0</v>
      </c>
      <c r="CF257" s="2">
        <v>0</v>
      </c>
      <c r="CG257" s="4" t="s">
        <v>445</v>
      </c>
      <c r="CH257" s="2">
        <v>0</v>
      </c>
      <c r="CI257" s="2">
        <v>0</v>
      </c>
      <c r="CJ257" s="2">
        <v>0</v>
      </c>
      <c r="CK257" s="2">
        <v>1</v>
      </c>
      <c r="CL257" s="2">
        <v>0</v>
      </c>
      <c r="CM257" s="4" t="s">
        <v>445</v>
      </c>
      <c r="CN257" s="2">
        <v>1</v>
      </c>
      <c r="CO257" s="2">
        <v>0</v>
      </c>
      <c r="CP257" s="2">
        <v>0</v>
      </c>
      <c r="CQ257" s="2">
        <v>0</v>
      </c>
      <c r="CR257" s="2">
        <v>0</v>
      </c>
      <c r="CS257" s="4" t="s">
        <v>445</v>
      </c>
      <c r="CT257" s="2">
        <v>0</v>
      </c>
      <c r="CU257" s="2">
        <v>0</v>
      </c>
      <c r="CV257" s="2">
        <v>0</v>
      </c>
      <c r="CW257" s="2">
        <v>0</v>
      </c>
      <c r="CX257" s="2">
        <v>1</v>
      </c>
      <c r="CY257" s="2">
        <v>0</v>
      </c>
      <c r="CZ257" s="4" t="s">
        <v>445</v>
      </c>
      <c r="DA257" s="8">
        <f t="shared" si="11"/>
        <v>3</v>
      </c>
      <c r="DB257" s="2">
        <v>2</v>
      </c>
      <c r="DC257" s="2">
        <v>2</v>
      </c>
      <c r="DD257" s="2">
        <v>2</v>
      </c>
      <c r="DE257" s="2">
        <v>2</v>
      </c>
      <c r="DF257" s="2">
        <v>2</v>
      </c>
      <c r="DG257" s="2">
        <v>2</v>
      </c>
      <c r="DH257" s="2">
        <v>4</v>
      </c>
      <c r="DI257" s="2">
        <v>3</v>
      </c>
      <c r="DJ257" s="2">
        <v>2</v>
      </c>
      <c r="DK257" s="2">
        <v>0</v>
      </c>
      <c r="DL257" s="2">
        <v>1</v>
      </c>
      <c r="DM257" s="2">
        <v>0</v>
      </c>
      <c r="DN257" s="2">
        <v>0</v>
      </c>
      <c r="DO257" s="2">
        <v>0</v>
      </c>
      <c r="DP257" s="2">
        <v>0</v>
      </c>
      <c r="DQ257" s="2">
        <v>0</v>
      </c>
      <c r="DR257" s="4" t="s">
        <v>445</v>
      </c>
    </row>
    <row r="258" spans="1:122">
      <c r="A258" s="2">
        <v>6852198</v>
      </c>
      <c r="B258" s="3">
        <v>42056.31355324074</v>
      </c>
      <c r="C258" s="2">
        <v>1</v>
      </c>
      <c r="D258" s="2">
        <v>46</v>
      </c>
      <c r="E258" s="2">
        <v>8</v>
      </c>
      <c r="F258" s="2">
        <v>27</v>
      </c>
      <c r="G258" s="2">
        <v>5</v>
      </c>
      <c r="H258" s="2">
        <v>2</v>
      </c>
      <c r="I258" s="2">
        <v>2</v>
      </c>
      <c r="J258" s="2">
        <v>4</v>
      </c>
      <c r="K258" s="2">
        <v>4</v>
      </c>
      <c r="L258" s="2">
        <v>3</v>
      </c>
      <c r="N258" s="2">
        <v>2007</v>
      </c>
      <c r="O258" s="2">
        <v>1500</v>
      </c>
      <c r="P258" s="2">
        <v>5</v>
      </c>
      <c r="Q258" s="2">
        <f t="shared" si="9"/>
        <v>300</v>
      </c>
      <c r="R258" s="4" t="s">
        <v>108</v>
      </c>
      <c r="S258" s="2">
        <v>4</v>
      </c>
      <c r="T258" s="2">
        <v>1</v>
      </c>
      <c r="U258" s="2">
        <v>3</v>
      </c>
      <c r="V258" s="2">
        <v>4</v>
      </c>
      <c r="W258" s="2">
        <v>1</v>
      </c>
      <c r="X258" s="2">
        <v>1</v>
      </c>
      <c r="Y258" s="2">
        <v>1</v>
      </c>
      <c r="Z258" s="2">
        <v>1</v>
      </c>
      <c r="AA258" s="2">
        <v>4</v>
      </c>
      <c r="AB258" s="2">
        <v>4</v>
      </c>
      <c r="AC258" s="2">
        <v>4</v>
      </c>
      <c r="AD258" s="2">
        <v>4</v>
      </c>
      <c r="AE258" s="2">
        <v>3</v>
      </c>
      <c r="AF258" s="2">
        <v>3</v>
      </c>
      <c r="AG258" s="2">
        <v>3</v>
      </c>
      <c r="AH258" s="2">
        <v>4</v>
      </c>
      <c r="AI258" s="2">
        <v>3</v>
      </c>
      <c r="AJ258" s="2">
        <v>3</v>
      </c>
      <c r="AK258" s="2">
        <v>4</v>
      </c>
      <c r="AL258" s="2">
        <v>3</v>
      </c>
      <c r="AM258" s="2">
        <v>3</v>
      </c>
      <c r="AN258" s="2">
        <v>1</v>
      </c>
      <c r="AO258" s="2">
        <v>4</v>
      </c>
      <c r="AP258" s="2">
        <v>4</v>
      </c>
      <c r="AQ258" s="2">
        <v>4</v>
      </c>
      <c r="AR258" s="2">
        <v>2</v>
      </c>
      <c r="AS258" s="2">
        <v>2</v>
      </c>
      <c r="AT258" s="2">
        <v>2</v>
      </c>
      <c r="AU258" s="2">
        <v>1</v>
      </c>
      <c r="AV258" s="2">
        <v>2</v>
      </c>
      <c r="AW258" s="2">
        <v>3</v>
      </c>
      <c r="AX258" s="2">
        <v>2</v>
      </c>
      <c r="AY258" s="2">
        <v>2</v>
      </c>
      <c r="AZ258" s="2">
        <v>4</v>
      </c>
      <c r="BA258" s="2">
        <v>1</v>
      </c>
      <c r="BB258" s="2">
        <v>2</v>
      </c>
      <c r="BC258" s="2">
        <v>2</v>
      </c>
      <c r="BD258" s="2">
        <v>3</v>
      </c>
      <c r="BE258" s="2">
        <v>2</v>
      </c>
      <c r="BF258" s="2">
        <v>3</v>
      </c>
      <c r="BG258" s="2">
        <v>1</v>
      </c>
      <c r="BH258" s="2">
        <v>2</v>
      </c>
      <c r="BI258" s="2">
        <f t="shared" si="10"/>
        <v>1.5</v>
      </c>
      <c r="BJ258" s="2">
        <v>0</v>
      </c>
      <c r="BK258" s="2">
        <v>0</v>
      </c>
      <c r="BL258" s="2">
        <v>0</v>
      </c>
      <c r="BM258" s="2">
        <v>0</v>
      </c>
      <c r="BN258" s="2">
        <v>0</v>
      </c>
      <c r="BO258" s="2">
        <v>0</v>
      </c>
      <c r="BP258" s="2">
        <v>1</v>
      </c>
      <c r="BQ258" s="4" t="s">
        <v>445</v>
      </c>
      <c r="BR258" s="2">
        <v>1</v>
      </c>
      <c r="BS258" s="2">
        <v>0</v>
      </c>
      <c r="BT258" s="2">
        <v>0</v>
      </c>
      <c r="BU258" s="2">
        <v>0</v>
      </c>
      <c r="BV258" s="2">
        <v>0</v>
      </c>
      <c r="BW258" s="2">
        <v>0</v>
      </c>
      <c r="BX258" s="2">
        <v>0</v>
      </c>
      <c r="BY258" s="4" t="s">
        <v>445</v>
      </c>
      <c r="BZ258" s="2">
        <v>1</v>
      </c>
      <c r="CA258" s="2">
        <v>0</v>
      </c>
      <c r="CB258" s="2">
        <v>0</v>
      </c>
      <c r="CC258" s="2">
        <v>0</v>
      </c>
      <c r="CD258" s="2">
        <v>0</v>
      </c>
      <c r="CE258" s="2">
        <v>0</v>
      </c>
      <c r="CF258" s="2">
        <v>0</v>
      </c>
      <c r="CG258" s="4" t="s">
        <v>445</v>
      </c>
      <c r="CH258" s="2">
        <v>0</v>
      </c>
      <c r="CI258" s="2">
        <v>0</v>
      </c>
      <c r="CJ258" s="2">
        <v>0</v>
      </c>
      <c r="CK258" s="2">
        <v>0</v>
      </c>
      <c r="CL258" s="2">
        <v>1</v>
      </c>
      <c r="CM258" s="4" t="s">
        <v>445</v>
      </c>
      <c r="CN258" s="2">
        <v>0</v>
      </c>
      <c r="CO258" s="2">
        <v>0</v>
      </c>
      <c r="CP258" s="2">
        <v>0</v>
      </c>
      <c r="CQ258" s="2">
        <v>0</v>
      </c>
      <c r="CR258" s="2">
        <v>1</v>
      </c>
      <c r="CS258" s="4" t="s">
        <v>445</v>
      </c>
      <c r="CT258" s="2">
        <v>0</v>
      </c>
      <c r="CU258" s="2">
        <v>0</v>
      </c>
      <c r="CV258" s="2">
        <v>0</v>
      </c>
      <c r="CW258" s="2">
        <v>0</v>
      </c>
      <c r="CX258" s="2">
        <v>1</v>
      </c>
      <c r="CY258" s="2">
        <v>0</v>
      </c>
      <c r="CZ258" s="4" t="s">
        <v>445</v>
      </c>
      <c r="DA258" s="8">
        <f t="shared" si="11"/>
        <v>2</v>
      </c>
      <c r="DB258" s="2">
        <v>2</v>
      </c>
      <c r="DC258" s="2">
        <v>2</v>
      </c>
      <c r="DD258" s="2">
        <v>1</v>
      </c>
      <c r="DE258" s="2">
        <v>3</v>
      </c>
      <c r="DF258" s="2">
        <v>2</v>
      </c>
      <c r="DG258" s="2">
        <v>2</v>
      </c>
      <c r="DH258" s="2">
        <v>5</v>
      </c>
      <c r="DI258" s="2">
        <v>2</v>
      </c>
      <c r="DJ258" s="2">
        <v>2</v>
      </c>
      <c r="DK258" s="2">
        <v>1</v>
      </c>
      <c r="DL258" s="2">
        <v>0</v>
      </c>
      <c r="DM258" s="2">
        <v>0</v>
      </c>
      <c r="DN258" s="2">
        <v>0</v>
      </c>
      <c r="DO258" s="2">
        <v>0</v>
      </c>
      <c r="DP258" s="2">
        <v>0</v>
      </c>
      <c r="DQ258" s="2">
        <v>0</v>
      </c>
      <c r="DR258" s="4" t="s">
        <v>445</v>
      </c>
    </row>
    <row r="259" spans="1:122">
      <c r="A259" s="2">
        <v>6859276</v>
      </c>
      <c r="B259" s="3">
        <v>42057.824791666666</v>
      </c>
      <c r="C259" s="2">
        <v>1</v>
      </c>
      <c r="D259" s="2">
        <v>66</v>
      </c>
      <c r="E259" s="2">
        <v>11</v>
      </c>
      <c r="F259" s="2">
        <v>19</v>
      </c>
      <c r="G259" s="2">
        <v>4</v>
      </c>
      <c r="H259" s="2">
        <v>2</v>
      </c>
      <c r="I259" s="2">
        <v>2</v>
      </c>
      <c r="J259" s="2">
        <v>8</v>
      </c>
      <c r="K259" s="2">
        <v>7</v>
      </c>
      <c r="L259" s="2">
        <v>2</v>
      </c>
      <c r="N259" s="2">
        <v>1986</v>
      </c>
      <c r="O259" s="2">
        <v>659</v>
      </c>
      <c r="P259" s="2">
        <v>2</v>
      </c>
      <c r="Q259" s="2">
        <f t="shared" si="9"/>
        <v>329.5</v>
      </c>
      <c r="R259" s="4" t="s">
        <v>225</v>
      </c>
      <c r="S259" s="2">
        <v>3</v>
      </c>
      <c r="T259" s="2">
        <v>3</v>
      </c>
      <c r="U259" s="2">
        <v>3</v>
      </c>
      <c r="V259" s="2">
        <v>4</v>
      </c>
      <c r="W259" s="2">
        <v>4</v>
      </c>
      <c r="X259" s="2">
        <v>2</v>
      </c>
      <c r="Y259" s="2">
        <v>2</v>
      </c>
      <c r="Z259" s="2">
        <v>4</v>
      </c>
      <c r="AA259" s="2">
        <v>2</v>
      </c>
      <c r="AB259" s="2">
        <v>2</v>
      </c>
      <c r="AC259" s="2">
        <v>4</v>
      </c>
      <c r="AD259" s="2">
        <v>4</v>
      </c>
      <c r="AE259" s="2">
        <v>4</v>
      </c>
      <c r="AF259" s="2">
        <v>2</v>
      </c>
      <c r="AG259" s="2">
        <v>2</v>
      </c>
      <c r="AH259" s="2">
        <v>3</v>
      </c>
      <c r="AI259" s="2">
        <v>2</v>
      </c>
      <c r="AJ259" s="2">
        <v>2</v>
      </c>
      <c r="AK259" s="2">
        <v>3</v>
      </c>
      <c r="AL259" s="2">
        <v>3</v>
      </c>
      <c r="AM259" s="2">
        <v>3</v>
      </c>
      <c r="AN259" s="2">
        <v>3</v>
      </c>
      <c r="AO259" s="2">
        <v>4</v>
      </c>
      <c r="AP259" s="2">
        <v>4</v>
      </c>
      <c r="AQ259" s="2">
        <v>4</v>
      </c>
      <c r="AR259" s="2">
        <v>3</v>
      </c>
      <c r="AS259" s="2">
        <v>3</v>
      </c>
      <c r="AT259" s="2">
        <v>2</v>
      </c>
      <c r="AU259" s="2">
        <v>3</v>
      </c>
      <c r="AV259" s="2">
        <v>4</v>
      </c>
      <c r="AW259" s="2">
        <v>3</v>
      </c>
      <c r="AX259" s="2">
        <v>2</v>
      </c>
      <c r="AY259" s="2">
        <v>3</v>
      </c>
      <c r="AZ259" s="2">
        <v>1</v>
      </c>
      <c r="BA259" s="2">
        <v>2</v>
      </c>
      <c r="BB259" s="2">
        <v>2</v>
      </c>
      <c r="BC259" s="2">
        <v>2</v>
      </c>
      <c r="BD259" s="2">
        <v>3</v>
      </c>
      <c r="BE259" s="2">
        <v>2</v>
      </c>
      <c r="BF259" s="2">
        <v>2</v>
      </c>
      <c r="BG259" s="2">
        <v>3</v>
      </c>
      <c r="BH259" s="2">
        <v>2</v>
      </c>
      <c r="BI259" s="2">
        <f t="shared" si="10"/>
        <v>2.5</v>
      </c>
      <c r="BJ259" s="2">
        <v>0</v>
      </c>
      <c r="BK259" s="2">
        <v>0</v>
      </c>
      <c r="BL259" s="2">
        <v>0</v>
      </c>
      <c r="BM259" s="2">
        <v>0</v>
      </c>
      <c r="BN259" s="2">
        <v>0</v>
      </c>
      <c r="BO259" s="2">
        <v>1</v>
      </c>
      <c r="BP259" s="2">
        <v>0</v>
      </c>
      <c r="BQ259" s="4" t="s">
        <v>445</v>
      </c>
      <c r="BR259" s="2">
        <v>1</v>
      </c>
      <c r="BS259" s="2">
        <v>0</v>
      </c>
      <c r="BT259" s="2">
        <v>0</v>
      </c>
      <c r="BU259" s="2">
        <v>0</v>
      </c>
      <c r="BV259" s="2">
        <v>0</v>
      </c>
      <c r="BW259" s="2">
        <v>0</v>
      </c>
      <c r="BX259" s="2">
        <v>0</v>
      </c>
      <c r="BY259" s="4" t="s">
        <v>445</v>
      </c>
      <c r="BZ259" s="2">
        <v>1</v>
      </c>
      <c r="CA259" s="2">
        <v>0</v>
      </c>
      <c r="CB259" s="2">
        <v>0</v>
      </c>
      <c r="CC259" s="2">
        <v>0</v>
      </c>
      <c r="CD259" s="2">
        <v>0</v>
      </c>
      <c r="CE259" s="2">
        <v>0</v>
      </c>
      <c r="CF259" s="2">
        <v>0</v>
      </c>
      <c r="CG259" s="4" t="s">
        <v>445</v>
      </c>
      <c r="CH259" s="2">
        <v>0</v>
      </c>
      <c r="CI259" s="2">
        <v>0</v>
      </c>
      <c r="CJ259" s="2">
        <v>0</v>
      </c>
      <c r="CK259" s="2">
        <v>1</v>
      </c>
      <c r="CL259" s="2">
        <v>0</v>
      </c>
      <c r="CM259" s="4" t="s">
        <v>445</v>
      </c>
      <c r="CN259" s="2">
        <v>0</v>
      </c>
      <c r="CO259" s="2">
        <v>1</v>
      </c>
      <c r="CP259" s="2">
        <v>0</v>
      </c>
      <c r="CQ259" s="2">
        <v>0</v>
      </c>
      <c r="CR259" s="2">
        <v>0</v>
      </c>
      <c r="CS259" s="4" t="s">
        <v>445</v>
      </c>
      <c r="CT259" s="2">
        <v>0</v>
      </c>
      <c r="CU259" s="2">
        <v>0</v>
      </c>
      <c r="CV259" s="2">
        <v>0</v>
      </c>
      <c r="CW259" s="2">
        <v>0</v>
      </c>
      <c r="CX259" s="2">
        <v>1</v>
      </c>
      <c r="CY259" s="2">
        <v>0</v>
      </c>
      <c r="CZ259" s="4" t="s">
        <v>445</v>
      </c>
      <c r="DA259" s="8">
        <f t="shared" si="11"/>
        <v>3</v>
      </c>
      <c r="DB259" s="2">
        <v>2</v>
      </c>
      <c r="DC259" s="2">
        <v>2</v>
      </c>
      <c r="DD259" s="2">
        <v>2</v>
      </c>
      <c r="DE259" s="2">
        <v>2</v>
      </c>
      <c r="DF259" s="2">
        <v>2</v>
      </c>
      <c r="DG259" s="2">
        <v>2</v>
      </c>
      <c r="DH259" s="2">
        <v>2</v>
      </c>
      <c r="DI259" s="2">
        <v>3</v>
      </c>
      <c r="DJ259" s="2">
        <v>1</v>
      </c>
      <c r="DR259" s="4" t="s">
        <v>445</v>
      </c>
    </row>
    <row r="260" spans="1:122">
      <c r="A260" s="2">
        <v>6881014</v>
      </c>
      <c r="B260" s="3">
        <v>42057.687523148146</v>
      </c>
      <c r="C260" s="2">
        <v>1</v>
      </c>
      <c r="D260" s="2">
        <v>68</v>
      </c>
      <c r="E260" s="2">
        <v>11</v>
      </c>
      <c r="F260" s="2">
        <v>17</v>
      </c>
      <c r="G260" s="2">
        <v>4</v>
      </c>
      <c r="H260" s="2">
        <v>2</v>
      </c>
      <c r="I260" s="2">
        <v>2</v>
      </c>
      <c r="J260" s="2">
        <v>9</v>
      </c>
      <c r="K260" s="2">
        <v>9</v>
      </c>
      <c r="L260" s="2">
        <v>7</v>
      </c>
      <c r="N260" s="2">
        <v>1985</v>
      </c>
      <c r="O260" s="2">
        <v>500</v>
      </c>
      <c r="P260" s="2">
        <v>3</v>
      </c>
      <c r="Q260" s="2">
        <f t="shared" ref="Q260:Q323" si="12">O260/P260</f>
        <v>166.66666666666666</v>
      </c>
      <c r="R260" s="4" t="s">
        <v>226</v>
      </c>
      <c r="S260" s="2">
        <v>4</v>
      </c>
      <c r="T260" s="2">
        <v>3</v>
      </c>
      <c r="U260" s="2">
        <v>4</v>
      </c>
      <c r="V260" s="2">
        <v>3</v>
      </c>
      <c r="W260" s="2">
        <v>5</v>
      </c>
      <c r="X260" s="2">
        <v>1</v>
      </c>
      <c r="Y260" s="2">
        <v>1</v>
      </c>
      <c r="Z260" s="2">
        <v>1</v>
      </c>
      <c r="AA260" s="2">
        <v>1</v>
      </c>
      <c r="AB260" s="2">
        <v>1</v>
      </c>
      <c r="AC260" s="2">
        <v>4</v>
      </c>
      <c r="AD260" s="2">
        <v>4</v>
      </c>
      <c r="AE260" s="2">
        <v>4</v>
      </c>
      <c r="AF260" s="2">
        <v>3</v>
      </c>
      <c r="AG260" s="2">
        <v>2</v>
      </c>
      <c r="AH260" s="2">
        <v>3</v>
      </c>
      <c r="AI260" s="2">
        <v>4</v>
      </c>
      <c r="AJ260" s="2">
        <v>4</v>
      </c>
      <c r="AK260" s="2">
        <v>4</v>
      </c>
      <c r="AL260" s="2">
        <v>4</v>
      </c>
      <c r="AM260" s="2">
        <v>2</v>
      </c>
      <c r="AN260" s="2">
        <v>1</v>
      </c>
      <c r="AO260" s="2">
        <v>4</v>
      </c>
      <c r="AP260" s="2">
        <v>4</v>
      </c>
      <c r="AQ260" s="2">
        <v>4</v>
      </c>
      <c r="AR260" s="2">
        <v>3</v>
      </c>
      <c r="AS260" s="2">
        <v>2</v>
      </c>
      <c r="AT260" s="2">
        <v>3</v>
      </c>
      <c r="AU260" s="2">
        <v>1</v>
      </c>
      <c r="AV260" s="2">
        <v>1</v>
      </c>
      <c r="AW260" s="2">
        <v>4</v>
      </c>
      <c r="AX260" s="2">
        <v>4</v>
      </c>
      <c r="AY260" s="2">
        <v>3</v>
      </c>
      <c r="AZ260" s="2">
        <v>4</v>
      </c>
      <c r="BA260" s="2">
        <v>3</v>
      </c>
      <c r="BB260" s="2">
        <v>4</v>
      </c>
      <c r="BC260" s="2">
        <v>2</v>
      </c>
      <c r="BD260" s="2">
        <v>2</v>
      </c>
      <c r="BE260" s="2">
        <v>2</v>
      </c>
      <c r="BF260" s="2">
        <v>2</v>
      </c>
      <c r="BG260" s="2">
        <v>3</v>
      </c>
      <c r="BH260" s="2">
        <v>4</v>
      </c>
      <c r="BI260" s="2">
        <f t="shared" si="10"/>
        <v>3.5</v>
      </c>
      <c r="BJ260" s="2">
        <v>0</v>
      </c>
      <c r="BK260" s="2">
        <v>0</v>
      </c>
      <c r="BL260" s="2">
        <v>0</v>
      </c>
      <c r="BM260" s="2">
        <v>0</v>
      </c>
      <c r="BN260" s="2">
        <v>0</v>
      </c>
      <c r="BO260" s="2">
        <v>0</v>
      </c>
      <c r="BP260" s="2">
        <v>1</v>
      </c>
      <c r="BQ260" s="4" t="s">
        <v>445</v>
      </c>
      <c r="BR260" s="2">
        <v>0</v>
      </c>
      <c r="BS260" s="2">
        <v>0</v>
      </c>
      <c r="BT260" s="2">
        <v>0</v>
      </c>
      <c r="BU260" s="2">
        <v>0</v>
      </c>
      <c r="BV260" s="2">
        <v>0</v>
      </c>
      <c r="BW260" s="2">
        <v>1</v>
      </c>
      <c r="BX260" s="2">
        <v>0</v>
      </c>
      <c r="BY260" s="4" t="s">
        <v>445</v>
      </c>
      <c r="BZ260" s="2">
        <v>0</v>
      </c>
      <c r="CA260" s="2">
        <v>0</v>
      </c>
      <c r="CB260" s="2">
        <v>0</v>
      </c>
      <c r="CC260" s="2">
        <v>0</v>
      </c>
      <c r="CD260" s="2">
        <v>0</v>
      </c>
      <c r="CE260" s="2">
        <v>1</v>
      </c>
      <c r="CF260" s="2">
        <v>0</v>
      </c>
      <c r="CG260" s="4" t="s">
        <v>445</v>
      </c>
      <c r="CH260" s="2">
        <v>0</v>
      </c>
      <c r="CI260" s="2">
        <v>0</v>
      </c>
      <c r="CJ260" s="2">
        <v>0</v>
      </c>
      <c r="CK260" s="2">
        <v>1</v>
      </c>
      <c r="CL260" s="2">
        <v>0</v>
      </c>
      <c r="CM260" s="4" t="s">
        <v>445</v>
      </c>
      <c r="CN260" s="2">
        <v>0</v>
      </c>
      <c r="CO260" s="2">
        <v>0</v>
      </c>
      <c r="CP260" s="2">
        <v>0</v>
      </c>
      <c r="CQ260" s="2">
        <v>1</v>
      </c>
      <c r="CR260" s="2">
        <v>0</v>
      </c>
      <c r="CS260" s="4" t="s">
        <v>445</v>
      </c>
      <c r="CT260" s="2">
        <v>0</v>
      </c>
      <c r="CU260" s="2">
        <v>0</v>
      </c>
      <c r="CV260" s="2">
        <v>0</v>
      </c>
      <c r="CW260" s="2">
        <v>0</v>
      </c>
      <c r="CX260" s="2">
        <v>1</v>
      </c>
      <c r="CY260" s="2">
        <v>0</v>
      </c>
      <c r="CZ260" s="4" t="s">
        <v>445</v>
      </c>
      <c r="DA260" s="8">
        <f t="shared" si="11"/>
        <v>0</v>
      </c>
      <c r="DB260" s="2">
        <v>2</v>
      </c>
      <c r="DC260" s="2">
        <v>2</v>
      </c>
      <c r="DD260" s="2">
        <v>2</v>
      </c>
      <c r="DE260" s="2">
        <v>2</v>
      </c>
      <c r="DF260" s="2">
        <v>2</v>
      </c>
      <c r="DG260" s="2">
        <v>2</v>
      </c>
      <c r="DH260" s="2">
        <v>1</v>
      </c>
      <c r="DI260" s="2">
        <v>1</v>
      </c>
      <c r="DJ260" s="2">
        <v>1</v>
      </c>
      <c r="DR260" s="4" t="s">
        <v>445</v>
      </c>
    </row>
    <row r="261" spans="1:122">
      <c r="A261" s="2">
        <v>6885322</v>
      </c>
      <c r="B261" s="3">
        <v>42056.24150462963</v>
      </c>
      <c r="C261" s="2">
        <v>1</v>
      </c>
      <c r="D261" s="2">
        <v>54</v>
      </c>
      <c r="E261" s="2">
        <v>9</v>
      </c>
      <c r="F261" s="2">
        <v>12</v>
      </c>
      <c r="G261" s="2">
        <v>3</v>
      </c>
      <c r="H261" s="2">
        <v>2</v>
      </c>
      <c r="I261" s="2">
        <v>1</v>
      </c>
      <c r="J261" s="2">
        <v>5</v>
      </c>
      <c r="K261" s="2">
        <v>5</v>
      </c>
      <c r="L261" s="2">
        <v>3</v>
      </c>
      <c r="N261" s="2">
        <v>1998</v>
      </c>
      <c r="O261" s="2">
        <v>2500</v>
      </c>
      <c r="P261" s="2">
        <v>6</v>
      </c>
      <c r="Q261" s="2">
        <f t="shared" si="12"/>
        <v>416.66666666666669</v>
      </c>
      <c r="R261" s="4" t="s">
        <v>227</v>
      </c>
      <c r="S261" s="2">
        <v>4</v>
      </c>
      <c r="T261" s="2">
        <v>2</v>
      </c>
      <c r="U261" s="2">
        <v>4</v>
      </c>
      <c r="V261" s="2">
        <v>3</v>
      </c>
      <c r="W261" s="2">
        <v>1</v>
      </c>
      <c r="X261" s="2">
        <v>3</v>
      </c>
      <c r="Y261" s="2">
        <v>2</v>
      </c>
      <c r="Z261" s="2">
        <v>4</v>
      </c>
      <c r="AA261" s="2">
        <v>2</v>
      </c>
      <c r="AB261" s="2">
        <v>4</v>
      </c>
      <c r="AC261" s="2">
        <v>3</v>
      </c>
      <c r="AD261" s="2">
        <v>3</v>
      </c>
      <c r="AE261" s="2">
        <v>3</v>
      </c>
      <c r="AF261" s="2">
        <v>3</v>
      </c>
      <c r="AG261" s="2">
        <v>3</v>
      </c>
      <c r="AH261" s="2">
        <v>4</v>
      </c>
      <c r="AI261" s="2">
        <v>3</v>
      </c>
      <c r="AJ261" s="2">
        <v>3</v>
      </c>
      <c r="AK261" s="2">
        <v>3</v>
      </c>
      <c r="AL261" s="2">
        <v>2</v>
      </c>
      <c r="AM261" s="2">
        <v>3</v>
      </c>
      <c r="AN261" s="2">
        <v>1</v>
      </c>
      <c r="AO261" s="2">
        <v>4</v>
      </c>
      <c r="AP261" s="2">
        <v>3</v>
      </c>
      <c r="AQ261" s="2">
        <v>3</v>
      </c>
      <c r="AR261" s="2">
        <v>1</v>
      </c>
      <c r="AS261" s="2">
        <v>2</v>
      </c>
      <c r="AT261" s="2">
        <v>3</v>
      </c>
      <c r="AU261" s="2">
        <v>2</v>
      </c>
      <c r="AV261" s="2">
        <v>2</v>
      </c>
      <c r="AW261" s="2">
        <v>2</v>
      </c>
      <c r="AX261" s="2">
        <v>2</v>
      </c>
      <c r="AY261" s="2">
        <v>2</v>
      </c>
      <c r="AZ261" s="2">
        <v>3</v>
      </c>
      <c r="BA261" s="2">
        <v>2</v>
      </c>
      <c r="BB261" s="2">
        <v>2</v>
      </c>
      <c r="BC261" s="2">
        <v>2</v>
      </c>
      <c r="BD261" s="2">
        <v>4</v>
      </c>
      <c r="BE261" s="2">
        <v>3</v>
      </c>
      <c r="BF261" s="2">
        <v>3</v>
      </c>
      <c r="BG261" s="2">
        <v>3</v>
      </c>
      <c r="BH261" s="2">
        <v>2</v>
      </c>
      <c r="BI261" s="2">
        <f t="shared" ref="BI261:BI324" si="13">AVERAGE(BG261:BH261)</f>
        <v>2.5</v>
      </c>
      <c r="BJ261" s="2">
        <v>0</v>
      </c>
      <c r="BK261" s="2">
        <v>0</v>
      </c>
      <c r="BL261" s="2">
        <v>0</v>
      </c>
      <c r="BM261" s="2">
        <v>1</v>
      </c>
      <c r="BN261" s="2">
        <v>0</v>
      </c>
      <c r="BO261" s="2">
        <v>0</v>
      </c>
      <c r="BP261" s="2">
        <v>0</v>
      </c>
      <c r="BQ261" s="4" t="s">
        <v>445</v>
      </c>
      <c r="BR261" s="2">
        <v>1</v>
      </c>
      <c r="BS261" s="2">
        <v>0</v>
      </c>
      <c r="BT261" s="2">
        <v>0</v>
      </c>
      <c r="BU261" s="2">
        <v>0</v>
      </c>
      <c r="BV261" s="2">
        <v>0</v>
      </c>
      <c r="BW261" s="2">
        <v>0</v>
      </c>
      <c r="BX261" s="2">
        <v>0</v>
      </c>
      <c r="BY261" s="4" t="s">
        <v>445</v>
      </c>
      <c r="BZ261" s="2">
        <v>1</v>
      </c>
      <c r="CA261" s="2">
        <v>0</v>
      </c>
      <c r="CB261" s="2">
        <v>0</v>
      </c>
      <c r="CC261" s="2">
        <v>0</v>
      </c>
      <c r="CD261" s="2">
        <v>0</v>
      </c>
      <c r="CE261" s="2">
        <v>0</v>
      </c>
      <c r="CF261" s="2">
        <v>0</v>
      </c>
      <c r="CG261" s="4" t="s">
        <v>445</v>
      </c>
      <c r="CH261" s="2">
        <v>1</v>
      </c>
      <c r="CI261" s="2">
        <v>0</v>
      </c>
      <c r="CJ261" s="2">
        <v>0</v>
      </c>
      <c r="CK261" s="2">
        <v>0</v>
      </c>
      <c r="CL261" s="2">
        <v>0</v>
      </c>
      <c r="CM261" s="4" t="s">
        <v>445</v>
      </c>
      <c r="CN261" s="2">
        <v>1</v>
      </c>
      <c r="CO261" s="2">
        <v>0</v>
      </c>
      <c r="CP261" s="2">
        <v>0</v>
      </c>
      <c r="CQ261" s="2">
        <v>0</v>
      </c>
      <c r="CR261" s="2">
        <v>0</v>
      </c>
      <c r="CS261" s="4" t="s">
        <v>445</v>
      </c>
      <c r="CT261" s="2">
        <v>0</v>
      </c>
      <c r="CU261" s="2">
        <v>0</v>
      </c>
      <c r="CV261" s="2">
        <v>0</v>
      </c>
      <c r="CW261" s="2">
        <v>0</v>
      </c>
      <c r="CX261" s="2">
        <v>1</v>
      </c>
      <c r="CY261" s="2">
        <v>0</v>
      </c>
      <c r="CZ261" s="4" t="s">
        <v>445</v>
      </c>
      <c r="DA261" s="8">
        <f t="shared" ref="DA261:DA324" si="14">SUM(CT261:CW261,CN261:CP261,CH261:CJ261,BZ261:CD261,BR261:BV261,BJ261:BN261)</f>
        <v>5</v>
      </c>
      <c r="DB261" s="2">
        <v>4</v>
      </c>
      <c r="DC261" s="2">
        <v>3</v>
      </c>
      <c r="DD261" s="2">
        <v>3</v>
      </c>
      <c r="DE261" s="2">
        <v>3</v>
      </c>
      <c r="DF261" s="2">
        <v>3</v>
      </c>
      <c r="DG261" s="2">
        <v>3</v>
      </c>
      <c r="DH261" s="2">
        <v>4</v>
      </c>
      <c r="DI261" s="2">
        <v>3</v>
      </c>
      <c r="DJ261" s="2">
        <v>2</v>
      </c>
      <c r="DK261" s="2">
        <v>1</v>
      </c>
      <c r="DL261" s="2">
        <v>1</v>
      </c>
      <c r="DM261" s="2">
        <v>0</v>
      </c>
      <c r="DN261" s="2">
        <v>1</v>
      </c>
      <c r="DO261" s="2">
        <v>0</v>
      </c>
      <c r="DP261" s="2">
        <v>0</v>
      </c>
      <c r="DQ261" s="2">
        <v>0</v>
      </c>
      <c r="DR261" s="4" t="s">
        <v>445</v>
      </c>
    </row>
    <row r="262" spans="1:122">
      <c r="A262" s="2">
        <v>6885534</v>
      </c>
      <c r="B262" s="3">
        <v>42056.537777777776</v>
      </c>
      <c r="C262" s="2">
        <v>1</v>
      </c>
      <c r="D262" s="2">
        <v>64</v>
      </c>
      <c r="E262" s="2">
        <v>11</v>
      </c>
      <c r="F262" s="2">
        <v>44</v>
      </c>
      <c r="G262" s="2">
        <v>8</v>
      </c>
      <c r="H262" s="2">
        <v>2</v>
      </c>
      <c r="I262" s="2">
        <v>2</v>
      </c>
      <c r="J262" s="2">
        <v>2</v>
      </c>
      <c r="K262" s="2">
        <v>1</v>
      </c>
      <c r="L262" s="2">
        <v>9</v>
      </c>
      <c r="N262" s="2">
        <v>2002</v>
      </c>
      <c r="O262" s="2">
        <v>25000</v>
      </c>
      <c r="P262" s="2">
        <v>5</v>
      </c>
      <c r="Q262" s="2">
        <f t="shared" si="12"/>
        <v>5000</v>
      </c>
      <c r="R262" s="4" t="s">
        <v>228</v>
      </c>
      <c r="S262" s="2">
        <v>2</v>
      </c>
      <c r="T262" s="2">
        <v>3</v>
      </c>
      <c r="U262" s="2">
        <v>3</v>
      </c>
      <c r="V262" s="2">
        <v>2</v>
      </c>
      <c r="W262" s="2">
        <v>2</v>
      </c>
      <c r="X262" s="2">
        <v>2</v>
      </c>
      <c r="Y262" s="2">
        <v>2</v>
      </c>
      <c r="Z262" s="2">
        <v>3</v>
      </c>
      <c r="AA262" s="2">
        <v>2</v>
      </c>
      <c r="AB262" s="2">
        <v>3</v>
      </c>
      <c r="AC262" s="2">
        <v>4</v>
      </c>
      <c r="AD262" s="2">
        <v>4</v>
      </c>
      <c r="AE262" s="2">
        <v>4</v>
      </c>
      <c r="AF262" s="2">
        <v>3</v>
      </c>
      <c r="AG262" s="2">
        <v>3</v>
      </c>
      <c r="AH262" s="2">
        <v>3</v>
      </c>
      <c r="AI262" s="2">
        <v>3</v>
      </c>
      <c r="AJ262" s="2">
        <v>2</v>
      </c>
      <c r="AK262" s="2">
        <v>3</v>
      </c>
      <c r="AL262" s="2">
        <v>3</v>
      </c>
      <c r="AM262" s="2">
        <v>4</v>
      </c>
      <c r="AN262" s="2">
        <v>4</v>
      </c>
      <c r="AO262" s="2">
        <v>3</v>
      </c>
      <c r="AP262" s="2">
        <v>4</v>
      </c>
      <c r="AQ262" s="2">
        <v>4</v>
      </c>
      <c r="AR262" s="2">
        <v>4</v>
      </c>
      <c r="AS262" s="2">
        <v>2</v>
      </c>
      <c r="AT262" s="2">
        <v>2</v>
      </c>
      <c r="AU262" s="2">
        <v>3</v>
      </c>
      <c r="AV262" s="2">
        <v>1</v>
      </c>
      <c r="AW262" s="2">
        <v>4</v>
      </c>
      <c r="AX262" s="2">
        <v>4</v>
      </c>
      <c r="AY262" s="2">
        <v>4</v>
      </c>
      <c r="AZ262" s="2">
        <v>3</v>
      </c>
      <c r="BA262" s="2">
        <v>2</v>
      </c>
      <c r="BB262" s="2">
        <v>4</v>
      </c>
      <c r="BC262" s="2">
        <v>3</v>
      </c>
      <c r="BD262" s="2">
        <v>4</v>
      </c>
      <c r="BE262" s="2">
        <v>5</v>
      </c>
      <c r="BF262" s="2">
        <v>4</v>
      </c>
      <c r="BG262" s="2">
        <v>4</v>
      </c>
      <c r="BH262" s="2">
        <v>4</v>
      </c>
      <c r="BI262" s="2">
        <f t="shared" si="13"/>
        <v>4</v>
      </c>
      <c r="BJ262" s="2">
        <v>0</v>
      </c>
      <c r="BK262" s="2">
        <v>0</v>
      </c>
      <c r="BL262" s="2">
        <v>0</v>
      </c>
      <c r="BM262" s="2">
        <v>0</v>
      </c>
      <c r="BN262" s="2">
        <v>0</v>
      </c>
      <c r="BO262" s="2">
        <v>1</v>
      </c>
      <c r="BP262" s="2">
        <v>0</v>
      </c>
      <c r="BQ262" s="4" t="s">
        <v>445</v>
      </c>
      <c r="BR262" s="2">
        <v>0</v>
      </c>
      <c r="BS262" s="2">
        <v>0</v>
      </c>
      <c r="BT262" s="2">
        <v>0</v>
      </c>
      <c r="BU262" s="2">
        <v>0</v>
      </c>
      <c r="BV262" s="2">
        <v>0</v>
      </c>
      <c r="BW262" s="2">
        <v>1</v>
      </c>
      <c r="BX262" s="2">
        <v>0</v>
      </c>
      <c r="BY262" s="4" t="s">
        <v>445</v>
      </c>
      <c r="BZ262" s="2">
        <v>0</v>
      </c>
      <c r="CA262" s="2">
        <v>0</v>
      </c>
      <c r="CB262" s="2">
        <v>0</v>
      </c>
      <c r="CC262" s="2">
        <v>0</v>
      </c>
      <c r="CD262" s="2">
        <v>0</v>
      </c>
      <c r="CE262" s="2">
        <v>1</v>
      </c>
      <c r="CF262" s="2">
        <v>0</v>
      </c>
      <c r="CG262" s="4" t="s">
        <v>445</v>
      </c>
      <c r="CH262" s="2">
        <v>0</v>
      </c>
      <c r="CI262" s="2">
        <v>0</v>
      </c>
      <c r="CJ262" s="2">
        <v>0</v>
      </c>
      <c r="CK262" s="2">
        <v>1</v>
      </c>
      <c r="CL262" s="2">
        <v>0</v>
      </c>
      <c r="CM262" s="4" t="s">
        <v>445</v>
      </c>
      <c r="CN262" s="2">
        <v>0</v>
      </c>
      <c r="CO262" s="2">
        <v>0</v>
      </c>
      <c r="CP262" s="2">
        <v>0</v>
      </c>
      <c r="CQ262" s="2">
        <v>1</v>
      </c>
      <c r="CR262" s="2">
        <v>0</v>
      </c>
      <c r="CS262" s="4" t="s">
        <v>445</v>
      </c>
      <c r="CT262" s="2">
        <v>0</v>
      </c>
      <c r="CU262" s="2">
        <v>0</v>
      </c>
      <c r="CV262" s="2">
        <v>0</v>
      </c>
      <c r="CW262" s="2">
        <v>0</v>
      </c>
      <c r="CX262" s="2">
        <v>1</v>
      </c>
      <c r="CY262" s="2">
        <v>0</v>
      </c>
      <c r="CZ262" s="4" t="s">
        <v>445</v>
      </c>
      <c r="DA262" s="8">
        <f t="shared" si="14"/>
        <v>0</v>
      </c>
      <c r="DB262" s="2">
        <v>3</v>
      </c>
      <c r="DC262" s="2">
        <v>3</v>
      </c>
      <c r="DD262" s="2">
        <v>3</v>
      </c>
      <c r="DE262" s="2">
        <v>3</v>
      </c>
      <c r="DF262" s="2">
        <v>3</v>
      </c>
      <c r="DG262" s="2">
        <v>4</v>
      </c>
      <c r="DH262" s="2">
        <v>4</v>
      </c>
      <c r="DI262" s="2">
        <v>4</v>
      </c>
      <c r="DJ262" s="2">
        <v>4</v>
      </c>
      <c r="DR262" s="4" t="s">
        <v>445</v>
      </c>
    </row>
    <row r="263" spans="1:122">
      <c r="A263" s="2">
        <v>6886212</v>
      </c>
      <c r="B263" s="3">
        <v>42055.992164351854</v>
      </c>
      <c r="C263" s="2">
        <v>1</v>
      </c>
      <c r="D263" s="2">
        <v>50</v>
      </c>
      <c r="E263" s="2">
        <v>9</v>
      </c>
      <c r="F263" s="2">
        <v>11</v>
      </c>
      <c r="G263" s="2">
        <v>3</v>
      </c>
      <c r="H263" s="2">
        <v>1</v>
      </c>
      <c r="I263" s="2">
        <v>1</v>
      </c>
      <c r="J263" s="2">
        <v>4</v>
      </c>
      <c r="K263" s="2">
        <v>4</v>
      </c>
      <c r="L263" s="2">
        <v>6</v>
      </c>
      <c r="N263" s="2">
        <v>1994</v>
      </c>
      <c r="O263" s="2">
        <v>270</v>
      </c>
      <c r="P263" s="2">
        <v>2</v>
      </c>
      <c r="Q263" s="2">
        <f t="shared" si="12"/>
        <v>135</v>
      </c>
      <c r="R263" s="4" t="s">
        <v>229</v>
      </c>
      <c r="S263" s="2">
        <v>3</v>
      </c>
      <c r="T263" s="2">
        <v>2</v>
      </c>
      <c r="U263" s="2">
        <v>3</v>
      </c>
      <c r="V263" s="2">
        <v>4</v>
      </c>
      <c r="W263" s="2">
        <v>5</v>
      </c>
      <c r="X263" s="2">
        <v>2</v>
      </c>
      <c r="Y263" s="2">
        <v>2</v>
      </c>
      <c r="Z263" s="2">
        <v>2</v>
      </c>
      <c r="AA263" s="2">
        <v>2</v>
      </c>
      <c r="AB263" s="2">
        <v>2</v>
      </c>
      <c r="AC263" s="2">
        <v>4</v>
      </c>
      <c r="AD263" s="2">
        <v>4</v>
      </c>
      <c r="AE263" s="2">
        <v>4</v>
      </c>
      <c r="AF263" s="2">
        <v>4</v>
      </c>
      <c r="AG263" s="2">
        <v>3</v>
      </c>
      <c r="AH263" s="2">
        <v>3</v>
      </c>
      <c r="AI263" s="2">
        <v>4</v>
      </c>
      <c r="AJ263" s="2">
        <v>4</v>
      </c>
      <c r="AK263" s="2">
        <v>4</v>
      </c>
      <c r="AL263" s="2">
        <v>4</v>
      </c>
      <c r="AM263" s="2">
        <v>3</v>
      </c>
      <c r="AN263" s="2">
        <v>3</v>
      </c>
      <c r="AO263" s="2">
        <v>4</v>
      </c>
      <c r="AP263" s="2">
        <v>4</v>
      </c>
      <c r="AQ263" s="2">
        <v>4</v>
      </c>
      <c r="AR263" s="2">
        <v>2</v>
      </c>
      <c r="AS263" s="2">
        <v>3</v>
      </c>
      <c r="AT263" s="2">
        <v>3</v>
      </c>
      <c r="AU263" s="2">
        <v>2</v>
      </c>
      <c r="AV263" s="2">
        <v>2</v>
      </c>
      <c r="AW263" s="2">
        <v>2</v>
      </c>
      <c r="AX263" s="2">
        <v>2</v>
      </c>
      <c r="AY263" s="2">
        <v>2</v>
      </c>
      <c r="AZ263" s="2">
        <v>2</v>
      </c>
      <c r="BA263" s="2">
        <v>2</v>
      </c>
      <c r="BB263" s="2">
        <v>2</v>
      </c>
      <c r="BC263" s="2">
        <v>2</v>
      </c>
      <c r="BD263" s="2">
        <v>2</v>
      </c>
      <c r="BE263" s="2">
        <v>2</v>
      </c>
      <c r="BF263" s="2">
        <v>2</v>
      </c>
      <c r="BG263" s="2">
        <v>2</v>
      </c>
      <c r="BH263" s="2">
        <v>2</v>
      </c>
      <c r="BI263" s="2">
        <f t="shared" si="13"/>
        <v>2</v>
      </c>
      <c r="BJ263" s="2">
        <v>0</v>
      </c>
      <c r="BK263" s="2">
        <v>0</v>
      </c>
      <c r="BL263" s="2">
        <v>0</v>
      </c>
      <c r="BM263" s="2">
        <v>0</v>
      </c>
      <c r="BN263" s="2">
        <v>0</v>
      </c>
      <c r="BO263" s="2">
        <v>1</v>
      </c>
      <c r="BP263" s="2">
        <v>0</v>
      </c>
      <c r="BQ263" s="4" t="s">
        <v>445</v>
      </c>
      <c r="BR263" s="2">
        <v>0</v>
      </c>
      <c r="BS263" s="2">
        <v>0</v>
      </c>
      <c r="BT263" s="2">
        <v>0</v>
      </c>
      <c r="BU263" s="2">
        <v>0</v>
      </c>
      <c r="BV263" s="2">
        <v>0</v>
      </c>
      <c r="BW263" s="2">
        <v>1</v>
      </c>
      <c r="BX263" s="2">
        <v>0</v>
      </c>
      <c r="BY263" s="4" t="s">
        <v>445</v>
      </c>
      <c r="BZ263" s="2">
        <v>0</v>
      </c>
      <c r="CA263" s="2">
        <v>0</v>
      </c>
      <c r="CB263" s="2">
        <v>0</v>
      </c>
      <c r="CC263" s="2">
        <v>0</v>
      </c>
      <c r="CD263" s="2">
        <v>0</v>
      </c>
      <c r="CE263" s="2">
        <v>1</v>
      </c>
      <c r="CF263" s="2">
        <v>0</v>
      </c>
      <c r="CG263" s="4" t="s">
        <v>445</v>
      </c>
      <c r="CH263" s="2">
        <v>0</v>
      </c>
      <c r="CI263" s="2">
        <v>0</v>
      </c>
      <c r="CJ263" s="2">
        <v>0</v>
      </c>
      <c r="CK263" s="2">
        <v>1</v>
      </c>
      <c r="CL263" s="2">
        <v>0</v>
      </c>
      <c r="CM263" s="4" t="s">
        <v>445</v>
      </c>
      <c r="CN263" s="2">
        <v>0</v>
      </c>
      <c r="CO263" s="2">
        <v>0</v>
      </c>
      <c r="CP263" s="2">
        <v>0</v>
      </c>
      <c r="CQ263" s="2">
        <v>1</v>
      </c>
      <c r="CR263" s="2">
        <v>0</v>
      </c>
      <c r="CS263" s="4" t="s">
        <v>445</v>
      </c>
      <c r="CT263" s="2">
        <v>0</v>
      </c>
      <c r="CU263" s="2">
        <v>0</v>
      </c>
      <c r="CV263" s="2">
        <v>0</v>
      </c>
      <c r="CW263" s="2">
        <v>0</v>
      </c>
      <c r="CX263" s="2">
        <v>1</v>
      </c>
      <c r="CY263" s="2">
        <v>0</v>
      </c>
      <c r="CZ263" s="4" t="s">
        <v>445</v>
      </c>
      <c r="DA263" s="8">
        <f t="shared" si="14"/>
        <v>0</v>
      </c>
      <c r="DB263" s="2">
        <v>2</v>
      </c>
      <c r="DC263" s="2">
        <v>2</v>
      </c>
      <c r="DD263" s="2">
        <v>2</v>
      </c>
      <c r="DE263" s="2">
        <v>2</v>
      </c>
      <c r="DF263" s="2">
        <v>2</v>
      </c>
      <c r="DG263" s="2">
        <v>2</v>
      </c>
      <c r="DH263" s="2">
        <v>1</v>
      </c>
      <c r="DI263" s="2">
        <v>1</v>
      </c>
      <c r="DJ263" s="2">
        <v>3</v>
      </c>
      <c r="DR263" s="4" t="s">
        <v>445</v>
      </c>
    </row>
    <row r="264" spans="1:122">
      <c r="A264" s="2">
        <v>6888889</v>
      </c>
      <c r="B264" s="3">
        <v>42055.991967592592</v>
      </c>
      <c r="C264" s="2">
        <v>1</v>
      </c>
      <c r="D264" s="2">
        <v>51</v>
      </c>
      <c r="E264" s="2">
        <v>9</v>
      </c>
      <c r="F264" s="2">
        <v>38</v>
      </c>
      <c r="G264" s="2">
        <v>7</v>
      </c>
      <c r="H264" s="2">
        <v>1</v>
      </c>
      <c r="I264" s="2">
        <v>2</v>
      </c>
      <c r="J264" s="2">
        <v>2</v>
      </c>
      <c r="K264" s="2">
        <v>2</v>
      </c>
      <c r="L264" s="2">
        <v>6</v>
      </c>
      <c r="N264" s="2">
        <v>1990</v>
      </c>
      <c r="O264" s="2">
        <v>500</v>
      </c>
      <c r="P264" s="2">
        <v>3</v>
      </c>
      <c r="Q264" s="2">
        <f t="shared" si="12"/>
        <v>166.66666666666666</v>
      </c>
      <c r="R264" s="4" t="s">
        <v>230</v>
      </c>
      <c r="S264" s="2">
        <v>2</v>
      </c>
      <c r="T264" s="2">
        <v>2</v>
      </c>
      <c r="U264" s="2">
        <v>2</v>
      </c>
      <c r="V264" s="2">
        <v>2</v>
      </c>
      <c r="W264" s="2">
        <v>1</v>
      </c>
      <c r="X264" s="2">
        <v>2</v>
      </c>
      <c r="Y264" s="2">
        <v>2</v>
      </c>
      <c r="Z264" s="2">
        <v>2</v>
      </c>
      <c r="AA264" s="2">
        <v>2</v>
      </c>
      <c r="AB264" s="2">
        <v>2</v>
      </c>
      <c r="AC264" s="2">
        <v>1</v>
      </c>
      <c r="AD264" s="2">
        <v>4</v>
      </c>
      <c r="AE264" s="2">
        <v>4</v>
      </c>
      <c r="AF264" s="2">
        <v>3</v>
      </c>
      <c r="AG264" s="2">
        <v>3</v>
      </c>
      <c r="AH264" s="2">
        <v>3</v>
      </c>
      <c r="AI264" s="2">
        <v>3</v>
      </c>
      <c r="AJ264" s="2">
        <v>3</v>
      </c>
      <c r="AK264" s="2">
        <v>3</v>
      </c>
      <c r="AL264" s="2">
        <v>2</v>
      </c>
      <c r="AM264" s="2">
        <v>4</v>
      </c>
      <c r="AN264" s="2">
        <v>2</v>
      </c>
      <c r="AO264" s="2">
        <v>3</v>
      </c>
      <c r="AP264" s="2">
        <v>4</v>
      </c>
      <c r="AQ264" s="2">
        <v>4</v>
      </c>
      <c r="AR264" s="2">
        <v>2</v>
      </c>
      <c r="AS264" s="2">
        <v>2</v>
      </c>
      <c r="AT264" s="2">
        <v>2</v>
      </c>
      <c r="AU264" s="2">
        <v>2</v>
      </c>
      <c r="AV264" s="2">
        <v>2</v>
      </c>
      <c r="AW264" s="2">
        <v>2</v>
      </c>
      <c r="AX264" s="2">
        <v>2</v>
      </c>
      <c r="AY264" s="2">
        <v>2</v>
      </c>
      <c r="AZ264" s="2">
        <v>1</v>
      </c>
      <c r="BA264" s="2">
        <v>3</v>
      </c>
      <c r="BB264" s="2">
        <v>4</v>
      </c>
      <c r="BC264" s="2">
        <v>2</v>
      </c>
      <c r="BD264" s="2">
        <v>2</v>
      </c>
      <c r="BE264" s="2">
        <v>2</v>
      </c>
      <c r="BF264" s="2">
        <v>2</v>
      </c>
      <c r="BG264" s="2">
        <v>3</v>
      </c>
      <c r="BH264" s="2">
        <v>3</v>
      </c>
      <c r="BI264" s="2">
        <f t="shared" si="13"/>
        <v>3</v>
      </c>
      <c r="BJ264" s="2">
        <v>0</v>
      </c>
      <c r="BK264" s="2">
        <v>0</v>
      </c>
      <c r="BL264" s="2">
        <v>0</v>
      </c>
      <c r="BM264" s="2">
        <v>0</v>
      </c>
      <c r="BN264" s="2">
        <v>0</v>
      </c>
      <c r="BO264" s="2">
        <v>1</v>
      </c>
      <c r="BP264" s="2">
        <v>0</v>
      </c>
      <c r="BQ264" s="4" t="s">
        <v>445</v>
      </c>
      <c r="BR264" s="2">
        <v>0</v>
      </c>
      <c r="BS264" s="2">
        <v>0</v>
      </c>
      <c r="BT264" s="2">
        <v>0</v>
      </c>
      <c r="BU264" s="2">
        <v>1</v>
      </c>
      <c r="BV264" s="2">
        <v>0</v>
      </c>
      <c r="BW264" s="2">
        <v>0</v>
      </c>
      <c r="BX264" s="2">
        <v>0</v>
      </c>
      <c r="BY264" s="4" t="s">
        <v>445</v>
      </c>
      <c r="BZ264" s="2">
        <v>0</v>
      </c>
      <c r="CA264" s="2">
        <v>0</v>
      </c>
      <c r="CB264" s="2">
        <v>0</v>
      </c>
      <c r="CC264" s="2">
        <v>0</v>
      </c>
      <c r="CD264" s="2">
        <v>0</v>
      </c>
      <c r="CE264" s="2">
        <v>1</v>
      </c>
      <c r="CF264" s="2">
        <v>0</v>
      </c>
      <c r="CG264" s="4" t="s">
        <v>445</v>
      </c>
      <c r="CH264" s="2">
        <v>0</v>
      </c>
      <c r="CI264" s="2">
        <v>0</v>
      </c>
      <c r="CJ264" s="2">
        <v>0</v>
      </c>
      <c r="CK264" s="2">
        <v>1</v>
      </c>
      <c r="CL264" s="2">
        <v>0</v>
      </c>
      <c r="CM264" s="4" t="s">
        <v>445</v>
      </c>
      <c r="CN264" s="2">
        <v>0</v>
      </c>
      <c r="CO264" s="2">
        <v>0</v>
      </c>
      <c r="CP264" s="2">
        <v>0</v>
      </c>
      <c r="CQ264" s="2">
        <v>1</v>
      </c>
      <c r="CR264" s="2">
        <v>0</v>
      </c>
      <c r="CS264" s="4" t="s">
        <v>445</v>
      </c>
      <c r="CT264" s="2">
        <v>1</v>
      </c>
      <c r="CU264" s="2">
        <v>0</v>
      </c>
      <c r="CV264" s="2">
        <v>0</v>
      </c>
      <c r="CW264" s="2">
        <v>0</v>
      </c>
      <c r="CX264" s="2">
        <v>0</v>
      </c>
      <c r="CY264" s="2">
        <v>0</v>
      </c>
      <c r="CZ264" s="4" t="s">
        <v>445</v>
      </c>
      <c r="DA264" s="8">
        <f t="shared" si="14"/>
        <v>2</v>
      </c>
      <c r="DB264" s="2">
        <v>2</v>
      </c>
      <c r="DC264" s="2">
        <v>2</v>
      </c>
      <c r="DD264" s="2">
        <v>2</v>
      </c>
      <c r="DE264" s="2">
        <v>2</v>
      </c>
      <c r="DF264" s="2">
        <v>3</v>
      </c>
      <c r="DG264" s="2">
        <v>3</v>
      </c>
      <c r="DH264" s="2">
        <v>5</v>
      </c>
      <c r="DI264" s="2">
        <v>2</v>
      </c>
      <c r="DJ264" s="2">
        <v>3</v>
      </c>
      <c r="DR264" s="4" t="s">
        <v>445</v>
      </c>
    </row>
    <row r="265" spans="1:122">
      <c r="A265" s="2">
        <v>6913483</v>
      </c>
      <c r="B265" s="3">
        <v>42055.98097222222</v>
      </c>
      <c r="C265" s="2">
        <v>1</v>
      </c>
      <c r="D265" s="2">
        <v>29</v>
      </c>
      <c r="E265" s="2">
        <v>4</v>
      </c>
      <c r="F265" s="2">
        <v>11</v>
      </c>
      <c r="G265" s="2">
        <v>3</v>
      </c>
      <c r="H265" s="2">
        <v>2</v>
      </c>
      <c r="I265" s="2">
        <v>1</v>
      </c>
      <c r="J265" s="2">
        <v>3</v>
      </c>
      <c r="K265" s="2">
        <v>2</v>
      </c>
      <c r="L265" s="2">
        <v>3</v>
      </c>
      <c r="N265" s="2">
        <v>1995</v>
      </c>
      <c r="O265" s="2">
        <v>200</v>
      </c>
      <c r="P265" s="2">
        <v>5</v>
      </c>
      <c r="Q265" s="2">
        <f t="shared" si="12"/>
        <v>40</v>
      </c>
      <c r="R265" s="4" t="s">
        <v>231</v>
      </c>
      <c r="S265" s="2">
        <v>1</v>
      </c>
      <c r="T265" s="2">
        <v>1</v>
      </c>
      <c r="U265" s="2">
        <v>1</v>
      </c>
      <c r="V265" s="2">
        <v>1</v>
      </c>
      <c r="W265" s="2">
        <v>2</v>
      </c>
      <c r="X265" s="2">
        <v>2</v>
      </c>
      <c r="Y265" s="2">
        <v>2</v>
      </c>
      <c r="Z265" s="2">
        <v>2</v>
      </c>
      <c r="AA265" s="2">
        <v>2</v>
      </c>
      <c r="AB265" s="2">
        <v>2</v>
      </c>
      <c r="AC265" s="2">
        <v>3</v>
      </c>
      <c r="AD265" s="2">
        <v>2</v>
      </c>
      <c r="AE265" s="2">
        <v>3</v>
      </c>
      <c r="AF265" s="2">
        <v>1</v>
      </c>
      <c r="AG265" s="2">
        <v>1</v>
      </c>
      <c r="AH265" s="2">
        <v>1</v>
      </c>
      <c r="AI265" s="2">
        <v>1</v>
      </c>
      <c r="AJ265" s="2">
        <v>2</v>
      </c>
      <c r="AK265" s="2">
        <v>2</v>
      </c>
      <c r="AL265" s="2">
        <v>1</v>
      </c>
      <c r="AM265" s="2">
        <v>2</v>
      </c>
      <c r="AN265" s="2">
        <v>2</v>
      </c>
      <c r="AO265" s="2">
        <v>1</v>
      </c>
      <c r="AP265" s="2">
        <v>2</v>
      </c>
      <c r="AQ265" s="2">
        <v>2</v>
      </c>
      <c r="AR265" s="2">
        <v>2</v>
      </c>
      <c r="AS265" s="2">
        <v>2</v>
      </c>
      <c r="AT265" s="2">
        <v>3</v>
      </c>
      <c r="AU265" s="2">
        <v>1</v>
      </c>
      <c r="AV265" s="2">
        <v>2</v>
      </c>
      <c r="AW265" s="2">
        <v>2</v>
      </c>
      <c r="AX265" s="2">
        <v>2</v>
      </c>
      <c r="AY265" s="2">
        <v>2</v>
      </c>
      <c r="AZ265" s="2">
        <v>2</v>
      </c>
      <c r="BA265" s="2">
        <v>2</v>
      </c>
      <c r="BB265" s="2">
        <v>1</v>
      </c>
      <c r="BC265" s="2">
        <v>2</v>
      </c>
      <c r="BD265" s="2">
        <v>2</v>
      </c>
      <c r="BE265" s="2">
        <v>2</v>
      </c>
      <c r="BF265" s="2">
        <v>1</v>
      </c>
      <c r="BG265" s="2">
        <v>1</v>
      </c>
      <c r="BH265" s="2">
        <v>2</v>
      </c>
      <c r="BI265" s="2">
        <f t="shared" si="13"/>
        <v>1.5</v>
      </c>
      <c r="BJ265" s="2">
        <v>1</v>
      </c>
      <c r="BK265" s="2">
        <v>0</v>
      </c>
      <c r="BL265" s="2">
        <v>0</v>
      </c>
      <c r="BM265" s="2">
        <v>0</v>
      </c>
      <c r="BN265" s="2">
        <v>0</v>
      </c>
      <c r="BO265" s="2">
        <v>0</v>
      </c>
      <c r="BP265" s="2">
        <v>0</v>
      </c>
      <c r="BQ265" s="4" t="s">
        <v>445</v>
      </c>
      <c r="BR265" s="2">
        <v>0</v>
      </c>
      <c r="BS265" s="2">
        <v>0</v>
      </c>
      <c r="BT265" s="2">
        <v>0</v>
      </c>
      <c r="BU265" s="2">
        <v>1</v>
      </c>
      <c r="BV265" s="2">
        <v>0</v>
      </c>
      <c r="BW265" s="2">
        <v>0</v>
      </c>
      <c r="BX265" s="2">
        <v>0</v>
      </c>
      <c r="BY265" s="4" t="s">
        <v>445</v>
      </c>
      <c r="BZ265" s="2">
        <v>0</v>
      </c>
      <c r="CA265" s="2">
        <v>0</v>
      </c>
      <c r="CB265" s="2">
        <v>1</v>
      </c>
      <c r="CC265" s="2">
        <v>0</v>
      </c>
      <c r="CD265" s="2">
        <v>0</v>
      </c>
      <c r="CE265" s="2">
        <v>0</v>
      </c>
      <c r="CF265" s="2">
        <v>0</v>
      </c>
      <c r="CG265" s="4" t="s">
        <v>445</v>
      </c>
      <c r="CH265" s="2">
        <v>1</v>
      </c>
      <c r="CI265" s="2">
        <v>0</v>
      </c>
      <c r="CJ265" s="2">
        <v>0</v>
      </c>
      <c r="CK265" s="2">
        <v>0</v>
      </c>
      <c r="CL265" s="2">
        <v>0</v>
      </c>
      <c r="CM265" s="4" t="s">
        <v>445</v>
      </c>
      <c r="CN265" s="2">
        <v>1</v>
      </c>
      <c r="CO265" s="2">
        <v>0</v>
      </c>
      <c r="CP265" s="2">
        <v>0</v>
      </c>
      <c r="CQ265" s="2">
        <v>0</v>
      </c>
      <c r="CR265" s="2">
        <v>0</v>
      </c>
      <c r="CS265" s="4" t="s">
        <v>445</v>
      </c>
      <c r="CT265" s="2">
        <v>0</v>
      </c>
      <c r="CU265" s="2">
        <v>0</v>
      </c>
      <c r="CV265" s="2">
        <v>0</v>
      </c>
      <c r="CW265" s="2">
        <v>0</v>
      </c>
      <c r="CX265" s="2">
        <v>0</v>
      </c>
      <c r="CY265" s="2">
        <v>1</v>
      </c>
      <c r="CZ265" s="4" t="s">
        <v>445</v>
      </c>
      <c r="DA265" s="8">
        <f t="shared" si="14"/>
        <v>5</v>
      </c>
      <c r="DB265" s="2">
        <v>2</v>
      </c>
      <c r="DC265" s="2">
        <v>2</v>
      </c>
      <c r="DD265" s="2">
        <v>1</v>
      </c>
      <c r="DE265" s="2">
        <v>2</v>
      </c>
      <c r="DF265" s="2">
        <v>3</v>
      </c>
      <c r="DG265" s="2">
        <v>2</v>
      </c>
      <c r="DH265" s="2">
        <v>1</v>
      </c>
      <c r="DI265" s="2">
        <v>1</v>
      </c>
      <c r="DJ265" s="2">
        <v>2</v>
      </c>
      <c r="DK265" s="2">
        <v>0</v>
      </c>
      <c r="DL265" s="2">
        <v>1</v>
      </c>
      <c r="DM265" s="2">
        <v>0</v>
      </c>
      <c r="DN265" s="2">
        <v>0</v>
      </c>
      <c r="DO265" s="2">
        <v>0</v>
      </c>
      <c r="DP265" s="2">
        <v>0</v>
      </c>
      <c r="DQ265" s="2">
        <v>0</v>
      </c>
      <c r="DR265" s="4" t="s">
        <v>445</v>
      </c>
    </row>
    <row r="266" spans="1:122">
      <c r="A266" s="2">
        <v>6920676</v>
      </c>
      <c r="B266" s="3">
        <v>42056.46733796296</v>
      </c>
      <c r="C266" s="2">
        <v>2</v>
      </c>
      <c r="D266" s="2">
        <v>46</v>
      </c>
      <c r="E266" s="2">
        <v>8</v>
      </c>
      <c r="F266" s="2">
        <v>13</v>
      </c>
      <c r="G266" s="2">
        <v>3</v>
      </c>
      <c r="H266" s="2">
        <v>1</v>
      </c>
      <c r="I266" s="2">
        <v>1</v>
      </c>
      <c r="J266" s="2">
        <v>7</v>
      </c>
      <c r="K266" s="2">
        <v>2</v>
      </c>
      <c r="L266" s="2">
        <v>3</v>
      </c>
      <c r="N266" s="2">
        <v>1978</v>
      </c>
      <c r="O266" s="2">
        <v>1325</v>
      </c>
      <c r="P266" s="2">
        <v>5</v>
      </c>
      <c r="Q266" s="2">
        <f t="shared" si="12"/>
        <v>265</v>
      </c>
      <c r="R266" s="4" t="s">
        <v>36</v>
      </c>
      <c r="S266" s="2">
        <v>4</v>
      </c>
      <c r="T266" s="2">
        <v>3</v>
      </c>
      <c r="U266" s="2">
        <v>3</v>
      </c>
      <c r="V266" s="2">
        <v>4</v>
      </c>
      <c r="W266" s="2">
        <v>1</v>
      </c>
      <c r="X266" s="2">
        <v>2</v>
      </c>
      <c r="Y266" s="2">
        <v>2</v>
      </c>
      <c r="Z266" s="2">
        <v>4</v>
      </c>
      <c r="AA266" s="2">
        <v>3</v>
      </c>
      <c r="AB266" s="2">
        <v>4</v>
      </c>
      <c r="AC266" s="2">
        <v>4</v>
      </c>
      <c r="AD266" s="2">
        <v>4</v>
      </c>
      <c r="AE266" s="2">
        <v>4</v>
      </c>
      <c r="AF266" s="2">
        <v>4</v>
      </c>
      <c r="AG266" s="2">
        <v>3</v>
      </c>
      <c r="AH266" s="2">
        <v>3</v>
      </c>
      <c r="AI266" s="2">
        <v>3</v>
      </c>
      <c r="AJ266" s="2">
        <v>3</v>
      </c>
      <c r="AK266" s="2">
        <v>3</v>
      </c>
      <c r="AL266" s="2">
        <v>4</v>
      </c>
      <c r="AM266" s="2">
        <v>4</v>
      </c>
      <c r="AN266" s="2">
        <v>1</v>
      </c>
      <c r="AO266" s="2">
        <v>2</v>
      </c>
      <c r="AP266" s="2">
        <v>4</v>
      </c>
      <c r="AQ266" s="2">
        <v>4</v>
      </c>
      <c r="AR266" s="2">
        <v>2</v>
      </c>
      <c r="AS266" s="2">
        <v>2</v>
      </c>
      <c r="AT266" s="2">
        <v>2</v>
      </c>
      <c r="AU266" s="2">
        <v>3</v>
      </c>
      <c r="AV266" s="2">
        <v>3</v>
      </c>
      <c r="AW266" s="2">
        <v>2</v>
      </c>
      <c r="AX266" s="2">
        <v>2</v>
      </c>
      <c r="AY266" s="2">
        <v>2</v>
      </c>
      <c r="AZ266" s="2">
        <v>2</v>
      </c>
      <c r="BA266" s="2">
        <v>2</v>
      </c>
      <c r="BB266" s="2">
        <v>3</v>
      </c>
      <c r="BC266" s="2">
        <v>2</v>
      </c>
      <c r="BD266" s="2">
        <v>2</v>
      </c>
      <c r="BE266" s="2">
        <v>2</v>
      </c>
      <c r="BF266" s="2">
        <v>2</v>
      </c>
      <c r="BG266" s="2">
        <v>3</v>
      </c>
      <c r="BH266" s="2">
        <v>3</v>
      </c>
      <c r="BI266" s="2">
        <f t="shared" si="13"/>
        <v>3</v>
      </c>
      <c r="BJ266" s="2">
        <v>0</v>
      </c>
      <c r="BK266" s="2">
        <v>0</v>
      </c>
      <c r="BL266" s="2">
        <v>0</v>
      </c>
      <c r="BM266" s="2">
        <v>0</v>
      </c>
      <c r="BN266" s="2">
        <v>0</v>
      </c>
      <c r="BO266" s="2">
        <v>1</v>
      </c>
      <c r="BP266" s="2">
        <v>0</v>
      </c>
      <c r="BQ266" s="4" t="s">
        <v>445</v>
      </c>
      <c r="BR266" s="2">
        <v>1</v>
      </c>
      <c r="BS266" s="2">
        <v>0</v>
      </c>
      <c r="BT266" s="2">
        <v>0</v>
      </c>
      <c r="BU266" s="2">
        <v>0</v>
      </c>
      <c r="BV266" s="2">
        <v>0</v>
      </c>
      <c r="BW266" s="2">
        <v>0</v>
      </c>
      <c r="BX266" s="2">
        <v>0</v>
      </c>
      <c r="BY266" s="4" t="s">
        <v>445</v>
      </c>
      <c r="BZ266" s="2">
        <v>1</v>
      </c>
      <c r="CA266" s="2">
        <v>0</v>
      </c>
      <c r="CB266" s="2">
        <v>0</v>
      </c>
      <c r="CC266" s="2">
        <v>0</v>
      </c>
      <c r="CD266" s="2">
        <v>0</v>
      </c>
      <c r="CE266" s="2">
        <v>0</v>
      </c>
      <c r="CF266" s="2">
        <v>0</v>
      </c>
      <c r="CG266" s="4" t="s">
        <v>445</v>
      </c>
      <c r="CH266" s="2">
        <v>0</v>
      </c>
      <c r="CI266" s="2">
        <v>0</v>
      </c>
      <c r="CJ266" s="2">
        <v>0</v>
      </c>
      <c r="CK266" s="2">
        <v>1</v>
      </c>
      <c r="CL266" s="2">
        <v>0</v>
      </c>
      <c r="CM266" s="4" t="s">
        <v>445</v>
      </c>
      <c r="CN266" s="2">
        <v>0</v>
      </c>
      <c r="CO266" s="2">
        <v>0</v>
      </c>
      <c r="CP266" s="2">
        <v>0</v>
      </c>
      <c r="CQ266" s="2">
        <v>1</v>
      </c>
      <c r="CR266" s="2">
        <v>0</v>
      </c>
      <c r="CS266" s="4" t="s">
        <v>445</v>
      </c>
      <c r="CT266" s="2">
        <v>0</v>
      </c>
      <c r="CU266" s="2">
        <v>0</v>
      </c>
      <c r="CV266" s="2">
        <v>0</v>
      </c>
      <c r="CW266" s="2">
        <v>0</v>
      </c>
      <c r="CX266" s="2">
        <v>1</v>
      </c>
      <c r="CY266" s="2">
        <v>0</v>
      </c>
      <c r="CZ266" s="4" t="s">
        <v>445</v>
      </c>
      <c r="DA266" s="8">
        <f t="shared" si="14"/>
        <v>2</v>
      </c>
      <c r="DB266" s="2">
        <v>2</v>
      </c>
      <c r="DC266" s="2">
        <v>2</v>
      </c>
      <c r="DD266" s="2">
        <v>3</v>
      </c>
      <c r="DE266" s="2">
        <v>3</v>
      </c>
      <c r="DF266" s="2">
        <v>3</v>
      </c>
      <c r="DG266" s="2">
        <v>3</v>
      </c>
      <c r="DH266" s="2">
        <v>4</v>
      </c>
      <c r="DI266" s="2">
        <v>2</v>
      </c>
      <c r="DJ266" s="2">
        <v>2</v>
      </c>
      <c r="DK266" s="2">
        <v>1</v>
      </c>
      <c r="DL266" s="2">
        <v>1</v>
      </c>
      <c r="DM266" s="2">
        <v>0</v>
      </c>
      <c r="DN266" s="2">
        <v>0</v>
      </c>
      <c r="DO266" s="2">
        <v>1</v>
      </c>
      <c r="DP266" s="2">
        <v>0</v>
      </c>
      <c r="DQ266" s="2">
        <v>0</v>
      </c>
      <c r="DR266" s="4" t="s">
        <v>445</v>
      </c>
    </row>
    <row r="267" spans="1:122">
      <c r="A267" s="2">
        <v>6921996</v>
      </c>
      <c r="B267" s="3">
        <v>42056.122800925928</v>
      </c>
      <c r="C267" s="2">
        <v>1</v>
      </c>
      <c r="D267" s="2">
        <v>51</v>
      </c>
      <c r="E267" s="2">
        <v>9</v>
      </c>
      <c r="F267" s="2">
        <v>14</v>
      </c>
      <c r="G267" s="2">
        <v>3</v>
      </c>
      <c r="H267" s="2">
        <v>2</v>
      </c>
      <c r="I267" s="2">
        <v>2</v>
      </c>
      <c r="J267" s="2">
        <v>4</v>
      </c>
      <c r="K267" s="2">
        <v>4</v>
      </c>
      <c r="L267" s="2">
        <v>3</v>
      </c>
      <c r="N267" s="2">
        <v>1985</v>
      </c>
      <c r="O267" s="2">
        <v>1150</v>
      </c>
      <c r="P267" s="2">
        <v>1</v>
      </c>
      <c r="Q267" s="2">
        <f t="shared" si="12"/>
        <v>1150</v>
      </c>
      <c r="R267" s="4" t="s">
        <v>105</v>
      </c>
      <c r="S267" s="2">
        <v>2</v>
      </c>
      <c r="T267" s="2">
        <v>4</v>
      </c>
      <c r="U267" s="2">
        <v>3</v>
      </c>
      <c r="V267" s="2">
        <v>1</v>
      </c>
      <c r="W267" s="2">
        <v>1</v>
      </c>
      <c r="X267" s="2">
        <v>2</v>
      </c>
      <c r="Y267" s="2">
        <v>1</v>
      </c>
      <c r="Z267" s="2">
        <v>1</v>
      </c>
      <c r="AA267" s="2">
        <v>1</v>
      </c>
      <c r="AB267" s="2">
        <v>1</v>
      </c>
      <c r="AC267" s="2">
        <v>1</v>
      </c>
      <c r="AD267" s="2">
        <v>3</v>
      </c>
      <c r="AE267" s="2">
        <v>4</v>
      </c>
      <c r="AF267" s="2">
        <v>3</v>
      </c>
      <c r="AG267" s="2">
        <v>3</v>
      </c>
      <c r="AH267" s="2">
        <v>3</v>
      </c>
      <c r="AI267" s="2">
        <v>3</v>
      </c>
      <c r="AJ267" s="2">
        <v>3</v>
      </c>
      <c r="AK267" s="2">
        <v>4</v>
      </c>
      <c r="AL267" s="2">
        <v>4</v>
      </c>
      <c r="AM267" s="2">
        <v>4</v>
      </c>
      <c r="AN267" s="2">
        <v>4</v>
      </c>
      <c r="AO267" s="2">
        <v>4</v>
      </c>
      <c r="AP267" s="2">
        <v>3</v>
      </c>
      <c r="AQ267" s="2">
        <v>3</v>
      </c>
      <c r="AR267" s="2">
        <v>3</v>
      </c>
      <c r="AS267" s="2">
        <v>2</v>
      </c>
      <c r="AT267" s="2">
        <v>2</v>
      </c>
      <c r="AU267" s="2">
        <v>2</v>
      </c>
      <c r="AV267" s="2">
        <v>2</v>
      </c>
      <c r="AW267" s="2">
        <v>1</v>
      </c>
      <c r="AX267" s="2">
        <v>2</v>
      </c>
      <c r="AY267" s="2">
        <v>3</v>
      </c>
      <c r="AZ267" s="2">
        <v>1</v>
      </c>
      <c r="BA267" s="2">
        <v>2</v>
      </c>
      <c r="BB267" s="2">
        <v>3</v>
      </c>
      <c r="BC267" s="2">
        <v>2</v>
      </c>
      <c r="BD267" s="2">
        <v>4</v>
      </c>
      <c r="BE267" s="2">
        <v>2</v>
      </c>
      <c r="BF267" s="2">
        <v>3</v>
      </c>
      <c r="BG267" s="2">
        <v>3</v>
      </c>
      <c r="BH267" s="2">
        <v>2</v>
      </c>
      <c r="BI267" s="2">
        <f t="shared" si="13"/>
        <v>2.5</v>
      </c>
      <c r="BJ267" s="2">
        <v>0</v>
      </c>
      <c r="BK267" s="2">
        <v>0</v>
      </c>
      <c r="BL267" s="2">
        <v>0</v>
      </c>
      <c r="BM267" s="2">
        <v>0</v>
      </c>
      <c r="BN267" s="2">
        <v>0</v>
      </c>
      <c r="BO267" s="2">
        <v>1</v>
      </c>
      <c r="BP267" s="2">
        <v>0</v>
      </c>
      <c r="BQ267" s="4" t="s">
        <v>445</v>
      </c>
      <c r="BR267" s="2">
        <v>0</v>
      </c>
      <c r="BS267" s="2">
        <v>0</v>
      </c>
      <c r="BT267" s="2">
        <v>0</v>
      </c>
      <c r="BU267" s="2">
        <v>0</v>
      </c>
      <c r="BV267" s="2">
        <v>0</v>
      </c>
      <c r="BW267" s="2">
        <v>1</v>
      </c>
      <c r="BX267" s="2">
        <v>0</v>
      </c>
      <c r="BY267" s="4" t="s">
        <v>445</v>
      </c>
      <c r="BZ267" s="2">
        <v>0</v>
      </c>
      <c r="CA267" s="2">
        <v>0</v>
      </c>
      <c r="CB267" s="2">
        <v>0</v>
      </c>
      <c r="CC267" s="2">
        <v>0</v>
      </c>
      <c r="CD267" s="2">
        <v>0</v>
      </c>
      <c r="CE267" s="2">
        <v>1</v>
      </c>
      <c r="CF267" s="2">
        <v>0</v>
      </c>
      <c r="CG267" s="4" t="s">
        <v>445</v>
      </c>
      <c r="CH267" s="2">
        <v>0</v>
      </c>
      <c r="CI267" s="2">
        <v>0</v>
      </c>
      <c r="CJ267" s="2">
        <v>0</v>
      </c>
      <c r="CK267" s="2">
        <v>1</v>
      </c>
      <c r="CL267" s="2">
        <v>0</v>
      </c>
      <c r="CM267" s="4" t="s">
        <v>445</v>
      </c>
      <c r="CN267" s="2">
        <v>0</v>
      </c>
      <c r="CO267" s="2">
        <v>0</v>
      </c>
      <c r="CP267" s="2">
        <v>0</v>
      </c>
      <c r="CQ267" s="2">
        <v>1</v>
      </c>
      <c r="CR267" s="2">
        <v>0</v>
      </c>
      <c r="CS267" s="4" t="s">
        <v>445</v>
      </c>
      <c r="CT267" s="2">
        <v>0</v>
      </c>
      <c r="CU267" s="2">
        <v>0</v>
      </c>
      <c r="CV267" s="2">
        <v>0</v>
      </c>
      <c r="CW267" s="2">
        <v>0</v>
      </c>
      <c r="CX267" s="2">
        <v>1</v>
      </c>
      <c r="CY267" s="2">
        <v>0</v>
      </c>
      <c r="CZ267" s="4" t="s">
        <v>445</v>
      </c>
      <c r="DA267" s="8">
        <f t="shared" si="14"/>
        <v>0</v>
      </c>
      <c r="DB267" s="2">
        <v>2</v>
      </c>
      <c r="DC267" s="2">
        <v>2</v>
      </c>
      <c r="DD267" s="2">
        <v>4</v>
      </c>
      <c r="DE267" s="2">
        <v>3</v>
      </c>
      <c r="DF267" s="2">
        <v>2</v>
      </c>
      <c r="DG267" s="2">
        <v>3</v>
      </c>
      <c r="DH267" s="2">
        <v>4</v>
      </c>
      <c r="DI267" s="2">
        <v>3</v>
      </c>
      <c r="DJ267" s="2">
        <v>3</v>
      </c>
      <c r="DR267" s="4" t="s">
        <v>445</v>
      </c>
    </row>
    <row r="268" spans="1:122">
      <c r="A268" s="2">
        <v>6927511</v>
      </c>
      <c r="B268" s="3">
        <v>42057.619270833333</v>
      </c>
      <c r="C268" s="2">
        <v>1</v>
      </c>
      <c r="D268" s="2">
        <v>39</v>
      </c>
      <c r="E268" s="2">
        <v>6</v>
      </c>
      <c r="F268" s="2">
        <v>35</v>
      </c>
      <c r="G268" s="2">
        <v>6</v>
      </c>
      <c r="H268" s="2">
        <v>1</v>
      </c>
      <c r="I268" s="2">
        <v>1</v>
      </c>
      <c r="J268" s="2">
        <v>10</v>
      </c>
      <c r="K268" s="2">
        <v>10</v>
      </c>
      <c r="L268" s="2">
        <v>4</v>
      </c>
      <c r="N268" s="2">
        <v>1975</v>
      </c>
      <c r="O268" s="2">
        <v>180</v>
      </c>
      <c r="P268" s="2">
        <v>4</v>
      </c>
      <c r="Q268" s="2">
        <f t="shared" si="12"/>
        <v>45</v>
      </c>
      <c r="R268" s="4" t="s">
        <v>232</v>
      </c>
      <c r="S268" s="2">
        <v>3</v>
      </c>
      <c r="T268" s="2">
        <v>3</v>
      </c>
      <c r="U268" s="2">
        <v>3</v>
      </c>
      <c r="V268" s="2">
        <v>2</v>
      </c>
      <c r="W268" s="2">
        <v>3</v>
      </c>
      <c r="X268" s="2">
        <v>3</v>
      </c>
      <c r="Y268" s="2">
        <v>3</v>
      </c>
      <c r="Z268" s="2">
        <v>3</v>
      </c>
      <c r="AA268" s="2">
        <v>3</v>
      </c>
      <c r="AB268" s="2">
        <v>3</v>
      </c>
      <c r="AC268" s="2">
        <v>3</v>
      </c>
      <c r="AD268" s="2">
        <v>1</v>
      </c>
      <c r="AE268" s="2">
        <v>3</v>
      </c>
      <c r="AF268" s="2">
        <v>2</v>
      </c>
      <c r="AG268" s="2">
        <v>3</v>
      </c>
      <c r="AH268" s="2">
        <v>3</v>
      </c>
      <c r="AI268" s="2">
        <v>2</v>
      </c>
      <c r="AJ268" s="2">
        <v>2</v>
      </c>
      <c r="AK268" s="2">
        <v>3</v>
      </c>
      <c r="AL268" s="2">
        <v>3</v>
      </c>
      <c r="AM268" s="2">
        <v>2</v>
      </c>
      <c r="AN268" s="2">
        <v>2</v>
      </c>
      <c r="AO268" s="2">
        <v>2</v>
      </c>
      <c r="AP268" s="2">
        <v>3</v>
      </c>
      <c r="AQ268" s="2">
        <v>4</v>
      </c>
      <c r="AR268" s="2">
        <v>4</v>
      </c>
      <c r="AS268" s="2">
        <v>3</v>
      </c>
      <c r="AT268" s="2">
        <v>4</v>
      </c>
      <c r="AU268" s="2">
        <v>2</v>
      </c>
      <c r="AV268" s="2">
        <v>2</v>
      </c>
      <c r="AW268" s="2">
        <v>4</v>
      </c>
      <c r="AX268" s="2">
        <v>3</v>
      </c>
      <c r="AY268" s="2">
        <v>3</v>
      </c>
      <c r="AZ268" s="2">
        <v>3</v>
      </c>
      <c r="BA268" s="2">
        <v>2</v>
      </c>
      <c r="BB268" s="2">
        <v>4</v>
      </c>
      <c r="BC268" s="2">
        <v>3</v>
      </c>
      <c r="BD268" s="2">
        <v>3</v>
      </c>
      <c r="BE268" s="2">
        <v>2</v>
      </c>
      <c r="BF268" s="2">
        <v>3</v>
      </c>
      <c r="BG268" s="2">
        <v>3</v>
      </c>
      <c r="BH268" s="2">
        <v>2</v>
      </c>
      <c r="BI268" s="2">
        <f t="shared" si="13"/>
        <v>2.5</v>
      </c>
      <c r="BJ268" s="2">
        <v>0</v>
      </c>
      <c r="BK268" s="2">
        <v>1</v>
      </c>
      <c r="BL268" s="2">
        <v>0</v>
      </c>
      <c r="BM268" s="2">
        <v>0</v>
      </c>
      <c r="BN268" s="2">
        <v>0</v>
      </c>
      <c r="BO268" s="2">
        <v>0</v>
      </c>
      <c r="BP268" s="2">
        <v>0</v>
      </c>
      <c r="BQ268" s="4" t="s">
        <v>445</v>
      </c>
      <c r="BR268" s="2">
        <v>0</v>
      </c>
      <c r="BS268" s="2">
        <v>0</v>
      </c>
      <c r="BT268" s="2">
        <v>1</v>
      </c>
      <c r="BU268" s="2">
        <v>0</v>
      </c>
      <c r="BV268" s="2">
        <v>0</v>
      </c>
      <c r="BW268" s="2">
        <v>0</v>
      </c>
      <c r="BX268" s="2">
        <v>0</v>
      </c>
      <c r="BY268" s="4" t="s">
        <v>445</v>
      </c>
      <c r="BZ268" s="2">
        <v>1</v>
      </c>
      <c r="CA268" s="2">
        <v>0</v>
      </c>
      <c r="CB268" s="2">
        <v>0</v>
      </c>
      <c r="CC268" s="2">
        <v>1</v>
      </c>
      <c r="CD268" s="2">
        <v>0</v>
      </c>
      <c r="CE268" s="2">
        <v>0</v>
      </c>
      <c r="CF268" s="2">
        <v>0</v>
      </c>
      <c r="CG268" s="4" t="s">
        <v>445</v>
      </c>
      <c r="CH268" s="2">
        <v>0</v>
      </c>
      <c r="CI268" s="2">
        <v>0</v>
      </c>
      <c r="CJ268" s="2">
        <v>0</v>
      </c>
      <c r="CK268" s="2">
        <v>1</v>
      </c>
      <c r="CL268" s="2">
        <v>0</v>
      </c>
      <c r="CM268" s="4" t="s">
        <v>445</v>
      </c>
      <c r="CN268" s="2">
        <v>1</v>
      </c>
      <c r="CO268" s="2">
        <v>0</v>
      </c>
      <c r="CP268" s="2">
        <v>0</v>
      </c>
      <c r="CQ268" s="2">
        <v>0</v>
      </c>
      <c r="CR268" s="2">
        <v>0</v>
      </c>
      <c r="CS268" s="4" t="s">
        <v>445</v>
      </c>
      <c r="CT268" s="2">
        <v>0</v>
      </c>
      <c r="CU268" s="2">
        <v>0</v>
      </c>
      <c r="CV268" s="2">
        <v>1</v>
      </c>
      <c r="CW268" s="2">
        <v>0</v>
      </c>
      <c r="CX268" s="2">
        <v>0</v>
      </c>
      <c r="CY268" s="2">
        <v>0</v>
      </c>
      <c r="CZ268" s="4" t="s">
        <v>445</v>
      </c>
      <c r="DA268" s="8">
        <f t="shared" si="14"/>
        <v>6</v>
      </c>
      <c r="DB268" s="2">
        <v>2</v>
      </c>
      <c r="DC268" s="2">
        <v>2</v>
      </c>
      <c r="DD268" s="2">
        <v>4</v>
      </c>
      <c r="DE268" s="2">
        <v>2</v>
      </c>
      <c r="DF268" s="2">
        <v>5</v>
      </c>
      <c r="DG268" s="2">
        <v>3</v>
      </c>
      <c r="DH268" s="2">
        <v>3</v>
      </c>
      <c r="DI268" s="2">
        <v>3</v>
      </c>
      <c r="DJ268" s="2">
        <v>2</v>
      </c>
      <c r="DK268" s="2">
        <v>0</v>
      </c>
      <c r="DL268" s="2">
        <v>0</v>
      </c>
      <c r="DM268" s="2">
        <v>0</v>
      </c>
      <c r="DN268" s="2">
        <v>0</v>
      </c>
      <c r="DO268" s="2">
        <v>1</v>
      </c>
      <c r="DP268" s="2">
        <v>0</v>
      </c>
      <c r="DQ268" s="2">
        <v>0</v>
      </c>
      <c r="DR268" s="4" t="s">
        <v>445</v>
      </c>
    </row>
    <row r="269" spans="1:122">
      <c r="A269" s="2">
        <v>6936658</v>
      </c>
      <c r="B269" s="3">
        <v>42057.554965277777</v>
      </c>
      <c r="C269" s="2">
        <v>1</v>
      </c>
      <c r="D269" s="2">
        <v>28</v>
      </c>
      <c r="E269" s="2">
        <v>4</v>
      </c>
      <c r="F269" s="2">
        <v>34</v>
      </c>
      <c r="G269" s="2">
        <v>6</v>
      </c>
      <c r="H269" s="2">
        <v>1</v>
      </c>
      <c r="I269" s="2">
        <v>1</v>
      </c>
      <c r="J269" s="2">
        <v>6</v>
      </c>
      <c r="K269" s="2">
        <v>2</v>
      </c>
      <c r="L269" s="2">
        <v>3</v>
      </c>
      <c r="N269" s="2">
        <v>1986</v>
      </c>
      <c r="O269" s="2">
        <v>120</v>
      </c>
      <c r="P269" s="2">
        <v>3</v>
      </c>
      <c r="Q269" s="2">
        <f t="shared" si="12"/>
        <v>40</v>
      </c>
      <c r="R269" s="4" t="s">
        <v>234</v>
      </c>
      <c r="S269" s="2">
        <v>2</v>
      </c>
      <c r="T269" s="2">
        <v>2</v>
      </c>
      <c r="U269" s="2">
        <v>2</v>
      </c>
      <c r="V269" s="2">
        <v>2</v>
      </c>
      <c r="W269" s="2">
        <v>1</v>
      </c>
      <c r="X269" s="2">
        <v>1</v>
      </c>
      <c r="Y269" s="2">
        <v>1</v>
      </c>
      <c r="Z269" s="2">
        <v>2</v>
      </c>
      <c r="AA269" s="2">
        <v>2</v>
      </c>
      <c r="AB269" s="2">
        <v>3</v>
      </c>
      <c r="AC269" s="2">
        <v>2</v>
      </c>
      <c r="AD269" s="2">
        <v>1</v>
      </c>
      <c r="AE269" s="2">
        <v>1</v>
      </c>
      <c r="AF269" s="2">
        <v>3</v>
      </c>
      <c r="AG269" s="2">
        <v>3</v>
      </c>
      <c r="AH269" s="2">
        <v>2</v>
      </c>
      <c r="AI269" s="2">
        <v>3</v>
      </c>
      <c r="AJ269" s="2">
        <v>3</v>
      </c>
      <c r="AK269" s="2">
        <v>3</v>
      </c>
      <c r="AL269" s="2">
        <v>3</v>
      </c>
      <c r="AM269" s="2">
        <v>2</v>
      </c>
      <c r="AN269" s="2">
        <v>2</v>
      </c>
      <c r="AO269" s="2">
        <v>3</v>
      </c>
      <c r="AP269" s="2">
        <v>3</v>
      </c>
      <c r="AQ269" s="2">
        <v>3</v>
      </c>
      <c r="AR269" s="2">
        <v>2</v>
      </c>
      <c r="AS269" s="2">
        <v>2</v>
      </c>
      <c r="AT269" s="2">
        <v>2</v>
      </c>
      <c r="AU269" s="2">
        <v>2</v>
      </c>
      <c r="AV269" s="2">
        <v>2</v>
      </c>
      <c r="AW269" s="2">
        <v>2</v>
      </c>
      <c r="AX269" s="2">
        <v>2</v>
      </c>
      <c r="AY269" s="2">
        <v>3</v>
      </c>
      <c r="AZ269" s="2">
        <v>2</v>
      </c>
      <c r="BA269" s="2">
        <v>2</v>
      </c>
      <c r="BB269" s="2">
        <v>2</v>
      </c>
      <c r="BC269" s="2">
        <v>1</v>
      </c>
      <c r="BD269" s="2">
        <v>1</v>
      </c>
      <c r="BE269" s="2">
        <v>1</v>
      </c>
      <c r="BF269" s="2">
        <v>1</v>
      </c>
      <c r="BG269" s="2">
        <v>1</v>
      </c>
      <c r="BH269" s="2">
        <v>2</v>
      </c>
      <c r="BI269" s="2">
        <f t="shared" si="13"/>
        <v>1.5</v>
      </c>
      <c r="BJ269" s="2">
        <v>0</v>
      </c>
      <c r="BK269" s="2">
        <v>0</v>
      </c>
      <c r="BL269" s="2">
        <v>0</v>
      </c>
      <c r="BM269" s="2">
        <v>0</v>
      </c>
      <c r="BN269" s="2">
        <v>0</v>
      </c>
      <c r="BO269" s="2">
        <v>0</v>
      </c>
      <c r="BP269" s="2">
        <v>1</v>
      </c>
      <c r="BQ269" s="4" t="s">
        <v>445</v>
      </c>
      <c r="BR269" s="2">
        <v>1</v>
      </c>
      <c r="BS269" s="2">
        <v>0</v>
      </c>
      <c r="BT269" s="2">
        <v>0</v>
      </c>
      <c r="BU269" s="2">
        <v>0</v>
      </c>
      <c r="BV269" s="2">
        <v>0</v>
      </c>
      <c r="BW269" s="2">
        <v>0</v>
      </c>
      <c r="BX269" s="2">
        <v>0</v>
      </c>
      <c r="BY269" s="4" t="s">
        <v>445</v>
      </c>
      <c r="BZ269" s="2">
        <v>1</v>
      </c>
      <c r="CA269" s="2">
        <v>0</v>
      </c>
      <c r="CB269" s="2">
        <v>0</v>
      </c>
      <c r="CC269" s="2">
        <v>0</v>
      </c>
      <c r="CD269" s="2">
        <v>0</v>
      </c>
      <c r="CE269" s="2">
        <v>0</v>
      </c>
      <c r="CF269" s="2">
        <v>0</v>
      </c>
      <c r="CG269" s="4" t="s">
        <v>445</v>
      </c>
      <c r="CH269" s="2">
        <v>0</v>
      </c>
      <c r="CI269" s="2">
        <v>0</v>
      </c>
      <c r="CJ269" s="2">
        <v>0</v>
      </c>
      <c r="CK269" s="2">
        <v>0</v>
      </c>
      <c r="CL269" s="2">
        <v>1</v>
      </c>
      <c r="CM269" s="4" t="s">
        <v>445</v>
      </c>
      <c r="CN269" s="2">
        <v>0</v>
      </c>
      <c r="CO269" s="2">
        <v>0</v>
      </c>
      <c r="CP269" s="2">
        <v>0</v>
      </c>
      <c r="CQ269" s="2">
        <v>0</v>
      </c>
      <c r="CR269" s="2">
        <v>1</v>
      </c>
      <c r="CS269" s="4" t="s">
        <v>445</v>
      </c>
      <c r="CT269" s="2">
        <v>0</v>
      </c>
      <c r="CU269" s="2">
        <v>0</v>
      </c>
      <c r="CV269" s="2">
        <v>0</v>
      </c>
      <c r="CW269" s="2">
        <v>0</v>
      </c>
      <c r="CX269" s="2">
        <v>0</v>
      </c>
      <c r="CY269" s="2">
        <v>1</v>
      </c>
      <c r="CZ269" s="4" t="s">
        <v>445</v>
      </c>
      <c r="DA269" s="8">
        <f t="shared" si="14"/>
        <v>2</v>
      </c>
      <c r="DB269" s="2">
        <v>2</v>
      </c>
      <c r="DC269" s="2">
        <v>2</v>
      </c>
      <c r="DD269" s="2">
        <v>2</v>
      </c>
      <c r="DE269" s="2">
        <v>3</v>
      </c>
      <c r="DF269" s="2">
        <v>3</v>
      </c>
      <c r="DG269" s="2">
        <v>1</v>
      </c>
      <c r="DH269" s="2">
        <v>2</v>
      </c>
      <c r="DI269" s="2">
        <v>2</v>
      </c>
      <c r="DJ269" s="2">
        <v>2</v>
      </c>
      <c r="DK269" s="2">
        <v>1</v>
      </c>
      <c r="DL269" s="2">
        <v>0</v>
      </c>
      <c r="DM269" s="2">
        <v>0</v>
      </c>
      <c r="DN269" s="2">
        <v>0</v>
      </c>
      <c r="DO269" s="2">
        <v>0</v>
      </c>
      <c r="DP269" s="2">
        <v>0</v>
      </c>
      <c r="DQ269" s="2">
        <v>0</v>
      </c>
      <c r="DR269" s="4" t="s">
        <v>445</v>
      </c>
    </row>
    <row r="270" spans="1:122">
      <c r="A270" s="2">
        <v>6973756</v>
      </c>
      <c r="B270" s="3">
        <v>42057.59578703704</v>
      </c>
      <c r="C270" s="2">
        <v>2</v>
      </c>
      <c r="D270" s="2">
        <v>31</v>
      </c>
      <c r="E270" s="2">
        <v>5</v>
      </c>
      <c r="F270" s="2">
        <v>13</v>
      </c>
      <c r="G270" s="2">
        <v>3</v>
      </c>
      <c r="H270" s="2">
        <v>1</v>
      </c>
      <c r="I270" s="2">
        <v>1</v>
      </c>
      <c r="J270" s="2">
        <v>4</v>
      </c>
      <c r="K270" s="2">
        <v>2</v>
      </c>
      <c r="L270" s="2">
        <v>5</v>
      </c>
      <c r="N270" s="2">
        <v>1998</v>
      </c>
      <c r="O270" s="2">
        <v>3000</v>
      </c>
      <c r="P270" s="2">
        <v>3</v>
      </c>
      <c r="Q270" s="2">
        <f t="shared" si="12"/>
        <v>1000</v>
      </c>
      <c r="R270" s="4" t="s">
        <v>235</v>
      </c>
      <c r="S270" s="2">
        <v>4</v>
      </c>
      <c r="T270" s="2">
        <v>2</v>
      </c>
      <c r="U270" s="2">
        <v>1</v>
      </c>
      <c r="V270" s="2">
        <v>3</v>
      </c>
      <c r="W270" s="2">
        <v>1</v>
      </c>
      <c r="X270" s="2">
        <v>1</v>
      </c>
      <c r="Y270" s="2">
        <v>1</v>
      </c>
      <c r="Z270" s="2">
        <v>2</v>
      </c>
      <c r="AA270" s="2">
        <v>1</v>
      </c>
      <c r="AB270" s="2">
        <v>4</v>
      </c>
      <c r="AC270" s="2">
        <v>4</v>
      </c>
      <c r="AD270" s="2">
        <v>4</v>
      </c>
      <c r="AE270" s="2">
        <v>4</v>
      </c>
      <c r="AF270" s="2">
        <v>3</v>
      </c>
      <c r="AG270" s="2">
        <v>3</v>
      </c>
      <c r="AH270" s="2">
        <v>3</v>
      </c>
      <c r="AI270" s="2">
        <v>3</v>
      </c>
      <c r="AJ270" s="2">
        <v>3</v>
      </c>
      <c r="AK270" s="2">
        <v>3</v>
      </c>
      <c r="AL270" s="2">
        <v>3</v>
      </c>
      <c r="AM270" s="2">
        <v>3</v>
      </c>
      <c r="AN270" s="2">
        <v>1</v>
      </c>
      <c r="AO270" s="2">
        <v>3</v>
      </c>
      <c r="AP270" s="2">
        <v>4</v>
      </c>
      <c r="AQ270" s="2">
        <v>3</v>
      </c>
      <c r="AR270" s="2">
        <v>3</v>
      </c>
      <c r="AS270" s="2">
        <v>3</v>
      </c>
      <c r="AT270" s="2">
        <v>3</v>
      </c>
      <c r="AU270" s="2">
        <v>2</v>
      </c>
      <c r="AV270" s="2">
        <v>2</v>
      </c>
      <c r="AW270" s="2">
        <v>3</v>
      </c>
      <c r="AX270" s="2">
        <v>3</v>
      </c>
      <c r="AY270" s="2">
        <v>2</v>
      </c>
      <c r="AZ270" s="2">
        <v>3</v>
      </c>
      <c r="BA270" s="2">
        <v>2</v>
      </c>
      <c r="BB270" s="2">
        <v>2</v>
      </c>
      <c r="BC270" s="2">
        <v>3</v>
      </c>
      <c r="BD270" s="2">
        <v>3</v>
      </c>
      <c r="BE270" s="2">
        <v>3</v>
      </c>
      <c r="BF270" s="2">
        <v>3</v>
      </c>
      <c r="BG270" s="2">
        <v>3</v>
      </c>
      <c r="BH270" s="2">
        <v>2</v>
      </c>
      <c r="BI270" s="2">
        <f t="shared" si="13"/>
        <v>2.5</v>
      </c>
      <c r="BJ270" s="2">
        <v>0</v>
      </c>
      <c r="BK270" s="2">
        <v>1</v>
      </c>
      <c r="BL270" s="2">
        <v>0</v>
      </c>
      <c r="BM270" s="2">
        <v>0</v>
      </c>
      <c r="BN270" s="2">
        <v>0</v>
      </c>
      <c r="BO270" s="2">
        <v>0</v>
      </c>
      <c r="BP270" s="2">
        <v>0</v>
      </c>
      <c r="BQ270" s="4" t="s">
        <v>445</v>
      </c>
      <c r="BR270" s="2">
        <v>0</v>
      </c>
      <c r="BS270" s="2">
        <v>0</v>
      </c>
      <c r="BT270" s="2">
        <v>0</v>
      </c>
      <c r="BU270" s="2">
        <v>0</v>
      </c>
      <c r="BV270" s="2">
        <v>0</v>
      </c>
      <c r="BW270" s="2">
        <v>0</v>
      </c>
      <c r="BX270" s="2">
        <v>1</v>
      </c>
      <c r="BY270" s="4" t="s">
        <v>445</v>
      </c>
      <c r="BZ270" s="2">
        <v>0</v>
      </c>
      <c r="CA270" s="2">
        <v>0</v>
      </c>
      <c r="CB270" s="2">
        <v>0</v>
      </c>
      <c r="CC270" s="2">
        <v>0</v>
      </c>
      <c r="CD270" s="2">
        <v>0</v>
      </c>
      <c r="CE270" s="2">
        <v>0</v>
      </c>
      <c r="CF270" s="2">
        <v>1</v>
      </c>
      <c r="CG270" s="4" t="s">
        <v>445</v>
      </c>
      <c r="CH270" s="2">
        <v>0</v>
      </c>
      <c r="CI270" s="2">
        <v>0</v>
      </c>
      <c r="CJ270" s="2">
        <v>0</v>
      </c>
      <c r="CK270" s="2">
        <v>0</v>
      </c>
      <c r="CL270" s="2">
        <v>1</v>
      </c>
      <c r="CM270" s="4" t="s">
        <v>445</v>
      </c>
      <c r="CN270" s="2">
        <v>1</v>
      </c>
      <c r="CO270" s="2">
        <v>0</v>
      </c>
      <c r="CP270" s="2">
        <v>0</v>
      </c>
      <c r="CQ270" s="2">
        <v>0</v>
      </c>
      <c r="CR270" s="2">
        <v>0</v>
      </c>
      <c r="CS270" s="4" t="s">
        <v>445</v>
      </c>
      <c r="CT270" s="2">
        <v>1</v>
      </c>
      <c r="CU270" s="2">
        <v>0</v>
      </c>
      <c r="CV270" s="2">
        <v>0</v>
      </c>
      <c r="CW270" s="2">
        <v>0</v>
      </c>
      <c r="CX270" s="2">
        <v>0</v>
      </c>
      <c r="CY270" s="2">
        <v>0</v>
      </c>
      <c r="CZ270" s="4" t="s">
        <v>445</v>
      </c>
      <c r="DA270" s="8">
        <f t="shared" si="14"/>
        <v>3</v>
      </c>
      <c r="DB270" s="2">
        <v>2</v>
      </c>
      <c r="DC270" s="2">
        <v>3</v>
      </c>
      <c r="DD270" s="2">
        <v>2</v>
      </c>
      <c r="DE270" s="2">
        <v>3</v>
      </c>
      <c r="DF270" s="2">
        <v>3</v>
      </c>
      <c r="DG270" s="2">
        <v>2</v>
      </c>
      <c r="DH270" s="2">
        <v>4</v>
      </c>
      <c r="DI270" s="2">
        <v>3</v>
      </c>
      <c r="DJ270" s="2">
        <v>3</v>
      </c>
      <c r="DR270" s="4" t="s">
        <v>445</v>
      </c>
    </row>
    <row r="271" spans="1:122">
      <c r="A271" s="2">
        <v>6977842</v>
      </c>
      <c r="B271" s="3">
        <v>42057.093888888892</v>
      </c>
      <c r="C271" s="2">
        <v>1</v>
      </c>
      <c r="D271" s="2">
        <v>40</v>
      </c>
      <c r="E271" s="2">
        <v>7</v>
      </c>
      <c r="F271" s="2">
        <v>13</v>
      </c>
      <c r="G271" s="2">
        <v>3</v>
      </c>
      <c r="H271" s="2">
        <v>2</v>
      </c>
      <c r="I271" s="2">
        <v>2</v>
      </c>
      <c r="L271" s="2">
        <v>11</v>
      </c>
      <c r="N271" s="2">
        <v>2000</v>
      </c>
      <c r="O271" s="2">
        <v>233</v>
      </c>
      <c r="P271" s="2">
        <v>3</v>
      </c>
      <c r="Q271" s="2">
        <f t="shared" si="12"/>
        <v>77.666666666666671</v>
      </c>
      <c r="R271" s="4" t="s">
        <v>237</v>
      </c>
      <c r="S271" s="2">
        <v>3</v>
      </c>
      <c r="T271" s="2">
        <v>3</v>
      </c>
      <c r="U271" s="2">
        <v>3</v>
      </c>
      <c r="V271" s="2">
        <v>3</v>
      </c>
      <c r="W271" s="2">
        <v>3</v>
      </c>
      <c r="X271" s="2">
        <v>4</v>
      </c>
      <c r="Y271" s="2">
        <v>4</v>
      </c>
      <c r="Z271" s="2">
        <v>3</v>
      </c>
      <c r="AA271" s="2">
        <v>3</v>
      </c>
      <c r="AB271" s="2">
        <v>3</v>
      </c>
      <c r="AC271" s="2">
        <v>3</v>
      </c>
      <c r="AD271" s="2">
        <v>2</v>
      </c>
      <c r="AE271" s="2">
        <v>3</v>
      </c>
      <c r="AF271" s="2">
        <v>3</v>
      </c>
      <c r="AG271" s="2">
        <v>3</v>
      </c>
      <c r="AH271" s="2">
        <v>2</v>
      </c>
      <c r="AI271" s="2">
        <v>1</v>
      </c>
      <c r="AJ271" s="2">
        <v>3</v>
      </c>
      <c r="AK271" s="2">
        <v>3</v>
      </c>
      <c r="AL271" s="2">
        <v>3</v>
      </c>
      <c r="AM271" s="2">
        <v>3</v>
      </c>
      <c r="AN271" s="2">
        <v>4</v>
      </c>
      <c r="AO271" s="2">
        <v>3</v>
      </c>
      <c r="AP271" s="2">
        <v>3</v>
      </c>
      <c r="AQ271" s="2">
        <v>2</v>
      </c>
      <c r="AR271" s="2">
        <v>3</v>
      </c>
      <c r="AS271" s="2">
        <v>4</v>
      </c>
      <c r="AT271" s="2">
        <v>4</v>
      </c>
      <c r="AU271" s="2">
        <v>4</v>
      </c>
      <c r="AV271" s="2">
        <v>4</v>
      </c>
      <c r="AW271" s="2">
        <v>3</v>
      </c>
      <c r="AX271" s="2">
        <v>3</v>
      </c>
      <c r="AY271" s="2">
        <v>4</v>
      </c>
      <c r="AZ271" s="2">
        <v>3</v>
      </c>
      <c r="BA271" s="2">
        <v>3</v>
      </c>
      <c r="BB271" s="2">
        <v>4</v>
      </c>
      <c r="BC271" s="2">
        <v>4</v>
      </c>
      <c r="BD271" s="2">
        <v>4</v>
      </c>
      <c r="BE271" s="2">
        <v>4</v>
      </c>
      <c r="BF271" s="2">
        <v>4</v>
      </c>
      <c r="BG271" s="2">
        <v>3</v>
      </c>
      <c r="BH271" s="2">
        <v>3</v>
      </c>
      <c r="BI271" s="2">
        <f t="shared" si="13"/>
        <v>3</v>
      </c>
      <c r="BJ271" s="2">
        <v>0</v>
      </c>
      <c r="BK271" s="2">
        <v>0</v>
      </c>
      <c r="BL271" s="2">
        <v>0</v>
      </c>
      <c r="BM271" s="2">
        <v>1</v>
      </c>
      <c r="BN271" s="2">
        <v>0</v>
      </c>
      <c r="BO271" s="2">
        <v>0</v>
      </c>
      <c r="BP271" s="2">
        <v>0</v>
      </c>
      <c r="BQ271" s="4" t="s">
        <v>445</v>
      </c>
      <c r="BR271" s="2">
        <v>0</v>
      </c>
      <c r="BS271" s="2">
        <v>0</v>
      </c>
      <c r="BT271" s="2">
        <v>0</v>
      </c>
      <c r="BU271" s="2">
        <v>1</v>
      </c>
      <c r="BV271" s="2">
        <v>0</v>
      </c>
      <c r="BW271" s="2">
        <v>0</v>
      </c>
      <c r="BX271" s="2">
        <v>0</v>
      </c>
      <c r="BY271" s="4" t="s">
        <v>445</v>
      </c>
      <c r="BZ271" s="2">
        <v>0</v>
      </c>
      <c r="CA271" s="2">
        <v>0</v>
      </c>
      <c r="CB271" s="2">
        <v>0</v>
      </c>
      <c r="CC271" s="2">
        <v>1</v>
      </c>
      <c r="CD271" s="2">
        <v>0</v>
      </c>
      <c r="CE271" s="2">
        <v>0</v>
      </c>
      <c r="CF271" s="2">
        <v>0</v>
      </c>
      <c r="CG271" s="4" t="s">
        <v>445</v>
      </c>
      <c r="CH271" s="2">
        <v>0</v>
      </c>
      <c r="CI271" s="2">
        <v>1</v>
      </c>
      <c r="CJ271" s="2">
        <v>0</v>
      </c>
      <c r="CK271" s="2">
        <v>0</v>
      </c>
      <c r="CL271" s="2">
        <v>0</v>
      </c>
      <c r="CM271" s="4" t="s">
        <v>445</v>
      </c>
      <c r="CN271" s="2">
        <v>0</v>
      </c>
      <c r="CO271" s="2">
        <v>1</v>
      </c>
      <c r="CP271" s="2">
        <v>0</v>
      </c>
      <c r="CQ271" s="2">
        <v>0</v>
      </c>
      <c r="CR271" s="2">
        <v>0</v>
      </c>
      <c r="CS271" s="4" t="s">
        <v>445</v>
      </c>
      <c r="CT271" s="2">
        <v>0</v>
      </c>
      <c r="CU271" s="2">
        <v>1</v>
      </c>
      <c r="CV271" s="2">
        <v>0</v>
      </c>
      <c r="CW271" s="2">
        <v>0</v>
      </c>
      <c r="CX271" s="2">
        <v>0</v>
      </c>
      <c r="CY271" s="2">
        <v>0</v>
      </c>
      <c r="CZ271" s="4" t="s">
        <v>445</v>
      </c>
      <c r="DA271" s="8">
        <f t="shared" si="14"/>
        <v>6</v>
      </c>
      <c r="DB271" s="2">
        <v>4</v>
      </c>
      <c r="DC271" s="2">
        <v>4</v>
      </c>
      <c r="DD271" s="2">
        <v>3</v>
      </c>
      <c r="DE271" s="2">
        <v>3</v>
      </c>
      <c r="DF271" s="2">
        <v>5</v>
      </c>
      <c r="DG271" s="2">
        <v>4</v>
      </c>
      <c r="DH271" s="2">
        <v>5</v>
      </c>
      <c r="DI271" s="2">
        <v>3</v>
      </c>
      <c r="DJ271" s="2">
        <v>3</v>
      </c>
      <c r="DR271" s="4" t="s">
        <v>445</v>
      </c>
    </row>
    <row r="272" spans="1:122">
      <c r="A272" s="2">
        <v>6983143</v>
      </c>
      <c r="B272" s="3">
        <v>42057.520046296297</v>
      </c>
      <c r="C272" s="2">
        <v>1</v>
      </c>
      <c r="D272" s="2">
        <v>52</v>
      </c>
      <c r="E272" s="2">
        <v>9</v>
      </c>
      <c r="F272" s="2">
        <v>26</v>
      </c>
      <c r="G272" s="2">
        <v>5</v>
      </c>
      <c r="H272" s="2">
        <v>2</v>
      </c>
      <c r="I272" s="2">
        <v>2</v>
      </c>
      <c r="J272" s="2">
        <v>5</v>
      </c>
      <c r="K272" s="2">
        <v>5</v>
      </c>
      <c r="L272" s="2">
        <v>5</v>
      </c>
      <c r="N272" s="2">
        <v>1980</v>
      </c>
      <c r="O272" s="2">
        <v>2000</v>
      </c>
      <c r="P272" s="2">
        <v>3</v>
      </c>
      <c r="Q272" s="2">
        <f t="shared" si="12"/>
        <v>666.66666666666663</v>
      </c>
      <c r="R272" s="4" t="s">
        <v>83</v>
      </c>
      <c r="S272" s="2">
        <v>2</v>
      </c>
      <c r="T272" s="2">
        <v>2</v>
      </c>
      <c r="U272" s="2">
        <v>2</v>
      </c>
      <c r="V272" s="2">
        <v>1</v>
      </c>
      <c r="W272" s="2">
        <v>1</v>
      </c>
      <c r="X272" s="2">
        <v>1</v>
      </c>
      <c r="Y272" s="2">
        <v>1</v>
      </c>
      <c r="Z272" s="2">
        <v>1</v>
      </c>
      <c r="AA272" s="2">
        <v>1</v>
      </c>
      <c r="AB272" s="2">
        <v>1</v>
      </c>
      <c r="AC272" s="2">
        <v>1</v>
      </c>
      <c r="AD272" s="2">
        <v>1</v>
      </c>
      <c r="AE272" s="2">
        <v>1</v>
      </c>
      <c r="AF272" s="2">
        <v>2</v>
      </c>
      <c r="AG272" s="2">
        <v>2</v>
      </c>
      <c r="AH272" s="2">
        <v>3</v>
      </c>
      <c r="AI272" s="2">
        <v>3</v>
      </c>
      <c r="AJ272" s="2">
        <v>2</v>
      </c>
      <c r="AK272" s="2">
        <v>1</v>
      </c>
      <c r="AL272" s="2">
        <v>3</v>
      </c>
      <c r="AM272" s="2">
        <v>3</v>
      </c>
      <c r="AN272" s="2">
        <v>3</v>
      </c>
      <c r="AO272" s="2">
        <v>3</v>
      </c>
      <c r="AP272" s="2">
        <v>3</v>
      </c>
      <c r="AQ272" s="2">
        <v>2</v>
      </c>
      <c r="AR272" s="2">
        <v>2</v>
      </c>
      <c r="AS272" s="2">
        <v>2</v>
      </c>
      <c r="AT272" s="2">
        <v>2</v>
      </c>
      <c r="AU272" s="2">
        <v>2</v>
      </c>
      <c r="AV272" s="2">
        <v>2</v>
      </c>
      <c r="AW272" s="2">
        <v>2</v>
      </c>
      <c r="AX272" s="2">
        <v>2</v>
      </c>
      <c r="AY272" s="2">
        <v>2</v>
      </c>
      <c r="AZ272" s="2">
        <v>2</v>
      </c>
      <c r="BA272" s="2">
        <v>2</v>
      </c>
      <c r="BB272" s="2">
        <v>3</v>
      </c>
      <c r="BC272" s="2">
        <v>3</v>
      </c>
      <c r="BD272" s="2">
        <v>2</v>
      </c>
      <c r="BE272" s="2">
        <v>3</v>
      </c>
      <c r="BF272" s="2">
        <v>2</v>
      </c>
      <c r="BG272" s="2">
        <v>2</v>
      </c>
      <c r="BH272" s="2">
        <v>2</v>
      </c>
      <c r="BI272" s="2">
        <f t="shared" si="13"/>
        <v>2</v>
      </c>
      <c r="BJ272" s="2">
        <v>0</v>
      </c>
      <c r="BK272" s="2">
        <v>1</v>
      </c>
      <c r="BL272" s="2">
        <v>0</v>
      </c>
      <c r="BM272" s="2">
        <v>0</v>
      </c>
      <c r="BN272" s="2">
        <v>0</v>
      </c>
      <c r="BO272" s="2">
        <v>0</v>
      </c>
      <c r="BP272" s="2">
        <v>0</v>
      </c>
      <c r="BQ272" s="4" t="s">
        <v>445</v>
      </c>
      <c r="BR272" s="2">
        <v>0</v>
      </c>
      <c r="BS272" s="2">
        <v>0</v>
      </c>
      <c r="BT272" s="2">
        <v>0</v>
      </c>
      <c r="BU272" s="2">
        <v>0</v>
      </c>
      <c r="BV272" s="2">
        <v>0</v>
      </c>
      <c r="BW272" s="2">
        <v>0</v>
      </c>
      <c r="BX272" s="2">
        <v>1</v>
      </c>
      <c r="BY272" s="4" t="s">
        <v>445</v>
      </c>
      <c r="BZ272" s="2">
        <v>0</v>
      </c>
      <c r="CA272" s="2">
        <v>0</v>
      </c>
      <c r="CB272" s="2">
        <v>0</v>
      </c>
      <c r="CC272" s="2">
        <v>0</v>
      </c>
      <c r="CD272" s="2">
        <v>0</v>
      </c>
      <c r="CE272" s="2">
        <v>0</v>
      </c>
      <c r="CF272" s="2">
        <v>1</v>
      </c>
      <c r="CG272" s="4" t="s">
        <v>445</v>
      </c>
      <c r="CH272" s="2">
        <v>0</v>
      </c>
      <c r="CI272" s="2">
        <v>0</v>
      </c>
      <c r="CJ272" s="2">
        <v>0</v>
      </c>
      <c r="CK272" s="2">
        <v>0</v>
      </c>
      <c r="CL272" s="2">
        <v>1</v>
      </c>
      <c r="CM272" s="4" t="s">
        <v>445</v>
      </c>
      <c r="CN272" s="2">
        <v>0</v>
      </c>
      <c r="CO272" s="2">
        <v>0</v>
      </c>
      <c r="CP272" s="2">
        <v>0</v>
      </c>
      <c r="CQ272" s="2">
        <v>0</v>
      </c>
      <c r="CR272" s="2">
        <v>1</v>
      </c>
      <c r="CS272" s="4" t="s">
        <v>445</v>
      </c>
      <c r="CT272" s="2">
        <v>0</v>
      </c>
      <c r="CU272" s="2">
        <v>0</v>
      </c>
      <c r="CV272" s="2">
        <v>0</v>
      </c>
      <c r="CW272" s="2">
        <v>0</v>
      </c>
      <c r="CX272" s="2">
        <v>0</v>
      </c>
      <c r="CY272" s="2">
        <v>1</v>
      </c>
      <c r="CZ272" s="4" t="s">
        <v>445</v>
      </c>
      <c r="DA272" s="8">
        <f t="shared" si="14"/>
        <v>1</v>
      </c>
      <c r="DB272" s="2">
        <v>2</v>
      </c>
      <c r="DC272" s="2">
        <v>3</v>
      </c>
      <c r="DD272" s="2">
        <v>2</v>
      </c>
      <c r="DE272" s="2">
        <v>2</v>
      </c>
      <c r="DF272" s="2">
        <v>3</v>
      </c>
      <c r="DG272" s="2">
        <v>2</v>
      </c>
      <c r="DH272" s="2">
        <v>3</v>
      </c>
      <c r="DI272" s="2">
        <v>2</v>
      </c>
      <c r="DJ272" s="2">
        <v>3</v>
      </c>
      <c r="DR272" s="4" t="s">
        <v>445</v>
      </c>
    </row>
    <row r="273" spans="1:122">
      <c r="A273" s="2">
        <v>6984756</v>
      </c>
      <c r="B273" s="3">
        <v>42056.542754629627</v>
      </c>
      <c r="C273" s="2">
        <v>1</v>
      </c>
      <c r="D273" s="2">
        <v>52</v>
      </c>
      <c r="E273" s="2">
        <v>9</v>
      </c>
      <c r="F273" s="2">
        <v>14</v>
      </c>
      <c r="G273" s="2">
        <v>3</v>
      </c>
      <c r="H273" s="2">
        <v>1</v>
      </c>
      <c r="I273" s="2">
        <v>1</v>
      </c>
      <c r="J273" s="2">
        <v>5</v>
      </c>
      <c r="K273" s="2">
        <v>1</v>
      </c>
      <c r="L273" s="2">
        <v>9</v>
      </c>
      <c r="N273" s="2">
        <v>1973</v>
      </c>
      <c r="O273" s="2">
        <v>250</v>
      </c>
      <c r="P273" s="2">
        <v>5</v>
      </c>
      <c r="Q273" s="2">
        <f t="shared" si="12"/>
        <v>50</v>
      </c>
      <c r="R273" s="4" t="s">
        <v>238</v>
      </c>
      <c r="S273" s="2">
        <v>4</v>
      </c>
      <c r="T273" s="2">
        <v>4</v>
      </c>
      <c r="U273" s="2">
        <v>4</v>
      </c>
      <c r="V273" s="2">
        <v>4</v>
      </c>
      <c r="W273" s="2">
        <v>2</v>
      </c>
      <c r="X273" s="2">
        <v>2</v>
      </c>
      <c r="Y273" s="2">
        <v>3</v>
      </c>
      <c r="Z273" s="2">
        <v>2</v>
      </c>
      <c r="AA273" s="2">
        <v>4</v>
      </c>
      <c r="AB273" s="2">
        <v>4</v>
      </c>
      <c r="AC273" s="2">
        <v>4</v>
      </c>
      <c r="AD273" s="2">
        <v>4</v>
      </c>
      <c r="AE273" s="2">
        <v>4</v>
      </c>
      <c r="AF273" s="2">
        <v>3</v>
      </c>
      <c r="AG273" s="2">
        <v>3</v>
      </c>
      <c r="AH273" s="2">
        <v>2</v>
      </c>
      <c r="AI273" s="2">
        <v>4</v>
      </c>
      <c r="AJ273" s="2">
        <v>4</v>
      </c>
      <c r="AK273" s="2">
        <v>4</v>
      </c>
      <c r="AL273" s="2">
        <v>4</v>
      </c>
      <c r="AM273" s="2">
        <v>3</v>
      </c>
      <c r="AN273" s="2">
        <v>4</v>
      </c>
      <c r="AO273" s="2">
        <v>4</v>
      </c>
      <c r="AP273" s="2">
        <v>4</v>
      </c>
      <c r="AQ273" s="2">
        <v>4</v>
      </c>
      <c r="AR273" s="2">
        <v>2</v>
      </c>
      <c r="AS273" s="2">
        <v>2</v>
      </c>
      <c r="AT273" s="2">
        <v>2</v>
      </c>
      <c r="AU273" s="2">
        <v>3</v>
      </c>
      <c r="AV273" s="2">
        <v>4</v>
      </c>
      <c r="AW273" s="2">
        <v>3</v>
      </c>
      <c r="AX273" s="2">
        <v>2</v>
      </c>
      <c r="AY273" s="2">
        <v>2</v>
      </c>
      <c r="AZ273" s="2">
        <v>1</v>
      </c>
      <c r="BA273" s="2">
        <v>2</v>
      </c>
      <c r="BB273" s="2">
        <v>3</v>
      </c>
      <c r="BC273" s="2">
        <v>4</v>
      </c>
      <c r="BD273" s="2">
        <v>2</v>
      </c>
      <c r="BE273" s="2">
        <v>2</v>
      </c>
      <c r="BF273" s="2">
        <v>2</v>
      </c>
      <c r="BG273" s="2">
        <v>2</v>
      </c>
      <c r="BH273" s="2">
        <v>4</v>
      </c>
      <c r="BI273" s="2">
        <f t="shared" si="13"/>
        <v>3</v>
      </c>
      <c r="BJ273" s="2">
        <v>0</v>
      </c>
      <c r="BK273" s="2">
        <v>0</v>
      </c>
      <c r="BL273" s="2">
        <v>0</v>
      </c>
      <c r="BM273" s="2">
        <v>0</v>
      </c>
      <c r="BN273" s="2">
        <v>0</v>
      </c>
      <c r="BO273" s="2">
        <v>1</v>
      </c>
      <c r="BP273" s="2">
        <v>0</v>
      </c>
      <c r="BQ273" s="4" t="s">
        <v>445</v>
      </c>
      <c r="BR273" s="2">
        <v>0</v>
      </c>
      <c r="BS273" s="2">
        <v>0</v>
      </c>
      <c r="BT273" s="2">
        <v>0</v>
      </c>
      <c r="BU273" s="2">
        <v>0</v>
      </c>
      <c r="BV273" s="2">
        <v>1</v>
      </c>
      <c r="BW273" s="2">
        <v>0</v>
      </c>
      <c r="BX273" s="2">
        <v>0</v>
      </c>
      <c r="BY273" s="4" t="s">
        <v>456</v>
      </c>
      <c r="BZ273" s="2">
        <v>1</v>
      </c>
      <c r="CA273" s="2">
        <v>0</v>
      </c>
      <c r="CB273" s="2">
        <v>1</v>
      </c>
      <c r="CC273" s="2">
        <v>0</v>
      </c>
      <c r="CD273" s="2">
        <v>0</v>
      </c>
      <c r="CE273" s="2">
        <v>0</v>
      </c>
      <c r="CF273" s="2">
        <v>0</v>
      </c>
      <c r="CG273" s="4" t="s">
        <v>445</v>
      </c>
      <c r="CH273" s="2">
        <v>0</v>
      </c>
      <c r="CI273" s="2">
        <v>0</v>
      </c>
      <c r="CJ273" s="2">
        <v>0</v>
      </c>
      <c r="CK273" s="2">
        <v>1</v>
      </c>
      <c r="CL273" s="2">
        <v>0</v>
      </c>
      <c r="CM273" s="4" t="s">
        <v>445</v>
      </c>
      <c r="CN273" s="2">
        <v>0</v>
      </c>
      <c r="CO273" s="2">
        <v>0</v>
      </c>
      <c r="CP273" s="2">
        <v>0</v>
      </c>
      <c r="CQ273" s="2">
        <v>1</v>
      </c>
      <c r="CR273" s="2">
        <v>0</v>
      </c>
      <c r="CS273" s="4" t="s">
        <v>445</v>
      </c>
      <c r="CT273" s="2">
        <v>0</v>
      </c>
      <c r="CU273" s="2">
        <v>0</v>
      </c>
      <c r="CV273" s="2">
        <v>0</v>
      </c>
      <c r="CW273" s="2">
        <v>0</v>
      </c>
      <c r="CX273" s="2">
        <v>1</v>
      </c>
      <c r="CY273" s="2">
        <v>0</v>
      </c>
      <c r="CZ273" s="4" t="s">
        <v>445</v>
      </c>
      <c r="DA273" s="8">
        <f t="shared" si="14"/>
        <v>3</v>
      </c>
      <c r="DB273" s="2">
        <v>2</v>
      </c>
      <c r="DC273" s="2">
        <v>2</v>
      </c>
      <c r="DD273" s="2">
        <v>2</v>
      </c>
      <c r="DE273" s="2">
        <v>3</v>
      </c>
      <c r="DF273" s="2">
        <v>2</v>
      </c>
      <c r="DG273" s="2">
        <v>2</v>
      </c>
      <c r="DH273" s="2">
        <v>5</v>
      </c>
      <c r="DI273" s="2">
        <v>1</v>
      </c>
      <c r="DJ273" s="2">
        <v>4</v>
      </c>
      <c r="DR273" s="4" t="s">
        <v>445</v>
      </c>
    </row>
    <row r="274" spans="1:122">
      <c r="A274" s="2">
        <v>7023761</v>
      </c>
      <c r="B274" s="3">
        <v>42055.982106481482</v>
      </c>
      <c r="C274" s="2">
        <v>1</v>
      </c>
      <c r="D274" s="2">
        <v>41</v>
      </c>
      <c r="E274" s="2">
        <v>7</v>
      </c>
      <c r="F274" s="2">
        <v>13</v>
      </c>
      <c r="G274" s="2">
        <v>3</v>
      </c>
      <c r="H274" s="2">
        <v>2</v>
      </c>
      <c r="I274" s="2">
        <v>1</v>
      </c>
      <c r="J274" s="2">
        <v>6</v>
      </c>
      <c r="K274" s="2">
        <v>6</v>
      </c>
      <c r="L274" s="2">
        <v>4</v>
      </c>
      <c r="N274" s="2">
        <v>2000</v>
      </c>
      <c r="O274" s="2">
        <v>5000</v>
      </c>
      <c r="P274" s="2">
        <v>5</v>
      </c>
      <c r="Q274" s="2">
        <f t="shared" si="12"/>
        <v>1000</v>
      </c>
      <c r="R274" s="4" t="s">
        <v>239</v>
      </c>
      <c r="S274" s="2">
        <v>3</v>
      </c>
      <c r="T274" s="2">
        <v>4</v>
      </c>
      <c r="U274" s="2">
        <v>4</v>
      </c>
      <c r="V274" s="2">
        <v>4</v>
      </c>
      <c r="W274" s="2">
        <v>1</v>
      </c>
      <c r="X274" s="2">
        <v>2</v>
      </c>
      <c r="Y274" s="2">
        <v>2</v>
      </c>
      <c r="Z274" s="2">
        <v>1</v>
      </c>
      <c r="AA274" s="2">
        <v>1</v>
      </c>
      <c r="AB274" s="2">
        <v>4</v>
      </c>
      <c r="AC274" s="2">
        <v>4</v>
      </c>
      <c r="AD274" s="2">
        <v>4</v>
      </c>
      <c r="AE274" s="2">
        <v>4</v>
      </c>
      <c r="AF274" s="2">
        <v>3</v>
      </c>
      <c r="AG274" s="2">
        <v>3</v>
      </c>
      <c r="AH274" s="2">
        <v>3</v>
      </c>
      <c r="AI274" s="2">
        <v>4</v>
      </c>
      <c r="AJ274" s="2">
        <v>4</v>
      </c>
      <c r="AK274" s="2">
        <v>4</v>
      </c>
      <c r="AL274" s="2">
        <v>3</v>
      </c>
      <c r="AM274" s="2">
        <v>3</v>
      </c>
      <c r="AN274" s="2">
        <v>3</v>
      </c>
      <c r="AO274" s="2">
        <v>4</v>
      </c>
      <c r="AP274" s="2">
        <v>3</v>
      </c>
      <c r="AQ274" s="2">
        <v>3</v>
      </c>
      <c r="AR274" s="2">
        <v>1</v>
      </c>
      <c r="AS274" s="2">
        <v>2</v>
      </c>
      <c r="AT274" s="2">
        <v>4</v>
      </c>
      <c r="AU274" s="2">
        <v>2</v>
      </c>
      <c r="AV274" s="2">
        <v>2</v>
      </c>
      <c r="AW274" s="2">
        <v>2</v>
      </c>
      <c r="AX274" s="2">
        <v>2</v>
      </c>
      <c r="AY274" s="2">
        <v>3</v>
      </c>
      <c r="AZ274" s="2">
        <v>1</v>
      </c>
      <c r="BA274" s="2">
        <v>3</v>
      </c>
      <c r="BB274" s="2">
        <v>4</v>
      </c>
      <c r="BC274" s="2">
        <v>3</v>
      </c>
      <c r="BD274" s="2">
        <v>4</v>
      </c>
      <c r="BE274" s="2">
        <v>4</v>
      </c>
      <c r="BF274" s="2">
        <v>4</v>
      </c>
      <c r="BG274" s="2">
        <v>3</v>
      </c>
      <c r="BH274" s="2">
        <v>3</v>
      </c>
      <c r="BI274" s="2">
        <f t="shared" si="13"/>
        <v>3</v>
      </c>
      <c r="BJ274" s="2">
        <v>0</v>
      </c>
      <c r="BK274" s="2">
        <v>0</v>
      </c>
      <c r="BL274" s="2">
        <v>0</v>
      </c>
      <c r="BM274" s="2">
        <v>0</v>
      </c>
      <c r="BN274" s="2">
        <v>0</v>
      </c>
      <c r="BO274" s="2">
        <v>0</v>
      </c>
      <c r="BP274" s="2">
        <v>1</v>
      </c>
      <c r="BQ274" s="4" t="s">
        <v>445</v>
      </c>
      <c r="BR274" s="2">
        <v>0</v>
      </c>
      <c r="BS274" s="2">
        <v>0</v>
      </c>
      <c r="BT274" s="2">
        <v>0</v>
      </c>
      <c r="BU274" s="2">
        <v>0</v>
      </c>
      <c r="BV274" s="2">
        <v>0</v>
      </c>
      <c r="BW274" s="2">
        <v>0</v>
      </c>
      <c r="BX274" s="2">
        <v>1</v>
      </c>
      <c r="BY274" s="4" t="s">
        <v>445</v>
      </c>
      <c r="BZ274" s="2">
        <v>0</v>
      </c>
      <c r="CA274" s="2">
        <v>0</v>
      </c>
      <c r="CB274" s="2">
        <v>0</v>
      </c>
      <c r="CC274" s="2">
        <v>0</v>
      </c>
      <c r="CD274" s="2">
        <v>0</v>
      </c>
      <c r="CE274" s="2">
        <v>0</v>
      </c>
      <c r="CF274" s="2">
        <v>1</v>
      </c>
      <c r="CG274" s="4" t="s">
        <v>445</v>
      </c>
      <c r="CH274" s="2">
        <v>0</v>
      </c>
      <c r="CI274" s="2">
        <v>0</v>
      </c>
      <c r="CJ274" s="2">
        <v>0</v>
      </c>
      <c r="CK274" s="2">
        <v>0</v>
      </c>
      <c r="CL274" s="2">
        <v>1</v>
      </c>
      <c r="CM274" s="4" t="s">
        <v>445</v>
      </c>
      <c r="CN274" s="2">
        <v>0</v>
      </c>
      <c r="CO274" s="2">
        <v>0</v>
      </c>
      <c r="CP274" s="2">
        <v>0</v>
      </c>
      <c r="CQ274" s="2">
        <v>0</v>
      </c>
      <c r="CR274" s="2">
        <v>1</v>
      </c>
      <c r="CS274" s="4" t="s">
        <v>445</v>
      </c>
      <c r="CT274" s="2">
        <v>0</v>
      </c>
      <c r="CU274" s="2">
        <v>0</v>
      </c>
      <c r="CV274" s="2">
        <v>0</v>
      </c>
      <c r="CW274" s="2">
        <v>0</v>
      </c>
      <c r="CX274" s="2">
        <v>0</v>
      </c>
      <c r="CY274" s="2">
        <v>1</v>
      </c>
      <c r="CZ274" s="4" t="s">
        <v>445</v>
      </c>
      <c r="DA274" s="8">
        <f t="shared" si="14"/>
        <v>0</v>
      </c>
      <c r="DB274" s="2">
        <v>4</v>
      </c>
      <c r="DC274" s="2">
        <v>3</v>
      </c>
      <c r="DD274" s="2">
        <v>3</v>
      </c>
      <c r="DE274" s="2">
        <v>3</v>
      </c>
      <c r="DF274" s="2">
        <v>2</v>
      </c>
      <c r="DG274" s="2">
        <v>3</v>
      </c>
      <c r="DH274" s="2">
        <v>1</v>
      </c>
      <c r="DI274" s="2">
        <v>3</v>
      </c>
      <c r="DJ274" s="2">
        <v>2</v>
      </c>
      <c r="DK274" s="2">
        <v>1</v>
      </c>
      <c r="DL274" s="2">
        <v>0</v>
      </c>
      <c r="DM274" s="2">
        <v>0</v>
      </c>
      <c r="DN274" s="2">
        <v>0</v>
      </c>
      <c r="DO274" s="2">
        <v>0</v>
      </c>
      <c r="DP274" s="2">
        <v>0</v>
      </c>
      <c r="DQ274" s="2">
        <v>0</v>
      </c>
      <c r="DR274" s="4" t="s">
        <v>445</v>
      </c>
    </row>
    <row r="275" spans="1:122">
      <c r="A275" s="2">
        <v>7029435</v>
      </c>
      <c r="B275" s="3">
        <v>42057.642743055556</v>
      </c>
      <c r="C275" s="2">
        <v>2</v>
      </c>
      <c r="D275" s="2">
        <v>46</v>
      </c>
      <c r="E275" s="2">
        <v>8</v>
      </c>
      <c r="F275" s="2">
        <v>13</v>
      </c>
      <c r="G275" s="2">
        <v>3</v>
      </c>
      <c r="H275" s="2">
        <v>2</v>
      </c>
      <c r="I275" s="2">
        <v>2</v>
      </c>
      <c r="J275" s="2">
        <v>3</v>
      </c>
      <c r="K275" s="2">
        <v>1</v>
      </c>
      <c r="L275" s="2">
        <v>9</v>
      </c>
      <c r="N275" s="2">
        <v>2010</v>
      </c>
      <c r="O275" s="2">
        <v>500</v>
      </c>
      <c r="P275" s="2">
        <v>5</v>
      </c>
      <c r="Q275" s="2">
        <f t="shared" si="12"/>
        <v>100</v>
      </c>
      <c r="R275" s="4" t="s">
        <v>240</v>
      </c>
      <c r="S275" s="2">
        <v>2</v>
      </c>
      <c r="T275" s="2">
        <v>2</v>
      </c>
      <c r="U275" s="2">
        <v>3</v>
      </c>
      <c r="V275" s="2">
        <v>4</v>
      </c>
      <c r="W275" s="2">
        <v>1</v>
      </c>
      <c r="X275" s="2">
        <v>1</v>
      </c>
      <c r="Y275" s="2">
        <v>2</v>
      </c>
      <c r="Z275" s="2">
        <v>1</v>
      </c>
      <c r="AA275" s="2">
        <v>2</v>
      </c>
      <c r="AB275" s="2">
        <v>4</v>
      </c>
      <c r="AC275" s="2">
        <v>4</v>
      </c>
      <c r="AD275" s="2">
        <v>4</v>
      </c>
      <c r="AE275" s="2">
        <v>4</v>
      </c>
      <c r="AF275" s="2">
        <v>1</v>
      </c>
      <c r="AG275" s="2">
        <v>3</v>
      </c>
      <c r="AH275" s="2">
        <v>3</v>
      </c>
      <c r="AI275" s="2">
        <v>3</v>
      </c>
      <c r="AJ275" s="2">
        <v>3</v>
      </c>
      <c r="AK275" s="2">
        <v>4</v>
      </c>
      <c r="AL275" s="2">
        <v>3</v>
      </c>
      <c r="AM275" s="2">
        <v>3</v>
      </c>
      <c r="AN275" s="2">
        <v>3</v>
      </c>
      <c r="AO275" s="2">
        <v>3</v>
      </c>
      <c r="AP275" s="2">
        <v>1</v>
      </c>
      <c r="AQ275" s="2">
        <v>1</v>
      </c>
      <c r="AR275" s="2">
        <v>1</v>
      </c>
      <c r="AS275" s="2">
        <v>2</v>
      </c>
      <c r="AT275" s="2">
        <v>3</v>
      </c>
      <c r="AU275" s="2">
        <v>1</v>
      </c>
      <c r="AV275" s="2">
        <v>2</v>
      </c>
      <c r="AW275" s="2">
        <v>1</v>
      </c>
      <c r="AX275" s="2">
        <v>3</v>
      </c>
      <c r="AY275" s="2">
        <v>3</v>
      </c>
      <c r="AZ275" s="2">
        <v>1</v>
      </c>
      <c r="BA275" s="2">
        <v>3</v>
      </c>
      <c r="BB275" s="2">
        <v>3</v>
      </c>
      <c r="BC275" s="2">
        <v>3</v>
      </c>
      <c r="BD275" s="2">
        <v>3</v>
      </c>
      <c r="BE275" s="2">
        <v>3</v>
      </c>
      <c r="BF275" s="2">
        <v>2</v>
      </c>
      <c r="BG275" s="2">
        <v>3</v>
      </c>
      <c r="BH275" s="2">
        <v>3</v>
      </c>
      <c r="BI275" s="2">
        <f t="shared" si="13"/>
        <v>3</v>
      </c>
      <c r="BJ275" s="2">
        <v>1</v>
      </c>
      <c r="BK275" s="2">
        <v>0</v>
      </c>
      <c r="BL275" s="2">
        <v>0</v>
      </c>
      <c r="BM275" s="2">
        <v>0</v>
      </c>
      <c r="BN275" s="2">
        <v>0</v>
      </c>
      <c r="BO275" s="2">
        <v>0</v>
      </c>
      <c r="BP275" s="2">
        <v>0</v>
      </c>
      <c r="BQ275" s="4" t="s">
        <v>445</v>
      </c>
      <c r="BR275" s="2">
        <v>1</v>
      </c>
      <c r="BS275" s="2">
        <v>0</v>
      </c>
      <c r="BT275" s="2">
        <v>0</v>
      </c>
      <c r="BU275" s="2">
        <v>0</v>
      </c>
      <c r="BV275" s="2">
        <v>0</v>
      </c>
      <c r="BW275" s="2">
        <v>0</v>
      </c>
      <c r="BX275" s="2">
        <v>0</v>
      </c>
      <c r="BY275" s="4" t="s">
        <v>445</v>
      </c>
      <c r="BZ275" s="2">
        <v>1</v>
      </c>
      <c r="CA275" s="2">
        <v>0</v>
      </c>
      <c r="CB275" s="2">
        <v>0</v>
      </c>
      <c r="CC275" s="2">
        <v>0</v>
      </c>
      <c r="CD275" s="2">
        <v>0</v>
      </c>
      <c r="CE275" s="2">
        <v>0</v>
      </c>
      <c r="CF275" s="2">
        <v>0</v>
      </c>
      <c r="CG275" s="4" t="s">
        <v>445</v>
      </c>
      <c r="CH275" s="2">
        <v>1</v>
      </c>
      <c r="CI275" s="2">
        <v>0</v>
      </c>
      <c r="CJ275" s="2">
        <v>0</v>
      </c>
      <c r="CK275" s="2">
        <v>0</v>
      </c>
      <c r="CL275" s="2">
        <v>0</v>
      </c>
      <c r="CM275" s="4" t="s">
        <v>445</v>
      </c>
      <c r="CN275" s="2">
        <v>1</v>
      </c>
      <c r="CO275" s="2">
        <v>0</v>
      </c>
      <c r="CP275" s="2">
        <v>0</v>
      </c>
      <c r="CQ275" s="2">
        <v>0</v>
      </c>
      <c r="CR275" s="2">
        <v>0</v>
      </c>
      <c r="CS275" s="4" t="s">
        <v>445</v>
      </c>
      <c r="CT275" s="2">
        <v>0</v>
      </c>
      <c r="CU275" s="2">
        <v>0</v>
      </c>
      <c r="CV275" s="2">
        <v>0</v>
      </c>
      <c r="CW275" s="2">
        <v>0</v>
      </c>
      <c r="CX275" s="2">
        <v>1</v>
      </c>
      <c r="CY275" s="2">
        <v>0</v>
      </c>
      <c r="CZ275" s="4" t="s">
        <v>445</v>
      </c>
      <c r="DA275" s="8">
        <f t="shared" si="14"/>
        <v>5</v>
      </c>
      <c r="DB275" s="2">
        <v>2</v>
      </c>
      <c r="DC275" s="2">
        <v>3</v>
      </c>
      <c r="DD275" s="2">
        <v>2</v>
      </c>
      <c r="DE275" s="2">
        <v>3</v>
      </c>
      <c r="DF275" s="2">
        <v>4</v>
      </c>
      <c r="DG275" s="2">
        <v>3</v>
      </c>
      <c r="DH275" s="2">
        <v>1</v>
      </c>
      <c r="DI275" s="2">
        <v>1</v>
      </c>
      <c r="DJ275" s="2">
        <v>2</v>
      </c>
      <c r="DK275" s="2">
        <v>0</v>
      </c>
      <c r="DL275" s="2">
        <v>1</v>
      </c>
      <c r="DM275" s="2">
        <v>0</v>
      </c>
      <c r="DN275" s="2">
        <v>0</v>
      </c>
      <c r="DO275" s="2">
        <v>0</v>
      </c>
      <c r="DP275" s="2">
        <v>0</v>
      </c>
      <c r="DQ275" s="2">
        <v>0</v>
      </c>
      <c r="DR275" s="4" t="s">
        <v>445</v>
      </c>
    </row>
    <row r="276" spans="1:122">
      <c r="A276" s="2">
        <v>7029442</v>
      </c>
      <c r="B276" s="3">
        <v>42055.994537037041</v>
      </c>
      <c r="C276" s="2">
        <v>1</v>
      </c>
      <c r="D276" s="2">
        <v>70</v>
      </c>
      <c r="E276" s="2">
        <v>11</v>
      </c>
      <c r="F276" s="2">
        <v>40</v>
      </c>
      <c r="G276" s="2">
        <v>8</v>
      </c>
      <c r="H276" s="2">
        <v>2</v>
      </c>
      <c r="I276" s="2">
        <v>2</v>
      </c>
      <c r="J276" s="2">
        <v>4</v>
      </c>
      <c r="K276" s="2">
        <v>4</v>
      </c>
      <c r="L276" s="2">
        <v>12</v>
      </c>
      <c r="N276" s="2">
        <v>1985</v>
      </c>
      <c r="O276" s="2">
        <v>500</v>
      </c>
      <c r="P276" s="2">
        <v>5</v>
      </c>
      <c r="Q276" s="2">
        <f t="shared" si="12"/>
        <v>100</v>
      </c>
      <c r="R276" s="4" t="s">
        <v>241</v>
      </c>
      <c r="S276" s="2">
        <v>4</v>
      </c>
      <c r="T276" s="2">
        <v>4</v>
      </c>
      <c r="U276" s="2">
        <v>4</v>
      </c>
      <c r="V276" s="2">
        <v>4</v>
      </c>
      <c r="W276" s="2">
        <v>1</v>
      </c>
      <c r="X276" s="2">
        <v>4</v>
      </c>
      <c r="Y276" s="2">
        <v>4</v>
      </c>
      <c r="Z276" s="2">
        <v>4</v>
      </c>
      <c r="AA276" s="2">
        <v>3</v>
      </c>
      <c r="AB276" s="2">
        <v>4</v>
      </c>
      <c r="AC276" s="2">
        <v>4</v>
      </c>
      <c r="AD276" s="2">
        <v>4</v>
      </c>
      <c r="AE276" s="2">
        <v>4</v>
      </c>
      <c r="AF276" s="2">
        <v>3</v>
      </c>
      <c r="AG276" s="2">
        <v>4</v>
      </c>
      <c r="AH276" s="2">
        <v>4</v>
      </c>
      <c r="AI276" s="2">
        <v>4</v>
      </c>
      <c r="AJ276" s="2">
        <v>4</v>
      </c>
      <c r="AK276" s="2">
        <v>4</v>
      </c>
      <c r="AL276" s="2">
        <v>4</v>
      </c>
      <c r="AM276" s="2">
        <v>4</v>
      </c>
      <c r="AN276" s="2">
        <v>4</v>
      </c>
      <c r="AO276" s="2">
        <v>4</v>
      </c>
      <c r="AP276" s="2">
        <v>4</v>
      </c>
      <c r="AQ276" s="2">
        <v>4</v>
      </c>
      <c r="AR276" s="2">
        <v>4</v>
      </c>
      <c r="AS276" s="2">
        <v>2</v>
      </c>
      <c r="AT276" s="2">
        <v>4</v>
      </c>
      <c r="AU276" s="2">
        <v>3</v>
      </c>
      <c r="AV276" s="2">
        <v>4</v>
      </c>
      <c r="AW276" s="2">
        <v>4</v>
      </c>
      <c r="AX276" s="2">
        <v>4</v>
      </c>
      <c r="AY276" s="2">
        <v>4</v>
      </c>
      <c r="AZ276" s="2">
        <v>4</v>
      </c>
      <c r="BA276" s="2">
        <v>3</v>
      </c>
      <c r="BB276" s="2">
        <v>4</v>
      </c>
      <c r="BC276" s="2">
        <v>4</v>
      </c>
      <c r="BD276" s="2">
        <v>4</v>
      </c>
      <c r="BE276" s="2">
        <v>5</v>
      </c>
      <c r="BF276" s="2">
        <v>4</v>
      </c>
      <c r="BG276" s="2">
        <v>4</v>
      </c>
      <c r="BH276" s="2">
        <v>4</v>
      </c>
      <c r="BI276" s="2">
        <f t="shared" si="13"/>
        <v>4</v>
      </c>
      <c r="BJ276" s="2">
        <v>1</v>
      </c>
      <c r="BK276" s="2">
        <v>1</v>
      </c>
      <c r="BL276" s="2">
        <v>1</v>
      </c>
      <c r="BM276" s="2">
        <v>1</v>
      </c>
      <c r="BN276" s="2">
        <v>0</v>
      </c>
      <c r="BO276" s="2">
        <v>0</v>
      </c>
      <c r="BP276" s="2">
        <v>0</v>
      </c>
      <c r="BQ276" s="4" t="s">
        <v>445</v>
      </c>
      <c r="BR276" s="2">
        <v>1</v>
      </c>
      <c r="BS276" s="2">
        <v>1</v>
      </c>
      <c r="BT276" s="2">
        <v>1</v>
      </c>
      <c r="BU276" s="2">
        <v>1</v>
      </c>
      <c r="BV276" s="2">
        <v>0</v>
      </c>
      <c r="BW276" s="2">
        <v>0</v>
      </c>
      <c r="BX276" s="2">
        <v>0</v>
      </c>
      <c r="BY276" s="4" t="s">
        <v>445</v>
      </c>
      <c r="BZ276" s="2">
        <v>1</v>
      </c>
      <c r="CA276" s="2">
        <v>1</v>
      </c>
      <c r="CB276" s="2">
        <v>0</v>
      </c>
      <c r="CC276" s="2">
        <v>1</v>
      </c>
      <c r="CD276" s="2">
        <v>0</v>
      </c>
      <c r="CE276" s="2">
        <v>0</v>
      </c>
      <c r="CF276" s="2">
        <v>0</v>
      </c>
      <c r="CG276" s="4" t="s">
        <v>445</v>
      </c>
      <c r="CH276" s="2">
        <v>1</v>
      </c>
      <c r="CI276" s="2">
        <v>1</v>
      </c>
      <c r="CJ276" s="2">
        <v>0</v>
      </c>
      <c r="CK276" s="2">
        <v>0</v>
      </c>
      <c r="CL276" s="2">
        <v>0</v>
      </c>
      <c r="CM276" s="4" t="s">
        <v>445</v>
      </c>
      <c r="CN276" s="2">
        <v>1</v>
      </c>
      <c r="CO276" s="2">
        <v>1</v>
      </c>
      <c r="CP276" s="2">
        <v>0</v>
      </c>
      <c r="CQ276" s="2">
        <v>0</v>
      </c>
      <c r="CR276" s="2">
        <v>0</v>
      </c>
      <c r="CS276" s="4" t="s">
        <v>445</v>
      </c>
      <c r="CT276" s="2">
        <v>0</v>
      </c>
      <c r="CU276" s="2">
        <v>0</v>
      </c>
      <c r="CV276" s="2">
        <v>0</v>
      </c>
      <c r="CW276" s="2">
        <v>0</v>
      </c>
      <c r="CX276" s="2">
        <v>1</v>
      </c>
      <c r="CY276" s="2">
        <v>0</v>
      </c>
      <c r="CZ276" s="4" t="s">
        <v>445</v>
      </c>
      <c r="DA276" s="8">
        <f t="shared" si="14"/>
        <v>15</v>
      </c>
      <c r="DB276" s="2">
        <v>4</v>
      </c>
      <c r="DC276" s="2">
        <v>3</v>
      </c>
      <c r="DD276" s="2">
        <v>3</v>
      </c>
      <c r="DE276" s="2">
        <v>4</v>
      </c>
      <c r="DF276" s="2">
        <v>5</v>
      </c>
      <c r="DG276" s="2">
        <v>4</v>
      </c>
      <c r="DH276" s="2">
        <v>5</v>
      </c>
      <c r="DI276" s="2">
        <v>4</v>
      </c>
      <c r="DJ276" s="2">
        <v>2</v>
      </c>
      <c r="DK276" s="2">
        <v>1</v>
      </c>
      <c r="DL276" s="2">
        <v>0</v>
      </c>
      <c r="DM276" s="2">
        <v>0</v>
      </c>
      <c r="DN276" s="2">
        <v>0</v>
      </c>
      <c r="DO276" s="2">
        <v>0</v>
      </c>
      <c r="DP276" s="2">
        <v>0</v>
      </c>
      <c r="DQ276" s="2">
        <v>0</v>
      </c>
      <c r="DR276" s="4" t="s">
        <v>445</v>
      </c>
    </row>
    <row r="277" spans="1:122">
      <c r="A277" s="2">
        <v>7066914</v>
      </c>
      <c r="B277" s="3">
        <v>42056.39340277778</v>
      </c>
      <c r="C277" s="2">
        <v>1</v>
      </c>
      <c r="D277" s="2">
        <v>47</v>
      </c>
      <c r="E277" s="2">
        <v>8</v>
      </c>
      <c r="F277" s="2">
        <v>25</v>
      </c>
      <c r="G277" s="2">
        <v>5</v>
      </c>
      <c r="H277" s="2">
        <v>2</v>
      </c>
      <c r="I277" s="2">
        <v>2</v>
      </c>
      <c r="L277" s="2">
        <v>2</v>
      </c>
      <c r="N277" s="2">
        <v>1997</v>
      </c>
      <c r="O277" s="2">
        <v>1000</v>
      </c>
      <c r="P277" s="2">
        <v>12</v>
      </c>
      <c r="Q277" s="2">
        <f t="shared" si="12"/>
        <v>83.333333333333329</v>
      </c>
      <c r="R277" s="4" t="s">
        <v>20</v>
      </c>
      <c r="S277" s="2">
        <v>4</v>
      </c>
      <c r="T277" s="2">
        <v>3</v>
      </c>
      <c r="U277" s="2">
        <v>1</v>
      </c>
      <c r="V277" s="2">
        <v>2</v>
      </c>
      <c r="W277" s="2">
        <v>1</v>
      </c>
      <c r="X277" s="2">
        <v>1</v>
      </c>
      <c r="Y277" s="2">
        <v>1</v>
      </c>
      <c r="Z277" s="2">
        <v>3</v>
      </c>
      <c r="AA277" s="2">
        <v>3</v>
      </c>
      <c r="AB277" s="2">
        <v>3</v>
      </c>
      <c r="AC277" s="2">
        <v>3</v>
      </c>
      <c r="AD277" s="2">
        <v>3</v>
      </c>
      <c r="AE277" s="2">
        <v>3</v>
      </c>
      <c r="AF277" s="2">
        <v>4</v>
      </c>
      <c r="AG277" s="2">
        <v>3</v>
      </c>
      <c r="AH277" s="2">
        <v>3</v>
      </c>
      <c r="AI277" s="2">
        <v>3</v>
      </c>
      <c r="AJ277" s="2">
        <v>3</v>
      </c>
      <c r="AK277" s="2">
        <v>3</v>
      </c>
      <c r="AL277" s="2">
        <v>3</v>
      </c>
      <c r="AM277" s="2">
        <v>1</v>
      </c>
      <c r="AN277" s="2">
        <v>3</v>
      </c>
      <c r="AO277" s="2">
        <v>3</v>
      </c>
      <c r="AP277" s="2">
        <v>3</v>
      </c>
      <c r="AQ277" s="2">
        <v>3</v>
      </c>
      <c r="AR277" s="2">
        <v>2</v>
      </c>
      <c r="AS277" s="2">
        <v>2</v>
      </c>
      <c r="AT277" s="2">
        <v>2</v>
      </c>
      <c r="AU277" s="2">
        <v>2</v>
      </c>
      <c r="AV277" s="2">
        <v>2</v>
      </c>
      <c r="AW277" s="2">
        <v>2</v>
      </c>
      <c r="AX277" s="2">
        <v>2</v>
      </c>
      <c r="AY277" s="2">
        <v>2</v>
      </c>
      <c r="AZ277" s="2">
        <v>1</v>
      </c>
      <c r="BA277" s="2">
        <v>2</v>
      </c>
      <c r="BB277" s="2">
        <v>3</v>
      </c>
      <c r="BC277" s="2">
        <v>2</v>
      </c>
      <c r="BD277" s="2">
        <v>2</v>
      </c>
      <c r="BE277" s="2">
        <v>2</v>
      </c>
      <c r="BF277" s="2">
        <v>2</v>
      </c>
      <c r="BG277" s="2">
        <v>3</v>
      </c>
      <c r="BH277" s="2">
        <v>2</v>
      </c>
      <c r="BI277" s="2">
        <f t="shared" si="13"/>
        <v>2.5</v>
      </c>
      <c r="BJ277" s="2">
        <v>0</v>
      </c>
      <c r="BK277" s="2">
        <v>1</v>
      </c>
      <c r="BL277" s="2">
        <v>0</v>
      </c>
      <c r="BM277" s="2">
        <v>0</v>
      </c>
      <c r="BN277" s="2">
        <v>0</v>
      </c>
      <c r="BO277" s="2">
        <v>0</v>
      </c>
      <c r="BP277" s="2">
        <v>0</v>
      </c>
      <c r="BQ277" s="4" t="s">
        <v>445</v>
      </c>
      <c r="BR277" s="2">
        <v>0</v>
      </c>
      <c r="BS277" s="2">
        <v>0</v>
      </c>
      <c r="BT277" s="2">
        <v>1</v>
      </c>
      <c r="BU277" s="2">
        <v>0</v>
      </c>
      <c r="BV277" s="2">
        <v>0</v>
      </c>
      <c r="BW277" s="2">
        <v>0</v>
      </c>
      <c r="BX277" s="2">
        <v>0</v>
      </c>
      <c r="BY277" s="4" t="s">
        <v>445</v>
      </c>
      <c r="BZ277" s="2">
        <v>0</v>
      </c>
      <c r="CA277" s="2">
        <v>1</v>
      </c>
      <c r="CB277" s="2">
        <v>0</v>
      </c>
      <c r="CC277" s="2">
        <v>0</v>
      </c>
      <c r="CD277" s="2">
        <v>0</v>
      </c>
      <c r="CE277" s="2">
        <v>0</v>
      </c>
      <c r="CF277" s="2">
        <v>0</v>
      </c>
      <c r="CG277" s="4" t="s">
        <v>445</v>
      </c>
      <c r="CH277" s="2">
        <v>1</v>
      </c>
      <c r="CI277" s="2">
        <v>0</v>
      </c>
      <c r="CJ277" s="2">
        <v>0</v>
      </c>
      <c r="CK277" s="2">
        <v>0</v>
      </c>
      <c r="CL277" s="2">
        <v>0</v>
      </c>
      <c r="CM277" s="4" t="s">
        <v>445</v>
      </c>
      <c r="CN277" s="2">
        <v>0</v>
      </c>
      <c r="CO277" s="2">
        <v>1</v>
      </c>
      <c r="CP277" s="2">
        <v>0</v>
      </c>
      <c r="CQ277" s="2">
        <v>0</v>
      </c>
      <c r="CR277" s="2">
        <v>0</v>
      </c>
      <c r="CS277" s="4" t="s">
        <v>445</v>
      </c>
      <c r="CT277" s="2">
        <v>0</v>
      </c>
      <c r="CU277" s="2">
        <v>0</v>
      </c>
      <c r="CV277" s="2">
        <v>0</v>
      </c>
      <c r="CW277" s="2">
        <v>0</v>
      </c>
      <c r="CX277" s="2">
        <v>1</v>
      </c>
      <c r="CY277" s="2">
        <v>0</v>
      </c>
      <c r="CZ277" s="4" t="s">
        <v>445</v>
      </c>
      <c r="DA277" s="8">
        <f t="shared" si="14"/>
        <v>5</v>
      </c>
      <c r="DB277" s="2">
        <v>2</v>
      </c>
      <c r="DC277" s="2">
        <v>2</v>
      </c>
      <c r="DD277" s="2">
        <v>1</v>
      </c>
      <c r="DE277" s="2">
        <v>3</v>
      </c>
      <c r="DF277" s="2">
        <v>2</v>
      </c>
      <c r="DG277" s="2">
        <v>2</v>
      </c>
      <c r="DH277" s="2">
        <v>3</v>
      </c>
      <c r="DI277" s="2">
        <v>2</v>
      </c>
      <c r="DJ277" s="2">
        <v>2</v>
      </c>
      <c r="DK277" s="2">
        <v>0</v>
      </c>
      <c r="DL277" s="2">
        <v>0</v>
      </c>
      <c r="DM277" s="2">
        <v>0</v>
      </c>
      <c r="DN277" s="2">
        <v>1</v>
      </c>
      <c r="DO277" s="2">
        <v>0</v>
      </c>
      <c r="DP277" s="2">
        <v>0</v>
      </c>
      <c r="DQ277" s="2">
        <v>0</v>
      </c>
      <c r="DR277" s="4" t="s">
        <v>445</v>
      </c>
    </row>
    <row r="278" spans="1:122">
      <c r="A278" s="2">
        <v>7069893</v>
      </c>
      <c r="B278" s="3">
        <v>42056.022291666668</v>
      </c>
      <c r="C278" s="2">
        <v>2</v>
      </c>
      <c r="D278" s="2">
        <v>45</v>
      </c>
      <c r="E278" s="2">
        <v>8</v>
      </c>
      <c r="F278" s="2">
        <v>4</v>
      </c>
      <c r="G278" s="2">
        <v>2</v>
      </c>
      <c r="H278" s="2">
        <v>2</v>
      </c>
      <c r="I278" s="2">
        <v>2</v>
      </c>
      <c r="L278" s="2">
        <v>3</v>
      </c>
      <c r="N278" s="2">
        <v>2014</v>
      </c>
      <c r="O278" s="2">
        <v>450</v>
      </c>
      <c r="P278" s="2">
        <v>2</v>
      </c>
      <c r="Q278" s="2">
        <f t="shared" si="12"/>
        <v>225</v>
      </c>
      <c r="R278" s="4" t="s">
        <v>242</v>
      </c>
      <c r="S278" s="2">
        <v>2</v>
      </c>
      <c r="T278" s="2">
        <v>2</v>
      </c>
      <c r="U278" s="2">
        <v>2</v>
      </c>
      <c r="V278" s="2">
        <v>2</v>
      </c>
      <c r="W278" s="2">
        <v>1</v>
      </c>
      <c r="X278" s="2">
        <v>1</v>
      </c>
      <c r="Y278" s="2">
        <v>3</v>
      </c>
      <c r="Z278" s="2">
        <v>1</v>
      </c>
      <c r="AA278" s="2">
        <v>2</v>
      </c>
      <c r="AB278" s="2">
        <v>2</v>
      </c>
      <c r="AC278" s="2">
        <v>2</v>
      </c>
      <c r="AD278" s="2">
        <v>1</v>
      </c>
      <c r="AE278" s="2">
        <v>2</v>
      </c>
      <c r="AF278" s="2">
        <v>3</v>
      </c>
      <c r="AG278" s="2">
        <v>3</v>
      </c>
      <c r="AH278" s="2">
        <v>3</v>
      </c>
      <c r="AI278" s="2">
        <v>2</v>
      </c>
      <c r="AJ278" s="2">
        <v>2</v>
      </c>
      <c r="AK278" s="2">
        <v>3</v>
      </c>
      <c r="AL278" s="2">
        <v>3</v>
      </c>
      <c r="AM278" s="2">
        <v>4</v>
      </c>
      <c r="AN278" s="2">
        <v>3</v>
      </c>
      <c r="AO278" s="2">
        <v>1</v>
      </c>
      <c r="AP278" s="2">
        <v>3</v>
      </c>
      <c r="AQ278" s="2">
        <v>4</v>
      </c>
      <c r="AR278" s="2">
        <v>2</v>
      </c>
      <c r="AS278" s="2">
        <v>3</v>
      </c>
      <c r="AT278" s="2">
        <v>2</v>
      </c>
      <c r="AU278" s="2">
        <v>1</v>
      </c>
      <c r="AV278" s="2">
        <v>3</v>
      </c>
      <c r="AW278" s="2">
        <v>4</v>
      </c>
      <c r="AX278" s="2">
        <v>2</v>
      </c>
      <c r="AY278" s="2">
        <v>3</v>
      </c>
      <c r="AZ278" s="2">
        <v>1</v>
      </c>
      <c r="BA278" s="2">
        <v>1</v>
      </c>
      <c r="BB278" s="2">
        <v>3</v>
      </c>
      <c r="BC278" s="2">
        <v>3</v>
      </c>
      <c r="BD278" s="2">
        <v>2</v>
      </c>
      <c r="BE278" s="2">
        <v>3</v>
      </c>
      <c r="BF278" s="2">
        <v>2</v>
      </c>
      <c r="BG278" s="2">
        <v>2</v>
      </c>
      <c r="BH278" s="2">
        <v>4</v>
      </c>
      <c r="BI278" s="2">
        <f t="shared" si="13"/>
        <v>3</v>
      </c>
      <c r="BJ278" s="2">
        <v>0</v>
      </c>
      <c r="BK278" s="2">
        <v>1</v>
      </c>
      <c r="BL278" s="2">
        <v>0</v>
      </c>
      <c r="BM278" s="2">
        <v>0</v>
      </c>
      <c r="BN278" s="2">
        <v>0</v>
      </c>
      <c r="BO278" s="2">
        <v>0</v>
      </c>
      <c r="BP278" s="2">
        <v>0</v>
      </c>
      <c r="BQ278" s="4" t="s">
        <v>445</v>
      </c>
      <c r="BR278" s="2">
        <v>0</v>
      </c>
      <c r="BS278" s="2">
        <v>0</v>
      </c>
      <c r="BT278" s="2">
        <v>0</v>
      </c>
      <c r="BU278" s="2">
        <v>1</v>
      </c>
      <c r="BV278" s="2">
        <v>0</v>
      </c>
      <c r="BW278" s="2">
        <v>0</v>
      </c>
      <c r="BX278" s="2">
        <v>0</v>
      </c>
      <c r="BY278" s="4" t="s">
        <v>445</v>
      </c>
      <c r="BZ278" s="2">
        <v>0</v>
      </c>
      <c r="CA278" s="2">
        <v>0</v>
      </c>
      <c r="CB278" s="2">
        <v>0</v>
      </c>
      <c r="CC278" s="2">
        <v>1</v>
      </c>
      <c r="CD278" s="2">
        <v>0</v>
      </c>
      <c r="CE278" s="2">
        <v>0</v>
      </c>
      <c r="CF278" s="2">
        <v>0</v>
      </c>
      <c r="CG278" s="4" t="s">
        <v>445</v>
      </c>
      <c r="CH278" s="2">
        <v>0</v>
      </c>
      <c r="CI278" s="2">
        <v>1</v>
      </c>
      <c r="CJ278" s="2">
        <v>0</v>
      </c>
      <c r="CK278" s="2">
        <v>0</v>
      </c>
      <c r="CL278" s="2">
        <v>0</v>
      </c>
      <c r="CM278" s="4" t="s">
        <v>445</v>
      </c>
      <c r="CN278" s="2">
        <v>0</v>
      </c>
      <c r="CO278" s="2">
        <v>1</v>
      </c>
      <c r="CP278" s="2">
        <v>0</v>
      </c>
      <c r="CQ278" s="2">
        <v>0</v>
      </c>
      <c r="CR278" s="2">
        <v>0</v>
      </c>
      <c r="CS278" s="4" t="s">
        <v>445</v>
      </c>
      <c r="CT278" s="2">
        <v>0</v>
      </c>
      <c r="CU278" s="2">
        <v>0</v>
      </c>
      <c r="CV278" s="2">
        <v>0</v>
      </c>
      <c r="CW278" s="2">
        <v>0</v>
      </c>
      <c r="CX278" s="2">
        <v>1</v>
      </c>
      <c r="CY278" s="2">
        <v>0</v>
      </c>
      <c r="CZ278" s="4" t="s">
        <v>445</v>
      </c>
      <c r="DA278" s="8">
        <f t="shared" si="14"/>
        <v>5</v>
      </c>
      <c r="DB278" s="2">
        <v>4</v>
      </c>
      <c r="DC278" s="2">
        <v>4</v>
      </c>
      <c r="DD278" s="2">
        <v>4</v>
      </c>
      <c r="DE278" s="2">
        <v>3</v>
      </c>
      <c r="DF278" s="2">
        <v>3</v>
      </c>
      <c r="DG278" s="2">
        <v>3</v>
      </c>
      <c r="DH278" s="2">
        <v>3</v>
      </c>
      <c r="DI278" s="2">
        <v>3</v>
      </c>
      <c r="DJ278" s="2">
        <v>2</v>
      </c>
      <c r="DK278" s="2">
        <v>0</v>
      </c>
      <c r="DL278" s="2">
        <v>1</v>
      </c>
      <c r="DM278" s="2">
        <v>0</v>
      </c>
      <c r="DN278" s="2">
        <v>0</v>
      </c>
      <c r="DO278" s="2">
        <v>0</v>
      </c>
      <c r="DP278" s="2">
        <v>0</v>
      </c>
      <c r="DQ278" s="2">
        <v>0</v>
      </c>
      <c r="DR278" s="4" t="s">
        <v>445</v>
      </c>
    </row>
    <row r="279" spans="1:122">
      <c r="A279" s="2">
        <v>7070626</v>
      </c>
      <c r="B279" s="3">
        <v>42056.372395833336</v>
      </c>
      <c r="C279" s="2">
        <v>2</v>
      </c>
      <c r="D279" s="2">
        <v>45</v>
      </c>
      <c r="E279" s="2">
        <v>8</v>
      </c>
      <c r="F279" s="2">
        <v>13</v>
      </c>
      <c r="G279" s="2">
        <v>3</v>
      </c>
      <c r="H279" s="2">
        <v>2</v>
      </c>
      <c r="I279" s="2">
        <v>2</v>
      </c>
      <c r="J279" s="2">
        <v>6</v>
      </c>
      <c r="K279" s="2">
        <v>2</v>
      </c>
      <c r="L279" s="2">
        <v>2</v>
      </c>
      <c r="N279" s="2">
        <v>2001</v>
      </c>
      <c r="O279" s="2">
        <v>1200</v>
      </c>
      <c r="P279" s="2">
        <v>1</v>
      </c>
      <c r="Q279" s="2">
        <f t="shared" si="12"/>
        <v>1200</v>
      </c>
      <c r="R279" s="4" t="s">
        <v>243</v>
      </c>
      <c r="S279" s="2">
        <v>1</v>
      </c>
      <c r="T279" s="2">
        <v>2</v>
      </c>
      <c r="U279" s="2">
        <v>2</v>
      </c>
      <c r="V279" s="2">
        <v>2</v>
      </c>
      <c r="W279" s="2">
        <v>2</v>
      </c>
      <c r="X279" s="2">
        <v>3</v>
      </c>
      <c r="Y279" s="2">
        <v>3</v>
      </c>
      <c r="Z279" s="2">
        <v>4</v>
      </c>
      <c r="AA279" s="2">
        <v>2</v>
      </c>
      <c r="AB279" s="2">
        <v>3</v>
      </c>
      <c r="AC279" s="2">
        <v>1</v>
      </c>
      <c r="AD279" s="2">
        <v>1</v>
      </c>
      <c r="AE279" s="2">
        <v>4</v>
      </c>
      <c r="AF279" s="2">
        <v>4</v>
      </c>
      <c r="AG279" s="2">
        <v>4</v>
      </c>
      <c r="AH279" s="2">
        <v>3</v>
      </c>
      <c r="AI279" s="2">
        <v>2</v>
      </c>
      <c r="AJ279" s="2">
        <v>4</v>
      </c>
      <c r="AK279" s="2">
        <v>4</v>
      </c>
      <c r="AL279" s="2">
        <v>4</v>
      </c>
      <c r="AM279" s="2">
        <v>1</v>
      </c>
      <c r="AN279" s="2">
        <v>4</v>
      </c>
      <c r="AO279" s="2">
        <v>4</v>
      </c>
      <c r="AP279" s="2">
        <v>4</v>
      </c>
      <c r="AQ279" s="2">
        <v>4</v>
      </c>
      <c r="AR279" s="2">
        <v>4</v>
      </c>
      <c r="AS279" s="2">
        <v>4</v>
      </c>
      <c r="AT279" s="2">
        <v>4</v>
      </c>
      <c r="AU279" s="2">
        <v>4</v>
      </c>
      <c r="AV279" s="2">
        <v>4</v>
      </c>
      <c r="AW279" s="2">
        <v>4</v>
      </c>
      <c r="AX279" s="2">
        <v>4</v>
      </c>
      <c r="AY279" s="2">
        <v>4</v>
      </c>
      <c r="AZ279" s="2">
        <v>3</v>
      </c>
      <c r="BA279" s="2">
        <v>3</v>
      </c>
      <c r="BB279" s="2">
        <v>1</v>
      </c>
      <c r="BC279" s="2">
        <v>3</v>
      </c>
      <c r="BD279" s="2">
        <v>4</v>
      </c>
      <c r="BE279" s="2">
        <v>1</v>
      </c>
      <c r="BF279" s="2">
        <v>1</v>
      </c>
      <c r="BG279" s="2">
        <v>1</v>
      </c>
      <c r="BH279" s="2">
        <v>2</v>
      </c>
      <c r="BI279" s="2">
        <f t="shared" si="13"/>
        <v>1.5</v>
      </c>
      <c r="BJ279" s="2">
        <v>0</v>
      </c>
      <c r="BK279" s="2">
        <v>0</v>
      </c>
      <c r="BL279" s="2">
        <v>1</v>
      </c>
      <c r="BM279" s="2">
        <v>0</v>
      </c>
      <c r="BN279" s="2">
        <v>0</v>
      </c>
      <c r="BO279" s="2">
        <v>0</v>
      </c>
      <c r="BP279" s="2">
        <v>0</v>
      </c>
      <c r="BQ279" s="4" t="s">
        <v>445</v>
      </c>
      <c r="BR279" s="2">
        <v>0</v>
      </c>
      <c r="BS279" s="2">
        <v>0</v>
      </c>
      <c r="BT279" s="2">
        <v>0</v>
      </c>
      <c r="BU279" s="2">
        <v>0</v>
      </c>
      <c r="BV279" s="2">
        <v>0</v>
      </c>
      <c r="BW279" s="2">
        <v>1</v>
      </c>
      <c r="BX279" s="2">
        <v>0</v>
      </c>
      <c r="BY279" s="4" t="s">
        <v>445</v>
      </c>
      <c r="BZ279" s="2">
        <v>0</v>
      </c>
      <c r="CA279" s="2">
        <v>0</v>
      </c>
      <c r="CB279" s="2">
        <v>0</v>
      </c>
      <c r="CC279" s="2">
        <v>0</v>
      </c>
      <c r="CD279" s="2">
        <v>0</v>
      </c>
      <c r="CE279" s="2">
        <v>1</v>
      </c>
      <c r="CF279" s="2">
        <v>0</v>
      </c>
      <c r="CG279" s="4" t="s">
        <v>445</v>
      </c>
      <c r="CH279" s="2">
        <v>1</v>
      </c>
      <c r="CI279" s="2">
        <v>0</v>
      </c>
      <c r="CJ279" s="2">
        <v>0</v>
      </c>
      <c r="CK279" s="2">
        <v>0</v>
      </c>
      <c r="CL279" s="2">
        <v>0</v>
      </c>
      <c r="CM279" s="4" t="s">
        <v>445</v>
      </c>
      <c r="CN279" s="2">
        <v>0</v>
      </c>
      <c r="CO279" s="2">
        <v>0</v>
      </c>
      <c r="CP279" s="2">
        <v>0</v>
      </c>
      <c r="CQ279" s="2">
        <v>1</v>
      </c>
      <c r="CR279" s="2">
        <v>0</v>
      </c>
      <c r="CS279" s="4" t="s">
        <v>445</v>
      </c>
      <c r="CT279" s="2">
        <v>0</v>
      </c>
      <c r="CU279" s="2">
        <v>0</v>
      </c>
      <c r="CV279" s="2">
        <v>0</v>
      </c>
      <c r="CW279" s="2">
        <v>0</v>
      </c>
      <c r="CX279" s="2">
        <v>1</v>
      </c>
      <c r="CY279" s="2">
        <v>0</v>
      </c>
      <c r="CZ279" s="4" t="s">
        <v>445</v>
      </c>
      <c r="DA279" s="8">
        <f t="shared" si="14"/>
        <v>2</v>
      </c>
      <c r="DB279" s="2">
        <v>4</v>
      </c>
      <c r="DC279" s="2">
        <v>1</v>
      </c>
      <c r="DD279" s="2">
        <v>2</v>
      </c>
      <c r="DE279" s="2">
        <v>1</v>
      </c>
      <c r="DF279" s="2">
        <v>5</v>
      </c>
      <c r="DG279" s="2">
        <v>1</v>
      </c>
      <c r="DH279" s="2">
        <v>1</v>
      </c>
      <c r="DI279" s="2">
        <v>1</v>
      </c>
      <c r="DJ279" s="2">
        <v>2</v>
      </c>
      <c r="DK279" s="2">
        <v>0</v>
      </c>
      <c r="DL279" s="2">
        <v>0</v>
      </c>
      <c r="DM279" s="2">
        <v>0</v>
      </c>
      <c r="DN279" s="2">
        <v>1</v>
      </c>
      <c r="DO279" s="2">
        <v>0</v>
      </c>
      <c r="DP279" s="2">
        <v>0</v>
      </c>
      <c r="DQ279" s="2">
        <v>0</v>
      </c>
      <c r="DR279" s="4" t="s">
        <v>445</v>
      </c>
    </row>
    <row r="280" spans="1:122">
      <c r="A280" s="2">
        <v>7085538</v>
      </c>
      <c r="B280" s="3">
        <v>42055.987962962965</v>
      </c>
      <c r="C280" s="2">
        <v>1</v>
      </c>
      <c r="D280" s="2">
        <v>40</v>
      </c>
      <c r="E280" s="2">
        <v>7</v>
      </c>
      <c r="F280" s="2">
        <v>13</v>
      </c>
      <c r="G280" s="2">
        <v>3</v>
      </c>
      <c r="H280" s="2">
        <v>1</v>
      </c>
      <c r="I280" s="2">
        <v>1</v>
      </c>
      <c r="J280" s="2">
        <v>10</v>
      </c>
      <c r="K280" s="2">
        <v>10</v>
      </c>
      <c r="L280" s="2">
        <v>3</v>
      </c>
      <c r="N280" s="2">
        <v>1995</v>
      </c>
      <c r="O280" s="2">
        <v>400</v>
      </c>
      <c r="P280" s="2">
        <v>4</v>
      </c>
      <c r="Q280" s="2">
        <f t="shared" si="12"/>
        <v>100</v>
      </c>
      <c r="R280" s="4" t="s">
        <v>244</v>
      </c>
      <c r="S280" s="2">
        <v>4</v>
      </c>
      <c r="T280" s="2">
        <v>3</v>
      </c>
      <c r="U280" s="2">
        <v>3</v>
      </c>
      <c r="V280" s="2">
        <v>4</v>
      </c>
      <c r="W280" s="2">
        <v>2</v>
      </c>
      <c r="X280" s="2">
        <v>4</v>
      </c>
      <c r="Y280" s="2">
        <v>2</v>
      </c>
      <c r="Z280" s="2">
        <v>3</v>
      </c>
      <c r="AA280" s="2">
        <v>3</v>
      </c>
      <c r="AB280" s="2">
        <v>4</v>
      </c>
      <c r="AC280" s="2">
        <v>4</v>
      </c>
      <c r="AD280" s="2">
        <v>3</v>
      </c>
      <c r="AE280" s="2">
        <v>4</v>
      </c>
      <c r="AF280" s="2">
        <v>3</v>
      </c>
      <c r="AG280" s="2">
        <v>3</v>
      </c>
      <c r="AH280" s="2">
        <v>4</v>
      </c>
      <c r="AI280" s="2">
        <v>3</v>
      </c>
      <c r="AJ280" s="2">
        <v>3</v>
      </c>
      <c r="AK280" s="2">
        <v>3</v>
      </c>
      <c r="AL280" s="2">
        <v>3</v>
      </c>
      <c r="AM280" s="2">
        <v>4</v>
      </c>
      <c r="AN280" s="2">
        <v>3</v>
      </c>
      <c r="AO280" s="2">
        <v>3</v>
      </c>
      <c r="AP280" s="2">
        <v>4</v>
      </c>
      <c r="AQ280" s="2">
        <v>4</v>
      </c>
      <c r="AR280" s="2">
        <v>2</v>
      </c>
      <c r="AS280" s="2">
        <v>2</v>
      </c>
      <c r="AT280" s="2">
        <v>2</v>
      </c>
      <c r="AU280" s="2">
        <v>2</v>
      </c>
      <c r="AV280" s="2">
        <v>2</v>
      </c>
      <c r="AW280" s="2">
        <v>3</v>
      </c>
      <c r="AX280" s="2">
        <v>3</v>
      </c>
      <c r="AY280" s="2">
        <v>2</v>
      </c>
      <c r="AZ280" s="2">
        <v>3</v>
      </c>
      <c r="BA280" s="2">
        <v>2</v>
      </c>
      <c r="BB280" s="2">
        <v>3</v>
      </c>
      <c r="BC280" s="2">
        <v>3</v>
      </c>
      <c r="BD280" s="2">
        <v>2</v>
      </c>
      <c r="BE280" s="2">
        <v>2</v>
      </c>
      <c r="BF280" s="2">
        <v>3</v>
      </c>
      <c r="BG280" s="2">
        <v>3</v>
      </c>
      <c r="BH280" s="2">
        <v>3</v>
      </c>
      <c r="BI280" s="2">
        <f t="shared" si="13"/>
        <v>3</v>
      </c>
      <c r="BJ280" s="2">
        <v>0</v>
      </c>
      <c r="BK280" s="2">
        <v>1</v>
      </c>
      <c r="BL280" s="2">
        <v>0</v>
      </c>
      <c r="BM280" s="2">
        <v>0</v>
      </c>
      <c r="BN280" s="2">
        <v>0</v>
      </c>
      <c r="BO280" s="2">
        <v>0</v>
      </c>
      <c r="BP280" s="2">
        <v>0</v>
      </c>
      <c r="BQ280" s="4" t="s">
        <v>445</v>
      </c>
      <c r="BR280" s="2">
        <v>0</v>
      </c>
      <c r="BS280" s="2">
        <v>0</v>
      </c>
      <c r="BT280" s="2">
        <v>1</v>
      </c>
      <c r="BU280" s="2">
        <v>1</v>
      </c>
      <c r="BV280" s="2">
        <v>0</v>
      </c>
      <c r="BW280" s="2">
        <v>0</v>
      </c>
      <c r="BX280" s="2">
        <v>0</v>
      </c>
      <c r="BY280" s="4" t="s">
        <v>445</v>
      </c>
      <c r="BZ280" s="2">
        <v>0</v>
      </c>
      <c r="CA280" s="2">
        <v>0</v>
      </c>
      <c r="CB280" s="2">
        <v>1</v>
      </c>
      <c r="CC280" s="2">
        <v>1</v>
      </c>
      <c r="CD280" s="2">
        <v>0</v>
      </c>
      <c r="CE280" s="2">
        <v>0</v>
      </c>
      <c r="CF280" s="2">
        <v>0</v>
      </c>
      <c r="CG280" s="4" t="s">
        <v>445</v>
      </c>
      <c r="CH280" s="2">
        <v>1</v>
      </c>
      <c r="CI280" s="2">
        <v>1</v>
      </c>
      <c r="CJ280" s="2">
        <v>0</v>
      </c>
      <c r="CK280" s="2">
        <v>0</v>
      </c>
      <c r="CL280" s="2">
        <v>0</v>
      </c>
      <c r="CM280" s="4" t="s">
        <v>445</v>
      </c>
      <c r="CN280" s="2">
        <v>1</v>
      </c>
      <c r="CO280" s="2">
        <v>1</v>
      </c>
      <c r="CP280" s="2">
        <v>0</v>
      </c>
      <c r="CQ280" s="2">
        <v>0</v>
      </c>
      <c r="CR280" s="2">
        <v>0</v>
      </c>
      <c r="CS280" s="4" t="s">
        <v>445</v>
      </c>
      <c r="CT280" s="2">
        <v>0</v>
      </c>
      <c r="CU280" s="2">
        <v>0</v>
      </c>
      <c r="CV280" s="2">
        <v>0</v>
      </c>
      <c r="CW280" s="2">
        <v>0</v>
      </c>
      <c r="CX280" s="2">
        <v>1</v>
      </c>
      <c r="CY280" s="2">
        <v>0</v>
      </c>
      <c r="CZ280" s="4" t="s">
        <v>445</v>
      </c>
      <c r="DA280" s="8">
        <f t="shared" si="14"/>
        <v>9</v>
      </c>
      <c r="DB280" s="2">
        <v>2</v>
      </c>
      <c r="DC280" s="2">
        <v>3</v>
      </c>
      <c r="DD280" s="2">
        <v>3</v>
      </c>
      <c r="DE280" s="2">
        <v>3</v>
      </c>
      <c r="DF280" s="2">
        <v>2</v>
      </c>
      <c r="DG280" s="2">
        <v>2</v>
      </c>
      <c r="DH280" s="2">
        <v>4</v>
      </c>
      <c r="DI280" s="2">
        <v>3</v>
      </c>
      <c r="DJ280" s="2">
        <v>2</v>
      </c>
      <c r="DK280" s="2">
        <v>1</v>
      </c>
      <c r="DL280" s="2">
        <v>0</v>
      </c>
      <c r="DM280" s="2">
        <v>0</v>
      </c>
      <c r="DN280" s="2">
        <v>1</v>
      </c>
      <c r="DO280" s="2">
        <v>0</v>
      </c>
      <c r="DP280" s="2">
        <v>0</v>
      </c>
      <c r="DQ280" s="2">
        <v>0</v>
      </c>
      <c r="DR280" s="4" t="s">
        <v>445</v>
      </c>
    </row>
    <row r="281" spans="1:122">
      <c r="A281" s="2">
        <v>7106761</v>
      </c>
      <c r="B281" s="3">
        <v>42057.616631944446</v>
      </c>
      <c r="C281" s="2">
        <v>2</v>
      </c>
      <c r="D281" s="2">
        <v>25</v>
      </c>
      <c r="E281" s="2">
        <v>4</v>
      </c>
      <c r="F281" s="2">
        <v>27</v>
      </c>
      <c r="G281" s="2">
        <v>5</v>
      </c>
      <c r="H281" s="2">
        <v>2</v>
      </c>
      <c r="I281" s="2">
        <v>2</v>
      </c>
      <c r="J281" s="2">
        <v>10</v>
      </c>
      <c r="K281" s="2">
        <v>10</v>
      </c>
      <c r="L281" s="2">
        <v>8</v>
      </c>
      <c r="N281" s="2">
        <v>1980</v>
      </c>
      <c r="O281" s="2">
        <v>150</v>
      </c>
      <c r="P281" s="2">
        <v>2</v>
      </c>
      <c r="Q281" s="2">
        <f t="shared" si="12"/>
        <v>75</v>
      </c>
      <c r="R281" s="4" t="s">
        <v>245</v>
      </c>
      <c r="S281" s="2">
        <v>2</v>
      </c>
      <c r="T281" s="2">
        <v>3</v>
      </c>
      <c r="U281" s="2">
        <v>2</v>
      </c>
      <c r="V281" s="2">
        <v>3</v>
      </c>
      <c r="W281" s="2">
        <v>4</v>
      </c>
      <c r="X281" s="2">
        <v>2</v>
      </c>
      <c r="Y281" s="2">
        <v>2</v>
      </c>
      <c r="Z281" s="2">
        <v>3</v>
      </c>
      <c r="AA281" s="2">
        <v>2</v>
      </c>
      <c r="AB281" s="2">
        <v>4</v>
      </c>
      <c r="AC281" s="2">
        <v>2</v>
      </c>
      <c r="AD281" s="2">
        <v>3</v>
      </c>
      <c r="AE281" s="2">
        <v>3</v>
      </c>
      <c r="AF281" s="2">
        <v>2</v>
      </c>
      <c r="AG281" s="2">
        <v>3</v>
      </c>
      <c r="AH281" s="2">
        <v>3</v>
      </c>
      <c r="AI281" s="2">
        <v>3</v>
      </c>
      <c r="AJ281" s="2">
        <v>3</v>
      </c>
      <c r="AK281" s="2">
        <v>3</v>
      </c>
      <c r="AL281" s="2">
        <v>4</v>
      </c>
      <c r="AM281" s="2">
        <v>3</v>
      </c>
      <c r="AN281" s="2">
        <v>3</v>
      </c>
      <c r="AO281" s="2">
        <v>3</v>
      </c>
      <c r="AP281" s="2">
        <v>3</v>
      </c>
      <c r="AQ281" s="2">
        <v>3</v>
      </c>
      <c r="AR281" s="2">
        <v>3</v>
      </c>
      <c r="AS281" s="2">
        <v>3</v>
      </c>
      <c r="AT281" s="2">
        <v>3</v>
      </c>
      <c r="AU281" s="2">
        <v>3</v>
      </c>
      <c r="AV281" s="2">
        <v>3</v>
      </c>
      <c r="AW281" s="2">
        <v>3</v>
      </c>
      <c r="AX281" s="2">
        <v>4</v>
      </c>
      <c r="AY281" s="2">
        <v>3</v>
      </c>
      <c r="AZ281" s="2">
        <v>3</v>
      </c>
      <c r="BA281" s="2">
        <v>2</v>
      </c>
      <c r="BB281" s="2">
        <v>3</v>
      </c>
      <c r="BC281" s="2">
        <v>3</v>
      </c>
      <c r="BD281" s="2">
        <v>3</v>
      </c>
      <c r="BE281" s="2">
        <v>4</v>
      </c>
      <c r="BF281" s="2">
        <v>3</v>
      </c>
      <c r="BG281" s="2">
        <v>3</v>
      </c>
      <c r="BH281" s="2">
        <v>3</v>
      </c>
      <c r="BI281" s="2">
        <f t="shared" si="13"/>
        <v>3</v>
      </c>
      <c r="BJ281" s="2">
        <v>0</v>
      </c>
      <c r="BK281" s="2">
        <v>0</v>
      </c>
      <c r="BL281" s="2">
        <v>1</v>
      </c>
      <c r="BM281" s="2">
        <v>0</v>
      </c>
      <c r="BN281" s="2">
        <v>0</v>
      </c>
      <c r="BO281" s="2">
        <v>0</v>
      </c>
      <c r="BP281" s="2">
        <v>0</v>
      </c>
      <c r="BQ281" s="4" t="s">
        <v>445</v>
      </c>
      <c r="BR281" s="2">
        <v>0</v>
      </c>
      <c r="BS281" s="2">
        <v>0</v>
      </c>
      <c r="BT281" s="2">
        <v>1</v>
      </c>
      <c r="BU281" s="2">
        <v>0</v>
      </c>
      <c r="BV281" s="2">
        <v>0</v>
      </c>
      <c r="BW281" s="2">
        <v>0</v>
      </c>
      <c r="BX281" s="2">
        <v>0</v>
      </c>
      <c r="BY281" s="4" t="s">
        <v>445</v>
      </c>
      <c r="BZ281" s="2">
        <v>0</v>
      </c>
      <c r="CA281" s="2">
        <v>0</v>
      </c>
      <c r="CB281" s="2">
        <v>1</v>
      </c>
      <c r="CC281" s="2">
        <v>0</v>
      </c>
      <c r="CD281" s="2">
        <v>0</v>
      </c>
      <c r="CE281" s="2">
        <v>0</v>
      </c>
      <c r="CF281" s="2">
        <v>0</v>
      </c>
      <c r="CG281" s="4" t="s">
        <v>445</v>
      </c>
      <c r="CH281" s="2">
        <v>0</v>
      </c>
      <c r="CI281" s="2">
        <v>1</v>
      </c>
      <c r="CJ281" s="2">
        <v>0</v>
      </c>
      <c r="CK281" s="2">
        <v>0</v>
      </c>
      <c r="CL281" s="2">
        <v>0</v>
      </c>
      <c r="CM281" s="4" t="s">
        <v>445</v>
      </c>
      <c r="CN281" s="2">
        <v>1</v>
      </c>
      <c r="CO281" s="2">
        <v>0</v>
      </c>
      <c r="CP281" s="2">
        <v>0</v>
      </c>
      <c r="CQ281" s="2">
        <v>0</v>
      </c>
      <c r="CR281" s="2">
        <v>0</v>
      </c>
      <c r="CS281" s="4" t="s">
        <v>445</v>
      </c>
      <c r="CT281" s="2">
        <v>0</v>
      </c>
      <c r="CU281" s="2">
        <v>1</v>
      </c>
      <c r="CV281" s="2">
        <v>0</v>
      </c>
      <c r="CW281" s="2">
        <v>0</v>
      </c>
      <c r="CX281" s="2">
        <v>0</v>
      </c>
      <c r="CY281" s="2">
        <v>0</v>
      </c>
      <c r="CZ281" s="4" t="s">
        <v>445</v>
      </c>
      <c r="DA281" s="8">
        <f t="shared" si="14"/>
        <v>6</v>
      </c>
      <c r="DB281" s="2">
        <v>1</v>
      </c>
      <c r="DC281" s="2">
        <v>3</v>
      </c>
      <c r="DD281" s="2">
        <v>2</v>
      </c>
      <c r="DE281" s="2">
        <v>3</v>
      </c>
      <c r="DF281" s="2">
        <v>4</v>
      </c>
      <c r="DG281" s="2">
        <v>3</v>
      </c>
      <c r="DH281" s="2">
        <v>5</v>
      </c>
      <c r="DI281" s="2">
        <v>2</v>
      </c>
      <c r="DJ281" s="2">
        <v>3</v>
      </c>
      <c r="DR281" s="4" t="s">
        <v>445</v>
      </c>
    </row>
    <row r="282" spans="1:122">
      <c r="A282" s="2">
        <v>7111518</v>
      </c>
      <c r="B282" s="3">
        <v>42057.725300925929</v>
      </c>
      <c r="C282" s="2">
        <v>1</v>
      </c>
      <c r="D282" s="2">
        <v>37</v>
      </c>
      <c r="E282" s="2">
        <v>6</v>
      </c>
      <c r="F282" s="2">
        <v>23</v>
      </c>
      <c r="G282" s="2">
        <v>4</v>
      </c>
      <c r="H282" s="2">
        <v>2</v>
      </c>
      <c r="I282" s="2">
        <v>2</v>
      </c>
      <c r="J282" s="2">
        <v>5</v>
      </c>
      <c r="K282" s="2">
        <v>5</v>
      </c>
      <c r="L282" s="2">
        <v>2</v>
      </c>
      <c r="N282" s="2">
        <v>2014</v>
      </c>
      <c r="O282" s="2">
        <v>900</v>
      </c>
      <c r="P282" s="2">
        <v>5</v>
      </c>
      <c r="Q282" s="2">
        <f t="shared" si="12"/>
        <v>180</v>
      </c>
      <c r="R282" s="4" t="s">
        <v>246</v>
      </c>
      <c r="S282" s="2">
        <v>1</v>
      </c>
      <c r="T282" s="2">
        <v>1</v>
      </c>
      <c r="U282" s="2">
        <v>3</v>
      </c>
      <c r="V282" s="2">
        <v>3</v>
      </c>
      <c r="W282" s="2">
        <v>1</v>
      </c>
      <c r="X282" s="2">
        <v>2</v>
      </c>
      <c r="Y282" s="2">
        <v>3</v>
      </c>
      <c r="Z282" s="2">
        <v>3</v>
      </c>
      <c r="AA282" s="2">
        <v>3</v>
      </c>
      <c r="AB282" s="2">
        <v>3</v>
      </c>
      <c r="AC282" s="2">
        <v>4</v>
      </c>
      <c r="AD282" s="2">
        <v>4</v>
      </c>
      <c r="AE282" s="2">
        <v>4</v>
      </c>
      <c r="AF282" s="2">
        <v>4</v>
      </c>
      <c r="AG282" s="2">
        <v>4</v>
      </c>
      <c r="AH282" s="2">
        <v>4</v>
      </c>
      <c r="AI282" s="2">
        <v>4</v>
      </c>
      <c r="AJ282" s="2">
        <v>4</v>
      </c>
      <c r="AK282" s="2">
        <v>4</v>
      </c>
      <c r="AL282" s="2">
        <v>3</v>
      </c>
      <c r="AM282" s="2">
        <v>2</v>
      </c>
      <c r="AN282" s="2">
        <v>3</v>
      </c>
      <c r="AO282" s="2">
        <v>2</v>
      </c>
      <c r="AP282" s="2">
        <v>1</v>
      </c>
      <c r="AQ282" s="2">
        <v>4</v>
      </c>
      <c r="AR282" s="2">
        <v>4</v>
      </c>
      <c r="AS282" s="2">
        <v>2</v>
      </c>
      <c r="AT282" s="2">
        <v>2</v>
      </c>
      <c r="AU282" s="2">
        <v>2</v>
      </c>
      <c r="AV282" s="2">
        <v>4</v>
      </c>
      <c r="AW282" s="2">
        <v>3</v>
      </c>
      <c r="AX282" s="2">
        <v>3</v>
      </c>
      <c r="AY282" s="2">
        <v>3</v>
      </c>
      <c r="AZ282" s="2">
        <v>3</v>
      </c>
      <c r="BA282" s="2">
        <v>3</v>
      </c>
      <c r="BB282" s="2">
        <v>3</v>
      </c>
      <c r="BC282" s="2">
        <v>3</v>
      </c>
      <c r="BD282" s="2">
        <v>3</v>
      </c>
      <c r="BE282" s="2">
        <v>2</v>
      </c>
      <c r="BF282" s="2">
        <v>2</v>
      </c>
      <c r="BG282" s="2">
        <v>3</v>
      </c>
      <c r="BH282" s="2">
        <v>3</v>
      </c>
      <c r="BI282" s="2">
        <f t="shared" si="13"/>
        <v>3</v>
      </c>
      <c r="BJ282" s="2">
        <v>0</v>
      </c>
      <c r="BK282" s="2">
        <v>1</v>
      </c>
      <c r="BL282" s="2">
        <v>0</v>
      </c>
      <c r="BM282" s="2">
        <v>0</v>
      </c>
      <c r="BN282" s="2">
        <v>0</v>
      </c>
      <c r="BO282" s="2">
        <v>0</v>
      </c>
      <c r="BP282" s="2">
        <v>0</v>
      </c>
      <c r="BQ282" s="4" t="s">
        <v>445</v>
      </c>
      <c r="BR282" s="2">
        <v>0</v>
      </c>
      <c r="BS282" s="2">
        <v>1</v>
      </c>
      <c r="BT282" s="2">
        <v>0</v>
      </c>
      <c r="BU282" s="2">
        <v>0</v>
      </c>
      <c r="BV282" s="2">
        <v>0</v>
      </c>
      <c r="BW282" s="2">
        <v>0</v>
      </c>
      <c r="BX282" s="2">
        <v>0</v>
      </c>
      <c r="BY282" s="4" t="s">
        <v>445</v>
      </c>
      <c r="BZ282" s="2">
        <v>1</v>
      </c>
      <c r="CA282" s="2">
        <v>0</v>
      </c>
      <c r="CB282" s="2">
        <v>0</v>
      </c>
      <c r="CC282" s="2">
        <v>0</v>
      </c>
      <c r="CD282" s="2">
        <v>0</v>
      </c>
      <c r="CE282" s="2">
        <v>0</v>
      </c>
      <c r="CF282" s="2">
        <v>0</v>
      </c>
      <c r="CG282" s="4" t="s">
        <v>445</v>
      </c>
      <c r="CH282" s="2">
        <v>1</v>
      </c>
      <c r="CI282" s="2">
        <v>0</v>
      </c>
      <c r="CJ282" s="2">
        <v>0</v>
      </c>
      <c r="CK282" s="2">
        <v>0</v>
      </c>
      <c r="CL282" s="2">
        <v>0</v>
      </c>
      <c r="CM282" s="4" t="s">
        <v>445</v>
      </c>
      <c r="CN282" s="2">
        <v>0</v>
      </c>
      <c r="CO282" s="2">
        <v>1</v>
      </c>
      <c r="CP282" s="2">
        <v>0</v>
      </c>
      <c r="CQ282" s="2">
        <v>0</v>
      </c>
      <c r="CR282" s="2">
        <v>0</v>
      </c>
      <c r="CS282" s="4" t="s">
        <v>445</v>
      </c>
      <c r="CT282" s="2">
        <v>0</v>
      </c>
      <c r="CU282" s="2">
        <v>0</v>
      </c>
      <c r="CV282" s="2">
        <v>1</v>
      </c>
      <c r="CW282" s="2">
        <v>0</v>
      </c>
      <c r="CX282" s="2">
        <v>0</v>
      </c>
      <c r="CY282" s="2">
        <v>0</v>
      </c>
      <c r="CZ282" s="4" t="s">
        <v>445</v>
      </c>
      <c r="DA282" s="8">
        <f t="shared" si="14"/>
        <v>6</v>
      </c>
      <c r="DB282" s="2">
        <v>2</v>
      </c>
      <c r="DC282" s="2">
        <v>2</v>
      </c>
      <c r="DD282" s="2">
        <v>2</v>
      </c>
      <c r="DE282" s="2">
        <v>2</v>
      </c>
      <c r="DF282" s="2">
        <v>2</v>
      </c>
      <c r="DG282" s="2">
        <v>2</v>
      </c>
      <c r="DH282" s="2">
        <v>3</v>
      </c>
      <c r="DI282" s="2">
        <v>3</v>
      </c>
      <c r="DJ282" s="2">
        <v>3</v>
      </c>
      <c r="DR282" s="4" t="s">
        <v>445</v>
      </c>
    </row>
    <row r="283" spans="1:122">
      <c r="A283" s="2">
        <v>7113394</v>
      </c>
      <c r="B283" s="3">
        <v>42056.014814814815</v>
      </c>
      <c r="C283" s="2">
        <v>1</v>
      </c>
      <c r="D283" s="2">
        <v>32</v>
      </c>
      <c r="E283" s="2">
        <v>5</v>
      </c>
      <c r="F283" s="2">
        <v>14</v>
      </c>
      <c r="G283" s="2">
        <v>3</v>
      </c>
      <c r="H283" s="2">
        <v>2</v>
      </c>
      <c r="I283" s="2">
        <v>1</v>
      </c>
      <c r="J283" s="2">
        <v>6</v>
      </c>
      <c r="K283" s="2">
        <v>5</v>
      </c>
      <c r="L283" s="2">
        <v>3</v>
      </c>
      <c r="N283" s="2">
        <v>2013</v>
      </c>
      <c r="O283" s="2">
        <v>1200</v>
      </c>
      <c r="P283" s="2">
        <v>5</v>
      </c>
      <c r="Q283" s="2">
        <f t="shared" si="12"/>
        <v>240</v>
      </c>
      <c r="R283" s="4" t="s">
        <v>247</v>
      </c>
      <c r="S283" s="2">
        <v>3</v>
      </c>
      <c r="T283" s="2">
        <v>3</v>
      </c>
      <c r="U283" s="2">
        <v>4</v>
      </c>
      <c r="V283" s="2">
        <v>3</v>
      </c>
      <c r="W283" s="2">
        <v>3</v>
      </c>
      <c r="X283" s="2">
        <v>2</v>
      </c>
      <c r="Y283" s="2">
        <v>2</v>
      </c>
      <c r="Z283" s="2">
        <v>2</v>
      </c>
      <c r="AA283" s="2">
        <v>2</v>
      </c>
      <c r="AB283" s="2">
        <v>4</v>
      </c>
      <c r="AC283" s="2">
        <v>2</v>
      </c>
      <c r="AD283" s="2">
        <v>2</v>
      </c>
      <c r="AE283" s="2">
        <v>1</v>
      </c>
      <c r="AF283" s="2">
        <v>2</v>
      </c>
      <c r="AG283" s="2">
        <v>2</v>
      </c>
      <c r="AH283" s="2">
        <v>2</v>
      </c>
      <c r="AI283" s="2">
        <v>2</v>
      </c>
      <c r="AJ283" s="2">
        <v>2</v>
      </c>
      <c r="AK283" s="2">
        <v>2</v>
      </c>
      <c r="AL283" s="2">
        <v>2</v>
      </c>
      <c r="AM283" s="2">
        <v>1</v>
      </c>
      <c r="AN283" s="2">
        <v>1</v>
      </c>
      <c r="AO283" s="2">
        <v>3</v>
      </c>
      <c r="AP283" s="2">
        <v>1</v>
      </c>
      <c r="AQ283" s="2">
        <v>2</v>
      </c>
      <c r="AR283" s="2">
        <v>3</v>
      </c>
      <c r="AS283" s="2">
        <v>2</v>
      </c>
      <c r="AT283" s="2">
        <v>2</v>
      </c>
      <c r="AU283" s="2">
        <v>1</v>
      </c>
      <c r="AV283" s="2">
        <v>1</v>
      </c>
      <c r="AW283" s="2">
        <v>2</v>
      </c>
      <c r="AX283" s="2">
        <v>2</v>
      </c>
      <c r="AY283" s="2">
        <v>3</v>
      </c>
      <c r="AZ283" s="2">
        <v>2</v>
      </c>
      <c r="BA283" s="2">
        <v>2</v>
      </c>
      <c r="BB283" s="2">
        <v>2</v>
      </c>
      <c r="BC283" s="2">
        <v>2</v>
      </c>
      <c r="BD283" s="2">
        <v>2</v>
      </c>
      <c r="BE283" s="2">
        <v>2</v>
      </c>
      <c r="BF283" s="2">
        <v>2</v>
      </c>
      <c r="BG283" s="2">
        <v>3</v>
      </c>
      <c r="BH283" s="2">
        <v>3</v>
      </c>
      <c r="BI283" s="2">
        <f t="shared" si="13"/>
        <v>3</v>
      </c>
      <c r="BJ283" s="2">
        <v>1</v>
      </c>
      <c r="BK283" s="2">
        <v>0</v>
      </c>
      <c r="BL283" s="2">
        <v>0</v>
      </c>
      <c r="BM283" s="2">
        <v>0</v>
      </c>
      <c r="BN283" s="2">
        <v>0</v>
      </c>
      <c r="BO283" s="2">
        <v>0</v>
      </c>
      <c r="BP283" s="2">
        <v>0</v>
      </c>
      <c r="BQ283" s="4" t="s">
        <v>445</v>
      </c>
      <c r="BR283" s="2">
        <v>0</v>
      </c>
      <c r="BS283" s="2">
        <v>1</v>
      </c>
      <c r="BT283" s="2">
        <v>1</v>
      </c>
      <c r="BU283" s="2">
        <v>0</v>
      </c>
      <c r="BV283" s="2">
        <v>0</v>
      </c>
      <c r="BW283" s="2">
        <v>0</v>
      </c>
      <c r="BX283" s="2">
        <v>0</v>
      </c>
      <c r="BY283" s="4" t="s">
        <v>445</v>
      </c>
      <c r="BZ283" s="2">
        <v>0</v>
      </c>
      <c r="CA283" s="2">
        <v>1</v>
      </c>
      <c r="CB283" s="2">
        <v>0</v>
      </c>
      <c r="CC283" s="2">
        <v>0</v>
      </c>
      <c r="CD283" s="2">
        <v>0</v>
      </c>
      <c r="CE283" s="2">
        <v>0</v>
      </c>
      <c r="CF283" s="2">
        <v>0</v>
      </c>
      <c r="CG283" s="4" t="s">
        <v>445</v>
      </c>
      <c r="CH283" s="2">
        <v>0</v>
      </c>
      <c r="CI283" s="2">
        <v>1</v>
      </c>
      <c r="CJ283" s="2">
        <v>0</v>
      </c>
      <c r="CK283" s="2">
        <v>0</v>
      </c>
      <c r="CL283" s="2">
        <v>0</v>
      </c>
      <c r="CM283" s="4" t="s">
        <v>445</v>
      </c>
      <c r="CN283" s="2">
        <v>1</v>
      </c>
      <c r="CO283" s="2">
        <v>0</v>
      </c>
      <c r="CP283" s="2">
        <v>0</v>
      </c>
      <c r="CQ283" s="2">
        <v>0</v>
      </c>
      <c r="CR283" s="2">
        <v>0</v>
      </c>
      <c r="CS283" s="4" t="s">
        <v>445</v>
      </c>
      <c r="CT283" s="2">
        <v>1</v>
      </c>
      <c r="CU283" s="2">
        <v>0</v>
      </c>
      <c r="CV283" s="2">
        <v>0</v>
      </c>
      <c r="CW283" s="2">
        <v>0</v>
      </c>
      <c r="CX283" s="2">
        <v>0</v>
      </c>
      <c r="CY283" s="2">
        <v>0</v>
      </c>
      <c r="CZ283" s="4" t="s">
        <v>445</v>
      </c>
      <c r="DA283" s="8">
        <f t="shared" si="14"/>
        <v>7</v>
      </c>
      <c r="DB283" s="2">
        <v>2</v>
      </c>
      <c r="DC283" s="2">
        <v>3</v>
      </c>
      <c r="DD283" s="2">
        <v>2</v>
      </c>
      <c r="DE283" s="2">
        <v>2</v>
      </c>
      <c r="DF283" s="2">
        <v>2</v>
      </c>
      <c r="DG283" s="2">
        <v>2</v>
      </c>
      <c r="DH283" s="2">
        <v>2</v>
      </c>
      <c r="DI283" s="2">
        <v>2</v>
      </c>
      <c r="DJ283" s="2">
        <v>2</v>
      </c>
      <c r="DK283" s="2">
        <v>1</v>
      </c>
      <c r="DL283" s="2">
        <v>0</v>
      </c>
      <c r="DM283" s="2">
        <v>1</v>
      </c>
      <c r="DN283" s="2">
        <v>0</v>
      </c>
      <c r="DO283" s="2">
        <v>0</v>
      </c>
      <c r="DP283" s="2">
        <v>0</v>
      </c>
      <c r="DQ283" s="2">
        <v>0</v>
      </c>
      <c r="DR283" s="4" t="s">
        <v>445</v>
      </c>
    </row>
    <row r="284" spans="1:122">
      <c r="A284" s="2">
        <v>7114677</v>
      </c>
      <c r="B284" s="3">
        <v>42056.41615740741</v>
      </c>
      <c r="C284" s="2">
        <v>1</v>
      </c>
      <c r="D284" s="2">
        <v>51</v>
      </c>
      <c r="E284" s="2">
        <v>9</v>
      </c>
      <c r="F284" s="2">
        <v>11</v>
      </c>
      <c r="G284" s="2">
        <v>3</v>
      </c>
      <c r="H284" s="2">
        <v>2</v>
      </c>
      <c r="I284" s="2">
        <v>1</v>
      </c>
      <c r="J284" s="2">
        <v>4</v>
      </c>
      <c r="K284" s="2">
        <v>4</v>
      </c>
      <c r="L284" s="2">
        <v>5</v>
      </c>
      <c r="N284" s="2">
        <v>2007</v>
      </c>
      <c r="O284" s="2">
        <v>870</v>
      </c>
      <c r="P284" s="2">
        <v>1</v>
      </c>
      <c r="Q284" s="2">
        <f t="shared" si="12"/>
        <v>870</v>
      </c>
      <c r="R284" s="4" t="s">
        <v>248</v>
      </c>
      <c r="S284" s="2">
        <v>1</v>
      </c>
      <c r="T284" s="2">
        <v>2</v>
      </c>
      <c r="U284" s="2">
        <v>3</v>
      </c>
      <c r="V284" s="2">
        <v>3</v>
      </c>
      <c r="W284" s="2">
        <v>3</v>
      </c>
      <c r="X284" s="2">
        <v>2</v>
      </c>
      <c r="Y284" s="2">
        <v>3</v>
      </c>
      <c r="Z284" s="2">
        <v>1</v>
      </c>
      <c r="AA284" s="2">
        <v>3</v>
      </c>
      <c r="AB284" s="2">
        <v>3</v>
      </c>
      <c r="AC284" s="2">
        <v>4</v>
      </c>
      <c r="AD284" s="2">
        <v>4</v>
      </c>
      <c r="AE284" s="2">
        <v>4</v>
      </c>
      <c r="AF284" s="2">
        <v>3</v>
      </c>
      <c r="AG284" s="2">
        <v>3</v>
      </c>
      <c r="AH284" s="2">
        <v>3</v>
      </c>
      <c r="AI284" s="2">
        <v>3</v>
      </c>
      <c r="AJ284" s="2">
        <v>1</v>
      </c>
      <c r="AK284" s="2">
        <v>3</v>
      </c>
      <c r="AL284" s="2">
        <v>4</v>
      </c>
      <c r="AM284" s="2">
        <v>4</v>
      </c>
      <c r="AN284" s="2">
        <v>1</v>
      </c>
      <c r="AO284" s="2">
        <v>4</v>
      </c>
      <c r="AP284" s="2">
        <v>4</v>
      </c>
      <c r="AQ284" s="2">
        <v>4</v>
      </c>
      <c r="AR284" s="2">
        <v>2</v>
      </c>
      <c r="AS284" s="2">
        <v>2</v>
      </c>
      <c r="AT284" s="2">
        <v>2</v>
      </c>
      <c r="AU284" s="2">
        <v>3</v>
      </c>
      <c r="AV284" s="2">
        <v>2</v>
      </c>
      <c r="AW284" s="2">
        <v>2</v>
      </c>
      <c r="AX284" s="2">
        <v>2</v>
      </c>
      <c r="AY284" s="2">
        <v>2</v>
      </c>
      <c r="AZ284" s="2">
        <v>4</v>
      </c>
      <c r="BA284" s="2">
        <v>2</v>
      </c>
      <c r="BB284" s="2">
        <v>1</v>
      </c>
      <c r="BC284" s="2">
        <v>2</v>
      </c>
      <c r="BD284" s="2">
        <v>2</v>
      </c>
      <c r="BE284" s="2">
        <v>2</v>
      </c>
      <c r="BF284" s="2">
        <v>2</v>
      </c>
      <c r="BG284" s="2">
        <v>2</v>
      </c>
      <c r="BH284" s="2">
        <v>3</v>
      </c>
      <c r="BI284" s="2">
        <f t="shared" si="13"/>
        <v>2.5</v>
      </c>
      <c r="BJ284" s="2">
        <v>0</v>
      </c>
      <c r="BK284" s="2">
        <v>0</v>
      </c>
      <c r="BL284" s="2">
        <v>0</v>
      </c>
      <c r="BM284" s="2">
        <v>0</v>
      </c>
      <c r="BN284" s="2">
        <v>0</v>
      </c>
      <c r="BO284" s="2">
        <v>0</v>
      </c>
      <c r="BP284" s="2">
        <v>1</v>
      </c>
      <c r="BQ284" s="4" t="s">
        <v>445</v>
      </c>
      <c r="BR284" s="2">
        <v>0</v>
      </c>
      <c r="BS284" s="2">
        <v>0</v>
      </c>
      <c r="BT284" s="2">
        <v>1</v>
      </c>
      <c r="BU284" s="2">
        <v>0</v>
      </c>
      <c r="BV284" s="2">
        <v>0</v>
      </c>
      <c r="BW284" s="2">
        <v>0</v>
      </c>
      <c r="BX284" s="2">
        <v>0</v>
      </c>
      <c r="BY284" s="4" t="s">
        <v>445</v>
      </c>
      <c r="BZ284" s="2">
        <v>0</v>
      </c>
      <c r="CA284" s="2">
        <v>0</v>
      </c>
      <c r="CB284" s="2">
        <v>1</v>
      </c>
      <c r="CC284" s="2">
        <v>0</v>
      </c>
      <c r="CD284" s="2">
        <v>0</v>
      </c>
      <c r="CE284" s="2">
        <v>0</v>
      </c>
      <c r="CF284" s="2">
        <v>0</v>
      </c>
      <c r="CG284" s="4" t="s">
        <v>445</v>
      </c>
      <c r="CH284" s="2">
        <v>0</v>
      </c>
      <c r="CI284" s="2">
        <v>0</v>
      </c>
      <c r="CJ284" s="2">
        <v>0</v>
      </c>
      <c r="CK284" s="2">
        <v>0</v>
      </c>
      <c r="CL284" s="2">
        <v>1</v>
      </c>
      <c r="CM284" s="4" t="s">
        <v>445</v>
      </c>
      <c r="CN284" s="2">
        <v>0</v>
      </c>
      <c r="CO284" s="2">
        <v>0</v>
      </c>
      <c r="CP284" s="2">
        <v>0</v>
      </c>
      <c r="CQ284" s="2">
        <v>1</v>
      </c>
      <c r="CR284" s="2">
        <v>0</v>
      </c>
      <c r="CS284" s="4" t="s">
        <v>445</v>
      </c>
      <c r="CT284" s="2">
        <v>0</v>
      </c>
      <c r="CU284" s="2">
        <v>0</v>
      </c>
      <c r="CV284" s="2">
        <v>0</v>
      </c>
      <c r="CW284" s="2">
        <v>0</v>
      </c>
      <c r="CX284" s="2">
        <v>1</v>
      </c>
      <c r="CY284" s="2">
        <v>0</v>
      </c>
      <c r="CZ284" s="4" t="s">
        <v>445</v>
      </c>
      <c r="DA284" s="8">
        <f t="shared" si="14"/>
        <v>2</v>
      </c>
      <c r="DB284" s="2">
        <v>2</v>
      </c>
      <c r="DC284" s="2">
        <v>2</v>
      </c>
      <c r="DD284" s="2">
        <v>3</v>
      </c>
      <c r="DE284" s="2">
        <v>3</v>
      </c>
      <c r="DF284" s="2">
        <v>2</v>
      </c>
      <c r="DG284" s="2">
        <v>2</v>
      </c>
      <c r="DH284" s="2">
        <v>4</v>
      </c>
      <c r="DI284" s="2">
        <v>3</v>
      </c>
      <c r="DJ284" s="2">
        <v>2</v>
      </c>
      <c r="DK284" s="2">
        <v>1</v>
      </c>
      <c r="DL284" s="2">
        <v>0</v>
      </c>
      <c r="DM284" s="2">
        <v>0</v>
      </c>
      <c r="DN284" s="2">
        <v>1</v>
      </c>
      <c r="DO284" s="2">
        <v>0</v>
      </c>
      <c r="DP284" s="2">
        <v>0</v>
      </c>
      <c r="DQ284" s="2">
        <v>0</v>
      </c>
      <c r="DR284" s="4" t="s">
        <v>445</v>
      </c>
    </row>
    <row r="285" spans="1:122">
      <c r="A285" s="2">
        <v>7115913</v>
      </c>
      <c r="B285" s="3">
        <v>42056.354004629633</v>
      </c>
      <c r="C285" s="2">
        <v>1</v>
      </c>
      <c r="D285" s="2">
        <v>41</v>
      </c>
      <c r="E285" s="2">
        <v>7</v>
      </c>
      <c r="F285" s="2">
        <v>27</v>
      </c>
      <c r="G285" s="2">
        <v>5</v>
      </c>
      <c r="H285" s="2">
        <v>2</v>
      </c>
      <c r="I285" s="2">
        <v>2</v>
      </c>
      <c r="J285" s="2">
        <v>3</v>
      </c>
      <c r="K285" s="2">
        <v>3</v>
      </c>
      <c r="L285" s="2">
        <v>3</v>
      </c>
      <c r="N285" s="2">
        <v>1997</v>
      </c>
      <c r="O285" s="2">
        <v>500</v>
      </c>
      <c r="P285" s="2">
        <v>5</v>
      </c>
      <c r="Q285" s="2">
        <f t="shared" si="12"/>
        <v>100</v>
      </c>
      <c r="R285" s="4" t="s">
        <v>249</v>
      </c>
      <c r="S285" s="2">
        <v>1</v>
      </c>
      <c r="T285" s="2">
        <v>2</v>
      </c>
      <c r="U285" s="2">
        <v>2</v>
      </c>
      <c r="V285" s="2">
        <v>2</v>
      </c>
      <c r="W285" s="2">
        <v>1</v>
      </c>
      <c r="X285" s="2">
        <v>1</v>
      </c>
      <c r="Y285" s="2">
        <v>1</v>
      </c>
      <c r="Z285" s="2">
        <v>4</v>
      </c>
      <c r="AA285" s="2">
        <v>2</v>
      </c>
      <c r="AB285" s="2">
        <v>1</v>
      </c>
      <c r="AC285" s="2">
        <v>3</v>
      </c>
      <c r="AD285" s="2">
        <v>3</v>
      </c>
      <c r="AE285" s="2">
        <v>1</v>
      </c>
      <c r="AF285" s="2">
        <v>3</v>
      </c>
      <c r="AG285" s="2">
        <v>2</v>
      </c>
      <c r="AH285" s="2">
        <v>2</v>
      </c>
      <c r="AI285" s="2">
        <v>2</v>
      </c>
      <c r="AJ285" s="2">
        <v>3</v>
      </c>
      <c r="AK285" s="2">
        <v>2</v>
      </c>
      <c r="AL285" s="2">
        <v>2</v>
      </c>
      <c r="AM285" s="2">
        <v>2</v>
      </c>
      <c r="AN285" s="2">
        <v>2</v>
      </c>
      <c r="AO285" s="2">
        <v>3</v>
      </c>
      <c r="AP285" s="2">
        <v>3</v>
      </c>
      <c r="AQ285" s="2">
        <v>3</v>
      </c>
      <c r="AR285" s="2">
        <v>2</v>
      </c>
      <c r="AS285" s="2">
        <v>2</v>
      </c>
      <c r="AT285" s="2">
        <v>2</v>
      </c>
      <c r="AU285" s="2">
        <v>2</v>
      </c>
      <c r="AV285" s="2">
        <v>2</v>
      </c>
      <c r="AW285" s="2">
        <v>2</v>
      </c>
      <c r="AX285" s="2">
        <v>2</v>
      </c>
      <c r="AY285" s="2">
        <v>2</v>
      </c>
      <c r="AZ285" s="2">
        <v>2</v>
      </c>
      <c r="BA285" s="2">
        <v>2</v>
      </c>
      <c r="BB285" s="2">
        <v>2</v>
      </c>
      <c r="BC285" s="2">
        <v>2</v>
      </c>
      <c r="BD285" s="2">
        <v>2</v>
      </c>
      <c r="BE285" s="2">
        <v>2</v>
      </c>
      <c r="BF285" s="2">
        <v>2</v>
      </c>
      <c r="BG285" s="2">
        <v>2</v>
      </c>
      <c r="BH285" s="2">
        <v>2</v>
      </c>
      <c r="BI285" s="2">
        <f t="shared" si="13"/>
        <v>2</v>
      </c>
      <c r="BJ285" s="2">
        <v>0</v>
      </c>
      <c r="BK285" s="2">
        <v>1</v>
      </c>
      <c r="BL285" s="2">
        <v>0</v>
      </c>
      <c r="BM285" s="2">
        <v>0</v>
      </c>
      <c r="BN285" s="2">
        <v>0</v>
      </c>
      <c r="BO285" s="2">
        <v>0</v>
      </c>
      <c r="BP285" s="2">
        <v>0</v>
      </c>
      <c r="BQ285" s="4" t="s">
        <v>445</v>
      </c>
      <c r="BR285" s="2">
        <v>0</v>
      </c>
      <c r="BS285" s="2">
        <v>1</v>
      </c>
      <c r="BT285" s="2">
        <v>0</v>
      </c>
      <c r="BU285" s="2">
        <v>0</v>
      </c>
      <c r="BV285" s="2">
        <v>0</v>
      </c>
      <c r="BW285" s="2">
        <v>0</v>
      </c>
      <c r="BX285" s="2">
        <v>0</v>
      </c>
      <c r="BY285" s="4" t="s">
        <v>445</v>
      </c>
      <c r="BZ285" s="2">
        <v>0</v>
      </c>
      <c r="CA285" s="2">
        <v>1</v>
      </c>
      <c r="CB285" s="2">
        <v>0</v>
      </c>
      <c r="CC285" s="2">
        <v>0</v>
      </c>
      <c r="CD285" s="2">
        <v>0</v>
      </c>
      <c r="CE285" s="2">
        <v>0</v>
      </c>
      <c r="CF285" s="2">
        <v>0</v>
      </c>
      <c r="CG285" s="4" t="s">
        <v>445</v>
      </c>
      <c r="CH285" s="2">
        <v>0</v>
      </c>
      <c r="CI285" s="2">
        <v>1</v>
      </c>
      <c r="CJ285" s="2">
        <v>0</v>
      </c>
      <c r="CK285" s="2">
        <v>0</v>
      </c>
      <c r="CL285" s="2">
        <v>0</v>
      </c>
      <c r="CM285" s="4" t="s">
        <v>445</v>
      </c>
      <c r="CN285" s="2">
        <v>0</v>
      </c>
      <c r="CO285" s="2">
        <v>0</v>
      </c>
      <c r="CP285" s="2">
        <v>0</v>
      </c>
      <c r="CQ285" s="2">
        <v>1</v>
      </c>
      <c r="CR285" s="2">
        <v>0</v>
      </c>
      <c r="CS285" s="4" t="s">
        <v>445</v>
      </c>
      <c r="CT285" s="2">
        <v>0</v>
      </c>
      <c r="CU285" s="2">
        <v>0</v>
      </c>
      <c r="CV285" s="2">
        <v>0</v>
      </c>
      <c r="CW285" s="2">
        <v>0</v>
      </c>
      <c r="CX285" s="2">
        <v>1</v>
      </c>
      <c r="CY285" s="2">
        <v>0</v>
      </c>
      <c r="CZ285" s="4" t="s">
        <v>445</v>
      </c>
      <c r="DA285" s="8">
        <f t="shared" si="14"/>
        <v>4</v>
      </c>
      <c r="DB285" s="2">
        <v>2</v>
      </c>
      <c r="DC285" s="2">
        <v>2</v>
      </c>
      <c r="DD285" s="2">
        <v>2</v>
      </c>
      <c r="DE285" s="2">
        <v>2</v>
      </c>
      <c r="DF285" s="2">
        <v>2</v>
      </c>
      <c r="DG285" s="2">
        <v>2</v>
      </c>
      <c r="DH285" s="2">
        <v>2</v>
      </c>
      <c r="DI285" s="2">
        <v>2</v>
      </c>
      <c r="DJ285" s="2">
        <v>3</v>
      </c>
      <c r="DR285" s="4" t="s">
        <v>445</v>
      </c>
    </row>
    <row r="286" spans="1:122">
      <c r="A286" s="2">
        <v>7123404</v>
      </c>
      <c r="B286" s="3">
        <v>42055.990844907406</v>
      </c>
      <c r="C286" s="2">
        <v>1</v>
      </c>
      <c r="D286" s="2">
        <v>44</v>
      </c>
      <c r="E286" s="2">
        <v>7</v>
      </c>
      <c r="F286" s="2">
        <v>13</v>
      </c>
      <c r="G286" s="2">
        <v>3</v>
      </c>
      <c r="H286" s="2">
        <v>1</v>
      </c>
      <c r="I286" s="2">
        <v>1</v>
      </c>
      <c r="J286" s="2">
        <v>5</v>
      </c>
      <c r="K286" s="2">
        <v>5</v>
      </c>
      <c r="L286" s="2">
        <v>3</v>
      </c>
      <c r="N286" s="2">
        <v>2000</v>
      </c>
      <c r="O286" s="2">
        <v>1800</v>
      </c>
      <c r="P286" s="2">
        <v>10</v>
      </c>
      <c r="Q286" s="2">
        <f t="shared" si="12"/>
        <v>180</v>
      </c>
      <c r="R286" s="4" t="s">
        <v>36</v>
      </c>
      <c r="S286" s="2">
        <v>4</v>
      </c>
      <c r="T286" s="2">
        <v>3</v>
      </c>
      <c r="U286" s="2">
        <v>4</v>
      </c>
      <c r="V286" s="2">
        <v>4</v>
      </c>
      <c r="W286" s="2">
        <v>3</v>
      </c>
      <c r="X286" s="2">
        <v>2</v>
      </c>
      <c r="Y286" s="2">
        <v>4</v>
      </c>
      <c r="Z286" s="2">
        <v>4</v>
      </c>
      <c r="AA286" s="2">
        <v>3</v>
      </c>
      <c r="AB286" s="2">
        <v>4</v>
      </c>
      <c r="AC286" s="2">
        <v>4</v>
      </c>
      <c r="AD286" s="2">
        <v>4</v>
      </c>
      <c r="AE286" s="2">
        <v>4</v>
      </c>
      <c r="AF286" s="2">
        <v>3</v>
      </c>
      <c r="AG286" s="2">
        <v>3</v>
      </c>
      <c r="AH286" s="2">
        <v>4</v>
      </c>
      <c r="AI286" s="2">
        <v>4</v>
      </c>
      <c r="AJ286" s="2">
        <v>4</v>
      </c>
      <c r="AK286" s="2">
        <v>4</v>
      </c>
      <c r="AL286" s="2">
        <v>4</v>
      </c>
      <c r="AM286" s="2">
        <v>4</v>
      </c>
      <c r="AN286" s="2">
        <v>4</v>
      </c>
      <c r="AO286" s="2">
        <v>4</v>
      </c>
      <c r="AP286" s="2">
        <v>4</v>
      </c>
      <c r="AQ286" s="2">
        <v>3</v>
      </c>
      <c r="AR286" s="2">
        <v>2</v>
      </c>
      <c r="AS286" s="2">
        <v>2</v>
      </c>
      <c r="AT286" s="2">
        <v>2</v>
      </c>
      <c r="AU286" s="2">
        <v>3</v>
      </c>
      <c r="AV286" s="2">
        <v>2</v>
      </c>
      <c r="AW286" s="2">
        <v>3</v>
      </c>
      <c r="AX286" s="2">
        <v>3</v>
      </c>
      <c r="AY286" s="2">
        <v>2</v>
      </c>
      <c r="AZ286" s="2">
        <v>4</v>
      </c>
      <c r="BA286" s="2">
        <v>2</v>
      </c>
      <c r="BB286" s="2">
        <v>3</v>
      </c>
      <c r="BC286" s="2">
        <v>2</v>
      </c>
      <c r="BD286" s="2">
        <v>4</v>
      </c>
      <c r="BE286" s="2">
        <v>3</v>
      </c>
      <c r="BF286" s="2">
        <v>4</v>
      </c>
      <c r="BG286" s="2">
        <v>2</v>
      </c>
      <c r="BH286" s="2">
        <v>3</v>
      </c>
      <c r="BI286" s="2">
        <f t="shared" si="13"/>
        <v>2.5</v>
      </c>
      <c r="BJ286" s="2">
        <v>1</v>
      </c>
      <c r="BK286" s="2">
        <v>1</v>
      </c>
      <c r="BL286" s="2">
        <v>0</v>
      </c>
      <c r="BM286" s="2">
        <v>0</v>
      </c>
      <c r="BN286" s="2">
        <v>0</v>
      </c>
      <c r="BO286" s="2">
        <v>0</v>
      </c>
      <c r="BP286" s="2">
        <v>0</v>
      </c>
      <c r="BQ286" s="4" t="s">
        <v>445</v>
      </c>
      <c r="BR286" s="2">
        <v>1</v>
      </c>
      <c r="BS286" s="2">
        <v>0</v>
      </c>
      <c r="BT286" s="2">
        <v>0</v>
      </c>
      <c r="BU286" s="2">
        <v>0</v>
      </c>
      <c r="BV286" s="2">
        <v>0</v>
      </c>
      <c r="BW286" s="2">
        <v>0</v>
      </c>
      <c r="BX286" s="2">
        <v>0</v>
      </c>
      <c r="BY286" s="4" t="s">
        <v>445</v>
      </c>
      <c r="BZ286" s="2">
        <v>1</v>
      </c>
      <c r="CA286" s="2">
        <v>0</v>
      </c>
      <c r="CB286" s="2">
        <v>0</v>
      </c>
      <c r="CC286" s="2">
        <v>0</v>
      </c>
      <c r="CD286" s="2">
        <v>0</v>
      </c>
      <c r="CE286" s="2">
        <v>0</v>
      </c>
      <c r="CF286" s="2">
        <v>0</v>
      </c>
      <c r="CG286" s="4" t="s">
        <v>445</v>
      </c>
      <c r="CH286" s="2">
        <v>1</v>
      </c>
      <c r="CI286" s="2">
        <v>0</v>
      </c>
      <c r="CJ286" s="2">
        <v>0</v>
      </c>
      <c r="CK286" s="2">
        <v>0</v>
      </c>
      <c r="CL286" s="2">
        <v>0</v>
      </c>
      <c r="CM286" s="4" t="s">
        <v>445</v>
      </c>
      <c r="CN286" s="2">
        <v>0</v>
      </c>
      <c r="CO286" s="2">
        <v>1</v>
      </c>
      <c r="CP286" s="2">
        <v>0</v>
      </c>
      <c r="CQ286" s="2">
        <v>0</v>
      </c>
      <c r="CR286" s="2">
        <v>0</v>
      </c>
      <c r="CS286" s="4" t="s">
        <v>445</v>
      </c>
      <c r="CT286" s="2">
        <v>0</v>
      </c>
      <c r="CU286" s="2">
        <v>0</v>
      </c>
      <c r="CV286" s="2">
        <v>0</v>
      </c>
      <c r="CW286" s="2">
        <v>0</v>
      </c>
      <c r="CX286" s="2">
        <v>1</v>
      </c>
      <c r="CY286" s="2">
        <v>0</v>
      </c>
      <c r="CZ286" s="4" t="s">
        <v>445</v>
      </c>
      <c r="DA286" s="8">
        <f t="shared" si="14"/>
        <v>6</v>
      </c>
      <c r="DB286" s="2">
        <v>2</v>
      </c>
      <c r="DC286" s="2">
        <v>3</v>
      </c>
      <c r="DD286" s="2">
        <v>4</v>
      </c>
      <c r="DE286" s="2">
        <v>4</v>
      </c>
      <c r="DF286" s="2">
        <v>2</v>
      </c>
      <c r="DG286" s="2">
        <v>3</v>
      </c>
      <c r="DH286" s="2">
        <v>5</v>
      </c>
      <c r="DI286" s="2">
        <v>1</v>
      </c>
      <c r="DJ286" s="2">
        <v>3</v>
      </c>
      <c r="DR286" s="4" t="s">
        <v>445</v>
      </c>
    </row>
    <row r="287" spans="1:122">
      <c r="A287" s="2">
        <v>7143630</v>
      </c>
      <c r="B287" s="3">
        <v>42056.294571759259</v>
      </c>
      <c r="C287" s="2">
        <v>1</v>
      </c>
      <c r="D287" s="2">
        <v>61</v>
      </c>
      <c r="E287" s="2">
        <v>11</v>
      </c>
      <c r="F287" s="2">
        <v>27</v>
      </c>
      <c r="G287" s="2">
        <v>5</v>
      </c>
      <c r="H287" s="2">
        <v>2</v>
      </c>
      <c r="I287" s="2">
        <v>2</v>
      </c>
      <c r="J287" s="2">
        <v>2</v>
      </c>
      <c r="K287" s="2">
        <v>2</v>
      </c>
      <c r="L287" s="2">
        <v>3</v>
      </c>
      <c r="N287" s="2">
        <v>1960</v>
      </c>
      <c r="O287" s="2">
        <v>10000</v>
      </c>
      <c r="P287" s="2">
        <v>5</v>
      </c>
      <c r="Q287" s="2">
        <f t="shared" si="12"/>
        <v>2000</v>
      </c>
      <c r="R287" s="4" t="s">
        <v>250</v>
      </c>
      <c r="S287" s="2">
        <v>2</v>
      </c>
      <c r="T287" s="2">
        <v>4</v>
      </c>
      <c r="U287" s="2">
        <v>4</v>
      </c>
      <c r="V287" s="2">
        <v>4</v>
      </c>
      <c r="W287" s="2">
        <v>4</v>
      </c>
      <c r="X287" s="2">
        <v>3</v>
      </c>
      <c r="Y287" s="2">
        <v>3</v>
      </c>
      <c r="Z287" s="2">
        <v>3</v>
      </c>
      <c r="AA287" s="2">
        <v>3</v>
      </c>
      <c r="AB287" s="2">
        <v>3</v>
      </c>
      <c r="AC287" s="2">
        <v>3</v>
      </c>
      <c r="AD287" s="2">
        <v>3</v>
      </c>
      <c r="AE287" s="2">
        <v>3</v>
      </c>
      <c r="AF287" s="2">
        <v>3</v>
      </c>
      <c r="AG287" s="2">
        <v>3</v>
      </c>
      <c r="AH287" s="2">
        <v>3</v>
      </c>
      <c r="AI287" s="2">
        <v>3</v>
      </c>
      <c r="AJ287" s="2">
        <v>3</v>
      </c>
      <c r="AK287" s="2">
        <v>3</v>
      </c>
      <c r="AL287" s="2">
        <v>3</v>
      </c>
      <c r="AM287" s="2">
        <v>3</v>
      </c>
      <c r="AN287" s="2">
        <v>3</v>
      </c>
      <c r="AO287" s="2">
        <v>3</v>
      </c>
      <c r="AP287" s="2">
        <v>3</v>
      </c>
      <c r="AQ287" s="2">
        <v>3</v>
      </c>
      <c r="AR287" s="2">
        <v>3</v>
      </c>
      <c r="AS287" s="2">
        <v>3</v>
      </c>
      <c r="AT287" s="2">
        <v>3</v>
      </c>
      <c r="AU287" s="2">
        <v>2</v>
      </c>
      <c r="AV287" s="2">
        <v>3</v>
      </c>
      <c r="AW287" s="2">
        <v>3</v>
      </c>
      <c r="AX287" s="2">
        <v>3</v>
      </c>
      <c r="AY287" s="2">
        <v>3</v>
      </c>
      <c r="AZ287" s="2">
        <v>3</v>
      </c>
      <c r="BA287" s="2">
        <v>2</v>
      </c>
      <c r="BB287" s="2">
        <v>3</v>
      </c>
      <c r="BC287" s="2">
        <v>3</v>
      </c>
      <c r="BD287" s="2">
        <v>4</v>
      </c>
      <c r="BE287" s="2">
        <v>4</v>
      </c>
      <c r="BF287" s="2">
        <v>3</v>
      </c>
      <c r="BG287" s="2">
        <v>2</v>
      </c>
      <c r="BH287" s="2">
        <v>2</v>
      </c>
      <c r="BI287" s="2">
        <f t="shared" si="13"/>
        <v>2</v>
      </c>
      <c r="BJ287" s="2">
        <v>0</v>
      </c>
      <c r="BK287" s="2">
        <v>1</v>
      </c>
      <c r="BL287" s="2">
        <v>1</v>
      </c>
      <c r="BM287" s="2">
        <v>1</v>
      </c>
      <c r="BN287" s="2">
        <v>0</v>
      </c>
      <c r="BO287" s="2">
        <v>0</v>
      </c>
      <c r="BP287" s="2">
        <v>0</v>
      </c>
      <c r="BQ287" s="4" t="s">
        <v>445</v>
      </c>
      <c r="BR287" s="2">
        <v>0</v>
      </c>
      <c r="BS287" s="2">
        <v>1</v>
      </c>
      <c r="BT287" s="2">
        <v>1</v>
      </c>
      <c r="BU287" s="2">
        <v>1</v>
      </c>
      <c r="BV287" s="2">
        <v>0</v>
      </c>
      <c r="BW287" s="2">
        <v>0</v>
      </c>
      <c r="BX287" s="2">
        <v>0</v>
      </c>
      <c r="BY287" s="4" t="s">
        <v>445</v>
      </c>
      <c r="BZ287" s="2">
        <v>0</v>
      </c>
      <c r="CA287" s="2">
        <v>1</v>
      </c>
      <c r="CB287" s="2">
        <v>1</v>
      </c>
      <c r="CC287" s="2">
        <v>1</v>
      </c>
      <c r="CD287" s="2">
        <v>0</v>
      </c>
      <c r="CE287" s="2">
        <v>0</v>
      </c>
      <c r="CF287" s="2">
        <v>0</v>
      </c>
      <c r="CG287" s="4" t="s">
        <v>445</v>
      </c>
      <c r="CH287" s="2">
        <v>0</v>
      </c>
      <c r="CI287" s="2">
        <v>1</v>
      </c>
      <c r="CJ287" s="2">
        <v>0</v>
      </c>
      <c r="CK287" s="2">
        <v>0</v>
      </c>
      <c r="CL287" s="2">
        <v>0</v>
      </c>
      <c r="CM287" s="4" t="s">
        <v>445</v>
      </c>
      <c r="CN287" s="2">
        <v>0</v>
      </c>
      <c r="CO287" s="2">
        <v>1</v>
      </c>
      <c r="CP287" s="2">
        <v>0</v>
      </c>
      <c r="CQ287" s="2">
        <v>0</v>
      </c>
      <c r="CR287" s="2">
        <v>0</v>
      </c>
      <c r="CS287" s="4" t="s">
        <v>445</v>
      </c>
      <c r="CT287" s="2">
        <v>0</v>
      </c>
      <c r="CU287" s="2">
        <v>0</v>
      </c>
      <c r="CV287" s="2">
        <v>0</v>
      </c>
      <c r="CW287" s="2">
        <v>0</v>
      </c>
      <c r="CX287" s="2">
        <v>1</v>
      </c>
      <c r="CY287" s="2">
        <v>0</v>
      </c>
      <c r="CZ287" s="4" t="s">
        <v>445</v>
      </c>
      <c r="DA287" s="8">
        <f t="shared" si="14"/>
        <v>11</v>
      </c>
      <c r="DB287" s="2">
        <v>3</v>
      </c>
      <c r="DC287" s="2">
        <v>3</v>
      </c>
      <c r="DD287" s="2">
        <v>4</v>
      </c>
      <c r="DE287" s="2">
        <v>3</v>
      </c>
      <c r="DF287" s="2">
        <v>4</v>
      </c>
      <c r="DG287" s="2">
        <v>3</v>
      </c>
      <c r="DH287" s="2">
        <v>5</v>
      </c>
      <c r="DI287" s="2">
        <v>4</v>
      </c>
      <c r="DJ287" s="2">
        <v>2</v>
      </c>
      <c r="DK287" s="2">
        <v>0</v>
      </c>
      <c r="DL287" s="2">
        <v>1</v>
      </c>
      <c r="DM287" s="2">
        <v>1</v>
      </c>
      <c r="DN287" s="2">
        <v>1</v>
      </c>
      <c r="DO287" s="2">
        <v>1</v>
      </c>
      <c r="DP287" s="2">
        <v>0</v>
      </c>
      <c r="DQ287" s="2">
        <v>0</v>
      </c>
      <c r="DR287" s="4" t="s">
        <v>445</v>
      </c>
    </row>
    <row r="288" spans="1:122">
      <c r="A288" s="2">
        <v>7169387</v>
      </c>
      <c r="B288" s="3">
        <v>42056.942488425928</v>
      </c>
      <c r="C288" s="2">
        <v>2</v>
      </c>
      <c r="D288" s="2">
        <v>57</v>
      </c>
      <c r="E288" s="2">
        <v>10</v>
      </c>
      <c r="F288" s="2">
        <v>34</v>
      </c>
      <c r="G288" s="2">
        <v>6</v>
      </c>
      <c r="H288" s="2">
        <v>2</v>
      </c>
      <c r="I288" s="2">
        <v>2</v>
      </c>
      <c r="J288" s="2">
        <v>9</v>
      </c>
      <c r="K288" s="2">
        <v>3</v>
      </c>
      <c r="L288" s="2">
        <v>11</v>
      </c>
      <c r="N288" s="2">
        <v>1986</v>
      </c>
      <c r="O288" s="2">
        <v>600</v>
      </c>
      <c r="P288" s="2">
        <v>6</v>
      </c>
      <c r="Q288" s="2">
        <f t="shared" si="12"/>
        <v>100</v>
      </c>
      <c r="R288" s="4" t="s">
        <v>251</v>
      </c>
      <c r="S288" s="2">
        <v>4</v>
      </c>
      <c r="T288" s="2">
        <v>3</v>
      </c>
      <c r="U288" s="2">
        <v>3</v>
      </c>
      <c r="V288" s="2">
        <v>3</v>
      </c>
      <c r="W288" s="2">
        <v>4</v>
      </c>
      <c r="X288" s="2">
        <v>3</v>
      </c>
      <c r="Y288" s="2">
        <v>3</v>
      </c>
      <c r="Z288" s="2">
        <v>4</v>
      </c>
      <c r="AA288" s="2">
        <v>3</v>
      </c>
      <c r="AB288" s="2">
        <v>4</v>
      </c>
      <c r="AC288" s="2">
        <v>4</v>
      </c>
      <c r="AD288" s="2">
        <v>4</v>
      </c>
      <c r="AE288" s="2">
        <v>4</v>
      </c>
      <c r="AF288" s="2">
        <v>3</v>
      </c>
      <c r="AG288" s="2">
        <v>3</v>
      </c>
      <c r="AH288" s="2">
        <v>3</v>
      </c>
      <c r="AI288" s="2">
        <v>3</v>
      </c>
      <c r="AJ288" s="2">
        <v>3</v>
      </c>
      <c r="AK288" s="2">
        <v>4</v>
      </c>
      <c r="AL288" s="2">
        <v>3</v>
      </c>
      <c r="AM288" s="2">
        <v>4</v>
      </c>
      <c r="AN288" s="2">
        <v>4</v>
      </c>
      <c r="AO288" s="2">
        <v>4</v>
      </c>
      <c r="AP288" s="2">
        <v>4</v>
      </c>
      <c r="AQ288" s="2">
        <v>4</v>
      </c>
      <c r="AR288" s="2">
        <v>2</v>
      </c>
      <c r="AS288" s="2">
        <v>3</v>
      </c>
      <c r="AT288" s="2">
        <v>3</v>
      </c>
      <c r="AU288" s="2">
        <v>3</v>
      </c>
      <c r="AV288" s="2">
        <v>2</v>
      </c>
      <c r="AW288" s="2">
        <v>2</v>
      </c>
      <c r="AX288" s="2">
        <v>2</v>
      </c>
      <c r="AY288" s="2">
        <v>2</v>
      </c>
      <c r="AZ288" s="2">
        <v>3</v>
      </c>
      <c r="BA288" s="2">
        <v>2</v>
      </c>
      <c r="BB288" s="2">
        <v>3</v>
      </c>
      <c r="BC288" s="2">
        <v>3</v>
      </c>
      <c r="BD288" s="2">
        <v>3</v>
      </c>
      <c r="BE288" s="2">
        <v>2</v>
      </c>
      <c r="BF288" s="2">
        <v>3</v>
      </c>
      <c r="BG288" s="2">
        <v>3</v>
      </c>
      <c r="BH288" s="2">
        <v>3</v>
      </c>
      <c r="BI288" s="2">
        <f t="shared" si="13"/>
        <v>3</v>
      </c>
      <c r="BJ288" s="2">
        <v>0</v>
      </c>
      <c r="BK288" s="2">
        <v>0</v>
      </c>
      <c r="BL288" s="2">
        <v>0</v>
      </c>
      <c r="BM288" s="2">
        <v>1</v>
      </c>
      <c r="BN288" s="2">
        <v>0</v>
      </c>
      <c r="BO288" s="2">
        <v>0</v>
      </c>
      <c r="BP288" s="2">
        <v>0</v>
      </c>
      <c r="BQ288" s="4" t="s">
        <v>445</v>
      </c>
      <c r="BR288" s="2">
        <v>1</v>
      </c>
      <c r="BS288" s="2">
        <v>0</v>
      </c>
      <c r="BT288" s="2">
        <v>0</v>
      </c>
      <c r="BU288" s="2">
        <v>1</v>
      </c>
      <c r="BV288" s="2">
        <v>0</v>
      </c>
      <c r="BW288" s="2">
        <v>0</v>
      </c>
      <c r="BX288" s="2">
        <v>0</v>
      </c>
      <c r="BY288" s="4" t="s">
        <v>445</v>
      </c>
      <c r="BZ288" s="2">
        <v>1</v>
      </c>
      <c r="CA288" s="2">
        <v>0</v>
      </c>
      <c r="CB288" s="2">
        <v>0</v>
      </c>
      <c r="CC288" s="2">
        <v>1</v>
      </c>
      <c r="CD288" s="2">
        <v>0</v>
      </c>
      <c r="CE288" s="2">
        <v>0</v>
      </c>
      <c r="CF288" s="2">
        <v>0</v>
      </c>
      <c r="CG288" s="4" t="s">
        <v>445</v>
      </c>
      <c r="CH288" s="2">
        <v>1</v>
      </c>
      <c r="CI288" s="2">
        <v>0</v>
      </c>
      <c r="CJ288" s="2">
        <v>0</v>
      </c>
      <c r="CK288" s="2">
        <v>0</v>
      </c>
      <c r="CL288" s="2">
        <v>0</v>
      </c>
      <c r="CM288" s="4" t="s">
        <v>445</v>
      </c>
      <c r="CN288" s="2">
        <v>0</v>
      </c>
      <c r="CO288" s="2">
        <v>1</v>
      </c>
      <c r="CP288" s="2">
        <v>0</v>
      </c>
      <c r="CQ288" s="2">
        <v>0</v>
      </c>
      <c r="CR288" s="2">
        <v>0</v>
      </c>
      <c r="CS288" s="4" t="s">
        <v>445</v>
      </c>
      <c r="CT288" s="2">
        <v>0</v>
      </c>
      <c r="CU288" s="2">
        <v>0</v>
      </c>
      <c r="CV288" s="2">
        <v>0</v>
      </c>
      <c r="CW288" s="2">
        <v>0</v>
      </c>
      <c r="CX288" s="2">
        <v>1</v>
      </c>
      <c r="CY288" s="2">
        <v>0</v>
      </c>
      <c r="CZ288" s="4" t="s">
        <v>445</v>
      </c>
      <c r="DA288" s="8">
        <f t="shared" si="14"/>
        <v>7</v>
      </c>
      <c r="DB288" s="2">
        <v>2</v>
      </c>
      <c r="DC288" s="2">
        <v>2</v>
      </c>
      <c r="DD288" s="2">
        <v>3</v>
      </c>
      <c r="DE288" s="2">
        <v>3</v>
      </c>
      <c r="DF288" s="2">
        <v>4</v>
      </c>
      <c r="DG288" s="2">
        <v>3</v>
      </c>
      <c r="DH288" s="2">
        <v>4</v>
      </c>
      <c r="DI288" s="2">
        <v>3</v>
      </c>
      <c r="DJ288" s="2">
        <v>3</v>
      </c>
      <c r="DR288" s="4" t="s">
        <v>445</v>
      </c>
    </row>
    <row r="289" spans="1:122">
      <c r="A289" s="2">
        <v>7177765</v>
      </c>
      <c r="B289" s="3">
        <v>42055.989085648151</v>
      </c>
      <c r="C289" s="2">
        <v>1</v>
      </c>
      <c r="D289" s="2">
        <v>40</v>
      </c>
      <c r="E289" s="2">
        <v>7</v>
      </c>
      <c r="F289" s="2">
        <v>13</v>
      </c>
      <c r="G289" s="2">
        <v>3</v>
      </c>
      <c r="H289" s="2">
        <v>2</v>
      </c>
      <c r="I289" s="2">
        <v>2</v>
      </c>
      <c r="J289" s="2">
        <v>9</v>
      </c>
      <c r="K289" s="2">
        <v>9</v>
      </c>
      <c r="L289" s="2">
        <v>7</v>
      </c>
      <c r="N289" s="2">
        <v>1975</v>
      </c>
      <c r="O289" s="2">
        <v>4000</v>
      </c>
      <c r="P289" s="2">
        <v>7</v>
      </c>
      <c r="Q289" s="2">
        <f t="shared" si="12"/>
        <v>571.42857142857144</v>
      </c>
      <c r="R289" s="4" t="s">
        <v>36</v>
      </c>
      <c r="S289" s="2">
        <v>4</v>
      </c>
      <c r="T289" s="2">
        <v>3</v>
      </c>
      <c r="U289" s="2">
        <v>3</v>
      </c>
      <c r="V289" s="2">
        <v>3</v>
      </c>
      <c r="W289" s="2">
        <v>3</v>
      </c>
      <c r="X289" s="2">
        <v>2</v>
      </c>
      <c r="Y289" s="2">
        <v>3</v>
      </c>
      <c r="Z289" s="2">
        <v>1</v>
      </c>
      <c r="AA289" s="2">
        <v>4</v>
      </c>
      <c r="AB289" s="2">
        <v>3</v>
      </c>
      <c r="AC289" s="2">
        <v>4</v>
      </c>
      <c r="AD289" s="2">
        <v>3</v>
      </c>
      <c r="AE289" s="2">
        <v>4</v>
      </c>
      <c r="AF289" s="2">
        <v>3</v>
      </c>
      <c r="AG289" s="2">
        <v>3</v>
      </c>
      <c r="AH289" s="2">
        <v>3</v>
      </c>
      <c r="AI289" s="2">
        <v>4</v>
      </c>
      <c r="AJ289" s="2">
        <v>1</v>
      </c>
      <c r="AK289" s="2">
        <v>4</v>
      </c>
      <c r="AL289" s="2">
        <v>3</v>
      </c>
      <c r="AM289" s="2">
        <v>3</v>
      </c>
      <c r="AN289" s="2">
        <v>1</v>
      </c>
      <c r="AO289" s="2">
        <v>4</v>
      </c>
      <c r="AP289" s="2">
        <v>3</v>
      </c>
      <c r="AQ289" s="2">
        <v>3</v>
      </c>
      <c r="AR289" s="2">
        <v>2</v>
      </c>
      <c r="AS289" s="2">
        <v>2</v>
      </c>
      <c r="AT289" s="2">
        <v>3</v>
      </c>
      <c r="AU289" s="2">
        <v>2</v>
      </c>
      <c r="AV289" s="2">
        <v>2</v>
      </c>
      <c r="AW289" s="2">
        <v>2</v>
      </c>
      <c r="AX289" s="2">
        <v>2</v>
      </c>
      <c r="AY289" s="2">
        <v>2</v>
      </c>
      <c r="AZ289" s="2">
        <v>2</v>
      </c>
      <c r="BA289" s="2">
        <v>2</v>
      </c>
      <c r="BB289" s="2">
        <v>3</v>
      </c>
      <c r="BC289" s="2">
        <v>2</v>
      </c>
      <c r="BD289" s="2">
        <v>2</v>
      </c>
      <c r="BE289" s="2">
        <v>2</v>
      </c>
      <c r="BF289" s="2">
        <v>3</v>
      </c>
      <c r="BG289" s="2">
        <v>2</v>
      </c>
      <c r="BH289" s="2">
        <v>2</v>
      </c>
      <c r="BI289" s="2">
        <f t="shared" si="13"/>
        <v>2</v>
      </c>
      <c r="BJ289" s="2">
        <v>0</v>
      </c>
      <c r="BK289" s="2">
        <v>0</v>
      </c>
      <c r="BL289" s="2">
        <v>0</v>
      </c>
      <c r="BM289" s="2">
        <v>0</v>
      </c>
      <c r="BN289" s="2">
        <v>0</v>
      </c>
      <c r="BO289" s="2">
        <v>1</v>
      </c>
      <c r="BP289" s="2">
        <v>0</v>
      </c>
      <c r="BQ289" s="4" t="s">
        <v>445</v>
      </c>
      <c r="BR289" s="2">
        <v>0</v>
      </c>
      <c r="BS289" s="2">
        <v>0</v>
      </c>
      <c r="BT289" s="2">
        <v>0</v>
      </c>
      <c r="BU289" s="2">
        <v>0</v>
      </c>
      <c r="BV289" s="2">
        <v>0</v>
      </c>
      <c r="BW289" s="2">
        <v>1</v>
      </c>
      <c r="BX289" s="2">
        <v>0</v>
      </c>
      <c r="BY289" s="4" t="s">
        <v>445</v>
      </c>
      <c r="BZ289" s="2">
        <v>0</v>
      </c>
      <c r="CA289" s="2">
        <v>0</v>
      </c>
      <c r="CB289" s="2">
        <v>0</v>
      </c>
      <c r="CC289" s="2">
        <v>0</v>
      </c>
      <c r="CD289" s="2">
        <v>0</v>
      </c>
      <c r="CE289" s="2">
        <v>1</v>
      </c>
      <c r="CF289" s="2">
        <v>0</v>
      </c>
      <c r="CG289" s="4" t="s">
        <v>445</v>
      </c>
      <c r="CH289" s="2">
        <v>0</v>
      </c>
      <c r="CI289" s="2">
        <v>0</v>
      </c>
      <c r="CJ289" s="2">
        <v>0</v>
      </c>
      <c r="CK289" s="2">
        <v>1</v>
      </c>
      <c r="CL289" s="2">
        <v>0</v>
      </c>
      <c r="CM289" s="4" t="s">
        <v>445</v>
      </c>
      <c r="CN289" s="2">
        <v>0</v>
      </c>
      <c r="CO289" s="2">
        <v>0</v>
      </c>
      <c r="CP289" s="2">
        <v>0</v>
      </c>
      <c r="CQ289" s="2">
        <v>1</v>
      </c>
      <c r="CR289" s="2">
        <v>0</v>
      </c>
      <c r="CS289" s="4" t="s">
        <v>445</v>
      </c>
      <c r="CT289" s="2">
        <v>0</v>
      </c>
      <c r="CU289" s="2">
        <v>0</v>
      </c>
      <c r="CV289" s="2">
        <v>0</v>
      </c>
      <c r="CW289" s="2">
        <v>0</v>
      </c>
      <c r="CX289" s="2">
        <v>1</v>
      </c>
      <c r="CY289" s="2">
        <v>0</v>
      </c>
      <c r="CZ289" s="4" t="s">
        <v>445</v>
      </c>
      <c r="DA289" s="8">
        <f t="shared" si="14"/>
        <v>0</v>
      </c>
      <c r="DB289" s="2">
        <v>2</v>
      </c>
      <c r="DC289" s="2">
        <v>2</v>
      </c>
      <c r="DD289" s="2">
        <v>3</v>
      </c>
      <c r="DE289" s="2">
        <v>3</v>
      </c>
      <c r="DF289" s="2">
        <v>2</v>
      </c>
      <c r="DG289" s="2">
        <v>2</v>
      </c>
      <c r="DH289" s="2">
        <v>1</v>
      </c>
      <c r="DI289" s="2">
        <v>3</v>
      </c>
      <c r="DJ289" s="2">
        <v>2</v>
      </c>
      <c r="DK289" s="2">
        <v>1</v>
      </c>
      <c r="DL289" s="2">
        <v>0</v>
      </c>
      <c r="DM289" s="2">
        <v>0</v>
      </c>
      <c r="DN289" s="2">
        <v>0</v>
      </c>
      <c r="DO289" s="2">
        <v>0</v>
      </c>
      <c r="DP289" s="2">
        <v>0</v>
      </c>
      <c r="DQ289" s="2">
        <v>0</v>
      </c>
      <c r="DR289" s="4" t="s">
        <v>445</v>
      </c>
    </row>
    <row r="290" spans="1:122">
      <c r="A290" s="2">
        <v>7178315</v>
      </c>
      <c r="B290" s="3">
        <v>42056.619837962964</v>
      </c>
      <c r="C290" s="2">
        <v>1</v>
      </c>
      <c r="D290" s="2">
        <v>38</v>
      </c>
      <c r="E290" s="2">
        <v>6</v>
      </c>
      <c r="F290" s="2">
        <v>35</v>
      </c>
      <c r="G290" s="2">
        <v>6</v>
      </c>
      <c r="H290" s="2">
        <v>2</v>
      </c>
      <c r="I290" s="2">
        <v>2</v>
      </c>
      <c r="J290" s="2">
        <v>5</v>
      </c>
      <c r="K290" s="2">
        <v>3</v>
      </c>
      <c r="L290" s="2">
        <v>4</v>
      </c>
      <c r="N290" s="2">
        <v>2004</v>
      </c>
      <c r="O290" s="2">
        <v>9000</v>
      </c>
      <c r="P290" s="2">
        <v>14</v>
      </c>
      <c r="Q290" s="2">
        <f t="shared" si="12"/>
        <v>642.85714285714289</v>
      </c>
      <c r="R290" s="4" t="s">
        <v>252</v>
      </c>
      <c r="S290" s="2">
        <v>4</v>
      </c>
      <c r="T290" s="2">
        <v>3</v>
      </c>
      <c r="U290" s="2">
        <v>3</v>
      </c>
      <c r="V290" s="2">
        <v>2</v>
      </c>
      <c r="W290" s="2">
        <v>3</v>
      </c>
      <c r="X290" s="2">
        <v>3</v>
      </c>
      <c r="Y290" s="2">
        <v>3</v>
      </c>
      <c r="Z290" s="2">
        <v>1</v>
      </c>
      <c r="AA290" s="2">
        <v>3</v>
      </c>
      <c r="AB290" s="2">
        <v>4</v>
      </c>
      <c r="AC290" s="2">
        <v>4</v>
      </c>
      <c r="AD290" s="2">
        <v>4</v>
      </c>
      <c r="AE290" s="2">
        <v>3</v>
      </c>
      <c r="AF290" s="2">
        <v>3</v>
      </c>
      <c r="AG290" s="2">
        <v>3</v>
      </c>
      <c r="AH290" s="2">
        <v>3</v>
      </c>
      <c r="AI290" s="2">
        <v>3</v>
      </c>
      <c r="AJ290" s="2">
        <v>3</v>
      </c>
      <c r="AK290" s="2">
        <v>4</v>
      </c>
      <c r="AL290" s="2">
        <v>4</v>
      </c>
      <c r="AM290" s="2">
        <v>4</v>
      </c>
      <c r="AN290" s="2">
        <v>4</v>
      </c>
      <c r="AO290" s="2">
        <v>4</v>
      </c>
      <c r="AP290" s="2">
        <v>3</v>
      </c>
      <c r="AQ290" s="2">
        <v>4</v>
      </c>
      <c r="AR290" s="2">
        <v>4</v>
      </c>
      <c r="AS290" s="2">
        <v>3</v>
      </c>
      <c r="AT290" s="2">
        <v>4</v>
      </c>
      <c r="AU290" s="2">
        <v>3</v>
      </c>
      <c r="AV290" s="2">
        <v>3</v>
      </c>
      <c r="AW290" s="2">
        <v>4</v>
      </c>
      <c r="AX290" s="2">
        <v>2</v>
      </c>
      <c r="AY290" s="2">
        <v>3</v>
      </c>
      <c r="AZ290" s="2">
        <v>3</v>
      </c>
      <c r="BA290" s="2">
        <v>3</v>
      </c>
      <c r="BB290" s="2">
        <v>3</v>
      </c>
      <c r="BC290" s="2">
        <v>3</v>
      </c>
      <c r="BD290" s="2">
        <v>4</v>
      </c>
      <c r="BE290" s="2">
        <v>4</v>
      </c>
      <c r="BF290" s="2">
        <v>4</v>
      </c>
      <c r="BG290" s="2">
        <v>4</v>
      </c>
      <c r="BH290" s="2">
        <v>3</v>
      </c>
      <c r="BI290" s="2">
        <f t="shared" si="13"/>
        <v>3.5</v>
      </c>
      <c r="BJ290" s="2">
        <v>0</v>
      </c>
      <c r="BK290" s="2">
        <v>1</v>
      </c>
      <c r="BL290" s="2">
        <v>0</v>
      </c>
      <c r="BM290" s="2">
        <v>0</v>
      </c>
      <c r="BN290" s="2">
        <v>0</v>
      </c>
      <c r="BO290" s="2">
        <v>0</v>
      </c>
      <c r="BP290" s="2">
        <v>0</v>
      </c>
      <c r="BQ290" s="4" t="s">
        <v>445</v>
      </c>
      <c r="BR290" s="2">
        <v>1</v>
      </c>
      <c r="BS290" s="2">
        <v>0</v>
      </c>
      <c r="BT290" s="2">
        <v>1</v>
      </c>
      <c r="BU290" s="2">
        <v>0</v>
      </c>
      <c r="BV290" s="2">
        <v>0</v>
      </c>
      <c r="BW290" s="2">
        <v>0</v>
      </c>
      <c r="BX290" s="2">
        <v>0</v>
      </c>
      <c r="BY290" s="4" t="s">
        <v>445</v>
      </c>
      <c r="BZ290" s="2">
        <v>1</v>
      </c>
      <c r="CA290" s="2">
        <v>0</v>
      </c>
      <c r="CB290" s="2">
        <v>0</v>
      </c>
      <c r="CC290" s="2">
        <v>0</v>
      </c>
      <c r="CD290" s="2">
        <v>0</v>
      </c>
      <c r="CE290" s="2">
        <v>0</v>
      </c>
      <c r="CF290" s="2">
        <v>0</v>
      </c>
      <c r="CG290" s="4" t="s">
        <v>445</v>
      </c>
      <c r="CH290" s="2">
        <v>0</v>
      </c>
      <c r="CI290" s="2">
        <v>1</v>
      </c>
      <c r="CJ290" s="2">
        <v>0</v>
      </c>
      <c r="CK290" s="2">
        <v>0</v>
      </c>
      <c r="CL290" s="2">
        <v>0</v>
      </c>
      <c r="CM290" s="4" t="s">
        <v>445</v>
      </c>
      <c r="CN290" s="2">
        <v>1</v>
      </c>
      <c r="CO290" s="2">
        <v>0</v>
      </c>
      <c r="CP290" s="2">
        <v>0</v>
      </c>
      <c r="CQ290" s="2">
        <v>0</v>
      </c>
      <c r="CR290" s="2">
        <v>0</v>
      </c>
      <c r="CS290" s="4" t="s">
        <v>445</v>
      </c>
      <c r="CT290" s="2">
        <v>1</v>
      </c>
      <c r="CU290" s="2">
        <v>0</v>
      </c>
      <c r="CV290" s="2">
        <v>0</v>
      </c>
      <c r="CW290" s="2">
        <v>0</v>
      </c>
      <c r="CX290" s="2">
        <v>0</v>
      </c>
      <c r="CY290" s="2">
        <v>0</v>
      </c>
      <c r="CZ290" s="4" t="s">
        <v>445</v>
      </c>
      <c r="DA290" s="8">
        <f t="shared" si="14"/>
        <v>7</v>
      </c>
      <c r="DB290" s="2">
        <v>2</v>
      </c>
      <c r="DC290" s="2">
        <v>2</v>
      </c>
      <c r="DD290" s="2">
        <v>3</v>
      </c>
      <c r="DE290" s="2">
        <v>4</v>
      </c>
      <c r="DF290" s="2">
        <v>2</v>
      </c>
      <c r="DG290" s="2">
        <v>3</v>
      </c>
      <c r="DH290" s="2">
        <v>5</v>
      </c>
      <c r="DI290" s="2">
        <v>3</v>
      </c>
      <c r="DJ290" s="2">
        <v>3</v>
      </c>
      <c r="DR290" s="4" t="s">
        <v>445</v>
      </c>
    </row>
    <row r="291" spans="1:122">
      <c r="A291" s="2">
        <v>7190531</v>
      </c>
      <c r="B291" s="3">
        <v>42056.393969907411</v>
      </c>
      <c r="C291" s="2">
        <v>1</v>
      </c>
      <c r="D291" s="2">
        <v>44</v>
      </c>
      <c r="E291" s="2">
        <v>7</v>
      </c>
      <c r="F291" s="2">
        <v>11</v>
      </c>
      <c r="G291" s="2">
        <v>3</v>
      </c>
      <c r="H291" s="2">
        <v>2</v>
      </c>
      <c r="I291" s="2">
        <v>2</v>
      </c>
      <c r="J291" s="2">
        <v>5</v>
      </c>
      <c r="K291" s="2">
        <v>5</v>
      </c>
      <c r="L291" s="2">
        <v>4</v>
      </c>
      <c r="N291" s="2">
        <v>2010</v>
      </c>
      <c r="O291" s="2">
        <v>3000</v>
      </c>
      <c r="P291" s="2">
        <v>5</v>
      </c>
      <c r="Q291" s="2">
        <f t="shared" si="12"/>
        <v>600</v>
      </c>
      <c r="R291" s="4" t="s">
        <v>87</v>
      </c>
      <c r="S291" s="2">
        <v>4</v>
      </c>
      <c r="T291" s="2">
        <v>4</v>
      </c>
      <c r="U291" s="2">
        <v>4</v>
      </c>
      <c r="V291" s="2">
        <v>2</v>
      </c>
      <c r="W291" s="2">
        <v>3</v>
      </c>
      <c r="X291" s="2">
        <v>1</v>
      </c>
      <c r="Y291" s="2">
        <v>1</v>
      </c>
      <c r="Z291" s="2">
        <v>2</v>
      </c>
      <c r="AA291" s="2">
        <v>2</v>
      </c>
      <c r="AB291" s="2">
        <v>3</v>
      </c>
      <c r="AC291" s="2">
        <v>2</v>
      </c>
      <c r="AD291" s="2">
        <v>2</v>
      </c>
      <c r="AE291" s="2">
        <v>2</v>
      </c>
      <c r="AF291" s="2">
        <v>2</v>
      </c>
      <c r="AG291" s="2">
        <v>2</v>
      </c>
      <c r="AH291" s="2">
        <v>3</v>
      </c>
      <c r="AI291" s="2">
        <v>4</v>
      </c>
      <c r="AJ291" s="2">
        <v>4</v>
      </c>
      <c r="AK291" s="2">
        <v>4</v>
      </c>
      <c r="AL291" s="2">
        <v>4</v>
      </c>
      <c r="AM291" s="2">
        <v>3</v>
      </c>
      <c r="AN291" s="2">
        <v>4</v>
      </c>
      <c r="AO291" s="2">
        <v>4</v>
      </c>
      <c r="AP291" s="2">
        <v>4</v>
      </c>
      <c r="AQ291" s="2">
        <v>4</v>
      </c>
      <c r="AR291" s="2">
        <v>4</v>
      </c>
      <c r="AS291" s="2">
        <v>3</v>
      </c>
      <c r="AT291" s="2">
        <v>4</v>
      </c>
      <c r="AU291" s="2">
        <v>2</v>
      </c>
      <c r="AV291" s="2">
        <v>4</v>
      </c>
      <c r="AW291" s="2">
        <v>4</v>
      </c>
      <c r="AX291" s="2">
        <v>3</v>
      </c>
      <c r="AY291" s="2">
        <v>3</v>
      </c>
      <c r="AZ291" s="2">
        <v>3</v>
      </c>
      <c r="BA291" s="2">
        <v>3</v>
      </c>
      <c r="BB291" s="2">
        <v>3</v>
      </c>
      <c r="BC291" s="2">
        <v>3</v>
      </c>
      <c r="BD291" s="2">
        <v>4</v>
      </c>
      <c r="BE291" s="2">
        <v>4</v>
      </c>
      <c r="BF291" s="2">
        <v>2</v>
      </c>
      <c r="BG291" s="2">
        <v>3</v>
      </c>
      <c r="BH291" s="2">
        <v>3</v>
      </c>
      <c r="BI291" s="2">
        <f t="shared" si="13"/>
        <v>3</v>
      </c>
      <c r="BJ291" s="2">
        <v>0</v>
      </c>
      <c r="BK291" s="2">
        <v>0</v>
      </c>
      <c r="BL291" s="2">
        <v>0</v>
      </c>
      <c r="BM291" s="2">
        <v>1</v>
      </c>
      <c r="BN291" s="2">
        <v>0</v>
      </c>
      <c r="BO291" s="2">
        <v>0</v>
      </c>
      <c r="BP291" s="2">
        <v>0</v>
      </c>
      <c r="BQ291" s="4" t="s">
        <v>445</v>
      </c>
      <c r="BR291" s="2">
        <v>0</v>
      </c>
      <c r="BS291" s="2">
        <v>0</v>
      </c>
      <c r="BT291" s="2">
        <v>0</v>
      </c>
      <c r="BU291" s="2">
        <v>1</v>
      </c>
      <c r="BV291" s="2">
        <v>0</v>
      </c>
      <c r="BW291" s="2">
        <v>0</v>
      </c>
      <c r="BX291" s="2">
        <v>0</v>
      </c>
      <c r="BY291" s="4" t="s">
        <v>445</v>
      </c>
      <c r="BZ291" s="2">
        <v>0</v>
      </c>
      <c r="CA291" s="2">
        <v>0</v>
      </c>
      <c r="CB291" s="2">
        <v>0</v>
      </c>
      <c r="CC291" s="2">
        <v>1</v>
      </c>
      <c r="CD291" s="2">
        <v>0</v>
      </c>
      <c r="CE291" s="2">
        <v>0</v>
      </c>
      <c r="CF291" s="2">
        <v>0</v>
      </c>
      <c r="CG291" s="4" t="s">
        <v>445</v>
      </c>
      <c r="CH291" s="2">
        <v>0</v>
      </c>
      <c r="CI291" s="2">
        <v>1</v>
      </c>
      <c r="CJ291" s="2">
        <v>0</v>
      </c>
      <c r="CK291" s="2">
        <v>0</v>
      </c>
      <c r="CL291" s="2">
        <v>0</v>
      </c>
      <c r="CM291" s="4" t="s">
        <v>445</v>
      </c>
      <c r="CN291" s="2">
        <v>0</v>
      </c>
      <c r="CO291" s="2">
        <v>1</v>
      </c>
      <c r="CP291" s="2">
        <v>0</v>
      </c>
      <c r="CQ291" s="2">
        <v>0</v>
      </c>
      <c r="CR291" s="2">
        <v>0</v>
      </c>
      <c r="CS291" s="4" t="s">
        <v>445</v>
      </c>
      <c r="CT291" s="2">
        <v>0</v>
      </c>
      <c r="CU291" s="2">
        <v>1</v>
      </c>
      <c r="CV291" s="2">
        <v>0</v>
      </c>
      <c r="CW291" s="2">
        <v>0</v>
      </c>
      <c r="CX291" s="2">
        <v>0</v>
      </c>
      <c r="CY291" s="2">
        <v>0</v>
      </c>
      <c r="CZ291" s="4" t="s">
        <v>445</v>
      </c>
      <c r="DA291" s="8">
        <f t="shared" si="14"/>
        <v>6</v>
      </c>
      <c r="DB291" s="2">
        <v>3</v>
      </c>
      <c r="DC291" s="2">
        <v>3</v>
      </c>
      <c r="DD291" s="2">
        <v>4</v>
      </c>
      <c r="DE291" s="2">
        <v>4</v>
      </c>
      <c r="DF291" s="2">
        <v>5</v>
      </c>
      <c r="DG291" s="2">
        <v>3</v>
      </c>
      <c r="DH291" s="2">
        <v>4</v>
      </c>
      <c r="DI291" s="2">
        <v>4</v>
      </c>
      <c r="DJ291" s="2">
        <v>4</v>
      </c>
      <c r="DR291" s="4" t="s">
        <v>445</v>
      </c>
    </row>
    <row r="292" spans="1:122">
      <c r="A292" s="2">
        <v>7209736</v>
      </c>
      <c r="B292" s="3">
        <v>42057.751527777778</v>
      </c>
      <c r="C292" s="2">
        <v>1</v>
      </c>
      <c r="D292" s="2">
        <v>63</v>
      </c>
      <c r="E292" s="2">
        <v>11</v>
      </c>
      <c r="F292" s="2">
        <v>14</v>
      </c>
      <c r="G292" s="2">
        <v>3</v>
      </c>
      <c r="H292" s="2">
        <v>2</v>
      </c>
      <c r="I292" s="2">
        <v>2</v>
      </c>
      <c r="J292" s="2">
        <v>9</v>
      </c>
      <c r="K292" s="2">
        <v>7</v>
      </c>
      <c r="L292" s="2">
        <v>2</v>
      </c>
      <c r="N292" s="2">
        <v>1991</v>
      </c>
      <c r="O292" s="2">
        <v>1600</v>
      </c>
      <c r="P292" s="2">
        <v>5</v>
      </c>
      <c r="Q292" s="2">
        <f t="shared" si="12"/>
        <v>320</v>
      </c>
      <c r="R292" s="4" t="s">
        <v>253</v>
      </c>
      <c r="S292" s="2">
        <v>3</v>
      </c>
      <c r="T292" s="2">
        <v>2</v>
      </c>
      <c r="U292" s="2">
        <v>3</v>
      </c>
      <c r="V292" s="2">
        <v>2</v>
      </c>
      <c r="W292" s="2">
        <v>1</v>
      </c>
      <c r="X292" s="2">
        <v>2</v>
      </c>
      <c r="Y292" s="2">
        <v>2</v>
      </c>
      <c r="Z292" s="2">
        <v>2</v>
      </c>
      <c r="AA292" s="2">
        <v>2</v>
      </c>
      <c r="AB292" s="2">
        <v>4</v>
      </c>
      <c r="AC292" s="2">
        <v>1</v>
      </c>
      <c r="AD292" s="2">
        <v>3</v>
      </c>
      <c r="AE292" s="2">
        <v>3</v>
      </c>
      <c r="AF292" s="2">
        <v>2</v>
      </c>
      <c r="AG292" s="2">
        <v>2</v>
      </c>
      <c r="AH292" s="2">
        <v>2</v>
      </c>
      <c r="AI292" s="2">
        <v>3</v>
      </c>
      <c r="AJ292" s="2">
        <v>2</v>
      </c>
      <c r="AK292" s="2">
        <v>3</v>
      </c>
      <c r="AL292" s="2">
        <v>3</v>
      </c>
      <c r="AM292" s="2">
        <v>3</v>
      </c>
      <c r="AN292" s="2">
        <v>1</v>
      </c>
      <c r="AO292" s="2">
        <v>2</v>
      </c>
      <c r="AP292" s="2">
        <v>4</v>
      </c>
      <c r="AQ292" s="2">
        <v>4</v>
      </c>
      <c r="AR292" s="2">
        <v>2</v>
      </c>
      <c r="AS292" s="2">
        <v>2</v>
      </c>
      <c r="AT292" s="2">
        <v>2</v>
      </c>
      <c r="AU292" s="2">
        <v>2</v>
      </c>
      <c r="AV292" s="2">
        <v>2</v>
      </c>
      <c r="AW292" s="2">
        <v>1</v>
      </c>
      <c r="AX292" s="2">
        <v>2</v>
      </c>
      <c r="AY292" s="2">
        <v>2</v>
      </c>
      <c r="AZ292" s="2">
        <v>1</v>
      </c>
      <c r="BA292" s="2">
        <v>2</v>
      </c>
      <c r="BB292" s="2">
        <v>3</v>
      </c>
      <c r="BC292" s="2">
        <v>2</v>
      </c>
      <c r="BD292" s="2">
        <v>2</v>
      </c>
      <c r="BE292" s="2">
        <v>2</v>
      </c>
      <c r="BF292" s="2">
        <v>3</v>
      </c>
      <c r="BG292" s="2">
        <v>3</v>
      </c>
      <c r="BH292" s="2">
        <v>3</v>
      </c>
      <c r="BI292" s="2">
        <f t="shared" si="13"/>
        <v>3</v>
      </c>
      <c r="BJ292" s="2">
        <v>0</v>
      </c>
      <c r="BK292" s="2">
        <v>0</v>
      </c>
      <c r="BL292" s="2">
        <v>0</v>
      </c>
      <c r="BM292" s="2">
        <v>0</v>
      </c>
      <c r="BN292" s="2">
        <v>0</v>
      </c>
      <c r="BO292" s="2">
        <v>1</v>
      </c>
      <c r="BP292" s="2">
        <v>0</v>
      </c>
      <c r="BQ292" s="4" t="s">
        <v>445</v>
      </c>
      <c r="BR292" s="2">
        <v>1</v>
      </c>
      <c r="BS292" s="2">
        <v>0</v>
      </c>
      <c r="BT292" s="2">
        <v>0</v>
      </c>
      <c r="BU292" s="2">
        <v>0</v>
      </c>
      <c r="BV292" s="2">
        <v>0</v>
      </c>
      <c r="BW292" s="2">
        <v>0</v>
      </c>
      <c r="BX292" s="2">
        <v>0</v>
      </c>
      <c r="BY292" s="4" t="s">
        <v>445</v>
      </c>
      <c r="BZ292" s="2">
        <v>1</v>
      </c>
      <c r="CA292" s="2">
        <v>0</v>
      </c>
      <c r="CB292" s="2">
        <v>0</v>
      </c>
      <c r="CC292" s="2">
        <v>0</v>
      </c>
      <c r="CD292" s="2">
        <v>0</v>
      </c>
      <c r="CE292" s="2">
        <v>0</v>
      </c>
      <c r="CF292" s="2">
        <v>0</v>
      </c>
      <c r="CG292" s="4" t="s">
        <v>445</v>
      </c>
      <c r="CH292" s="2">
        <v>0</v>
      </c>
      <c r="CI292" s="2">
        <v>1</v>
      </c>
      <c r="CJ292" s="2">
        <v>0</v>
      </c>
      <c r="CK292" s="2">
        <v>0</v>
      </c>
      <c r="CL292" s="2">
        <v>0</v>
      </c>
      <c r="CM292" s="4" t="s">
        <v>445</v>
      </c>
      <c r="CN292" s="2">
        <v>0</v>
      </c>
      <c r="CO292" s="2">
        <v>0</v>
      </c>
      <c r="CP292" s="2">
        <v>0</v>
      </c>
      <c r="CQ292" s="2">
        <v>1</v>
      </c>
      <c r="CR292" s="2">
        <v>0</v>
      </c>
      <c r="CS292" s="4" t="s">
        <v>445</v>
      </c>
      <c r="CT292" s="2">
        <v>0</v>
      </c>
      <c r="CU292" s="2">
        <v>0</v>
      </c>
      <c r="CV292" s="2">
        <v>0</v>
      </c>
      <c r="CW292" s="2">
        <v>0</v>
      </c>
      <c r="CX292" s="2">
        <v>1</v>
      </c>
      <c r="CY292" s="2">
        <v>0</v>
      </c>
      <c r="CZ292" s="4" t="s">
        <v>445</v>
      </c>
      <c r="DA292" s="8">
        <f t="shared" si="14"/>
        <v>3</v>
      </c>
      <c r="DB292" s="2">
        <v>2</v>
      </c>
      <c r="DC292" s="2">
        <v>2</v>
      </c>
      <c r="DD292" s="2">
        <v>2</v>
      </c>
      <c r="DE292" s="2">
        <v>3</v>
      </c>
      <c r="DF292" s="2">
        <v>1</v>
      </c>
      <c r="DG292" s="2">
        <v>2</v>
      </c>
      <c r="DH292" s="2">
        <v>3</v>
      </c>
      <c r="DI292" s="2">
        <v>2</v>
      </c>
      <c r="DJ292" s="2">
        <v>3</v>
      </c>
      <c r="DR292" s="4" t="s">
        <v>445</v>
      </c>
    </row>
    <row r="293" spans="1:122">
      <c r="A293" s="2">
        <v>7224159</v>
      </c>
      <c r="B293" s="3">
        <v>42056.626817129632</v>
      </c>
      <c r="C293" s="2">
        <v>1</v>
      </c>
      <c r="D293" s="2">
        <v>40</v>
      </c>
      <c r="E293" s="2">
        <v>7</v>
      </c>
      <c r="F293" s="2">
        <v>14</v>
      </c>
      <c r="G293" s="2">
        <v>3</v>
      </c>
      <c r="H293" s="2">
        <v>2</v>
      </c>
      <c r="I293" s="2">
        <v>2</v>
      </c>
      <c r="J293" s="2">
        <v>6</v>
      </c>
      <c r="K293" s="2">
        <v>4</v>
      </c>
      <c r="L293" s="2">
        <v>3</v>
      </c>
      <c r="N293" s="2">
        <v>2000</v>
      </c>
      <c r="O293" s="2">
        <v>2500</v>
      </c>
      <c r="P293" s="2">
        <v>4</v>
      </c>
      <c r="Q293" s="2">
        <f t="shared" si="12"/>
        <v>625</v>
      </c>
      <c r="R293" s="4" t="s">
        <v>81</v>
      </c>
      <c r="S293" s="2">
        <v>3</v>
      </c>
      <c r="T293" s="2">
        <v>3</v>
      </c>
      <c r="U293" s="2">
        <v>4</v>
      </c>
      <c r="V293" s="2">
        <v>3</v>
      </c>
      <c r="W293" s="2">
        <v>4</v>
      </c>
      <c r="X293" s="2">
        <v>2</v>
      </c>
      <c r="Y293" s="2">
        <v>3</v>
      </c>
      <c r="Z293" s="2">
        <v>3</v>
      </c>
      <c r="AA293" s="2">
        <v>3</v>
      </c>
      <c r="AB293" s="2">
        <v>3</v>
      </c>
      <c r="AC293" s="2">
        <v>3</v>
      </c>
      <c r="AD293" s="2">
        <v>3</v>
      </c>
      <c r="AE293" s="2">
        <v>2</v>
      </c>
      <c r="AF293" s="2">
        <v>3</v>
      </c>
      <c r="AG293" s="2">
        <v>3</v>
      </c>
      <c r="AH293" s="2">
        <v>2</v>
      </c>
      <c r="AI293" s="2">
        <v>3</v>
      </c>
      <c r="AJ293" s="2">
        <v>3</v>
      </c>
      <c r="AK293" s="2">
        <v>2</v>
      </c>
      <c r="AL293" s="2">
        <v>2</v>
      </c>
      <c r="AM293" s="2">
        <v>3</v>
      </c>
      <c r="AN293" s="2">
        <v>3</v>
      </c>
      <c r="AO293" s="2">
        <v>4</v>
      </c>
      <c r="AP293" s="2">
        <v>3</v>
      </c>
      <c r="AQ293" s="2">
        <v>3</v>
      </c>
      <c r="AR293" s="2">
        <v>3</v>
      </c>
      <c r="AS293" s="2">
        <v>2</v>
      </c>
      <c r="AT293" s="2">
        <v>3</v>
      </c>
      <c r="AU293" s="2">
        <v>2</v>
      </c>
      <c r="AV293" s="2">
        <v>2</v>
      </c>
      <c r="AW293" s="2">
        <v>1</v>
      </c>
      <c r="AX293" s="2">
        <v>3</v>
      </c>
      <c r="AY293" s="2">
        <v>3</v>
      </c>
      <c r="AZ293" s="2">
        <v>3</v>
      </c>
      <c r="BA293" s="2">
        <v>3</v>
      </c>
      <c r="BB293" s="2">
        <v>3</v>
      </c>
      <c r="BC293" s="2">
        <v>3</v>
      </c>
      <c r="BD293" s="2">
        <v>4</v>
      </c>
      <c r="BE293" s="2">
        <v>3</v>
      </c>
      <c r="BF293" s="2">
        <v>3</v>
      </c>
      <c r="BG293" s="2">
        <v>3</v>
      </c>
      <c r="BH293" s="2">
        <v>3</v>
      </c>
      <c r="BI293" s="2">
        <f t="shared" si="13"/>
        <v>3</v>
      </c>
      <c r="BJ293" s="2">
        <v>0</v>
      </c>
      <c r="BK293" s="2">
        <v>0</v>
      </c>
      <c r="BL293" s="2">
        <v>0</v>
      </c>
      <c r="BM293" s="2">
        <v>1</v>
      </c>
      <c r="BN293" s="2">
        <v>0</v>
      </c>
      <c r="BO293" s="2">
        <v>0</v>
      </c>
      <c r="BP293" s="2">
        <v>0</v>
      </c>
      <c r="BQ293" s="4" t="s">
        <v>445</v>
      </c>
      <c r="BR293" s="2">
        <v>1</v>
      </c>
      <c r="BS293" s="2">
        <v>0</v>
      </c>
      <c r="BT293" s="2">
        <v>0</v>
      </c>
      <c r="BU293" s="2">
        <v>0</v>
      </c>
      <c r="BV293" s="2">
        <v>0</v>
      </c>
      <c r="BW293" s="2">
        <v>0</v>
      </c>
      <c r="BX293" s="2">
        <v>0</v>
      </c>
      <c r="BY293" s="4" t="s">
        <v>445</v>
      </c>
      <c r="BZ293" s="2">
        <v>1</v>
      </c>
      <c r="CA293" s="2">
        <v>0</v>
      </c>
      <c r="CB293" s="2">
        <v>0</v>
      </c>
      <c r="CC293" s="2">
        <v>0</v>
      </c>
      <c r="CD293" s="2">
        <v>0</v>
      </c>
      <c r="CE293" s="2">
        <v>0</v>
      </c>
      <c r="CF293" s="2">
        <v>0</v>
      </c>
      <c r="CG293" s="4" t="s">
        <v>445</v>
      </c>
      <c r="CH293" s="2">
        <v>0</v>
      </c>
      <c r="CI293" s="2">
        <v>0</v>
      </c>
      <c r="CJ293" s="2">
        <v>0</v>
      </c>
      <c r="CK293" s="2">
        <v>1</v>
      </c>
      <c r="CL293" s="2">
        <v>0</v>
      </c>
      <c r="CM293" s="4" t="s">
        <v>445</v>
      </c>
      <c r="CN293" s="2">
        <v>0</v>
      </c>
      <c r="CO293" s="2">
        <v>0</v>
      </c>
      <c r="CP293" s="2">
        <v>0</v>
      </c>
      <c r="CQ293" s="2">
        <v>1</v>
      </c>
      <c r="CR293" s="2">
        <v>0</v>
      </c>
      <c r="CS293" s="4" t="s">
        <v>445</v>
      </c>
      <c r="CT293" s="2">
        <v>0</v>
      </c>
      <c r="CU293" s="2">
        <v>0</v>
      </c>
      <c r="CV293" s="2">
        <v>0</v>
      </c>
      <c r="CW293" s="2">
        <v>0</v>
      </c>
      <c r="CX293" s="2">
        <v>1</v>
      </c>
      <c r="CY293" s="2">
        <v>0</v>
      </c>
      <c r="CZ293" s="4" t="s">
        <v>445</v>
      </c>
      <c r="DA293" s="8">
        <f t="shared" si="14"/>
        <v>3</v>
      </c>
      <c r="DB293" s="2">
        <v>3</v>
      </c>
      <c r="DC293" s="2">
        <v>3</v>
      </c>
      <c r="DD293" s="2">
        <v>3</v>
      </c>
      <c r="DE293" s="2">
        <v>3</v>
      </c>
      <c r="DF293" s="2">
        <v>4</v>
      </c>
      <c r="DG293" s="2">
        <v>4</v>
      </c>
      <c r="DH293" s="2">
        <v>5</v>
      </c>
      <c r="DI293" s="2">
        <v>4</v>
      </c>
      <c r="DJ293" s="2">
        <v>3</v>
      </c>
      <c r="DR293" s="4" t="s">
        <v>445</v>
      </c>
    </row>
    <row r="294" spans="1:122">
      <c r="A294" s="2">
        <v>7227480</v>
      </c>
      <c r="B294" s="3">
        <v>42056.276620370372</v>
      </c>
      <c r="C294" s="2">
        <v>1</v>
      </c>
      <c r="D294" s="2">
        <v>59</v>
      </c>
      <c r="E294" s="2">
        <v>10</v>
      </c>
      <c r="F294" s="2">
        <v>20</v>
      </c>
      <c r="G294" s="2">
        <v>4</v>
      </c>
      <c r="H294" s="2">
        <v>2</v>
      </c>
      <c r="I294" s="2">
        <v>2</v>
      </c>
      <c r="J294" s="2">
        <v>4</v>
      </c>
      <c r="K294" s="2">
        <v>4</v>
      </c>
      <c r="L294" s="2">
        <v>4</v>
      </c>
      <c r="N294" s="2">
        <v>2007</v>
      </c>
      <c r="O294" s="2">
        <v>400</v>
      </c>
      <c r="P294" s="2">
        <v>3</v>
      </c>
      <c r="Q294" s="2">
        <f t="shared" si="12"/>
        <v>133.33333333333334</v>
      </c>
      <c r="R294" s="4" t="s">
        <v>254</v>
      </c>
      <c r="S294" s="2">
        <v>4</v>
      </c>
      <c r="T294" s="2">
        <v>3</v>
      </c>
      <c r="U294" s="2">
        <v>2</v>
      </c>
      <c r="V294" s="2">
        <v>4</v>
      </c>
      <c r="W294" s="2">
        <v>3</v>
      </c>
      <c r="X294" s="2">
        <v>2</v>
      </c>
      <c r="Y294" s="2">
        <v>2</v>
      </c>
      <c r="Z294" s="2">
        <v>4</v>
      </c>
      <c r="AA294" s="2">
        <v>4</v>
      </c>
      <c r="AB294" s="2">
        <v>4</v>
      </c>
      <c r="AC294" s="2">
        <v>4</v>
      </c>
      <c r="AD294" s="2">
        <v>3</v>
      </c>
      <c r="AE294" s="2">
        <v>4</v>
      </c>
      <c r="AF294" s="2">
        <v>3</v>
      </c>
      <c r="AG294" s="2">
        <v>3</v>
      </c>
      <c r="AH294" s="2">
        <v>3</v>
      </c>
      <c r="AI294" s="2">
        <v>3</v>
      </c>
      <c r="AJ294" s="2">
        <v>3</v>
      </c>
      <c r="AK294" s="2">
        <v>3</v>
      </c>
      <c r="AL294" s="2">
        <v>4</v>
      </c>
      <c r="AM294" s="2">
        <v>4</v>
      </c>
      <c r="AN294" s="2">
        <v>1</v>
      </c>
      <c r="AO294" s="2">
        <v>4</v>
      </c>
      <c r="AP294" s="2">
        <v>4</v>
      </c>
      <c r="AQ294" s="2">
        <v>1</v>
      </c>
      <c r="AR294" s="2">
        <v>2</v>
      </c>
      <c r="AS294" s="2">
        <v>2</v>
      </c>
      <c r="AT294" s="2">
        <v>2</v>
      </c>
      <c r="AU294" s="2">
        <v>3</v>
      </c>
      <c r="AV294" s="2">
        <v>2</v>
      </c>
      <c r="AW294" s="2">
        <v>1</v>
      </c>
      <c r="AX294" s="2">
        <v>2</v>
      </c>
      <c r="AY294" s="2">
        <v>2</v>
      </c>
      <c r="AZ294" s="2">
        <v>3</v>
      </c>
      <c r="BA294" s="2">
        <v>2</v>
      </c>
      <c r="BB294" s="2">
        <v>3</v>
      </c>
      <c r="BC294" s="2">
        <v>2</v>
      </c>
      <c r="BD294" s="2">
        <v>2</v>
      </c>
      <c r="BE294" s="2">
        <v>2</v>
      </c>
      <c r="BF294" s="2">
        <v>2</v>
      </c>
      <c r="BG294" s="2">
        <v>2</v>
      </c>
      <c r="BH294" s="2">
        <v>2</v>
      </c>
      <c r="BI294" s="2">
        <f t="shared" si="13"/>
        <v>2</v>
      </c>
      <c r="BJ294" s="2">
        <v>0</v>
      </c>
      <c r="BK294" s="2">
        <v>0</v>
      </c>
      <c r="BL294" s="2">
        <v>0</v>
      </c>
      <c r="BM294" s="2">
        <v>0</v>
      </c>
      <c r="BN294" s="2">
        <v>0</v>
      </c>
      <c r="BO294" s="2">
        <v>1</v>
      </c>
      <c r="BP294" s="2">
        <v>0</v>
      </c>
      <c r="BQ294" s="4" t="s">
        <v>445</v>
      </c>
      <c r="BR294" s="2">
        <v>0</v>
      </c>
      <c r="BS294" s="2">
        <v>0</v>
      </c>
      <c r="BT294" s="2">
        <v>0</v>
      </c>
      <c r="BU294" s="2">
        <v>0</v>
      </c>
      <c r="BV294" s="2">
        <v>0</v>
      </c>
      <c r="BW294" s="2">
        <v>1</v>
      </c>
      <c r="BX294" s="2">
        <v>0</v>
      </c>
      <c r="BY294" s="4" t="s">
        <v>445</v>
      </c>
      <c r="BZ294" s="2">
        <v>0</v>
      </c>
      <c r="CA294" s="2">
        <v>0</v>
      </c>
      <c r="CB294" s="2">
        <v>0</v>
      </c>
      <c r="CC294" s="2">
        <v>0</v>
      </c>
      <c r="CD294" s="2">
        <v>0</v>
      </c>
      <c r="CE294" s="2">
        <v>1</v>
      </c>
      <c r="CF294" s="2">
        <v>0</v>
      </c>
      <c r="CG294" s="4" t="s">
        <v>445</v>
      </c>
      <c r="CH294" s="2">
        <v>0</v>
      </c>
      <c r="CI294" s="2">
        <v>0</v>
      </c>
      <c r="CJ294" s="2">
        <v>0</v>
      </c>
      <c r="CK294" s="2">
        <v>1</v>
      </c>
      <c r="CL294" s="2">
        <v>0</v>
      </c>
      <c r="CM294" s="4" t="s">
        <v>445</v>
      </c>
      <c r="CN294" s="2">
        <v>0</v>
      </c>
      <c r="CO294" s="2">
        <v>0</v>
      </c>
      <c r="CP294" s="2">
        <v>0</v>
      </c>
      <c r="CQ294" s="2">
        <v>1</v>
      </c>
      <c r="CR294" s="2">
        <v>0</v>
      </c>
      <c r="CS294" s="4" t="s">
        <v>445</v>
      </c>
      <c r="CT294" s="2">
        <v>0</v>
      </c>
      <c r="CU294" s="2">
        <v>0</v>
      </c>
      <c r="CV294" s="2">
        <v>0</v>
      </c>
      <c r="CW294" s="2">
        <v>0</v>
      </c>
      <c r="CX294" s="2">
        <v>1</v>
      </c>
      <c r="CY294" s="2">
        <v>0</v>
      </c>
      <c r="CZ294" s="4" t="s">
        <v>445</v>
      </c>
      <c r="DA294" s="8">
        <f t="shared" si="14"/>
        <v>0</v>
      </c>
      <c r="DB294" s="2">
        <v>2</v>
      </c>
      <c r="DC294" s="2">
        <v>2</v>
      </c>
      <c r="DD294" s="2">
        <v>2</v>
      </c>
      <c r="DE294" s="2">
        <v>2</v>
      </c>
      <c r="DF294" s="2">
        <v>2</v>
      </c>
      <c r="DG294" s="2">
        <v>3</v>
      </c>
      <c r="DH294" s="2">
        <v>5</v>
      </c>
      <c r="DI294" s="2">
        <v>3</v>
      </c>
      <c r="DJ294" s="2">
        <v>4</v>
      </c>
      <c r="DR294" s="4" t="s">
        <v>445</v>
      </c>
    </row>
    <row r="295" spans="1:122">
      <c r="A295" s="2">
        <v>7256118</v>
      </c>
      <c r="B295" s="3">
        <v>42056.315648148149</v>
      </c>
      <c r="C295" s="2">
        <v>1</v>
      </c>
      <c r="D295" s="2">
        <v>58</v>
      </c>
      <c r="E295" s="2">
        <v>10</v>
      </c>
      <c r="F295" s="2">
        <v>13</v>
      </c>
      <c r="G295" s="2">
        <v>3</v>
      </c>
      <c r="H295" s="2">
        <v>2</v>
      </c>
      <c r="I295" s="2">
        <v>2</v>
      </c>
      <c r="J295" s="2">
        <v>8</v>
      </c>
      <c r="K295" s="2">
        <v>8</v>
      </c>
      <c r="L295" s="2">
        <v>2</v>
      </c>
      <c r="N295" s="2">
        <v>1975</v>
      </c>
      <c r="O295" s="2">
        <v>382</v>
      </c>
      <c r="P295" s="2">
        <v>4</v>
      </c>
      <c r="Q295" s="2">
        <f t="shared" si="12"/>
        <v>95.5</v>
      </c>
      <c r="R295" s="4" t="s">
        <v>44</v>
      </c>
      <c r="S295" s="2">
        <v>4</v>
      </c>
      <c r="T295" s="2">
        <v>2</v>
      </c>
      <c r="U295" s="2">
        <v>1</v>
      </c>
      <c r="V295" s="2">
        <v>1</v>
      </c>
      <c r="W295" s="2">
        <v>1</v>
      </c>
      <c r="X295" s="2">
        <v>2</v>
      </c>
      <c r="Y295" s="2">
        <v>2</v>
      </c>
      <c r="Z295" s="2">
        <v>1</v>
      </c>
      <c r="AA295" s="2">
        <v>2</v>
      </c>
      <c r="AB295" s="2">
        <v>1</v>
      </c>
      <c r="AC295" s="2">
        <v>1</v>
      </c>
      <c r="AD295" s="2">
        <v>1</v>
      </c>
      <c r="AE295" s="2">
        <v>1</v>
      </c>
      <c r="AF295" s="2">
        <v>3</v>
      </c>
      <c r="AG295" s="2">
        <v>3</v>
      </c>
      <c r="AH295" s="2">
        <v>3</v>
      </c>
      <c r="AI295" s="2">
        <v>2</v>
      </c>
      <c r="AJ295" s="2">
        <v>1</v>
      </c>
      <c r="AK295" s="2">
        <v>1</v>
      </c>
      <c r="AL295" s="2">
        <v>3</v>
      </c>
      <c r="AM295" s="2">
        <v>1</v>
      </c>
      <c r="AN295" s="2">
        <v>1</v>
      </c>
      <c r="AO295" s="2">
        <v>2</v>
      </c>
      <c r="AP295" s="2">
        <v>1</v>
      </c>
      <c r="AQ295" s="2">
        <v>4</v>
      </c>
      <c r="AR295" s="2">
        <v>2</v>
      </c>
      <c r="AS295" s="2">
        <v>2</v>
      </c>
      <c r="AT295" s="2">
        <v>2</v>
      </c>
      <c r="AU295" s="2">
        <v>1</v>
      </c>
      <c r="AV295" s="2">
        <v>2</v>
      </c>
      <c r="AW295" s="2">
        <v>2</v>
      </c>
      <c r="AX295" s="2">
        <v>2</v>
      </c>
      <c r="AY295" s="2">
        <v>2</v>
      </c>
      <c r="AZ295" s="2">
        <v>1</v>
      </c>
      <c r="BA295" s="2">
        <v>2</v>
      </c>
      <c r="BB295" s="2">
        <v>1</v>
      </c>
      <c r="BC295" s="2">
        <v>2</v>
      </c>
      <c r="BD295" s="2">
        <v>3</v>
      </c>
      <c r="BE295" s="2">
        <v>2</v>
      </c>
      <c r="BF295" s="2">
        <v>3</v>
      </c>
      <c r="BG295" s="2">
        <v>2</v>
      </c>
      <c r="BH295" s="2">
        <v>2</v>
      </c>
      <c r="BI295" s="2">
        <f t="shared" si="13"/>
        <v>2</v>
      </c>
      <c r="BJ295" s="2">
        <v>0</v>
      </c>
      <c r="BK295" s="2">
        <v>0</v>
      </c>
      <c r="BL295" s="2">
        <v>0</v>
      </c>
      <c r="BM295" s="2">
        <v>0</v>
      </c>
      <c r="BN295" s="2">
        <v>0</v>
      </c>
      <c r="BO295" s="2">
        <v>1</v>
      </c>
      <c r="BP295" s="2">
        <v>0</v>
      </c>
      <c r="BQ295" s="4" t="s">
        <v>445</v>
      </c>
      <c r="BR295" s="2">
        <v>0</v>
      </c>
      <c r="BS295" s="2">
        <v>0</v>
      </c>
      <c r="BT295" s="2">
        <v>0</v>
      </c>
      <c r="BU295" s="2">
        <v>0</v>
      </c>
      <c r="BV295" s="2">
        <v>0</v>
      </c>
      <c r="BW295" s="2">
        <v>1</v>
      </c>
      <c r="BX295" s="2">
        <v>0</v>
      </c>
      <c r="BY295" s="4" t="s">
        <v>445</v>
      </c>
      <c r="BZ295" s="2">
        <v>0</v>
      </c>
      <c r="CA295" s="2">
        <v>0</v>
      </c>
      <c r="CB295" s="2">
        <v>0</v>
      </c>
      <c r="CC295" s="2">
        <v>0</v>
      </c>
      <c r="CD295" s="2">
        <v>0</v>
      </c>
      <c r="CE295" s="2">
        <v>1</v>
      </c>
      <c r="CF295" s="2">
        <v>0</v>
      </c>
      <c r="CG295" s="4" t="s">
        <v>445</v>
      </c>
      <c r="CH295" s="2">
        <v>0</v>
      </c>
      <c r="CI295" s="2">
        <v>0</v>
      </c>
      <c r="CJ295" s="2">
        <v>0</v>
      </c>
      <c r="CK295" s="2">
        <v>1</v>
      </c>
      <c r="CL295" s="2">
        <v>0</v>
      </c>
      <c r="CM295" s="4" t="s">
        <v>445</v>
      </c>
      <c r="CN295" s="2">
        <v>0</v>
      </c>
      <c r="CO295" s="2">
        <v>0</v>
      </c>
      <c r="CP295" s="2">
        <v>0</v>
      </c>
      <c r="CQ295" s="2">
        <v>1</v>
      </c>
      <c r="CR295" s="2">
        <v>0</v>
      </c>
      <c r="CS295" s="4" t="s">
        <v>445</v>
      </c>
      <c r="CT295" s="2">
        <v>0</v>
      </c>
      <c r="CU295" s="2">
        <v>0</v>
      </c>
      <c r="CV295" s="2">
        <v>0</v>
      </c>
      <c r="CW295" s="2">
        <v>0</v>
      </c>
      <c r="CX295" s="2">
        <v>1</v>
      </c>
      <c r="CY295" s="2">
        <v>0</v>
      </c>
      <c r="CZ295" s="4" t="s">
        <v>445</v>
      </c>
      <c r="DA295" s="8">
        <f t="shared" si="14"/>
        <v>0</v>
      </c>
      <c r="DB295" s="2">
        <v>2</v>
      </c>
      <c r="DC295" s="2">
        <v>2</v>
      </c>
      <c r="DD295" s="2">
        <v>2</v>
      </c>
      <c r="DE295" s="2">
        <v>2</v>
      </c>
      <c r="DF295" s="2">
        <v>2</v>
      </c>
      <c r="DG295" s="2">
        <v>2</v>
      </c>
      <c r="DH295" s="2">
        <v>1</v>
      </c>
      <c r="DI295" s="2">
        <v>1</v>
      </c>
      <c r="DJ295" s="2">
        <v>2</v>
      </c>
      <c r="DK295" s="2">
        <v>1</v>
      </c>
      <c r="DL295" s="2">
        <v>0</v>
      </c>
      <c r="DM295" s="2">
        <v>0</v>
      </c>
      <c r="DN295" s="2">
        <v>0</v>
      </c>
      <c r="DO295" s="2">
        <v>1</v>
      </c>
      <c r="DP295" s="2">
        <v>0</v>
      </c>
      <c r="DQ295" s="2">
        <v>0</v>
      </c>
      <c r="DR295" s="4" t="s">
        <v>445</v>
      </c>
    </row>
    <row r="296" spans="1:122">
      <c r="A296" s="2">
        <v>7277530</v>
      </c>
      <c r="B296" s="3">
        <v>42057.547476851854</v>
      </c>
      <c r="C296" s="2">
        <v>2</v>
      </c>
      <c r="D296" s="2">
        <v>28</v>
      </c>
      <c r="E296" s="2">
        <v>4</v>
      </c>
      <c r="F296" s="2">
        <v>32</v>
      </c>
      <c r="G296" s="2">
        <v>6</v>
      </c>
      <c r="H296" s="2">
        <v>2</v>
      </c>
      <c r="I296" s="2">
        <v>2</v>
      </c>
      <c r="J296" s="2">
        <v>3</v>
      </c>
      <c r="K296" s="2">
        <v>3</v>
      </c>
      <c r="L296" s="2">
        <v>4</v>
      </c>
      <c r="N296" s="2">
        <v>1998</v>
      </c>
      <c r="O296" s="2">
        <v>1200</v>
      </c>
      <c r="P296" s="2">
        <v>6</v>
      </c>
      <c r="Q296" s="2">
        <f t="shared" si="12"/>
        <v>200</v>
      </c>
      <c r="R296" s="4" t="s">
        <v>255</v>
      </c>
      <c r="S296" s="2">
        <v>2</v>
      </c>
      <c r="T296" s="2">
        <v>3</v>
      </c>
      <c r="U296" s="2">
        <v>3</v>
      </c>
      <c r="V296" s="2">
        <v>2</v>
      </c>
      <c r="W296" s="2">
        <v>4</v>
      </c>
      <c r="X296" s="2">
        <v>2</v>
      </c>
      <c r="Y296" s="2">
        <v>3</v>
      </c>
      <c r="Z296" s="2">
        <v>3</v>
      </c>
      <c r="AA296" s="2">
        <v>3</v>
      </c>
      <c r="AB296" s="2">
        <v>3</v>
      </c>
      <c r="AC296" s="2">
        <v>3</v>
      </c>
      <c r="AD296" s="2">
        <v>3</v>
      </c>
      <c r="AE296" s="2">
        <v>2</v>
      </c>
      <c r="AF296" s="2">
        <v>3</v>
      </c>
      <c r="AG296" s="2">
        <v>2</v>
      </c>
      <c r="AH296" s="2">
        <v>2</v>
      </c>
      <c r="AI296" s="2">
        <v>3</v>
      </c>
      <c r="AJ296" s="2">
        <v>2</v>
      </c>
      <c r="AK296" s="2">
        <v>3</v>
      </c>
      <c r="AL296" s="2">
        <v>2</v>
      </c>
      <c r="AM296" s="2">
        <v>3</v>
      </c>
      <c r="AN296" s="2">
        <v>2</v>
      </c>
      <c r="AO296" s="2">
        <v>3</v>
      </c>
      <c r="AP296" s="2">
        <v>3</v>
      </c>
      <c r="AQ296" s="2">
        <v>3</v>
      </c>
      <c r="AR296" s="2">
        <v>3</v>
      </c>
      <c r="AS296" s="2">
        <v>3</v>
      </c>
      <c r="AT296" s="2">
        <v>3</v>
      </c>
      <c r="AU296" s="2">
        <v>3</v>
      </c>
      <c r="AV296" s="2">
        <v>2</v>
      </c>
      <c r="AW296" s="2">
        <v>3</v>
      </c>
      <c r="AX296" s="2">
        <v>3</v>
      </c>
      <c r="AY296" s="2">
        <v>1</v>
      </c>
      <c r="AZ296" s="2">
        <v>1</v>
      </c>
      <c r="BA296" s="2">
        <v>1</v>
      </c>
      <c r="BB296" s="2">
        <v>1</v>
      </c>
      <c r="BC296" s="2">
        <v>3</v>
      </c>
      <c r="BD296" s="2">
        <v>4</v>
      </c>
      <c r="BE296" s="2">
        <v>4</v>
      </c>
      <c r="BF296" s="2">
        <v>1</v>
      </c>
      <c r="BG296" s="2">
        <v>1</v>
      </c>
      <c r="BH296" s="2">
        <v>1</v>
      </c>
      <c r="BI296" s="2">
        <f t="shared" si="13"/>
        <v>1</v>
      </c>
      <c r="BJ296" s="2">
        <v>1</v>
      </c>
      <c r="BK296" s="2">
        <v>0</v>
      </c>
      <c r="BL296" s="2">
        <v>0</v>
      </c>
      <c r="BM296" s="2">
        <v>0</v>
      </c>
      <c r="BN296" s="2">
        <v>0</v>
      </c>
      <c r="BO296" s="2">
        <v>0</v>
      </c>
      <c r="BP296" s="2">
        <v>0</v>
      </c>
      <c r="BQ296" s="4" t="s">
        <v>445</v>
      </c>
      <c r="BR296" s="2">
        <v>0</v>
      </c>
      <c r="BS296" s="2">
        <v>0</v>
      </c>
      <c r="BT296" s="2">
        <v>1</v>
      </c>
      <c r="BU296" s="2">
        <v>0</v>
      </c>
      <c r="BV296" s="2">
        <v>0</v>
      </c>
      <c r="BW296" s="2">
        <v>0</v>
      </c>
      <c r="BX296" s="2">
        <v>0</v>
      </c>
      <c r="BY296" s="4" t="s">
        <v>445</v>
      </c>
      <c r="BZ296" s="2">
        <v>1</v>
      </c>
      <c r="CA296" s="2">
        <v>0</v>
      </c>
      <c r="CB296" s="2">
        <v>0</v>
      </c>
      <c r="CC296" s="2">
        <v>0</v>
      </c>
      <c r="CD296" s="2">
        <v>0</v>
      </c>
      <c r="CE296" s="2">
        <v>0</v>
      </c>
      <c r="CF296" s="2">
        <v>0</v>
      </c>
      <c r="CG296" s="4" t="s">
        <v>445</v>
      </c>
      <c r="CH296" s="2">
        <v>1</v>
      </c>
      <c r="CI296" s="2">
        <v>0</v>
      </c>
      <c r="CJ296" s="2">
        <v>0</v>
      </c>
      <c r="CK296" s="2">
        <v>0</v>
      </c>
      <c r="CL296" s="2">
        <v>0</v>
      </c>
      <c r="CM296" s="4" t="s">
        <v>445</v>
      </c>
      <c r="CN296" s="2">
        <v>1</v>
      </c>
      <c r="CO296" s="2">
        <v>0</v>
      </c>
      <c r="CP296" s="2">
        <v>0</v>
      </c>
      <c r="CQ296" s="2">
        <v>0</v>
      </c>
      <c r="CR296" s="2">
        <v>0</v>
      </c>
      <c r="CS296" s="4" t="s">
        <v>445</v>
      </c>
      <c r="CT296" s="2">
        <v>1</v>
      </c>
      <c r="CU296" s="2">
        <v>0</v>
      </c>
      <c r="CV296" s="2">
        <v>0</v>
      </c>
      <c r="CW296" s="2">
        <v>0</v>
      </c>
      <c r="CX296" s="2">
        <v>0</v>
      </c>
      <c r="CY296" s="2">
        <v>0</v>
      </c>
      <c r="CZ296" s="4" t="s">
        <v>445</v>
      </c>
      <c r="DA296" s="8">
        <f t="shared" si="14"/>
        <v>6</v>
      </c>
      <c r="DB296" s="2">
        <v>1</v>
      </c>
      <c r="DC296" s="2">
        <v>1</v>
      </c>
      <c r="DD296" s="2">
        <v>3</v>
      </c>
      <c r="DE296" s="2">
        <v>3</v>
      </c>
      <c r="DF296" s="2">
        <v>1</v>
      </c>
      <c r="DG296" s="2">
        <v>3</v>
      </c>
      <c r="DH296" s="2">
        <v>1</v>
      </c>
      <c r="DI296" s="2">
        <v>1</v>
      </c>
      <c r="DJ296" s="2">
        <v>1</v>
      </c>
      <c r="DR296" s="4" t="s">
        <v>445</v>
      </c>
    </row>
    <row r="297" spans="1:122">
      <c r="A297" s="2">
        <v>7282623</v>
      </c>
      <c r="B297" s="3">
        <v>42057.737361111111</v>
      </c>
      <c r="C297" s="2">
        <v>1</v>
      </c>
      <c r="D297" s="2">
        <v>50</v>
      </c>
      <c r="E297" s="2">
        <v>9</v>
      </c>
      <c r="F297" s="2">
        <v>9</v>
      </c>
      <c r="G297" s="2">
        <v>3</v>
      </c>
      <c r="H297" s="2">
        <v>2</v>
      </c>
      <c r="I297" s="2">
        <v>2</v>
      </c>
      <c r="J297" s="2">
        <v>3</v>
      </c>
      <c r="K297" s="2">
        <v>3</v>
      </c>
      <c r="L297" s="2">
        <v>3</v>
      </c>
      <c r="N297" s="2">
        <v>2001</v>
      </c>
      <c r="O297" s="2">
        <v>1500</v>
      </c>
      <c r="P297" s="2">
        <v>2</v>
      </c>
      <c r="Q297" s="2">
        <f t="shared" si="12"/>
        <v>750</v>
      </c>
      <c r="R297" s="4" t="s">
        <v>256</v>
      </c>
      <c r="S297" s="2">
        <v>4</v>
      </c>
      <c r="T297" s="2">
        <v>4</v>
      </c>
      <c r="U297" s="2">
        <v>3</v>
      </c>
      <c r="V297" s="2">
        <v>3</v>
      </c>
      <c r="W297" s="2">
        <v>3</v>
      </c>
      <c r="X297" s="2">
        <v>2</v>
      </c>
      <c r="Y297" s="2">
        <v>2</v>
      </c>
      <c r="Z297" s="2">
        <v>4</v>
      </c>
      <c r="AA297" s="2">
        <v>4</v>
      </c>
      <c r="AB297" s="2">
        <v>3</v>
      </c>
      <c r="AC297" s="2">
        <v>4</v>
      </c>
      <c r="AD297" s="2">
        <v>4</v>
      </c>
      <c r="AE297" s="2">
        <v>4</v>
      </c>
      <c r="AF297" s="2">
        <v>3</v>
      </c>
      <c r="AG297" s="2">
        <v>4</v>
      </c>
      <c r="AH297" s="2">
        <v>4</v>
      </c>
      <c r="AI297" s="2">
        <v>2</v>
      </c>
      <c r="AJ297" s="2">
        <v>2</v>
      </c>
      <c r="AK297" s="2">
        <v>4</v>
      </c>
      <c r="AL297" s="2">
        <v>4</v>
      </c>
      <c r="AM297" s="2">
        <v>3</v>
      </c>
      <c r="AN297" s="2">
        <v>4</v>
      </c>
      <c r="AO297" s="2">
        <v>2</v>
      </c>
      <c r="AP297" s="2">
        <v>4</v>
      </c>
      <c r="AQ297" s="2">
        <v>4</v>
      </c>
      <c r="AR297" s="2">
        <v>4</v>
      </c>
      <c r="AS297" s="2">
        <v>2</v>
      </c>
      <c r="AT297" s="2">
        <v>2</v>
      </c>
      <c r="AU297" s="2">
        <v>2</v>
      </c>
      <c r="AV297" s="2">
        <v>2</v>
      </c>
      <c r="AW297" s="2">
        <v>2</v>
      </c>
      <c r="AX297" s="2">
        <v>4</v>
      </c>
      <c r="AY297" s="2">
        <v>4</v>
      </c>
      <c r="AZ297" s="2">
        <v>4</v>
      </c>
      <c r="BA297" s="2">
        <v>3</v>
      </c>
      <c r="BB297" s="2">
        <v>4</v>
      </c>
      <c r="BC297" s="2">
        <v>2</v>
      </c>
      <c r="BD297" s="2">
        <v>4</v>
      </c>
      <c r="BE297" s="2">
        <v>2</v>
      </c>
      <c r="BF297" s="2">
        <v>2</v>
      </c>
      <c r="BG297" s="2">
        <v>2</v>
      </c>
      <c r="BH297" s="2">
        <v>2</v>
      </c>
      <c r="BI297" s="2">
        <f t="shared" si="13"/>
        <v>2</v>
      </c>
      <c r="BJ297" s="2">
        <v>0</v>
      </c>
      <c r="BK297" s="2">
        <v>1</v>
      </c>
      <c r="BL297" s="2">
        <v>0</v>
      </c>
      <c r="BM297" s="2">
        <v>0</v>
      </c>
      <c r="BN297" s="2">
        <v>0</v>
      </c>
      <c r="BO297" s="2">
        <v>0</v>
      </c>
      <c r="BP297" s="2">
        <v>0</v>
      </c>
      <c r="BQ297" s="4" t="s">
        <v>445</v>
      </c>
      <c r="BR297" s="2">
        <v>0</v>
      </c>
      <c r="BS297" s="2">
        <v>0</v>
      </c>
      <c r="BT297" s="2">
        <v>1</v>
      </c>
      <c r="BU297" s="2">
        <v>0</v>
      </c>
      <c r="BV297" s="2">
        <v>0</v>
      </c>
      <c r="BW297" s="2">
        <v>0</v>
      </c>
      <c r="BX297" s="2">
        <v>0</v>
      </c>
      <c r="BY297" s="4" t="s">
        <v>445</v>
      </c>
      <c r="BZ297" s="2">
        <v>0</v>
      </c>
      <c r="CA297" s="2">
        <v>1</v>
      </c>
      <c r="CB297" s="2">
        <v>0</v>
      </c>
      <c r="CC297" s="2">
        <v>0</v>
      </c>
      <c r="CD297" s="2">
        <v>0</v>
      </c>
      <c r="CE297" s="2">
        <v>0</v>
      </c>
      <c r="CF297" s="2">
        <v>0</v>
      </c>
      <c r="CG297" s="4" t="s">
        <v>445</v>
      </c>
      <c r="CH297" s="2">
        <v>0</v>
      </c>
      <c r="CI297" s="2">
        <v>1</v>
      </c>
      <c r="CJ297" s="2">
        <v>0</v>
      </c>
      <c r="CK297" s="2">
        <v>0</v>
      </c>
      <c r="CL297" s="2">
        <v>0</v>
      </c>
      <c r="CM297" s="4" t="s">
        <v>445</v>
      </c>
      <c r="CN297" s="2">
        <v>0</v>
      </c>
      <c r="CO297" s="2">
        <v>1</v>
      </c>
      <c r="CP297" s="2">
        <v>0</v>
      </c>
      <c r="CQ297" s="2">
        <v>0</v>
      </c>
      <c r="CR297" s="2">
        <v>0</v>
      </c>
      <c r="CS297" s="4" t="s">
        <v>445</v>
      </c>
      <c r="CT297" s="2">
        <v>0</v>
      </c>
      <c r="CU297" s="2">
        <v>0</v>
      </c>
      <c r="CV297" s="2">
        <v>0</v>
      </c>
      <c r="CW297" s="2">
        <v>0</v>
      </c>
      <c r="CX297" s="2">
        <v>1</v>
      </c>
      <c r="CY297" s="2">
        <v>0</v>
      </c>
      <c r="CZ297" s="4" t="s">
        <v>445</v>
      </c>
      <c r="DA297" s="8">
        <f t="shared" si="14"/>
        <v>5</v>
      </c>
      <c r="DB297" s="2">
        <v>4</v>
      </c>
      <c r="DC297" s="2">
        <v>4</v>
      </c>
      <c r="DD297" s="2">
        <v>4</v>
      </c>
      <c r="DE297" s="2">
        <v>4</v>
      </c>
      <c r="DF297" s="2">
        <v>5</v>
      </c>
      <c r="DG297" s="2">
        <v>4</v>
      </c>
      <c r="DH297" s="2">
        <v>4</v>
      </c>
      <c r="DI297" s="2">
        <v>3</v>
      </c>
      <c r="DJ297" s="2">
        <v>3</v>
      </c>
      <c r="DR297" s="4" t="s">
        <v>445</v>
      </c>
    </row>
    <row r="298" spans="1:122">
      <c r="A298" s="2">
        <v>7286508</v>
      </c>
      <c r="B298" s="3">
        <v>42055.98810185185</v>
      </c>
      <c r="C298" s="2">
        <v>1</v>
      </c>
      <c r="D298" s="2">
        <v>51</v>
      </c>
      <c r="E298" s="2">
        <v>9</v>
      </c>
      <c r="F298" s="2">
        <v>14</v>
      </c>
      <c r="G298" s="2">
        <v>3</v>
      </c>
      <c r="H298" s="2">
        <v>2</v>
      </c>
      <c r="I298" s="2">
        <v>2</v>
      </c>
      <c r="J298" s="2">
        <v>8</v>
      </c>
      <c r="K298" s="2">
        <v>6</v>
      </c>
      <c r="L298" s="2">
        <v>3</v>
      </c>
      <c r="N298" s="2">
        <v>1998</v>
      </c>
      <c r="O298" s="2">
        <v>2500</v>
      </c>
      <c r="P298" s="2">
        <v>5</v>
      </c>
      <c r="Q298" s="2">
        <f t="shared" si="12"/>
        <v>500</v>
      </c>
      <c r="R298" s="4" t="s">
        <v>257</v>
      </c>
      <c r="S298" s="2">
        <v>4</v>
      </c>
      <c r="T298" s="2">
        <v>4</v>
      </c>
      <c r="U298" s="2">
        <v>3</v>
      </c>
      <c r="V298" s="2">
        <v>3</v>
      </c>
      <c r="W298" s="2">
        <v>3</v>
      </c>
      <c r="X298" s="2">
        <v>1</v>
      </c>
      <c r="Y298" s="2">
        <v>3</v>
      </c>
      <c r="Z298" s="2">
        <v>4</v>
      </c>
      <c r="AA298" s="2">
        <v>3</v>
      </c>
      <c r="AB298" s="2">
        <v>4</v>
      </c>
      <c r="AC298" s="2">
        <v>4</v>
      </c>
      <c r="AD298" s="2">
        <v>4</v>
      </c>
      <c r="AE298" s="2">
        <v>4</v>
      </c>
      <c r="AF298" s="2">
        <v>3</v>
      </c>
      <c r="AG298" s="2">
        <v>3</v>
      </c>
      <c r="AH298" s="2">
        <v>3</v>
      </c>
      <c r="AI298" s="2">
        <v>4</v>
      </c>
      <c r="AJ298" s="2">
        <v>4</v>
      </c>
      <c r="AK298" s="2">
        <v>3</v>
      </c>
      <c r="AL298" s="2">
        <v>4</v>
      </c>
      <c r="AM298" s="2">
        <v>4</v>
      </c>
      <c r="AN298" s="2">
        <v>3</v>
      </c>
      <c r="AO298" s="2">
        <v>4</v>
      </c>
      <c r="AP298" s="2">
        <v>3</v>
      </c>
      <c r="AQ298" s="2">
        <v>4</v>
      </c>
      <c r="AR298" s="2">
        <v>2</v>
      </c>
      <c r="AS298" s="2">
        <v>2</v>
      </c>
      <c r="AT298" s="2">
        <v>3</v>
      </c>
      <c r="AU298" s="2">
        <v>2</v>
      </c>
      <c r="AV298" s="2">
        <v>2</v>
      </c>
      <c r="AW298" s="2">
        <v>2</v>
      </c>
      <c r="AX298" s="2">
        <v>2</v>
      </c>
      <c r="AY298" s="2">
        <v>3</v>
      </c>
      <c r="AZ298" s="2">
        <v>3</v>
      </c>
      <c r="BA298" s="2">
        <v>3</v>
      </c>
      <c r="BB298" s="2">
        <v>3</v>
      </c>
      <c r="BC298" s="2">
        <v>2</v>
      </c>
      <c r="BD298" s="2">
        <v>4</v>
      </c>
      <c r="BE298" s="2">
        <v>4</v>
      </c>
      <c r="BF298" s="2">
        <v>4</v>
      </c>
      <c r="BG298" s="2">
        <v>3</v>
      </c>
      <c r="BH298" s="2">
        <v>3</v>
      </c>
      <c r="BI298" s="2">
        <f t="shared" si="13"/>
        <v>3</v>
      </c>
      <c r="BJ298" s="2">
        <v>1</v>
      </c>
      <c r="BK298" s="2">
        <v>0</v>
      </c>
      <c r="BL298" s="2">
        <v>0</v>
      </c>
      <c r="BM298" s="2">
        <v>0</v>
      </c>
      <c r="BN298" s="2">
        <v>0</v>
      </c>
      <c r="BO298" s="2">
        <v>0</v>
      </c>
      <c r="BP298" s="2">
        <v>0</v>
      </c>
      <c r="BQ298" s="4" t="s">
        <v>445</v>
      </c>
      <c r="BR298" s="2">
        <v>1</v>
      </c>
      <c r="BS298" s="2">
        <v>0</v>
      </c>
      <c r="BT298" s="2">
        <v>0</v>
      </c>
      <c r="BU298" s="2">
        <v>0</v>
      </c>
      <c r="BV298" s="2">
        <v>0</v>
      </c>
      <c r="BW298" s="2">
        <v>0</v>
      </c>
      <c r="BX298" s="2">
        <v>0</v>
      </c>
      <c r="BY298" s="4" t="s">
        <v>445</v>
      </c>
      <c r="BZ298" s="2">
        <v>1</v>
      </c>
      <c r="CA298" s="2">
        <v>0</v>
      </c>
      <c r="CB298" s="2">
        <v>0</v>
      </c>
      <c r="CC298" s="2">
        <v>0</v>
      </c>
      <c r="CD298" s="2">
        <v>0</v>
      </c>
      <c r="CE298" s="2">
        <v>0</v>
      </c>
      <c r="CF298" s="2">
        <v>0</v>
      </c>
      <c r="CG298" s="4" t="s">
        <v>445</v>
      </c>
      <c r="CH298" s="2">
        <v>0</v>
      </c>
      <c r="CI298" s="2">
        <v>1</v>
      </c>
      <c r="CJ298" s="2">
        <v>0</v>
      </c>
      <c r="CK298" s="2">
        <v>0</v>
      </c>
      <c r="CL298" s="2">
        <v>0</v>
      </c>
      <c r="CM298" s="4" t="s">
        <v>445</v>
      </c>
      <c r="CN298" s="2">
        <v>0</v>
      </c>
      <c r="CO298" s="2">
        <v>1</v>
      </c>
      <c r="CP298" s="2">
        <v>0</v>
      </c>
      <c r="CQ298" s="2">
        <v>0</v>
      </c>
      <c r="CR298" s="2">
        <v>0</v>
      </c>
      <c r="CS298" s="4" t="s">
        <v>445</v>
      </c>
      <c r="CT298" s="2">
        <v>0</v>
      </c>
      <c r="CU298" s="2">
        <v>0</v>
      </c>
      <c r="CV298" s="2">
        <v>0</v>
      </c>
      <c r="CW298" s="2">
        <v>0</v>
      </c>
      <c r="CX298" s="2">
        <v>1</v>
      </c>
      <c r="CY298" s="2">
        <v>0</v>
      </c>
      <c r="CZ298" s="4" t="s">
        <v>445</v>
      </c>
      <c r="DA298" s="8">
        <f t="shared" si="14"/>
        <v>5</v>
      </c>
      <c r="DB298" s="2">
        <v>3</v>
      </c>
      <c r="DC298" s="2">
        <v>3</v>
      </c>
      <c r="DD298" s="2">
        <v>3</v>
      </c>
      <c r="DE298" s="2">
        <v>3</v>
      </c>
      <c r="DF298" s="2">
        <v>4</v>
      </c>
      <c r="DG298" s="2">
        <v>3</v>
      </c>
      <c r="DH298" s="2">
        <v>4</v>
      </c>
      <c r="DI298" s="2">
        <v>3</v>
      </c>
      <c r="DJ298" s="2">
        <v>2</v>
      </c>
      <c r="DK298" s="2">
        <v>1</v>
      </c>
      <c r="DL298" s="2">
        <v>1</v>
      </c>
      <c r="DM298" s="2">
        <v>0</v>
      </c>
      <c r="DN298" s="2">
        <v>0</v>
      </c>
      <c r="DO298" s="2">
        <v>1</v>
      </c>
      <c r="DP298" s="2">
        <v>0</v>
      </c>
      <c r="DQ298" s="2">
        <v>0</v>
      </c>
      <c r="DR298" s="4" t="s">
        <v>445</v>
      </c>
    </row>
    <row r="299" spans="1:122">
      <c r="A299" s="2">
        <v>7288725</v>
      </c>
      <c r="B299" s="3">
        <v>42056.51902777778</v>
      </c>
      <c r="C299" s="2">
        <v>1</v>
      </c>
      <c r="D299" s="2">
        <v>32</v>
      </c>
      <c r="E299" s="2">
        <v>5</v>
      </c>
      <c r="F299" s="2">
        <v>14</v>
      </c>
      <c r="G299" s="2">
        <v>3</v>
      </c>
      <c r="H299" s="2">
        <v>2</v>
      </c>
      <c r="I299" s="2">
        <v>2</v>
      </c>
      <c r="J299" s="2">
        <v>4</v>
      </c>
      <c r="K299" s="2">
        <v>3</v>
      </c>
      <c r="L299" s="2">
        <v>3</v>
      </c>
      <c r="N299" s="2">
        <v>2014</v>
      </c>
      <c r="O299" s="2">
        <v>500</v>
      </c>
      <c r="P299" s="2">
        <v>5</v>
      </c>
      <c r="Q299" s="2">
        <f t="shared" si="12"/>
        <v>100</v>
      </c>
      <c r="R299" s="4" t="s">
        <v>248</v>
      </c>
      <c r="S299" s="2">
        <v>4</v>
      </c>
      <c r="T299" s="2">
        <v>3</v>
      </c>
      <c r="U299" s="2">
        <v>3</v>
      </c>
      <c r="V299" s="2">
        <v>3</v>
      </c>
      <c r="W299" s="2">
        <v>4</v>
      </c>
      <c r="X299" s="2">
        <v>2</v>
      </c>
      <c r="Y299" s="2">
        <v>2</v>
      </c>
      <c r="Z299" s="2">
        <v>2</v>
      </c>
      <c r="AA299" s="2">
        <v>2</v>
      </c>
      <c r="AB299" s="2">
        <v>3</v>
      </c>
      <c r="AC299" s="2">
        <v>1</v>
      </c>
      <c r="AD299" s="2">
        <v>4</v>
      </c>
      <c r="AE299" s="2">
        <v>4</v>
      </c>
      <c r="AF299" s="2">
        <v>4</v>
      </c>
      <c r="AG299" s="2">
        <v>2</v>
      </c>
      <c r="AH299" s="2">
        <v>3</v>
      </c>
      <c r="AI299" s="2">
        <v>3</v>
      </c>
      <c r="AJ299" s="2">
        <v>3</v>
      </c>
      <c r="AK299" s="2">
        <v>4</v>
      </c>
      <c r="AL299" s="2">
        <v>4</v>
      </c>
      <c r="AM299" s="2">
        <v>2</v>
      </c>
      <c r="AN299" s="2">
        <v>2</v>
      </c>
      <c r="AO299" s="2">
        <v>4</v>
      </c>
      <c r="AP299" s="2">
        <v>4</v>
      </c>
      <c r="AQ299" s="2">
        <v>4</v>
      </c>
      <c r="AR299" s="2">
        <v>4</v>
      </c>
      <c r="AS299" s="2">
        <v>3</v>
      </c>
      <c r="AT299" s="2">
        <v>2</v>
      </c>
      <c r="AU299" s="2">
        <v>3</v>
      </c>
      <c r="AV299" s="2">
        <v>4</v>
      </c>
      <c r="AW299" s="2">
        <v>2</v>
      </c>
      <c r="AX299" s="2">
        <v>2</v>
      </c>
      <c r="AY299" s="2">
        <v>2</v>
      </c>
      <c r="AZ299" s="2">
        <v>3</v>
      </c>
      <c r="BA299" s="2">
        <v>3</v>
      </c>
      <c r="BB299" s="2">
        <v>4</v>
      </c>
      <c r="BC299" s="2">
        <v>4</v>
      </c>
      <c r="BD299" s="2">
        <v>3</v>
      </c>
      <c r="BE299" s="2">
        <v>3</v>
      </c>
      <c r="BF299" s="2">
        <v>3</v>
      </c>
      <c r="BG299" s="2">
        <v>3</v>
      </c>
      <c r="BH299" s="2">
        <v>3</v>
      </c>
      <c r="BI299" s="2">
        <f t="shared" si="13"/>
        <v>3</v>
      </c>
      <c r="BJ299" s="2">
        <v>0</v>
      </c>
      <c r="BK299" s="2">
        <v>0</v>
      </c>
      <c r="BL299" s="2">
        <v>0</v>
      </c>
      <c r="BM299" s="2">
        <v>1</v>
      </c>
      <c r="BN299" s="2">
        <v>0</v>
      </c>
      <c r="BO299" s="2">
        <v>0</v>
      </c>
      <c r="BP299" s="2">
        <v>0</v>
      </c>
      <c r="BQ299" s="4" t="s">
        <v>445</v>
      </c>
      <c r="BR299" s="2">
        <v>0</v>
      </c>
      <c r="BS299" s="2">
        <v>0</v>
      </c>
      <c r="BT299" s="2">
        <v>1</v>
      </c>
      <c r="BU299" s="2">
        <v>0</v>
      </c>
      <c r="BV299" s="2">
        <v>0</v>
      </c>
      <c r="BW299" s="2">
        <v>0</v>
      </c>
      <c r="BX299" s="2">
        <v>0</v>
      </c>
      <c r="BY299" s="4" t="s">
        <v>445</v>
      </c>
      <c r="BZ299" s="2">
        <v>0</v>
      </c>
      <c r="CA299" s="2">
        <v>0</v>
      </c>
      <c r="CB299" s="2">
        <v>0</v>
      </c>
      <c r="CC299" s="2">
        <v>1</v>
      </c>
      <c r="CD299" s="2">
        <v>0</v>
      </c>
      <c r="CE299" s="2">
        <v>0</v>
      </c>
      <c r="CF299" s="2">
        <v>0</v>
      </c>
      <c r="CG299" s="4" t="s">
        <v>445</v>
      </c>
      <c r="CH299" s="2">
        <v>1</v>
      </c>
      <c r="CI299" s="2">
        <v>0</v>
      </c>
      <c r="CJ299" s="2">
        <v>0</v>
      </c>
      <c r="CK299" s="2">
        <v>0</v>
      </c>
      <c r="CL299" s="2">
        <v>0</v>
      </c>
      <c r="CM299" s="4" t="s">
        <v>445</v>
      </c>
      <c r="CN299" s="2">
        <v>1</v>
      </c>
      <c r="CO299" s="2">
        <v>0</v>
      </c>
      <c r="CP299" s="2">
        <v>0</v>
      </c>
      <c r="CQ299" s="2">
        <v>0</v>
      </c>
      <c r="CR299" s="2">
        <v>0</v>
      </c>
      <c r="CS299" s="4" t="s">
        <v>445</v>
      </c>
      <c r="CT299" s="2">
        <v>0</v>
      </c>
      <c r="CU299" s="2">
        <v>1</v>
      </c>
      <c r="CV299" s="2">
        <v>0</v>
      </c>
      <c r="CW299" s="2">
        <v>0</v>
      </c>
      <c r="CX299" s="2">
        <v>0</v>
      </c>
      <c r="CY299" s="2">
        <v>0</v>
      </c>
      <c r="CZ299" s="4" t="s">
        <v>445</v>
      </c>
      <c r="DA299" s="8">
        <f t="shared" si="14"/>
        <v>6</v>
      </c>
      <c r="DB299" s="2">
        <v>2</v>
      </c>
      <c r="DC299" s="2">
        <v>2</v>
      </c>
      <c r="DD299" s="2">
        <v>2</v>
      </c>
      <c r="DE299" s="2">
        <v>3</v>
      </c>
      <c r="DF299" s="2">
        <v>4</v>
      </c>
      <c r="DG299" s="2">
        <v>3</v>
      </c>
      <c r="DH299" s="2">
        <v>3</v>
      </c>
      <c r="DI299" s="2">
        <v>3</v>
      </c>
      <c r="DJ299" s="2">
        <v>3</v>
      </c>
      <c r="DR299" s="4" t="s">
        <v>445</v>
      </c>
    </row>
    <row r="300" spans="1:122">
      <c r="A300" s="2">
        <v>7292956</v>
      </c>
      <c r="B300" s="3">
        <v>42056.335474537038</v>
      </c>
      <c r="C300" s="2">
        <v>1</v>
      </c>
      <c r="D300" s="2">
        <v>40</v>
      </c>
      <c r="E300" s="2">
        <v>7</v>
      </c>
      <c r="F300" s="2">
        <v>23</v>
      </c>
      <c r="G300" s="2">
        <v>4</v>
      </c>
      <c r="H300" s="2">
        <v>2</v>
      </c>
      <c r="I300" s="2">
        <v>2</v>
      </c>
      <c r="J300" s="2">
        <v>4</v>
      </c>
      <c r="K300" s="2">
        <v>3</v>
      </c>
      <c r="L300" s="2">
        <v>5</v>
      </c>
      <c r="N300" s="2">
        <v>1995</v>
      </c>
      <c r="O300" s="2">
        <v>500</v>
      </c>
      <c r="P300" s="2">
        <v>5</v>
      </c>
      <c r="Q300" s="2">
        <f t="shared" si="12"/>
        <v>100</v>
      </c>
      <c r="R300" s="4" t="s">
        <v>258</v>
      </c>
      <c r="S300" s="2">
        <v>4</v>
      </c>
      <c r="T300" s="2">
        <v>3</v>
      </c>
      <c r="U300" s="2">
        <v>3</v>
      </c>
      <c r="V300" s="2">
        <v>2</v>
      </c>
      <c r="W300" s="2">
        <v>3</v>
      </c>
      <c r="X300" s="2">
        <v>3</v>
      </c>
      <c r="Y300" s="2">
        <v>3</v>
      </c>
      <c r="Z300" s="2">
        <v>3</v>
      </c>
      <c r="AA300" s="2">
        <v>3</v>
      </c>
      <c r="AB300" s="2">
        <v>3</v>
      </c>
      <c r="AC300" s="2">
        <v>3</v>
      </c>
      <c r="AD300" s="2">
        <v>2</v>
      </c>
      <c r="AE300" s="2">
        <v>3</v>
      </c>
      <c r="AF300" s="2">
        <v>2</v>
      </c>
      <c r="AG300" s="2">
        <v>3</v>
      </c>
      <c r="AH300" s="2">
        <v>3</v>
      </c>
      <c r="AI300" s="2">
        <v>2</v>
      </c>
      <c r="AJ300" s="2">
        <v>3</v>
      </c>
      <c r="AK300" s="2">
        <v>3</v>
      </c>
      <c r="AL300" s="2">
        <v>3</v>
      </c>
      <c r="AM300" s="2">
        <v>2</v>
      </c>
      <c r="AN300" s="2">
        <v>3</v>
      </c>
      <c r="AO300" s="2">
        <v>3</v>
      </c>
      <c r="AP300" s="2">
        <v>3</v>
      </c>
      <c r="AQ300" s="2">
        <v>3</v>
      </c>
      <c r="AR300" s="2">
        <v>3</v>
      </c>
      <c r="AS300" s="2">
        <v>3</v>
      </c>
      <c r="AT300" s="2">
        <v>3</v>
      </c>
      <c r="AU300" s="2">
        <v>3</v>
      </c>
      <c r="AV300" s="2">
        <v>3</v>
      </c>
      <c r="AW300" s="2">
        <v>3</v>
      </c>
      <c r="AX300" s="2">
        <v>3</v>
      </c>
      <c r="AY300" s="2">
        <v>2</v>
      </c>
      <c r="AZ300" s="2">
        <v>3</v>
      </c>
      <c r="BA300" s="2">
        <v>2</v>
      </c>
      <c r="BB300" s="2">
        <v>2</v>
      </c>
      <c r="BC300" s="2">
        <v>3</v>
      </c>
      <c r="BD300" s="2">
        <v>1</v>
      </c>
      <c r="BE300" s="2">
        <v>4</v>
      </c>
      <c r="BF300" s="2">
        <v>2</v>
      </c>
      <c r="BG300" s="2">
        <v>2</v>
      </c>
      <c r="BH300" s="2">
        <v>3</v>
      </c>
      <c r="BI300" s="2">
        <f t="shared" si="13"/>
        <v>2.5</v>
      </c>
      <c r="BJ300" s="2">
        <v>0</v>
      </c>
      <c r="BK300" s="2">
        <v>0</v>
      </c>
      <c r="BL300" s="2">
        <v>1</v>
      </c>
      <c r="BM300" s="2">
        <v>0</v>
      </c>
      <c r="BN300" s="2">
        <v>0</v>
      </c>
      <c r="BO300" s="2">
        <v>0</v>
      </c>
      <c r="BP300" s="2">
        <v>0</v>
      </c>
      <c r="BQ300" s="4" t="s">
        <v>445</v>
      </c>
      <c r="BR300" s="2">
        <v>0</v>
      </c>
      <c r="BS300" s="2">
        <v>0</v>
      </c>
      <c r="BT300" s="2">
        <v>0</v>
      </c>
      <c r="BU300" s="2">
        <v>1</v>
      </c>
      <c r="BV300" s="2">
        <v>0</v>
      </c>
      <c r="BW300" s="2">
        <v>0</v>
      </c>
      <c r="BX300" s="2">
        <v>0</v>
      </c>
      <c r="BY300" s="4" t="s">
        <v>445</v>
      </c>
      <c r="BZ300" s="2">
        <v>0</v>
      </c>
      <c r="CA300" s="2">
        <v>0</v>
      </c>
      <c r="CB300" s="2">
        <v>1</v>
      </c>
      <c r="CC300" s="2">
        <v>0</v>
      </c>
      <c r="CD300" s="2">
        <v>0</v>
      </c>
      <c r="CE300" s="2">
        <v>0</v>
      </c>
      <c r="CF300" s="2">
        <v>0</v>
      </c>
      <c r="CG300" s="4" t="s">
        <v>445</v>
      </c>
      <c r="CH300" s="2">
        <v>0</v>
      </c>
      <c r="CI300" s="2">
        <v>1</v>
      </c>
      <c r="CJ300" s="2">
        <v>0</v>
      </c>
      <c r="CK300" s="2">
        <v>0</v>
      </c>
      <c r="CL300" s="2">
        <v>0</v>
      </c>
      <c r="CM300" s="4" t="s">
        <v>445</v>
      </c>
      <c r="CN300" s="2">
        <v>0</v>
      </c>
      <c r="CO300" s="2">
        <v>1</v>
      </c>
      <c r="CP300" s="2">
        <v>0</v>
      </c>
      <c r="CQ300" s="2">
        <v>0</v>
      </c>
      <c r="CR300" s="2">
        <v>0</v>
      </c>
      <c r="CS300" s="4" t="s">
        <v>445</v>
      </c>
      <c r="CT300" s="2">
        <v>0</v>
      </c>
      <c r="CU300" s="2">
        <v>0</v>
      </c>
      <c r="CV300" s="2">
        <v>1</v>
      </c>
      <c r="CW300" s="2">
        <v>0</v>
      </c>
      <c r="CX300" s="2">
        <v>0</v>
      </c>
      <c r="CY300" s="2">
        <v>0</v>
      </c>
      <c r="CZ300" s="4" t="s">
        <v>445</v>
      </c>
      <c r="DA300" s="8">
        <f t="shared" si="14"/>
        <v>6</v>
      </c>
      <c r="DB300" s="2">
        <v>3</v>
      </c>
      <c r="DC300" s="2">
        <v>3</v>
      </c>
      <c r="DD300" s="2">
        <v>2</v>
      </c>
      <c r="DE300" s="2">
        <v>3</v>
      </c>
      <c r="DF300" s="2">
        <v>3</v>
      </c>
      <c r="DG300" s="2">
        <v>3</v>
      </c>
      <c r="DH300" s="2">
        <v>2</v>
      </c>
      <c r="DI300" s="2">
        <v>2</v>
      </c>
      <c r="DJ300" s="2">
        <v>3</v>
      </c>
      <c r="DR300" s="4" t="s">
        <v>445</v>
      </c>
    </row>
    <row r="301" spans="1:122">
      <c r="A301" s="2">
        <v>7298101</v>
      </c>
      <c r="B301" s="3">
        <v>42056.0153125</v>
      </c>
      <c r="C301" s="2">
        <v>1</v>
      </c>
      <c r="D301" s="2">
        <v>46</v>
      </c>
      <c r="E301" s="2">
        <v>8</v>
      </c>
      <c r="F301" s="2">
        <v>14</v>
      </c>
      <c r="G301" s="2">
        <v>3</v>
      </c>
      <c r="H301" s="2">
        <v>1</v>
      </c>
      <c r="I301" s="2">
        <v>1</v>
      </c>
      <c r="J301" s="2">
        <v>4</v>
      </c>
      <c r="K301" s="2">
        <v>2</v>
      </c>
      <c r="L301" s="2">
        <v>4</v>
      </c>
      <c r="N301" s="2">
        <v>2004</v>
      </c>
      <c r="O301" s="2">
        <v>160</v>
      </c>
      <c r="P301" s="2">
        <v>5</v>
      </c>
      <c r="Q301" s="2">
        <f t="shared" si="12"/>
        <v>32</v>
      </c>
      <c r="R301" s="4" t="s">
        <v>259</v>
      </c>
      <c r="S301" s="2">
        <v>4</v>
      </c>
      <c r="T301" s="2">
        <v>1</v>
      </c>
      <c r="U301" s="2">
        <v>1</v>
      </c>
      <c r="V301" s="2">
        <v>1</v>
      </c>
      <c r="W301" s="2">
        <v>1</v>
      </c>
      <c r="X301" s="2">
        <v>1</v>
      </c>
      <c r="Y301" s="2">
        <v>1</v>
      </c>
      <c r="Z301" s="2">
        <v>1</v>
      </c>
      <c r="AA301" s="2">
        <v>2</v>
      </c>
      <c r="AB301" s="2">
        <v>1</v>
      </c>
      <c r="AC301" s="2">
        <v>4</v>
      </c>
      <c r="AD301" s="2">
        <v>4</v>
      </c>
      <c r="AE301" s="2">
        <v>4</v>
      </c>
      <c r="AF301" s="2">
        <v>3</v>
      </c>
      <c r="AG301" s="2">
        <v>1</v>
      </c>
      <c r="AH301" s="2">
        <v>2</v>
      </c>
      <c r="AI301" s="2">
        <v>2</v>
      </c>
      <c r="AJ301" s="2">
        <v>1</v>
      </c>
      <c r="AK301" s="2">
        <v>1</v>
      </c>
      <c r="AL301" s="2">
        <v>4</v>
      </c>
      <c r="AM301" s="2">
        <v>1</v>
      </c>
      <c r="AN301" s="2">
        <v>1</v>
      </c>
      <c r="AO301" s="2">
        <v>4</v>
      </c>
      <c r="AP301" s="2">
        <v>4</v>
      </c>
      <c r="AQ301" s="2">
        <v>4</v>
      </c>
      <c r="AR301" s="2">
        <v>2</v>
      </c>
      <c r="AS301" s="2">
        <v>2</v>
      </c>
      <c r="AT301" s="2">
        <v>2</v>
      </c>
      <c r="AU301" s="2">
        <v>2</v>
      </c>
      <c r="AV301" s="2">
        <v>2</v>
      </c>
      <c r="AW301" s="2">
        <v>2</v>
      </c>
      <c r="AX301" s="2">
        <v>2</v>
      </c>
      <c r="AY301" s="2">
        <v>2</v>
      </c>
      <c r="AZ301" s="2">
        <v>1</v>
      </c>
      <c r="BA301" s="2">
        <v>1</v>
      </c>
      <c r="BB301" s="2">
        <v>1</v>
      </c>
      <c r="BC301" s="2">
        <v>2</v>
      </c>
      <c r="BD301" s="2">
        <v>2</v>
      </c>
      <c r="BE301" s="2">
        <v>2</v>
      </c>
      <c r="BF301" s="2">
        <v>2</v>
      </c>
      <c r="BG301" s="2">
        <v>2</v>
      </c>
      <c r="BH301" s="2">
        <v>1</v>
      </c>
      <c r="BI301" s="2">
        <f t="shared" si="13"/>
        <v>1.5</v>
      </c>
      <c r="BJ301" s="2">
        <v>0</v>
      </c>
      <c r="BK301" s="2">
        <v>0</v>
      </c>
      <c r="BL301" s="2">
        <v>0</v>
      </c>
      <c r="BM301" s="2">
        <v>0</v>
      </c>
      <c r="BN301" s="2">
        <v>0</v>
      </c>
      <c r="BO301" s="2">
        <v>1</v>
      </c>
      <c r="BP301" s="2">
        <v>0</v>
      </c>
      <c r="BQ301" s="4" t="s">
        <v>445</v>
      </c>
      <c r="BR301" s="2">
        <v>0</v>
      </c>
      <c r="BS301" s="2">
        <v>0</v>
      </c>
      <c r="BT301" s="2">
        <v>0</v>
      </c>
      <c r="BU301" s="2">
        <v>0</v>
      </c>
      <c r="BV301" s="2">
        <v>0</v>
      </c>
      <c r="BW301" s="2">
        <v>1</v>
      </c>
      <c r="BX301" s="2">
        <v>0</v>
      </c>
      <c r="BY301" s="4" t="s">
        <v>445</v>
      </c>
      <c r="BZ301" s="2">
        <v>0</v>
      </c>
      <c r="CA301" s="2">
        <v>0</v>
      </c>
      <c r="CB301" s="2">
        <v>0</v>
      </c>
      <c r="CC301" s="2">
        <v>0</v>
      </c>
      <c r="CD301" s="2">
        <v>0</v>
      </c>
      <c r="CE301" s="2">
        <v>1</v>
      </c>
      <c r="CF301" s="2">
        <v>0</v>
      </c>
      <c r="CG301" s="4" t="s">
        <v>445</v>
      </c>
      <c r="CH301" s="2">
        <v>0</v>
      </c>
      <c r="CI301" s="2">
        <v>0</v>
      </c>
      <c r="CJ301" s="2">
        <v>0</v>
      </c>
      <c r="CK301" s="2">
        <v>1</v>
      </c>
      <c r="CL301" s="2">
        <v>0</v>
      </c>
      <c r="CM301" s="4" t="s">
        <v>445</v>
      </c>
      <c r="CN301" s="2">
        <v>0</v>
      </c>
      <c r="CO301" s="2">
        <v>0</v>
      </c>
      <c r="CP301" s="2">
        <v>0</v>
      </c>
      <c r="CQ301" s="2">
        <v>1</v>
      </c>
      <c r="CR301" s="2">
        <v>0</v>
      </c>
      <c r="CS301" s="4" t="s">
        <v>445</v>
      </c>
      <c r="CT301" s="2">
        <v>0</v>
      </c>
      <c r="CU301" s="2">
        <v>0</v>
      </c>
      <c r="CV301" s="2">
        <v>0</v>
      </c>
      <c r="CW301" s="2">
        <v>0</v>
      </c>
      <c r="CX301" s="2">
        <v>1</v>
      </c>
      <c r="CY301" s="2">
        <v>0</v>
      </c>
      <c r="CZ301" s="4" t="s">
        <v>445</v>
      </c>
      <c r="DA301" s="8">
        <f t="shared" si="14"/>
        <v>0</v>
      </c>
      <c r="DB301" s="2">
        <v>2</v>
      </c>
      <c r="DC301" s="2">
        <v>2</v>
      </c>
      <c r="DD301" s="2">
        <v>2</v>
      </c>
      <c r="DE301" s="2">
        <v>1</v>
      </c>
      <c r="DF301" s="2">
        <v>2</v>
      </c>
      <c r="DG301" s="2">
        <v>2</v>
      </c>
      <c r="DH301" s="2">
        <v>1</v>
      </c>
      <c r="DI301" s="2">
        <v>1</v>
      </c>
      <c r="DJ301" s="2">
        <v>4</v>
      </c>
      <c r="DR301" s="4" t="s">
        <v>445</v>
      </c>
    </row>
    <row r="302" spans="1:122">
      <c r="A302" s="2">
        <v>7305401</v>
      </c>
      <c r="B302" s="3">
        <v>42057.626712962963</v>
      </c>
      <c r="C302" s="2">
        <v>1</v>
      </c>
      <c r="D302" s="2">
        <v>53</v>
      </c>
      <c r="E302" s="2">
        <v>9</v>
      </c>
      <c r="F302" s="2">
        <v>12</v>
      </c>
      <c r="G302" s="2">
        <v>3</v>
      </c>
      <c r="H302" s="2">
        <v>2</v>
      </c>
      <c r="I302" s="2">
        <v>2</v>
      </c>
      <c r="L302" s="2">
        <v>3</v>
      </c>
      <c r="N302" s="2">
        <v>2000</v>
      </c>
      <c r="O302" s="2">
        <v>320</v>
      </c>
      <c r="P302" s="2">
        <v>4</v>
      </c>
      <c r="Q302" s="2">
        <f t="shared" si="12"/>
        <v>80</v>
      </c>
      <c r="R302" s="4" t="s">
        <v>260</v>
      </c>
      <c r="S302" s="2">
        <v>4</v>
      </c>
      <c r="T302" s="2">
        <v>2</v>
      </c>
      <c r="U302" s="2">
        <v>2</v>
      </c>
      <c r="V302" s="2">
        <v>4</v>
      </c>
      <c r="W302" s="2">
        <v>1</v>
      </c>
      <c r="X302" s="2">
        <v>4</v>
      </c>
      <c r="Y302" s="2">
        <v>2</v>
      </c>
      <c r="Z302" s="2">
        <v>1</v>
      </c>
      <c r="AA302" s="2">
        <v>2</v>
      </c>
      <c r="AB302" s="2">
        <v>2</v>
      </c>
      <c r="AC302" s="2">
        <v>4</v>
      </c>
      <c r="AD302" s="2">
        <v>4</v>
      </c>
      <c r="AE302" s="2">
        <v>4</v>
      </c>
      <c r="AF302" s="2">
        <v>3</v>
      </c>
      <c r="AG302" s="2">
        <v>3</v>
      </c>
      <c r="AH302" s="2">
        <v>3</v>
      </c>
      <c r="AI302" s="2">
        <v>2</v>
      </c>
      <c r="AJ302" s="2">
        <v>2</v>
      </c>
      <c r="AK302" s="2">
        <v>3</v>
      </c>
      <c r="AL302" s="2">
        <v>4</v>
      </c>
      <c r="AM302" s="2">
        <v>2</v>
      </c>
      <c r="AN302" s="2">
        <v>1</v>
      </c>
      <c r="AO302" s="2">
        <v>2</v>
      </c>
      <c r="AP302" s="2">
        <v>4</v>
      </c>
      <c r="AQ302" s="2">
        <v>4</v>
      </c>
      <c r="AR302" s="2">
        <v>2</v>
      </c>
      <c r="AS302" s="2">
        <v>2</v>
      </c>
      <c r="AT302" s="2">
        <v>2</v>
      </c>
      <c r="AU302" s="2">
        <v>2</v>
      </c>
      <c r="AV302" s="2">
        <v>2</v>
      </c>
      <c r="AW302" s="2">
        <v>2</v>
      </c>
      <c r="AX302" s="2">
        <v>2</v>
      </c>
      <c r="AY302" s="2">
        <v>2</v>
      </c>
      <c r="AZ302" s="2">
        <v>2</v>
      </c>
      <c r="BA302" s="2">
        <v>2</v>
      </c>
      <c r="BB302" s="2">
        <v>1</v>
      </c>
      <c r="BC302" s="2">
        <v>2</v>
      </c>
      <c r="BD302" s="2">
        <v>2</v>
      </c>
      <c r="BE302" s="2">
        <v>2</v>
      </c>
      <c r="BF302" s="2">
        <v>2</v>
      </c>
      <c r="BG302" s="2">
        <v>2</v>
      </c>
      <c r="BH302" s="2">
        <v>2</v>
      </c>
      <c r="BI302" s="2">
        <f t="shared" si="13"/>
        <v>2</v>
      </c>
      <c r="BJ302" s="2">
        <v>0</v>
      </c>
      <c r="BK302" s="2">
        <v>0</v>
      </c>
      <c r="BL302" s="2">
        <v>0</v>
      </c>
      <c r="BM302" s="2">
        <v>0</v>
      </c>
      <c r="BN302" s="2">
        <v>0</v>
      </c>
      <c r="BO302" s="2">
        <v>1</v>
      </c>
      <c r="BP302" s="2">
        <v>0</v>
      </c>
      <c r="BQ302" s="4" t="s">
        <v>445</v>
      </c>
      <c r="BR302" s="2">
        <v>0</v>
      </c>
      <c r="BS302" s="2">
        <v>0</v>
      </c>
      <c r="BT302" s="2">
        <v>0</v>
      </c>
      <c r="BU302" s="2">
        <v>0</v>
      </c>
      <c r="BV302" s="2">
        <v>0</v>
      </c>
      <c r="BW302" s="2">
        <v>1</v>
      </c>
      <c r="BX302" s="2">
        <v>0</v>
      </c>
      <c r="BY302" s="4" t="s">
        <v>445</v>
      </c>
      <c r="BZ302" s="2">
        <v>0</v>
      </c>
      <c r="CA302" s="2">
        <v>0</v>
      </c>
      <c r="CB302" s="2">
        <v>0</v>
      </c>
      <c r="CC302" s="2">
        <v>0</v>
      </c>
      <c r="CD302" s="2">
        <v>0</v>
      </c>
      <c r="CE302" s="2">
        <v>1</v>
      </c>
      <c r="CF302" s="2">
        <v>0</v>
      </c>
      <c r="CG302" s="4" t="s">
        <v>445</v>
      </c>
      <c r="CH302" s="2">
        <v>0</v>
      </c>
      <c r="CI302" s="2">
        <v>0</v>
      </c>
      <c r="CJ302" s="2">
        <v>0</v>
      </c>
      <c r="CK302" s="2">
        <v>1</v>
      </c>
      <c r="CL302" s="2">
        <v>0</v>
      </c>
      <c r="CM302" s="4" t="s">
        <v>445</v>
      </c>
      <c r="CN302" s="2">
        <v>0</v>
      </c>
      <c r="CO302" s="2">
        <v>0</v>
      </c>
      <c r="CP302" s="2">
        <v>0</v>
      </c>
      <c r="CQ302" s="2">
        <v>1</v>
      </c>
      <c r="CR302" s="2">
        <v>0</v>
      </c>
      <c r="CS302" s="4" t="s">
        <v>445</v>
      </c>
      <c r="CT302" s="2">
        <v>0</v>
      </c>
      <c r="CU302" s="2">
        <v>0</v>
      </c>
      <c r="CV302" s="2">
        <v>0</v>
      </c>
      <c r="CW302" s="2">
        <v>0</v>
      </c>
      <c r="CX302" s="2">
        <v>1</v>
      </c>
      <c r="CY302" s="2">
        <v>0</v>
      </c>
      <c r="CZ302" s="4" t="s">
        <v>445</v>
      </c>
      <c r="DA302" s="8">
        <f t="shared" si="14"/>
        <v>0</v>
      </c>
      <c r="DB302" s="2">
        <v>2</v>
      </c>
      <c r="DC302" s="2">
        <v>2</v>
      </c>
      <c r="DD302" s="2">
        <v>2</v>
      </c>
      <c r="DE302" s="2">
        <v>3</v>
      </c>
      <c r="DF302" s="2">
        <v>2</v>
      </c>
      <c r="DG302" s="2">
        <v>2</v>
      </c>
      <c r="DH302" s="2">
        <v>4</v>
      </c>
      <c r="DI302" s="2">
        <v>2</v>
      </c>
      <c r="DJ302" s="2">
        <v>2</v>
      </c>
      <c r="DK302" s="2">
        <v>0</v>
      </c>
      <c r="DL302" s="2">
        <v>0</v>
      </c>
      <c r="DM302" s="2">
        <v>0</v>
      </c>
      <c r="DN302" s="2">
        <v>1</v>
      </c>
      <c r="DO302" s="2">
        <v>0</v>
      </c>
      <c r="DP302" s="2">
        <v>0</v>
      </c>
      <c r="DQ302" s="2">
        <v>0</v>
      </c>
      <c r="DR302" s="4" t="s">
        <v>445</v>
      </c>
    </row>
    <row r="303" spans="1:122">
      <c r="A303" s="2">
        <v>7316072</v>
      </c>
      <c r="B303" s="3">
        <v>42055.989884259259</v>
      </c>
      <c r="C303" s="2">
        <v>1</v>
      </c>
      <c r="D303" s="2">
        <v>28</v>
      </c>
      <c r="E303" s="2">
        <v>4</v>
      </c>
      <c r="F303" s="2">
        <v>6</v>
      </c>
      <c r="G303" s="2">
        <v>2</v>
      </c>
      <c r="H303" s="2">
        <v>1</v>
      </c>
      <c r="I303" s="2">
        <v>1</v>
      </c>
      <c r="J303" s="2">
        <v>5</v>
      </c>
      <c r="K303" s="2">
        <v>2</v>
      </c>
      <c r="L303" s="2">
        <v>2</v>
      </c>
      <c r="N303" s="2">
        <v>1995</v>
      </c>
      <c r="O303" s="2">
        <v>850</v>
      </c>
      <c r="P303" s="2">
        <v>6</v>
      </c>
      <c r="Q303" s="2">
        <f t="shared" si="12"/>
        <v>141.66666666666666</v>
      </c>
      <c r="R303" s="4" t="s">
        <v>132</v>
      </c>
      <c r="S303" s="2">
        <v>1</v>
      </c>
      <c r="T303" s="2">
        <v>3</v>
      </c>
      <c r="U303" s="2">
        <v>1</v>
      </c>
      <c r="V303" s="2">
        <v>1</v>
      </c>
      <c r="W303" s="2">
        <v>2</v>
      </c>
      <c r="X303" s="2">
        <v>2</v>
      </c>
      <c r="Y303" s="2">
        <v>2</v>
      </c>
      <c r="Z303" s="2">
        <v>3</v>
      </c>
      <c r="AA303" s="2">
        <v>2</v>
      </c>
      <c r="AB303" s="2">
        <v>2</v>
      </c>
      <c r="AC303" s="2">
        <v>4</v>
      </c>
      <c r="AD303" s="2">
        <v>3</v>
      </c>
      <c r="AE303" s="2">
        <v>2</v>
      </c>
      <c r="AF303" s="2">
        <v>2</v>
      </c>
      <c r="AG303" s="2">
        <v>2</v>
      </c>
      <c r="AH303" s="2">
        <v>3</v>
      </c>
      <c r="AI303" s="2">
        <v>3</v>
      </c>
      <c r="AJ303" s="2">
        <v>3</v>
      </c>
      <c r="AK303" s="2">
        <v>3</v>
      </c>
      <c r="AL303" s="2">
        <v>2</v>
      </c>
      <c r="AM303" s="2">
        <v>2</v>
      </c>
      <c r="AN303" s="2">
        <v>2</v>
      </c>
      <c r="AO303" s="2">
        <v>4</v>
      </c>
      <c r="AP303" s="2">
        <v>4</v>
      </c>
      <c r="AQ303" s="2">
        <v>4</v>
      </c>
      <c r="AR303" s="2">
        <v>3</v>
      </c>
      <c r="AS303" s="2">
        <v>3</v>
      </c>
      <c r="AT303" s="2">
        <v>4</v>
      </c>
      <c r="AU303" s="2">
        <v>2</v>
      </c>
      <c r="AV303" s="2">
        <v>4</v>
      </c>
      <c r="AW303" s="2">
        <v>3</v>
      </c>
      <c r="AX303" s="2">
        <v>2</v>
      </c>
      <c r="AY303" s="2">
        <v>3</v>
      </c>
      <c r="AZ303" s="2">
        <v>3</v>
      </c>
      <c r="BA303" s="2">
        <v>2</v>
      </c>
      <c r="BB303" s="2">
        <v>4</v>
      </c>
      <c r="BC303" s="2">
        <v>2</v>
      </c>
      <c r="BD303" s="2">
        <v>4</v>
      </c>
      <c r="BE303" s="2">
        <v>3</v>
      </c>
      <c r="BF303" s="2">
        <v>2</v>
      </c>
      <c r="BG303" s="2">
        <v>2</v>
      </c>
      <c r="BH303" s="2">
        <v>2</v>
      </c>
      <c r="BI303" s="2">
        <f t="shared" si="13"/>
        <v>2</v>
      </c>
      <c r="BJ303" s="2">
        <v>0</v>
      </c>
      <c r="BK303" s="2">
        <v>0</v>
      </c>
      <c r="BL303" s="2">
        <v>0</v>
      </c>
      <c r="BM303" s="2">
        <v>0</v>
      </c>
      <c r="BN303" s="2">
        <v>0</v>
      </c>
      <c r="BO303" s="2">
        <v>1</v>
      </c>
      <c r="BP303" s="2">
        <v>0</v>
      </c>
      <c r="BQ303" s="4" t="s">
        <v>445</v>
      </c>
      <c r="BR303" s="2">
        <v>0</v>
      </c>
      <c r="BS303" s="2">
        <v>0</v>
      </c>
      <c r="BT303" s="2">
        <v>0</v>
      </c>
      <c r="BU303" s="2">
        <v>0</v>
      </c>
      <c r="BV303" s="2">
        <v>0</v>
      </c>
      <c r="BW303" s="2">
        <v>1</v>
      </c>
      <c r="BX303" s="2">
        <v>0</v>
      </c>
      <c r="BY303" s="4" t="s">
        <v>445</v>
      </c>
      <c r="BZ303" s="2">
        <v>0</v>
      </c>
      <c r="CA303" s="2">
        <v>0</v>
      </c>
      <c r="CB303" s="2">
        <v>0</v>
      </c>
      <c r="CC303" s="2">
        <v>0</v>
      </c>
      <c r="CD303" s="2">
        <v>0</v>
      </c>
      <c r="CE303" s="2">
        <v>1</v>
      </c>
      <c r="CF303" s="2">
        <v>0</v>
      </c>
      <c r="CG303" s="4" t="s">
        <v>445</v>
      </c>
      <c r="CH303" s="2">
        <v>0</v>
      </c>
      <c r="CI303" s="2">
        <v>0</v>
      </c>
      <c r="CJ303" s="2">
        <v>0</v>
      </c>
      <c r="CK303" s="2">
        <v>1</v>
      </c>
      <c r="CL303" s="2">
        <v>0</v>
      </c>
      <c r="CM303" s="4" t="s">
        <v>445</v>
      </c>
      <c r="CN303" s="2">
        <v>0</v>
      </c>
      <c r="CO303" s="2">
        <v>1</v>
      </c>
      <c r="CP303" s="2">
        <v>0</v>
      </c>
      <c r="CQ303" s="2">
        <v>0</v>
      </c>
      <c r="CR303" s="2">
        <v>0</v>
      </c>
      <c r="CS303" s="4" t="s">
        <v>445</v>
      </c>
      <c r="CT303" s="2">
        <v>0</v>
      </c>
      <c r="CU303" s="2">
        <v>0</v>
      </c>
      <c r="CV303" s="2">
        <v>0</v>
      </c>
      <c r="CW303" s="2">
        <v>0</v>
      </c>
      <c r="CX303" s="2">
        <v>1</v>
      </c>
      <c r="CY303" s="2">
        <v>0</v>
      </c>
      <c r="CZ303" s="4" t="s">
        <v>445</v>
      </c>
      <c r="DA303" s="8">
        <f t="shared" si="14"/>
        <v>1</v>
      </c>
      <c r="DB303" s="2">
        <v>2</v>
      </c>
      <c r="DC303" s="2">
        <v>3</v>
      </c>
      <c r="DD303" s="2">
        <v>2</v>
      </c>
      <c r="DE303" s="2">
        <v>2</v>
      </c>
      <c r="DF303" s="2">
        <v>2</v>
      </c>
      <c r="DG303" s="2">
        <v>3</v>
      </c>
      <c r="DH303" s="2">
        <v>4</v>
      </c>
      <c r="DI303" s="2">
        <v>3</v>
      </c>
      <c r="DJ303" s="2">
        <v>3</v>
      </c>
      <c r="DR303" s="4" t="s">
        <v>445</v>
      </c>
    </row>
    <row r="304" spans="1:122">
      <c r="A304" s="2">
        <v>7351894</v>
      </c>
      <c r="B304" s="3">
        <v>42056.293611111112</v>
      </c>
      <c r="C304" s="2">
        <v>1</v>
      </c>
      <c r="D304" s="2">
        <v>45</v>
      </c>
      <c r="E304" s="2">
        <v>8</v>
      </c>
      <c r="F304" s="2">
        <v>13</v>
      </c>
      <c r="G304" s="2">
        <v>3</v>
      </c>
      <c r="H304" s="2">
        <v>2</v>
      </c>
      <c r="I304" s="2">
        <v>2</v>
      </c>
      <c r="J304" s="2">
        <v>3</v>
      </c>
      <c r="K304" s="2">
        <v>3</v>
      </c>
      <c r="L304" s="2">
        <v>6</v>
      </c>
      <c r="N304" s="2">
        <v>2010</v>
      </c>
      <c r="O304" s="2">
        <v>300</v>
      </c>
      <c r="P304" s="2">
        <v>5</v>
      </c>
      <c r="Q304" s="2">
        <f t="shared" si="12"/>
        <v>60</v>
      </c>
      <c r="R304" s="4" t="s">
        <v>56</v>
      </c>
      <c r="S304" s="2">
        <v>3</v>
      </c>
      <c r="T304" s="2">
        <v>3</v>
      </c>
      <c r="U304" s="2">
        <v>3</v>
      </c>
      <c r="V304" s="2">
        <v>2</v>
      </c>
      <c r="W304" s="2">
        <v>1</v>
      </c>
      <c r="X304" s="2">
        <v>1</v>
      </c>
      <c r="Y304" s="2">
        <v>1</v>
      </c>
      <c r="Z304" s="2">
        <v>3</v>
      </c>
      <c r="AA304" s="2">
        <v>2</v>
      </c>
      <c r="AB304" s="2">
        <v>2</v>
      </c>
      <c r="AC304" s="2">
        <v>2</v>
      </c>
      <c r="AD304" s="2">
        <v>3</v>
      </c>
      <c r="AE304" s="2">
        <v>2</v>
      </c>
      <c r="AF304" s="2">
        <v>2</v>
      </c>
      <c r="AG304" s="2">
        <v>2</v>
      </c>
      <c r="AH304" s="2">
        <v>2</v>
      </c>
      <c r="AI304" s="2">
        <v>2</v>
      </c>
      <c r="AJ304" s="2">
        <v>3</v>
      </c>
      <c r="AK304" s="2">
        <v>3</v>
      </c>
      <c r="AL304" s="2">
        <v>2</v>
      </c>
      <c r="AM304" s="2">
        <v>2</v>
      </c>
      <c r="AN304" s="2">
        <v>3</v>
      </c>
      <c r="AO304" s="2">
        <v>3</v>
      </c>
      <c r="AP304" s="2">
        <v>3</v>
      </c>
      <c r="AQ304" s="2">
        <v>2</v>
      </c>
      <c r="AR304" s="2">
        <v>3</v>
      </c>
      <c r="AS304" s="2">
        <v>2</v>
      </c>
      <c r="AT304" s="2">
        <v>3</v>
      </c>
      <c r="AU304" s="2">
        <v>3</v>
      </c>
      <c r="AV304" s="2">
        <v>3</v>
      </c>
      <c r="AW304" s="2">
        <v>2</v>
      </c>
      <c r="AX304" s="2">
        <v>2</v>
      </c>
      <c r="AY304" s="2">
        <v>3</v>
      </c>
      <c r="AZ304" s="2">
        <v>2</v>
      </c>
      <c r="BA304" s="2">
        <v>2</v>
      </c>
      <c r="BB304" s="2">
        <v>2</v>
      </c>
      <c r="BC304" s="2">
        <v>2</v>
      </c>
      <c r="BD304" s="2">
        <v>2</v>
      </c>
      <c r="BE304" s="2">
        <v>3</v>
      </c>
      <c r="BF304" s="2">
        <v>2</v>
      </c>
      <c r="BG304" s="2">
        <v>2</v>
      </c>
      <c r="BH304" s="2">
        <v>2</v>
      </c>
      <c r="BI304" s="2">
        <f t="shared" si="13"/>
        <v>2</v>
      </c>
      <c r="BJ304" s="2">
        <v>0</v>
      </c>
      <c r="BK304" s="2">
        <v>1</v>
      </c>
      <c r="BL304" s="2">
        <v>0</v>
      </c>
      <c r="BM304" s="2">
        <v>0</v>
      </c>
      <c r="BN304" s="2">
        <v>0</v>
      </c>
      <c r="BO304" s="2">
        <v>0</v>
      </c>
      <c r="BP304" s="2">
        <v>0</v>
      </c>
      <c r="BQ304" s="4" t="s">
        <v>445</v>
      </c>
      <c r="BR304" s="2">
        <v>0</v>
      </c>
      <c r="BS304" s="2">
        <v>0</v>
      </c>
      <c r="BT304" s="2">
        <v>1</v>
      </c>
      <c r="BU304" s="2">
        <v>0</v>
      </c>
      <c r="BV304" s="2">
        <v>0</v>
      </c>
      <c r="BW304" s="2">
        <v>0</v>
      </c>
      <c r="BX304" s="2">
        <v>0</v>
      </c>
      <c r="BY304" s="4" t="s">
        <v>445</v>
      </c>
      <c r="BZ304" s="2">
        <v>0</v>
      </c>
      <c r="CA304" s="2">
        <v>0</v>
      </c>
      <c r="CB304" s="2">
        <v>1</v>
      </c>
      <c r="CC304" s="2">
        <v>0</v>
      </c>
      <c r="CD304" s="2">
        <v>0</v>
      </c>
      <c r="CE304" s="2">
        <v>0</v>
      </c>
      <c r="CF304" s="2">
        <v>0</v>
      </c>
      <c r="CG304" s="4" t="s">
        <v>445</v>
      </c>
      <c r="CH304" s="2">
        <v>0</v>
      </c>
      <c r="CI304" s="2">
        <v>1</v>
      </c>
      <c r="CJ304" s="2">
        <v>0</v>
      </c>
      <c r="CK304" s="2">
        <v>0</v>
      </c>
      <c r="CL304" s="2">
        <v>0</v>
      </c>
      <c r="CM304" s="4" t="s">
        <v>445</v>
      </c>
      <c r="CN304" s="2">
        <v>0</v>
      </c>
      <c r="CO304" s="2">
        <v>1</v>
      </c>
      <c r="CP304" s="2">
        <v>0</v>
      </c>
      <c r="CQ304" s="2">
        <v>0</v>
      </c>
      <c r="CR304" s="2">
        <v>0</v>
      </c>
      <c r="CS304" s="4" t="s">
        <v>445</v>
      </c>
      <c r="CT304" s="2">
        <v>0</v>
      </c>
      <c r="CU304" s="2">
        <v>0</v>
      </c>
      <c r="CV304" s="2">
        <v>0</v>
      </c>
      <c r="CW304" s="2">
        <v>0</v>
      </c>
      <c r="CX304" s="2">
        <v>1</v>
      </c>
      <c r="CY304" s="2">
        <v>0</v>
      </c>
      <c r="CZ304" s="4" t="s">
        <v>445</v>
      </c>
      <c r="DA304" s="8">
        <f t="shared" si="14"/>
        <v>5</v>
      </c>
      <c r="DB304" s="2">
        <v>2</v>
      </c>
      <c r="DC304" s="2">
        <v>2</v>
      </c>
      <c r="DD304" s="2">
        <v>2</v>
      </c>
      <c r="DE304" s="2">
        <v>2</v>
      </c>
      <c r="DF304" s="2">
        <v>2</v>
      </c>
      <c r="DG304" s="2">
        <v>2</v>
      </c>
      <c r="DH304" s="2">
        <v>2</v>
      </c>
      <c r="DI304" s="2">
        <v>2</v>
      </c>
      <c r="DJ304" s="2">
        <v>3</v>
      </c>
      <c r="DR304" s="4" t="s">
        <v>445</v>
      </c>
    </row>
    <row r="305" spans="1:122">
      <c r="A305" s="2">
        <v>7352126</v>
      </c>
      <c r="B305" s="3">
        <v>42057.519780092596</v>
      </c>
      <c r="C305" s="2">
        <v>1</v>
      </c>
      <c r="D305" s="2">
        <v>49</v>
      </c>
      <c r="E305" s="2">
        <v>8</v>
      </c>
      <c r="F305" s="2">
        <v>13</v>
      </c>
      <c r="G305" s="2">
        <v>3</v>
      </c>
      <c r="H305" s="2">
        <v>2</v>
      </c>
      <c r="I305" s="2">
        <v>2</v>
      </c>
      <c r="J305" s="2">
        <v>4</v>
      </c>
      <c r="K305" s="2">
        <v>3</v>
      </c>
      <c r="L305" s="2">
        <v>4</v>
      </c>
      <c r="N305" s="2">
        <v>1980</v>
      </c>
      <c r="O305" s="2">
        <v>5000</v>
      </c>
      <c r="P305" s="2">
        <v>3</v>
      </c>
      <c r="Q305" s="2">
        <f t="shared" si="12"/>
        <v>1666.6666666666667</v>
      </c>
      <c r="R305" s="4" t="s">
        <v>261</v>
      </c>
      <c r="S305" s="2">
        <v>1</v>
      </c>
      <c r="T305" s="2">
        <v>1</v>
      </c>
      <c r="U305" s="2">
        <v>1</v>
      </c>
      <c r="V305" s="2">
        <v>2</v>
      </c>
      <c r="W305" s="2">
        <v>1</v>
      </c>
      <c r="X305" s="2">
        <v>2</v>
      </c>
      <c r="Y305" s="2">
        <v>2</v>
      </c>
      <c r="Z305" s="2">
        <v>1</v>
      </c>
      <c r="AA305" s="2">
        <v>2</v>
      </c>
      <c r="AB305" s="2">
        <v>1</v>
      </c>
      <c r="AC305" s="2">
        <v>1</v>
      </c>
      <c r="AD305" s="2">
        <v>2</v>
      </c>
      <c r="AE305" s="2">
        <v>2</v>
      </c>
      <c r="AF305" s="2">
        <v>2</v>
      </c>
      <c r="AG305" s="2">
        <v>1</v>
      </c>
      <c r="AH305" s="2">
        <v>3</v>
      </c>
      <c r="AI305" s="2">
        <v>2</v>
      </c>
      <c r="AJ305" s="2">
        <v>3</v>
      </c>
      <c r="AK305" s="2">
        <v>1</v>
      </c>
      <c r="AL305" s="2">
        <v>1</v>
      </c>
      <c r="AM305" s="2">
        <v>2</v>
      </c>
      <c r="AN305" s="2">
        <v>1</v>
      </c>
      <c r="AO305" s="2">
        <v>3</v>
      </c>
      <c r="AP305" s="2">
        <v>1</v>
      </c>
      <c r="AQ305" s="2">
        <v>4</v>
      </c>
      <c r="AR305" s="2">
        <v>2</v>
      </c>
      <c r="AS305" s="2">
        <v>2</v>
      </c>
      <c r="AT305" s="2">
        <v>3</v>
      </c>
      <c r="AU305" s="2">
        <v>1</v>
      </c>
      <c r="AV305" s="2">
        <v>2</v>
      </c>
      <c r="AW305" s="2">
        <v>2</v>
      </c>
      <c r="AX305" s="2">
        <v>2</v>
      </c>
      <c r="AY305" s="2">
        <v>2</v>
      </c>
      <c r="AZ305" s="2">
        <v>2</v>
      </c>
      <c r="BA305" s="2">
        <v>2</v>
      </c>
      <c r="BB305" s="2">
        <v>2</v>
      </c>
      <c r="BC305" s="2">
        <v>2</v>
      </c>
      <c r="BD305" s="2">
        <v>2</v>
      </c>
      <c r="BE305" s="2">
        <v>2</v>
      </c>
      <c r="BF305" s="2">
        <v>2</v>
      </c>
      <c r="BG305" s="2">
        <v>2</v>
      </c>
      <c r="BH305" s="2">
        <v>1</v>
      </c>
      <c r="BI305" s="2">
        <f t="shared" si="13"/>
        <v>1.5</v>
      </c>
      <c r="BJ305" s="2">
        <v>0</v>
      </c>
      <c r="BK305" s="2">
        <v>0</v>
      </c>
      <c r="BL305" s="2">
        <v>0</v>
      </c>
      <c r="BM305" s="2">
        <v>0</v>
      </c>
      <c r="BN305" s="2">
        <v>0</v>
      </c>
      <c r="BO305" s="2">
        <v>1</v>
      </c>
      <c r="BP305" s="2">
        <v>0</v>
      </c>
      <c r="BQ305" s="4" t="s">
        <v>445</v>
      </c>
      <c r="BR305" s="2">
        <v>0</v>
      </c>
      <c r="BS305" s="2">
        <v>0</v>
      </c>
      <c r="BT305" s="2">
        <v>0</v>
      </c>
      <c r="BU305" s="2">
        <v>0</v>
      </c>
      <c r="BV305" s="2">
        <v>0</v>
      </c>
      <c r="BW305" s="2">
        <v>1</v>
      </c>
      <c r="BX305" s="2">
        <v>0</v>
      </c>
      <c r="BY305" s="4" t="s">
        <v>445</v>
      </c>
      <c r="BZ305" s="2">
        <v>0</v>
      </c>
      <c r="CA305" s="2">
        <v>0</v>
      </c>
      <c r="CB305" s="2">
        <v>0</v>
      </c>
      <c r="CC305" s="2">
        <v>0</v>
      </c>
      <c r="CD305" s="2">
        <v>0</v>
      </c>
      <c r="CE305" s="2">
        <v>1</v>
      </c>
      <c r="CF305" s="2">
        <v>0</v>
      </c>
      <c r="CG305" s="4" t="s">
        <v>445</v>
      </c>
      <c r="CH305" s="2">
        <v>0</v>
      </c>
      <c r="CI305" s="2">
        <v>0</v>
      </c>
      <c r="CJ305" s="2">
        <v>0</v>
      </c>
      <c r="CK305" s="2">
        <v>1</v>
      </c>
      <c r="CL305" s="2">
        <v>0</v>
      </c>
      <c r="CM305" s="4" t="s">
        <v>445</v>
      </c>
      <c r="CN305" s="2">
        <v>0</v>
      </c>
      <c r="CO305" s="2">
        <v>0</v>
      </c>
      <c r="CP305" s="2">
        <v>0</v>
      </c>
      <c r="CQ305" s="2">
        <v>1</v>
      </c>
      <c r="CR305" s="2">
        <v>0</v>
      </c>
      <c r="CS305" s="4" t="s">
        <v>445</v>
      </c>
      <c r="CT305" s="2">
        <v>0</v>
      </c>
      <c r="CU305" s="2">
        <v>0</v>
      </c>
      <c r="CV305" s="2">
        <v>0</v>
      </c>
      <c r="CW305" s="2">
        <v>0</v>
      </c>
      <c r="CX305" s="2">
        <v>1</v>
      </c>
      <c r="CY305" s="2">
        <v>0</v>
      </c>
      <c r="CZ305" s="4" t="s">
        <v>445</v>
      </c>
      <c r="DA305" s="8">
        <f t="shared" si="14"/>
        <v>0</v>
      </c>
      <c r="DB305" s="2">
        <v>2</v>
      </c>
      <c r="DC305" s="2">
        <v>2</v>
      </c>
      <c r="DD305" s="2">
        <v>2</v>
      </c>
      <c r="DE305" s="2">
        <v>1</v>
      </c>
      <c r="DF305" s="2">
        <v>2</v>
      </c>
      <c r="DG305" s="2">
        <v>2</v>
      </c>
      <c r="DH305" s="2">
        <v>1</v>
      </c>
      <c r="DI305" s="2">
        <v>2</v>
      </c>
      <c r="DJ305" s="2">
        <v>2</v>
      </c>
      <c r="DK305" s="2">
        <v>0</v>
      </c>
      <c r="DL305" s="2">
        <v>1</v>
      </c>
      <c r="DM305" s="2">
        <v>0</v>
      </c>
      <c r="DN305" s="2">
        <v>0</v>
      </c>
      <c r="DO305" s="2">
        <v>1</v>
      </c>
      <c r="DP305" s="2">
        <v>0</v>
      </c>
      <c r="DQ305" s="2">
        <v>0</v>
      </c>
      <c r="DR305" s="4" t="s">
        <v>445</v>
      </c>
    </row>
    <row r="306" spans="1:122">
      <c r="A306" s="2">
        <v>7353743</v>
      </c>
      <c r="B306" s="3">
        <v>42055.99355324074</v>
      </c>
      <c r="C306" s="2">
        <v>1</v>
      </c>
      <c r="D306" s="2">
        <v>28</v>
      </c>
      <c r="E306" s="2">
        <v>4</v>
      </c>
      <c r="F306" s="2">
        <v>4</v>
      </c>
      <c r="G306" s="2">
        <v>2</v>
      </c>
      <c r="H306" s="2">
        <v>1</v>
      </c>
      <c r="I306" s="2">
        <v>1</v>
      </c>
      <c r="J306" s="2">
        <v>5</v>
      </c>
      <c r="K306" s="2">
        <v>2</v>
      </c>
      <c r="L306" s="2">
        <v>3</v>
      </c>
      <c r="N306" s="2">
        <v>2005</v>
      </c>
      <c r="O306" s="2">
        <v>2200</v>
      </c>
      <c r="P306" s="2">
        <v>5</v>
      </c>
      <c r="Q306" s="2">
        <f t="shared" si="12"/>
        <v>440</v>
      </c>
      <c r="R306" s="4" t="s">
        <v>262</v>
      </c>
      <c r="S306" s="2">
        <v>1</v>
      </c>
      <c r="T306" s="2">
        <v>3</v>
      </c>
      <c r="U306" s="2">
        <v>3</v>
      </c>
      <c r="V306" s="2">
        <v>4</v>
      </c>
      <c r="W306" s="2">
        <v>1</v>
      </c>
      <c r="X306" s="2">
        <v>2</v>
      </c>
      <c r="Y306" s="2">
        <v>1</v>
      </c>
      <c r="Z306" s="2">
        <v>4</v>
      </c>
      <c r="AA306" s="2">
        <v>2</v>
      </c>
      <c r="AB306" s="2">
        <v>2</v>
      </c>
      <c r="AC306" s="2">
        <v>4</v>
      </c>
      <c r="AD306" s="2">
        <v>4</v>
      </c>
      <c r="AE306" s="2">
        <v>4</v>
      </c>
      <c r="AF306" s="2">
        <v>1</v>
      </c>
      <c r="AG306" s="2">
        <v>2</v>
      </c>
      <c r="AH306" s="2">
        <v>1</v>
      </c>
      <c r="AI306" s="2">
        <v>2</v>
      </c>
      <c r="AJ306" s="2">
        <v>1</v>
      </c>
      <c r="AK306" s="2">
        <v>4</v>
      </c>
      <c r="AL306" s="2">
        <v>4</v>
      </c>
      <c r="AM306" s="2">
        <v>1</v>
      </c>
      <c r="AN306" s="2">
        <v>1</v>
      </c>
      <c r="AO306" s="2">
        <v>4</v>
      </c>
      <c r="AP306" s="2">
        <v>4</v>
      </c>
      <c r="AQ306" s="2">
        <v>4</v>
      </c>
      <c r="AR306" s="2">
        <v>1</v>
      </c>
      <c r="AS306" s="2">
        <v>2</v>
      </c>
      <c r="AT306" s="2">
        <v>2</v>
      </c>
      <c r="AU306" s="2">
        <v>1</v>
      </c>
      <c r="AV306" s="2">
        <v>1</v>
      </c>
      <c r="AW306" s="2">
        <v>2</v>
      </c>
      <c r="AX306" s="2">
        <v>2</v>
      </c>
      <c r="AY306" s="2">
        <v>2</v>
      </c>
      <c r="AZ306" s="2">
        <v>1</v>
      </c>
      <c r="BA306" s="2">
        <v>2</v>
      </c>
      <c r="BB306" s="2">
        <v>3</v>
      </c>
      <c r="BC306" s="2">
        <v>1</v>
      </c>
      <c r="BD306" s="2">
        <v>2</v>
      </c>
      <c r="BE306" s="2">
        <v>2</v>
      </c>
      <c r="BF306" s="2">
        <v>1</v>
      </c>
      <c r="BG306" s="2">
        <v>2</v>
      </c>
      <c r="BH306" s="2">
        <v>2</v>
      </c>
      <c r="BI306" s="2">
        <f t="shared" si="13"/>
        <v>2</v>
      </c>
      <c r="BJ306" s="2">
        <v>0</v>
      </c>
      <c r="BK306" s="2">
        <v>0</v>
      </c>
      <c r="BL306" s="2">
        <v>0</v>
      </c>
      <c r="BM306" s="2">
        <v>0</v>
      </c>
      <c r="BN306" s="2">
        <v>0</v>
      </c>
      <c r="BO306" s="2">
        <v>1</v>
      </c>
      <c r="BP306" s="2">
        <v>0</v>
      </c>
      <c r="BQ306" s="4" t="s">
        <v>445</v>
      </c>
      <c r="BR306" s="2">
        <v>0</v>
      </c>
      <c r="BS306" s="2">
        <v>0</v>
      </c>
      <c r="BT306" s="2">
        <v>0</v>
      </c>
      <c r="BU306" s="2">
        <v>0</v>
      </c>
      <c r="BV306" s="2">
        <v>0</v>
      </c>
      <c r="BW306" s="2">
        <v>1</v>
      </c>
      <c r="BX306" s="2">
        <v>0</v>
      </c>
      <c r="BY306" s="4" t="s">
        <v>445</v>
      </c>
      <c r="BZ306" s="2">
        <v>0</v>
      </c>
      <c r="CA306" s="2">
        <v>0</v>
      </c>
      <c r="CB306" s="2">
        <v>0</v>
      </c>
      <c r="CC306" s="2">
        <v>0</v>
      </c>
      <c r="CD306" s="2">
        <v>0</v>
      </c>
      <c r="CE306" s="2">
        <v>1</v>
      </c>
      <c r="CF306" s="2">
        <v>0</v>
      </c>
      <c r="CG306" s="4" t="s">
        <v>445</v>
      </c>
      <c r="CH306" s="2">
        <v>0</v>
      </c>
      <c r="CI306" s="2">
        <v>0</v>
      </c>
      <c r="CJ306" s="2">
        <v>0</v>
      </c>
      <c r="CK306" s="2">
        <v>1</v>
      </c>
      <c r="CL306" s="2">
        <v>0</v>
      </c>
      <c r="CM306" s="4" t="s">
        <v>445</v>
      </c>
      <c r="CN306" s="2">
        <v>0</v>
      </c>
      <c r="CO306" s="2">
        <v>0</v>
      </c>
      <c r="CP306" s="2">
        <v>0</v>
      </c>
      <c r="CQ306" s="2">
        <v>1</v>
      </c>
      <c r="CR306" s="2">
        <v>0</v>
      </c>
      <c r="CS306" s="4" t="s">
        <v>445</v>
      </c>
      <c r="CT306" s="2">
        <v>0</v>
      </c>
      <c r="CU306" s="2">
        <v>0</v>
      </c>
      <c r="CV306" s="2">
        <v>0</v>
      </c>
      <c r="CW306" s="2">
        <v>0</v>
      </c>
      <c r="CX306" s="2">
        <v>1</v>
      </c>
      <c r="CY306" s="2">
        <v>0</v>
      </c>
      <c r="CZ306" s="4" t="s">
        <v>445</v>
      </c>
      <c r="DA306" s="8">
        <f t="shared" si="14"/>
        <v>0</v>
      </c>
      <c r="DB306" s="2">
        <v>2</v>
      </c>
      <c r="DC306" s="2">
        <v>2</v>
      </c>
      <c r="DD306" s="2">
        <v>1</v>
      </c>
      <c r="DE306" s="2">
        <v>4</v>
      </c>
      <c r="DF306" s="2">
        <v>2</v>
      </c>
      <c r="DG306" s="2">
        <v>2</v>
      </c>
      <c r="DH306" s="2">
        <v>1</v>
      </c>
      <c r="DI306" s="2">
        <v>3</v>
      </c>
      <c r="DJ306" s="2">
        <v>3</v>
      </c>
      <c r="DR306" s="4" t="s">
        <v>445</v>
      </c>
    </row>
    <row r="307" spans="1:122">
      <c r="A307" s="2">
        <v>7356743</v>
      </c>
      <c r="B307" s="3">
        <v>42056.385127314818</v>
      </c>
      <c r="C307" s="2">
        <v>2</v>
      </c>
      <c r="D307" s="2">
        <v>35</v>
      </c>
      <c r="E307" s="2">
        <v>6</v>
      </c>
      <c r="F307" s="2">
        <v>3</v>
      </c>
      <c r="G307" s="2">
        <v>2</v>
      </c>
      <c r="H307" s="2">
        <v>2</v>
      </c>
      <c r="I307" s="2">
        <v>2</v>
      </c>
      <c r="J307" s="2">
        <v>2</v>
      </c>
      <c r="K307" s="2">
        <v>1</v>
      </c>
      <c r="L307" s="2">
        <v>9</v>
      </c>
      <c r="N307" s="2">
        <v>1970</v>
      </c>
      <c r="O307" s="2">
        <v>250</v>
      </c>
      <c r="P307" s="2">
        <v>3</v>
      </c>
      <c r="Q307" s="2">
        <f t="shared" si="12"/>
        <v>83.333333333333329</v>
      </c>
      <c r="R307" s="4" t="s">
        <v>148</v>
      </c>
      <c r="S307" s="2">
        <v>2</v>
      </c>
      <c r="T307" s="2">
        <v>2</v>
      </c>
      <c r="U307" s="2">
        <v>1</v>
      </c>
      <c r="V307" s="2">
        <v>1</v>
      </c>
      <c r="W307" s="2">
        <v>1</v>
      </c>
      <c r="X307" s="2">
        <v>1</v>
      </c>
      <c r="Y307" s="2">
        <v>2</v>
      </c>
      <c r="Z307" s="2">
        <v>1</v>
      </c>
      <c r="AA307" s="2">
        <v>1</v>
      </c>
      <c r="AB307" s="2">
        <v>2</v>
      </c>
      <c r="AC307" s="2">
        <v>1</v>
      </c>
      <c r="AD307" s="2">
        <v>1</v>
      </c>
      <c r="AE307" s="2">
        <v>1</v>
      </c>
      <c r="AF307" s="2">
        <v>2</v>
      </c>
      <c r="AG307" s="2">
        <v>1</v>
      </c>
      <c r="AH307" s="2">
        <v>1</v>
      </c>
      <c r="AI307" s="2">
        <v>1</v>
      </c>
      <c r="AJ307" s="2">
        <v>1</v>
      </c>
      <c r="AK307" s="2">
        <v>1</v>
      </c>
      <c r="AL307" s="2">
        <v>4</v>
      </c>
      <c r="AM307" s="2">
        <v>4</v>
      </c>
      <c r="AN307" s="2">
        <v>1</v>
      </c>
      <c r="AO307" s="2">
        <v>1</v>
      </c>
      <c r="AP307" s="2">
        <v>1</v>
      </c>
      <c r="AQ307" s="2">
        <v>4</v>
      </c>
      <c r="AR307" s="2">
        <v>2</v>
      </c>
      <c r="AS307" s="2">
        <v>2</v>
      </c>
      <c r="AT307" s="2">
        <v>2</v>
      </c>
      <c r="AU307" s="2">
        <v>2</v>
      </c>
      <c r="AV307" s="2">
        <v>2</v>
      </c>
      <c r="AW307" s="2">
        <v>2</v>
      </c>
      <c r="AX307" s="2">
        <v>2</v>
      </c>
      <c r="AY307" s="2">
        <v>2</v>
      </c>
      <c r="AZ307" s="2">
        <v>1</v>
      </c>
      <c r="BA307" s="2">
        <v>1</v>
      </c>
      <c r="BB307" s="2">
        <v>3</v>
      </c>
      <c r="BC307" s="2">
        <v>2</v>
      </c>
      <c r="BD307" s="2">
        <v>3</v>
      </c>
      <c r="BE307" s="2">
        <v>2</v>
      </c>
      <c r="BF307" s="2">
        <v>2</v>
      </c>
      <c r="BG307" s="2">
        <v>1</v>
      </c>
      <c r="BH307" s="2">
        <v>3</v>
      </c>
      <c r="BI307" s="2">
        <f t="shared" si="13"/>
        <v>2</v>
      </c>
      <c r="BJ307" s="2">
        <v>0</v>
      </c>
      <c r="BK307" s="2">
        <v>0</v>
      </c>
      <c r="BL307" s="2">
        <v>0</v>
      </c>
      <c r="BM307" s="2">
        <v>0</v>
      </c>
      <c r="BN307" s="2">
        <v>0</v>
      </c>
      <c r="BO307" s="2">
        <v>1</v>
      </c>
      <c r="BP307" s="2">
        <v>0</v>
      </c>
      <c r="BQ307" s="4" t="s">
        <v>445</v>
      </c>
      <c r="BR307" s="2">
        <v>0</v>
      </c>
      <c r="BS307" s="2">
        <v>0</v>
      </c>
      <c r="BT307" s="2">
        <v>0</v>
      </c>
      <c r="BU307" s="2">
        <v>0</v>
      </c>
      <c r="BV307" s="2">
        <v>0</v>
      </c>
      <c r="BW307" s="2">
        <v>1</v>
      </c>
      <c r="BX307" s="2">
        <v>0</v>
      </c>
      <c r="BY307" s="4" t="s">
        <v>445</v>
      </c>
      <c r="BZ307" s="2">
        <v>0</v>
      </c>
      <c r="CA307" s="2">
        <v>0</v>
      </c>
      <c r="CB307" s="2">
        <v>0</v>
      </c>
      <c r="CC307" s="2">
        <v>0</v>
      </c>
      <c r="CD307" s="2">
        <v>0</v>
      </c>
      <c r="CE307" s="2">
        <v>1</v>
      </c>
      <c r="CF307" s="2">
        <v>0</v>
      </c>
      <c r="CG307" s="4" t="s">
        <v>445</v>
      </c>
      <c r="CH307" s="2">
        <v>0</v>
      </c>
      <c r="CI307" s="2">
        <v>0</v>
      </c>
      <c r="CJ307" s="2">
        <v>0</v>
      </c>
      <c r="CK307" s="2">
        <v>1</v>
      </c>
      <c r="CL307" s="2">
        <v>0</v>
      </c>
      <c r="CM307" s="4" t="s">
        <v>445</v>
      </c>
      <c r="CN307" s="2">
        <v>0</v>
      </c>
      <c r="CO307" s="2">
        <v>0</v>
      </c>
      <c r="CP307" s="2">
        <v>0</v>
      </c>
      <c r="CQ307" s="2">
        <v>1</v>
      </c>
      <c r="CR307" s="2">
        <v>0</v>
      </c>
      <c r="CS307" s="4" t="s">
        <v>445</v>
      </c>
      <c r="CT307" s="2">
        <v>0</v>
      </c>
      <c r="CU307" s="2">
        <v>0</v>
      </c>
      <c r="CV307" s="2">
        <v>0</v>
      </c>
      <c r="CW307" s="2">
        <v>0</v>
      </c>
      <c r="CX307" s="2">
        <v>1</v>
      </c>
      <c r="CY307" s="2">
        <v>0</v>
      </c>
      <c r="CZ307" s="4" t="s">
        <v>445</v>
      </c>
      <c r="DA307" s="8">
        <f t="shared" si="14"/>
        <v>0</v>
      </c>
      <c r="DB307" s="2">
        <v>2</v>
      </c>
      <c r="DC307" s="2">
        <v>2</v>
      </c>
      <c r="DD307" s="2">
        <v>1</v>
      </c>
      <c r="DE307" s="2">
        <v>1</v>
      </c>
      <c r="DF307" s="2">
        <v>2</v>
      </c>
      <c r="DG307" s="2">
        <v>2</v>
      </c>
      <c r="DH307" s="2">
        <v>2</v>
      </c>
      <c r="DI307" s="2">
        <v>2</v>
      </c>
      <c r="DJ307" s="2">
        <v>2</v>
      </c>
      <c r="DK307" s="2">
        <v>0</v>
      </c>
      <c r="DL307" s="2">
        <v>1</v>
      </c>
      <c r="DM307" s="2">
        <v>1</v>
      </c>
      <c r="DN307" s="2">
        <v>0</v>
      </c>
      <c r="DO307" s="2">
        <v>1</v>
      </c>
      <c r="DP307" s="2">
        <v>0</v>
      </c>
      <c r="DQ307" s="2">
        <v>0</v>
      </c>
      <c r="DR307" s="4" t="s">
        <v>445</v>
      </c>
    </row>
    <row r="308" spans="1:122">
      <c r="A308" s="2">
        <v>7363230</v>
      </c>
      <c r="B308" s="3">
        <v>42057.671944444446</v>
      </c>
      <c r="C308" s="2">
        <v>1</v>
      </c>
      <c r="D308" s="2">
        <v>30</v>
      </c>
      <c r="E308" s="2">
        <v>5</v>
      </c>
      <c r="F308" s="2">
        <v>13</v>
      </c>
      <c r="G308" s="2">
        <v>3</v>
      </c>
      <c r="H308" s="2">
        <v>2</v>
      </c>
      <c r="I308" s="2">
        <v>2</v>
      </c>
      <c r="J308" s="2">
        <v>5</v>
      </c>
      <c r="K308" s="2">
        <v>3</v>
      </c>
      <c r="L308" s="2">
        <v>4</v>
      </c>
      <c r="N308" s="2">
        <v>1983</v>
      </c>
      <c r="O308" s="2">
        <v>110</v>
      </c>
      <c r="P308" s="2">
        <v>4</v>
      </c>
      <c r="Q308" s="2">
        <f t="shared" si="12"/>
        <v>27.5</v>
      </c>
      <c r="R308" s="4" t="s">
        <v>263</v>
      </c>
      <c r="S308" s="2">
        <v>1</v>
      </c>
      <c r="T308" s="2">
        <v>1</v>
      </c>
      <c r="U308" s="2">
        <v>1</v>
      </c>
      <c r="V308" s="2">
        <v>1</v>
      </c>
      <c r="W308" s="2">
        <v>1</v>
      </c>
      <c r="X308" s="2">
        <v>1</v>
      </c>
      <c r="Y308" s="2">
        <v>2</v>
      </c>
      <c r="Z308" s="2">
        <v>4</v>
      </c>
      <c r="AA308" s="2">
        <v>3</v>
      </c>
      <c r="AB308" s="2">
        <v>4</v>
      </c>
      <c r="AC308" s="2">
        <v>4</v>
      </c>
      <c r="AD308" s="2">
        <v>4</v>
      </c>
      <c r="AE308" s="2">
        <v>4</v>
      </c>
      <c r="AF308" s="2">
        <v>4</v>
      </c>
      <c r="AG308" s="2">
        <v>4</v>
      </c>
      <c r="AH308" s="2">
        <v>4</v>
      </c>
      <c r="AI308" s="2">
        <v>4</v>
      </c>
      <c r="AJ308" s="2">
        <v>4</v>
      </c>
      <c r="AK308" s="2">
        <v>4</v>
      </c>
      <c r="AL308" s="2">
        <v>4</v>
      </c>
      <c r="AM308" s="2">
        <v>4</v>
      </c>
      <c r="AN308" s="2">
        <v>1</v>
      </c>
      <c r="AO308" s="2">
        <v>4</v>
      </c>
      <c r="AP308" s="2">
        <v>4</v>
      </c>
      <c r="AQ308" s="2">
        <v>4</v>
      </c>
      <c r="AR308" s="2">
        <v>3</v>
      </c>
      <c r="AS308" s="2">
        <v>3</v>
      </c>
      <c r="AT308" s="2">
        <v>2</v>
      </c>
      <c r="AU308" s="2">
        <v>2</v>
      </c>
      <c r="AV308" s="2">
        <v>3</v>
      </c>
      <c r="AW308" s="2">
        <v>1</v>
      </c>
      <c r="AX308" s="2">
        <v>2</v>
      </c>
      <c r="AY308" s="2">
        <v>2</v>
      </c>
      <c r="AZ308" s="2">
        <v>3</v>
      </c>
      <c r="BA308" s="2">
        <v>2</v>
      </c>
      <c r="BB308" s="2">
        <v>1</v>
      </c>
      <c r="BC308" s="2">
        <v>2</v>
      </c>
      <c r="BD308" s="2">
        <v>2</v>
      </c>
      <c r="BE308" s="2">
        <v>2</v>
      </c>
      <c r="BF308" s="2">
        <v>2</v>
      </c>
      <c r="BG308" s="2">
        <v>1</v>
      </c>
      <c r="BH308" s="2">
        <v>2</v>
      </c>
      <c r="BI308" s="2">
        <f t="shared" si="13"/>
        <v>1.5</v>
      </c>
      <c r="BJ308" s="2">
        <v>0</v>
      </c>
      <c r="BK308" s="2">
        <v>0</v>
      </c>
      <c r="BL308" s="2">
        <v>0</v>
      </c>
      <c r="BM308" s="2">
        <v>0</v>
      </c>
      <c r="BN308" s="2">
        <v>0</v>
      </c>
      <c r="BO308" s="2">
        <v>0</v>
      </c>
      <c r="BP308" s="2">
        <v>1</v>
      </c>
      <c r="BQ308" s="4" t="s">
        <v>445</v>
      </c>
      <c r="BR308" s="2">
        <v>0</v>
      </c>
      <c r="BS308" s="2">
        <v>0</v>
      </c>
      <c r="BT308" s="2">
        <v>0</v>
      </c>
      <c r="BU308" s="2">
        <v>0</v>
      </c>
      <c r="BV308" s="2">
        <v>0</v>
      </c>
      <c r="BW308" s="2">
        <v>0</v>
      </c>
      <c r="BX308" s="2">
        <v>1</v>
      </c>
      <c r="BY308" s="4" t="s">
        <v>445</v>
      </c>
      <c r="BZ308" s="2">
        <v>0</v>
      </c>
      <c r="CA308" s="2">
        <v>0</v>
      </c>
      <c r="CB308" s="2">
        <v>0</v>
      </c>
      <c r="CC308" s="2">
        <v>0</v>
      </c>
      <c r="CD308" s="2">
        <v>0</v>
      </c>
      <c r="CE308" s="2">
        <v>0</v>
      </c>
      <c r="CF308" s="2">
        <v>1</v>
      </c>
      <c r="CG308" s="4" t="s">
        <v>445</v>
      </c>
      <c r="CH308" s="2">
        <v>0</v>
      </c>
      <c r="CI308" s="2">
        <v>0</v>
      </c>
      <c r="CJ308" s="2">
        <v>0</v>
      </c>
      <c r="CK308" s="2">
        <v>0</v>
      </c>
      <c r="CL308" s="2">
        <v>1</v>
      </c>
      <c r="CM308" s="4" t="s">
        <v>445</v>
      </c>
      <c r="CN308" s="2">
        <v>0</v>
      </c>
      <c r="CO308" s="2">
        <v>0</v>
      </c>
      <c r="CP308" s="2">
        <v>0</v>
      </c>
      <c r="CQ308" s="2">
        <v>0</v>
      </c>
      <c r="CR308" s="2">
        <v>1</v>
      </c>
      <c r="CS308" s="4" t="s">
        <v>445</v>
      </c>
      <c r="CT308" s="2">
        <v>0</v>
      </c>
      <c r="CU308" s="2">
        <v>0</v>
      </c>
      <c r="CV308" s="2">
        <v>0</v>
      </c>
      <c r="CW308" s="2">
        <v>0</v>
      </c>
      <c r="CX308" s="2">
        <v>1</v>
      </c>
      <c r="CY308" s="2">
        <v>0</v>
      </c>
      <c r="CZ308" s="4" t="s">
        <v>445</v>
      </c>
      <c r="DA308" s="8">
        <f t="shared" si="14"/>
        <v>0</v>
      </c>
      <c r="DB308" s="2">
        <v>2</v>
      </c>
      <c r="DC308" s="2">
        <v>2</v>
      </c>
      <c r="DD308" s="2">
        <v>2</v>
      </c>
      <c r="DE308" s="2">
        <v>2</v>
      </c>
      <c r="DF308" s="2">
        <v>3</v>
      </c>
      <c r="DG308" s="2">
        <v>3</v>
      </c>
      <c r="DH308" s="2">
        <v>4</v>
      </c>
      <c r="DI308" s="2">
        <v>3</v>
      </c>
      <c r="DJ308" s="2">
        <v>3</v>
      </c>
      <c r="DR308" s="4" t="s">
        <v>445</v>
      </c>
    </row>
    <row r="309" spans="1:122">
      <c r="A309" s="2">
        <v>7363251</v>
      </c>
      <c r="B309" s="3">
        <v>42057.56045138889</v>
      </c>
      <c r="C309" s="2">
        <v>1</v>
      </c>
      <c r="D309" s="2">
        <v>35</v>
      </c>
      <c r="E309" s="2">
        <v>6</v>
      </c>
      <c r="F309" s="2">
        <v>40</v>
      </c>
      <c r="G309" s="2">
        <v>8</v>
      </c>
      <c r="H309" s="2">
        <v>1</v>
      </c>
      <c r="I309" s="2">
        <v>2</v>
      </c>
      <c r="J309" s="2">
        <v>10</v>
      </c>
      <c r="K309" s="2">
        <v>1</v>
      </c>
      <c r="L309" s="2">
        <v>12</v>
      </c>
      <c r="N309" s="2">
        <v>1977</v>
      </c>
      <c r="O309" s="2">
        <v>600</v>
      </c>
      <c r="P309" s="2">
        <v>5</v>
      </c>
      <c r="Q309" s="2">
        <f t="shared" si="12"/>
        <v>120</v>
      </c>
      <c r="R309" s="4" t="s">
        <v>264</v>
      </c>
      <c r="S309" s="2">
        <v>4</v>
      </c>
      <c r="T309" s="2">
        <v>3</v>
      </c>
      <c r="U309" s="2">
        <v>3</v>
      </c>
      <c r="V309" s="2">
        <v>3</v>
      </c>
      <c r="W309" s="2">
        <v>1</v>
      </c>
      <c r="X309" s="2">
        <v>2</v>
      </c>
      <c r="Y309" s="2">
        <v>2</v>
      </c>
      <c r="Z309" s="2">
        <v>1</v>
      </c>
      <c r="AA309" s="2">
        <v>2</v>
      </c>
      <c r="AB309" s="2">
        <v>2</v>
      </c>
      <c r="AC309" s="2">
        <v>3</v>
      </c>
      <c r="AD309" s="2">
        <v>3</v>
      </c>
      <c r="AE309" s="2">
        <v>4</v>
      </c>
      <c r="AF309" s="2">
        <v>2</v>
      </c>
      <c r="AG309" s="2">
        <v>2</v>
      </c>
      <c r="AH309" s="2">
        <v>3</v>
      </c>
      <c r="AI309" s="2">
        <v>3</v>
      </c>
      <c r="AJ309" s="2">
        <v>1</v>
      </c>
      <c r="AK309" s="2">
        <v>3</v>
      </c>
      <c r="AL309" s="2">
        <v>2</v>
      </c>
      <c r="AM309" s="2">
        <v>2</v>
      </c>
      <c r="AN309" s="2">
        <v>1</v>
      </c>
      <c r="AO309" s="2">
        <v>2</v>
      </c>
      <c r="AP309" s="2">
        <v>3</v>
      </c>
      <c r="AQ309" s="2">
        <v>4</v>
      </c>
      <c r="AR309" s="2">
        <v>2</v>
      </c>
      <c r="AS309" s="2">
        <v>3</v>
      </c>
      <c r="AT309" s="2">
        <v>2</v>
      </c>
      <c r="AU309" s="2">
        <v>2</v>
      </c>
      <c r="AV309" s="2">
        <v>2</v>
      </c>
      <c r="AW309" s="2">
        <v>2</v>
      </c>
      <c r="AX309" s="2">
        <v>2</v>
      </c>
      <c r="AY309" s="2">
        <v>2</v>
      </c>
      <c r="AZ309" s="2">
        <v>1</v>
      </c>
      <c r="BA309" s="2">
        <v>2</v>
      </c>
      <c r="BB309" s="2">
        <v>2</v>
      </c>
      <c r="BC309" s="2">
        <v>2</v>
      </c>
      <c r="BD309" s="2">
        <v>2</v>
      </c>
      <c r="BE309" s="2">
        <v>2</v>
      </c>
      <c r="BF309" s="2">
        <v>2</v>
      </c>
      <c r="BG309" s="2">
        <v>1</v>
      </c>
      <c r="BH309" s="2">
        <v>2</v>
      </c>
      <c r="BI309" s="2">
        <f t="shared" si="13"/>
        <v>1.5</v>
      </c>
      <c r="BJ309" s="2">
        <v>0</v>
      </c>
      <c r="BK309" s="2">
        <v>0</v>
      </c>
      <c r="BL309" s="2">
        <v>0</v>
      </c>
      <c r="BM309" s="2">
        <v>0</v>
      </c>
      <c r="BN309" s="2">
        <v>0</v>
      </c>
      <c r="BO309" s="2">
        <v>0</v>
      </c>
      <c r="BP309" s="2">
        <v>1</v>
      </c>
      <c r="BQ309" s="4" t="s">
        <v>445</v>
      </c>
      <c r="BR309" s="2">
        <v>0</v>
      </c>
      <c r="BS309" s="2">
        <v>0</v>
      </c>
      <c r="BT309" s="2">
        <v>0</v>
      </c>
      <c r="BU309" s="2">
        <v>0</v>
      </c>
      <c r="BV309" s="2">
        <v>0</v>
      </c>
      <c r="BW309" s="2">
        <v>0</v>
      </c>
      <c r="BX309" s="2">
        <v>1</v>
      </c>
      <c r="BY309" s="4" t="s">
        <v>445</v>
      </c>
      <c r="BZ309" s="2">
        <v>0</v>
      </c>
      <c r="CA309" s="2">
        <v>0</v>
      </c>
      <c r="CB309" s="2">
        <v>0</v>
      </c>
      <c r="CC309" s="2">
        <v>0</v>
      </c>
      <c r="CD309" s="2">
        <v>0</v>
      </c>
      <c r="CE309" s="2">
        <v>0</v>
      </c>
      <c r="CF309" s="2">
        <v>1</v>
      </c>
      <c r="CG309" s="4" t="s">
        <v>445</v>
      </c>
      <c r="CH309" s="2">
        <v>0</v>
      </c>
      <c r="CI309" s="2">
        <v>0</v>
      </c>
      <c r="CJ309" s="2">
        <v>0</v>
      </c>
      <c r="CK309" s="2">
        <v>0</v>
      </c>
      <c r="CL309" s="2">
        <v>1</v>
      </c>
      <c r="CM309" s="4" t="s">
        <v>445</v>
      </c>
      <c r="CN309" s="2">
        <v>0</v>
      </c>
      <c r="CO309" s="2">
        <v>0</v>
      </c>
      <c r="CP309" s="2">
        <v>0</v>
      </c>
      <c r="CQ309" s="2">
        <v>0</v>
      </c>
      <c r="CR309" s="2">
        <v>1</v>
      </c>
      <c r="CS309" s="4" t="s">
        <v>445</v>
      </c>
      <c r="CT309" s="2">
        <v>0</v>
      </c>
      <c r="CU309" s="2">
        <v>0</v>
      </c>
      <c r="CV309" s="2">
        <v>0</v>
      </c>
      <c r="CW309" s="2">
        <v>0</v>
      </c>
      <c r="CX309" s="2">
        <v>0</v>
      </c>
      <c r="CY309" s="2">
        <v>1</v>
      </c>
      <c r="CZ309" s="4" t="s">
        <v>445</v>
      </c>
      <c r="DA309" s="8">
        <f t="shared" si="14"/>
        <v>0</v>
      </c>
      <c r="DB309" s="2">
        <v>2</v>
      </c>
      <c r="DC309" s="2">
        <v>2</v>
      </c>
      <c r="DD309" s="2">
        <v>2</v>
      </c>
      <c r="DE309" s="2">
        <v>2</v>
      </c>
      <c r="DF309" s="2">
        <v>2</v>
      </c>
      <c r="DG309" s="2">
        <v>2</v>
      </c>
      <c r="DH309" s="2">
        <v>4</v>
      </c>
      <c r="DI309" s="2">
        <v>3</v>
      </c>
      <c r="DJ309" s="2">
        <v>2</v>
      </c>
      <c r="DK309" s="2">
        <v>1</v>
      </c>
      <c r="DL309" s="2">
        <v>0</v>
      </c>
      <c r="DM309" s="2">
        <v>0</v>
      </c>
      <c r="DN309" s="2">
        <v>0</v>
      </c>
      <c r="DO309" s="2">
        <v>1</v>
      </c>
      <c r="DP309" s="2">
        <v>0</v>
      </c>
      <c r="DQ309" s="2">
        <v>0</v>
      </c>
      <c r="DR309" s="4" t="s">
        <v>445</v>
      </c>
    </row>
    <row r="310" spans="1:122">
      <c r="A310" s="2">
        <v>7365867</v>
      </c>
      <c r="B310" s="3">
        <v>42056.420231481483</v>
      </c>
      <c r="C310" s="2">
        <v>1</v>
      </c>
      <c r="D310" s="2">
        <v>56</v>
      </c>
      <c r="E310" s="2">
        <v>10</v>
      </c>
      <c r="F310" s="2">
        <v>4</v>
      </c>
      <c r="G310" s="2">
        <v>2</v>
      </c>
      <c r="H310" s="2">
        <v>2</v>
      </c>
      <c r="I310" s="2">
        <v>2</v>
      </c>
      <c r="J310" s="2">
        <v>5</v>
      </c>
      <c r="K310" s="2">
        <v>4</v>
      </c>
      <c r="L310" s="2">
        <v>2</v>
      </c>
      <c r="N310" s="2">
        <v>2011</v>
      </c>
      <c r="O310" s="2">
        <v>220</v>
      </c>
      <c r="P310" s="2">
        <v>7</v>
      </c>
      <c r="Q310" s="2">
        <f t="shared" si="12"/>
        <v>31.428571428571427</v>
      </c>
      <c r="R310" s="4" t="s">
        <v>265</v>
      </c>
      <c r="S310" s="2">
        <v>4</v>
      </c>
      <c r="T310" s="2">
        <v>3</v>
      </c>
      <c r="U310" s="2">
        <v>1</v>
      </c>
      <c r="V310" s="2">
        <v>1</v>
      </c>
      <c r="W310" s="2">
        <v>1</v>
      </c>
      <c r="X310" s="2">
        <v>2</v>
      </c>
      <c r="Y310" s="2">
        <v>2</v>
      </c>
      <c r="Z310" s="2">
        <v>1</v>
      </c>
      <c r="AA310" s="2">
        <v>3</v>
      </c>
      <c r="AB310" s="2">
        <v>4</v>
      </c>
      <c r="AC310" s="2">
        <v>1</v>
      </c>
      <c r="AD310" s="2">
        <v>2</v>
      </c>
      <c r="AE310" s="2">
        <v>2</v>
      </c>
      <c r="AF310" s="2">
        <v>3</v>
      </c>
      <c r="AG310" s="2">
        <v>3</v>
      </c>
      <c r="AH310" s="2">
        <v>3</v>
      </c>
      <c r="AI310" s="2">
        <v>1</v>
      </c>
      <c r="AJ310" s="2">
        <v>1</v>
      </c>
      <c r="AK310" s="2">
        <v>2</v>
      </c>
      <c r="AL310" s="2">
        <v>3</v>
      </c>
      <c r="AM310" s="2">
        <v>1</v>
      </c>
      <c r="AN310" s="2">
        <v>1</v>
      </c>
      <c r="AO310" s="2">
        <v>1</v>
      </c>
      <c r="AP310" s="2">
        <v>1</v>
      </c>
      <c r="AQ310" s="2">
        <v>2</v>
      </c>
      <c r="AR310" s="2">
        <v>1</v>
      </c>
      <c r="AS310" s="2">
        <v>2</v>
      </c>
      <c r="AT310" s="2">
        <v>2</v>
      </c>
      <c r="AU310" s="2">
        <v>3</v>
      </c>
      <c r="AV310" s="2">
        <v>2</v>
      </c>
      <c r="AW310" s="2">
        <v>2</v>
      </c>
      <c r="AX310" s="2">
        <v>2</v>
      </c>
      <c r="AY310" s="2">
        <v>2</v>
      </c>
      <c r="AZ310" s="2">
        <v>1</v>
      </c>
      <c r="BA310" s="2">
        <v>2</v>
      </c>
      <c r="BB310" s="2">
        <v>2</v>
      </c>
      <c r="BC310" s="2">
        <v>2</v>
      </c>
      <c r="BD310" s="2">
        <v>2</v>
      </c>
      <c r="BE310" s="2">
        <v>2</v>
      </c>
      <c r="BF310" s="2">
        <v>2</v>
      </c>
      <c r="BG310" s="2">
        <v>4</v>
      </c>
      <c r="BH310" s="2">
        <v>3</v>
      </c>
      <c r="BI310" s="2">
        <f t="shared" si="13"/>
        <v>3.5</v>
      </c>
      <c r="BJ310" s="2">
        <v>1</v>
      </c>
      <c r="BK310" s="2">
        <v>0</v>
      </c>
      <c r="BL310" s="2">
        <v>0</v>
      </c>
      <c r="BM310" s="2">
        <v>0</v>
      </c>
      <c r="BN310" s="2">
        <v>0</v>
      </c>
      <c r="BO310" s="2">
        <v>0</v>
      </c>
      <c r="BP310" s="2">
        <v>0</v>
      </c>
      <c r="BQ310" s="4" t="s">
        <v>445</v>
      </c>
      <c r="BR310" s="2">
        <v>0</v>
      </c>
      <c r="BS310" s="2">
        <v>0</v>
      </c>
      <c r="BT310" s="2">
        <v>1</v>
      </c>
      <c r="BU310" s="2">
        <v>0</v>
      </c>
      <c r="BV310" s="2">
        <v>0</v>
      </c>
      <c r="BW310" s="2">
        <v>0</v>
      </c>
      <c r="BX310" s="2">
        <v>0</v>
      </c>
      <c r="BY310" s="4" t="s">
        <v>445</v>
      </c>
      <c r="BZ310" s="2">
        <v>0</v>
      </c>
      <c r="CA310" s="2">
        <v>0</v>
      </c>
      <c r="CB310" s="2">
        <v>1</v>
      </c>
      <c r="CC310" s="2">
        <v>0</v>
      </c>
      <c r="CD310" s="2">
        <v>0</v>
      </c>
      <c r="CE310" s="2">
        <v>0</v>
      </c>
      <c r="CF310" s="2">
        <v>0</v>
      </c>
      <c r="CG310" s="4" t="s">
        <v>445</v>
      </c>
      <c r="CH310" s="2">
        <v>0</v>
      </c>
      <c r="CI310" s="2">
        <v>0</v>
      </c>
      <c r="CJ310" s="2">
        <v>0</v>
      </c>
      <c r="CK310" s="2">
        <v>1</v>
      </c>
      <c r="CL310" s="2">
        <v>0</v>
      </c>
      <c r="CM310" s="4" t="s">
        <v>445</v>
      </c>
      <c r="CN310" s="2">
        <v>0</v>
      </c>
      <c r="CO310" s="2">
        <v>0</v>
      </c>
      <c r="CP310" s="2">
        <v>0</v>
      </c>
      <c r="CQ310" s="2">
        <v>1</v>
      </c>
      <c r="CR310" s="2">
        <v>0</v>
      </c>
      <c r="CS310" s="4" t="s">
        <v>445</v>
      </c>
      <c r="CT310" s="2">
        <v>0</v>
      </c>
      <c r="CU310" s="2">
        <v>0</v>
      </c>
      <c r="CV310" s="2">
        <v>0</v>
      </c>
      <c r="CW310" s="2">
        <v>0</v>
      </c>
      <c r="CX310" s="2">
        <v>1</v>
      </c>
      <c r="CY310" s="2">
        <v>0</v>
      </c>
      <c r="CZ310" s="4" t="s">
        <v>445</v>
      </c>
      <c r="DA310" s="8">
        <f t="shared" si="14"/>
        <v>3</v>
      </c>
      <c r="DB310" s="2">
        <v>2</v>
      </c>
      <c r="DC310" s="2">
        <v>2</v>
      </c>
      <c r="DD310" s="2">
        <v>3</v>
      </c>
      <c r="DE310" s="2">
        <v>2</v>
      </c>
      <c r="DF310" s="2">
        <v>2</v>
      </c>
      <c r="DG310" s="2">
        <v>2</v>
      </c>
      <c r="DH310" s="2">
        <v>3</v>
      </c>
      <c r="DI310" s="2">
        <v>3</v>
      </c>
      <c r="DJ310" s="2">
        <v>3</v>
      </c>
      <c r="DR310" s="4" t="s">
        <v>445</v>
      </c>
    </row>
    <row r="311" spans="1:122">
      <c r="A311" s="2">
        <v>7387086</v>
      </c>
      <c r="B311" s="3">
        <v>42055.978541666664</v>
      </c>
      <c r="C311" s="2">
        <v>1</v>
      </c>
      <c r="D311" s="2">
        <v>34</v>
      </c>
      <c r="E311" s="2">
        <v>5</v>
      </c>
      <c r="F311" s="2">
        <v>14</v>
      </c>
      <c r="G311" s="2">
        <v>3</v>
      </c>
      <c r="H311" s="2">
        <v>2</v>
      </c>
      <c r="I311" s="2">
        <v>2</v>
      </c>
      <c r="L311" s="2">
        <v>1</v>
      </c>
      <c r="N311" s="2">
        <v>2009</v>
      </c>
      <c r="O311" s="2">
        <v>2000</v>
      </c>
      <c r="P311" s="2">
        <v>3</v>
      </c>
      <c r="Q311" s="2">
        <f t="shared" si="12"/>
        <v>666.66666666666663</v>
      </c>
      <c r="R311" s="4" t="s">
        <v>267</v>
      </c>
      <c r="S311" s="2">
        <v>3</v>
      </c>
      <c r="T311" s="2">
        <v>3</v>
      </c>
      <c r="U311" s="2">
        <v>3</v>
      </c>
      <c r="V311" s="2">
        <v>3</v>
      </c>
      <c r="W311" s="2">
        <v>3</v>
      </c>
      <c r="X311" s="2">
        <v>2</v>
      </c>
      <c r="Y311" s="2">
        <v>3</v>
      </c>
      <c r="Z311" s="2">
        <v>3</v>
      </c>
      <c r="AA311" s="2">
        <v>2</v>
      </c>
      <c r="AB311" s="2">
        <v>3</v>
      </c>
      <c r="AC311" s="2">
        <v>3</v>
      </c>
      <c r="AD311" s="2">
        <v>2</v>
      </c>
      <c r="AE311" s="2">
        <v>3</v>
      </c>
      <c r="AF311" s="2">
        <v>3</v>
      </c>
      <c r="AG311" s="2">
        <v>2</v>
      </c>
      <c r="AH311" s="2">
        <v>3</v>
      </c>
      <c r="AI311" s="2">
        <v>2</v>
      </c>
      <c r="AJ311" s="2">
        <v>3</v>
      </c>
      <c r="AK311" s="2">
        <v>3</v>
      </c>
      <c r="AL311" s="2">
        <v>3</v>
      </c>
      <c r="AM311" s="2">
        <v>2</v>
      </c>
      <c r="AN311" s="2">
        <v>2</v>
      </c>
      <c r="AO311" s="2">
        <v>3</v>
      </c>
      <c r="AP311" s="2">
        <v>3</v>
      </c>
      <c r="AQ311" s="2">
        <v>2</v>
      </c>
      <c r="AR311" s="2">
        <v>3</v>
      </c>
      <c r="AS311" s="2">
        <v>3</v>
      </c>
      <c r="AT311" s="2">
        <v>2</v>
      </c>
      <c r="AU311" s="2">
        <v>2</v>
      </c>
      <c r="AV311" s="2">
        <v>3</v>
      </c>
      <c r="AW311" s="2">
        <v>2</v>
      </c>
      <c r="AX311" s="2">
        <v>3</v>
      </c>
      <c r="AY311" s="2">
        <v>3</v>
      </c>
      <c r="AZ311" s="2">
        <v>2</v>
      </c>
      <c r="BA311" s="2">
        <v>2</v>
      </c>
      <c r="BB311" s="2">
        <v>2</v>
      </c>
      <c r="BC311" s="2">
        <v>3</v>
      </c>
      <c r="BD311" s="2">
        <v>3</v>
      </c>
      <c r="BE311" s="2">
        <v>3</v>
      </c>
      <c r="BF311" s="2">
        <v>3</v>
      </c>
      <c r="BG311" s="2">
        <v>3</v>
      </c>
      <c r="BH311" s="2">
        <v>3</v>
      </c>
      <c r="BI311" s="2">
        <f t="shared" si="13"/>
        <v>3</v>
      </c>
      <c r="BJ311" s="2">
        <v>0</v>
      </c>
      <c r="BK311" s="2">
        <v>0</v>
      </c>
      <c r="BL311" s="2">
        <v>1</v>
      </c>
      <c r="BM311" s="2">
        <v>0</v>
      </c>
      <c r="BN311" s="2">
        <v>0</v>
      </c>
      <c r="BO311" s="2">
        <v>0</v>
      </c>
      <c r="BP311" s="2">
        <v>0</v>
      </c>
      <c r="BQ311" s="4" t="s">
        <v>445</v>
      </c>
      <c r="BR311" s="2">
        <v>0</v>
      </c>
      <c r="BS311" s="2">
        <v>0</v>
      </c>
      <c r="BT311" s="2">
        <v>0</v>
      </c>
      <c r="BU311" s="2">
        <v>1</v>
      </c>
      <c r="BV311" s="2">
        <v>0</v>
      </c>
      <c r="BW311" s="2">
        <v>0</v>
      </c>
      <c r="BX311" s="2">
        <v>0</v>
      </c>
      <c r="BY311" s="4" t="s">
        <v>445</v>
      </c>
      <c r="BZ311" s="2">
        <v>0</v>
      </c>
      <c r="CA311" s="2">
        <v>0</v>
      </c>
      <c r="CB311" s="2">
        <v>0</v>
      </c>
      <c r="CC311" s="2">
        <v>1</v>
      </c>
      <c r="CD311" s="2">
        <v>0</v>
      </c>
      <c r="CE311" s="2">
        <v>0</v>
      </c>
      <c r="CF311" s="2">
        <v>0</v>
      </c>
      <c r="CG311" s="4" t="s">
        <v>445</v>
      </c>
      <c r="CH311" s="2">
        <v>0</v>
      </c>
      <c r="CI311" s="2">
        <v>1</v>
      </c>
      <c r="CJ311" s="2">
        <v>0</v>
      </c>
      <c r="CK311" s="2">
        <v>0</v>
      </c>
      <c r="CL311" s="2">
        <v>0</v>
      </c>
      <c r="CM311" s="4" t="s">
        <v>445</v>
      </c>
      <c r="CN311" s="2">
        <v>1</v>
      </c>
      <c r="CO311" s="2">
        <v>0</v>
      </c>
      <c r="CP311" s="2">
        <v>0</v>
      </c>
      <c r="CQ311" s="2">
        <v>0</v>
      </c>
      <c r="CR311" s="2">
        <v>0</v>
      </c>
      <c r="CS311" s="4" t="s">
        <v>445</v>
      </c>
      <c r="CT311" s="2">
        <v>0</v>
      </c>
      <c r="CU311" s="2">
        <v>1</v>
      </c>
      <c r="CV311" s="2">
        <v>0</v>
      </c>
      <c r="CW311" s="2">
        <v>0</v>
      </c>
      <c r="CX311" s="2">
        <v>0</v>
      </c>
      <c r="CY311" s="2">
        <v>0</v>
      </c>
      <c r="CZ311" s="4" t="s">
        <v>445</v>
      </c>
      <c r="DA311" s="8">
        <f t="shared" si="14"/>
        <v>6</v>
      </c>
      <c r="DB311" s="2">
        <v>3</v>
      </c>
      <c r="DC311" s="2">
        <v>3</v>
      </c>
      <c r="DD311" s="2">
        <v>2</v>
      </c>
      <c r="DE311" s="2">
        <v>3</v>
      </c>
      <c r="DF311" s="2">
        <v>4</v>
      </c>
      <c r="DG311" s="2">
        <v>3</v>
      </c>
      <c r="DH311" s="2">
        <v>3</v>
      </c>
      <c r="DI311" s="2">
        <v>2</v>
      </c>
      <c r="DJ311" s="2">
        <v>2</v>
      </c>
      <c r="DK311" s="2">
        <v>0</v>
      </c>
      <c r="DL311" s="2">
        <v>0</v>
      </c>
      <c r="DM311" s="2">
        <v>1</v>
      </c>
      <c r="DN311" s="2">
        <v>0</v>
      </c>
      <c r="DO311" s="2">
        <v>0</v>
      </c>
      <c r="DP311" s="2">
        <v>0</v>
      </c>
      <c r="DQ311" s="2">
        <v>0</v>
      </c>
      <c r="DR311" s="4" t="s">
        <v>445</v>
      </c>
    </row>
    <row r="312" spans="1:122">
      <c r="A312" s="2">
        <v>7387315</v>
      </c>
      <c r="B312" s="3">
        <v>42055.980532407404</v>
      </c>
      <c r="C312" s="2">
        <v>2</v>
      </c>
      <c r="D312" s="2">
        <v>27</v>
      </c>
      <c r="E312" s="2">
        <v>4</v>
      </c>
      <c r="F312" s="2">
        <v>28</v>
      </c>
      <c r="G312" s="2">
        <v>5</v>
      </c>
      <c r="H312" s="2">
        <v>1</v>
      </c>
      <c r="I312" s="2">
        <v>1</v>
      </c>
      <c r="J312" s="2">
        <v>3</v>
      </c>
      <c r="K312" s="2">
        <v>1</v>
      </c>
      <c r="L312" s="2">
        <v>7</v>
      </c>
      <c r="N312" s="2">
        <v>1988</v>
      </c>
      <c r="O312" s="2">
        <v>500</v>
      </c>
      <c r="P312" s="2">
        <v>4</v>
      </c>
      <c r="Q312" s="2">
        <f t="shared" si="12"/>
        <v>125</v>
      </c>
      <c r="R312" s="4" t="s">
        <v>268</v>
      </c>
      <c r="S312" s="2">
        <v>4</v>
      </c>
      <c r="T312" s="2">
        <v>3</v>
      </c>
      <c r="U312" s="2">
        <v>3</v>
      </c>
      <c r="V312" s="2">
        <v>3</v>
      </c>
      <c r="W312" s="2">
        <v>4</v>
      </c>
      <c r="X312" s="2">
        <v>3</v>
      </c>
      <c r="Y312" s="2">
        <v>3</v>
      </c>
      <c r="Z312" s="2">
        <v>3</v>
      </c>
      <c r="AA312" s="2">
        <v>3</v>
      </c>
      <c r="AB312" s="2">
        <v>4</v>
      </c>
      <c r="AC312" s="2">
        <v>4</v>
      </c>
      <c r="AD312" s="2">
        <v>4</v>
      </c>
      <c r="AE312" s="2">
        <v>4</v>
      </c>
      <c r="AF312" s="2">
        <v>3</v>
      </c>
      <c r="AG312" s="2">
        <v>3</v>
      </c>
      <c r="AH312" s="2">
        <v>3</v>
      </c>
      <c r="AI312" s="2">
        <v>3</v>
      </c>
      <c r="AJ312" s="2">
        <v>3</v>
      </c>
      <c r="AK312" s="2">
        <v>4</v>
      </c>
      <c r="AL312" s="2">
        <v>3</v>
      </c>
      <c r="AM312" s="2">
        <v>3</v>
      </c>
      <c r="AN312" s="2">
        <v>3</v>
      </c>
      <c r="AO312" s="2">
        <v>3</v>
      </c>
      <c r="AP312" s="2">
        <v>4</v>
      </c>
      <c r="AQ312" s="2">
        <v>3</v>
      </c>
      <c r="AR312" s="2">
        <v>3</v>
      </c>
      <c r="AS312" s="2">
        <v>3</v>
      </c>
      <c r="AT312" s="2">
        <v>3</v>
      </c>
      <c r="AU312" s="2">
        <v>2</v>
      </c>
      <c r="AV312" s="2">
        <v>3</v>
      </c>
      <c r="AW312" s="2">
        <v>2</v>
      </c>
      <c r="AX312" s="2">
        <v>3</v>
      </c>
      <c r="AY312" s="2">
        <v>3</v>
      </c>
      <c r="AZ312" s="2">
        <v>3</v>
      </c>
      <c r="BA312" s="2">
        <v>1</v>
      </c>
      <c r="BB312" s="2">
        <v>3</v>
      </c>
      <c r="BC312" s="2">
        <v>3</v>
      </c>
      <c r="BD312" s="2">
        <v>4</v>
      </c>
      <c r="BE312" s="2">
        <v>4</v>
      </c>
      <c r="BF312" s="2">
        <v>3</v>
      </c>
      <c r="BG312" s="2">
        <v>3</v>
      </c>
      <c r="BH312" s="2">
        <v>3</v>
      </c>
      <c r="BI312" s="2">
        <f t="shared" si="13"/>
        <v>3</v>
      </c>
      <c r="BJ312" s="2">
        <v>1</v>
      </c>
      <c r="BK312" s="2">
        <v>0</v>
      </c>
      <c r="BL312" s="2">
        <v>1</v>
      </c>
      <c r="BM312" s="2">
        <v>0</v>
      </c>
      <c r="BN312" s="2">
        <v>0</v>
      </c>
      <c r="BO312" s="2">
        <v>0</v>
      </c>
      <c r="BP312" s="2">
        <v>0</v>
      </c>
      <c r="BQ312" s="4" t="s">
        <v>445</v>
      </c>
      <c r="BR312" s="2">
        <v>0</v>
      </c>
      <c r="BS312" s="2">
        <v>1</v>
      </c>
      <c r="BT312" s="2">
        <v>1</v>
      </c>
      <c r="BU312" s="2">
        <v>0</v>
      </c>
      <c r="BV312" s="2">
        <v>0</v>
      </c>
      <c r="BW312" s="2">
        <v>0</v>
      </c>
      <c r="BX312" s="2">
        <v>0</v>
      </c>
      <c r="BY312" s="4" t="s">
        <v>445</v>
      </c>
      <c r="BZ312" s="2">
        <v>0</v>
      </c>
      <c r="CA312" s="2">
        <v>0</v>
      </c>
      <c r="CB312" s="2">
        <v>1</v>
      </c>
      <c r="CC312" s="2">
        <v>0</v>
      </c>
      <c r="CD312" s="2">
        <v>0</v>
      </c>
      <c r="CE312" s="2">
        <v>0</v>
      </c>
      <c r="CF312" s="2">
        <v>0</v>
      </c>
      <c r="CG312" s="4" t="s">
        <v>445</v>
      </c>
      <c r="CH312" s="2">
        <v>1</v>
      </c>
      <c r="CI312" s="2">
        <v>0</v>
      </c>
      <c r="CJ312" s="2">
        <v>0</v>
      </c>
      <c r="CK312" s="2">
        <v>0</v>
      </c>
      <c r="CL312" s="2">
        <v>0</v>
      </c>
      <c r="CM312" s="4" t="s">
        <v>445</v>
      </c>
      <c r="CN312" s="2">
        <v>0</v>
      </c>
      <c r="CO312" s="2">
        <v>1</v>
      </c>
      <c r="CP312" s="2">
        <v>0</v>
      </c>
      <c r="CQ312" s="2">
        <v>0</v>
      </c>
      <c r="CR312" s="2">
        <v>0</v>
      </c>
      <c r="CS312" s="4" t="s">
        <v>445</v>
      </c>
      <c r="CT312" s="2">
        <v>0</v>
      </c>
      <c r="CU312" s="2">
        <v>1</v>
      </c>
      <c r="CV312" s="2">
        <v>0</v>
      </c>
      <c r="CW312" s="2">
        <v>0</v>
      </c>
      <c r="CX312" s="2">
        <v>0</v>
      </c>
      <c r="CY312" s="2">
        <v>0</v>
      </c>
      <c r="CZ312" s="4" t="s">
        <v>445</v>
      </c>
      <c r="DA312" s="8">
        <f t="shared" si="14"/>
        <v>8</v>
      </c>
      <c r="DB312" s="2">
        <v>3</v>
      </c>
      <c r="DC312" s="2">
        <v>3</v>
      </c>
      <c r="DD312" s="2">
        <v>3</v>
      </c>
      <c r="DE312" s="2">
        <v>4</v>
      </c>
      <c r="DF312" s="2">
        <v>3</v>
      </c>
      <c r="DG312" s="2">
        <v>3</v>
      </c>
      <c r="DH312" s="2">
        <v>4</v>
      </c>
      <c r="DI312" s="2">
        <v>3</v>
      </c>
      <c r="DJ312" s="2">
        <v>3</v>
      </c>
      <c r="DR312" s="4" t="s">
        <v>445</v>
      </c>
    </row>
    <row r="313" spans="1:122">
      <c r="A313" s="2">
        <v>7387331</v>
      </c>
      <c r="B313" s="3">
        <v>42056.191724537035</v>
      </c>
      <c r="C313" s="2">
        <v>1</v>
      </c>
      <c r="D313" s="2">
        <v>38</v>
      </c>
      <c r="E313" s="2">
        <v>6</v>
      </c>
      <c r="F313" s="2">
        <v>37</v>
      </c>
      <c r="G313" s="2">
        <v>7</v>
      </c>
      <c r="H313" s="2">
        <v>1</v>
      </c>
      <c r="I313" s="2">
        <v>1</v>
      </c>
      <c r="J313" s="2">
        <v>8</v>
      </c>
      <c r="K313" s="2">
        <v>8</v>
      </c>
      <c r="L313" s="2">
        <v>6</v>
      </c>
      <c r="N313" s="2">
        <v>1998</v>
      </c>
      <c r="O313" s="2">
        <v>560</v>
      </c>
      <c r="P313" s="2">
        <v>5</v>
      </c>
      <c r="Q313" s="2">
        <f t="shared" si="12"/>
        <v>112</v>
      </c>
      <c r="R313" s="4" t="s">
        <v>269</v>
      </c>
      <c r="S313" s="2">
        <v>2</v>
      </c>
      <c r="T313" s="2">
        <v>3</v>
      </c>
      <c r="U313" s="2">
        <v>1</v>
      </c>
      <c r="V313" s="2">
        <v>3</v>
      </c>
      <c r="W313" s="2">
        <v>1</v>
      </c>
      <c r="X313" s="2">
        <v>2</v>
      </c>
      <c r="Y313" s="2">
        <v>1</v>
      </c>
      <c r="Z313" s="2">
        <v>1</v>
      </c>
      <c r="AA313" s="2">
        <v>4</v>
      </c>
      <c r="AB313" s="2">
        <v>4</v>
      </c>
      <c r="AC313" s="2">
        <v>4</v>
      </c>
      <c r="AD313" s="2">
        <v>4</v>
      </c>
      <c r="AE313" s="2">
        <v>4</v>
      </c>
      <c r="AF313" s="2">
        <v>1</v>
      </c>
      <c r="AG313" s="2">
        <v>2</v>
      </c>
      <c r="AH313" s="2">
        <v>4</v>
      </c>
      <c r="AI313" s="2">
        <v>3</v>
      </c>
      <c r="AJ313" s="2">
        <v>1</v>
      </c>
      <c r="AK313" s="2">
        <v>4</v>
      </c>
      <c r="AL313" s="2">
        <v>3</v>
      </c>
      <c r="AM313" s="2">
        <v>1</v>
      </c>
      <c r="AN313" s="2">
        <v>1</v>
      </c>
      <c r="AO313" s="2">
        <v>4</v>
      </c>
      <c r="AP313" s="2">
        <v>4</v>
      </c>
      <c r="AQ313" s="2">
        <v>4</v>
      </c>
      <c r="AR313" s="2">
        <v>2</v>
      </c>
      <c r="AS313" s="2">
        <v>2</v>
      </c>
      <c r="AT313" s="2">
        <v>2</v>
      </c>
      <c r="AU313" s="2">
        <v>2</v>
      </c>
      <c r="AV313" s="2">
        <v>2</v>
      </c>
      <c r="AW313" s="2">
        <v>1</v>
      </c>
      <c r="AX313" s="2">
        <v>2</v>
      </c>
      <c r="AY313" s="2">
        <v>3</v>
      </c>
      <c r="AZ313" s="2">
        <v>4</v>
      </c>
      <c r="BA313" s="2">
        <v>2</v>
      </c>
      <c r="BB313" s="2">
        <v>2</v>
      </c>
      <c r="BC313" s="2">
        <v>2</v>
      </c>
      <c r="BD313" s="2">
        <v>2</v>
      </c>
      <c r="BE313" s="2">
        <v>2</v>
      </c>
      <c r="BF313" s="2">
        <v>3</v>
      </c>
      <c r="BG313" s="2">
        <v>3</v>
      </c>
      <c r="BH313" s="2">
        <v>4</v>
      </c>
      <c r="BI313" s="2">
        <f t="shared" si="13"/>
        <v>3.5</v>
      </c>
      <c r="BJ313" s="2">
        <v>1</v>
      </c>
      <c r="BK313" s="2">
        <v>0</v>
      </c>
      <c r="BL313" s="2">
        <v>0</v>
      </c>
      <c r="BM313" s="2">
        <v>0</v>
      </c>
      <c r="BN313" s="2">
        <v>0</v>
      </c>
      <c r="BO313" s="2">
        <v>0</v>
      </c>
      <c r="BP313" s="2">
        <v>0</v>
      </c>
      <c r="BQ313" s="4" t="s">
        <v>445</v>
      </c>
      <c r="BR313" s="2">
        <v>0</v>
      </c>
      <c r="BS313" s="2">
        <v>0</v>
      </c>
      <c r="BT313" s="2">
        <v>0</v>
      </c>
      <c r="BU313" s="2">
        <v>0</v>
      </c>
      <c r="BV313" s="2">
        <v>0</v>
      </c>
      <c r="BW313" s="2">
        <v>0</v>
      </c>
      <c r="BX313" s="2">
        <v>1</v>
      </c>
      <c r="BY313" s="4" t="s">
        <v>445</v>
      </c>
      <c r="BZ313" s="2">
        <v>0</v>
      </c>
      <c r="CA313" s="2">
        <v>0</v>
      </c>
      <c r="CB313" s="2">
        <v>0</v>
      </c>
      <c r="CC313" s="2">
        <v>0</v>
      </c>
      <c r="CD313" s="2">
        <v>0</v>
      </c>
      <c r="CE313" s="2">
        <v>0</v>
      </c>
      <c r="CF313" s="2">
        <v>1</v>
      </c>
      <c r="CG313" s="4" t="s">
        <v>445</v>
      </c>
      <c r="CH313" s="2">
        <v>0</v>
      </c>
      <c r="CI313" s="2">
        <v>0</v>
      </c>
      <c r="CJ313" s="2">
        <v>0</v>
      </c>
      <c r="CK313" s="2">
        <v>0</v>
      </c>
      <c r="CL313" s="2">
        <v>1</v>
      </c>
      <c r="CM313" s="4" t="s">
        <v>445</v>
      </c>
      <c r="CN313" s="2">
        <v>0</v>
      </c>
      <c r="CO313" s="2">
        <v>0</v>
      </c>
      <c r="CP313" s="2">
        <v>0</v>
      </c>
      <c r="CQ313" s="2">
        <v>0</v>
      </c>
      <c r="CR313" s="2">
        <v>1</v>
      </c>
      <c r="CS313" s="4" t="s">
        <v>445</v>
      </c>
      <c r="CT313" s="2">
        <v>0</v>
      </c>
      <c r="CU313" s="2">
        <v>0</v>
      </c>
      <c r="CV313" s="2">
        <v>0</v>
      </c>
      <c r="CW313" s="2">
        <v>0</v>
      </c>
      <c r="CX313" s="2">
        <v>1</v>
      </c>
      <c r="CY313" s="2">
        <v>0</v>
      </c>
      <c r="CZ313" s="4" t="s">
        <v>445</v>
      </c>
      <c r="DA313" s="8">
        <f t="shared" si="14"/>
        <v>1</v>
      </c>
      <c r="DB313" s="2">
        <v>2</v>
      </c>
      <c r="DC313" s="2">
        <v>2</v>
      </c>
      <c r="DD313" s="2">
        <v>3</v>
      </c>
      <c r="DE313" s="2">
        <v>4</v>
      </c>
      <c r="DF313" s="2">
        <v>2</v>
      </c>
      <c r="DG313" s="2">
        <v>2</v>
      </c>
      <c r="DH313" s="2">
        <v>5</v>
      </c>
      <c r="DI313" s="2">
        <v>4</v>
      </c>
      <c r="DJ313" s="2">
        <v>3</v>
      </c>
      <c r="DR313" s="4" t="s">
        <v>445</v>
      </c>
    </row>
    <row r="314" spans="1:122">
      <c r="A314" s="2">
        <v>7390524</v>
      </c>
      <c r="B314" s="3">
        <v>42057.746747685182</v>
      </c>
      <c r="C314" s="2">
        <v>2</v>
      </c>
      <c r="D314" s="2">
        <v>25</v>
      </c>
      <c r="E314" s="2">
        <v>4</v>
      </c>
      <c r="F314" s="2">
        <v>7</v>
      </c>
      <c r="G314" s="2">
        <v>2</v>
      </c>
      <c r="H314" s="2">
        <v>1</v>
      </c>
      <c r="I314" s="2">
        <v>1</v>
      </c>
      <c r="L314" s="2">
        <v>3</v>
      </c>
      <c r="N314" s="2">
        <v>2000</v>
      </c>
      <c r="O314" s="2">
        <v>500</v>
      </c>
      <c r="P314" s="2">
        <v>3</v>
      </c>
      <c r="Q314" s="2">
        <f t="shared" si="12"/>
        <v>166.66666666666666</v>
      </c>
      <c r="R314" s="4" t="s">
        <v>270</v>
      </c>
      <c r="S314" s="2">
        <v>1</v>
      </c>
      <c r="T314" s="2">
        <v>2</v>
      </c>
      <c r="U314" s="2">
        <v>2</v>
      </c>
      <c r="V314" s="2">
        <v>2</v>
      </c>
      <c r="W314" s="2">
        <v>2</v>
      </c>
      <c r="X314" s="2">
        <v>3</v>
      </c>
      <c r="Y314" s="2">
        <v>3</v>
      </c>
      <c r="Z314" s="2">
        <v>2</v>
      </c>
      <c r="AA314" s="2">
        <v>2</v>
      </c>
      <c r="AB314" s="2">
        <v>2</v>
      </c>
      <c r="AC314" s="2">
        <v>3</v>
      </c>
      <c r="AD314" s="2">
        <v>1</v>
      </c>
      <c r="AE314" s="2">
        <v>3</v>
      </c>
      <c r="AF314" s="2">
        <v>2</v>
      </c>
      <c r="AG314" s="2">
        <v>2</v>
      </c>
      <c r="AH314" s="2">
        <v>3</v>
      </c>
      <c r="AI314" s="2">
        <v>1</v>
      </c>
      <c r="AJ314" s="2">
        <v>2</v>
      </c>
      <c r="AK314" s="2">
        <v>3</v>
      </c>
      <c r="AL314" s="2">
        <v>2</v>
      </c>
      <c r="AM314" s="2">
        <v>3</v>
      </c>
      <c r="AN314" s="2">
        <v>2</v>
      </c>
      <c r="AO314" s="2">
        <v>3</v>
      </c>
      <c r="AP314" s="2">
        <v>2</v>
      </c>
      <c r="AQ314" s="2">
        <v>2</v>
      </c>
      <c r="AR314" s="2">
        <v>3</v>
      </c>
      <c r="AS314" s="2">
        <v>2</v>
      </c>
      <c r="AT314" s="2">
        <v>1</v>
      </c>
      <c r="AU314" s="2">
        <v>3</v>
      </c>
      <c r="AV314" s="2">
        <v>3</v>
      </c>
      <c r="AW314" s="2">
        <v>2</v>
      </c>
      <c r="AX314" s="2">
        <v>3</v>
      </c>
      <c r="AY314" s="2">
        <v>3</v>
      </c>
      <c r="AZ314" s="2">
        <v>2</v>
      </c>
      <c r="BA314" s="2">
        <v>2</v>
      </c>
      <c r="BB314" s="2">
        <v>1</v>
      </c>
      <c r="BC314" s="2">
        <v>1</v>
      </c>
      <c r="BD314" s="2">
        <v>1</v>
      </c>
      <c r="BE314" s="2">
        <v>3</v>
      </c>
      <c r="BF314" s="2">
        <v>2</v>
      </c>
      <c r="BG314" s="2">
        <v>2</v>
      </c>
      <c r="BH314" s="2">
        <v>2</v>
      </c>
      <c r="BI314" s="2">
        <f t="shared" si="13"/>
        <v>2</v>
      </c>
      <c r="BJ314" s="2">
        <v>0</v>
      </c>
      <c r="BK314" s="2">
        <v>1</v>
      </c>
      <c r="BL314" s="2">
        <v>0</v>
      </c>
      <c r="BM314" s="2">
        <v>0</v>
      </c>
      <c r="BN314" s="2">
        <v>0</v>
      </c>
      <c r="BO314" s="2">
        <v>0</v>
      </c>
      <c r="BP314" s="2">
        <v>0</v>
      </c>
      <c r="BQ314" s="4" t="s">
        <v>445</v>
      </c>
      <c r="BR314" s="2">
        <v>0</v>
      </c>
      <c r="BS314" s="2">
        <v>1</v>
      </c>
      <c r="BT314" s="2">
        <v>0</v>
      </c>
      <c r="BU314" s="2">
        <v>0</v>
      </c>
      <c r="BV314" s="2">
        <v>0</v>
      </c>
      <c r="BW314" s="2">
        <v>0</v>
      </c>
      <c r="BX314" s="2">
        <v>0</v>
      </c>
      <c r="BY314" s="4" t="s">
        <v>445</v>
      </c>
      <c r="BZ314" s="2">
        <v>0</v>
      </c>
      <c r="CA314" s="2">
        <v>0</v>
      </c>
      <c r="CB314" s="2">
        <v>1</v>
      </c>
      <c r="CC314" s="2">
        <v>0</v>
      </c>
      <c r="CD314" s="2">
        <v>0</v>
      </c>
      <c r="CE314" s="2">
        <v>0</v>
      </c>
      <c r="CF314" s="2">
        <v>0</v>
      </c>
      <c r="CG314" s="4" t="s">
        <v>445</v>
      </c>
      <c r="CH314" s="2">
        <v>0</v>
      </c>
      <c r="CI314" s="2">
        <v>1</v>
      </c>
      <c r="CJ314" s="2">
        <v>0</v>
      </c>
      <c r="CK314" s="2">
        <v>0</v>
      </c>
      <c r="CL314" s="2">
        <v>0</v>
      </c>
      <c r="CM314" s="4" t="s">
        <v>445</v>
      </c>
      <c r="CN314" s="2">
        <v>0</v>
      </c>
      <c r="CO314" s="2">
        <v>1</v>
      </c>
      <c r="CP314" s="2">
        <v>0</v>
      </c>
      <c r="CQ314" s="2">
        <v>0</v>
      </c>
      <c r="CR314" s="2">
        <v>0</v>
      </c>
      <c r="CS314" s="4" t="s">
        <v>445</v>
      </c>
      <c r="CT314" s="2">
        <v>0</v>
      </c>
      <c r="CU314" s="2">
        <v>1</v>
      </c>
      <c r="CV314" s="2">
        <v>0</v>
      </c>
      <c r="CW314" s="2">
        <v>0</v>
      </c>
      <c r="CX314" s="2">
        <v>0</v>
      </c>
      <c r="CY314" s="2">
        <v>0</v>
      </c>
      <c r="CZ314" s="4" t="s">
        <v>445</v>
      </c>
      <c r="DA314" s="8">
        <f t="shared" si="14"/>
        <v>6</v>
      </c>
      <c r="DB314" s="2">
        <v>2</v>
      </c>
      <c r="DC314" s="2">
        <v>1</v>
      </c>
      <c r="DD314" s="2">
        <v>2</v>
      </c>
      <c r="DE314" s="2">
        <v>2</v>
      </c>
      <c r="DF314" s="2">
        <v>1</v>
      </c>
      <c r="DG314" s="2">
        <v>1</v>
      </c>
      <c r="DH314" s="2">
        <v>1</v>
      </c>
      <c r="DI314" s="2">
        <v>2</v>
      </c>
      <c r="DJ314" s="2">
        <v>2</v>
      </c>
      <c r="DK314" s="2">
        <v>0</v>
      </c>
      <c r="DL314" s="2">
        <v>1</v>
      </c>
      <c r="DM314" s="2">
        <v>0</v>
      </c>
      <c r="DN314" s="2">
        <v>0</v>
      </c>
      <c r="DO314" s="2">
        <v>0</v>
      </c>
      <c r="DP314" s="2">
        <v>0</v>
      </c>
      <c r="DQ314" s="2">
        <v>0</v>
      </c>
      <c r="DR314" s="4" t="s">
        <v>445</v>
      </c>
    </row>
    <row r="315" spans="1:122">
      <c r="A315" s="2">
        <v>7394813</v>
      </c>
      <c r="B315" s="3">
        <v>42056.557280092595</v>
      </c>
      <c r="C315" s="2">
        <v>1</v>
      </c>
      <c r="D315" s="2">
        <v>70</v>
      </c>
      <c r="E315" s="2">
        <v>11</v>
      </c>
      <c r="F315" s="2">
        <v>28</v>
      </c>
      <c r="G315" s="2">
        <v>5</v>
      </c>
      <c r="H315" s="2">
        <v>2</v>
      </c>
      <c r="I315" s="2">
        <v>2</v>
      </c>
      <c r="J315" s="2">
        <v>5</v>
      </c>
      <c r="K315" s="2">
        <v>3</v>
      </c>
      <c r="L315" s="2">
        <v>4</v>
      </c>
      <c r="N315" s="2">
        <v>1985</v>
      </c>
      <c r="O315" s="2">
        <v>330</v>
      </c>
      <c r="P315" s="2">
        <v>3</v>
      </c>
      <c r="Q315" s="2">
        <f t="shared" si="12"/>
        <v>110</v>
      </c>
      <c r="R315" s="4" t="s">
        <v>116</v>
      </c>
      <c r="S315" s="2">
        <v>4</v>
      </c>
      <c r="T315" s="2">
        <v>2</v>
      </c>
      <c r="U315" s="2">
        <v>3</v>
      </c>
      <c r="V315" s="2">
        <v>4</v>
      </c>
      <c r="W315" s="2">
        <v>3</v>
      </c>
      <c r="X315" s="2">
        <v>2</v>
      </c>
      <c r="Y315" s="2">
        <v>2</v>
      </c>
      <c r="Z315" s="2">
        <v>2</v>
      </c>
      <c r="AA315" s="2">
        <v>4</v>
      </c>
      <c r="AB315" s="2">
        <v>4</v>
      </c>
      <c r="AC315" s="2">
        <v>4</v>
      </c>
      <c r="AD315" s="2">
        <v>4</v>
      </c>
      <c r="AE315" s="2">
        <v>4</v>
      </c>
      <c r="AF315" s="2">
        <v>3</v>
      </c>
      <c r="AG315" s="2">
        <v>2</v>
      </c>
      <c r="AH315" s="2">
        <v>3</v>
      </c>
      <c r="AI315" s="2">
        <v>3</v>
      </c>
      <c r="AJ315" s="2">
        <v>3</v>
      </c>
      <c r="AK315" s="2">
        <v>4</v>
      </c>
      <c r="AL315" s="2">
        <v>4</v>
      </c>
      <c r="AM315" s="2">
        <v>4</v>
      </c>
      <c r="AN315" s="2">
        <v>3</v>
      </c>
      <c r="AO315" s="2">
        <v>4</v>
      </c>
      <c r="AP315" s="2">
        <v>4</v>
      </c>
      <c r="AQ315" s="2">
        <v>4</v>
      </c>
      <c r="AR315" s="2">
        <v>2</v>
      </c>
      <c r="AS315" s="2">
        <v>3</v>
      </c>
      <c r="AT315" s="2">
        <v>2</v>
      </c>
      <c r="AU315" s="2">
        <v>2</v>
      </c>
      <c r="AV315" s="2">
        <v>2</v>
      </c>
      <c r="AW315" s="2">
        <v>2</v>
      </c>
      <c r="AX315" s="2">
        <v>2</v>
      </c>
      <c r="AY315" s="2">
        <v>2</v>
      </c>
      <c r="AZ315" s="2">
        <v>3</v>
      </c>
      <c r="BA315" s="2">
        <v>2</v>
      </c>
      <c r="BB315" s="2">
        <v>2</v>
      </c>
      <c r="BC315" s="2">
        <v>2</v>
      </c>
      <c r="BD315" s="2">
        <v>2</v>
      </c>
      <c r="BE315" s="2">
        <v>2</v>
      </c>
      <c r="BF315" s="2">
        <v>2</v>
      </c>
      <c r="BG315" s="2">
        <v>3</v>
      </c>
      <c r="BH315" s="2">
        <v>2</v>
      </c>
      <c r="BI315" s="2">
        <f t="shared" si="13"/>
        <v>2.5</v>
      </c>
      <c r="BJ315" s="2">
        <v>0</v>
      </c>
      <c r="BK315" s="2">
        <v>0</v>
      </c>
      <c r="BL315" s="2">
        <v>0</v>
      </c>
      <c r="BM315" s="2">
        <v>0</v>
      </c>
      <c r="BN315" s="2">
        <v>0</v>
      </c>
      <c r="BO315" s="2">
        <v>1</v>
      </c>
      <c r="BP315" s="2">
        <v>0</v>
      </c>
      <c r="BQ315" s="4" t="s">
        <v>445</v>
      </c>
      <c r="BR315" s="2">
        <v>0</v>
      </c>
      <c r="BS315" s="2">
        <v>0</v>
      </c>
      <c r="BT315" s="2">
        <v>0</v>
      </c>
      <c r="BU315" s="2">
        <v>0</v>
      </c>
      <c r="BV315" s="2">
        <v>0</v>
      </c>
      <c r="BW315" s="2">
        <v>1</v>
      </c>
      <c r="BX315" s="2">
        <v>0</v>
      </c>
      <c r="BY315" s="4" t="s">
        <v>445</v>
      </c>
      <c r="BZ315" s="2">
        <v>0</v>
      </c>
      <c r="CA315" s="2">
        <v>0</v>
      </c>
      <c r="CB315" s="2">
        <v>0</v>
      </c>
      <c r="CC315" s="2">
        <v>0</v>
      </c>
      <c r="CD315" s="2">
        <v>0</v>
      </c>
      <c r="CE315" s="2">
        <v>1</v>
      </c>
      <c r="CF315" s="2">
        <v>0</v>
      </c>
      <c r="CG315" s="4" t="s">
        <v>445</v>
      </c>
      <c r="CH315" s="2">
        <v>0</v>
      </c>
      <c r="CI315" s="2">
        <v>0</v>
      </c>
      <c r="CJ315" s="2">
        <v>0</v>
      </c>
      <c r="CK315" s="2">
        <v>1</v>
      </c>
      <c r="CL315" s="2">
        <v>0</v>
      </c>
      <c r="CM315" s="4" t="s">
        <v>445</v>
      </c>
      <c r="CN315" s="2">
        <v>0</v>
      </c>
      <c r="CO315" s="2">
        <v>0</v>
      </c>
      <c r="CP315" s="2">
        <v>0</v>
      </c>
      <c r="CQ315" s="2">
        <v>1</v>
      </c>
      <c r="CR315" s="2">
        <v>0</v>
      </c>
      <c r="CS315" s="4" t="s">
        <v>445</v>
      </c>
      <c r="CT315" s="2">
        <v>0</v>
      </c>
      <c r="CU315" s="2">
        <v>0</v>
      </c>
      <c r="CV315" s="2">
        <v>0</v>
      </c>
      <c r="CW315" s="2">
        <v>0</v>
      </c>
      <c r="CX315" s="2">
        <v>1</v>
      </c>
      <c r="CY315" s="2">
        <v>0</v>
      </c>
      <c r="CZ315" s="4" t="s">
        <v>445</v>
      </c>
      <c r="DA315" s="8">
        <f t="shared" si="14"/>
        <v>0</v>
      </c>
      <c r="DB315" s="2">
        <v>2</v>
      </c>
      <c r="DC315" s="2">
        <v>2</v>
      </c>
      <c r="DD315" s="2">
        <v>2</v>
      </c>
      <c r="DE315" s="2">
        <v>3</v>
      </c>
      <c r="DF315" s="2">
        <v>2</v>
      </c>
      <c r="DG315" s="2">
        <v>2</v>
      </c>
      <c r="DH315" s="2">
        <v>5</v>
      </c>
      <c r="DI315" s="2">
        <v>3</v>
      </c>
      <c r="DJ315" s="2">
        <v>3</v>
      </c>
      <c r="DR315" s="4" t="s">
        <v>445</v>
      </c>
    </row>
    <row r="316" spans="1:122">
      <c r="A316" s="2">
        <v>7404102</v>
      </c>
      <c r="B316" s="3">
        <v>42057.66846064815</v>
      </c>
      <c r="C316" s="2">
        <v>2</v>
      </c>
      <c r="D316" s="2">
        <v>46</v>
      </c>
      <c r="E316" s="2">
        <v>8</v>
      </c>
      <c r="F316" s="2">
        <v>23</v>
      </c>
      <c r="G316" s="2">
        <v>4</v>
      </c>
      <c r="H316" s="2">
        <v>2</v>
      </c>
      <c r="I316" s="2">
        <v>2</v>
      </c>
      <c r="J316" s="2">
        <v>5</v>
      </c>
      <c r="K316" s="2">
        <v>1</v>
      </c>
      <c r="L316" s="2">
        <v>8</v>
      </c>
      <c r="N316" s="2">
        <v>2010</v>
      </c>
      <c r="O316" s="2">
        <v>200</v>
      </c>
      <c r="P316" s="2">
        <v>3</v>
      </c>
      <c r="Q316" s="2">
        <f t="shared" si="12"/>
        <v>66.666666666666671</v>
      </c>
      <c r="R316" s="4" t="s">
        <v>271</v>
      </c>
      <c r="S316" s="2">
        <v>3</v>
      </c>
      <c r="T316" s="2">
        <v>2</v>
      </c>
      <c r="U316" s="2">
        <v>3</v>
      </c>
      <c r="V316" s="2">
        <v>2</v>
      </c>
      <c r="W316" s="2">
        <v>2</v>
      </c>
      <c r="X316" s="2">
        <v>2</v>
      </c>
      <c r="Y316" s="2">
        <v>2</v>
      </c>
      <c r="Z316" s="2">
        <v>2</v>
      </c>
      <c r="AA316" s="2">
        <v>2</v>
      </c>
      <c r="AB316" s="2">
        <v>2</v>
      </c>
      <c r="AC316" s="2">
        <v>4</v>
      </c>
      <c r="AD316" s="2">
        <v>4</v>
      </c>
      <c r="AE316" s="2">
        <v>4</v>
      </c>
      <c r="AF316" s="2">
        <v>3</v>
      </c>
      <c r="AG316" s="2">
        <v>3</v>
      </c>
      <c r="AH316" s="2">
        <v>3</v>
      </c>
      <c r="AI316" s="2">
        <v>3</v>
      </c>
      <c r="AJ316" s="2">
        <v>3</v>
      </c>
      <c r="AK316" s="2">
        <v>3</v>
      </c>
      <c r="AL316" s="2">
        <v>2</v>
      </c>
      <c r="AM316" s="2">
        <v>3</v>
      </c>
      <c r="AN316" s="2">
        <v>3</v>
      </c>
      <c r="AO316" s="2">
        <v>2</v>
      </c>
      <c r="AP316" s="2">
        <v>2</v>
      </c>
      <c r="AQ316" s="2">
        <v>4</v>
      </c>
      <c r="AR316" s="2">
        <v>2</v>
      </c>
      <c r="AS316" s="2">
        <v>2</v>
      </c>
      <c r="AT316" s="2">
        <v>2</v>
      </c>
      <c r="AU316" s="2">
        <v>2</v>
      </c>
      <c r="AV316" s="2">
        <v>2</v>
      </c>
      <c r="AW316" s="2">
        <v>2</v>
      </c>
      <c r="AX316" s="2">
        <v>2</v>
      </c>
      <c r="AY316" s="2">
        <v>2</v>
      </c>
      <c r="AZ316" s="2">
        <v>3</v>
      </c>
      <c r="BA316" s="2">
        <v>2</v>
      </c>
      <c r="BB316" s="2">
        <v>3</v>
      </c>
      <c r="BC316" s="2">
        <v>2</v>
      </c>
      <c r="BD316" s="2">
        <v>4</v>
      </c>
      <c r="BE316" s="2">
        <v>3</v>
      </c>
      <c r="BF316" s="2">
        <v>2</v>
      </c>
      <c r="BG316" s="2">
        <v>3</v>
      </c>
      <c r="BH316" s="2">
        <v>3</v>
      </c>
      <c r="BI316" s="2">
        <f t="shared" si="13"/>
        <v>3</v>
      </c>
      <c r="BJ316" s="2">
        <v>0</v>
      </c>
      <c r="BK316" s="2">
        <v>1</v>
      </c>
      <c r="BL316" s="2">
        <v>0</v>
      </c>
      <c r="BM316" s="2">
        <v>0</v>
      </c>
      <c r="BN316" s="2">
        <v>0</v>
      </c>
      <c r="BO316" s="2">
        <v>0</v>
      </c>
      <c r="BP316" s="2">
        <v>0</v>
      </c>
      <c r="BQ316" s="4" t="s">
        <v>445</v>
      </c>
      <c r="BR316" s="2">
        <v>0</v>
      </c>
      <c r="BS316" s="2">
        <v>1</v>
      </c>
      <c r="BT316" s="2">
        <v>0</v>
      </c>
      <c r="BU316" s="2">
        <v>0</v>
      </c>
      <c r="BV316" s="2">
        <v>0</v>
      </c>
      <c r="BW316" s="2">
        <v>0</v>
      </c>
      <c r="BX316" s="2">
        <v>0</v>
      </c>
      <c r="BY316" s="4" t="s">
        <v>445</v>
      </c>
      <c r="BZ316" s="2">
        <v>0</v>
      </c>
      <c r="CA316" s="2">
        <v>0</v>
      </c>
      <c r="CB316" s="2">
        <v>1</v>
      </c>
      <c r="CC316" s="2">
        <v>0</v>
      </c>
      <c r="CD316" s="2">
        <v>0</v>
      </c>
      <c r="CE316" s="2">
        <v>0</v>
      </c>
      <c r="CF316" s="2">
        <v>0</v>
      </c>
      <c r="CG316" s="4" t="s">
        <v>445</v>
      </c>
      <c r="CH316" s="2">
        <v>1</v>
      </c>
      <c r="CI316" s="2">
        <v>0</v>
      </c>
      <c r="CJ316" s="2">
        <v>0</v>
      </c>
      <c r="CK316" s="2">
        <v>0</v>
      </c>
      <c r="CL316" s="2">
        <v>0</v>
      </c>
      <c r="CM316" s="4" t="s">
        <v>445</v>
      </c>
      <c r="CN316" s="2">
        <v>0</v>
      </c>
      <c r="CO316" s="2">
        <v>1</v>
      </c>
      <c r="CP316" s="2">
        <v>0</v>
      </c>
      <c r="CQ316" s="2">
        <v>0</v>
      </c>
      <c r="CR316" s="2">
        <v>0</v>
      </c>
      <c r="CS316" s="4" t="s">
        <v>445</v>
      </c>
      <c r="CT316" s="2">
        <v>0</v>
      </c>
      <c r="CU316" s="2">
        <v>0</v>
      </c>
      <c r="CV316" s="2">
        <v>0</v>
      </c>
      <c r="CW316" s="2">
        <v>0</v>
      </c>
      <c r="CX316" s="2">
        <v>1</v>
      </c>
      <c r="CY316" s="2">
        <v>0</v>
      </c>
      <c r="CZ316" s="4" t="s">
        <v>445</v>
      </c>
      <c r="DA316" s="8">
        <f t="shared" si="14"/>
        <v>5</v>
      </c>
      <c r="DB316" s="2">
        <v>3</v>
      </c>
      <c r="DC316" s="2">
        <v>2</v>
      </c>
      <c r="DD316" s="2">
        <v>4</v>
      </c>
      <c r="DE316" s="2">
        <v>4</v>
      </c>
      <c r="DF316" s="2">
        <v>3</v>
      </c>
      <c r="DG316" s="2">
        <v>3</v>
      </c>
      <c r="DH316" s="2">
        <v>5</v>
      </c>
      <c r="DI316" s="2">
        <v>3</v>
      </c>
      <c r="DJ316" s="2">
        <v>2</v>
      </c>
      <c r="DK316" s="2">
        <v>0</v>
      </c>
      <c r="DL316" s="2">
        <v>1</v>
      </c>
      <c r="DM316" s="2">
        <v>0</v>
      </c>
      <c r="DN316" s="2">
        <v>0</v>
      </c>
      <c r="DO316" s="2">
        <v>0</v>
      </c>
      <c r="DP316" s="2">
        <v>0</v>
      </c>
      <c r="DQ316" s="2">
        <v>0</v>
      </c>
      <c r="DR316" s="4" t="s">
        <v>445</v>
      </c>
    </row>
    <row r="317" spans="1:122">
      <c r="A317" s="2">
        <v>7411809</v>
      </c>
      <c r="B317" s="3">
        <v>42057.515335648146</v>
      </c>
      <c r="C317" s="2">
        <v>1</v>
      </c>
      <c r="D317" s="2">
        <v>53</v>
      </c>
      <c r="E317" s="2">
        <v>9</v>
      </c>
      <c r="F317" s="2">
        <v>23</v>
      </c>
      <c r="G317" s="2">
        <v>4</v>
      </c>
      <c r="H317" s="2">
        <v>2</v>
      </c>
      <c r="I317" s="2">
        <v>2</v>
      </c>
      <c r="J317" s="2">
        <v>9</v>
      </c>
      <c r="K317" s="2">
        <v>6</v>
      </c>
      <c r="L317" s="2">
        <v>6</v>
      </c>
      <c r="N317" s="2">
        <v>1986</v>
      </c>
      <c r="O317" s="2">
        <v>500</v>
      </c>
      <c r="P317" s="2">
        <v>5</v>
      </c>
      <c r="Q317" s="2">
        <f t="shared" si="12"/>
        <v>100</v>
      </c>
      <c r="R317" s="4" t="s">
        <v>207</v>
      </c>
      <c r="S317" s="2">
        <v>4</v>
      </c>
      <c r="T317" s="2">
        <v>1</v>
      </c>
      <c r="U317" s="2">
        <v>1</v>
      </c>
      <c r="V317" s="2">
        <v>1</v>
      </c>
      <c r="W317" s="2">
        <v>1</v>
      </c>
      <c r="X317" s="2">
        <v>1</v>
      </c>
      <c r="Y317" s="2">
        <v>1</v>
      </c>
      <c r="Z317" s="2">
        <v>3</v>
      </c>
      <c r="AA317" s="2">
        <v>1</v>
      </c>
      <c r="AB317" s="2">
        <v>1</v>
      </c>
      <c r="AC317" s="2">
        <v>4</v>
      </c>
      <c r="AD317" s="2">
        <v>4</v>
      </c>
      <c r="AE317" s="2">
        <v>4</v>
      </c>
      <c r="AF317" s="2">
        <v>1</v>
      </c>
      <c r="AG317" s="2">
        <v>1</v>
      </c>
      <c r="AH317" s="2">
        <v>3</v>
      </c>
      <c r="AI317" s="2">
        <v>4</v>
      </c>
      <c r="AJ317" s="2">
        <v>4</v>
      </c>
      <c r="AK317" s="2">
        <v>4</v>
      </c>
      <c r="AL317" s="2">
        <v>4</v>
      </c>
      <c r="AM317" s="2">
        <v>1</v>
      </c>
      <c r="AN317" s="2">
        <v>4</v>
      </c>
      <c r="AO317" s="2">
        <v>4</v>
      </c>
      <c r="AP317" s="2">
        <v>4</v>
      </c>
      <c r="AQ317" s="2">
        <v>4</v>
      </c>
      <c r="AR317" s="2">
        <v>2</v>
      </c>
      <c r="AS317" s="2">
        <v>2</v>
      </c>
      <c r="AT317" s="2">
        <v>2</v>
      </c>
      <c r="AU317" s="2">
        <v>1</v>
      </c>
      <c r="AV317" s="2">
        <v>1</v>
      </c>
      <c r="AW317" s="2">
        <v>3</v>
      </c>
      <c r="AX317" s="2">
        <v>2</v>
      </c>
      <c r="AY317" s="2">
        <v>2</v>
      </c>
      <c r="AZ317" s="2">
        <v>3</v>
      </c>
      <c r="BA317" s="2">
        <v>2</v>
      </c>
      <c r="BB317" s="2">
        <v>1</v>
      </c>
      <c r="BC317" s="2">
        <v>1</v>
      </c>
      <c r="BD317" s="2">
        <v>1</v>
      </c>
      <c r="BE317" s="2">
        <v>1</v>
      </c>
      <c r="BF317" s="2">
        <v>1</v>
      </c>
      <c r="BG317" s="2">
        <v>1</v>
      </c>
      <c r="BH317" s="2">
        <v>1</v>
      </c>
      <c r="BI317" s="2">
        <f t="shared" si="13"/>
        <v>1</v>
      </c>
      <c r="BJ317" s="2">
        <v>0</v>
      </c>
      <c r="BK317" s="2">
        <v>0</v>
      </c>
      <c r="BL317" s="2">
        <v>0</v>
      </c>
      <c r="BM317" s="2">
        <v>0</v>
      </c>
      <c r="BN317" s="2">
        <v>0</v>
      </c>
      <c r="BO317" s="2">
        <v>1</v>
      </c>
      <c r="BP317" s="2">
        <v>0</v>
      </c>
      <c r="BQ317" s="4" t="s">
        <v>445</v>
      </c>
      <c r="BR317" s="2">
        <v>0</v>
      </c>
      <c r="BS317" s="2">
        <v>0</v>
      </c>
      <c r="BT317" s="2">
        <v>0</v>
      </c>
      <c r="BU317" s="2">
        <v>0</v>
      </c>
      <c r="BV317" s="2">
        <v>0</v>
      </c>
      <c r="BW317" s="2">
        <v>1</v>
      </c>
      <c r="BX317" s="2">
        <v>0</v>
      </c>
      <c r="BY317" s="4" t="s">
        <v>445</v>
      </c>
      <c r="BZ317" s="2">
        <v>0</v>
      </c>
      <c r="CA317" s="2">
        <v>0</v>
      </c>
      <c r="CB317" s="2">
        <v>0</v>
      </c>
      <c r="CC317" s="2">
        <v>0</v>
      </c>
      <c r="CD317" s="2">
        <v>0</v>
      </c>
      <c r="CE317" s="2">
        <v>1</v>
      </c>
      <c r="CF317" s="2">
        <v>0</v>
      </c>
      <c r="CG317" s="4" t="s">
        <v>445</v>
      </c>
      <c r="CH317" s="2">
        <v>0</v>
      </c>
      <c r="CI317" s="2">
        <v>0</v>
      </c>
      <c r="CJ317" s="2">
        <v>0</v>
      </c>
      <c r="CK317" s="2">
        <v>1</v>
      </c>
      <c r="CL317" s="2">
        <v>0</v>
      </c>
      <c r="CM317" s="4" t="s">
        <v>445</v>
      </c>
      <c r="CN317" s="2">
        <v>0</v>
      </c>
      <c r="CO317" s="2">
        <v>0</v>
      </c>
      <c r="CP317" s="2">
        <v>0</v>
      </c>
      <c r="CQ317" s="2">
        <v>1</v>
      </c>
      <c r="CR317" s="2">
        <v>0</v>
      </c>
      <c r="CS317" s="4" t="s">
        <v>445</v>
      </c>
      <c r="CT317" s="2">
        <v>0</v>
      </c>
      <c r="CU317" s="2">
        <v>0</v>
      </c>
      <c r="CV317" s="2">
        <v>0</v>
      </c>
      <c r="CW317" s="2">
        <v>0</v>
      </c>
      <c r="CX317" s="2">
        <v>1</v>
      </c>
      <c r="CY317" s="2">
        <v>0</v>
      </c>
      <c r="CZ317" s="4" t="s">
        <v>445</v>
      </c>
      <c r="DA317" s="8">
        <f t="shared" si="14"/>
        <v>0</v>
      </c>
      <c r="DB317" s="2">
        <v>1</v>
      </c>
      <c r="DC317" s="2">
        <v>1</v>
      </c>
      <c r="DD317" s="2">
        <v>1</v>
      </c>
      <c r="DE317" s="2">
        <v>1</v>
      </c>
      <c r="DF317" s="2">
        <v>1</v>
      </c>
      <c r="DG317" s="2">
        <v>1</v>
      </c>
      <c r="DH317" s="2">
        <v>1</v>
      </c>
      <c r="DI317" s="2">
        <v>1</v>
      </c>
      <c r="DJ317" s="2">
        <v>1</v>
      </c>
      <c r="DR317" s="4" t="s">
        <v>445</v>
      </c>
    </row>
    <row r="318" spans="1:122">
      <c r="A318" s="2">
        <v>7416139</v>
      </c>
      <c r="B318" s="3">
        <v>42055.988888888889</v>
      </c>
      <c r="C318" s="2">
        <v>1</v>
      </c>
      <c r="D318" s="2">
        <v>51</v>
      </c>
      <c r="E318" s="2">
        <v>9</v>
      </c>
      <c r="F318" s="2">
        <v>14</v>
      </c>
      <c r="G318" s="2">
        <v>3</v>
      </c>
      <c r="H318" s="2">
        <v>2</v>
      </c>
      <c r="I318" s="2">
        <v>2</v>
      </c>
      <c r="J318" s="2">
        <v>7</v>
      </c>
      <c r="K318" s="2">
        <v>7</v>
      </c>
      <c r="L318" s="2">
        <v>3</v>
      </c>
      <c r="N318" s="2">
        <v>1985</v>
      </c>
      <c r="O318" s="2">
        <v>2000</v>
      </c>
      <c r="P318" s="2">
        <v>1</v>
      </c>
      <c r="Q318" s="2">
        <f t="shared" si="12"/>
        <v>2000</v>
      </c>
      <c r="R318" s="4" t="s">
        <v>91</v>
      </c>
      <c r="S318" s="2">
        <v>3</v>
      </c>
      <c r="T318" s="2">
        <v>3</v>
      </c>
      <c r="U318" s="2">
        <v>3</v>
      </c>
      <c r="V318" s="2">
        <v>3</v>
      </c>
      <c r="W318" s="2">
        <v>4</v>
      </c>
      <c r="X318" s="2">
        <v>3</v>
      </c>
      <c r="Y318" s="2">
        <v>3</v>
      </c>
      <c r="Z318" s="2">
        <v>4</v>
      </c>
      <c r="AA318" s="2">
        <v>3</v>
      </c>
      <c r="AB318" s="2">
        <v>3</v>
      </c>
      <c r="AC318" s="2">
        <v>3</v>
      </c>
      <c r="AD318" s="2">
        <v>3</v>
      </c>
      <c r="AE318" s="2">
        <v>3</v>
      </c>
      <c r="AF318" s="2">
        <v>3</v>
      </c>
      <c r="AG318" s="2">
        <v>3</v>
      </c>
      <c r="AH318" s="2">
        <v>3</v>
      </c>
      <c r="AI318" s="2">
        <v>4</v>
      </c>
      <c r="AJ318" s="2">
        <v>3</v>
      </c>
      <c r="AK318" s="2">
        <v>3</v>
      </c>
      <c r="AL318" s="2">
        <v>3</v>
      </c>
      <c r="AM318" s="2">
        <v>3</v>
      </c>
      <c r="AN318" s="2">
        <v>3</v>
      </c>
      <c r="AO318" s="2">
        <v>3</v>
      </c>
      <c r="AP318" s="2">
        <v>3</v>
      </c>
      <c r="AQ318" s="2">
        <v>3</v>
      </c>
      <c r="AR318" s="2">
        <v>3</v>
      </c>
      <c r="AS318" s="2">
        <v>3</v>
      </c>
      <c r="AT318" s="2">
        <v>3</v>
      </c>
      <c r="AU318" s="2">
        <v>3</v>
      </c>
      <c r="AV318" s="2">
        <v>3</v>
      </c>
      <c r="AW318" s="2">
        <v>3</v>
      </c>
      <c r="AX318" s="2">
        <v>3</v>
      </c>
      <c r="AY318" s="2">
        <v>3</v>
      </c>
      <c r="AZ318" s="2">
        <v>3</v>
      </c>
      <c r="BA318" s="2">
        <v>3</v>
      </c>
      <c r="BB318" s="2">
        <v>3</v>
      </c>
      <c r="BC318" s="2">
        <v>3</v>
      </c>
      <c r="BD318" s="2">
        <v>4</v>
      </c>
      <c r="BE318" s="2">
        <v>4</v>
      </c>
      <c r="BF318" s="2">
        <v>3</v>
      </c>
      <c r="BG318" s="2">
        <v>4</v>
      </c>
      <c r="BH318" s="2">
        <v>3</v>
      </c>
      <c r="BI318" s="2">
        <f t="shared" si="13"/>
        <v>3.5</v>
      </c>
      <c r="BJ318" s="2">
        <v>0</v>
      </c>
      <c r="BK318" s="2">
        <v>1</v>
      </c>
      <c r="BL318" s="2">
        <v>0</v>
      </c>
      <c r="BM318" s="2">
        <v>0</v>
      </c>
      <c r="BN318" s="2">
        <v>0</v>
      </c>
      <c r="BO318" s="2">
        <v>0</v>
      </c>
      <c r="BP318" s="2">
        <v>0</v>
      </c>
      <c r="BQ318" s="4" t="s">
        <v>445</v>
      </c>
      <c r="BR318" s="2">
        <v>0</v>
      </c>
      <c r="BS318" s="2">
        <v>0</v>
      </c>
      <c r="BT318" s="2">
        <v>1</v>
      </c>
      <c r="BU318" s="2">
        <v>0</v>
      </c>
      <c r="BV318" s="2">
        <v>0</v>
      </c>
      <c r="BW318" s="2">
        <v>0</v>
      </c>
      <c r="BX318" s="2">
        <v>0</v>
      </c>
      <c r="BY318" s="4" t="s">
        <v>445</v>
      </c>
      <c r="BZ318" s="2">
        <v>0</v>
      </c>
      <c r="CA318" s="2">
        <v>0</v>
      </c>
      <c r="CB318" s="2">
        <v>1</v>
      </c>
      <c r="CC318" s="2">
        <v>0</v>
      </c>
      <c r="CD318" s="2">
        <v>0</v>
      </c>
      <c r="CE318" s="2">
        <v>0</v>
      </c>
      <c r="CF318" s="2">
        <v>0</v>
      </c>
      <c r="CG318" s="4" t="s">
        <v>445</v>
      </c>
      <c r="CH318" s="2">
        <v>0</v>
      </c>
      <c r="CI318" s="2">
        <v>1</v>
      </c>
      <c r="CJ318" s="2">
        <v>0</v>
      </c>
      <c r="CK318" s="2">
        <v>0</v>
      </c>
      <c r="CL318" s="2">
        <v>0</v>
      </c>
      <c r="CM318" s="4" t="s">
        <v>445</v>
      </c>
      <c r="CN318" s="2">
        <v>0</v>
      </c>
      <c r="CO318" s="2">
        <v>1</v>
      </c>
      <c r="CP318" s="2">
        <v>0</v>
      </c>
      <c r="CQ318" s="2">
        <v>0</v>
      </c>
      <c r="CR318" s="2">
        <v>0</v>
      </c>
      <c r="CS318" s="4" t="s">
        <v>445</v>
      </c>
      <c r="CT318" s="2">
        <v>0</v>
      </c>
      <c r="CU318" s="2">
        <v>1</v>
      </c>
      <c r="CV318" s="2">
        <v>0</v>
      </c>
      <c r="CW318" s="2">
        <v>0</v>
      </c>
      <c r="CX318" s="2">
        <v>0</v>
      </c>
      <c r="CY318" s="2">
        <v>0</v>
      </c>
      <c r="CZ318" s="4" t="s">
        <v>445</v>
      </c>
      <c r="DA318" s="8">
        <f t="shared" si="14"/>
        <v>6</v>
      </c>
      <c r="DB318" s="2">
        <v>4</v>
      </c>
      <c r="DC318" s="2">
        <v>3</v>
      </c>
      <c r="DD318" s="2">
        <v>3</v>
      </c>
      <c r="DE318" s="2">
        <v>3</v>
      </c>
      <c r="DF318" s="2">
        <v>4</v>
      </c>
      <c r="DG318" s="2">
        <v>3</v>
      </c>
      <c r="DH318" s="2">
        <v>4</v>
      </c>
      <c r="DI318" s="2">
        <v>3</v>
      </c>
      <c r="DJ318" s="2">
        <v>3</v>
      </c>
      <c r="DR318" s="4" t="s">
        <v>445</v>
      </c>
    </row>
    <row r="319" spans="1:122">
      <c r="A319" s="2">
        <v>7417782</v>
      </c>
      <c r="B319" s="3">
        <v>42057.747812499998</v>
      </c>
      <c r="C319" s="2">
        <v>1</v>
      </c>
      <c r="D319" s="2">
        <v>61</v>
      </c>
      <c r="E319" s="2">
        <v>11</v>
      </c>
      <c r="F319" s="2">
        <v>23</v>
      </c>
      <c r="G319" s="2">
        <v>4</v>
      </c>
      <c r="H319" s="2">
        <v>2</v>
      </c>
      <c r="I319" s="2">
        <v>2</v>
      </c>
      <c r="L319" s="2">
        <v>2</v>
      </c>
      <c r="N319" s="2">
        <v>2001</v>
      </c>
      <c r="O319" s="2">
        <v>1200</v>
      </c>
      <c r="P319" s="2">
        <v>1</v>
      </c>
      <c r="Q319" s="2">
        <f t="shared" si="12"/>
        <v>1200</v>
      </c>
      <c r="R319" s="4" t="s">
        <v>138</v>
      </c>
      <c r="S319" s="2">
        <v>2</v>
      </c>
      <c r="T319" s="2">
        <v>3</v>
      </c>
      <c r="U319" s="2">
        <v>3</v>
      </c>
      <c r="V319" s="2">
        <v>2</v>
      </c>
      <c r="W319" s="2">
        <v>4</v>
      </c>
      <c r="X319" s="2">
        <v>3</v>
      </c>
      <c r="Y319" s="2">
        <v>2</v>
      </c>
      <c r="Z319" s="2">
        <v>2</v>
      </c>
      <c r="AA319" s="2">
        <v>2</v>
      </c>
      <c r="AB319" s="2">
        <v>2</v>
      </c>
      <c r="AC319" s="2">
        <v>2</v>
      </c>
      <c r="AD319" s="2">
        <v>3</v>
      </c>
      <c r="AE319" s="2">
        <v>3</v>
      </c>
      <c r="AF319" s="2">
        <v>3</v>
      </c>
      <c r="AG319" s="2">
        <v>3</v>
      </c>
      <c r="AH319" s="2">
        <v>2</v>
      </c>
      <c r="AI319" s="2">
        <v>3</v>
      </c>
      <c r="AJ319" s="2">
        <v>2</v>
      </c>
      <c r="AK319" s="2">
        <v>2</v>
      </c>
      <c r="AL319" s="2">
        <v>3</v>
      </c>
      <c r="AM319" s="2">
        <v>3</v>
      </c>
      <c r="AN319" s="2">
        <v>3</v>
      </c>
      <c r="AO319" s="2">
        <v>2</v>
      </c>
      <c r="AP319" s="2">
        <v>3</v>
      </c>
      <c r="AQ319" s="2">
        <v>3</v>
      </c>
      <c r="AR319" s="2">
        <v>3</v>
      </c>
      <c r="AS319" s="2">
        <v>3</v>
      </c>
      <c r="AT319" s="2">
        <v>3</v>
      </c>
      <c r="AU319" s="2">
        <v>3</v>
      </c>
      <c r="AV319" s="2">
        <v>3</v>
      </c>
      <c r="AW319" s="2">
        <v>3</v>
      </c>
      <c r="AX319" s="2">
        <v>2</v>
      </c>
      <c r="AY319" s="2">
        <v>3</v>
      </c>
      <c r="AZ319" s="2">
        <v>3</v>
      </c>
      <c r="BA319" s="2">
        <v>2</v>
      </c>
      <c r="BB319" s="2">
        <v>3</v>
      </c>
      <c r="BC319" s="2">
        <v>3</v>
      </c>
      <c r="BD319" s="2">
        <v>3</v>
      </c>
      <c r="BE319" s="2">
        <v>3</v>
      </c>
      <c r="BF319" s="2">
        <v>3</v>
      </c>
      <c r="BG319" s="2">
        <v>3</v>
      </c>
      <c r="BH319" s="2">
        <v>3</v>
      </c>
      <c r="BI319" s="2">
        <f t="shared" si="13"/>
        <v>3</v>
      </c>
      <c r="BJ319" s="2">
        <v>0</v>
      </c>
      <c r="BK319" s="2">
        <v>0</v>
      </c>
      <c r="BL319" s="2">
        <v>1</v>
      </c>
      <c r="BM319" s="2">
        <v>0</v>
      </c>
      <c r="BN319" s="2">
        <v>0</v>
      </c>
      <c r="BO319" s="2">
        <v>0</v>
      </c>
      <c r="BP319" s="2">
        <v>0</v>
      </c>
      <c r="BQ319" s="4" t="s">
        <v>445</v>
      </c>
      <c r="BR319" s="2">
        <v>0</v>
      </c>
      <c r="BS319" s="2">
        <v>1</v>
      </c>
      <c r="BT319" s="2">
        <v>0</v>
      </c>
      <c r="BU319" s="2">
        <v>0</v>
      </c>
      <c r="BV319" s="2">
        <v>0</v>
      </c>
      <c r="BW319" s="2">
        <v>0</v>
      </c>
      <c r="BX319" s="2">
        <v>0</v>
      </c>
      <c r="BY319" s="4" t="s">
        <v>445</v>
      </c>
      <c r="BZ319" s="2">
        <v>0</v>
      </c>
      <c r="CA319" s="2">
        <v>0</v>
      </c>
      <c r="CB319" s="2">
        <v>1</v>
      </c>
      <c r="CC319" s="2">
        <v>0</v>
      </c>
      <c r="CD319" s="2">
        <v>0</v>
      </c>
      <c r="CE319" s="2">
        <v>0</v>
      </c>
      <c r="CF319" s="2">
        <v>0</v>
      </c>
      <c r="CG319" s="4" t="s">
        <v>445</v>
      </c>
      <c r="CH319" s="2">
        <v>0</v>
      </c>
      <c r="CI319" s="2">
        <v>1</v>
      </c>
      <c r="CJ319" s="2">
        <v>0</v>
      </c>
      <c r="CK319" s="2">
        <v>0</v>
      </c>
      <c r="CL319" s="2">
        <v>0</v>
      </c>
      <c r="CM319" s="4" t="s">
        <v>445</v>
      </c>
      <c r="CN319" s="2">
        <v>0</v>
      </c>
      <c r="CO319" s="2">
        <v>1</v>
      </c>
      <c r="CP319" s="2">
        <v>0</v>
      </c>
      <c r="CQ319" s="2">
        <v>0</v>
      </c>
      <c r="CR319" s="2">
        <v>0</v>
      </c>
      <c r="CS319" s="4" t="s">
        <v>445</v>
      </c>
      <c r="CT319" s="2">
        <v>0</v>
      </c>
      <c r="CU319" s="2">
        <v>1</v>
      </c>
      <c r="CV319" s="2">
        <v>0</v>
      </c>
      <c r="CW319" s="2">
        <v>0</v>
      </c>
      <c r="CX319" s="2">
        <v>0</v>
      </c>
      <c r="CY319" s="2">
        <v>0</v>
      </c>
      <c r="CZ319" s="4" t="s">
        <v>445</v>
      </c>
      <c r="DA319" s="8">
        <f t="shared" si="14"/>
        <v>6</v>
      </c>
      <c r="DB319" s="2">
        <v>2</v>
      </c>
      <c r="DC319" s="2">
        <v>2</v>
      </c>
      <c r="DD319" s="2">
        <v>3</v>
      </c>
      <c r="DE319" s="2">
        <v>3</v>
      </c>
      <c r="DF319" s="2">
        <v>3</v>
      </c>
      <c r="DG319" s="2">
        <v>3</v>
      </c>
      <c r="DH319" s="2">
        <v>2</v>
      </c>
      <c r="DI319" s="2">
        <v>3</v>
      </c>
      <c r="DJ319" s="2">
        <v>2</v>
      </c>
      <c r="DK319" s="2">
        <v>0</v>
      </c>
      <c r="DL319" s="2">
        <v>0</v>
      </c>
      <c r="DM319" s="2">
        <v>1</v>
      </c>
      <c r="DN319" s="2">
        <v>0</v>
      </c>
      <c r="DO319" s="2">
        <v>0</v>
      </c>
      <c r="DP319" s="2">
        <v>0</v>
      </c>
      <c r="DQ319" s="2">
        <v>0</v>
      </c>
      <c r="DR319" s="4" t="s">
        <v>445</v>
      </c>
    </row>
    <row r="320" spans="1:122">
      <c r="A320" s="2">
        <v>7422704</v>
      </c>
      <c r="B320" s="3">
        <v>42056.482789351852</v>
      </c>
      <c r="C320" s="2">
        <v>1</v>
      </c>
      <c r="D320" s="2">
        <v>52</v>
      </c>
      <c r="E320" s="2">
        <v>9</v>
      </c>
      <c r="F320" s="2">
        <v>1</v>
      </c>
      <c r="G320" s="2">
        <v>1</v>
      </c>
      <c r="H320" s="2">
        <v>2</v>
      </c>
      <c r="I320" s="2">
        <v>2</v>
      </c>
      <c r="J320" s="2">
        <v>5</v>
      </c>
      <c r="K320" s="2">
        <v>4</v>
      </c>
      <c r="L320" s="2">
        <v>3</v>
      </c>
      <c r="N320" s="2">
        <v>1987</v>
      </c>
      <c r="O320" s="2">
        <v>300</v>
      </c>
      <c r="P320" s="2">
        <v>2</v>
      </c>
      <c r="Q320" s="2">
        <f t="shared" si="12"/>
        <v>150</v>
      </c>
      <c r="R320" s="4" t="s">
        <v>272</v>
      </c>
      <c r="S320" s="2">
        <v>4</v>
      </c>
      <c r="T320" s="2">
        <v>2</v>
      </c>
      <c r="U320" s="2">
        <v>3</v>
      </c>
      <c r="V320" s="2">
        <v>4</v>
      </c>
      <c r="W320" s="2">
        <v>1</v>
      </c>
      <c r="X320" s="2">
        <v>2</v>
      </c>
      <c r="Y320" s="2">
        <v>2</v>
      </c>
      <c r="Z320" s="2">
        <v>2</v>
      </c>
      <c r="AA320" s="2">
        <v>2</v>
      </c>
      <c r="AB320" s="2">
        <v>2</v>
      </c>
      <c r="AC320" s="2">
        <v>4</v>
      </c>
      <c r="AD320" s="2">
        <v>2</v>
      </c>
      <c r="AE320" s="2">
        <v>4</v>
      </c>
      <c r="AF320" s="2">
        <v>2</v>
      </c>
      <c r="AG320" s="2">
        <v>3</v>
      </c>
      <c r="AH320" s="2">
        <v>3</v>
      </c>
      <c r="AI320" s="2">
        <v>3</v>
      </c>
      <c r="AJ320" s="2">
        <v>1</v>
      </c>
      <c r="AK320" s="2">
        <v>3</v>
      </c>
      <c r="AL320" s="2">
        <v>4</v>
      </c>
      <c r="AM320" s="2">
        <v>3</v>
      </c>
      <c r="AN320" s="2">
        <v>1</v>
      </c>
      <c r="AO320" s="2">
        <v>4</v>
      </c>
      <c r="AP320" s="2">
        <v>2</v>
      </c>
      <c r="AQ320" s="2">
        <v>3</v>
      </c>
      <c r="AR320" s="2">
        <v>2</v>
      </c>
      <c r="AS320" s="2">
        <v>2</v>
      </c>
      <c r="AT320" s="2">
        <v>2</v>
      </c>
      <c r="AU320" s="2">
        <v>2</v>
      </c>
      <c r="AV320" s="2">
        <v>2</v>
      </c>
      <c r="AW320" s="2">
        <v>2</v>
      </c>
      <c r="AX320" s="2">
        <v>2</v>
      </c>
      <c r="AY320" s="2">
        <v>2</v>
      </c>
      <c r="AZ320" s="2">
        <v>1</v>
      </c>
      <c r="BA320" s="2">
        <v>2</v>
      </c>
      <c r="BB320" s="2">
        <v>2</v>
      </c>
      <c r="BC320" s="2">
        <v>2</v>
      </c>
      <c r="BD320" s="2">
        <v>2</v>
      </c>
      <c r="BE320" s="2">
        <v>2</v>
      </c>
      <c r="BF320" s="2">
        <v>2</v>
      </c>
      <c r="BG320" s="2">
        <v>3</v>
      </c>
      <c r="BH320" s="2">
        <v>3</v>
      </c>
      <c r="BI320" s="2">
        <f t="shared" si="13"/>
        <v>3</v>
      </c>
      <c r="BJ320" s="2">
        <v>0</v>
      </c>
      <c r="BK320" s="2">
        <v>0</v>
      </c>
      <c r="BL320" s="2">
        <v>0</v>
      </c>
      <c r="BM320" s="2">
        <v>0</v>
      </c>
      <c r="BN320" s="2">
        <v>0</v>
      </c>
      <c r="BO320" s="2">
        <v>1</v>
      </c>
      <c r="BP320" s="2">
        <v>0</v>
      </c>
      <c r="BQ320" s="4" t="s">
        <v>445</v>
      </c>
      <c r="BR320" s="2">
        <v>0</v>
      </c>
      <c r="BS320" s="2">
        <v>0</v>
      </c>
      <c r="BT320" s="2">
        <v>0</v>
      </c>
      <c r="BU320" s="2">
        <v>0</v>
      </c>
      <c r="BV320" s="2">
        <v>0</v>
      </c>
      <c r="BW320" s="2">
        <v>1</v>
      </c>
      <c r="BX320" s="2">
        <v>0</v>
      </c>
      <c r="BY320" s="4" t="s">
        <v>445</v>
      </c>
      <c r="BZ320" s="2">
        <v>0</v>
      </c>
      <c r="CA320" s="2">
        <v>0</v>
      </c>
      <c r="CB320" s="2">
        <v>0</v>
      </c>
      <c r="CC320" s="2">
        <v>0</v>
      </c>
      <c r="CD320" s="2">
        <v>0</v>
      </c>
      <c r="CE320" s="2">
        <v>1</v>
      </c>
      <c r="CF320" s="2">
        <v>0</v>
      </c>
      <c r="CG320" s="4" t="s">
        <v>445</v>
      </c>
      <c r="CH320" s="2">
        <v>0</v>
      </c>
      <c r="CI320" s="2">
        <v>0</v>
      </c>
      <c r="CJ320" s="2">
        <v>0</v>
      </c>
      <c r="CK320" s="2">
        <v>1</v>
      </c>
      <c r="CL320" s="2">
        <v>0</v>
      </c>
      <c r="CM320" s="4" t="s">
        <v>445</v>
      </c>
      <c r="CN320" s="2">
        <v>0</v>
      </c>
      <c r="CO320" s="2">
        <v>0</v>
      </c>
      <c r="CP320" s="2">
        <v>0</v>
      </c>
      <c r="CQ320" s="2">
        <v>1</v>
      </c>
      <c r="CR320" s="2">
        <v>0</v>
      </c>
      <c r="CS320" s="4" t="s">
        <v>445</v>
      </c>
      <c r="CT320" s="2">
        <v>0</v>
      </c>
      <c r="CU320" s="2">
        <v>0</v>
      </c>
      <c r="CV320" s="2">
        <v>0</v>
      </c>
      <c r="CW320" s="2">
        <v>0</v>
      </c>
      <c r="CX320" s="2">
        <v>1</v>
      </c>
      <c r="CY320" s="2">
        <v>0</v>
      </c>
      <c r="CZ320" s="4" t="s">
        <v>445</v>
      </c>
      <c r="DA320" s="8">
        <f t="shared" si="14"/>
        <v>0</v>
      </c>
      <c r="DB320" s="2">
        <v>2</v>
      </c>
      <c r="DC320" s="2">
        <v>3</v>
      </c>
      <c r="DD320" s="2">
        <v>2</v>
      </c>
      <c r="DE320" s="2">
        <v>4</v>
      </c>
      <c r="DF320" s="2">
        <v>4</v>
      </c>
      <c r="DG320" s="2">
        <v>3</v>
      </c>
      <c r="DH320" s="2">
        <v>3</v>
      </c>
      <c r="DI320" s="2">
        <v>2</v>
      </c>
      <c r="DJ320" s="2">
        <v>2</v>
      </c>
      <c r="DK320" s="2">
        <v>0</v>
      </c>
      <c r="DL320" s="2">
        <v>1</v>
      </c>
      <c r="DM320" s="2">
        <v>1</v>
      </c>
      <c r="DN320" s="2">
        <v>1</v>
      </c>
      <c r="DO320" s="2">
        <v>1</v>
      </c>
      <c r="DP320" s="2">
        <v>1</v>
      </c>
      <c r="DQ320" s="2">
        <v>0</v>
      </c>
      <c r="DR320" s="4" t="s">
        <v>445</v>
      </c>
    </row>
    <row r="321" spans="1:122">
      <c r="A321" s="2">
        <v>7453284</v>
      </c>
      <c r="B321" s="3">
        <v>42056.617881944447</v>
      </c>
      <c r="C321" s="2">
        <v>1</v>
      </c>
      <c r="D321" s="2">
        <v>70</v>
      </c>
      <c r="E321" s="2">
        <v>11</v>
      </c>
      <c r="F321" s="2">
        <v>13</v>
      </c>
      <c r="G321" s="2">
        <v>3</v>
      </c>
      <c r="H321" s="2">
        <v>2</v>
      </c>
      <c r="I321" s="2">
        <v>2</v>
      </c>
      <c r="J321" s="2">
        <v>4</v>
      </c>
      <c r="K321" s="2">
        <v>4</v>
      </c>
      <c r="L321" s="2">
        <v>12</v>
      </c>
      <c r="N321" s="2">
        <v>2005</v>
      </c>
      <c r="O321" s="2">
        <v>260</v>
      </c>
      <c r="P321" s="2">
        <v>2</v>
      </c>
      <c r="Q321" s="2">
        <f t="shared" si="12"/>
        <v>130</v>
      </c>
      <c r="R321" s="4" t="s">
        <v>184</v>
      </c>
      <c r="S321" s="2">
        <v>4</v>
      </c>
      <c r="T321" s="2">
        <v>4</v>
      </c>
      <c r="U321" s="2">
        <v>4</v>
      </c>
      <c r="V321" s="2">
        <v>4</v>
      </c>
      <c r="W321" s="2">
        <v>1</v>
      </c>
      <c r="X321" s="2">
        <v>1</v>
      </c>
      <c r="Y321" s="2">
        <v>2</v>
      </c>
      <c r="Z321" s="2">
        <v>2</v>
      </c>
      <c r="AA321" s="2">
        <v>2</v>
      </c>
      <c r="AB321" s="2">
        <v>3</v>
      </c>
      <c r="AC321" s="2">
        <v>4</v>
      </c>
      <c r="AD321" s="2">
        <v>4</v>
      </c>
      <c r="AE321" s="2">
        <v>4</v>
      </c>
      <c r="AF321" s="2">
        <v>3</v>
      </c>
      <c r="AG321" s="2">
        <v>3</v>
      </c>
      <c r="AH321" s="2">
        <v>4</v>
      </c>
      <c r="AI321" s="2">
        <v>4</v>
      </c>
      <c r="AJ321" s="2">
        <v>3</v>
      </c>
      <c r="AK321" s="2">
        <v>4</v>
      </c>
      <c r="AL321" s="2">
        <v>3</v>
      </c>
      <c r="AM321" s="2">
        <v>3</v>
      </c>
      <c r="AN321" s="2">
        <v>4</v>
      </c>
      <c r="AO321" s="2">
        <v>2</v>
      </c>
      <c r="AP321" s="2">
        <v>4</v>
      </c>
      <c r="AQ321" s="2">
        <v>4</v>
      </c>
      <c r="AR321" s="2">
        <v>2</v>
      </c>
      <c r="AS321" s="2">
        <v>2</v>
      </c>
      <c r="AT321" s="2">
        <v>2</v>
      </c>
      <c r="AU321" s="2">
        <v>3</v>
      </c>
      <c r="AV321" s="2">
        <v>2</v>
      </c>
      <c r="AW321" s="2">
        <v>3</v>
      </c>
      <c r="AX321" s="2">
        <v>2</v>
      </c>
      <c r="AY321" s="2">
        <v>3</v>
      </c>
      <c r="AZ321" s="2">
        <v>3</v>
      </c>
      <c r="BA321" s="2">
        <v>2</v>
      </c>
      <c r="BB321" s="2">
        <v>2</v>
      </c>
      <c r="BC321" s="2">
        <v>2</v>
      </c>
      <c r="BD321" s="2">
        <v>2</v>
      </c>
      <c r="BE321" s="2">
        <v>2</v>
      </c>
      <c r="BF321" s="2">
        <v>3</v>
      </c>
      <c r="BG321" s="2">
        <v>3</v>
      </c>
      <c r="BH321" s="2">
        <v>3</v>
      </c>
      <c r="BI321" s="2">
        <f t="shared" si="13"/>
        <v>3</v>
      </c>
      <c r="BJ321" s="2">
        <v>0</v>
      </c>
      <c r="BK321" s="2">
        <v>0</v>
      </c>
      <c r="BL321" s="2">
        <v>0</v>
      </c>
      <c r="BM321" s="2">
        <v>0</v>
      </c>
      <c r="BN321" s="2">
        <v>0</v>
      </c>
      <c r="BO321" s="2">
        <v>1</v>
      </c>
      <c r="BP321" s="2">
        <v>0</v>
      </c>
      <c r="BQ321" s="4" t="s">
        <v>445</v>
      </c>
      <c r="BR321" s="2">
        <v>0</v>
      </c>
      <c r="BS321" s="2">
        <v>0</v>
      </c>
      <c r="BT321" s="2">
        <v>0</v>
      </c>
      <c r="BU321" s="2">
        <v>0</v>
      </c>
      <c r="BV321" s="2">
        <v>0</v>
      </c>
      <c r="BW321" s="2">
        <v>1</v>
      </c>
      <c r="BX321" s="2">
        <v>0</v>
      </c>
      <c r="BY321" s="4" t="s">
        <v>445</v>
      </c>
      <c r="BZ321" s="2">
        <v>0</v>
      </c>
      <c r="CA321" s="2">
        <v>0</v>
      </c>
      <c r="CB321" s="2">
        <v>0</v>
      </c>
      <c r="CC321" s="2">
        <v>1</v>
      </c>
      <c r="CD321" s="2">
        <v>0</v>
      </c>
      <c r="CE321" s="2">
        <v>0</v>
      </c>
      <c r="CF321" s="2">
        <v>0</v>
      </c>
      <c r="CG321" s="4" t="s">
        <v>445</v>
      </c>
      <c r="CH321" s="2">
        <v>0</v>
      </c>
      <c r="CI321" s="2">
        <v>0</v>
      </c>
      <c r="CJ321" s="2">
        <v>0</v>
      </c>
      <c r="CK321" s="2">
        <v>1</v>
      </c>
      <c r="CL321" s="2">
        <v>0</v>
      </c>
      <c r="CM321" s="4" t="s">
        <v>445</v>
      </c>
      <c r="CN321" s="2">
        <v>0</v>
      </c>
      <c r="CO321" s="2">
        <v>1</v>
      </c>
      <c r="CP321" s="2">
        <v>0</v>
      </c>
      <c r="CQ321" s="2">
        <v>0</v>
      </c>
      <c r="CR321" s="2">
        <v>0</v>
      </c>
      <c r="CS321" s="4" t="s">
        <v>445</v>
      </c>
      <c r="CT321" s="2">
        <v>0</v>
      </c>
      <c r="CU321" s="2">
        <v>0</v>
      </c>
      <c r="CV321" s="2">
        <v>0</v>
      </c>
      <c r="CW321" s="2">
        <v>0</v>
      </c>
      <c r="CX321" s="2">
        <v>1</v>
      </c>
      <c r="CY321" s="2">
        <v>0</v>
      </c>
      <c r="CZ321" s="4" t="s">
        <v>445</v>
      </c>
      <c r="DA321" s="8">
        <f t="shared" si="14"/>
        <v>2</v>
      </c>
      <c r="DB321" s="2">
        <v>2</v>
      </c>
      <c r="DC321" s="2">
        <v>2</v>
      </c>
      <c r="DD321" s="2">
        <v>3</v>
      </c>
      <c r="DE321" s="2">
        <v>3</v>
      </c>
      <c r="DF321" s="2">
        <v>2</v>
      </c>
      <c r="DG321" s="2">
        <v>2</v>
      </c>
      <c r="DH321" s="2">
        <v>4</v>
      </c>
      <c r="DI321" s="2">
        <v>3</v>
      </c>
      <c r="DJ321" s="2">
        <v>3</v>
      </c>
      <c r="DR321" s="4" t="s">
        <v>445</v>
      </c>
    </row>
    <row r="322" spans="1:122">
      <c r="A322" s="2">
        <v>7458286</v>
      </c>
      <c r="B322" s="3">
        <v>42055.979490740741</v>
      </c>
      <c r="C322" s="2">
        <v>1</v>
      </c>
      <c r="D322" s="2">
        <v>59</v>
      </c>
      <c r="E322" s="2">
        <v>10</v>
      </c>
      <c r="F322" s="2">
        <v>1</v>
      </c>
      <c r="G322" s="2">
        <v>1</v>
      </c>
      <c r="H322" s="2">
        <v>2</v>
      </c>
      <c r="I322" s="2">
        <v>1</v>
      </c>
      <c r="L322" s="2">
        <v>6</v>
      </c>
      <c r="N322" s="2">
        <v>1981</v>
      </c>
      <c r="O322" s="2">
        <v>382</v>
      </c>
      <c r="P322" s="2">
        <v>4</v>
      </c>
      <c r="Q322" s="2">
        <f t="shared" si="12"/>
        <v>95.5</v>
      </c>
      <c r="R322" s="4" t="s">
        <v>27</v>
      </c>
      <c r="S322" s="2">
        <v>4</v>
      </c>
      <c r="T322" s="2">
        <v>3</v>
      </c>
      <c r="U322" s="2">
        <v>3</v>
      </c>
      <c r="V322" s="2">
        <v>3</v>
      </c>
      <c r="W322" s="2">
        <v>3</v>
      </c>
      <c r="X322" s="2">
        <v>4</v>
      </c>
      <c r="Y322" s="2">
        <v>2</v>
      </c>
      <c r="Z322" s="2">
        <v>2</v>
      </c>
      <c r="AA322" s="2">
        <v>2</v>
      </c>
      <c r="AB322" s="2">
        <v>3</v>
      </c>
      <c r="AC322" s="2">
        <v>3</v>
      </c>
      <c r="AD322" s="2">
        <v>3</v>
      </c>
      <c r="AE322" s="2">
        <v>3</v>
      </c>
      <c r="AF322" s="2">
        <v>3</v>
      </c>
      <c r="AG322" s="2">
        <v>3</v>
      </c>
      <c r="AH322" s="2">
        <v>3</v>
      </c>
      <c r="AI322" s="2">
        <v>3</v>
      </c>
      <c r="AJ322" s="2">
        <v>3</v>
      </c>
      <c r="AK322" s="2">
        <v>3</v>
      </c>
      <c r="AL322" s="2">
        <v>2</v>
      </c>
      <c r="AM322" s="2">
        <v>3</v>
      </c>
      <c r="AN322" s="2">
        <v>1</v>
      </c>
      <c r="AO322" s="2">
        <v>2</v>
      </c>
      <c r="AP322" s="2">
        <v>3</v>
      </c>
      <c r="AQ322" s="2">
        <v>3</v>
      </c>
      <c r="AR322" s="2">
        <v>2</v>
      </c>
      <c r="AS322" s="2">
        <v>2</v>
      </c>
      <c r="AT322" s="2">
        <v>2</v>
      </c>
      <c r="AU322" s="2">
        <v>2</v>
      </c>
      <c r="AV322" s="2">
        <v>2</v>
      </c>
      <c r="AW322" s="2">
        <v>2</v>
      </c>
      <c r="AX322" s="2">
        <v>2</v>
      </c>
      <c r="AY322" s="2">
        <v>2</v>
      </c>
      <c r="AZ322" s="2">
        <v>3</v>
      </c>
      <c r="BA322" s="2">
        <v>2</v>
      </c>
      <c r="BB322" s="2">
        <v>2</v>
      </c>
      <c r="BC322" s="2">
        <v>2</v>
      </c>
      <c r="BD322" s="2">
        <v>4</v>
      </c>
      <c r="BE322" s="2">
        <v>2</v>
      </c>
      <c r="BF322" s="2">
        <v>3</v>
      </c>
      <c r="BG322" s="2">
        <v>3</v>
      </c>
      <c r="BH322" s="2">
        <v>3</v>
      </c>
      <c r="BI322" s="2">
        <f t="shared" si="13"/>
        <v>3</v>
      </c>
      <c r="BJ322" s="2">
        <v>0</v>
      </c>
      <c r="BK322" s="2">
        <v>0</v>
      </c>
      <c r="BL322" s="2">
        <v>1</v>
      </c>
      <c r="BM322" s="2">
        <v>0</v>
      </c>
      <c r="BN322" s="2">
        <v>0</v>
      </c>
      <c r="BO322" s="2">
        <v>0</v>
      </c>
      <c r="BP322" s="2">
        <v>0</v>
      </c>
      <c r="BQ322" s="4" t="s">
        <v>445</v>
      </c>
      <c r="BR322" s="2">
        <v>1</v>
      </c>
      <c r="BS322" s="2">
        <v>0</v>
      </c>
      <c r="BT322" s="2">
        <v>0</v>
      </c>
      <c r="BU322" s="2">
        <v>0</v>
      </c>
      <c r="BV322" s="2">
        <v>0</v>
      </c>
      <c r="BW322" s="2">
        <v>0</v>
      </c>
      <c r="BX322" s="2">
        <v>0</v>
      </c>
      <c r="BY322" s="4" t="s">
        <v>445</v>
      </c>
      <c r="BZ322" s="2">
        <v>1</v>
      </c>
      <c r="CA322" s="2">
        <v>1</v>
      </c>
      <c r="CB322" s="2">
        <v>1</v>
      </c>
      <c r="CC322" s="2">
        <v>0</v>
      </c>
      <c r="CD322" s="2">
        <v>0</v>
      </c>
      <c r="CE322" s="2">
        <v>0</v>
      </c>
      <c r="CF322" s="2">
        <v>0</v>
      </c>
      <c r="CG322" s="4" t="s">
        <v>445</v>
      </c>
      <c r="CH322" s="2">
        <v>0</v>
      </c>
      <c r="CI322" s="2">
        <v>0</v>
      </c>
      <c r="CJ322" s="2">
        <v>0</v>
      </c>
      <c r="CK322" s="2">
        <v>1</v>
      </c>
      <c r="CL322" s="2">
        <v>0</v>
      </c>
      <c r="CM322" s="4" t="s">
        <v>445</v>
      </c>
      <c r="CN322" s="2">
        <v>0</v>
      </c>
      <c r="CO322" s="2">
        <v>1</v>
      </c>
      <c r="CP322" s="2">
        <v>0</v>
      </c>
      <c r="CQ322" s="2">
        <v>0</v>
      </c>
      <c r="CR322" s="2">
        <v>0</v>
      </c>
      <c r="CS322" s="4" t="s">
        <v>445</v>
      </c>
      <c r="CT322" s="2">
        <v>0</v>
      </c>
      <c r="CU322" s="2">
        <v>0</v>
      </c>
      <c r="CV322" s="2">
        <v>0</v>
      </c>
      <c r="CW322" s="2">
        <v>0</v>
      </c>
      <c r="CX322" s="2">
        <v>1</v>
      </c>
      <c r="CY322" s="2">
        <v>0</v>
      </c>
      <c r="CZ322" s="4" t="s">
        <v>445</v>
      </c>
      <c r="DA322" s="8">
        <f t="shared" si="14"/>
        <v>6</v>
      </c>
      <c r="DB322" s="2">
        <v>2</v>
      </c>
      <c r="DC322" s="2">
        <v>2</v>
      </c>
      <c r="DD322" s="2">
        <v>3</v>
      </c>
      <c r="DE322" s="2">
        <v>3</v>
      </c>
      <c r="DF322" s="2">
        <v>3</v>
      </c>
      <c r="DG322" s="2">
        <v>3</v>
      </c>
      <c r="DH322" s="2">
        <v>4</v>
      </c>
      <c r="DI322" s="2">
        <v>2</v>
      </c>
      <c r="DJ322" s="2">
        <v>3</v>
      </c>
      <c r="DR322" s="4" t="s">
        <v>445</v>
      </c>
    </row>
    <row r="323" spans="1:122">
      <c r="A323" s="2">
        <v>7464997</v>
      </c>
      <c r="B323" s="3">
        <v>42057.608518518522</v>
      </c>
      <c r="C323" s="2">
        <v>1</v>
      </c>
      <c r="D323" s="2">
        <v>33</v>
      </c>
      <c r="E323" s="2">
        <v>5</v>
      </c>
      <c r="F323" s="2">
        <v>22</v>
      </c>
      <c r="G323" s="2">
        <v>4</v>
      </c>
      <c r="H323" s="2">
        <v>2</v>
      </c>
      <c r="I323" s="2">
        <v>1</v>
      </c>
      <c r="J323" s="2">
        <v>5</v>
      </c>
      <c r="K323" s="2">
        <v>3</v>
      </c>
      <c r="L323" s="2">
        <v>4</v>
      </c>
      <c r="N323" s="2">
        <v>2005</v>
      </c>
      <c r="O323" s="2">
        <v>1200</v>
      </c>
      <c r="P323" s="2">
        <v>6</v>
      </c>
      <c r="Q323" s="2">
        <f t="shared" si="12"/>
        <v>200</v>
      </c>
      <c r="R323" s="4" t="s">
        <v>273</v>
      </c>
      <c r="S323" s="2">
        <v>4</v>
      </c>
      <c r="T323" s="2">
        <v>2</v>
      </c>
      <c r="U323" s="2">
        <v>2</v>
      </c>
      <c r="V323" s="2">
        <v>2</v>
      </c>
      <c r="W323" s="2">
        <v>2</v>
      </c>
      <c r="X323" s="2">
        <v>3</v>
      </c>
      <c r="Y323" s="2">
        <v>3</v>
      </c>
      <c r="Z323" s="2">
        <v>2</v>
      </c>
      <c r="AA323" s="2">
        <v>3</v>
      </c>
      <c r="AB323" s="2">
        <v>4</v>
      </c>
      <c r="AC323" s="2">
        <v>2</v>
      </c>
      <c r="AD323" s="2">
        <v>3</v>
      </c>
      <c r="AE323" s="2">
        <v>3</v>
      </c>
      <c r="AF323" s="2">
        <v>3</v>
      </c>
      <c r="AG323" s="2">
        <v>3</v>
      </c>
      <c r="AH323" s="2">
        <v>3</v>
      </c>
      <c r="AI323" s="2">
        <v>3</v>
      </c>
      <c r="AJ323" s="2">
        <v>4</v>
      </c>
      <c r="AK323" s="2">
        <v>3</v>
      </c>
      <c r="AL323" s="2">
        <v>4</v>
      </c>
      <c r="AM323" s="2">
        <v>3</v>
      </c>
      <c r="AN323" s="2">
        <v>3</v>
      </c>
      <c r="AO323" s="2">
        <v>3</v>
      </c>
      <c r="AP323" s="2">
        <v>4</v>
      </c>
      <c r="AQ323" s="2">
        <v>3</v>
      </c>
      <c r="AR323" s="2">
        <v>3</v>
      </c>
      <c r="AS323" s="2">
        <v>3</v>
      </c>
      <c r="AT323" s="2">
        <v>3</v>
      </c>
      <c r="AU323" s="2">
        <v>3</v>
      </c>
      <c r="AV323" s="2">
        <v>3</v>
      </c>
      <c r="AW323" s="2">
        <v>3</v>
      </c>
      <c r="AX323" s="2">
        <v>3</v>
      </c>
      <c r="AY323" s="2">
        <v>3</v>
      </c>
      <c r="AZ323" s="2">
        <v>3</v>
      </c>
      <c r="BA323" s="2">
        <v>2</v>
      </c>
      <c r="BB323" s="2">
        <v>3</v>
      </c>
      <c r="BC323" s="2">
        <v>4</v>
      </c>
      <c r="BD323" s="2">
        <v>4</v>
      </c>
      <c r="BE323" s="2">
        <v>5</v>
      </c>
      <c r="BF323" s="2">
        <v>4</v>
      </c>
      <c r="BG323" s="2">
        <v>4</v>
      </c>
      <c r="BH323" s="2">
        <v>3</v>
      </c>
      <c r="BI323" s="2">
        <f t="shared" si="13"/>
        <v>3.5</v>
      </c>
      <c r="BJ323" s="2">
        <v>0</v>
      </c>
      <c r="BK323" s="2">
        <v>0</v>
      </c>
      <c r="BL323" s="2">
        <v>0</v>
      </c>
      <c r="BM323" s="2">
        <v>1</v>
      </c>
      <c r="BN323" s="2">
        <v>0</v>
      </c>
      <c r="BO323" s="2">
        <v>0</v>
      </c>
      <c r="BP323" s="2">
        <v>0</v>
      </c>
      <c r="BQ323" s="4" t="s">
        <v>445</v>
      </c>
      <c r="BR323" s="2">
        <v>0</v>
      </c>
      <c r="BS323" s="2">
        <v>0</v>
      </c>
      <c r="BT323" s="2">
        <v>0</v>
      </c>
      <c r="BU323" s="2">
        <v>1</v>
      </c>
      <c r="BV323" s="2">
        <v>0</v>
      </c>
      <c r="BW323" s="2">
        <v>0</v>
      </c>
      <c r="BX323" s="2">
        <v>0</v>
      </c>
      <c r="BY323" s="4" t="s">
        <v>445</v>
      </c>
      <c r="BZ323" s="2">
        <v>0</v>
      </c>
      <c r="CA323" s="2">
        <v>0</v>
      </c>
      <c r="CB323" s="2">
        <v>0</v>
      </c>
      <c r="CC323" s="2">
        <v>1</v>
      </c>
      <c r="CD323" s="2">
        <v>0</v>
      </c>
      <c r="CE323" s="2">
        <v>0</v>
      </c>
      <c r="CF323" s="2">
        <v>0</v>
      </c>
      <c r="CG323" s="4" t="s">
        <v>445</v>
      </c>
      <c r="CH323" s="2">
        <v>0</v>
      </c>
      <c r="CI323" s="2">
        <v>1</v>
      </c>
      <c r="CJ323" s="2">
        <v>0</v>
      </c>
      <c r="CK323" s="2">
        <v>0</v>
      </c>
      <c r="CL323" s="2">
        <v>0</v>
      </c>
      <c r="CM323" s="4" t="s">
        <v>445</v>
      </c>
      <c r="CN323" s="2">
        <v>0</v>
      </c>
      <c r="CO323" s="2">
        <v>1</v>
      </c>
      <c r="CP323" s="2">
        <v>0</v>
      </c>
      <c r="CQ323" s="2">
        <v>0</v>
      </c>
      <c r="CR323" s="2">
        <v>0</v>
      </c>
      <c r="CS323" s="4" t="s">
        <v>445</v>
      </c>
      <c r="CT323" s="2">
        <v>0</v>
      </c>
      <c r="CU323" s="2">
        <v>0</v>
      </c>
      <c r="CV323" s="2">
        <v>1</v>
      </c>
      <c r="CW323" s="2">
        <v>0</v>
      </c>
      <c r="CX323" s="2">
        <v>0</v>
      </c>
      <c r="CY323" s="2">
        <v>0</v>
      </c>
      <c r="CZ323" s="4" t="s">
        <v>445</v>
      </c>
      <c r="DA323" s="8">
        <f t="shared" si="14"/>
        <v>6</v>
      </c>
      <c r="DB323" s="2">
        <v>3</v>
      </c>
      <c r="DC323" s="2">
        <v>4</v>
      </c>
      <c r="DD323" s="2">
        <v>4</v>
      </c>
      <c r="DE323" s="2">
        <v>4</v>
      </c>
      <c r="DF323" s="2">
        <v>5</v>
      </c>
      <c r="DG323" s="2">
        <v>4</v>
      </c>
      <c r="DH323" s="2">
        <v>5</v>
      </c>
      <c r="DI323" s="2">
        <v>4</v>
      </c>
      <c r="DJ323" s="2">
        <v>4</v>
      </c>
      <c r="DR323" s="4" t="s">
        <v>445</v>
      </c>
    </row>
    <row r="324" spans="1:122">
      <c r="A324" s="2">
        <v>7472400</v>
      </c>
      <c r="B324" s="3">
        <v>42056.035115740742</v>
      </c>
      <c r="C324" s="2">
        <v>1</v>
      </c>
      <c r="D324" s="2">
        <v>30</v>
      </c>
      <c r="E324" s="2">
        <v>5</v>
      </c>
      <c r="F324" s="2">
        <v>12</v>
      </c>
      <c r="G324" s="2">
        <v>3</v>
      </c>
      <c r="H324" s="2">
        <v>1</v>
      </c>
      <c r="I324" s="2">
        <v>1</v>
      </c>
      <c r="J324" s="2">
        <v>5</v>
      </c>
      <c r="K324" s="2">
        <v>4</v>
      </c>
      <c r="L324" s="2">
        <v>3</v>
      </c>
      <c r="N324" s="2">
        <v>1985</v>
      </c>
      <c r="O324" s="2">
        <v>5500</v>
      </c>
      <c r="P324" s="2">
        <v>12</v>
      </c>
      <c r="Q324" s="2">
        <f t="shared" ref="Q324:Q387" si="15">O324/P324</f>
        <v>458.33333333333331</v>
      </c>
      <c r="R324" s="4" t="s">
        <v>39</v>
      </c>
      <c r="S324" s="2">
        <v>1</v>
      </c>
      <c r="T324" s="2">
        <v>4</v>
      </c>
      <c r="U324" s="2">
        <v>3</v>
      </c>
      <c r="V324" s="2">
        <v>1</v>
      </c>
      <c r="W324" s="2">
        <v>3</v>
      </c>
      <c r="X324" s="2">
        <v>1</v>
      </c>
      <c r="Y324" s="2">
        <v>1</v>
      </c>
      <c r="Z324" s="2">
        <v>3</v>
      </c>
      <c r="AA324" s="2">
        <v>3</v>
      </c>
      <c r="AB324" s="2">
        <v>4</v>
      </c>
      <c r="AC324" s="2">
        <v>4</v>
      </c>
      <c r="AD324" s="2">
        <v>4</v>
      </c>
      <c r="AE324" s="2">
        <v>3</v>
      </c>
      <c r="AF324" s="2">
        <v>3</v>
      </c>
      <c r="AG324" s="2">
        <v>3</v>
      </c>
      <c r="AH324" s="2">
        <v>3</v>
      </c>
      <c r="AI324" s="2">
        <v>4</v>
      </c>
      <c r="AJ324" s="2">
        <v>3</v>
      </c>
      <c r="AK324" s="2">
        <v>4</v>
      </c>
      <c r="AL324" s="2">
        <v>4</v>
      </c>
      <c r="AM324" s="2">
        <v>3</v>
      </c>
      <c r="AN324" s="2">
        <v>3</v>
      </c>
      <c r="AO324" s="2">
        <v>4</v>
      </c>
      <c r="AP324" s="2">
        <v>3</v>
      </c>
      <c r="AQ324" s="2">
        <v>2</v>
      </c>
      <c r="AR324" s="2">
        <v>2</v>
      </c>
      <c r="AS324" s="2">
        <v>3</v>
      </c>
      <c r="AT324" s="2">
        <v>3</v>
      </c>
      <c r="AU324" s="2">
        <v>2</v>
      </c>
      <c r="AV324" s="2">
        <v>2</v>
      </c>
      <c r="AW324" s="2">
        <v>2</v>
      </c>
      <c r="AX324" s="2">
        <v>2</v>
      </c>
      <c r="AY324" s="2">
        <v>2</v>
      </c>
      <c r="AZ324" s="2">
        <v>4</v>
      </c>
      <c r="BA324" s="2">
        <v>3</v>
      </c>
      <c r="BB324" s="2">
        <v>3</v>
      </c>
      <c r="BC324" s="2">
        <v>3</v>
      </c>
      <c r="BD324" s="2">
        <v>4</v>
      </c>
      <c r="BE324" s="2">
        <v>4</v>
      </c>
      <c r="BF324" s="2">
        <v>2</v>
      </c>
      <c r="BG324" s="2">
        <v>2</v>
      </c>
      <c r="BH324" s="2">
        <v>3</v>
      </c>
      <c r="BI324" s="2">
        <f t="shared" si="13"/>
        <v>2.5</v>
      </c>
      <c r="BJ324" s="2">
        <v>1</v>
      </c>
      <c r="BK324" s="2">
        <v>0</v>
      </c>
      <c r="BL324" s="2">
        <v>0</v>
      </c>
      <c r="BM324" s="2">
        <v>1</v>
      </c>
      <c r="BN324" s="2">
        <v>0</v>
      </c>
      <c r="BO324" s="2">
        <v>0</v>
      </c>
      <c r="BP324" s="2">
        <v>0</v>
      </c>
      <c r="BQ324" s="4" t="s">
        <v>445</v>
      </c>
      <c r="BR324" s="2">
        <v>1</v>
      </c>
      <c r="BS324" s="2">
        <v>0</v>
      </c>
      <c r="BT324" s="2">
        <v>0</v>
      </c>
      <c r="BU324" s="2">
        <v>1</v>
      </c>
      <c r="BV324" s="2">
        <v>0</v>
      </c>
      <c r="BW324" s="2">
        <v>0</v>
      </c>
      <c r="BX324" s="2">
        <v>0</v>
      </c>
      <c r="BY324" s="4" t="s">
        <v>445</v>
      </c>
      <c r="BZ324" s="2">
        <v>1</v>
      </c>
      <c r="CA324" s="2">
        <v>0</v>
      </c>
      <c r="CB324" s="2">
        <v>0</v>
      </c>
      <c r="CC324" s="2">
        <v>1</v>
      </c>
      <c r="CD324" s="2">
        <v>0</v>
      </c>
      <c r="CE324" s="2">
        <v>0</v>
      </c>
      <c r="CF324" s="2">
        <v>0</v>
      </c>
      <c r="CG324" s="4" t="s">
        <v>445</v>
      </c>
      <c r="CH324" s="2">
        <v>1</v>
      </c>
      <c r="CI324" s="2">
        <v>1</v>
      </c>
      <c r="CJ324" s="2">
        <v>0</v>
      </c>
      <c r="CK324" s="2">
        <v>0</v>
      </c>
      <c r="CL324" s="2">
        <v>0</v>
      </c>
      <c r="CM324" s="4" t="s">
        <v>445</v>
      </c>
      <c r="CN324" s="2">
        <v>1</v>
      </c>
      <c r="CO324" s="2">
        <v>1</v>
      </c>
      <c r="CP324" s="2">
        <v>0</v>
      </c>
      <c r="CQ324" s="2">
        <v>0</v>
      </c>
      <c r="CR324" s="2">
        <v>0</v>
      </c>
      <c r="CS324" s="4" t="s">
        <v>445</v>
      </c>
      <c r="CT324" s="2">
        <v>1</v>
      </c>
      <c r="CU324" s="2">
        <v>0</v>
      </c>
      <c r="CV324" s="2">
        <v>0</v>
      </c>
      <c r="CW324" s="2">
        <v>0</v>
      </c>
      <c r="CX324" s="2">
        <v>0</v>
      </c>
      <c r="CY324" s="2">
        <v>0</v>
      </c>
      <c r="CZ324" s="4" t="s">
        <v>445</v>
      </c>
      <c r="DA324" s="8">
        <f t="shared" si="14"/>
        <v>11</v>
      </c>
      <c r="DB324" s="2">
        <v>3</v>
      </c>
      <c r="DC324" s="2">
        <v>3</v>
      </c>
      <c r="DD324" s="2">
        <v>3</v>
      </c>
      <c r="DE324" s="2">
        <v>3</v>
      </c>
      <c r="DF324" s="2">
        <v>5</v>
      </c>
      <c r="DG324" s="2">
        <v>4</v>
      </c>
      <c r="DH324" s="2">
        <v>4</v>
      </c>
      <c r="DI324" s="2">
        <v>3</v>
      </c>
      <c r="DJ324" s="2">
        <v>2</v>
      </c>
      <c r="DK324" s="2">
        <v>1</v>
      </c>
      <c r="DL324" s="2">
        <v>1</v>
      </c>
      <c r="DM324" s="2">
        <v>0</v>
      </c>
      <c r="DN324" s="2">
        <v>0</v>
      </c>
      <c r="DO324" s="2">
        <v>1</v>
      </c>
      <c r="DP324" s="2">
        <v>1</v>
      </c>
      <c r="DQ324" s="2">
        <v>0</v>
      </c>
      <c r="DR324" s="4" t="s">
        <v>445</v>
      </c>
    </row>
    <row r="325" spans="1:122">
      <c r="A325" s="2">
        <v>7475632</v>
      </c>
      <c r="B325" s="3">
        <v>42057.717939814815</v>
      </c>
      <c r="C325" s="2">
        <v>1</v>
      </c>
      <c r="D325" s="2">
        <v>44</v>
      </c>
      <c r="E325" s="2">
        <v>7</v>
      </c>
      <c r="F325" s="2">
        <v>11</v>
      </c>
      <c r="G325" s="2">
        <v>3</v>
      </c>
      <c r="H325" s="2">
        <v>1</v>
      </c>
      <c r="I325" s="2">
        <v>1</v>
      </c>
      <c r="J325" s="2">
        <v>3</v>
      </c>
      <c r="K325" s="2">
        <v>2</v>
      </c>
      <c r="L325" s="2">
        <v>5</v>
      </c>
      <c r="N325" s="2">
        <v>2005</v>
      </c>
      <c r="O325" s="2">
        <v>1500</v>
      </c>
      <c r="P325" s="2">
        <v>5</v>
      </c>
      <c r="Q325" s="2">
        <f t="shared" si="15"/>
        <v>300</v>
      </c>
      <c r="R325" s="4" t="s">
        <v>274</v>
      </c>
      <c r="S325" s="2">
        <v>4</v>
      </c>
      <c r="T325" s="2">
        <v>2</v>
      </c>
      <c r="U325" s="2">
        <v>2</v>
      </c>
      <c r="V325" s="2">
        <v>1</v>
      </c>
      <c r="W325" s="2">
        <v>1</v>
      </c>
      <c r="X325" s="2">
        <v>1</v>
      </c>
      <c r="Y325" s="2">
        <v>1</v>
      </c>
      <c r="Z325" s="2">
        <v>1</v>
      </c>
      <c r="AA325" s="2">
        <v>1</v>
      </c>
      <c r="AB325" s="2">
        <v>1</v>
      </c>
      <c r="AC325" s="2">
        <v>4</v>
      </c>
      <c r="AD325" s="2">
        <v>3</v>
      </c>
      <c r="AE325" s="2">
        <v>4</v>
      </c>
      <c r="AF325" s="2">
        <v>3</v>
      </c>
      <c r="AG325" s="2">
        <v>1</v>
      </c>
      <c r="AH325" s="2">
        <v>1</v>
      </c>
      <c r="AI325" s="2">
        <v>1</v>
      </c>
      <c r="AJ325" s="2">
        <v>1</v>
      </c>
      <c r="AK325" s="2">
        <v>4</v>
      </c>
      <c r="AL325" s="2">
        <v>4</v>
      </c>
      <c r="AM325" s="2">
        <v>1</v>
      </c>
      <c r="AN325" s="2">
        <v>1</v>
      </c>
      <c r="AO325" s="2">
        <v>3</v>
      </c>
      <c r="AP325" s="2">
        <v>3</v>
      </c>
      <c r="AQ325" s="2">
        <v>3</v>
      </c>
      <c r="AR325" s="2">
        <v>2</v>
      </c>
      <c r="AS325" s="2">
        <v>2</v>
      </c>
      <c r="AT325" s="2">
        <v>2</v>
      </c>
      <c r="AU325" s="2">
        <v>2</v>
      </c>
      <c r="AV325" s="2">
        <v>2</v>
      </c>
      <c r="AW325" s="2">
        <v>2</v>
      </c>
      <c r="AX325" s="2">
        <v>2</v>
      </c>
      <c r="AY325" s="2">
        <v>2</v>
      </c>
      <c r="AZ325" s="2">
        <v>2</v>
      </c>
      <c r="BA325" s="2">
        <v>2</v>
      </c>
      <c r="BB325" s="2">
        <v>3</v>
      </c>
      <c r="BC325" s="2">
        <v>2</v>
      </c>
      <c r="BD325" s="2">
        <v>4</v>
      </c>
      <c r="BE325" s="2">
        <v>3</v>
      </c>
      <c r="BF325" s="2">
        <v>3</v>
      </c>
      <c r="BG325" s="2">
        <v>1</v>
      </c>
      <c r="BH325" s="2">
        <v>2</v>
      </c>
      <c r="BI325" s="2">
        <f t="shared" ref="BI325:BI388" si="16">AVERAGE(BG325:BH325)</f>
        <v>1.5</v>
      </c>
      <c r="BJ325" s="2">
        <v>0</v>
      </c>
      <c r="BK325" s="2">
        <v>0</v>
      </c>
      <c r="BL325" s="2">
        <v>0</v>
      </c>
      <c r="BM325" s="2">
        <v>0</v>
      </c>
      <c r="BN325" s="2">
        <v>0</v>
      </c>
      <c r="BO325" s="2">
        <v>1</v>
      </c>
      <c r="BP325" s="2">
        <v>0</v>
      </c>
      <c r="BQ325" s="4" t="s">
        <v>445</v>
      </c>
      <c r="BR325" s="2">
        <v>0</v>
      </c>
      <c r="BS325" s="2">
        <v>0</v>
      </c>
      <c r="BT325" s="2">
        <v>0</v>
      </c>
      <c r="BU325" s="2">
        <v>0</v>
      </c>
      <c r="BV325" s="2">
        <v>0</v>
      </c>
      <c r="BW325" s="2">
        <v>0</v>
      </c>
      <c r="BX325" s="2">
        <v>1</v>
      </c>
      <c r="BY325" s="4" t="s">
        <v>445</v>
      </c>
      <c r="BZ325" s="2">
        <v>0</v>
      </c>
      <c r="CA325" s="2">
        <v>0</v>
      </c>
      <c r="CB325" s="2">
        <v>0</v>
      </c>
      <c r="CC325" s="2">
        <v>0</v>
      </c>
      <c r="CD325" s="2">
        <v>0</v>
      </c>
      <c r="CE325" s="2">
        <v>0</v>
      </c>
      <c r="CF325" s="2">
        <v>1</v>
      </c>
      <c r="CG325" s="4" t="s">
        <v>445</v>
      </c>
      <c r="CH325" s="2">
        <v>0</v>
      </c>
      <c r="CI325" s="2">
        <v>0</v>
      </c>
      <c r="CJ325" s="2">
        <v>0</v>
      </c>
      <c r="CK325" s="2">
        <v>0</v>
      </c>
      <c r="CL325" s="2">
        <v>1</v>
      </c>
      <c r="CM325" s="4" t="s">
        <v>445</v>
      </c>
      <c r="CN325" s="2">
        <v>0</v>
      </c>
      <c r="CO325" s="2">
        <v>0</v>
      </c>
      <c r="CP325" s="2">
        <v>0</v>
      </c>
      <c r="CQ325" s="2">
        <v>0</v>
      </c>
      <c r="CR325" s="2">
        <v>1</v>
      </c>
      <c r="CS325" s="4" t="s">
        <v>445</v>
      </c>
      <c r="CT325" s="2">
        <v>0</v>
      </c>
      <c r="CU325" s="2">
        <v>0</v>
      </c>
      <c r="CV325" s="2">
        <v>0</v>
      </c>
      <c r="CW325" s="2">
        <v>0</v>
      </c>
      <c r="CX325" s="2">
        <v>1</v>
      </c>
      <c r="CY325" s="2">
        <v>0</v>
      </c>
      <c r="CZ325" s="4" t="s">
        <v>445</v>
      </c>
      <c r="DA325" s="8">
        <f t="shared" ref="DA325:DA388" si="17">SUM(CT325:CW325,CN325:CP325,CH325:CJ325,BZ325:CD325,BR325:BV325,BJ325:BN325)</f>
        <v>0</v>
      </c>
      <c r="DB325" s="2">
        <v>2</v>
      </c>
      <c r="DC325" s="2">
        <v>2</v>
      </c>
      <c r="DD325" s="2">
        <v>3</v>
      </c>
      <c r="DE325" s="2">
        <v>3</v>
      </c>
      <c r="DF325" s="2">
        <v>4</v>
      </c>
      <c r="DG325" s="2">
        <v>3</v>
      </c>
      <c r="DH325" s="2">
        <v>4</v>
      </c>
      <c r="DI325" s="2">
        <v>3</v>
      </c>
      <c r="DJ325" s="2">
        <v>2</v>
      </c>
      <c r="DK325" s="2">
        <v>0</v>
      </c>
      <c r="DL325" s="2">
        <v>1</v>
      </c>
      <c r="DM325" s="2">
        <v>1</v>
      </c>
      <c r="DN325" s="2">
        <v>1</v>
      </c>
      <c r="DO325" s="2">
        <v>0</v>
      </c>
      <c r="DP325" s="2">
        <v>1</v>
      </c>
      <c r="DQ325" s="2">
        <v>0</v>
      </c>
      <c r="DR325" s="4" t="s">
        <v>445</v>
      </c>
    </row>
    <row r="326" spans="1:122">
      <c r="A326" s="2">
        <v>7478746</v>
      </c>
      <c r="B326" s="3">
        <v>42057.7106712963</v>
      </c>
      <c r="C326" s="2">
        <v>1</v>
      </c>
      <c r="D326" s="2">
        <v>63</v>
      </c>
      <c r="E326" s="2">
        <v>11</v>
      </c>
      <c r="F326" s="2">
        <v>23</v>
      </c>
      <c r="G326" s="2">
        <v>4</v>
      </c>
      <c r="H326" s="2">
        <v>2</v>
      </c>
      <c r="I326" s="2">
        <v>2</v>
      </c>
      <c r="J326" s="2">
        <v>4</v>
      </c>
      <c r="K326" s="2">
        <v>3</v>
      </c>
      <c r="L326" s="2">
        <v>2</v>
      </c>
      <c r="N326" s="2">
        <v>2003</v>
      </c>
      <c r="O326" s="2">
        <v>800</v>
      </c>
      <c r="P326" s="2">
        <v>4</v>
      </c>
      <c r="Q326" s="2">
        <f t="shared" si="15"/>
        <v>200</v>
      </c>
      <c r="R326" s="4" t="s">
        <v>91</v>
      </c>
      <c r="S326" s="2">
        <v>4</v>
      </c>
      <c r="T326" s="2">
        <v>3</v>
      </c>
      <c r="U326" s="2">
        <v>3</v>
      </c>
      <c r="V326" s="2">
        <v>4</v>
      </c>
      <c r="W326" s="2">
        <v>4</v>
      </c>
      <c r="X326" s="2">
        <v>1</v>
      </c>
      <c r="Y326" s="2">
        <v>4</v>
      </c>
      <c r="Z326" s="2">
        <v>3</v>
      </c>
      <c r="AA326" s="2">
        <v>3</v>
      </c>
      <c r="AB326" s="2">
        <v>3</v>
      </c>
      <c r="AC326" s="2">
        <v>4</v>
      </c>
      <c r="AD326" s="2">
        <v>4</v>
      </c>
      <c r="AE326" s="2">
        <v>4</v>
      </c>
      <c r="AF326" s="2">
        <v>3</v>
      </c>
      <c r="AG326" s="2">
        <v>3</v>
      </c>
      <c r="AH326" s="2">
        <v>3</v>
      </c>
      <c r="AI326" s="2">
        <v>4</v>
      </c>
      <c r="AJ326" s="2">
        <v>3</v>
      </c>
      <c r="AK326" s="2">
        <v>3</v>
      </c>
      <c r="AL326" s="2">
        <v>4</v>
      </c>
      <c r="AM326" s="2">
        <v>4</v>
      </c>
      <c r="AN326" s="2">
        <v>1</v>
      </c>
      <c r="AO326" s="2">
        <v>4</v>
      </c>
      <c r="AP326" s="2">
        <v>4</v>
      </c>
      <c r="AQ326" s="2">
        <v>4</v>
      </c>
      <c r="AR326" s="2">
        <v>2</v>
      </c>
      <c r="AS326" s="2">
        <v>2</v>
      </c>
      <c r="AT326" s="2">
        <v>4</v>
      </c>
      <c r="AU326" s="2">
        <v>2</v>
      </c>
      <c r="AV326" s="2">
        <v>2</v>
      </c>
      <c r="AW326" s="2">
        <v>2</v>
      </c>
      <c r="AX326" s="2">
        <v>2</v>
      </c>
      <c r="AY326" s="2">
        <v>3</v>
      </c>
      <c r="AZ326" s="2">
        <v>1</v>
      </c>
      <c r="BA326" s="2">
        <v>2</v>
      </c>
      <c r="BB326" s="2">
        <v>3</v>
      </c>
      <c r="BC326" s="2">
        <v>2</v>
      </c>
      <c r="BD326" s="2">
        <v>2</v>
      </c>
      <c r="BE326" s="2">
        <v>2</v>
      </c>
      <c r="BF326" s="2">
        <v>4</v>
      </c>
      <c r="BG326" s="2">
        <v>3</v>
      </c>
      <c r="BH326" s="2">
        <v>1</v>
      </c>
      <c r="BI326" s="2">
        <f t="shared" si="16"/>
        <v>2</v>
      </c>
      <c r="BJ326" s="2">
        <v>0</v>
      </c>
      <c r="BK326" s="2">
        <v>0</v>
      </c>
      <c r="BL326" s="2">
        <v>1</v>
      </c>
      <c r="BM326" s="2">
        <v>0</v>
      </c>
      <c r="BN326" s="2">
        <v>0</v>
      </c>
      <c r="BO326" s="2">
        <v>0</v>
      </c>
      <c r="BP326" s="2">
        <v>0</v>
      </c>
      <c r="BQ326" s="4" t="s">
        <v>445</v>
      </c>
      <c r="BR326" s="2">
        <v>1</v>
      </c>
      <c r="BS326" s="2">
        <v>0</v>
      </c>
      <c r="BT326" s="2">
        <v>1</v>
      </c>
      <c r="BU326" s="2">
        <v>0</v>
      </c>
      <c r="BV326" s="2">
        <v>0</v>
      </c>
      <c r="BW326" s="2">
        <v>0</v>
      </c>
      <c r="BX326" s="2">
        <v>0</v>
      </c>
      <c r="BY326" s="4" t="s">
        <v>445</v>
      </c>
      <c r="BZ326" s="2">
        <v>1</v>
      </c>
      <c r="CA326" s="2">
        <v>0</v>
      </c>
      <c r="CB326" s="2">
        <v>1</v>
      </c>
      <c r="CC326" s="2">
        <v>0</v>
      </c>
      <c r="CD326" s="2">
        <v>0</v>
      </c>
      <c r="CE326" s="2">
        <v>0</v>
      </c>
      <c r="CF326" s="2">
        <v>0</v>
      </c>
      <c r="CG326" s="4" t="s">
        <v>445</v>
      </c>
      <c r="CH326" s="2">
        <v>0</v>
      </c>
      <c r="CI326" s="2">
        <v>0</v>
      </c>
      <c r="CJ326" s="2">
        <v>0</v>
      </c>
      <c r="CK326" s="2">
        <v>1</v>
      </c>
      <c r="CL326" s="2">
        <v>0</v>
      </c>
      <c r="CM326" s="4" t="s">
        <v>445</v>
      </c>
      <c r="CN326" s="2">
        <v>0</v>
      </c>
      <c r="CO326" s="2">
        <v>0</v>
      </c>
      <c r="CP326" s="2">
        <v>0</v>
      </c>
      <c r="CQ326" s="2">
        <v>1</v>
      </c>
      <c r="CR326" s="2">
        <v>0</v>
      </c>
      <c r="CS326" s="4" t="s">
        <v>445</v>
      </c>
      <c r="CT326" s="2">
        <v>0</v>
      </c>
      <c r="CU326" s="2">
        <v>0</v>
      </c>
      <c r="CV326" s="2">
        <v>0</v>
      </c>
      <c r="CW326" s="2">
        <v>0</v>
      </c>
      <c r="CX326" s="2">
        <v>1</v>
      </c>
      <c r="CY326" s="2">
        <v>0</v>
      </c>
      <c r="CZ326" s="4" t="s">
        <v>445</v>
      </c>
      <c r="DA326" s="8">
        <f t="shared" si="17"/>
        <v>5</v>
      </c>
      <c r="DB326" s="2">
        <v>2</v>
      </c>
      <c r="DC326" s="2">
        <v>2</v>
      </c>
      <c r="DD326" s="2">
        <v>3</v>
      </c>
      <c r="DE326" s="2">
        <v>3</v>
      </c>
      <c r="DF326" s="2">
        <v>2</v>
      </c>
      <c r="DG326" s="2">
        <v>2</v>
      </c>
      <c r="DH326" s="2">
        <v>4</v>
      </c>
      <c r="DI326" s="2">
        <v>2</v>
      </c>
      <c r="DJ326" s="2">
        <v>2</v>
      </c>
      <c r="DK326" s="2">
        <v>1</v>
      </c>
      <c r="DL326" s="2">
        <v>1</v>
      </c>
      <c r="DM326" s="2">
        <v>0</v>
      </c>
      <c r="DN326" s="2">
        <v>1</v>
      </c>
      <c r="DO326" s="2">
        <v>0</v>
      </c>
      <c r="DP326" s="2">
        <v>1</v>
      </c>
      <c r="DQ326" s="2">
        <v>0</v>
      </c>
      <c r="DR326" s="4" t="s">
        <v>445</v>
      </c>
    </row>
    <row r="327" spans="1:122">
      <c r="A327" s="2">
        <v>7478764</v>
      </c>
      <c r="B327" s="3">
        <v>42056.152905092589</v>
      </c>
      <c r="C327" s="2">
        <v>1</v>
      </c>
      <c r="D327" s="2">
        <v>59</v>
      </c>
      <c r="E327" s="2">
        <v>10</v>
      </c>
      <c r="F327" s="2">
        <v>13</v>
      </c>
      <c r="G327" s="2">
        <v>3</v>
      </c>
      <c r="H327" s="2">
        <v>2</v>
      </c>
      <c r="I327" s="2">
        <v>2</v>
      </c>
      <c r="J327" s="2">
        <v>10</v>
      </c>
      <c r="K327" s="2">
        <v>10</v>
      </c>
      <c r="L327" s="2">
        <v>1</v>
      </c>
      <c r="N327" s="2">
        <v>1988</v>
      </c>
      <c r="O327" s="2">
        <v>6000</v>
      </c>
      <c r="P327" s="2">
        <v>4</v>
      </c>
      <c r="Q327" s="2">
        <f t="shared" si="15"/>
        <v>1500</v>
      </c>
      <c r="R327" s="4" t="s">
        <v>276</v>
      </c>
      <c r="S327" s="2">
        <v>1</v>
      </c>
      <c r="T327" s="2">
        <v>1</v>
      </c>
      <c r="U327" s="2">
        <v>1</v>
      </c>
      <c r="V327" s="2">
        <v>1</v>
      </c>
      <c r="W327" s="2">
        <v>1</v>
      </c>
      <c r="X327" s="2">
        <v>1</v>
      </c>
      <c r="Y327" s="2">
        <v>1</v>
      </c>
      <c r="Z327" s="2">
        <v>1</v>
      </c>
      <c r="AA327" s="2">
        <v>3</v>
      </c>
      <c r="AB327" s="2">
        <v>1</v>
      </c>
      <c r="AC327" s="2">
        <v>1</v>
      </c>
      <c r="AD327" s="2">
        <v>2</v>
      </c>
      <c r="AE327" s="2">
        <v>3</v>
      </c>
      <c r="AF327" s="2">
        <v>2</v>
      </c>
      <c r="AG327" s="2">
        <v>1</v>
      </c>
      <c r="AH327" s="2">
        <v>1</v>
      </c>
      <c r="AI327" s="2">
        <v>2</v>
      </c>
      <c r="AJ327" s="2">
        <v>2</v>
      </c>
      <c r="AK327" s="2">
        <v>2</v>
      </c>
      <c r="AL327" s="2">
        <v>2</v>
      </c>
      <c r="AM327" s="2">
        <v>2</v>
      </c>
      <c r="AN327" s="2">
        <v>2</v>
      </c>
      <c r="AO327" s="2">
        <v>3</v>
      </c>
      <c r="AP327" s="2">
        <v>2</v>
      </c>
      <c r="AQ327" s="2">
        <v>2</v>
      </c>
      <c r="AR327" s="2">
        <v>3</v>
      </c>
      <c r="AS327" s="2">
        <v>3</v>
      </c>
      <c r="AT327" s="2">
        <v>3</v>
      </c>
      <c r="AU327" s="2">
        <v>2</v>
      </c>
      <c r="AV327" s="2">
        <v>1</v>
      </c>
      <c r="AW327" s="2">
        <v>2</v>
      </c>
      <c r="AX327" s="2">
        <v>2</v>
      </c>
      <c r="AY327" s="2">
        <v>1</v>
      </c>
      <c r="AZ327" s="2">
        <v>1</v>
      </c>
      <c r="BA327" s="2">
        <v>2</v>
      </c>
      <c r="BB327" s="2">
        <v>1</v>
      </c>
      <c r="BC327" s="2">
        <v>1</v>
      </c>
      <c r="BD327" s="2">
        <v>2</v>
      </c>
      <c r="BE327" s="2">
        <v>3</v>
      </c>
      <c r="BF327" s="2">
        <v>2</v>
      </c>
      <c r="BG327" s="2">
        <v>1</v>
      </c>
      <c r="BH327" s="2">
        <v>1</v>
      </c>
      <c r="BI327" s="2">
        <f t="shared" si="16"/>
        <v>1</v>
      </c>
      <c r="BJ327" s="2">
        <v>0</v>
      </c>
      <c r="BK327" s="2">
        <v>0</v>
      </c>
      <c r="BL327" s="2">
        <v>0</v>
      </c>
      <c r="BM327" s="2">
        <v>0</v>
      </c>
      <c r="BN327" s="2">
        <v>0</v>
      </c>
      <c r="BO327" s="2">
        <v>0</v>
      </c>
      <c r="BP327" s="2">
        <v>1</v>
      </c>
      <c r="BQ327" s="4" t="s">
        <v>445</v>
      </c>
      <c r="BR327" s="2">
        <v>0</v>
      </c>
      <c r="BS327" s="2">
        <v>0</v>
      </c>
      <c r="BT327" s="2">
        <v>0</v>
      </c>
      <c r="BU327" s="2">
        <v>0</v>
      </c>
      <c r="BV327" s="2">
        <v>0</v>
      </c>
      <c r="BW327" s="2">
        <v>0</v>
      </c>
      <c r="BX327" s="2">
        <v>1</v>
      </c>
      <c r="BY327" s="4" t="s">
        <v>445</v>
      </c>
      <c r="BZ327" s="2">
        <v>0</v>
      </c>
      <c r="CA327" s="2">
        <v>0</v>
      </c>
      <c r="CB327" s="2">
        <v>0</v>
      </c>
      <c r="CC327" s="2">
        <v>0</v>
      </c>
      <c r="CD327" s="2">
        <v>0</v>
      </c>
      <c r="CE327" s="2">
        <v>0</v>
      </c>
      <c r="CF327" s="2">
        <v>1</v>
      </c>
      <c r="CG327" s="4" t="s">
        <v>445</v>
      </c>
      <c r="CH327" s="2">
        <v>0</v>
      </c>
      <c r="CI327" s="2">
        <v>0</v>
      </c>
      <c r="CJ327" s="2">
        <v>0</v>
      </c>
      <c r="CK327" s="2">
        <v>1</v>
      </c>
      <c r="CL327" s="2">
        <v>0</v>
      </c>
      <c r="CM327" s="4" t="s">
        <v>445</v>
      </c>
      <c r="CN327" s="2">
        <v>0</v>
      </c>
      <c r="CO327" s="2">
        <v>0</v>
      </c>
      <c r="CP327" s="2">
        <v>0</v>
      </c>
      <c r="CQ327" s="2">
        <v>1</v>
      </c>
      <c r="CR327" s="2">
        <v>0</v>
      </c>
      <c r="CS327" s="4" t="s">
        <v>445</v>
      </c>
      <c r="CT327" s="2">
        <v>0</v>
      </c>
      <c r="CU327" s="2">
        <v>0</v>
      </c>
      <c r="CV327" s="2">
        <v>0</v>
      </c>
      <c r="CW327" s="2">
        <v>0</v>
      </c>
      <c r="CX327" s="2">
        <v>1</v>
      </c>
      <c r="CY327" s="2">
        <v>0</v>
      </c>
      <c r="CZ327" s="4" t="s">
        <v>445</v>
      </c>
      <c r="DA327" s="8">
        <f t="shared" si="17"/>
        <v>0</v>
      </c>
      <c r="DB327" s="2">
        <v>4</v>
      </c>
      <c r="DC327" s="2">
        <v>3</v>
      </c>
      <c r="DD327" s="2">
        <v>2</v>
      </c>
      <c r="DE327" s="2">
        <v>2</v>
      </c>
      <c r="DF327" s="2">
        <v>2</v>
      </c>
      <c r="DG327" s="2">
        <v>3</v>
      </c>
      <c r="DH327" s="2">
        <v>2</v>
      </c>
      <c r="DI327" s="2">
        <v>2</v>
      </c>
      <c r="DJ327" s="2">
        <v>3</v>
      </c>
      <c r="DR327" s="4" t="s">
        <v>445</v>
      </c>
    </row>
    <row r="328" spans="1:122">
      <c r="A328" s="2">
        <v>7507034</v>
      </c>
      <c r="B328" s="3">
        <v>42055.990266203706</v>
      </c>
      <c r="C328" s="2">
        <v>1</v>
      </c>
      <c r="D328" s="2">
        <v>49</v>
      </c>
      <c r="E328" s="2">
        <v>8</v>
      </c>
      <c r="F328" s="2">
        <v>23</v>
      </c>
      <c r="G328" s="2">
        <v>4</v>
      </c>
      <c r="H328" s="2">
        <v>2</v>
      </c>
      <c r="I328" s="2">
        <v>2</v>
      </c>
      <c r="J328" s="2">
        <v>4</v>
      </c>
      <c r="K328" s="2">
        <v>2</v>
      </c>
      <c r="L328" s="2">
        <v>12</v>
      </c>
      <c r="N328" s="2">
        <v>1990</v>
      </c>
      <c r="O328" s="2">
        <v>100</v>
      </c>
      <c r="P328" s="2">
        <v>1</v>
      </c>
      <c r="Q328" s="2">
        <f t="shared" si="15"/>
        <v>100</v>
      </c>
      <c r="R328" s="4" t="s">
        <v>76</v>
      </c>
      <c r="S328" s="2">
        <v>2</v>
      </c>
      <c r="T328" s="2">
        <v>1</v>
      </c>
      <c r="U328" s="2">
        <v>1</v>
      </c>
      <c r="V328" s="2">
        <v>4</v>
      </c>
      <c r="W328" s="2">
        <v>1</v>
      </c>
      <c r="X328" s="2">
        <v>2</v>
      </c>
      <c r="Y328" s="2">
        <v>2</v>
      </c>
      <c r="Z328" s="2">
        <v>1</v>
      </c>
      <c r="AA328" s="2">
        <v>1</v>
      </c>
      <c r="AB328" s="2">
        <v>1</v>
      </c>
      <c r="AC328" s="2">
        <v>1</v>
      </c>
      <c r="AD328" s="2">
        <v>4</v>
      </c>
      <c r="AE328" s="2">
        <v>4</v>
      </c>
      <c r="AF328" s="2">
        <v>3</v>
      </c>
      <c r="AG328" s="2">
        <v>4</v>
      </c>
      <c r="AH328" s="2">
        <v>3</v>
      </c>
      <c r="AI328" s="2">
        <v>1</v>
      </c>
      <c r="AJ328" s="2">
        <v>1</v>
      </c>
      <c r="AK328" s="2">
        <v>4</v>
      </c>
      <c r="AL328" s="2">
        <v>1</v>
      </c>
      <c r="AM328" s="2">
        <v>4</v>
      </c>
      <c r="AN328" s="2">
        <v>1</v>
      </c>
      <c r="AO328" s="2">
        <v>4</v>
      </c>
      <c r="AP328" s="2">
        <v>1</v>
      </c>
      <c r="AQ328" s="2">
        <v>1</v>
      </c>
      <c r="AR328" s="2">
        <v>2</v>
      </c>
      <c r="AS328" s="2">
        <v>2</v>
      </c>
      <c r="AT328" s="2">
        <v>2</v>
      </c>
      <c r="AU328" s="2">
        <v>1</v>
      </c>
      <c r="AV328" s="2">
        <v>2</v>
      </c>
      <c r="AW328" s="2">
        <v>2</v>
      </c>
      <c r="AX328" s="2">
        <v>2</v>
      </c>
      <c r="AY328" s="2">
        <v>2</v>
      </c>
      <c r="AZ328" s="2">
        <v>1</v>
      </c>
      <c r="BA328" s="2">
        <v>2</v>
      </c>
      <c r="BB328" s="2">
        <v>2</v>
      </c>
      <c r="BC328" s="2">
        <v>1</v>
      </c>
      <c r="BD328" s="2">
        <v>2</v>
      </c>
      <c r="BE328" s="2">
        <v>2</v>
      </c>
      <c r="BF328" s="2">
        <v>2</v>
      </c>
      <c r="BG328" s="2">
        <v>1</v>
      </c>
      <c r="BH328" s="2">
        <v>1</v>
      </c>
      <c r="BI328" s="2">
        <f t="shared" si="16"/>
        <v>1</v>
      </c>
      <c r="BJ328" s="2">
        <v>0</v>
      </c>
      <c r="BK328" s="2">
        <v>0</v>
      </c>
      <c r="BL328" s="2">
        <v>0</v>
      </c>
      <c r="BM328" s="2">
        <v>0</v>
      </c>
      <c r="BN328" s="2">
        <v>0</v>
      </c>
      <c r="BO328" s="2">
        <v>1</v>
      </c>
      <c r="BP328" s="2">
        <v>0</v>
      </c>
      <c r="BQ328" s="4" t="s">
        <v>445</v>
      </c>
      <c r="BR328" s="2">
        <v>0</v>
      </c>
      <c r="BS328" s="2">
        <v>0</v>
      </c>
      <c r="BT328" s="2">
        <v>0</v>
      </c>
      <c r="BU328" s="2">
        <v>0</v>
      </c>
      <c r="BV328" s="2">
        <v>0</v>
      </c>
      <c r="BW328" s="2">
        <v>1</v>
      </c>
      <c r="BX328" s="2">
        <v>0</v>
      </c>
      <c r="BY328" s="4" t="s">
        <v>445</v>
      </c>
      <c r="BZ328" s="2">
        <v>0</v>
      </c>
      <c r="CA328" s="2">
        <v>0</v>
      </c>
      <c r="CB328" s="2">
        <v>0</v>
      </c>
      <c r="CC328" s="2">
        <v>0</v>
      </c>
      <c r="CD328" s="2">
        <v>0</v>
      </c>
      <c r="CE328" s="2">
        <v>1</v>
      </c>
      <c r="CF328" s="2">
        <v>0</v>
      </c>
      <c r="CG328" s="4" t="s">
        <v>445</v>
      </c>
      <c r="CH328" s="2">
        <v>0</v>
      </c>
      <c r="CI328" s="2">
        <v>0</v>
      </c>
      <c r="CJ328" s="2">
        <v>0</v>
      </c>
      <c r="CK328" s="2">
        <v>1</v>
      </c>
      <c r="CL328" s="2">
        <v>0</v>
      </c>
      <c r="CM328" s="4" t="s">
        <v>445</v>
      </c>
      <c r="CN328" s="2">
        <v>0</v>
      </c>
      <c r="CO328" s="2">
        <v>0</v>
      </c>
      <c r="CP328" s="2">
        <v>0</v>
      </c>
      <c r="CQ328" s="2">
        <v>1</v>
      </c>
      <c r="CR328" s="2">
        <v>0</v>
      </c>
      <c r="CS328" s="4" t="s">
        <v>445</v>
      </c>
      <c r="CT328" s="2">
        <v>0</v>
      </c>
      <c r="CU328" s="2">
        <v>0</v>
      </c>
      <c r="CV328" s="2">
        <v>0</v>
      </c>
      <c r="CW328" s="2">
        <v>0</v>
      </c>
      <c r="CX328" s="2">
        <v>1</v>
      </c>
      <c r="CY328" s="2">
        <v>0</v>
      </c>
      <c r="CZ328" s="4" t="s">
        <v>445</v>
      </c>
      <c r="DA328" s="8">
        <f t="shared" si="17"/>
        <v>0</v>
      </c>
      <c r="DB328" s="2">
        <v>2</v>
      </c>
      <c r="DC328" s="2">
        <v>2</v>
      </c>
      <c r="DD328" s="2">
        <v>2</v>
      </c>
      <c r="DE328" s="2">
        <v>2</v>
      </c>
      <c r="DF328" s="2">
        <v>2</v>
      </c>
      <c r="DG328" s="2">
        <v>2</v>
      </c>
      <c r="DH328" s="2">
        <v>1</v>
      </c>
      <c r="DI328" s="2">
        <v>1</v>
      </c>
      <c r="DJ328" s="2">
        <v>1</v>
      </c>
      <c r="DR328" s="4" t="s">
        <v>445</v>
      </c>
    </row>
    <row r="329" spans="1:122">
      <c r="A329" s="2">
        <v>7507559</v>
      </c>
      <c r="B329" s="3">
        <v>42057.729270833333</v>
      </c>
      <c r="C329" s="2">
        <v>1</v>
      </c>
      <c r="D329" s="2">
        <v>52</v>
      </c>
      <c r="E329" s="2">
        <v>9</v>
      </c>
      <c r="F329" s="2">
        <v>15</v>
      </c>
      <c r="G329" s="2">
        <v>4</v>
      </c>
      <c r="H329" s="2">
        <v>2</v>
      </c>
      <c r="I329" s="2">
        <v>2</v>
      </c>
      <c r="L329" s="2">
        <v>5</v>
      </c>
      <c r="N329" s="2">
        <v>1989</v>
      </c>
      <c r="O329" s="2">
        <v>900</v>
      </c>
      <c r="P329" s="2">
        <v>3</v>
      </c>
      <c r="Q329" s="2">
        <f t="shared" si="15"/>
        <v>300</v>
      </c>
      <c r="R329" s="4" t="s">
        <v>277</v>
      </c>
      <c r="S329" s="2">
        <v>4</v>
      </c>
      <c r="T329" s="2">
        <v>1</v>
      </c>
      <c r="U329" s="2">
        <v>3</v>
      </c>
      <c r="V329" s="2">
        <v>4</v>
      </c>
      <c r="W329" s="2">
        <v>1</v>
      </c>
      <c r="X329" s="2">
        <v>4</v>
      </c>
      <c r="Y329" s="2">
        <v>1</v>
      </c>
      <c r="Z329" s="2">
        <v>1</v>
      </c>
      <c r="AA329" s="2">
        <v>2</v>
      </c>
      <c r="AB329" s="2">
        <v>3</v>
      </c>
      <c r="AC329" s="2">
        <v>4</v>
      </c>
      <c r="AD329" s="2">
        <v>4</v>
      </c>
      <c r="AE329" s="2">
        <v>4</v>
      </c>
      <c r="AF329" s="2">
        <v>1</v>
      </c>
      <c r="AG329" s="2">
        <v>3</v>
      </c>
      <c r="AH329" s="2">
        <v>3</v>
      </c>
      <c r="AI329" s="2">
        <v>1</v>
      </c>
      <c r="AJ329" s="2">
        <v>1</v>
      </c>
      <c r="AK329" s="2">
        <v>4</v>
      </c>
      <c r="AL329" s="2">
        <v>4</v>
      </c>
      <c r="AM329" s="2">
        <v>1</v>
      </c>
      <c r="AN329" s="2">
        <v>1</v>
      </c>
      <c r="AO329" s="2">
        <v>4</v>
      </c>
      <c r="AP329" s="2">
        <v>4</v>
      </c>
      <c r="AQ329" s="2">
        <v>4</v>
      </c>
      <c r="AR329" s="2">
        <v>2</v>
      </c>
      <c r="AS329" s="2">
        <v>2</v>
      </c>
      <c r="AT329" s="2">
        <v>2</v>
      </c>
      <c r="AU329" s="2">
        <v>2</v>
      </c>
      <c r="AV329" s="2">
        <v>2</v>
      </c>
      <c r="AW329" s="2">
        <v>3</v>
      </c>
      <c r="AX329" s="2">
        <v>2</v>
      </c>
      <c r="AY329" s="2">
        <v>2</v>
      </c>
      <c r="AZ329" s="2">
        <v>1</v>
      </c>
      <c r="BA329" s="2">
        <v>2</v>
      </c>
      <c r="BB329" s="2">
        <v>3</v>
      </c>
      <c r="BC329" s="2">
        <v>3</v>
      </c>
      <c r="BD329" s="2">
        <v>2</v>
      </c>
      <c r="BE329" s="2">
        <v>2</v>
      </c>
      <c r="BF329" s="2">
        <v>3</v>
      </c>
      <c r="BG329" s="2">
        <v>3</v>
      </c>
      <c r="BH329" s="2">
        <v>3</v>
      </c>
      <c r="BI329" s="2">
        <f t="shared" si="16"/>
        <v>3</v>
      </c>
      <c r="BJ329" s="2">
        <v>0</v>
      </c>
      <c r="BK329" s="2">
        <v>1</v>
      </c>
      <c r="BL329" s="2">
        <v>0</v>
      </c>
      <c r="BM329" s="2">
        <v>0</v>
      </c>
      <c r="BN329" s="2">
        <v>0</v>
      </c>
      <c r="BO329" s="2">
        <v>0</v>
      </c>
      <c r="BP329" s="2">
        <v>0</v>
      </c>
      <c r="BQ329" s="4" t="s">
        <v>445</v>
      </c>
      <c r="BR329" s="2">
        <v>0</v>
      </c>
      <c r="BS329" s="2">
        <v>0</v>
      </c>
      <c r="BT329" s="2">
        <v>1</v>
      </c>
      <c r="BU329" s="2">
        <v>0</v>
      </c>
      <c r="BV329" s="2">
        <v>0</v>
      </c>
      <c r="BW329" s="2">
        <v>0</v>
      </c>
      <c r="BX329" s="2">
        <v>0</v>
      </c>
      <c r="BY329" s="4" t="s">
        <v>445</v>
      </c>
      <c r="BZ329" s="2">
        <v>1</v>
      </c>
      <c r="CA329" s="2">
        <v>0</v>
      </c>
      <c r="CB329" s="2">
        <v>1</v>
      </c>
      <c r="CC329" s="2">
        <v>0</v>
      </c>
      <c r="CD329" s="2">
        <v>0</v>
      </c>
      <c r="CE329" s="2">
        <v>0</v>
      </c>
      <c r="CF329" s="2">
        <v>0</v>
      </c>
      <c r="CG329" s="4" t="s">
        <v>445</v>
      </c>
      <c r="CH329" s="2">
        <v>0</v>
      </c>
      <c r="CI329" s="2">
        <v>0</v>
      </c>
      <c r="CJ329" s="2">
        <v>0</v>
      </c>
      <c r="CK329" s="2">
        <v>1</v>
      </c>
      <c r="CL329" s="2">
        <v>0</v>
      </c>
      <c r="CM329" s="4" t="s">
        <v>445</v>
      </c>
      <c r="CN329" s="2">
        <v>0</v>
      </c>
      <c r="CO329" s="2">
        <v>0</v>
      </c>
      <c r="CP329" s="2">
        <v>0</v>
      </c>
      <c r="CQ329" s="2">
        <v>1</v>
      </c>
      <c r="CR329" s="2">
        <v>0</v>
      </c>
      <c r="CS329" s="4" t="s">
        <v>445</v>
      </c>
      <c r="CT329" s="2">
        <v>0</v>
      </c>
      <c r="CU329" s="2">
        <v>0</v>
      </c>
      <c r="CV329" s="2">
        <v>0</v>
      </c>
      <c r="CW329" s="2">
        <v>0</v>
      </c>
      <c r="CX329" s="2">
        <v>1</v>
      </c>
      <c r="CY329" s="2">
        <v>0</v>
      </c>
      <c r="CZ329" s="4" t="s">
        <v>445</v>
      </c>
      <c r="DA329" s="8">
        <f t="shared" si="17"/>
        <v>4</v>
      </c>
      <c r="DB329" s="2">
        <v>2</v>
      </c>
      <c r="DC329" s="2">
        <v>2</v>
      </c>
      <c r="DD329" s="2">
        <v>3</v>
      </c>
      <c r="DE329" s="2">
        <v>3</v>
      </c>
      <c r="DF329" s="2">
        <v>2</v>
      </c>
      <c r="DG329" s="2">
        <v>2</v>
      </c>
      <c r="DH329" s="2">
        <v>4</v>
      </c>
      <c r="DI329" s="2">
        <v>3</v>
      </c>
      <c r="DJ329" s="2">
        <v>4</v>
      </c>
      <c r="DR329" s="4" t="s">
        <v>445</v>
      </c>
    </row>
    <row r="330" spans="1:122">
      <c r="A330" s="2">
        <v>7514000</v>
      </c>
      <c r="B330" s="3">
        <v>42056.74900462963</v>
      </c>
      <c r="C330" s="2">
        <v>1</v>
      </c>
      <c r="D330" s="2">
        <v>62</v>
      </c>
      <c r="E330" s="2">
        <v>11</v>
      </c>
      <c r="F330" s="2">
        <v>1</v>
      </c>
      <c r="G330" s="2">
        <v>1</v>
      </c>
      <c r="H330" s="2">
        <v>2</v>
      </c>
      <c r="I330" s="2">
        <v>2</v>
      </c>
      <c r="J330" s="2">
        <v>4</v>
      </c>
      <c r="K330" s="2">
        <v>4</v>
      </c>
      <c r="L330" s="2">
        <v>6</v>
      </c>
      <c r="N330" s="2">
        <v>1992</v>
      </c>
      <c r="O330" s="2">
        <v>900</v>
      </c>
      <c r="P330" s="2">
        <v>3</v>
      </c>
      <c r="Q330" s="2">
        <f t="shared" si="15"/>
        <v>300</v>
      </c>
      <c r="R330" s="4" t="s">
        <v>278</v>
      </c>
      <c r="S330" s="2">
        <v>4</v>
      </c>
      <c r="T330" s="2">
        <v>2</v>
      </c>
      <c r="U330" s="2">
        <v>3</v>
      </c>
      <c r="V330" s="2">
        <v>3</v>
      </c>
      <c r="W330" s="2">
        <v>1</v>
      </c>
      <c r="X330" s="2">
        <v>2</v>
      </c>
      <c r="Y330" s="2">
        <v>2</v>
      </c>
      <c r="Z330" s="2">
        <v>1</v>
      </c>
      <c r="AA330" s="2">
        <v>2</v>
      </c>
      <c r="AB330" s="2">
        <v>1</v>
      </c>
      <c r="AC330" s="2">
        <v>4</v>
      </c>
      <c r="AD330" s="2">
        <v>4</v>
      </c>
      <c r="AE330" s="2">
        <v>4</v>
      </c>
      <c r="AF330" s="2">
        <v>3</v>
      </c>
      <c r="AG330" s="2">
        <v>3</v>
      </c>
      <c r="AH330" s="2">
        <v>4</v>
      </c>
      <c r="AI330" s="2">
        <v>2</v>
      </c>
      <c r="AJ330" s="2">
        <v>2</v>
      </c>
      <c r="AK330" s="2">
        <v>3</v>
      </c>
      <c r="AL330" s="2">
        <v>4</v>
      </c>
      <c r="AM330" s="2">
        <v>3</v>
      </c>
      <c r="AN330" s="2">
        <v>1</v>
      </c>
      <c r="AO330" s="2">
        <v>2</v>
      </c>
      <c r="AP330" s="2">
        <v>4</v>
      </c>
      <c r="AQ330" s="2">
        <v>4</v>
      </c>
      <c r="AR330" s="2">
        <v>3</v>
      </c>
      <c r="AS330" s="2">
        <v>2</v>
      </c>
      <c r="AT330" s="2">
        <v>2</v>
      </c>
      <c r="AU330" s="2">
        <v>2</v>
      </c>
      <c r="AV330" s="2">
        <v>2</v>
      </c>
      <c r="AW330" s="2">
        <v>2</v>
      </c>
      <c r="AX330" s="2">
        <v>2</v>
      </c>
      <c r="AY330" s="2">
        <v>2</v>
      </c>
      <c r="AZ330" s="2">
        <v>1</v>
      </c>
      <c r="BA330" s="2">
        <v>2</v>
      </c>
      <c r="BB330" s="2">
        <v>3</v>
      </c>
      <c r="BC330" s="2">
        <v>2</v>
      </c>
      <c r="BD330" s="2">
        <v>2</v>
      </c>
      <c r="BE330" s="2">
        <v>2</v>
      </c>
      <c r="BF330" s="2">
        <v>2</v>
      </c>
      <c r="BG330" s="2">
        <v>3</v>
      </c>
      <c r="BH330" s="2">
        <v>3</v>
      </c>
      <c r="BI330" s="2">
        <f t="shared" si="16"/>
        <v>3</v>
      </c>
      <c r="BJ330" s="2">
        <v>0</v>
      </c>
      <c r="BK330" s="2">
        <v>0</v>
      </c>
      <c r="BL330" s="2">
        <v>0</v>
      </c>
      <c r="BM330" s="2">
        <v>0</v>
      </c>
      <c r="BN330" s="2">
        <v>0</v>
      </c>
      <c r="BO330" s="2">
        <v>1</v>
      </c>
      <c r="BP330" s="2">
        <v>0</v>
      </c>
      <c r="BQ330" s="4" t="s">
        <v>445</v>
      </c>
      <c r="BR330" s="2">
        <v>0</v>
      </c>
      <c r="BS330" s="2">
        <v>0</v>
      </c>
      <c r="BT330" s="2">
        <v>0</v>
      </c>
      <c r="BU330" s="2">
        <v>0</v>
      </c>
      <c r="BV330" s="2">
        <v>0</v>
      </c>
      <c r="BW330" s="2">
        <v>1</v>
      </c>
      <c r="BX330" s="2">
        <v>0</v>
      </c>
      <c r="BY330" s="4" t="s">
        <v>445</v>
      </c>
      <c r="BZ330" s="2">
        <v>0</v>
      </c>
      <c r="CA330" s="2">
        <v>0</v>
      </c>
      <c r="CB330" s="2">
        <v>0</v>
      </c>
      <c r="CC330" s="2">
        <v>0</v>
      </c>
      <c r="CD330" s="2">
        <v>0</v>
      </c>
      <c r="CE330" s="2">
        <v>1</v>
      </c>
      <c r="CF330" s="2">
        <v>0</v>
      </c>
      <c r="CG330" s="4" t="s">
        <v>445</v>
      </c>
      <c r="CH330" s="2">
        <v>0</v>
      </c>
      <c r="CI330" s="2">
        <v>0</v>
      </c>
      <c r="CJ330" s="2">
        <v>0</v>
      </c>
      <c r="CK330" s="2">
        <v>1</v>
      </c>
      <c r="CL330" s="2">
        <v>0</v>
      </c>
      <c r="CM330" s="4" t="s">
        <v>445</v>
      </c>
      <c r="CN330" s="2">
        <v>0</v>
      </c>
      <c r="CO330" s="2">
        <v>0</v>
      </c>
      <c r="CP330" s="2">
        <v>0</v>
      </c>
      <c r="CQ330" s="2">
        <v>1</v>
      </c>
      <c r="CR330" s="2">
        <v>0</v>
      </c>
      <c r="CS330" s="4" t="s">
        <v>445</v>
      </c>
      <c r="CT330" s="2">
        <v>0</v>
      </c>
      <c r="CU330" s="2">
        <v>0</v>
      </c>
      <c r="CV330" s="2">
        <v>0</v>
      </c>
      <c r="CW330" s="2">
        <v>0</v>
      </c>
      <c r="CX330" s="2">
        <v>1</v>
      </c>
      <c r="CY330" s="2">
        <v>0</v>
      </c>
      <c r="CZ330" s="4" t="s">
        <v>445</v>
      </c>
      <c r="DA330" s="8">
        <f t="shared" si="17"/>
        <v>0</v>
      </c>
      <c r="DB330" s="2">
        <v>2</v>
      </c>
      <c r="DC330" s="2">
        <v>2</v>
      </c>
      <c r="DD330" s="2">
        <v>2</v>
      </c>
      <c r="DE330" s="2">
        <v>2</v>
      </c>
      <c r="DF330" s="2">
        <v>3</v>
      </c>
      <c r="DG330" s="2">
        <v>2</v>
      </c>
      <c r="DH330" s="2">
        <v>1</v>
      </c>
      <c r="DI330" s="2">
        <v>1</v>
      </c>
      <c r="DJ330" s="2">
        <v>3</v>
      </c>
      <c r="DR330" s="4" t="s">
        <v>445</v>
      </c>
    </row>
    <row r="331" spans="1:122">
      <c r="A331" s="2">
        <v>7526609</v>
      </c>
      <c r="B331" s="3">
        <v>42056.014687499999</v>
      </c>
      <c r="C331" s="2">
        <v>1</v>
      </c>
      <c r="D331" s="2">
        <v>44</v>
      </c>
      <c r="E331" s="2">
        <v>7</v>
      </c>
      <c r="F331" s="2">
        <v>36</v>
      </c>
      <c r="G331" s="2">
        <v>7</v>
      </c>
      <c r="H331" s="2">
        <v>2</v>
      </c>
      <c r="I331" s="2">
        <v>2</v>
      </c>
      <c r="J331" s="2">
        <v>3</v>
      </c>
      <c r="K331" s="2">
        <v>3</v>
      </c>
      <c r="L331" s="2">
        <v>3</v>
      </c>
      <c r="N331" s="2">
        <v>2000</v>
      </c>
      <c r="O331" s="2">
        <v>500</v>
      </c>
      <c r="P331" s="2">
        <v>10</v>
      </c>
      <c r="Q331" s="2">
        <f t="shared" si="15"/>
        <v>50</v>
      </c>
      <c r="R331" s="4" t="s">
        <v>279</v>
      </c>
      <c r="S331" s="2">
        <v>4</v>
      </c>
      <c r="T331" s="2">
        <v>3</v>
      </c>
      <c r="U331" s="2">
        <v>4</v>
      </c>
      <c r="V331" s="2">
        <v>2</v>
      </c>
      <c r="W331" s="2">
        <v>3</v>
      </c>
      <c r="X331" s="2">
        <v>2</v>
      </c>
      <c r="Y331" s="2">
        <v>3</v>
      </c>
      <c r="Z331" s="2">
        <v>2</v>
      </c>
      <c r="AA331" s="2">
        <v>4</v>
      </c>
      <c r="AB331" s="2">
        <v>4</v>
      </c>
      <c r="AC331" s="2">
        <v>2</v>
      </c>
      <c r="AD331" s="2">
        <v>2</v>
      </c>
      <c r="AE331" s="2">
        <v>3</v>
      </c>
      <c r="AF331" s="2">
        <v>3</v>
      </c>
      <c r="AG331" s="2">
        <v>3</v>
      </c>
      <c r="AH331" s="2">
        <v>3</v>
      </c>
      <c r="AI331" s="2">
        <v>3</v>
      </c>
      <c r="AJ331" s="2">
        <v>3</v>
      </c>
      <c r="AK331" s="2">
        <v>3</v>
      </c>
      <c r="AL331" s="2">
        <v>3</v>
      </c>
      <c r="AM331" s="2">
        <v>2</v>
      </c>
      <c r="AN331" s="2">
        <v>2</v>
      </c>
      <c r="AO331" s="2">
        <v>2</v>
      </c>
      <c r="AP331" s="2">
        <v>3</v>
      </c>
      <c r="AQ331" s="2">
        <v>3</v>
      </c>
      <c r="AR331" s="2">
        <v>3</v>
      </c>
      <c r="AS331" s="2">
        <v>3</v>
      </c>
      <c r="AT331" s="2">
        <v>3</v>
      </c>
      <c r="AU331" s="2">
        <v>2</v>
      </c>
      <c r="AV331" s="2">
        <v>3</v>
      </c>
      <c r="AW331" s="2">
        <v>3</v>
      </c>
      <c r="AX331" s="2">
        <v>2</v>
      </c>
      <c r="AY331" s="2">
        <v>3</v>
      </c>
      <c r="AZ331" s="2">
        <v>3</v>
      </c>
      <c r="BA331" s="2">
        <v>2</v>
      </c>
      <c r="BB331" s="2">
        <v>3</v>
      </c>
      <c r="BC331" s="2">
        <v>3</v>
      </c>
      <c r="BD331" s="2">
        <v>2</v>
      </c>
      <c r="BE331" s="2">
        <v>3</v>
      </c>
      <c r="BF331" s="2">
        <v>3</v>
      </c>
      <c r="BG331" s="2">
        <v>2</v>
      </c>
      <c r="BH331" s="2">
        <v>3</v>
      </c>
      <c r="BI331" s="2">
        <f t="shared" si="16"/>
        <v>2.5</v>
      </c>
      <c r="BJ331" s="2">
        <v>0</v>
      </c>
      <c r="BK331" s="2">
        <v>1</v>
      </c>
      <c r="BL331" s="2">
        <v>0</v>
      </c>
      <c r="BM331" s="2">
        <v>0</v>
      </c>
      <c r="BN331" s="2">
        <v>0</v>
      </c>
      <c r="BO331" s="2">
        <v>0</v>
      </c>
      <c r="BP331" s="2">
        <v>0</v>
      </c>
      <c r="BQ331" s="4" t="s">
        <v>445</v>
      </c>
      <c r="BR331" s="2">
        <v>0</v>
      </c>
      <c r="BS331" s="2">
        <v>0</v>
      </c>
      <c r="BT331" s="2">
        <v>1</v>
      </c>
      <c r="BU331" s="2">
        <v>0</v>
      </c>
      <c r="BV331" s="2">
        <v>0</v>
      </c>
      <c r="BW331" s="2">
        <v>0</v>
      </c>
      <c r="BX331" s="2">
        <v>0</v>
      </c>
      <c r="BY331" s="4" t="s">
        <v>445</v>
      </c>
      <c r="BZ331" s="2">
        <v>0</v>
      </c>
      <c r="CA331" s="2">
        <v>0</v>
      </c>
      <c r="CB331" s="2">
        <v>1</v>
      </c>
      <c r="CC331" s="2">
        <v>1</v>
      </c>
      <c r="CD331" s="2">
        <v>0</v>
      </c>
      <c r="CE331" s="2">
        <v>0</v>
      </c>
      <c r="CF331" s="2">
        <v>0</v>
      </c>
      <c r="CG331" s="4" t="s">
        <v>445</v>
      </c>
      <c r="CH331" s="2">
        <v>0</v>
      </c>
      <c r="CI331" s="2">
        <v>1</v>
      </c>
      <c r="CJ331" s="2">
        <v>0</v>
      </c>
      <c r="CK331" s="2">
        <v>0</v>
      </c>
      <c r="CL331" s="2">
        <v>0</v>
      </c>
      <c r="CM331" s="4" t="s">
        <v>445</v>
      </c>
      <c r="CN331" s="2">
        <v>1</v>
      </c>
      <c r="CO331" s="2">
        <v>1</v>
      </c>
      <c r="CP331" s="2">
        <v>0</v>
      </c>
      <c r="CQ331" s="2">
        <v>0</v>
      </c>
      <c r="CR331" s="2">
        <v>0</v>
      </c>
      <c r="CS331" s="4" t="s">
        <v>445</v>
      </c>
      <c r="CT331" s="2">
        <v>0</v>
      </c>
      <c r="CU331" s="2">
        <v>1</v>
      </c>
      <c r="CV331" s="2">
        <v>1</v>
      </c>
      <c r="CW331" s="2">
        <v>0</v>
      </c>
      <c r="CX331" s="2">
        <v>0</v>
      </c>
      <c r="CY331" s="2">
        <v>0</v>
      </c>
      <c r="CZ331" s="4" t="s">
        <v>445</v>
      </c>
      <c r="DA331" s="8">
        <f t="shared" si="17"/>
        <v>9</v>
      </c>
      <c r="DB331" s="2">
        <v>3</v>
      </c>
      <c r="DC331" s="2">
        <v>2</v>
      </c>
      <c r="DD331" s="2">
        <v>2</v>
      </c>
      <c r="DE331" s="2">
        <v>2</v>
      </c>
      <c r="DF331" s="2">
        <v>3</v>
      </c>
      <c r="DG331" s="2">
        <v>3</v>
      </c>
      <c r="DH331" s="2">
        <v>3</v>
      </c>
      <c r="DI331" s="2">
        <v>2</v>
      </c>
      <c r="DJ331" s="2">
        <v>2</v>
      </c>
      <c r="DK331" s="2">
        <v>0</v>
      </c>
      <c r="DL331" s="2">
        <v>1</v>
      </c>
      <c r="DM331" s="2">
        <v>1</v>
      </c>
      <c r="DN331" s="2">
        <v>0</v>
      </c>
      <c r="DO331" s="2">
        <v>0</v>
      </c>
      <c r="DP331" s="2">
        <v>0</v>
      </c>
      <c r="DQ331" s="2">
        <v>0</v>
      </c>
      <c r="DR331" s="4" t="s">
        <v>445</v>
      </c>
    </row>
    <row r="332" spans="1:122">
      <c r="A332" s="2">
        <v>7537171</v>
      </c>
      <c r="B332" s="3">
        <v>42057.576747685183</v>
      </c>
      <c r="C332" s="2">
        <v>1</v>
      </c>
      <c r="D332" s="2">
        <v>46</v>
      </c>
      <c r="E332" s="2">
        <v>8</v>
      </c>
      <c r="F332" s="2">
        <v>14</v>
      </c>
      <c r="G332" s="2">
        <v>3</v>
      </c>
      <c r="H332" s="2">
        <v>1</v>
      </c>
      <c r="I332" s="2">
        <v>1</v>
      </c>
      <c r="J332" s="2">
        <v>5</v>
      </c>
      <c r="K332" s="2">
        <v>5</v>
      </c>
      <c r="L332" s="2">
        <v>1</v>
      </c>
      <c r="N332" s="2">
        <v>1989</v>
      </c>
      <c r="O332" s="2">
        <v>345</v>
      </c>
      <c r="P332" s="2">
        <v>5</v>
      </c>
      <c r="Q332" s="2">
        <f t="shared" si="15"/>
        <v>69</v>
      </c>
      <c r="R332" s="4" t="s">
        <v>280</v>
      </c>
      <c r="S332" s="2">
        <v>4</v>
      </c>
      <c r="T332" s="2">
        <v>3</v>
      </c>
      <c r="U332" s="2">
        <v>3</v>
      </c>
      <c r="V332" s="2">
        <v>2</v>
      </c>
      <c r="W332" s="2">
        <v>3</v>
      </c>
      <c r="X332" s="2">
        <v>2</v>
      </c>
      <c r="Y332" s="2">
        <v>3</v>
      </c>
      <c r="Z332" s="2">
        <v>3</v>
      </c>
      <c r="AA332" s="2">
        <v>2</v>
      </c>
      <c r="AB332" s="2">
        <v>2</v>
      </c>
      <c r="AC332" s="2">
        <v>4</v>
      </c>
      <c r="AD332" s="2">
        <v>4</v>
      </c>
      <c r="AE332" s="2">
        <v>4</v>
      </c>
      <c r="AF332" s="2">
        <v>3</v>
      </c>
      <c r="AG332" s="2">
        <v>3</v>
      </c>
      <c r="AH332" s="2">
        <v>4</v>
      </c>
      <c r="AI332" s="2">
        <v>3</v>
      </c>
      <c r="AJ332" s="2">
        <v>3</v>
      </c>
      <c r="AK332" s="2">
        <v>4</v>
      </c>
      <c r="AL332" s="2">
        <v>4</v>
      </c>
      <c r="AM332" s="2">
        <v>3</v>
      </c>
      <c r="AN332" s="2">
        <v>4</v>
      </c>
      <c r="AO332" s="2">
        <v>4</v>
      </c>
      <c r="AP332" s="2">
        <v>4</v>
      </c>
      <c r="AQ332" s="2">
        <v>4</v>
      </c>
      <c r="AR332" s="2">
        <v>2</v>
      </c>
      <c r="AS332" s="2">
        <v>2</v>
      </c>
      <c r="AT332" s="2">
        <v>2</v>
      </c>
      <c r="AU332" s="2">
        <v>2</v>
      </c>
      <c r="AV332" s="2">
        <v>2</v>
      </c>
      <c r="AW332" s="2">
        <v>2</v>
      </c>
      <c r="AX332" s="2">
        <v>2</v>
      </c>
      <c r="AY332" s="2">
        <v>2</v>
      </c>
      <c r="AZ332" s="2">
        <v>3</v>
      </c>
      <c r="BA332" s="2">
        <v>3</v>
      </c>
      <c r="BB332" s="2">
        <v>3</v>
      </c>
      <c r="BC332" s="2">
        <v>2</v>
      </c>
      <c r="BD332" s="2">
        <v>2</v>
      </c>
      <c r="BE332" s="2">
        <v>3</v>
      </c>
      <c r="BF332" s="2">
        <v>2</v>
      </c>
      <c r="BG332" s="2">
        <v>3</v>
      </c>
      <c r="BH332" s="2">
        <v>2</v>
      </c>
      <c r="BI332" s="2">
        <f t="shared" si="16"/>
        <v>2.5</v>
      </c>
      <c r="BJ332" s="2">
        <v>0</v>
      </c>
      <c r="BK332" s="2">
        <v>0</v>
      </c>
      <c r="BL332" s="2">
        <v>0</v>
      </c>
      <c r="BM332" s="2">
        <v>0</v>
      </c>
      <c r="BN332" s="2">
        <v>0</v>
      </c>
      <c r="BO332" s="2">
        <v>1</v>
      </c>
      <c r="BP332" s="2">
        <v>0</v>
      </c>
      <c r="BQ332" s="4" t="s">
        <v>445</v>
      </c>
      <c r="BR332" s="2">
        <v>0</v>
      </c>
      <c r="BS332" s="2">
        <v>0</v>
      </c>
      <c r="BT332" s="2">
        <v>0</v>
      </c>
      <c r="BU332" s="2">
        <v>0</v>
      </c>
      <c r="BV332" s="2">
        <v>0</v>
      </c>
      <c r="BW332" s="2">
        <v>1</v>
      </c>
      <c r="BX332" s="2">
        <v>0</v>
      </c>
      <c r="BY332" s="4" t="s">
        <v>445</v>
      </c>
      <c r="BZ332" s="2">
        <v>0</v>
      </c>
      <c r="CA332" s="2">
        <v>0</v>
      </c>
      <c r="CB332" s="2">
        <v>0</v>
      </c>
      <c r="CC332" s="2">
        <v>0</v>
      </c>
      <c r="CD332" s="2">
        <v>0</v>
      </c>
      <c r="CE332" s="2">
        <v>1</v>
      </c>
      <c r="CF332" s="2">
        <v>0</v>
      </c>
      <c r="CG332" s="4" t="s">
        <v>445</v>
      </c>
      <c r="CH332" s="2">
        <v>0</v>
      </c>
      <c r="CI332" s="2">
        <v>0</v>
      </c>
      <c r="CJ332" s="2">
        <v>0</v>
      </c>
      <c r="CK332" s="2">
        <v>1</v>
      </c>
      <c r="CL332" s="2">
        <v>0</v>
      </c>
      <c r="CM332" s="4" t="s">
        <v>445</v>
      </c>
      <c r="CN332" s="2">
        <v>0</v>
      </c>
      <c r="CO332" s="2">
        <v>0</v>
      </c>
      <c r="CP332" s="2">
        <v>0</v>
      </c>
      <c r="CQ332" s="2">
        <v>1</v>
      </c>
      <c r="CR332" s="2">
        <v>0</v>
      </c>
      <c r="CS332" s="4" t="s">
        <v>445</v>
      </c>
      <c r="CT332" s="2">
        <v>0</v>
      </c>
      <c r="CU332" s="2">
        <v>0</v>
      </c>
      <c r="CV332" s="2">
        <v>0</v>
      </c>
      <c r="CW332" s="2">
        <v>0</v>
      </c>
      <c r="CX332" s="2">
        <v>1</v>
      </c>
      <c r="CY332" s="2">
        <v>0</v>
      </c>
      <c r="CZ332" s="4" t="s">
        <v>445</v>
      </c>
      <c r="DA332" s="8">
        <f t="shared" si="17"/>
        <v>0</v>
      </c>
      <c r="DB332" s="2">
        <v>2</v>
      </c>
      <c r="DC332" s="2">
        <v>2</v>
      </c>
      <c r="DD332" s="2">
        <v>3</v>
      </c>
      <c r="DE332" s="2">
        <v>2</v>
      </c>
      <c r="DF332" s="2">
        <v>3</v>
      </c>
      <c r="DG332" s="2">
        <v>2</v>
      </c>
      <c r="DH332" s="2">
        <v>5</v>
      </c>
      <c r="DI332" s="2">
        <v>3</v>
      </c>
      <c r="DJ332" s="2">
        <v>3</v>
      </c>
      <c r="DR332" s="4" t="s">
        <v>445</v>
      </c>
    </row>
    <row r="333" spans="1:122">
      <c r="A333" s="2">
        <v>7564815</v>
      </c>
      <c r="B333" s="3">
        <v>42056.544895833336</v>
      </c>
      <c r="C333" s="2">
        <v>1</v>
      </c>
      <c r="D333" s="2">
        <v>62</v>
      </c>
      <c r="E333" s="2">
        <v>11</v>
      </c>
      <c r="F333" s="2">
        <v>24</v>
      </c>
      <c r="G333" s="2">
        <v>4</v>
      </c>
      <c r="H333" s="2">
        <v>2</v>
      </c>
      <c r="I333" s="2">
        <v>1</v>
      </c>
      <c r="J333" s="2">
        <v>2</v>
      </c>
      <c r="K333" s="2">
        <v>2</v>
      </c>
      <c r="L333" s="2">
        <v>6</v>
      </c>
      <c r="N333" s="2">
        <v>1975</v>
      </c>
      <c r="O333" s="2">
        <v>100</v>
      </c>
      <c r="P333" s="2">
        <v>1</v>
      </c>
      <c r="Q333" s="2">
        <f t="shared" si="15"/>
        <v>100</v>
      </c>
      <c r="R333" s="4" t="s">
        <v>281</v>
      </c>
      <c r="S333" s="2">
        <v>2</v>
      </c>
      <c r="T333" s="2">
        <v>2</v>
      </c>
      <c r="U333" s="2">
        <v>1</v>
      </c>
      <c r="V333" s="2">
        <v>1</v>
      </c>
      <c r="W333" s="2">
        <v>1</v>
      </c>
      <c r="X333" s="2">
        <v>2</v>
      </c>
      <c r="Y333" s="2">
        <v>2</v>
      </c>
      <c r="Z333" s="2">
        <v>1</v>
      </c>
      <c r="AA333" s="2">
        <v>2</v>
      </c>
      <c r="AB333" s="2">
        <v>2</v>
      </c>
      <c r="AC333" s="2">
        <v>4</v>
      </c>
      <c r="AD333" s="2">
        <v>2</v>
      </c>
      <c r="AE333" s="2">
        <v>3</v>
      </c>
      <c r="AF333" s="2">
        <v>2</v>
      </c>
      <c r="AG333" s="2">
        <v>2</v>
      </c>
      <c r="AH333" s="2">
        <v>3</v>
      </c>
      <c r="AI333" s="2">
        <v>2</v>
      </c>
      <c r="AJ333" s="2">
        <v>1</v>
      </c>
      <c r="AK333" s="2">
        <v>2</v>
      </c>
      <c r="AL333" s="2">
        <v>2</v>
      </c>
      <c r="AM333" s="2">
        <v>2</v>
      </c>
      <c r="AN333" s="2">
        <v>2</v>
      </c>
      <c r="AO333" s="2">
        <v>2</v>
      </c>
      <c r="AP333" s="2">
        <v>4</v>
      </c>
      <c r="AQ333" s="2">
        <v>4</v>
      </c>
      <c r="AR333" s="2">
        <v>2</v>
      </c>
      <c r="AS333" s="2">
        <v>2</v>
      </c>
      <c r="AT333" s="2">
        <v>2</v>
      </c>
      <c r="AU333" s="2">
        <v>2</v>
      </c>
      <c r="AV333" s="2">
        <v>2</v>
      </c>
      <c r="AW333" s="2">
        <v>2</v>
      </c>
      <c r="AX333" s="2">
        <v>2</v>
      </c>
      <c r="AY333" s="2">
        <v>2</v>
      </c>
      <c r="AZ333" s="2">
        <v>1</v>
      </c>
      <c r="BA333" s="2">
        <v>2</v>
      </c>
      <c r="BB333" s="2">
        <v>2</v>
      </c>
      <c r="BC333" s="2">
        <v>2</v>
      </c>
      <c r="BD333" s="2">
        <v>2</v>
      </c>
      <c r="BE333" s="2">
        <v>2</v>
      </c>
      <c r="BF333" s="2">
        <v>2</v>
      </c>
      <c r="BG333" s="2">
        <v>2</v>
      </c>
      <c r="BH333" s="2">
        <v>2</v>
      </c>
      <c r="BI333" s="2">
        <f t="shared" si="16"/>
        <v>2</v>
      </c>
      <c r="BJ333" s="2">
        <v>0</v>
      </c>
      <c r="BK333" s="2">
        <v>0</v>
      </c>
      <c r="BL333" s="2">
        <v>0</v>
      </c>
      <c r="BM333" s="2">
        <v>0</v>
      </c>
      <c r="BN333" s="2">
        <v>0</v>
      </c>
      <c r="BO333" s="2">
        <v>0</v>
      </c>
      <c r="BP333" s="2">
        <v>1</v>
      </c>
      <c r="BQ333" s="4" t="s">
        <v>445</v>
      </c>
      <c r="BR333" s="2">
        <v>0</v>
      </c>
      <c r="BS333" s="2">
        <v>0</v>
      </c>
      <c r="BT333" s="2">
        <v>0</v>
      </c>
      <c r="BU333" s="2">
        <v>0</v>
      </c>
      <c r="BV333" s="2">
        <v>0</v>
      </c>
      <c r="BW333" s="2">
        <v>1</v>
      </c>
      <c r="BX333" s="2">
        <v>0</v>
      </c>
      <c r="BY333" s="4" t="s">
        <v>445</v>
      </c>
      <c r="BZ333" s="2">
        <v>0</v>
      </c>
      <c r="CA333" s="2">
        <v>0</v>
      </c>
      <c r="CB333" s="2">
        <v>0</v>
      </c>
      <c r="CC333" s="2">
        <v>0</v>
      </c>
      <c r="CD333" s="2">
        <v>0</v>
      </c>
      <c r="CE333" s="2">
        <v>0</v>
      </c>
      <c r="CF333" s="2">
        <v>1</v>
      </c>
      <c r="CG333" s="4" t="s">
        <v>445</v>
      </c>
      <c r="CH333" s="2">
        <v>0</v>
      </c>
      <c r="CI333" s="2">
        <v>0</v>
      </c>
      <c r="CJ333" s="2">
        <v>0</v>
      </c>
      <c r="CK333" s="2">
        <v>1</v>
      </c>
      <c r="CL333" s="2">
        <v>0</v>
      </c>
      <c r="CM333" s="4" t="s">
        <v>445</v>
      </c>
      <c r="CN333" s="2">
        <v>0</v>
      </c>
      <c r="CO333" s="2">
        <v>0</v>
      </c>
      <c r="CP333" s="2">
        <v>0</v>
      </c>
      <c r="CQ333" s="2">
        <v>1</v>
      </c>
      <c r="CR333" s="2">
        <v>0</v>
      </c>
      <c r="CS333" s="4" t="s">
        <v>445</v>
      </c>
      <c r="CT333" s="2">
        <v>0</v>
      </c>
      <c r="CU333" s="2">
        <v>0</v>
      </c>
      <c r="CV333" s="2">
        <v>0</v>
      </c>
      <c r="CW333" s="2">
        <v>0</v>
      </c>
      <c r="CX333" s="2">
        <v>1</v>
      </c>
      <c r="CY333" s="2">
        <v>0</v>
      </c>
      <c r="CZ333" s="4" t="s">
        <v>445</v>
      </c>
      <c r="DA333" s="8">
        <f t="shared" si="17"/>
        <v>0</v>
      </c>
      <c r="DB333" s="2">
        <v>2</v>
      </c>
      <c r="DC333" s="2">
        <v>4</v>
      </c>
      <c r="DD333" s="2">
        <v>2</v>
      </c>
      <c r="DE333" s="2">
        <v>2</v>
      </c>
      <c r="DF333" s="2">
        <v>2</v>
      </c>
      <c r="DG333" s="2">
        <v>2</v>
      </c>
      <c r="DH333" s="2">
        <v>3</v>
      </c>
      <c r="DI333" s="2">
        <v>2</v>
      </c>
      <c r="DJ333" s="2">
        <v>1</v>
      </c>
      <c r="DR333" s="4" t="s">
        <v>445</v>
      </c>
    </row>
    <row r="334" spans="1:122">
      <c r="A334" s="2">
        <v>7565184</v>
      </c>
      <c r="B334" s="3">
        <v>42056.336192129631</v>
      </c>
      <c r="C334" s="2">
        <v>2</v>
      </c>
      <c r="D334" s="2">
        <v>50</v>
      </c>
      <c r="E334" s="2">
        <v>9</v>
      </c>
      <c r="F334" s="2">
        <v>26</v>
      </c>
      <c r="G334" s="2">
        <v>5</v>
      </c>
      <c r="H334" s="2">
        <v>2</v>
      </c>
      <c r="I334" s="2">
        <v>2</v>
      </c>
      <c r="J334" s="2">
        <v>7</v>
      </c>
      <c r="K334" s="2">
        <v>2</v>
      </c>
      <c r="L334" s="2">
        <v>6</v>
      </c>
      <c r="N334" s="2">
        <v>1988</v>
      </c>
      <c r="O334" s="2">
        <v>1500</v>
      </c>
      <c r="P334" s="2">
        <v>7</v>
      </c>
      <c r="Q334" s="2">
        <f t="shared" si="15"/>
        <v>214.28571428571428</v>
      </c>
      <c r="R334" s="4" t="s">
        <v>34</v>
      </c>
      <c r="S334" s="2">
        <v>4</v>
      </c>
      <c r="T334" s="2">
        <v>4</v>
      </c>
      <c r="U334" s="2">
        <v>1</v>
      </c>
      <c r="V334" s="2">
        <v>1</v>
      </c>
      <c r="W334" s="2">
        <v>1</v>
      </c>
      <c r="X334" s="2">
        <v>1</v>
      </c>
      <c r="Y334" s="2">
        <v>1</v>
      </c>
      <c r="Z334" s="2">
        <v>1</v>
      </c>
      <c r="AA334" s="2">
        <v>1</v>
      </c>
      <c r="AB334" s="2">
        <v>1</v>
      </c>
      <c r="AC334" s="2">
        <v>3</v>
      </c>
      <c r="AD334" s="2">
        <v>4</v>
      </c>
      <c r="AE334" s="2">
        <v>4</v>
      </c>
      <c r="AF334" s="2">
        <v>3</v>
      </c>
      <c r="AG334" s="2">
        <v>3</v>
      </c>
      <c r="AH334" s="2">
        <v>3</v>
      </c>
      <c r="AI334" s="2">
        <v>2</v>
      </c>
      <c r="AJ334" s="2">
        <v>1</v>
      </c>
      <c r="AK334" s="2">
        <v>1</v>
      </c>
      <c r="AL334" s="2">
        <v>1</v>
      </c>
      <c r="AM334" s="2">
        <v>2</v>
      </c>
      <c r="AN334" s="2">
        <v>2</v>
      </c>
      <c r="AO334" s="2">
        <v>2</v>
      </c>
      <c r="AP334" s="2">
        <v>3</v>
      </c>
      <c r="AQ334" s="2">
        <v>1</v>
      </c>
      <c r="AR334" s="2">
        <v>2</v>
      </c>
      <c r="AS334" s="2">
        <v>2</v>
      </c>
      <c r="AT334" s="2">
        <v>2</v>
      </c>
      <c r="AU334" s="2">
        <v>2</v>
      </c>
      <c r="AV334" s="2">
        <v>3</v>
      </c>
      <c r="AW334" s="2">
        <v>1</v>
      </c>
      <c r="AX334" s="2">
        <v>1</v>
      </c>
      <c r="AY334" s="2">
        <v>1</v>
      </c>
      <c r="AZ334" s="2">
        <v>1</v>
      </c>
      <c r="BA334" s="2">
        <v>1</v>
      </c>
      <c r="BB334" s="2">
        <v>4</v>
      </c>
      <c r="BC334" s="2">
        <v>2</v>
      </c>
      <c r="BD334" s="2">
        <v>2</v>
      </c>
      <c r="BE334" s="2">
        <v>2</v>
      </c>
      <c r="BF334" s="2">
        <v>1</v>
      </c>
      <c r="BG334" s="2">
        <v>3</v>
      </c>
      <c r="BH334" s="2">
        <v>2</v>
      </c>
      <c r="BI334" s="2">
        <f t="shared" si="16"/>
        <v>2.5</v>
      </c>
      <c r="BJ334" s="2">
        <v>0</v>
      </c>
      <c r="BK334" s="2">
        <v>0</v>
      </c>
      <c r="BL334" s="2">
        <v>0</v>
      </c>
      <c r="BM334" s="2">
        <v>0</v>
      </c>
      <c r="BN334" s="2">
        <v>0</v>
      </c>
      <c r="BO334" s="2">
        <v>1</v>
      </c>
      <c r="BP334" s="2">
        <v>0</v>
      </c>
      <c r="BQ334" s="4" t="s">
        <v>445</v>
      </c>
      <c r="BR334" s="2">
        <v>0</v>
      </c>
      <c r="BS334" s="2">
        <v>0</v>
      </c>
      <c r="BT334" s="2">
        <v>0</v>
      </c>
      <c r="BU334" s="2">
        <v>0</v>
      </c>
      <c r="BV334" s="2">
        <v>0</v>
      </c>
      <c r="BW334" s="2">
        <v>1</v>
      </c>
      <c r="BX334" s="2">
        <v>0</v>
      </c>
      <c r="BY334" s="4" t="s">
        <v>445</v>
      </c>
      <c r="BZ334" s="2">
        <v>0</v>
      </c>
      <c r="CA334" s="2">
        <v>0</v>
      </c>
      <c r="CB334" s="2">
        <v>0</v>
      </c>
      <c r="CC334" s="2">
        <v>0</v>
      </c>
      <c r="CD334" s="2">
        <v>0</v>
      </c>
      <c r="CE334" s="2">
        <v>1</v>
      </c>
      <c r="CF334" s="2">
        <v>0</v>
      </c>
      <c r="CG334" s="4" t="s">
        <v>445</v>
      </c>
      <c r="CH334" s="2">
        <v>0</v>
      </c>
      <c r="CI334" s="2">
        <v>0</v>
      </c>
      <c r="CJ334" s="2">
        <v>0</v>
      </c>
      <c r="CK334" s="2">
        <v>1</v>
      </c>
      <c r="CL334" s="2">
        <v>0</v>
      </c>
      <c r="CM334" s="4" t="s">
        <v>445</v>
      </c>
      <c r="CN334" s="2">
        <v>0</v>
      </c>
      <c r="CO334" s="2">
        <v>0</v>
      </c>
      <c r="CP334" s="2">
        <v>0</v>
      </c>
      <c r="CQ334" s="2">
        <v>1</v>
      </c>
      <c r="CR334" s="2">
        <v>0</v>
      </c>
      <c r="CS334" s="4" t="s">
        <v>445</v>
      </c>
      <c r="CT334" s="2">
        <v>0</v>
      </c>
      <c r="CU334" s="2">
        <v>0</v>
      </c>
      <c r="CV334" s="2">
        <v>0</v>
      </c>
      <c r="CW334" s="2">
        <v>0</v>
      </c>
      <c r="CX334" s="2">
        <v>1</v>
      </c>
      <c r="CY334" s="2">
        <v>0</v>
      </c>
      <c r="CZ334" s="4" t="s">
        <v>445</v>
      </c>
      <c r="DA334" s="8">
        <f t="shared" si="17"/>
        <v>0</v>
      </c>
      <c r="DB334" s="2">
        <v>1</v>
      </c>
      <c r="DC334" s="2">
        <v>1</v>
      </c>
      <c r="DD334" s="2">
        <v>1</v>
      </c>
      <c r="DE334" s="2">
        <v>1</v>
      </c>
      <c r="DF334" s="2">
        <v>1</v>
      </c>
      <c r="DG334" s="2">
        <v>2</v>
      </c>
      <c r="DH334" s="2">
        <v>4</v>
      </c>
      <c r="DI334" s="2">
        <v>3</v>
      </c>
      <c r="DJ334" s="2">
        <v>3</v>
      </c>
      <c r="DR334" s="4" t="s">
        <v>445</v>
      </c>
    </row>
    <row r="335" spans="1:122">
      <c r="A335" s="2">
        <v>7573037</v>
      </c>
      <c r="B335" s="3">
        <v>42057.708796296298</v>
      </c>
      <c r="C335" s="2">
        <v>1</v>
      </c>
      <c r="D335" s="2">
        <v>40</v>
      </c>
      <c r="E335" s="2">
        <v>7</v>
      </c>
      <c r="F335" s="2">
        <v>27</v>
      </c>
      <c r="G335" s="2">
        <v>5</v>
      </c>
      <c r="H335" s="2">
        <v>2</v>
      </c>
      <c r="I335" s="2">
        <v>2</v>
      </c>
      <c r="J335" s="2">
        <v>3</v>
      </c>
      <c r="K335" s="2">
        <v>3</v>
      </c>
      <c r="L335" s="2">
        <v>4</v>
      </c>
      <c r="N335" s="2">
        <v>2000</v>
      </c>
      <c r="O335" s="2">
        <v>130</v>
      </c>
      <c r="P335" s="2">
        <v>3</v>
      </c>
      <c r="Q335" s="2">
        <f t="shared" si="15"/>
        <v>43.333333333333336</v>
      </c>
      <c r="R335" s="4" t="s">
        <v>282</v>
      </c>
      <c r="S335" s="2">
        <v>2</v>
      </c>
      <c r="T335" s="2">
        <v>3</v>
      </c>
      <c r="U335" s="2">
        <v>4</v>
      </c>
      <c r="V335" s="2">
        <v>3</v>
      </c>
      <c r="W335" s="2">
        <v>2</v>
      </c>
      <c r="X335" s="2">
        <v>4</v>
      </c>
      <c r="Y335" s="2">
        <v>2</v>
      </c>
      <c r="Z335" s="2">
        <v>2</v>
      </c>
      <c r="AA335" s="2">
        <v>3</v>
      </c>
      <c r="AB335" s="2">
        <v>2</v>
      </c>
      <c r="AC335" s="2">
        <v>3</v>
      </c>
      <c r="AD335" s="2">
        <v>3</v>
      </c>
      <c r="AE335" s="2">
        <v>3</v>
      </c>
      <c r="AF335" s="2">
        <v>2</v>
      </c>
      <c r="AG335" s="2">
        <v>3</v>
      </c>
      <c r="AH335" s="2">
        <v>3</v>
      </c>
      <c r="AI335" s="2">
        <v>3</v>
      </c>
      <c r="AJ335" s="2">
        <v>3</v>
      </c>
      <c r="AK335" s="2">
        <v>3</v>
      </c>
      <c r="AL335" s="2">
        <v>2</v>
      </c>
      <c r="AM335" s="2">
        <v>3</v>
      </c>
      <c r="AN335" s="2">
        <v>4</v>
      </c>
      <c r="AO335" s="2">
        <v>4</v>
      </c>
      <c r="AP335" s="2">
        <v>2</v>
      </c>
      <c r="AQ335" s="2">
        <v>3</v>
      </c>
      <c r="AR335" s="2">
        <v>2</v>
      </c>
      <c r="AS335" s="2">
        <v>3</v>
      </c>
      <c r="AT335" s="2">
        <v>3</v>
      </c>
      <c r="AU335" s="2">
        <v>2</v>
      </c>
      <c r="AV335" s="2">
        <v>3</v>
      </c>
      <c r="AW335" s="2">
        <v>2</v>
      </c>
      <c r="AX335" s="2">
        <v>2</v>
      </c>
      <c r="AY335" s="2">
        <v>2</v>
      </c>
      <c r="AZ335" s="2">
        <v>3</v>
      </c>
      <c r="BA335" s="2">
        <v>2</v>
      </c>
      <c r="BB335" s="2">
        <v>2</v>
      </c>
      <c r="BC335" s="2">
        <v>2</v>
      </c>
      <c r="BD335" s="2">
        <v>2</v>
      </c>
      <c r="BE335" s="2">
        <v>2</v>
      </c>
      <c r="BF335" s="2">
        <v>3</v>
      </c>
      <c r="BG335" s="2">
        <v>3</v>
      </c>
      <c r="BH335" s="2">
        <v>2</v>
      </c>
      <c r="BI335" s="2">
        <f t="shared" si="16"/>
        <v>2.5</v>
      </c>
      <c r="BJ335" s="2">
        <v>0</v>
      </c>
      <c r="BK335" s="2">
        <v>1</v>
      </c>
      <c r="BL335" s="2">
        <v>1</v>
      </c>
      <c r="BM335" s="2">
        <v>0</v>
      </c>
      <c r="BN335" s="2">
        <v>0</v>
      </c>
      <c r="BO335" s="2">
        <v>0</v>
      </c>
      <c r="BP335" s="2">
        <v>0</v>
      </c>
      <c r="BQ335" s="4" t="s">
        <v>445</v>
      </c>
      <c r="BR335" s="2">
        <v>1</v>
      </c>
      <c r="BS335" s="2">
        <v>0</v>
      </c>
      <c r="BT335" s="2">
        <v>1</v>
      </c>
      <c r="BU335" s="2">
        <v>0</v>
      </c>
      <c r="BV335" s="2">
        <v>0</v>
      </c>
      <c r="BW335" s="2">
        <v>0</v>
      </c>
      <c r="BX335" s="2">
        <v>0</v>
      </c>
      <c r="BY335" s="4" t="s">
        <v>445</v>
      </c>
      <c r="BZ335" s="2">
        <v>0</v>
      </c>
      <c r="CA335" s="2">
        <v>0</v>
      </c>
      <c r="CB335" s="2">
        <v>1</v>
      </c>
      <c r="CC335" s="2">
        <v>0</v>
      </c>
      <c r="CD335" s="2">
        <v>0</v>
      </c>
      <c r="CE335" s="2">
        <v>0</v>
      </c>
      <c r="CF335" s="2">
        <v>0</v>
      </c>
      <c r="CG335" s="4" t="s">
        <v>445</v>
      </c>
      <c r="CH335" s="2">
        <v>0</v>
      </c>
      <c r="CI335" s="2">
        <v>1</v>
      </c>
      <c r="CJ335" s="2">
        <v>0</v>
      </c>
      <c r="CK335" s="2">
        <v>0</v>
      </c>
      <c r="CL335" s="2">
        <v>0</v>
      </c>
      <c r="CM335" s="4" t="s">
        <v>445</v>
      </c>
      <c r="CN335" s="2">
        <v>1</v>
      </c>
      <c r="CO335" s="2">
        <v>0</v>
      </c>
      <c r="CP335" s="2">
        <v>0</v>
      </c>
      <c r="CQ335" s="2">
        <v>0</v>
      </c>
      <c r="CR335" s="2">
        <v>0</v>
      </c>
      <c r="CS335" s="4" t="s">
        <v>445</v>
      </c>
      <c r="CT335" s="2">
        <v>0</v>
      </c>
      <c r="CU335" s="2">
        <v>1</v>
      </c>
      <c r="CV335" s="2">
        <v>1</v>
      </c>
      <c r="CW335" s="2">
        <v>0</v>
      </c>
      <c r="CX335" s="2">
        <v>0</v>
      </c>
      <c r="CY335" s="2">
        <v>0</v>
      </c>
      <c r="CZ335" s="4" t="s">
        <v>445</v>
      </c>
      <c r="DA335" s="8">
        <f t="shared" si="17"/>
        <v>9</v>
      </c>
      <c r="DB335" s="2">
        <v>2</v>
      </c>
      <c r="DC335" s="2">
        <v>3</v>
      </c>
      <c r="DD335" s="2">
        <v>4</v>
      </c>
      <c r="DE335" s="2">
        <v>3</v>
      </c>
      <c r="DF335" s="2">
        <v>2</v>
      </c>
      <c r="DG335" s="2">
        <v>2</v>
      </c>
      <c r="DH335" s="2">
        <v>3</v>
      </c>
      <c r="DI335" s="2">
        <v>4</v>
      </c>
      <c r="DJ335" s="2">
        <v>2</v>
      </c>
      <c r="DK335" s="2">
        <v>0</v>
      </c>
      <c r="DL335" s="2">
        <v>0</v>
      </c>
      <c r="DM335" s="2">
        <v>0</v>
      </c>
      <c r="DN335" s="2">
        <v>1</v>
      </c>
      <c r="DO335" s="2">
        <v>0</v>
      </c>
      <c r="DP335" s="2">
        <v>0</v>
      </c>
      <c r="DQ335" s="2">
        <v>0</v>
      </c>
      <c r="DR335" s="4" t="s">
        <v>445</v>
      </c>
    </row>
    <row r="336" spans="1:122">
      <c r="A336" s="2">
        <v>7581480</v>
      </c>
      <c r="B336" s="3">
        <v>42056.006944444445</v>
      </c>
      <c r="C336" s="2">
        <v>2</v>
      </c>
      <c r="D336" s="2">
        <v>59</v>
      </c>
      <c r="E336" s="2">
        <v>10</v>
      </c>
      <c r="F336" s="2">
        <v>34</v>
      </c>
      <c r="G336" s="2">
        <v>6</v>
      </c>
      <c r="H336" s="2">
        <v>1</v>
      </c>
      <c r="I336" s="2">
        <v>2</v>
      </c>
      <c r="J336" s="2">
        <v>5</v>
      </c>
      <c r="K336" s="2">
        <v>1</v>
      </c>
      <c r="L336" s="2">
        <v>9</v>
      </c>
      <c r="N336" s="2">
        <v>1998</v>
      </c>
      <c r="O336" s="2">
        <v>500</v>
      </c>
      <c r="P336" s="2">
        <v>1</v>
      </c>
      <c r="Q336" s="2">
        <f t="shared" si="15"/>
        <v>500</v>
      </c>
      <c r="R336" s="4" t="s">
        <v>283</v>
      </c>
      <c r="S336" s="2">
        <v>4</v>
      </c>
      <c r="T336" s="2">
        <v>2</v>
      </c>
      <c r="U336" s="2">
        <v>3</v>
      </c>
      <c r="V336" s="2">
        <v>4</v>
      </c>
      <c r="W336" s="2">
        <v>1</v>
      </c>
      <c r="X336" s="2">
        <v>2</v>
      </c>
      <c r="Y336" s="2">
        <v>1</v>
      </c>
      <c r="Z336" s="2">
        <v>1</v>
      </c>
      <c r="AA336" s="2">
        <v>4</v>
      </c>
      <c r="AB336" s="2">
        <v>1</v>
      </c>
      <c r="AC336" s="2">
        <v>4</v>
      </c>
      <c r="AD336" s="2">
        <v>4</v>
      </c>
      <c r="AE336" s="2">
        <v>4</v>
      </c>
      <c r="AF336" s="2">
        <v>3</v>
      </c>
      <c r="AG336" s="2">
        <v>1</v>
      </c>
      <c r="AH336" s="2">
        <v>4</v>
      </c>
      <c r="AI336" s="2">
        <v>3</v>
      </c>
      <c r="AJ336" s="2">
        <v>3</v>
      </c>
      <c r="AK336" s="2">
        <v>4</v>
      </c>
      <c r="AL336" s="2">
        <v>4</v>
      </c>
      <c r="AM336" s="2">
        <v>3</v>
      </c>
      <c r="AN336" s="2">
        <v>1</v>
      </c>
      <c r="AO336" s="2">
        <v>4</v>
      </c>
      <c r="AP336" s="2">
        <v>4</v>
      </c>
      <c r="AQ336" s="2">
        <v>4</v>
      </c>
      <c r="AR336" s="2">
        <v>3</v>
      </c>
      <c r="AS336" s="2">
        <v>2</v>
      </c>
      <c r="AT336" s="2">
        <v>2</v>
      </c>
      <c r="AU336" s="2">
        <v>2</v>
      </c>
      <c r="AV336" s="2">
        <v>2</v>
      </c>
      <c r="AW336" s="2">
        <v>3</v>
      </c>
      <c r="AX336" s="2">
        <v>2</v>
      </c>
      <c r="AY336" s="2">
        <v>2</v>
      </c>
      <c r="AZ336" s="2">
        <v>4</v>
      </c>
      <c r="BA336" s="2">
        <v>2</v>
      </c>
      <c r="BB336" s="2">
        <v>4</v>
      </c>
      <c r="BC336" s="2">
        <v>2</v>
      </c>
      <c r="BD336" s="2">
        <v>2</v>
      </c>
      <c r="BE336" s="2">
        <v>2</v>
      </c>
      <c r="BF336" s="2">
        <v>2</v>
      </c>
      <c r="BG336" s="2">
        <v>2</v>
      </c>
      <c r="BH336" s="2">
        <v>2</v>
      </c>
      <c r="BI336" s="2">
        <f t="shared" si="16"/>
        <v>2</v>
      </c>
      <c r="BJ336" s="2">
        <v>0</v>
      </c>
      <c r="BK336" s="2">
        <v>0</v>
      </c>
      <c r="BL336" s="2">
        <v>0</v>
      </c>
      <c r="BM336" s="2">
        <v>0</v>
      </c>
      <c r="BN336" s="2">
        <v>0</v>
      </c>
      <c r="BO336" s="2">
        <v>1</v>
      </c>
      <c r="BP336" s="2">
        <v>0</v>
      </c>
      <c r="BQ336" s="4" t="s">
        <v>445</v>
      </c>
      <c r="BR336" s="2">
        <v>1</v>
      </c>
      <c r="BS336" s="2">
        <v>0</v>
      </c>
      <c r="BT336" s="2">
        <v>0</v>
      </c>
      <c r="BU336" s="2">
        <v>0</v>
      </c>
      <c r="BV336" s="2">
        <v>0</v>
      </c>
      <c r="BW336" s="2">
        <v>0</v>
      </c>
      <c r="BX336" s="2">
        <v>0</v>
      </c>
      <c r="BY336" s="4" t="s">
        <v>445</v>
      </c>
      <c r="BZ336" s="2">
        <v>1</v>
      </c>
      <c r="CA336" s="2">
        <v>0</v>
      </c>
      <c r="CB336" s="2">
        <v>0</v>
      </c>
      <c r="CC336" s="2">
        <v>0</v>
      </c>
      <c r="CD336" s="2">
        <v>0</v>
      </c>
      <c r="CE336" s="2">
        <v>0</v>
      </c>
      <c r="CF336" s="2">
        <v>0</v>
      </c>
      <c r="CG336" s="4" t="s">
        <v>445</v>
      </c>
      <c r="CH336" s="2">
        <v>0</v>
      </c>
      <c r="CI336" s="2">
        <v>0</v>
      </c>
      <c r="CJ336" s="2">
        <v>0</v>
      </c>
      <c r="CK336" s="2">
        <v>1</v>
      </c>
      <c r="CL336" s="2">
        <v>0</v>
      </c>
      <c r="CM336" s="4" t="s">
        <v>445</v>
      </c>
      <c r="CN336" s="2">
        <v>0</v>
      </c>
      <c r="CO336" s="2">
        <v>0</v>
      </c>
      <c r="CP336" s="2">
        <v>0</v>
      </c>
      <c r="CQ336" s="2">
        <v>1</v>
      </c>
      <c r="CR336" s="2">
        <v>0</v>
      </c>
      <c r="CS336" s="4" t="s">
        <v>445</v>
      </c>
      <c r="CT336" s="2">
        <v>0</v>
      </c>
      <c r="CU336" s="2">
        <v>0</v>
      </c>
      <c r="CV336" s="2">
        <v>0</v>
      </c>
      <c r="CW336" s="2">
        <v>0</v>
      </c>
      <c r="CX336" s="2">
        <v>1</v>
      </c>
      <c r="CY336" s="2">
        <v>0</v>
      </c>
      <c r="CZ336" s="4" t="s">
        <v>445</v>
      </c>
      <c r="DA336" s="8">
        <f t="shared" si="17"/>
        <v>2</v>
      </c>
      <c r="DB336" s="2">
        <v>2</v>
      </c>
      <c r="DC336" s="2">
        <v>1</v>
      </c>
      <c r="DD336" s="2">
        <v>2</v>
      </c>
      <c r="DE336" s="2">
        <v>2</v>
      </c>
      <c r="DF336" s="2">
        <v>2</v>
      </c>
      <c r="DG336" s="2">
        <v>2</v>
      </c>
      <c r="DH336" s="2">
        <v>5</v>
      </c>
      <c r="DI336" s="2">
        <v>3</v>
      </c>
      <c r="DJ336" s="2">
        <v>2</v>
      </c>
      <c r="DK336" s="2">
        <v>1</v>
      </c>
      <c r="DL336" s="2">
        <v>0</v>
      </c>
      <c r="DM336" s="2">
        <v>0</v>
      </c>
      <c r="DN336" s="2">
        <v>0</v>
      </c>
      <c r="DO336" s="2">
        <v>0</v>
      </c>
      <c r="DP336" s="2">
        <v>0</v>
      </c>
      <c r="DQ336" s="2">
        <v>0</v>
      </c>
      <c r="DR336" s="4" t="s">
        <v>445</v>
      </c>
    </row>
    <row r="337" spans="1:122">
      <c r="A337" s="2">
        <v>7591814</v>
      </c>
      <c r="B337" s="3">
        <v>42056.202118055553</v>
      </c>
      <c r="C337" s="2">
        <v>2</v>
      </c>
      <c r="D337" s="2">
        <v>34</v>
      </c>
      <c r="E337" s="2">
        <v>5</v>
      </c>
      <c r="F337" s="2">
        <v>28</v>
      </c>
      <c r="G337" s="2">
        <v>5</v>
      </c>
      <c r="H337" s="2">
        <v>2</v>
      </c>
      <c r="I337" s="2">
        <v>1</v>
      </c>
      <c r="J337" s="2">
        <v>3</v>
      </c>
      <c r="K337" s="2">
        <v>1</v>
      </c>
      <c r="L337" s="2">
        <v>8</v>
      </c>
      <c r="N337" s="2">
        <v>1985</v>
      </c>
      <c r="O337" s="2">
        <v>150</v>
      </c>
      <c r="P337" s="2">
        <v>4</v>
      </c>
      <c r="Q337" s="2">
        <f t="shared" si="15"/>
        <v>37.5</v>
      </c>
      <c r="R337" s="4" t="s">
        <v>160</v>
      </c>
      <c r="S337" s="2">
        <v>1</v>
      </c>
      <c r="T337" s="2">
        <v>3</v>
      </c>
      <c r="U337" s="2">
        <v>2</v>
      </c>
      <c r="V337" s="2">
        <v>1</v>
      </c>
      <c r="W337" s="2">
        <v>1</v>
      </c>
      <c r="X337" s="2">
        <v>2</v>
      </c>
      <c r="Y337" s="2">
        <v>2</v>
      </c>
      <c r="Z337" s="2">
        <v>1</v>
      </c>
      <c r="AA337" s="2">
        <v>2</v>
      </c>
      <c r="AB337" s="2">
        <v>3</v>
      </c>
      <c r="AC337" s="2">
        <v>1</v>
      </c>
      <c r="AD337" s="2">
        <v>4</v>
      </c>
      <c r="AE337" s="2">
        <v>4</v>
      </c>
      <c r="AF337" s="2">
        <v>1</v>
      </c>
      <c r="AG337" s="2">
        <v>2</v>
      </c>
      <c r="AH337" s="2">
        <v>3</v>
      </c>
      <c r="AI337" s="2">
        <v>3</v>
      </c>
      <c r="AJ337" s="2">
        <v>1</v>
      </c>
      <c r="AK337" s="2">
        <v>1</v>
      </c>
      <c r="AL337" s="2">
        <v>3</v>
      </c>
      <c r="AM337" s="2">
        <v>1</v>
      </c>
      <c r="AN337" s="2">
        <v>1</v>
      </c>
      <c r="AO337" s="2">
        <v>3</v>
      </c>
      <c r="AP337" s="2">
        <v>4</v>
      </c>
      <c r="AQ337" s="2">
        <v>4</v>
      </c>
      <c r="AR337" s="2">
        <v>2</v>
      </c>
      <c r="AS337" s="2">
        <v>3</v>
      </c>
      <c r="AT337" s="2">
        <v>2</v>
      </c>
      <c r="AU337" s="2">
        <v>2</v>
      </c>
      <c r="AV337" s="2">
        <v>2</v>
      </c>
      <c r="AW337" s="2">
        <v>2</v>
      </c>
      <c r="AX337" s="2">
        <v>2</v>
      </c>
      <c r="AY337" s="2">
        <v>2</v>
      </c>
      <c r="AZ337" s="2">
        <v>2</v>
      </c>
      <c r="BA337" s="2">
        <v>2</v>
      </c>
      <c r="BB337" s="2">
        <v>2</v>
      </c>
      <c r="BC337" s="2">
        <v>2</v>
      </c>
      <c r="BD337" s="2">
        <v>2</v>
      </c>
      <c r="BE337" s="2">
        <v>2</v>
      </c>
      <c r="BF337" s="2">
        <v>2</v>
      </c>
      <c r="BG337" s="2">
        <v>2</v>
      </c>
      <c r="BH337" s="2">
        <v>2</v>
      </c>
      <c r="BI337" s="2">
        <f t="shared" si="16"/>
        <v>2</v>
      </c>
      <c r="BJ337" s="2">
        <v>0</v>
      </c>
      <c r="BK337" s="2">
        <v>0</v>
      </c>
      <c r="BL337" s="2">
        <v>0</v>
      </c>
      <c r="BM337" s="2">
        <v>0</v>
      </c>
      <c r="BN337" s="2">
        <v>0</v>
      </c>
      <c r="BO337" s="2">
        <v>1</v>
      </c>
      <c r="BP337" s="2">
        <v>0</v>
      </c>
      <c r="BQ337" s="4" t="s">
        <v>445</v>
      </c>
      <c r="BR337" s="2">
        <v>0</v>
      </c>
      <c r="BS337" s="2">
        <v>0</v>
      </c>
      <c r="BT337" s="2">
        <v>0</v>
      </c>
      <c r="BU337" s="2">
        <v>0</v>
      </c>
      <c r="BV337" s="2">
        <v>0</v>
      </c>
      <c r="BW337" s="2">
        <v>1</v>
      </c>
      <c r="BX337" s="2">
        <v>0</v>
      </c>
      <c r="BY337" s="4" t="s">
        <v>445</v>
      </c>
      <c r="BZ337" s="2">
        <v>0</v>
      </c>
      <c r="CA337" s="2">
        <v>0</v>
      </c>
      <c r="CB337" s="2">
        <v>0</v>
      </c>
      <c r="CC337" s="2">
        <v>0</v>
      </c>
      <c r="CD337" s="2">
        <v>0</v>
      </c>
      <c r="CE337" s="2">
        <v>1</v>
      </c>
      <c r="CF337" s="2">
        <v>0</v>
      </c>
      <c r="CG337" s="4" t="s">
        <v>445</v>
      </c>
      <c r="CH337" s="2">
        <v>0</v>
      </c>
      <c r="CI337" s="2">
        <v>0</v>
      </c>
      <c r="CJ337" s="2">
        <v>0</v>
      </c>
      <c r="CK337" s="2">
        <v>1</v>
      </c>
      <c r="CL337" s="2">
        <v>0</v>
      </c>
      <c r="CM337" s="4" t="s">
        <v>445</v>
      </c>
      <c r="CN337" s="2">
        <v>0</v>
      </c>
      <c r="CO337" s="2">
        <v>0</v>
      </c>
      <c r="CP337" s="2">
        <v>0</v>
      </c>
      <c r="CQ337" s="2">
        <v>1</v>
      </c>
      <c r="CR337" s="2">
        <v>0</v>
      </c>
      <c r="CS337" s="4" t="s">
        <v>445</v>
      </c>
      <c r="CT337" s="2">
        <v>0</v>
      </c>
      <c r="CU337" s="2">
        <v>0</v>
      </c>
      <c r="CV337" s="2">
        <v>0</v>
      </c>
      <c r="CW337" s="2">
        <v>0</v>
      </c>
      <c r="CX337" s="2">
        <v>1</v>
      </c>
      <c r="CY337" s="2">
        <v>0</v>
      </c>
      <c r="CZ337" s="4" t="s">
        <v>445</v>
      </c>
      <c r="DA337" s="8">
        <f t="shared" si="17"/>
        <v>0</v>
      </c>
      <c r="DB337" s="2">
        <v>2</v>
      </c>
      <c r="DC337" s="2">
        <v>2</v>
      </c>
      <c r="DD337" s="2">
        <v>2</v>
      </c>
      <c r="DE337" s="2">
        <v>2</v>
      </c>
      <c r="DF337" s="2">
        <v>2</v>
      </c>
      <c r="DG337" s="2">
        <v>2</v>
      </c>
      <c r="DH337" s="2">
        <v>1</v>
      </c>
      <c r="DI337" s="2">
        <v>1</v>
      </c>
      <c r="DJ337" s="2">
        <v>2</v>
      </c>
      <c r="DK337" s="2">
        <v>1</v>
      </c>
      <c r="DL337" s="2">
        <v>0</v>
      </c>
      <c r="DM337" s="2">
        <v>0</v>
      </c>
      <c r="DN337" s="2">
        <v>0</v>
      </c>
      <c r="DO337" s="2">
        <v>0</v>
      </c>
      <c r="DP337" s="2">
        <v>0</v>
      </c>
      <c r="DQ337" s="2">
        <v>0</v>
      </c>
      <c r="DR337" s="4" t="s">
        <v>445</v>
      </c>
    </row>
    <row r="338" spans="1:122">
      <c r="A338" s="2">
        <v>7595361</v>
      </c>
      <c r="B338" s="3">
        <v>42057.556215277778</v>
      </c>
      <c r="C338" s="2">
        <v>2</v>
      </c>
      <c r="D338" s="2">
        <v>29</v>
      </c>
      <c r="E338" s="2">
        <v>4</v>
      </c>
      <c r="F338" s="2">
        <v>34</v>
      </c>
      <c r="G338" s="2">
        <v>6</v>
      </c>
      <c r="H338" s="2">
        <v>2</v>
      </c>
      <c r="I338" s="2">
        <v>2</v>
      </c>
      <c r="J338" s="2">
        <v>3</v>
      </c>
      <c r="K338" s="2">
        <v>2</v>
      </c>
      <c r="L338" s="2">
        <v>3</v>
      </c>
      <c r="N338" s="2">
        <v>1995</v>
      </c>
      <c r="O338" s="2">
        <v>450</v>
      </c>
      <c r="P338" s="2">
        <v>3</v>
      </c>
      <c r="Q338" s="2">
        <f t="shared" si="15"/>
        <v>150</v>
      </c>
      <c r="R338" s="4" t="s">
        <v>284</v>
      </c>
      <c r="S338" s="2">
        <v>2</v>
      </c>
      <c r="T338" s="2">
        <v>2</v>
      </c>
      <c r="U338" s="2">
        <v>3</v>
      </c>
      <c r="V338" s="2">
        <v>2</v>
      </c>
      <c r="W338" s="2">
        <v>3</v>
      </c>
      <c r="X338" s="2">
        <v>2</v>
      </c>
      <c r="Y338" s="2">
        <v>2</v>
      </c>
      <c r="Z338" s="2">
        <v>3</v>
      </c>
      <c r="AA338" s="2">
        <v>2</v>
      </c>
      <c r="AB338" s="2">
        <v>3</v>
      </c>
      <c r="AC338" s="2">
        <v>2</v>
      </c>
      <c r="AD338" s="2">
        <v>2</v>
      </c>
      <c r="AE338" s="2">
        <v>3</v>
      </c>
      <c r="AF338" s="2">
        <v>3</v>
      </c>
      <c r="AG338" s="2">
        <v>2</v>
      </c>
      <c r="AH338" s="2">
        <v>2</v>
      </c>
      <c r="AI338" s="2">
        <v>3</v>
      </c>
      <c r="AJ338" s="2">
        <v>3</v>
      </c>
      <c r="AK338" s="2">
        <v>3</v>
      </c>
      <c r="AL338" s="2">
        <v>2</v>
      </c>
      <c r="AM338" s="2">
        <v>4</v>
      </c>
      <c r="AN338" s="2">
        <v>3</v>
      </c>
      <c r="AO338" s="2">
        <v>3</v>
      </c>
      <c r="AP338" s="2">
        <v>3</v>
      </c>
      <c r="AQ338" s="2">
        <v>2</v>
      </c>
      <c r="AR338" s="2">
        <v>3</v>
      </c>
      <c r="AS338" s="2">
        <v>3</v>
      </c>
      <c r="AT338" s="2">
        <v>4</v>
      </c>
      <c r="AU338" s="2">
        <v>2</v>
      </c>
      <c r="AV338" s="2">
        <v>2</v>
      </c>
      <c r="AW338" s="2">
        <v>3</v>
      </c>
      <c r="AX338" s="2">
        <v>3</v>
      </c>
      <c r="AY338" s="2">
        <v>2</v>
      </c>
      <c r="AZ338" s="2">
        <v>2</v>
      </c>
      <c r="BA338" s="2">
        <v>2</v>
      </c>
      <c r="BB338" s="2">
        <v>2</v>
      </c>
      <c r="BC338" s="2">
        <v>3</v>
      </c>
      <c r="BD338" s="2">
        <v>2</v>
      </c>
      <c r="BE338" s="2">
        <v>3</v>
      </c>
      <c r="BF338" s="2">
        <v>4</v>
      </c>
      <c r="BG338" s="2">
        <v>2</v>
      </c>
      <c r="BH338" s="2">
        <v>2</v>
      </c>
      <c r="BI338" s="2">
        <f t="shared" si="16"/>
        <v>2</v>
      </c>
      <c r="BJ338" s="2">
        <v>1</v>
      </c>
      <c r="BK338" s="2">
        <v>0</v>
      </c>
      <c r="BL338" s="2">
        <v>1</v>
      </c>
      <c r="BM338" s="2">
        <v>0</v>
      </c>
      <c r="BN338" s="2">
        <v>0</v>
      </c>
      <c r="BO338" s="2">
        <v>0</v>
      </c>
      <c r="BP338" s="2">
        <v>0</v>
      </c>
      <c r="BQ338" s="4" t="s">
        <v>445</v>
      </c>
      <c r="BR338" s="2">
        <v>0</v>
      </c>
      <c r="BS338" s="2">
        <v>0</v>
      </c>
      <c r="BT338" s="2">
        <v>1</v>
      </c>
      <c r="BU338" s="2">
        <v>0</v>
      </c>
      <c r="BV338" s="2">
        <v>0</v>
      </c>
      <c r="BW338" s="2">
        <v>0</v>
      </c>
      <c r="BX338" s="2">
        <v>0</v>
      </c>
      <c r="BY338" s="4" t="s">
        <v>445</v>
      </c>
      <c r="BZ338" s="2">
        <v>0</v>
      </c>
      <c r="CA338" s="2">
        <v>0</v>
      </c>
      <c r="CB338" s="2">
        <v>0</v>
      </c>
      <c r="CC338" s="2">
        <v>1</v>
      </c>
      <c r="CD338" s="2">
        <v>0</v>
      </c>
      <c r="CE338" s="2">
        <v>0</v>
      </c>
      <c r="CF338" s="2">
        <v>0</v>
      </c>
      <c r="CG338" s="4" t="s">
        <v>445</v>
      </c>
      <c r="CH338" s="2">
        <v>0</v>
      </c>
      <c r="CI338" s="2">
        <v>1</v>
      </c>
      <c r="CJ338" s="2">
        <v>0</v>
      </c>
      <c r="CK338" s="2">
        <v>0</v>
      </c>
      <c r="CL338" s="2">
        <v>0</v>
      </c>
      <c r="CM338" s="4" t="s">
        <v>445</v>
      </c>
      <c r="CN338" s="2">
        <v>1</v>
      </c>
      <c r="CO338" s="2">
        <v>0</v>
      </c>
      <c r="CP338" s="2">
        <v>0</v>
      </c>
      <c r="CQ338" s="2">
        <v>0</v>
      </c>
      <c r="CR338" s="2">
        <v>0</v>
      </c>
      <c r="CS338" s="4" t="s">
        <v>445</v>
      </c>
      <c r="CT338" s="2">
        <v>0</v>
      </c>
      <c r="CU338" s="2">
        <v>0</v>
      </c>
      <c r="CV338" s="2">
        <v>1</v>
      </c>
      <c r="CW338" s="2">
        <v>0</v>
      </c>
      <c r="CX338" s="2">
        <v>0</v>
      </c>
      <c r="CY338" s="2">
        <v>0</v>
      </c>
      <c r="CZ338" s="4" t="s">
        <v>445</v>
      </c>
      <c r="DA338" s="8">
        <f t="shared" si="17"/>
        <v>7</v>
      </c>
      <c r="DB338" s="2">
        <v>2</v>
      </c>
      <c r="DC338" s="2">
        <v>3</v>
      </c>
      <c r="DD338" s="2">
        <v>2</v>
      </c>
      <c r="DE338" s="2">
        <v>3</v>
      </c>
      <c r="DF338" s="2">
        <v>5</v>
      </c>
      <c r="DG338" s="2">
        <v>2</v>
      </c>
      <c r="DH338" s="2">
        <v>3</v>
      </c>
      <c r="DI338" s="2">
        <v>3</v>
      </c>
      <c r="DJ338" s="2">
        <v>1</v>
      </c>
      <c r="DR338" s="4" t="s">
        <v>445</v>
      </c>
    </row>
    <row r="339" spans="1:122">
      <c r="A339" s="2">
        <v>7611940</v>
      </c>
      <c r="B339" s="3">
        <v>42056.016805555555</v>
      </c>
      <c r="C339" s="2">
        <v>1</v>
      </c>
      <c r="D339" s="2">
        <v>37</v>
      </c>
      <c r="E339" s="2">
        <v>6</v>
      </c>
      <c r="F339" s="2">
        <v>13</v>
      </c>
      <c r="G339" s="2">
        <v>3</v>
      </c>
      <c r="H339" s="2">
        <v>1</v>
      </c>
      <c r="I339" s="2">
        <v>1</v>
      </c>
      <c r="J339" s="2">
        <v>3</v>
      </c>
      <c r="K339" s="2">
        <v>3</v>
      </c>
      <c r="L339" s="2">
        <v>6</v>
      </c>
      <c r="N339" s="2">
        <v>1996</v>
      </c>
      <c r="O339" s="2">
        <v>284</v>
      </c>
      <c r="P339" s="2">
        <v>1</v>
      </c>
      <c r="Q339" s="2">
        <f t="shared" si="15"/>
        <v>284</v>
      </c>
      <c r="R339" s="4" t="s">
        <v>235</v>
      </c>
      <c r="S339" s="2">
        <v>3</v>
      </c>
      <c r="T339" s="2">
        <v>3</v>
      </c>
      <c r="U339" s="2">
        <v>3</v>
      </c>
      <c r="V339" s="2">
        <v>2</v>
      </c>
      <c r="W339" s="2">
        <v>1</v>
      </c>
      <c r="X339" s="2">
        <v>3</v>
      </c>
      <c r="Y339" s="2">
        <v>1</v>
      </c>
      <c r="Z339" s="2">
        <v>3</v>
      </c>
      <c r="AA339" s="2">
        <v>4</v>
      </c>
      <c r="AB339" s="2">
        <v>4</v>
      </c>
      <c r="AC339" s="2">
        <v>4</v>
      </c>
      <c r="AD339" s="2">
        <v>4</v>
      </c>
      <c r="AE339" s="2">
        <v>3</v>
      </c>
      <c r="AF339" s="2">
        <v>3</v>
      </c>
      <c r="AG339" s="2">
        <v>3</v>
      </c>
      <c r="AH339" s="2">
        <v>3</v>
      </c>
      <c r="AI339" s="2">
        <v>1</v>
      </c>
      <c r="AJ339" s="2">
        <v>1</v>
      </c>
      <c r="AK339" s="2">
        <v>3</v>
      </c>
      <c r="AL339" s="2">
        <v>4</v>
      </c>
      <c r="AM339" s="2">
        <v>4</v>
      </c>
      <c r="AN339" s="2">
        <v>1</v>
      </c>
      <c r="AO339" s="2">
        <v>4</v>
      </c>
      <c r="AP339" s="2">
        <v>4</v>
      </c>
      <c r="AQ339" s="2">
        <v>4</v>
      </c>
      <c r="AR339" s="2">
        <v>2</v>
      </c>
      <c r="AS339" s="2">
        <v>2</v>
      </c>
      <c r="AT339" s="2">
        <v>2</v>
      </c>
      <c r="AU339" s="2">
        <v>2</v>
      </c>
      <c r="AV339" s="2">
        <v>2</v>
      </c>
      <c r="AW339" s="2">
        <v>2</v>
      </c>
      <c r="AX339" s="2">
        <v>3</v>
      </c>
      <c r="AY339" s="2">
        <v>2</v>
      </c>
      <c r="AZ339" s="2">
        <v>3</v>
      </c>
      <c r="BA339" s="2">
        <v>3</v>
      </c>
      <c r="BB339" s="2">
        <v>3</v>
      </c>
      <c r="BC339" s="2">
        <v>2</v>
      </c>
      <c r="BD339" s="2">
        <v>3</v>
      </c>
      <c r="BE339" s="2">
        <v>2</v>
      </c>
      <c r="BF339" s="2">
        <v>3</v>
      </c>
      <c r="BG339" s="2">
        <v>3</v>
      </c>
      <c r="BH339" s="2">
        <v>1</v>
      </c>
      <c r="BI339" s="2">
        <f t="shared" si="16"/>
        <v>2</v>
      </c>
      <c r="BJ339" s="2">
        <v>0</v>
      </c>
      <c r="BK339" s="2">
        <v>0</v>
      </c>
      <c r="BL339" s="2">
        <v>0</v>
      </c>
      <c r="BM339" s="2">
        <v>0</v>
      </c>
      <c r="BN339" s="2">
        <v>0</v>
      </c>
      <c r="BO339" s="2">
        <v>0</v>
      </c>
      <c r="BP339" s="2">
        <v>1</v>
      </c>
      <c r="BQ339" s="4" t="s">
        <v>445</v>
      </c>
      <c r="BR339" s="2">
        <v>1</v>
      </c>
      <c r="BS339" s="2">
        <v>0</v>
      </c>
      <c r="BT339" s="2">
        <v>0</v>
      </c>
      <c r="BU339" s="2">
        <v>0</v>
      </c>
      <c r="BV339" s="2">
        <v>0</v>
      </c>
      <c r="BW339" s="2">
        <v>0</v>
      </c>
      <c r="BX339" s="2">
        <v>0</v>
      </c>
      <c r="BY339" s="4" t="s">
        <v>445</v>
      </c>
      <c r="BZ339" s="2">
        <v>1</v>
      </c>
      <c r="CA339" s="2">
        <v>0</v>
      </c>
      <c r="CB339" s="2">
        <v>0</v>
      </c>
      <c r="CC339" s="2">
        <v>0</v>
      </c>
      <c r="CD339" s="2">
        <v>0</v>
      </c>
      <c r="CE339" s="2">
        <v>0</v>
      </c>
      <c r="CF339" s="2">
        <v>0</v>
      </c>
      <c r="CG339" s="4" t="s">
        <v>445</v>
      </c>
      <c r="CH339" s="2">
        <v>0</v>
      </c>
      <c r="CI339" s="2">
        <v>0</v>
      </c>
      <c r="CJ339" s="2">
        <v>0</v>
      </c>
      <c r="CK339" s="2">
        <v>0</v>
      </c>
      <c r="CL339" s="2">
        <v>1</v>
      </c>
      <c r="CM339" s="4" t="s">
        <v>445</v>
      </c>
      <c r="CN339" s="2">
        <v>0</v>
      </c>
      <c r="CO339" s="2">
        <v>1</v>
      </c>
      <c r="CP339" s="2">
        <v>0</v>
      </c>
      <c r="CQ339" s="2">
        <v>0</v>
      </c>
      <c r="CR339" s="2">
        <v>0</v>
      </c>
      <c r="CS339" s="4" t="s">
        <v>445</v>
      </c>
      <c r="CT339" s="2">
        <v>0</v>
      </c>
      <c r="CU339" s="2">
        <v>0</v>
      </c>
      <c r="CV339" s="2">
        <v>0</v>
      </c>
      <c r="CW339" s="2">
        <v>0</v>
      </c>
      <c r="CX339" s="2">
        <v>1</v>
      </c>
      <c r="CY339" s="2">
        <v>0</v>
      </c>
      <c r="CZ339" s="4" t="s">
        <v>445</v>
      </c>
      <c r="DA339" s="8">
        <f t="shared" si="17"/>
        <v>3</v>
      </c>
      <c r="DB339" s="2">
        <v>2</v>
      </c>
      <c r="DC339" s="2">
        <v>2</v>
      </c>
      <c r="DD339" s="2">
        <v>3</v>
      </c>
      <c r="DE339" s="2">
        <v>3</v>
      </c>
      <c r="DF339" s="2">
        <v>2</v>
      </c>
      <c r="DG339" s="2">
        <v>3</v>
      </c>
      <c r="DH339" s="2">
        <v>1</v>
      </c>
      <c r="DI339" s="2">
        <v>3</v>
      </c>
      <c r="DJ339" s="2">
        <v>3</v>
      </c>
      <c r="DR339" s="4" t="s">
        <v>445</v>
      </c>
    </row>
    <row r="340" spans="1:122">
      <c r="A340" s="2">
        <v>7634343</v>
      </c>
      <c r="B340" s="3">
        <v>42056.899942129632</v>
      </c>
      <c r="C340" s="2">
        <v>1</v>
      </c>
      <c r="D340" s="2">
        <v>41</v>
      </c>
      <c r="E340" s="2">
        <v>7</v>
      </c>
      <c r="F340" s="2">
        <v>17</v>
      </c>
      <c r="G340" s="2">
        <v>4</v>
      </c>
      <c r="H340" s="2">
        <v>2</v>
      </c>
      <c r="I340" s="2">
        <v>1</v>
      </c>
      <c r="J340" s="2">
        <v>6</v>
      </c>
      <c r="K340" s="2">
        <v>4</v>
      </c>
      <c r="L340" s="2">
        <v>5</v>
      </c>
      <c r="N340" s="2">
        <v>1985</v>
      </c>
      <c r="O340" s="2">
        <v>2000</v>
      </c>
      <c r="P340" s="2">
        <v>6</v>
      </c>
      <c r="Q340" s="2">
        <f t="shared" si="15"/>
        <v>333.33333333333331</v>
      </c>
      <c r="R340" s="4" t="s">
        <v>285</v>
      </c>
      <c r="S340" s="2">
        <v>1</v>
      </c>
      <c r="T340" s="2">
        <v>2</v>
      </c>
      <c r="U340" s="2">
        <v>2</v>
      </c>
      <c r="V340" s="2">
        <v>4</v>
      </c>
      <c r="W340" s="2">
        <v>1</v>
      </c>
      <c r="X340" s="2">
        <v>2</v>
      </c>
      <c r="Y340" s="2">
        <v>2</v>
      </c>
      <c r="Z340" s="2">
        <v>1</v>
      </c>
      <c r="AA340" s="2">
        <v>1</v>
      </c>
      <c r="AB340" s="2">
        <v>1</v>
      </c>
      <c r="AC340" s="2">
        <v>4</v>
      </c>
      <c r="AD340" s="2">
        <v>4</v>
      </c>
      <c r="AE340" s="2">
        <v>3</v>
      </c>
      <c r="AF340" s="2">
        <v>1</v>
      </c>
      <c r="AG340" s="2">
        <v>2</v>
      </c>
      <c r="AH340" s="2">
        <v>4</v>
      </c>
      <c r="AI340" s="2">
        <v>1</v>
      </c>
      <c r="AJ340" s="2">
        <v>1</v>
      </c>
      <c r="AK340" s="2">
        <v>4</v>
      </c>
      <c r="AL340" s="2">
        <v>3</v>
      </c>
      <c r="AM340" s="2">
        <v>3</v>
      </c>
      <c r="AN340" s="2">
        <v>1</v>
      </c>
      <c r="AO340" s="2">
        <v>2</v>
      </c>
      <c r="AP340" s="2">
        <v>4</v>
      </c>
      <c r="AQ340" s="2">
        <v>4</v>
      </c>
      <c r="AR340" s="2">
        <v>2</v>
      </c>
      <c r="AS340" s="2">
        <v>2</v>
      </c>
      <c r="AT340" s="2">
        <v>2</v>
      </c>
      <c r="AU340" s="2">
        <v>2</v>
      </c>
      <c r="AV340" s="2">
        <v>2</v>
      </c>
      <c r="AW340" s="2">
        <v>2</v>
      </c>
      <c r="AX340" s="2">
        <v>2</v>
      </c>
      <c r="AY340" s="2">
        <v>2</v>
      </c>
      <c r="AZ340" s="2">
        <v>3</v>
      </c>
      <c r="BA340" s="2">
        <v>2</v>
      </c>
      <c r="BB340" s="2">
        <v>2</v>
      </c>
      <c r="BC340" s="2">
        <v>2</v>
      </c>
      <c r="BD340" s="2">
        <v>2</v>
      </c>
      <c r="BE340" s="2">
        <v>1</v>
      </c>
      <c r="BF340" s="2">
        <v>2</v>
      </c>
      <c r="BG340" s="2">
        <v>3</v>
      </c>
      <c r="BH340" s="2">
        <v>2</v>
      </c>
      <c r="BI340" s="2">
        <f t="shared" si="16"/>
        <v>2.5</v>
      </c>
      <c r="BJ340" s="2">
        <v>0</v>
      </c>
      <c r="BK340" s="2">
        <v>0</v>
      </c>
      <c r="BL340" s="2">
        <v>0</v>
      </c>
      <c r="BM340" s="2">
        <v>0</v>
      </c>
      <c r="BN340" s="2">
        <v>0</v>
      </c>
      <c r="BO340" s="2">
        <v>1</v>
      </c>
      <c r="BP340" s="2">
        <v>0</v>
      </c>
      <c r="BQ340" s="4" t="s">
        <v>445</v>
      </c>
      <c r="BR340" s="2">
        <v>0</v>
      </c>
      <c r="BS340" s="2">
        <v>0</v>
      </c>
      <c r="BT340" s="2">
        <v>1</v>
      </c>
      <c r="BU340" s="2">
        <v>0</v>
      </c>
      <c r="BV340" s="2">
        <v>0</v>
      </c>
      <c r="BW340" s="2">
        <v>0</v>
      </c>
      <c r="BX340" s="2">
        <v>0</v>
      </c>
      <c r="BY340" s="4" t="s">
        <v>445</v>
      </c>
      <c r="BZ340" s="2">
        <v>0</v>
      </c>
      <c r="CA340" s="2">
        <v>0</v>
      </c>
      <c r="CB340" s="2">
        <v>0</v>
      </c>
      <c r="CC340" s="2">
        <v>0</v>
      </c>
      <c r="CD340" s="2">
        <v>0</v>
      </c>
      <c r="CE340" s="2">
        <v>1</v>
      </c>
      <c r="CF340" s="2">
        <v>0</v>
      </c>
      <c r="CG340" s="4" t="s">
        <v>445</v>
      </c>
      <c r="CH340" s="2">
        <v>0</v>
      </c>
      <c r="CI340" s="2">
        <v>0</v>
      </c>
      <c r="CJ340" s="2">
        <v>0</v>
      </c>
      <c r="CK340" s="2">
        <v>1</v>
      </c>
      <c r="CL340" s="2">
        <v>0</v>
      </c>
      <c r="CM340" s="4" t="s">
        <v>445</v>
      </c>
      <c r="CN340" s="2">
        <v>0</v>
      </c>
      <c r="CO340" s="2">
        <v>0</v>
      </c>
      <c r="CP340" s="2">
        <v>0</v>
      </c>
      <c r="CQ340" s="2">
        <v>1</v>
      </c>
      <c r="CR340" s="2">
        <v>0</v>
      </c>
      <c r="CS340" s="4" t="s">
        <v>445</v>
      </c>
      <c r="CT340" s="2">
        <v>0</v>
      </c>
      <c r="CU340" s="2">
        <v>0</v>
      </c>
      <c r="CV340" s="2">
        <v>0</v>
      </c>
      <c r="CW340" s="2">
        <v>0</v>
      </c>
      <c r="CX340" s="2">
        <v>1</v>
      </c>
      <c r="CY340" s="2">
        <v>0</v>
      </c>
      <c r="CZ340" s="4" t="s">
        <v>445</v>
      </c>
      <c r="DA340" s="8">
        <f t="shared" si="17"/>
        <v>1</v>
      </c>
      <c r="DB340" s="2">
        <v>2</v>
      </c>
      <c r="DC340" s="2">
        <v>2</v>
      </c>
      <c r="DD340" s="2">
        <v>2</v>
      </c>
      <c r="DE340" s="2">
        <v>1</v>
      </c>
      <c r="DF340" s="2">
        <v>2</v>
      </c>
      <c r="DG340" s="2">
        <v>2</v>
      </c>
      <c r="DH340" s="2">
        <v>3</v>
      </c>
      <c r="DI340" s="2">
        <v>2</v>
      </c>
      <c r="DJ340" s="2">
        <v>2</v>
      </c>
      <c r="DK340" s="2">
        <v>0</v>
      </c>
      <c r="DL340" s="2">
        <v>1</v>
      </c>
      <c r="DM340" s="2">
        <v>0</v>
      </c>
      <c r="DN340" s="2">
        <v>0</v>
      </c>
      <c r="DO340" s="2">
        <v>0</v>
      </c>
      <c r="DP340" s="2">
        <v>0</v>
      </c>
      <c r="DQ340" s="2">
        <v>0</v>
      </c>
      <c r="DR340" s="4" t="s">
        <v>445</v>
      </c>
    </row>
    <row r="341" spans="1:122">
      <c r="A341" s="2">
        <v>7639905</v>
      </c>
      <c r="B341" s="3">
        <v>42056.225995370369</v>
      </c>
      <c r="C341" s="2">
        <v>1</v>
      </c>
      <c r="D341" s="2">
        <v>48</v>
      </c>
      <c r="E341" s="2">
        <v>8</v>
      </c>
      <c r="F341" s="2">
        <v>27</v>
      </c>
      <c r="G341" s="2">
        <v>5</v>
      </c>
      <c r="H341" s="2">
        <v>2</v>
      </c>
      <c r="I341" s="2">
        <v>2</v>
      </c>
      <c r="J341" s="2">
        <v>7</v>
      </c>
      <c r="K341" s="2">
        <v>7</v>
      </c>
      <c r="L341" s="2">
        <v>4</v>
      </c>
      <c r="N341" s="2">
        <v>2008</v>
      </c>
      <c r="O341" s="2">
        <v>240</v>
      </c>
      <c r="P341" s="2">
        <v>2</v>
      </c>
      <c r="Q341" s="2">
        <f t="shared" si="15"/>
        <v>120</v>
      </c>
      <c r="R341" s="4" t="s">
        <v>286</v>
      </c>
      <c r="S341" s="2">
        <v>3</v>
      </c>
      <c r="T341" s="2">
        <v>3</v>
      </c>
      <c r="U341" s="2">
        <v>3</v>
      </c>
      <c r="V341" s="2">
        <v>3</v>
      </c>
      <c r="W341" s="2">
        <v>4</v>
      </c>
      <c r="X341" s="2">
        <v>3</v>
      </c>
      <c r="Y341" s="2">
        <v>3</v>
      </c>
      <c r="Z341" s="2">
        <v>4</v>
      </c>
      <c r="AA341" s="2">
        <v>4</v>
      </c>
      <c r="AB341" s="2">
        <v>4</v>
      </c>
      <c r="AC341" s="2">
        <v>4</v>
      </c>
      <c r="AD341" s="2">
        <v>3</v>
      </c>
      <c r="AE341" s="2">
        <v>3</v>
      </c>
      <c r="AF341" s="2">
        <v>4</v>
      </c>
      <c r="AG341" s="2">
        <v>3</v>
      </c>
      <c r="AH341" s="2">
        <v>3</v>
      </c>
      <c r="AI341" s="2">
        <v>3</v>
      </c>
      <c r="AJ341" s="2">
        <v>3</v>
      </c>
      <c r="AK341" s="2">
        <v>3</v>
      </c>
      <c r="AL341" s="2">
        <v>4</v>
      </c>
      <c r="AM341" s="2">
        <v>3</v>
      </c>
      <c r="AN341" s="2">
        <v>3</v>
      </c>
      <c r="AO341" s="2">
        <v>4</v>
      </c>
      <c r="AP341" s="2">
        <v>4</v>
      </c>
      <c r="AQ341" s="2">
        <v>4</v>
      </c>
      <c r="AR341" s="2">
        <v>2</v>
      </c>
      <c r="AS341" s="2">
        <v>3</v>
      </c>
      <c r="AT341" s="2">
        <v>2</v>
      </c>
      <c r="AU341" s="2">
        <v>2</v>
      </c>
      <c r="AV341" s="2">
        <v>2</v>
      </c>
      <c r="AW341" s="2">
        <v>2</v>
      </c>
      <c r="AX341" s="2">
        <v>2</v>
      </c>
      <c r="AY341" s="2">
        <v>2</v>
      </c>
      <c r="AZ341" s="2">
        <v>3</v>
      </c>
      <c r="BA341" s="2">
        <v>2</v>
      </c>
      <c r="BB341" s="2">
        <v>3</v>
      </c>
      <c r="BC341" s="2">
        <v>2</v>
      </c>
      <c r="BD341" s="2">
        <v>2</v>
      </c>
      <c r="BE341" s="2">
        <v>2</v>
      </c>
      <c r="BF341" s="2">
        <v>3</v>
      </c>
      <c r="BG341" s="2">
        <v>3</v>
      </c>
      <c r="BH341" s="2">
        <v>2</v>
      </c>
      <c r="BI341" s="2">
        <f t="shared" si="16"/>
        <v>2.5</v>
      </c>
      <c r="BJ341" s="2">
        <v>0</v>
      </c>
      <c r="BK341" s="2">
        <v>0</v>
      </c>
      <c r="BL341" s="2">
        <v>0</v>
      </c>
      <c r="BM341" s="2">
        <v>1</v>
      </c>
      <c r="BN341" s="2">
        <v>0</v>
      </c>
      <c r="BO341" s="2">
        <v>0</v>
      </c>
      <c r="BP341" s="2">
        <v>0</v>
      </c>
      <c r="BQ341" s="4" t="s">
        <v>445</v>
      </c>
      <c r="BR341" s="2">
        <v>0</v>
      </c>
      <c r="BS341" s="2">
        <v>0</v>
      </c>
      <c r="BT341" s="2">
        <v>0</v>
      </c>
      <c r="BU341" s="2">
        <v>0</v>
      </c>
      <c r="BV341" s="2">
        <v>0</v>
      </c>
      <c r="BW341" s="2">
        <v>1</v>
      </c>
      <c r="BX341" s="2">
        <v>0</v>
      </c>
      <c r="BY341" s="4" t="s">
        <v>445</v>
      </c>
      <c r="BZ341" s="2">
        <v>0</v>
      </c>
      <c r="CA341" s="2">
        <v>0</v>
      </c>
      <c r="CB341" s="2">
        <v>0</v>
      </c>
      <c r="CC341" s="2">
        <v>0</v>
      </c>
      <c r="CD341" s="2">
        <v>0</v>
      </c>
      <c r="CE341" s="2">
        <v>1</v>
      </c>
      <c r="CF341" s="2">
        <v>0</v>
      </c>
      <c r="CG341" s="4" t="s">
        <v>445</v>
      </c>
      <c r="CH341" s="2">
        <v>0</v>
      </c>
      <c r="CI341" s="2">
        <v>0</v>
      </c>
      <c r="CJ341" s="2">
        <v>0</v>
      </c>
      <c r="CK341" s="2">
        <v>1</v>
      </c>
      <c r="CL341" s="2">
        <v>0</v>
      </c>
      <c r="CM341" s="4" t="s">
        <v>445</v>
      </c>
      <c r="CN341" s="2">
        <v>0</v>
      </c>
      <c r="CO341" s="2">
        <v>0</v>
      </c>
      <c r="CP341" s="2">
        <v>0</v>
      </c>
      <c r="CQ341" s="2">
        <v>1</v>
      </c>
      <c r="CR341" s="2">
        <v>0</v>
      </c>
      <c r="CS341" s="4" t="s">
        <v>445</v>
      </c>
      <c r="CT341" s="2">
        <v>0</v>
      </c>
      <c r="CU341" s="2">
        <v>0</v>
      </c>
      <c r="CV341" s="2">
        <v>0</v>
      </c>
      <c r="CW341" s="2">
        <v>0</v>
      </c>
      <c r="CX341" s="2">
        <v>1</v>
      </c>
      <c r="CY341" s="2">
        <v>0</v>
      </c>
      <c r="CZ341" s="4" t="s">
        <v>445</v>
      </c>
      <c r="DA341" s="8">
        <f t="shared" si="17"/>
        <v>1</v>
      </c>
      <c r="DB341" s="2">
        <v>2</v>
      </c>
      <c r="DC341" s="2">
        <v>2</v>
      </c>
      <c r="DD341" s="2">
        <v>2</v>
      </c>
      <c r="DE341" s="2">
        <v>3</v>
      </c>
      <c r="DF341" s="2">
        <v>2</v>
      </c>
      <c r="DG341" s="2">
        <v>2</v>
      </c>
      <c r="DH341" s="2">
        <v>4</v>
      </c>
      <c r="DI341" s="2">
        <v>2</v>
      </c>
      <c r="DJ341" s="2">
        <v>2</v>
      </c>
      <c r="DK341" s="2">
        <v>1</v>
      </c>
      <c r="DL341" s="2">
        <v>1</v>
      </c>
      <c r="DM341" s="2">
        <v>1</v>
      </c>
      <c r="DN341" s="2">
        <v>1</v>
      </c>
      <c r="DO341" s="2">
        <v>1</v>
      </c>
      <c r="DP341" s="2">
        <v>1</v>
      </c>
      <c r="DQ341" s="2">
        <v>0</v>
      </c>
      <c r="DR341" s="4" t="s">
        <v>445</v>
      </c>
    </row>
    <row r="342" spans="1:122">
      <c r="A342" s="2">
        <v>7642093</v>
      </c>
      <c r="B342" s="3">
        <v>42055.986157407409</v>
      </c>
      <c r="C342" s="2">
        <v>1</v>
      </c>
      <c r="D342" s="2">
        <v>44</v>
      </c>
      <c r="E342" s="2">
        <v>7</v>
      </c>
      <c r="F342" s="2">
        <v>6</v>
      </c>
      <c r="G342" s="2">
        <v>2</v>
      </c>
      <c r="H342" s="2">
        <v>1</v>
      </c>
      <c r="I342" s="2">
        <v>1</v>
      </c>
      <c r="J342" s="2">
        <v>2</v>
      </c>
      <c r="K342" s="2">
        <v>1</v>
      </c>
      <c r="L342" s="2">
        <v>9</v>
      </c>
      <c r="N342" s="2">
        <v>2009</v>
      </c>
      <c r="O342" s="2">
        <v>2500</v>
      </c>
      <c r="P342" s="2">
        <v>7</v>
      </c>
      <c r="Q342" s="2">
        <f t="shared" si="15"/>
        <v>357.14285714285717</v>
      </c>
      <c r="R342" s="4" t="s">
        <v>287</v>
      </c>
      <c r="S342" s="2">
        <v>4</v>
      </c>
      <c r="T342" s="2">
        <v>3</v>
      </c>
      <c r="U342" s="2">
        <v>3</v>
      </c>
      <c r="V342" s="2">
        <v>3</v>
      </c>
      <c r="W342" s="2">
        <v>3</v>
      </c>
      <c r="X342" s="2">
        <v>3</v>
      </c>
      <c r="Y342" s="2">
        <v>3</v>
      </c>
      <c r="Z342" s="2">
        <v>4</v>
      </c>
      <c r="AA342" s="2">
        <v>2</v>
      </c>
      <c r="AB342" s="2">
        <v>3</v>
      </c>
      <c r="AC342" s="2">
        <v>3</v>
      </c>
      <c r="AD342" s="2">
        <v>4</v>
      </c>
      <c r="AE342" s="2">
        <v>4</v>
      </c>
      <c r="AF342" s="2">
        <v>3</v>
      </c>
      <c r="AG342" s="2">
        <v>3</v>
      </c>
      <c r="AH342" s="2">
        <v>4</v>
      </c>
      <c r="AI342" s="2">
        <v>4</v>
      </c>
      <c r="AJ342" s="2">
        <v>2</v>
      </c>
      <c r="AK342" s="2">
        <v>3</v>
      </c>
      <c r="AL342" s="2">
        <v>3</v>
      </c>
      <c r="AM342" s="2">
        <v>3</v>
      </c>
      <c r="AN342" s="2">
        <v>3</v>
      </c>
      <c r="AO342" s="2">
        <v>3</v>
      </c>
      <c r="AP342" s="2">
        <v>4</v>
      </c>
      <c r="AQ342" s="2">
        <v>4</v>
      </c>
      <c r="AR342" s="2">
        <v>2</v>
      </c>
      <c r="AS342" s="2">
        <v>2</v>
      </c>
      <c r="AT342" s="2">
        <v>3</v>
      </c>
      <c r="AU342" s="2">
        <v>3</v>
      </c>
      <c r="AV342" s="2">
        <v>2</v>
      </c>
      <c r="AW342" s="2">
        <v>3</v>
      </c>
      <c r="AX342" s="2">
        <v>3</v>
      </c>
      <c r="AY342" s="2">
        <v>3</v>
      </c>
      <c r="AZ342" s="2">
        <v>3</v>
      </c>
      <c r="BA342" s="2">
        <v>3</v>
      </c>
      <c r="BB342" s="2">
        <v>3</v>
      </c>
      <c r="BC342" s="2">
        <v>3</v>
      </c>
      <c r="BD342" s="2">
        <v>3</v>
      </c>
      <c r="BE342" s="2">
        <v>3</v>
      </c>
      <c r="BF342" s="2">
        <v>4</v>
      </c>
      <c r="BG342" s="2">
        <v>3</v>
      </c>
      <c r="BH342" s="2">
        <v>3</v>
      </c>
      <c r="BI342" s="2">
        <f t="shared" si="16"/>
        <v>3</v>
      </c>
      <c r="BJ342" s="2">
        <v>0</v>
      </c>
      <c r="BK342" s="2">
        <v>1</v>
      </c>
      <c r="BL342" s="2">
        <v>0</v>
      </c>
      <c r="BM342" s="2">
        <v>1</v>
      </c>
      <c r="BN342" s="2">
        <v>0</v>
      </c>
      <c r="BO342" s="2">
        <v>0</v>
      </c>
      <c r="BP342" s="2">
        <v>0</v>
      </c>
      <c r="BQ342" s="4" t="s">
        <v>445</v>
      </c>
      <c r="BR342" s="2">
        <v>1</v>
      </c>
      <c r="BS342" s="2">
        <v>0</v>
      </c>
      <c r="BT342" s="2">
        <v>0</v>
      </c>
      <c r="BU342" s="2">
        <v>1</v>
      </c>
      <c r="BV342" s="2">
        <v>0</v>
      </c>
      <c r="BW342" s="2">
        <v>0</v>
      </c>
      <c r="BX342" s="2">
        <v>0</v>
      </c>
      <c r="BY342" s="4" t="s">
        <v>445</v>
      </c>
      <c r="BZ342" s="2">
        <v>0</v>
      </c>
      <c r="CA342" s="2">
        <v>0</v>
      </c>
      <c r="CB342" s="2">
        <v>0</v>
      </c>
      <c r="CC342" s="2">
        <v>1</v>
      </c>
      <c r="CD342" s="2">
        <v>0</v>
      </c>
      <c r="CE342" s="2">
        <v>0</v>
      </c>
      <c r="CF342" s="2">
        <v>0</v>
      </c>
      <c r="CG342" s="4" t="s">
        <v>445</v>
      </c>
      <c r="CH342" s="2">
        <v>0</v>
      </c>
      <c r="CI342" s="2">
        <v>1</v>
      </c>
      <c r="CJ342" s="2">
        <v>0</v>
      </c>
      <c r="CK342" s="2">
        <v>0</v>
      </c>
      <c r="CL342" s="2">
        <v>0</v>
      </c>
      <c r="CM342" s="4" t="s">
        <v>445</v>
      </c>
      <c r="CN342" s="2">
        <v>1</v>
      </c>
      <c r="CO342" s="2">
        <v>0</v>
      </c>
      <c r="CP342" s="2">
        <v>0</v>
      </c>
      <c r="CQ342" s="2">
        <v>0</v>
      </c>
      <c r="CR342" s="2">
        <v>0</v>
      </c>
      <c r="CS342" s="4" t="s">
        <v>445</v>
      </c>
      <c r="CT342" s="2">
        <v>0</v>
      </c>
      <c r="CU342" s="2">
        <v>0</v>
      </c>
      <c r="CV342" s="2">
        <v>0</v>
      </c>
      <c r="CW342" s="2">
        <v>0</v>
      </c>
      <c r="CX342" s="2">
        <v>1</v>
      </c>
      <c r="CY342" s="2">
        <v>0</v>
      </c>
      <c r="CZ342" s="4" t="s">
        <v>445</v>
      </c>
      <c r="DA342" s="8">
        <f t="shared" si="17"/>
        <v>7</v>
      </c>
      <c r="DB342" s="2">
        <v>3</v>
      </c>
      <c r="DC342" s="2">
        <v>3</v>
      </c>
      <c r="DD342" s="2">
        <v>3</v>
      </c>
      <c r="DE342" s="2">
        <v>4</v>
      </c>
      <c r="DF342" s="2">
        <v>3</v>
      </c>
      <c r="DG342" s="2">
        <v>3</v>
      </c>
      <c r="DH342" s="2">
        <v>4</v>
      </c>
      <c r="DI342" s="2">
        <v>4</v>
      </c>
      <c r="DJ342" s="2">
        <v>2</v>
      </c>
      <c r="DK342" s="2">
        <v>1</v>
      </c>
      <c r="DL342" s="2">
        <v>1</v>
      </c>
      <c r="DM342" s="2">
        <v>0</v>
      </c>
      <c r="DN342" s="2">
        <v>0</v>
      </c>
      <c r="DO342" s="2">
        <v>0</v>
      </c>
      <c r="DP342" s="2">
        <v>1</v>
      </c>
      <c r="DQ342" s="2">
        <v>0</v>
      </c>
      <c r="DR342" s="4" t="s">
        <v>445</v>
      </c>
    </row>
    <row r="343" spans="1:122">
      <c r="A343" s="2">
        <v>7642779</v>
      </c>
      <c r="B343" s="3">
        <v>42056.006203703706</v>
      </c>
      <c r="C343" s="2">
        <v>2</v>
      </c>
      <c r="D343" s="2">
        <v>31</v>
      </c>
      <c r="E343" s="2">
        <v>5</v>
      </c>
      <c r="F343" s="2">
        <v>13</v>
      </c>
      <c r="G343" s="2">
        <v>3</v>
      </c>
      <c r="H343" s="2">
        <v>2</v>
      </c>
      <c r="I343" s="2">
        <v>1</v>
      </c>
      <c r="J343" s="2">
        <v>3</v>
      </c>
      <c r="K343" s="2">
        <v>2</v>
      </c>
      <c r="L343" s="2">
        <v>5</v>
      </c>
      <c r="N343" s="2">
        <v>1989</v>
      </c>
      <c r="O343" s="2">
        <v>500</v>
      </c>
      <c r="P343" s="2">
        <v>6</v>
      </c>
      <c r="Q343" s="2">
        <f t="shared" si="15"/>
        <v>83.333333333333329</v>
      </c>
      <c r="R343" s="4" t="s">
        <v>22</v>
      </c>
      <c r="S343" s="2">
        <v>1</v>
      </c>
      <c r="T343" s="2">
        <v>2</v>
      </c>
      <c r="U343" s="2">
        <v>2</v>
      </c>
      <c r="V343" s="2">
        <v>4</v>
      </c>
      <c r="W343" s="2">
        <v>1</v>
      </c>
      <c r="X343" s="2">
        <v>2</v>
      </c>
      <c r="Y343" s="2">
        <v>3</v>
      </c>
      <c r="Z343" s="2">
        <v>1</v>
      </c>
      <c r="AA343" s="2">
        <v>4</v>
      </c>
      <c r="AB343" s="2">
        <v>1</v>
      </c>
      <c r="AC343" s="2">
        <v>4</v>
      </c>
      <c r="AD343" s="2">
        <v>4</v>
      </c>
      <c r="AE343" s="2">
        <v>4</v>
      </c>
      <c r="AF343" s="2">
        <v>3</v>
      </c>
      <c r="AG343" s="2">
        <v>3</v>
      </c>
      <c r="AH343" s="2">
        <v>4</v>
      </c>
      <c r="AI343" s="2">
        <v>2</v>
      </c>
      <c r="AJ343" s="2">
        <v>2</v>
      </c>
      <c r="AK343" s="2">
        <v>4</v>
      </c>
      <c r="AL343" s="2">
        <v>4</v>
      </c>
      <c r="AM343" s="2">
        <v>4</v>
      </c>
      <c r="AN343" s="2">
        <v>1</v>
      </c>
      <c r="AO343" s="2">
        <v>4</v>
      </c>
      <c r="AP343" s="2">
        <v>3</v>
      </c>
      <c r="AQ343" s="2">
        <v>4</v>
      </c>
      <c r="AR343" s="2">
        <v>2</v>
      </c>
      <c r="AS343" s="2">
        <v>2</v>
      </c>
      <c r="AT343" s="2">
        <v>2</v>
      </c>
      <c r="AU343" s="2">
        <v>2</v>
      </c>
      <c r="AV343" s="2">
        <v>2</v>
      </c>
      <c r="AW343" s="2">
        <v>3</v>
      </c>
      <c r="AX343" s="2">
        <v>3</v>
      </c>
      <c r="AY343" s="2">
        <v>2</v>
      </c>
      <c r="AZ343" s="2">
        <v>4</v>
      </c>
      <c r="BA343" s="2">
        <v>3</v>
      </c>
      <c r="BB343" s="2">
        <v>4</v>
      </c>
      <c r="BC343" s="2">
        <v>2</v>
      </c>
      <c r="BD343" s="2">
        <v>2</v>
      </c>
      <c r="BE343" s="2">
        <v>1</v>
      </c>
      <c r="BF343" s="2">
        <v>3</v>
      </c>
      <c r="BG343" s="2">
        <v>1</v>
      </c>
      <c r="BH343" s="2">
        <v>4</v>
      </c>
      <c r="BI343" s="2">
        <f t="shared" si="16"/>
        <v>2.5</v>
      </c>
      <c r="BJ343" s="2">
        <v>0</v>
      </c>
      <c r="BK343" s="2">
        <v>0</v>
      </c>
      <c r="BL343" s="2">
        <v>0</v>
      </c>
      <c r="BM343" s="2">
        <v>0</v>
      </c>
      <c r="BN343" s="2">
        <v>0</v>
      </c>
      <c r="BO343" s="2">
        <v>0</v>
      </c>
      <c r="BP343" s="2">
        <v>1</v>
      </c>
      <c r="BQ343" s="4" t="s">
        <v>445</v>
      </c>
      <c r="BR343" s="2">
        <v>0</v>
      </c>
      <c r="BS343" s="2">
        <v>0</v>
      </c>
      <c r="BT343" s="2">
        <v>0</v>
      </c>
      <c r="BU343" s="2">
        <v>0</v>
      </c>
      <c r="BV343" s="2">
        <v>0</v>
      </c>
      <c r="BW343" s="2">
        <v>1</v>
      </c>
      <c r="BX343" s="2">
        <v>0</v>
      </c>
      <c r="BY343" s="4" t="s">
        <v>445</v>
      </c>
      <c r="BZ343" s="2">
        <v>0</v>
      </c>
      <c r="CA343" s="2">
        <v>0</v>
      </c>
      <c r="CB343" s="2">
        <v>0</v>
      </c>
      <c r="CC343" s="2">
        <v>0</v>
      </c>
      <c r="CD343" s="2">
        <v>0</v>
      </c>
      <c r="CE343" s="2">
        <v>1</v>
      </c>
      <c r="CF343" s="2">
        <v>0</v>
      </c>
      <c r="CG343" s="4" t="s">
        <v>445</v>
      </c>
      <c r="CH343" s="2">
        <v>0</v>
      </c>
      <c r="CI343" s="2">
        <v>0</v>
      </c>
      <c r="CJ343" s="2">
        <v>0</v>
      </c>
      <c r="CK343" s="2">
        <v>0</v>
      </c>
      <c r="CL343" s="2">
        <v>1</v>
      </c>
      <c r="CM343" s="4" t="s">
        <v>445</v>
      </c>
      <c r="CN343" s="2">
        <v>0</v>
      </c>
      <c r="CO343" s="2">
        <v>0</v>
      </c>
      <c r="CP343" s="2">
        <v>0</v>
      </c>
      <c r="CQ343" s="2">
        <v>0</v>
      </c>
      <c r="CR343" s="2">
        <v>1</v>
      </c>
      <c r="CS343" s="4" t="s">
        <v>445</v>
      </c>
      <c r="CT343" s="2">
        <v>0</v>
      </c>
      <c r="CU343" s="2">
        <v>0</v>
      </c>
      <c r="CV343" s="2">
        <v>0</v>
      </c>
      <c r="CW343" s="2">
        <v>0</v>
      </c>
      <c r="CX343" s="2">
        <v>1</v>
      </c>
      <c r="CY343" s="2">
        <v>0</v>
      </c>
      <c r="CZ343" s="4" t="s">
        <v>445</v>
      </c>
      <c r="DA343" s="8">
        <f t="shared" si="17"/>
        <v>0</v>
      </c>
      <c r="DB343" s="2">
        <v>2</v>
      </c>
      <c r="DC343" s="2">
        <v>2</v>
      </c>
      <c r="DD343" s="2">
        <v>2</v>
      </c>
      <c r="DE343" s="2">
        <v>4</v>
      </c>
      <c r="DF343" s="2">
        <v>2</v>
      </c>
      <c r="DG343" s="2">
        <v>3</v>
      </c>
      <c r="DH343" s="2">
        <v>5</v>
      </c>
      <c r="DI343" s="2">
        <v>4</v>
      </c>
      <c r="DJ343" s="2">
        <v>2</v>
      </c>
      <c r="DK343" s="2">
        <v>0</v>
      </c>
      <c r="DL343" s="2">
        <v>0</v>
      </c>
      <c r="DM343" s="2">
        <v>0</v>
      </c>
      <c r="DN343" s="2">
        <v>1</v>
      </c>
      <c r="DO343" s="2">
        <v>1</v>
      </c>
      <c r="DP343" s="2">
        <v>0</v>
      </c>
      <c r="DQ343" s="2">
        <v>0</v>
      </c>
      <c r="DR343" s="4" t="s">
        <v>445</v>
      </c>
    </row>
    <row r="344" spans="1:122">
      <c r="A344" s="2">
        <v>7659876</v>
      </c>
      <c r="B344" s="3">
        <v>42056.483495370368</v>
      </c>
      <c r="C344" s="2">
        <v>2</v>
      </c>
      <c r="D344" s="2">
        <v>40</v>
      </c>
      <c r="E344" s="2">
        <v>7</v>
      </c>
      <c r="F344" s="2">
        <v>27</v>
      </c>
      <c r="G344" s="2">
        <v>5</v>
      </c>
      <c r="H344" s="2">
        <v>2</v>
      </c>
      <c r="I344" s="2">
        <v>2</v>
      </c>
      <c r="J344" s="2">
        <v>2</v>
      </c>
      <c r="K344" s="2">
        <v>10</v>
      </c>
      <c r="L344" s="2">
        <v>8</v>
      </c>
      <c r="N344" s="2">
        <v>2000</v>
      </c>
      <c r="O344" s="2">
        <v>300</v>
      </c>
      <c r="P344" s="2">
        <v>3</v>
      </c>
      <c r="Q344" s="2">
        <f t="shared" si="15"/>
        <v>100</v>
      </c>
      <c r="R344" s="4" t="s">
        <v>288</v>
      </c>
      <c r="S344" s="2">
        <v>1</v>
      </c>
      <c r="T344" s="2">
        <v>3</v>
      </c>
      <c r="U344" s="2">
        <v>3</v>
      </c>
      <c r="V344" s="2">
        <v>3</v>
      </c>
      <c r="W344" s="2">
        <v>2</v>
      </c>
      <c r="X344" s="2">
        <v>3</v>
      </c>
      <c r="Y344" s="2">
        <v>4</v>
      </c>
      <c r="Z344" s="2">
        <v>2</v>
      </c>
      <c r="AA344" s="2">
        <v>3</v>
      </c>
      <c r="AB344" s="2">
        <v>2</v>
      </c>
      <c r="AC344" s="2">
        <v>1</v>
      </c>
      <c r="AD344" s="2">
        <v>1</v>
      </c>
      <c r="AE344" s="2">
        <v>3</v>
      </c>
      <c r="AF344" s="2">
        <v>1</v>
      </c>
      <c r="AG344" s="2">
        <v>4</v>
      </c>
      <c r="AH344" s="2">
        <v>3</v>
      </c>
      <c r="AI344" s="2">
        <v>2</v>
      </c>
      <c r="AJ344" s="2">
        <v>3</v>
      </c>
      <c r="AK344" s="2">
        <v>2</v>
      </c>
      <c r="AL344" s="2">
        <v>3</v>
      </c>
      <c r="AM344" s="2">
        <v>3</v>
      </c>
      <c r="AN344" s="2">
        <v>2</v>
      </c>
      <c r="AO344" s="2">
        <v>3</v>
      </c>
      <c r="AP344" s="2">
        <v>1</v>
      </c>
      <c r="AQ344" s="2">
        <v>4</v>
      </c>
      <c r="AR344" s="2">
        <v>4</v>
      </c>
      <c r="AS344" s="2">
        <v>3</v>
      </c>
      <c r="AT344" s="2">
        <v>3</v>
      </c>
      <c r="AU344" s="2">
        <v>2</v>
      </c>
      <c r="AV344" s="2">
        <v>2</v>
      </c>
      <c r="AW344" s="2">
        <v>1</v>
      </c>
      <c r="AX344" s="2">
        <v>3</v>
      </c>
      <c r="AY344" s="2">
        <v>2</v>
      </c>
      <c r="AZ344" s="2">
        <v>4</v>
      </c>
      <c r="BA344" s="2">
        <v>3</v>
      </c>
      <c r="BB344" s="2">
        <v>2</v>
      </c>
      <c r="BC344" s="2">
        <v>1</v>
      </c>
      <c r="BD344" s="2">
        <v>3</v>
      </c>
      <c r="BE344" s="2">
        <v>5</v>
      </c>
      <c r="BF344" s="2">
        <v>4</v>
      </c>
      <c r="BG344" s="2">
        <v>2</v>
      </c>
      <c r="BH344" s="2">
        <v>4</v>
      </c>
      <c r="BI344" s="2">
        <f t="shared" si="16"/>
        <v>3</v>
      </c>
      <c r="BJ344" s="2">
        <v>0</v>
      </c>
      <c r="BK344" s="2">
        <v>0</v>
      </c>
      <c r="BL344" s="2">
        <v>1</v>
      </c>
      <c r="BM344" s="2">
        <v>0</v>
      </c>
      <c r="BN344" s="2">
        <v>0</v>
      </c>
      <c r="BO344" s="2">
        <v>0</v>
      </c>
      <c r="BP344" s="2">
        <v>0</v>
      </c>
      <c r="BQ344" s="4" t="s">
        <v>445</v>
      </c>
      <c r="BR344" s="2">
        <v>0</v>
      </c>
      <c r="BS344" s="2">
        <v>0</v>
      </c>
      <c r="BT344" s="2">
        <v>1</v>
      </c>
      <c r="BU344" s="2">
        <v>0</v>
      </c>
      <c r="BV344" s="2">
        <v>0</v>
      </c>
      <c r="BW344" s="2">
        <v>0</v>
      </c>
      <c r="BX344" s="2">
        <v>0</v>
      </c>
      <c r="BY344" s="4" t="s">
        <v>445</v>
      </c>
      <c r="BZ344" s="2">
        <v>1</v>
      </c>
      <c r="CA344" s="2">
        <v>0</v>
      </c>
      <c r="CB344" s="2">
        <v>0</v>
      </c>
      <c r="CC344" s="2">
        <v>0</v>
      </c>
      <c r="CD344" s="2">
        <v>0</v>
      </c>
      <c r="CE344" s="2">
        <v>0</v>
      </c>
      <c r="CF344" s="2">
        <v>0</v>
      </c>
      <c r="CG344" s="4" t="s">
        <v>445</v>
      </c>
      <c r="CH344" s="2">
        <v>1</v>
      </c>
      <c r="CI344" s="2">
        <v>0</v>
      </c>
      <c r="CJ344" s="2">
        <v>0</v>
      </c>
      <c r="CK344" s="2">
        <v>0</v>
      </c>
      <c r="CL344" s="2">
        <v>0</v>
      </c>
      <c r="CM344" s="4" t="s">
        <v>445</v>
      </c>
      <c r="CN344" s="2">
        <v>1</v>
      </c>
      <c r="CO344" s="2">
        <v>0</v>
      </c>
      <c r="CP344" s="2">
        <v>0</v>
      </c>
      <c r="CQ344" s="2">
        <v>0</v>
      </c>
      <c r="CR344" s="2">
        <v>0</v>
      </c>
      <c r="CS344" s="4" t="s">
        <v>445</v>
      </c>
      <c r="CT344" s="2">
        <v>0</v>
      </c>
      <c r="CU344" s="2">
        <v>1</v>
      </c>
      <c r="CV344" s="2">
        <v>0</v>
      </c>
      <c r="CW344" s="2">
        <v>0</v>
      </c>
      <c r="CX344" s="2">
        <v>0</v>
      </c>
      <c r="CY344" s="2">
        <v>0</v>
      </c>
      <c r="CZ344" s="4" t="s">
        <v>445</v>
      </c>
      <c r="DA344" s="8">
        <f t="shared" si="17"/>
        <v>6</v>
      </c>
      <c r="DB344" s="2">
        <v>3</v>
      </c>
      <c r="DC344" s="2">
        <v>3</v>
      </c>
      <c r="DD344" s="2">
        <v>3</v>
      </c>
      <c r="DE344" s="2">
        <v>4</v>
      </c>
      <c r="DF344" s="2">
        <v>5</v>
      </c>
      <c r="DG344" s="2">
        <v>3</v>
      </c>
      <c r="DH344" s="2">
        <v>5</v>
      </c>
      <c r="DI344" s="2">
        <v>3</v>
      </c>
      <c r="DJ344" s="2">
        <v>4</v>
      </c>
      <c r="DR344" s="4" t="s">
        <v>445</v>
      </c>
    </row>
    <row r="345" spans="1:122">
      <c r="A345" s="2">
        <v>7668350</v>
      </c>
      <c r="B345" s="3">
        <v>42056.001168981478</v>
      </c>
      <c r="C345" s="2">
        <v>1</v>
      </c>
      <c r="D345" s="2">
        <v>44</v>
      </c>
      <c r="E345" s="2">
        <v>7</v>
      </c>
      <c r="F345" s="2">
        <v>13</v>
      </c>
      <c r="G345" s="2">
        <v>3</v>
      </c>
      <c r="H345" s="2">
        <v>2</v>
      </c>
      <c r="I345" s="2">
        <v>2</v>
      </c>
      <c r="J345" s="2">
        <v>4</v>
      </c>
      <c r="K345" s="2">
        <v>4</v>
      </c>
      <c r="L345" s="2">
        <v>4</v>
      </c>
      <c r="N345" s="2">
        <v>2005</v>
      </c>
      <c r="O345" s="2">
        <v>50000</v>
      </c>
      <c r="P345" s="2">
        <v>25</v>
      </c>
      <c r="Q345" s="2">
        <f t="shared" si="15"/>
        <v>2000</v>
      </c>
      <c r="R345" s="4" t="s">
        <v>289</v>
      </c>
      <c r="S345" s="2">
        <v>4</v>
      </c>
      <c r="T345" s="2">
        <v>4</v>
      </c>
      <c r="U345" s="2">
        <v>4</v>
      </c>
      <c r="V345" s="2">
        <v>4</v>
      </c>
      <c r="W345" s="2">
        <v>5</v>
      </c>
      <c r="X345" s="2">
        <v>4</v>
      </c>
      <c r="Y345" s="2">
        <v>4</v>
      </c>
      <c r="Z345" s="2">
        <v>4</v>
      </c>
      <c r="AA345" s="2">
        <v>4</v>
      </c>
      <c r="AB345" s="2">
        <v>4</v>
      </c>
      <c r="AC345" s="2">
        <v>4</v>
      </c>
      <c r="AD345" s="2">
        <v>4</v>
      </c>
      <c r="AE345" s="2">
        <v>4</v>
      </c>
      <c r="AF345" s="2">
        <v>3</v>
      </c>
      <c r="AG345" s="2">
        <v>4</v>
      </c>
      <c r="AH345" s="2">
        <v>4</v>
      </c>
      <c r="AI345" s="2">
        <v>4</v>
      </c>
      <c r="AJ345" s="2">
        <v>4</v>
      </c>
      <c r="AK345" s="2">
        <v>3</v>
      </c>
      <c r="AL345" s="2">
        <v>3</v>
      </c>
      <c r="AM345" s="2">
        <v>4</v>
      </c>
      <c r="AN345" s="2">
        <v>4</v>
      </c>
      <c r="AO345" s="2">
        <v>4</v>
      </c>
      <c r="AP345" s="2">
        <v>3</v>
      </c>
      <c r="AQ345" s="2">
        <v>3</v>
      </c>
      <c r="AR345" s="2">
        <v>2</v>
      </c>
      <c r="AS345" s="2">
        <v>4</v>
      </c>
      <c r="AT345" s="2">
        <v>3</v>
      </c>
      <c r="AU345" s="2">
        <v>4</v>
      </c>
      <c r="AV345" s="2">
        <v>3</v>
      </c>
      <c r="AW345" s="2">
        <v>4</v>
      </c>
      <c r="AX345" s="2">
        <v>4</v>
      </c>
      <c r="AY345" s="2">
        <v>2</v>
      </c>
      <c r="AZ345" s="2">
        <v>4</v>
      </c>
      <c r="BA345" s="2">
        <v>3</v>
      </c>
      <c r="BB345" s="2">
        <v>4</v>
      </c>
      <c r="BC345" s="2">
        <v>4</v>
      </c>
      <c r="BD345" s="2">
        <v>4</v>
      </c>
      <c r="BE345" s="2">
        <v>5</v>
      </c>
      <c r="BF345" s="2">
        <v>4</v>
      </c>
      <c r="BG345" s="2">
        <v>4</v>
      </c>
      <c r="BH345" s="2">
        <v>4</v>
      </c>
      <c r="BI345" s="2">
        <f t="shared" si="16"/>
        <v>4</v>
      </c>
      <c r="BJ345" s="2">
        <v>1</v>
      </c>
      <c r="BK345" s="2">
        <v>1</v>
      </c>
      <c r="BL345" s="2">
        <v>1</v>
      </c>
      <c r="BM345" s="2">
        <v>1</v>
      </c>
      <c r="BN345" s="2">
        <v>1</v>
      </c>
      <c r="BO345" s="2">
        <v>0</v>
      </c>
      <c r="BP345" s="2">
        <v>0</v>
      </c>
      <c r="BQ345" s="4" t="s">
        <v>446</v>
      </c>
      <c r="BR345" s="2">
        <v>1</v>
      </c>
      <c r="BS345" s="2">
        <v>1</v>
      </c>
      <c r="BT345" s="2">
        <v>1</v>
      </c>
      <c r="BU345" s="2">
        <v>1</v>
      </c>
      <c r="BV345" s="2">
        <v>1</v>
      </c>
      <c r="BW345" s="2">
        <v>0</v>
      </c>
      <c r="BX345" s="2">
        <v>0</v>
      </c>
      <c r="BY345" s="4" t="s">
        <v>457</v>
      </c>
      <c r="BZ345" s="2">
        <v>1</v>
      </c>
      <c r="CA345" s="2">
        <v>1</v>
      </c>
      <c r="CB345" s="2">
        <v>1</v>
      </c>
      <c r="CC345" s="2">
        <v>1</v>
      </c>
      <c r="CD345" s="2">
        <v>1</v>
      </c>
      <c r="CE345" s="2">
        <v>0</v>
      </c>
      <c r="CF345" s="2">
        <v>0</v>
      </c>
      <c r="CG345" s="4" t="s">
        <v>466</v>
      </c>
      <c r="CH345" s="2">
        <v>1</v>
      </c>
      <c r="CI345" s="2">
        <v>1</v>
      </c>
      <c r="CJ345" s="2">
        <v>1</v>
      </c>
      <c r="CK345" s="2">
        <v>0</v>
      </c>
      <c r="CL345" s="2">
        <v>0</v>
      </c>
      <c r="CM345" s="4" t="s">
        <v>473</v>
      </c>
      <c r="CN345" s="2">
        <v>1</v>
      </c>
      <c r="CO345" s="2">
        <v>1</v>
      </c>
      <c r="CP345" s="2">
        <v>1</v>
      </c>
      <c r="CQ345" s="2">
        <v>0</v>
      </c>
      <c r="CR345" s="2">
        <v>0</v>
      </c>
      <c r="CS345" s="4" t="s">
        <v>480</v>
      </c>
      <c r="CT345" s="2">
        <v>0</v>
      </c>
      <c r="CU345" s="2">
        <v>0</v>
      </c>
      <c r="CV345" s="2">
        <v>0</v>
      </c>
      <c r="CW345" s="2">
        <v>0</v>
      </c>
      <c r="CX345" s="2">
        <v>1</v>
      </c>
      <c r="CY345" s="2">
        <v>0</v>
      </c>
      <c r="CZ345" s="4" t="s">
        <v>445</v>
      </c>
      <c r="DA345" s="8">
        <f t="shared" si="17"/>
        <v>21</v>
      </c>
      <c r="DB345" s="2">
        <v>4</v>
      </c>
      <c r="DC345" s="2">
        <v>4</v>
      </c>
      <c r="DD345" s="2">
        <v>4</v>
      </c>
      <c r="DE345" s="2">
        <v>4</v>
      </c>
      <c r="DF345" s="2">
        <v>5</v>
      </c>
      <c r="DG345" s="2">
        <v>4</v>
      </c>
      <c r="DH345" s="2">
        <v>3</v>
      </c>
      <c r="DI345" s="2">
        <v>3</v>
      </c>
      <c r="DJ345" s="2">
        <v>2</v>
      </c>
      <c r="DK345" s="2">
        <v>1</v>
      </c>
      <c r="DL345" s="2">
        <v>0</v>
      </c>
      <c r="DM345" s="2">
        <v>0</v>
      </c>
      <c r="DN345" s="2">
        <v>0</v>
      </c>
      <c r="DO345" s="2">
        <v>0</v>
      </c>
      <c r="DP345" s="2">
        <v>0</v>
      </c>
      <c r="DQ345" s="2">
        <v>1</v>
      </c>
      <c r="DR345" s="4" t="s">
        <v>508</v>
      </c>
    </row>
    <row r="346" spans="1:122">
      <c r="A346" s="2">
        <v>7725309</v>
      </c>
      <c r="B346" s="3">
        <v>42056.030914351853</v>
      </c>
      <c r="C346" s="2">
        <v>1</v>
      </c>
      <c r="D346" s="2">
        <v>27</v>
      </c>
      <c r="E346" s="2">
        <v>4</v>
      </c>
      <c r="F346" s="2">
        <v>27</v>
      </c>
      <c r="G346" s="2">
        <v>5</v>
      </c>
      <c r="H346" s="2">
        <v>2</v>
      </c>
      <c r="I346" s="2">
        <v>2</v>
      </c>
      <c r="J346" s="2">
        <v>5</v>
      </c>
      <c r="K346" s="2">
        <v>5</v>
      </c>
      <c r="L346" s="2">
        <v>11</v>
      </c>
      <c r="N346" s="2">
        <v>2010</v>
      </c>
      <c r="O346" s="2">
        <v>400</v>
      </c>
      <c r="P346" s="2">
        <v>10</v>
      </c>
      <c r="Q346" s="2">
        <f t="shared" si="15"/>
        <v>40</v>
      </c>
      <c r="R346" s="4" t="s">
        <v>100</v>
      </c>
      <c r="S346" s="2">
        <v>2</v>
      </c>
      <c r="T346" s="2">
        <v>3</v>
      </c>
      <c r="U346" s="2">
        <v>3</v>
      </c>
      <c r="V346" s="2">
        <v>3</v>
      </c>
      <c r="W346" s="2">
        <v>2</v>
      </c>
      <c r="X346" s="2">
        <v>2</v>
      </c>
      <c r="Y346" s="2">
        <v>2</v>
      </c>
      <c r="Z346" s="2">
        <v>2</v>
      </c>
      <c r="AA346" s="2">
        <v>2</v>
      </c>
      <c r="AB346" s="2">
        <v>2</v>
      </c>
      <c r="AC346" s="2">
        <v>3</v>
      </c>
      <c r="AD346" s="2">
        <v>3</v>
      </c>
      <c r="AE346" s="2">
        <v>3</v>
      </c>
      <c r="AF346" s="2">
        <v>3</v>
      </c>
      <c r="AG346" s="2">
        <v>2</v>
      </c>
      <c r="AH346" s="2">
        <v>2</v>
      </c>
      <c r="AI346" s="2">
        <v>2</v>
      </c>
      <c r="AJ346" s="2">
        <v>2</v>
      </c>
      <c r="AK346" s="2">
        <v>3</v>
      </c>
      <c r="AL346" s="2">
        <v>2</v>
      </c>
      <c r="AM346" s="2">
        <v>2</v>
      </c>
      <c r="AN346" s="2">
        <v>3</v>
      </c>
      <c r="AO346" s="2">
        <v>3</v>
      </c>
      <c r="AP346" s="2">
        <v>3</v>
      </c>
      <c r="AQ346" s="2">
        <v>3</v>
      </c>
      <c r="AR346" s="2">
        <v>2</v>
      </c>
      <c r="AS346" s="2">
        <v>2</v>
      </c>
      <c r="AT346" s="2">
        <v>2</v>
      </c>
      <c r="AU346" s="2">
        <v>2</v>
      </c>
      <c r="AV346" s="2">
        <v>2</v>
      </c>
      <c r="AW346" s="2">
        <v>2</v>
      </c>
      <c r="AX346" s="2">
        <v>2</v>
      </c>
      <c r="AY346" s="2">
        <v>2</v>
      </c>
      <c r="AZ346" s="2">
        <v>2</v>
      </c>
      <c r="BA346" s="2">
        <v>2</v>
      </c>
      <c r="BB346" s="2">
        <v>2</v>
      </c>
      <c r="BC346" s="2">
        <v>2</v>
      </c>
      <c r="BD346" s="2">
        <v>2</v>
      </c>
      <c r="BE346" s="2">
        <v>2</v>
      </c>
      <c r="BF346" s="2">
        <v>2</v>
      </c>
      <c r="BG346" s="2">
        <v>2</v>
      </c>
      <c r="BH346" s="2">
        <v>2</v>
      </c>
      <c r="BI346" s="2">
        <f t="shared" si="16"/>
        <v>2</v>
      </c>
      <c r="BJ346" s="2">
        <v>0</v>
      </c>
      <c r="BK346" s="2">
        <v>0</v>
      </c>
      <c r="BL346" s="2">
        <v>0</v>
      </c>
      <c r="BM346" s="2">
        <v>0</v>
      </c>
      <c r="BN346" s="2">
        <v>0</v>
      </c>
      <c r="BO346" s="2">
        <v>1</v>
      </c>
      <c r="BP346" s="2">
        <v>0</v>
      </c>
      <c r="BQ346" s="4" t="s">
        <v>445</v>
      </c>
      <c r="BR346" s="2">
        <v>0</v>
      </c>
      <c r="BS346" s="2">
        <v>0</v>
      </c>
      <c r="BT346" s="2">
        <v>0</v>
      </c>
      <c r="BU346" s="2">
        <v>0</v>
      </c>
      <c r="BV346" s="2">
        <v>0</v>
      </c>
      <c r="BW346" s="2">
        <v>1</v>
      </c>
      <c r="BX346" s="2">
        <v>0</v>
      </c>
      <c r="BY346" s="4" t="s">
        <v>445</v>
      </c>
      <c r="BZ346" s="2">
        <v>0</v>
      </c>
      <c r="CA346" s="2">
        <v>0</v>
      </c>
      <c r="CB346" s="2">
        <v>0</v>
      </c>
      <c r="CC346" s="2">
        <v>0</v>
      </c>
      <c r="CD346" s="2">
        <v>0</v>
      </c>
      <c r="CE346" s="2">
        <v>1</v>
      </c>
      <c r="CF346" s="2">
        <v>0</v>
      </c>
      <c r="CG346" s="4" t="s">
        <v>445</v>
      </c>
      <c r="CH346" s="2">
        <v>0</v>
      </c>
      <c r="CI346" s="2">
        <v>0</v>
      </c>
      <c r="CJ346" s="2">
        <v>0</v>
      </c>
      <c r="CK346" s="2">
        <v>1</v>
      </c>
      <c r="CL346" s="2">
        <v>0</v>
      </c>
      <c r="CM346" s="4" t="s">
        <v>445</v>
      </c>
      <c r="CN346" s="2">
        <v>0</v>
      </c>
      <c r="CO346" s="2">
        <v>0</v>
      </c>
      <c r="CP346" s="2">
        <v>0</v>
      </c>
      <c r="CQ346" s="2">
        <v>1</v>
      </c>
      <c r="CR346" s="2">
        <v>0</v>
      </c>
      <c r="CS346" s="4" t="s">
        <v>445</v>
      </c>
      <c r="CT346" s="2">
        <v>0</v>
      </c>
      <c r="CU346" s="2">
        <v>0</v>
      </c>
      <c r="CV346" s="2">
        <v>0</v>
      </c>
      <c r="CW346" s="2">
        <v>0</v>
      </c>
      <c r="CX346" s="2">
        <v>1</v>
      </c>
      <c r="CY346" s="2">
        <v>0</v>
      </c>
      <c r="CZ346" s="4" t="s">
        <v>445</v>
      </c>
      <c r="DA346" s="8">
        <f t="shared" si="17"/>
        <v>0</v>
      </c>
      <c r="DB346" s="2">
        <v>2</v>
      </c>
      <c r="DC346" s="2">
        <v>2</v>
      </c>
      <c r="DD346" s="2">
        <v>2</v>
      </c>
      <c r="DE346" s="2">
        <v>2</v>
      </c>
      <c r="DF346" s="2">
        <v>3</v>
      </c>
      <c r="DG346" s="2">
        <v>3</v>
      </c>
      <c r="DH346" s="2">
        <v>2</v>
      </c>
      <c r="DI346" s="2">
        <v>2</v>
      </c>
      <c r="DJ346" s="2">
        <v>2</v>
      </c>
      <c r="DK346" s="2">
        <v>0</v>
      </c>
      <c r="DL346" s="2">
        <v>1</v>
      </c>
      <c r="DM346" s="2">
        <v>0</v>
      </c>
      <c r="DN346" s="2">
        <v>0</v>
      </c>
      <c r="DO346" s="2">
        <v>0</v>
      </c>
      <c r="DP346" s="2">
        <v>0</v>
      </c>
      <c r="DQ346" s="2">
        <v>0</v>
      </c>
      <c r="DR346" s="4" t="s">
        <v>445</v>
      </c>
    </row>
    <row r="347" spans="1:122">
      <c r="A347" s="2">
        <v>7753789</v>
      </c>
      <c r="B347" s="3">
        <v>42055.995127314818</v>
      </c>
      <c r="C347" s="2">
        <v>1</v>
      </c>
      <c r="D347" s="2">
        <v>44</v>
      </c>
      <c r="E347" s="2">
        <v>7</v>
      </c>
      <c r="F347" s="2">
        <v>43</v>
      </c>
      <c r="G347" s="2">
        <v>8</v>
      </c>
      <c r="H347" s="2">
        <v>2</v>
      </c>
      <c r="I347" s="2">
        <v>2</v>
      </c>
      <c r="J347" s="2">
        <v>3</v>
      </c>
      <c r="K347" s="2">
        <v>2</v>
      </c>
      <c r="L347" s="2">
        <v>5</v>
      </c>
      <c r="N347" s="2">
        <v>1997</v>
      </c>
      <c r="O347" s="2">
        <v>700</v>
      </c>
      <c r="P347" s="2">
        <v>3</v>
      </c>
      <c r="Q347" s="2">
        <f t="shared" si="15"/>
        <v>233.33333333333334</v>
      </c>
      <c r="R347" s="4" t="s">
        <v>290</v>
      </c>
      <c r="S347" s="2">
        <v>2</v>
      </c>
      <c r="T347" s="2">
        <v>3</v>
      </c>
      <c r="U347" s="2">
        <v>2</v>
      </c>
      <c r="V347" s="2">
        <v>3</v>
      </c>
      <c r="W347" s="2">
        <v>4</v>
      </c>
      <c r="X347" s="2">
        <v>3</v>
      </c>
      <c r="Y347" s="2">
        <v>3</v>
      </c>
      <c r="Z347" s="2">
        <v>3</v>
      </c>
      <c r="AA347" s="2">
        <v>3</v>
      </c>
      <c r="AB347" s="2">
        <v>3</v>
      </c>
      <c r="AC347" s="2">
        <v>3</v>
      </c>
      <c r="AD347" s="2">
        <v>3</v>
      </c>
      <c r="AE347" s="2">
        <v>3</v>
      </c>
      <c r="AF347" s="2">
        <v>3</v>
      </c>
      <c r="AG347" s="2">
        <v>3</v>
      </c>
      <c r="AH347" s="2">
        <v>3</v>
      </c>
      <c r="AI347" s="2">
        <v>4</v>
      </c>
      <c r="AJ347" s="2">
        <v>3</v>
      </c>
      <c r="AK347" s="2">
        <v>3</v>
      </c>
      <c r="AL347" s="2">
        <v>3</v>
      </c>
      <c r="AM347" s="2">
        <v>3</v>
      </c>
      <c r="AN347" s="2">
        <v>3</v>
      </c>
      <c r="AO347" s="2">
        <v>3</v>
      </c>
      <c r="AP347" s="2">
        <v>3</v>
      </c>
      <c r="AQ347" s="2">
        <v>2</v>
      </c>
      <c r="AR347" s="2">
        <v>3</v>
      </c>
      <c r="AS347" s="2">
        <v>3</v>
      </c>
      <c r="AT347" s="2">
        <v>3</v>
      </c>
      <c r="AU347" s="2">
        <v>2</v>
      </c>
      <c r="AV347" s="2">
        <v>3</v>
      </c>
      <c r="AW347" s="2">
        <v>2</v>
      </c>
      <c r="AX347" s="2">
        <v>3</v>
      </c>
      <c r="AY347" s="2">
        <v>3</v>
      </c>
      <c r="AZ347" s="2">
        <v>3</v>
      </c>
      <c r="BA347" s="2">
        <v>2</v>
      </c>
      <c r="BB347" s="2">
        <v>2</v>
      </c>
      <c r="BC347" s="2">
        <v>3</v>
      </c>
      <c r="BD347" s="2">
        <v>3</v>
      </c>
      <c r="BE347" s="2">
        <v>3</v>
      </c>
      <c r="BF347" s="2">
        <v>3</v>
      </c>
      <c r="BG347" s="2">
        <v>3</v>
      </c>
      <c r="BH347" s="2">
        <v>2</v>
      </c>
      <c r="BI347" s="2">
        <f t="shared" si="16"/>
        <v>2.5</v>
      </c>
      <c r="BJ347" s="2">
        <v>0</v>
      </c>
      <c r="BK347" s="2">
        <v>0</v>
      </c>
      <c r="BL347" s="2">
        <v>1</v>
      </c>
      <c r="BM347" s="2">
        <v>0</v>
      </c>
      <c r="BN347" s="2">
        <v>0</v>
      </c>
      <c r="BO347" s="2">
        <v>0</v>
      </c>
      <c r="BP347" s="2">
        <v>0</v>
      </c>
      <c r="BQ347" s="4" t="s">
        <v>445</v>
      </c>
      <c r="BR347" s="2">
        <v>0</v>
      </c>
      <c r="BS347" s="2">
        <v>0</v>
      </c>
      <c r="BT347" s="2">
        <v>1</v>
      </c>
      <c r="BU347" s="2">
        <v>0</v>
      </c>
      <c r="BV347" s="2">
        <v>0</v>
      </c>
      <c r="BW347" s="2">
        <v>0</v>
      </c>
      <c r="BX347" s="2">
        <v>0</v>
      </c>
      <c r="BY347" s="4" t="s">
        <v>445</v>
      </c>
      <c r="BZ347" s="2">
        <v>0</v>
      </c>
      <c r="CA347" s="2">
        <v>1</v>
      </c>
      <c r="CB347" s="2">
        <v>0</v>
      </c>
      <c r="CC347" s="2">
        <v>0</v>
      </c>
      <c r="CD347" s="2">
        <v>0</v>
      </c>
      <c r="CE347" s="2">
        <v>0</v>
      </c>
      <c r="CF347" s="2">
        <v>0</v>
      </c>
      <c r="CG347" s="4" t="s">
        <v>445</v>
      </c>
      <c r="CH347" s="2">
        <v>0</v>
      </c>
      <c r="CI347" s="2">
        <v>1</v>
      </c>
      <c r="CJ347" s="2">
        <v>0</v>
      </c>
      <c r="CK347" s="2">
        <v>0</v>
      </c>
      <c r="CL347" s="2">
        <v>0</v>
      </c>
      <c r="CM347" s="4" t="s">
        <v>445</v>
      </c>
      <c r="CN347" s="2">
        <v>0</v>
      </c>
      <c r="CO347" s="2">
        <v>1</v>
      </c>
      <c r="CP347" s="2">
        <v>0</v>
      </c>
      <c r="CQ347" s="2">
        <v>0</v>
      </c>
      <c r="CR347" s="2">
        <v>0</v>
      </c>
      <c r="CS347" s="4" t="s">
        <v>445</v>
      </c>
      <c r="CT347" s="2">
        <v>1</v>
      </c>
      <c r="CU347" s="2">
        <v>0</v>
      </c>
      <c r="CV347" s="2">
        <v>0</v>
      </c>
      <c r="CW347" s="2">
        <v>0</v>
      </c>
      <c r="CX347" s="2">
        <v>0</v>
      </c>
      <c r="CY347" s="2">
        <v>0</v>
      </c>
      <c r="CZ347" s="4" t="s">
        <v>445</v>
      </c>
      <c r="DA347" s="8">
        <f t="shared" si="17"/>
        <v>6</v>
      </c>
      <c r="DB347" s="2">
        <v>3</v>
      </c>
      <c r="DC347" s="2">
        <v>3</v>
      </c>
      <c r="DD347" s="2">
        <v>2</v>
      </c>
      <c r="DE347" s="2">
        <v>3</v>
      </c>
      <c r="DF347" s="2">
        <v>4</v>
      </c>
      <c r="DG347" s="2">
        <v>3</v>
      </c>
      <c r="DH347" s="2">
        <v>3</v>
      </c>
      <c r="DI347" s="2">
        <v>3</v>
      </c>
      <c r="DJ347" s="2">
        <v>3</v>
      </c>
      <c r="DR347" s="4" t="s">
        <v>445</v>
      </c>
    </row>
    <row r="348" spans="1:122">
      <c r="A348" s="2">
        <v>7760571</v>
      </c>
      <c r="B348" s="3">
        <v>42056.4846412037</v>
      </c>
      <c r="C348" s="2">
        <v>2</v>
      </c>
      <c r="D348" s="2">
        <v>30</v>
      </c>
      <c r="E348" s="2">
        <v>5</v>
      </c>
      <c r="F348" s="2">
        <v>15</v>
      </c>
      <c r="G348" s="2">
        <v>4</v>
      </c>
      <c r="H348" s="2">
        <v>2</v>
      </c>
      <c r="I348" s="2">
        <v>2</v>
      </c>
      <c r="J348" s="2">
        <v>2</v>
      </c>
      <c r="K348" s="2">
        <v>10</v>
      </c>
      <c r="L348" s="2">
        <v>8</v>
      </c>
      <c r="N348" s="2">
        <v>2010</v>
      </c>
      <c r="O348" s="2">
        <v>280</v>
      </c>
      <c r="P348" s="2">
        <v>3</v>
      </c>
      <c r="Q348" s="2">
        <f t="shared" si="15"/>
        <v>93.333333333333329</v>
      </c>
      <c r="R348" s="4" t="s">
        <v>107</v>
      </c>
      <c r="S348" s="2">
        <v>2</v>
      </c>
      <c r="T348" s="2">
        <v>4</v>
      </c>
      <c r="U348" s="2">
        <v>3</v>
      </c>
      <c r="V348" s="2">
        <v>3</v>
      </c>
      <c r="W348" s="2">
        <v>4</v>
      </c>
      <c r="X348" s="2">
        <v>4</v>
      </c>
      <c r="Y348" s="2">
        <v>3</v>
      </c>
      <c r="Z348" s="2">
        <v>1</v>
      </c>
      <c r="AA348" s="2">
        <v>3</v>
      </c>
      <c r="AB348" s="2">
        <v>3</v>
      </c>
      <c r="AC348" s="2">
        <v>1</v>
      </c>
      <c r="AD348" s="2">
        <v>3</v>
      </c>
      <c r="AE348" s="2">
        <v>1</v>
      </c>
      <c r="AF348" s="2">
        <v>3</v>
      </c>
      <c r="AG348" s="2">
        <v>2</v>
      </c>
      <c r="AH348" s="2">
        <v>1</v>
      </c>
      <c r="AI348" s="2">
        <v>2</v>
      </c>
      <c r="AJ348" s="2">
        <v>3</v>
      </c>
      <c r="AK348" s="2">
        <v>3</v>
      </c>
      <c r="AL348" s="2">
        <v>2</v>
      </c>
      <c r="AM348" s="2">
        <v>3</v>
      </c>
      <c r="AN348" s="2">
        <v>1</v>
      </c>
      <c r="AO348" s="2">
        <v>3</v>
      </c>
      <c r="AP348" s="2">
        <v>4</v>
      </c>
      <c r="AQ348" s="2">
        <v>3</v>
      </c>
      <c r="AR348" s="2">
        <v>1</v>
      </c>
      <c r="AS348" s="2">
        <v>2</v>
      </c>
      <c r="AT348" s="2">
        <v>3</v>
      </c>
      <c r="AU348" s="2">
        <v>1</v>
      </c>
      <c r="AV348" s="2">
        <v>3</v>
      </c>
      <c r="AW348" s="2">
        <v>3</v>
      </c>
      <c r="AX348" s="2">
        <v>2</v>
      </c>
      <c r="AY348" s="2">
        <v>4</v>
      </c>
      <c r="AZ348" s="2">
        <v>1</v>
      </c>
      <c r="BA348" s="2">
        <v>1</v>
      </c>
      <c r="BB348" s="2">
        <v>2</v>
      </c>
      <c r="BC348" s="2">
        <v>3</v>
      </c>
      <c r="BD348" s="2">
        <v>3</v>
      </c>
      <c r="BE348" s="2">
        <v>1</v>
      </c>
      <c r="BF348" s="2">
        <v>1</v>
      </c>
      <c r="BG348" s="2">
        <v>1</v>
      </c>
      <c r="BH348" s="2">
        <v>2</v>
      </c>
      <c r="BI348" s="2">
        <f t="shared" si="16"/>
        <v>1.5</v>
      </c>
      <c r="BJ348" s="2">
        <v>1</v>
      </c>
      <c r="BK348" s="2">
        <v>0</v>
      </c>
      <c r="BL348" s="2">
        <v>0</v>
      </c>
      <c r="BM348" s="2">
        <v>0</v>
      </c>
      <c r="BN348" s="2">
        <v>0</v>
      </c>
      <c r="BO348" s="2">
        <v>0</v>
      </c>
      <c r="BP348" s="2">
        <v>0</v>
      </c>
      <c r="BQ348" s="4" t="s">
        <v>445</v>
      </c>
      <c r="BR348" s="2">
        <v>0</v>
      </c>
      <c r="BS348" s="2">
        <v>0</v>
      </c>
      <c r="BT348" s="2">
        <v>1</v>
      </c>
      <c r="BU348" s="2">
        <v>0</v>
      </c>
      <c r="BV348" s="2">
        <v>0</v>
      </c>
      <c r="BW348" s="2">
        <v>0</v>
      </c>
      <c r="BX348" s="2">
        <v>0</v>
      </c>
      <c r="BY348" s="4" t="s">
        <v>445</v>
      </c>
      <c r="BZ348" s="2">
        <v>0</v>
      </c>
      <c r="CA348" s="2">
        <v>0</v>
      </c>
      <c r="CB348" s="2">
        <v>1</v>
      </c>
      <c r="CC348" s="2">
        <v>0</v>
      </c>
      <c r="CD348" s="2">
        <v>0</v>
      </c>
      <c r="CE348" s="2">
        <v>0</v>
      </c>
      <c r="CF348" s="2">
        <v>0</v>
      </c>
      <c r="CG348" s="4" t="s">
        <v>445</v>
      </c>
      <c r="CH348" s="2">
        <v>0</v>
      </c>
      <c r="CI348" s="2">
        <v>1</v>
      </c>
      <c r="CJ348" s="2">
        <v>0</v>
      </c>
      <c r="CK348" s="2">
        <v>0</v>
      </c>
      <c r="CL348" s="2">
        <v>0</v>
      </c>
      <c r="CM348" s="4" t="s">
        <v>445</v>
      </c>
      <c r="CN348" s="2">
        <v>0</v>
      </c>
      <c r="CO348" s="2">
        <v>1</v>
      </c>
      <c r="CP348" s="2">
        <v>0</v>
      </c>
      <c r="CQ348" s="2">
        <v>0</v>
      </c>
      <c r="CR348" s="2">
        <v>0</v>
      </c>
      <c r="CS348" s="4" t="s">
        <v>445</v>
      </c>
      <c r="CT348" s="2">
        <v>1</v>
      </c>
      <c r="CU348" s="2">
        <v>0</v>
      </c>
      <c r="CV348" s="2">
        <v>0</v>
      </c>
      <c r="CW348" s="2">
        <v>0</v>
      </c>
      <c r="CX348" s="2">
        <v>0</v>
      </c>
      <c r="CY348" s="2">
        <v>0</v>
      </c>
      <c r="CZ348" s="4" t="s">
        <v>445</v>
      </c>
      <c r="DA348" s="8">
        <f t="shared" si="17"/>
        <v>6</v>
      </c>
      <c r="DB348" s="2">
        <v>1</v>
      </c>
      <c r="DC348" s="2">
        <v>2</v>
      </c>
      <c r="DD348" s="2">
        <v>1</v>
      </c>
      <c r="DE348" s="2">
        <v>3</v>
      </c>
      <c r="DF348" s="2">
        <v>2</v>
      </c>
      <c r="DG348" s="2">
        <v>1</v>
      </c>
      <c r="DH348" s="2">
        <v>3</v>
      </c>
      <c r="DI348" s="2">
        <v>2</v>
      </c>
      <c r="DJ348" s="2">
        <v>3</v>
      </c>
      <c r="DR348" s="4" t="s">
        <v>445</v>
      </c>
    </row>
    <row r="349" spans="1:122">
      <c r="A349" s="2">
        <v>7762539</v>
      </c>
      <c r="B349" s="3">
        <v>42056.299201388887</v>
      </c>
      <c r="C349" s="2">
        <v>2</v>
      </c>
      <c r="D349" s="2">
        <v>42</v>
      </c>
      <c r="E349" s="2">
        <v>7</v>
      </c>
      <c r="F349" s="2">
        <v>23</v>
      </c>
      <c r="G349" s="2">
        <v>4</v>
      </c>
      <c r="H349" s="2">
        <v>2</v>
      </c>
      <c r="I349" s="2">
        <v>2</v>
      </c>
      <c r="J349" s="2">
        <v>4</v>
      </c>
      <c r="K349" s="2">
        <v>1</v>
      </c>
      <c r="L349" s="2">
        <v>9</v>
      </c>
      <c r="N349" s="2">
        <v>2000</v>
      </c>
      <c r="O349" s="2">
        <v>200</v>
      </c>
      <c r="P349" s="2">
        <v>5</v>
      </c>
      <c r="Q349" s="2">
        <f t="shared" si="15"/>
        <v>40</v>
      </c>
      <c r="R349" s="4" t="s">
        <v>291</v>
      </c>
      <c r="S349" s="2">
        <v>1</v>
      </c>
      <c r="T349" s="2">
        <v>3</v>
      </c>
      <c r="U349" s="2">
        <v>1</v>
      </c>
      <c r="V349" s="2">
        <v>3</v>
      </c>
      <c r="W349" s="2">
        <v>1</v>
      </c>
      <c r="X349" s="2">
        <v>3</v>
      </c>
      <c r="Y349" s="2">
        <v>1</v>
      </c>
      <c r="Z349" s="2">
        <v>3</v>
      </c>
      <c r="AA349" s="2">
        <v>3</v>
      </c>
      <c r="AB349" s="2">
        <v>3</v>
      </c>
      <c r="AC349" s="2">
        <v>3</v>
      </c>
      <c r="AD349" s="2">
        <v>4</v>
      </c>
      <c r="AE349" s="2">
        <v>3</v>
      </c>
      <c r="AF349" s="2">
        <v>3</v>
      </c>
      <c r="AG349" s="2">
        <v>3</v>
      </c>
      <c r="AH349" s="2">
        <v>3</v>
      </c>
      <c r="AI349" s="2">
        <v>2</v>
      </c>
      <c r="AJ349" s="2">
        <v>2</v>
      </c>
      <c r="AK349" s="2">
        <v>3</v>
      </c>
      <c r="AL349" s="2">
        <v>1</v>
      </c>
      <c r="AM349" s="2">
        <v>1</v>
      </c>
      <c r="AN349" s="2">
        <v>1</v>
      </c>
      <c r="AO349" s="2">
        <v>4</v>
      </c>
      <c r="AP349" s="2">
        <v>4</v>
      </c>
      <c r="AQ349" s="2">
        <v>3</v>
      </c>
      <c r="AR349" s="2">
        <v>2</v>
      </c>
      <c r="AS349" s="2">
        <v>2</v>
      </c>
      <c r="AT349" s="2">
        <v>3</v>
      </c>
      <c r="AU349" s="2">
        <v>2</v>
      </c>
      <c r="AV349" s="2">
        <v>2</v>
      </c>
      <c r="AW349" s="2">
        <v>1</v>
      </c>
      <c r="AX349" s="2">
        <v>2</v>
      </c>
      <c r="AY349" s="2">
        <v>3</v>
      </c>
      <c r="AZ349" s="2">
        <v>3</v>
      </c>
      <c r="BA349" s="2">
        <v>1</v>
      </c>
      <c r="BB349" s="2">
        <v>3</v>
      </c>
      <c r="BC349" s="2">
        <v>2</v>
      </c>
      <c r="BD349" s="2">
        <v>3</v>
      </c>
      <c r="BE349" s="2">
        <v>2</v>
      </c>
      <c r="BF349" s="2">
        <v>2</v>
      </c>
      <c r="BG349" s="2">
        <v>3</v>
      </c>
      <c r="BH349" s="2">
        <v>3</v>
      </c>
      <c r="BI349" s="2">
        <f t="shared" si="16"/>
        <v>3</v>
      </c>
      <c r="BJ349" s="2">
        <v>0</v>
      </c>
      <c r="BK349" s="2">
        <v>0</v>
      </c>
      <c r="BL349" s="2">
        <v>1</v>
      </c>
      <c r="BM349" s="2">
        <v>0</v>
      </c>
      <c r="BN349" s="2">
        <v>0</v>
      </c>
      <c r="BO349" s="2">
        <v>0</v>
      </c>
      <c r="BP349" s="2">
        <v>0</v>
      </c>
      <c r="BQ349" s="4" t="s">
        <v>445</v>
      </c>
      <c r="BR349" s="2">
        <v>0</v>
      </c>
      <c r="BS349" s="2">
        <v>0</v>
      </c>
      <c r="BT349" s="2">
        <v>0</v>
      </c>
      <c r="BU349" s="2">
        <v>0</v>
      </c>
      <c r="BV349" s="2">
        <v>0</v>
      </c>
      <c r="BW349" s="2">
        <v>1</v>
      </c>
      <c r="BX349" s="2">
        <v>0</v>
      </c>
      <c r="BY349" s="4" t="s">
        <v>445</v>
      </c>
      <c r="BZ349" s="2">
        <v>0</v>
      </c>
      <c r="CA349" s="2">
        <v>0</v>
      </c>
      <c r="CB349" s="2">
        <v>1</v>
      </c>
      <c r="CC349" s="2">
        <v>0</v>
      </c>
      <c r="CD349" s="2">
        <v>0</v>
      </c>
      <c r="CE349" s="2">
        <v>0</v>
      </c>
      <c r="CF349" s="2">
        <v>0</v>
      </c>
      <c r="CG349" s="4" t="s">
        <v>445</v>
      </c>
      <c r="CH349" s="2">
        <v>0</v>
      </c>
      <c r="CI349" s="2">
        <v>0</v>
      </c>
      <c r="CJ349" s="2">
        <v>0</v>
      </c>
      <c r="CK349" s="2">
        <v>0</v>
      </c>
      <c r="CL349" s="2">
        <v>1</v>
      </c>
      <c r="CM349" s="4" t="s">
        <v>445</v>
      </c>
      <c r="CN349" s="2">
        <v>0</v>
      </c>
      <c r="CO349" s="2">
        <v>0</v>
      </c>
      <c r="CP349" s="2">
        <v>0</v>
      </c>
      <c r="CQ349" s="2">
        <v>0</v>
      </c>
      <c r="CR349" s="2">
        <v>1</v>
      </c>
      <c r="CS349" s="4" t="s">
        <v>445</v>
      </c>
      <c r="CT349" s="2">
        <v>0</v>
      </c>
      <c r="CU349" s="2">
        <v>0</v>
      </c>
      <c r="CV349" s="2">
        <v>0</v>
      </c>
      <c r="CW349" s="2">
        <v>0</v>
      </c>
      <c r="CX349" s="2">
        <v>1</v>
      </c>
      <c r="CY349" s="2">
        <v>0</v>
      </c>
      <c r="CZ349" s="4" t="s">
        <v>445</v>
      </c>
      <c r="DA349" s="8">
        <f t="shared" si="17"/>
        <v>2</v>
      </c>
      <c r="DB349" s="2">
        <v>2</v>
      </c>
      <c r="DC349" s="2">
        <v>2</v>
      </c>
      <c r="DD349" s="2">
        <v>3</v>
      </c>
      <c r="DE349" s="2">
        <v>2</v>
      </c>
      <c r="DF349" s="2">
        <v>2</v>
      </c>
      <c r="DG349" s="2">
        <v>3</v>
      </c>
      <c r="DH349" s="2">
        <v>4</v>
      </c>
      <c r="DI349" s="2">
        <v>2</v>
      </c>
      <c r="DJ349" s="2">
        <v>2</v>
      </c>
      <c r="DK349" s="2">
        <v>0</v>
      </c>
      <c r="DL349" s="2">
        <v>0</v>
      </c>
      <c r="DM349" s="2">
        <v>0</v>
      </c>
      <c r="DN349" s="2">
        <v>0</v>
      </c>
      <c r="DO349" s="2">
        <v>1</v>
      </c>
      <c r="DP349" s="2">
        <v>0</v>
      </c>
      <c r="DQ349" s="2">
        <v>0</v>
      </c>
      <c r="DR349" s="4" t="s">
        <v>445</v>
      </c>
    </row>
    <row r="350" spans="1:122">
      <c r="A350" s="2">
        <v>7768359</v>
      </c>
      <c r="B350" s="3">
        <v>42055.986076388886</v>
      </c>
      <c r="C350" s="2">
        <v>1</v>
      </c>
      <c r="D350" s="2">
        <v>39</v>
      </c>
      <c r="E350" s="2">
        <v>6</v>
      </c>
      <c r="F350" s="2">
        <v>13</v>
      </c>
      <c r="G350" s="2">
        <v>3</v>
      </c>
      <c r="H350" s="2">
        <v>2</v>
      </c>
      <c r="I350" s="2">
        <v>2</v>
      </c>
      <c r="J350" s="2">
        <v>3</v>
      </c>
      <c r="K350" s="2">
        <v>3</v>
      </c>
      <c r="L350" s="2">
        <v>5</v>
      </c>
      <c r="N350" s="2">
        <v>2000</v>
      </c>
      <c r="O350" s="2">
        <v>5000</v>
      </c>
      <c r="P350" s="2">
        <v>5</v>
      </c>
      <c r="Q350" s="2">
        <f t="shared" si="15"/>
        <v>1000</v>
      </c>
      <c r="R350" s="4" t="s">
        <v>293</v>
      </c>
      <c r="S350" s="2">
        <v>4</v>
      </c>
      <c r="T350" s="2">
        <v>3</v>
      </c>
      <c r="U350" s="2">
        <v>3</v>
      </c>
      <c r="V350" s="2">
        <v>3</v>
      </c>
      <c r="W350" s="2">
        <v>4</v>
      </c>
      <c r="X350" s="2">
        <v>3</v>
      </c>
      <c r="Y350" s="2">
        <v>3</v>
      </c>
      <c r="Z350" s="2">
        <v>3</v>
      </c>
      <c r="AA350" s="2">
        <v>3</v>
      </c>
      <c r="AB350" s="2">
        <v>3</v>
      </c>
      <c r="AC350" s="2">
        <v>3</v>
      </c>
      <c r="AD350" s="2">
        <v>3</v>
      </c>
      <c r="AE350" s="2">
        <v>3</v>
      </c>
      <c r="AF350" s="2">
        <v>3</v>
      </c>
      <c r="AG350" s="2">
        <v>3</v>
      </c>
      <c r="AH350" s="2">
        <v>3</v>
      </c>
      <c r="AI350" s="2">
        <v>3</v>
      </c>
      <c r="AJ350" s="2">
        <v>3</v>
      </c>
      <c r="AK350" s="2">
        <v>3</v>
      </c>
      <c r="AL350" s="2">
        <v>3</v>
      </c>
      <c r="AM350" s="2">
        <v>3</v>
      </c>
      <c r="AN350" s="2">
        <v>3</v>
      </c>
      <c r="AO350" s="2">
        <v>3</v>
      </c>
      <c r="AP350" s="2">
        <v>3</v>
      </c>
      <c r="AQ350" s="2">
        <v>2</v>
      </c>
      <c r="AR350" s="2">
        <v>3</v>
      </c>
      <c r="AS350" s="2">
        <v>3</v>
      </c>
      <c r="AT350" s="2">
        <v>3</v>
      </c>
      <c r="AU350" s="2">
        <v>3</v>
      </c>
      <c r="AV350" s="2">
        <v>3</v>
      </c>
      <c r="AW350" s="2">
        <v>3</v>
      </c>
      <c r="AX350" s="2">
        <v>3</v>
      </c>
      <c r="AY350" s="2">
        <v>3</v>
      </c>
      <c r="AZ350" s="2">
        <v>3</v>
      </c>
      <c r="BA350" s="2">
        <v>3</v>
      </c>
      <c r="BB350" s="2">
        <v>3</v>
      </c>
      <c r="BC350" s="2">
        <v>3</v>
      </c>
      <c r="BD350" s="2">
        <v>4</v>
      </c>
      <c r="BE350" s="2">
        <v>4</v>
      </c>
      <c r="BF350" s="2">
        <v>3</v>
      </c>
      <c r="BG350" s="2">
        <v>3</v>
      </c>
      <c r="BH350" s="2">
        <v>3</v>
      </c>
      <c r="BI350" s="2">
        <f t="shared" si="16"/>
        <v>3</v>
      </c>
      <c r="BJ350" s="2">
        <v>0</v>
      </c>
      <c r="BK350" s="2">
        <v>1</v>
      </c>
      <c r="BL350" s="2">
        <v>0</v>
      </c>
      <c r="BM350" s="2">
        <v>0</v>
      </c>
      <c r="BN350" s="2">
        <v>0</v>
      </c>
      <c r="BO350" s="2">
        <v>0</v>
      </c>
      <c r="BP350" s="2">
        <v>0</v>
      </c>
      <c r="BQ350" s="4" t="s">
        <v>445</v>
      </c>
      <c r="BR350" s="2">
        <v>1</v>
      </c>
      <c r="BS350" s="2">
        <v>0</v>
      </c>
      <c r="BT350" s="2">
        <v>0</v>
      </c>
      <c r="BU350" s="2">
        <v>1</v>
      </c>
      <c r="BV350" s="2">
        <v>0</v>
      </c>
      <c r="BW350" s="2">
        <v>0</v>
      </c>
      <c r="BX350" s="2">
        <v>0</v>
      </c>
      <c r="BY350" s="4" t="s">
        <v>445</v>
      </c>
      <c r="BZ350" s="2">
        <v>0</v>
      </c>
      <c r="CA350" s="2">
        <v>0</v>
      </c>
      <c r="CB350" s="2">
        <v>1</v>
      </c>
      <c r="CC350" s="2">
        <v>0</v>
      </c>
      <c r="CD350" s="2">
        <v>0</v>
      </c>
      <c r="CE350" s="2">
        <v>0</v>
      </c>
      <c r="CF350" s="2">
        <v>0</v>
      </c>
      <c r="CG350" s="4" t="s">
        <v>445</v>
      </c>
      <c r="CH350" s="2">
        <v>1</v>
      </c>
      <c r="CI350" s="2">
        <v>0</v>
      </c>
      <c r="CJ350" s="2">
        <v>0</v>
      </c>
      <c r="CK350" s="2">
        <v>0</v>
      </c>
      <c r="CL350" s="2">
        <v>0</v>
      </c>
      <c r="CM350" s="4" t="s">
        <v>445</v>
      </c>
      <c r="CN350" s="2">
        <v>0</v>
      </c>
      <c r="CO350" s="2">
        <v>1</v>
      </c>
      <c r="CP350" s="2">
        <v>0</v>
      </c>
      <c r="CQ350" s="2">
        <v>0</v>
      </c>
      <c r="CR350" s="2">
        <v>0</v>
      </c>
      <c r="CS350" s="4" t="s">
        <v>445</v>
      </c>
      <c r="CT350" s="2">
        <v>1</v>
      </c>
      <c r="CU350" s="2">
        <v>0</v>
      </c>
      <c r="CV350" s="2">
        <v>0</v>
      </c>
      <c r="CW350" s="2">
        <v>0</v>
      </c>
      <c r="CX350" s="2">
        <v>0</v>
      </c>
      <c r="CY350" s="2">
        <v>0</v>
      </c>
      <c r="CZ350" s="4" t="s">
        <v>445</v>
      </c>
      <c r="DA350" s="8">
        <f t="shared" si="17"/>
        <v>7</v>
      </c>
      <c r="DB350" s="2">
        <v>3</v>
      </c>
      <c r="DC350" s="2">
        <v>3</v>
      </c>
      <c r="DD350" s="2">
        <v>3</v>
      </c>
      <c r="DE350" s="2">
        <v>3</v>
      </c>
      <c r="DF350" s="2">
        <v>4</v>
      </c>
      <c r="DG350" s="2">
        <v>3</v>
      </c>
      <c r="DH350" s="2">
        <v>5</v>
      </c>
      <c r="DI350" s="2">
        <v>4</v>
      </c>
      <c r="DJ350" s="2">
        <v>2</v>
      </c>
      <c r="DK350" s="2">
        <v>1</v>
      </c>
      <c r="DL350" s="2">
        <v>0</v>
      </c>
      <c r="DM350" s="2">
        <v>1</v>
      </c>
      <c r="DN350" s="2">
        <v>0</v>
      </c>
      <c r="DO350" s="2">
        <v>0</v>
      </c>
      <c r="DP350" s="2">
        <v>0</v>
      </c>
      <c r="DQ350" s="2">
        <v>0</v>
      </c>
      <c r="DR350" s="4" t="s">
        <v>445</v>
      </c>
    </row>
    <row r="351" spans="1:122">
      <c r="A351" s="2">
        <v>7769523</v>
      </c>
      <c r="B351" s="3">
        <v>42056.012997685182</v>
      </c>
      <c r="C351" s="2">
        <v>1</v>
      </c>
      <c r="D351" s="2">
        <v>32</v>
      </c>
      <c r="E351" s="2">
        <v>5</v>
      </c>
      <c r="F351" s="2">
        <v>1</v>
      </c>
      <c r="G351" s="2">
        <v>1</v>
      </c>
      <c r="H351" s="2">
        <v>1</v>
      </c>
      <c r="I351" s="2">
        <v>1</v>
      </c>
      <c r="J351" s="2">
        <v>3</v>
      </c>
      <c r="K351" s="2">
        <v>2</v>
      </c>
      <c r="L351" s="2">
        <v>7</v>
      </c>
      <c r="N351" s="2">
        <v>2014</v>
      </c>
      <c r="O351" s="2">
        <v>1000</v>
      </c>
      <c r="P351" s="2">
        <v>3</v>
      </c>
      <c r="Q351" s="2">
        <f t="shared" si="15"/>
        <v>333.33333333333331</v>
      </c>
      <c r="R351" s="4" t="s">
        <v>294</v>
      </c>
      <c r="S351" s="2">
        <v>4</v>
      </c>
      <c r="T351" s="2">
        <v>3</v>
      </c>
      <c r="U351" s="2">
        <v>3</v>
      </c>
      <c r="V351" s="2">
        <v>3</v>
      </c>
      <c r="W351" s="2">
        <v>3</v>
      </c>
      <c r="X351" s="2">
        <v>3</v>
      </c>
      <c r="Y351" s="2">
        <v>3</v>
      </c>
      <c r="Z351" s="2">
        <v>3</v>
      </c>
      <c r="AA351" s="2">
        <v>3</v>
      </c>
      <c r="AB351" s="2">
        <v>4</v>
      </c>
      <c r="AC351" s="2">
        <v>3</v>
      </c>
      <c r="AD351" s="2">
        <v>3</v>
      </c>
      <c r="AE351" s="2">
        <v>3</v>
      </c>
      <c r="AF351" s="2">
        <v>3</v>
      </c>
      <c r="AG351" s="2">
        <v>3</v>
      </c>
      <c r="AH351" s="2">
        <v>3</v>
      </c>
      <c r="AI351" s="2">
        <v>3</v>
      </c>
      <c r="AJ351" s="2">
        <v>3</v>
      </c>
      <c r="AK351" s="2">
        <v>3</v>
      </c>
      <c r="AL351" s="2">
        <v>3</v>
      </c>
      <c r="AM351" s="2">
        <v>3</v>
      </c>
      <c r="AN351" s="2">
        <v>3</v>
      </c>
      <c r="AO351" s="2">
        <v>4</v>
      </c>
      <c r="AP351" s="2">
        <v>3</v>
      </c>
      <c r="AQ351" s="2">
        <v>3</v>
      </c>
      <c r="AR351" s="2">
        <v>3</v>
      </c>
      <c r="AS351" s="2">
        <v>3</v>
      </c>
      <c r="AT351" s="2">
        <v>3</v>
      </c>
      <c r="AU351" s="2">
        <v>3</v>
      </c>
      <c r="AV351" s="2">
        <v>3</v>
      </c>
      <c r="AW351" s="2">
        <v>3</v>
      </c>
      <c r="AX351" s="2">
        <v>2</v>
      </c>
      <c r="AY351" s="2">
        <v>2</v>
      </c>
      <c r="AZ351" s="2">
        <v>4</v>
      </c>
      <c r="BA351" s="2">
        <v>3</v>
      </c>
      <c r="BB351" s="2">
        <v>4</v>
      </c>
      <c r="BC351" s="2">
        <v>3</v>
      </c>
      <c r="BD351" s="2">
        <v>4</v>
      </c>
      <c r="BE351" s="2">
        <v>3</v>
      </c>
      <c r="BF351" s="2">
        <v>2</v>
      </c>
      <c r="BG351" s="2">
        <v>4</v>
      </c>
      <c r="BH351" s="2">
        <v>3</v>
      </c>
      <c r="BI351" s="2">
        <f t="shared" si="16"/>
        <v>3.5</v>
      </c>
      <c r="BJ351" s="2">
        <v>1</v>
      </c>
      <c r="BK351" s="2">
        <v>0</v>
      </c>
      <c r="BL351" s="2">
        <v>0</v>
      </c>
      <c r="BM351" s="2">
        <v>1</v>
      </c>
      <c r="BN351" s="2">
        <v>0</v>
      </c>
      <c r="BO351" s="2">
        <v>0</v>
      </c>
      <c r="BP351" s="2">
        <v>0</v>
      </c>
      <c r="BQ351" s="4" t="s">
        <v>445</v>
      </c>
      <c r="BR351" s="2">
        <v>1</v>
      </c>
      <c r="BS351" s="2">
        <v>0</v>
      </c>
      <c r="BT351" s="2">
        <v>0</v>
      </c>
      <c r="BU351" s="2">
        <v>0</v>
      </c>
      <c r="BV351" s="2">
        <v>0</v>
      </c>
      <c r="BW351" s="2">
        <v>0</v>
      </c>
      <c r="BX351" s="2">
        <v>0</v>
      </c>
      <c r="BY351" s="4" t="s">
        <v>445</v>
      </c>
      <c r="BZ351" s="2">
        <v>1</v>
      </c>
      <c r="CA351" s="2">
        <v>0</v>
      </c>
      <c r="CB351" s="2">
        <v>0</v>
      </c>
      <c r="CC351" s="2">
        <v>0</v>
      </c>
      <c r="CD351" s="2">
        <v>0</v>
      </c>
      <c r="CE351" s="2">
        <v>0</v>
      </c>
      <c r="CF351" s="2">
        <v>0</v>
      </c>
      <c r="CG351" s="4" t="s">
        <v>445</v>
      </c>
      <c r="CH351" s="2">
        <v>0</v>
      </c>
      <c r="CI351" s="2">
        <v>0</v>
      </c>
      <c r="CJ351" s="2">
        <v>0</v>
      </c>
      <c r="CK351" s="2">
        <v>1</v>
      </c>
      <c r="CL351" s="2">
        <v>0</v>
      </c>
      <c r="CM351" s="4" t="s">
        <v>445</v>
      </c>
      <c r="CN351" s="2">
        <v>0</v>
      </c>
      <c r="CO351" s="2">
        <v>0</v>
      </c>
      <c r="CP351" s="2">
        <v>0</v>
      </c>
      <c r="CQ351" s="2">
        <v>1</v>
      </c>
      <c r="CR351" s="2">
        <v>0</v>
      </c>
      <c r="CS351" s="4" t="s">
        <v>445</v>
      </c>
      <c r="CT351" s="2">
        <v>0</v>
      </c>
      <c r="CU351" s="2">
        <v>0</v>
      </c>
      <c r="CV351" s="2">
        <v>0</v>
      </c>
      <c r="CW351" s="2">
        <v>0</v>
      </c>
      <c r="CX351" s="2">
        <v>1</v>
      </c>
      <c r="CY351" s="2">
        <v>0</v>
      </c>
      <c r="CZ351" s="4" t="s">
        <v>445</v>
      </c>
      <c r="DA351" s="8">
        <f t="shared" si="17"/>
        <v>4</v>
      </c>
      <c r="DB351" s="2">
        <v>2</v>
      </c>
      <c r="DC351" s="2">
        <v>2</v>
      </c>
      <c r="DD351" s="2">
        <v>3</v>
      </c>
      <c r="DE351" s="2">
        <v>4</v>
      </c>
      <c r="DF351" s="2">
        <v>3</v>
      </c>
      <c r="DG351" s="2">
        <v>4</v>
      </c>
      <c r="DH351" s="2">
        <v>4</v>
      </c>
      <c r="DI351" s="2">
        <v>3</v>
      </c>
      <c r="DJ351" s="2">
        <v>3</v>
      </c>
      <c r="DR351" s="4" t="s">
        <v>445</v>
      </c>
    </row>
    <row r="352" spans="1:122">
      <c r="A352" s="2">
        <v>7794271</v>
      </c>
      <c r="B352" s="3">
        <v>42056.04115740741</v>
      </c>
      <c r="C352" s="2">
        <v>1</v>
      </c>
      <c r="D352" s="2">
        <v>37</v>
      </c>
      <c r="E352" s="2">
        <v>6</v>
      </c>
      <c r="F352" s="2">
        <v>35</v>
      </c>
      <c r="G352" s="2">
        <v>6</v>
      </c>
      <c r="H352" s="2">
        <v>1</v>
      </c>
      <c r="I352" s="2">
        <v>1</v>
      </c>
      <c r="J352" s="2">
        <v>2</v>
      </c>
      <c r="K352" s="2">
        <v>2</v>
      </c>
      <c r="L352" s="2">
        <v>4</v>
      </c>
      <c r="N352" s="2">
        <v>1988</v>
      </c>
      <c r="O352" s="2">
        <v>100000</v>
      </c>
      <c r="P352" s="2">
        <v>7</v>
      </c>
      <c r="Q352" s="2">
        <f t="shared" si="15"/>
        <v>14285.714285714286</v>
      </c>
      <c r="R352" s="4" t="s">
        <v>295</v>
      </c>
      <c r="S352" s="2">
        <v>1</v>
      </c>
      <c r="T352" s="2">
        <v>1</v>
      </c>
      <c r="U352" s="2">
        <v>2</v>
      </c>
      <c r="V352" s="2">
        <v>2</v>
      </c>
      <c r="W352" s="2">
        <v>2</v>
      </c>
      <c r="X352" s="2">
        <v>2</v>
      </c>
      <c r="Y352" s="2">
        <v>2</v>
      </c>
      <c r="Z352" s="2">
        <v>4</v>
      </c>
      <c r="AA352" s="2">
        <v>3</v>
      </c>
      <c r="AB352" s="2">
        <v>4</v>
      </c>
      <c r="AC352" s="2">
        <v>2</v>
      </c>
      <c r="AD352" s="2">
        <v>2</v>
      </c>
      <c r="AE352" s="2">
        <v>2</v>
      </c>
      <c r="AF352" s="2">
        <v>2</v>
      </c>
      <c r="AG352" s="2">
        <v>3</v>
      </c>
      <c r="AH352" s="2">
        <v>3</v>
      </c>
      <c r="AI352" s="2">
        <v>2</v>
      </c>
      <c r="AJ352" s="2">
        <v>3</v>
      </c>
      <c r="AK352" s="2">
        <v>3</v>
      </c>
      <c r="AL352" s="2">
        <v>3</v>
      </c>
      <c r="AM352" s="2">
        <v>2</v>
      </c>
      <c r="AN352" s="2">
        <v>2</v>
      </c>
      <c r="AO352" s="2">
        <v>3</v>
      </c>
      <c r="AP352" s="2">
        <v>2</v>
      </c>
      <c r="AQ352" s="2">
        <v>3</v>
      </c>
      <c r="AR352" s="2">
        <v>3</v>
      </c>
      <c r="AS352" s="2">
        <v>3</v>
      </c>
      <c r="AT352" s="2">
        <v>3</v>
      </c>
      <c r="AU352" s="2">
        <v>2</v>
      </c>
      <c r="AV352" s="2">
        <v>3</v>
      </c>
      <c r="AW352" s="2">
        <v>3</v>
      </c>
      <c r="AX352" s="2">
        <v>2</v>
      </c>
      <c r="AY352" s="2">
        <v>2</v>
      </c>
      <c r="AZ352" s="2">
        <v>3</v>
      </c>
      <c r="BA352" s="2">
        <v>1</v>
      </c>
      <c r="BB352" s="2">
        <v>2</v>
      </c>
      <c r="BC352" s="2">
        <v>2</v>
      </c>
      <c r="BD352" s="2">
        <v>2</v>
      </c>
      <c r="BE352" s="2">
        <v>2</v>
      </c>
      <c r="BF352" s="2">
        <v>2</v>
      </c>
      <c r="BG352" s="2">
        <v>2</v>
      </c>
      <c r="BH352" s="2">
        <v>3</v>
      </c>
      <c r="BI352" s="2">
        <f t="shared" si="16"/>
        <v>2.5</v>
      </c>
      <c r="BJ352" s="2">
        <v>0</v>
      </c>
      <c r="BK352" s="2">
        <v>1</v>
      </c>
      <c r="BL352" s="2">
        <v>0</v>
      </c>
      <c r="BM352" s="2">
        <v>0</v>
      </c>
      <c r="BN352" s="2">
        <v>0</v>
      </c>
      <c r="BO352" s="2">
        <v>0</v>
      </c>
      <c r="BP352" s="2">
        <v>0</v>
      </c>
      <c r="BQ352" s="4" t="s">
        <v>445</v>
      </c>
      <c r="BR352" s="2">
        <v>0</v>
      </c>
      <c r="BS352" s="2">
        <v>1</v>
      </c>
      <c r="BT352" s="2">
        <v>0</v>
      </c>
      <c r="BU352" s="2">
        <v>0</v>
      </c>
      <c r="BV352" s="2">
        <v>0</v>
      </c>
      <c r="BW352" s="2">
        <v>0</v>
      </c>
      <c r="BX352" s="2">
        <v>0</v>
      </c>
      <c r="BY352" s="4" t="s">
        <v>445</v>
      </c>
      <c r="BZ352" s="2">
        <v>0</v>
      </c>
      <c r="CA352" s="2">
        <v>0</v>
      </c>
      <c r="CB352" s="2">
        <v>1</v>
      </c>
      <c r="CC352" s="2">
        <v>0</v>
      </c>
      <c r="CD352" s="2">
        <v>0</v>
      </c>
      <c r="CE352" s="2">
        <v>0</v>
      </c>
      <c r="CF352" s="2">
        <v>0</v>
      </c>
      <c r="CG352" s="4" t="s">
        <v>445</v>
      </c>
      <c r="CH352" s="2">
        <v>0</v>
      </c>
      <c r="CI352" s="2">
        <v>1</v>
      </c>
      <c r="CJ352" s="2">
        <v>0</v>
      </c>
      <c r="CK352" s="2">
        <v>0</v>
      </c>
      <c r="CL352" s="2">
        <v>0</v>
      </c>
      <c r="CM352" s="4" t="s">
        <v>445</v>
      </c>
      <c r="CN352" s="2">
        <v>1</v>
      </c>
      <c r="CO352" s="2">
        <v>1</v>
      </c>
      <c r="CP352" s="2">
        <v>0</v>
      </c>
      <c r="CQ352" s="2">
        <v>0</v>
      </c>
      <c r="CR352" s="2">
        <v>0</v>
      </c>
      <c r="CS352" s="4" t="s">
        <v>445</v>
      </c>
      <c r="CT352" s="2">
        <v>1</v>
      </c>
      <c r="CU352" s="2">
        <v>0</v>
      </c>
      <c r="CV352" s="2">
        <v>0</v>
      </c>
      <c r="CW352" s="2">
        <v>0</v>
      </c>
      <c r="CX352" s="2">
        <v>0</v>
      </c>
      <c r="CY352" s="2">
        <v>0</v>
      </c>
      <c r="CZ352" s="4" t="s">
        <v>445</v>
      </c>
      <c r="DA352" s="8">
        <f t="shared" si="17"/>
        <v>7</v>
      </c>
      <c r="DB352" s="2">
        <v>2</v>
      </c>
      <c r="DC352" s="2">
        <v>3</v>
      </c>
      <c r="DD352" s="2">
        <v>2</v>
      </c>
      <c r="DE352" s="2">
        <v>3</v>
      </c>
      <c r="DF352" s="2">
        <v>2</v>
      </c>
      <c r="DG352" s="2">
        <v>2</v>
      </c>
      <c r="DH352" s="2">
        <v>2</v>
      </c>
      <c r="DI352" s="2">
        <v>2</v>
      </c>
      <c r="DJ352" s="2">
        <v>2</v>
      </c>
      <c r="DK352" s="2">
        <v>0</v>
      </c>
      <c r="DL352" s="2">
        <v>1</v>
      </c>
      <c r="DM352" s="2">
        <v>0</v>
      </c>
      <c r="DN352" s="2">
        <v>0</v>
      </c>
      <c r="DO352" s="2">
        <v>0</v>
      </c>
      <c r="DP352" s="2">
        <v>0</v>
      </c>
      <c r="DQ352" s="2">
        <v>0</v>
      </c>
      <c r="DR352" s="4" t="s">
        <v>445</v>
      </c>
    </row>
    <row r="353" spans="1:122">
      <c r="A353" s="2">
        <v>7803203</v>
      </c>
      <c r="B353" s="3">
        <v>42057.774386574078</v>
      </c>
      <c r="C353" s="2">
        <v>2</v>
      </c>
      <c r="D353" s="2">
        <v>27</v>
      </c>
      <c r="E353" s="2">
        <v>4</v>
      </c>
      <c r="F353" s="2">
        <v>24</v>
      </c>
      <c r="G353" s="2">
        <v>4</v>
      </c>
      <c r="H353" s="2">
        <v>2</v>
      </c>
      <c r="I353" s="2">
        <v>1</v>
      </c>
      <c r="J353" s="2">
        <v>2</v>
      </c>
      <c r="K353" s="2">
        <v>1</v>
      </c>
      <c r="L353" s="2">
        <v>12</v>
      </c>
      <c r="N353" s="2">
        <v>1987</v>
      </c>
      <c r="O353" s="2">
        <v>3000</v>
      </c>
      <c r="P353" s="2">
        <v>5</v>
      </c>
      <c r="Q353" s="2">
        <f t="shared" si="15"/>
        <v>600</v>
      </c>
      <c r="R353" s="4" t="s">
        <v>296</v>
      </c>
      <c r="S353" s="2">
        <v>1</v>
      </c>
      <c r="T353" s="2">
        <v>3</v>
      </c>
      <c r="U353" s="2">
        <v>3</v>
      </c>
      <c r="V353" s="2">
        <v>2</v>
      </c>
      <c r="W353" s="2">
        <v>3</v>
      </c>
      <c r="X353" s="2">
        <v>4</v>
      </c>
      <c r="Y353" s="2">
        <v>3</v>
      </c>
      <c r="Z353" s="2">
        <v>2</v>
      </c>
      <c r="AA353" s="2">
        <v>3</v>
      </c>
      <c r="AB353" s="2">
        <v>4</v>
      </c>
      <c r="AC353" s="2">
        <v>3</v>
      </c>
      <c r="AD353" s="2">
        <v>3</v>
      </c>
      <c r="AE353" s="2">
        <v>3</v>
      </c>
      <c r="AF353" s="2">
        <v>2</v>
      </c>
      <c r="AG353" s="2">
        <v>3</v>
      </c>
      <c r="AH353" s="2">
        <v>4</v>
      </c>
      <c r="AI353" s="2">
        <v>4</v>
      </c>
      <c r="AJ353" s="2">
        <v>3</v>
      </c>
      <c r="AK353" s="2">
        <v>4</v>
      </c>
      <c r="AL353" s="2">
        <v>3</v>
      </c>
      <c r="AM353" s="2">
        <v>2</v>
      </c>
      <c r="AN353" s="2">
        <v>2</v>
      </c>
      <c r="AO353" s="2">
        <v>3</v>
      </c>
      <c r="AP353" s="2">
        <v>3</v>
      </c>
      <c r="AQ353" s="2">
        <v>3</v>
      </c>
      <c r="AR353" s="2">
        <v>4</v>
      </c>
      <c r="AS353" s="2">
        <v>4</v>
      </c>
      <c r="AT353" s="2">
        <v>4</v>
      </c>
      <c r="AU353" s="2">
        <v>3</v>
      </c>
      <c r="AV353" s="2">
        <v>4</v>
      </c>
      <c r="AW353" s="2">
        <v>2</v>
      </c>
      <c r="AX353" s="2">
        <v>2</v>
      </c>
      <c r="AY353" s="2">
        <v>3</v>
      </c>
      <c r="AZ353" s="2">
        <v>2</v>
      </c>
      <c r="BA353" s="2">
        <v>2</v>
      </c>
      <c r="BB353" s="2">
        <v>3</v>
      </c>
      <c r="BC353" s="2">
        <v>4</v>
      </c>
      <c r="BD353" s="2">
        <v>4</v>
      </c>
      <c r="BE353" s="2">
        <v>3</v>
      </c>
      <c r="BF353" s="2">
        <v>3</v>
      </c>
      <c r="BG353" s="2">
        <v>2</v>
      </c>
      <c r="BH353" s="2">
        <v>4</v>
      </c>
      <c r="BI353" s="2">
        <f t="shared" si="16"/>
        <v>3</v>
      </c>
      <c r="BJ353" s="2">
        <v>0</v>
      </c>
      <c r="BK353" s="2">
        <v>0</v>
      </c>
      <c r="BL353" s="2">
        <v>0</v>
      </c>
      <c r="BM353" s="2">
        <v>0</v>
      </c>
      <c r="BN353" s="2">
        <v>0</v>
      </c>
      <c r="BO353" s="2">
        <v>0</v>
      </c>
      <c r="BP353" s="2">
        <v>1</v>
      </c>
      <c r="BQ353" s="4" t="s">
        <v>445</v>
      </c>
      <c r="BR353" s="2">
        <v>0</v>
      </c>
      <c r="BS353" s="2">
        <v>0</v>
      </c>
      <c r="BT353" s="2">
        <v>0</v>
      </c>
      <c r="BU353" s="2">
        <v>0</v>
      </c>
      <c r="BV353" s="2">
        <v>0</v>
      </c>
      <c r="BW353" s="2">
        <v>1</v>
      </c>
      <c r="BX353" s="2">
        <v>0</v>
      </c>
      <c r="BY353" s="4" t="s">
        <v>445</v>
      </c>
      <c r="BZ353" s="2">
        <v>0</v>
      </c>
      <c r="CA353" s="2">
        <v>0</v>
      </c>
      <c r="CB353" s="2">
        <v>0</v>
      </c>
      <c r="CC353" s="2">
        <v>0</v>
      </c>
      <c r="CD353" s="2">
        <v>0</v>
      </c>
      <c r="CE353" s="2">
        <v>0</v>
      </c>
      <c r="CF353" s="2">
        <v>1</v>
      </c>
      <c r="CG353" s="4" t="s">
        <v>445</v>
      </c>
      <c r="CH353" s="2">
        <v>0</v>
      </c>
      <c r="CI353" s="2">
        <v>0</v>
      </c>
      <c r="CJ353" s="2">
        <v>0</v>
      </c>
      <c r="CK353" s="2">
        <v>0</v>
      </c>
      <c r="CL353" s="2">
        <v>1</v>
      </c>
      <c r="CM353" s="4" t="s">
        <v>445</v>
      </c>
      <c r="CN353" s="2">
        <v>0</v>
      </c>
      <c r="CO353" s="2">
        <v>0</v>
      </c>
      <c r="CP353" s="2">
        <v>0</v>
      </c>
      <c r="CQ353" s="2">
        <v>0</v>
      </c>
      <c r="CR353" s="2">
        <v>1</v>
      </c>
      <c r="CS353" s="4" t="s">
        <v>445</v>
      </c>
      <c r="CT353" s="2">
        <v>0</v>
      </c>
      <c r="CU353" s="2">
        <v>0</v>
      </c>
      <c r="CV353" s="2">
        <v>0</v>
      </c>
      <c r="CW353" s="2">
        <v>0</v>
      </c>
      <c r="CX353" s="2">
        <v>1</v>
      </c>
      <c r="CY353" s="2">
        <v>0</v>
      </c>
      <c r="CZ353" s="4" t="s">
        <v>445</v>
      </c>
      <c r="DA353" s="8">
        <f t="shared" si="17"/>
        <v>0</v>
      </c>
      <c r="DB353" s="2">
        <v>4</v>
      </c>
      <c r="DC353" s="2">
        <v>4</v>
      </c>
      <c r="DD353" s="2">
        <v>2</v>
      </c>
      <c r="DE353" s="2">
        <v>4</v>
      </c>
      <c r="DF353" s="2">
        <v>5</v>
      </c>
      <c r="DG353" s="2">
        <v>4</v>
      </c>
      <c r="DH353" s="2">
        <v>4</v>
      </c>
      <c r="DI353" s="2">
        <v>3</v>
      </c>
      <c r="DJ353" s="2">
        <v>4</v>
      </c>
      <c r="DR353" s="4" t="s">
        <v>445</v>
      </c>
    </row>
    <row r="354" spans="1:122">
      <c r="A354" s="2">
        <v>7805395</v>
      </c>
      <c r="B354" s="3">
        <v>42057.714884259258</v>
      </c>
      <c r="C354" s="2">
        <v>1</v>
      </c>
      <c r="D354" s="2">
        <v>27</v>
      </c>
      <c r="E354" s="2">
        <v>4</v>
      </c>
      <c r="F354" s="2">
        <v>23</v>
      </c>
      <c r="G354" s="2">
        <v>4</v>
      </c>
      <c r="H354" s="2">
        <v>1</v>
      </c>
      <c r="I354" s="2">
        <v>1</v>
      </c>
      <c r="J354" s="2">
        <v>2</v>
      </c>
      <c r="K354" s="2">
        <v>2</v>
      </c>
      <c r="L354" s="2">
        <v>5</v>
      </c>
      <c r="N354" s="2">
        <v>2001</v>
      </c>
      <c r="O354" s="2">
        <v>4500</v>
      </c>
      <c r="P354" s="2">
        <v>7</v>
      </c>
      <c r="Q354" s="2">
        <f t="shared" si="15"/>
        <v>642.85714285714289</v>
      </c>
      <c r="R354" s="4" t="s">
        <v>91</v>
      </c>
      <c r="S354" s="2">
        <v>3</v>
      </c>
      <c r="T354" s="2">
        <v>4</v>
      </c>
      <c r="U354" s="2">
        <v>1</v>
      </c>
      <c r="V354" s="2">
        <v>3</v>
      </c>
      <c r="W354" s="2">
        <v>1</v>
      </c>
      <c r="X354" s="2">
        <v>4</v>
      </c>
      <c r="Y354" s="2">
        <v>2</v>
      </c>
      <c r="Z354" s="2">
        <v>4</v>
      </c>
      <c r="AA354" s="2">
        <v>4</v>
      </c>
      <c r="AB354" s="2">
        <v>3</v>
      </c>
      <c r="AC354" s="2">
        <v>4</v>
      </c>
      <c r="AD354" s="2">
        <v>4</v>
      </c>
      <c r="AE354" s="2">
        <v>4</v>
      </c>
      <c r="AF354" s="2">
        <v>3</v>
      </c>
      <c r="AG354" s="2">
        <v>3</v>
      </c>
      <c r="AH354" s="2">
        <v>1</v>
      </c>
      <c r="AI354" s="2">
        <v>4</v>
      </c>
      <c r="AJ354" s="2">
        <v>1</v>
      </c>
      <c r="AK354" s="2">
        <v>4</v>
      </c>
      <c r="AL354" s="2">
        <v>3</v>
      </c>
      <c r="AM354" s="2">
        <v>1</v>
      </c>
      <c r="AN354" s="2">
        <v>3</v>
      </c>
      <c r="AO354" s="2">
        <v>4</v>
      </c>
      <c r="AP354" s="2">
        <v>4</v>
      </c>
      <c r="AQ354" s="2">
        <v>4</v>
      </c>
      <c r="AR354" s="2">
        <v>3</v>
      </c>
      <c r="AS354" s="2">
        <v>3</v>
      </c>
      <c r="AT354" s="2">
        <v>3</v>
      </c>
      <c r="AU354" s="2">
        <v>3</v>
      </c>
      <c r="AV354" s="2">
        <v>3</v>
      </c>
      <c r="AW354" s="2">
        <v>3</v>
      </c>
      <c r="AX354" s="2">
        <v>2</v>
      </c>
      <c r="AY354" s="2">
        <v>2</v>
      </c>
      <c r="AZ354" s="2">
        <v>4</v>
      </c>
      <c r="BA354" s="2">
        <v>2</v>
      </c>
      <c r="BB354" s="2">
        <v>3</v>
      </c>
      <c r="BC354" s="2">
        <v>3</v>
      </c>
      <c r="BD354" s="2">
        <v>4</v>
      </c>
      <c r="BE354" s="2">
        <v>4</v>
      </c>
      <c r="BF354" s="2">
        <v>3</v>
      </c>
      <c r="BG354" s="2">
        <v>3</v>
      </c>
      <c r="BH354" s="2">
        <v>1</v>
      </c>
      <c r="BI354" s="2">
        <f t="shared" si="16"/>
        <v>2</v>
      </c>
      <c r="BJ354" s="2">
        <v>0</v>
      </c>
      <c r="BK354" s="2">
        <v>0</v>
      </c>
      <c r="BL354" s="2">
        <v>0</v>
      </c>
      <c r="BM354" s="2">
        <v>1</v>
      </c>
      <c r="BN354" s="2">
        <v>0</v>
      </c>
      <c r="BO354" s="2">
        <v>0</v>
      </c>
      <c r="BP354" s="2">
        <v>0</v>
      </c>
      <c r="BQ354" s="4" t="s">
        <v>445</v>
      </c>
      <c r="BR354" s="2">
        <v>0</v>
      </c>
      <c r="BS354" s="2">
        <v>0</v>
      </c>
      <c r="BT354" s="2">
        <v>0</v>
      </c>
      <c r="BU354" s="2">
        <v>0</v>
      </c>
      <c r="BV354" s="2">
        <v>0</v>
      </c>
      <c r="BW354" s="2">
        <v>0</v>
      </c>
      <c r="BX354" s="2">
        <v>1</v>
      </c>
      <c r="BY354" s="4" t="s">
        <v>445</v>
      </c>
      <c r="BZ354" s="2">
        <v>0</v>
      </c>
      <c r="CA354" s="2">
        <v>0</v>
      </c>
      <c r="CB354" s="2">
        <v>0</v>
      </c>
      <c r="CC354" s="2">
        <v>0</v>
      </c>
      <c r="CD354" s="2">
        <v>0</v>
      </c>
      <c r="CE354" s="2">
        <v>0</v>
      </c>
      <c r="CF354" s="2">
        <v>1</v>
      </c>
      <c r="CG354" s="4" t="s">
        <v>445</v>
      </c>
      <c r="CH354" s="2">
        <v>0</v>
      </c>
      <c r="CI354" s="2">
        <v>0</v>
      </c>
      <c r="CJ354" s="2">
        <v>0</v>
      </c>
      <c r="CK354" s="2">
        <v>0</v>
      </c>
      <c r="CL354" s="2">
        <v>1</v>
      </c>
      <c r="CM354" s="4" t="s">
        <v>445</v>
      </c>
      <c r="CN354" s="2">
        <v>0</v>
      </c>
      <c r="CO354" s="2">
        <v>0</v>
      </c>
      <c r="CP354" s="2">
        <v>0</v>
      </c>
      <c r="CQ354" s="2">
        <v>0</v>
      </c>
      <c r="CR354" s="2">
        <v>1</v>
      </c>
      <c r="CS354" s="4" t="s">
        <v>445</v>
      </c>
      <c r="CT354" s="2">
        <v>1</v>
      </c>
      <c r="CU354" s="2">
        <v>0</v>
      </c>
      <c r="CV354" s="2">
        <v>0</v>
      </c>
      <c r="CW354" s="2">
        <v>0</v>
      </c>
      <c r="CX354" s="2">
        <v>0</v>
      </c>
      <c r="CY354" s="2">
        <v>0</v>
      </c>
      <c r="CZ354" s="4" t="s">
        <v>445</v>
      </c>
      <c r="DA354" s="8">
        <f t="shared" si="17"/>
        <v>2</v>
      </c>
      <c r="DB354" s="2">
        <v>2</v>
      </c>
      <c r="DC354" s="2">
        <v>3</v>
      </c>
      <c r="DD354" s="2">
        <v>3</v>
      </c>
      <c r="DE354" s="2">
        <v>4</v>
      </c>
      <c r="DF354" s="2">
        <v>3</v>
      </c>
      <c r="DG354" s="2">
        <v>1</v>
      </c>
      <c r="DH354" s="2">
        <v>5</v>
      </c>
      <c r="DI354" s="2">
        <v>4</v>
      </c>
      <c r="DJ354" s="2">
        <v>3</v>
      </c>
      <c r="DR354" s="4" t="s">
        <v>445</v>
      </c>
    </row>
    <row r="355" spans="1:122">
      <c r="A355" s="2">
        <v>7806351</v>
      </c>
      <c r="B355" s="3">
        <v>42056.086365740739</v>
      </c>
      <c r="C355" s="2">
        <v>2</v>
      </c>
      <c r="D355" s="2">
        <v>36</v>
      </c>
      <c r="E355" s="2">
        <v>6</v>
      </c>
      <c r="F355" s="2">
        <v>13</v>
      </c>
      <c r="G355" s="2">
        <v>3</v>
      </c>
      <c r="H355" s="2">
        <v>1</v>
      </c>
      <c r="I355" s="2">
        <v>1</v>
      </c>
      <c r="J355" s="2">
        <v>4</v>
      </c>
      <c r="K355" s="2">
        <v>2</v>
      </c>
      <c r="L355" s="2">
        <v>3</v>
      </c>
      <c r="N355" s="2">
        <v>2011</v>
      </c>
      <c r="O355" s="2">
        <v>1000</v>
      </c>
      <c r="P355" s="2">
        <v>1</v>
      </c>
      <c r="Q355" s="2">
        <f t="shared" si="15"/>
        <v>1000</v>
      </c>
      <c r="R355" s="4" t="s">
        <v>297</v>
      </c>
      <c r="S355" s="2">
        <v>2</v>
      </c>
      <c r="T355" s="2">
        <v>4</v>
      </c>
      <c r="U355" s="2">
        <v>3</v>
      </c>
      <c r="V355" s="2">
        <v>3</v>
      </c>
      <c r="W355" s="2">
        <v>4</v>
      </c>
      <c r="X355" s="2">
        <v>4</v>
      </c>
      <c r="Y355" s="2">
        <v>3</v>
      </c>
      <c r="Z355" s="2">
        <v>3</v>
      </c>
      <c r="AA355" s="2">
        <v>4</v>
      </c>
      <c r="AB355" s="2">
        <v>4</v>
      </c>
      <c r="AC355" s="2">
        <v>3</v>
      </c>
      <c r="AD355" s="2">
        <v>4</v>
      </c>
      <c r="AE355" s="2">
        <v>3</v>
      </c>
      <c r="AF355" s="2">
        <v>1</v>
      </c>
      <c r="AG355" s="2">
        <v>3</v>
      </c>
      <c r="AH355" s="2">
        <v>4</v>
      </c>
      <c r="AI355" s="2">
        <v>3</v>
      </c>
      <c r="AJ355" s="2">
        <v>4</v>
      </c>
      <c r="AK355" s="2">
        <v>2</v>
      </c>
      <c r="AL355" s="2">
        <v>2</v>
      </c>
      <c r="AM355" s="2">
        <v>1</v>
      </c>
      <c r="AN355" s="2">
        <v>4</v>
      </c>
      <c r="AO355" s="2">
        <v>3</v>
      </c>
      <c r="AP355" s="2">
        <v>3</v>
      </c>
      <c r="AQ355" s="2">
        <v>2</v>
      </c>
      <c r="AR355" s="2">
        <v>4</v>
      </c>
      <c r="AS355" s="2">
        <v>4</v>
      </c>
      <c r="AT355" s="2">
        <v>4</v>
      </c>
      <c r="AU355" s="2">
        <v>3</v>
      </c>
      <c r="AV355" s="2">
        <v>4</v>
      </c>
      <c r="AW355" s="2">
        <v>3</v>
      </c>
      <c r="AX355" s="2">
        <v>1</v>
      </c>
      <c r="AY355" s="2">
        <v>3</v>
      </c>
      <c r="AZ355" s="2">
        <v>2</v>
      </c>
      <c r="BA355" s="2">
        <v>3</v>
      </c>
      <c r="BB355" s="2">
        <v>3</v>
      </c>
      <c r="BC355" s="2">
        <v>3</v>
      </c>
      <c r="BD355" s="2">
        <v>4</v>
      </c>
      <c r="BE355" s="2">
        <v>4</v>
      </c>
      <c r="BF355" s="2">
        <v>3</v>
      </c>
      <c r="BG355" s="2">
        <v>1</v>
      </c>
      <c r="BH355" s="2">
        <v>4</v>
      </c>
      <c r="BI355" s="2">
        <f t="shared" si="16"/>
        <v>2.5</v>
      </c>
      <c r="BJ355" s="2">
        <v>0</v>
      </c>
      <c r="BK355" s="2">
        <v>0</v>
      </c>
      <c r="BL355" s="2">
        <v>0</v>
      </c>
      <c r="BM355" s="2">
        <v>1</v>
      </c>
      <c r="BN355" s="2">
        <v>0</v>
      </c>
      <c r="BO355" s="2">
        <v>0</v>
      </c>
      <c r="BP355" s="2">
        <v>0</v>
      </c>
      <c r="BQ355" s="4" t="s">
        <v>445</v>
      </c>
      <c r="BR355" s="2">
        <v>0</v>
      </c>
      <c r="BS355" s="2">
        <v>0</v>
      </c>
      <c r="BT355" s="2">
        <v>1</v>
      </c>
      <c r="BU355" s="2">
        <v>0</v>
      </c>
      <c r="BV355" s="2">
        <v>0</v>
      </c>
      <c r="BW355" s="2">
        <v>0</v>
      </c>
      <c r="BX355" s="2">
        <v>0</v>
      </c>
      <c r="BY355" s="4" t="s">
        <v>445</v>
      </c>
      <c r="BZ355" s="2">
        <v>0</v>
      </c>
      <c r="CA355" s="2">
        <v>0</v>
      </c>
      <c r="CB355" s="2">
        <v>1</v>
      </c>
      <c r="CC355" s="2">
        <v>0</v>
      </c>
      <c r="CD355" s="2">
        <v>0</v>
      </c>
      <c r="CE355" s="2">
        <v>0</v>
      </c>
      <c r="CF355" s="2">
        <v>0</v>
      </c>
      <c r="CG355" s="4" t="s">
        <v>445</v>
      </c>
      <c r="CH355" s="2">
        <v>0</v>
      </c>
      <c r="CI355" s="2">
        <v>1</v>
      </c>
      <c r="CJ355" s="2">
        <v>0</v>
      </c>
      <c r="CK355" s="2">
        <v>0</v>
      </c>
      <c r="CL355" s="2">
        <v>0</v>
      </c>
      <c r="CM355" s="4" t="s">
        <v>445</v>
      </c>
      <c r="CN355" s="2">
        <v>0</v>
      </c>
      <c r="CO355" s="2">
        <v>1</v>
      </c>
      <c r="CP355" s="2">
        <v>0</v>
      </c>
      <c r="CQ355" s="2">
        <v>0</v>
      </c>
      <c r="CR355" s="2">
        <v>0</v>
      </c>
      <c r="CS355" s="4" t="s">
        <v>445</v>
      </c>
      <c r="CT355" s="2">
        <v>0</v>
      </c>
      <c r="CU355" s="2">
        <v>1</v>
      </c>
      <c r="CV355" s="2">
        <v>0</v>
      </c>
      <c r="CW355" s="2">
        <v>0</v>
      </c>
      <c r="CX355" s="2">
        <v>0</v>
      </c>
      <c r="CY355" s="2">
        <v>0</v>
      </c>
      <c r="CZ355" s="4" t="s">
        <v>445</v>
      </c>
      <c r="DA355" s="8">
        <f t="shared" si="17"/>
        <v>6</v>
      </c>
      <c r="DB355" s="2">
        <v>2</v>
      </c>
      <c r="DC355" s="2">
        <v>4</v>
      </c>
      <c r="DD355" s="2">
        <v>2</v>
      </c>
      <c r="DE355" s="2">
        <v>4</v>
      </c>
      <c r="DF355" s="2">
        <v>3</v>
      </c>
      <c r="DG355" s="2">
        <v>3</v>
      </c>
      <c r="DH355" s="2">
        <v>3</v>
      </c>
      <c r="DI355" s="2">
        <v>3</v>
      </c>
      <c r="DJ355" s="2">
        <v>2</v>
      </c>
      <c r="DK355" s="2">
        <v>0</v>
      </c>
      <c r="DL355" s="2">
        <v>1</v>
      </c>
      <c r="DM355" s="2">
        <v>0</v>
      </c>
      <c r="DN355" s="2">
        <v>0</v>
      </c>
      <c r="DO355" s="2">
        <v>0</v>
      </c>
      <c r="DP355" s="2">
        <v>0</v>
      </c>
      <c r="DQ355" s="2">
        <v>0</v>
      </c>
      <c r="DR355" s="4" t="s">
        <v>445</v>
      </c>
    </row>
    <row r="356" spans="1:122">
      <c r="A356" s="2">
        <v>7813531</v>
      </c>
      <c r="B356" s="3">
        <v>42056.417604166665</v>
      </c>
      <c r="C356" s="2">
        <v>1</v>
      </c>
      <c r="D356" s="2">
        <v>33</v>
      </c>
      <c r="E356" s="2">
        <v>5</v>
      </c>
      <c r="F356" s="2">
        <v>40</v>
      </c>
      <c r="G356" s="2">
        <v>8</v>
      </c>
      <c r="H356" s="2">
        <v>2</v>
      </c>
      <c r="I356" s="2">
        <v>2</v>
      </c>
      <c r="J356" s="2">
        <v>2</v>
      </c>
      <c r="K356" s="2">
        <v>2</v>
      </c>
      <c r="L356" s="2">
        <v>5</v>
      </c>
      <c r="N356" s="2">
        <v>2000</v>
      </c>
      <c r="O356" s="2">
        <v>300</v>
      </c>
      <c r="P356" s="2">
        <v>3</v>
      </c>
      <c r="Q356" s="2">
        <f t="shared" si="15"/>
        <v>100</v>
      </c>
      <c r="R356" s="4" t="s">
        <v>298</v>
      </c>
      <c r="S356" s="2">
        <v>2</v>
      </c>
      <c r="T356" s="2">
        <v>2</v>
      </c>
      <c r="U356" s="2">
        <v>2</v>
      </c>
      <c r="V356" s="2">
        <v>3</v>
      </c>
      <c r="W356" s="2">
        <v>4</v>
      </c>
      <c r="X356" s="2">
        <v>2</v>
      </c>
      <c r="Y356" s="2">
        <v>2</v>
      </c>
      <c r="Z356" s="2">
        <v>2</v>
      </c>
      <c r="AA356" s="2">
        <v>3</v>
      </c>
      <c r="AB356" s="2">
        <v>3</v>
      </c>
      <c r="AC356" s="2">
        <v>2</v>
      </c>
      <c r="AD356" s="2">
        <v>3</v>
      </c>
      <c r="AE356" s="2">
        <v>3</v>
      </c>
      <c r="AF356" s="2">
        <v>4</v>
      </c>
      <c r="AG356" s="2">
        <v>3</v>
      </c>
      <c r="AH356" s="2">
        <v>2</v>
      </c>
      <c r="AI356" s="2">
        <v>3</v>
      </c>
      <c r="AJ356" s="2">
        <v>2</v>
      </c>
      <c r="AK356" s="2">
        <v>4</v>
      </c>
      <c r="AL356" s="2">
        <v>3</v>
      </c>
      <c r="AM356" s="2">
        <v>2</v>
      </c>
      <c r="AN356" s="2">
        <v>3</v>
      </c>
      <c r="AO356" s="2">
        <v>4</v>
      </c>
      <c r="AP356" s="2">
        <v>4</v>
      </c>
      <c r="AQ356" s="2">
        <v>4</v>
      </c>
      <c r="AR356" s="2">
        <v>4</v>
      </c>
      <c r="AS356" s="2">
        <v>4</v>
      </c>
      <c r="AT356" s="2">
        <v>4</v>
      </c>
      <c r="AU356" s="2">
        <v>3</v>
      </c>
      <c r="AV356" s="2">
        <v>3</v>
      </c>
      <c r="AW356" s="2">
        <v>2</v>
      </c>
      <c r="AX356" s="2">
        <v>3</v>
      </c>
      <c r="AY356" s="2">
        <v>3</v>
      </c>
      <c r="AZ356" s="2">
        <v>3</v>
      </c>
      <c r="BA356" s="2">
        <v>2</v>
      </c>
      <c r="BB356" s="2">
        <v>3</v>
      </c>
      <c r="BC356" s="2">
        <v>3</v>
      </c>
      <c r="BD356" s="2">
        <v>3</v>
      </c>
      <c r="BE356" s="2">
        <v>3</v>
      </c>
      <c r="BF356" s="2">
        <v>4</v>
      </c>
      <c r="BG356" s="2">
        <v>4</v>
      </c>
      <c r="BH356" s="2">
        <v>2</v>
      </c>
      <c r="BI356" s="2">
        <f t="shared" si="16"/>
        <v>3</v>
      </c>
      <c r="BJ356" s="2">
        <v>0</v>
      </c>
      <c r="BK356" s="2">
        <v>0</v>
      </c>
      <c r="BL356" s="2">
        <v>1</v>
      </c>
      <c r="BM356" s="2">
        <v>1</v>
      </c>
      <c r="BN356" s="2">
        <v>0</v>
      </c>
      <c r="BO356" s="2">
        <v>0</v>
      </c>
      <c r="BP356" s="2">
        <v>0</v>
      </c>
      <c r="BQ356" s="4" t="s">
        <v>445</v>
      </c>
      <c r="BR356" s="2">
        <v>0</v>
      </c>
      <c r="BS356" s="2">
        <v>0</v>
      </c>
      <c r="BT356" s="2">
        <v>1</v>
      </c>
      <c r="BU356" s="2">
        <v>1</v>
      </c>
      <c r="BV356" s="2">
        <v>0</v>
      </c>
      <c r="BW356" s="2">
        <v>0</v>
      </c>
      <c r="BX356" s="2">
        <v>0</v>
      </c>
      <c r="BY356" s="4" t="s">
        <v>445</v>
      </c>
      <c r="BZ356" s="2">
        <v>0</v>
      </c>
      <c r="CA356" s="2">
        <v>0</v>
      </c>
      <c r="CB356" s="2">
        <v>1</v>
      </c>
      <c r="CC356" s="2">
        <v>1</v>
      </c>
      <c r="CD356" s="2">
        <v>0</v>
      </c>
      <c r="CE356" s="2">
        <v>0</v>
      </c>
      <c r="CF356" s="2">
        <v>0</v>
      </c>
      <c r="CG356" s="4" t="s">
        <v>445</v>
      </c>
      <c r="CH356" s="2">
        <v>0</v>
      </c>
      <c r="CI356" s="2">
        <v>1</v>
      </c>
      <c r="CJ356" s="2">
        <v>0</v>
      </c>
      <c r="CK356" s="2">
        <v>0</v>
      </c>
      <c r="CL356" s="2">
        <v>0</v>
      </c>
      <c r="CM356" s="4" t="s">
        <v>445</v>
      </c>
      <c r="CN356" s="2">
        <v>0</v>
      </c>
      <c r="CO356" s="2">
        <v>1</v>
      </c>
      <c r="CP356" s="2">
        <v>0</v>
      </c>
      <c r="CQ356" s="2">
        <v>0</v>
      </c>
      <c r="CR356" s="2">
        <v>0</v>
      </c>
      <c r="CS356" s="4" t="s">
        <v>445</v>
      </c>
      <c r="CT356" s="2">
        <v>0</v>
      </c>
      <c r="CU356" s="2">
        <v>1</v>
      </c>
      <c r="CV356" s="2">
        <v>0</v>
      </c>
      <c r="CW356" s="2">
        <v>0</v>
      </c>
      <c r="CX356" s="2">
        <v>0</v>
      </c>
      <c r="CY356" s="2">
        <v>0</v>
      </c>
      <c r="CZ356" s="4" t="s">
        <v>445</v>
      </c>
      <c r="DA356" s="8">
        <f t="shared" si="17"/>
        <v>9</v>
      </c>
      <c r="DB356" s="2">
        <v>2</v>
      </c>
      <c r="DC356" s="2">
        <v>2</v>
      </c>
      <c r="DD356" s="2">
        <v>2</v>
      </c>
      <c r="DE356" s="2">
        <v>3</v>
      </c>
      <c r="DF356" s="2">
        <v>3</v>
      </c>
      <c r="DG356" s="2">
        <v>3</v>
      </c>
      <c r="DH356" s="2">
        <v>4</v>
      </c>
      <c r="DI356" s="2">
        <v>2</v>
      </c>
      <c r="DJ356" s="2">
        <v>2</v>
      </c>
      <c r="DK356" s="2">
        <v>0</v>
      </c>
      <c r="DL356" s="2">
        <v>0</v>
      </c>
      <c r="DM356" s="2">
        <v>0</v>
      </c>
      <c r="DN356" s="2">
        <v>1</v>
      </c>
      <c r="DO356" s="2">
        <v>0</v>
      </c>
      <c r="DP356" s="2">
        <v>0</v>
      </c>
      <c r="DQ356" s="2">
        <v>0</v>
      </c>
      <c r="DR356" s="4" t="s">
        <v>445</v>
      </c>
    </row>
    <row r="357" spans="1:122">
      <c r="A357" s="2">
        <v>7814062</v>
      </c>
      <c r="B357" s="3">
        <v>42057.825810185182</v>
      </c>
      <c r="C357" s="2">
        <v>1</v>
      </c>
      <c r="D357" s="2">
        <v>29</v>
      </c>
      <c r="E357" s="2">
        <v>4</v>
      </c>
      <c r="F357" s="2">
        <v>1</v>
      </c>
      <c r="G357" s="2">
        <v>1</v>
      </c>
      <c r="H357" s="2">
        <v>1</v>
      </c>
      <c r="I357" s="2">
        <v>1</v>
      </c>
      <c r="J357" s="2">
        <v>2</v>
      </c>
      <c r="K357" s="2">
        <v>2</v>
      </c>
      <c r="L357" s="2">
        <v>1</v>
      </c>
      <c r="N357" s="2">
        <v>1995</v>
      </c>
      <c r="O357" s="2">
        <v>3600</v>
      </c>
      <c r="P357" s="2">
        <v>9</v>
      </c>
      <c r="Q357" s="2">
        <f t="shared" si="15"/>
        <v>400</v>
      </c>
      <c r="R357" s="4" t="s">
        <v>299</v>
      </c>
      <c r="S357" s="2">
        <v>4</v>
      </c>
      <c r="T357" s="2">
        <v>3</v>
      </c>
      <c r="U357" s="2">
        <v>3</v>
      </c>
      <c r="V357" s="2">
        <v>2</v>
      </c>
      <c r="W357" s="2">
        <v>2</v>
      </c>
      <c r="X357" s="2">
        <v>2</v>
      </c>
      <c r="Y357" s="2">
        <v>2</v>
      </c>
      <c r="Z357" s="2">
        <v>3</v>
      </c>
      <c r="AA357" s="2">
        <v>3</v>
      </c>
      <c r="AB357" s="2">
        <v>3</v>
      </c>
      <c r="AC357" s="2">
        <v>3</v>
      </c>
      <c r="AD357" s="2">
        <v>2</v>
      </c>
      <c r="AE357" s="2">
        <v>3</v>
      </c>
      <c r="AF357" s="2">
        <v>2</v>
      </c>
      <c r="AG357" s="2">
        <v>3</v>
      </c>
      <c r="AH357" s="2">
        <v>4</v>
      </c>
      <c r="AI357" s="2">
        <v>3</v>
      </c>
      <c r="AJ357" s="2">
        <v>3</v>
      </c>
      <c r="AK357" s="2">
        <v>2</v>
      </c>
      <c r="AL357" s="2">
        <v>2</v>
      </c>
      <c r="AM357" s="2">
        <v>3</v>
      </c>
      <c r="AN357" s="2">
        <v>2</v>
      </c>
      <c r="AO357" s="2">
        <v>3</v>
      </c>
      <c r="AP357" s="2">
        <v>3</v>
      </c>
      <c r="AQ357" s="2">
        <v>2</v>
      </c>
      <c r="AR357" s="2">
        <v>3</v>
      </c>
      <c r="AS357" s="2">
        <v>2</v>
      </c>
      <c r="AT357" s="2">
        <v>3</v>
      </c>
      <c r="AU357" s="2">
        <v>3</v>
      </c>
      <c r="AV357" s="2">
        <v>3</v>
      </c>
      <c r="AW357" s="2">
        <v>2</v>
      </c>
      <c r="AX357" s="2">
        <v>3</v>
      </c>
      <c r="AY357" s="2">
        <v>2</v>
      </c>
      <c r="AZ357" s="2">
        <v>3</v>
      </c>
      <c r="BA357" s="2">
        <v>2</v>
      </c>
      <c r="BB357" s="2">
        <v>3</v>
      </c>
      <c r="BC357" s="2">
        <v>3</v>
      </c>
      <c r="BD357" s="2">
        <v>4</v>
      </c>
      <c r="BE357" s="2">
        <v>2</v>
      </c>
      <c r="BF357" s="2">
        <v>3</v>
      </c>
      <c r="BG357" s="2">
        <v>3</v>
      </c>
      <c r="BH357" s="2">
        <v>2</v>
      </c>
      <c r="BI357" s="2">
        <f t="shared" si="16"/>
        <v>2.5</v>
      </c>
      <c r="BJ357" s="2">
        <v>0</v>
      </c>
      <c r="BK357" s="2">
        <v>1</v>
      </c>
      <c r="BL357" s="2">
        <v>0</v>
      </c>
      <c r="BM357" s="2">
        <v>1</v>
      </c>
      <c r="BN357" s="2">
        <v>0</v>
      </c>
      <c r="BO357" s="2">
        <v>0</v>
      </c>
      <c r="BP357" s="2">
        <v>0</v>
      </c>
      <c r="BQ357" s="4" t="s">
        <v>445</v>
      </c>
      <c r="BR357" s="2">
        <v>0</v>
      </c>
      <c r="BS357" s="2">
        <v>0</v>
      </c>
      <c r="BT357" s="2">
        <v>1</v>
      </c>
      <c r="BU357" s="2">
        <v>0</v>
      </c>
      <c r="BV357" s="2">
        <v>0</v>
      </c>
      <c r="BW357" s="2">
        <v>0</v>
      </c>
      <c r="BX357" s="2">
        <v>0</v>
      </c>
      <c r="BY357" s="4" t="s">
        <v>445</v>
      </c>
      <c r="BZ357" s="2">
        <v>0</v>
      </c>
      <c r="CA357" s="2">
        <v>1</v>
      </c>
      <c r="CB357" s="2">
        <v>1</v>
      </c>
      <c r="CC357" s="2">
        <v>0</v>
      </c>
      <c r="CD357" s="2">
        <v>0</v>
      </c>
      <c r="CE357" s="2">
        <v>0</v>
      </c>
      <c r="CF357" s="2">
        <v>0</v>
      </c>
      <c r="CG357" s="4" t="s">
        <v>445</v>
      </c>
      <c r="CH357" s="2">
        <v>1</v>
      </c>
      <c r="CI357" s="2">
        <v>1</v>
      </c>
      <c r="CJ357" s="2">
        <v>0</v>
      </c>
      <c r="CK357" s="2">
        <v>0</v>
      </c>
      <c r="CL357" s="2">
        <v>0</v>
      </c>
      <c r="CM357" s="4" t="s">
        <v>445</v>
      </c>
      <c r="CN357" s="2">
        <v>0</v>
      </c>
      <c r="CO357" s="2">
        <v>1</v>
      </c>
      <c r="CP357" s="2">
        <v>0</v>
      </c>
      <c r="CQ357" s="2">
        <v>0</v>
      </c>
      <c r="CR357" s="2">
        <v>0</v>
      </c>
      <c r="CS357" s="4" t="s">
        <v>445</v>
      </c>
      <c r="CT357" s="2">
        <v>0</v>
      </c>
      <c r="CU357" s="2">
        <v>0</v>
      </c>
      <c r="CV357" s="2">
        <v>0</v>
      </c>
      <c r="CW357" s="2">
        <v>0</v>
      </c>
      <c r="CX357" s="2">
        <v>1</v>
      </c>
      <c r="CY357" s="2">
        <v>0</v>
      </c>
      <c r="CZ357" s="4" t="s">
        <v>445</v>
      </c>
      <c r="DA357" s="8">
        <f t="shared" si="17"/>
        <v>8</v>
      </c>
      <c r="DB357" s="2">
        <v>2</v>
      </c>
      <c r="DC357" s="2">
        <v>2</v>
      </c>
      <c r="DD357" s="2">
        <v>2</v>
      </c>
      <c r="DE357" s="2">
        <v>2</v>
      </c>
      <c r="DF357" s="2">
        <v>3</v>
      </c>
      <c r="DG357" s="2">
        <v>2</v>
      </c>
      <c r="DH357" s="2">
        <v>3</v>
      </c>
      <c r="DI357" s="2">
        <v>2</v>
      </c>
      <c r="DJ357" s="2">
        <v>2</v>
      </c>
      <c r="DK357" s="2">
        <v>0</v>
      </c>
      <c r="DL357" s="2">
        <v>1</v>
      </c>
      <c r="DM357" s="2">
        <v>0</v>
      </c>
      <c r="DN357" s="2">
        <v>1</v>
      </c>
      <c r="DO357" s="2">
        <v>1</v>
      </c>
      <c r="DP357" s="2">
        <v>0</v>
      </c>
      <c r="DQ357" s="2">
        <v>0</v>
      </c>
      <c r="DR357" s="4" t="s">
        <v>445</v>
      </c>
    </row>
    <row r="358" spans="1:122">
      <c r="A358" s="2">
        <v>7815041</v>
      </c>
      <c r="B358" s="3">
        <v>42057.72797453704</v>
      </c>
      <c r="C358" s="2">
        <v>1</v>
      </c>
      <c r="D358" s="2">
        <v>26</v>
      </c>
      <c r="E358" s="2">
        <v>4</v>
      </c>
      <c r="F358" s="2">
        <v>25</v>
      </c>
      <c r="G358" s="2">
        <v>5</v>
      </c>
      <c r="H358" s="2">
        <v>2</v>
      </c>
      <c r="I358" s="2">
        <v>2</v>
      </c>
      <c r="J358" s="2">
        <v>3</v>
      </c>
      <c r="K358" s="2">
        <v>2</v>
      </c>
      <c r="L358" s="2">
        <v>5</v>
      </c>
      <c r="N358" s="2">
        <v>2004</v>
      </c>
      <c r="O358" s="2">
        <v>452</v>
      </c>
      <c r="P358" s="2">
        <v>2</v>
      </c>
      <c r="Q358" s="2">
        <f t="shared" si="15"/>
        <v>226</v>
      </c>
      <c r="R358" s="4" t="s">
        <v>300</v>
      </c>
      <c r="S358" s="2">
        <v>2</v>
      </c>
      <c r="T358" s="2">
        <v>2</v>
      </c>
      <c r="U358" s="2">
        <v>2</v>
      </c>
      <c r="V358" s="2">
        <v>3</v>
      </c>
      <c r="W358" s="2">
        <v>2</v>
      </c>
      <c r="X358" s="2">
        <v>2</v>
      </c>
      <c r="Y358" s="2">
        <v>2</v>
      </c>
      <c r="Z358" s="2">
        <v>3</v>
      </c>
      <c r="AA358" s="2">
        <v>2</v>
      </c>
      <c r="AB358" s="2">
        <v>2</v>
      </c>
      <c r="AC358" s="2">
        <v>3</v>
      </c>
      <c r="AD358" s="2">
        <v>2</v>
      </c>
      <c r="AE358" s="2">
        <v>2</v>
      </c>
      <c r="AF358" s="2">
        <v>3</v>
      </c>
      <c r="AG358" s="2">
        <v>3</v>
      </c>
      <c r="AH358" s="2">
        <v>3</v>
      </c>
      <c r="AI358" s="2">
        <v>2</v>
      </c>
      <c r="AJ358" s="2">
        <v>3</v>
      </c>
      <c r="AK358" s="2">
        <v>2</v>
      </c>
      <c r="AL358" s="2">
        <v>1</v>
      </c>
      <c r="AM358" s="2">
        <v>2</v>
      </c>
      <c r="AN358" s="2">
        <v>1</v>
      </c>
      <c r="AO358" s="2">
        <v>3</v>
      </c>
      <c r="AP358" s="2">
        <v>2</v>
      </c>
      <c r="AQ358" s="2">
        <v>1</v>
      </c>
      <c r="AR358" s="2">
        <v>2</v>
      </c>
      <c r="AS358" s="2">
        <v>3</v>
      </c>
      <c r="AT358" s="2">
        <v>3</v>
      </c>
      <c r="AU358" s="2">
        <v>1</v>
      </c>
      <c r="AV358" s="2">
        <v>3</v>
      </c>
      <c r="AW358" s="2">
        <v>3</v>
      </c>
      <c r="AX358" s="2">
        <v>2</v>
      </c>
      <c r="AY358" s="2">
        <v>2</v>
      </c>
      <c r="AZ358" s="2">
        <v>2</v>
      </c>
      <c r="BA358" s="2">
        <v>2</v>
      </c>
      <c r="BB358" s="2">
        <v>2</v>
      </c>
      <c r="BC358" s="2">
        <v>1</v>
      </c>
      <c r="BD358" s="2">
        <v>3</v>
      </c>
      <c r="BE358" s="2">
        <v>1</v>
      </c>
      <c r="BF358" s="2">
        <v>2</v>
      </c>
      <c r="BG358" s="2">
        <v>2</v>
      </c>
      <c r="BH358" s="2">
        <v>3</v>
      </c>
      <c r="BI358" s="2">
        <f t="shared" si="16"/>
        <v>2.5</v>
      </c>
      <c r="BJ358" s="2">
        <v>1</v>
      </c>
      <c r="BK358" s="2">
        <v>1</v>
      </c>
      <c r="BL358" s="2">
        <v>0</v>
      </c>
      <c r="BM358" s="2">
        <v>0</v>
      </c>
      <c r="BN358" s="2">
        <v>0</v>
      </c>
      <c r="BO358" s="2">
        <v>0</v>
      </c>
      <c r="BP358" s="2">
        <v>0</v>
      </c>
      <c r="BQ358" s="4" t="s">
        <v>445</v>
      </c>
      <c r="BR358" s="2">
        <v>1</v>
      </c>
      <c r="BS358" s="2">
        <v>1</v>
      </c>
      <c r="BT358" s="2">
        <v>0</v>
      </c>
      <c r="BU358" s="2">
        <v>0</v>
      </c>
      <c r="BV358" s="2">
        <v>0</v>
      </c>
      <c r="BW358" s="2">
        <v>0</v>
      </c>
      <c r="BX358" s="2">
        <v>0</v>
      </c>
      <c r="BY358" s="4" t="s">
        <v>445</v>
      </c>
      <c r="BZ358" s="2">
        <v>0</v>
      </c>
      <c r="CA358" s="2">
        <v>1</v>
      </c>
      <c r="CB358" s="2">
        <v>1</v>
      </c>
      <c r="CC358" s="2">
        <v>0</v>
      </c>
      <c r="CD358" s="2">
        <v>0</v>
      </c>
      <c r="CE358" s="2">
        <v>0</v>
      </c>
      <c r="CF358" s="2">
        <v>0</v>
      </c>
      <c r="CG358" s="4" t="s">
        <v>445</v>
      </c>
      <c r="CH358" s="2">
        <v>0</v>
      </c>
      <c r="CI358" s="2">
        <v>1</v>
      </c>
      <c r="CJ358" s="2">
        <v>0</v>
      </c>
      <c r="CK358" s="2">
        <v>0</v>
      </c>
      <c r="CL358" s="2">
        <v>0</v>
      </c>
      <c r="CM358" s="4" t="s">
        <v>445</v>
      </c>
      <c r="CN358" s="2">
        <v>0</v>
      </c>
      <c r="CO358" s="2">
        <v>1</v>
      </c>
      <c r="CP358" s="2">
        <v>0</v>
      </c>
      <c r="CQ358" s="2">
        <v>0</v>
      </c>
      <c r="CR358" s="2">
        <v>0</v>
      </c>
      <c r="CS358" s="4" t="s">
        <v>445</v>
      </c>
      <c r="CT358" s="2">
        <v>0</v>
      </c>
      <c r="CU358" s="2">
        <v>1</v>
      </c>
      <c r="CV358" s="2">
        <v>1</v>
      </c>
      <c r="CW358" s="2">
        <v>0</v>
      </c>
      <c r="CX358" s="2">
        <v>0</v>
      </c>
      <c r="CY358" s="2">
        <v>0</v>
      </c>
      <c r="CZ358" s="4" t="s">
        <v>445</v>
      </c>
      <c r="DA358" s="8">
        <f t="shared" si="17"/>
        <v>10</v>
      </c>
      <c r="DB358" s="2">
        <v>3</v>
      </c>
      <c r="DC358" s="2">
        <v>3</v>
      </c>
      <c r="DD358" s="2">
        <v>2</v>
      </c>
      <c r="DE358" s="2">
        <v>3</v>
      </c>
      <c r="DF358" s="2">
        <v>3</v>
      </c>
      <c r="DG358" s="2">
        <v>2</v>
      </c>
      <c r="DH358" s="2">
        <v>2</v>
      </c>
      <c r="DI358" s="2">
        <v>2</v>
      </c>
      <c r="DJ358" s="2">
        <v>3</v>
      </c>
      <c r="DR358" s="4" t="s">
        <v>445</v>
      </c>
    </row>
    <row r="359" spans="1:122">
      <c r="A359" s="2">
        <v>7815985</v>
      </c>
      <c r="B359" s="3">
        <v>42056.360532407409</v>
      </c>
      <c r="C359" s="2">
        <v>1</v>
      </c>
      <c r="D359" s="2">
        <v>65</v>
      </c>
      <c r="E359" s="2">
        <v>11</v>
      </c>
      <c r="F359" s="2">
        <v>13</v>
      </c>
      <c r="G359" s="2">
        <v>3</v>
      </c>
      <c r="H359" s="2">
        <v>2</v>
      </c>
      <c r="I359" s="2">
        <v>2</v>
      </c>
      <c r="J359" s="2">
        <v>3</v>
      </c>
      <c r="K359" s="2">
        <v>3</v>
      </c>
      <c r="L359" s="2">
        <v>5</v>
      </c>
      <c r="N359" s="2">
        <v>1985</v>
      </c>
      <c r="O359" s="2">
        <v>150</v>
      </c>
      <c r="P359" s="2">
        <v>3</v>
      </c>
      <c r="Q359" s="2">
        <f t="shared" si="15"/>
        <v>50</v>
      </c>
      <c r="R359" s="4" t="s">
        <v>301</v>
      </c>
      <c r="S359" s="2">
        <v>4</v>
      </c>
      <c r="T359" s="2">
        <v>2</v>
      </c>
      <c r="U359" s="2">
        <v>2</v>
      </c>
      <c r="V359" s="2">
        <v>4</v>
      </c>
      <c r="W359" s="2">
        <v>1</v>
      </c>
      <c r="X359" s="2">
        <v>2</v>
      </c>
      <c r="Y359" s="2">
        <v>2</v>
      </c>
      <c r="Z359" s="2">
        <v>1</v>
      </c>
      <c r="AA359" s="2">
        <v>2</v>
      </c>
      <c r="AB359" s="2">
        <v>3</v>
      </c>
      <c r="AC359" s="2">
        <v>1</v>
      </c>
      <c r="AD359" s="2">
        <v>1</v>
      </c>
      <c r="AE359" s="2">
        <v>1</v>
      </c>
      <c r="AF359" s="2">
        <v>2</v>
      </c>
      <c r="AG359" s="2">
        <v>3</v>
      </c>
      <c r="AH359" s="2">
        <v>3</v>
      </c>
      <c r="AI359" s="2">
        <v>1</v>
      </c>
      <c r="AJ359" s="2">
        <v>1</v>
      </c>
      <c r="AK359" s="2">
        <v>3</v>
      </c>
      <c r="AL359" s="2">
        <v>4</v>
      </c>
      <c r="AM359" s="2">
        <v>3</v>
      </c>
      <c r="AN359" s="2">
        <v>1</v>
      </c>
      <c r="AO359" s="2">
        <v>4</v>
      </c>
      <c r="AP359" s="2">
        <v>4</v>
      </c>
      <c r="AQ359" s="2">
        <v>4</v>
      </c>
      <c r="AR359" s="2">
        <v>2</v>
      </c>
      <c r="AS359" s="2">
        <v>2</v>
      </c>
      <c r="AT359" s="2">
        <v>2</v>
      </c>
      <c r="AU359" s="2">
        <v>2</v>
      </c>
      <c r="AV359" s="2">
        <v>2</v>
      </c>
      <c r="AW359" s="2">
        <v>2</v>
      </c>
      <c r="AX359" s="2">
        <v>2</v>
      </c>
      <c r="AY359" s="2">
        <v>2</v>
      </c>
      <c r="AZ359" s="2">
        <v>1</v>
      </c>
      <c r="BA359" s="2">
        <v>2</v>
      </c>
      <c r="BB359" s="2">
        <v>2</v>
      </c>
      <c r="BC359" s="2">
        <v>2</v>
      </c>
      <c r="BD359" s="2">
        <v>2</v>
      </c>
      <c r="BE359" s="2">
        <v>2</v>
      </c>
      <c r="BF359" s="2">
        <v>2</v>
      </c>
      <c r="BG359" s="2">
        <v>1</v>
      </c>
      <c r="BH359" s="2">
        <v>2</v>
      </c>
      <c r="BI359" s="2">
        <f t="shared" si="16"/>
        <v>1.5</v>
      </c>
      <c r="BJ359" s="2">
        <v>0</v>
      </c>
      <c r="BK359" s="2">
        <v>0</v>
      </c>
      <c r="BL359" s="2">
        <v>0</v>
      </c>
      <c r="BM359" s="2">
        <v>0</v>
      </c>
      <c r="BN359" s="2">
        <v>0</v>
      </c>
      <c r="BO359" s="2">
        <v>1</v>
      </c>
      <c r="BP359" s="2">
        <v>0</v>
      </c>
      <c r="BQ359" s="4" t="s">
        <v>445</v>
      </c>
      <c r="BR359" s="2">
        <v>0</v>
      </c>
      <c r="BS359" s="2">
        <v>0</v>
      </c>
      <c r="BT359" s="2">
        <v>0</v>
      </c>
      <c r="BU359" s="2">
        <v>0</v>
      </c>
      <c r="BV359" s="2">
        <v>0</v>
      </c>
      <c r="BW359" s="2">
        <v>1</v>
      </c>
      <c r="BX359" s="2">
        <v>0</v>
      </c>
      <c r="BY359" s="4" t="s">
        <v>445</v>
      </c>
      <c r="BZ359" s="2">
        <v>0</v>
      </c>
      <c r="CA359" s="2">
        <v>0</v>
      </c>
      <c r="CB359" s="2">
        <v>0</v>
      </c>
      <c r="CC359" s="2">
        <v>0</v>
      </c>
      <c r="CD359" s="2">
        <v>0</v>
      </c>
      <c r="CE359" s="2">
        <v>1</v>
      </c>
      <c r="CF359" s="2">
        <v>0</v>
      </c>
      <c r="CG359" s="4" t="s">
        <v>445</v>
      </c>
      <c r="CH359" s="2">
        <v>0</v>
      </c>
      <c r="CI359" s="2">
        <v>0</v>
      </c>
      <c r="CJ359" s="2">
        <v>0</v>
      </c>
      <c r="CK359" s="2">
        <v>1</v>
      </c>
      <c r="CL359" s="2">
        <v>0</v>
      </c>
      <c r="CM359" s="4" t="s">
        <v>445</v>
      </c>
      <c r="CN359" s="2">
        <v>0</v>
      </c>
      <c r="CO359" s="2">
        <v>0</v>
      </c>
      <c r="CP359" s="2">
        <v>0</v>
      </c>
      <c r="CQ359" s="2">
        <v>1</v>
      </c>
      <c r="CR359" s="2">
        <v>0</v>
      </c>
      <c r="CS359" s="4" t="s">
        <v>445</v>
      </c>
      <c r="CT359" s="2">
        <v>0</v>
      </c>
      <c r="CU359" s="2">
        <v>0</v>
      </c>
      <c r="CV359" s="2">
        <v>0</v>
      </c>
      <c r="CW359" s="2">
        <v>0</v>
      </c>
      <c r="CX359" s="2">
        <v>1</v>
      </c>
      <c r="CY359" s="2">
        <v>0</v>
      </c>
      <c r="CZ359" s="4" t="s">
        <v>445</v>
      </c>
      <c r="DA359" s="8">
        <f t="shared" si="17"/>
        <v>0</v>
      </c>
      <c r="DB359" s="2">
        <v>1</v>
      </c>
      <c r="DC359" s="2">
        <v>2</v>
      </c>
      <c r="DD359" s="2">
        <v>2</v>
      </c>
      <c r="DE359" s="2">
        <v>1</v>
      </c>
      <c r="DF359" s="2">
        <v>2</v>
      </c>
      <c r="DG359" s="2">
        <v>2</v>
      </c>
      <c r="DH359" s="2">
        <v>1</v>
      </c>
      <c r="DI359" s="2">
        <v>3</v>
      </c>
      <c r="DJ359" s="2">
        <v>2</v>
      </c>
      <c r="DK359" s="2">
        <v>0</v>
      </c>
      <c r="DL359" s="2">
        <v>0</v>
      </c>
      <c r="DM359" s="2">
        <v>0</v>
      </c>
      <c r="DN359" s="2">
        <v>0</v>
      </c>
      <c r="DO359" s="2">
        <v>0</v>
      </c>
      <c r="DP359" s="2">
        <v>1</v>
      </c>
      <c r="DQ359" s="2">
        <v>0</v>
      </c>
      <c r="DR359" s="4" t="s">
        <v>445</v>
      </c>
    </row>
    <row r="360" spans="1:122">
      <c r="A360" s="2">
        <v>7816062</v>
      </c>
      <c r="B360" s="3">
        <v>42055.987407407411</v>
      </c>
      <c r="C360" s="2">
        <v>1</v>
      </c>
      <c r="D360" s="2">
        <v>53</v>
      </c>
      <c r="E360" s="2">
        <v>9</v>
      </c>
      <c r="F360" s="2">
        <v>26</v>
      </c>
      <c r="G360" s="2">
        <v>5</v>
      </c>
      <c r="H360" s="2">
        <v>2</v>
      </c>
      <c r="I360" s="2">
        <v>2</v>
      </c>
      <c r="J360" s="2">
        <v>7</v>
      </c>
      <c r="K360" s="2">
        <v>5</v>
      </c>
      <c r="L360" s="2">
        <v>4</v>
      </c>
      <c r="N360" s="2">
        <v>2000</v>
      </c>
      <c r="O360" s="2">
        <v>10000</v>
      </c>
      <c r="P360" s="2">
        <v>3</v>
      </c>
      <c r="Q360" s="2">
        <f t="shared" si="15"/>
        <v>3333.3333333333335</v>
      </c>
      <c r="R360" s="4" t="s">
        <v>20</v>
      </c>
      <c r="S360" s="2">
        <v>3</v>
      </c>
      <c r="T360" s="2">
        <v>2</v>
      </c>
      <c r="U360" s="2">
        <v>4</v>
      </c>
      <c r="V360" s="2">
        <v>3</v>
      </c>
      <c r="W360" s="2">
        <v>4</v>
      </c>
      <c r="X360" s="2">
        <v>3</v>
      </c>
      <c r="Y360" s="2">
        <v>3</v>
      </c>
      <c r="Z360" s="2">
        <v>3</v>
      </c>
      <c r="AA360" s="2">
        <v>3</v>
      </c>
      <c r="AB360" s="2">
        <v>3</v>
      </c>
      <c r="AC360" s="2">
        <v>4</v>
      </c>
      <c r="AD360" s="2">
        <v>3</v>
      </c>
      <c r="AE360" s="2">
        <v>3</v>
      </c>
      <c r="AF360" s="2">
        <v>3</v>
      </c>
      <c r="AG360" s="2">
        <v>3</v>
      </c>
      <c r="AH360" s="2">
        <v>3</v>
      </c>
      <c r="AI360" s="2">
        <v>3</v>
      </c>
      <c r="AJ360" s="2">
        <v>3</v>
      </c>
      <c r="AK360" s="2">
        <v>3</v>
      </c>
      <c r="AL360" s="2">
        <v>3</v>
      </c>
      <c r="AM360" s="2">
        <v>3</v>
      </c>
      <c r="AN360" s="2">
        <v>3</v>
      </c>
      <c r="AO360" s="2">
        <v>3</v>
      </c>
      <c r="AP360" s="2">
        <v>3</v>
      </c>
      <c r="AQ360" s="2">
        <v>3</v>
      </c>
      <c r="AR360" s="2">
        <v>3</v>
      </c>
      <c r="AS360" s="2">
        <v>3</v>
      </c>
      <c r="AT360" s="2">
        <v>3</v>
      </c>
      <c r="AU360" s="2">
        <v>3</v>
      </c>
      <c r="AV360" s="2">
        <v>3</v>
      </c>
      <c r="AW360" s="2">
        <v>3</v>
      </c>
      <c r="AX360" s="2">
        <v>3</v>
      </c>
      <c r="AY360" s="2">
        <v>3</v>
      </c>
      <c r="AZ360" s="2">
        <v>3</v>
      </c>
      <c r="BA360" s="2">
        <v>2</v>
      </c>
      <c r="BB360" s="2">
        <v>3</v>
      </c>
      <c r="BC360" s="2">
        <v>3</v>
      </c>
      <c r="BD360" s="2">
        <v>3</v>
      </c>
      <c r="BE360" s="2">
        <v>4</v>
      </c>
      <c r="BF360" s="2">
        <v>3</v>
      </c>
      <c r="BG360" s="2">
        <v>3</v>
      </c>
      <c r="BH360" s="2">
        <v>3</v>
      </c>
      <c r="BI360" s="2">
        <f t="shared" si="16"/>
        <v>3</v>
      </c>
      <c r="BJ360" s="2">
        <v>1</v>
      </c>
      <c r="BK360" s="2">
        <v>1</v>
      </c>
      <c r="BL360" s="2">
        <v>1</v>
      </c>
      <c r="BM360" s="2">
        <v>1</v>
      </c>
      <c r="BN360" s="2">
        <v>0</v>
      </c>
      <c r="BO360" s="2">
        <v>0</v>
      </c>
      <c r="BP360" s="2">
        <v>0</v>
      </c>
      <c r="BQ360" s="4" t="s">
        <v>445</v>
      </c>
      <c r="BR360" s="2">
        <v>1</v>
      </c>
      <c r="BS360" s="2">
        <v>1</v>
      </c>
      <c r="BT360" s="2">
        <v>1</v>
      </c>
      <c r="BU360" s="2">
        <v>1</v>
      </c>
      <c r="BV360" s="2">
        <v>0</v>
      </c>
      <c r="BW360" s="2">
        <v>0</v>
      </c>
      <c r="BX360" s="2">
        <v>0</v>
      </c>
      <c r="BY360" s="4" t="s">
        <v>445</v>
      </c>
      <c r="BZ360" s="2">
        <v>1</v>
      </c>
      <c r="CA360" s="2">
        <v>1</v>
      </c>
      <c r="CB360" s="2">
        <v>1</v>
      </c>
      <c r="CC360" s="2">
        <v>1</v>
      </c>
      <c r="CD360" s="2">
        <v>0</v>
      </c>
      <c r="CE360" s="2">
        <v>0</v>
      </c>
      <c r="CF360" s="2">
        <v>0</v>
      </c>
      <c r="CG360" s="4" t="s">
        <v>445</v>
      </c>
      <c r="CH360" s="2">
        <v>1</v>
      </c>
      <c r="CI360" s="2">
        <v>1</v>
      </c>
      <c r="CJ360" s="2">
        <v>0</v>
      </c>
      <c r="CK360" s="2">
        <v>0</v>
      </c>
      <c r="CL360" s="2">
        <v>0</v>
      </c>
      <c r="CM360" s="4" t="s">
        <v>445</v>
      </c>
      <c r="CN360" s="2">
        <v>1</v>
      </c>
      <c r="CO360" s="2">
        <v>1</v>
      </c>
      <c r="CP360" s="2">
        <v>0</v>
      </c>
      <c r="CQ360" s="2">
        <v>0</v>
      </c>
      <c r="CR360" s="2">
        <v>0</v>
      </c>
      <c r="CS360" s="4" t="s">
        <v>445</v>
      </c>
      <c r="CT360" s="2">
        <v>1</v>
      </c>
      <c r="CU360" s="2">
        <v>1</v>
      </c>
      <c r="CV360" s="2">
        <v>1</v>
      </c>
      <c r="CW360" s="2">
        <v>0</v>
      </c>
      <c r="CX360" s="2">
        <v>0</v>
      </c>
      <c r="CY360" s="2">
        <v>0</v>
      </c>
      <c r="CZ360" s="4" t="s">
        <v>445</v>
      </c>
      <c r="DA360" s="8">
        <f t="shared" si="17"/>
        <v>19</v>
      </c>
      <c r="DB360" s="2">
        <v>3</v>
      </c>
      <c r="DC360" s="2">
        <v>3</v>
      </c>
      <c r="DD360" s="2">
        <v>3</v>
      </c>
      <c r="DE360" s="2">
        <v>3</v>
      </c>
      <c r="DF360" s="2">
        <v>4</v>
      </c>
      <c r="DG360" s="2">
        <v>3</v>
      </c>
      <c r="DH360" s="2">
        <v>4</v>
      </c>
      <c r="DI360" s="2">
        <v>3</v>
      </c>
      <c r="DJ360" s="2">
        <v>3</v>
      </c>
      <c r="DR360" s="4" t="s">
        <v>445</v>
      </c>
    </row>
    <row r="361" spans="1:122">
      <c r="A361" s="2">
        <v>7819687</v>
      </c>
      <c r="B361" s="3">
        <v>42057.696388888886</v>
      </c>
      <c r="C361" s="2">
        <v>2</v>
      </c>
      <c r="D361" s="2">
        <v>25</v>
      </c>
      <c r="E361" s="2">
        <v>4</v>
      </c>
      <c r="F361" s="2">
        <v>5</v>
      </c>
      <c r="G361" s="2">
        <v>2</v>
      </c>
      <c r="H361" s="2">
        <v>2</v>
      </c>
      <c r="I361" s="2">
        <v>2</v>
      </c>
      <c r="J361" s="2">
        <v>6</v>
      </c>
      <c r="K361" s="2">
        <v>2</v>
      </c>
      <c r="L361" s="2">
        <v>2</v>
      </c>
      <c r="N361" s="2">
        <v>2012</v>
      </c>
      <c r="O361" s="2">
        <v>150</v>
      </c>
      <c r="P361" s="2">
        <v>1</v>
      </c>
      <c r="Q361" s="2">
        <f t="shared" si="15"/>
        <v>150</v>
      </c>
      <c r="R361" s="4" t="s">
        <v>302</v>
      </c>
      <c r="S361" s="2">
        <v>4</v>
      </c>
      <c r="T361" s="2">
        <v>1</v>
      </c>
      <c r="U361" s="2">
        <v>1</v>
      </c>
      <c r="V361" s="2">
        <v>4</v>
      </c>
      <c r="W361" s="2">
        <v>1</v>
      </c>
      <c r="X361" s="2">
        <v>2</v>
      </c>
      <c r="Y361" s="2">
        <v>2</v>
      </c>
      <c r="Z361" s="2">
        <v>1</v>
      </c>
      <c r="AA361" s="2">
        <v>1</v>
      </c>
      <c r="AB361" s="2">
        <v>4</v>
      </c>
      <c r="AC361" s="2">
        <v>4</v>
      </c>
      <c r="AD361" s="2">
        <v>3</v>
      </c>
      <c r="AE361" s="2">
        <v>3</v>
      </c>
      <c r="AF361" s="2">
        <v>3</v>
      </c>
      <c r="AG361" s="2">
        <v>1</v>
      </c>
      <c r="AH361" s="2">
        <v>4</v>
      </c>
      <c r="AI361" s="2">
        <v>3</v>
      </c>
      <c r="AJ361" s="2">
        <v>3</v>
      </c>
      <c r="AK361" s="2">
        <v>2</v>
      </c>
      <c r="AL361" s="2">
        <v>1</v>
      </c>
      <c r="AM361" s="2">
        <v>3</v>
      </c>
      <c r="AN361" s="2">
        <v>1</v>
      </c>
      <c r="AO361" s="2">
        <v>3</v>
      </c>
      <c r="AP361" s="2">
        <v>4</v>
      </c>
      <c r="AQ361" s="2">
        <v>1</v>
      </c>
      <c r="AR361" s="2">
        <v>1</v>
      </c>
      <c r="AS361" s="2">
        <v>2</v>
      </c>
      <c r="AT361" s="2">
        <v>2</v>
      </c>
      <c r="AU361" s="2">
        <v>2</v>
      </c>
      <c r="AV361" s="2">
        <v>1</v>
      </c>
      <c r="AW361" s="2">
        <v>1</v>
      </c>
      <c r="AX361" s="2">
        <v>2</v>
      </c>
      <c r="AY361" s="2">
        <v>2</v>
      </c>
      <c r="AZ361" s="2">
        <v>3</v>
      </c>
      <c r="BA361" s="2">
        <v>1</v>
      </c>
      <c r="BB361" s="2">
        <v>1</v>
      </c>
      <c r="BC361" s="2">
        <v>1</v>
      </c>
      <c r="BD361" s="2">
        <v>4</v>
      </c>
      <c r="BE361" s="2">
        <v>4</v>
      </c>
      <c r="BF361" s="2">
        <v>1</v>
      </c>
      <c r="BG361" s="2">
        <v>1</v>
      </c>
      <c r="BH361" s="2">
        <v>4</v>
      </c>
      <c r="BI361" s="2">
        <f t="shared" si="16"/>
        <v>2.5</v>
      </c>
      <c r="BJ361" s="2">
        <v>0</v>
      </c>
      <c r="BK361" s="2">
        <v>0</v>
      </c>
      <c r="BL361" s="2">
        <v>0</v>
      </c>
      <c r="BM361" s="2">
        <v>0</v>
      </c>
      <c r="BN361" s="2">
        <v>0</v>
      </c>
      <c r="BO361" s="2">
        <v>0</v>
      </c>
      <c r="BP361" s="2">
        <v>1</v>
      </c>
      <c r="BQ361" s="4" t="s">
        <v>445</v>
      </c>
      <c r="BR361" s="2">
        <v>0</v>
      </c>
      <c r="BS361" s="2">
        <v>0</v>
      </c>
      <c r="BT361" s="2">
        <v>0</v>
      </c>
      <c r="BU361" s="2">
        <v>0</v>
      </c>
      <c r="BV361" s="2">
        <v>0</v>
      </c>
      <c r="BW361" s="2">
        <v>0</v>
      </c>
      <c r="BX361" s="2">
        <v>1</v>
      </c>
      <c r="BY361" s="4" t="s">
        <v>445</v>
      </c>
      <c r="BZ361" s="2">
        <v>1</v>
      </c>
      <c r="CA361" s="2">
        <v>0</v>
      </c>
      <c r="CB361" s="2">
        <v>0</v>
      </c>
      <c r="CC361" s="2">
        <v>0</v>
      </c>
      <c r="CD361" s="2">
        <v>0</v>
      </c>
      <c r="CE361" s="2">
        <v>0</v>
      </c>
      <c r="CF361" s="2">
        <v>0</v>
      </c>
      <c r="CG361" s="4" t="s">
        <v>445</v>
      </c>
      <c r="CH361" s="2">
        <v>0</v>
      </c>
      <c r="CI361" s="2">
        <v>0</v>
      </c>
      <c r="CJ361" s="2">
        <v>0</v>
      </c>
      <c r="CK361" s="2">
        <v>0</v>
      </c>
      <c r="CL361" s="2">
        <v>1</v>
      </c>
      <c r="CM361" s="4" t="s">
        <v>445</v>
      </c>
      <c r="CN361" s="2">
        <v>0</v>
      </c>
      <c r="CO361" s="2">
        <v>0</v>
      </c>
      <c r="CP361" s="2">
        <v>0</v>
      </c>
      <c r="CQ361" s="2">
        <v>0</v>
      </c>
      <c r="CR361" s="2">
        <v>1</v>
      </c>
      <c r="CS361" s="4" t="s">
        <v>445</v>
      </c>
      <c r="CT361" s="2">
        <v>0</v>
      </c>
      <c r="CU361" s="2">
        <v>0</v>
      </c>
      <c r="CV361" s="2">
        <v>0</v>
      </c>
      <c r="CW361" s="2">
        <v>0</v>
      </c>
      <c r="CX361" s="2">
        <v>0</v>
      </c>
      <c r="CY361" s="2">
        <v>1</v>
      </c>
      <c r="CZ361" s="4" t="s">
        <v>445</v>
      </c>
      <c r="DA361" s="8">
        <f t="shared" si="17"/>
        <v>1</v>
      </c>
      <c r="DB361" s="2">
        <v>2</v>
      </c>
      <c r="DC361" s="2">
        <v>1</v>
      </c>
      <c r="DD361" s="2">
        <v>3</v>
      </c>
      <c r="DE361" s="2">
        <v>3</v>
      </c>
      <c r="DF361" s="2">
        <v>2</v>
      </c>
      <c r="DG361" s="2">
        <v>2</v>
      </c>
      <c r="DH361" s="2">
        <v>5</v>
      </c>
      <c r="DI361" s="2">
        <v>1</v>
      </c>
      <c r="DJ361" s="2">
        <v>1</v>
      </c>
      <c r="DR361" s="4" t="s">
        <v>445</v>
      </c>
    </row>
    <row r="362" spans="1:122">
      <c r="A362" s="2">
        <v>7828348</v>
      </c>
      <c r="B362" s="3">
        <v>42056.511307870373</v>
      </c>
      <c r="C362" s="2">
        <v>1</v>
      </c>
      <c r="D362" s="2">
        <v>39</v>
      </c>
      <c r="E362" s="2">
        <v>6</v>
      </c>
      <c r="F362" s="2">
        <v>34</v>
      </c>
      <c r="G362" s="2">
        <v>6</v>
      </c>
      <c r="H362" s="2">
        <v>2</v>
      </c>
      <c r="I362" s="2">
        <v>2</v>
      </c>
      <c r="J362" s="2">
        <v>5</v>
      </c>
      <c r="K362" s="2">
        <v>3</v>
      </c>
      <c r="L362" s="2">
        <v>3</v>
      </c>
      <c r="N362" s="2">
        <v>2005</v>
      </c>
      <c r="O362" s="2">
        <v>10000</v>
      </c>
      <c r="P362" s="2">
        <v>8</v>
      </c>
      <c r="Q362" s="2">
        <f t="shared" si="15"/>
        <v>1250</v>
      </c>
      <c r="R362" s="4" t="s">
        <v>303</v>
      </c>
      <c r="S362" s="2">
        <v>1</v>
      </c>
      <c r="T362" s="2">
        <v>1</v>
      </c>
      <c r="U362" s="2">
        <v>1</v>
      </c>
      <c r="V362" s="2">
        <v>1</v>
      </c>
      <c r="W362" s="2">
        <v>1</v>
      </c>
      <c r="X362" s="2">
        <v>1</v>
      </c>
      <c r="Y362" s="2">
        <v>1</v>
      </c>
      <c r="Z362" s="2">
        <v>1</v>
      </c>
      <c r="AA362" s="2">
        <v>1</v>
      </c>
      <c r="AB362" s="2">
        <v>1</v>
      </c>
      <c r="AC362" s="2">
        <v>1</v>
      </c>
      <c r="AD362" s="2">
        <v>1</v>
      </c>
      <c r="AE362" s="2">
        <v>2</v>
      </c>
      <c r="AF362" s="2">
        <v>3</v>
      </c>
      <c r="AG362" s="2">
        <v>3</v>
      </c>
      <c r="AH362" s="2">
        <v>2</v>
      </c>
      <c r="AI362" s="2">
        <v>3</v>
      </c>
      <c r="AJ362" s="2">
        <v>4</v>
      </c>
      <c r="AK362" s="2">
        <v>2</v>
      </c>
      <c r="AL362" s="2">
        <v>1</v>
      </c>
      <c r="AM362" s="2">
        <v>1</v>
      </c>
      <c r="AN362" s="2">
        <v>2</v>
      </c>
      <c r="AO362" s="2">
        <v>3</v>
      </c>
      <c r="AP362" s="2">
        <v>3</v>
      </c>
      <c r="AQ362" s="2">
        <v>2</v>
      </c>
      <c r="AR362" s="2">
        <v>1</v>
      </c>
      <c r="AS362" s="2">
        <v>2</v>
      </c>
      <c r="AT362" s="2">
        <v>3</v>
      </c>
      <c r="AU362" s="2">
        <v>1</v>
      </c>
      <c r="AV362" s="2">
        <v>2</v>
      </c>
      <c r="AW362" s="2">
        <v>3</v>
      </c>
      <c r="AX362" s="2">
        <v>1</v>
      </c>
      <c r="AY362" s="2">
        <v>2</v>
      </c>
      <c r="AZ362" s="2">
        <v>3</v>
      </c>
      <c r="BA362" s="2">
        <v>1</v>
      </c>
      <c r="BB362" s="2">
        <v>2</v>
      </c>
      <c r="BC362" s="2">
        <v>3</v>
      </c>
      <c r="BD362" s="2">
        <v>2</v>
      </c>
      <c r="BE362" s="2">
        <v>4</v>
      </c>
      <c r="BF362" s="2">
        <v>2</v>
      </c>
      <c r="BG362" s="2">
        <v>3</v>
      </c>
      <c r="BH362" s="2">
        <v>1</v>
      </c>
      <c r="BI362" s="2">
        <f t="shared" si="16"/>
        <v>2</v>
      </c>
      <c r="BJ362" s="2">
        <v>0</v>
      </c>
      <c r="BK362" s="2">
        <v>1</v>
      </c>
      <c r="BL362" s="2">
        <v>0</v>
      </c>
      <c r="BM362" s="2">
        <v>0</v>
      </c>
      <c r="BN362" s="2">
        <v>0</v>
      </c>
      <c r="BO362" s="2">
        <v>0</v>
      </c>
      <c r="BP362" s="2">
        <v>0</v>
      </c>
      <c r="BQ362" s="4" t="s">
        <v>445</v>
      </c>
      <c r="BR362" s="2">
        <v>0</v>
      </c>
      <c r="BS362" s="2">
        <v>0</v>
      </c>
      <c r="BT362" s="2">
        <v>1</v>
      </c>
      <c r="BU362" s="2">
        <v>0</v>
      </c>
      <c r="BV362" s="2">
        <v>0</v>
      </c>
      <c r="BW362" s="2">
        <v>0</v>
      </c>
      <c r="BX362" s="2">
        <v>0</v>
      </c>
      <c r="BY362" s="4" t="s">
        <v>445</v>
      </c>
      <c r="BZ362" s="2">
        <v>0</v>
      </c>
      <c r="CA362" s="2">
        <v>1</v>
      </c>
      <c r="CB362" s="2">
        <v>0</v>
      </c>
      <c r="CC362" s="2">
        <v>0</v>
      </c>
      <c r="CD362" s="2">
        <v>0</v>
      </c>
      <c r="CE362" s="2">
        <v>0</v>
      </c>
      <c r="CF362" s="2">
        <v>0</v>
      </c>
      <c r="CG362" s="4" t="s">
        <v>445</v>
      </c>
      <c r="CH362" s="2">
        <v>0</v>
      </c>
      <c r="CI362" s="2">
        <v>1</v>
      </c>
      <c r="CJ362" s="2">
        <v>0</v>
      </c>
      <c r="CK362" s="2">
        <v>0</v>
      </c>
      <c r="CL362" s="2">
        <v>0</v>
      </c>
      <c r="CM362" s="4" t="s">
        <v>445</v>
      </c>
      <c r="CN362" s="2">
        <v>0</v>
      </c>
      <c r="CO362" s="2">
        <v>0</v>
      </c>
      <c r="CP362" s="2">
        <v>0</v>
      </c>
      <c r="CQ362" s="2">
        <v>1</v>
      </c>
      <c r="CR362" s="2">
        <v>0</v>
      </c>
      <c r="CS362" s="4" t="s">
        <v>445</v>
      </c>
      <c r="CT362" s="2">
        <v>1</v>
      </c>
      <c r="CU362" s="2">
        <v>0</v>
      </c>
      <c r="CV362" s="2">
        <v>0</v>
      </c>
      <c r="CW362" s="2">
        <v>0</v>
      </c>
      <c r="CX362" s="2">
        <v>0</v>
      </c>
      <c r="CY362" s="2">
        <v>0</v>
      </c>
      <c r="CZ362" s="4" t="s">
        <v>445</v>
      </c>
      <c r="DA362" s="8">
        <f t="shared" si="17"/>
        <v>5</v>
      </c>
      <c r="DB362" s="2">
        <v>2</v>
      </c>
      <c r="DC362" s="2">
        <v>2</v>
      </c>
      <c r="DD362" s="2">
        <v>2</v>
      </c>
      <c r="DE362" s="2">
        <v>3</v>
      </c>
      <c r="DF362" s="2">
        <v>3</v>
      </c>
      <c r="DG362" s="2">
        <v>3</v>
      </c>
      <c r="DH362" s="2">
        <v>2</v>
      </c>
      <c r="DI362" s="2">
        <v>2</v>
      </c>
      <c r="DJ362" s="2">
        <v>1</v>
      </c>
      <c r="DR362" s="4" t="s">
        <v>445</v>
      </c>
    </row>
    <row r="363" spans="1:122">
      <c r="A363" s="2">
        <v>7829273</v>
      </c>
      <c r="B363" s="3">
        <v>42057.522314814814</v>
      </c>
      <c r="C363" s="2">
        <v>1</v>
      </c>
      <c r="D363" s="2">
        <v>47</v>
      </c>
      <c r="E363" s="2">
        <v>8</v>
      </c>
      <c r="F363" s="2">
        <v>23</v>
      </c>
      <c r="G363" s="2">
        <v>4</v>
      </c>
      <c r="H363" s="2">
        <v>2</v>
      </c>
      <c r="I363" s="2">
        <v>2</v>
      </c>
      <c r="J363" s="2">
        <v>5</v>
      </c>
      <c r="K363" s="2">
        <v>5</v>
      </c>
      <c r="L363" s="2">
        <v>5</v>
      </c>
      <c r="N363" s="2">
        <v>1980</v>
      </c>
      <c r="O363" s="2">
        <v>2500</v>
      </c>
      <c r="P363" s="2">
        <v>7</v>
      </c>
      <c r="Q363" s="2">
        <f t="shared" si="15"/>
        <v>357.14285714285717</v>
      </c>
      <c r="R363" s="4" t="s">
        <v>37</v>
      </c>
      <c r="S363" s="2">
        <v>4</v>
      </c>
      <c r="T363" s="2">
        <v>3</v>
      </c>
      <c r="U363" s="2">
        <v>3</v>
      </c>
      <c r="V363" s="2">
        <v>4</v>
      </c>
      <c r="W363" s="2">
        <v>1</v>
      </c>
      <c r="X363" s="2">
        <v>1</v>
      </c>
      <c r="Y363" s="2">
        <v>2</v>
      </c>
      <c r="Z363" s="2">
        <v>1</v>
      </c>
      <c r="AA363" s="2">
        <v>1</v>
      </c>
      <c r="AB363" s="2">
        <v>1</v>
      </c>
      <c r="AC363" s="2">
        <v>4</v>
      </c>
      <c r="AD363" s="2">
        <v>4</v>
      </c>
      <c r="AE363" s="2">
        <v>4</v>
      </c>
      <c r="AF363" s="2">
        <v>3</v>
      </c>
      <c r="AG363" s="2">
        <v>3</v>
      </c>
      <c r="AH363" s="2">
        <v>2</v>
      </c>
      <c r="AI363" s="2">
        <v>4</v>
      </c>
      <c r="AJ363" s="2">
        <v>4</v>
      </c>
      <c r="AK363" s="2">
        <v>4</v>
      </c>
      <c r="AL363" s="2">
        <v>3</v>
      </c>
      <c r="AM363" s="2">
        <v>4</v>
      </c>
      <c r="AN363" s="2">
        <v>1</v>
      </c>
      <c r="AO363" s="2">
        <v>4</v>
      </c>
      <c r="AP363" s="2">
        <v>1</v>
      </c>
      <c r="AQ363" s="2">
        <v>1</v>
      </c>
      <c r="AR363" s="2">
        <v>2</v>
      </c>
      <c r="AS363" s="2">
        <v>2</v>
      </c>
      <c r="AT363" s="2">
        <v>2</v>
      </c>
      <c r="AU363" s="2">
        <v>2</v>
      </c>
      <c r="AV363" s="2">
        <v>2</v>
      </c>
      <c r="AW363" s="2">
        <v>3</v>
      </c>
      <c r="AX363" s="2">
        <v>2</v>
      </c>
      <c r="AY363" s="2">
        <v>2</v>
      </c>
      <c r="AZ363" s="2">
        <v>4</v>
      </c>
      <c r="BA363" s="2">
        <v>3</v>
      </c>
      <c r="BB363" s="2">
        <v>1</v>
      </c>
      <c r="BC363" s="2">
        <v>2</v>
      </c>
      <c r="BD363" s="2">
        <v>4</v>
      </c>
      <c r="BE363" s="2">
        <v>1</v>
      </c>
      <c r="BF363" s="2">
        <v>3</v>
      </c>
      <c r="BG363" s="2">
        <v>2</v>
      </c>
      <c r="BH363" s="2">
        <v>2</v>
      </c>
      <c r="BI363" s="2">
        <f t="shared" si="16"/>
        <v>2</v>
      </c>
      <c r="BJ363" s="2">
        <v>0</v>
      </c>
      <c r="BK363" s="2">
        <v>0</v>
      </c>
      <c r="BL363" s="2">
        <v>0</v>
      </c>
      <c r="BM363" s="2">
        <v>0</v>
      </c>
      <c r="BN363" s="2">
        <v>0</v>
      </c>
      <c r="BO363" s="2">
        <v>0</v>
      </c>
      <c r="BP363" s="2">
        <v>1</v>
      </c>
      <c r="BQ363" s="4" t="s">
        <v>445</v>
      </c>
      <c r="BR363" s="2">
        <v>0</v>
      </c>
      <c r="BS363" s="2">
        <v>0</v>
      </c>
      <c r="BT363" s="2">
        <v>0</v>
      </c>
      <c r="BU363" s="2">
        <v>0</v>
      </c>
      <c r="BV363" s="2">
        <v>0</v>
      </c>
      <c r="BW363" s="2">
        <v>0</v>
      </c>
      <c r="BX363" s="2">
        <v>1</v>
      </c>
      <c r="BY363" s="4" t="s">
        <v>445</v>
      </c>
      <c r="BZ363" s="2">
        <v>0</v>
      </c>
      <c r="CA363" s="2">
        <v>0</v>
      </c>
      <c r="CB363" s="2">
        <v>0</v>
      </c>
      <c r="CC363" s="2">
        <v>0</v>
      </c>
      <c r="CD363" s="2">
        <v>0</v>
      </c>
      <c r="CE363" s="2">
        <v>0</v>
      </c>
      <c r="CF363" s="2">
        <v>1</v>
      </c>
      <c r="CG363" s="4" t="s">
        <v>445</v>
      </c>
      <c r="CH363" s="2">
        <v>0</v>
      </c>
      <c r="CI363" s="2">
        <v>0</v>
      </c>
      <c r="CJ363" s="2">
        <v>0</v>
      </c>
      <c r="CK363" s="2">
        <v>0</v>
      </c>
      <c r="CL363" s="2">
        <v>1</v>
      </c>
      <c r="CM363" s="4" t="s">
        <v>445</v>
      </c>
      <c r="CN363" s="2">
        <v>0</v>
      </c>
      <c r="CO363" s="2">
        <v>0</v>
      </c>
      <c r="CP363" s="2">
        <v>0</v>
      </c>
      <c r="CQ363" s="2">
        <v>0</v>
      </c>
      <c r="CR363" s="2">
        <v>1</v>
      </c>
      <c r="CS363" s="4" t="s">
        <v>445</v>
      </c>
      <c r="CT363" s="2">
        <v>0</v>
      </c>
      <c r="CU363" s="2">
        <v>0</v>
      </c>
      <c r="CV363" s="2">
        <v>0</v>
      </c>
      <c r="CW363" s="2">
        <v>0</v>
      </c>
      <c r="CX363" s="2">
        <v>0</v>
      </c>
      <c r="CY363" s="2">
        <v>1</v>
      </c>
      <c r="CZ363" s="4" t="s">
        <v>445</v>
      </c>
      <c r="DA363" s="8">
        <f t="shared" si="17"/>
        <v>0</v>
      </c>
      <c r="DB363" s="2">
        <v>1</v>
      </c>
      <c r="DC363" s="2">
        <v>1</v>
      </c>
      <c r="DD363" s="2">
        <v>4</v>
      </c>
      <c r="DE363" s="2">
        <v>3</v>
      </c>
      <c r="DF363" s="2">
        <v>2</v>
      </c>
      <c r="DG363" s="2">
        <v>2</v>
      </c>
      <c r="DH363" s="2">
        <v>3</v>
      </c>
      <c r="DI363" s="2">
        <v>3</v>
      </c>
      <c r="DJ363" s="2">
        <v>2</v>
      </c>
      <c r="DK363" s="2">
        <v>0</v>
      </c>
      <c r="DL363" s="2">
        <v>1</v>
      </c>
      <c r="DM363" s="2">
        <v>0</v>
      </c>
      <c r="DN363" s="2">
        <v>0</v>
      </c>
      <c r="DO363" s="2">
        <v>0</v>
      </c>
      <c r="DP363" s="2">
        <v>1</v>
      </c>
      <c r="DQ363" s="2">
        <v>0</v>
      </c>
      <c r="DR363" s="4" t="s">
        <v>445</v>
      </c>
    </row>
    <row r="364" spans="1:122">
      <c r="A364" s="2">
        <v>7830908</v>
      </c>
      <c r="B364" s="3">
        <v>42055.988657407404</v>
      </c>
      <c r="C364" s="2">
        <v>1</v>
      </c>
      <c r="D364" s="2">
        <v>44</v>
      </c>
      <c r="E364" s="2">
        <v>7</v>
      </c>
      <c r="F364" s="2">
        <v>27</v>
      </c>
      <c r="G364" s="2">
        <v>5</v>
      </c>
      <c r="H364" s="2">
        <v>2</v>
      </c>
      <c r="I364" s="2">
        <v>2</v>
      </c>
      <c r="J364" s="2">
        <v>4</v>
      </c>
      <c r="K364" s="2">
        <v>4</v>
      </c>
      <c r="L364" s="2">
        <v>5</v>
      </c>
      <c r="N364" s="2">
        <v>2004</v>
      </c>
      <c r="O364" s="2">
        <v>240</v>
      </c>
      <c r="P364" s="2">
        <v>4</v>
      </c>
      <c r="Q364" s="2">
        <f t="shared" si="15"/>
        <v>60</v>
      </c>
      <c r="R364" s="4" t="s">
        <v>304</v>
      </c>
      <c r="S364" s="2">
        <v>2</v>
      </c>
      <c r="T364" s="2">
        <v>3</v>
      </c>
      <c r="U364" s="2">
        <v>2</v>
      </c>
      <c r="V364" s="2">
        <v>2</v>
      </c>
      <c r="W364" s="2">
        <v>3</v>
      </c>
      <c r="X364" s="2">
        <v>2</v>
      </c>
      <c r="Y364" s="2">
        <v>2</v>
      </c>
      <c r="Z364" s="2">
        <v>2</v>
      </c>
      <c r="AA364" s="2">
        <v>2</v>
      </c>
      <c r="AB364" s="2">
        <v>2</v>
      </c>
      <c r="AC364" s="2">
        <v>2</v>
      </c>
      <c r="AD364" s="2">
        <v>3</v>
      </c>
      <c r="AE364" s="2">
        <v>2</v>
      </c>
      <c r="AF364" s="2">
        <v>2</v>
      </c>
      <c r="AG364" s="2">
        <v>3</v>
      </c>
      <c r="AH364" s="2">
        <v>3</v>
      </c>
      <c r="AI364" s="2">
        <v>2</v>
      </c>
      <c r="AJ364" s="2">
        <v>4</v>
      </c>
      <c r="AK364" s="2">
        <v>3</v>
      </c>
      <c r="AL364" s="2">
        <v>3</v>
      </c>
      <c r="AM364" s="2">
        <v>2</v>
      </c>
      <c r="AN364" s="2">
        <v>3</v>
      </c>
      <c r="AO364" s="2">
        <v>2</v>
      </c>
      <c r="AP364" s="2">
        <v>3</v>
      </c>
      <c r="AQ364" s="2">
        <v>3</v>
      </c>
      <c r="AR364" s="2">
        <v>3</v>
      </c>
      <c r="AS364" s="2">
        <v>3</v>
      </c>
      <c r="AT364" s="2">
        <v>3</v>
      </c>
      <c r="AU364" s="2">
        <v>2</v>
      </c>
      <c r="AV364" s="2">
        <v>3</v>
      </c>
      <c r="AW364" s="2">
        <v>3</v>
      </c>
      <c r="AX364" s="2">
        <v>2</v>
      </c>
      <c r="AY364" s="2">
        <v>4</v>
      </c>
      <c r="AZ364" s="2">
        <v>3</v>
      </c>
      <c r="BA364" s="2">
        <v>3</v>
      </c>
      <c r="BB364" s="2">
        <v>4</v>
      </c>
      <c r="BC364" s="2">
        <v>4</v>
      </c>
      <c r="BD364" s="2">
        <v>2</v>
      </c>
      <c r="BE364" s="2">
        <v>4</v>
      </c>
      <c r="BF364" s="2">
        <v>4</v>
      </c>
      <c r="BG364" s="2">
        <v>4</v>
      </c>
      <c r="BH364" s="2">
        <v>4</v>
      </c>
      <c r="BI364" s="2">
        <f t="shared" si="16"/>
        <v>4</v>
      </c>
      <c r="BJ364" s="2">
        <v>0</v>
      </c>
      <c r="BK364" s="2">
        <v>1</v>
      </c>
      <c r="BL364" s="2">
        <v>1</v>
      </c>
      <c r="BM364" s="2">
        <v>0</v>
      </c>
      <c r="BN364" s="2">
        <v>0</v>
      </c>
      <c r="BO364" s="2">
        <v>0</v>
      </c>
      <c r="BP364" s="2">
        <v>0</v>
      </c>
      <c r="BQ364" s="4" t="s">
        <v>445</v>
      </c>
      <c r="BR364" s="2">
        <v>0</v>
      </c>
      <c r="BS364" s="2">
        <v>0</v>
      </c>
      <c r="BT364" s="2">
        <v>0</v>
      </c>
      <c r="BU364" s="2">
        <v>1</v>
      </c>
      <c r="BV364" s="2">
        <v>0</v>
      </c>
      <c r="BW364" s="2">
        <v>0</v>
      </c>
      <c r="BX364" s="2">
        <v>0</v>
      </c>
      <c r="BY364" s="4" t="s">
        <v>445</v>
      </c>
      <c r="BZ364" s="2">
        <v>0</v>
      </c>
      <c r="CA364" s="2">
        <v>0</v>
      </c>
      <c r="CB364" s="2">
        <v>1</v>
      </c>
      <c r="CC364" s="2">
        <v>0</v>
      </c>
      <c r="CD364" s="2">
        <v>0</v>
      </c>
      <c r="CE364" s="2">
        <v>0</v>
      </c>
      <c r="CF364" s="2">
        <v>0</v>
      </c>
      <c r="CG364" s="4" t="s">
        <v>445</v>
      </c>
      <c r="CH364" s="2">
        <v>0</v>
      </c>
      <c r="CI364" s="2">
        <v>1</v>
      </c>
      <c r="CJ364" s="2">
        <v>0</v>
      </c>
      <c r="CK364" s="2">
        <v>0</v>
      </c>
      <c r="CL364" s="2">
        <v>0</v>
      </c>
      <c r="CM364" s="4" t="s">
        <v>445</v>
      </c>
      <c r="CN364" s="2">
        <v>0</v>
      </c>
      <c r="CO364" s="2">
        <v>0</v>
      </c>
      <c r="CP364" s="2">
        <v>0</v>
      </c>
      <c r="CQ364" s="2">
        <v>1</v>
      </c>
      <c r="CR364" s="2">
        <v>0</v>
      </c>
      <c r="CS364" s="4" t="s">
        <v>445</v>
      </c>
      <c r="CT364" s="2">
        <v>0</v>
      </c>
      <c r="CU364" s="2">
        <v>0</v>
      </c>
      <c r="CV364" s="2">
        <v>1</v>
      </c>
      <c r="CW364" s="2">
        <v>0</v>
      </c>
      <c r="CX364" s="2">
        <v>0</v>
      </c>
      <c r="CY364" s="2">
        <v>0</v>
      </c>
      <c r="CZ364" s="4" t="s">
        <v>445</v>
      </c>
      <c r="DA364" s="8">
        <f t="shared" si="17"/>
        <v>6</v>
      </c>
      <c r="DB364" s="2">
        <v>2</v>
      </c>
      <c r="DC364" s="2">
        <v>3</v>
      </c>
      <c r="DD364" s="2">
        <v>3</v>
      </c>
      <c r="DE364" s="2">
        <v>4</v>
      </c>
      <c r="DF364" s="2">
        <v>4</v>
      </c>
      <c r="DG364" s="2">
        <v>3</v>
      </c>
      <c r="DH364" s="2">
        <v>3</v>
      </c>
      <c r="DI364" s="2">
        <v>3</v>
      </c>
      <c r="DJ364" s="2">
        <v>3</v>
      </c>
      <c r="DR364" s="4" t="s">
        <v>445</v>
      </c>
    </row>
    <row r="365" spans="1:122">
      <c r="A365" s="2">
        <v>7833814</v>
      </c>
      <c r="B365" s="3">
        <v>42056.048888888887</v>
      </c>
      <c r="C365" s="2">
        <v>1</v>
      </c>
      <c r="D365" s="2">
        <v>65</v>
      </c>
      <c r="E365" s="2">
        <v>11</v>
      </c>
      <c r="F365" s="2">
        <v>42</v>
      </c>
      <c r="G365" s="2">
        <v>8</v>
      </c>
      <c r="H365" s="2">
        <v>2</v>
      </c>
      <c r="I365" s="2">
        <v>2</v>
      </c>
      <c r="J365" s="2">
        <v>3</v>
      </c>
      <c r="K365" s="2">
        <v>3</v>
      </c>
      <c r="L365" s="2">
        <v>6</v>
      </c>
      <c r="N365" s="2">
        <v>1961</v>
      </c>
      <c r="O365" s="2">
        <v>184</v>
      </c>
      <c r="P365" s="2">
        <v>4</v>
      </c>
      <c r="Q365" s="2">
        <f t="shared" si="15"/>
        <v>46</v>
      </c>
      <c r="R365" s="4" t="s">
        <v>116</v>
      </c>
      <c r="S365" s="2">
        <v>4</v>
      </c>
      <c r="T365" s="2">
        <v>3</v>
      </c>
      <c r="U365" s="2">
        <v>4</v>
      </c>
      <c r="V365" s="2">
        <v>4</v>
      </c>
      <c r="W365" s="2">
        <v>3</v>
      </c>
      <c r="X365" s="2">
        <v>2</v>
      </c>
      <c r="Y365" s="2">
        <v>2</v>
      </c>
      <c r="Z365" s="2">
        <v>1</v>
      </c>
      <c r="AA365" s="2">
        <v>2</v>
      </c>
      <c r="AB365" s="2">
        <v>2</v>
      </c>
      <c r="AC365" s="2">
        <v>4</v>
      </c>
      <c r="AD365" s="2">
        <v>3</v>
      </c>
      <c r="AE365" s="2">
        <v>1</v>
      </c>
      <c r="AF365" s="2">
        <v>1</v>
      </c>
      <c r="AG365" s="2">
        <v>2</v>
      </c>
      <c r="AH365" s="2">
        <v>2</v>
      </c>
      <c r="AI365" s="2">
        <v>2</v>
      </c>
      <c r="AJ365" s="2">
        <v>2</v>
      </c>
      <c r="AK365" s="2">
        <v>1</v>
      </c>
      <c r="AL365" s="2">
        <v>2</v>
      </c>
      <c r="AM365" s="2">
        <v>2</v>
      </c>
      <c r="AN365" s="2">
        <v>1</v>
      </c>
      <c r="AO365" s="2">
        <v>4</v>
      </c>
      <c r="AP365" s="2">
        <v>1</v>
      </c>
      <c r="AQ365" s="2">
        <v>1</v>
      </c>
      <c r="AR365" s="2">
        <v>1</v>
      </c>
      <c r="AS365" s="2">
        <v>2</v>
      </c>
      <c r="AT365" s="2">
        <v>2</v>
      </c>
      <c r="AU365" s="2">
        <v>1</v>
      </c>
      <c r="AV365" s="2">
        <v>2</v>
      </c>
      <c r="AW365" s="2">
        <v>1</v>
      </c>
      <c r="AX365" s="2">
        <v>2</v>
      </c>
      <c r="AY365" s="2">
        <v>2</v>
      </c>
      <c r="AZ365" s="2">
        <v>2</v>
      </c>
      <c r="BA365" s="2">
        <v>2</v>
      </c>
      <c r="BB365" s="2">
        <v>2</v>
      </c>
      <c r="BC365" s="2">
        <v>2</v>
      </c>
      <c r="BD365" s="2">
        <v>2</v>
      </c>
      <c r="BE365" s="2">
        <v>2</v>
      </c>
      <c r="BF365" s="2">
        <v>2</v>
      </c>
      <c r="BG365" s="2">
        <v>2</v>
      </c>
      <c r="BH365" s="2">
        <v>1</v>
      </c>
      <c r="BI365" s="2">
        <f t="shared" si="16"/>
        <v>1.5</v>
      </c>
      <c r="BJ365" s="2">
        <v>0</v>
      </c>
      <c r="BK365" s="2">
        <v>0</v>
      </c>
      <c r="BL365" s="2">
        <v>0</v>
      </c>
      <c r="BM365" s="2">
        <v>0</v>
      </c>
      <c r="BN365" s="2">
        <v>0</v>
      </c>
      <c r="BO365" s="2">
        <v>1</v>
      </c>
      <c r="BP365" s="2">
        <v>0</v>
      </c>
      <c r="BQ365" s="4" t="s">
        <v>445</v>
      </c>
      <c r="BR365" s="2">
        <v>0</v>
      </c>
      <c r="BS365" s="2">
        <v>0</v>
      </c>
      <c r="BT365" s="2">
        <v>0</v>
      </c>
      <c r="BU365" s="2">
        <v>0</v>
      </c>
      <c r="BV365" s="2">
        <v>0</v>
      </c>
      <c r="BW365" s="2">
        <v>1</v>
      </c>
      <c r="BX365" s="2">
        <v>0</v>
      </c>
      <c r="BY365" s="4" t="s">
        <v>445</v>
      </c>
      <c r="BZ365" s="2">
        <v>0</v>
      </c>
      <c r="CA365" s="2">
        <v>0</v>
      </c>
      <c r="CB365" s="2">
        <v>0</v>
      </c>
      <c r="CC365" s="2">
        <v>0</v>
      </c>
      <c r="CD365" s="2">
        <v>0</v>
      </c>
      <c r="CE365" s="2">
        <v>1</v>
      </c>
      <c r="CF365" s="2">
        <v>0</v>
      </c>
      <c r="CG365" s="4" t="s">
        <v>445</v>
      </c>
      <c r="CH365" s="2">
        <v>0</v>
      </c>
      <c r="CI365" s="2">
        <v>0</v>
      </c>
      <c r="CJ365" s="2">
        <v>0</v>
      </c>
      <c r="CK365" s="2">
        <v>1</v>
      </c>
      <c r="CL365" s="2">
        <v>0</v>
      </c>
      <c r="CM365" s="4" t="s">
        <v>445</v>
      </c>
      <c r="CN365" s="2">
        <v>0</v>
      </c>
      <c r="CO365" s="2">
        <v>0</v>
      </c>
      <c r="CP365" s="2">
        <v>0</v>
      </c>
      <c r="CQ365" s="2">
        <v>1</v>
      </c>
      <c r="CR365" s="2">
        <v>0</v>
      </c>
      <c r="CS365" s="4" t="s">
        <v>445</v>
      </c>
      <c r="CT365" s="2">
        <v>0</v>
      </c>
      <c r="CU365" s="2">
        <v>0</v>
      </c>
      <c r="CV365" s="2">
        <v>0</v>
      </c>
      <c r="CW365" s="2">
        <v>0</v>
      </c>
      <c r="CX365" s="2">
        <v>1</v>
      </c>
      <c r="CY365" s="2">
        <v>0</v>
      </c>
      <c r="CZ365" s="4" t="s">
        <v>445</v>
      </c>
      <c r="DA365" s="8">
        <f t="shared" si="17"/>
        <v>0</v>
      </c>
      <c r="DB365" s="2">
        <v>2</v>
      </c>
      <c r="DC365" s="2">
        <v>2</v>
      </c>
      <c r="DD365" s="2">
        <v>2</v>
      </c>
      <c r="DE365" s="2">
        <v>2</v>
      </c>
      <c r="DF365" s="2">
        <v>2</v>
      </c>
      <c r="DG365" s="2">
        <v>2</v>
      </c>
      <c r="DH365" s="2">
        <v>1</v>
      </c>
      <c r="DI365" s="2">
        <v>2</v>
      </c>
      <c r="DJ365" s="2">
        <v>1</v>
      </c>
      <c r="DR365" s="4" t="s">
        <v>445</v>
      </c>
    </row>
    <row r="366" spans="1:122">
      <c r="A366" s="2">
        <v>7834151</v>
      </c>
      <c r="B366" s="3">
        <v>42056.543576388889</v>
      </c>
      <c r="C366" s="2">
        <v>1</v>
      </c>
      <c r="D366" s="2">
        <v>30</v>
      </c>
      <c r="E366" s="2">
        <v>5</v>
      </c>
      <c r="F366" s="2">
        <v>11</v>
      </c>
      <c r="G366" s="2">
        <v>3</v>
      </c>
      <c r="H366" s="2">
        <v>2</v>
      </c>
      <c r="I366" s="2">
        <v>1</v>
      </c>
      <c r="L366" s="2">
        <v>3</v>
      </c>
      <c r="N366" s="2">
        <v>1980</v>
      </c>
      <c r="O366" s="2">
        <v>550</v>
      </c>
      <c r="P366" s="2">
        <v>2</v>
      </c>
      <c r="Q366" s="2">
        <f t="shared" si="15"/>
        <v>275</v>
      </c>
      <c r="R366" s="4" t="s">
        <v>305</v>
      </c>
      <c r="S366" s="2">
        <v>2</v>
      </c>
      <c r="T366" s="2">
        <v>3</v>
      </c>
      <c r="U366" s="2">
        <v>3</v>
      </c>
      <c r="V366" s="2">
        <v>3</v>
      </c>
      <c r="W366" s="2">
        <v>4</v>
      </c>
      <c r="X366" s="2">
        <v>3</v>
      </c>
      <c r="Y366" s="2">
        <v>3</v>
      </c>
      <c r="Z366" s="2">
        <v>2</v>
      </c>
      <c r="AA366" s="2">
        <v>4</v>
      </c>
      <c r="AB366" s="2">
        <v>3</v>
      </c>
      <c r="AC366" s="2">
        <v>4</v>
      </c>
      <c r="AD366" s="2">
        <v>3</v>
      </c>
      <c r="AE366" s="2">
        <v>3</v>
      </c>
      <c r="AF366" s="2">
        <v>3</v>
      </c>
      <c r="AG366" s="2">
        <v>3</v>
      </c>
      <c r="AH366" s="2">
        <v>3</v>
      </c>
      <c r="AI366" s="2">
        <v>2</v>
      </c>
      <c r="AJ366" s="2">
        <v>3</v>
      </c>
      <c r="AK366" s="2">
        <v>3</v>
      </c>
      <c r="AL366" s="2">
        <v>2</v>
      </c>
      <c r="AM366" s="2">
        <v>3</v>
      </c>
      <c r="AN366" s="2">
        <v>2</v>
      </c>
      <c r="AO366" s="2">
        <v>3</v>
      </c>
      <c r="AP366" s="2">
        <v>3</v>
      </c>
      <c r="AQ366" s="2">
        <v>2</v>
      </c>
      <c r="AR366" s="2">
        <v>3</v>
      </c>
      <c r="AS366" s="2">
        <v>3</v>
      </c>
      <c r="AT366" s="2">
        <v>4</v>
      </c>
      <c r="AU366" s="2">
        <v>2</v>
      </c>
      <c r="AV366" s="2">
        <v>2</v>
      </c>
      <c r="AW366" s="2">
        <v>3</v>
      </c>
      <c r="AX366" s="2">
        <v>3</v>
      </c>
      <c r="AY366" s="2">
        <v>3</v>
      </c>
      <c r="AZ366" s="2">
        <v>3</v>
      </c>
      <c r="BA366" s="2">
        <v>2</v>
      </c>
      <c r="BB366" s="2">
        <v>2</v>
      </c>
      <c r="BC366" s="2">
        <v>4</v>
      </c>
      <c r="BD366" s="2">
        <v>3</v>
      </c>
      <c r="BE366" s="2">
        <v>4</v>
      </c>
      <c r="BF366" s="2">
        <v>3</v>
      </c>
      <c r="BG366" s="2">
        <v>3</v>
      </c>
      <c r="BH366" s="2">
        <v>3</v>
      </c>
      <c r="BI366" s="2">
        <f t="shared" si="16"/>
        <v>3</v>
      </c>
      <c r="BJ366" s="2">
        <v>0</v>
      </c>
      <c r="BK366" s="2">
        <v>0</v>
      </c>
      <c r="BL366" s="2">
        <v>1</v>
      </c>
      <c r="BM366" s="2">
        <v>0</v>
      </c>
      <c r="BN366" s="2">
        <v>0</v>
      </c>
      <c r="BO366" s="2">
        <v>0</v>
      </c>
      <c r="BP366" s="2">
        <v>0</v>
      </c>
      <c r="BQ366" s="4" t="s">
        <v>445</v>
      </c>
      <c r="BR366" s="2">
        <v>0</v>
      </c>
      <c r="BS366" s="2">
        <v>0</v>
      </c>
      <c r="BT366" s="2">
        <v>0</v>
      </c>
      <c r="BU366" s="2">
        <v>1</v>
      </c>
      <c r="BV366" s="2">
        <v>0</v>
      </c>
      <c r="BW366" s="2">
        <v>0</v>
      </c>
      <c r="BX366" s="2">
        <v>0</v>
      </c>
      <c r="BY366" s="4" t="s">
        <v>445</v>
      </c>
      <c r="BZ366" s="2">
        <v>0</v>
      </c>
      <c r="CA366" s="2">
        <v>0</v>
      </c>
      <c r="CB366" s="2">
        <v>0</v>
      </c>
      <c r="CC366" s="2">
        <v>1</v>
      </c>
      <c r="CD366" s="2">
        <v>0</v>
      </c>
      <c r="CE366" s="2">
        <v>0</v>
      </c>
      <c r="CF366" s="2">
        <v>0</v>
      </c>
      <c r="CG366" s="4" t="s">
        <v>445</v>
      </c>
      <c r="CH366" s="2">
        <v>0</v>
      </c>
      <c r="CI366" s="2">
        <v>1</v>
      </c>
      <c r="CJ366" s="2">
        <v>0</v>
      </c>
      <c r="CK366" s="2">
        <v>0</v>
      </c>
      <c r="CL366" s="2">
        <v>0</v>
      </c>
      <c r="CM366" s="4" t="s">
        <v>445</v>
      </c>
      <c r="CN366" s="2">
        <v>0</v>
      </c>
      <c r="CO366" s="2">
        <v>1</v>
      </c>
      <c r="CP366" s="2">
        <v>0</v>
      </c>
      <c r="CQ366" s="2">
        <v>0</v>
      </c>
      <c r="CR366" s="2">
        <v>0</v>
      </c>
      <c r="CS366" s="4" t="s">
        <v>445</v>
      </c>
      <c r="CT366" s="2">
        <v>0</v>
      </c>
      <c r="CU366" s="2">
        <v>1</v>
      </c>
      <c r="CV366" s="2">
        <v>0</v>
      </c>
      <c r="CW366" s="2">
        <v>0</v>
      </c>
      <c r="CX366" s="2">
        <v>0</v>
      </c>
      <c r="CY366" s="2">
        <v>0</v>
      </c>
      <c r="CZ366" s="4" t="s">
        <v>445</v>
      </c>
      <c r="DA366" s="8">
        <f t="shared" si="17"/>
        <v>6</v>
      </c>
      <c r="DB366" s="2">
        <v>1</v>
      </c>
      <c r="DC366" s="2">
        <v>3</v>
      </c>
      <c r="DD366" s="2">
        <v>2</v>
      </c>
      <c r="DE366" s="2">
        <v>3</v>
      </c>
      <c r="DF366" s="2">
        <v>3</v>
      </c>
      <c r="DG366" s="2">
        <v>4</v>
      </c>
      <c r="DH366" s="2">
        <v>4</v>
      </c>
      <c r="DI366" s="2">
        <v>3</v>
      </c>
      <c r="DJ366" s="2">
        <v>4</v>
      </c>
      <c r="DR366" s="4" t="s">
        <v>445</v>
      </c>
    </row>
    <row r="367" spans="1:122">
      <c r="A367" s="2">
        <v>7837200</v>
      </c>
      <c r="B367" s="3">
        <v>42056.897418981483</v>
      </c>
      <c r="C367" s="2">
        <v>1</v>
      </c>
      <c r="D367" s="2">
        <v>25</v>
      </c>
      <c r="E367" s="2">
        <v>4</v>
      </c>
      <c r="F367" s="2">
        <v>14</v>
      </c>
      <c r="G367" s="2">
        <v>3</v>
      </c>
      <c r="H367" s="2">
        <v>1</v>
      </c>
      <c r="I367" s="2">
        <v>1</v>
      </c>
      <c r="J367" s="2">
        <v>2</v>
      </c>
      <c r="K367" s="2">
        <v>2</v>
      </c>
      <c r="L367" s="2">
        <v>3</v>
      </c>
      <c r="N367" s="2">
        <v>1980</v>
      </c>
      <c r="O367" s="2">
        <v>1000</v>
      </c>
      <c r="P367" s="2">
        <v>4</v>
      </c>
      <c r="Q367" s="2">
        <f t="shared" si="15"/>
        <v>250</v>
      </c>
      <c r="R367" s="4" t="s">
        <v>306</v>
      </c>
      <c r="S367" s="2">
        <v>1</v>
      </c>
      <c r="T367" s="2">
        <v>2</v>
      </c>
      <c r="U367" s="2">
        <v>3</v>
      </c>
      <c r="V367" s="2">
        <v>2</v>
      </c>
      <c r="W367" s="2">
        <v>2</v>
      </c>
      <c r="X367" s="2">
        <v>3</v>
      </c>
      <c r="Y367" s="2">
        <v>2</v>
      </c>
      <c r="Z367" s="2">
        <v>3</v>
      </c>
      <c r="AA367" s="2">
        <v>3</v>
      </c>
      <c r="AB367" s="2">
        <v>3</v>
      </c>
      <c r="AC367" s="2">
        <v>3</v>
      </c>
      <c r="AD367" s="2">
        <v>2</v>
      </c>
      <c r="AE367" s="2">
        <v>3</v>
      </c>
      <c r="AF367" s="2">
        <v>3</v>
      </c>
      <c r="AG367" s="2">
        <v>4</v>
      </c>
      <c r="AH367" s="2">
        <v>3</v>
      </c>
      <c r="AI367" s="2">
        <v>4</v>
      </c>
      <c r="AJ367" s="2">
        <v>4</v>
      </c>
      <c r="AK367" s="2">
        <v>3</v>
      </c>
      <c r="AL367" s="2">
        <v>4</v>
      </c>
      <c r="AM367" s="2">
        <v>2</v>
      </c>
      <c r="AN367" s="2">
        <v>2</v>
      </c>
      <c r="AO367" s="2">
        <v>4</v>
      </c>
      <c r="AP367" s="2">
        <v>2</v>
      </c>
      <c r="AQ367" s="2">
        <v>3</v>
      </c>
      <c r="AR367" s="2">
        <v>3</v>
      </c>
      <c r="AS367" s="2">
        <v>4</v>
      </c>
      <c r="AT367" s="2">
        <v>4</v>
      </c>
      <c r="AU367" s="2">
        <v>2</v>
      </c>
      <c r="AV367" s="2">
        <v>4</v>
      </c>
      <c r="AW367" s="2">
        <v>2</v>
      </c>
      <c r="AX367" s="2">
        <v>4</v>
      </c>
      <c r="AY367" s="2">
        <v>2</v>
      </c>
      <c r="AZ367" s="2">
        <v>3</v>
      </c>
      <c r="BA367" s="2">
        <v>3</v>
      </c>
      <c r="BB367" s="2">
        <v>2</v>
      </c>
      <c r="BC367" s="2">
        <v>2</v>
      </c>
      <c r="BD367" s="2">
        <v>3</v>
      </c>
      <c r="BE367" s="2">
        <v>4</v>
      </c>
      <c r="BF367" s="2">
        <v>2</v>
      </c>
      <c r="BG367" s="2">
        <v>4</v>
      </c>
      <c r="BH367" s="2">
        <v>4</v>
      </c>
      <c r="BI367" s="2">
        <f t="shared" si="16"/>
        <v>4</v>
      </c>
      <c r="BJ367" s="2">
        <v>1</v>
      </c>
      <c r="BK367" s="2">
        <v>1</v>
      </c>
      <c r="BL367" s="2">
        <v>0</v>
      </c>
      <c r="BM367" s="2">
        <v>0</v>
      </c>
      <c r="BN367" s="2">
        <v>0</v>
      </c>
      <c r="BO367" s="2">
        <v>0</v>
      </c>
      <c r="BP367" s="2">
        <v>0</v>
      </c>
      <c r="BQ367" s="4" t="s">
        <v>445</v>
      </c>
      <c r="BR367" s="2">
        <v>1</v>
      </c>
      <c r="BS367" s="2">
        <v>1</v>
      </c>
      <c r="BT367" s="2">
        <v>1</v>
      </c>
      <c r="BU367" s="2">
        <v>0</v>
      </c>
      <c r="BV367" s="2">
        <v>0</v>
      </c>
      <c r="BW367" s="2">
        <v>0</v>
      </c>
      <c r="BX367" s="2">
        <v>0</v>
      </c>
      <c r="BY367" s="4" t="s">
        <v>445</v>
      </c>
      <c r="BZ367" s="2">
        <v>1</v>
      </c>
      <c r="CA367" s="2">
        <v>1</v>
      </c>
      <c r="CB367" s="2">
        <v>0</v>
      </c>
      <c r="CC367" s="2">
        <v>0</v>
      </c>
      <c r="CD367" s="2">
        <v>0</v>
      </c>
      <c r="CE367" s="2">
        <v>0</v>
      </c>
      <c r="CF367" s="2">
        <v>0</v>
      </c>
      <c r="CG367" s="4" t="s">
        <v>445</v>
      </c>
      <c r="CH367" s="2">
        <v>1</v>
      </c>
      <c r="CI367" s="2">
        <v>1</v>
      </c>
      <c r="CJ367" s="2">
        <v>0</v>
      </c>
      <c r="CK367" s="2">
        <v>0</v>
      </c>
      <c r="CL367" s="2">
        <v>0</v>
      </c>
      <c r="CM367" s="4" t="s">
        <v>445</v>
      </c>
      <c r="CN367" s="2">
        <v>1</v>
      </c>
      <c r="CO367" s="2">
        <v>1</v>
      </c>
      <c r="CP367" s="2">
        <v>0</v>
      </c>
      <c r="CQ367" s="2">
        <v>0</v>
      </c>
      <c r="CR367" s="2">
        <v>0</v>
      </c>
      <c r="CS367" s="4" t="s">
        <v>445</v>
      </c>
      <c r="CT367" s="2">
        <v>1</v>
      </c>
      <c r="CU367" s="2">
        <v>0</v>
      </c>
      <c r="CV367" s="2">
        <v>1</v>
      </c>
      <c r="CW367" s="2">
        <v>0</v>
      </c>
      <c r="CX367" s="2">
        <v>0</v>
      </c>
      <c r="CY367" s="2">
        <v>0</v>
      </c>
      <c r="CZ367" s="4" t="s">
        <v>445</v>
      </c>
      <c r="DA367" s="8">
        <f t="shared" si="17"/>
        <v>13</v>
      </c>
      <c r="DB367" s="2">
        <v>3</v>
      </c>
      <c r="DC367" s="2">
        <v>3</v>
      </c>
      <c r="DD367" s="2">
        <v>3</v>
      </c>
      <c r="DE367" s="2">
        <v>3</v>
      </c>
      <c r="DF367" s="2">
        <v>5</v>
      </c>
      <c r="DG367" s="2">
        <v>3</v>
      </c>
      <c r="DH367" s="2">
        <v>3</v>
      </c>
      <c r="DI367" s="2">
        <v>2</v>
      </c>
      <c r="DJ367" s="2">
        <v>4</v>
      </c>
      <c r="DR367" s="4" t="s">
        <v>445</v>
      </c>
    </row>
    <row r="368" spans="1:122">
      <c r="A368" s="2">
        <v>7839603</v>
      </c>
      <c r="B368" s="3">
        <v>42055.98400462963</v>
      </c>
      <c r="C368" s="2">
        <v>2</v>
      </c>
      <c r="D368" s="2">
        <v>27</v>
      </c>
      <c r="E368" s="2">
        <v>4</v>
      </c>
      <c r="F368" s="2">
        <v>18</v>
      </c>
      <c r="G368" s="2">
        <v>4</v>
      </c>
      <c r="H368" s="2">
        <v>1</v>
      </c>
      <c r="I368" s="2">
        <v>1</v>
      </c>
      <c r="J368" s="2">
        <v>3</v>
      </c>
      <c r="K368" s="2">
        <v>2</v>
      </c>
      <c r="L368" s="2">
        <v>3</v>
      </c>
      <c r="N368" s="2">
        <v>2010</v>
      </c>
      <c r="O368" s="2">
        <v>200</v>
      </c>
      <c r="P368" s="2">
        <v>4</v>
      </c>
      <c r="Q368" s="2">
        <f t="shared" si="15"/>
        <v>50</v>
      </c>
      <c r="R368" s="4" t="s">
        <v>307</v>
      </c>
      <c r="S368" s="2">
        <v>2</v>
      </c>
      <c r="T368" s="2">
        <v>2</v>
      </c>
      <c r="U368" s="2">
        <v>2</v>
      </c>
      <c r="V368" s="2">
        <v>2</v>
      </c>
      <c r="W368" s="2">
        <v>2</v>
      </c>
      <c r="X368" s="2">
        <v>2</v>
      </c>
      <c r="Y368" s="2">
        <v>1</v>
      </c>
      <c r="Z368" s="2">
        <v>3</v>
      </c>
      <c r="AA368" s="2">
        <v>3</v>
      </c>
      <c r="AB368" s="2">
        <v>3</v>
      </c>
      <c r="AC368" s="2">
        <v>3</v>
      </c>
      <c r="AD368" s="2">
        <v>2</v>
      </c>
      <c r="AE368" s="2">
        <v>3</v>
      </c>
      <c r="AF368" s="2">
        <v>3</v>
      </c>
      <c r="AG368" s="2">
        <v>2</v>
      </c>
      <c r="AH368" s="2">
        <v>3</v>
      </c>
      <c r="AI368" s="2">
        <v>2</v>
      </c>
      <c r="AJ368" s="2">
        <v>3</v>
      </c>
      <c r="AK368" s="2">
        <v>3</v>
      </c>
      <c r="AL368" s="2">
        <v>2</v>
      </c>
      <c r="AM368" s="2">
        <v>3</v>
      </c>
      <c r="AN368" s="2">
        <v>3</v>
      </c>
      <c r="AO368" s="2">
        <v>3</v>
      </c>
      <c r="AP368" s="2">
        <v>3</v>
      </c>
      <c r="AQ368" s="2">
        <v>1</v>
      </c>
      <c r="AR368" s="2">
        <v>3</v>
      </c>
      <c r="AS368" s="2">
        <v>2</v>
      </c>
      <c r="AT368" s="2">
        <v>2</v>
      </c>
      <c r="AU368" s="2">
        <v>2</v>
      </c>
      <c r="AV368" s="2">
        <v>3</v>
      </c>
      <c r="AW368" s="2">
        <v>2</v>
      </c>
      <c r="AX368" s="2">
        <v>2</v>
      </c>
      <c r="AY368" s="2">
        <v>1</v>
      </c>
      <c r="AZ368" s="2">
        <v>2</v>
      </c>
      <c r="BA368" s="2">
        <v>2</v>
      </c>
      <c r="BB368" s="2">
        <v>1</v>
      </c>
      <c r="BC368" s="2">
        <v>3</v>
      </c>
      <c r="BD368" s="2">
        <v>2</v>
      </c>
      <c r="BE368" s="2">
        <v>3</v>
      </c>
      <c r="BF368" s="2">
        <v>3</v>
      </c>
      <c r="BG368" s="2">
        <v>3</v>
      </c>
      <c r="BH368" s="2">
        <v>3</v>
      </c>
      <c r="BI368" s="2">
        <f t="shared" si="16"/>
        <v>3</v>
      </c>
      <c r="BJ368" s="2">
        <v>1</v>
      </c>
      <c r="BK368" s="2">
        <v>0</v>
      </c>
      <c r="BL368" s="2">
        <v>0</v>
      </c>
      <c r="BM368" s="2">
        <v>0</v>
      </c>
      <c r="BN368" s="2">
        <v>0</v>
      </c>
      <c r="BO368" s="2">
        <v>0</v>
      </c>
      <c r="BP368" s="2">
        <v>0</v>
      </c>
      <c r="BQ368" s="4" t="s">
        <v>445</v>
      </c>
      <c r="BR368" s="2">
        <v>0</v>
      </c>
      <c r="BS368" s="2">
        <v>1</v>
      </c>
      <c r="BT368" s="2">
        <v>0</v>
      </c>
      <c r="BU368" s="2">
        <v>0</v>
      </c>
      <c r="BV368" s="2">
        <v>0</v>
      </c>
      <c r="BW368" s="2">
        <v>0</v>
      </c>
      <c r="BX368" s="2">
        <v>0</v>
      </c>
      <c r="BY368" s="4" t="s">
        <v>445</v>
      </c>
      <c r="BZ368" s="2">
        <v>0</v>
      </c>
      <c r="CA368" s="2">
        <v>1</v>
      </c>
      <c r="CB368" s="2">
        <v>0</v>
      </c>
      <c r="CC368" s="2">
        <v>0</v>
      </c>
      <c r="CD368" s="2">
        <v>0</v>
      </c>
      <c r="CE368" s="2">
        <v>0</v>
      </c>
      <c r="CF368" s="2">
        <v>0</v>
      </c>
      <c r="CG368" s="4" t="s">
        <v>445</v>
      </c>
      <c r="CH368" s="2">
        <v>0</v>
      </c>
      <c r="CI368" s="2">
        <v>1</v>
      </c>
      <c r="CJ368" s="2">
        <v>0</v>
      </c>
      <c r="CK368" s="2">
        <v>0</v>
      </c>
      <c r="CL368" s="2">
        <v>0</v>
      </c>
      <c r="CM368" s="4" t="s">
        <v>445</v>
      </c>
      <c r="CN368" s="2">
        <v>1</v>
      </c>
      <c r="CO368" s="2">
        <v>0</v>
      </c>
      <c r="CP368" s="2">
        <v>0</v>
      </c>
      <c r="CQ368" s="2">
        <v>0</v>
      </c>
      <c r="CR368" s="2">
        <v>0</v>
      </c>
      <c r="CS368" s="4" t="s">
        <v>445</v>
      </c>
      <c r="CT368" s="2">
        <v>0</v>
      </c>
      <c r="CU368" s="2">
        <v>1</v>
      </c>
      <c r="CV368" s="2">
        <v>0</v>
      </c>
      <c r="CW368" s="2">
        <v>0</v>
      </c>
      <c r="CX368" s="2">
        <v>0</v>
      </c>
      <c r="CY368" s="2">
        <v>0</v>
      </c>
      <c r="CZ368" s="4" t="s">
        <v>445</v>
      </c>
      <c r="DA368" s="8">
        <f t="shared" si="17"/>
        <v>6</v>
      </c>
      <c r="DB368" s="2">
        <v>2</v>
      </c>
      <c r="DC368" s="2">
        <v>2</v>
      </c>
      <c r="DD368" s="2">
        <v>3</v>
      </c>
      <c r="DE368" s="2">
        <v>2</v>
      </c>
      <c r="DF368" s="2">
        <v>3</v>
      </c>
      <c r="DG368" s="2">
        <v>2</v>
      </c>
      <c r="DH368" s="2">
        <v>2</v>
      </c>
      <c r="DI368" s="2">
        <v>2</v>
      </c>
      <c r="DJ368" s="2">
        <v>2</v>
      </c>
      <c r="DK368" s="2">
        <v>0</v>
      </c>
      <c r="DL368" s="2">
        <v>0</v>
      </c>
      <c r="DM368" s="2">
        <v>1</v>
      </c>
      <c r="DN368" s="2">
        <v>0</v>
      </c>
      <c r="DO368" s="2">
        <v>0</v>
      </c>
      <c r="DP368" s="2">
        <v>0</v>
      </c>
      <c r="DQ368" s="2">
        <v>0</v>
      </c>
      <c r="DR368" s="4" t="s">
        <v>445</v>
      </c>
    </row>
    <row r="369" spans="1:122">
      <c r="A369" s="2">
        <v>7840556</v>
      </c>
      <c r="B369" s="3">
        <v>42056.057164351849</v>
      </c>
      <c r="C369" s="2">
        <v>2</v>
      </c>
      <c r="D369" s="2">
        <v>28</v>
      </c>
      <c r="E369" s="2">
        <v>4</v>
      </c>
      <c r="F369" s="2">
        <v>1</v>
      </c>
      <c r="G369" s="2">
        <v>1</v>
      </c>
      <c r="H369" s="2">
        <v>1</v>
      </c>
      <c r="I369" s="2">
        <v>1</v>
      </c>
      <c r="J369" s="2">
        <v>2</v>
      </c>
      <c r="K369" s="2">
        <v>2</v>
      </c>
      <c r="L369" s="2">
        <v>5</v>
      </c>
      <c r="N369" s="2">
        <v>2009</v>
      </c>
      <c r="O369" s="2">
        <v>240</v>
      </c>
      <c r="P369" s="2">
        <v>1</v>
      </c>
      <c r="Q369" s="2">
        <f t="shared" si="15"/>
        <v>240</v>
      </c>
      <c r="R369" s="4" t="s">
        <v>294</v>
      </c>
      <c r="S369" s="2">
        <v>2</v>
      </c>
      <c r="T369" s="2">
        <v>3</v>
      </c>
      <c r="U369" s="2">
        <v>3</v>
      </c>
      <c r="V369" s="2">
        <v>1</v>
      </c>
      <c r="W369" s="2">
        <v>2</v>
      </c>
      <c r="X369" s="2">
        <v>3</v>
      </c>
      <c r="Y369" s="2">
        <v>3</v>
      </c>
      <c r="Z369" s="2">
        <v>3</v>
      </c>
      <c r="AA369" s="2">
        <v>3</v>
      </c>
      <c r="AB369" s="2">
        <v>2</v>
      </c>
      <c r="AC369" s="2">
        <v>3</v>
      </c>
      <c r="AD369" s="2">
        <v>4</v>
      </c>
      <c r="AE369" s="2">
        <v>4</v>
      </c>
      <c r="AF369" s="2">
        <v>4</v>
      </c>
      <c r="AG369" s="2">
        <v>3</v>
      </c>
      <c r="AH369" s="2">
        <v>4</v>
      </c>
      <c r="AI369" s="2">
        <v>4</v>
      </c>
      <c r="AJ369" s="2">
        <v>4</v>
      </c>
      <c r="AK369" s="2">
        <v>3</v>
      </c>
      <c r="AL369" s="2">
        <v>3</v>
      </c>
      <c r="AM369" s="2">
        <v>4</v>
      </c>
      <c r="AN369" s="2">
        <v>3</v>
      </c>
      <c r="AO369" s="2">
        <v>3</v>
      </c>
      <c r="AP369" s="2">
        <v>4</v>
      </c>
      <c r="AQ369" s="2">
        <v>3</v>
      </c>
      <c r="AR369" s="2">
        <v>3</v>
      </c>
      <c r="AS369" s="2">
        <v>4</v>
      </c>
      <c r="AT369" s="2">
        <v>4</v>
      </c>
      <c r="AU369" s="2">
        <v>4</v>
      </c>
      <c r="AV369" s="2">
        <v>4</v>
      </c>
      <c r="AW369" s="2">
        <v>3</v>
      </c>
      <c r="AX369" s="2">
        <v>3</v>
      </c>
      <c r="AY369" s="2">
        <v>3</v>
      </c>
      <c r="AZ369" s="2">
        <v>3</v>
      </c>
      <c r="BA369" s="2">
        <v>3</v>
      </c>
      <c r="BB369" s="2">
        <v>4</v>
      </c>
      <c r="BC369" s="2">
        <v>4</v>
      </c>
      <c r="BD369" s="2">
        <v>3</v>
      </c>
      <c r="BE369" s="2">
        <v>4</v>
      </c>
      <c r="BF369" s="2">
        <v>3</v>
      </c>
      <c r="BG369" s="2">
        <v>4</v>
      </c>
      <c r="BH369" s="2">
        <v>4</v>
      </c>
      <c r="BI369" s="2">
        <f t="shared" si="16"/>
        <v>4</v>
      </c>
      <c r="BJ369" s="2">
        <v>0</v>
      </c>
      <c r="BK369" s="2">
        <v>0</v>
      </c>
      <c r="BL369" s="2">
        <v>1</v>
      </c>
      <c r="BM369" s="2">
        <v>0</v>
      </c>
      <c r="BN369" s="2">
        <v>0</v>
      </c>
      <c r="BO369" s="2">
        <v>0</v>
      </c>
      <c r="BP369" s="2">
        <v>0</v>
      </c>
      <c r="BQ369" s="4" t="s">
        <v>445</v>
      </c>
      <c r="BR369" s="2">
        <v>0</v>
      </c>
      <c r="BS369" s="2">
        <v>0</v>
      </c>
      <c r="BT369" s="2">
        <v>0</v>
      </c>
      <c r="BU369" s="2">
        <v>1</v>
      </c>
      <c r="BV369" s="2">
        <v>0</v>
      </c>
      <c r="BW369" s="2">
        <v>0</v>
      </c>
      <c r="BX369" s="2">
        <v>0</v>
      </c>
      <c r="BY369" s="4" t="s">
        <v>445</v>
      </c>
      <c r="BZ369" s="2">
        <v>0</v>
      </c>
      <c r="CA369" s="2">
        <v>1</v>
      </c>
      <c r="CB369" s="2">
        <v>1</v>
      </c>
      <c r="CC369" s="2">
        <v>0</v>
      </c>
      <c r="CD369" s="2">
        <v>0</v>
      </c>
      <c r="CE369" s="2">
        <v>0</v>
      </c>
      <c r="CF369" s="2">
        <v>0</v>
      </c>
      <c r="CG369" s="4" t="s">
        <v>445</v>
      </c>
      <c r="CH369" s="2">
        <v>1</v>
      </c>
      <c r="CI369" s="2">
        <v>0</v>
      </c>
      <c r="CJ369" s="2">
        <v>0</v>
      </c>
      <c r="CK369" s="2">
        <v>0</v>
      </c>
      <c r="CL369" s="2">
        <v>0</v>
      </c>
      <c r="CM369" s="4" t="s">
        <v>445</v>
      </c>
      <c r="CN369" s="2">
        <v>1</v>
      </c>
      <c r="CO369" s="2">
        <v>0</v>
      </c>
      <c r="CP369" s="2">
        <v>0</v>
      </c>
      <c r="CQ369" s="2">
        <v>0</v>
      </c>
      <c r="CR369" s="2">
        <v>0</v>
      </c>
      <c r="CS369" s="4" t="s">
        <v>445</v>
      </c>
      <c r="CT369" s="2">
        <v>0</v>
      </c>
      <c r="CU369" s="2">
        <v>1</v>
      </c>
      <c r="CV369" s="2">
        <v>0</v>
      </c>
      <c r="CW369" s="2">
        <v>0</v>
      </c>
      <c r="CX369" s="2">
        <v>0</v>
      </c>
      <c r="CY369" s="2">
        <v>0</v>
      </c>
      <c r="CZ369" s="4" t="s">
        <v>445</v>
      </c>
      <c r="DA369" s="8">
        <f t="shared" si="17"/>
        <v>7</v>
      </c>
      <c r="DB369" s="2">
        <v>2</v>
      </c>
      <c r="DC369" s="2">
        <v>3</v>
      </c>
      <c r="DD369" s="2">
        <v>3</v>
      </c>
      <c r="DE369" s="2">
        <v>4</v>
      </c>
      <c r="DF369" s="2">
        <v>4</v>
      </c>
      <c r="DG369" s="2">
        <v>3</v>
      </c>
      <c r="DH369" s="2">
        <v>5</v>
      </c>
      <c r="DI369" s="2">
        <v>4</v>
      </c>
      <c r="DJ369" s="2">
        <v>3</v>
      </c>
      <c r="DR369" s="4" t="s">
        <v>445</v>
      </c>
    </row>
    <row r="370" spans="1:122">
      <c r="A370" s="2">
        <v>7841072</v>
      </c>
      <c r="B370" s="3">
        <v>42056.683067129627</v>
      </c>
      <c r="C370" s="2">
        <v>2</v>
      </c>
      <c r="D370" s="2">
        <v>27</v>
      </c>
      <c r="E370" s="2">
        <v>4</v>
      </c>
      <c r="F370" s="2">
        <v>11</v>
      </c>
      <c r="G370" s="2">
        <v>3</v>
      </c>
      <c r="H370" s="2">
        <v>2</v>
      </c>
      <c r="I370" s="2">
        <v>1</v>
      </c>
      <c r="L370" s="2">
        <v>9</v>
      </c>
      <c r="N370" s="2">
        <v>2002</v>
      </c>
      <c r="O370" s="2">
        <v>1000</v>
      </c>
      <c r="P370" s="2">
        <v>3</v>
      </c>
      <c r="Q370" s="2">
        <f t="shared" si="15"/>
        <v>333.33333333333331</v>
      </c>
      <c r="R370" s="4" t="s">
        <v>87</v>
      </c>
      <c r="S370" s="2">
        <v>1</v>
      </c>
      <c r="T370" s="2">
        <v>1</v>
      </c>
      <c r="U370" s="2">
        <v>1</v>
      </c>
      <c r="V370" s="2">
        <v>1</v>
      </c>
      <c r="W370" s="2">
        <v>3</v>
      </c>
      <c r="X370" s="2">
        <v>2</v>
      </c>
      <c r="Y370" s="2">
        <v>3</v>
      </c>
      <c r="Z370" s="2">
        <v>1</v>
      </c>
      <c r="AA370" s="2">
        <v>3</v>
      </c>
      <c r="AB370" s="2">
        <v>3</v>
      </c>
      <c r="AC370" s="2">
        <v>4</v>
      </c>
      <c r="AD370" s="2">
        <v>4</v>
      </c>
      <c r="AE370" s="2">
        <v>4</v>
      </c>
      <c r="AF370" s="2">
        <v>3</v>
      </c>
      <c r="AG370" s="2">
        <v>3</v>
      </c>
      <c r="AH370" s="2">
        <v>3</v>
      </c>
      <c r="AI370" s="2">
        <v>2</v>
      </c>
      <c r="AJ370" s="2">
        <v>2</v>
      </c>
      <c r="AK370" s="2">
        <v>3</v>
      </c>
      <c r="AL370" s="2">
        <v>3</v>
      </c>
      <c r="AM370" s="2">
        <v>3</v>
      </c>
      <c r="AN370" s="2">
        <v>2</v>
      </c>
      <c r="AO370" s="2">
        <v>3</v>
      </c>
      <c r="AP370" s="2">
        <v>4</v>
      </c>
      <c r="AQ370" s="2">
        <v>3</v>
      </c>
      <c r="AR370" s="2">
        <v>3</v>
      </c>
      <c r="AS370" s="2">
        <v>4</v>
      </c>
      <c r="AT370" s="2">
        <v>3</v>
      </c>
      <c r="AU370" s="2">
        <v>2</v>
      </c>
      <c r="AV370" s="2">
        <v>4</v>
      </c>
      <c r="AW370" s="2">
        <v>3</v>
      </c>
      <c r="AX370" s="2">
        <v>3</v>
      </c>
      <c r="AY370" s="2">
        <v>4</v>
      </c>
      <c r="AZ370" s="2">
        <v>3</v>
      </c>
      <c r="BA370" s="2">
        <v>3</v>
      </c>
      <c r="BB370" s="2">
        <v>4</v>
      </c>
      <c r="BC370" s="2">
        <v>3</v>
      </c>
      <c r="BD370" s="2">
        <v>1</v>
      </c>
      <c r="BE370" s="2">
        <v>5</v>
      </c>
      <c r="BF370" s="2">
        <v>3</v>
      </c>
      <c r="BG370" s="2">
        <v>3</v>
      </c>
      <c r="BH370" s="2">
        <v>3</v>
      </c>
      <c r="BI370" s="2">
        <f t="shared" si="16"/>
        <v>3</v>
      </c>
      <c r="BJ370" s="2">
        <v>0</v>
      </c>
      <c r="BK370" s="2">
        <v>0</v>
      </c>
      <c r="BL370" s="2">
        <v>1</v>
      </c>
      <c r="BM370" s="2">
        <v>0</v>
      </c>
      <c r="BN370" s="2">
        <v>0</v>
      </c>
      <c r="BO370" s="2">
        <v>0</v>
      </c>
      <c r="BP370" s="2">
        <v>0</v>
      </c>
      <c r="BQ370" s="4" t="s">
        <v>445</v>
      </c>
      <c r="BR370" s="2">
        <v>0</v>
      </c>
      <c r="BS370" s="2">
        <v>1</v>
      </c>
      <c r="BT370" s="2">
        <v>0</v>
      </c>
      <c r="BU370" s="2">
        <v>0</v>
      </c>
      <c r="BV370" s="2">
        <v>0</v>
      </c>
      <c r="BW370" s="2">
        <v>0</v>
      </c>
      <c r="BX370" s="2">
        <v>0</v>
      </c>
      <c r="BY370" s="4" t="s">
        <v>445</v>
      </c>
      <c r="BZ370" s="2">
        <v>1</v>
      </c>
      <c r="CA370" s="2">
        <v>0</v>
      </c>
      <c r="CB370" s="2">
        <v>1</v>
      </c>
      <c r="CC370" s="2">
        <v>0</v>
      </c>
      <c r="CD370" s="2">
        <v>0</v>
      </c>
      <c r="CE370" s="2">
        <v>0</v>
      </c>
      <c r="CF370" s="2">
        <v>0</v>
      </c>
      <c r="CG370" s="4" t="s">
        <v>445</v>
      </c>
      <c r="CH370" s="2">
        <v>0</v>
      </c>
      <c r="CI370" s="2">
        <v>1</v>
      </c>
      <c r="CJ370" s="2">
        <v>0</v>
      </c>
      <c r="CK370" s="2">
        <v>0</v>
      </c>
      <c r="CL370" s="2">
        <v>0</v>
      </c>
      <c r="CM370" s="4" t="s">
        <v>445</v>
      </c>
      <c r="CN370" s="2">
        <v>1</v>
      </c>
      <c r="CO370" s="2">
        <v>1</v>
      </c>
      <c r="CP370" s="2">
        <v>0</v>
      </c>
      <c r="CQ370" s="2">
        <v>0</v>
      </c>
      <c r="CR370" s="2">
        <v>0</v>
      </c>
      <c r="CS370" s="4" t="s">
        <v>445</v>
      </c>
      <c r="CT370" s="2">
        <v>0</v>
      </c>
      <c r="CU370" s="2">
        <v>0</v>
      </c>
      <c r="CV370" s="2">
        <v>0</v>
      </c>
      <c r="CW370" s="2">
        <v>0</v>
      </c>
      <c r="CX370" s="2">
        <v>1</v>
      </c>
      <c r="CY370" s="2">
        <v>0</v>
      </c>
      <c r="CZ370" s="4" t="s">
        <v>445</v>
      </c>
      <c r="DA370" s="8">
        <f t="shared" si="17"/>
        <v>7</v>
      </c>
      <c r="DB370" s="2">
        <v>4</v>
      </c>
      <c r="DC370" s="2">
        <v>2</v>
      </c>
      <c r="DD370" s="2">
        <v>3</v>
      </c>
      <c r="DE370" s="2">
        <v>3</v>
      </c>
      <c r="DF370" s="2">
        <v>5</v>
      </c>
      <c r="DG370" s="2">
        <v>2</v>
      </c>
      <c r="DH370" s="2">
        <v>5</v>
      </c>
      <c r="DI370" s="2">
        <v>3</v>
      </c>
      <c r="DJ370" s="2">
        <v>2</v>
      </c>
      <c r="DK370" s="2">
        <v>0</v>
      </c>
      <c r="DL370" s="2">
        <v>0</v>
      </c>
      <c r="DM370" s="2">
        <v>1</v>
      </c>
      <c r="DN370" s="2">
        <v>0</v>
      </c>
      <c r="DO370" s="2">
        <v>1</v>
      </c>
      <c r="DP370" s="2">
        <v>0</v>
      </c>
      <c r="DQ370" s="2">
        <v>0</v>
      </c>
      <c r="DR370" s="4" t="s">
        <v>445</v>
      </c>
    </row>
    <row r="371" spans="1:122">
      <c r="A371" s="2">
        <v>7856935</v>
      </c>
      <c r="B371" s="3">
        <v>42056.017743055556</v>
      </c>
      <c r="C371" s="2">
        <v>1</v>
      </c>
      <c r="D371" s="2">
        <v>39</v>
      </c>
      <c r="E371" s="2">
        <v>6</v>
      </c>
      <c r="F371" s="2">
        <v>28</v>
      </c>
      <c r="G371" s="2">
        <v>5</v>
      </c>
      <c r="H371" s="2">
        <v>2</v>
      </c>
      <c r="I371" s="2">
        <v>2</v>
      </c>
      <c r="J371" s="2">
        <v>3</v>
      </c>
      <c r="K371" s="2">
        <v>3</v>
      </c>
      <c r="L371" s="2">
        <v>5</v>
      </c>
      <c r="N371" s="2">
        <v>1990</v>
      </c>
      <c r="O371" s="2">
        <v>1000</v>
      </c>
      <c r="P371" s="2">
        <v>10</v>
      </c>
      <c r="Q371" s="2">
        <f t="shared" si="15"/>
        <v>100</v>
      </c>
      <c r="R371" s="4" t="s">
        <v>308</v>
      </c>
      <c r="S371" s="2">
        <v>1</v>
      </c>
      <c r="T371" s="2">
        <v>1</v>
      </c>
      <c r="U371" s="2">
        <v>2</v>
      </c>
      <c r="V371" s="2">
        <v>2</v>
      </c>
      <c r="W371" s="2">
        <v>2</v>
      </c>
      <c r="X371" s="2">
        <v>2</v>
      </c>
      <c r="Y371" s="2">
        <v>2</v>
      </c>
      <c r="Z371" s="2">
        <v>2</v>
      </c>
      <c r="AA371" s="2">
        <v>2</v>
      </c>
      <c r="AB371" s="2">
        <v>2</v>
      </c>
      <c r="AC371" s="2">
        <v>2</v>
      </c>
      <c r="AD371" s="2">
        <v>1</v>
      </c>
      <c r="AE371" s="2">
        <v>1</v>
      </c>
      <c r="AF371" s="2">
        <v>3</v>
      </c>
      <c r="AG371" s="2">
        <v>2</v>
      </c>
      <c r="AH371" s="2">
        <v>2</v>
      </c>
      <c r="AI371" s="2">
        <v>2</v>
      </c>
      <c r="AJ371" s="2">
        <v>2</v>
      </c>
      <c r="AK371" s="2">
        <v>2</v>
      </c>
      <c r="AL371" s="2">
        <v>3</v>
      </c>
      <c r="AM371" s="2">
        <v>4</v>
      </c>
      <c r="AN371" s="2">
        <v>1</v>
      </c>
      <c r="AO371" s="2">
        <v>2</v>
      </c>
      <c r="AP371" s="2">
        <v>2</v>
      </c>
      <c r="AQ371" s="2">
        <v>2</v>
      </c>
      <c r="AR371" s="2">
        <v>3</v>
      </c>
      <c r="AS371" s="2">
        <v>2</v>
      </c>
      <c r="AT371" s="2">
        <v>3</v>
      </c>
      <c r="AU371" s="2">
        <v>1</v>
      </c>
      <c r="AV371" s="2">
        <v>3</v>
      </c>
      <c r="AW371" s="2">
        <v>2</v>
      </c>
      <c r="AX371" s="2">
        <v>1</v>
      </c>
      <c r="AY371" s="2">
        <v>2</v>
      </c>
      <c r="AZ371" s="2">
        <v>3</v>
      </c>
      <c r="BA371" s="2">
        <v>2</v>
      </c>
      <c r="BB371" s="2">
        <v>2</v>
      </c>
      <c r="BC371" s="2">
        <v>3</v>
      </c>
      <c r="BD371" s="2">
        <v>1</v>
      </c>
      <c r="BE371" s="2">
        <v>3</v>
      </c>
      <c r="BF371" s="2">
        <v>2</v>
      </c>
      <c r="BG371" s="2">
        <v>2</v>
      </c>
      <c r="BH371" s="2">
        <v>3</v>
      </c>
      <c r="BI371" s="2">
        <f t="shared" si="16"/>
        <v>2.5</v>
      </c>
      <c r="BJ371" s="2">
        <v>0</v>
      </c>
      <c r="BK371" s="2">
        <v>1</v>
      </c>
      <c r="BL371" s="2">
        <v>0</v>
      </c>
      <c r="BM371" s="2">
        <v>0</v>
      </c>
      <c r="BN371" s="2">
        <v>0</v>
      </c>
      <c r="BO371" s="2">
        <v>0</v>
      </c>
      <c r="BP371" s="2">
        <v>0</v>
      </c>
      <c r="BQ371" s="4" t="s">
        <v>445</v>
      </c>
      <c r="BR371" s="2">
        <v>0</v>
      </c>
      <c r="BS371" s="2">
        <v>0</v>
      </c>
      <c r="BT371" s="2">
        <v>0</v>
      </c>
      <c r="BU371" s="2">
        <v>0</v>
      </c>
      <c r="BV371" s="2">
        <v>0</v>
      </c>
      <c r="BW371" s="2">
        <v>1</v>
      </c>
      <c r="BX371" s="2">
        <v>0</v>
      </c>
      <c r="BY371" s="4" t="s">
        <v>445</v>
      </c>
      <c r="BZ371" s="2">
        <v>0</v>
      </c>
      <c r="CA371" s="2">
        <v>0</v>
      </c>
      <c r="CB371" s="2">
        <v>0</v>
      </c>
      <c r="CC371" s="2">
        <v>0</v>
      </c>
      <c r="CD371" s="2">
        <v>0</v>
      </c>
      <c r="CE371" s="2">
        <v>0</v>
      </c>
      <c r="CF371" s="2">
        <v>1</v>
      </c>
      <c r="CG371" s="4" t="s">
        <v>445</v>
      </c>
      <c r="CH371" s="2">
        <v>1</v>
      </c>
      <c r="CI371" s="2">
        <v>0</v>
      </c>
      <c r="CJ371" s="2">
        <v>0</v>
      </c>
      <c r="CK371" s="2">
        <v>0</v>
      </c>
      <c r="CL371" s="2">
        <v>0</v>
      </c>
      <c r="CM371" s="4" t="s">
        <v>445</v>
      </c>
      <c r="CN371" s="2">
        <v>1</v>
      </c>
      <c r="CO371" s="2">
        <v>0</v>
      </c>
      <c r="CP371" s="2">
        <v>0</v>
      </c>
      <c r="CQ371" s="2">
        <v>0</v>
      </c>
      <c r="CR371" s="2">
        <v>0</v>
      </c>
      <c r="CS371" s="4" t="s">
        <v>445</v>
      </c>
      <c r="CT371" s="2">
        <v>0</v>
      </c>
      <c r="CU371" s="2">
        <v>0</v>
      </c>
      <c r="CV371" s="2">
        <v>0</v>
      </c>
      <c r="CW371" s="2">
        <v>0</v>
      </c>
      <c r="CX371" s="2">
        <v>1</v>
      </c>
      <c r="CY371" s="2">
        <v>0</v>
      </c>
      <c r="CZ371" s="4" t="s">
        <v>445</v>
      </c>
      <c r="DA371" s="8">
        <f t="shared" si="17"/>
        <v>3</v>
      </c>
      <c r="DB371" s="2">
        <v>2</v>
      </c>
      <c r="DC371" s="2">
        <v>2</v>
      </c>
      <c r="DD371" s="2">
        <v>2</v>
      </c>
      <c r="DE371" s="2">
        <v>3</v>
      </c>
      <c r="DF371" s="2">
        <v>2</v>
      </c>
      <c r="DG371" s="2">
        <v>2</v>
      </c>
      <c r="DH371" s="2">
        <v>2</v>
      </c>
      <c r="DI371" s="2">
        <v>2</v>
      </c>
      <c r="DJ371" s="2">
        <v>2</v>
      </c>
      <c r="DK371" s="2">
        <v>0</v>
      </c>
      <c r="DL371" s="2">
        <v>1</v>
      </c>
      <c r="DM371" s="2">
        <v>0</v>
      </c>
      <c r="DN371" s="2">
        <v>0</v>
      </c>
      <c r="DO371" s="2">
        <v>0</v>
      </c>
      <c r="DP371" s="2">
        <v>0</v>
      </c>
      <c r="DQ371" s="2">
        <v>0</v>
      </c>
      <c r="DR371" s="4" t="s">
        <v>445</v>
      </c>
    </row>
    <row r="372" spans="1:122">
      <c r="A372" s="2">
        <v>7857201</v>
      </c>
      <c r="B372" s="3">
        <v>42056.082511574074</v>
      </c>
      <c r="C372" s="2">
        <v>1</v>
      </c>
      <c r="D372" s="2">
        <v>40</v>
      </c>
      <c r="E372" s="2">
        <v>7</v>
      </c>
      <c r="F372" s="2">
        <v>10</v>
      </c>
      <c r="G372" s="2">
        <v>3</v>
      </c>
      <c r="H372" s="2">
        <v>1</v>
      </c>
      <c r="I372" s="2">
        <v>1</v>
      </c>
      <c r="J372" s="2">
        <v>4</v>
      </c>
      <c r="K372" s="2">
        <v>2</v>
      </c>
      <c r="L372" s="2">
        <v>5</v>
      </c>
      <c r="N372" s="2">
        <v>2009</v>
      </c>
      <c r="O372" s="2">
        <v>150</v>
      </c>
      <c r="P372" s="2">
        <v>5</v>
      </c>
      <c r="Q372" s="2">
        <f t="shared" si="15"/>
        <v>30</v>
      </c>
      <c r="R372" s="4" t="s">
        <v>309</v>
      </c>
      <c r="S372" s="2">
        <v>2</v>
      </c>
      <c r="T372" s="2">
        <v>1</v>
      </c>
      <c r="U372" s="2">
        <v>1</v>
      </c>
      <c r="V372" s="2">
        <v>1</v>
      </c>
      <c r="W372" s="2">
        <v>1</v>
      </c>
      <c r="X372" s="2">
        <v>2</v>
      </c>
      <c r="Y372" s="2">
        <v>2</v>
      </c>
      <c r="Z372" s="2">
        <v>1</v>
      </c>
      <c r="AA372" s="2">
        <v>2</v>
      </c>
      <c r="AB372" s="2">
        <v>2</v>
      </c>
      <c r="AC372" s="2">
        <v>4</v>
      </c>
      <c r="AD372" s="2">
        <v>4</v>
      </c>
      <c r="AE372" s="2">
        <v>4</v>
      </c>
      <c r="AF372" s="2">
        <v>3</v>
      </c>
      <c r="AG372" s="2">
        <v>2</v>
      </c>
      <c r="AH372" s="2">
        <v>3</v>
      </c>
      <c r="AI372" s="2">
        <v>2</v>
      </c>
      <c r="AJ372" s="2">
        <v>2</v>
      </c>
      <c r="AK372" s="2">
        <v>4</v>
      </c>
      <c r="AL372" s="2">
        <v>4</v>
      </c>
      <c r="AM372" s="2">
        <v>3</v>
      </c>
      <c r="AN372" s="2">
        <v>1</v>
      </c>
      <c r="AO372" s="2">
        <v>4</v>
      </c>
      <c r="AP372" s="2">
        <v>4</v>
      </c>
      <c r="AQ372" s="2">
        <v>4</v>
      </c>
      <c r="AR372" s="2">
        <v>4</v>
      </c>
      <c r="AS372" s="2">
        <v>4</v>
      </c>
      <c r="AT372" s="2">
        <v>4</v>
      </c>
      <c r="AU372" s="2">
        <v>2</v>
      </c>
      <c r="AV372" s="2">
        <v>1</v>
      </c>
      <c r="AW372" s="2">
        <v>1</v>
      </c>
      <c r="AX372" s="2">
        <v>1</v>
      </c>
      <c r="AY372" s="2">
        <v>1</v>
      </c>
      <c r="AZ372" s="2">
        <v>1</v>
      </c>
      <c r="BA372" s="2">
        <v>1</v>
      </c>
      <c r="BB372" s="2">
        <v>1</v>
      </c>
      <c r="BC372" s="2">
        <v>3</v>
      </c>
      <c r="BD372" s="2">
        <v>2</v>
      </c>
      <c r="BE372" s="2">
        <v>2</v>
      </c>
      <c r="BF372" s="2">
        <v>2</v>
      </c>
      <c r="BG372" s="2">
        <v>2</v>
      </c>
      <c r="BH372" s="2">
        <v>3</v>
      </c>
      <c r="BI372" s="2">
        <f t="shared" si="16"/>
        <v>2.5</v>
      </c>
      <c r="BJ372" s="2">
        <v>0</v>
      </c>
      <c r="BK372" s="2">
        <v>0</v>
      </c>
      <c r="BL372" s="2">
        <v>0</v>
      </c>
      <c r="BM372" s="2">
        <v>0</v>
      </c>
      <c r="BN372" s="2">
        <v>0</v>
      </c>
      <c r="BO372" s="2">
        <v>1</v>
      </c>
      <c r="BP372" s="2">
        <v>0</v>
      </c>
      <c r="BQ372" s="4" t="s">
        <v>445</v>
      </c>
      <c r="BR372" s="2">
        <v>0</v>
      </c>
      <c r="BS372" s="2">
        <v>0</v>
      </c>
      <c r="BT372" s="2">
        <v>0</v>
      </c>
      <c r="BU372" s="2">
        <v>0</v>
      </c>
      <c r="BV372" s="2">
        <v>0</v>
      </c>
      <c r="BW372" s="2">
        <v>1</v>
      </c>
      <c r="BX372" s="2">
        <v>0</v>
      </c>
      <c r="BY372" s="4" t="s">
        <v>445</v>
      </c>
      <c r="BZ372" s="2">
        <v>0</v>
      </c>
      <c r="CA372" s="2">
        <v>0</v>
      </c>
      <c r="CB372" s="2">
        <v>0</v>
      </c>
      <c r="CC372" s="2">
        <v>0</v>
      </c>
      <c r="CD372" s="2">
        <v>0</v>
      </c>
      <c r="CE372" s="2">
        <v>1</v>
      </c>
      <c r="CF372" s="2">
        <v>0</v>
      </c>
      <c r="CG372" s="4" t="s">
        <v>445</v>
      </c>
      <c r="CH372" s="2">
        <v>0</v>
      </c>
      <c r="CI372" s="2">
        <v>0</v>
      </c>
      <c r="CJ372" s="2">
        <v>0</v>
      </c>
      <c r="CK372" s="2">
        <v>1</v>
      </c>
      <c r="CL372" s="2">
        <v>0</v>
      </c>
      <c r="CM372" s="4" t="s">
        <v>445</v>
      </c>
      <c r="CN372" s="2">
        <v>0</v>
      </c>
      <c r="CO372" s="2">
        <v>0</v>
      </c>
      <c r="CP372" s="2">
        <v>0</v>
      </c>
      <c r="CQ372" s="2">
        <v>1</v>
      </c>
      <c r="CR372" s="2">
        <v>0</v>
      </c>
      <c r="CS372" s="4" t="s">
        <v>445</v>
      </c>
      <c r="CT372" s="2">
        <v>0</v>
      </c>
      <c r="CU372" s="2">
        <v>0</v>
      </c>
      <c r="CV372" s="2">
        <v>0</v>
      </c>
      <c r="CW372" s="2">
        <v>0</v>
      </c>
      <c r="CX372" s="2">
        <v>1</v>
      </c>
      <c r="CY372" s="2">
        <v>0</v>
      </c>
      <c r="CZ372" s="4" t="s">
        <v>445</v>
      </c>
      <c r="DA372" s="8">
        <f t="shared" si="17"/>
        <v>0</v>
      </c>
      <c r="DB372" s="2">
        <v>2</v>
      </c>
      <c r="DC372" s="2">
        <v>2</v>
      </c>
      <c r="DD372" s="2">
        <v>2</v>
      </c>
      <c r="DE372" s="2">
        <v>2</v>
      </c>
      <c r="DF372" s="2">
        <v>2</v>
      </c>
      <c r="DG372" s="2">
        <v>2</v>
      </c>
      <c r="DH372" s="2">
        <v>4</v>
      </c>
      <c r="DI372" s="2">
        <v>3</v>
      </c>
      <c r="DJ372" s="2">
        <v>3</v>
      </c>
      <c r="DR372" s="4" t="s">
        <v>445</v>
      </c>
    </row>
    <row r="373" spans="1:122">
      <c r="A373" s="2">
        <v>7861489</v>
      </c>
      <c r="B373" s="3">
        <v>42055.981689814813</v>
      </c>
      <c r="C373" s="2">
        <v>1</v>
      </c>
      <c r="D373" s="2">
        <v>36</v>
      </c>
      <c r="E373" s="2">
        <v>6</v>
      </c>
      <c r="F373" s="2">
        <v>27</v>
      </c>
      <c r="G373" s="2">
        <v>5</v>
      </c>
      <c r="H373" s="2">
        <v>1</v>
      </c>
      <c r="I373" s="2">
        <v>1</v>
      </c>
      <c r="J373" s="2">
        <v>6</v>
      </c>
      <c r="K373" s="2">
        <v>3</v>
      </c>
      <c r="L373" s="2">
        <v>5</v>
      </c>
      <c r="N373" s="2">
        <v>1993</v>
      </c>
      <c r="O373" s="2">
        <v>2500</v>
      </c>
      <c r="P373" s="2">
        <v>9</v>
      </c>
      <c r="Q373" s="2">
        <f t="shared" si="15"/>
        <v>277.77777777777777</v>
      </c>
      <c r="R373" s="4" t="s">
        <v>32</v>
      </c>
      <c r="S373" s="2">
        <v>3</v>
      </c>
      <c r="T373" s="2">
        <v>3</v>
      </c>
      <c r="U373" s="2">
        <v>4</v>
      </c>
      <c r="V373" s="2">
        <v>3</v>
      </c>
      <c r="W373" s="2">
        <v>3</v>
      </c>
      <c r="X373" s="2">
        <v>2</v>
      </c>
      <c r="Y373" s="2">
        <v>2</v>
      </c>
      <c r="Z373" s="2">
        <v>3</v>
      </c>
      <c r="AA373" s="2">
        <v>3</v>
      </c>
      <c r="AB373" s="2">
        <v>4</v>
      </c>
      <c r="AC373" s="2">
        <v>4</v>
      </c>
      <c r="AD373" s="2">
        <v>4</v>
      </c>
      <c r="AE373" s="2">
        <v>4</v>
      </c>
      <c r="AF373" s="2">
        <v>3</v>
      </c>
      <c r="AG373" s="2">
        <v>3</v>
      </c>
      <c r="AH373" s="2">
        <v>3</v>
      </c>
      <c r="AI373" s="2">
        <v>2</v>
      </c>
      <c r="AJ373" s="2">
        <v>3</v>
      </c>
      <c r="AK373" s="2">
        <v>3</v>
      </c>
      <c r="AL373" s="2">
        <v>3</v>
      </c>
      <c r="AM373" s="2">
        <v>2</v>
      </c>
      <c r="AN373" s="2">
        <v>1</v>
      </c>
      <c r="AO373" s="2">
        <v>4</v>
      </c>
      <c r="AP373" s="2">
        <v>4</v>
      </c>
      <c r="AQ373" s="2">
        <v>3</v>
      </c>
      <c r="AR373" s="2">
        <v>2</v>
      </c>
      <c r="AS373" s="2">
        <v>3</v>
      </c>
      <c r="AT373" s="2">
        <v>4</v>
      </c>
      <c r="AU373" s="2">
        <v>3</v>
      </c>
      <c r="AV373" s="2">
        <v>4</v>
      </c>
      <c r="AW373" s="2">
        <v>3</v>
      </c>
      <c r="AX373" s="2">
        <v>4</v>
      </c>
      <c r="AY373" s="2">
        <v>2</v>
      </c>
      <c r="AZ373" s="2">
        <v>1</v>
      </c>
      <c r="BA373" s="2">
        <v>2</v>
      </c>
      <c r="BB373" s="2">
        <v>2</v>
      </c>
      <c r="BC373" s="2">
        <v>3</v>
      </c>
      <c r="BD373" s="2">
        <v>2</v>
      </c>
      <c r="BE373" s="2">
        <v>2</v>
      </c>
      <c r="BF373" s="2">
        <v>3</v>
      </c>
      <c r="BG373" s="2">
        <v>1</v>
      </c>
      <c r="BH373" s="2">
        <v>2</v>
      </c>
      <c r="BI373" s="2">
        <f t="shared" si="16"/>
        <v>1.5</v>
      </c>
      <c r="BJ373" s="2">
        <v>0</v>
      </c>
      <c r="BK373" s="2">
        <v>0</v>
      </c>
      <c r="BL373" s="2">
        <v>0</v>
      </c>
      <c r="BM373" s="2">
        <v>0</v>
      </c>
      <c r="BN373" s="2">
        <v>0</v>
      </c>
      <c r="BO373" s="2">
        <v>0</v>
      </c>
      <c r="BP373" s="2">
        <v>1</v>
      </c>
      <c r="BQ373" s="4" t="s">
        <v>445</v>
      </c>
      <c r="BR373" s="2">
        <v>0</v>
      </c>
      <c r="BS373" s="2">
        <v>0</v>
      </c>
      <c r="BT373" s="2">
        <v>1</v>
      </c>
      <c r="BU373" s="2">
        <v>0</v>
      </c>
      <c r="BV373" s="2">
        <v>0</v>
      </c>
      <c r="BW373" s="2">
        <v>0</v>
      </c>
      <c r="BX373" s="2">
        <v>0</v>
      </c>
      <c r="BY373" s="4" t="s">
        <v>445</v>
      </c>
      <c r="BZ373" s="2">
        <v>1</v>
      </c>
      <c r="CA373" s="2">
        <v>0</v>
      </c>
      <c r="CB373" s="2">
        <v>0</v>
      </c>
      <c r="CC373" s="2">
        <v>0</v>
      </c>
      <c r="CD373" s="2">
        <v>0</v>
      </c>
      <c r="CE373" s="2">
        <v>0</v>
      </c>
      <c r="CF373" s="2">
        <v>0</v>
      </c>
      <c r="CG373" s="4" t="s">
        <v>445</v>
      </c>
      <c r="CH373" s="2">
        <v>0</v>
      </c>
      <c r="CI373" s="2">
        <v>0</v>
      </c>
      <c r="CJ373" s="2">
        <v>0</v>
      </c>
      <c r="CK373" s="2">
        <v>1</v>
      </c>
      <c r="CL373" s="2">
        <v>0</v>
      </c>
      <c r="CM373" s="4" t="s">
        <v>445</v>
      </c>
      <c r="CN373" s="2">
        <v>0</v>
      </c>
      <c r="CO373" s="2">
        <v>0</v>
      </c>
      <c r="CP373" s="2">
        <v>0</v>
      </c>
      <c r="CQ373" s="2">
        <v>0</v>
      </c>
      <c r="CR373" s="2">
        <v>1</v>
      </c>
      <c r="CS373" s="4" t="s">
        <v>445</v>
      </c>
      <c r="CT373" s="2">
        <v>0</v>
      </c>
      <c r="CU373" s="2">
        <v>0</v>
      </c>
      <c r="CV373" s="2">
        <v>0</v>
      </c>
      <c r="CW373" s="2">
        <v>0</v>
      </c>
      <c r="CX373" s="2">
        <v>1</v>
      </c>
      <c r="CY373" s="2">
        <v>0</v>
      </c>
      <c r="CZ373" s="4" t="s">
        <v>445</v>
      </c>
      <c r="DA373" s="8">
        <f t="shared" si="17"/>
        <v>2</v>
      </c>
      <c r="DB373" s="2">
        <v>2</v>
      </c>
      <c r="DC373" s="2">
        <v>2</v>
      </c>
      <c r="DD373" s="2">
        <v>3</v>
      </c>
      <c r="DE373" s="2">
        <v>3</v>
      </c>
      <c r="DF373" s="2">
        <v>5</v>
      </c>
      <c r="DG373" s="2">
        <v>2</v>
      </c>
      <c r="DH373" s="2">
        <v>4</v>
      </c>
      <c r="DI373" s="2">
        <v>3</v>
      </c>
      <c r="DJ373" s="2">
        <v>3</v>
      </c>
      <c r="DR373" s="4" t="s">
        <v>445</v>
      </c>
    </row>
    <row r="374" spans="1:122">
      <c r="A374" s="2">
        <v>7861699</v>
      </c>
      <c r="B374" s="3">
        <v>42055.976574074077</v>
      </c>
      <c r="C374" s="2">
        <v>2</v>
      </c>
      <c r="D374" s="2">
        <v>41</v>
      </c>
      <c r="E374" s="2">
        <v>7</v>
      </c>
      <c r="F374" s="2">
        <v>27</v>
      </c>
      <c r="G374" s="2">
        <v>5</v>
      </c>
      <c r="H374" s="2">
        <v>1</v>
      </c>
      <c r="I374" s="2">
        <v>1</v>
      </c>
      <c r="J374" s="2">
        <v>10</v>
      </c>
      <c r="K374" s="2">
        <v>10</v>
      </c>
      <c r="L374" s="2">
        <v>3</v>
      </c>
      <c r="N374" s="2">
        <v>2000</v>
      </c>
      <c r="O374" s="2">
        <v>300</v>
      </c>
      <c r="P374" s="2">
        <v>3</v>
      </c>
      <c r="Q374" s="2">
        <f t="shared" si="15"/>
        <v>100</v>
      </c>
      <c r="R374" s="4" t="s">
        <v>93</v>
      </c>
      <c r="S374" s="2">
        <v>3</v>
      </c>
      <c r="T374" s="2">
        <v>2</v>
      </c>
      <c r="U374" s="2">
        <v>2</v>
      </c>
      <c r="V374" s="2">
        <v>2</v>
      </c>
      <c r="W374" s="2">
        <v>3</v>
      </c>
      <c r="X374" s="2">
        <v>1</v>
      </c>
      <c r="Y374" s="2">
        <v>1</v>
      </c>
      <c r="Z374" s="2">
        <v>2</v>
      </c>
      <c r="AA374" s="2">
        <v>2</v>
      </c>
      <c r="AB374" s="2">
        <v>1</v>
      </c>
      <c r="AC374" s="2">
        <v>3</v>
      </c>
      <c r="AD374" s="2">
        <v>3</v>
      </c>
      <c r="AE374" s="2">
        <v>3</v>
      </c>
      <c r="AF374" s="2">
        <v>2</v>
      </c>
      <c r="AG374" s="2">
        <v>1</v>
      </c>
      <c r="AH374" s="2">
        <v>3</v>
      </c>
      <c r="AI374" s="2">
        <v>3</v>
      </c>
      <c r="AJ374" s="2">
        <v>3</v>
      </c>
      <c r="AK374" s="2">
        <v>3</v>
      </c>
      <c r="AL374" s="2">
        <v>3</v>
      </c>
      <c r="AM374" s="2">
        <v>3</v>
      </c>
      <c r="AN374" s="2">
        <v>3</v>
      </c>
      <c r="AO374" s="2">
        <v>3</v>
      </c>
      <c r="AP374" s="2">
        <v>3</v>
      </c>
      <c r="AQ374" s="2">
        <v>3</v>
      </c>
      <c r="AR374" s="2">
        <v>1</v>
      </c>
      <c r="AS374" s="2">
        <v>2</v>
      </c>
      <c r="AT374" s="2">
        <v>2</v>
      </c>
      <c r="AU374" s="2">
        <v>2</v>
      </c>
      <c r="AV374" s="2">
        <v>2</v>
      </c>
      <c r="AW374" s="2">
        <v>2</v>
      </c>
      <c r="AX374" s="2">
        <v>2</v>
      </c>
      <c r="AY374" s="2">
        <v>2</v>
      </c>
      <c r="AZ374" s="2">
        <v>3</v>
      </c>
      <c r="BA374" s="2">
        <v>3</v>
      </c>
      <c r="BB374" s="2">
        <v>3</v>
      </c>
      <c r="BC374" s="2">
        <v>2</v>
      </c>
      <c r="BD374" s="2">
        <v>4</v>
      </c>
      <c r="BE374" s="2">
        <v>3</v>
      </c>
      <c r="BF374" s="2">
        <v>3</v>
      </c>
      <c r="BG374" s="2">
        <v>3</v>
      </c>
      <c r="BH374" s="2">
        <v>2</v>
      </c>
      <c r="BI374" s="2">
        <f t="shared" si="16"/>
        <v>2.5</v>
      </c>
      <c r="BJ374" s="2">
        <v>0</v>
      </c>
      <c r="BK374" s="2">
        <v>0</v>
      </c>
      <c r="BL374" s="2">
        <v>1</v>
      </c>
      <c r="BM374" s="2">
        <v>0</v>
      </c>
      <c r="BN374" s="2">
        <v>0</v>
      </c>
      <c r="BO374" s="2">
        <v>0</v>
      </c>
      <c r="BP374" s="2">
        <v>0</v>
      </c>
      <c r="BQ374" s="4" t="s">
        <v>445</v>
      </c>
      <c r="BR374" s="2">
        <v>0</v>
      </c>
      <c r="BS374" s="2">
        <v>0</v>
      </c>
      <c r="BT374" s="2">
        <v>1</v>
      </c>
      <c r="BU374" s="2">
        <v>0</v>
      </c>
      <c r="BV374" s="2">
        <v>0</v>
      </c>
      <c r="BW374" s="2">
        <v>0</v>
      </c>
      <c r="BX374" s="2">
        <v>0</v>
      </c>
      <c r="BY374" s="4" t="s">
        <v>445</v>
      </c>
      <c r="BZ374" s="2">
        <v>1</v>
      </c>
      <c r="CA374" s="2">
        <v>0</v>
      </c>
      <c r="CB374" s="2">
        <v>0</v>
      </c>
      <c r="CC374" s="2">
        <v>0</v>
      </c>
      <c r="CD374" s="2">
        <v>0</v>
      </c>
      <c r="CE374" s="2">
        <v>0</v>
      </c>
      <c r="CF374" s="2">
        <v>0</v>
      </c>
      <c r="CG374" s="4" t="s">
        <v>445</v>
      </c>
      <c r="CH374" s="2">
        <v>0</v>
      </c>
      <c r="CI374" s="2">
        <v>1</v>
      </c>
      <c r="CJ374" s="2">
        <v>0</v>
      </c>
      <c r="CK374" s="2">
        <v>0</v>
      </c>
      <c r="CL374" s="2">
        <v>0</v>
      </c>
      <c r="CM374" s="4" t="s">
        <v>445</v>
      </c>
      <c r="CN374" s="2">
        <v>1</v>
      </c>
      <c r="CO374" s="2">
        <v>0</v>
      </c>
      <c r="CP374" s="2">
        <v>0</v>
      </c>
      <c r="CQ374" s="2">
        <v>0</v>
      </c>
      <c r="CR374" s="2">
        <v>0</v>
      </c>
      <c r="CS374" s="4" t="s">
        <v>445</v>
      </c>
      <c r="CT374" s="2">
        <v>0</v>
      </c>
      <c r="CU374" s="2">
        <v>0</v>
      </c>
      <c r="CV374" s="2">
        <v>0</v>
      </c>
      <c r="CW374" s="2">
        <v>0</v>
      </c>
      <c r="CX374" s="2">
        <v>1</v>
      </c>
      <c r="CY374" s="2">
        <v>0</v>
      </c>
      <c r="CZ374" s="4" t="s">
        <v>445</v>
      </c>
      <c r="DA374" s="8">
        <f t="shared" si="17"/>
        <v>5</v>
      </c>
      <c r="DB374" s="2">
        <v>2</v>
      </c>
      <c r="DC374" s="2">
        <v>2</v>
      </c>
      <c r="DD374" s="2">
        <v>2</v>
      </c>
      <c r="DE374" s="2">
        <v>3</v>
      </c>
      <c r="DF374" s="2">
        <v>4</v>
      </c>
      <c r="DG374" s="2">
        <v>3</v>
      </c>
      <c r="DH374" s="2">
        <v>3</v>
      </c>
      <c r="DI374" s="2">
        <v>3</v>
      </c>
      <c r="DJ374" s="2">
        <v>3</v>
      </c>
      <c r="DR374" s="4" t="s">
        <v>445</v>
      </c>
    </row>
    <row r="375" spans="1:122">
      <c r="A375" s="2">
        <v>7862270</v>
      </c>
      <c r="B375" s="3">
        <v>42056.049027777779</v>
      </c>
      <c r="C375" s="2">
        <v>1</v>
      </c>
      <c r="D375" s="2">
        <v>47</v>
      </c>
      <c r="E375" s="2">
        <v>8</v>
      </c>
      <c r="F375" s="2">
        <v>27</v>
      </c>
      <c r="G375" s="2">
        <v>5</v>
      </c>
      <c r="H375" s="2">
        <v>1</v>
      </c>
      <c r="I375" s="2">
        <v>2</v>
      </c>
      <c r="J375" s="2">
        <v>3</v>
      </c>
      <c r="K375" s="2">
        <v>3</v>
      </c>
      <c r="L375" s="2">
        <v>6</v>
      </c>
      <c r="N375" s="2">
        <v>1991</v>
      </c>
      <c r="O375" s="2">
        <v>417</v>
      </c>
      <c r="P375" s="2">
        <v>4</v>
      </c>
      <c r="Q375" s="2">
        <f t="shared" si="15"/>
        <v>104.25</v>
      </c>
      <c r="R375" s="4" t="s">
        <v>310</v>
      </c>
      <c r="S375" s="2">
        <v>4</v>
      </c>
      <c r="T375" s="2">
        <v>1</v>
      </c>
      <c r="U375" s="2">
        <v>1</v>
      </c>
      <c r="V375" s="2">
        <v>1</v>
      </c>
      <c r="W375" s="2">
        <v>1</v>
      </c>
      <c r="X375" s="2">
        <v>1</v>
      </c>
      <c r="Y375" s="2">
        <v>1</v>
      </c>
      <c r="Z375" s="2">
        <v>1</v>
      </c>
      <c r="AA375" s="2">
        <v>1</v>
      </c>
      <c r="AB375" s="2">
        <v>2</v>
      </c>
      <c r="AC375" s="2">
        <v>4</v>
      </c>
      <c r="AD375" s="2">
        <v>4</v>
      </c>
      <c r="AE375" s="2">
        <v>4</v>
      </c>
      <c r="AF375" s="2">
        <v>1</v>
      </c>
      <c r="AG375" s="2">
        <v>1</v>
      </c>
      <c r="AH375" s="2">
        <v>1</v>
      </c>
      <c r="AI375" s="2">
        <v>1</v>
      </c>
      <c r="AJ375" s="2">
        <v>1</v>
      </c>
      <c r="AK375" s="2">
        <v>4</v>
      </c>
      <c r="AL375" s="2">
        <v>1</v>
      </c>
      <c r="AM375" s="2">
        <v>1</v>
      </c>
      <c r="AN375" s="2">
        <v>1</v>
      </c>
      <c r="AO375" s="2">
        <v>2</v>
      </c>
      <c r="AP375" s="2">
        <v>4</v>
      </c>
      <c r="AQ375" s="2">
        <v>4</v>
      </c>
      <c r="AR375" s="2">
        <v>2</v>
      </c>
      <c r="AS375" s="2">
        <v>2</v>
      </c>
      <c r="AT375" s="2">
        <v>2</v>
      </c>
      <c r="AU375" s="2">
        <v>2</v>
      </c>
      <c r="AV375" s="2">
        <v>2</v>
      </c>
      <c r="AW375" s="2">
        <v>2</v>
      </c>
      <c r="AX375" s="2">
        <v>2</v>
      </c>
      <c r="AY375" s="2">
        <v>2</v>
      </c>
      <c r="AZ375" s="2">
        <v>1</v>
      </c>
      <c r="BA375" s="2">
        <v>2</v>
      </c>
      <c r="BB375" s="2">
        <v>2</v>
      </c>
      <c r="BC375" s="2">
        <v>2</v>
      </c>
      <c r="BD375" s="2">
        <v>2</v>
      </c>
      <c r="BE375" s="2">
        <v>2</v>
      </c>
      <c r="BF375" s="2">
        <v>2</v>
      </c>
      <c r="BG375" s="2">
        <v>2</v>
      </c>
      <c r="BH375" s="2">
        <v>2</v>
      </c>
      <c r="BI375" s="2">
        <f t="shared" si="16"/>
        <v>2</v>
      </c>
      <c r="BJ375" s="2">
        <v>0</v>
      </c>
      <c r="BK375" s="2">
        <v>0</v>
      </c>
      <c r="BL375" s="2">
        <v>0</v>
      </c>
      <c r="BM375" s="2">
        <v>0</v>
      </c>
      <c r="BN375" s="2">
        <v>0</v>
      </c>
      <c r="BO375" s="2">
        <v>1</v>
      </c>
      <c r="BP375" s="2">
        <v>0</v>
      </c>
      <c r="BQ375" s="4" t="s">
        <v>445</v>
      </c>
      <c r="BR375" s="2">
        <v>0</v>
      </c>
      <c r="BS375" s="2">
        <v>0</v>
      </c>
      <c r="BT375" s="2">
        <v>0</v>
      </c>
      <c r="BU375" s="2">
        <v>0</v>
      </c>
      <c r="BV375" s="2">
        <v>0</v>
      </c>
      <c r="BW375" s="2">
        <v>1</v>
      </c>
      <c r="BX375" s="2">
        <v>0</v>
      </c>
      <c r="BY375" s="4" t="s">
        <v>445</v>
      </c>
      <c r="BZ375" s="2">
        <v>0</v>
      </c>
      <c r="CA375" s="2">
        <v>0</v>
      </c>
      <c r="CB375" s="2">
        <v>0</v>
      </c>
      <c r="CC375" s="2">
        <v>0</v>
      </c>
      <c r="CD375" s="2">
        <v>0</v>
      </c>
      <c r="CE375" s="2">
        <v>1</v>
      </c>
      <c r="CF375" s="2">
        <v>0</v>
      </c>
      <c r="CG375" s="4" t="s">
        <v>445</v>
      </c>
      <c r="CH375" s="2">
        <v>0</v>
      </c>
      <c r="CI375" s="2">
        <v>0</v>
      </c>
      <c r="CJ375" s="2">
        <v>0</v>
      </c>
      <c r="CK375" s="2">
        <v>1</v>
      </c>
      <c r="CL375" s="2">
        <v>0</v>
      </c>
      <c r="CM375" s="4" t="s">
        <v>445</v>
      </c>
      <c r="CN375" s="2">
        <v>0</v>
      </c>
      <c r="CO375" s="2">
        <v>0</v>
      </c>
      <c r="CP375" s="2">
        <v>0</v>
      </c>
      <c r="CQ375" s="2">
        <v>1</v>
      </c>
      <c r="CR375" s="2">
        <v>0</v>
      </c>
      <c r="CS375" s="4" t="s">
        <v>445</v>
      </c>
      <c r="CT375" s="2">
        <v>0</v>
      </c>
      <c r="CU375" s="2">
        <v>0</v>
      </c>
      <c r="CV375" s="2">
        <v>0</v>
      </c>
      <c r="CW375" s="2">
        <v>0</v>
      </c>
      <c r="CX375" s="2">
        <v>1</v>
      </c>
      <c r="CY375" s="2">
        <v>0</v>
      </c>
      <c r="CZ375" s="4" t="s">
        <v>445</v>
      </c>
      <c r="DA375" s="8">
        <f t="shared" si="17"/>
        <v>0</v>
      </c>
      <c r="DB375" s="2">
        <v>2</v>
      </c>
      <c r="DC375" s="2">
        <v>2</v>
      </c>
      <c r="DD375" s="2">
        <v>2</v>
      </c>
      <c r="DE375" s="2">
        <v>1</v>
      </c>
      <c r="DF375" s="2">
        <v>2</v>
      </c>
      <c r="DG375" s="2">
        <v>2</v>
      </c>
      <c r="DH375" s="2">
        <v>1</v>
      </c>
      <c r="DI375" s="2">
        <v>2</v>
      </c>
      <c r="DJ375" s="2">
        <v>3</v>
      </c>
      <c r="DR375" s="4" t="s">
        <v>445</v>
      </c>
    </row>
    <row r="376" spans="1:122">
      <c r="A376" s="2">
        <v>7865379</v>
      </c>
      <c r="B376" s="3">
        <v>42057.520150462966</v>
      </c>
      <c r="C376" s="2">
        <v>1</v>
      </c>
      <c r="D376" s="2">
        <v>42</v>
      </c>
      <c r="E376" s="2">
        <v>7</v>
      </c>
      <c r="F376" s="2">
        <v>11</v>
      </c>
      <c r="G376" s="2">
        <v>3</v>
      </c>
      <c r="H376" s="2">
        <v>2</v>
      </c>
      <c r="I376" s="2">
        <v>2</v>
      </c>
      <c r="J376" s="2">
        <v>2</v>
      </c>
      <c r="K376" s="2">
        <v>2</v>
      </c>
      <c r="L376" s="2">
        <v>7</v>
      </c>
      <c r="N376" s="2">
        <v>2000</v>
      </c>
      <c r="O376" s="2">
        <v>2000</v>
      </c>
      <c r="P376" s="2">
        <v>5</v>
      </c>
      <c r="Q376" s="2">
        <f t="shared" si="15"/>
        <v>400</v>
      </c>
      <c r="R376" s="4" t="s">
        <v>311</v>
      </c>
      <c r="S376" s="2">
        <v>1</v>
      </c>
      <c r="T376" s="2">
        <v>1</v>
      </c>
      <c r="U376" s="2">
        <v>1</v>
      </c>
      <c r="V376" s="2">
        <v>1</v>
      </c>
      <c r="W376" s="2">
        <v>1</v>
      </c>
      <c r="X376" s="2">
        <v>1</v>
      </c>
      <c r="Y376" s="2">
        <v>1</v>
      </c>
      <c r="Z376" s="2">
        <v>1</v>
      </c>
      <c r="AA376" s="2">
        <v>1</v>
      </c>
      <c r="AB376" s="2">
        <v>1</v>
      </c>
      <c r="AC376" s="2">
        <v>3</v>
      </c>
      <c r="AD376" s="2">
        <v>3</v>
      </c>
      <c r="AE376" s="2">
        <v>3</v>
      </c>
      <c r="AF376" s="2">
        <v>1</v>
      </c>
      <c r="AG376" s="2">
        <v>1</v>
      </c>
      <c r="AH376" s="2">
        <v>1</v>
      </c>
      <c r="AI376" s="2">
        <v>3</v>
      </c>
      <c r="AJ376" s="2">
        <v>1</v>
      </c>
      <c r="AK376" s="2">
        <v>3</v>
      </c>
      <c r="AL376" s="2">
        <v>2</v>
      </c>
      <c r="AM376" s="2">
        <v>1</v>
      </c>
      <c r="AN376" s="2">
        <v>1</v>
      </c>
      <c r="AO376" s="2">
        <v>4</v>
      </c>
      <c r="AP376" s="2">
        <v>3</v>
      </c>
      <c r="AQ376" s="2">
        <v>3</v>
      </c>
      <c r="AR376" s="2">
        <v>1</v>
      </c>
      <c r="AS376" s="2">
        <v>2</v>
      </c>
      <c r="AT376" s="2">
        <v>2</v>
      </c>
      <c r="AU376" s="2">
        <v>2</v>
      </c>
      <c r="AV376" s="2">
        <v>2</v>
      </c>
      <c r="AW376" s="2">
        <v>2</v>
      </c>
      <c r="AX376" s="2">
        <v>2</v>
      </c>
      <c r="AY376" s="2">
        <v>2</v>
      </c>
      <c r="AZ376" s="2">
        <v>1</v>
      </c>
      <c r="BA376" s="2">
        <v>1</v>
      </c>
      <c r="BB376" s="2">
        <v>2</v>
      </c>
      <c r="BC376" s="2">
        <v>2</v>
      </c>
      <c r="BD376" s="2">
        <v>2</v>
      </c>
      <c r="BE376" s="2">
        <v>2</v>
      </c>
      <c r="BF376" s="2">
        <v>2</v>
      </c>
      <c r="BG376" s="2">
        <v>1</v>
      </c>
      <c r="BH376" s="2">
        <v>2</v>
      </c>
      <c r="BI376" s="2">
        <f t="shared" si="16"/>
        <v>1.5</v>
      </c>
      <c r="BJ376" s="2">
        <v>0</v>
      </c>
      <c r="BK376" s="2">
        <v>0</v>
      </c>
      <c r="BL376" s="2">
        <v>0</v>
      </c>
      <c r="BM376" s="2">
        <v>0</v>
      </c>
      <c r="BN376" s="2">
        <v>0</v>
      </c>
      <c r="BO376" s="2">
        <v>1</v>
      </c>
      <c r="BP376" s="2">
        <v>0</v>
      </c>
      <c r="BQ376" s="4" t="s">
        <v>445</v>
      </c>
      <c r="BR376" s="2">
        <v>0</v>
      </c>
      <c r="BS376" s="2">
        <v>0</v>
      </c>
      <c r="BT376" s="2">
        <v>0</v>
      </c>
      <c r="BU376" s="2">
        <v>0</v>
      </c>
      <c r="BV376" s="2">
        <v>0</v>
      </c>
      <c r="BW376" s="2">
        <v>1</v>
      </c>
      <c r="BX376" s="2">
        <v>0</v>
      </c>
      <c r="BY376" s="4" t="s">
        <v>445</v>
      </c>
      <c r="BZ376" s="2">
        <v>0</v>
      </c>
      <c r="CA376" s="2">
        <v>0</v>
      </c>
      <c r="CB376" s="2">
        <v>0</v>
      </c>
      <c r="CC376" s="2">
        <v>0</v>
      </c>
      <c r="CD376" s="2">
        <v>0</v>
      </c>
      <c r="CE376" s="2">
        <v>1</v>
      </c>
      <c r="CF376" s="2">
        <v>0</v>
      </c>
      <c r="CG376" s="4" t="s">
        <v>445</v>
      </c>
      <c r="CH376" s="2">
        <v>0</v>
      </c>
      <c r="CI376" s="2">
        <v>0</v>
      </c>
      <c r="CJ376" s="2">
        <v>0</v>
      </c>
      <c r="CK376" s="2">
        <v>1</v>
      </c>
      <c r="CL376" s="2">
        <v>0</v>
      </c>
      <c r="CM376" s="4" t="s">
        <v>445</v>
      </c>
      <c r="CN376" s="2">
        <v>0</v>
      </c>
      <c r="CO376" s="2">
        <v>0</v>
      </c>
      <c r="CP376" s="2">
        <v>0</v>
      </c>
      <c r="CQ376" s="2">
        <v>1</v>
      </c>
      <c r="CR376" s="2">
        <v>0</v>
      </c>
      <c r="CS376" s="4" t="s">
        <v>445</v>
      </c>
      <c r="CT376" s="2">
        <v>0</v>
      </c>
      <c r="CU376" s="2">
        <v>0</v>
      </c>
      <c r="CV376" s="2">
        <v>0</v>
      </c>
      <c r="CW376" s="2">
        <v>0</v>
      </c>
      <c r="CX376" s="2">
        <v>1</v>
      </c>
      <c r="CY376" s="2">
        <v>0</v>
      </c>
      <c r="CZ376" s="4" t="s">
        <v>445</v>
      </c>
      <c r="DA376" s="8">
        <f t="shared" si="17"/>
        <v>0</v>
      </c>
      <c r="DB376" s="2">
        <v>1</v>
      </c>
      <c r="DC376" s="2">
        <v>2</v>
      </c>
      <c r="DD376" s="2">
        <v>1</v>
      </c>
      <c r="DE376" s="2">
        <v>1</v>
      </c>
      <c r="DF376" s="2">
        <v>2</v>
      </c>
      <c r="DG376" s="2">
        <v>2</v>
      </c>
      <c r="DH376" s="2">
        <v>3</v>
      </c>
      <c r="DI376" s="2">
        <v>2</v>
      </c>
      <c r="DJ376" s="2">
        <v>2</v>
      </c>
      <c r="DK376" s="2">
        <v>1</v>
      </c>
      <c r="DL376" s="2">
        <v>0</v>
      </c>
      <c r="DM376" s="2">
        <v>0</v>
      </c>
      <c r="DN376" s="2">
        <v>0</v>
      </c>
      <c r="DO376" s="2">
        <v>0</v>
      </c>
      <c r="DP376" s="2">
        <v>0</v>
      </c>
      <c r="DQ376" s="2">
        <v>0</v>
      </c>
      <c r="DR376" s="4" t="s">
        <v>445</v>
      </c>
    </row>
    <row r="377" spans="1:122">
      <c r="A377" s="2">
        <v>7877374</v>
      </c>
      <c r="B377" s="3">
        <v>42056.753611111111</v>
      </c>
      <c r="C377" s="2">
        <v>1</v>
      </c>
      <c r="D377" s="2">
        <v>43</v>
      </c>
      <c r="E377" s="2">
        <v>7</v>
      </c>
      <c r="F377" s="2">
        <v>24</v>
      </c>
      <c r="G377" s="2">
        <v>4</v>
      </c>
      <c r="H377" s="2">
        <v>2</v>
      </c>
      <c r="I377" s="2">
        <v>2</v>
      </c>
      <c r="J377" s="2">
        <v>4</v>
      </c>
      <c r="K377" s="2">
        <v>3</v>
      </c>
      <c r="L377" s="2">
        <v>4</v>
      </c>
      <c r="N377" s="2">
        <v>1998</v>
      </c>
      <c r="O377" s="2">
        <v>3000</v>
      </c>
      <c r="P377" s="2">
        <v>5</v>
      </c>
      <c r="Q377" s="2">
        <f t="shared" si="15"/>
        <v>600</v>
      </c>
      <c r="R377" s="4" t="s">
        <v>312</v>
      </c>
      <c r="S377" s="2">
        <v>4</v>
      </c>
      <c r="T377" s="2">
        <v>2</v>
      </c>
      <c r="U377" s="2">
        <v>2</v>
      </c>
      <c r="V377" s="2">
        <v>2</v>
      </c>
      <c r="W377" s="2">
        <v>3</v>
      </c>
      <c r="X377" s="2">
        <v>2</v>
      </c>
      <c r="Y377" s="2">
        <v>2</v>
      </c>
      <c r="Z377" s="2">
        <v>2</v>
      </c>
      <c r="AA377" s="2">
        <v>3</v>
      </c>
      <c r="AB377" s="2">
        <v>3</v>
      </c>
      <c r="AC377" s="2">
        <v>2</v>
      </c>
      <c r="AD377" s="2">
        <v>3</v>
      </c>
      <c r="AE377" s="2">
        <v>2</v>
      </c>
      <c r="AF377" s="2">
        <v>2</v>
      </c>
      <c r="AG377" s="2">
        <v>3</v>
      </c>
      <c r="AH377" s="2">
        <v>2</v>
      </c>
      <c r="AI377" s="2">
        <v>3</v>
      </c>
      <c r="AJ377" s="2">
        <v>3</v>
      </c>
      <c r="AK377" s="2">
        <v>3</v>
      </c>
      <c r="AL377" s="2">
        <v>3</v>
      </c>
      <c r="AM377" s="2">
        <v>2</v>
      </c>
      <c r="AN377" s="2">
        <v>3</v>
      </c>
      <c r="AO377" s="2">
        <v>3</v>
      </c>
      <c r="AP377" s="2">
        <v>3</v>
      </c>
      <c r="AQ377" s="2">
        <v>3</v>
      </c>
      <c r="AR377" s="2">
        <v>3</v>
      </c>
      <c r="AS377" s="2">
        <v>2</v>
      </c>
      <c r="AT377" s="2">
        <v>2</v>
      </c>
      <c r="AU377" s="2">
        <v>2</v>
      </c>
      <c r="AV377" s="2">
        <v>3</v>
      </c>
      <c r="AW377" s="2">
        <v>3</v>
      </c>
      <c r="AX377" s="2">
        <v>2</v>
      </c>
      <c r="AY377" s="2">
        <v>2</v>
      </c>
      <c r="AZ377" s="2">
        <v>2</v>
      </c>
      <c r="BA377" s="2">
        <v>2</v>
      </c>
      <c r="BB377" s="2">
        <v>2</v>
      </c>
      <c r="BC377" s="2">
        <v>2</v>
      </c>
      <c r="BD377" s="2">
        <v>2</v>
      </c>
      <c r="BE377" s="2">
        <v>2</v>
      </c>
      <c r="BF377" s="2">
        <v>3</v>
      </c>
      <c r="BG377" s="2">
        <v>2</v>
      </c>
      <c r="BH377" s="2">
        <v>2</v>
      </c>
      <c r="BI377" s="2">
        <f t="shared" si="16"/>
        <v>2</v>
      </c>
      <c r="BJ377" s="2">
        <v>0</v>
      </c>
      <c r="BK377" s="2">
        <v>1</v>
      </c>
      <c r="BL377" s="2">
        <v>1</v>
      </c>
      <c r="BM377" s="2">
        <v>0</v>
      </c>
      <c r="BN377" s="2">
        <v>0</v>
      </c>
      <c r="BO377" s="2">
        <v>0</v>
      </c>
      <c r="BP377" s="2">
        <v>0</v>
      </c>
      <c r="BQ377" s="4" t="s">
        <v>445</v>
      </c>
      <c r="BR377" s="2">
        <v>0</v>
      </c>
      <c r="BS377" s="2">
        <v>1</v>
      </c>
      <c r="BT377" s="2">
        <v>0</v>
      </c>
      <c r="BU377" s="2">
        <v>0</v>
      </c>
      <c r="BV377" s="2">
        <v>0</v>
      </c>
      <c r="BW377" s="2">
        <v>0</v>
      </c>
      <c r="BX377" s="2">
        <v>0</v>
      </c>
      <c r="BY377" s="4" t="s">
        <v>445</v>
      </c>
      <c r="BZ377" s="2">
        <v>0</v>
      </c>
      <c r="CA377" s="2">
        <v>0</v>
      </c>
      <c r="CB377" s="2">
        <v>0</v>
      </c>
      <c r="CC377" s="2">
        <v>0</v>
      </c>
      <c r="CD377" s="2">
        <v>0</v>
      </c>
      <c r="CE377" s="2">
        <v>1</v>
      </c>
      <c r="CF377" s="2">
        <v>0</v>
      </c>
      <c r="CG377" s="4" t="s">
        <v>445</v>
      </c>
      <c r="CH377" s="2">
        <v>0</v>
      </c>
      <c r="CI377" s="2">
        <v>0</v>
      </c>
      <c r="CJ377" s="2">
        <v>0</v>
      </c>
      <c r="CK377" s="2">
        <v>1</v>
      </c>
      <c r="CL377" s="2">
        <v>0</v>
      </c>
      <c r="CM377" s="4" t="s">
        <v>445</v>
      </c>
      <c r="CN377" s="2">
        <v>0</v>
      </c>
      <c r="CO377" s="2">
        <v>0</v>
      </c>
      <c r="CP377" s="2">
        <v>0</v>
      </c>
      <c r="CQ377" s="2">
        <v>1</v>
      </c>
      <c r="CR377" s="2">
        <v>0</v>
      </c>
      <c r="CS377" s="4" t="s">
        <v>445</v>
      </c>
      <c r="CT377" s="2">
        <v>0</v>
      </c>
      <c r="CU377" s="2">
        <v>0</v>
      </c>
      <c r="CV377" s="2">
        <v>0</v>
      </c>
      <c r="CW377" s="2">
        <v>0</v>
      </c>
      <c r="CX377" s="2">
        <v>1</v>
      </c>
      <c r="CY377" s="2">
        <v>0</v>
      </c>
      <c r="CZ377" s="4" t="s">
        <v>445</v>
      </c>
      <c r="DA377" s="8">
        <f t="shared" si="17"/>
        <v>3</v>
      </c>
      <c r="DB377" s="2">
        <v>3</v>
      </c>
      <c r="DC377" s="2">
        <v>3</v>
      </c>
      <c r="DD377" s="2">
        <v>3</v>
      </c>
      <c r="DE377" s="2">
        <v>3</v>
      </c>
      <c r="DF377" s="2">
        <v>3</v>
      </c>
      <c r="DG377" s="2">
        <v>3</v>
      </c>
      <c r="DH377" s="2">
        <v>4</v>
      </c>
      <c r="DI377" s="2">
        <v>3</v>
      </c>
      <c r="DJ377" s="2">
        <v>3</v>
      </c>
      <c r="DR377" s="4" t="s">
        <v>445</v>
      </c>
    </row>
    <row r="378" spans="1:122">
      <c r="A378" s="2">
        <v>7880082</v>
      </c>
      <c r="B378" s="3">
        <v>42056.314988425926</v>
      </c>
      <c r="C378" s="2">
        <v>2</v>
      </c>
      <c r="D378" s="2">
        <v>32</v>
      </c>
      <c r="E378" s="2">
        <v>5</v>
      </c>
      <c r="F378" s="2">
        <v>13</v>
      </c>
      <c r="G378" s="2">
        <v>3</v>
      </c>
      <c r="H378" s="2">
        <v>2</v>
      </c>
      <c r="I378" s="2">
        <v>2</v>
      </c>
      <c r="J378" s="2">
        <v>4</v>
      </c>
      <c r="K378" s="2">
        <v>2</v>
      </c>
      <c r="L378" s="2">
        <v>7</v>
      </c>
      <c r="N378" s="2">
        <v>2010</v>
      </c>
      <c r="O378" s="2">
        <v>120</v>
      </c>
      <c r="P378" s="2">
        <v>3</v>
      </c>
      <c r="Q378" s="2">
        <f t="shared" si="15"/>
        <v>40</v>
      </c>
      <c r="R378" s="4" t="s">
        <v>313</v>
      </c>
      <c r="S378" s="2">
        <v>3</v>
      </c>
      <c r="T378" s="2">
        <v>1</v>
      </c>
      <c r="U378" s="2">
        <v>1</v>
      </c>
      <c r="V378" s="2">
        <v>2</v>
      </c>
      <c r="W378" s="2">
        <v>1</v>
      </c>
      <c r="X378" s="2">
        <v>3</v>
      </c>
      <c r="Y378" s="2">
        <v>2</v>
      </c>
      <c r="Z378" s="2">
        <v>4</v>
      </c>
      <c r="AA378" s="2">
        <v>4</v>
      </c>
      <c r="AB378" s="2">
        <v>4</v>
      </c>
      <c r="AC378" s="2">
        <v>4</v>
      </c>
      <c r="AD378" s="2">
        <v>4</v>
      </c>
      <c r="AE378" s="2">
        <v>4</v>
      </c>
      <c r="AF378" s="2">
        <v>3</v>
      </c>
      <c r="AG378" s="2">
        <v>4</v>
      </c>
      <c r="AH378" s="2">
        <v>4</v>
      </c>
      <c r="AI378" s="2">
        <v>4</v>
      </c>
      <c r="AJ378" s="2">
        <v>4</v>
      </c>
      <c r="AK378" s="2">
        <v>4</v>
      </c>
      <c r="AL378" s="2">
        <v>3</v>
      </c>
      <c r="AM378" s="2">
        <v>4</v>
      </c>
      <c r="AN378" s="2">
        <v>4</v>
      </c>
      <c r="AO378" s="2">
        <v>4</v>
      </c>
      <c r="AP378" s="2">
        <v>4</v>
      </c>
      <c r="AQ378" s="2">
        <v>4</v>
      </c>
      <c r="AR378" s="2">
        <v>4</v>
      </c>
      <c r="AS378" s="2">
        <v>2</v>
      </c>
      <c r="AT378" s="2">
        <v>3</v>
      </c>
      <c r="AU378" s="2">
        <v>2</v>
      </c>
      <c r="AV378" s="2">
        <v>3</v>
      </c>
      <c r="AW378" s="2">
        <v>2</v>
      </c>
      <c r="AX378" s="2">
        <v>2</v>
      </c>
      <c r="AY378" s="2">
        <v>2</v>
      </c>
      <c r="AZ378" s="2">
        <v>4</v>
      </c>
      <c r="BA378" s="2">
        <v>3</v>
      </c>
      <c r="BB378" s="2">
        <v>4</v>
      </c>
      <c r="BC378" s="2">
        <v>2</v>
      </c>
      <c r="BD378" s="2">
        <v>4</v>
      </c>
      <c r="BE378" s="2">
        <v>2</v>
      </c>
      <c r="BF378" s="2">
        <v>2</v>
      </c>
      <c r="BG378" s="2">
        <v>4</v>
      </c>
      <c r="BH378" s="2">
        <v>1</v>
      </c>
      <c r="BI378" s="2">
        <f t="shared" si="16"/>
        <v>2.5</v>
      </c>
      <c r="BJ378" s="2">
        <v>0</v>
      </c>
      <c r="BK378" s="2">
        <v>0</v>
      </c>
      <c r="BL378" s="2">
        <v>0</v>
      </c>
      <c r="BM378" s="2">
        <v>0</v>
      </c>
      <c r="BN378" s="2">
        <v>0</v>
      </c>
      <c r="BO378" s="2">
        <v>1</v>
      </c>
      <c r="BP378" s="2">
        <v>0</v>
      </c>
      <c r="BQ378" s="4" t="s">
        <v>445</v>
      </c>
      <c r="BR378" s="2">
        <v>1</v>
      </c>
      <c r="BS378" s="2">
        <v>0</v>
      </c>
      <c r="BT378" s="2">
        <v>0</v>
      </c>
      <c r="BU378" s="2">
        <v>0</v>
      </c>
      <c r="BV378" s="2">
        <v>0</v>
      </c>
      <c r="BW378" s="2">
        <v>0</v>
      </c>
      <c r="BX378" s="2">
        <v>0</v>
      </c>
      <c r="BY378" s="4" t="s">
        <v>445</v>
      </c>
      <c r="BZ378" s="2">
        <v>0</v>
      </c>
      <c r="CA378" s="2">
        <v>1</v>
      </c>
      <c r="CB378" s="2">
        <v>1</v>
      </c>
      <c r="CC378" s="2">
        <v>0</v>
      </c>
      <c r="CD378" s="2">
        <v>0</v>
      </c>
      <c r="CE378" s="2">
        <v>0</v>
      </c>
      <c r="CF378" s="2">
        <v>0</v>
      </c>
      <c r="CG378" s="4" t="s">
        <v>445</v>
      </c>
      <c r="CH378" s="2">
        <v>0</v>
      </c>
      <c r="CI378" s="2">
        <v>0</v>
      </c>
      <c r="CJ378" s="2">
        <v>0</v>
      </c>
      <c r="CK378" s="2">
        <v>1</v>
      </c>
      <c r="CL378" s="2">
        <v>0</v>
      </c>
      <c r="CM378" s="4" t="s">
        <v>445</v>
      </c>
      <c r="CN378" s="2">
        <v>1</v>
      </c>
      <c r="CO378" s="2">
        <v>0</v>
      </c>
      <c r="CP378" s="2">
        <v>0</v>
      </c>
      <c r="CQ378" s="2">
        <v>0</v>
      </c>
      <c r="CR378" s="2">
        <v>0</v>
      </c>
      <c r="CS378" s="4" t="s">
        <v>445</v>
      </c>
      <c r="CT378" s="2">
        <v>0</v>
      </c>
      <c r="CU378" s="2">
        <v>0</v>
      </c>
      <c r="CV378" s="2">
        <v>0</v>
      </c>
      <c r="CW378" s="2">
        <v>0</v>
      </c>
      <c r="CX378" s="2">
        <v>1</v>
      </c>
      <c r="CY378" s="2">
        <v>0</v>
      </c>
      <c r="CZ378" s="4" t="s">
        <v>445</v>
      </c>
      <c r="DA378" s="8">
        <f t="shared" si="17"/>
        <v>4</v>
      </c>
      <c r="DB378" s="2">
        <v>2</v>
      </c>
      <c r="DC378" s="2">
        <v>2</v>
      </c>
      <c r="DD378" s="2">
        <v>4</v>
      </c>
      <c r="DE378" s="2">
        <v>4</v>
      </c>
      <c r="DF378" s="2">
        <v>5</v>
      </c>
      <c r="DG378" s="2">
        <v>4</v>
      </c>
      <c r="DH378" s="2">
        <v>5</v>
      </c>
      <c r="DI378" s="2">
        <v>4</v>
      </c>
      <c r="DJ378" s="2">
        <v>4</v>
      </c>
      <c r="DR378" s="4" t="s">
        <v>445</v>
      </c>
    </row>
    <row r="379" spans="1:122">
      <c r="A379" s="2">
        <v>7881947</v>
      </c>
      <c r="B379" s="3">
        <v>42057.701469907406</v>
      </c>
      <c r="C379" s="2">
        <v>1</v>
      </c>
      <c r="D379" s="2">
        <v>61</v>
      </c>
      <c r="E379" s="2">
        <v>11</v>
      </c>
      <c r="F379" s="2">
        <v>20</v>
      </c>
      <c r="G379" s="2">
        <v>4</v>
      </c>
      <c r="H379" s="2">
        <v>2</v>
      </c>
      <c r="I379" s="2">
        <v>2</v>
      </c>
      <c r="J379" s="2">
        <v>2</v>
      </c>
      <c r="K379" s="2">
        <v>10</v>
      </c>
      <c r="L379" s="2">
        <v>12</v>
      </c>
      <c r="N379" s="2">
        <v>1995</v>
      </c>
      <c r="O379" s="2">
        <v>3234</v>
      </c>
      <c r="P379" s="2">
        <v>2</v>
      </c>
      <c r="Q379" s="2">
        <f t="shared" si="15"/>
        <v>1617</v>
      </c>
      <c r="R379" s="4" t="s">
        <v>266</v>
      </c>
      <c r="S379" s="2">
        <v>4</v>
      </c>
      <c r="T379" s="2">
        <v>3</v>
      </c>
      <c r="U379" s="2">
        <v>3</v>
      </c>
      <c r="V379" s="2">
        <v>4</v>
      </c>
      <c r="W379" s="2">
        <v>1</v>
      </c>
      <c r="X379" s="2">
        <v>2</v>
      </c>
      <c r="Y379" s="2">
        <v>2</v>
      </c>
      <c r="Z379" s="2">
        <v>1</v>
      </c>
      <c r="AA379" s="2">
        <v>3</v>
      </c>
      <c r="AB379" s="2">
        <v>3</v>
      </c>
      <c r="AC379" s="2">
        <v>4</v>
      </c>
      <c r="AD379" s="2">
        <v>4</v>
      </c>
      <c r="AE379" s="2">
        <v>4</v>
      </c>
      <c r="AF379" s="2">
        <v>4</v>
      </c>
      <c r="AG379" s="2">
        <v>3</v>
      </c>
      <c r="AH379" s="2">
        <v>3</v>
      </c>
      <c r="AI379" s="2">
        <v>3</v>
      </c>
      <c r="AJ379" s="2">
        <v>3</v>
      </c>
      <c r="AK379" s="2">
        <v>4</v>
      </c>
      <c r="AL379" s="2">
        <v>4</v>
      </c>
      <c r="AM379" s="2">
        <v>3</v>
      </c>
      <c r="AN379" s="2">
        <v>1</v>
      </c>
      <c r="AO379" s="2">
        <v>4</v>
      </c>
      <c r="AP379" s="2">
        <v>4</v>
      </c>
      <c r="AQ379" s="2">
        <v>4</v>
      </c>
      <c r="AR379" s="2">
        <v>2</v>
      </c>
      <c r="AS379" s="2">
        <v>2</v>
      </c>
      <c r="AT379" s="2">
        <v>2</v>
      </c>
      <c r="AU379" s="2">
        <v>2</v>
      </c>
      <c r="AV379" s="2">
        <v>2</v>
      </c>
      <c r="AW379" s="2">
        <v>3</v>
      </c>
      <c r="AX379" s="2">
        <v>2</v>
      </c>
      <c r="AY379" s="2">
        <v>2</v>
      </c>
      <c r="AZ379" s="2">
        <v>2</v>
      </c>
      <c r="BA379" s="2">
        <v>2</v>
      </c>
      <c r="BB379" s="2">
        <v>2</v>
      </c>
      <c r="BC379" s="2">
        <v>1</v>
      </c>
      <c r="BD379" s="2">
        <v>2</v>
      </c>
      <c r="BE379" s="2">
        <v>2</v>
      </c>
      <c r="BF379" s="2">
        <v>2</v>
      </c>
      <c r="BG379" s="2">
        <v>2</v>
      </c>
      <c r="BH379" s="2">
        <v>3</v>
      </c>
      <c r="BI379" s="2">
        <f t="shared" si="16"/>
        <v>2.5</v>
      </c>
      <c r="BJ379" s="2">
        <v>0</v>
      </c>
      <c r="BK379" s="2">
        <v>0</v>
      </c>
      <c r="BL379" s="2">
        <v>0</v>
      </c>
      <c r="BM379" s="2">
        <v>0</v>
      </c>
      <c r="BN379" s="2">
        <v>0</v>
      </c>
      <c r="BO379" s="2">
        <v>0</v>
      </c>
      <c r="BP379" s="2">
        <v>1</v>
      </c>
      <c r="BQ379" s="4" t="s">
        <v>445</v>
      </c>
      <c r="BR379" s="2">
        <v>0</v>
      </c>
      <c r="BS379" s="2">
        <v>0</v>
      </c>
      <c r="BT379" s="2">
        <v>0</v>
      </c>
      <c r="BU379" s="2">
        <v>0</v>
      </c>
      <c r="BV379" s="2">
        <v>0</v>
      </c>
      <c r="BW379" s="2">
        <v>0</v>
      </c>
      <c r="BX379" s="2">
        <v>1</v>
      </c>
      <c r="BY379" s="4" t="s">
        <v>445</v>
      </c>
      <c r="BZ379" s="2">
        <v>0</v>
      </c>
      <c r="CA379" s="2">
        <v>0</v>
      </c>
      <c r="CB379" s="2">
        <v>0</v>
      </c>
      <c r="CC379" s="2">
        <v>0</v>
      </c>
      <c r="CD379" s="2">
        <v>0</v>
      </c>
      <c r="CE379" s="2">
        <v>0</v>
      </c>
      <c r="CF379" s="2">
        <v>1</v>
      </c>
      <c r="CG379" s="4" t="s">
        <v>445</v>
      </c>
      <c r="CH379" s="2">
        <v>0</v>
      </c>
      <c r="CI379" s="2">
        <v>0</v>
      </c>
      <c r="CJ379" s="2">
        <v>0</v>
      </c>
      <c r="CK379" s="2">
        <v>1</v>
      </c>
      <c r="CL379" s="2">
        <v>0</v>
      </c>
      <c r="CM379" s="4" t="s">
        <v>445</v>
      </c>
      <c r="CN379" s="2">
        <v>0</v>
      </c>
      <c r="CO379" s="2">
        <v>0</v>
      </c>
      <c r="CP379" s="2">
        <v>0</v>
      </c>
      <c r="CQ379" s="2">
        <v>1</v>
      </c>
      <c r="CR379" s="2">
        <v>0</v>
      </c>
      <c r="CS379" s="4" t="s">
        <v>445</v>
      </c>
      <c r="CT379" s="2">
        <v>0</v>
      </c>
      <c r="CU379" s="2">
        <v>0</v>
      </c>
      <c r="CV379" s="2">
        <v>0</v>
      </c>
      <c r="CW379" s="2">
        <v>0</v>
      </c>
      <c r="CX379" s="2">
        <v>1</v>
      </c>
      <c r="CY379" s="2">
        <v>0</v>
      </c>
      <c r="CZ379" s="4" t="s">
        <v>445</v>
      </c>
      <c r="DA379" s="8">
        <f t="shared" si="17"/>
        <v>0</v>
      </c>
      <c r="DB379" s="2">
        <v>2</v>
      </c>
      <c r="DC379" s="2">
        <v>2</v>
      </c>
      <c r="DD379" s="2">
        <v>2</v>
      </c>
      <c r="DE379" s="2">
        <v>2</v>
      </c>
      <c r="DF379" s="2">
        <v>1</v>
      </c>
      <c r="DG379" s="2">
        <v>2</v>
      </c>
      <c r="DH379" s="2">
        <v>4</v>
      </c>
      <c r="DI379" s="2">
        <v>1</v>
      </c>
      <c r="DJ379" s="2">
        <v>3</v>
      </c>
      <c r="DR379" s="4" t="s">
        <v>445</v>
      </c>
    </row>
    <row r="380" spans="1:122">
      <c r="A380" s="2">
        <v>7882380</v>
      </c>
      <c r="B380" s="3">
        <v>42056.13113425926</v>
      </c>
      <c r="C380" s="2">
        <v>1</v>
      </c>
      <c r="D380" s="2">
        <v>37</v>
      </c>
      <c r="E380" s="2">
        <v>6</v>
      </c>
      <c r="F380" s="2">
        <v>23</v>
      </c>
      <c r="G380" s="2">
        <v>4</v>
      </c>
      <c r="H380" s="2">
        <v>1</v>
      </c>
      <c r="I380" s="2">
        <v>1</v>
      </c>
      <c r="J380" s="2">
        <v>3</v>
      </c>
      <c r="K380" s="2">
        <v>2</v>
      </c>
      <c r="L380" s="2">
        <v>6</v>
      </c>
      <c r="N380" s="2">
        <v>2004</v>
      </c>
      <c r="O380" s="2">
        <v>430</v>
      </c>
      <c r="P380" s="2">
        <v>7</v>
      </c>
      <c r="Q380" s="2">
        <f t="shared" si="15"/>
        <v>61.428571428571431</v>
      </c>
      <c r="R380" s="4" t="s">
        <v>207</v>
      </c>
      <c r="S380" s="2">
        <v>2</v>
      </c>
      <c r="T380" s="2">
        <v>3</v>
      </c>
      <c r="U380" s="2">
        <v>1</v>
      </c>
      <c r="V380" s="2">
        <v>3</v>
      </c>
      <c r="W380" s="2">
        <v>1</v>
      </c>
      <c r="X380" s="2">
        <v>2</v>
      </c>
      <c r="Y380" s="2">
        <v>1</v>
      </c>
      <c r="Z380" s="2">
        <v>3</v>
      </c>
      <c r="AA380" s="2">
        <v>3</v>
      </c>
      <c r="AB380" s="2">
        <v>4</v>
      </c>
      <c r="AC380" s="2">
        <v>4</v>
      </c>
      <c r="AD380" s="2">
        <v>4</v>
      </c>
      <c r="AE380" s="2">
        <v>4</v>
      </c>
      <c r="AF380" s="2">
        <v>3</v>
      </c>
      <c r="AG380" s="2">
        <v>2</v>
      </c>
      <c r="AH380" s="2">
        <v>3</v>
      </c>
      <c r="AI380" s="2">
        <v>3</v>
      </c>
      <c r="AJ380" s="2">
        <v>1</v>
      </c>
      <c r="AK380" s="2">
        <v>3</v>
      </c>
      <c r="AL380" s="2">
        <v>3</v>
      </c>
      <c r="AM380" s="2">
        <v>1</v>
      </c>
      <c r="AN380" s="2">
        <v>1</v>
      </c>
      <c r="AO380" s="2">
        <v>4</v>
      </c>
      <c r="AP380" s="2">
        <v>4</v>
      </c>
      <c r="AQ380" s="2">
        <v>4</v>
      </c>
      <c r="AR380" s="2">
        <v>2</v>
      </c>
      <c r="AS380" s="2">
        <v>3</v>
      </c>
      <c r="AT380" s="2">
        <v>3</v>
      </c>
      <c r="AU380" s="2">
        <v>3</v>
      </c>
      <c r="AV380" s="2">
        <v>2</v>
      </c>
      <c r="AW380" s="2">
        <v>3</v>
      </c>
      <c r="AX380" s="2">
        <v>1</v>
      </c>
      <c r="AY380" s="2">
        <v>1</v>
      </c>
      <c r="AZ380" s="2">
        <v>1</v>
      </c>
      <c r="BA380" s="2">
        <v>2</v>
      </c>
      <c r="BB380" s="2">
        <v>3</v>
      </c>
      <c r="BC380" s="2">
        <v>3</v>
      </c>
      <c r="BD380" s="2">
        <v>2</v>
      </c>
      <c r="BE380" s="2">
        <v>2</v>
      </c>
      <c r="BF380" s="2">
        <v>2</v>
      </c>
      <c r="BG380" s="2">
        <v>3</v>
      </c>
      <c r="BH380" s="2">
        <v>1</v>
      </c>
      <c r="BI380" s="2">
        <f t="shared" si="16"/>
        <v>2</v>
      </c>
      <c r="BJ380" s="2">
        <v>0</v>
      </c>
      <c r="BK380" s="2">
        <v>0</v>
      </c>
      <c r="BL380" s="2">
        <v>1</v>
      </c>
      <c r="BM380" s="2">
        <v>1</v>
      </c>
      <c r="BN380" s="2">
        <v>0</v>
      </c>
      <c r="BO380" s="2">
        <v>0</v>
      </c>
      <c r="BP380" s="2">
        <v>0</v>
      </c>
      <c r="BQ380" s="4" t="s">
        <v>445</v>
      </c>
      <c r="BR380" s="2">
        <v>0</v>
      </c>
      <c r="BS380" s="2">
        <v>0</v>
      </c>
      <c r="BT380" s="2">
        <v>0</v>
      </c>
      <c r="BU380" s="2">
        <v>0</v>
      </c>
      <c r="BV380" s="2">
        <v>0</v>
      </c>
      <c r="BW380" s="2">
        <v>0</v>
      </c>
      <c r="BX380" s="2">
        <v>1</v>
      </c>
      <c r="BY380" s="4" t="s">
        <v>445</v>
      </c>
      <c r="BZ380" s="2">
        <v>0</v>
      </c>
      <c r="CA380" s="2">
        <v>0</v>
      </c>
      <c r="CB380" s="2">
        <v>0</v>
      </c>
      <c r="CC380" s="2">
        <v>0</v>
      </c>
      <c r="CD380" s="2">
        <v>0</v>
      </c>
      <c r="CE380" s="2">
        <v>0</v>
      </c>
      <c r="CF380" s="2">
        <v>1</v>
      </c>
      <c r="CG380" s="4" t="s">
        <v>445</v>
      </c>
      <c r="CH380" s="2">
        <v>0</v>
      </c>
      <c r="CI380" s="2">
        <v>0</v>
      </c>
      <c r="CJ380" s="2">
        <v>0</v>
      </c>
      <c r="CK380" s="2">
        <v>0</v>
      </c>
      <c r="CL380" s="2">
        <v>1</v>
      </c>
      <c r="CM380" s="4" t="s">
        <v>445</v>
      </c>
      <c r="CN380" s="2">
        <v>0</v>
      </c>
      <c r="CO380" s="2">
        <v>0</v>
      </c>
      <c r="CP380" s="2">
        <v>0</v>
      </c>
      <c r="CQ380" s="2">
        <v>0</v>
      </c>
      <c r="CR380" s="2">
        <v>1</v>
      </c>
      <c r="CS380" s="4" t="s">
        <v>445</v>
      </c>
      <c r="CT380" s="2">
        <v>0</v>
      </c>
      <c r="CU380" s="2">
        <v>0</v>
      </c>
      <c r="CV380" s="2">
        <v>0</v>
      </c>
      <c r="CW380" s="2">
        <v>0</v>
      </c>
      <c r="CX380" s="2">
        <v>1</v>
      </c>
      <c r="CY380" s="2">
        <v>0</v>
      </c>
      <c r="CZ380" s="4" t="s">
        <v>445</v>
      </c>
      <c r="DA380" s="8">
        <f t="shared" si="17"/>
        <v>2</v>
      </c>
      <c r="DB380" s="2">
        <v>2</v>
      </c>
      <c r="DC380" s="2">
        <v>2</v>
      </c>
      <c r="DD380" s="2">
        <v>3</v>
      </c>
      <c r="DE380" s="2">
        <v>4</v>
      </c>
      <c r="DF380" s="2">
        <v>2</v>
      </c>
      <c r="DG380" s="2">
        <v>3</v>
      </c>
      <c r="DH380" s="2">
        <v>1</v>
      </c>
      <c r="DI380" s="2">
        <v>1</v>
      </c>
      <c r="DJ380" s="2">
        <v>2</v>
      </c>
      <c r="DK380" s="2">
        <v>1</v>
      </c>
      <c r="DL380" s="2">
        <v>0</v>
      </c>
      <c r="DM380" s="2">
        <v>0</v>
      </c>
      <c r="DN380" s="2">
        <v>0</v>
      </c>
      <c r="DO380" s="2">
        <v>0</v>
      </c>
      <c r="DP380" s="2">
        <v>0</v>
      </c>
      <c r="DQ380" s="2">
        <v>0</v>
      </c>
      <c r="DR380" s="4" t="s">
        <v>445</v>
      </c>
    </row>
    <row r="381" spans="1:122">
      <c r="A381" s="2">
        <v>7888816</v>
      </c>
      <c r="B381" s="3">
        <v>42055.979722222219</v>
      </c>
      <c r="C381" s="2">
        <v>2</v>
      </c>
      <c r="D381" s="2">
        <v>52</v>
      </c>
      <c r="E381" s="2">
        <v>9</v>
      </c>
      <c r="F381" s="2">
        <v>41</v>
      </c>
      <c r="G381" s="2">
        <v>8</v>
      </c>
      <c r="H381" s="2">
        <v>2</v>
      </c>
      <c r="I381" s="2">
        <v>2</v>
      </c>
      <c r="J381" s="2">
        <v>8</v>
      </c>
      <c r="K381" s="2">
        <v>5</v>
      </c>
      <c r="L381" s="2">
        <v>1</v>
      </c>
      <c r="N381" s="2">
        <v>2000</v>
      </c>
      <c r="O381" s="2">
        <v>2376</v>
      </c>
      <c r="P381" s="2">
        <v>3</v>
      </c>
      <c r="Q381" s="2">
        <f t="shared" si="15"/>
        <v>792</v>
      </c>
      <c r="R381" s="4" t="s">
        <v>314</v>
      </c>
      <c r="S381" s="2">
        <v>4</v>
      </c>
      <c r="T381" s="2">
        <v>3</v>
      </c>
      <c r="U381" s="2">
        <v>3</v>
      </c>
      <c r="V381" s="2">
        <v>2</v>
      </c>
      <c r="W381" s="2">
        <v>3</v>
      </c>
      <c r="X381" s="2">
        <v>2</v>
      </c>
      <c r="Y381" s="2">
        <v>2</v>
      </c>
      <c r="Z381" s="2">
        <v>3</v>
      </c>
      <c r="AA381" s="2">
        <v>2</v>
      </c>
      <c r="AB381" s="2">
        <v>4</v>
      </c>
      <c r="AC381" s="2">
        <v>3</v>
      </c>
      <c r="AD381" s="2">
        <v>2</v>
      </c>
      <c r="AE381" s="2">
        <v>2</v>
      </c>
      <c r="AF381" s="2">
        <v>3</v>
      </c>
      <c r="AG381" s="2">
        <v>3</v>
      </c>
      <c r="AH381" s="2">
        <v>3</v>
      </c>
      <c r="AI381" s="2">
        <v>3</v>
      </c>
      <c r="AJ381" s="2">
        <v>3</v>
      </c>
      <c r="AK381" s="2">
        <v>3</v>
      </c>
      <c r="AL381" s="2">
        <v>3</v>
      </c>
      <c r="AM381" s="2">
        <v>3</v>
      </c>
      <c r="AN381" s="2">
        <v>3</v>
      </c>
      <c r="AO381" s="2">
        <v>3</v>
      </c>
      <c r="AP381" s="2">
        <v>3</v>
      </c>
      <c r="AQ381" s="2">
        <v>3</v>
      </c>
      <c r="AR381" s="2">
        <v>3</v>
      </c>
      <c r="AS381" s="2">
        <v>3</v>
      </c>
      <c r="AT381" s="2">
        <v>3</v>
      </c>
      <c r="AU381" s="2">
        <v>2</v>
      </c>
      <c r="AV381" s="2">
        <v>3</v>
      </c>
      <c r="AW381" s="2">
        <v>3</v>
      </c>
      <c r="AX381" s="2">
        <v>3</v>
      </c>
      <c r="AY381" s="2">
        <v>3</v>
      </c>
      <c r="AZ381" s="2">
        <v>2</v>
      </c>
      <c r="BA381" s="2">
        <v>3</v>
      </c>
      <c r="BB381" s="2">
        <v>3</v>
      </c>
      <c r="BC381" s="2">
        <v>3</v>
      </c>
      <c r="BD381" s="2">
        <v>3</v>
      </c>
      <c r="BE381" s="2">
        <v>4</v>
      </c>
      <c r="BF381" s="2">
        <v>3</v>
      </c>
      <c r="BG381" s="2">
        <v>2</v>
      </c>
      <c r="BH381" s="2">
        <v>3</v>
      </c>
      <c r="BI381" s="2">
        <f t="shared" si="16"/>
        <v>2.5</v>
      </c>
      <c r="BJ381" s="2">
        <v>0</v>
      </c>
      <c r="BK381" s="2">
        <v>0</v>
      </c>
      <c r="BL381" s="2">
        <v>1</v>
      </c>
      <c r="BM381" s="2">
        <v>0</v>
      </c>
      <c r="BN381" s="2">
        <v>0</v>
      </c>
      <c r="BO381" s="2">
        <v>0</v>
      </c>
      <c r="BP381" s="2">
        <v>0</v>
      </c>
      <c r="BQ381" s="4" t="s">
        <v>445</v>
      </c>
      <c r="BR381" s="2">
        <v>0</v>
      </c>
      <c r="BS381" s="2">
        <v>0</v>
      </c>
      <c r="BT381" s="2">
        <v>1</v>
      </c>
      <c r="BU381" s="2">
        <v>0</v>
      </c>
      <c r="BV381" s="2">
        <v>0</v>
      </c>
      <c r="BW381" s="2">
        <v>0</v>
      </c>
      <c r="BX381" s="2">
        <v>0</v>
      </c>
      <c r="BY381" s="4" t="s">
        <v>445</v>
      </c>
      <c r="BZ381" s="2">
        <v>0</v>
      </c>
      <c r="CA381" s="2">
        <v>0</v>
      </c>
      <c r="CB381" s="2">
        <v>1</v>
      </c>
      <c r="CC381" s="2">
        <v>1</v>
      </c>
      <c r="CD381" s="2">
        <v>0</v>
      </c>
      <c r="CE381" s="2">
        <v>0</v>
      </c>
      <c r="CF381" s="2">
        <v>0</v>
      </c>
      <c r="CG381" s="4" t="s">
        <v>445</v>
      </c>
      <c r="CH381" s="2">
        <v>0</v>
      </c>
      <c r="CI381" s="2">
        <v>1</v>
      </c>
      <c r="CJ381" s="2">
        <v>0</v>
      </c>
      <c r="CK381" s="2">
        <v>0</v>
      </c>
      <c r="CL381" s="2">
        <v>0</v>
      </c>
      <c r="CM381" s="4" t="s">
        <v>445</v>
      </c>
      <c r="CN381" s="2">
        <v>0</v>
      </c>
      <c r="CO381" s="2">
        <v>0</v>
      </c>
      <c r="CP381" s="2">
        <v>0</v>
      </c>
      <c r="CQ381" s="2">
        <v>1</v>
      </c>
      <c r="CR381" s="2">
        <v>0</v>
      </c>
      <c r="CS381" s="4" t="s">
        <v>445</v>
      </c>
      <c r="CT381" s="2">
        <v>0</v>
      </c>
      <c r="CU381" s="2">
        <v>1</v>
      </c>
      <c r="CV381" s="2">
        <v>1</v>
      </c>
      <c r="CW381" s="2">
        <v>0</v>
      </c>
      <c r="CX381" s="2">
        <v>0</v>
      </c>
      <c r="CY381" s="2">
        <v>0</v>
      </c>
      <c r="CZ381" s="4" t="s">
        <v>445</v>
      </c>
      <c r="DA381" s="8">
        <f t="shared" si="17"/>
        <v>7</v>
      </c>
      <c r="DB381" s="2">
        <v>3</v>
      </c>
      <c r="DC381" s="2">
        <v>2</v>
      </c>
      <c r="DD381" s="2">
        <v>4</v>
      </c>
      <c r="DE381" s="2">
        <v>3</v>
      </c>
      <c r="DF381" s="2">
        <v>4</v>
      </c>
      <c r="DG381" s="2">
        <v>3</v>
      </c>
      <c r="DH381" s="2">
        <v>2</v>
      </c>
      <c r="DI381" s="2">
        <v>3</v>
      </c>
      <c r="DJ381" s="2">
        <v>3</v>
      </c>
      <c r="DR381" s="4" t="s">
        <v>445</v>
      </c>
    </row>
    <row r="382" spans="1:122">
      <c r="A382" s="2">
        <v>7889708</v>
      </c>
      <c r="B382" s="3">
        <v>42056.010821759257</v>
      </c>
      <c r="C382" s="2">
        <v>1</v>
      </c>
      <c r="D382" s="2">
        <v>32</v>
      </c>
      <c r="E382" s="2">
        <v>5</v>
      </c>
      <c r="F382" s="2">
        <v>16</v>
      </c>
      <c r="G382" s="2">
        <v>4</v>
      </c>
      <c r="H382" s="2">
        <v>2</v>
      </c>
      <c r="I382" s="2">
        <v>2</v>
      </c>
      <c r="J382" s="2">
        <v>3</v>
      </c>
      <c r="K382" s="2">
        <v>3</v>
      </c>
      <c r="L382" s="2">
        <v>4</v>
      </c>
      <c r="N382" s="2">
        <v>1982</v>
      </c>
      <c r="O382" s="2">
        <v>200</v>
      </c>
      <c r="P382" s="2">
        <v>2</v>
      </c>
      <c r="Q382" s="2">
        <f t="shared" si="15"/>
        <v>100</v>
      </c>
      <c r="R382" s="4" t="s">
        <v>292</v>
      </c>
      <c r="S382" s="2">
        <v>3</v>
      </c>
      <c r="T382" s="2">
        <v>2</v>
      </c>
      <c r="U382" s="2">
        <v>3</v>
      </c>
      <c r="V382" s="2">
        <v>2</v>
      </c>
      <c r="W382" s="2">
        <v>3</v>
      </c>
      <c r="X382" s="2">
        <v>3</v>
      </c>
      <c r="Y382" s="2">
        <v>2</v>
      </c>
      <c r="Z382" s="2">
        <v>2</v>
      </c>
      <c r="AA382" s="2">
        <v>2</v>
      </c>
      <c r="AB382" s="2">
        <v>2</v>
      </c>
      <c r="AC382" s="2">
        <v>3</v>
      </c>
      <c r="AD382" s="2">
        <v>3</v>
      </c>
      <c r="AE382" s="2">
        <v>3</v>
      </c>
      <c r="AF382" s="2">
        <v>2</v>
      </c>
      <c r="AG382" s="2">
        <v>3</v>
      </c>
      <c r="AH382" s="2">
        <v>2</v>
      </c>
      <c r="AI382" s="2">
        <v>2</v>
      </c>
      <c r="AJ382" s="2">
        <v>3</v>
      </c>
      <c r="AK382" s="2">
        <v>3</v>
      </c>
      <c r="AL382" s="2">
        <v>3</v>
      </c>
      <c r="AM382" s="2">
        <v>3</v>
      </c>
      <c r="AN382" s="2">
        <v>3</v>
      </c>
      <c r="AO382" s="2">
        <v>3</v>
      </c>
      <c r="AP382" s="2">
        <v>3</v>
      </c>
      <c r="AQ382" s="2">
        <v>3</v>
      </c>
      <c r="AR382" s="2">
        <v>3</v>
      </c>
      <c r="AS382" s="2">
        <v>3</v>
      </c>
      <c r="AT382" s="2">
        <v>3</v>
      </c>
      <c r="AU382" s="2">
        <v>2</v>
      </c>
      <c r="AV382" s="2">
        <v>2</v>
      </c>
      <c r="AW382" s="2">
        <v>2</v>
      </c>
      <c r="AX382" s="2">
        <v>3</v>
      </c>
      <c r="AY382" s="2">
        <v>3</v>
      </c>
      <c r="AZ382" s="2">
        <v>2</v>
      </c>
      <c r="BA382" s="2">
        <v>2</v>
      </c>
      <c r="BB382" s="2">
        <v>3</v>
      </c>
      <c r="BC382" s="2">
        <v>3</v>
      </c>
      <c r="BD382" s="2">
        <v>3</v>
      </c>
      <c r="BE382" s="2">
        <v>4</v>
      </c>
      <c r="BF382" s="2">
        <v>2</v>
      </c>
      <c r="BG382" s="2">
        <v>3</v>
      </c>
      <c r="BH382" s="2">
        <v>2</v>
      </c>
      <c r="BI382" s="2">
        <f t="shared" si="16"/>
        <v>2.5</v>
      </c>
      <c r="BJ382" s="2">
        <v>0</v>
      </c>
      <c r="BK382" s="2">
        <v>0</v>
      </c>
      <c r="BL382" s="2">
        <v>1</v>
      </c>
      <c r="BM382" s="2">
        <v>1</v>
      </c>
      <c r="BN382" s="2">
        <v>0</v>
      </c>
      <c r="BO382" s="2">
        <v>0</v>
      </c>
      <c r="BP382" s="2">
        <v>0</v>
      </c>
      <c r="BQ382" s="4" t="s">
        <v>445</v>
      </c>
      <c r="BR382" s="2">
        <v>0</v>
      </c>
      <c r="BS382" s="2">
        <v>1</v>
      </c>
      <c r="BT382" s="2">
        <v>1</v>
      </c>
      <c r="BU382" s="2">
        <v>0</v>
      </c>
      <c r="BV382" s="2">
        <v>0</v>
      </c>
      <c r="BW382" s="2">
        <v>0</v>
      </c>
      <c r="BX382" s="2">
        <v>0</v>
      </c>
      <c r="BY382" s="4" t="s">
        <v>445</v>
      </c>
      <c r="BZ382" s="2">
        <v>1</v>
      </c>
      <c r="CA382" s="2">
        <v>0</v>
      </c>
      <c r="CB382" s="2">
        <v>1</v>
      </c>
      <c r="CC382" s="2">
        <v>0</v>
      </c>
      <c r="CD382" s="2">
        <v>0</v>
      </c>
      <c r="CE382" s="2">
        <v>0</v>
      </c>
      <c r="CF382" s="2">
        <v>0</v>
      </c>
      <c r="CG382" s="4" t="s">
        <v>445</v>
      </c>
      <c r="CH382" s="2">
        <v>1</v>
      </c>
      <c r="CI382" s="2">
        <v>0</v>
      </c>
      <c r="CJ382" s="2">
        <v>0</v>
      </c>
      <c r="CK382" s="2">
        <v>0</v>
      </c>
      <c r="CL382" s="2">
        <v>0</v>
      </c>
      <c r="CM382" s="4" t="s">
        <v>445</v>
      </c>
      <c r="CN382" s="2">
        <v>0</v>
      </c>
      <c r="CO382" s="2">
        <v>1</v>
      </c>
      <c r="CP382" s="2">
        <v>0</v>
      </c>
      <c r="CQ382" s="2">
        <v>0</v>
      </c>
      <c r="CR382" s="2">
        <v>0</v>
      </c>
      <c r="CS382" s="4" t="s">
        <v>445</v>
      </c>
      <c r="CT382" s="2">
        <v>0</v>
      </c>
      <c r="CU382" s="2">
        <v>1</v>
      </c>
      <c r="CV382" s="2">
        <v>0</v>
      </c>
      <c r="CW382" s="2">
        <v>0</v>
      </c>
      <c r="CX382" s="2">
        <v>0</v>
      </c>
      <c r="CY382" s="2">
        <v>0</v>
      </c>
      <c r="CZ382" s="4" t="s">
        <v>445</v>
      </c>
      <c r="DA382" s="8">
        <f t="shared" si="17"/>
        <v>9</v>
      </c>
      <c r="DB382" s="2">
        <v>2</v>
      </c>
      <c r="DC382" s="2">
        <v>2</v>
      </c>
      <c r="DD382" s="2">
        <v>3</v>
      </c>
      <c r="DE382" s="2">
        <v>3</v>
      </c>
      <c r="DF382" s="2">
        <v>3</v>
      </c>
      <c r="DG382" s="2">
        <v>4</v>
      </c>
      <c r="DH382" s="2">
        <v>4</v>
      </c>
      <c r="DI382" s="2">
        <v>2</v>
      </c>
      <c r="DJ382" s="2">
        <v>3</v>
      </c>
      <c r="DR382" s="4" t="s">
        <v>445</v>
      </c>
    </row>
    <row r="383" spans="1:122">
      <c r="A383" s="2">
        <v>7890759</v>
      </c>
      <c r="B383" s="3">
        <v>42056.839861111112</v>
      </c>
      <c r="C383" s="2">
        <v>1</v>
      </c>
      <c r="D383" s="2">
        <v>46</v>
      </c>
      <c r="E383" s="2">
        <v>8</v>
      </c>
      <c r="F383" s="2">
        <v>43</v>
      </c>
      <c r="G383" s="2">
        <v>8</v>
      </c>
      <c r="H383" s="2">
        <v>2</v>
      </c>
      <c r="I383" s="2">
        <v>2</v>
      </c>
      <c r="J383" s="2">
        <v>3</v>
      </c>
      <c r="K383" s="2">
        <v>3</v>
      </c>
      <c r="L383" s="2">
        <v>4</v>
      </c>
      <c r="N383" s="2">
        <v>1992</v>
      </c>
      <c r="O383" s="2">
        <v>1500</v>
      </c>
      <c r="P383" s="2">
        <v>3</v>
      </c>
      <c r="Q383" s="2">
        <f t="shared" si="15"/>
        <v>500</v>
      </c>
      <c r="R383" s="4" t="s">
        <v>315</v>
      </c>
      <c r="S383" s="2">
        <v>4</v>
      </c>
      <c r="T383" s="2">
        <v>3</v>
      </c>
      <c r="U383" s="2">
        <v>3</v>
      </c>
      <c r="V383" s="2">
        <v>2</v>
      </c>
      <c r="W383" s="2">
        <v>3</v>
      </c>
      <c r="X383" s="2">
        <v>2</v>
      </c>
      <c r="Y383" s="2">
        <v>1</v>
      </c>
      <c r="Z383" s="2">
        <v>3</v>
      </c>
      <c r="AA383" s="2">
        <v>3</v>
      </c>
      <c r="AB383" s="2">
        <v>3</v>
      </c>
      <c r="AC383" s="2">
        <v>4</v>
      </c>
      <c r="AD383" s="2">
        <v>3</v>
      </c>
      <c r="AE383" s="2">
        <v>3</v>
      </c>
      <c r="AF383" s="2">
        <v>3</v>
      </c>
      <c r="AG383" s="2">
        <v>3</v>
      </c>
      <c r="AH383" s="2">
        <v>3</v>
      </c>
      <c r="AI383" s="2">
        <v>3</v>
      </c>
      <c r="AJ383" s="2">
        <v>3</v>
      </c>
      <c r="AK383" s="2">
        <v>3</v>
      </c>
      <c r="AL383" s="2">
        <v>3</v>
      </c>
      <c r="AM383" s="2">
        <v>3</v>
      </c>
      <c r="AN383" s="2">
        <v>3</v>
      </c>
      <c r="AO383" s="2">
        <v>3</v>
      </c>
      <c r="AP383" s="2">
        <v>3</v>
      </c>
      <c r="AQ383" s="2">
        <v>3</v>
      </c>
      <c r="AR383" s="2">
        <v>3</v>
      </c>
      <c r="AS383" s="2">
        <v>2</v>
      </c>
      <c r="AT383" s="2">
        <v>2</v>
      </c>
      <c r="AU383" s="2">
        <v>2</v>
      </c>
      <c r="AV383" s="2">
        <v>3</v>
      </c>
      <c r="AW383" s="2">
        <v>2</v>
      </c>
      <c r="AX383" s="2">
        <v>2</v>
      </c>
      <c r="AY383" s="2">
        <v>2</v>
      </c>
      <c r="AZ383" s="2">
        <v>1</v>
      </c>
      <c r="BA383" s="2">
        <v>1</v>
      </c>
      <c r="BB383" s="2">
        <v>2</v>
      </c>
      <c r="BC383" s="2">
        <v>3</v>
      </c>
      <c r="BD383" s="2">
        <v>2</v>
      </c>
      <c r="BE383" s="2">
        <v>3</v>
      </c>
      <c r="BF383" s="2">
        <v>2</v>
      </c>
      <c r="BG383" s="2">
        <v>3</v>
      </c>
      <c r="BH383" s="2">
        <v>3</v>
      </c>
      <c r="BI383" s="2">
        <f t="shared" si="16"/>
        <v>3</v>
      </c>
      <c r="BJ383" s="2">
        <v>0</v>
      </c>
      <c r="BK383" s="2">
        <v>1</v>
      </c>
      <c r="BL383" s="2">
        <v>1</v>
      </c>
      <c r="BM383" s="2">
        <v>0</v>
      </c>
      <c r="BN383" s="2">
        <v>0</v>
      </c>
      <c r="BO383" s="2">
        <v>0</v>
      </c>
      <c r="BP383" s="2">
        <v>0</v>
      </c>
      <c r="BQ383" s="4" t="s">
        <v>445</v>
      </c>
      <c r="BR383" s="2">
        <v>0</v>
      </c>
      <c r="BS383" s="2">
        <v>1</v>
      </c>
      <c r="BT383" s="2">
        <v>0</v>
      </c>
      <c r="BU383" s="2">
        <v>0</v>
      </c>
      <c r="BV383" s="2">
        <v>0</v>
      </c>
      <c r="BW383" s="2">
        <v>0</v>
      </c>
      <c r="BX383" s="2">
        <v>0</v>
      </c>
      <c r="BY383" s="4" t="s">
        <v>445</v>
      </c>
      <c r="BZ383" s="2">
        <v>0</v>
      </c>
      <c r="CA383" s="2">
        <v>1</v>
      </c>
      <c r="CB383" s="2">
        <v>0</v>
      </c>
      <c r="CC383" s="2">
        <v>0</v>
      </c>
      <c r="CD383" s="2">
        <v>0</v>
      </c>
      <c r="CE383" s="2">
        <v>0</v>
      </c>
      <c r="CF383" s="2">
        <v>0</v>
      </c>
      <c r="CG383" s="4" t="s">
        <v>445</v>
      </c>
      <c r="CH383" s="2">
        <v>0</v>
      </c>
      <c r="CI383" s="2">
        <v>1</v>
      </c>
      <c r="CJ383" s="2">
        <v>0</v>
      </c>
      <c r="CK383" s="2">
        <v>0</v>
      </c>
      <c r="CL383" s="2">
        <v>0</v>
      </c>
      <c r="CM383" s="4" t="s">
        <v>445</v>
      </c>
      <c r="CN383" s="2">
        <v>0</v>
      </c>
      <c r="CO383" s="2">
        <v>1</v>
      </c>
      <c r="CP383" s="2">
        <v>0</v>
      </c>
      <c r="CQ383" s="2">
        <v>0</v>
      </c>
      <c r="CR383" s="2">
        <v>0</v>
      </c>
      <c r="CS383" s="4" t="s">
        <v>445</v>
      </c>
      <c r="CT383" s="2">
        <v>0</v>
      </c>
      <c r="CU383" s="2">
        <v>1</v>
      </c>
      <c r="CV383" s="2">
        <v>0</v>
      </c>
      <c r="CW383" s="2">
        <v>0</v>
      </c>
      <c r="CX383" s="2">
        <v>0</v>
      </c>
      <c r="CY383" s="2">
        <v>0</v>
      </c>
      <c r="CZ383" s="4" t="s">
        <v>445</v>
      </c>
      <c r="DA383" s="8">
        <f t="shared" si="17"/>
        <v>7</v>
      </c>
      <c r="DB383" s="2">
        <v>2</v>
      </c>
      <c r="DC383" s="2">
        <v>2</v>
      </c>
      <c r="DD383" s="2">
        <v>2</v>
      </c>
      <c r="DE383" s="2">
        <v>3</v>
      </c>
      <c r="DF383" s="2">
        <v>2</v>
      </c>
      <c r="DG383" s="2">
        <v>3</v>
      </c>
      <c r="DH383" s="2">
        <v>3</v>
      </c>
      <c r="DI383" s="2">
        <v>2</v>
      </c>
      <c r="DJ383" s="2">
        <v>2</v>
      </c>
      <c r="DK383" s="2">
        <v>0</v>
      </c>
      <c r="DL383" s="2">
        <v>1</v>
      </c>
      <c r="DM383" s="2">
        <v>1</v>
      </c>
      <c r="DN383" s="2">
        <v>0</v>
      </c>
      <c r="DO383" s="2">
        <v>0</v>
      </c>
      <c r="DP383" s="2">
        <v>0</v>
      </c>
      <c r="DQ383" s="2">
        <v>0</v>
      </c>
      <c r="DR383" s="4" t="s">
        <v>445</v>
      </c>
    </row>
    <row r="384" spans="1:122">
      <c r="A384" s="2">
        <v>7892795</v>
      </c>
      <c r="B384" s="3">
        <v>42057.792303240742</v>
      </c>
      <c r="C384" s="2">
        <v>1</v>
      </c>
      <c r="D384" s="2">
        <v>58</v>
      </c>
      <c r="E384" s="2">
        <v>10</v>
      </c>
      <c r="F384" s="2">
        <v>13</v>
      </c>
      <c r="G384" s="2">
        <v>3</v>
      </c>
      <c r="H384" s="2">
        <v>2</v>
      </c>
      <c r="I384" s="2">
        <v>2</v>
      </c>
      <c r="J384" s="2">
        <v>2</v>
      </c>
      <c r="K384" s="2">
        <v>2</v>
      </c>
      <c r="L384" s="2">
        <v>3</v>
      </c>
      <c r="N384" s="2">
        <v>1990</v>
      </c>
      <c r="O384" s="2">
        <v>800</v>
      </c>
      <c r="P384" s="2">
        <v>6</v>
      </c>
      <c r="Q384" s="2">
        <f t="shared" si="15"/>
        <v>133.33333333333334</v>
      </c>
      <c r="R384" s="4" t="s">
        <v>316</v>
      </c>
      <c r="S384" s="2">
        <v>4</v>
      </c>
      <c r="T384" s="2">
        <v>2</v>
      </c>
      <c r="U384" s="2">
        <v>2</v>
      </c>
      <c r="V384" s="2">
        <v>2</v>
      </c>
      <c r="W384" s="2">
        <v>2</v>
      </c>
      <c r="X384" s="2">
        <v>2</v>
      </c>
      <c r="Y384" s="2">
        <v>3</v>
      </c>
      <c r="Z384" s="2">
        <v>2</v>
      </c>
      <c r="AA384" s="2">
        <v>3</v>
      </c>
      <c r="AB384" s="2">
        <v>3</v>
      </c>
      <c r="AC384" s="2">
        <v>2</v>
      </c>
      <c r="AD384" s="2">
        <v>3</v>
      </c>
      <c r="AE384" s="2">
        <v>3</v>
      </c>
      <c r="AF384" s="2">
        <v>3</v>
      </c>
      <c r="AG384" s="2">
        <v>2</v>
      </c>
      <c r="AH384" s="2">
        <v>3</v>
      </c>
      <c r="AI384" s="2">
        <v>3</v>
      </c>
      <c r="AJ384" s="2">
        <v>3</v>
      </c>
      <c r="AK384" s="2">
        <v>3</v>
      </c>
      <c r="AL384" s="2">
        <v>4</v>
      </c>
      <c r="AM384" s="2">
        <v>3</v>
      </c>
      <c r="AN384" s="2">
        <v>3</v>
      </c>
      <c r="AO384" s="2">
        <v>4</v>
      </c>
      <c r="AP384" s="2">
        <v>3</v>
      </c>
      <c r="AQ384" s="2">
        <v>3</v>
      </c>
      <c r="AR384" s="2">
        <v>3</v>
      </c>
      <c r="AS384" s="2">
        <v>2</v>
      </c>
      <c r="AT384" s="2">
        <v>2</v>
      </c>
      <c r="AU384" s="2">
        <v>2</v>
      </c>
      <c r="AV384" s="2">
        <v>2</v>
      </c>
      <c r="AW384" s="2">
        <v>2</v>
      </c>
      <c r="AX384" s="2">
        <v>2</v>
      </c>
      <c r="AY384" s="2">
        <v>2</v>
      </c>
      <c r="AZ384" s="2">
        <v>3</v>
      </c>
      <c r="BA384" s="2">
        <v>2</v>
      </c>
      <c r="BB384" s="2">
        <v>2</v>
      </c>
      <c r="BC384" s="2">
        <v>2</v>
      </c>
      <c r="BD384" s="2">
        <v>2</v>
      </c>
      <c r="BE384" s="2">
        <v>2</v>
      </c>
      <c r="BF384" s="2">
        <v>2</v>
      </c>
      <c r="BG384" s="2">
        <v>2</v>
      </c>
      <c r="BH384" s="2">
        <v>2</v>
      </c>
      <c r="BI384" s="2">
        <f t="shared" si="16"/>
        <v>2</v>
      </c>
      <c r="BJ384" s="2">
        <v>0</v>
      </c>
      <c r="BK384" s="2">
        <v>0</v>
      </c>
      <c r="BL384" s="2">
        <v>0</v>
      </c>
      <c r="BM384" s="2">
        <v>1</v>
      </c>
      <c r="BN384" s="2">
        <v>0</v>
      </c>
      <c r="BO384" s="2">
        <v>0</v>
      </c>
      <c r="BP384" s="2">
        <v>0</v>
      </c>
      <c r="BQ384" s="4" t="s">
        <v>445</v>
      </c>
      <c r="BR384" s="2">
        <v>0</v>
      </c>
      <c r="BS384" s="2">
        <v>0</v>
      </c>
      <c r="BT384" s="2">
        <v>0</v>
      </c>
      <c r="BU384" s="2">
        <v>0</v>
      </c>
      <c r="BV384" s="2">
        <v>0</v>
      </c>
      <c r="BW384" s="2">
        <v>1</v>
      </c>
      <c r="BX384" s="2">
        <v>0</v>
      </c>
      <c r="BY384" s="4" t="s">
        <v>445</v>
      </c>
      <c r="BZ384" s="2">
        <v>0</v>
      </c>
      <c r="CA384" s="2">
        <v>0</v>
      </c>
      <c r="CB384" s="2">
        <v>0</v>
      </c>
      <c r="CC384" s="2">
        <v>0</v>
      </c>
      <c r="CD384" s="2">
        <v>0</v>
      </c>
      <c r="CE384" s="2">
        <v>1</v>
      </c>
      <c r="CF384" s="2">
        <v>0</v>
      </c>
      <c r="CG384" s="4" t="s">
        <v>445</v>
      </c>
      <c r="CH384" s="2">
        <v>0</v>
      </c>
      <c r="CI384" s="2">
        <v>0</v>
      </c>
      <c r="CJ384" s="2">
        <v>0</v>
      </c>
      <c r="CK384" s="2">
        <v>1</v>
      </c>
      <c r="CL384" s="2">
        <v>0</v>
      </c>
      <c r="CM384" s="4" t="s">
        <v>445</v>
      </c>
      <c r="CN384" s="2">
        <v>0</v>
      </c>
      <c r="CO384" s="2">
        <v>0</v>
      </c>
      <c r="CP384" s="2">
        <v>0</v>
      </c>
      <c r="CQ384" s="2">
        <v>1</v>
      </c>
      <c r="CR384" s="2">
        <v>0</v>
      </c>
      <c r="CS384" s="4" t="s">
        <v>445</v>
      </c>
      <c r="CT384" s="2">
        <v>0</v>
      </c>
      <c r="CU384" s="2">
        <v>0</v>
      </c>
      <c r="CV384" s="2">
        <v>0</v>
      </c>
      <c r="CW384" s="2">
        <v>0</v>
      </c>
      <c r="CX384" s="2">
        <v>1</v>
      </c>
      <c r="CY384" s="2">
        <v>0</v>
      </c>
      <c r="CZ384" s="4" t="s">
        <v>445</v>
      </c>
      <c r="DA384" s="8">
        <f t="shared" si="17"/>
        <v>1</v>
      </c>
      <c r="DB384" s="2">
        <v>2</v>
      </c>
      <c r="DC384" s="2">
        <v>2</v>
      </c>
      <c r="DD384" s="2">
        <v>3</v>
      </c>
      <c r="DE384" s="2">
        <v>2</v>
      </c>
      <c r="DF384" s="2">
        <v>3</v>
      </c>
      <c r="DG384" s="2">
        <v>2</v>
      </c>
      <c r="DH384" s="2">
        <v>3</v>
      </c>
      <c r="DI384" s="2">
        <v>2</v>
      </c>
      <c r="DJ384" s="2">
        <v>3</v>
      </c>
      <c r="DR384" s="4" t="s">
        <v>445</v>
      </c>
    </row>
    <row r="385" spans="1:122">
      <c r="A385" s="2">
        <v>7894293</v>
      </c>
      <c r="B385" s="3">
        <v>42057.518460648149</v>
      </c>
      <c r="C385" s="2">
        <v>1</v>
      </c>
      <c r="D385" s="2">
        <v>27</v>
      </c>
      <c r="E385" s="2">
        <v>4</v>
      </c>
      <c r="F385" s="2">
        <v>13</v>
      </c>
      <c r="G385" s="2">
        <v>3</v>
      </c>
      <c r="H385" s="2">
        <v>2</v>
      </c>
      <c r="I385" s="2">
        <v>2</v>
      </c>
      <c r="J385" s="2">
        <v>3</v>
      </c>
      <c r="K385" s="2">
        <v>2</v>
      </c>
      <c r="L385" s="2">
        <v>4</v>
      </c>
      <c r="N385" s="2">
        <v>1980</v>
      </c>
      <c r="O385" s="2">
        <v>450</v>
      </c>
      <c r="P385" s="2">
        <v>6</v>
      </c>
      <c r="Q385" s="2">
        <f t="shared" si="15"/>
        <v>75</v>
      </c>
      <c r="R385" s="4" t="s">
        <v>87</v>
      </c>
      <c r="S385" s="2">
        <v>2</v>
      </c>
      <c r="T385" s="2">
        <v>1</v>
      </c>
      <c r="U385" s="2">
        <v>1</v>
      </c>
      <c r="V385" s="2">
        <v>1</v>
      </c>
      <c r="W385" s="2">
        <v>1</v>
      </c>
      <c r="X385" s="2">
        <v>1</v>
      </c>
      <c r="Y385" s="2">
        <v>1</v>
      </c>
      <c r="Z385" s="2">
        <v>1</v>
      </c>
      <c r="AA385" s="2">
        <v>1</v>
      </c>
      <c r="AB385" s="2">
        <v>1</v>
      </c>
      <c r="AC385" s="2">
        <v>1</v>
      </c>
      <c r="AD385" s="2">
        <v>1</v>
      </c>
      <c r="AE385" s="2">
        <v>1</v>
      </c>
      <c r="AF385" s="2">
        <v>1</v>
      </c>
      <c r="AG385" s="2">
        <v>1</v>
      </c>
      <c r="AH385" s="2">
        <v>1</v>
      </c>
      <c r="AI385" s="2">
        <v>1</v>
      </c>
      <c r="AJ385" s="2">
        <v>1</v>
      </c>
      <c r="AK385" s="2">
        <v>2</v>
      </c>
      <c r="AL385" s="2">
        <v>2</v>
      </c>
      <c r="AM385" s="2">
        <v>2</v>
      </c>
      <c r="AN385" s="2">
        <v>2</v>
      </c>
      <c r="AO385" s="2">
        <v>2</v>
      </c>
      <c r="AP385" s="2">
        <v>2</v>
      </c>
      <c r="AQ385" s="2">
        <v>2</v>
      </c>
      <c r="AR385" s="2">
        <v>1</v>
      </c>
      <c r="AS385" s="2">
        <v>2</v>
      </c>
      <c r="AT385" s="2">
        <v>3</v>
      </c>
      <c r="AU385" s="2">
        <v>3</v>
      </c>
      <c r="AV385" s="2">
        <v>2</v>
      </c>
      <c r="AW385" s="2">
        <v>2</v>
      </c>
      <c r="AX385" s="2">
        <v>2</v>
      </c>
      <c r="AY385" s="2">
        <v>2</v>
      </c>
      <c r="AZ385" s="2">
        <v>1</v>
      </c>
      <c r="BA385" s="2">
        <v>1</v>
      </c>
      <c r="BB385" s="2">
        <v>3</v>
      </c>
      <c r="BC385" s="2">
        <v>2</v>
      </c>
      <c r="BD385" s="2">
        <v>2</v>
      </c>
      <c r="BE385" s="2">
        <v>2</v>
      </c>
      <c r="BF385" s="2">
        <v>3</v>
      </c>
      <c r="BG385" s="2">
        <v>2</v>
      </c>
      <c r="BH385" s="2">
        <v>2</v>
      </c>
      <c r="BI385" s="2">
        <f t="shared" si="16"/>
        <v>2</v>
      </c>
      <c r="BJ385" s="2">
        <v>0</v>
      </c>
      <c r="BK385" s="2">
        <v>0</v>
      </c>
      <c r="BL385" s="2">
        <v>0</v>
      </c>
      <c r="BM385" s="2">
        <v>0</v>
      </c>
      <c r="BN385" s="2">
        <v>0</v>
      </c>
      <c r="BO385" s="2">
        <v>0</v>
      </c>
      <c r="BP385" s="2">
        <v>1</v>
      </c>
      <c r="BQ385" s="4" t="s">
        <v>445</v>
      </c>
      <c r="BR385" s="2">
        <v>0</v>
      </c>
      <c r="BS385" s="2">
        <v>1</v>
      </c>
      <c r="BT385" s="2">
        <v>0</v>
      </c>
      <c r="BU385" s="2">
        <v>0</v>
      </c>
      <c r="BV385" s="2">
        <v>0</v>
      </c>
      <c r="BW385" s="2">
        <v>0</v>
      </c>
      <c r="BX385" s="2">
        <v>0</v>
      </c>
      <c r="BY385" s="4" t="s">
        <v>445</v>
      </c>
      <c r="BZ385" s="2">
        <v>0</v>
      </c>
      <c r="CA385" s="2">
        <v>1</v>
      </c>
      <c r="CB385" s="2">
        <v>0</v>
      </c>
      <c r="CC385" s="2">
        <v>0</v>
      </c>
      <c r="CD385" s="2">
        <v>0</v>
      </c>
      <c r="CE385" s="2">
        <v>0</v>
      </c>
      <c r="CF385" s="2">
        <v>0</v>
      </c>
      <c r="CG385" s="4" t="s">
        <v>445</v>
      </c>
      <c r="CH385" s="2">
        <v>0</v>
      </c>
      <c r="CI385" s="2">
        <v>0</v>
      </c>
      <c r="CJ385" s="2">
        <v>0</v>
      </c>
      <c r="CK385" s="2">
        <v>0</v>
      </c>
      <c r="CL385" s="2">
        <v>1</v>
      </c>
      <c r="CM385" s="4" t="s">
        <v>445</v>
      </c>
      <c r="CN385" s="2">
        <v>0</v>
      </c>
      <c r="CO385" s="2">
        <v>1</v>
      </c>
      <c r="CP385" s="2">
        <v>0</v>
      </c>
      <c r="CQ385" s="2">
        <v>0</v>
      </c>
      <c r="CR385" s="2">
        <v>0</v>
      </c>
      <c r="CS385" s="4" t="s">
        <v>445</v>
      </c>
      <c r="CT385" s="2">
        <v>0</v>
      </c>
      <c r="CU385" s="2">
        <v>0</v>
      </c>
      <c r="CV385" s="2">
        <v>0</v>
      </c>
      <c r="CW385" s="2">
        <v>0</v>
      </c>
      <c r="CX385" s="2">
        <v>1</v>
      </c>
      <c r="CY385" s="2">
        <v>0</v>
      </c>
      <c r="CZ385" s="4" t="s">
        <v>445</v>
      </c>
      <c r="DA385" s="8">
        <f t="shared" si="17"/>
        <v>3</v>
      </c>
      <c r="DB385" s="2">
        <v>1</v>
      </c>
      <c r="DC385" s="2">
        <v>2</v>
      </c>
      <c r="DD385" s="2">
        <v>2</v>
      </c>
      <c r="DE385" s="2">
        <v>4</v>
      </c>
      <c r="DF385" s="2">
        <v>3</v>
      </c>
      <c r="DG385" s="2">
        <v>2</v>
      </c>
      <c r="DH385" s="2">
        <v>3</v>
      </c>
      <c r="DI385" s="2">
        <v>3</v>
      </c>
      <c r="DJ385" s="2">
        <v>3</v>
      </c>
      <c r="DR385" s="4" t="s">
        <v>445</v>
      </c>
    </row>
    <row r="386" spans="1:122">
      <c r="A386" s="2">
        <v>7912084</v>
      </c>
      <c r="B386" s="3">
        <v>42056.287615740737</v>
      </c>
      <c r="C386" s="2">
        <v>1</v>
      </c>
      <c r="D386" s="2">
        <v>58</v>
      </c>
      <c r="E386" s="2">
        <v>10</v>
      </c>
      <c r="F386" s="2">
        <v>29</v>
      </c>
      <c r="G386" s="2">
        <v>5</v>
      </c>
      <c r="H386" s="2">
        <v>1</v>
      </c>
      <c r="I386" s="2">
        <v>1</v>
      </c>
      <c r="J386" s="2">
        <v>2</v>
      </c>
      <c r="K386" s="2">
        <v>2</v>
      </c>
      <c r="L386" s="2">
        <v>3</v>
      </c>
      <c r="N386" s="2">
        <v>2001</v>
      </c>
      <c r="O386" s="2">
        <v>1000</v>
      </c>
      <c r="P386" s="2">
        <v>5</v>
      </c>
      <c r="Q386" s="2">
        <f t="shared" si="15"/>
        <v>200</v>
      </c>
      <c r="R386" s="4" t="s">
        <v>317</v>
      </c>
      <c r="S386" s="2">
        <v>2</v>
      </c>
      <c r="T386" s="2">
        <v>3</v>
      </c>
      <c r="U386" s="2">
        <v>3</v>
      </c>
      <c r="V386" s="2">
        <v>1</v>
      </c>
      <c r="W386" s="2">
        <v>1</v>
      </c>
      <c r="X386" s="2">
        <v>2</v>
      </c>
      <c r="Y386" s="2">
        <v>2</v>
      </c>
      <c r="Z386" s="2">
        <v>1</v>
      </c>
      <c r="AA386" s="2">
        <v>2</v>
      </c>
      <c r="AB386" s="2">
        <v>1</v>
      </c>
      <c r="AC386" s="2">
        <v>3</v>
      </c>
      <c r="AD386" s="2">
        <v>3</v>
      </c>
      <c r="AE386" s="2">
        <v>3</v>
      </c>
      <c r="AF386" s="2">
        <v>2</v>
      </c>
      <c r="AG386" s="2">
        <v>3</v>
      </c>
      <c r="AH386" s="2">
        <v>3</v>
      </c>
      <c r="AI386" s="2">
        <v>3</v>
      </c>
      <c r="AJ386" s="2">
        <v>3</v>
      </c>
      <c r="AK386" s="2">
        <v>3</v>
      </c>
      <c r="AL386" s="2">
        <v>3</v>
      </c>
      <c r="AM386" s="2">
        <v>3</v>
      </c>
      <c r="AN386" s="2">
        <v>3</v>
      </c>
      <c r="AO386" s="2">
        <v>3</v>
      </c>
      <c r="AP386" s="2">
        <v>3</v>
      </c>
      <c r="AQ386" s="2">
        <v>3</v>
      </c>
      <c r="AR386" s="2">
        <v>2</v>
      </c>
      <c r="AS386" s="2">
        <v>2</v>
      </c>
      <c r="AT386" s="2">
        <v>2</v>
      </c>
      <c r="AU386" s="2">
        <v>2</v>
      </c>
      <c r="AV386" s="2">
        <v>1</v>
      </c>
      <c r="AW386" s="2">
        <v>2</v>
      </c>
      <c r="AX386" s="2">
        <v>2</v>
      </c>
      <c r="AY386" s="2">
        <v>3</v>
      </c>
      <c r="AZ386" s="2">
        <v>4</v>
      </c>
      <c r="BA386" s="2">
        <v>1</v>
      </c>
      <c r="BB386" s="2">
        <v>3</v>
      </c>
      <c r="BC386" s="2">
        <v>2</v>
      </c>
      <c r="BD386" s="2">
        <v>2</v>
      </c>
      <c r="BE386" s="2">
        <v>2</v>
      </c>
      <c r="BF386" s="2">
        <v>2</v>
      </c>
      <c r="BG386" s="2">
        <v>2</v>
      </c>
      <c r="BH386" s="2">
        <v>1</v>
      </c>
      <c r="BI386" s="2">
        <f t="shared" si="16"/>
        <v>1.5</v>
      </c>
      <c r="BJ386" s="2">
        <v>0</v>
      </c>
      <c r="BK386" s="2">
        <v>1</v>
      </c>
      <c r="BL386" s="2">
        <v>0</v>
      </c>
      <c r="BM386" s="2">
        <v>0</v>
      </c>
      <c r="BN386" s="2">
        <v>0</v>
      </c>
      <c r="BO386" s="2">
        <v>0</v>
      </c>
      <c r="BP386" s="2">
        <v>0</v>
      </c>
      <c r="BQ386" s="4" t="s">
        <v>445</v>
      </c>
      <c r="BR386" s="2">
        <v>0</v>
      </c>
      <c r="BS386" s="2">
        <v>1</v>
      </c>
      <c r="BT386" s="2">
        <v>0</v>
      </c>
      <c r="BU386" s="2">
        <v>0</v>
      </c>
      <c r="BV386" s="2">
        <v>0</v>
      </c>
      <c r="BW386" s="2">
        <v>0</v>
      </c>
      <c r="BX386" s="2">
        <v>0</v>
      </c>
      <c r="BY386" s="4" t="s">
        <v>445</v>
      </c>
      <c r="BZ386" s="2">
        <v>0</v>
      </c>
      <c r="CA386" s="2">
        <v>1</v>
      </c>
      <c r="CB386" s="2">
        <v>0</v>
      </c>
      <c r="CC386" s="2">
        <v>0</v>
      </c>
      <c r="CD386" s="2">
        <v>0</v>
      </c>
      <c r="CE386" s="2">
        <v>0</v>
      </c>
      <c r="CF386" s="2">
        <v>0</v>
      </c>
      <c r="CG386" s="4" t="s">
        <v>445</v>
      </c>
      <c r="CH386" s="2">
        <v>0</v>
      </c>
      <c r="CI386" s="2">
        <v>1</v>
      </c>
      <c r="CJ386" s="2">
        <v>0</v>
      </c>
      <c r="CK386" s="2">
        <v>0</v>
      </c>
      <c r="CL386" s="2">
        <v>0</v>
      </c>
      <c r="CM386" s="4" t="s">
        <v>445</v>
      </c>
      <c r="CN386" s="2">
        <v>0</v>
      </c>
      <c r="CO386" s="2">
        <v>1</v>
      </c>
      <c r="CP386" s="2">
        <v>0</v>
      </c>
      <c r="CQ386" s="2">
        <v>0</v>
      </c>
      <c r="CR386" s="2">
        <v>0</v>
      </c>
      <c r="CS386" s="4" t="s">
        <v>445</v>
      </c>
      <c r="CT386" s="2">
        <v>0</v>
      </c>
      <c r="CU386" s="2">
        <v>0</v>
      </c>
      <c r="CV386" s="2">
        <v>0</v>
      </c>
      <c r="CW386" s="2">
        <v>0</v>
      </c>
      <c r="CX386" s="2">
        <v>1</v>
      </c>
      <c r="CY386" s="2">
        <v>0</v>
      </c>
      <c r="CZ386" s="4" t="s">
        <v>445</v>
      </c>
      <c r="DA386" s="8">
        <f t="shared" si="17"/>
        <v>5</v>
      </c>
      <c r="DB386" s="2">
        <v>3</v>
      </c>
      <c r="DC386" s="2">
        <v>3</v>
      </c>
      <c r="DD386" s="2">
        <v>2</v>
      </c>
      <c r="DE386" s="2">
        <v>3</v>
      </c>
      <c r="DF386" s="2">
        <v>4</v>
      </c>
      <c r="DG386" s="2">
        <v>3</v>
      </c>
      <c r="DH386" s="2">
        <v>4</v>
      </c>
      <c r="DI386" s="2">
        <v>3</v>
      </c>
      <c r="DJ386" s="2">
        <v>3</v>
      </c>
      <c r="DR386" s="4" t="s">
        <v>445</v>
      </c>
    </row>
    <row r="387" spans="1:122">
      <c r="A387" s="2">
        <v>7914133</v>
      </c>
      <c r="B387" s="3">
        <v>42055.989606481482</v>
      </c>
      <c r="C387" s="2">
        <v>2</v>
      </c>
      <c r="D387" s="2">
        <v>52</v>
      </c>
      <c r="E387" s="2">
        <v>9</v>
      </c>
      <c r="F387" s="2">
        <v>13</v>
      </c>
      <c r="G387" s="2">
        <v>3</v>
      </c>
      <c r="H387" s="2">
        <v>1</v>
      </c>
      <c r="I387" s="2">
        <v>1</v>
      </c>
      <c r="J387" s="2">
        <v>3</v>
      </c>
      <c r="K387" s="2">
        <v>3</v>
      </c>
      <c r="L387" s="2">
        <v>7</v>
      </c>
      <c r="N387" s="2">
        <v>2011</v>
      </c>
      <c r="O387" s="2">
        <v>267</v>
      </c>
      <c r="P387" s="2">
        <v>1</v>
      </c>
      <c r="Q387" s="2">
        <f t="shared" si="15"/>
        <v>267</v>
      </c>
      <c r="R387" s="4" t="s">
        <v>59</v>
      </c>
      <c r="S387" s="2">
        <v>3</v>
      </c>
      <c r="T387" s="2">
        <v>3</v>
      </c>
      <c r="U387" s="2">
        <v>2</v>
      </c>
      <c r="V387" s="2">
        <v>2</v>
      </c>
      <c r="W387" s="2">
        <v>2</v>
      </c>
      <c r="X387" s="2">
        <v>3</v>
      </c>
      <c r="Y387" s="2">
        <v>3</v>
      </c>
      <c r="Z387" s="2">
        <v>3</v>
      </c>
      <c r="AA387" s="2">
        <v>3</v>
      </c>
      <c r="AB387" s="2">
        <v>4</v>
      </c>
      <c r="AC387" s="2">
        <v>3</v>
      </c>
      <c r="AD387" s="2">
        <v>2</v>
      </c>
      <c r="AE387" s="2">
        <v>3</v>
      </c>
      <c r="AF387" s="2">
        <v>3</v>
      </c>
      <c r="AG387" s="2">
        <v>3</v>
      </c>
      <c r="AH387" s="2">
        <v>3</v>
      </c>
      <c r="AI387" s="2">
        <v>3</v>
      </c>
      <c r="AJ387" s="2">
        <v>3</v>
      </c>
      <c r="AK387" s="2">
        <v>3</v>
      </c>
      <c r="AL387" s="2">
        <v>3</v>
      </c>
      <c r="AM387" s="2">
        <v>4</v>
      </c>
      <c r="AN387" s="2">
        <v>4</v>
      </c>
      <c r="AO387" s="2">
        <v>3</v>
      </c>
      <c r="AP387" s="2">
        <v>3</v>
      </c>
      <c r="AQ387" s="2">
        <v>3</v>
      </c>
      <c r="AR387" s="2">
        <v>2</v>
      </c>
      <c r="AS387" s="2">
        <v>2</v>
      </c>
      <c r="AT387" s="2">
        <v>2</v>
      </c>
      <c r="AU387" s="2">
        <v>3</v>
      </c>
      <c r="AV387" s="2">
        <v>3</v>
      </c>
      <c r="AW387" s="2">
        <v>3</v>
      </c>
      <c r="AX387" s="2">
        <v>3</v>
      </c>
      <c r="AY387" s="2">
        <v>3</v>
      </c>
      <c r="AZ387" s="2">
        <v>3</v>
      </c>
      <c r="BA387" s="2">
        <v>2</v>
      </c>
      <c r="BB387" s="2">
        <v>3</v>
      </c>
      <c r="BC387" s="2">
        <v>3</v>
      </c>
      <c r="BD387" s="2">
        <v>3</v>
      </c>
      <c r="BE387" s="2">
        <v>5</v>
      </c>
      <c r="BF387" s="2">
        <v>4</v>
      </c>
      <c r="BG387" s="2">
        <v>4</v>
      </c>
      <c r="BH387" s="2">
        <v>3</v>
      </c>
      <c r="BI387" s="2">
        <f t="shared" si="16"/>
        <v>3.5</v>
      </c>
      <c r="BJ387" s="2">
        <v>0</v>
      </c>
      <c r="BK387" s="2">
        <v>1</v>
      </c>
      <c r="BL387" s="2">
        <v>1</v>
      </c>
      <c r="BM387" s="2">
        <v>1</v>
      </c>
      <c r="BN387" s="2">
        <v>0</v>
      </c>
      <c r="BO387" s="2">
        <v>0</v>
      </c>
      <c r="BP387" s="2">
        <v>0</v>
      </c>
      <c r="BQ387" s="4" t="s">
        <v>445</v>
      </c>
      <c r="BR387" s="2">
        <v>0</v>
      </c>
      <c r="BS387" s="2">
        <v>0</v>
      </c>
      <c r="BT387" s="2">
        <v>1</v>
      </c>
      <c r="BU387" s="2">
        <v>1</v>
      </c>
      <c r="BV387" s="2">
        <v>0</v>
      </c>
      <c r="BW387" s="2">
        <v>0</v>
      </c>
      <c r="BX387" s="2">
        <v>0</v>
      </c>
      <c r="BY387" s="4" t="s">
        <v>445</v>
      </c>
      <c r="BZ387" s="2">
        <v>0</v>
      </c>
      <c r="CA387" s="2">
        <v>1</v>
      </c>
      <c r="CB387" s="2">
        <v>1</v>
      </c>
      <c r="CC387" s="2">
        <v>0</v>
      </c>
      <c r="CD387" s="2">
        <v>0</v>
      </c>
      <c r="CE387" s="2">
        <v>0</v>
      </c>
      <c r="CF387" s="2">
        <v>0</v>
      </c>
      <c r="CG387" s="4" t="s">
        <v>445</v>
      </c>
      <c r="CH387" s="2">
        <v>0</v>
      </c>
      <c r="CI387" s="2">
        <v>1</v>
      </c>
      <c r="CJ387" s="2">
        <v>0</v>
      </c>
      <c r="CK387" s="2">
        <v>0</v>
      </c>
      <c r="CL387" s="2">
        <v>0</v>
      </c>
      <c r="CM387" s="4" t="s">
        <v>445</v>
      </c>
      <c r="CN387" s="2">
        <v>1</v>
      </c>
      <c r="CO387" s="2">
        <v>0</v>
      </c>
      <c r="CP387" s="2">
        <v>0</v>
      </c>
      <c r="CQ387" s="2">
        <v>0</v>
      </c>
      <c r="CR387" s="2">
        <v>0</v>
      </c>
      <c r="CS387" s="4" t="s">
        <v>445</v>
      </c>
      <c r="CT387" s="2">
        <v>0</v>
      </c>
      <c r="CU387" s="2">
        <v>0</v>
      </c>
      <c r="CV387" s="2">
        <v>1</v>
      </c>
      <c r="CW387" s="2">
        <v>0</v>
      </c>
      <c r="CX387" s="2">
        <v>0</v>
      </c>
      <c r="CY387" s="2">
        <v>0</v>
      </c>
      <c r="CZ387" s="4" t="s">
        <v>445</v>
      </c>
      <c r="DA387" s="8">
        <f t="shared" si="17"/>
        <v>10</v>
      </c>
      <c r="DB387" s="2">
        <v>3</v>
      </c>
      <c r="DC387" s="2">
        <v>4</v>
      </c>
      <c r="DD387" s="2">
        <v>4</v>
      </c>
      <c r="DE387" s="2">
        <v>4</v>
      </c>
      <c r="DF387" s="2">
        <v>3</v>
      </c>
      <c r="DG387" s="2">
        <v>3</v>
      </c>
      <c r="DH387" s="2">
        <v>4</v>
      </c>
      <c r="DI387" s="2">
        <v>4</v>
      </c>
      <c r="DJ387" s="2">
        <v>3</v>
      </c>
      <c r="DR387" s="4" t="s">
        <v>445</v>
      </c>
    </row>
    <row r="388" spans="1:122">
      <c r="A388" s="2">
        <v>7915140</v>
      </c>
      <c r="B388" s="3">
        <v>42055.989560185182</v>
      </c>
      <c r="C388" s="2">
        <v>1</v>
      </c>
      <c r="D388" s="2">
        <v>51</v>
      </c>
      <c r="E388" s="2">
        <v>9</v>
      </c>
      <c r="F388" s="2">
        <v>27</v>
      </c>
      <c r="G388" s="2">
        <v>5</v>
      </c>
      <c r="H388" s="2">
        <v>2</v>
      </c>
      <c r="I388" s="2">
        <v>2</v>
      </c>
      <c r="J388" s="2">
        <v>3</v>
      </c>
      <c r="K388" s="2">
        <v>3</v>
      </c>
      <c r="L388" s="2">
        <v>3</v>
      </c>
      <c r="N388" s="2">
        <v>2005</v>
      </c>
      <c r="O388" s="2">
        <v>300</v>
      </c>
      <c r="P388" s="2">
        <v>1</v>
      </c>
      <c r="Q388" s="2">
        <f t="shared" ref="Q388:Q451" si="18">O388/P388</f>
        <v>300</v>
      </c>
      <c r="R388" s="4" t="s">
        <v>318</v>
      </c>
      <c r="S388" s="2">
        <v>2</v>
      </c>
      <c r="T388" s="2">
        <v>3</v>
      </c>
      <c r="U388" s="2">
        <v>2</v>
      </c>
      <c r="V388" s="2">
        <v>2</v>
      </c>
      <c r="W388" s="2">
        <v>2</v>
      </c>
      <c r="X388" s="2">
        <v>3</v>
      </c>
      <c r="Y388" s="2">
        <v>2</v>
      </c>
      <c r="Z388" s="2">
        <v>2</v>
      </c>
      <c r="AA388" s="2">
        <v>2</v>
      </c>
      <c r="AB388" s="2">
        <v>2</v>
      </c>
      <c r="AC388" s="2">
        <v>3</v>
      </c>
      <c r="AD388" s="2">
        <v>3</v>
      </c>
      <c r="AE388" s="2">
        <v>2</v>
      </c>
      <c r="AF388" s="2">
        <v>2</v>
      </c>
      <c r="AG388" s="2">
        <v>2</v>
      </c>
      <c r="AH388" s="2">
        <v>3</v>
      </c>
      <c r="AI388" s="2">
        <v>2</v>
      </c>
      <c r="AJ388" s="2">
        <v>3</v>
      </c>
      <c r="AK388" s="2">
        <v>3</v>
      </c>
      <c r="AL388" s="2">
        <v>3</v>
      </c>
      <c r="AM388" s="2">
        <v>2</v>
      </c>
      <c r="AN388" s="2">
        <v>2</v>
      </c>
      <c r="AO388" s="2">
        <v>2</v>
      </c>
      <c r="AP388" s="2">
        <v>3</v>
      </c>
      <c r="AQ388" s="2">
        <v>3</v>
      </c>
      <c r="AR388" s="2">
        <v>2</v>
      </c>
      <c r="AS388" s="2">
        <v>2</v>
      </c>
      <c r="AT388" s="2">
        <v>2</v>
      </c>
      <c r="AU388" s="2">
        <v>3</v>
      </c>
      <c r="AV388" s="2">
        <v>2</v>
      </c>
      <c r="AW388" s="2">
        <v>2</v>
      </c>
      <c r="AX388" s="2">
        <v>2</v>
      </c>
      <c r="AY388" s="2">
        <v>3</v>
      </c>
      <c r="AZ388" s="2">
        <v>3</v>
      </c>
      <c r="BA388" s="2">
        <v>2</v>
      </c>
      <c r="BB388" s="2">
        <v>3</v>
      </c>
      <c r="BC388" s="2">
        <v>3</v>
      </c>
      <c r="BD388" s="2">
        <v>4</v>
      </c>
      <c r="BE388" s="2">
        <v>4</v>
      </c>
      <c r="BF388" s="2">
        <v>2</v>
      </c>
      <c r="BG388" s="2">
        <v>3</v>
      </c>
      <c r="BH388" s="2">
        <v>3</v>
      </c>
      <c r="BI388" s="2">
        <f t="shared" si="16"/>
        <v>3</v>
      </c>
      <c r="BJ388" s="2">
        <v>0</v>
      </c>
      <c r="BK388" s="2">
        <v>1</v>
      </c>
      <c r="BL388" s="2">
        <v>0</v>
      </c>
      <c r="BM388" s="2">
        <v>0</v>
      </c>
      <c r="BN388" s="2">
        <v>0</v>
      </c>
      <c r="BO388" s="2">
        <v>0</v>
      </c>
      <c r="BP388" s="2">
        <v>0</v>
      </c>
      <c r="BQ388" s="4" t="s">
        <v>445</v>
      </c>
      <c r="BR388" s="2">
        <v>0</v>
      </c>
      <c r="BS388" s="2">
        <v>1</v>
      </c>
      <c r="BT388" s="2">
        <v>0</v>
      </c>
      <c r="BU388" s="2">
        <v>0</v>
      </c>
      <c r="BV388" s="2">
        <v>0</v>
      </c>
      <c r="BW388" s="2">
        <v>0</v>
      </c>
      <c r="BX388" s="2">
        <v>0</v>
      </c>
      <c r="BY388" s="4" t="s">
        <v>445</v>
      </c>
      <c r="BZ388" s="2">
        <v>0</v>
      </c>
      <c r="CA388" s="2">
        <v>1</v>
      </c>
      <c r="CB388" s="2">
        <v>0</v>
      </c>
      <c r="CC388" s="2">
        <v>0</v>
      </c>
      <c r="CD388" s="2">
        <v>0</v>
      </c>
      <c r="CE388" s="2">
        <v>0</v>
      </c>
      <c r="CF388" s="2">
        <v>0</v>
      </c>
      <c r="CG388" s="4" t="s">
        <v>445</v>
      </c>
      <c r="CH388" s="2">
        <v>1</v>
      </c>
      <c r="CI388" s="2">
        <v>0</v>
      </c>
      <c r="CJ388" s="2">
        <v>0</v>
      </c>
      <c r="CK388" s="2">
        <v>0</v>
      </c>
      <c r="CL388" s="2">
        <v>0</v>
      </c>
      <c r="CM388" s="4" t="s">
        <v>445</v>
      </c>
      <c r="CN388" s="2">
        <v>1</v>
      </c>
      <c r="CO388" s="2">
        <v>1</v>
      </c>
      <c r="CP388" s="2">
        <v>0</v>
      </c>
      <c r="CQ388" s="2">
        <v>0</v>
      </c>
      <c r="CR388" s="2">
        <v>0</v>
      </c>
      <c r="CS388" s="4" t="s">
        <v>445</v>
      </c>
      <c r="CT388" s="2">
        <v>1</v>
      </c>
      <c r="CU388" s="2">
        <v>0</v>
      </c>
      <c r="CV388" s="2">
        <v>0</v>
      </c>
      <c r="CW388" s="2">
        <v>0</v>
      </c>
      <c r="CX388" s="2">
        <v>0</v>
      </c>
      <c r="CY388" s="2">
        <v>0</v>
      </c>
      <c r="CZ388" s="4" t="s">
        <v>445</v>
      </c>
      <c r="DA388" s="8">
        <f t="shared" si="17"/>
        <v>7</v>
      </c>
      <c r="DB388" s="2">
        <v>3</v>
      </c>
      <c r="DC388" s="2">
        <v>3</v>
      </c>
      <c r="DD388" s="2">
        <v>3</v>
      </c>
      <c r="DE388" s="2">
        <v>3</v>
      </c>
      <c r="DF388" s="2">
        <v>2</v>
      </c>
      <c r="DG388" s="2">
        <v>2</v>
      </c>
      <c r="DH388" s="2">
        <v>4</v>
      </c>
      <c r="DI388" s="2">
        <v>4</v>
      </c>
      <c r="DJ388" s="2">
        <v>3</v>
      </c>
      <c r="DR388" s="4" t="s">
        <v>445</v>
      </c>
    </row>
    <row r="389" spans="1:122">
      <c r="A389" s="2">
        <v>7917236</v>
      </c>
      <c r="B389" s="3">
        <v>42056.398263888892</v>
      </c>
      <c r="C389" s="2">
        <v>1</v>
      </c>
      <c r="D389" s="2">
        <v>32</v>
      </c>
      <c r="E389" s="2">
        <v>5</v>
      </c>
      <c r="F389" s="2">
        <v>1</v>
      </c>
      <c r="G389" s="2">
        <v>1</v>
      </c>
      <c r="H389" s="2">
        <v>2</v>
      </c>
      <c r="I389" s="2">
        <v>2</v>
      </c>
      <c r="J389" s="2">
        <v>5</v>
      </c>
      <c r="K389" s="2">
        <v>4</v>
      </c>
      <c r="L389" s="2">
        <v>11</v>
      </c>
      <c r="N389" s="2">
        <v>2001</v>
      </c>
      <c r="O389" s="2">
        <v>2000</v>
      </c>
      <c r="P389" s="2">
        <v>4</v>
      </c>
      <c r="Q389" s="2">
        <f t="shared" si="18"/>
        <v>500</v>
      </c>
      <c r="R389" s="4" t="s">
        <v>112</v>
      </c>
      <c r="S389" s="2">
        <v>2</v>
      </c>
      <c r="T389" s="2">
        <v>3</v>
      </c>
      <c r="U389" s="2">
        <v>3</v>
      </c>
      <c r="V389" s="2">
        <v>3</v>
      </c>
      <c r="W389" s="2">
        <v>3</v>
      </c>
      <c r="X389" s="2">
        <v>3</v>
      </c>
      <c r="Y389" s="2">
        <v>3</v>
      </c>
      <c r="Z389" s="2">
        <v>3</v>
      </c>
      <c r="AA389" s="2">
        <v>3</v>
      </c>
      <c r="AB389" s="2">
        <v>3</v>
      </c>
      <c r="AC389" s="2">
        <v>3</v>
      </c>
      <c r="AD389" s="2">
        <v>3</v>
      </c>
      <c r="AE389" s="2">
        <v>3</v>
      </c>
      <c r="AF389" s="2">
        <v>3</v>
      </c>
      <c r="AG389" s="2">
        <v>3</v>
      </c>
      <c r="AH389" s="2">
        <v>3</v>
      </c>
      <c r="AI389" s="2">
        <v>3</v>
      </c>
      <c r="AJ389" s="2">
        <v>3</v>
      </c>
      <c r="AK389" s="2">
        <v>3</v>
      </c>
      <c r="AL389" s="2">
        <v>3</v>
      </c>
      <c r="AM389" s="2">
        <v>3</v>
      </c>
      <c r="AN389" s="2">
        <v>3</v>
      </c>
      <c r="AO389" s="2">
        <v>3</v>
      </c>
      <c r="AP389" s="2">
        <v>3</v>
      </c>
      <c r="AQ389" s="2">
        <v>3</v>
      </c>
      <c r="AR389" s="2">
        <v>4</v>
      </c>
      <c r="AS389" s="2">
        <v>2</v>
      </c>
      <c r="AT389" s="2">
        <v>2</v>
      </c>
      <c r="AU389" s="2">
        <v>3</v>
      </c>
      <c r="AV389" s="2">
        <v>3</v>
      </c>
      <c r="AW389" s="2">
        <v>3</v>
      </c>
      <c r="AX389" s="2">
        <v>3</v>
      </c>
      <c r="AY389" s="2">
        <v>3</v>
      </c>
      <c r="AZ389" s="2">
        <v>3</v>
      </c>
      <c r="BA389" s="2">
        <v>3</v>
      </c>
      <c r="BB389" s="2">
        <v>3</v>
      </c>
      <c r="BC389" s="2">
        <v>3</v>
      </c>
      <c r="BD389" s="2">
        <v>3</v>
      </c>
      <c r="BE389" s="2">
        <v>3</v>
      </c>
      <c r="BF389" s="2">
        <v>3</v>
      </c>
      <c r="BG389" s="2">
        <v>3</v>
      </c>
      <c r="BH389" s="2">
        <v>3</v>
      </c>
      <c r="BI389" s="2">
        <f t="shared" ref="BI389:BI452" si="19">AVERAGE(BG389:BH389)</f>
        <v>3</v>
      </c>
      <c r="BJ389" s="2">
        <v>0</v>
      </c>
      <c r="BK389" s="2">
        <v>1</v>
      </c>
      <c r="BL389" s="2">
        <v>0</v>
      </c>
      <c r="BM389" s="2">
        <v>0</v>
      </c>
      <c r="BN389" s="2">
        <v>0</v>
      </c>
      <c r="BO389" s="2">
        <v>0</v>
      </c>
      <c r="BP389" s="2">
        <v>0</v>
      </c>
      <c r="BQ389" s="4" t="s">
        <v>445</v>
      </c>
      <c r="BR389" s="2">
        <v>0</v>
      </c>
      <c r="BS389" s="2">
        <v>0</v>
      </c>
      <c r="BT389" s="2">
        <v>1</v>
      </c>
      <c r="BU389" s="2">
        <v>0</v>
      </c>
      <c r="BV389" s="2">
        <v>0</v>
      </c>
      <c r="BW389" s="2">
        <v>0</v>
      </c>
      <c r="BX389" s="2">
        <v>0</v>
      </c>
      <c r="BY389" s="4" t="s">
        <v>445</v>
      </c>
      <c r="BZ389" s="2">
        <v>0</v>
      </c>
      <c r="CA389" s="2">
        <v>0</v>
      </c>
      <c r="CB389" s="2">
        <v>1</v>
      </c>
      <c r="CC389" s="2">
        <v>0</v>
      </c>
      <c r="CD389" s="2">
        <v>0</v>
      </c>
      <c r="CE389" s="2">
        <v>0</v>
      </c>
      <c r="CF389" s="2">
        <v>0</v>
      </c>
      <c r="CG389" s="4" t="s">
        <v>445</v>
      </c>
      <c r="CH389" s="2">
        <v>0</v>
      </c>
      <c r="CI389" s="2">
        <v>1</v>
      </c>
      <c r="CJ389" s="2">
        <v>0</v>
      </c>
      <c r="CK389" s="2">
        <v>0</v>
      </c>
      <c r="CL389" s="2">
        <v>0</v>
      </c>
      <c r="CM389" s="4" t="s">
        <v>445</v>
      </c>
      <c r="CN389" s="2">
        <v>0</v>
      </c>
      <c r="CO389" s="2">
        <v>1</v>
      </c>
      <c r="CP389" s="2">
        <v>0</v>
      </c>
      <c r="CQ389" s="2">
        <v>0</v>
      </c>
      <c r="CR389" s="2">
        <v>0</v>
      </c>
      <c r="CS389" s="4" t="s">
        <v>445</v>
      </c>
      <c r="CT389" s="2">
        <v>0</v>
      </c>
      <c r="CU389" s="2">
        <v>1</v>
      </c>
      <c r="CV389" s="2">
        <v>0</v>
      </c>
      <c r="CW389" s="2">
        <v>0</v>
      </c>
      <c r="CX389" s="2">
        <v>0</v>
      </c>
      <c r="CY389" s="2">
        <v>0</v>
      </c>
      <c r="CZ389" s="4" t="s">
        <v>445</v>
      </c>
      <c r="DA389" s="8">
        <f t="shared" ref="DA389:DA452" si="20">SUM(CT389:CW389,CN389:CP389,CH389:CJ389,BZ389:CD389,BR389:BV389,BJ389:BN389)</f>
        <v>6</v>
      </c>
      <c r="DB389" s="2">
        <v>3</v>
      </c>
      <c r="DC389" s="2">
        <v>3</v>
      </c>
      <c r="DD389" s="2">
        <v>2</v>
      </c>
      <c r="DE389" s="2">
        <v>3</v>
      </c>
      <c r="DF389" s="2">
        <v>4</v>
      </c>
      <c r="DG389" s="2">
        <v>3</v>
      </c>
      <c r="DH389" s="2">
        <v>5</v>
      </c>
      <c r="DI389" s="2">
        <v>4</v>
      </c>
      <c r="DJ389" s="2">
        <v>3</v>
      </c>
      <c r="DR389" s="4" t="s">
        <v>445</v>
      </c>
    </row>
    <row r="390" spans="1:122">
      <c r="A390" s="2">
        <v>7918909</v>
      </c>
      <c r="B390" s="3">
        <v>42057.605590277781</v>
      </c>
      <c r="C390" s="2">
        <v>2</v>
      </c>
      <c r="D390" s="2">
        <v>36</v>
      </c>
      <c r="E390" s="2">
        <v>6</v>
      </c>
      <c r="F390" s="2">
        <v>13</v>
      </c>
      <c r="G390" s="2">
        <v>3</v>
      </c>
      <c r="H390" s="2">
        <v>1</v>
      </c>
      <c r="I390" s="2">
        <v>1</v>
      </c>
      <c r="J390" s="2">
        <v>4</v>
      </c>
      <c r="K390" s="2">
        <v>2</v>
      </c>
      <c r="L390" s="2">
        <v>3</v>
      </c>
      <c r="N390" s="2">
        <v>2002</v>
      </c>
      <c r="O390" s="2">
        <v>100</v>
      </c>
      <c r="P390" s="2">
        <v>4</v>
      </c>
      <c r="Q390" s="2">
        <f t="shared" si="18"/>
        <v>25</v>
      </c>
      <c r="R390" s="4" t="s">
        <v>80</v>
      </c>
      <c r="S390" s="2">
        <v>2</v>
      </c>
      <c r="T390" s="2">
        <v>3</v>
      </c>
      <c r="U390" s="2">
        <v>3</v>
      </c>
      <c r="V390" s="2">
        <v>3</v>
      </c>
      <c r="W390" s="2">
        <v>3</v>
      </c>
      <c r="X390" s="2">
        <v>3</v>
      </c>
      <c r="Y390" s="2">
        <v>2</v>
      </c>
      <c r="Z390" s="2">
        <v>3</v>
      </c>
      <c r="AA390" s="2">
        <v>2</v>
      </c>
      <c r="AB390" s="2">
        <v>2</v>
      </c>
      <c r="AC390" s="2">
        <v>3</v>
      </c>
      <c r="AD390" s="2">
        <v>3</v>
      </c>
      <c r="AE390" s="2">
        <v>3</v>
      </c>
      <c r="AF390" s="2">
        <v>3</v>
      </c>
      <c r="AG390" s="2">
        <v>3</v>
      </c>
      <c r="AH390" s="2">
        <v>3</v>
      </c>
      <c r="AI390" s="2">
        <v>3</v>
      </c>
      <c r="AJ390" s="2">
        <v>3</v>
      </c>
      <c r="AK390" s="2">
        <v>4</v>
      </c>
      <c r="AL390" s="2">
        <v>3</v>
      </c>
      <c r="AM390" s="2">
        <v>3</v>
      </c>
      <c r="AN390" s="2">
        <v>3</v>
      </c>
      <c r="AO390" s="2">
        <v>3</v>
      </c>
      <c r="AP390" s="2">
        <v>3</v>
      </c>
      <c r="AQ390" s="2">
        <v>3</v>
      </c>
      <c r="AR390" s="2">
        <v>2</v>
      </c>
      <c r="AS390" s="2">
        <v>3</v>
      </c>
      <c r="AT390" s="2">
        <v>3</v>
      </c>
      <c r="AU390" s="2">
        <v>2</v>
      </c>
      <c r="AV390" s="2">
        <v>2</v>
      </c>
      <c r="AW390" s="2">
        <v>2</v>
      </c>
      <c r="AX390" s="2">
        <v>2</v>
      </c>
      <c r="AY390" s="2">
        <v>3</v>
      </c>
      <c r="AZ390" s="2">
        <v>3</v>
      </c>
      <c r="BA390" s="2">
        <v>3</v>
      </c>
      <c r="BB390" s="2">
        <v>2</v>
      </c>
      <c r="BC390" s="2">
        <v>1</v>
      </c>
      <c r="BD390" s="2">
        <v>1</v>
      </c>
      <c r="BE390" s="2">
        <v>1</v>
      </c>
      <c r="BF390" s="2">
        <v>1</v>
      </c>
      <c r="BG390" s="2">
        <v>1</v>
      </c>
      <c r="BH390" s="2">
        <v>2</v>
      </c>
      <c r="BI390" s="2">
        <f t="shared" si="19"/>
        <v>1.5</v>
      </c>
      <c r="BJ390" s="2">
        <v>0</v>
      </c>
      <c r="BK390" s="2">
        <v>0</v>
      </c>
      <c r="BL390" s="2">
        <v>0</v>
      </c>
      <c r="BM390" s="2">
        <v>0</v>
      </c>
      <c r="BN390" s="2">
        <v>0</v>
      </c>
      <c r="BO390" s="2">
        <v>1</v>
      </c>
      <c r="BP390" s="2">
        <v>0</v>
      </c>
      <c r="BQ390" s="4" t="s">
        <v>445</v>
      </c>
      <c r="BR390" s="2">
        <v>0</v>
      </c>
      <c r="BS390" s="2">
        <v>0</v>
      </c>
      <c r="BT390" s="2">
        <v>1</v>
      </c>
      <c r="BU390" s="2">
        <v>0</v>
      </c>
      <c r="BV390" s="2">
        <v>0</v>
      </c>
      <c r="BW390" s="2">
        <v>0</v>
      </c>
      <c r="BX390" s="2">
        <v>0</v>
      </c>
      <c r="BY390" s="4" t="s">
        <v>445</v>
      </c>
      <c r="BZ390" s="2">
        <v>0</v>
      </c>
      <c r="CA390" s="2">
        <v>0</v>
      </c>
      <c r="CB390" s="2">
        <v>1</v>
      </c>
      <c r="CC390" s="2">
        <v>0</v>
      </c>
      <c r="CD390" s="2">
        <v>0</v>
      </c>
      <c r="CE390" s="2">
        <v>0</v>
      </c>
      <c r="CF390" s="2">
        <v>0</v>
      </c>
      <c r="CG390" s="4" t="s">
        <v>445</v>
      </c>
      <c r="CH390" s="2">
        <v>0</v>
      </c>
      <c r="CI390" s="2">
        <v>0</v>
      </c>
      <c r="CJ390" s="2">
        <v>0</v>
      </c>
      <c r="CK390" s="2">
        <v>1</v>
      </c>
      <c r="CL390" s="2">
        <v>0</v>
      </c>
      <c r="CM390" s="4" t="s">
        <v>445</v>
      </c>
      <c r="CN390" s="2">
        <v>1</v>
      </c>
      <c r="CO390" s="2">
        <v>0</v>
      </c>
      <c r="CP390" s="2">
        <v>0</v>
      </c>
      <c r="CQ390" s="2">
        <v>0</v>
      </c>
      <c r="CR390" s="2">
        <v>0</v>
      </c>
      <c r="CS390" s="4" t="s">
        <v>445</v>
      </c>
      <c r="CT390" s="2">
        <v>0</v>
      </c>
      <c r="CU390" s="2">
        <v>0</v>
      </c>
      <c r="CV390" s="2">
        <v>0</v>
      </c>
      <c r="CW390" s="2">
        <v>0</v>
      </c>
      <c r="CX390" s="2">
        <v>0</v>
      </c>
      <c r="CY390" s="2">
        <v>1</v>
      </c>
      <c r="CZ390" s="4" t="s">
        <v>445</v>
      </c>
      <c r="DA390" s="8">
        <f t="shared" si="20"/>
        <v>3</v>
      </c>
      <c r="DB390" s="2">
        <v>1</v>
      </c>
      <c r="DC390" s="2">
        <v>1</v>
      </c>
      <c r="DD390" s="2">
        <v>1</v>
      </c>
      <c r="DE390" s="2">
        <v>1</v>
      </c>
      <c r="DF390" s="2">
        <v>1</v>
      </c>
      <c r="DG390" s="2">
        <v>1</v>
      </c>
      <c r="DH390" s="2">
        <v>1</v>
      </c>
      <c r="DI390" s="2">
        <v>1</v>
      </c>
      <c r="DJ390" s="2">
        <v>1</v>
      </c>
      <c r="DR390" s="4" t="s">
        <v>445</v>
      </c>
    </row>
    <row r="391" spans="1:122">
      <c r="A391" s="2">
        <v>7933848</v>
      </c>
      <c r="B391" s="3">
        <v>42057.565243055556</v>
      </c>
      <c r="C391" s="2">
        <v>1</v>
      </c>
      <c r="D391" s="2">
        <v>41</v>
      </c>
      <c r="E391" s="2">
        <v>7</v>
      </c>
      <c r="F391" s="2">
        <v>13</v>
      </c>
      <c r="G391" s="2">
        <v>3</v>
      </c>
      <c r="H391" s="2">
        <v>2</v>
      </c>
      <c r="I391" s="2">
        <v>2</v>
      </c>
      <c r="J391" s="2">
        <v>9</v>
      </c>
      <c r="K391" s="2">
        <v>8</v>
      </c>
      <c r="L391" s="2">
        <v>5</v>
      </c>
      <c r="N391" s="2">
        <v>2008</v>
      </c>
      <c r="O391" s="2">
        <v>10000</v>
      </c>
      <c r="P391" s="2">
        <v>4</v>
      </c>
      <c r="Q391" s="2">
        <f t="shared" si="18"/>
        <v>2500</v>
      </c>
      <c r="R391" s="4" t="s">
        <v>320</v>
      </c>
      <c r="S391" s="2">
        <v>2</v>
      </c>
      <c r="T391" s="2">
        <v>3</v>
      </c>
      <c r="U391" s="2">
        <v>4</v>
      </c>
      <c r="V391" s="2">
        <v>3</v>
      </c>
      <c r="W391" s="2">
        <v>3</v>
      </c>
      <c r="X391" s="2">
        <v>3</v>
      </c>
      <c r="Y391" s="2">
        <v>3</v>
      </c>
      <c r="Z391" s="2">
        <v>4</v>
      </c>
      <c r="AA391" s="2">
        <v>4</v>
      </c>
      <c r="AB391" s="2">
        <v>4</v>
      </c>
      <c r="AC391" s="2">
        <v>4</v>
      </c>
      <c r="AD391" s="2">
        <v>4</v>
      </c>
      <c r="AE391" s="2">
        <v>4</v>
      </c>
      <c r="AF391" s="2">
        <v>3</v>
      </c>
      <c r="AG391" s="2">
        <v>3</v>
      </c>
      <c r="AH391" s="2">
        <v>4</v>
      </c>
      <c r="AI391" s="2">
        <v>3</v>
      </c>
      <c r="AJ391" s="2">
        <v>3</v>
      </c>
      <c r="AK391" s="2">
        <v>4</v>
      </c>
      <c r="AL391" s="2">
        <v>4</v>
      </c>
      <c r="AM391" s="2">
        <v>4</v>
      </c>
      <c r="AN391" s="2">
        <v>4</v>
      </c>
      <c r="AO391" s="2">
        <v>4</v>
      </c>
      <c r="AP391" s="2">
        <v>4</v>
      </c>
      <c r="AQ391" s="2">
        <v>4</v>
      </c>
      <c r="AR391" s="2">
        <v>4</v>
      </c>
      <c r="AS391" s="2">
        <v>4</v>
      </c>
      <c r="AT391" s="2">
        <v>4</v>
      </c>
      <c r="AU391" s="2">
        <v>3</v>
      </c>
      <c r="AV391" s="2">
        <v>3</v>
      </c>
      <c r="AW391" s="2">
        <v>3</v>
      </c>
      <c r="AX391" s="2">
        <v>4</v>
      </c>
      <c r="AY391" s="2">
        <v>4</v>
      </c>
      <c r="AZ391" s="2">
        <v>4</v>
      </c>
      <c r="BA391" s="2">
        <v>2</v>
      </c>
      <c r="BB391" s="2">
        <v>3</v>
      </c>
      <c r="BC391" s="2">
        <v>3</v>
      </c>
      <c r="BD391" s="2">
        <v>4</v>
      </c>
      <c r="BE391" s="2">
        <v>4</v>
      </c>
      <c r="BF391" s="2">
        <v>4</v>
      </c>
      <c r="BG391" s="2">
        <v>3</v>
      </c>
      <c r="BH391" s="2">
        <v>3</v>
      </c>
      <c r="BI391" s="2">
        <f t="shared" si="19"/>
        <v>3</v>
      </c>
      <c r="BJ391" s="2">
        <v>0</v>
      </c>
      <c r="BK391" s="2">
        <v>1</v>
      </c>
      <c r="BL391" s="2">
        <v>0</v>
      </c>
      <c r="BM391" s="2">
        <v>0</v>
      </c>
      <c r="BN391" s="2">
        <v>0</v>
      </c>
      <c r="BO391" s="2">
        <v>0</v>
      </c>
      <c r="BP391" s="2">
        <v>0</v>
      </c>
      <c r="BQ391" s="4" t="s">
        <v>445</v>
      </c>
      <c r="BR391" s="2">
        <v>1</v>
      </c>
      <c r="BS391" s="2">
        <v>0</v>
      </c>
      <c r="BT391" s="2">
        <v>0</v>
      </c>
      <c r="BU391" s="2">
        <v>0</v>
      </c>
      <c r="BV391" s="2">
        <v>0</v>
      </c>
      <c r="BW391" s="2">
        <v>0</v>
      </c>
      <c r="BX391" s="2">
        <v>0</v>
      </c>
      <c r="BY391" s="4" t="s">
        <v>445</v>
      </c>
      <c r="BZ391" s="2">
        <v>1</v>
      </c>
      <c r="CA391" s="2">
        <v>0</v>
      </c>
      <c r="CB391" s="2">
        <v>0</v>
      </c>
      <c r="CC391" s="2">
        <v>0</v>
      </c>
      <c r="CD391" s="2">
        <v>0</v>
      </c>
      <c r="CE391" s="2">
        <v>0</v>
      </c>
      <c r="CF391" s="2">
        <v>0</v>
      </c>
      <c r="CG391" s="4" t="s">
        <v>445</v>
      </c>
      <c r="CH391" s="2">
        <v>1</v>
      </c>
      <c r="CI391" s="2">
        <v>0</v>
      </c>
      <c r="CJ391" s="2">
        <v>0</v>
      </c>
      <c r="CK391" s="2">
        <v>0</v>
      </c>
      <c r="CL391" s="2">
        <v>0</v>
      </c>
      <c r="CM391" s="4" t="s">
        <v>445</v>
      </c>
      <c r="CN391" s="2">
        <v>1</v>
      </c>
      <c r="CO391" s="2">
        <v>0</v>
      </c>
      <c r="CP391" s="2">
        <v>0</v>
      </c>
      <c r="CQ391" s="2">
        <v>0</v>
      </c>
      <c r="CR391" s="2">
        <v>0</v>
      </c>
      <c r="CS391" s="4" t="s">
        <v>445</v>
      </c>
      <c r="CT391" s="2">
        <v>0</v>
      </c>
      <c r="CU391" s="2">
        <v>0</v>
      </c>
      <c r="CV391" s="2">
        <v>0</v>
      </c>
      <c r="CW391" s="2">
        <v>0</v>
      </c>
      <c r="CX391" s="2">
        <v>1</v>
      </c>
      <c r="CY391" s="2">
        <v>0</v>
      </c>
      <c r="CZ391" s="4" t="s">
        <v>445</v>
      </c>
      <c r="DA391" s="8">
        <f t="shared" si="20"/>
        <v>5</v>
      </c>
      <c r="DB391" s="2">
        <v>4</v>
      </c>
      <c r="DC391" s="2">
        <v>4</v>
      </c>
      <c r="DD391" s="2">
        <v>3</v>
      </c>
      <c r="DE391" s="2">
        <v>3</v>
      </c>
      <c r="DF391" s="2">
        <v>4</v>
      </c>
      <c r="DG391" s="2">
        <v>4</v>
      </c>
      <c r="DH391" s="2">
        <v>5</v>
      </c>
      <c r="DI391" s="2">
        <v>4</v>
      </c>
      <c r="DJ391" s="2">
        <v>4</v>
      </c>
      <c r="DR391" s="4" t="s">
        <v>445</v>
      </c>
    </row>
    <row r="392" spans="1:122">
      <c r="A392" s="2">
        <v>7939967</v>
      </c>
      <c r="B392" s="3">
        <v>42056.327499999999</v>
      </c>
      <c r="C392" s="2">
        <v>2</v>
      </c>
      <c r="D392" s="2">
        <v>30</v>
      </c>
      <c r="E392" s="2">
        <v>5</v>
      </c>
      <c r="F392" s="2">
        <v>30</v>
      </c>
      <c r="G392" s="2">
        <v>5</v>
      </c>
      <c r="H392" s="2">
        <v>2</v>
      </c>
      <c r="I392" s="2">
        <v>2</v>
      </c>
      <c r="J392" s="2">
        <v>4</v>
      </c>
      <c r="K392" s="2">
        <v>2</v>
      </c>
      <c r="L392" s="2">
        <v>3</v>
      </c>
      <c r="N392" s="2">
        <v>2008</v>
      </c>
      <c r="O392" s="2">
        <v>300</v>
      </c>
      <c r="P392" s="2">
        <v>5</v>
      </c>
      <c r="Q392" s="2">
        <f t="shared" si="18"/>
        <v>60</v>
      </c>
      <c r="R392" s="4" t="s">
        <v>321</v>
      </c>
      <c r="S392" s="2">
        <v>2</v>
      </c>
      <c r="T392" s="2">
        <v>4</v>
      </c>
      <c r="U392" s="2">
        <v>1</v>
      </c>
      <c r="V392" s="2">
        <v>2</v>
      </c>
      <c r="W392" s="2">
        <v>2</v>
      </c>
      <c r="X392" s="2">
        <v>3</v>
      </c>
      <c r="Y392" s="2">
        <v>2</v>
      </c>
      <c r="Z392" s="2">
        <v>2</v>
      </c>
      <c r="AA392" s="2">
        <v>4</v>
      </c>
      <c r="AB392" s="2">
        <v>3</v>
      </c>
      <c r="AC392" s="2">
        <v>2</v>
      </c>
      <c r="AD392" s="2">
        <v>3</v>
      </c>
      <c r="AE392" s="2">
        <v>3</v>
      </c>
      <c r="AF392" s="2">
        <v>3</v>
      </c>
      <c r="AG392" s="2">
        <v>2</v>
      </c>
      <c r="AH392" s="2">
        <v>3</v>
      </c>
      <c r="AI392" s="2">
        <v>2</v>
      </c>
      <c r="AJ392" s="2">
        <v>4</v>
      </c>
      <c r="AK392" s="2">
        <v>2</v>
      </c>
      <c r="AL392" s="2">
        <v>3</v>
      </c>
      <c r="AM392" s="2">
        <v>4</v>
      </c>
      <c r="AN392" s="2">
        <v>3</v>
      </c>
      <c r="AO392" s="2">
        <v>3</v>
      </c>
      <c r="AP392" s="2">
        <v>3</v>
      </c>
      <c r="AQ392" s="2">
        <v>4</v>
      </c>
      <c r="AR392" s="2">
        <v>2</v>
      </c>
      <c r="AS392" s="2">
        <v>3</v>
      </c>
      <c r="AT392" s="2">
        <v>3</v>
      </c>
      <c r="AU392" s="2">
        <v>3</v>
      </c>
      <c r="AV392" s="2">
        <v>4</v>
      </c>
      <c r="AW392" s="2">
        <v>4</v>
      </c>
      <c r="AX392" s="2">
        <v>3</v>
      </c>
      <c r="AY392" s="2">
        <v>3</v>
      </c>
      <c r="AZ392" s="2">
        <v>4</v>
      </c>
      <c r="BA392" s="2">
        <v>3</v>
      </c>
      <c r="BB392" s="2">
        <v>2</v>
      </c>
      <c r="BC392" s="2">
        <v>4</v>
      </c>
      <c r="BD392" s="2">
        <v>3</v>
      </c>
      <c r="BE392" s="2">
        <v>4</v>
      </c>
      <c r="BF392" s="2">
        <v>1</v>
      </c>
      <c r="BG392" s="2">
        <v>3</v>
      </c>
      <c r="BH392" s="2">
        <v>2</v>
      </c>
      <c r="BI392" s="2">
        <f t="shared" si="19"/>
        <v>2.5</v>
      </c>
      <c r="BJ392" s="2">
        <v>0</v>
      </c>
      <c r="BK392" s="2">
        <v>1</v>
      </c>
      <c r="BL392" s="2">
        <v>0</v>
      </c>
      <c r="BM392" s="2">
        <v>0</v>
      </c>
      <c r="BN392" s="2">
        <v>0</v>
      </c>
      <c r="BO392" s="2">
        <v>0</v>
      </c>
      <c r="BP392" s="2">
        <v>0</v>
      </c>
      <c r="BQ392" s="4" t="s">
        <v>445</v>
      </c>
      <c r="BR392" s="2">
        <v>0</v>
      </c>
      <c r="BS392" s="2">
        <v>0</v>
      </c>
      <c r="BT392" s="2">
        <v>1</v>
      </c>
      <c r="BU392" s="2">
        <v>0</v>
      </c>
      <c r="BV392" s="2">
        <v>0</v>
      </c>
      <c r="BW392" s="2">
        <v>0</v>
      </c>
      <c r="BX392" s="2">
        <v>0</v>
      </c>
      <c r="BY392" s="4" t="s">
        <v>445</v>
      </c>
      <c r="BZ392" s="2">
        <v>0</v>
      </c>
      <c r="CA392" s="2">
        <v>0</v>
      </c>
      <c r="CB392" s="2">
        <v>1</v>
      </c>
      <c r="CC392" s="2">
        <v>0</v>
      </c>
      <c r="CD392" s="2">
        <v>0</v>
      </c>
      <c r="CE392" s="2">
        <v>0</v>
      </c>
      <c r="CF392" s="2">
        <v>0</v>
      </c>
      <c r="CG392" s="4" t="s">
        <v>445</v>
      </c>
      <c r="CH392" s="2">
        <v>0</v>
      </c>
      <c r="CI392" s="2">
        <v>0</v>
      </c>
      <c r="CJ392" s="2">
        <v>0</v>
      </c>
      <c r="CK392" s="2">
        <v>1</v>
      </c>
      <c r="CL392" s="2">
        <v>0</v>
      </c>
      <c r="CM392" s="4" t="s">
        <v>445</v>
      </c>
      <c r="CN392" s="2">
        <v>0</v>
      </c>
      <c r="CO392" s="2">
        <v>1</v>
      </c>
      <c r="CP392" s="2">
        <v>0</v>
      </c>
      <c r="CQ392" s="2">
        <v>0</v>
      </c>
      <c r="CR392" s="2">
        <v>0</v>
      </c>
      <c r="CS392" s="4" t="s">
        <v>445</v>
      </c>
      <c r="CT392" s="2">
        <v>0</v>
      </c>
      <c r="CU392" s="2">
        <v>1</v>
      </c>
      <c r="CV392" s="2">
        <v>0</v>
      </c>
      <c r="CW392" s="2">
        <v>0</v>
      </c>
      <c r="CX392" s="2">
        <v>0</v>
      </c>
      <c r="CY392" s="2">
        <v>0</v>
      </c>
      <c r="CZ392" s="4" t="s">
        <v>445</v>
      </c>
      <c r="DA392" s="8">
        <f t="shared" si="20"/>
        <v>5</v>
      </c>
      <c r="DB392" s="2">
        <v>3</v>
      </c>
      <c r="DC392" s="2">
        <v>3</v>
      </c>
      <c r="DD392" s="2">
        <v>2</v>
      </c>
      <c r="DE392" s="2">
        <v>3</v>
      </c>
      <c r="DF392" s="2">
        <v>3</v>
      </c>
      <c r="DG392" s="2">
        <v>3</v>
      </c>
      <c r="DH392" s="2">
        <v>2</v>
      </c>
      <c r="DI392" s="2">
        <v>4</v>
      </c>
      <c r="DJ392" s="2">
        <v>3</v>
      </c>
      <c r="DR392" s="4" t="s">
        <v>445</v>
      </c>
    </row>
    <row r="393" spans="1:122">
      <c r="A393" s="2">
        <v>7941299</v>
      </c>
      <c r="B393" s="3">
        <v>42057.571875000001</v>
      </c>
      <c r="C393" s="2">
        <v>2</v>
      </c>
      <c r="D393" s="2">
        <v>25</v>
      </c>
      <c r="E393" s="2">
        <v>4</v>
      </c>
      <c r="F393" s="2">
        <v>27</v>
      </c>
      <c r="G393" s="2">
        <v>5</v>
      </c>
      <c r="H393" s="2">
        <v>2</v>
      </c>
      <c r="I393" s="2">
        <v>2</v>
      </c>
      <c r="J393" s="2">
        <v>3</v>
      </c>
      <c r="K393" s="2">
        <v>1</v>
      </c>
      <c r="L393" s="2">
        <v>8</v>
      </c>
      <c r="N393" s="2">
        <v>1990</v>
      </c>
      <c r="O393" s="2">
        <v>122</v>
      </c>
      <c r="P393" s="2">
        <v>5</v>
      </c>
      <c r="Q393" s="2">
        <f t="shared" si="18"/>
        <v>24.4</v>
      </c>
      <c r="R393" s="4" t="s">
        <v>195</v>
      </c>
      <c r="S393" s="2">
        <v>2</v>
      </c>
      <c r="T393" s="2">
        <v>3</v>
      </c>
      <c r="U393" s="2">
        <v>3</v>
      </c>
      <c r="V393" s="2">
        <v>3</v>
      </c>
      <c r="W393" s="2">
        <v>2</v>
      </c>
      <c r="X393" s="2">
        <v>2</v>
      </c>
      <c r="Y393" s="2">
        <v>2</v>
      </c>
      <c r="Z393" s="2">
        <v>2</v>
      </c>
      <c r="AA393" s="2">
        <v>3</v>
      </c>
      <c r="AB393" s="2">
        <v>3</v>
      </c>
      <c r="AC393" s="2">
        <v>3</v>
      </c>
      <c r="AD393" s="2">
        <v>4</v>
      </c>
      <c r="AE393" s="2">
        <v>4</v>
      </c>
      <c r="AF393" s="2">
        <v>3</v>
      </c>
      <c r="AG393" s="2">
        <v>3</v>
      </c>
      <c r="AH393" s="2">
        <v>3</v>
      </c>
      <c r="AI393" s="2">
        <v>2</v>
      </c>
      <c r="AJ393" s="2">
        <v>2</v>
      </c>
      <c r="AK393" s="2">
        <v>4</v>
      </c>
      <c r="AL393" s="2">
        <v>3</v>
      </c>
      <c r="AM393" s="2">
        <v>3</v>
      </c>
      <c r="AN393" s="2">
        <v>3</v>
      </c>
      <c r="AO393" s="2">
        <v>4</v>
      </c>
      <c r="AP393" s="2">
        <v>4</v>
      </c>
      <c r="AQ393" s="2">
        <v>4</v>
      </c>
      <c r="AR393" s="2">
        <v>4</v>
      </c>
      <c r="AS393" s="2">
        <v>4</v>
      </c>
      <c r="AT393" s="2">
        <v>3</v>
      </c>
      <c r="AU393" s="2">
        <v>3</v>
      </c>
      <c r="AV393" s="2">
        <v>4</v>
      </c>
      <c r="AW393" s="2">
        <v>3</v>
      </c>
      <c r="AX393" s="2">
        <v>3</v>
      </c>
      <c r="AY393" s="2">
        <v>3</v>
      </c>
      <c r="AZ393" s="2">
        <v>3</v>
      </c>
      <c r="BA393" s="2">
        <v>3</v>
      </c>
      <c r="BB393" s="2">
        <v>4</v>
      </c>
      <c r="BC393" s="2">
        <v>3</v>
      </c>
      <c r="BD393" s="2">
        <v>3</v>
      </c>
      <c r="BE393" s="2">
        <v>4</v>
      </c>
      <c r="BF393" s="2">
        <v>2</v>
      </c>
      <c r="BG393" s="2">
        <v>3</v>
      </c>
      <c r="BH393" s="2">
        <v>4</v>
      </c>
      <c r="BI393" s="2">
        <f t="shared" si="19"/>
        <v>3.5</v>
      </c>
      <c r="BJ393" s="2">
        <v>0</v>
      </c>
      <c r="BK393" s="2">
        <v>1</v>
      </c>
      <c r="BL393" s="2">
        <v>1</v>
      </c>
      <c r="BM393" s="2">
        <v>0</v>
      </c>
      <c r="BN393" s="2">
        <v>0</v>
      </c>
      <c r="BO393" s="2">
        <v>0</v>
      </c>
      <c r="BP393" s="2">
        <v>0</v>
      </c>
      <c r="BQ393" s="4" t="s">
        <v>445</v>
      </c>
      <c r="BR393" s="2">
        <v>0</v>
      </c>
      <c r="BS393" s="2">
        <v>0</v>
      </c>
      <c r="BT393" s="2">
        <v>1</v>
      </c>
      <c r="BU393" s="2">
        <v>0</v>
      </c>
      <c r="BV393" s="2">
        <v>0</v>
      </c>
      <c r="BW393" s="2">
        <v>0</v>
      </c>
      <c r="BX393" s="2">
        <v>0</v>
      </c>
      <c r="BY393" s="4" t="s">
        <v>445</v>
      </c>
      <c r="BZ393" s="2">
        <v>1</v>
      </c>
      <c r="CA393" s="2">
        <v>0</v>
      </c>
      <c r="CB393" s="2">
        <v>0</v>
      </c>
      <c r="CC393" s="2">
        <v>0</v>
      </c>
      <c r="CD393" s="2">
        <v>0</v>
      </c>
      <c r="CE393" s="2">
        <v>0</v>
      </c>
      <c r="CF393" s="2">
        <v>0</v>
      </c>
      <c r="CG393" s="4" t="s">
        <v>445</v>
      </c>
      <c r="CH393" s="2">
        <v>1</v>
      </c>
      <c r="CI393" s="2">
        <v>0</v>
      </c>
      <c r="CJ393" s="2">
        <v>0</v>
      </c>
      <c r="CK393" s="2">
        <v>0</v>
      </c>
      <c r="CL393" s="2">
        <v>0</v>
      </c>
      <c r="CM393" s="4" t="s">
        <v>445</v>
      </c>
      <c r="CN393" s="2">
        <v>0</v>
      </c>
      <c r="CO393" s="2">
        <v>1</v>
      </c>
      <c r="CP393" s="2">
        <v>0</v>
      </c>
      <c r="CQ393" s="2">
        <v>0</v>
      </c>
      <c r="CR393" s="2">
        <v>0</v>
      </c>
      <c r="CS393" s="4" t="s">
        <v>445</v>
      </c>
      <c r="CT393" s="2">
        <v>0</v>
      </c>
      <c r="CU393" s="2">
        <v>0</v>
      </c>
      <c r="CV393" s="2">
        <v>1</v>
      </c>
      <c r="CW393" s="2">
        <v>0</v>
      </c>
      <c r="CX393" s="2">
        <v>0</v>
      </c>
      <c r="CY393" s="2">
        <v>0</v>
      </c>
      <c r="CZ393" s="4" t="s">
        <v>445</v>
      </c>
      <c r="DA393" s="8">
        <f t="shared" si="20"/>
        <v>7</v>
      </c>
      <c r="DB393" s="2">
        <v>2</v>
      </c>
      <c r="DC393" s="2">
        <v>3</v>
      </c>
      <c r="DD393" s="2">
        <v>3</v>
      </c>
      <c r="DE393" s="2">
        <v>4</v>
      </c>
      <c r="DF393" s="2">
        <v>3</v>
      </c>
      <c r="DG393" s="2">
        <v>3</v>
      </c>
      <c r="DH393" s="2">
        <v>5</v>
      </c>
      <c r="DI393" s="2">
        <v>4</v>
      </c>
      <c r="DJ393" s="2">
        <v>3</v>
      </c>
      <c r="DR393" s="4" t="s">
        <v>445</v>
      </c>
    </row>
    <row r="394" spans="1:122">
      <c r="A394" s="2">
        <v>7941759</v>
      </c>
      <c r="B394" s="3">
        <v>42056.270335648151</v>
      </c>
      <c r="C394" s="2">
        <v>1</v>
      </c>
      <c r="D394" s="2">
        <v>27</v>
      </c>
      <c r="E394" s="2">
        <v>4</v>
      </c>
      <c r="F394" s="2">
        <v>14</v>
      </c>
      <c r="G394" s="2">
        <v>3</v>
      </c>
      <c r="H394" s="2">
        <v>1</v>
      </c>
      <c r="I394" s="2">
        <v>1</v>
      </c>
      <c r="J394" s="2">
        <v>1</v>
      </c>
      <c r="K394" s="2">
        <v>1</v>
      </c>
      <c r="L394" s="2">
        <v>3</v>
      </c>
      <c r="N394" s="2">
        <v>2014</v>
      </c>
      <c r="O394" s="2">
        <v>2000</v>
      </c>
      <c r="P394" s="2">
        <v>5</v>
      </c>
      <c r="Q394" s="2">
        <f t="shared" si="18"/>
        <v>400</v>
      </c>
      <c r="R394" s="4" t="s">
        <v>212</v>
      </c>
      <c r="S394" s="2">
        <v>2</v>
      </c>
      <c r="T394" s="2">
        <v>3</v>
      </c>
      <c r="U394" s="2">
        <v>3</v>
      </c>
      <c r="V394" s="2">
        <v>3</v>
      </c>
      <c r="W394" s="2">
        <v>4</v>
      </c>
      <c r="X394" s="2">
        <v>3</v>
      </c>
      <c r="Y394" s="2">
        <v>1</v>
      </c>
      <c r="Z394" s="2">
        <v>1</v>
      </c>
      <c r="AA394" s="2">
        <v>2</v>
      </c>
      <c r="AB394" s="2">
        <v>3</v>
      </c>
      <c r="AC394" s="2">
        <v>2</v>
      </c>
      <c r="AD394" s="2">
        <v>2</v>
      </c>
      <c r="AE394" s="2">
        <v>1</v>
      </c>
      <c r="AF394" s="2">
        <v>2</v>
      </c>
      <c r="AG394" s="2">
        <v>2</v>
      </c>
      <c r="AH394" s="2">
        <v>2</v>
      </c>
      <c r="AI394" s="2">
        <v>2</v>
      </c>
      <c r="AJ394" s="2">
        <v>2</v>
      </c>
      <c r="AK394" s="2">
        <v>2</v>
      </c>
      <c r="AL394" s="2">
        <v>2</v>
      </c>
      <c r="AM394" s="2">
        <v>3</v>
      </c>
      <c r="AN394" s="2">
        <v>2</v>
      </c>
      <c r="AO394" s="2">
        <v>2</v>
      </c>
      <c r="AP394" s="2">
        <v>3</v>
      </c>
      <c r="AQ394" s="2">
        <v>2</v>
      </c>
      <c r="AR394" s="2">
        <v>3</v>
      </c>
      <c r="AS394" s="2">
        <v>2</v>
      </c>
      <c r="AT394" s="2">
        <v>3</v>
      </c>
      <c r="AU394" s="2">
        <v>2</v>
      </c>
      <c r="AV394" s="2">
        <v>3</v>
      </c>
      <c r="AW394" s="2">
        <v>2</v>
      </c>
      <c r="AX394" s="2">
        <v>3</v>
      </c>
      <c r="AY394" s="2">
        <v>3</v>
      </c>
      <c r="AZ394" s="2">
        <v>2</v>
      </c>
      <c r="BA394" s="2">
        <v>2</v>
      </c>
      <c r="BB394" s="2">
        <v>2</v>
      </c>
      <c r="BC394" s="2">
        <v>4</v>
      </c>
      <c r="BD394" s="2">
        <v>2</v>
      </c>
      <c r="BE394" s="2">
        <v>5</v>
      </c>
      <c r="BF394" s="2">
        <v>4</v>
      </c>
      <c r="BG394" s="2">
        <v>3</v>
      </c>
      <c r="BH394" s="2">
        <v>3</v>
      </c>
      <c r="BI394" s="2">
        <f t="shared" si="19"/>
        <v>3</v>
      </c>
      <c r="BJ394" s="2">
        <v>0</v>
      </c>
      <c r="BK394" s="2">
        <v>1</v>
      </c>
      <c r="BL394" s="2">
        <v>0</v>
      </c>
      <c r="BM394" s="2">
        <v>0</v>
      </c>
      <c r="BN394" s="2">
        <v>0</v>
      </c>
      <c r="BO394" s="2">
        <v>0</v>
      </c>
      <c r="BP394" s="2">
        <v>0</v>
      </c>
      <c r="BQ394" s="4" t="s">
        <v>445</v>
      </c>
      <c r="BR394" s="2">
        <v>0</v>
      </c>
      <c r="BS394" s="2">
        <v>1</v>
      </c>
      <c r="BT394" s="2">
        <v>0</v>
      </c>
      <c r="BU394" s="2">
        <v>0</v>
      </c>
      <c r="BV394" s="2">
        <v>0</v>
      </c>
      <c r="BW394" s="2">
        <v>0</v>
      </c>
      <c r="BX394" s="2">
        <v>0</v>
      </c>
      <c r="BY394" s="4" t="s">
        <v>445</v>
      </c>
      <c r="BZ394" s="2">
        <v>0</v>
      </c>
      <c r="CA394" s="2">
        <v>0</v>
      </c>
      <c r="CB394" s="2">
        <v>1</v>
      </c>
      <c r="CC394" s="2">
        <v>0</v>
      </c>
      <c r="CD394" s="2">
        <v>0</v>
      </c>
      <c r="CE394" s="2">
        <v>0</v>
      </c>
      <c r="CF394" s="2">
        <v>0</v>
      </c>
      <c r="CG394" s="4" t="s">
        <v>445</v>
      </c>
      <c r="CH394" s="2">
        <v>1</v>
      </c>
      <c r="CI394" s="2">
        <v>0</v>
      </c>
      <c r="CJ394" s="2">
        <v>0</v>
      </c>
      <c r="CK394" s="2">
        <v>0</v>
      </c>
      <c r="CL394" s="2">
        <v>0</v>
      </c>
      <c r="CM394" s="4" t="s">
        <v>445</v>
      </c>
      <c r="CN394" s="2">
        <v>1</v>
      </c>
      <c r="CO394" s="2">
        <v>0</v>
      </c>
      <c r="CP394" s="2">
        <v>0</v>
      </c>
      <c r="CQ394" s="2">
        <v>0</v>
      </c>
      <c r="CR394" s="2">
        <v>0</v>
      </c>
      <c r="CS394" s="4" t="s">
        <v>445</v>
      </c>
      <c r="CT394" s="2">
        <v>0</v>
      </c>
      <c r="CU394" s="2">
        <v>0</v>
      </c>
      <c r="CV394" s="2">
        <v>1</v>
      </c>
      <c r="CW394" s="2">
        <v>0</v>
      </c>
      <c r="CX394" s="2">
        <v>0</v>
      </c>
      <c r="CY394" s="2">
        <v>0</v>
      </c>
      <c r="CZ394" s="4" t="s">
        <v>445</v>
      </c>
      <c r="DA394" s="8">
        <f t="shared" si="20"/>
        <v>6</v>
      </c>
      <c r="DB394" s="2">
        <v>3</v>
      </c>
      <c r="DC394" s="2">
        <v>3</v>
      </c>
      <c r="DD394" s="2">
        <v>3</v>
      </c>
      <c r="DE394" s="2">
        <v>3</v>
      </c>
      <c r="DF394" s="2">
        <v>4</v>
      </c>
      <c r="DG394" s="2">
        <v>3</v>
      </c>
      <c r="DH394" s="2">
        <v>3</v>
      </c>
      <c r="DI394" s="2">
        <v>3</v>
      </c>
      <c r="DJ394" s="2">
        <v>4</v>
      </c>
      <c r="DR394" s="4" t="s">
        <v>445</v>
      </c>
    </row>
    <row r="395" spans="1:122">
      <c r="A395" s="2">
        <v>7942192</v>
      </c>
      <c r="B395" s="3">
        <v>42057.29855324074</v>
      </c>
      <c r="C395" s="2">
        <v>1</v>
      </c>
      <c r="D395" s="2">
        <v>38</v>
      </c>
      <c r="E395" s="2">
        <v>6</v>
      </c>
      <c r="F395" s="2">
        <v>13</v>
      </c>
      <c r="G395" s="2">
        <v>3</v>
      </c>
      <c r="H395" s="2">
        <v>2</v>
      </c>
      <c r="I395" s="2">
        <v>1</v>
      </c>
      <c r="J395" s="2">
        <v>6</v>
      </c>
      <c r="K395" s="2">
        <v>5</v>
      </c>
      <c r="L395" s="2">
        <v>3</v>
      </c>
      <c r="N395" s="2">
        <v>1976</v>
      </c>
      <c r="O395" s="2">
        <v>522</v>
      </c>
      <c r="P395" s="2">
        <v>3</v>
      </c>
      <c r="Q395" s="2">
        <f t="shared" si="18"/>
        <v>174</v>
      </c>
      <c r="R395" s="4" t="s">
        <v>36</v>
      </c>
      <c r="S395" s="2">
        <v>2</v>
      </c>
      <c r="T395" s="2">
        <v>3</v>
      </c>
      <c r="U395" s="2">
        <v>1</v>
      </c>
      <c r="V395" s="2">
        <v>2</v>
      </c>
      <c r="W395" s="2">
        <v>1</v>
      </c>
      <c r="X395" s="2">
        <v>2</v>
      </c>
      <c r="Y395" s="2">
        <v>2</v>
      </c>
      <c r="Z395" s="2">
        <v>1</v>
      </c>
      <c r="AA395" s="2">
        <v>2</v>
      </c>
      <c r="AB395" s="2">
        <v>2</v>
      </c>
      <c r="AC395" s="2">
        <v>3</v>
      </c>
      <c r="AD395" s="2">
        <v>4</v>
      </c>
      <c r="AE395" s="2">
        <v>4</v>
      </c>
      <c r="AF395" s="2">
        <v>2</v>
      </c>
      <c r="AG395" s="2">
        <v>3</v>
      </c>
      <c r="AH395" s="2">
        <v>3</v>
      </c>
      <c r="AI395" s="2">
        <v>3</v>
      </c>
      <c r="AJ395" s="2">
        <v>3</v>
      </c>
      <c r="AK395" s="2">
        <v>4</v>
      </c>
      <c r="AL395" s="2">
        <v>4</v>
      </c>
      <c r="AM395" s="2">
        <v>3</v>
      </c>
      <c r="AN395" s="2">
        <v>4</v>
      </c>
      <c r="AO395" s="2">
        <v>3</v>
      </c>
      <c r="AP395" s="2">
        <v>3</v>
      </c>
      <c r="AQ395" s="2">
        <v>4</v>
      </c>
      <c r="AR395" s="2">
        <v>3</v>
      </c>
      <c r="AS395" s="2">
        <v>2</v>
      </c>
      <c r="AT395" s="2">
        <v>1</v>
      </c>
      <c r="AU395" s="2">
        <v>2</v>
      </c>
      <c r="AV395" s="2">
        <v>2</v>
      </c>
      <c r="AW395" s="2">
        <v>3</v>
      </c>
      <c r="AX395" s="2">
        <v>2</v>
      </c>
      <c r="AY395" s="2">
        <v>2</v>
      </c>
      <c r="AZ395" s="2">
        <v>3</v>
      </c>
      <c r="BA395" s="2">
        <v>3</v>
      </c>
      <c r="BB395" s="2">
        <v>3</v>
      </c>
      <c r="BC395" s="2">
        <v>3</v>
      </c>
      <c r="BD395" s="2">
        <v>4</v>
      </c>
      <c r="BE395" s="2">
        <v>4</v>
      </c>
      <c r="BF395" s="2">
        <v>3</v>
      </c>
      <c r="BG395" s="2">
        <v>3</v>
      </c>
      <c r="BH395" s="2">
        <v>4</v>
      </c>
      <c r="BI395" s="2">
        <f t="shared" si="19"/>
        <v>3.5</v>
      </c>
      <c r="BJ395" s="2">
        <v>0</v>
      </c>
      <c r="BK395" s="2">
        <v>0</v>
      </c>
      <c r="BL395" s="2">
        <v>1</v>
      </c>
      <c r="BM395" s="2">
        <v>0</v>
      </c>
      <c r="BN395" s="2">
        <v>0</v>
      </c>
      <c r="BO395" s="2">
        <v>0</v>
      </c>
      <c r="BP395" s="2">
        <v>0</v>
      </c>
      <c r="BQ395" s="4" t="s">
        <v>445</v>
      </c>
      <c r="BR395" s="2">
        <v>0</v>
      </c>
      <c r="BS395" s="2">
        <v>0</v>
      </c>
      <c r="BT395" s="2">
        <v>1</v>
      </c>
      <c r="BU395" s="2">
        <v>1</v>
      </c>
      <c r="BV395" s="2">
        <v>0</v>
      </c>
      <c r="BW395" s="2">
        <v>0</v>
      </c>
      <c r="BX395" s="2">
        <v>0</v>
      </c>
      <c r="BY395" s="4" t="s">
        <v>445</v>
      </c>
      <c r="BZ395" s="2">
        <v>0</v>
      </c>
      <c r="CA395" s="2">
        <v>1</v>
      </c>
      <c r="CB395" s="2">
        <v>0</v>
      </c>
      <c r="CC395" s="2">
        <v>0</v>
      </c>
      <c r="CD395" s="2">
        <v>0</v>
      </c>
      <c r="CE395" s="2">
        <v>0</v>
      </c>
      <c r="CF395" s="2">
        <v>0</v>
      </c>
      <c r="CG395" s="4" t="s">
        <v>445</v>
      </c>
      <c r="CH395" s="2">
        <v>1</v>
      </c>
      <c r="CI395" s="2">
        <v>0</v>
      </c>
      <c r="CJ395" s="2">
        <v>0</v>
      </c>
      <c r="CK395" s="2">
        <v>0</v>
      </c>
      <c r="CL395" s="2">
        <v>0</v>
      </c>
      <c r="CM395" s="4" t="s">
        <v>445</v>
      </c>
      <c r="CN395" s="2">
        <v>0</v>
      </c>
      <c r="CO395" s="2">
        <v>1</v>
      </c>
      <c r="CP395" s="2">
        <v>0</v>
      </c>
      <c r="CQ395" s="2">
        <v>0</v>
      </c>
      <c r="CR395" s="2">
        <v>0</v>
      </c>
      <c r="CS395" s="4" t="s">
        <v>445</v>
      </c>
      <c r="CT395" s="2">
        <v>0</v>
      </c>
      <c r="CU395" s="2">
        <v>1</v>
      </c>
      <c r="CV395" s="2">
        <v>0</v>
      </c>
      <c r="CW395" s="2">
        <v>0</v>
      </c>
      <c r="CX395" s="2">
        <v>0</v>
      </c>
      <c r="CY395" s="2">
        <v>0</v>
      </c>
      <c r="CZ395" s="4" t="s">
        <v>445</v>
      </c>
      <c r="DA395" s="8">
        <f t="shared" si="20"/>
        <v>7</v>
      </c>
      <c r="DB395" s="2">
        <v>3</v>
      </c>
      <c r="DC395" s="2">
        <v>3</v>
      </c>
      <c r="DD395" s="2">
        <v>3</v>
      </c>
      <c r="DE395" s="2">
        <v>4</v>
      </c>
      <c r="DF395" s="2">
        <v>4</v>
      </c>
      <c r="DG395" s="2">
        <v>3</v>
      </c>
      <c r="DH395" s="2">
        <v>5</v>
      </c>
      <c r="DI395" s="2">
        <v>4</v>
      </c>
      <c r="DJ395" s="2">
        <v>4</v>
      </c>
      <c r="DR395" s="4" t="s">
        <v>445</v>
      </c>
    </row>
    <row r="396" spans="1:122">
      <c r="A396" s="2">
        <v>7949756</v>
      </c>
      <c r="B396" s="3">
        <v>42056.145810185182</v>
      </c>
      <c r="C396" s="2">
        <v>1</v>
      </c>
      <c r="D396" s="2">
        <v>36</v>
      </c>
      <c r="E396" s="2">
        <v>6</v>
      </c>
      <c r="F396" s="2">
        <v>14</v>
      </c>
      <c r="G396" s="2">
        <v>3</v>
      </c>
      <c r="H396" s="2">
        <v>2</v>
      </c>
      <c r="I396" s="2">
        <v>2</v>
      </c>
      <c r="J396" s="2">
        <v>6</v>
      </c>
      <c r="K396" s="2">
        <v>3</v>
      </c>
      <c r="L396" s="2">
        <v>5</v>
      </c>
      <c r="N396" s="2">
        <v>2001</v>
      </c>
      <c r="O396" s="2">
        <v>16680</v>
      </c>
      <c r="P396" s="2">
        <v>6</v>
      </c>
      <c r="Q396" s="2">
        <f t="shared" si="18"/>
        <v>2780</v>
      </c>
      <c r="R396" s="4" t="s">
        <v>36</v>
      </c>
      <c r="S396" s="2">
        <v>4</v>
      </c>
      <c r="T396" s="2">
        <v>4</v>
      </c>
      <c r="U396" s="2">
        <v>3</v>
      </c>
      <c r="V396" s="2">
        <v>4</v>
      </c>
      <c r="W396" s="2">
        <v>3</v>
      </c>
      <c r="X396" s="2">
        <v>4</v>
      </c>
      <c r="Y396" s="2">
        <v>4</v>
      </c>
      <c r="Z396" s="2">
        <v>4</v>
      </c>
      <c r="AA396" s="2">
        <v>3</v>
      </c>
      <c r="AB396" s="2">
        <v>3</v>
      </c>
      <c r="AC396" s="2">
        <v>4</v>
      </c>
      <c r="AD396" s="2">
        <v>4</v>
      </c>
      <c r="AE396" s="2">
        <v>4</v>
      </c>
      <c r="AF396" s="2">
        <v>3</v>
      </c>
      <c r="AG396" s="2">
        <v>3</v>
      </c>
      <c r="AH396" s="2">
        <v>4</v>
      </c>
      <c r="AI396" s="2">
        <v>4</v>
      </c>
      <c r="AJ396" s="2">
        <v>3</v>
      </c>
      <c r="AK396" s="2">
        <v>4</v>
      </c>
      <c r="AL396" s="2">
        <v>3</v>
      </c>
      <c r="AM396" s="2">
        <v>4</v>
      </c>
      <c r="AN396" s="2">
        <v>4</v>
      </c>
      <c r="AO396" s="2">
        <v>4</v>
      </c>
      <c r="AP396" s="2">
        <v>4</v>
      </c>
      <c r="AQ396" s="2">
        <v>4</v>
      </c>
      <c r="AR396" s="2">
        <v>4</v>
      </c>
      <c r="AS396" s="2">
        <v>4</v>
      </c>
      <c r="AT396" s="2">
        <v>3</v>
      </c>
      <c r="AU396" s="2">
        <v>3</v>
      </c>
      <c r="AV396" s="2">
        <v>4</v>
      </c>
      <c r="AW396" s="2">
        <v>3</v>
      </c>
      <c r="AX396" s="2">
        <v>4</v>
      </c>
      <c r="AY396" s="2">
        <v>3</v>
      </c>
      <c r="AZ396" s="2">
        <v>4</v>
      </c>
      <c r="BA396" s="2">
        <v>3</v>
      </c>
      <c r="BB396" s="2">
        <v>3</v>
      </c>
      <c r="BC396" s="2">
        <v>3</v>
      </c>
      <c r="BD396" s="2">
        <v>4</v>
      </c>
      <c r="BE396" s="2">
        <v>4</v>
      </c>
      <c r="BF396" s="2">
        <v>3</v>
      </c>
      <c r="BG396" s="2">
        <v>4</v>
      </c>
      <c r="BH396" s="2">
        <v>4</v>
      </c>
      <c r="BI396" s="2">
        <f t="shared" si="19"/>
        <v>4</v>
      </c>
      <c r="BJ396" s="2">
        <v>1</v>
      </c>
      <c r="BK396" s="2">
        <v>1</v>
      </c>
      <c r="BL396" s="2">
        <v>0</v>
      </c>
      <c r="BM396" s="2">
        <v>1</v>
      </c>
      <c r="BN396" s="2">
        <v>0</v>
      </c>
      <c r="BO396" s="2">
        <v>0</v>
      </c>
      <c r="BP396" s="2">
        <v>0</v>
      </c>
      <c r="BQ396" s="4" t="s">
        <v>445</v>
      </c>
      <c r="BR396" s="2">
        <v>1</v>
      </c>
      <c r="BS396" s="2">
        <v>0</v>
      </c>
      <c r="BT396" s="2">
        <v>1</v>
      </c>
      <c r="BU396" s="2">
        <v>0</v>
      </c>
      <c r="BV396" s="2">
        <v>0</v>
      </c>
      <c r="BW396" s="2">
        <v>0</v>
      </c>
      <c r="BX396" s="2">
        <v>0</v>
      </c>
      <c r="BY396" s="4" t="s">
        <v>445</v>
      </c>
      <c r="BZ396" s="2">
        <v>1</v>
      </c>
      <c r="CA396" s="2">
        <v>0</v>
      </c>
      <c r="CB396" s="2">
        <v>1</v>
      </c>
      <c r="CC396" s="2">
        <v>0</v>
      </c>
      <c r="CD396" s="2">
        <v>0</v>
      </c>
      <c r="CE396" s="2">
        <v>0</v>
      </c>
      <c r="CF396" s="2">
        <v>0</v>
      </c>
      <c r="CG396" s="4" t="s">
        <v>445</v>
      </c>
      <c r="CH396" s="2">
        <v>0</v>
      </c>
      <c r="CI396" s="2">
        <v>0</v>
      </c>
      <c r="CJ396" s="2">
        <v>0</v>
      </c>
      <c r="CK396" s="2">
        <v>1</v>
      </c>
      <c r="CL396" s="2">
        <v>0</v>
      </c>
      <c r="CM396" s="4" t="s">
        <v>445</v>
      </c>
      <c r="CN396" s="2">
        <v>0</v>
      </c>
      <c r="CO396" s="2">
        <v>1</v>
      </c>
      <c r="CP396" s="2">
        <v>0</v>
      </c>
      <c r="CQ396" s="2">
        <v>0</v>
      </c>
      <c r="CR396" s="2">
        <v>0</v>
      </c>
      <c r="CS396" s="4" t="s">
        <v>445</v>
      </c>
      <c r="CT396" s="2">
        <v>0</v>
      </c>
      <c r="CU396" s="2">
        <v>0</v>
      </c>
      <c r="CV396" s="2">
        <v>0</v>
      </c>
      <c r="CW396" s="2">
        <v>0</v>
      </c>
      <c r="CX396" s="2">
        <v>1</v>
      </c>
      <c r="CY396" s="2">
        <v>0</v>
      </c>
      <c r="CZ396" s="4" t="s">
        <v>445</v>
      </c>
      <c r="DA396" s="8">
        <f t="shared" si="20"/>
        <v>8</v>
      </c>
      <c r="DB396" s="2">
        <v>4</v>
      </c>
      <c r="DC396" s="2">
        <v>3</v>
      </c>
      <c r="DD396" s="2">
        <v>4</v>
      </c>
      <c r="DE396" s="2">
        <v>4</v>
      </c>
      <c r="DF396" s="2">
        <v>5</v>
      </c>
      <c r="DG396" s="2">
        <v>2</v>
      </c>
      <c r="DH396" s="2">
        <v>5</v>
      </c>
      <c r="DI396" s="2">
        <v>3</v>
      </c>
      <c r="DJ396" s="2">
        <v>4</v>
      </c>
      <c r="DR396" s="4" t="s">
        <v>445</v>
      </c>
    </row>
    <row r="397" spans="1:122">
      <c r="A397" s="2">
        <v>7952865</v>
      </c>
      <c r="B397" s="3">
        <v>42056.010196759256</v>
      </c>
      <c r="C397" s="2">
        <v>2</v>
      </c>
      <c r="D397" s="2">
        <v>27</v>
      </c>
      <c r="E397" s="2">
        <v>4</v>
      </c>
      <c r="F397" s="2">
        <v>7</v>
      </c>
      <c r="G397" s="2">
        <v>2</v>
      </c>
      <c r="H397" s="2">
        <v>2</v>
      </c>
      <c r="I397" s="2">
        <v>2</v>
      </c>
      <c r="J397" s="2">
        <v>3</v>
      </c>
      <c r="K397" s="2">
        <v>3</v>
      </c>
      <c r="L397" s="2">
        <v>4</v>
      </c>
      <c r="N397" s="2">
        <v>2007</v>
      </c>
      <c r="O397" s="2">
        <v>450</v>
      </c>
      <c r="P397" s="2">
        <v>4</v>
      </c>
      <c r="Q397" s="2">
        <f t="shared" si="18"/>
        <v>112.5</v>
      </c>
      <c r="R397" s="4" t="s">
        <v>322</v>
      </c>
      <c r="S397" s="2">
        <v>4</v>
      </c>
      <c r="T397" s="2">
        <v>4</v>
      </c>
      <c r="U397" s="2">
        <v>4</v>
      </c>
      <c r="V397" s="2">
        <v>2</v>
      </c>
      <c r="W397" s="2">
        <v>3</v>
      </c>
      <c r="X397" s="2">
        <v>3</v>
      </c>
      <c r="Y397" s="2">
        <v>4</v>
      </c>
      <c r="Z397" s="2">
        <v>4</v>
      </c>
      <c r="AA397" s="2">
        <v>3</v>
      </c>
      <c r="AB397" s="2">
        <v>4</v>
      </c>
      <c r="AC397" s="2">
        <v>2</v>
      </c>
      <c r="AD397" s="2">
        <v>2</v>
      </c>
      <c r="AE397" s="2">
        <v>3</v>
      </c>
      <c r="AF397" s="2">
        <v>2</v>
      </c>
      <c r="AG397" s="2">
        <v>2</v>
      </c>
      <c r="AH397" s="2">
        <v>4</v>
      </c>
      <c r="AI397" s="2">
        <v>4</v>
      </c>
      <c r="AJ397" s="2">
        <v>4</v>
      </c>
      <c r="AK397" s="2">
        <v>2</v>
      </c>
      <c r="AL397" s="2">
        <v>2</v>
      </c>
      <c r="AM397" s="2">
        <v>3</v>
      </c>
      <c r="AN397" s="2">
        <v>3</v>
      </c>
      <c r="AO397" s="2">
        <v>4</v>
      </c>
      <c r="AP397" s="2">
        <v>2</v>
      </c>
      <c r="AQ397" s="2">
        <v>2</v>
      </c>
      <c r="AR397" s="2">
        <v>3</v>
      </c>
      <c r="AS397" s="2">
        <v>4</v>
      </c>
      <c r="AT397" s="2">
        <v>4</v>
      </c>
      <c r="AU397" s="2">
        <v>3</v>
      </c>
      <c r="AV397" s="2">
        <v>4</v>
      </c>
      <c r="AW397" s="2">
        <v>4</v>
      </c>
      <c r="AX397" s="2">
        <v>4</v>
      </c>
      <c r="AY397" s="2">
        <v>3</v>
      </c>
      <c r="AZ397" s="2">
        <v>4</v>
      </c>
      <c r="BA397" s="2">
        <v>3</v>
      </c>
      <c r="BB397" s="2">
        <v>4</v>
      </c>
      <c r="BC397" s="2">
        <v>4</v>
      </c>
      <c r="BD397" s="2">
        <v>4</v>
      </c>
      <c r="BE397" s="2">
        <v>5</v>
      </c>
      <c r="BF397" s="2">
        <v>3</v>
      </c>
      <c r="BG397" s="2">
        <v>3</v>
      </c>
      <c r="BH397" s="2">
        <v>3</v>
      </c>
      <c r="BI397" s="2">
        <f t="shared" si="19"/>
        <v>3</v>
      </c>
      <c r="BJ397" s="2">
        <v>0</v>
      </c>
      <c r="BK397" s="2">
        <v>0</v>
      </c>
      <c r="BL397" s="2">
        <v>0</v>
      </c>
      <c r="BM397" s="2">
        <v>1</v>
      </c>
      <c r="BN397" s="2">
        <v>0</v>
      </c>
      <c r="BO397" s="2">
        <v>0</v>
      </c>
      <c r="BP397" s="2">
        <v>0</v>
      </c>
      <c r="BQ397" s="4" t="s">
        <v>445</v>
      </c>
      <c r="BR397" s="2">
        <v>1</v>
      </c>
      <c r="BS397" s="2">
        <v>0</v>
      </c>
      <c r="BT397" s="2">
        <v>1</v>
      </c>
      <c r="BU397" s="2">
        <v>0</v>
      </c>
      <c r="BV397" s="2">
        <v>0</v>
      </c>
      <c r="BW397" s="2">
        <v>0</v>
      </c>
      <c r="BX397" s="2">
        <v>0</v>
      </c>
      <c r="BY397" s="4" t="s">
        <v>445</v>
      </c>
      <c r="BZ397" s="2">
        <v>0</v>
      </c>
      <c r="CA397" s="2">
        <v>1</v>
      </c>
      <c r="CB397" s="2">
        <v>1</v>
      </c>
      <c r="CC397" s="2">
        <v>0</v>
      </c>
      <c r="CD397" s="2">
        <v>0</v>
      </c>
      <c r="CE397" s="2">
        <v>0</v>
      </c>
      <c r="CF397" s="2">
        <v>0</v>
      </c>
      <c r="CG397" s="4" t="s">
        <v>445</v>
      </c>
      <c r="CH397" s="2">
        <v>1</v>
      </c>
      <c r="CI397" s="2">
        <v>1</v>
      </c>
      <c r="CJ397" s="2">
        <v>0</v>
      </c>
      <c r="CK397" s="2">
        <v>0</v>
      </c>
      <c r="CL397" s="2">
        <v>0</v>
      </c>
      <c r="CM397" s="4" t="s">
        <v>445</v>
      </c>
      <c r="CN397" s="2">
        <v>1</v>
      </c>
      <c r="CO397" s="2">
        <v>1</v>
      </c>
      <c r="CP397" s="2">
        <v>0</v>
      </c>
      <c r="CQ397" s="2">
        <v>0</v>
      </c>
      <c r="CR397" s="2">
        <v>0</v>
      </c>
      <c r="CS397" s="4" t="s">
        <v>445</v>
      </c>
      <c r="CT397" s="2">
        <v>1</v>
      </c>
      <c r="CU397" s="2">
        <v>0</v>
      </c>
      <c r="CV397" s="2">
        <v>0</v>
      </c>
      <c r="CW397" s="2">
        <v>0</v>
      </c>
      <c r="CX397" s="2">
        <v>0</v>
      </c>
      <c r="CY397" s="2">
        <v>0</v>
      </c>
      <c r="CZ397" s="4" t="s">
        <v>445</v>
      </c>
      <c r="DA397" s="8">
        <f t="shared" si="20"/>
        <v>10</v>
      </c>
      <c r="DB397" s="2">
        <v>3</v>
      </c>
      <c r="DC397" s="2">
        <v>4</v>
      </c>
      <c r="DD397" s="2">
        <v>4</v>
      </c>
      <c r="DE397" s="2">
        <v>4</v>
      </c>
      <c r="DF397" s="2">
        <v>5</v>
      </c>
      <c r="DG397" s="2">
        <v>4</v>
      </c>
      <c r="DH397" s="2">
        <v>5</v>
      </c>
      <c r="DI397" s="2">
        <v>4</v>
      </c>
      <c r="DJ397" s="2">
        <v>4</v>
      </c>
      <c r="DR397" s="4" t="s">
        <v>445</v>
      </c>
    </row>
    <row r="398" spans="1:122">
      <c r="A398" s="2">
        <v>7954011</v>
      </c>
      <c r="B398" s="3">
        <v>42057.176724537036</v>
      </c>
      <c r="C398" s="2">
        <v>1</v>
      </c>
      <c r="D398" s="2">
        <v>26</v>
      </c>
      <c r="E398" s="2">
        <v>4</v>
      </c>
      <c r="F398" s="2">
        <v>42</v>
      </c>
      <c r="G398" s="2">
        <v>8</v>
      </c>
      <c r="H398" s="2">
        <v>1</v>
      </c>
      <c r="I398" s="2">
        <v>2</v>
      </c>
      <c r="J398" s="2">
        <v>5</v>
      </c>
      <c r="K398" s="2">
        <v>5</v>
      </c>
      <c r="L398" s="2">
        <v>7</v>
      </c>
      <c r="N398" s="2">
        <v>2009</v>
      </c>
      <c r="O398" s="2">
        <v>120</v>
      </c>
      <c r="P398" s="2">
        <v>5</v>
      </c>
      <c r="Q398" s="2">
        <f t="shared" si="18"/>
        <v>24</v>
      </c>
      <c r="R398" s="4" t="s">
        <v>323</v>
      </c>
      <c r="S398" s="2">
        <v>1</v>
      </c>
      <c r="T398" s="2">
        <v>1</v>
      </c>
      <c r="U398" s="2">
        <v>1</v>
      </c>
      <c r="V398" s="2">
        <v>1</v>
      </c>
      <c r="W398" s="2">
        <v>1</v>
      </c>
      <c r="X398" s="2">
        <v>1</v>
      </c>
      <c r="Y398" s="2">
        <v>1</v>
      </c>
      <c r="Z398" s="2">
        <v>1</v>
      </c>
      <c r="AA398" s="2">
        <v>1</v>
      </c>
      <c r="AB398" s="2">
        <v>3</v>
      </c>
      <c r="AC398" s="2">
        <v>4</v>
      </c>
      <c r="AD398" s="2">
        <v>4</v>
      </c>
      <c r="AE398" s="2">
        <v>4</v>
      </c>
      <c r="AF398" s="2">
        <v>4</v>
      </c>
      <c r="AG398" s="2">
        <v>2</v>
      </c>
      <c r="AH398" s="2">
        <v>2</v>
      </c>
      <c r="AI398" s="2">
        <v>2</v>
      </c>
      <c r="AJ398" s="2">
        <v>2</v>
      </c>
      <c r="AK398" s="2">
        <v>3</v>
      </c>
      <c r="AL398" s="2">
        <v>3</v>
      </c>
      <c r="AM398" s="2">
        <v>2</v>
      </c>
      <c r="AN398" s="2">
        <v>2</v>
      </c>
      <c r="AO398" s="2">
        <v>3</v>
      </c>
      <c r="AP398" s="2">
        <v>3</v>
      </c>
      <c r="AQ398" s="2">
        <v>3</v>
      </c>
      <c r="AR398" s="2">
        <v>3</v>
      </c>
      <c r="AS398" s="2">
        <v>3</v>
      </c>
      <c r="AT398" s="2">
        <v>3</v>
      </c>
      <c r="AU398" s="2">
        <v>1</v>
      </c>
      <c r="AV398" s="2">
        <v>2</v>
      </c>
      <c r="AW398" s="2">
        <v>2</v>
      </c>
      <c r="AX398" s="2">
        <v>1</v>
      </c>
      <c r="AY398" s="2">
        <v>3</v>
      </c>
      <c r="AZ398" s="2">
        <v>2</v>
      </c>
      <c r="BA398" s="2">
        <v>1</v>
      </c>
      <c r="BB398" s="2">
        <v>2</v>
      </c>
      <c r="BC398" s="2">
        <v>3</v>
      </c>
      <c r="BD398" s="2">
        <v>1</v>
      </c>
      <c r="BE398" s="2">
        <v>3</v>
      </c>
      <c r="BF398" s="2">
        <v>1</v>
      </c>
      <c r="BG398" s="2">
        <v>2</v>
      </c>
      <c r="BH398" s="2">
        <v>2</v>
      </c>
      <c r="BI398" s="2">
        <f t="shared" si="19"/>
        <v>2</v>
      </c>
      <c r="BJ398" s="2">
        <v>0</v>
      </c>
      <c r="BK398" s="2">
        <v>0</v>
      </c>
      <c r="BL398" s="2">
        <v>1</v>
      </c>
      <c r="BM398" s="2">
        <v>0</v>
      </c>
      <c r="BN398" s="2">
        <v>0</v>
      </c>
      <c r="BO398" s="2">
        <v>0</v>
      </c>
      <c r="BP398" s="2">
        <v>0</v>
      </c>
      <c r="BQ398" s="4" t="s">
        <v>445</v>
      </c>
      <c r="BR398" s="2">
        <v>0</v>
      </c>
      <c r="BS398" s="2">
        <v>1</v>
      </c>
      <c r="BT398" s="2">
        <v>0</v>
      </c>
      <c r="BU398" s="2">
        <v>0</v>
      </c>
      <c r="BV398" s="2">
        <v>0</v>
      </c>
      <c r="BW398" s="2">
        <v>0</v>
      </c>
      <c r="BX398" s="2">
        <v>0</v>
      </c>
      <c r="BY398" s="4" t="s">
        <v>445</v>
      </c>
      <c r="BZ398" s="2">
        <v>0</v>
      </c>
      <c r="CA398" s="2">
        <v>0</v>
      </c>
      <c r="CB398" s="2">
        <v>1</v>
      </c>
      <c r="CC398" s="2">
        <v>0</v>
      </c>
      <c r="CD398" s="2">
        <v>0</v>
      </c>
      <c r="CE398" s="2">
        <v>0</v>
      </c>
      <c r="CF398" s="2">
        <v>0</v>
      </c>
      <c r="CG398" s="4" t="s">
        <v>445</v>
      </c>
      <c r="CH398" s="2">
        <v>1</v>
      </c>
      <c r="CI398" s="2">
        <v>0</v>
      </c>
      <c r="CJ398" s="2">
        <v>0</v>
      </c>
      <c r="CK398" s="2">
        <v>0</v>
      </c>
      <c r="CL398" s="2">
        <v>0</v>
      </c>
      <c r="CM398" s="4" t="s">
        <v>445</v>
      </c>
      <c r="CN398" s="2">
        <v>1</v>
      </c>
      <c r="CO398" s="2">
        <v>0</v>
      </c>
      <c r="CP398" s="2">
        <v>0</v>
      </c>
      <c r="CQ398" s="2">
        <v>0</v>
      </c>
      <c r="CR398" s="2">
        <v>0</v>
      </c>
      <c r="CS398" s="4" t="s">
        <v>445</v>
      </c>
      <c r="CT398" s="2">
        <v>0</v>
      </c>
      <c r="CU398" s="2">
        <v>1</v>
      </c>
      <c r="CV398" s="2">
        <v>0</v>
      </c>
      <c r="CW398" s="2">
        <v>0</v>
      </c>
      <c r="CX398" s="2">
        <v>0</v>
      </c>
      <c r="CY398" s="2">
        <v>0</v>
      </c>
      <c r="CZ398" s="4" t="s">
        <v>445</v>
      </c>
      <c r="DA398" s="8">
        <f t="shared" si="20"/>
        <v>6</v>
      </c>
      <c r="DB398" s="2">
        <v>2</v>
      </c>
      <c r="DC398" s="2">
        <v>3</v>
      </c>
      <c r="DD398" s="2">
        <v>2</v>
      </c>
      <c r="DE398" s="2">
        <v>2</v>
      </c>
      <c r="DF398" s="2">
        <v>2</v>
      </c>
      <c r="DG398" s="2">
        <v>1</v>
      </c>
      <c r="DH398" s="2">
        <v>2</v>
      </c>
      <c r="DI398" s="2">
        <v>2</v>
      </c>
      <c r="DJ398" s="2">
        <v>2</v>
      </c>
      <c r="DK398" s="2">
        <v>0</v>
      </c>
      <c r="DL398" s="2">
        <v>1</v>
      </c>
      <c r="DM398" s="2">
        <v>0</v>
      </c>
      <c r="DN398" s="2">
        <v>0</v>
      </c>
      <c r="DO398" s="2">
        <v>0</v>
      </c>
      <c r="DP398" s="2">
        <v>0</v>
      </c>
      <c r="DQ398" s="2">
        <v>0</v>
      </c>
      <c r="DR398" s="4" t="s">
        <v>445</v>
      </c>
    </row>
    <row r="399" spans="1:122">
      <c r="A399" s="2">
        <v>7957690</v>
      </c>
      <c r="B399" s="3">
        <v>42056.02621527778</v>
      </c>
      <c r="C399" s="2">
        <v>1</v>
      </c>
      <c r="D399" s="2">
        <v>52</v>
      </c>
      <c r="E399" s="2">
        <v>9</v>
      </c>
      <c r="F399" s="2">
        <v>23</v>
      </c>
      <c r="G399" s="2">
        <v>4</v>
      </c>
      <c r="H399" s="2">
        <v>2</v>
      </c>
      <c r="I399" s="2">
        <v>1</v>
      </c>
      <c r="J399" s="2">
        <v>4</v>
      </c>
      <c r="K399" s="2">
        <v>3</v>
      </c>
      <c r="L399" s="2">
        <v>4</v>
      </c>
      <c r="N399" s="2">
        <v>1979</v>
      </c>
      <c r="O399" s="2">
        <v>300</v>
      </c>
      <c r="P399" s="2">
        <v>4</v>
      </c>
      <c r="Q399" s="2">
        <f t="shared" si="18"/>
        <v>75</v>
      </c>
      <c r="R399" s="4" t="s">
        <v>207</v>
      </c>
      <c r="S399" s="2">
        <v>4</v>
      </c>
      <c r="T399" s="2">
        <v>3</v>
      </c>
      <c r="U399" s="2">
        <v>3</v>
      </c>
      <c r="V399" s="2">
        <v>3</v>
      </c>
      <c r="W399" s="2">
        <v>1</v>
      </c>
      <c r="X399" s="2">
        <v>2</v>
      </c>
      <c r="Y399" s="2">
        <v>2</v>
      </c>
      <c r="Z399" s="2">
        <v>1</v>
      </c>
      <c r="AA399" s="2">
        <v>4</v>
      </c>
      <c r="AB399" s="2">
        <v>3</v>
      </c>
      <c r="AC399" s="2">
        <v>4</v>
      </c>
      <c r="AD399" s="2">
        <v>4</v>
      </c>
      <c r="AE399" s="2">
        <v>4</v>
      </c>
      <c r="AF399" s="2">
        <v>2</v>
      </c>
      <c r="AG399" s="2">
        <v>3</v>
      </c>
      <c r="AH399" s="2">
        <v>3</v>
      </c>
      <c r="AI399" s="2">
        <v>3</v>
      </c>
      <c r="AJ399" s="2">
        <v>1</v>
      </c>
      <c r="AK399" s="2">
        <v>4</v>
      </c>
      <c r="AL399" s="2">
        <v>4</v>
      </c>
      <c r="AM399" s="2">
        <v>3</v>
      </c>
      <c r="AN399" s="2">
        <v>1</v>
      </c>
      <c r="AO399" s="2">
        <v>2</v>
      </c>
      <c r="AP399" s="2">
        <v>4</v>
      </c>
      <c r="AQ399" s="2">
        <v>4</v>
      </c>
      <c r="AR399" s="2">
        <v>2</v>
      </c>
      <c r="AS399" s="2">
        <v>2</v>
      </c>
      <c r="AT399" s="2">
        <v>2</v>
      </c>
      <c r="AU399" s="2">
        <v>2</v>
      </c>
      <c r="AV399" s="2">
        <v>2</v>
      </c>
      <c r="AW399" s="2">
        <v>2</v>
      </c>
      <c r="AX399" s="2">
        <v>2</v>
      </c>
      <c r="AY399" s="2">
        <v>2</v>
      </c>
      <c r="AZ399" s="2">
        <v>2</v>
      </c>
      <c r="BA399" s="2">
        <v>2</v>
      </c>
      <c r="BB399" s="2">
        <v>2</v>
      </c>
      <c r="BC399" s="2">
        <v>2</v>
      </c>
      <c r="BD399" s="2">
        <v>2</v>
      </c>
      <c r="BE399" s="2">
        <v>2</v>
      </c>
      <c r="BF399" s="2">
        <v>2</v>
      </c>
      <c r="BG399" s="2">
        <v>2</v>
      </c>
      <c r="BH399" s="2">
        <v>2</v>
      </c>
      <c r="BI399" s="2">
        <f t="shared" si="19"/>
        <v>2</v>
      </c>
      <c r="BJ399" s="2">
        <v>0</v>
      </c>
      <c r="BK399" s="2">
        <v>0</v>
      </c>
      <c r="BL399" s="2">
        <v>0</v>
      </c>
      <c r="BM399" s="2">
        <v>0</v>
      </c>
      <c r="BN399" s="2">
        <v>0</v>
      </c>
      <c r="BO399" s="2">
        <v>1</v>
      </c>
      <c r="BP399" s="2">
        <v>0</v>
      </c>
      <c r="BQ399" s="4" t="s">
        <v>445</v>
      </c>
      <c r="BR399" s="2">
        <v>0</v>
      </c>
      <c r="BS399" s="2">
        <v>0</v>
      </c>
      <c r="BT399" s="2">
        <v>0</v>
      </c>
      <c r="BU399" s="2">
        <v>0</v>
      </c>
      <c r="BV399" s="2">
        <v>0</v>
      </c>
      <c r="BW399" s="2">
        <v>1</v>
      </c>
      <c r="BX399" s="2">
        <v>0</v>
      </c>
      <c r="BY399" s="4" t="s">
        <v>445</v>
      </c>
      <c r="BZ399" s="2">
        <v>0</v>
      </c>
      <c r="CA399" s="2">
        <v>0</v>
      </c>
      <c r="CB399" s="2">
        <v>0</v>
      </c>
      <c r="CC399" s="2">
        <v>0</v>
      </c>
      <c r="CD399" s="2">
        <v>0</v>
      </c>
      <c r="CE399" s="2">
        <v>1</v>
      </c>
      <c r="CF399" s="2">
        <v>0</v>
      </c>
      <c r="CG399" s="4" t="s">
        <v>445</v>
      </c>
      <c r="CH399" s="2">
        <v>0</v>
      </c>
      <c r="CI399" s="2">
        <v>0</v>
      </c>
      <c r="CJ399" s="2">
        <v>0</v>
      </c>
      <c r="CK399" s="2">
        <v>1</v>
      </c>
      <c r="CL399" s="2">
        <v>0</v>
      </c>
      <c r="CM399" s="4" t="s">
        <v>445</v>
      </c>
      <c r="CN399" s="2">
        <v>0</v>
      </c>
      <c r="CO399" s="2">
        <v>0</v>
      </c>
      <c r="CP399" s="2">
        <v>0</v>
      </c>
      <c r="CQ399" s="2">
        <v>1</v>
      </c>
      <c r="CR399" s="2">
        <v>0</v>
      </c>
      <c r="CS399" s="4" t="s">
        <v>445</v>
      </c>
      <c r="CT399" s="2">
        <v>0</v>
      </c>
      <c r="CU399" s="2">
        <v>0</v>
      </c>
      <c r="CV399" s="2">
        <v>0</v>
      </c>
      <c r="CW399" s="2">
        <v>0</v>
      </c>
      <c r="CX399" s="2">
        <v>1</v>
      </c>
      <c r="CY399" s="2">
        <v>0</v>
      </c>
      <c r="CZ399" s="4" t="s">
        <v>445</v>
      </c>
      <c r="DA399" s="8">
        <f t="shared" si="20"/>
        <v>0</v>
      </c>
      <c r="DB399" s="2">
        <v>2</v>
      </c>
      <c r="DC399" s="2">
        <v>2</v>
      </c>
      <c r="DD399" s="2">
        <v>2</v>
      </c>
      <c r="DE399" s="2">
        <v>2</v>
      </c>
      <c r="DF399" s="2">
        <v>2</v>
      </c>
      <c r="DG399" s="2">
        <v>2</v>
      </c>
      <c r="DH399" s="2">
        <v>3</v>
      </c>
      <c r="DI399" s="2">
        <v>2</v>
      </c>
      <c r="DJ399" s="2">
        <v>2</v>
      </c>
      <c r="DK399" s="2">
        <v>1</v>
      </c>
      <c r="DL399" s="2">
        <v>1</v>
      </c>
      <c r="DM399" s="2">
        <v>0</v>
      </c>
      <c r="DN399" s="2">
        <v>0</v>
      </c>
      <c r="DO399" s="2">
        <v>0</v>
      </c>
      <c r="DP399" s="2">
        <v>0</v>
      </c>
      <c r="DQ399" s="2">
        <v>0</v>
      </c>
      <c r="DR399" s="4" t="s">
        <v>445</v>
      </c>
    </row>
    <row r="400" spans="1:122">
      <c r="A400" s="2">
        <v>7962488</v>
      </c>
      <c r="B400" s="3">
        <v>42056.093333333331</v>
      </c>
      <c r="C400" s="2">
        <v>2</v>
      </c>
      <c r="D400" s="2">
        <v>36</v>
      </c>
      <c r="E400" s="2">
        <v>6</v>
      </c>
      <c r="F400" s="2">
        <v>25</v>
      </c>
      <c r="G400" s="2">
        <v>5</v>
      </c>
      <c r="H400" s="2">
        <v>2</v>
      </c>
      <c r="I400" s="2">
        <v>1</v>
      </c>
      <c r="J400" s="2">
        <v>1</v>
      </c>
      <c r="K400" s="2">
        <v>1</v>
      </c>
      <c r="L400" s="2">
        <v>8</v>
      </c>
      <c r="N400" s="2">
        <v>1997</v>
      </c>
      <c r="O400" s="2">
        <v>2000</v>
      </c>
      <c r="P400" s="2">
        <v>2</v>
      </c>
      <c r="Q400" s="2">
        <f t="shared" si="18"/>
        <v>1000</v>
      </c>
      <c r="R400" s="4" t="s">
        <v>324</v>
      </c>
      <c r="S400" s="2">
        <v>3</v>
      </c>
      <c r="T400" s="2">
        <v>2</v>
      </c>
      <c r="U400" s="2">
        <v>2</v>
      </c>
      <c r="V400" s="2">
        <v>2</v>
      </c>
      <c r="W400" s="2">
        <v>2</v>
      </c>
      <c r="X400" s="2">
        <v>2</v>
      </c>
      <c r="Y400" s="2">
        <v>3</v>
      </c>
      <c r="Z400" s="2">
        <v>3</v>
      </c>
      <c r="AA400" s="2">
        <v>2</v>
      </c>
      <c r="AB400" s="2">
        <v>3</v>
      </c>
      <c r="AC400" s="2">
        <v>3</v>
      </c>
      <c r="AD400" s="2">
        <v>3</v>
      </c>
      <c r="AE400" s="2">
        <v>4</v>
      </c>
      <c r="AF400" s="2">
        <v>2</v>
      </c>
      <c r="AG400" s="2">
        <v>3</v>
      </c>
      <c r="AH400" s="2">
        <v>3</v>
      </c>
      <c r="AI400" s="2">
        <v>2</v>
      </c>
      <c r="AJ400" s="2">
        <v>2</v>
      </c>
      <c r="AK400" s="2">
        <v>2</v>
      </c>
      <c r="AL400" s="2">
        <v>4</v>
      </c>
      <c r="AM400" s="2">
        <v>3</v>
      </c>
      <c r="AN400" s="2">
        <v>2</v>
      </c>
      <c r="AO400" s="2">
        <v>4</v>
      </c>
      <c r="AP400" s="2">
        <v>3</v>
      </c>
      <c r="AQ400" s="2">
        <v>4</v>
      </c>
      <c r="AR400" s="2">
        <v>3</v>
      </c>
      <c r="AS400" s="2">
        <v>2</v>
      </c>
      <c r="AT400" s="2">
        <v>2</v>
      </c>
      <c r="AU400" s="2">
        <v>2</v>
      </c>
      <c r="AV400" s="2">
        <v>2</v>
      </c>
      <c r="AW400" s="2">
        <v>3</v>
      </c>
      <c r="AX400" s="2">
        <v>3</v>
      </c>
      <c r="AY400" s="2">
        <v>3</v>
      </c>
      <c r="AZ400" s="2">
        <v>3</v>
      </c>
      <c r="BA400" s="2">
        <v>3</v>
      </c>
      <c r="BB400" s="2">
        <v>3</v>
      </c>
      <c r="BC400" s="2">
        <v>2</v>
      </c>
      <c r="BD400" s="2">
        <v>3</v>
      </c>
      <c r="BE400" s="2">
        <v>4</v>
      </c>
      <c r="BF400" s="2">
        <v>2</v>
      </c>
      <c r="BG400" s="2">
        <v>2</v>
      </c>
      <c r="BH400" s="2">
        <v>2</v>
      </c>
      <c r="BI400" s="2">
        <f t="shared" si="19"/>
        <v>2</v>
      </c>
      <c r="BJ400" s="2">
        <v>0</v>
      </c>
      <c r="BK400" s="2">
        <v>0</v>
      </c>
      <c r="BL400" s="2">
        <v>0</v>
      </c>
      <c r="BM400" s="2">
        <v>0</v>
      </c>
      <c r="BN400" s="2">
        <v>0</v>
      </c>
      <c r="BO400" s="2">
        <v>1</v>
      </c>
      <c r="BP400" s="2">
        <v>0</v>
      </c>
      <c r="BQ400" s="4" t="s">
        <v>445</v>
      </c>
      <c r="BR400" s="2">
        <v>0</v>
      </c>
      <c r="BS400" s="2">
        <v>0</v>
      </c>
      <c r="BT400" s="2">
        <v>1</v>
      </c>
      <c r="BU400" s="2">
        <v>0</v>
      </c>
      <c r="BV400" s="2">
        <v>0</v>
      </c>
      <c r="BW400" s="2">
        <v>0</v>
      </c>
      <c r="BX400" s="2">
        <v>0</v>
      </c>
      <c r="BY400" s="4" t="s">
        <v>445</v>
      </c>
      <c r="BZ400" s="2">
        <v>0</v>
      </c>
      <c r="CA400" s="2">
        <v>0</v>
      </c>
      <c r="CB400" s="2">
        <v>0</v>
      </c>
      <c r="CC400" s="2">
        <v>0</v>
      </c>
      <c r="CD400" s="2">
        <v>0</v>
      </c>
      <c r="CE400" s="2">
        <v>1</v>
      </c>
      <c r="CF400" s="2">
        <v>0</v>
      </c>
      <c r="CG400" s="4" t="s">
        <v>445</v>
      </c>
      <c r="CH400" s="2">
        <v>0</v>
      </c>
      <c r="CI400" s="2">
        <v>0</v>
      </c>
      <c r="CJ400" s="2">
        <v>0</v>
      </c>
      <c r="CK400" s="2">
        <v>1</v>
      </c>
      <c r="CL400" s="2">
        <v>0</v>
      </c>
      <c r="CM400" s="4" t="s">
        <v>445</v>
      </c>
      <c r="CN400" s="2">
        <v>0</v>
      </c>
      <c r="CO400" s="2">
        <v>0</v>
      </c>
      <c r="CP400" s="2">
        <v>0</v>
      </c>
      <c r="CQ400" s="2">
        <v>1</v>
      </c>
      <c r="CR400" s="2">
        <v>0</v>
      </c>
      <c r="CS400" s="4" t="s">
        <v>445</v>
      </c>
      <c r="CT400" s="2">
        <v>0</v>
      </c>
      <c r="CU400" s="2">
        <v>0</v>
      </c>
      <c r="CV400" s="2">
        <v>0</v>
      </c>
      <c r="CW400" s="2">
        <v>0</v>
      </c>
      <c r="CX400" s="2">
        <v>1</v>
      </c>
      <c r="CY400" s="2">
        <v>0</v>
      </c>
      <c r="CZ400" s="4" t="s">
        <v>445</v>
      </c>
      <c r="DA400" s="8">
        <f t="shared" si="20"/>
        <v>1</v>
      </c>
      <c r="DB400" s="2">
        <v>3</v>
      </c>
      <c r="DC400" s="2">
        <v>2</v>
      </c>
      <c r="DD400" s="2">
        <v>2</v>
      </c>
      <c r="DE400" s="2">
        <v>4</v>
      </c>
      <c r="DF400" s="2">
        <v>2</v>
      </c>
      <c r="DG400" s="2">
        <v>2</v>
      </c>
      <c r="DH400" s="2">
        <v>2</v>
      </c>
      <c r="DI400" s="2">
        <v>2</v>
      </c>
      <c r="DJ400" s="2">
        <v>2</v>
      </c>
      <c r="DK400" s="2">
        <v>1</v>
      </c>
      <c r="DL400" s="2">
        <v>1</v>
      </c>
      <c r="DM400" s="2">
        <v>0</v>
      </c>
      <c r="DN400" s="2">
        <v>1</v>
      </c>
      <c r="DO400" s="2">
        <v>1</v>
      </c>
      <c r="DP400" s="2">
        <v>1</v>
      </c>
      <c r="DQ400" s="2">
        <v>0</v>
      </c>
      <c r="DR400" s="4" t="s">
        <v>445</v>
      </c>
    </row>
    <row r="401" spans="1:122">
      <c r="A401" s="2">
        <v>7963867</v>
      </c>
      <c r="B401" s="3">
        <v>42057.701215277775</v>
      </c>
      <c r="C401" s="2">
        <v>1</v>
      </c>
      <c r="D401" s="2">
        <v>42</v>
      </c>
      <c r="E401" s="2">
        <v>7</v>
      </c>
      <c r="F401" s="2">
        <v>13</v>
      </c>
      <c r="G401" s="2">
        <v>3</v>
      </c>
      <c r="H401" s="2">
        <v>2</v>
      </c>
      <c r="I401" s="2">
        <v>2</v>
      </c>
      <c r="J401" s="2">
        <v>9</v>
      </c>
      <c r="K401" s="2">
        <v>9</v>
      </c>
      <c r="L401" s="2">
        <v>2</v>
      </c>
      <c r="N401" s="2">
        <v>2015</v>
      </c>
      <c r="O401" s="2">
        <v>3300</v>
      </c>
      <c r="P401" s="2">
        <v>12</v>
      </c>
      <c r="Q401" s="2">
        <f t="shared" si="18"/>
        <v>275</v>
      </c>
      <c r="R401" s="4" t="s">
        <v>169</v>
      </c>
      <c r="S401" s="2">
        <v>4</v>
      </c>
      <c r="T401" s="2">
        <v>3</v>
      </c>
      <c r="U401" s="2">
        <v>4</v>
      </c>
      <c r="V401" s="2">
        <v>3</v>
      </c>
      <c r="W401" s="2">
        <v>3</v>
      </c>
      <c r="X401" s="2">
        <v>4</v>
      </c>
      <c r="Y401" s="2">
        <v>4</v>
      </c>
      <c r="Z401" s="2">
        <v>4</v>
      </c>
      <c r="AA401" s="2">
        <v>4</v>
      </c>
      <c r="AB401" s="2">
        <v>4</v>
      </c>
      <c r="AC401" s="2">
        <v>4</v>
      </c>
      <c r="AD401" s="2">
        <v>4</v>
      </c>
      <c r="AE401" s="2">
        <v>3</v>
      </c>
      <c r="AF401" s="2">
        <v>3</v>
      </c>
      <c r="AG401" s="2">
        <v>4</v>
      </c>
      <c r="AH401" s="2">
        <v>4</v>
      </c>
      <c r="AI401" s="2">
        <v>4</v>
      </c>
      <c r="AJ401" s="2">
        <v>4</v>
      </c>
      <c r="AK401" s="2">
        <v>4</v>
      </c>
      <c r="AL401" s="2">
        <v>4</v>
      </c>
      <c r="AM401" s="2">
        <v>2</v>
      </c>
      <c r="AN401" s="2">
        <v>4</v>
      </c>
      <c r="AO401" s="2">
        <v>4</v>
      </c>
      <c r="AP401" s="2">
        <v>4</v>
      </c>
      <c r="AQ401" s="2">
        <v>4</v>
      </c>
      <c r="AR401" s="2">
        <v>2</v>
      </c>
      <c r="AS401" s="2">
        <v>4</v>
      </c>
      <c r="AT401" s="2">
        <v>2</v>
      </c>
      <c r="AU401" s="2">
        <v>4</v>
      </c>
      <c r="AV401" s="2">
        <v>4</v>
      </c>
      <c r="AW401" s="2">
        <v>4</v>
      </c>
      <c r="AX401" s="2">
        <v>2</v>
      </c>
      <c r="AY401" s="2">
        <v>2</v>
      </c>
      <c r="AZ401" s="2">
        <v>4</v>
      </c>
      <c r="BA401" s="2">
        <v>2</v>
      </c>
      <c r="BB401" s="2">
        <v>3</v>
      </c>
      <c r="BC401" s="2">
        <v>2</v>
      </c>
      <c r="BD401" s="2">
        <v>2</v>
      </c>
      <c r="BE401" s="2">
        <v>5</v>
      </c>
      <c r="BF401" s="2">
        <v>4</v>
      </c>
      <c r="BG401" s="2">
        <v>3</v>
      </c>
      <c r="BH401" s="2">
        <v>4</v>
      </c>
      <c r="BI401" s="2">
        <f t="shared" si="19"/>
        <v>3.5</v>
      </c>
      <c r="BJ401" s="2">
        <v>1</v>
      </c>
      <c r="BK401" s="2">
        <v>1</v>
      </c>
      <c r="BL401" s="2">
        <v>0</v>
      </c>
      <c r="BM401" s="2">
        <v>0</v>
      </c>
      <c r="BN401" s="2">
        <v>0</v>
      </c>
      <c r="BO401" s="2">
        <v>0</v>
      </c>
      <c r="BP401" s="2">
        <v>0</v>
      </c>
      <c r="BQ401" s="4" t="s">
        <v>445</v>
      </c>
      <c r="BR401" s="2">
        <v>1</v>
      </c>
      <c r="BS401" s="2">
        <v>0</v>
      </c>
      <c r="BT401" s="2">
        <v>1</v>
      </c>
      <c r="BU401" s="2">
        <v>0</v>
      </c>
      <c r="BV401" s="2">
        <v>0</v>
      </c>
      <c r="BW401" s="2">
        <v>0</v>
      </c>
      <c r="BX401" s="2">
        <v>0</v>
      </c>
      <c r="BY401" s="4" t="s">
        <v>445</v>
      </c>
      <c r="BZ401" s="2">
        <v>1</v>
      </c>
      <c r="CA401" s="2">
        <v>0</v>
      </c>
      <c r="CB401" s="2">
        <v>0</v>
      </c>
      <c r="CC401" s="2">
        <v>0</v>
      </c>
      <c r="CD401" s="2">
        <v>0</v>
      </c>
      <c r="CE401" s="2">
        <v>0</v>
      </c>
      <c r="CF401" s="2">
        <v>0</v>
      </c>
      <c r="CG401" s="4" t="s">
        <v>445</v>
      </c>
      <c r="CH401" s="2">
        <v>1</v>
      </c>
      <c r="CI401" s="2">
        <v>0</v>
      </c>
      <c r="CJ401" s="2">
        <v>0</v>
      </c>
      <c r="CK401" s="2">
        <v>0</v>
      </c>
      <c r="CL401" s="2">
        <v>0</v>
      </c>
      <c r="CM401" s="4" t="s">
        <v>445</v>
      </c>
      <c r="CN401" s="2">
        <v>0</v>
      </c>
      <c r="CO401" s="2">
        <v>0</v>
      </c>
      <c r="CP401" s="2">
        <v>0</v>
      </c>
      <c r="CQ401" s="2">
        <v>1</v>
      </c>
      <c r="CR401" s="2">
        <v>0</v>
      </c>
      <c r="CS401" s="4" t="s">
        <v>445</v>
      </c>
      <c r="CT401" s="2">
        <v>0</v>
      </c>
      <c r="CU401" s="2">
        <v>0</v>
      </c>
      <c r="CV401" s="2">
        <v>0</v>
      </c>
      <c r="CW401" s="2">
        <v>0</v>
      </c>
      <c r="CX401" s="2">
        <v>1</v>
      </c>
      <c r="CY401" s="2">
        <v>0</v>
      </c>
      <c r="CZ401" s="4" t="s">
        <v>445</v>
      </c>
      <c r="DA401" s="8">
        <f t="shared" si="20"/>
        <v>6</v>
      </c>
      <c r="DB401" s="2">
        <v>2</v>
      </c>
      <c r="DC401" s="2">
        <v>2</v>
      </c>
      <c r="DD401" s="2">
        <v>4</v>
      </c>
      <c r="DE401" s="2">
        <v>3</v>
      </c>
      <c r="DF401" s="2">
        <v>2</v>
      </c>
      <c r="DG401" s="2">
        <v>2</v>
      </c>
      <c r="DH401" s="2">
        <v>5</v>
      </c>
      <c r="DI401" s="2">
        <v>4</v>
      </c>
      <c r="DJ401" s="2">
        <v>4</v>
      </c>
      <c r="DR401" s="4" t="s">
        <v>445</v>
      </c>
    </row>
    <row r="402" spans="1:122">
      <c r="A402" s="2">
        <v>7965638</v>
      </c>
      <c r="B402" s="3">
        <v>42055.986793981479</v>
      </c>
      <c r="C402" s="2">
        <v>2</v>
      </c>
      <c r="D402" s="2">
        <v>46</v>
      </c>
      <c r="E402" s="2">
        <v>8</v>
      </c>
      <c r="F402" s="2">
        <v>14</v>
      </c>
      <c r="G402" s="2">
        <v>3</v>
      </c>
      <c r="H402" s="2">
        <v>2</v>
      </c>
      <c r="I402" s="2">
        <v>1</v>
      </c>
      <c r="J402" s="2">
        <v>3</v>
      </c>
      <c r="K402" s="2">
        <v>1</v>
      </c>
      <c r="L402" s="2">
        <v>8</v>
      </c>
      <c r="N402" s="2">
        <v>1985</v>
      </c>
      <c r="O402" s="2">
        <v>1000</v>
      </c>
      <c r="P402" s="2">
        <v>4</v>
      </c>
      <c r="Q402" s="2">
        <f t="shared" si="18"/>
        <v>250</v>
      </c>
      <c r="R402" s="4" t="s">
        <v>236</v>
      </c>
      <c r="S402" s="2">
        <v>2</v>
      </c>
      <c r="T402" s="2">
        <v>1</v>
      </c>
      <c r="U402" s="2">
        <v>1</v>
      </c>
      <c r="V402" s="2">
        <v>1</v>
      </c>
      <c r="W402" s="2">
        <v>1</v>
      </c>
      <c r="X402" s="2">
        <v>1</v>
      </c>
      <c r="Y402" s="2">
        <v>1</v>
      </c>
      <c r="Z402" s="2">
        <v>1</v>
      </c>
      <c r="AA402" s="2">
        <v>1</v>
      </c>
      <c r="AB402" s="2">
        <v>3</v>
      </c>
      <c r="AC402" s="2">
        <v>2</v>
      </c>
      <c r="AD402" s="2">
        <v>2</v>
      </c>
      <c r="AE402" s="2">
        <v>2</v>
      </c>
      <c r="AF402" s="2">
        <v>2</v>
      </c>
      <c r="AG402" s="2">
        <v>2</v>
      </c>
      <c r="AH402" s="2">
        <v>1</v>
      </c>
      <c r="AI402" s="2">
        <v>2</v>
      </c>
      <c r="AJ402" s="2">
        <v>2</v>
      </c>
      <c r="AK402" s="2">
        <v>1</v>
      </c>
      <c r="AL402" s="2">
        <v>1</v>
      </c>
      <c r="AM402" s="2">
        <v>1</v>
      </c>
      <c r="AN402" s="2">
        <v>1</v>
      </c>
      <c r="AO402" s="2">
        <v>2</v>
      </c>
      <c r="AP402" s="2">
        <v>3</v>
      </c>
      <c r="AQ402" s="2">
        <v>3</v>
      </c>
      <c r="AR402" s="2">
        <v>2</v>
      </c>
      <c r="AS402" s="2">
        <v>3</v>
      </c>
      <c r="AT402" s="2">
        <v>2</v>
      </c>
      <c r="AU402" s="2">
        <v>2</v>
      </c>
      <c r="AV402" s="2">
        <v>2</v>
      </c>
      <c r="AW402" s="2">
        <v>2</v>
      </c>
      <c r="AX402" s="2">
        <v>2</v>
      </c>
      <c r="AY402" s="2">
        <v>2</v>
      </c>
      <c r="AZ402" s="2">
        <v>2</v>
      </c>
      <c r="BA402" s="2">
        <v>2</v>
      </c>
      <c r="BB402" s="2">
        <v>2</v>
      </c>
      <c r="BC402" s="2">
        <v>2</v>
      </c>
      <c r="BD402" s="2">
        <v>1</v>
      </c>
      <c r="BE402" s="2">
        <v>1</v>
      </c>
      <c r="BF402" s="2">
        <v>2</v>
      </c>
      <c r="BG402" s="2">
        <v>2</v>
      </c>
      <c r="BH402" s="2">
        <v>2</v>
      </c>
      <c r="BI402" s="2">
        <f t="shared" si="19"/>
        <v>2</v>
      </c>
      <c r="BJ402" s="2">
        <v>0</v>
      </c>
      <c r="BK402" s="2">
        <v>0</v>
      </c>
      <c r="BL402" s="2">
        <v>0</v>
      </c>
      <c r="BM402" s="2">
        <v>0</v>
      </c>
      <c r="BN402" s="2">
        <v>0</v>
      </c>
      <c r="BO402" s="2">
        <v>1</v>
      </c>
      <c r="BP402" s="2">
        <v>0</v>
      </c>
      <c r="BQ402" s="4" t="s">
        <v>445</v>
      </c>
      <c r="BR402" s="2">
        <v>0</v>
      </c>
      <c r="BS402" s="2">
        <v>0</v>
      </c>
      <c r="BT402" s="2">
        <v>0</v>
      </c>
      <c r="BU402" s="2">
        <v>0</v>
      </c>
      <c r="BV402" s="2">
        <v>0</v>
      </c>
      <c r="BW402" s="2">
        <v>1</v>
      </c>
      <c r="BX402" s="2">
        <v>0</v>
      </c>
      <c r="BY402" s="4" t="s">
        <v>445</v>
      </c>
      <c r="BZ402" s="2">
        <v>0</v>
      </c>
      <c r="CA402" s="2">
        <v>0</v>
      </c>
      <c r="CB402" s="2">
        <v>0</v>
      </c>
      <c r="CC402" s="2">
        <v>0</v>
      </c>
      <c r="CD402" s="2">
        <v>0</v>
      </c>
      <c r="CE402" s="2">
        <v>1</v>
      </c>
      <c r="CF402" s="2">
        <v>0</v>
      </c>
      <c r="CG402" s="4" t="s">
        <v>445</v>
      </c>
      <c r="CH402" s="2">
        <v>0</v>
      </c>
      <c r="CI402" s="2">
        <v>0</v>
      </c>
      <c r="CJ402" s="2">
        <v>0</v>
      </c>
      <c r="CK402" s="2">
        <v>1</v>
      </c>
      <c r="CL402" s="2">
        <v>0</v>
      </c>
      <c r="CM402" s="4" t="s">
        <v>445</v>
      </c>
      <c r="CN402" s="2">
        <v>0</v>
      </c>
      <c r="CO402" s="2">
        <v>0</v>
      </c>
      <c r="CP402" s="2">
        <v>0</v>
      </c>
      <c r="CQ402" s="2">
        <v>1</v>
      </c>
      <c r="CR402" s="2">
        <v>0</v>
      </c>
      <c r="CS402" s="4" t="s">
        <v>445</v>
      </c>
      <c r="CT402" s="2">
        <v>0</v>
      </c>
      <c r="CU402" s="2">
        <v>0</v>
      </c>
      <c r="CV402" s="2">
        <v>0</v>
      </c>
      <c r="CW402" s="2">
        <v>0</v>
      </c>
      <c r="CX402" s="2">
        <v>1</v>
      </c>
      <c r="CY402" s="2">
        <v>0</v>
      </c>
      <c r="CZ402" s="4" t="s">
        <v>445</v>
      </c>
      <c r="DA402" s="8">
        <f t="shared" si="20"/>
        <v>0</v>
      </c>
      <c r="DB402" s="2">
        <v>2</v>
      </c>
      <c r="DC402" s="2">
        <v>2</v>
      </c>
      <c r="DD402" s="2">
        <v>2</v>
      </c>
      <c r="DE402" s="2">
        <v>1</v>
      </c>
      <c r="DF402" s="2">
        <v>2</v>
      </c>
      <c r="DG402" s="2">
        <v>1</v>
      </c>
      <c r="DH402" s="2">
        <v>1</v>
      </c>
      <c r="DI402" s="2">
        <v>2</v>
      </c>
      <c r="DJ402" s="2">
        <v>1</v>
      </c>
      <c r="DR402" s="4" t="s">
        <v>445</v>
      </c>
    </row>
    <row r="403" spans="1:122">
      <c r="A403" s="2">
        <v>7967524</v>
      </c>
      <c r="B403" s="3">
        <v>42055.981296296297</v>
      </c>
      <c r="C403" s="2">
        <v>2</v>
      </c>
      <c r="D403" s="2">
        <v>26</v>
      </c>
      <c r="E403" s="2">
        <v>4</v>
      </c>
      <c r="F403" s="2">
        <v>21</v>
      </c>
      <c r="G403" s="2">
        <v>4</v>
      </c>
      <c r="H403" s="2">
        <v>2</v>
      </c>
      <c r="I403" s="2">
        <v>2</v>
      </c>
      <c r="J403" s="2">
        <v>3</v>
      </c>
      <c r="K403" s="2">
        <v>1</v>
      </c>
      <c r="L403" s="2">
        <v>3</v>
      </c>
      <c r="N403" s="2">
        <v>2008</v>
      </c>
      <c r="O403" s="2">
        <v>7600</v>
      </c>
      <c r="P403" s="2">
        <v>10</v>
      </c>
      <c r="Q403" s="2">
        <f t="shared" si="18"/>
        <v>760</v>
      </c>
      <c r="R403" s="4" t="s">
        <v>325</v>
      </c>
      <c r="S403" s="2">
        <v>4</v>
      </c>
      <c r="T403" s="2">
        <v>1</v>
      </c>
      <c r="U403" s="2">
        <v>3</v>
      </c>
      <c r="V403" s="2">
        <v>1</v>
      </c>
      <c r="W403" s="2">
        <v>1</v>
      </c>
      <c r="X403" s="2">
        <v>2</v>
      </c>
      <c r="Y403" s="2">
        <v>2</v>
      </c>
      <c r="Z403" s="2">
        <v>1</v>
      </c>
      <c r="AA403" s="2">
        <v>3</v>
      </c>
      <c r="AB403" s="2">
        <v>3</v>
      </c>
      <c r="AC403" s="2">
        <v>4</v>
      </c>
      <c r="AD403" s="2">
        <v>4</v>
      </c>
      <c r="AE403" s="2">
        <v>4</v>
      </c>
      <c r="AF403" s="2">
        <v>1</v>
      </c>
      <c r="AG403" s="2">
        <v>3</v>
      </c>
      <c r="AH403" s="2">
        <v>1</v>
      </c>
      <c r="AI403" s="2">
        <v>3</v>
      </c>
      <c r="AJ403" s="2">
        <v>3</v>
      </c>
      <c r="AK403" s="2">
        <v>4</v>
      </c>
      <c r="AL403" s="2">
        <v>4</v>
      </c>
      <c r="AM403" s="2">
        <v>3</v>
      </c>
      <c r="AN403" s="2">
        <v>1</v>
      </c>
      <c r="AO403" s="2">
        <v>4</v>
      </c>
      <c r="AP403" s="2">
        <v>4</v>
      </c>
      <c r="AQ403" s="2">
        <v>3</v>
      </c>
      <c r="AR403" s="2">
        <v>3</v>
      </c>
      <c r="AS403" s="2">
        <v>2</v>
      </c>
      <c r="AT403" s="2">
        <v>3</v>
      </c>
      <c r="AU403" s="2">
        <v>2</v>
      </c>
      <c r="AV403" s="2">
        <v>2</v>
      </c>
      <c r="AW403" s="2">
        <v>2</v>
      </c>
      <c r="AX403" s="2">
        <v>2</v>
      </c>
      <c r="AY403" s="2">
        <v>2</v>
      </c>
      <c r="AZ403" s="2">
        <v>3</v>
      </c>
      <c r="BA403" s="2">
        <v>2</v>
      </c>
      <c r="BB403" s="2">
        <v>4</v>
      </c>
      <c r="BC403" s="2">
        <v>2</v>
      </c>
      <c r="BD403" s="2">
        <v>3</v>
      </c>
      <c r="BE403" s="2">
        <v>2</v>
      </c>
      <c r="BF403" s="2">
        <v>3</v>
      </c>
      <c r="BG403" s="2">
        <v>4</v>
      </c>
      <c r="BH403" s="2">
        <v>4</v>
      </c>
      <c r="BI403" s="2">
        <f t="shared" si="19"/>
        <v>4</v>
      </c>
      <c r="BJ403" s="2">
        <v>1</v>
      </c>
      <c r="BK403" s="2">
        <v>0</v>
      </c>
      <c r="BL403" s="2">
        <v>0</v>
      </c>
      <c r="BM403" s="2">
        <v>1</v>
      </c>
      <c r="BN403" s="2">
        <v>0</v>
      </c>
      <c r="BO403" s="2">
        <v>0</v>
      </c>
      <c r="BP403" s="2">
        <v>0</v>
      </c>
      <c r="BQ403" s="4" t="s">
        <v>445</v>
      </c>
      <c r="BR403" s="2">
        <v>0</v>
      </c>
      <c r="BS403" s="2">
        <v>0</v>
      </c>
      <c r="BT403" s="2">
        <v>0</v>
      </c>
      <c r="BU403" s="2">
        <v>0</v>
      </c>
      <c r="BV403" s="2">
        <v>0</v>
      </c>
      <c r="BW403" s="2">
        <v>0</v>
      </c>
      <c r="BX403" s="2">
        <v>1</v>
      </c>
      <c r="BY403" s="4" t="s">
        <v>445</v>
      </c>
      <c r="BZ403" s="2">
        <v>1</v>
      </c>
      <c r="CA403" s="2">
        <v>0</v>
      </c>
      <c r="CB403" s="2">
        <v>1</v>
      </c>
      <c r="CC403" s="2">
        <v>0</v>
      </c>
      <c r="CD403" s="2">
        <v>0</v>
      </c>
      <c r="CE403" s="2">
        <v>0</v>
      </c>
      <c r="CF403" s="2">
        <v>0</v>
      </c>
      <c r="CG403" s="4" t="s">
        <v>445</v>
      </c>
      <c r="CH403" s="2">
        <v>0</v>
      </c>
      <c r="CI403" s="2">
        <v>0</v>
      </c>
      <c r="CJ403" s="2">
        <v>0</v>
      </c>
      <c r="CK403" s="2">
        <v>0</v>
      </c>
      <c r="CL403" s="2">
        <v>1</v>
      </c>
      <c r="CM403" s="4" t="s">
        <v>445</v>
      </c>
      <c r="CN403" s="2">
        <v>0</v>
      </c>
      <c r="CO403" s="2">
        <v>0</v>
      </c>
      <c r="CP403" s="2">
        <v>0</v>
      </c>
      <c r="CQ403" s="2">
        <v>0</v>
      </c>
      <c r="CR403" s="2">
        <v>1</v>
      </c>
      <c r="CS403" s="4" t="s">
        <v>445</v>
      </c>
      <c r="CT403" s="2">
        <v>0</v>
      </c>
      <c r="CU403" s="2">
        <v>0</v>
      </c>
      <c r="CV403" s="2">
        <v>0</v>
      </c>
      <c r="CW403" s="2">
        <v>0</v>
      </c>
      <c r="CX403" s="2">
        <v>1</v>
      </c>
      <c r="CY403" s="2">
        <v>0</v>
      </c>
      <c r="CZ403" s="4" t="s">
        <v>445</v>
      </c>
      <c r="DA403" s="8">
        <f t="shared" si="20"/>
        <v>4</v>
      </c>
      <c r="DB403" s="2">
        <v>2</v>
      </c>
      <c r="DC403" s="2">
        <v>2</v>
      </c>
      <c r="DD403" s="2">
        <v>4</v>
      </c>
      <c r="DE403" s="2">
        <v>3</v>
      </c>
      <c r="DF403" s="2">
        <v>2</v>
      </c>
      <c r="DG403" s="2">
        <v>3</v>
      </c>
      <c r="DH403" s="2">
        <v>4</v>
      </c>
      <c r="DI403" s="2">
        <v>3</v>
      </c>
      <c r="DJ403" s="2">
        <v>3</v>
      </c>
      <c r="DR403" s="4" t="s">
        <v>445</v>
      </c>
    </row>
    <row r="404" spans="1:122">
      <c r="A404" s="2">
        <v>7968559</v>
      </c>
      <c r="B404" s="3">
        <v>42055.980775462966</v>
      </c>
      <c r="C404" s="2">
        <v>2</v>
      </c>
      <c r="D404" s="2">
        <v>27</v>
      </c>
      <c r="E404" s="2">
        <v>4</v>
      </c>
      <c r="F404" s="2">
        <v>13</v>
      </c>
      <c r="G404" s="2">
        <v>3</v>
      </c>
      <c r="H404" s="2">
        <v>1</v>
      </c>
      <c r="I404" s="2">
        <v>1</v>
      </c>
      <c r="J404" s="2">
        <v>6</v>
      </c>
      <c r="K404" s="2">
        <v>2</v>
      </c>
      <c r="L404" s="2">
        <v>3</v>
      </c>
      <c r="N404" s="2">
        <v>2012</v>
      </c>
      <c r="O404" s="2">
        <v>3000</v>
      </c>
      <c r="P404" s="2">
        <v>5</v>
      </c>
      <c r="Q404" s="2">
        <f t="shared" si="18"/>
        <v>600</v>
      </c>
      <c r="R404" s="4" t="s">
        <v>229</v>
      </c>
      <c r="S404" s="2">
        <v>1</v>
      </c>
      <c r="T404" s="2">
        <v>1</v>
      </c>
      <c r="U404" s="2">
        <v>1</v>
      </c>
      <c r="V404" s="2">
        <v>1</v>
      </c>
      <c r="W404" s="2">
        <v>1</v>
      </c>
      <c r="X404" s="2">
        <v>1</v>
      </c>
      <c r="Y404" s="2">
        <v>2</v>
      </c>
      <c r="Z404" s="2">
        <v>1</v>
      </c>
      <c r="AA404" s="2">
        <v>4</v>
      </c>
      <c r="AB404" s="2">
        <v>1</v>
      </c>
      <c r="AC404" s="2">
        <v>3</v>
      </c>
      <c r="AD404" s="2">
        <v>3</v>
      </c>
      <c r="AE404" s="2">
        <v>4</v>
      </c>
      <c r="AF404" s="2">
        <v>3</v>
      </c>
      <c r="AG404" s="2">
        <v>3</v>
      </c>
      <c r="AH404" s="2">
        <v>3</v>
      </c>
      <c r="AI404" s="2">
        <v>3</v>
      </c>
      <c r="AJ404" s="2">
        <v>3</v>
      </c>
      <c r="AK404" s="2">
        <v>3</v>
      </c>
      <c r="AL404" s="2">
        <v>3</v>
      </c>
      <c r="AM404" s="2">
        <v>3</v>
      </c>
      <c r="AN404" s="2">
        <v>3</v>
      </c>
      <c r="AO404" s="2">
        <v>3</v>
      </c>
      <c r="AP404" s="2">
        <v>4</v>
      </c>
      <c r="AQ404" s="2">
        <v>4</v>
      </c>
      <c r="AR404" s="2">
        <v>4</v>
      </c>
      <c r="AS404" s="2">
        <v>2</v>
      </c>
      <c r="AT404" s="2">
        <v>3</v>
      </c>
      <c r="AU404" s="2">
        <v>2</v>
      </c>
      <c r="AV404" s="2">
        <v>2</v>
      </c>
      <c r="AW404" s="2">
        <v>3</v>
      </c>
      <c r="AX404" s="2">
        <v>3</v>
      </c>
      <c r="AY404" s="2">
        <v>3</v>
      </c>
      <c r="AZ404" s="2">
        <v>1</v>
      </c>
      <c r="BA404" s="2">
        <v>2</v>
      </c>
      <c r="BB404" s="2">
        <v>2</v>
      </c>
      <c r="BC404" s="2">
        <v>3</v>
      </c>
      <c r="BD404" s="2">
        <v>3</v>
      </c>
      <c r="BE404" s="2">
        <v>4</v>
      </c>
      <c r="BF404" s="2">
        <v>2</v>
      </c>
      <c r="BG404" s="2">
        <v>3</v>
      </c>
      <c r="BH404" s="2">
        <v>3</v>
      </c>
      <c r="BI404" s="2">
        <f t="shared" si="19"/>
        <v>3</v>
      </c>
      <c r="BJ404" s="2">
        <v>0</v>
      </c>
      <c r="BK404" s="2">
        <v>0</v>
      </c>
      <c r="BL404" s="2">
        <v>1</v>
      </c>
      <c r="BM404" s="2">
        <v>0</v>
      </c>
      <c r="BN404" s="2">
        <v>0</v>
      </c>
      <c r="BO404" s="2">
        <v>0</v>
      </c>
      <c r="BP404" s="2">
        <v>0</v>
      </c>
      <c r="BQ404" s="4" t="s">
        <v>445</v>
      </c>
      <c r="BR404" s="2">
        <v>0</v>
      </c>
      <c r="BS404" s="2">
        <v>0</v>
      </c>
      <c r="BT404" s="2">
        <v>1</v>
      </c>
      <c r="BU404" s="2">
        <v>0</v>
      </c>
      <c r="BV404" s="2">
        <v>0</v>
      </c>
      <c r="BW404" s="2">
        <v>0</v>
      </c>
      <c r="BX404" s="2">
        <v>0</v>
      </c>
      <c r="BY404" s="4" t="s">
        <v>445</v>
      </c>
      <c r="BZ404" s="2">
        <v>0</v>
      </c>
      <c r="CA404" s="2">
        <v>1</v>
      </c>
      <c r="CB404" s="2">
        <v>0</v>
      </c>
      <c r="CC404" s="2">
        <v>0</v>
      </c>
      <c r="CD404" s="2">
        <v>0</v>
      </c>
      <c r="CE404" s="2">
        <v>0</v>
      </c>
      <c r="CF404" s="2">
        <v>0</v>
      </c>
      <c r="CG404" s="4" t="s">
        <v>445</v>
      </c>
      <c r="CH404" s="2">
        <v>1</v>
      </c>
      <c r="CI404" s="2">
        <v>0</v>
      </c>
      <c r="CJ404" s="2">
        <v>0</v>
      </c>
      <c r="CK404" s="2">
        <v>0</v>
      </c>
      <c r="CL404" s="2">
        <v>0</v>
      </c>
      <c r="CM404" s="4" t="s">
        <v>445</v>
      </c>
      <c r="CN404" s="2">
        <v>1</v>
      </c>
      <c r="CO404" s="2">
        <v>0</v>
      </c>
      <c r="CP404" s="2">
        <v>0</v>
      </c>
      <c r="CQ404" s="2">
        <v>0</v>
      </c>
      <c r="CR404" s="2">
        <v>0</v>
      </c>
      <c r="CS404" s="4" t="s">
        <v>445</v>
      </c>
      <c r="CT404" s="2">
        <v>0</v>
      </c>
      <c r="CU404" s="2">
        <v>0</v>
      </c>
      <c r="CV404" s="2">
        <v>1</v>
      </c>
      <c r="CW404" s="2">
        <v>0</v>
      </c>
      <c r="CX404" s="2">
        <v>0</v>
      </c>
      <c r="CY404" s="2">
        <v>0</v>
      </c>
      <c r="CZ404" s="4" t="s">
        <v>445</v>
      </c>
      <c r="DA404" s="8">
        <f t="shared" si="20"/>
        <v>6</v>
      </c>
      <c r="DB404" s="2">
        <v>3</v>
      </c>
      <c r="DC404" s="2">
        <v>4</v>
      </c>
      <c r="DD404" s="2">
        <v>3</v>
      </c>
      <c r="DE404" s="2">
        <v>4</v>
      </c>
      <c r="DF404" s="2">
        <v>3</v>
      </c>
      <c r="DG404" s="2">
        <v>3</v>
      </c>
      <c r="DH404" s="2">
        <v>3</v>
      </c>
      <c r="DI404" s="2">
        <v>2</v>
      </c>
      <c r="DJ404" s="2">
        <v>3</v>
      </c>
      <c r="DR404" s="4" t="s">
        <v>445</v>
      </c>
    </row>
    <row r="405" spans="1:122">
      <c r="A405" s="2">
        <v>7972386</v>
      </c>
      <c r="B405" s="3">
        <v>42057.826018518521</v>
      </c>
      <c r="C405" s="2">
        <v>2</v>
      </c>
      <c r="D405" s="2">
        <v>38</v>
      </c>
      <c r="E405" s="2">
        <v>6</v>
      </c>
      <c r="F405" s="2">
        <v>43</v>
      </c>
      <c r="G405" s="2">
        <v>8</v>
      </c>
      <c r="H405" s="2">
        <v>2</v>
      </c>
      <c r="I405" s="2">
        <v>2</v>
      </c>
      <c r="J405" s="2">
        <v>4</v>
      </c>
      <c r="K405" s="2">
        <v>2</v>
      </c>
      <c r="L405" s="2">
        <v>3</v>
      </c>
      <c r="N405" s="2">
        <v>1998</v>
      </c>
      <c r="O405" s="2">
        <v>300</v>
      </c>
      <c r="P405" s="2">
        <v>6</v>
      </c>
      <c r="Q405" s="2">
        <f t="shared" si="18"/>
        <v>50</v>
      </c>
      <c r="R405" s="4" t="s">
        <v>326</v>
      </c>
      <c r="S405" s="2">
        <v>3</v>
      </c>
      <c r="T405" s="2">
        <v>3</v>
      </c>
      <c r="U405" s="2">
        <v>3</v>
      </c>
      <c r="V405" s="2">
        <v>2</v>
      </c>
      <c r="W405" s="2">
        <v>4</v>
      </c>
      <c r="X405" s="2">
        <v>3</v>
      </c>
      <c r="Y405" s="2">
        <v>3</v>
      </c>
      <c r="Z405" s="2">
        <v>3</v>
      </c>
      <c r="AA405" s="2">
        <v>2</v>
      </c>
      <c r="AB405" s="2">
        <v>4</v>
      </c>
      <c r="AC405" s="2">
        <v>2</v>
      </c>
      <c r="AD405" s="2">
        <v>2</v>
      </c>
      <c r="AE405" s="2">
        <v>3</v>
      </c>
      <c r="AF405" s="2">
        <v>2</v>
      </c>
      <c r="AG405" s="2">
        <v>3</v>
      </c>
      <c r="AH405" s="2">
        <v>3</v>
      </c>
      <c r="AI405" s="2">
        <v>3</v>
      </c>
      <c r="AJ405" s="2">
        <v>3</v>
      </c>
      <c r="AK405" s="2">
        <v>3</v>
      </c>
      <c r="AL405" s="2">
        <v>3</v>
      </c>
      <c r="AM405" s="2">
        <v>3</v>
      </c>
      <c r="AN405" s="2">
        <v>3</v>
      </c>
      <c r="AO405" s="2">
        <v>4</v>
      </c>
      <c r="AP405" s="2">
        <v>2</v>
      </c>
      <c r="AQ405" s="2">
        <v>2</v>
      </c>
      <c r="AR405" s="2">
        <v>3</v>
      </c>
      <c r="AS405" s="2">
        <v>3</v>
      </c>
      <c r="AT405" s="2">
        <v>3</v>
      </c>
      <c r="AU405" s="2">
        <v>2</v>
      </c>
      <c r="AV405" s="2">
        <v>3</v>
      </c>
      <c r="AW405" s="2">
        <v>3</v>
      </c>
      <c r="AX405" s="2">
        <v>3</v>
      </c>
      <c r="AY405" s="2">
        <v>3</v>
      </c>
      <c r="AZ405" s="2">
        <v>3</v>
      </c>
      <c r="BA405" s="2">
        <v>3</v>
      </c>
      <c r="BB405" s="2">
        <v>1</v>
      </c>
      <c r="BC405" s="2">
        <v>2</v>
      </c>
      <c r="BD405" s="2">
        <v>4</v>
      </c>
      <c r="BE405" s="2">
        <v>3</v>
      </c>
      <c r="BF405" s="2">
        <v>3</v>
      </c>
      <c r="BG405" s="2">
        <v>3</v>
      </c>
      <c r="BH405" s="2">
        <v>3</v>
      </c>
      <c r="BI405" s="2">
        <f t="shared" si="19"/>
        <v>3</v>
      </c>
      <c r="BJ405" s="2">
        <v>1</v>
      </c>
      <c r="BK405" s="2">
        <v>0</v>
      </c>
      <c r="BL405" s="2">
        <v>1</v>
      </c>
      <c r="BM405" s="2">
        <v>0</v>
      </c>
      <c r="BN405" s="2">
        <v>0</v>
      </c>
      <c r="BO405" s="2">
        <v>0</v>
      </c>
      <c r="BP405" s="2">
        <v>0</v>
      </c>
      <c r="BQ405" s="4" t="s">
        <v>445</v>
      </c>
      <c r="BR405" s="2">
        <v>1</v>
      </c>
      <c r="BS405" s="2">
        <v>0</v>
      </c>
      <c r="BT405" s="2">
        <v>0</v>
      </c>
      <c r="BU405" s="2">
        <v>0</v>
      </c>
      <c r="BV405" s="2">
        <v>0</v>
      </c>
      <c r="BW405" s="2">
        <v>0</v>
      </c>
      <c r="BX405" s="2">
        <v>0</v>
      </c>
      <c r="BY405" s="4" t="s">
        <v>445</v>
      </c>
      <c r="BZ405" s="2">
        <v>1</v>
      </c>
      <c r="CA405" s="2">
        <v>0</v>
      </c>
      <c r="CB405" s="2">
        <v>0</v>
      </c>
      <c r="CC405" s="2">
        <v>1</v>
      </c>
      <c r="CD405" s="2">
        <v>0</v>
      </c>
      <c r="CE405" s="2">
        <v>0</v>
      </c>
      <c r="CF405" s="2">
        <v>0</v>
      </c>
      <c r="CG405" s="4" t="s">
        <v>445</v>
      </c>
      <c r="CH405" s="2">
        <v>1</v>
      </c>
      <c r="CI405" s="2">
        <v>0</v>
      </c>
      <c r="CJ405" s="2">
        <v>0</v>
      </c>
      <c r="CK405" s="2">
        <v>0</v>
      </c>
      <c r="CL405" s="2">
        <v>0</v>
      </c>
      <c r="CM405" s="4" t="s">
        <v>445</v>
      </c>
      <c r="CN405" s="2">
        <v>1</v>
      </c>
      <c r="CO405" s="2">
        <v>1</v>
      </c>
      <c r="CP405" s="2">
        <v>0</v>
      </c>
      <c r="CQ405" s="2">
        <v>0</v>
      </c>
      <c r="CR405" s="2">
        <v>0</v>
      </c>
      <c r="CS405" s="4" t="s">
        <v>445</v>
      </c>
      <c r="CT405" s="2">
        <v>1</v>
      </c>
      <c r="CU405" s="2">
        <v>0</v>
      </c>
      <c r="CV405" s="2">
        <v>0</v>
      </c>
      <c r="CW405" s="2">
        <v>0</v>
      </c>
      <c r="CX405" s="2">
        <v>0</v>
      </c>
      <c r="CY405" s="2">
        <v>0</v>
      </c>
      <c r="CZ405" s="4" t="s">
        <v>445</v>
      </c>
      <c r="DA405" s="8">
        <f t="shared" si="20"/>
        <v>9</v>
      </c>
      <c r="DB405" s="2">
        <v>4</v>
      </c>
      <c r="DC405" s="2">
        <v>3</v>
      </c>
      <c r="DD405" s="2">
        <v>3</v>
      </c>
      <c r="DE405" s="2">
        <v>3</v>
      </c>
      <c r="DF405" s="2">
        <v>4</v>
      </c>
      <c r="DG405" s="2">
        <v>4</v>
      </c>
      <c r="DH405" s="2">
        <v>4</v>
      </c>
      <c r="DI405" s="2">
        <v>3</v>
      </c>
      <c r="DJ405" s="2">
        <v>2</v>
      </c>
      <c r="DK405" s="2">
        <v>1</v>
      </c>
      <c r="DL405" s="2">
        <v>0</v>
      </c>
      <c r="DM405" s="2">
        <v>1</v>
      </c>
      <c r="DN405" s="2">
        <v>0</v>
      </c>
      <c r="DO405" s="2">
        <v>0</v>
      </c>
      <c r="DP405" s="2">
        <v>0</v>
      </c>
      <c r="DQ405" s="2">
        <v>0</v>
      </c>
      <c r="DR405" s="4" t="s">
        <v>445</v>
      </c>
    </row>
    <row r="406" spans="1:122">
      <c r="A406" s="2">
        <v>7974497</v>
      </c>
      <c r="B406" s="3">
        <v>42055.996481481481</v>
      </c>
      <c r="C406" s="2">
        <v>1</v>
      </c>
      <c r="D406" s="2">
        <v>54</v>
      </c>
      <c r="E406" s="2">
        <v>9</v>
      </c>
      <c r="F406" s="2">
        <v>13</v>
      </c>
      <c r="G406" s="2">
        <v>3</v>
      </c>
      <c r="H406" s="2">
        <v>2</v>
      </c>
      <c r="I406" s="2">
        <v>2</v>
      </c>
      <c r="J406" s="2">
        <v>6</v>
      </c>
      <c r="K406" s="2">
        <v>4</v>
      </c>
      <c r="L406" s="2">
        <v>3</v>
      </c>
      <c r="N406" s="2">
        <v>2000</v>
      </c>
      <c r="O406" s="2">
        <v>380</v>
      </c>
      <c r="P406" s="2">
        <v>1</v>
      </c>
      <c r="Q406" s="2">
        <f t="shared" si="18"/>
        <v>380</v>
      </c>
      <c r="R406" s="4" t="s">
        <v>28</v>
      </c>
      <c r="S406" s="2">
        <v>4</v>
      </c>
      <c r="T406" s="2">
        <v>3</v>
      </c>
      <c r="U406" s="2">
        <v>3</v>
      </c>
      <c r="V406" s="2">
        <v>4</v>
      </c>
      <c r="W406" s="2">
        <v>1</v>
      </c>
      <c r="X406" s="2">
        <v>2</v>
      </c>
      <c r="Y406" s="2">
        <v>2</v>
      </c>
      <c r="Z406" s="2">
        <v>1</v>
      </c>
      <c r="AA406" s="2">
        <v>4</v>
      </c>
      <c r="AB406" s="2">
        <v>1</v>
      </c>
      <c r="AC406" s="2">
        <v>3</v>
      </c>
      <c r="AD406" s="2">
        <v>3</v>
      </c>
      <c r="AE406" s="2">
        <v>4</v>
      </c>
      <c r="AF406" s="2">
        <v>3</v>
      </c>
      <c r="AG406" s="2">
        <v>3</v>
      </c>
      <c r="AH406" s="2">
        <v>2</v>
      </c>
      <c r="AI406" s="2">
        <v>3</v>
      </c>
      <c r="AJ406" s="2">
        <v>1</v>
      </c>
      <c r="AK406" s="2">
        <v>3</v>
      </c>
      <c r="AL406" s="2">
        <v>3</v>
      </c>
      <c r="AM406" s="2">
        <v>2</v>
      </c>
      <c r="AN406" s="2">
        <v>1</v>
      </c>
      <c r="AO406" s="2">
        <v>3</v>
      </c>
      <c r="AP406" s="2">
        <v>4</v>
      </c>
      <c r="AQ406" s="2">
        <v>3</v>
      </c>
      <c r="AR406" s="2">
        <v>2</v>
      </c>
      <c r="AS406" s="2">
        <v>2</v>
      </c>
      <c r="AT406" s="2">
        <v>3</v>
      </c>
      <c r="AU406" s="2">
        <v>2</v>
      </c>
      <c r="AV406" s="2">
        <v>3</v>
      </c>
      <c r="AW406" s="2">
        <v>2</v>
      </c>
      <c r="AX406" s="2">
        <v>2</v>
      </c>
      <c r="AY406" s="2">
        <v>2</v>
      </c>
      <c r="AZ406" s="2">
        <v>3</v>
      </c>
      <c r="BA406" s="2">
        <v>2</v>
      </c>
      <c r="BB406" s="2">
        <v>2</v>
      </c>
      <c r="BC406" s="2">
        <v>2</v>
      </c>
      <c r="BD406" s="2">
        <v>2</v>
      </c>
      <c r="BE406" s="2">
        <v>3</v>
      </c>
      <c r="BF406" s="2">
        <v>3</v>
      </c>
      <c r="BG406" s="2">
        <v>2</v>
      </c>
      <c r="BH406" s="2">
        <v>3</v>
      </c>
      <c r="BI406" s="2">
        <f t="shared" si="19"/>
        <v>2.5</v>
      </c>
      <c r="BJ406" s="2">
        <v>0</v>
      </c>
      <c r="BK406" s="2">
        <v>0</v>
      </c>
      <c r="BL406" s="2">
        <v>1</v>
      </c>
      <c r="BM406" s="2">
        <v>1</v>
      </c>
      <c r="BN406" s="2">
        <v>0</v>
      </c>
      <c r="BO406" s="2">
        <v>0</v>
      </c>
      <c r="BP406" s="2">
        <v>0</v>
      </c>
      <c r="BQ406" s="4" t="s">
        <v>445</v>
      </c>
      <c r="BR406" s="2">
        <v>1</v>
      </c>
      <c r="BS406" s="2">
        <v>0</v>
      </c>
      <c r="BT406" s="2">
        <v>0</v>
      </c>
      <c r="BU406" s="2">
        <v>0</v>
      </c>
      <c r="BV406" s="2">
        <v>0</v>
      </c>
      <c r="BW406" s="2">
        <v>0</v>
      </c>
      <c r="BX406" s="2">
        <v>0</v>
      </c>
      <c r="BY406" s="4" t="s">
        <v>445</v>
      </c>
      <c r="BZ406" s="2">
        <v>1</v>
      </c>
      <c r="CA406" s="2">
        <v>0</v>
      </c>
      <c r="CB406" s="2">
        <v>1</v>
      </c>
      <c r="CC406" s="2">
        <v>0</v>
      </c>
      <c r="CD406" s="2">
        <v>0</v>
      </c>
      <c r="CE406" s="2">
        <v>0</v>
      </c>
      <c r="CF406" s="2">
        <v>0</v>
      </c>
      <c r="CG406" s="4" t="s">
        <v>445</v>
      </c>
      <c r="CH406" s="2">
        <v>1</v>
      </c>
      <c r="CI406" s="2">
        <v>0</v>
      </c>
      <c r="CJ406" s="2">
        <v>0</v>
      </c>
      <c r="CK406" s="2">
        <v>0</v>
      </c>
      <c r="CL406" s="2">
        <v>0</v>
      </c>
      <c r="CM406" s="4" t="s">
        <v>445</v>
      </c>
      <c r="CN406" s="2">
        <v>0</v>
      </c>
      <c r="CO406" s="2">
        <v>0</v>
      </c>
      <c r="CP406" s="2">
        <v>0</v>
      </c>
      <c r="CQ406" s="2">
        <v>1</v>
      </c>
      <c r="CR406" s="2">
        <v>0</v>
      </c>
      <c r="CS406" s="4" t="s">
        <v>445</v>
      </c>
      <c r="CT406" s="2">
        <v>0</v>
      </c>
      <c r="CU406" s="2">
        <v>0</v>
      </c>
      <c r="CV406" s="2">
        <v>0</v>
      </c>
      <c r="CW406" s="2">
        <v>0</v>
      </c>
      <c r="CX406" s="2">
        <v>1</v>
      </c>
      <c r="CY406" s="2">
        <v>0</v>
      </c>
      <c r="CZ406" s="4" t="s">
        <v>445</v>
      </c>
      <c r="DA406" s="8">
        <f t="shared" si="20"/>
        <v>6</v>
      </c>
      <c r="DB406" s="2">
        <v>2</v>
      </c>
      <c r="DC406" s="2">
        <v>2</v>
      </c>
      <c r="DD406" s="2">
        <v>3</v>
      </c>
      <c r="DE406" s="2">
        <v>3</v>
      </c>
      <c r="DF406" s="2">
        <v>3</v>
      </c>
      <c r="DG406" s="2">
        <v>3</v>
      </c>
      <c r="DH406" s="2">
        <v>5</v>
      </c>
      <c r="DI406" s="2">
        <v>1</v>
      </c>
      <c r="DJ406" s="2">
        <v>2</v>
      </c>
      <c r="DK406" s="2">
        <v>1</v>
      </c>
      <c r="DL406" s="2">
        <v>0</v>
      </c>
      <c r="DM406" s="2">
        <v>0</v>
      </c>
      <c r="DN406" s="2">
        <v>1</v>
      </c>
      <c r="DO406" s="2">
        <v>0</v>
      </c>
      <c r="DP406" s="2">
        <v>0</v>
      </c>
      <c r="DQ406" s="2">
        <v>0</v>
      </c>
      <c r="DR406" s="4" t="s">
        <v>445</v>
      </c>
    </row>
    <row r="407" spans="1:122">
      <c r="A407" s="2">
        <v>7975482</v>
      </c>
      <c r="B407" s="3">
        <v>42056.041597222225</v>
      </c>
      <c r="C407" s="2">
        <v>1</v>
      </c>
      <c r="D407" s="2">
        <v>32</v>
      </c>
      <c r="E407" s="2">
        <v>5</v>
      </c>
      <c r="F407" s="2">
        <v>26</v>
      </c>
      <c r="G407" s="2">
        <v>5</v>
      </c>
      <c r="H407" s="2">
        <v>2</v>
      </c>
      <c r="I407" s="2">
        <v>2</v>
      </c>
      <c r="J407" s="2">
        <v>5</v>
      </c>
      <c r="K407" s="2">
        <v>2</v>
      </c>
      <c r="L407" s="2">
        <v>5</v>
      </c>
      <c r="N407" s="2">
        <v>1982</v>
      </c>
      <c r="O407" s="2">
        <v>100</v>
      </c>
      <c r="P407" s="2">
        <v>2</v>
      </c>
      <c r="Q407" s="2">
        <f t="shared" si="18"/>
        <v>50</v>
      </c>
      <c r="R407" s="4" t="s">
        <v>327</v>
      </c>
      <c r="S407" s="2">
        <v>2</v>
      </c>
      <c r="T407" s="2">
        <v>2</v>
      </c>
      <c r="U407" s="2">
        <v>1</v>
      </c>
      <c r="V407" s="2">
        <v>4</v>
      </c>
      <c r="W407" s="2">
        <v>1</v>
      </c>
      <c r="X407" s="2">
        <v>2</v>
      </c>
      <c r="Y407" s="2">
        <v>1</v>
      </c>
      <c r="Z407" s="2">
        <v>2</v>
      </c>
      <c r="AA407" s="2">
        <v>4</v>
      </c>
      <c r="AB407" s="2">
        <v>4</v>
      </c>
      <c r="AC407" s="2">
        <v>4</v>
      </c>
      <c r="AD407" s="2">
        <v>3</v>
      </c>
      <c r="AE407" s="2">
        <v>3</v>
      </c>
      <c r="AF407" s="2">
        <v>1</v>
      </c>
      <c r="AG407" s="2">
        <v>3</v>
      </c>
      <c r="AH407" s="2">
        <v>1</v>
      </c>
      <c r="AI407" s="2">
        <v>3</v>
      </c>
      <c r="AJ407" s="2">
        <v>1</v>
      </c>
      <c r="AK407" s="2">
        <v>3</v>
      </c>
      <c r="AL407" s="2">
        <v>2</v>
      </c>
      <c r="AM407" s="2">
        <v>3</v>
      </c>
      <c r="AN407" s="2">
        <v>1</v>
      </c>
      <c r="AO407" s="2">
        <v>4</v>
      </c>
      <c r="AP407" s="2">
        <v>4</v>
      </c>
      <c r="AQ407" s="2">
        <v>4</v>
      </c>
      <c r="AR407" s="2">
        <v>2</v>
      </c>
      <c r="AS407" s="2">
        <v>2</v>
      </c>
      <c r="AT407" s="2">
        <v>2</v>
      </c>
      <c r="AU407" s="2">
        <v>2</v>
      </c>
      <c r="AV407" s="2">
        <v>2</v>
      </c>
      <c r="AW407" s="2">
        <v>2</v>
      </c>
      <c r="AX407" s="2">
        <v>2</v>
      </c>
      <c r="AY407" s="2">
        <v>3</v>
      </c>
      <c r="AZ407" s="2">
        <v>1</v>
      </c>
      <c r="BA407" s="2">
        <v>1</v>
      </c>
      <c r="BB407" s="2">
        <v>2</v>
      </c>
      <c r="BC407" s="2">
        <v>2</v>
      </c>
      <c r="BD407" s="2">
        <v>1</v>
      </c>
      <c r="BE407" s="2">
        <v>2</v>
      </c>
      <c r="BF407" s="2">
        <v>2</v>
      </c>
      <c r="BG407" s="2">
        <v>2</v>
      </c>
      <c r="BH407" s="2">
        <v>3</v>
      </c>
      <c r="BI407" s="2">
        <f t="shared" si="19"/>
        <v>2.5</v>
      </c>
      <c r="BJ407" s="2">
        <v>0</v>
      </c>
      <c r="BK407" s="2">
        <v>0</v>
      </c>
      <c r="BL407" s="2">
        <v>0</v>
      </c>
      <c r="BM407" s="2">
        <v>0</v>
      </c>
      <c r="BN407" s="2">
        <v>0</v>
      </c>
      <c r="BO407" s="2">
        <v>1</v>
      </c>
      <c r="BP407" s="2">
        <v>0</v>
      </c>
      <c r="BQ407" s="4" t="s">
        <v>445</v>
      </c>
      <c r="BR407" s="2">
        <v>0</v>
      </c>
      <c r="BS407" s="2">
        <v>0</v>
      </c>
      <c r="BT407" s="2">
        <v>0</v>
      </c>
      <c r="BU407" s="2">
        <v>0</v>
      </c>
      <c r="BV407" s="2">
        <v>0</v>
      </c>
      <c r="BW407" s="2">
        <v>1</v>
      </c>
      <c r="BX407" s="2">
        <v>0</v>
      </c>
      <c r="BY407" s="4" t="s">
        <v>445</v>
      </c>
      <c r="BZ407" s="2">
        <v>0</v>
      </c>
      <c r="CA407" s="2">
        <v>0</v>
      </c>
      <c r="CB407" s="2">
        <v>0</v>
      </c>
      <c r="CC407" s="2">
        <v>0</v>
      </c>
      <c r="CD407" s="2">
        <v>0</v>
      </c>
      <c r="CE407" s="2">
        <v>1</v>
      </c>
      <c r="CF407" s="2">
        <v>0</v>
      </c>
      <c r="CG407" s="4" t="s">
        <v>445</v>
      </c>
      <c r="CH407" s="2">
        <v>0</v>
      </c>
      <c r="CI407" s="2">
        <v>0</v>
      </c>
      <c r="CJ407" s="2">
        <v>0</v>
      </c>
      <c r="CK407" s="2">
        <v>1</v>
      </c>
      <c r="CL407" s="2">
        <v>0</v>
      </c>
      <c r="CM407" s="4" t="s">
        <v>445</v>
      </c>
      <c r="CN407" s="2">
        <v>0</v>
      </c>
      <c r="CO407" s="2">
        <v>0</v>
      </c>
      <c r="CP407" s="2">
        <v>0</v>
      </c>
      <c r="CQ407" s="2">
        <v>1</v>
      </c>
      <c r="CR407" s="2">
        <v>0</v>
      </c>
      <c r="CS407" s="4" t="s">
        <v>445</v>
      </c>
      <c r="CT407" s="2">
        <v>0</v>
      </c>
      <c r="CU407" s="2">
        <v>0</v>
      </c>
      <c r="CV407" s="2">
        <v>0</v>
      </c>
      <c r="CW407" s="2">
        <v>0</v>
      </c>
      <c r="CX407" s="2">
        <v>1</v>
      </c>
      <c r="CY407" s="2">
        <v>0</v>
      </c>
      <c r="CZ407" s="4" t="s">
        <v>445</v>
      </c>
      <c r="DA407" s="8">
        <f t="shared" si="20"/>
        <v>0</v>
      </c>
      <c r="DB407" s="2">
        <v>2</v>
      </c>
      <c r="DC407" s="2">
        <v>2</v>
      </c>
      <c r="DD407" s="2">
        <v>3</v>
      </c>
      <c r="DE407" s="2">
        <v>1</v>
      </c>
      <c r="DF407" s="2">
        <v>2</v>
      </c>
      <c r="DG407" s="2">
        <v>2</v>
      </c>
      <c r="DH407" s="2">
        <v>4</v>
      </c>
      <c r="DI407" s="2">
        <v>3</v>
      </c>
      <c r="DJ407" s="2">
        <v>4</v>
      </c>
      <c r="DR407" s="4" t="s">
        <v>445</v>
      </c>
    </row>
    <row r="408" spans="1:122">
      <c r="A408" s="2">
        <v>7975870</v>
      </c>
      <c r="B408" s="3">
        <v>42057.469965277778</v>
      </c>
      <c r="C408" s="2">
        <v>1</v>
      </c>
      <c r="D408" s="2">
        <v>30</v>
      </c>
      <c r="E408" s="2">
        <v>5</v>
      </c>
      <c r="F408" s="2">
        <v>40</v>
      </c>
      <c r="G408" s="2">
        <v>8</v>
      </c>
      <c r="H408" s="2">
        <v>2</v>
      </c>
      <c r="I408" s="2">
        <v>2</v>
      </c>
      <c r="J408" s="2">
        <v>3</v>
      </c>
      <c r="K408" s="2">
        <v>2</v>
      </c>
      <c r="L408" s="2">
        <v>4</v>
      </c>
      <c r="N408" s="2">
        <v>1990</v>
      </c>
      <c r="O408" s="2">
        <v>400</v>
      </c>
      <c r="P408" s="2">
        <v>5</v>
      </c>
      <c r="Q408" s="2">
        <f t="shared" si="18"/>
        <v>80</v>
      </c>
      <c r="R408" s="4" t="s">
        <v>84</v>
      </c>
      <c r="S408" s="2">
        <v>2</v>
      </c>
      <c r="T408" s="2">
        <v>2</v>
      </c>
      <c r="U408" s="2">
        <v>1</v>
      </c>
      <c r="V408" s="2">
        <v>3</v>
      </c>
      <c r="W408" s="2">
        <v>1</v>
      </c>
      <c r="X408" s="2">
        <v>2</v>
      </c>
      <c r="Y408" s="2">
        <v>2</v>
      </c>
      <c r="Z408" s="2">
        <v>1</v>
      </c>
      <c r="AA408" s="2">
        <v>4</v>
      </c>
      <c r="AB408" s="2">
        <v>3</v>
      </c>
      <c r="AC408" s="2">
        <v>4</v>
      </c>
      <c r="AD408" s="2">
        <v>4</v>
      </c>
      <c r="AE408" s="2">
        <v>4</v>
      </c>
      <c r="AF408" s="2">
        <v>3</v>
      </c>
      <c r="AG408" s="2">
        <v>1</v>
      </c>
      <c r="AH408" s="2">
        <v>4</v>
      </c>
      <c r="AI408" s="2">
        <v>4</v>
      </c>
      <c r="AJ408" s="2">
        <v>4</v>
      </c>
      <c r="AK408" s="2">
        <v>4</v>
      </c>
      <c r="AL408" s="2">
        <v>4</v>
      </c>
      <c r="AM408" s="2">
        <v>1</v>
      </c>
      <c r="AN408" s="2">
        <v>1</v>
      </c>
      <c r="AO408" s="2">
        <v>4</v>
      </c>
      <c r="AP408" s="2">
        <v>4</v>
      </c>
      <c r="AQ408" s="2">
        <v>4</v>
      </c>
      <c r="AR408" s="2">
        <v>4</v>
      </c>
      <c r="AS408" s="2">
        <v>4</v>
      </c>
      <c r="AT408" s="2">
        <v>2</v>
      </c>
      <c r="AU408" s="2">
        <v>4</v>
      </c>
      <c r="AV408" s="2">
        <v>2</v>
      </c>
      <c r="AW408" s="2">
        <v>2</v>
      </c>
      <c r="AX408" s="2">
        <v>2</v>
      </c>
      <c r="AY408" s="2">
        <v>4</v>
      </c>
      <c r="AZ408" s="2">
        <v>1</v>
      </c>
      <c r="BA408" s="2">
        <v>3</v>
      </c>
      <c r="BB408" s="2">
        <v>4</v>
      </c>
      <c r="BC408" s="2">
        <v>1</v>
      </c>
      <c r="BD408" s="2">
        <v>4</v>
      </c>
      <c r="BE408" s="2">
        <v>2</v>
      </c>
      <c r="BF408" s="2">
        <v>1</v>
      </c>
      <c r="BG408" s="2">
        <v>4</v>
      </c>
      <c r="BH408" s="2">
        <v>1</v>
      </c>
      <c r="BI408" s="2">
        <f t="shared" si="19"/>
        <v>2.5</v>
      </c>
      <c r="BJ408" s="2">
        <v>0</v>
      </c>
      <c r="BK408" s="2">
        <v>0</v>
      </c>
      <c r="BL408" s="2">
        <v>0</v>
      </c>
      <c r="BM408" s="2">
        <v>0</v>
      </c>
      <c r="BN408" s="2">
        <v>0</v>
      </c>
      <c r="BO408" s="2">
        <v>0</v>
      </c>
      <c r="BP408" s="2">
        <v>1</v>
      </c>
      <c r="BQ408" s="4" t="s">
        <v>445</v>
      </c>
      <c r="BR408" s="2">
        <v>0</v>
      </c>
      <c r="BS408" s="2">
        <v>0</v>
      </c>
      <c r="BT408" s="2">
        <v>0</v>
      </c>
      <c r="BU408" s="2">
        <v>0</v>
      </c>
      <c r="BV408" s="2">
        <v>0</v>
      </c>
      <c r="BW408" s="2">
        <v>1</v>
      </c>
      <c r="BX408" s="2">
        <v>0</v>
      </c>
      <c r="BY408" s="4" t="s">
        <v>445</v>
      </c>
      <c r="BZ408" s="2">
        <v>0</v>
      </c>
      <c r="CA408" s="2">
        <v>0</v>
      </c>
      <c r="CB408" s="2">
        <v>0</v>
      </c>
      <c r="CC408" s="2">
        <v>0</v>
      </c>
      <c r="CD408" s="2">
        <v>0</v>
      </c>
      <c r="CE408" s="2">
        <v>1</v>
      </c>
      <c r="CF408" s="2">
        <v>0</v>
      </c>
      <c r="CG408" s="4" t="s">
        <v>445</v>
      </c>
      <c r="CH408" s="2">
        <v>0</v>
      </c>
      <c r="CI408" s="2">
        <v>0</v>
      </c>
      <c r="CJ408" s="2">
        <v>0</v>
      </c>
      <c r="CK408" s="2">
        <v>1</v>
      </c>
      <c r="CL408" s="2">
        <v>0</v>
      </c>
      <c r="CM408" s="4" t="s">
        <v>445</v>
      </c>
      <c r="CN408" s="2">
        <v>0</v>
      </c>
      <c r="CO408" s="2">
        <v>0</v>
      </c>
      <c r="CP408" s="2">
        <v>0</v>
      </c>
      <c r="CQ408" s="2">
        <v>1</v>
      </c>
      <c r="CR408" s="2">
        <v>0</v>
      </c>
      <c r="CS408" s="4" t="s">
        <v>445</v>
      </c>
      <c r="CT408" s="2">
        <v>0</v>
      </c>
      <c r="CU408" s="2">
        <v>0</v>
      </c>
      <c r="CV408" s="2">
        <v>0</v>
      </c>
      <c r="CW408" s="2">
        <v>0</v>
      </c>
      <c r="CX408" s="2">
        <v>1</v>
      </c>
      <c r="CY408" s="2">
        <v>0</v>
      </c>
      <c r="CZ408" s="4" t="s">
        <v>445</v>
      </c>
      <c r="DA408" s="8">
        <f t="shared" si="20"/>
        <v>0</v>
      </c>
      <c r="DB408" s="2">
        <v>4</v>
      </c>
      <c r="DC408" s="2">
        <v>4</v>
      </c>
      <c r="DD408" s="2">
        <v>2</v>
      </c>
      <c r="DE408" s="2">
        <v>2</v>
      </c>
      <c r="DF408" s="2">
        <v>2</v>
      </c>
      <c r="DG408" s="2">
        <v>1</v>
      </c>
      <c r="DH408" s="2">
        <v>5</v>
      </c>
      <c r="DI408" s="2">
        <v>4</v>
      </c>
      <c r="DJ408" s="2">
        <v>1</v>
      </c>
      <c r="DR408" s="4" t="s">
        <v>445</v>
      </c>
    </row>
    <row r="409" spans="1:122">
      <c r="A409" s="2">
        <v>7979598</v>
      </c>
      <c r="B409" s="3">
        <v>42056.033032407409</v>
      </c>
      <c r="C409" s="2">
        <v>1</v>
      </c>
      <c r="D409" s="2">
        <v>63</v>
      </c>
      <c r="E409" s="2">
        <v>11</v>
      </c>
      <c r="F409" s="2">
        <v>28</v>
      </c>
      <c r="G409" s="2">
        <v>5</v>
      </c>
      <c r="H409" s="2">
        <v>2</v>
      </c>
      <c r="I409" s="2">
        <v>2</v>
      </c>
      <c r="J409" s="2">
        <v>4</v>
      </c>
      <c r="K409" s="2">
        <v>2</v>
      </c>
      <c r="L409" s="2">
        <v>3</v>
      </c>
      <c r="N409" s="2">
        <v>2005</v>
      </c>
      <c r="O409" s="2">
        <v>100</v>
      </c>
      <c r="P409" s="2">
        <v>5</v>
      </c>
      <c r="Q409" s="2">
        <f t="shared" si="18"/>
        <v>20</v>
      </c>
      <c r="R409" s="4" t="s">
        <v>328</v>
      </c>
      <c r="S409" s="2">
        <v>1</v>
      </c>
      <c r="T409" s="2">
        <v>4</v>
      </c>
      <c r="U409" s="2">
        <v>4</v>
      </c>
      <c r="V409" s="2">
        <v>2</v>
      </c>
      <c r="W409" s="2">
        <v>4</v>
      </c>
      <c r="X409" s="2">
        <v>1</v>
      </c>
      <c r="Y409" s="2">
        <v>1</v>
      </c>
      <c r="Z409" s="2">
        <v>4</v>
      </c>
      <c r="AA409" s="2">
        <v>3</v>
      </c>
      <c r="AB409" s="2">
        <v>3</v>
      </c>
      <c r="AC409" s="2">
        <v>2</v>
      </c>
      <c r="AD409" s="2">
        <v>1</v>
      </c>
      <c r="AE409" s="2">
        <v>3</v>
      </c>
      <c r="AF409" s="2">
        <v>1</v>
      </c>
      <c r="AG409" s="2">
        <v>3</v>
      </c>
      <c r="AH409" s="2">
        <v>4</v>
      </c>
      <c r="AI409" s="2">
        <v>4</v>
      </c>
      <c r="AJ409" s="2">
        <v>3</v>
      </c>
      <c r="AK409" s="2">
        <v>4</v>
      </c>
      <c r="AL409" s="2">
        <v>3</v>
      </c>
      <c r="AM409" s="2">
        <v>1</v>
      </c>
      <c r="AN409" s="2">
        <v>1</v>
      </c>
      <c r="AO409" s="2">
        <v>4</v>
      </c>
      <c r="AP409" s="2">
        <v>3</v>
      </c>
      <c r="AQ409" s="2">
        <v>3</v>
      </c>
      <c r="AR409" s="2">
        <v>2</v>
      </c>
      <c r="AS409" s="2">
        <v>1</v>
      </c>
      <c r="AT409" s="2">
        <v>2</v>
      </c>
      <c r="AU409" s="2">
        <v>2</v>
      </c>
      <c r="AV409" s="2">
        <v>4</v>
      </c>
      <c r="AW409" s="2">
        <v>1</v>
      </c>
      <c r="AX409" s="2">
        <v>3</v>
      </c>
      <c r="AY409" s="2">
        <v>2</v>
      </c>
      <c r="AZ409" s="2">
        <v>3</v>
      </c>
      <c r="BA409" s="2">
        <v>3</v>
      </c>
      <c r="BB409" s="2">
        <v>2</v>
      </c>
      <c r="BC409" s="2">
        <v>1</v>
      </c>
      <c r="BD409" s="2">
        <v>3</v>
      </c>
      <c r="BE409" s="2">
        <v>2</v>
      </c>
      <c r="BF409" s="2">
        <v>1</v>
      </c>
      <c r="BG409" s="2">
        <v>3</v>
      </c>
      <c r="BH409" s="2">
        <v>1</v>
      </c>
      <c r="BI409" s="2">
        <f t="shared" si="19"/>
        <v>2</v>
      </c>
      <c r="BJ409" s="2">
        <v>0</v>
      </c>
      <c r="BK409" s="2">
        <v>0</v>
      </c>
      <c r="BL409" s="2">
        <v>0</v>
      </c>
      <c r="BM409" s="2">
        <v>1</v>
      </c>
      <c r="BN409" s="2">
        <v>0</v>
      </c>
      <c r="BO409" s="2">
        <v>0</v>
      </c>
      <c r="BP409" s="2">
        <v>0</v>
      </c>
      <c r="BQ409" s="4" t="s">
        <v>445</v>
      </c>
      <c r="BR409" s="2">
        <v>0</v>
      </c>
      <c r="BS409" s="2">
        <v>0</v>
      </c>
      <c r="BT409" s="2">
        <v>0</v>
      </c>
      <c r="BU409" s="2">
        <v>0</v>
      </c>
      <c r="BV409" s="2">
        <v>0</v>
      </c>
      <c r="BW409" s="2">
        <v>1</v>
      </c>
      <c r="BX409" s="2">
        <v>0</v>
      </c>
      <c r="BY409" s="4" t="s">
        <v>445</v>
      </c>
      <c r="BZ409" s="2">
        <v>0</v>
      </c>
      <c r="CA409" s="2">
        <v>0</v>
      </c>
      <c r="CB409" s="2">
        <v>0</v>
      </c>
      <c r="CC409" s="2">
        <v>0</v>
      </c>
      <c r="CD409" s="2">
        <v>0</v>
      </c>
      <c r="CE409" s="2">
        <v>0</v>
      </c>
      <c r="CF409" s="2">
        <v>1</v>
      </c>
      <c r="CG409" s="4" t="s">
        <v>445</v>
      </c>
      <c r="CH409" s="2">
        <v>0</v>
      </c>
      <c r="CI409" s="2">
        <v>0</v>
      </c>
      <c r="CJ409" s="2">
        <v>0</v>
      </c>
      <c r="CK409" s="2">
        <v>1</v>
      </c>
      <c r="CL409" s="2">
        <v>0</v>
      </c>
      <c r="CM409" s="4" t="s">
        <v>445</v>
      </c>
      <c r="CN409" s="2">
        <v>0</v>
      </c>
      <c r="CO409" s="2">
        <v>1</v>
      </c>
      <c r="CP409" s="2">
        <v>0</v>
      </c>
      <c r="CQ409" s="2">
        <v>0</v>
      </c>
      <c r="CR409" s="2">
        <v>0</v>
      </c>
      <c r="CS409" s="4" t="s">
        <v>445</v>
      </c>
      <c r="CT409" s="2">
        <v>0</v>
      </c>
      <c r="CU409" s="2">
        <v>0</v>
      </c>
      <c r="CV409" s="2">
        <v>0</v>
      </c>
      <c r="CW409" s="2">
        <v>0</v>
      </c>
      <c r="CX409" s="2">
        <v>0</v>
      </c>
      <c r="CY409" s="2">
        <v>1</v>
      </c>
      <c r="CZ409" s="4" t="s">
        <v>445</v>
      </c>
      <c r="DA409" s="8">
        <f t="shared" si="20"/>
        <v>2</v>
      </c>
      <c r="DB409" s="2">
        <v>2</v>
      </c>
      <c r="DC409" s="2">
        <v>3</v>
      </c>
      <c r="DD409" s="2">
        <v>4</v>
      </c>
      <c r="DE409" s="2">
        <v>3</v>
      </c>
      <c r="DF409" s="2">
        <v>2</v>
      </c>
      <c r="DG409" s="2">
        <v>3</v>
      </c>
      <c r="DH409" s="2">
        <v>3</v>
      </c>
      <c r="DI409" s="2">
        <v>3</v>
      </c>
      <c r="DJ409" s="2">
        <v>2</v>
      </c>
      <c r="DK409" s="2">
        <v>1</v>
      </c>
      <c r="DL409" s="2">
        <v>1</v>
      </c>
      <c r="DM409" s="2">
        <v>0</v>
      </c>
      <c r="DN409" s="2">
        <v>1</v>
      </c>
      <c r="DO409" s="2">
        <v>0</v>
      </c>
      <c r="DP409" s="2">
        <v>0</v>
      </c>
      <c r="DQ409" s="2">
        <v>0</v>
      </c>
      <c r="DR409" s="4" t="s">
        <v>445</v>
      </c>
    </row>
    <row r="410" spans="1:122">
      <c r="A410" s="2">
        <v>7979645</v>
      </c>
      <c r="B410" s="3">
        <v>42056.018541666665</v>
      </c>
      <c r="C410" s="2">
        <v>1</v>
      </c>
      <c r="D410" s="2">
        <v>43</v>
      </c>
      <c r="E410" s="2">
        <v>7</v>
      </c>
      <c r="F410" s="2">
        <v>9</v>
      </c>
      <c r="G410" s="2">
        <v>3</v>
      </c>
      <c r="H410" s="2">
        <v>2</v>
      </c>
      <c r="I410" s="2">
        <v>2</v>
      </c>
      <c r="L410" s="2">
        <v>3</v>
      </c>
      <c r="N410" s="2">
        <v>1991</v>
      </c>
      <c r="O410" s="2">
        <v>220</v>
      </c>
      <c r="P410" s="2">
        <v>2</v>
      </c>
      <c r="Q410" s="2">
        <f t="shared" si="18"/>
        <v>110</v>
      </c>
      <c r="R410" s="4" t="s">
        <v>329</v>
      </c>
      <c r="S410" s="2">
        <v>4</v>
      </c>
      <c r="T410" s="2">
        <v>3</v>
      </c>
      <c r="U410" s="2">
        <v>2</v>
      </c>
      <c r="V410" s="2">
        <v>3</v>
      </c>
      <c r="W410" s="2">
        <v>1</v>
      </c>
      <c r="X410" s="2">
        <v>2</v>
      </c>
      <c r="Y410" s="2">
        <v>2</v>
      </c>
      <c r="Z410" s="2">
        <v>3</v>
      </c>
      <c r="AA410" s="2">
        <v>2</v>
      </c>
      <c r="AB410" s="2">
        <v>3</v>
      </c>
      <c r="AC410" s="2">
        <v>4</v>
      </c>
      <c r="AD410" s="2">
        <v>4</v>
      </c>
      <c r="AE410" s="2">
        <v>4</v>
      </c>
      <c r="AF410" s="2">
        <v>3</v>
      </c>
      <c r="AG410" s="2">
        <v>3</v>
      </c>
      <c r="AH410" s="2">
        <v>4</v>
      </c>
      <c r="AI410" s="2">
        <v>3</v>
      </c>
      <c r="AJ410" s="2">
        <v>3</v>
      </c>
      <c r="AK410" s="2">
        <v>4</v>
      </c>
      <c r="AL410" s="2">
        <v>3</v>
      </c>
      <c r="AM410" s="2">
        <v>3</v>
      </c>
      <c r="AN410" s="2">
        <v>4</v>
      </c>
      <c r="AO410" s="2">
        <v>4</v>
      </c>
      <c r="AP410" s="2">
        <v>4</v>
      </c>
      <c r="AQ410" s="2">
        <v>4</v>
      </c>
      <c r="AR410" s="2">
        <v>3</v>
      </c>
      <c r="AS410" s="2">
        <v>2</v>
      </c>
      <c r="AT410" s="2">
        <v>2</v>
      </c>
      <c r="AU410" s="2">
        <v>3</v>
      </c>
      <c r="AV410" s="2">
        <v>2</v>
      </c>
      <c r="AW410" s="2">
        <v>2</v>
      </c>
      <c r="AX410" s="2">
        <v>3</v>
      </c>
      <c r="AY410" s="2">
        <v>3</v>
      </c>
      <c r="AZ410" s="2">
        <v>3</v>
      </c>
      <c r="BA410" s="2">
        <v>3</v>
      </c>
      <c r="BB410" s="2">
        <v>3</v>
      </c>
      <c r="BC410" s="2">
        <v>3</v>
      </c>
      <c r="BD410" s="2">
        <v>3</v>
      </c>
      <c r="BE410" s="2">
        <v>2</v>
      </c>
      <c r="BF410" s="2">
        <v>3</v>
      </c>
      <c r="BG410" s="2">
        <v>3</v>
      </c>
      <c r="BH410" s="2">
        <v>3</v>
      </c>
      <c r="BI410" s="2">
        <f t="shared" si="19"/>
        <v>3</v>
      </c>
      <c r="BJ410" s="2">
        <v>1</v>
      </c>
      <c r="BK410" s="2">
        <v>0</v>
      </c>
      <c r="BL410" s="2">
        <v>0</v>
      </c>
      <c r="BM410" s="2">
        <v>1</v>
      </c>
      <c r="BN410" s="2">
        <v>0</v>
      </c>
      <c r="BO410" s="2">
        <v>0</v>
      </c>
      <c r="BP410" s="2">
        <v>0</v>
      </c>
      <c r="BQ410" s="4" t="s">
        <v>445</v>
      </c>
      <c r="BR410" s="2">
        <v>0</v>
      </c>
      <c r="BS410" s="2">
        <v>1</v>
      </c>
      <c r="BT410" s="2">
        <v>0</v>
      </c>
      <c r="BU410" s="2">
        <v>0</v>
      </c>
      <c r="BV410" s="2">
        <v>0</v>
      </c>
      <c r="BW410" s="2">
        <v>0</v>
      </c>
      <c r="BX410" s="2">
        <v>0</v>
      </c>
      <c r="BY410" s="4" t="s">
        <v>445</v>
      </c>
      <c r="BZ410" s="2">
        <v>0</v>
      </c>
      <c r="CA410" s="2">
        <v>0</v>
      </c>
      <c r="CB410" s="2">
        <v>1</v>
      </c>
      <c r="CC410" s="2">
        <v>0</v>
      </c>
      <c r="CD410" s="2">
        <v>0</v>
      </c>
      <c r="CE410" s="2">
        <v>0</v>
      </c>
      <c r="CF410" s="2">
        <v>0</v>
      </c>
      <c r="CG410" s="4" t="s">
        <v>445</v>
      </c>
      <c r="CH410" s="2">
        <v>0</v>
      </c>
      <c r="CI410" s="2">
        <v>1</v>
      </c>
      <c r="CJ410" s="2">
        <v>0</v>
      </c>
      <c r="CK410" s="2">
        <v>0</v>
      </c>
      <c r="CL410" s="2">
        <v>0</v>
      </c>
      <c r="CM410" s="4" t="s">
        <v>445</v>
      </c>
      <c r="CN410" s="2">
        <v>0</v>
      </c>
      <c r="CO410" s="2">
        <v>1</v>
      </c>
      <c r="CP410" s="2">
        <v>0</v>
      </c>
      <c r="CQ410" s="2">
        <v>0</v>
      </c>
      <c r="CR410" s="2">
        <v>0</v>
      </c>
      <c r="CS410" s="4" t="s">
        <v>445</v>
      </c>
      <c r="CT410" s="2">
        <v>0</v>
      </c>
      <c r="CU410" s="2">
        <v>0</v>
      </c>
      <c r="CV410" s="2">
        <v>0</v>
      </c>
      <c r="CW410" s="2">
        <v>0</v>
      </c>
      <c r="CX410" s="2">
        <v>1</v>
      </c>
      <c r="CY410" s="2">
        <v>0</v>
      </c>
      <c r="CZ410" s="4" t="s">
        <v>445</v>
      </c>
      <c r="DA410" s="8">
        <f t="shared" si="20"/>
        <v>6</v>
      </c>
      <c r="DB410" s="2">
        <v>2</v>
      </c>
      <c r="DC410" s="2">
        <v>2</v>
      </c>
      <c r="DD410" s="2">
        <v>2</v>
      </c>
      <c r="DE410" s="2">
        <v>3</v>
      </c>
      <c r="DF410" s="2">
        <v>4</v>
      </c>
      <c r="DG410" s="2">
        <v>2</v>
      </c>
      <c r="DH410" s="2">
        <v>4</v>
      </c>
      <c r="DI410" s="2">
        <v>3</v>
      </c>
      <c r="DJ410" s="2">
        <v>1</v>
      </c>
      <c r="DR410" s="4" t="s">
        <v>445</v>
      </c>
    </row>
    <row r="411" spans="1:122">
      <c r="A411" s="2">
        <v>7980115</v>
      </c>
      <c r="B411" s="3">
        <v>42056.447418981479</v>
      </c>
      <c r="C411" s="2">
        <v>1</v>
      </c>
      <c r="D411" s="2">
        <v>59</v>
      </c>
      <c r="E411" s="2">
        <v>10</v>
      </c>
      <c r="F411" s="2">
        <v>19</v>
      </c>
      <c r="G411" s="2">
        <v>4</v>
      </c>
      <c r="H411" s="2">
        <v>2</v>
      </c>
      <c r="I411" s="2">
        <v>2</v>
      </c>
      <c r="J411" s="2">
        <v>5</v>
      </c>
      <c r="K411" s="2">
        <v>4</v>
      </c>
      <c r="L411" s="2">
        <v>2</v>
      </c>
      <c r="N411" s="2">
        <v>2006</v>
      </c>
      <c r="O411" s="2">
        <v>360</v>
      </c>
      <c r="P411" s="2">
        <v>2</v>
      </c>
      <c r="Q411" s="2">
        <f t="shared" si="18"/>
        <v>180</v>
      </c>
      <c r="R411" s="4" t="s">
        <v>275</v>
      </c>
      <c r="S411" s="2">
        <v>4</v>
      </c>
      <c r="T411" s="2">
        <v>2</v>
      </c>
      <c r="U411" s="2">
        <v>3</v>
      </c>
      <c r="V411" s="2">
        <v>4</v>
      </c>
      <c r="W411" s="2">
        <v>1</v>
      </c>
      <c r="X411" s="2">
        <v>2</v>
      </c>
      <c r="Y411" s="2">
        <v>1</v>
      </c>
      <c r="Z411" s="2">
        <v>2</v>
      </c>
      <c r="AA411" s="2">
        <v>1</v>
      </c>
      <c r="AB411" s="2">
        <v>1</v>
      </c>
      <c r="AC411" s="2">
        <v>4</v>
      </c>
      <c r="AD411" s="2">
        <v>4</v>
      </c>
      <c r="AE411" s="2">
        <v>4</v>
      </c>
      <c r="AF411" s="2">
        <v>3</v>
      </c>
      <c r="AG411" s="2">
        <v>2</v>
      </c>
      <c r="AH411" s="2">
        <v>4</v>
      </c>
      <c r="AI411" s="2">
        <v>4</v>
      </c>
      <c r="AJ411" s="2">
        <v>4</v>
      </c>
      <c r="AK411" s="2">
        <v>4</v>
      </c>
      <c r="AL411" s="2">
        <v>4</v>
      </c>
      <c r="AM411" s="2">
        <v>4</v>
      </c>
      <c r="AN411" s="2">
        <v>4</v>
      </c>
      <c r="AO411" s="2">
        <v>4</v>
      </c>
      <c r="AP411" s="2">
        <v>4</v>
      </c>
      <c r="AQ411" s="2">
        <v>4</v>
      </c>
      <c r="AR411" s="2">
        <v>2</v>
      </c>
      <c r="AS411" s="2">
        <v>2</v>
      </c>
      <c r="AT411" s="2">
        <v>2</v>
      </c>
      <c r="AU411" s="2">
        <v>3</v>
      </c>
      <c r="AV411" s="2">
        <v>4</v>
      </c>
      <c r="AW411" s="2">
        <v>2</v>
      </c>
      <c r="AX411" s="2">
        <v>2</v>
      </c>
      <c r="AY411" s="2">
        <v>2</v>
      </c>
      <c r="AZ411" s="2">
        <v>4</v>
      </c>
      <c r="BA411" s="2">
        <v>3</v>
      </c>
      <c r="BB411" s="2">
        <v>3</v>
      </c>
      <c r="BC411" s="2">
        <v>2</v>
      </c>
      <c r="BD411" s="2">
        <v>2</v>
      </c>
      <c r="BE411" s="2">
        <v>2</v>
      </c>
      <c r="BF411" s="2">
        <v>2</v>
      </c>
      <c r="BG411" s="2">
        <v>3</v>
      </c>
      <c r="BH411" s="2">
        <v>2</v>
      </c>
      <c r="BI411" s="2">
        <f t="shared" si="19"/>
        <v>2.5</v>
      </c>
      <c r="BJ411" s="2">
        <v>0</v>
      </c>
      <c r="BK411" s="2">
        <v>0</v>
      </c>
      <c r="BL411" s="2">
        <v>0</v>
      </c>
      <c r="BM411" s="2">
        <v>0</v>
      </c>
      <c r="BN411" s="2">
        <v>0</v>
      </c>
      <c r="BO411" s="2">
        <v>0</v>
      </c>
      <c r="BP411" s="2">
        <v>1</v>
      </c>
      <c r="BQ411" s="4" t="s">
        <v>445</v>
      </c>
      <c r="BR411" s="2">
        <v>0</v>
      </c>
      <c r="BS411" s="2">
        <v>0</v>
      </c>
      <c r="BT411" s="2">
        <v>0</v>
      </c>
      <c r="BU411" s="2">
        <v>1</v>
      </c>
      <c r="BV411" s="2">
        <v>0</v>
      </c>
      <c r="BW411" s="2">
        <v>0</v>
      </c>
      <c r="BX411" s="2">
        <v>0</v>
      </c>
      <c r="BY411" s="4" t="s">
        <v>445</v>
      </c>
      <c r="BZ411" s="2">
        <v>0</v>
      </c>
      <c r="CA411" s="2">
        <v>0</v>
      </c>
      <c r="CB411" s="2">
        <v>0</v>
      </c>
      <c r="CC411" s="2">
        <v>0</v>
      </c>
      <c r="CD411" s="2">
        <v>0</v>
      </c>
      <c r="CE411" s="2">
        <v>1</v>
      </c>
      <c r="CF411" s="2">
        <v>0</v>
      </c>
      <c r="CG411" s="4" t="s">
        <v>445</v>
      </c>
      <c r="CH411" s="2">
        <v>0</v>
      </c>
      <c r="CI411" s="2">
        <v>0</v>
      </c>
      <c r="CJ411" s="2">
        <v>0</v>
      </c>
      <c r="CK411" s="2">
        <v>1</v>
      </c>
      <c r="CL411" s="2">
        <v>0</v>
      </c>
      <c r="CM411" s="4" t="s">
        <v>445</v>
      </c>
      <c r="CN411" s="2">
        <v>0</v>
      </c>
      <c r="CO411" s="2">
        <v>0</v>
      </c>
      <c r="CP411" s="2">
        <v>0</v>
      </c>
      <c r="CQ411" s="2">
        <v>1</v>
      </c>
      <c r="CR411" s="2">
        <v>0</v>
      </c>
      <c r="CS411" s="4" t="s">
        <v>445</v>
      </c>
      <c r="CT411" s="2">
        <v>0</v>
      </c>
      <c r="CU411" s="2">
        <v>0</v>
      </c>
      <c r="CV411" s="2">
        <v>0</v>
      </c>
      <c r="CW411" s="2">
        <v>0</v>
      </c>
      <c r="CX411" s="2">
        <v>1</v>
      </c>
      <c r="CY411" s="2">
        <v>0</v>
      </c>
      <c r="CZ411" s="4" t="s">
        <v>445</v>
      </c>
      <c r="DA411" s="8">
        <f t="shared" si="20"/>
        <v>1</v>
      </c>
      <c r="DB411" s="2">
        <v>4</v>
      </c>
      <c r="DC411" s="2">
        <v>2</v>
      </c>
      <c r="DD411" s="2">
        <v>2</v>
      </c>
      <c r="DE411" s="2">
        <v>2</v>
      </c>
      <c r="DF411" s="2">
        <v>2</v>
      </c>
      <c r="DG411" s="2">
        <v>2</v>
      </c>
      <c r="DH411" s="2">
        <v>4</v>
      </c>
      <c r="DI411" s="2">
        <v>3</v>
      </c>
      <c r="DJ411" s="2">
        <v>2</v>
      </c>
      <c r="DK411" s="2">
        <v>1</v>
      </c>
      <c r="DL411" s="2">
        <v>0</v>
      </c>
      <c r="DM411" s="2">
        <v>0</v>
      </c>
      <c r="DN411" s="2">
        <v>0</v>
      </c>
      <c r="DO411" s="2">
        <v>0</v>
      </c>
      <c r="DP411" s="2">
        <v>0</v>
      </c>
      <c r="DQ411" s="2">
        <v>0</v>
      </c>
      <c r="DR411" s="4" t="s">
        <v>445</v>
      </c>
    </row>
    <row r="412" spans="1:122">
      <c r="A412" s="2">
        <v>7981952</v>
      </c>
      <c r="B412" s="3">
        <v>42057.675127314818</v>
      </c>
      <c r="C412" s="2">
        <v>2</v>
      </c>
      <c r="D412" s="2">
        <v>33</v>
      </c>
      <c r="E412" s="2">
        <v>5</v>
      </c>
      <c r="F412" s="2">
        <v>23</v>
      </c>
      <c r="G412" s="2">
        <v>4</v>
      </c>
      <c r="H412" s="2">
        <v>2</v>
      </c>
      <c r="I412" s="2">
        <v>1</v>
      </c>
      <c r="J412" s="2">
        <v>5</v>
      </c>
      <c r="K412" s="2">
        <v>4</v>
      </c>
      <c r="L412" s="2">
        <v>6</v>
      </c>
      <c r="N412" s="2">
        <v>2000</v>
      </c>
      <c r="O412" s="2">
        <v>500</v>
      </c>
      <c r="P412" s="2">
        <v>4</v>
      </c>
      <c r="Q412" s="2">
        <f t="shared" si="18"/>
        <v>125</v>
      </c>
      <c r="R412" s="4" t="s">
        <v>91</v>
      </c>
      <c r="S412" s="2">
        <v>1</v>
      </c>
      <c r="T412" s="2">
        <v>4</v>
      </c>
      <c r="U412" s="2">
        <v>3</v>
      </c>
      <c r="V412" s="2">
        <v>3</v>
      </c>
      <c r="W412" s="2">
        <v>3</v>
      </c>
      <c r="X412" s="2">
        <v>1</v>
      </c>
      <c r="Y412" s="2">
        <v>2</v>
      </c>
      <c r="Z412" s="2">
        <v>1</v>
      </c>
      <c r="AA412" s="2">
        <v>3</v>
      </c>
      <c r="AB412" s="2">
        <v>2</v>
      </c>
      <c r="AC412" s="2">
        <v>2</v>
      </c>
      <c r="AD412" s="2">
        <v>2</v>
      </c>
      <c r="AE412" s="2">
        <v>3</v>
      </c>
      <c r="AF412" s="2">
        <v>3</v>
      </c>
      <c r="AG412" s="2">
        <v>3</v>
      </c>
      <c r="AH412" s="2">
        <v>2</v>
      </c>
      <c r="AI412" s="2">
        <v>2</v>
      </c>
      <c r="AJ412" s="2">
        <v>3</v>
      </c>
      <c r="AK412" s="2">
        <v>3</v>
      </c>
      <c r="AL412" s="2">
        <v>4</v>
      </c>
      <c r="AM412" s="2">
        <v>2</v>
      </c>
      <c r="AN412" s="2">
        <v>3</v>
      </c>
      <c r="AO412" s="2">
        <v>4</v>
      </c>
      <c r="AP412" s="2">
        <v>3</v>
      </c>
      <c r="AQ412" s="2">
        <v>3</v>
      </c>
      <c r="AR412" s="2">
        <v>1</v>
      </c>
      <c r="AS412" s="2">
        <v>3</v>
      </c>
      <c r="AT412" s="2">
        <v>3</v>
      </c>
      <c r="AU412" s="2">
        <v>3</v>
      </c>
      <c r="AV412" s="2">
        <v>2</v>
      </c>
      <c r="AW412" s="2">
        <v>2</v>
      </c>
      <c r="AX412" s="2">
        <v>3</v>
      </c>
      <c r="AY412" s="2">
        <v>2</v>
      </c>
      <c r="AZ412" s="2">
        <v>3</v>
      </c>
      <c r="BA412" s="2">
        <v>2</v>
      </c>
      <c r="BB412" s="2">
        <v>3</v>
      </c>
      <c r="BC412" s="2">
        <v>3</v>
      </c>
      <c r="BD412" s="2">
        <v>3</v>
      </c>
      <c r="BE412" s="2">
        <v>3</v>
      </c>
      <c r="BF412" s="2">
        <v>1</v>
      </c>
      <c r="BG412" s="2">
        <v>3</v>
      </c>
      <c r="BH412" s="2">
        <v>3</v>
      </c>
      <c r="BI412" s="2">
        <f t="shared" si="19"/>
        <v>3</v>
      </c>
      <c r="BJ412" s="2">
        <v>0</v>
      </c>
      <c r="BK412" s="2">
        <v>1</v>
      </c>
      <c r="BL412" s="2">
        <v>1</v>
      </c>
      <c r="BM412" s="2">
        <v>1</v>
      </c>
      <c r="BN412" s="2">
        <v>0</v>
      </c>
      <c r="BO412" s="2">
        <v>0</v>
      </c>
      <c r="BP412" s="2">
        <v>0</v>
      </c>
      <c r="BQ412" s="4" t="s">
        <v>445</v>
      </c>
      <c r="BR412" s="2">
        <v>1</v>
      </c>
      <c r="BS412" s="2">
        <v>0</v>
      </c>
      <c r="BT412" s="2">
        <v>1</v>
      </c>
      <c r="BU412" s="2">
        <v>1</v>
      </c>
      <c r="BV412" s="2">
        <v>0</v>
      </c>
      <c r="BW412" s="2">
        <v>0</v>
      </c>
      <c r="BX412" s="2">
        <v>0</v>
      </c>
      <c r="BY412" s="4" t="s">
        <v>445</v>
      </c>
      <c r="BZ412" s="2">
        <v>1</v>
      </c>
      <c r="CA412" s="2">
        <v>0</v>
      </c>
      <c r="CB412" s="2">
        <v>1</v>
      </c>
      <c r="CC412" s="2">
        <v>1</v>
      </c>
      <c r="CD412" s="2">
        <v>0</v>
      </c>
      <c r="CE412" s="2">
        <v>0</v>
      </c>
      <c r="CF412" s="2">
        <v>0</v>
      </c>
      <c r="CG412" s="4" t="s">
        <v>445</v>
      </c>
      <c r="CH412" s="2">
        <v>1</v>
      </c>
      <c r="CI412" s="2">
        <v>1</v>
      </c>
      <c r="CJ412" s="2">
        <v>0</v>
      </c>
      <c r="CK412" s="2">
        <v>0</v>
      </c>
      <c r="CL412" s="2">
        <v>0</v>
      </c>
      <c r="CM412" s="4" t="s">
        <v>445</v>
      </c>
      <c r="CN412" s="2">
        <v>1</v>
      </c>
      <c r="CO412" s="2">
        <v>1</v>
      </c>
      <c r="CP412" s="2">
        <v>0</v>
      </c>
      <c r="CQ412" s="2">
        <v>0</v>
      </c>
      <c r="CR412" s="2">
        <v>0</v>
      </c>
      <c r="CS412" s="4" t="s">
        <v>445</v>
      </c>
      <c r="CT412" s="2">
        <v>1</v>
      </c>
      <c r="CU412" s="2">
        <v>1</v>
      </c>
      <c r="CV412" s="2">
        <v>0</v>
      </c>
      <c r="CW412" s="2">
        <v>0</v>
      </c>
      <c r="CX412" s="2">
        <v>0</v>
      </c>
      <c r="CY412" s="2">
        <v>0</v>
      </c>
      <c r="CZ412" s="4" t="s">
        <v>445</v>
      </c>
      <c r="DA412" s="8">
        <f t="shared" si="20"/>
        <v>15</v>
      </c>
      <c r="DB412" s="2">
        <v>2</v>
      </c>
      <c r="DC412" s="2">
        <v>2</v>
      </c>
      <c r="DD412" s="2">
        <v>3</v>
      </c>
      <c r="DE412" s="2">
        <v>3</v>
      </c>
      <c r="DF412" s="2">
        <v>3</v>
      </c>
      <c r="DG412" s="2">
        <v>3</v>
      </c>
      <c r="DH412" s="2">
        <v>3</v>
      </c>
      <c r="DI412" s="2">
        <v>2</v>
      </c>
      <c r="DJ412" s="2">
        <v>3</v>
      </c>
      <c r="DR412" s="4" t="s">
        <v>445</v>
      </c>
    </row>
    <row r="413" spans="1:122">
      <c r="A413" s="2">
        <v>7985470</v>
      </c>
      <c r="B413" s="3">
        <v>42056.981226851851</v>
      </c>
      <c r="C413" s="2">
        <v>1</v>
      </c>
      <c r="D413" s="2">
        <v>25</v>
      </c>
      <c r="E413" s="2">
        <v>4</v>
      </c>
      <c r="F413" s="2">
        <v>27</v>
      </c>
      <c r="G413" s="2">
        <v>5</v>
      </c>
      <c r="H413" s="2">
        <v>1</v>
      </c>
      <c r="I413" s="2">
        <v>1</v>
      </c>
      <c r="J413" s="2">
        <v>1</v>
      </c>
      <c r="K413" s="2">
        <v>1</v>
      </c>
      <c r="L413" s="2">
        <v>9</v>
      </c>
      <c r="N413" s="2">
        <v>1990</v>
      </c>
      <c r="O413" s="2">
        <v>100</v>
      </c>
      <c r="P413" s="2">
        <v>5</v>
      </c>
      <c r="Q413" s="2">
        <f t="shared" si="18"/>
        <v>20</v>
      </c>
      <c r="R413" s="4" t="s">
        <v>195</v>
      </c>
      <c r="S413" s="2">
        <v>1</v>
      </c>
      <c r="T413" s="2">
        <v>1</v>
      </c>
      <c r="U413" s="2">
        <v>1</v>
      </c>
      <c r="V413" s="2">
        <v>1</v>
      </c>
      <c r="W413" s="2">
        <v>2</v>
      </c>
      <c r="X413" s="2">
        <v>2</v>
      </c>
      <c r="Y413" s="2">
        <v>2</v>
      </c>
      <c r="Z413" s="2">
        <v>1</v>
      </c>
      <c r="AA413" s="2">
        <v>3</v>
      </c>
      <c r="AB413" s="2">
        <v>1</v>
      </c>
      <c r="AC413" s="2">
        <v>2</v>
      </c>
      <c r="AD413" s="2">
        <v>1</v>
      </c>
      <c r="AE413" s="2">
        <v>3</v>
      </c>
      <c r="AF413" s="2">
        <v>1</v>
      </c>
      <c r="AG413" s="2">
        <v>1</v>
      </c>
      <c r="AH413" s="2">
        <v>2</v>
      </c>
      <c r="AI413" s="2">
        <v>2</v>
      </c>
      <c r="AJ413" s="2">
        <v>2</v>
      </c>
      <c r="AK413" s="2">
        <v>3</v>
      </c>
      <c r="AL413" s="2">
        <v>3</v>
      </c>
      <c r="AM413" s="2">
        <v>1</v>
      </c>
      <c r="AN413" s="2">
        <v>2</v>
      </c>
      <c r="AO413" s="2">
        <v>2</v>
      </c>
      <c r="AP413" s="2">
        <v>2</v>
      </c>
      <c r="AQ413" s="2">
        <v>3</v>
      </c>
      <c r="AR413" s="2">
        <v>2</v>
      </c>
      <c r="AS413" s="2">
        <v>2</v>
      </c>
      <c r="AT413" s="2">
        <v>2</v>
      </c>
      <c r="AU413" s="2">
        <v>2</v>
      </c>
      <c r="AV413" s="2">
        <v>3</v>
      </c>
      <c r="AW413" s="2">
        <v>3</v>
      </c>
      <c r="AX413" s="2">
        <v>2</v>
      </c>
      <c r="AY413" s="2">
        <v>2</v>
      </c>
      <c r="AZ413" s="2">
        <v>1</v>
      </c>
      <c r="BA413" s="2">
        <v>2</v>
      </c>
      <c r="BB413" s="2">
        <v>2</v>
      </c>
      <c r="BC413" s="2">
        <v>2</v>
      </c>
      <c r="BD413" s="2">
        <v>2</v>
      </c>
      <c r="BE413" s="2">
        <v>2</v>
      </c>
      <c r="BF413" s="2">
        <v>3</v>
      </c>
      <c r="BG413" s="2">
        <v>2</v>
      </c>
      <c r="BH413" s="2">
        <v>1</v>
      </c>
      <c r="BI413" s="2">
        <f t="shared" si="19"/>
        <v>1.5</v>
      </c>
      <c r="BJ413" s="2">
        <v>0</v>
      </c>
      <c r="BK413" s="2">
        <v>0</v>
      </c>
      <c r="BL413" s="2">
        <v>0</v>
      </c>
      <c r="BM413" s="2">
        <v>0</v>
      </c>
      <c r="BN413" s="2">
        <v>0</v>
      </c>
      <c r="BO413" s="2">
        <v>1</v>
      </c>
      <c r="BP413" s="2">
        <v>0</v>
      </c>
      <c r="BQ413" s="4" t="s">
        <v>445</v>
      </c>
      <c r="BR413" s="2">
        <v>0</v>
      </c>
      <c r="BS413" s="2">
        <v>0</v>
      </c>
      <c r="BT413" s="2">
        <v>0</v>
      </c>
      <c r="BU413" s="2">
        <v>0</v>
      </c>
      <c r="BV413" s="2">
        <v>0</v>
      </c>
      <c r="BW413" s="2">
        <v>1</v>
      </c>
      <c r="BX413" s="2">
        <v>0</v>
      </c>
      <c r="BY413" s="4" t="s">
        <v>445</v>
      </c>
      <c r="BZ413" s="2">
        <v>0</v>
      </c>
      <c r="CA413" s="2">
        <v>0</v>
      </c>
      <c r="CB413" s="2">
        <v>0</v>
      </c>
      <c r="CC413" s="2">
        <v>0</v>
      </c>
      <c r="CD413" s="2">
        <v>0</v>
      </c>
      <c r="CE413" s="2">
        <v>1</v>
      </c>
      <c r="CF413" s="2">
        <v>0</v>
      </c>
      <c r="CG413" s="4" t="s">
        <v>445</v>
      </c>
      <c r="CH413" s="2">
        <v>0</v>
      </c>
      <c r="CI413" s="2">
        <v>0</v>
      </c>
      <c r="CJ413" s="2">
        <v>0</v>
      </c>
      <c r="CK413" s="2">
        <v>1</v>
      </c>
      <c r="CL413" s="2">
        <v>0</v>
      </c>
      <c r="CM413" s="4" t="s">
        <v>445</v>
      </c>
      <c r="CN413" s="2">
        <v>0</v>
      </c>
      <c r="CO413" s="2">
        <v>0</v>
      </c>
      <c r="CP413" s="2">
        <v>0</v>
      </c>
      <c r="CQ413" s="2">
        <v>1</v>
      </c>
      <c r="CR413" s="2">
        <v>0</v>
      </c>
      <c r="CS413" s="4" t="s">
        <v>445</v>
      </c>
      <c r="CT413" s="2">
        <v>0</v>
      </c>
      <c r="CU413" s="2">
        <v>0</v>
      </c>
      <c r="CV413" s="2">
        <v>0</v>
      </c>
      <c r="CW413" s="2">
        <v>0</v>
      </c>
      <c r="CX413" s="2">
        <v>1</v>
      </c>
      <c r="CY413" s="2">
        <v>0</v>
      </c>
      <c r="CZ413" s="4" t="s">
        <v>445</v>
      </c>
      <c r="DA413" s="8">
        <f t="shared" si="20"/>
        <v>0</v>
      </c>
      <c r="DB413" s="2">
        <v>1</v>
      </c>
      <c r="DC413" s="2">
        <v>2</v>
      </c>
      <c r="DD413" s="2">
        <v>2</v>
      </c>
      <c r="DE413" s="2">
        <v>2</v>
      </c>
      <c r="DF413" s="2">
        <v>2</v>
      </c>
      <c r="DG413" s="2">
        <v>2</v>
      </c>
      <c r="DH413" s="2">
        <v>4</v>
      </c>
      <c r="DI413" s="2">
        <v>3</v>
      </c>
      <c r="DJ413" s="2">
        <v>3</v>
      </c>
      <c r="DR413" s="4" t="s">
        <v>445</v>
      </c>
    </row>
    <row r="414" spans="1:122">
      <c r="A414" s="2">
        <v>7986409</v>
      </c>
      <c r="B414" s="3">
        <v>42057.550115740742</v>
      </c>
      <c r="C414" s="2">
        <v>2</v>
      </c>
      <c r="D414" s="2">
        <v>41</v>
      </c>
      <c r="E414" s="2">
        <v>7</v>
      </c>
      <c r="F414" s="2">
        <v>43</v>
      </c>
      <c r="G414" s="2">
        <v>8</v>
      </c>
      <c r="H414" s="2">
        <v>2</v>
      </c>
      <c r="I414" s="2">
        <v>2</v>
      </c>
      <c r="J414" s="2">
        <v>4</v>
      </c>
      <c r="K414" s="2">
        <v>1</v>
      </c>
      <c r="L414" s="2">
        <v>8</v>
      </c>
      <c r="N414" s="2">
        <v>1970</v>
      </c>
      <c r="O414" s="2">
        <v>500</v>
      </c>
      <c r="P414" s="2">
        <v>5</v>
      </c>
      <c r="Q414" s="2">
        <f t="shared" si="18"/>
        <v>100</v>
      </c>
      <c r="R414" s="4" t="s">
        <v>233</v>
      </c>
      <c r="S414" s="2">
        <v>1</v>
      </c>
      <c r="T414" s="2">
        <v>1</v>
      </c>
      <c r="U414" s="2">
        <v>1</v>
      </c>
      <c r="V414" s="2">
        <v>1</v>
      </c>
      <c r="W414" s="2">
        <v>1</v>
      </c>
      <c r="X414" s="2">
        <v>1</v>
      </c>
      <c r="Y414" s="2">
        <v>2</v>
      </c>
      <c r="Z414" s="2">
        <v>1</v>
      </c>
      <c r="AA414" s="2">
        <v>1</v>
      </c>
      <c r="AB414" s="2">
        <v>3</v>
      </c>
      <c r="AC414" s="2">
        <v>3</v>
      </c>
      <c r="AD414" s="2">
        <v>3</v>
      </c>
      <c r="AE414" s="2">
        <v>3</v>
      </c>
      <c r="AF414" s="2">
        <v>2</v>
      </c>
      <c r="AG414" s="2">
        <v>3</v>
      </c>
      <c r="AH414" s="2">
        <v>1</v>
      </c>
      <c r="AI414" s="2">
        <v>1</v>
      </c>
      <c r="AJ414" s="2">
        <v>1</v>
      </c>
      <c r="AK414" s="2">
        <v>1</v>
      </c>
      <c r="AL414" s="2">
        <v>4</v>
      </c>
      <c r="AM414" s="2">
        <v>3</v>
      </c>
      <c r="AN414" s="2">
        <v>1</v>
      </c>
      <c r="AO414" s="2">
        <v>2</v>
      </c>
      <c r="AP414" s="2">
        <v>3</v>
      </c>
      <c r="AQ414" s="2">
        <v>1</v>
      </c>
      <c r="AR414" s="2">
        <v>2</v>
      </c>
      <c r="AS414" s="2">
        <v>2</v>
      </c>
      <c r="AT414" s="2">
        <v>2</v>
      </c>
      <c r="AU414" s="2">
        <v>2</v>
      </c>
      <c r="AV414" s="2">
        <v>2</v>
      </c>
      <c r="AW414" s="2">
        <v>2</v>
      </c>
      <c r="AX414" s="2">
        <v>2</v>
      </c>
      <c r="AY414" s="2">
        <v>2</v>
      </c>
      <c r="AZ414" s="2">
        <v>1</v>
      </c>
      <c r="BA414" s="2">
        <v>1</v>
      </c>
      <c r="BB414" s="2">
        <v>1</v>
      </c>
      <c r="BC414" s="2">
        <v>2</v>
      </c>
      <c r="BD414" s="2">
        <v>1</v>
      </c>
      <c r="BE414" s="2">
        <v>2</v>
      </c>
      <c r="BF414" s="2">
        <v>2</v>
      </c>
      <c r="BG414" s="2">
        <v>2</v>
      </c>
      <c r="BH414" s="2">
        <v>1</v>
      </c>
      <c r="BI414" s="2">
        <f t="shared" si="19"/>
        <v>1.5</v>
      </c>
      <c r="BJ414" s="2">
        <v>0</v>
      </c>
      <c r="BK414" s="2">
        <v>0</v>
      </c>
      <c r="BL414" s="2">
        <v>0</v>
      </c>
      <c r="BM414" s="2">
        <v>0</v>
      </c>
      <c r="BN414" s="2">
        <v>0</v>
      </c>
      <c r="BO414" s="2">
        <v>1</v>
      </c>
      <c r="BP414" s="2">
        <v>0</v>
      </c>
      <c r="BQ414" s="4" t="s">
        <v>445</v>
      </c>
      <c r="BR414" s="2">
        <v>0</v>
      </c>
      <c r="BS414" s="2">
        <v>0</v>
      </c>
      <c r="BT414" s="2">
        <v>0</v>
      </c>
      <c r="BU414" s="2">
        <v>0</v>
      </c>
      <c r="BV414" s="2">
        <v>0</v>
      </c>
      <c r="BW414" s="2">
        <v>1</v>
      </c>
      <c r="BX414" s="2">
        <v>0</v>
      </c>
      <c r="BY414" s="4" t="s">
        <v>445</v>
      </c>
      <c r="BZ414" s="2">
        <v>0</v>
      </c>
      <c r="CA414" s="2">
        <v>0</v>
      </c>
      <c r="CB414" s="2">
        <v>0</v>
      </c>
      <c r="CC414" s="2">
        <v>0</v>
      </c>
      <c r="CD414" s="2">
        <v>0</v>
      </c>
      <c r="CE414" s="2">
        <v>1</v>
      </c>
      <c r="CF414" s="2">
        <v>0</v>
      </c>
      <c r="CG414" s="4" t="s">
        <v>445</v>
      </c>
      <c r="CH414" s="2">
        <v>0</v>
      </c>
      <c r="CI414" s="2">
        <v>0</v>
      </c>
      <c r="CJ414" s="2">
        <v>0</v>
      </c>
      <c r="CK414" s="2">
        <v>1</v>
      </c>
      <c r="CL414" s="2">
        <v>0</v>
      </c>
      <c r="CM414" s="4" t="s">
        <v>445</v>
      </c>
      <c r="CN414" s="2">
        <v>0</v>
      </c>
      <c r="CO414" s="2">
        <v>0</v>
      </c>
      <c r="CP414" s="2">
        <v>0</v>
      </c>
      <c r="CQ414" s="2">
        <v>1</v>
      </c>
      <c r="CR414" s="2">
        <v>0</v>
      </c>
      <c r="CS414" s="4" t="s">
        <v>445</v>
      </c>
      <c r="CT414" s="2">
        <v>0</v>
      </c>
      <c r="CU414" s="2">
        <v>0</v>
      </c>
      <c r="CV414" s="2">
        <v>0</v>
      </c>
      <c r="CW414" s="2">
        <v>0</v>
      </c>
      <c r="CX414" s="2">
        <v>1</v>
      </c>
      <c r="CY414" s="2">
        <v>0</v>
      </c>
      <c r="CZ414" s="4" t="s">
        <v>445</v>
      </c>
      <c r="DA414" s="8">
        <f t="shared" si="20"/>
        <v>0</v>
      </c>
      <c r="DB414" s="2">
        <v>2</v>
      </c>
      <c r="DC414" s="2">
        <v>2</v>
      </c>
      <c r="DD414" s="2">
        <v>1</v>
      </c>
      <c r="DE414" s="2">
        <v>3</v>
      </c>
      <c r="DF414" s="2">
        <v>2</v>
      </c>
      <c r="DG414" s="2">
        <v>1</v>
      </c>
      <c r="DH414" s="2">
        <v>1</v>
      </c>
      <c r="DI414" s="2">
        <v>2</v>
      </c>
      <c r="DJ414" s="2">
        <v>2</v>
      </c>
      <c r="DK414" s="2">
        <v>0</v>
      </c>
      <c r="DL414" s="2">
        <v>1</v>
      </c>
      <c r="DM414" s="2">
        <v>0</v>
      </c>
      <c r="DN414" s="2">
        <v>1</v>
      </c>
      <c r="DO414" s="2">
        <v>0</v>
      </c>
      <c r="DP414" s="2">
        <v>0</v>
      </c>
      <c r="DQ414" s="2">
        <v>0</v>
      </c>
      <c r="DR414" s="4" t="s">
        <v>445</v>
      </c>
    </row>
    <row r="415" spans="1:122">
      <c r="A415" s="2">
        <v>7987241</v>
      </c>
      <c r="B415" s="3">
        <v>42056.388194444444</v>
      </c>
      <c r="C415" s="2">
        <v>2</v>
      </c>
      <c r="D415" s="2">
        <v>31</v>
      </c>
      <c r="E415" s="2">
        <v>5</v>
      </c>
      <c r="F415" s="2">
        <v>28</v>
      </c>
      <c r="G415" s="2">
        <v>5</v>
      </c>
      <c r="H415" s="2">
        <v>2</v>
      </c>
      <c r="I415" s="2">
        <v>2</v>
      </c>
      <c r="J415" s="2">
        <v>3</v>
      </c>
      <c r="K415" s="2">
        <v>2</v>
      </c>
      <c r="L415" s="2">
        <v>4</v>
      </c>
      <c r="N415" s="2">
        <v>2002</v>
      </c>
      <c r="O415" s="2">
        <v>300</v>
      </c>
      <c r="P415" s="2">
        <v>3</v>
      </c>
      <c r="Q415" s="2">
        <f t="shared" si="18"/>
        <v>100</v>
      </c>
      <c r="R415" s="4" t="s">
        <v>330</v>
      </c>
      <c r="S415" s="2">
        <v>1</v>
      </c>
      <c r="T415" s="2">
        <v>1</v>
      </c>
      <c r="U415" s="2">
        <v>3</v>
      </c>
      <c r="V415" s="2">
        <v>2</v>
      </c>
      <c r="W415" s="2">
        <v>3</v>
      </c>
      <c r="X415" s="2">
        <v>3</v>
      </c>
      <c r="Y415" s="2">
        <v>1</v>
      </c>
      <c r="Z415" s="2">
        <v>2</v>
      </c>
      <c r="AA415" s="2">
        <v>2</v>
      </c>
      <c r="AB415" s="2">
        <v>2</v>
      </c>
      <c r="AC415" s="2">
        <v>2</v>
      </c>
      <c r="AD415" s="2">
        <v>2</v>
      </c>
      <c r="AE415" s="2">
        <v>4</v>
      </c>
      <c r="AF415" s="2">
        <v>2</v>
      </c>
      <c r="AG415" s="2">
        <v>4</v>
      </c>
      <c r="AH415" s="2">
        <v>4</v>
      </c>
      <c r="AI415" s="2">
        <v>3</v>
      </c>
      <c r="AJ415" s="2">
        <v>3</v>
      </c>
      <c r="AK415" s="2">
        <v>3</v>
      </c>
      <c r="AL415" s="2">
        <v>4</v>
      </c>
      <c r="AM415" s="2">
        <v>1</v>
      </c>
      <c r="AN415" s="2">
        <v>3</v>
      </c>
      <c r="AO415" s="2">
        <v>2</v>
      </c>
      <c r="AP415" s="2">
        <v>4</v>
      </c>
      <c r="AQ415" s="2">
        <v>4</v>
      </c>
      <c r="AR415" s="2">
        <v>3</v>
      </c>
      <c r="AS415" s="2">
        <v>3</v>
      </c>
      <c r="AT415" s="2">
        <v>3</v>
      </c>
      <c r="AU415" s="2">
        <v>3</v>
      </c>
      <c r="AV415" s="2">
        <v>3</v>
      </c>
      <c r="AW415" s="2">
        <v>3</v>
      </c>
      <c r="AX415" s="2">
        <v>3</v>
      </c>
      <c r="AY415" s="2">
        <v>4</v>
      </c>
      <c r="AZ415" s="2">
        <v>3</v>
      </c>
      <c r="BA415" s="2">
        <v>3</v>
      </c>
      <c r="BB415" s="2">
        <v>4</v>
      </c>
      <c r="BC415" s="2">
        <v>3</v>
      </c>
      <c r="BD415" s="2">
        <v>2</v>
      </c>
      <c r="BE415" s="2">
        <v>4</v>
      </c>
      <c r="BF415" s="2">
        <v>3</v>
      </c>
      <c r="BG415" s="2">
        <v>3</v>
      </c>
      <c r="BH415" s="2">
        <v>3</v>
      </c>
      <c r="BI415" s="2">
        <f t="shared" si="19"/>
        <v>3</v>
      </c>
      <c r="BJ415" s="2">
        <v>0</v>
      </c>
      <c r="BK415" s="2">
        <v>0</v>
      </c>
      <c r="BL415" s="2">
        <v>1</v>
      </c>
      <c r="BM415" s="2">
        <v>0</v>
      </c>
      <c r="BN415" s="2">
        <v>0</v>
      </c>
      <c r="BO415" s="2">
        <v>0</v>
      </c>
      <c r="BP415" s="2">
        <v>0</v>
      </c>
      <c r="BQ415" s="4" t="s">
        <v>445</v>
      </c>
      <c r="BR415" s="2">
        <v>0</v>
      </c>
      <c r="BS415" s="2">
        <v>0</v>
      </c>
      <c r="BT415" s="2">
        <v>0</v>
      </c>
      <c r="BU415" s="2">
        <v>1</v>
      </c>
      <c r="BV415" s="2">
        <v>0</v>
      </c>
      <c r="BW415" s="2">
        <v>0</v>
      </c>
      <c r="BX415" s="2">
        <v>0</v>
      </c>
      <c r="BY415" s="4" t="s">
        <v>445</v>
      </c>
      <c r="BZ415" s="2">
        <v>0</v>
      </c>
      <c r="CA415" s="2">
        <v>0</v>
      </c>
      <c r="CB415" s="2">
        <v>0</v>
      </c>
      <c r="CC415" s="2">
        <v>1</v>
      </c>
      <c r="CD415" s="2">
        <v>0</v>
      </c>
      <c r="CE415" s="2">
        <v>0</v>
      </c>
      <c r="CF415" s="2">
        <v>0</v>
      </c>
      <c r="CG415" s="4" t="s">
        <v>445</v>
      </c>
      <c r="CH415" s="2">
        <v>0</v>
      </c>
      <c r="CI415" s="2">
        <v>1</v>
      </c>
      <c r="CJ415" s="2">
        <v>0</v>
      </c>
      <c r="CK415" s="2">
        <v>0</v>
      </c>
      <c r="CL415" s="2">
        <v>0</v>
      </c>
      <c r="CM415" s="4" t="s">
        <v>445</v>
      </c>
      <c r="CN415" s="2">
        <v>0</v>
      </c>
      <c r="CO415" s="2">
        <v>1</v>
      </c>
      <c r="CP415" s="2">
        <v>0</v>
      </c>
      <c r="CQ415" s="2">
        <v>0</v>
      </c>
      <c r="CR415" s="2">
        <v>0</v>
      </c>
      <c r="CS415" s="4" t="s">
        <v>445</v>
      </c>
      <c r="CT415" s="2">
        <v>0</v>
      </c>
      <c r="CU415" s="2">
        <v>1</v>
      </c>
      <c r="CV415" s="2">
        <v>0</v>
      </c>
      <c r="CW415" s="2">
        <v>0</v>
      </c>
      <c r="CX415" s="2">
        <v>0</v>
      </c>
      <c r="CY415" s="2">
        <v>0</v>
      </c>
      <c r="CZ415" s="4" t="s">
        <v>445</v>
      </c>
      <c r="DA415" s="8">
        <f t="shared" si="20"/>
        <v>6</v>
      </c>
      <c r="DB415" s="2">
        <v>2</v>
      </c>
      <c r="DC415" s="2">
        <v>3</v>
      </c>
      <c r="DD415" s="2">
        <v>3</v>
      </c>
      <c r="DE415" s="2">
        <v>3</v>
      </c>
      <c r="DF415" s="2">
        <v>4</v>
      </c>
      <c r="DG415" s="2">
        <v>3</v>
      </c>
      <c r="DH415" s="2">
        <v>3</v>
      </c>
      <c r="DI415" s="2">
        <v>3</v>
      </c>
      <c r="DJ415" s="2">
        <v>3</v>
      </c>
      <c r="DR415" s="4" t="s">
        <v>445</v>
      </c>
    </row>
    <row r="416" spans="1:122">
      <c r="A416" s="2">
        <v>7989792</v>
      </c>
      <c r="B416" s="3">
        <v>42056.419976851852</v>
      </c>
      <c r="C416" s="2">
        <v>1</v>
      </c>
      <c r="D416" s="2">
        <v>46</v>
      </c>
      <c r="E416" s="2">
        <v>8</v>
      </c>
      <c r="F416" s="2">
        <v>13</v>
      </c>
      <c r="G416" s="2">
        <v>3</v>
      </c>
      <c r="H416" s="2">
        <v>2</v>
      </c>
      <c r="I416" s="2">
        <v>2</v>
      </c>
      <c r="J416" s="2">
        <v>3</v>
      </c>
      <c r="K416" s="2">
        <v>3</v>
      </c>
      <c r="L416" s="2">
        <v>6</v>
      </c>
      <c r="N416" s="2">
        <v>1997</v>
      </c>
      <c r="O416" s="2">
        <v>150</v>
      </c>
      <c r="P416" s="2">
        <v>1</v>
      </c>
      <c r="Q416" s="2">
        <f t="shared" si="18"/>
        <v>150</v>
      </c>
      <c r="R416" s="4" t="s">
        <v>331</v>
      </c>
      <c r="S416" s="2">
        <v>2</v>
      </c>
      <c r="T416" s="2">
        <v>4</v>
      </c>
      <c r="U416" s="2">
        <v>4</v>
      </c>
      <c r="V416" s="2">
        <v>4</v>
      </c>
      <c r="W416" s="2">
        <v>1</v>
      </c>
      <c r="X416" s="2">
        <v>1</v>
      </c>
      <c r="Y416" s="2">
        <v>1</v>
      </c>
      <c r="Z416" s="2">
        <v>1</v>
      </c>
      <c r="AA416" s="2">
        <v>4</v>
      </c>
      <c r="AB416" s="2">
        <v>4</v>
      </c>
      <c r="AC416" s="2">
        <v>4</v>
      </c>
      <c r="AD416" s="2">
        <v>4</v>
      </c>
      <c r="AE416" s="2">
        <v>4</v>
      </c>
      <c r="AF416" s="2">
        <v>3</v>
      </c>
      <c r="AG416" s="2">
        <v>3</v>
      </c>
      <c r="AH416" s="2">
        <v>4</v>
      </c>
      <c r="AI416" s="2">
        <v>4</v>
      </c>
      <c r="AJ416" s="2">
        <v>1</v>
      </c>
      <c r="AK416" s="2">
        <v>4</v>
      </c>
      <c r="AL416" s="2">
        <v>4</v>
      </c>
      <c r="AM416" s="2">
        <v>4</v>
      </c>
      <c r="AN416" s="2">
        <v>1</v>
      </c>
      <c r="AO416" s="2">
        <v>4</v>
      </c>
      <c r="AP416" s="2">
        <v>4</v>
      </c>
      <c r="AQ416" s="2">
        <v>4</v>
      </c>
      <c r="AR416" s="2">
        <v>2</v>
      </c>
      <c r="AS416" s="2">
        <v>2</v>
      </c>
      <c r="AT416" s="2">
        <v>2</v>
      </c>
      <c r="AU416" s="2">
        <v>2</v>
      </c>
      <c r="AV416" s="2">
        <v>2</v>
      </c>
      <c r="AW416" s="2">
        <v>3</v>
      </c>
      <c r="AX416" s="2">
        <v>2</v>
      </c>
      <c r="AY416" s="2">
        <v>2</v>
      </c>
      <c r="AZ416" s="2">
        <v>1</v>
      </c>
      <c r="BA416" s="2">
        <v>1</v>
      </c>
      <c r="BB416" s="2">
        <v>1</v>
      </c>
      <c r="BC416" s="2">
        <v>2</v>
      </c>
      <c r="BD416" s="2">
        <v>1</v>
      </c>
      <c r="BE416" s="2">
        <v>1</v>
      </c>
      <c r="BF416" s="2">
        <v>2</v>
      </c>
      <c r="BG416" s="2">
        <v>3</v>
      </c>
      <c r="BH416" s="2">
        <v>1</v>
      </c>
      <c r="BI416" s="2">
        <f t="shared" si="19"/>
        <v>2</v>
      </c>
      <c r="BJ416" s="2">
        <v>0</v>
      </c>
      <c r="BK416" s="2">
        <v>0</v>
      </c>
      <c r="BL416" s="2">
        <v>0</v>
      </c>
      <c r="BM416" s="2">
        <v>0</v>
      </c>
      <c r="BN416" s="2">
        <v>0</v>
      </c>
      <c r="BO416" s="2">
        <v>1</v>
      </c>
      <c r="BP416" s="2">
        <v>0</v>
      </c>
      <c r="BQ416" s="4" t="s">
        <v>445</v>
      </c>
      <c r="BR416" s="2">
        <v>0</v>
      </c>
      <c r="BS416" s="2">
        <v>0</v>
      </c>
      <c r="BT416" s="2">
        <v>0</v>
      </c>
      <c r="BU416" s="2">
        <v>0</v>
      </c>
      <c r="BV416" s="2">
        <v>0</v>
      </c>
      <c r="BW416" s="2">
        <v>1</v>
      </c>
      <c r="BX416" s="2">
        <v>0</v>
      </c>
      <c r="BY416" s="4" t="s">
        <v>445</v>
      </c>
      <c r="BZ416" s="2">
        <v>0</v>
      </c>
      <c r="CA416" s="2">
        <v>0</v>
      </c>
      <c r="CB416" s="2">
        <v>0</v>
      </c>
      <c r="CC416" s="2">
        <v>0</v>
      </c>
      <c r="CD416" s="2">
        <v>0</v>
      </c>
      <c r="CE416" s="2">
        <v>1</v>
      </c>
      <c r="CF416" s="2">
        <v>0</v>
      </c>
      <c r="CG416" s="4" t="s">
        <v>445</v>
      </c>
      <c r="CH416" s="2">
        <v>0</v>
      </c>
      <c r="CI416" s="2">
        <v>0</v>
      </c>
      <c r="CJ416" s="2">
        <v>0</v>
      </c>
      <c r="CK416" s="2">
        <v>1</v>
      </c>
      <c r="CL416" s="2">
        <v>0</v>
      </c>
      <c r="CM416" s="4" t="s">
        <v>445</v>
      </c>
      <c r="CN416" s="2">
        <v>0</v>
      </c>
      <c r="CO416" s="2">
        <v>0</v>
      </c>
      <c r="CP416" s="2">
        <v>0</v>
      </c>
      <c r="CQ416" s="2">
        <v>1</v>
      </c>
      <c r="CR416" s="2">
        <v>0</v>
      </c>
      <c r="CS416" s="4" t="s">
        <v>445</v>
      </c>
      <c r="CT416" s="2">
        <v>0</v>
      </c>
      <c r="CU416" s="2">
        <v>0</v>
      </c>
      <c r="CV416" s="2">
        <v>0</v>
      </c>
      <c r="CW416" s="2">
        <v>0</v>
      </c>
      <c r="CX416" s="2">
        <v>1</v>
      </c>
      <c r="CY416" s="2">
        <v>0</v>
      </c>
      <c r="CZ416" s="4" t="s">
        <v>445</v>
      </c>
      <c r="DA416" s="8">
        <f t="shared" si="20"/>
        <v>0</v>
      </c>
      <c r="DB416" s="2">
        <v>2</v>
      </c>
      <c r="DC416" s="2">
        <v>2</v>
      </c>
      <c r="DD416" s="2">
        <v>3</v>
      </c>
      <c r="DE416" s="2">
        <v>3</v>
      </c>
      <c r="DF416" s="2">
        <v>2</v>
      </c>
      <c r="DG416" s="2">
        <v>2</v>
      </c>
      <c r="DH416" s="2">
        <v>1</v>
      </c>
      <c r="DI416" s="2">
        <v>1</v>
      </c>
      <c r="DJ416" s="2">
        <v>3</v>
      </c>
      <c r="DR416" s="4" t="s">
        <v>445</v>
      </c>
    </row>
    <row r="417" spans="1:122">
      <c r="A417" s="2">
        <v>7995485</v>
      </c>
      <c r="B417" s="3">
        <v>42056.077268518522</v>
      </c>
      <c r="C417" s="2">
        <v>1</v>
      </c>
      <c r="D417" s="2">
        <v>48</v>
      </c>
      <c r="E417" s="2">
        <v>8</v>
      </c>
      <c r="F417" s="2">
        <v>11</v>
      </c>
      <c r="G417" s="2">
        <v>3</v>
      </c>
      <c r="H417" s="2">
        <v>1</v>
      </c>
      <c r="I417" s="2">
        <v>2</v>
      </c>
      <c r="J417" s="2">
        <v>3</v>
      </c>
      <c r="K417" s="2">
        <v>10</v>
      </c>
      <c r="L417" s="2">
        <v>6</v>
      </c>
      <c r="N417" s="2">
        <v>2004</v>
      </c>
      <c r="O417" s="2">
        <v>200</v>
      </c>
      <c r="P417" s="2">
        <v>1</v>
      </c>
      <c r="Q417" s="2">
        <f t="shared" si="18"/>
        <v>200</v>
      </c>
      <c r="R417" s="4" t="s">
        <v>332</v>
      </c>
      <c r="S417" s="2">
        <v>1</v>
      </c>
      <c r="T417" s="2">
        <v>4</v>
      </c>
      <c r="U417" s="2">
        <v>3</v>
      </c>
      <c r="V417" s="2">
        <v>2</v>
      </c>
      <c r="W417" s="2">
        <v>5</v>
      </c>
      <c r="X417" s="2">
        <v>4</v>
      </c>
      <c r="Y417" s="2">
        <v>1</v>
      </c>
      <c r="Z417" s="2">
        <v>1</v>
      </c>
      <c r="AA417" s="2">
        <v>3</v>
      </c>
      <c r="AB417" s="2">
        <v>4</v>
      </c>
      <c r="AC417" s="2">
        <v>4</v>
      </c>
      <c r="AD417" s="2">
        <v>4</v>
      </c>
      <c r="AE417" s="2">
        <v>4</v>
      </c>
      <c r="AF417" s="2">
        <v>4</v>
      </c>
      <c r="AG417" s="2">
        <v>4</v>
      </c>
      <c r="AH417" s="2">
        <v>4</v>
      </c>
      <c r="AI417" s="2">
        <v>4</v>
      </c>
      <c r="AJ417" s="2">
        <v>4</v>
      </c>
      <c r="AK417" s="2">
        <v>4</v>
      </c>
      <c r="AL417" s="2">
        <v>4</v>
      </c>
      <c r="AM417" s="2">
        <v>4</v>
      </c>
      <c r="AN417" s="2">
        <v>3</v>
      </c>
      <c r="AO417" s="2">
        <v>4</v>
      </c>
      <c r="AP417" s="2">
        <v>4</v>
      </c>
      <c r="AQ417" s="2">
        <v>4</v>
      </c>
      <c r="AR417" s="2">
        <v>2</v>
      </c>
      <c r="AS417" s="2">
        <v>4</v>
      </c>
      <c r="AT417" s="2">
        <v>4</v>
      </c>
      <c r="AU417" s="2">
        <v>4</v>
      </c>
      <c r="AV417" s="2">
        <v>3</v>
      </c>
      <c r="AW417" s="2">
        <v>3</v>
      </c>
      <c r="AX417" s="2">
        <v>4</v>
      </c>
      <c r="AY417" s="2">
        <v>4</v>
      </c>
      <c r="AZ417" s="2">
        <v>4</v>
      </c>
      <c r="BA417" s="2">
        <v>3</v>
      </c>
      <c r="BB417" s="2">
        <v>4</v>
      </c>
      <c r="BC417" s="2">
        <v>4</v>
      </c>
      <c r="BD417" s="2">
        <v>4</v>
      </c>
      <c r="BE417" s="2">
        <v>2</v>
      </c>
      <c r="BF417" s="2">
        <v>4</v>
      </c>
      <c r="BG417" s="2">
        <v>4</v>
      </c>
      <c r="BH417" s="2">
        <v>3</v>
      </c>
      <c r="BI417" s="2">
        <f t="shared" si="19"/>
        <v>3.5</v>
      </c>
      <c r="BJ417" s="2">
        <v>0</v>
      </c>
      <c r="BK417" s="2">
        <v>0</v>
      </c>
      <c r="BL417" s="2">
        <v>0</v>
      </c>
      <c r="BM417" s="2">
        <v>1</v>
      </c>
      <c r="BN417" s="2">
        <v>0</v>
      </c>
      <c r="BO417" s="2">
        <v>0</v>
      </c>
      <c r="BP417" s="2">
        <v>0</v>
      </c>
      <c r="BQ417" s="4" t="s">
        <v>445</v>
      </c>
      <c r="BR417" s="2">
        <v>1</v>
      </c>
      <c r="BS417" s="2">
        <v>0</v>
      </c>
      <c r="BT417" s="2">
        <v>0</v>
      </c>
      <c r="BU417" s="2">
        <v>0</v>
      </c>
      <c r="BV417" s="2">
        <v>0</v>
      </c>
      <c r="BW417" s="2">
        <v>0</v>
      </c>
      <c r="BX417" s="2">
        <v>0</v>
      </c>
      <c r="BY417" s="4" t="s">
        <v>445</v>
      </c>
      <c r="BZ417" s="2">
        <v>1</v>
      </c>
      <c r="CA417" s="2">
        <v>0</v>
      </c>
      <c r="CB417" s="2">
        <v>0</v>
      </c>
      <c r="CC417" s="2">
        <v>0</v>
      </c>
      <c r="CD417" s="2">
        <v>0</v>
      </c>
      <c r="CE417" s="2">
        <v>0</v>
      </c>
      <c r="CF417" s="2">
        <v>0</v>
      </c>
      <c r="CG417" s="4" t="s">
        <v>445</v>
      </c>
      <c r="CH417" s="2">
        <v>1</v>
      </c>
      <c r="CI417" s="2">
        <v>0</v>
      </c>
      <c r="CJ417" s="2">
        <v>0</v>
      </c>
      <c r="CK417" s="2">
        <v>0</v>
      </c>
      <c r="CL417" s="2">
        <v>0</v>
      </c>
      <c r="CM417" s="4" t="s">
        <v>445</v>
      </c>
      <c r="CN417" s="2">
        <v>0</v>
      </c>
      <c r="CO417" s="2">
        <v>0</v>
      </c>
      <c r="CP417" s="2">
        <v>0</v>
      </c>
      <c r="CQ417" s="2">
        <v>0</v>
      </c>
      <c r="CR417" s="2">
        <v>1</v>
      </c>
      <c r="CS417" s="4" t="s">
        <v>445</v>
      </c>
      <c r="CT417" s="2">
        <v>0</v>
      </c>
      <c r="CU417" s="2">
        <v>0</v>
      </c>
      <c r="CV417" s="2">
        <v>0</v>
      </c>
      <c r="CW417" s="2">
        <v>0</v>
      </c>
      <c r="CX417" s="2">
        <v>1</v>
      </c>
      <c r="CY417" s="2">
        <v>0</v>
      </c>
      <c r="CZ417" s="4" t="s">
        <v>445</v>
      </c>
      <c r="DA417" s="8">
        <f t="shared" si="20"/>
        <v>4</v>
      </c>
      <c r="DB417" s="2">
        <v>2</v>
      </c>
      <c r="DC417" s="2">
        <v>4</v>
      </c>
      <c r="DD417" s="2">
        <v>4</v>
      </c>
      <c r="DE417" s="2">
        <v>2</v>
      </c>
      <c r="DF417" s="2">
        <v>5</v>
      </c>
      <c r="DG417" s="2">
        <v>4</v>
      </c>
      <c r="DH417" s="2">
        <v>5</v>
      </c>
      <c r="DI417" s="2">
        <v>4</v>
      </c>
      <c r="DJ417" s="2">
        <v>4</v>
      </c>
      <c r="DR417" s="4" t="s">
        <v>445</v>
      </c>
    </row>
    <row r="418" spans="1:122">
      <c r="A418" s="2">
        <v>7996996</v>
      </c>
      <c r="B418" s="3">
        <v>42056.024131944447</v>
      </c>
      <c r="C418" s="2">
        <v>2</v>
      </c>
      <c r="D418" s="2">
        <v>28</v>
      </c>
      <c r="E418" s="2">
        <v>4</v>
      </c>
      <c r="F418" s="2">
        <v>6</v>
      </c>
      <c r="G418" s="2">
        <v>2</v>
      </c>
      <c r="H418" s="2">
        <v>1</v>
      </c>
      <c r="I418" s="2">
        <v>1</v>
      </c>
      <c r="J418" s="2">
        <v>6</v>
      </c>
      <c r="K418" s="2">
        <v>3</v>
      </c>
      <c r="L418" s="2">
        <v>3</v>
      </c>
      <c r="N418" s="2">
        <v>2014</v>
      </c>
      <c r="O418" s="2">
        <v>500</v>
      </c>
      <c r="P418" s="2">
        <v>5</v>
      </c>
      <c r="Q418" s="2">
        <f t="shared" si="18"/>
        <v>100</v>
      </c>
      <c r="R418" s="4" t="s">
        <v>333</v>
      </c>
      <c r="S418" s="2">
        <v>2</v>
      </c>
      <c r="T418" s="2">
        <v>2</v>
      </c>
      <c r="U418" s="2">
        <v>3</v>
      </c>
      <c r="V418" s="2">
        <v>3</v>
      </c>
      <c r="W418" s="2">
        <v>3</v>
      </c>
      <c r="X418" s="2">
        <v>2</v>
      </c>
      <c r="Y418" s="2">
        <v>2</v>
      </c>
      <c r="Z418" s="2">
        <v>2</v>
      </c>
      <c r="AA418" s="2">
        <v>3</v>
      </c>
      <c r="AB418" s="2">
        <v>3</v>
      </c>
      <c r="AC418" s="2">
        <v>2</v>
      </c>
      <c r="AD418" s="2">
        <v>2</v>
      </c>
      <c r="AE418" s="2">
        <v>2</v>
      </c>
      <c r="AF418" s="2">
        <v>3</v>
      </c>
      <c r="AG418" s="2">
        <v>2</v>
      </c>
      <c r="AH418" s="2">
        <v>3</v>
      </c>
      <c r="AI418" s="2">
        <v>2</v>
      </c>
      <c r="AJ418" s="2">
        <v>3</v>
      </c>
      <c r="AK418" s="2">
        <v>2</v>
      </c>
      <c r="AL418" s="2">
        <v>2</v>
      </c>
      <c r="AM418" s="2">
        <v>2</v>
      </c>
      <c r="AN418" s="2">
        <v>2</v>
      </c>
      <c r="AO418" s="2">
        <v>3</v>
      </c>
      <c r="AP418" s="2">
        <v>2</v>
      </c>
      <c r="AQ418" s="2">
        <v>2</v>
      </c>
      <c r="AR418" s="2">
        <v>3</v>
      </c>
      <c r="AS418" s="2">
        <v>1</v>
      </c>
      <c r="AT418" s="2">
        <v>2</v>
      </c>
      <c r="AU418" s="2">
        <v>2</v>
      </c>
      <c r="AV418" s="2">
        <v>2</v>
      </c>
      <c r="AW418" s="2">
        <v>2</v>
      </c>
      <c r="AX418" s="2">
        <v>3</v>
      </c>
      <c r="AY418" s="2">
        <v>2</v>
      </c>
      <c r="AZ418" s="2">
        <v>2</v>
      </c>
      <c r="BA418" s="2">
        <v>3</v>
      </c>
      <c r="BB418" s="2">
        <v>3</v>
      </c>
      <c r="BC418" s="2">
        <v>3</v>
      </c>
      <c r="BD418" s="2">
        <v>3</v>
      </c>
      <c r="BE418" s="2">
        <v>4</v>
      </c>
      <c r="BF418" s="2">
        <v>3</v>
      </c>
      <c r="BG418" s="2">
        <v>3</v>
      </c>
      <c r="BH418" s="2">
        <v>3</v>
      </c>
      <c r="BI418" s="2">
        <f t="shared" si="19"/>
        <v>3</v>
      </c>
      <c r="BJ418" s="2">
        <v>0</v>
      </c>
      <c r="BK418" s="2">
        <v>1</v>
      </c>
      <c r="BL418" s="2">
        <v>0</v>
      </c>
      <c r="BM418" s="2">
        <v>0</v>
      </c>
      <c r="BN418" s="2">
        <v>0</v>
      </c>
      <c r="BO418" s="2">
        <v>0</v>
      </c>
      <c r="BP418" s="2">
        <v>0</v>
      </c>
      <c r="BQ418" s="4" t="s">
        <v>445</v>
      </c>
      <c r="BR418" s="2">
        <v>0</v>
      </c>
      <c r="BS418" s="2">
        <v>1</v>
      </c>
      <c r="BT418" s="2">
        <v>0</v>
      </c>
      <c r="BU418" s="2">
        <v>0</v>
      </c>
      <c r="BV418" s="2">
        <v>0</v>
      </c>
      <c r="BW418" s="2">
        <v>0</v>
      </c>
      <c r="BX418" s="2">
        <v>0</v>
      </c>
      <c r="BY418" s="4" t="s">
        <v>445</v>
      </c>
      <c r="BZ418" s="2">
        <v>0</v>
      </c>
      <c r="CA418" s="2">
        <v>0</v>
      </c>
      <c r="CB418" s="2">
        <v>1</v>
      </c>
      <c r="CC418" s="2">
        <v>0</v>
      </c>
      <c r="CD418" s="2">
        <v>0</v>
      </c>
      <c r="CE418" s="2">
        <v>0</v>
      </c>
      <c r="CF418" s="2">
        <v>0</v>
      </c>
      <c r="CG418" s="4" t="s">
        <v>445</v>
      </c>
      <c r="CH418" s="2">
        <v>0</v>
      </c>
      <c r="CI418" s="2">
        <v>1</v>
      </c>
      <c r="CJ418" s="2">
        <v>0</v>
      </c>
      <c r="CK418" s="2">
        <v>0</v>
      </c>
      <c r="CL418" s="2">
        <v>0</v>
      </c>
      <c r="CM418" s="4" t="s">
        <v>445</v>
      </c>
      <c r="CN418" s="2">
        <v>0</v>
      </c>
      <c r="CO418" s="2">
        <v>1</v>
      </c>
      <c r="CP418" s="2">
        <v>0</v>
      </c>
      <c r="CQ418" s="2">
        <v>0</v>
      </c>
      <c r="CR418" s="2">
        <v>0</v>
      </c>
      <c r="CS418" s="4" t="s">
        <v>445</v>
      </c>
      <c r="CT418" s="2">
        <v>0</v>
      </c>
      <c r="CU418" s="2">
        <v>1</v>
      </c>
      <c r="CV418" s="2">
        <v>0</v>
      </c>
      <c r="CW418" s="2">
        <v>0</v>
      </c>
      <c r="CX418" s="2">
        <v>0</v>
      </c>
      <c r="CY418" s="2">
        <v>0</v>
      </c>
      <c r="CZ418" s="4" t="s">
        <v>445</v>
      </c>
      <c r="DA418" s="8">
        <f t="shared" si="20"/>
        <v>6</v>
      </c>
      <c r="DB418" s="2">
        <v>2</v>
      </c>
      <c r="DC418" s="2">
        <v>3</v>
      </c>
      <c r="DD418" s="2">
        <v>3</v>
      </c>
      <c r="DE418" s="2">
        <v>3</v>
      </c>
      <c r="DF418" s="2">
        <v>4</v>
      </c>
      <c r="DG418" s="2">
        <v>3</v>
      </c>
      <c r="DH418" s="2">
        <v>2</v>
      </c>
      <c r="DI418" s="2">
        <v>2</v>
      </c>
      <c r="DJ418" s="2">
        <v>3</v>
      </c>
      <c r="DR418" s="4" t="s">
        <v>445</v>
      </c>
    </row>
    <row r="419" spans="1:122">
      <c r="A419" s="2">
        <v>7997288</v>
      </c>
      <c r="B419" s="3">
        <v>42056.058761574073</v>
      </c>
      <c r="C419" s="2">
        <v>2</v>
      </c>
      <c r="D419" s="2">
        <v>60</v>
      </c>
      <c r="E419" s="2">
        <v>11</v>
      </c>
      <c r="F419" s="2">
        <v>39</v>
      </c>
      <c r="G419" s="2">
        <v>7</v>
      </c>
      <c r="H419" s="2">
        <v>1</v>
      </c>
      <c r="I419" s="2">
        <v>2</v>
      </c>
      <c r="J419" s="2">
        <v>4</v>
      </c>
      <c r="K419" s="2">
        <v>2</v>
      </c>
      <c r="L419" s="2">
        <v>5</v>
      </c>
      <c r="N419" s="2">
        <v>1990</v>
      </c>
      <c r="O419" s="2">
        <v>3000</v>
      </c>
      <c r="P419" s="2">
        <v>5</v>
      </c>
      <c r="Q419" s="2">
        <f t="shared" si="18"/>
        <v>600</v>
      </c>
      <c r="R419" s="4" t="s">
        <v>334</v>
      </c>
      <c r="S419" s="2">
        <v>4</v>
      </c>
      <c r="T419" s="2">
        <v>3</v>
      </c>
      <c r="U419" s="2">
        <v>1</v>
      </c>
      <c r="V419" s="2">
        <v>3</v>
      </c>
      <c r="W419" s="2">
        <v>1</v>
      </c>
      <c r="X419" s="2">
        <v>3</v>
      </c>
      <c r="Y419" s="2">
        <v>1</v>
      </c>
      <c r="Z419" s="2">
        <v>3</v>
      </c>
      <c r="AA419" s="2">
        <v>3</v>
      </c>
      <c r="AB419" s="2">
        <v>1</v>
      </c>
      <c r="AC419" s="2">
        <v>3</v>
      </c>
      <c r="AD419" s="2">
        <v>3</v>
      </c>
      <c r="AE419" s="2">
        <v>3</v>
      </c>
      <c r="AF419" s="2">
        <v>3</v>
      </c>
      <c r="AG419" s="2">
        <v>3</v>
      </c>
      <c r="AH419" s="2">
        <v>1</v>
      </c>
      <c r="AI419" s="2">
        <v>4</v>
      </c>
      <c r="AJ419" s="2">
        <v>4</v>
      </c>
      <c r="AK419" s="2">
        <v>3</v>
      </c>
      <c r="AL419" s="2">
        <v>4</v>
      </c>
      <c r="AM419" s="2">
        <v>4</v>
      </c>
      <c r="AN419" s="2">
        <v>1</v>
      </c>
      <c r="AO419" s="2">
        <v>4</v>
      </c>
      <c r="AP419" s="2">
        <v>3</v>
      </c>
      <c r="AQ419" s="2">
        <v>3</v>
      </c>
      <c r="AR419" s="2">
        <v>3</v>
      </c>
      <c r="AS419" s="2">
        <v>3</v>
      </c>
      <c r="AT419" s="2">
        <v>4</v>
      </c>
      <c r="AU419" s="2">
        <v>3</v>
      </c>
      <c r="AV419" s="2">
        <v>3</v>
      </c>
      <c r="AW419" s="2">
        <v>3</v>
      </c>
      <c r="AX419" s="2">
        <v>3</v>
      </c>
      <c r="AY419" s="2">
        <v>3</v>
      </c>
      <c r="AZ419" s="2">
        <v>4</v>
      </c>
      <c r="BA419" s="2">
        <v>2</v>
      </c>
      <c r="BB419" s="2">
        <v>2</v>
      </c>
      <c r="BC419" s="2">
        <v>3</v>
      </c>
      <c r="BD419" s="2">
        <v>2</v>
      </c>
      <c r="BE419" s="2">
        <v>2</v>
      </c>
      <c r="BF419" s="2">
        <v>2</v>
      </c>
      <c r="BG419" s="2">
        <v>2</v>
      </c>
      <c r="BH419" s="2">
        <v>2</v>
      </c>
      <c r="BI419" s="2">
        <f t="shared" si="19"/>
        <v>2</v>
      </c>
      <c r="BJ419" s="2">
        <v>1</v>
      </c>
      <c r="BK419" s="2">
        <v>0</v>
      </c>
      <c r="BL419" s="2">
        <v>0</v>
      </c>
      <c r="BM419" s="2">
        <v>0</v>
      </c>
      <c r="BN419" s="2">
        <v>0</v>
      </c>
      <c r="BO419" s="2">
        <v>0</v>
      </c>
      <c r="BP419" s="2">
        <v>0</v>
      </c>
      <c r="BQ419" s="4" t="s">
        <v>445</v>
      </c>
      <c r="BR419" s="2">
        <v>0</v>
      </c>
      <c r="BS419" s="2">
        <v>0</v>
      </c>
      <c r="BT419" s="2">
        <v>0</v>
      </c>
      <c r="BU419" s="2">
        <v>0</v>
      </c>
      <c r="BV419" s="2">
        <v>0</v>
      </c>
      <c r="BW419" s="2">
        <v>0</v>
      </c>
      <c r="BX419" s="2">
        <v>1</v>
      </c>
      <c r="BY419" s="4" t="s">
        <v>445</v>
      </c>
      <c r="BZ419" s="2">
        <v>0</v>
      </c>
      <c r="CA419" s="2">
        <v>0</v>
      </c>
      <c r="CB419" s="2">
        <v>0</v>
      </c>
      <c r="CC419" s="2">
        <v>0</v>
      </c>
      <c r="CD419" s="2">
        <v>0</v>
      </c>
      <c r="CE419" s="2">
        <v>0</v>
      </c>
      <c r="CF419" s="2">
        <v>1</v>
      </c>
      <c r="CG419" s="4" t="s">
        <v>445</v>
      </c>
      <c r="CH419" s="2">
        <v>1</v>
      </c>
      <c r="CI419" s="2">
        <v>0</v>
      </c>
      <c r="CJ419" s="2">
        <v>0</v>
      </c>
      <c r="CK419" s="2">
        <v>0</v>
      </c>
      <c r="CL419" s="2">
        <v>0</v>
      </c>
      <c r="CM419" s="4" t="s">
        <v>445</v>
      </c>
      <c r="CN419" s="2">
        <v>0</v>
      </c>
      <c r="CO419" s="2">
        <v>1</v>
      </c>
      <c r="CP419" s="2">
        <v>0</v>
      </c>
      <c r="CQ419" s="2">
        <v>0</v>
      </c>
      <c r="CR419" s="2">
        <v>0</v>
      </c>
      <c r="CS419" s="4" t="s">
        <v>445</v>
      </c>
      <c r="CT419" s="2">
        <v>0</v>
      </c>
      <c r="CU419" s="2">
        <v>0</v>
      </c>
      <c r="CV419" s="2">
        <v>0</v>
      </c>
      <c r="CW419" s="2">
        <v>0</v>
      </c>
      <c r="CX419" s="2">
        <v>1</v>
      </c>
      <c r="CY419" s="2">
        <v>0</v>
      </c>
      <c r="CZ419" s="4" t="s">
        <v>445</v>
      </c>
      <c r="DA419" s="8">
        <f t="shared" si="20"/>
        <v>3</v>
      </c>
      <c r="DB419" s="2">
        <v>2</v>
      </c>
      <c r="DC419" s="2">
        <v>2</v>
      </c>
      <c r="DD419" s="2">
        <v>2</v>
      </c>
      <c r="DE419" s="2">
        <v>2</v>
      </c>
      <c r="DF419" s="2">
        <v>2</v>
      </c>
      <c r="DG419" s="2">
        <v>2</v>
      </c>
      <c r="DH419" s="2">
        <v>1</v>
      </c>
      <c r="DI419" s="2">
        <v>3</v>
      </c>
      <c r="DJ419" s="2">
        <v>2</v>
      </c>
      <c r="DK419" s="2">
        <v>1</v>
      </c>
      <c r="DL419" s="2">
        <v>1</v>
      </c>
      <c r="DM419" s="2">
        <v>1</v>
      </c>
      <c r="DN419" s="2">
        <v>0</v>
      </c>
      <c r="DO419" s="2">
        <v>1</v>
      </c>
      <c r="DP419" s="2">
        <v>0</v>
      </c>
      <c r="DQ419" s="2">
        <v>0</v>
      </c>
      <c r="DR419" s="4" t="s">
        <v>445</v>
      </c>
    </row>
    <row r="420" spans="1:122">
      <c r="A420" s="2">
        <v>7997720</v>
      </c>
      <c r="B420" s="3">
        <v>42056.002534722225</v>
      </c>
      <c r="C420" s="2">
        <v>2</v>
      </c>
      <c r="D420" s="2">
        <v>26</v>
      </c>
      <c r="E420" s="2">
        <v>4</v>
      </c>
      <c r="F420" s="2">
        <v>26</v>
      </c>
      <c r="G420" s="2">
        <v>5</v>
      </c>
      <c r="H420" s="2">
        <v>2</v>
      </c>
      <c r="I420" s="2">
        <v>2</v>
      </c>
      <c r="J420" s="2">
        <v>7</v>
      </c>
      <c r="K420" s="2">
        <v>2</v>
      </c>
      <c r="L420" s="2">
        <v>3</v>
      </c>
      <c r="N420" s="2">
        <v>2010</v>
      </c>
      <c r="O420" s="2">
        <v>100</v>
      </c>
      <c r="P420" s="2">
        <v>5</v>
      </c>
      <c r="Q420" s="2">
        <f t="shared" si="18"/>
        <v>20</v>
      </c>
      <c r="R420" s="4" t="s">
        <v>335</v>
      </c>
      <c r="S420" s="2">
        <v>3</v>
      </c>
      <c r="T420" s="2">
        <v>3</v>
      </c>
      <c r="U420" s="2">
        <v>2</v>
      </c>
      <c r="V420" s="2">
        <v>3</v>
      </c>
      <c r="W420" s="2">
        <v>2</v>
      </c>
      <c r="X420" s="2">
        <v>2</v>
      </c>
      <c r="Y420" s="2">
        <v>2</v>
      </c>
      <c r="Z420" s="2">
        <v>2</v>
      </c>
      <c r="AA420" s="2">
        <v>3</v>
      </c>
      <c r="AB420" s="2">
        <v>3</v>
      </c>
      <c r="AC420" s="2">
        <v>3</v>
      </c>
      <c r="AD420" s="2">
        <v>3</v>
      </c>
      <c r="AE420" s="2">
        <v>4</v>
      </c>
      <c r="AF420" s="2">
        <v>3</v>
      </c>
      <c r="AG420" s="2">
        <v>3</v>
      </c>
      <c r="AH420" s="2">
        <v>3</v>
      </c>
      <c r="AI420" s="2">
        <v>3</v>
      </c>
      <c r="AJ420" s="2">
        <v>3</v>
      </c>
      <c r="AK420" s="2">
        <v>4</v>
      </c>
      <c r="AL420" s="2">
        <v>4</v>
      </c>
      <c r="AM420" s="2">
        <v>3</v>
      </c>
      <c r="AN420" s="2">
        <v>4</v>
      </c>
      <c r="AO420" s="2">
        <v>4</v>
      </c>
      <c r="AP420" s="2">
        <v>3</v>
      </c>
      <c r="AQ420" s="2">
        <v>3</v>
      </c>
      <c r="AR420" s="2">
        <v>3</v>
      </c>
      <c r="AS420" s="2">
        <v>3</v>
      </c>
      <c r="AT420" s="2">
        <v>3</v>
      </c>
      <c r="AU420" s="2">
        <v>2</v>
      </c>
      <c r="AV420" s="2">
        <v>2</v>
      </c>
      <c r="AW420" s="2">
        <v>2</v>
      </c>
      <c r="AX420" s="2">
        <v>2</v>
      </c>
      <c r="AY420" s="2">
        <v>2</v>
      </c>
      <c r="AZ420" s="2">
        <v>2</v>
      </c>
      <c r="BA420" s="2">
        <v>1</v>
      </c>
      <c r="BB420" s="2">
        <v>2</v>
      </c>
      <c r="BC420" s="2">
        <v>2</v>
      </c>
      <c r="BD420" s="2">
        <v>3</v>
      </c>
      <c r="BE420" s="2">
        <v>3</v>
      </c>
      <c r="BF420" s="2">
        <v>3</v>
      </c>
      <c r="BG420" s="2">
        <v>3</v>
      </c>
      <c r="BH420" s="2">
        <v>3</v>
      </c>
      <c r="BI420" s="2">
        <f t="shared" si="19"/>
        <v>3</v>
      </c>
      <c r="BJ420" s="2">
        <v>0</v>
      </c>
      <c r="BK420" s="2">
        <v>1</v>
      </c>
      <c r="BL420" s="2">
        <v>1</v>
      </c>
      <c r="BM420" s="2">
        <v>1</v>
      </c>
      <c r="BN420" s="2">
        <v>0</v>
      </c>
      <c r="BO420" s="2">
        <v>0</v>
      </c>
      <c r="BP420" s="2">
        <v>0</v>
      </c>
      <c r="BQ420" s="4" t="s">
        <v>445</v>
      </c>
      <c r="BR420" s="2">
        <v>1</v>
      </c>
      <c r="BS420" s="2">
        <v>1</v>
      </c>
      <c r="BT420" s="2">
        <v>0</v>
      </c>
      <c r="BU420" s="2">
        <v>0</v>
      </c>
      <c r="BV420" s="2">
        <v>0</v>
      </c>
      <c r="BW420" s="2">
        <v>0</v>
      </c>
      <c r="BX420" s="2">
        <v>0</v>
      </c>
      <c r="BY420" s="4" t="s">
        <v>445</v>
      </c>
      <c r="BZ420" s="2">
        <v>1</v>
      </c>
      <c r="CA420" s="2">
        <v>1</v>
      </c>
      <c r="CB420" s="2">
        <v>1</v>
      </c>
      <c r="CC420" s="2">
        <v>0</v>
      </c>
      <c r="CD420" s="2">
        <v>0</v>
      </c>
      <c r="CE420" s="2">
        <v>0</v>
      </c>
      <c r="CF420" s="2">
        <v>0</v>
      </c>
      <c r="CG420" s="4" t="s">
        <v>445</v>
      </c>
      <c r="CH420" s="2">
        <v>1</v>
      </c>
      <c r="CI420" s="2">
        <v>1</v>
      </c>
      <c r="CJ420" s="2">
        <v>0</v>
      </c>
      <c r="CK420" s="2">
        <v>0</v>
      </c>
      <c r="CL420" s="2">
        <v>0</v>
      </c>
      <c r="CM420" s="4" t="s">
        <v>445</v>
      </c>
      <c r="CN420" s="2">
        <v>1</v>
      </c>
      <c r="CO420" s="2">
        <v>1</v>
      </c>
      <c r="CP420" s="2">
        <v>0</v>
      </c>
      <c r="CQ420" s="2">
        <v>0</v>
      </c>
      <c r="CR420" s="2">
        <v>0</v>
      </c>
      <c r="CS420" s="4" t="s">
        <v>445</v>
      </c>
      <c r="CT420" s="2">
        <v>1</v>
      </c>
      <c r="CU420" s="2">
        <v>0</v>
      </c>
      <c r="CV420" s="2">
        <v>0</v>
      </c>
      <c r="CW420" s="2">
        <v>0</v>
      </c>
      <c r="CX420" s="2">
        <v>0</v>
      </c>
      <c r="CY420" s="2">
        <v>0</v>
      </c>
      <c r="CZ420" s="4" t="s">
        <v>445</v>
      </c>
      <c r="DA420" s="8">
        <f t="shared" si="20"/>
        <v>13</v>
      </c>
      <c r="DB420" s="2">
        <v>2</v>
      </c>
      <c r="DC420" s="2">
        <v>2</v>
      </c>
      <c r="DD420" s="2">
        <v>3</v>
      </c>
      <c r="DE420" s="2">
        <v>3</v>
      </c>
      <c r="DF420" s="2">
        <v>3</v>
      </c>
      <c r="DG420" s="2">
        <v>3</v>
      </c>
      <c r="DH420" s="2">
        <v>3</v>
      </c>
      <c r="DI420" s="2">
        <v>3</v>
      </c>
      <c r="DJ420" s="2">
        <v>3</v>
      </c>
      <c r="DR420" s="4" t="s">
        <v>445</v>
      </c>
    </row>
    <row r="421" spans="1:122">
      <c r="A421" s="2">
        <v>8002410</v>
      </c>
      <c r="B421" s="3">
        <v>42057.522256944445</v>
      </c>
      <c r="C421" s="2">
        <v>1</v>
      </c>
      <c r="D421" s="2">
        <v>30</v>
      </c>
      <c r="E421" s="2">
        <v>5</v>
      </c>
      <c r="F421" s="2">
        <v>13</v>
      </c>
      <c r="G421" s="2">
        <v>3</v>
      </c>
      <c r="H421" s="2">
        <v>1</v>
      </c>
      <c r="I421" s="2">
        <v>1</v>
      </c>
      <c r="J421" s="2">
        <v>3</v>
      </c>
      <c r="K421" s="2">
        <v>3</v>
      </c>
      <c r="L421" s="2">
        <v>4</v>
      </c>
      <c r="N421" s="2">
        <v>2014</v>
      </c>
      <c r="O421" s="2">
        <v>120</v>
      </c>
      <c r="P421" s="2">
        <v>25</v>
      </c>
      <c r="Q421" s="2">
        <f t="shared" si="18"/>
        <v>4.8</v>
      </c>
      <c r="R421" s="4" t="s">
        <v>336</v>
      </c>
      <c r="S421" s="2">
        <v>4</v>
      </c>
      <c r="T421" s="2">
        <v>4</v>
      </c>
      <c r="U421" s="2">
        <v>4</v>
      </c>
      <c r="V421" s="2">
        <v>3</v>
      </c>
      <c r="W421" s="2">
        <v>4</v>
      </c>
      <c r="X421" s="2">
        <v>4</v>
      </c>
      <c r="Y421" s="2">
        <v>4</v>
      </c>
      <c r="Z421" s="2">
        <v>4</v>
      </c>
      <c r="AA421" s="2">
        <v>3</v>
      </c>
      <c r="AB421" s="2">
        <v>4</v>
      </c>
      <c r="AC421" s="2">
        <v>2</v>
      </c>
      <c r="AD421" s="2">
        <v>3</v>
      </c>
      <c r="AE421" s="2">
        <v>3</v>
      </c>
      <c r="AF421" s="2">
        <v>3</v>
      </c>
      <c r="AG421" s="2">
        <v>3</v>
      </c>
      <c r="AH421" s="2">
        <v>3</v>
      </c>
      <c r="AI421" s="2">
        <v>3</v>
      </c>
      <c r="AJ421" s="2">
        <v>3</v>
      </c>
      <c r="AK421" s="2">
        <v>3</v>
      </c>
      <c r="AL421" s="2">
        <v>3</v>
      </c>
      <c r="AM421" s="2">
        <v>3</v>
      </c>
      <c r="AN421" s="2">
        <v>3</v>
      </c>
      <c r="AO421" s="2">
        <v>3</v>
      </c>
      <c r="AP421" s="2">
        <v>3</v>
      </c>
      <c r="AQ421" s="2">
        <v>3</v>
      </c>
      <c r="AR421" s="2">
        <v>3</v>
      </c>
      <c r="AS421" s="2">
        <v>3</v>
      </c>
      <c r="AT421" s="2">
        <v>3</v>
      </c>
      <c r="AU421" s="2">
        <v>3</v>
      </c>
      <c r="AV421" s="2">
        <v>3</v>
      </c>
      <c r="AW421" s="2">
        <v>3</v>
      </c>
      <c r="AX421" s="2">
        <v>3</v>
      </c>
      <c r="AY421" s="2">
        <v>3</v>
      </c>
      <c r="AZ421" s="2">
        <v>3</v>
      </c>
      <c r="BA421" s="2">
        <v>3</v>
      </c>
      <c r="BB421" s="2">
        <v>3</v>
      </c>
      <c r="BC421" s="2">
        <v>3</v>
      </c>
      <c r="BD421" s="2">
        <v>4</v>
      </c>
      <c r="BE421" s="2">
        <v>4</v>
      </c>
      <c r="BF421" s="2">
        <v>3</v>
      </c>
      <c r="BG421" s="2">
        <v>3</v>
      </c>
      <c r="BH421" s="2">
        <v>3</v>
      </c>
      <c r="BI421" s="2">
        <f t="shared" si="19"/>
        <v>3</v>
      </c>
      <c r="BJ421" s="2">
        <v>1</v>
      </c>
      <c r="BK421" s="2">
        <v>1</v>
      </c>
      <c r="BL421" s="2">
        <v>0</v>
      </c>
      <c r="BM421" s="2">
        <v>0</v>
      </c>
      <c r="BN421" s="2">
        <v>0</v>
      </c>
      <c r="BO421" s="2">
        <v>0</v>
      </c>
      <c r="BP421" s="2">
        <v>0</v>
      </c>
      <c r="BQ421" s="4" t="s">
        <v>445</v>
      </c>
      <c r="BR421" s="2">
        <v>0</v>
      </c>
      <c r="BS421" s="2">
        <v>1</v>
      </c>
      <c r="BT421" s="2">
        <v>0</v>
      </c>
      <c r="BU421" s="2">
        <v>0</v>
      </c>
      <c r="BV421" s="2">
        <v>0</v>
      </c>
      <c r="BW421" s="2">
        <v>0</v>
      </c>
      <c r="BX421" s="2">
        <v>0</v>
      </c>
      <c r="BY421" s="4" t="s">
        <v>445</v>
      </c>
      <c r="BZ421" s="2">
        <v>1</v>
      </c>
      <c r="CA421" s="2">
        <v>1</v>
      </c>
      <c r="CB421" s="2">
        <v>0</v>
      </c>
      <c r="CC421" s="2">
        <v>0</v>
      </c>
      <c r="CD421" s="2">
        <v>0</v>
      </c>
      <c r="CE421" s="2">
        <v>0</v>
      </c>
      <c r="CF421" s="2">
        <v>0</v>
      </c>
      <c r="CG421" s="4" t="s">
        <v>445</v>
      </c>
      <c r="CH421" s="2">
        <v>1</v>
      </c>
      <c r="CI421" s="2">
        <v>0</v>
      </c>
      <c r="CJ421" s="2">
        <v>0</v>
      </c>
      <c r="CK421" s="2">
        <v>0</v>
      </c>
      <c r="CL421" s="2">
        <v>0</v>
      </c>
      <c r="CM421" s="4" t="s">
        <v>445</v>
      </c>
      <c r="CN421" s="2">
        <v>1</v>
      </c>
      <c r="CO421" s="2">
        <v>0</v>
      </c>
      <c r="CP421" s="2">
        <v>0</v>
      </c>
      <c r="CQ421" s="2">
        <v>0</v>
      </c>
      <c r="CR421" s="2">
        <v>0</v>
      </c>
      <c r="CS421" s="4" t="s">
        <v>445</v>
      </c>
      <c r="CT421" s="2">
        <v>0</v>
      </c>
      <c r="CU421" s="2">
        <v>1</v>
      </c>
      <c r="CV421" s="2">
        <v>0</v>
      </c>
      <c r="CW421" s="2">
        <v>0</v>
      </c>
      <c r="CX421" s="2">
        <v>0</v>
      </c>
      <c r="CY421" s="2">
        <v>0</v>
      </c>
      <c r="CZ421" s="4" t="s">
        <v>445</v>
      </c>
      <c r="DA421" s="8">
        <f t="shared" si="20"/>
        <v>8</v>
      </c>
      <c r="DB421" s="2">
        <v>4</v>
      </c>
      <c r="DC421" s="2">
        <v>4</v>
      </c>
      <c r="DD421" s="2">
        <v>3</v>
      </c>
      <c r="DE421" s="2">
        <v>4</v>
      </c>
      <c r="DF421" s="2">
        <v>5</v>
      </c>
      <c r="DG421" s="2">
        <v>4</v>
      </c>
      <c r="DH421" s="2">
        <v>5</v>
      </c>
      <c r="DI421" s="2">
        <v>4</v>
      </c>
      <c r="DJ421" s="2">
        <v>4</v>
      </c>
      <c r="DR421" s="4" t="s">
        <v>445</v>
      </c>
    </row>
    <row r="422" spans="1:122">
      <c r="A422" s="2">
        <v>8004405</v>
      </c>
      <c r="B422" s="3">
        <v>42055.998356481483</v>
      </c>
      <c r="C422" s="2">
        <v>1</v>
      </c>
      <c r="D422" s="2">
        <v>50</v>
      </c>
      <c r="E422" s="2">
        <v>9</v>
      </c>
      <c r="F422" s="2">
        <v>1</v>
      </c>
      <c r="G422" s="2">
        <v>1</v>
      </c>
      <c r="H422" s="2">
        <v>2</v>
      </c>
      <c r="I422" s="2">
        <v>2</v>
      </c>
      <c r="J422" s="2">
        <v>4</v>
      </c>
      <c r="K422" s="2">
        <v>2</v>
      </c>
      <c r="L422" s="2">
        <v>5</v>
      </c>
      <c r="N422" s="2">
        <v>1995</v>
      </c>
      <c r="O422" s="2">
        <v>5000</v>
      </c>
      <c r="P422" s="2">
        <v>7</v>
      </c>
      <c r="Q422" s="2">
        <f t="shared" si="18"/>
        <v>714.28571428571433</v>
      </c>
      <c r="R422" s="4" t="s">
        <v>112</v>
      </c>
      <c r="S422" s="2">
        <v>4</v>
      </c>
      <c r="T422" s="2">
        <v>3</v>
      </c>
      <c r="U422" s="2">
        <v>3</v>
      </c>
      <c r="V422" s="2">
        <v>4</v>
      </c>
      <c r="W422" s="2">
        <v>4</v>
      </c>
      <c r="X422" s="2">
        <v>2</v>
      </c>
      <c r="Y422" s="2">
        <v>3</v>
      </c>
      <c r="Z422" s="2">
        <v>4</v>
      </c>
      <c r="AA422" s="2">
        <v>2</v>
      </c>
      <c r="AB422" s="2">
        <v>3</v>
      </c>
      <c r="AC422" s="2">
        <v>4</v>
      </c>
      <c r="AD422" s="2">
        <v>4</v>
      </c>
      <c r="AE422" s="2">
        <v>4</v>
      </c>
      <c r="AF422" s="2">
        <v>3</v>
      </c>
      <c r="AG422" s="2">
        <v>3</v>
      </c>
      <c r="AH422" s="2">
        <v>2</v>
      </c>
      <c r="AI422" s="2">
        <v>4</v>
      </c>
      <c r="AJ422" s="2">
        <v>4</v>
      </c>
      <c r="AK422" s="2">
        <v>3</v>
      </c>
      <c r="AL422" s="2">
        <v>2</v>
      </c>
      <c r="AM422" s="2">
        <v>4</v>
      </c>
      <c r="AN422" s="2">
        <v>3</v>
      </c>
      <c r="AO422" s="2">
        <v>4</v>
      </c>
      <c r="AP422" s="2">
        <v>3</v>
      </c>
      <c r="AQ422" s="2">
        <v>3</v>
      </c>
      <c r="AR422" s="2">
        <v>2</v>
      </c>
      <c r="AS422" s="2">
        <v>3</v>
      </c>
      <c r="AT422" s="2">
        <v>2</v>
      </c>
      <c r="AU422" s="2">
        <v>2</v>
      </c>
      <c r="AV422" s="2">
        <v>2</v>
      </c>
      <c r="AW422" s="2">
        <v>2</v>
      </c>
      <c r="AX422" s="2">
        <v>2</v>
      </c>
      <c r="AY422" s="2">
        <v>3</v>
      </c>
      <c r="AZ422" s="2">
        <v>3</v>
      </c>
      <c r="BA422" s="2">
        <v>2</v>
      </c>
      <c r="BB422" s="2">
        <v>3</v>
      </c>
      <c r="BC422" s="2">
        <v>3</v>
      </c>
      <c r="BD422" s="2">
        <v>4</v>
      </c>
      <c r="BE422" s="2">
        <v>2</v>
      </c>
      <c r="BF422" s="2">
        <v>2</v>
      </c>
      <c r="BG422" s="2">
        <v>3</v>
      </c>
      <c r="BH422" s="2">
        <v>3</v>
      </c>
      <c r="BI422" s="2">
        <f t="shared" si="19"/>
        <v>3</v>
      </c>
      <c r="BJ422" s="2">
        <v>0</v>
      </c>
      <c r="BK422" s="2">
        <v>0</v>
      </c>
      <c r="BL422" s="2">
        <v>0</v>
      </c>
      <c r="BM422" s="2">
        <v>0</v>
      </c>
      <c r="BN422" s="2">
        <v>0</v>
      </c>
      <c r="BO422" s="2">
        <v>1</v>
      </c>
      <c r="BP422" s="2">
        <v>0</v>
      </c>
      <c r="BQ422" s="4" t="s">
        <v>445</v>
      </c>
      <c r="BR422" s="2">
        <v>1</v>
      </c>
      <c r="BS422" s="2">
        <v>0</v>
      </c>
      <c r="BT422" s="2">
        <v>0</v>
      </c>
      <c r="BU422" s="2">
        <v>0</v>
      </c>
      <c r="BV422" s="2">
        <v>0</v>
      </c>
      <c r="BW422" s="2">
        <v>0</v>
      </c>
      <c r="BX422" s="2">
        <v>0</v>
      </c>
      <c r="BY422" s="4" t="s">
        <v>445</v>
      </c>
      <c r="BZ422" s="2">
        <v>1</v>
      </c>
      <c r="CA422" s="2">
        <v>0</v>
      </c>
      <c r="CB422" s="2">
        <v>1</v>
      </c>
      <c r="CC422" s="2">
        <v>1</v>
      </c>
      <c r="CD422" s="2">
        <v>0</v>
      </c>
      <c r="CE422" s="2">
        <v>0</v>
      </c>
      <c r="CF422" s="2">
        <v>0</v>
      </c>
      <c r="CG422" s="4" t="s">
        <v>445</v>
      </c>
      <c r="CH422" s="2">
        <v>0</v>
      </c>
      <c r="CI422" s="2">
        <v>0</v>
      </c>
      <c r="CJ422" s="2">
        <v>0</v>
      </c>
      <c r="CK422" s="2">
        <v>1</v>
      </c>
      <c r="CL422" s="2">
        <v>0</v>
      </c>
      <c r="CM422" s="4" t="s">
        <v>445</v>
      </c>
      <c r="CN422" s="2">
        <v>0</v>
      </c>
      <c r="CO422" s="2">
        <v>0</v>
      </c>
      <c r="CP422" s="2">
        <v>0</v>
      </c>
      <c r="CQ422" s="2">
        <v>1</v>
      </c>
      <c r="CR422" s="2">
        <v>0</v>
      </c>
      <c r="CS422" s="4" t="s">
        <v>445</v>
      </c>
      <c r="CT422" s="2">
        <v>0</v>
      </c>
      <c r="CU422" s="2">
        <v>0</v>
      </c>
      <c r="CV422" s="2">
        <v>0</v>
      </c>
      <c r="CW422" s="2">
        <v>0</v>
      </c>
      <c r="CX422" s="2">
        <v>1</v>
      </c>
      <c r="CY422" s="2">
        <v>0</v>
      </c>
      <c r="CZ422" s="4" t="s">
        <v>445</v>
      </c>
      <c r="DA422" s="8">
        <f t="shared" si="20"/>
        <v>4</v>
      </c>
      <c r="DB422" s="2">
        <v>2</v>
      </c>
      <c r="DC422" s="2">
        <v>3</v>
      </c>
      <c r="DD422" s="2">
        <v>3</v>
      </c>
      <c r="DE422" s="2">
        <v>4</v>
      </c>
      <c r="DF422" s="2">
        <v>4</v>
      </c>
      <c r="DG422" s="2">
        <v>3</v>
      </c>
      <c r="DH422" s="2">
        <v>4</v>
      </c>
      <c r="DI422" s="2">
        <v>3</v>
      </c>
      <c r="DJ422" s="2">
        <v>2</v>
      </c>
      <c r="DK422" s="2">
        <v>1</v>
      </c>
      <c r="DL422" s="2">
        <v>1</v>
      </c>
      <c r="DM422" s="2">
        <v>0</v>
      </c>
      <c r="DN422" s="2">
        <v>0</v>
      </c>
      <c r="DO422" s="2">
        <v>0</v>
      </c>
      <c r="DP422" s="2">
        <v>1</v>
      </c>
      <c r="DQ422" s="2">
        <v>0</v>
      </c>
      <c r="DR422" s="4" t="s">
        <v>445</v>
      </c>
    </row>
    <row r="423" spans="1:122">
      <c r="A423" s="2">
        <v>8011618</v>
      </c>
      <c r="B423" s="3">
        <v>42055.997430555559</v>
      </c>
      <c r="C423" s="2">
        <v>1</v>
      </c>
      <c r="D423" s="2">
        <v>25</v>
      </c>
      <c r="E423" s="2">
        <v>4</v>
      </c>
      <c r="F423" s="2">
        <v>40</v>
      </c>
      <c r="G423" s="2">
        <v>8</v>
      </c>
      <c r="H423" s="2">
        <v>1</v>
      </c>
      <c r="I423" s="2">
        <v>1</v>
      </c>
      <c r="J423" s="2">
        <v>10</v>
      </c>
      <c r="K423" s="2">
        <v>10</v>
      </c>
      <c r="L423" s="2">
        <v>3</v>
      </c>
      <c r="N423" s="2">
        <v>1999</v>
      </c>
      <c r="O423" s="2">
        <v>150</v>
      </c>
      <c r="P423" s="2">
        <v>2</v>
      </c>
      <c r="Q423" s="2">
        <f t="shared" si="18"/>
        <v>75</v>
      </c>
      <c r="R423" s="4" t="s">
        <v>233</v>
      </c>
      <c r="S423" s="2">
        <v>4</v>
      </c>
      <c r="T423" s="2">
        <v>3</v>
      </c>
      <c r="U423" s="2">
        <v>2</v>
      </c>
      <c r="V423" s="2">
        <v>2</v>
      </c>
      <c r="W423" s="2">
        <v>2</v>
      </c>
      <c r="X423" s="2">
        <v>3</v>
      </c>
      <c r="Y423" s="2">
        <v>3</v>
      </c>
      <c r="Z423" s="2">
        <v>3</v>
      </c>
      <c r="AA423" s="2">
        <v>3</v>
      </c>
      <c r="AB423" s="2">
        <v>4</v>
      </c>
      <c r="AC423" s="2">
        <v>3</v>
      </c>
      <c r="AD423" s="2">
        <v>3</v>
      </c>
      <c r="AE423" s="2">
        <v>3</v>
      </c>
      <c r="AF423" s="2">
        <v>2</v>
      </c>
      <c r="AG423" s="2">
        <v>3</v>
      </c>
      <c r="AH423" s="2">
        <v>3</v>
      </c>
      <c r="AI423" s="2">
        <v>3</v>
      </c>
      <c r="AJ423" s="2">
        <v>3</v>
      </c>
      <c r="AK423" s="2">
        <v>2</v>
      </c>
      <c r="AL423" s="2">
        <v>3</v>
      </c>
      <c r="AM423" s="2">
        <v>3</v>
      </c>
      <c r="AN423" s="2">
        <v>3</v>
      </c>
      <c r="AO423" s="2">
        <v>3</v>
      </c>
      <c r="AP423" s="2">
        <v>3</v>
      </c>
      <c r="AQ423" s="2">
        <v>3</v>
      </c>
      <c r="AR423" s="2">
        <v>3</v>
      </c>
      <c r="AS423" s="2">
        <v>3</v>
      </c>
      <c r="AT423" s="2">
        <v>3</v>
      </c>
      <c r="AU423" s="2">
        <v>3</v>
      </c>
      <c r="AV423" s="2">
        <v>4</v>
      </c>
      <c r="AW423" s="2">
        <v>3</v>
      </c>
      <c r="AX423" s="2">
        <v>3</v>
      </c>
      <c r="AY423" s="2">
        <v>3</v>
      </c>
      <c r="AZ423" s="2">
        <v>3</v>
      </c>
      <c r="BA423" s="2">
        <v>3</v>
      </c>
      <c r="BB423" s="2">
        <v>4</v>
      </c>
      <c r="BC423" s="2">
        <v>3</v>
      </c>
      <c r="BD423" s="2">
        <v>3</v>
      </c>
      <c r="BE423" s="2">
        <v>4</v>
      </c>
      <c r="BF423" s="2">
        <v>2</v>
      </c>
      <c r="BG423" s="2">
        <v>3</v>
      </c>
      <c r="BH423" s="2">
        <v>3</v>
      </c>
      <c r="BI423" s="2">
        <f t="shared" si="19"/>
        <v>3</v>
      </c>
      <c r="BJ423" s="2">
        <v>0</v>
      </c>
      <c r="BK423" s="2">
        <v>1</v>
      </c>
      <c r="BL423" s="2">
        <v>0</v>
      </c>
      <c r="BM423" s="2">
        <v>0</v>
      </c>
      <c r="BN423" s="2">
        <v>0</v>
      </c>
      <c r="BO423" s="2">
        <v>0</v>
      </c>
      <c r="BP423" s="2">
        <v>0</v>
      </c>
      <c r="BQ423" s="4" t="s">
        <v>445</v>
      </c>
      <c r="BR423" s="2">
        <v>0</v>
      </c>
      <c r="BS423" s="2">
        <v>1</v>
      </c>
      <c r="BT423" s="2">
        <v>0</v>
      </c>
      <c r="BU423" s="2">
        <v>0</v>
      </c>
      <c r="BV423" s="2">
        <v>0</v>
      </c>
      <c r="BW423" s="2">
        <v>0</v>
      </c>
      <c r="BX423" s="2">
        <v>0</v>
      </c>
      <c r="BY423" s="4" t="s">
        <v>445</v>
      </c>
      <c r="BZ423" s="2">
        <v>0</v>
      </c>
      <c r="CA423" s="2">
        <v>1</v>
      </c>
      <c r="CB423" s="2">
        <v>0</v>
      </c>
      <c r="CC423" s="2">
        <v>0</v>
      </c>
      <c r="CD423" s="2">
        <v>0</v>
      </c>
      <c r="CE423" s="2">
        <v>0</v>
      </c>
      <c r="CF423" s="2">
        <v>0</v>
      </c>
      <c r="CG423" s="4" t="s">
        <v>445</v>
      </c>
      <c r="CH423" s="2">
        <v>0</v>
      </c>
      <c r="CI423" s="2">
        <v>0</v>
      </c>
      <c r="CJ423" s="2">
        <v>0</v>
      </c>
      <c r="CK423" s="2">
        <v>1</v>
      </c>
      <c r="CL423" s="2">
        <v>0</v>
      </c>
      <c r="CM423" s="4" t="s">
        <v>445</v>
      </c>
      <c r="CN423" s="2">
        <v>1</v>
      </c>
      <c r="CO423" s="2">
        <v>0</v>
      </c>
      <c r="CP423" s="2">
        <v>0</v>
      </c>
      <c r="CQ423" s="2">
        <v>0</v>
      </c>
      <c r="CR423" s="2">
        <v>0</v>
      </c>
      <c r="CS423" s="4" t="s">
        <v>445</v>
      </c>
      <c r="CT423" s="2">
        <v>1</v>
      </c>
      <c r="CU423" s="2">
        <v>0</v>
      </c>
      <c r="CV423" s="2">
        <v>0</v>
      </c>
      <c r="CW423" s="2">
        <v>0</v>
      </c>
      <c r="CX423" s="2">
        <v>0</v>
      </c>
      <c r="CY423" s="2">
        <v>0</v>
      </c>
      <c r="CZ423" s="4" t="s">
        <v>445</v>
      </c>
      <c r="DA423" s="8">
        <f t="shared" si="20"/>
        <v>5</v>
      </c>
      <c r="DB423" s="2">
        <v>2</v>
      </c>
      <c r="DC423" s="2">
        <v>2</v>
      </c>
      <c r="DD423" s="2">
        <v>3</v>
      </c>
      <c r="DE423" s="2">
        <v>3</v>
      </c>
      <c r="DF423" s="2">
        <v>3</v>
      </c>
      <c r="DG423" s="2">
        <v>3</v>
      </c>
      <c r="DH423" s="2">
        <v>3</v>
      </c>
      <c r="DI423" s="2">
        <v>2</v>
      </c>
      <c r="DJ423" s="2">
        <v>2</v>
      </c>
      <c r="DK423" s="2">
        <v>1</v>
      </c>
      <c r="DL423" s="2">
        <v>0</v>
      </c>
      <c r="DM423" s="2">
        <v>0</v>
      </c>
      <c r="DN423" s="2">
        <v>0</v>
      </c>
      <c r="DO423" s="2">
        <v>0</v>
      </c>
      <c r="DP423" s="2">
        <v>0</v>
      </c>
      <c r="DQ423" s="2">
        <v>0</v>
      </c>
      <c r="DR423" s="4" t="s">
        <v>445</v>
      </c>
    </row>
    <row r="424" spans="1:122">
      <c r="A424" s="2">
        <v>8017516</v>
      </c>
      <c r="B424" s="3">
        <v>42056.276655092595</v>
      </c>
      <c r="C424" s="2">
        <v>1</v>
      </c>
      <c r="D424" s="2">
        <v>57</v>
      </c>
      <c r="E424" s="2">
        <v>10</v>
      </c>
      <c r="F424" s="2">
        <v>11</v>
      </c>
      <c r="G424" s="2">
        <v>3</v>
      </c>
      <c r="H424" s="2">
        <v>2</v>
      </c>
      <c r="I424" s="2">
        <v>1</v>
      </c>
      <c r="J424" s="2">
        <v>4</v>
      </c>
      <c r="K424" s="2">
        <v>4</v>
      </c>
      <c r="L424" s="2">
        <v>3</v>
      </c>
      <c r="N424" s="2">
        <v>1989</v>
      </c>
      <c r="O424" s="2">
        <v>6000</v>
      </c>
      <c r="P424" s="2">
        <v>10</v>
      </c>
      <c r="Q424" s="2">
        <f t="shared" si="18"/>
        <v>600</v>
      </c>
      <c r="R424" s="4" t="s">
        <v>169</v>
      </c>
      <c r="S424" s="2">
        <v>2</v>
      </c>
      <c r="T424" s="2">
        <v>3</v>
      </c>
      <c r="U424" s="2">
        <v>3</v>
      </c>
      <c r="V424" s="2">
        <v>4</v>
      </c>
      <c r="W424" s="2">
        <v>5</v>
      </c>
      <c r="X424" s="2">
        <v>2</v>
      </c>
      <c r="Y424" s="2">
        <v>2</v>
      </c>
      <c r="Z424" s="2">
        <v>4</v>
      </c>
      <c r="AA424" s="2">
        <v>4</v>
      </c>
      <c r="AB424" s="2">
        <v>4</v>
      </c>
      <c r="AC424" s="2">
        <v>4</v>
      </c>
      <c r="AD424" s="2">
        <v>4</v>
      </c>
      <c r="AE424" s="2">
        <v>4</v>
      </c>
      <c r="AF424" s="2">
        <v>4</v>
      </c>
      <c r="AG424" s="2">
        <v>3</v>
      </c>
      <c r="AH424" s="2">
        <v>3</v>
      </c>
      <c r="AI424" s="2">
        <v>3</v>
      </c>
      <c r="AJ424" s="2">
        <v>3</v>
      </c>
      <c r="AK424" s="2">
        <v>3</v>
      </c>
      <c r="AL424" s="2">
        <v>3</v>
      </c>
      <c r="AM424" s="2">
        <v>3</v>
      </c>
      <c r="AN424" s="2">
        <v>3</v>
      </c>
      <c r="AO424" s="2">
        <v>3</v>
      </c>
      <c r="AP424" s="2">
        <v>3</v>
      </c>
      <c r="AQ424" s="2">
        <v>3</v>
      </c>
      <c r="AR424" s="2">
        <v>3</v>
      </c>
      <c r="AS424" s="2">
        <v>3</v>
      </c>
      <c r="AT424" s="2">
        <v>3</v>
      </c>
      <c r="AU424" s="2">
        <v>3</v>
      </c>
      <c r="AV424" s="2">
        <v>2</v>
      </c>
      <c r="AW424" s="2">
        <v>2</v>
      </c>
      <c r="AX424" s="2">
        <v>3</v>
      </c>
      <c r="AY424" s="2">
        <v>2</v>
      </c>
      <c r="AZ424" s="2">
        <v>3</v>
      </c>
      <c r="BA424" s="2">
        <v>2</v>
      </c>
      <c r="BB424" s="2">
        <v>2</v>
      </c>
      <c r="BC424" s="2">
        <v>3</v>
      </c>
      <c r="BD424" s="2">
        <v>4</v>
      </c>
      <c r="BE424" s="2">
        <v>4</v>
      </c>
      <c r="BF424" s="2">
        <v>3</v>
      </c>
      <c r="BG424" s="2">
        <v>3</v>
      </c>
      <c r="BH424" s="2">
        <v>3</v>
      </c>
      <c r="BI424" s="2">
        <f t="shared" si="19"/>
        <v>3</v>
      </c>
      <c r="BJ424" s="2">
        <v>0</v>
      </c>
      <c r="BK424" s="2">
        <v>1</v>
      </c>
      <c r="BL424" s="2">
        <v>0</v>
      </c>
      <c r="BM424" s="2">
        <v>0</v>
      </c>
      <c r="BN424" s="2">
        <v>0</v>
      </c>
      <c r="BO424" s="2">
        <v>0</v>
      </c>
      <c r="BP424" s="2">
        <v>0</v>
      </c>
      <c r="BQ424" s="4" t="s">
        <v>445</v>
      </c>
      <c r="BR424" s="2">
        <v>1</v>
      </c>
      <c r="BS424" s="2">
        <v>0</v>
      </c>
      <c r="BT424" s="2">
        <v>0</v>
      </c>
      <c r="BU424" s="2">
        <v>0</v>
      </c>
      <c r="BV424" s="2">
        <v>0</v>
      </c>
      <c r="BW424" s="2">
        <v>0</v>
      </c>
      <c r="BX424" s="2">
        <v>0</v>
      </c>
      <c r="BY424" s="4" t="s">
        <v>445</v>
      </c>
      <c r="BZ424" s="2">
        <v>1</v>
      </c>
      <c r="CA424" s="2">
        <v>0</v>
      </c>
      <c r="CB424" s="2">
        <v>0</v>
      </c>
      <c r="CC424" s="2">
        <v>0</v>
      </c>
      <c r="CD424" s="2">
        <v>0</v>
      </c>
      <c r="CE424" s="2">
        <v>0</v>
      </c>
      <c r="CF424" s="2">
        <v>0</v>
      </c>
      <c r="CG424" s="4" t="s">
        <v>445</v>
      </c>
      <c r="CH424" s="2">
        <v>1</v>
      </c>
      <c r="CI424" s="2">
        <v>0</v>
      </c>
      <c r="CJ424" s="2">
        <v>0</v>
      </c>
      <c r="CK424" s="2">
        <v>0</v>
      </c>
      <c r="CL424" s="2">
        <v>0</v>
      </c>
      <c r="CM424" s="4" t="s">
        <v>445</v>
      </c>
      <c r="CN424" s="2">
        <v>0</v>
      </c>
      <c r="CO424" s="2">
        <v>1</v>
      </c>
      <c r="CP424" s="2">
        <v>0</v>
      </c>
      <c r="CQ424" s="2">
        <v>0</v>
      </c>
      <c r="CR424" s="2">
        <v>0</v>
      </c>
      <c r="CS424" s="4" t="s">
        <v>445</v>
      </c>
      <c r="CT424" s="2">
        <v>0</v>
      </c>
      <c r="CU424" s="2">
        <v>1</v>
      </c>
      <c r="CV424" s="2">
        <v>0</v>
      </c>
      <c r="CW424" s="2">
        <v>0</v>
      </c>
      <c r="CX424" s="2">
        <v>0</v>
      </c>
      <c r="CY424" s="2">
        <v>0</v>
      </c>
      <c r="CZ424" s="4" t="s">
        <v>445</v>
      </c>
      <c r="DA424" s="8">
        <f t="shared" si="20"/>
        <v>6</v>
      </c>
      <c r="DB424" s="2">
        <v>2</v>
      </c>
      <c r="DC424" s="2">
        <v>3</v>
      </c>
      <c r="DD424" s="2">
        <v>3</v>
      </c>
      <c r="DE424" s="2">
        <v>3</v>
      </c>
      <c r="DF424" s="2">
        <v>3</v>
      </c>
      <c r="DG424" s="2">
        <v>3</v>
      </c>
      <c r="DH424" s="2">
        <v>4</v>
      </c>
      <c r="DI424" s="2">
        <v>3</v>
      </c>
      <c r="DJ424" s="2">
        <v>3</v>
      </c>
      <c r="DR424" s="4" t="s">
        <v>445</v>
      </c>
    </row>
    <row r="425" spans="1:122">
      <c r="A425" s="2">
        <v>8018346</v>
      </c>
      <c r="B425" s="3">
        <v>42056.082141203704</v>
      </c>
      <c r="C425" s="2">
        <v>1</v>
      </c>
      <c r="D425" s="2">
        <v>46</v>
      </c>
      <c r="E425" s="2">
        <v>8</v>
      </c>
      <c r="F425" s="2">
        <v>13</v>
      </c>
      <c r="G425" s="2">
        <v>3</v>
      </c>
      <c r="H425" s="2">
        <v>2</v>
      </c>
      <c r="I425" s="2">
        <v>2</v>
      </c>
      <c r="J425" s="2">
        <v>4</v>
      </c>
      <c r="K425" s="2">
        <v>4</v>
      </c>
      <c r="L425" s="2">
        <v>3</v>
      </c>
      <c r="N425" s="2">
        <v>2000</v>
      </c>
      <c r="O425" s="2">
        <v>3800</v>
      </c>
      <c r="P425" s="2">
        <v>6</v>
      </c>
      <c r="Q425" s="2">
        <f t="shared" si="18"/>
        <v>633.33333333333337</v>
      </c>
      <c r="R425" s="4" t="s">
        <v>337</v>
      </c>
      <c r="S425" s="2">
        <v>4</v>
      </c>
      <c r="T425" s="2">
        <v>3</v>
      </c>
      <c r="U425" s="2">
        <v>3</v>
      </c>
      <c r="V425" s="2">
        <v>2</v>
      </c>
      <c r="W425" s="2">
        <v>3</v>
      </c>
      <c r="X425" s="2">
        <v>3</v>
      </c>
      <c r="Y425" s="2">
        <v>2</v>
      </c>
      <c r="Z425" s="2">
        <v>3</v>
      </c>
      <c r="AA425" s="2">
        <v>3</v>
      </c>
      <c r="AB425" s="2">
        <v>4</v>
      </c>
      <c r="AC425" s="2">
        <v>3</v>
      </c>
      <c r="AD425" s="2">
        <v>3</v>
      </c>
      <c r="AE425" s="2">
        <v>3</v>
      </c>
      <c r="AF425" s="2">
        <v>3</v>
      </c>
      <c r="AG425" s="2">
        <v>3</v>
      </c>
      <c r="AH425" s="2">
        <v>3</v>
      </c>
      <c r="AI425" s="2">
        <v>3</v>
      </c>
      <c r="AJ425" s="2">
        <v>4</v>
      </c>
      <c r="AK425" s="2">
        <v>3</v>
      </c>
      <c r="AL425" s="2">
        <v>3</v>
      </c>
      <c r="AM425" s="2">
        <v>3</v>
      </c>
      <c r="AN425" s="2">
        <v>3</v>
      </c>
      <c r="AO425" s="2">
        <v>4</v>
      </c>
      <c r="AP425" s="2">
        <v>3</v>
      </c>
      <c r="AQ425" s="2">
        <v>3</v>
      </c>
      <c r="AR425" s="2">
        <v>2</v>
      </c>
      <c r="AS425" s="2">
        <v>3</v>
      </c>
      <c r="AT425" s="2">
        <v>2</v>
      </c>
      <c r="AU425" s="2">
        <v>2</v>
      </c>
      <c r="AV425" s="2">
        <v>2</v>
      </c>
      <c r="AW425" s="2">
        <v>2</v>
      </c>
      <c r="AX425" s="2">
        <v>2</v>
      </c>
      <c r="AY425" s="2">
        <v>3</v>
      </c>
      <c r="AZ425" s="2">
        <v>1</v>
      </c>
      <c r="BA425" s="2">
        <v>3</v>
      </c>
      <c r="BB425" s="2">
        <v>3</v>
      </c>
      <c r="BC425" s="2">
        <v>3</v>
      </c>
      <c r="BD425" s="2">
        <v>3</v>
      </c>
      <c r="BE425" s="2">
        <v>4</v>
      </c>
      <c r="BF425" s="2">
        <v>3</v>
      </c>
      <c r="BG425" s="2">
        <v>3</v>
      </c>
      <c r="BH425" s="2">
        <v>2</v>
      </c>
      <c r="BI425" s="2">
        <f t="shared" si="19"/>
        <v>2.5</v>
      </c>
      <c r="BJ425" s="2">
        <v>0</v>
      </c>
      <c r="BK425" s="2">
        <v>1</v>
      </c>
      <c r="BL425" s="2">
        <v>0</v>
      </c>
      <c r="BM425" s="2">
        <v>0</v>
      </c>
      <c r="BN425" s="2">
        <v>0</v>
      </c>
      <c r="BO425" s="2">
        <v>0</v>
      </c>
      <c r="BP425" s="2">
        <v>0</v>
      </c>
      <c r="BQ425" s="4" t="s">
        <v>445</v>
      </c>
      <c r="BR425" s="2">
        <v>0</v>
      </c>
      <c r="BS425" s="2">
        <v>1</v>
      </c>
      <c r="BT425" s="2">
        <v>0</v>
      </c>
      <c r="BU425" s="2">
        <v>0</v>
      </c>
      <c r="BV425" s="2">
        <v>0</v>
      </c>
      <c r="BW425" s="2">
        <v>0</v>
      </c>
      <c r="BX425" s="2">
        <v>0</v>
      </c>
      <c r="BY425" s="4" t="s">
        <v>445</v>
      </c>
      <c r="BZ425" s="2">
        <v>0</v>
      </c>
      <c r="CA425" s="2">
        <v>0</v>
      </c>
      <c r="CB425" s="2">
        <v>1</v>
      </c>
      <c r="CC425" s="2">
        <v>0</v>
      </c>
      <c r="CD425" s="2">
        <v>0</v>
      </c>
      <c r="CE425" s="2">
        <v>0</v>
      </c>
      <c r="CF425" s="2">
        <v>0</v>
      </c>
      <c r="CG425" s="4" t="s">
        <v>445</v>
      </c>
      <c r="CH425" s="2">
        <v>0</v>
      </c>
      <c r="CI425" s="2">
        <v>0</v>
      </c>
      <c r="CJ425" s="2">
        <v>0</v>
      </c>
      <c r="CK425" s="2">
        <v>0</v>
      </c>
      <c r="CL425" s="2">
        <v>1</v>
      </c>
      <c r="CM425" s="4" t="s">
        <v>445</v>
      </c>
      <c r="CN425" s="2">
        <v>0</v>
      </c>
      <c r="CO425" s="2">
        <v>1</v>
      </c>
      <c r="CP425" s="2">
        <v>0</v>
      </c>
      <c r="CQ425" s="2">
        <v>0</v>
      </c>
      <c r="CR425" s="2">
        <v>0</v>
      </c>
      <c r="CS425" s="4" t="s">
        <v>445</v>
      </c>
      <c r="CT425" s="2">
        <v>0</v>
      </c>
      <c r="CU425" s="2">
        <v>1</v>
      </c>
      <c r="CV425" s="2">
        <v>0</v>
      </c>
      <c r="CW425" s="2">
        <v>0</v>
      </c>
      <c r="CX425" s="2">
        <v>0</v>
      </c>
      <c r="CY425" s="2">
        <v>0</v>
      </c>
      <c r="CZ425" s="4" t="s">
        <v>445</v>
      </c>
      <c r="DA425" s="8">
        <f t="shared" si="20"/>
        <v>5</v>
      </c>
      <c r="DB425" s="2">
        <v>2</v>
      </c>
      <c r="DC425" s="2">
        <v>3</v>
      </c>
      <c r="DD425" s="2">
        <v>3</v>
      </c>
      <c r="DE425" s="2">
        <v>3</v>
      </c>
      <c r="DF425" s="2">
        <v>4</v>
      </c>
      <c r="DG425" s="2">
        <v>3</v>
      </c>
      <c r="DH425" s="2">
        <v>2</v>
      </c>
      <c r="DI425" s="2">
        <v>3</v>
      </c>
      <c r="DJ425" s="2">
        <v>2</v>
      </c>
      <c r="DK425" s="2">
        <v>1</v>
      </c>
      <c r="DL425" s="2">
        <v>0</v>
      </c>
      <c r="DM425" s="2">
        <v>1</v>
      </c>
      <c r="DN425" s="2">
        <v>0</v>
      </c>
      <c r="DO425" s="2">
        <v>0</v>
      </c>
      <c r="DP425" s="2">
        <v>0</v>
      </c>
      <c r="DQ425" s="2">
        <v>0</v>
      </c>
      <c r="DR425" s="4" t="s">
        <v>445</v>
      </c>
    </row>
    <row r="426" spans="1:122">
      <c r="A426" s="2">
        <v>8019379</v>
      </c>
      <c r="B426" s="3">
        <v>42056.402442129627</v>
      </c>
      <c r="C426" s="2">
        <v>2</v>
      </c>
      <c r="D426" s="2">
        <v>27</v>
      </c>
      <c r="E426" s="2">
        <v>4</v>
      </c>
      <c r="F426" s="2">
        <v>22</v>
      </c>
      <c r="G426" s="2">
        <v>4</v>
      </c>
      <c r="H426" s="2">
        <v>2</v>
      </c>
      <c r="I426" s="2">
        <v>2</v>
      </c>
      <c r="J426" s="2">
        <v>4</v>
      </c>
      <c r="K426" s="2">
        <v>1</v>
      </c>
      <c r="L426" s="2">
        <v>8</v>
      </c>
      <c r="N426" s="2">
        <v>2009</v>
      </c>
      <c r="O426" s="2">
        <v>1000</v>
      </c>
      <c r="P426" s="2">
        <v>2</v>
      </c>
      <c r="Q426" s="2">
        <f t="shared" si="18"/>
        <v>500</v>
      </c>
      <c r="R426" s="4" t="s">
        <v>338</v>
      </c>
      <c r="S426" s="2">
        <v>4</v>
      </c>
      <c r="T426" s="2">
        <v>3</v>
      </c>
      <c r="U426" s="2">
        <v>4</v>
      </c>
      <c r="V426" s="2">
        <v>2</v>
      </c>
      <c r="W426" s="2">
        <v>3</v>
      </c>
      <c r="X426" s="2">
        <v>2</v>
      </c>
      <c r="Y426" s="2">
        <v>2</v>
      </c>
      <c r="Z426" s="2">
        <v>1</v>
      </c>
      <c r="AA426" s="2">
        <v>2</v>
      </c>
      <c r="AB426" s="2">
        <v>4</v>
      </c>
      <c r="AC426" s="2">
        <v>4</v>
      </c>
      <c r="AD426" s="2">
        <v>3</v>
      </c>
      <c r="AE426" s="2">
        <v>3</v>
      </c>
      <c r="AF426" s="2">
        <v>3</v>
      </c>
      <c r="AG426" s="2">
        <v>3</v>
      </c>
      <c r="AH426" s="2">
        <v>3</v>
      </c>
      <c r="AI426" s="2">
        <v>3</v>
      </c>
      <c r="AJ426" s="2">
        <v>3</v>
      </c>
      <c r="AK426" s="2">
        <v>3</v>
      </c>
      <c r="AL426" s="2">
        <v>3</v>
      </c>
      <c r="AM426" s="2">
        <v>2</v>
      </c>
      <c r="AN426" s="2">
        <v>3</v>
      </c>
      <c r="AO426" s="2">
        <v>3</v>
      </c>
      <c r="AP426" s="2">
        <v>3</v>
      </c>
      <c r="AQ426" s="2">
        <v>4</v>
      </c>
      <c r="AR426" s="2">
        <v>4</v>
      </c>
      <c r="AS426" s="2">
        <v>4</v>
      </c>
      <c r="AT426" s="2">
        <v>3</v>
      </c>
      <c r="AU426" s="2">
        <v>4</v>
      </c>
      <c r="AV426" s="2">
        <v>4</v>
      </c>
      <c r="AW426" s="2">
        <v>3</v>
      </c>
      <c r="AX426" s="2">
        <v>3</v>
      </c>
      <c r="AY426" s="2">
        <v>4</v>
      </c>
      <c r="AZ426" s="2">
        <v>4</v>
      </c>
      <c r="BA426" s="2">
        <v>2</v>
      </c>
      <c r="BB426" s="2">
        <v>2</v>
      </c>
      <c r="BC426" s="2">
        <v>3</v>
      </c>
      <c r="BD426" s="2">
        <v>3</v>
      </c>
      <c r="BE426" s="2">
        <v>4</v>
      </c>
      <c r="BF426" s="2">
        <v>3</v>
      </c>
      <c r="BG426" s="2">
        <v>3</v>
      </c>
      <c r="BH426" s="2">
        <v>3</v>
      </c>
      <c r="BI426" s="2">
        <f t="shared" si="19"/>
        <v>3</v>
      </c>
      <c r="BJ426" s="2">
        <v>0</v>
      </c>
      <c r="BK426" s="2">
        <v>0</v>
      </c>
      <c r="BL426" s="2">
        <v>1</v>
      </c>
      <c r="BM426" s="2">
        <v>0</v>
      </c>
      <c r="BN426" s="2">
        <v>0</v>
      </c>
      <c r="BO426" s="2">
        <v>0</v>
      </c>
      <c r="BP426" s="2">
        <v>0</v>
      </c>
      <c r="BQ426" s="4" t="s">
        <v>445</v>
      </c>
      <c r="BR426" s="2">
        <v>0</v>
      </c>
      <c r="BS426" s="2">
        <v>0</v>
      </c>
      <c r="BT426" s="2">
        <v>1</v>
      </c>
      <c r="BU426" s="2">
        <v>1</v>
      </c>
      <c r="BV426" s="2">
        <v>0</v>
      </c>
      <c r="BW426" s="2">
        <v>0</v>
      </c>
      <c r="BX426" s="2">
        <v>0</v>
      </c>
      <c r="BY426" s="4" t="s">
        <v>445</v>
      </c>
      <c r="BZ426" s="2">
        <v>1</v>
      </c>
      <c r="CA426" s="2">
        <v>0</v>
      </c>
      <c r="CB426" s="2">
        <v>1</v>
      </c>
      <c r="CC426" s="2">
        <v>0</v>
      </c>
      <c r="CD426" s="2">
        <v>0</v>
      </c>
      <c r="CE426" s="2">
        <v>0</v>
      </c>
      <c r="CF426" s="2">
        <v>0</v>
      </c>
      <c r="CG426" s="4" t="s">
        <v>445</v>
      </c>
      <c r="CH426" s="2">
        <v>0</v>
      </c>
      <c r="CI426" s="2">
        <v>1</v>
      </c>
      <c r="CJ426" s="2">
        <v>0</v>
      </c>
      <c r="CK426" s="2">
        <v>0</v>
      </c>
      <c r="CL426" s="2">
        <v>0</v>
      </c>
      <c r="CM426" s="4" t="s">
        <v>445</v>
      </c>
      <c r="CN426" s="2">
        <v>0</v>
      </c>
      <c r="CO426" s="2">
        <v>1</v>
      </c>
      <c r="CP426" s="2">
        <v>0</v>
      </c>
      <c r="CQ426" s="2">
        <v>0</v>
      </c>
      <c r="CR426" s="2">
        <v>0</v>
      </c>
      <c r="CS426" s="4" t="s">
        <v>445</v>
      </c>
      <c r="CT426" s="2">
        <v>0</v>
      </c>
      <c r="CU426" s="2">
        <v>1</v>
      </c>
      <c r="CV426" s="2">
        <v>0</v>
      </c>
      <c r="CW426" s="2">
        <v>0</v>
      </c>
      <c r="CX426" s="2">
        <v>0</v>
      </c>
      <c r="CY426" s="2">
        <v>0</v>
      </c>
      <c r="CZ426" s="4" t="s">
        <v>445</v>
      </c>
      <c r="DA426" s="8">
        <f t="shared" si="20"/>
        <v>8</v>
      </c>
      <c r="DB426" s="2">
        <v>3</v>
      </c>
      <c r="DC426" s="2">
        <v>3</v>
      </c>
      <c r="DD426" s="2">
        <v>3</v>
      </c>
      <c r="DE426" s="2">
        <v>3</v>
      </c>
      <c r="DF426" s="2">
        <v>3</v>
      </c>
      <c r="DG426" s="2">
        <v>3</v>
      </c>
      <c r="DH426" s="2">
        <v>3</v>
      </c>
      <c r="DI426" s="2">
        <v>3</v>
      </c>
      <c r="DJ426" s="2">
        <v>3</v>
      </c>
      <c r="DR426" s="4" t="s">
        <v>445</v>
      </c>
    </row>
    <row r="427" spans="1:122">
      <c r="A427" s="2">
        <v>8024156</v>
      </c>
      <c r="B427" s="3">
        <v>42055.989340277774</v>
      </c>
      <c r="C427" s="2">
        <v>2</v>
      </c>
      <c r="D427" s="2">
        <v>44</v>
      </c>
      <c r="E427" s="2">
        <v>7</v>
      </c>
      <c r="F427" s="2">
        <v>12</v>
      </c>
      <c r="G427" s="2">
        <v>3</v>
      </c>
      <c r="H427" s="2">
        <v>2</v>
      </c>
      <c r="I427" s="2">
        <v>2</v>
      </c>
      <c r="J427" s="2">
        <v>4</v>
      </c>
      <c r="K427" s="2">
        <v>1</v>
      </c>
      <c r="L427" s="2">
        <v>9</v>
      </c>
      <c r="N427" s="2">
        <v>1996</v>
      </c>
      <c r="O427" s="2">
        <v>300</v>
      </c>
      <c r="P427" s="2">
        <v>1</v>
      </c>
      <c r="Q427" s="2">
        <f t="shared" si="18"/>
        <v>300</v>
      </c>
      <c r="R427" s="4" t="s">
        <v>339</v>
      </c>
      <c r="S427" s="2">
        <v>1</v>
      </c>
      <c r="T427" s="2">
        <v>2</v>
      </c>
      <c r="U427" s="2">
        <v>1</v>
      </c>
      <c r="V427" s="2">
        <v>2</v>
      </c>
      <c r="W427" s="2">
        <v>2</v>
      </c>
      <c r="X427" s="2">
        <v>1</v>
      </c>
      <c r="Y427" s="2">
        <v>1</v>
      </c>
      <c r="Z427" s="2">
        <v>1</v>
      </c>
      <c r="AA427" s="2">
        <v>1</v>
      </c>
      <c r="AB427" s="2">
        <v>1</v>
      </c>
      <c r="AC427" s="2">
        <v>1</v>
      </c>
      <c r="AD427" s="2">
        <v>4</v>
      </c>
      <c r="AE427" s="2">
        <v>4</v>
      </c>
      <c r="AF427" s="2">
        <v>2</v>
      </c>
      <c r="AG427" s="2">
        <v>1</v>
      </c>
      <c r="AH427" s="2">
        <v>1</v>
      </c>
      <c r="AI427" s="2">
        <v>1</v>
      </c>
      <c r="AJ427" s="2">
        <v>1</v>
      </c>
      <c r="AK427" s="2">
        <v>1</v>
      </c>
      <c r="AL427" s="2">
        <v>1</v>
      </c>
      <c r="AM427" s="2">
        <v>1</v>
      </c>
      <c r="AN427" s="2">
        <v>1</v>
      </c>
      <c r="AO427" s="2">
        <v>1</v>
      </c>
      <c r="AP427" s="2">
        <v>4</v>
      </c>
      <c r="AQ427" s="2">
        <v>4</v>
      </c>
      <c r="AR427" s="2">
        <v>2</v>
      </c>
      <c r="AS427" s="2">
        <v>2</v>
      </c>
      <c r="AT427" s="2">
        <v>3</v>
      </c>
      <c r="AU427" s="2">
        <v>2</v>
      </c>
      <c r="AV427" s="2">
        <v>2</v>
      </c>
      <c r="AW427" s="2">
        <v>2</v>
      </c>
      <c r="AX427" s="2">
        <v>2</v>
      </c>
      <c r="AY427" s="2">
        <v>3</v>
      </c>
      <c r="AZ427" s="2">
        <v>3</v>
      </c>
      <c r="BA427" s="2">
        <v>3</v>
      </c>
      <c r="BB427" s="2">
        <v>3</v>
      </c>
      <c r="BC427" s="2">
        <v>3</v>
      </c>
      <c r="BD427" s="2">
        <v>3</v>
      </c>
      <c r="BE427" s="2">
        <v>4</v>
      </c>
      <c r="BF427" s="2">
        <v>3</v>
      </c>
      <c r="BG427" s="2">
        <v>1</v>
      </c>
      <c r="BH427" s="2">
        <v>3</v>
      </c>
      <c r="BI427" s="2">
        <f t="shared" si="19"/>
        <v>2</v>
      </c>
      <c r="BJ427" s="2">
        <v>0</v>
      </c>
      <c r="BK427" s="2">
        <v>1</v>
      </c>
      <c r="BL427" s="2">
        <v>0</v>
      </c>
      <c r="BM427" s="2">
        <v>0</v>
      </c>
      <c r="BN427" s="2">
        <v>0</v>
      </c>
      <c r="BO427" s="2">
        <v>0</v>
      </c>
      <c r="BP427" s="2">
        <v>0</v>
      </c>
      <c r="BQ427" s="4" t="s">
        <v>445</v>
      </c>
      <c r="BR427" s="2">
        <v>0</v>
      </c>
      <c r="BS427" s="2">
        <v>0</v>
      </c>
      <c r="BT427" s="2">
        <v>0</v>
      </c>
      <c r="BU427" s="2">
        <v>0</v>
      </c>
      <c r="BV427" s="2">
        <v>0</v>
      </c>
      <c r="BW427" s="2">
        <v>0</v>
      </c>
      <c r="BX427" s="2">
        <v>1</v>
      </c>
      <c r="BY427" s="4" t="s">
        <v>445</v>
      </c>
      <c r="BZ427" s="2">
        <v>0</v>
      </c>
      <c r="CA427" s="2">
        <v>0</v>
      </c>
      <c r="CB427" s="2">
        <v>0</v>
      </c>
      <c r="CC427" s="2">
        <v>0</v>
      </c>
      <c r="CD427" s="2">
        <v>0</v>
      </c>
      <c r="CE427" s="2">
        <v>0</v>
      </c>
      <c r="CF427" s="2">
        <v>1</v>
      </c>
      <c r="CG427" s="4" t="s">
        <v>445</v>
      </c>
      <c r="CH427" s="2">
        <v>0</v>
      </c>
      <c r="CI427" s="2">
        <v>0</v>
      </c>
      <c r="CJ427" s="2">
        <v>0</v>
      </c>
      <c r="CK427" s="2">
        <v>0</v>
      </c>
      <c r="CL427" s="2">
        <v>1</v>
      </c>
      <c r="CM427" s="4" t="s">
        <v>445</v>
      </c>
      <c r="CN427" s="2">
        <v>0</v>
      </c>
      <c r="CO427" s="2">
        <v>0</v>
      </c>
      <c r="CP427" s="2">
        <v>0</v>
      </c>
      <c r="CQ427" s="2">
        <v>0</v>
      </c>
      <c r="CR427" s="2">
        <v>1</v>
      </c>
      <c r="CS427" s="4" t="s">
        <v>445</v>
      </c>
      <c r="CT427" s="2">
        <v>0</v>
      </c>
      <c r="CU427" s="2">
        <v>0</v>
      </c>
      <c r="CV427" s="2">
        <v>0</v>
      </c>
      <c r="CW427" s="2">
        <v>0</v>
      </c>
      <c r="CX427" s="2">
        <v>0</v>
      </c>
      <c r="CY427" s="2">
        <v>1</v>
      </c>
      <c r="CZ427" s="4" t="s">
        <v>445</v>
      </c>
      <c r="DA427" s="8">
        <f t="shared" si="20"/>
        <v>1</v>
      </c>
      <c r="DB427" s="2">
        <v>1</v>
      </c>
      <c r="DC427" s="2">
        <v>1</v>
      </c>
      <c r="DD427" s="2">
        <v>1</v>
      </c>
      <c r="DE427" s="2">
        <v>1</v>
      </c>
      <c r="DF427" s="2">
        <v>1</v>
      </c>
      <c r="DG427" s="2">
        <v>2</v>
      </c>
      <c r="DH427" s="2">
        <v>4</v>
      </c>
      <c r="DI427" s="2">
        <v>4</v>
      </c>
      <c r="DJ427" s="2">
        <v>3</v>
      </c>
      <c r="DR427" s="4" t="s">
        <v>445</v>
      </c>
    </row>
    <row r="428" spans="1:122">
      <c r="A428" s="2">
        <v>8024779</v>
      </c>
      <c r="B428" s="3">
        <v>42056.997175925928</v>
      </c>
      <c r="C428" s="2">
        <v>2</v>
      </c>
      <c r="D428" s="2">
        <v>25</v>
      </c>
      <c r="E428" s="2">
        <v>4</v>
      </c>
      <c r="F428" s="2">
        <v>26</v>
      </c>
      <c r="G428" s="2">
        <v>5</v>
      </c>
      <c r="H428" s="2">
        <v>1</v>
      </c>
      <c r="I428" s="2">
        <v>1</v>
      </c>
      <c r="J428" s="2">
        <v>10</v>
      </c>
      <c r="K428" s="2">
        <v>2</v>
      </c>
      <c r="L428" s="2">
        <v>3</v>
      </c>
      <c r="N428" s="2">
        <v>1970</v>
      </c>
      <c r="O428" s="2">
        <v>500</v>
      </c>
      <c r="P428" s="2">
        <v>3</v>
      </c>
      <c r="Q428" s="2">
        <f t="shared" si="18"/>
        <v>166.66666666666666</v>
      </c>
      <c r="R428" s="4" t="s">
        <v>19</v>
      </c>
      <c r="S428" s="2">
        <v>3</v>
      </c>
      <c r="T428" s="2">
        <v>2</v>
      </c>
      <c r="U428" s="2">
        <v>3</v>
      </c>
      <c r="V428" s="2">
        <v>1</v>
      </c>
      <c r="W428" s="2">
        <v>1</v>
      </c>
      <c r="X428" s="2">
        <v>1</v>
      </c>
      <c r="Y428" s="2">
        <v>1</v>
      </c>
      <c r="Z428" s="2">
        <v>1</v>
      </c>
      <c r="AA428" s="2">
        <v>3</v>
      </c>
      <c r="AB428" s="2">
        <v>1</v>
      </c>
      <c r="AC428" s="2">
        <v>3</v>
      </c>
      <c r="AD428" s="2">
        <v>3</v>
      </c>
      <c r="AE428" s="2">
        <v>1</v>
      </c>
      <c r="AF428" s="2">
        <v>3</v>
      </c>
      <c r="AG428" s="2">
        <v>3</v>
      </c>
      <c r="AH428" s="2">
        <v>3</v>
      </c>
      <c r="AI428" s="2">
        <v>4</v>
      </c>
      <c r="AJ428" s="2">
        <v>3</v>
      </c>
      <c r="AK428" s="2">
        <v>2</v>
      </c>
      <c r="AL428" s="2">
        <v>2</v>
      </c>
      <c r="AM428" s="2">
        <v>1</v>
      </c>
      <c r="AN428" s="2">
        <v>1</v>
      </c>
      <c r="AO428" s="2">
        <v>4</v>
      </c>
      <c r="AP428" s="2">
        <v>1</v>
      </c>
      <c r="AQ428" s="2">
        <v>4</v>
      </c>
      <c r="AR428" s="2">
        <v>3</v>
      </c>
      <c r="AS428" s="2">
        <v>2</v>
      </c>
      <c r="AT428" s="2">
        <v>2</v>
      </c>
      <c r="AU428" s="2">
        <v>2</v>
      </c>
      <c r="AV428" s="2">
        <v>2</v>
      </c>
      <c r="AW428" s="2">
        <v>2</v>
      </c>
      <c r="AX428" s="2">
        <v>2</v>
      </c>
      <c r="AY428" s="2">
        <v>2</v>
      </c>
      <c r="AZ428" s="2">
        <v>1</v>
      </c>
      <c r="BA428" s="2">
        <v>1</v>
      </c>
      <c r="BB428" s="2">
        <v>3</v>
      </c>
      <c r="BC428" s="2">
        <v>2</v>
      </c>
      <c r="BD428" s="2">
        <v>3</v>
      </c>
      <c r="BE428" s="2">
        <v>1</v>
      </c>
      <c r="BF428" s="2">
        <v>4</v>
      </c>
      <c r="BG428" s="2">
        <v>3</v>
      </c>
      <c r="BH428" s="2">
        <v>3</v>
      </c>
      <c r="BI428" s="2">
        <f t="shared" si="19"/>
        <v>3</v>
      </c>
      <c r="BJ428" s="2">
        <v>0</v>
      </c>
      <c r="BK428" s="2">
        <v>0</v>
      </c>
      <c r="BL428" s="2">
        <v>0</v>
      </c>
      <c r="BM428" s="2">
        <v>0</v>
      </c>
      <c r="BN428" s="2">
        <v>0</v>
      </c>
      <c r="BO428" s="2">
        <v>1</v>
      </c>
      <c r="BP428" s="2">
        <v>0</v>
      </c>
      <c r="BQ428" s="4" t="s">
        <v>445</v>
      </c>
      <c r="BR428" s="2">
        <v>1</v>
      </c>
      <c r="BS428" s="2">
        <v>0</v>
      </c>
      <c r="BT428" s="2">
        <v>0</v>
      </c>
      <c r="BU428" s="2">
        <v>0</v>
      </c>
      <c r="BV428" s="2">
        <v>0</v>
      </c>
      <c r="BW428" s="2">
        <v>0</v>
      </c>
      <c r="BX428" s="2">
        <v>0</v>
      </c>
      <c r="BY428" s="4" t="s">
        <v>445</v>
      </c>
      <c r="BZ428" s="2">
        <v>1</v>
      </c>
      <c r="CA428" s="2">
        <v>0</v>
      </c>
      <c r="CB428" s="2">
        <v>0</v>
      </c>
      <c r="CC428" s="2">
        <v>0</v>
      </c>
      <c r="CD428" s="2">
        <v>0</v>
      </c>
      <c r="CE428" s="2">
        <v>0</v>
      </c>
      <c r="CF428" s="2">
        <v>0</v>
      </c>
      <c r="CG428" s="4" t="s">
        <v>445</v>
      </c>
      <c r="CH428" s="2">
        <v>0</v>
      </c>
      <c r="CI428" s="2">
        <v>0</v>
      </c>
      <c r="CJ428" s="2">
        <v>0</v>
      </c>
      <c r="CK428" s="2">
        <v>1</v>
      </c>
      <c r="CL428" s="2">
        <v>0</v>
      </c>
      <c r="CM428" s="4" t="s">
        <v>445</v>
      </c>
      <c r="CN428" s="2">
        <v>0</v>
      </c>
      <c r="CO428" s="2">
        <v>0</v>
      </c>
      <c r="CP428" s="2">
        <v>0</v>
      </c>
      <c r="CQ428" s="2">
        <v>1</v>
      </c>
      <c r="CR428" s="2">
        <v>0</v>
      </c>
      <c r="CS428" s="4" t="s">
        <v>445</v>
      </c>
      <c r="CT428" s="2">
        <v>0</v>
      </c>
      <c r="CU428" s="2">
        <v>0</v>
      </c>
      <c r="CV428" s="2">
        <v>0</v>
      </c>
      <c r="CW428" s="2">
        <v>0</v>
      </c>
      <c r="CX428" s="2">
        <v>1</v>
      </c>
      <c r="CY428" s="2">
        <v>0</v>
      </c>
      <c r="CZ428" s="4" t="s">
        <v>445</v>
      </c>
      <c r="DA428" s="8">
        <f t="shared" si="20"/>
        <v>2</v>
      </c>
      <c r="DB428" s="2">
        <v>2</v>
      </c>
      <c r="DC428" s="2">
        <v>3</v>
      </c>
      <c r="DD428" s="2">
        <v>2</v>
      </c>
      <c r="DE428" s="2">
        <v>2</v>
      </c>
      <c r="DF428" s="2">
        <v>3</v>
      </c>
      <c r="DG428" s="2">
        <v>2</v>
      </c>
      <c r="DH428" s="2">
        <v>4</v>
      </c>
      <c r="DI428" s="2">
        <v>3</v>
      </c>
      <c r="DJ428" s="2">
        <v>2</v>
      </c>
      <c r="DK428" s="2">
        <v>1</v>
      </c>
      <c r="DL428" s="2">
        <v>0</v>
      </c>
      <c r="DM428" s="2">
        <v>0</v>
      </c>
      <c r="DN428" s="2">
        <v>0</v>
      </c>
      <c r="DO428" s="2">
        <v>1</v>
      </c>
      <c r="DP428" s="2">
        <v>0</v>
      </c>
      <c r="DQ428" s="2">
        <v>0</v>
      </c>
      <c r="DR428" s="4" t="s">
        <v>445</v>
      </c>
    </row>
    <row r="429" spans="1:122">
      <c r="A429" s="2">
        <v>8025484</v>
      </c>
      <c r="B429" s="3">
        <v>42056.550752314812</v>
      </c>
      <c r="C429" s="2">
        <v>2</v>
      </c>
      <c r="D429" s="2">
        <v>25</v>
      </c>
      <c r="E429" s="2">
        <v>4</v>
      </c>
      <c r="F429" s="2">
        <v>15</v>
      </c>
      <c r="G429" s="2">
        <v>4</v>
      </c>
      <c r="H429" s="2">
        <v>2</v>
      </c>
      <c r="I429" s="2">
        <v>2</v>
      </c>
      <c r="J429" s="2">
        <v>4</v>
      </c>
      <c r="K429" s="2">
        <v>2</v>
      </c>
      <c r="L429" s="2">
        <v>3</v>
      </c>
      <c r="N429" s="2">
        <v>2010</v>
      </c>
      <c r="O429" s="2">
        <v>5000</v>
      </c>
      <c r="P429" s="2">
        <v>15</v>
      </c>
      <c r="Q429" s="2">
        <f t="shared" si="18"/>
        <v>333.33333333333331</v>
      </c>
      <c r="R429" s="4" t="s">
        <v>340</v>
      </c>
      <c r="S429" s="2">
        <v>3</v>
      </c>
      <c r="T429" s="2">
        <v>4</v>
      </c>
      <c r="U429" s="2">
        <v>4</v>
      </c>
      <c r="V429" s="2">
        <v>3</v>
      </c>
      <c r="W429" s="2">
        <v>4</v>
      </c>
      <c r="X429" s="2">
        <v>3</v>
      </c>
      <c r="Y429" s="2">
        <v>3</v>
      </c>
      <c r="Z429" s="2">
        <v>3</v>
      </c>
      <c r="AA429" s="2">
        <v>3</v>
      </c>
      <c r="AB429" s="2">
        <v>3</v>
      </c>
      <c r="AC429" s="2">
        <v>3</v>
      </c>
      <c r="AD429" s="2">
        <v>3</v>
      </c>
      <c r="AE429" s="2">
        <v>3</v>
      </c>
      <c r="AF429" s="2">
        <v>3</v>
      </c>
      <c r="AG429" s="2">
        <v>3</v>
      </c>
      <c r="AH429" s="2">
        <v>3</v>
      </c>
      <c r="AI429" s="2">
        <v>3</v>
      </c>
      <c r="AJ429" s="2">
        <v>3</v>
      </c>
      <c r="AK429" s="2">
        <v>4</v>
      </c>
      <c r="AL429" s="2">
        <v>4</v>
      </c>
      <c r="AM429" s="2">
        <v>4</v>
      </c>
      <c r="AN429" s="2">
        <v>3</v>
      </c>
      <c r="AO429" s="2">
        <v>3</v>
      </c>
      <c r="AP429" s="2">
        <v>3</v>
      </c>
      <c r="AQ429" s="2">
        <v>4</v>
      </c>
      <c r="AR429" s="2">
        <v>4</v>
      </c>
      <c r="AS429" s="2">
        <v>4</v>
      </c>
      <c r="AT429" s="2">
        <v>4</v>
      </c>
      <c r="AU429" s="2">
        <v>4</v>
      </c>
      <c r="AV429" s="2">
        <v>4</v>
      </c>
      <c r="AW429" s="2">
        <v>3</v>
      </c>
      <c r="AX429" s="2">
        <v>3</v>
      </c>
      <c r="AY429" s="2">
        <v>3</v>
      </c>
      <c r="AZ429" s="2">
        <v>3</v>
      </c>
      <c r="BA429" s="2">
        <v>3</v>
      </c>
      <c r="BB429" s="2">
        <v>4</v>
      </c>
      <c r="BC429" s="2">
        <v>4</v>
      </c>
      <c r="BD429" s="2">
        <v>4</v>
      </c>
      <c r="BE429" s="2">
        <v>5</v>
      </c>
      <c r="BF429" s="2">
        <v>3</v>
      </c>
      <c r="BG429" s="2">
        <v>4</v>
      </c>
      <c r="BH429" s="2">
        <v>4</v>
      </c>
      <c r="BI429" s="2">
        <f t="shared" si="19"/>
        <v>4</v>
      </c>
      <c r="BJ429" s="2">
        <v>1</v>
      </c>
      <c r="BK429" s="2">
        <v>1</v>
      </c>
      <c r="BL429" s="2">
        <v>0</v>
      </c>
      <c r="BM429" s="2">
        <v>1</v>
      </c>
      <c r="BN429" s="2">
        <v>0</v>
      </c>
      <c r="BO429" s="2">
        <v>0</v>
      </c>
      <c r="BP429" s="2">
        <v>0</v>
      </c>
      <c r="BQ429" s="4" t="s">
        <v>445</v>
      </c>
      <c r="BR429" s="2">
        <v>1</v>
      </c>
      <c r="BS429" s="2">
        <v>0</v>
      </c>
      <c r="BT429" s="2">
        <v>1</v>
      </c>
      <c r="BU429" s="2">
        <v>0</v>
      </c>
      <c r="BV429" s="2">
        <v>0</v>
      </c>
      <c r="BW429" s="2">
        <v>0</v>
      </c>
      <c r="BX429" s="2">
        <v>0</v>
      </c>
      <c r="BY429" s="4" t="s">
        <v>445</v>
      </c>
      <c r="BZ429" s="2">
        <v>0</v>
      </c>
      <c r="CA429" s="2">
        <v>1</v>
      </c>
      <c r="CB429" s="2">
        <v>1</v>
      </c>
      <c r="CC429" s="2">
        <v>1</v>
      </c>
      <c r="CD429" s="2">
        <v>0</v>
      </c>
      <c r="CE429" s="2">
        <v>0</v>
      </c>
      <c r="CF429" s="2">
        <v>0</v>
      </c>
      <c r="CG429" s="4" t="s">
        <v>445</v>
      </c>
      <c r="CH429" s="2">
        <v>1</v>
      </c>
      <c r="CI429" s="2">
        <v>0</v>
      </c>
      <c r="CJ429" s="2">
        <v>0</v>
      </c>
      <c r="CK429" s="2">
        <v>0</v>
      </c>
      <c r="CL429" s="2">
        <v>0</v>
      </c>
      <c r="CM429" s="4" t="s">
        <v>445</v>
      </c>
      <c r="CN429" s="2">
        <v>0</v>
      </c>
      <c r="CO429" s="2">
        <v>1</v>
      </c>
      <c r="CP429" s="2">
        <v>0</v>
      </c>
      <c r="CQ429" s="2">
        <v>0</v>
      </c>
      <c r="CR429" s="2">
        <v>0</v>
      </c>
      <c r="CS429" s="4" t="s">
        <v>445</v>
      </c>
      <c r="CT429" s="2">
        <v>1</v>
      </c>
      <c r="CU429" s="2">
        <v>0</v>
      </c>
      <c r="CV429" s="2">
        <v>0</v>
      </c>
      <c r="CW429" s="2">
        <v>0</v>
      </c>
      <c r="CX429" s="2">
        <v>0</v>
      </c>
      <c r="CY429" s="2">
        <v>0</v>
      </c>
      <c r="CZ429" s="4" t="s">
        <v>445</v>
      </c>
      <c r="DA429" s="8">
        <f t="shared" si="20"/>
        <v>11</v>
      </c>
      <c r="DB429" s="2">
        <v>4</v>
      </c>
      <c r="DC429" s="2">
        <v>3</v>
      </c>
      <c r="DD429" s="2">
        <v>3</v>
      </c>
      <c r="DE429" s="2">
        <v>3</v>
      </c>
      <c r="DF429" s="2">
        <v>4</v>
      </c>
      <c r="DG429" s="2">
        <v>3</v>
      </c>
      <c r="DH429" s="2">
        <v>5</v>
      </c>
      <c r="DI429" s="2">
        <v>4</v>
      </c>
      <c r="DJ429" s="2">
        <v>4</v>
      </c>
      <c r="DR429" s="4" t="s">
        <v>445</v>
      </c>
    </row>
    <row r="430" spans="1:122">
      <c r="A430" s="2">
        <v>8026815</v>
      </c>
      <c r="B430" s="3">
        <v>42057.735034722224</v>
      </c>
      <c r="C430" s="2">
        <v>2</v>
      </c>
      <c r="D430" s="2">
        <v>29</v>
      </c>
      <c r="E430" s="2">
        <v>4</v>
      </c>
      <c r="F430" s="2">
        <v>33</v>
      </c>
      <c r="G430" s="2">
        <v>6</v>
      </c>
      <c r="H430" s="2">
        <v>2</v>
      </c>
      <c r="I430" s="2">
        <v>2</v>
      </c>
      <c r="J430" s="2">
        <v>4</v>
      </c>
      <c r="K430" s="2">
        <v>1</v>
      </c>
      <c r="L430" s="2">
        <v>9</v>
      </c>
      <c r="N430" s="2">
        <v>2007</v>
      </c>
      <c r="O430" s="2">
        <v>10000</v>
      </c>
      <c r="P430" s="2">
        <v>10</v>
      </c>
      <c r="Q430" s="2">
        <f t="shared" si="18"/>
        <v>1000</v>
      </c>
      <c r="R430" s="4" t="s">
        <v>341</v>
      </c>
      <c r="S430" s="2">
        <v>4</v>
      </c>
      <c r="T430" s="2">
        <v>4</v>
      </c>
      <c r="U430" s="2">
        <v>4</v>
      </c>
      <c r="V430" s="2">
        <v>3</v>
      </c>
      <c r="W430" s="2">
        <v>5</v>
      </c>
      <c r="X430" s="2">
        <v>4</v>
      </c>
      <c r="Y430" s="2">
        <v>4</v>
      </c>
      <c r="Z430" s="2">
        <v>4</v>
      </c>
      <c r="AA430" s="2">
        <v>4</v>
      </c>
      <c r="AB430" s="2">
        <v>4</v>
      </c>
      <c r="AC430" s="2">
        <v>4</v>
      </c>
      <c r="AD430" s="2">
        <v>4</v>
      </c>
      <c r="AE430" s="2">
        <v>4</v>
      </c>
      <c r="AF430" s="2">
        <v>4</v>
      </c>
      <c r="AG430" s="2">
        <v>4</v>
      </c>
      <c r="AH430" s="2">
        <v>4</v>
      </c>
      <c r="AI430" s="2">
        <v>4</v>
      </c>
      <c r="AJ430" s="2">
        <v>4</v>
      </c>
      <c r="AK430" s="2">
        <v>4</v>
      </c>
      <c r="AL430" s="2">
        <v>4</v>
      </c>
      <c r="AM430" s="2">
        <v>4</v>
      </c>
      <c r="AN430" s="2">
        <v>4</v>
      </c>
      <c r="AO430" s="2">
        <v>4</v>
      </c>
      <c r="AP430" s="2">
        <v>4</v>
      </c>
      <c r="AQ430" s="2">
        <v>4</v>
      </c>
      <c r="AR430" s="2">
        <v>4</v>
      </c>
      <c r="AS430" s="2">
        <v>4</v>
      </c>
      <c r="AT430" s="2">
        <v>4</v>
      </c>
      <c r="AU430" s="2">
        <v>4</v>
      </c>
      <c r="AV430" s="2">
        <v>4</v>
      </c>
      <c r="AW430" s="2">
        <v>4</v>
      </c>
      <c r="AX430" s="2">
        <v>4</v>
      </c>
      <c r="AY430" s="2">
        <v>4</v>
      </c>
      <c r="AZ430" s="2">
        <v>4</v>
      </c>
      <c r="BA430" s="2">
        <v>3</v>
      </c>
      <c r="BB430" s="2">
        <v>4</v>
      </c>
      <c r="BC430" s="2">
        <v>4</v>
      </c>
      <c r="BD430" s="2">
        <v>4</v>
      </c>
      <c r="BE430" s="2">
        <v>5</v>
      </c>
      <c r="BF430" s="2">
        <v>4</v>
      </c>
      <c r="BG430" s="2">
        <v>4</v>
      </c>
      <c r="BH430" s="2">
        <v>4</v>
      </c>
      <c r="BI430" s="2">
        <f t="shared" si="19"/>
        <v>4</v>
      </c>
      <c r="BJ430" s="2">
        <v>0</v>
      </c>
      <c r="BK430" s="2">
        <v>0</v>
      </c>
      <c r="BL430" s="2">
        <v>0</v>
      </c>
      <c r="BM430" s="2">
        <v>1</v>
      </c>
      <c r="BN430" s="2">
        <v>0</v>
      </c>
      <c r="BO430" s="2">
        <v>0</v>
      </c>
      <c r="BP430" s="2">
        <v>0</v>
      </c>
      <c r="BQ430" s="4" t="s">
        <v>445</v>
      </c>
      <c r="BR430" s="2">
        <v>0</v>
      </c>
      <c r="BS430" s="2">
        <v>0</v>
      </c>
      <c r="BT430" s="2">
        <v>0</v>
      </c>
      <c r="BU430" s="2">
        <v>1</v>
      </c>
      <c r="BV430" s="2">
        <v>0</v>
      </c>
      <c r="BW430" s="2">
        <v>0</v>
      </c>
      <c r="BX430" s="2">
        <v>0</v>
      </c>
      <c r="BY430" s="4" t="s">
        <v>445</v>
      </c>
      <c r="BZ430" s="2">
        <v>1</v>
      </c>
      <c r="CA430" s="2">
        <v>1</v>
      </c>
      <c r="CB430" s="2">
        <v>1</v>
      </c>
      <c r="CC430" s="2">
        <v>1</v>
      </c>
      <c r="CD430" s="2">
        <v>0</v>
      </c>
      <c r="CE430" s="2">
        <v>0</v>
      </c>
      <c r="CF430" s="2">
        <v>0</v>
      </c>
      <c r="CG430" s="4" t="s">
        <v>445</v>
      </c>
      <c r="CH430" s="2">
        <v>1</v>
      </c>
      <c r="CI430" s="2">
        <v>1</v>
      </c>
      <c r="CJ430" s="2">
        <v>0</v>
      </c>
      <c r="CK430" s="2">
        <v>0</v>
      </c>
      <c r="CL430" s="2">
        <v>0</v>
      </c>
      <c r="CM430" s="4" t="s">
        <v>445</v>
      </c>
      <c r="CN430" s="2">
        <v>1</v>
      </c>
      <c r="CO430" s="2">
        <v>1</v>
      </c>
      <c r="CP430" s="2">
        <v>0</v>
      </c>
      <c r="CQ430" s="2">
        <v>0</v>
      </c>
      <c r="CR430" s="2">
        <v>0</v>
      </c>
      <c r="CS430" s="4" t="s">
        <v>445</v>
      </c>
      <c r="CT430" s="2">
        <v>1</v>
      </c>
      <c r="CU430" s="2">
        <v>1</v>
      </c>
      <c r="CV430" s="2">
        <v>1</v>
      </c>
      <c r="CW430" s="2">
        <v>0</v>
      </c>
      <c r="CX430" s="2">
        <v>0</v>
      </c>
      <c r="CY430" s="2">
        <v>0</v>
      </c>
      <c r="CZ430" s="4" t="s">
        <v>445</v>
      </c>
      <c r="DA430" s="8">
        <f t="shared" si="20"/>
        <v>13</v>
      </c>
      <c r="DB430" s="2">
        <v>4</v>
      </c>
      <c r="DC430" s="2">
        <v>4</v>
      </c>
      <c r="DD430" s="2">
        <v>4</v>
      </c>
      <c r="DE430" s="2">
        <v>4</v>
      </c>
      <c r="DF430" s="2">
        <v>5</v>
      </c>
      <c r="DG430" s="2">
        <v>4</v>
      </c>
      <c r="DH430" s="2">
        <v>5</v>
      </c>
      <c r="DI430" s="2">
        <v>4</v>
      </c>
      <c r="DJ430" s="2">
        <v>4</v>
      </c>
      <c r="DR430" s="4" t="s">
        <v>445</v>
      </c>
    </row>
    <row r="431" spans="1:122">
      <c r="A431" s="2">
        <v>8032944</v>
      </c>
      <c r="B431" s="3">
        <v>42057.433506944442</v>
      </c>
      <c r="C431" s="2">
        <v>1</v>
      </c>
      <c r="D431" s="2">
        <v>68</v>
      </c>
      <c r="E431" s="2">
        <v>11</v>
      </c>
      <c r="F431" s="2">
        <v>37</v>
      </c>
      <c r="G431" s="2">
        <v>7</v>
      </c>
      <c r="H431" s="2">
        <v>2</v>
      </c>
      <c r="I431" s="2">
        <v>2</v>
      </c>
      <c r="J431" s="2">
        <v>3</v>
      </c>
      <c r="K431" s="2">
        <v>2</v>
      </c>
      <c r="L431" s="2">
        <v>12</v>
      </c>
      <c r="N431" s="2">
        <v>1974</v>
      </c>
      <c r="O431" s="2">
        <v>210</v>
      </c>
      <c r="P431" s="2">
        <v>3</v>
      </c>
      <c r="Q431" s="2">
        <f t="shared" si="18"/>
        <v>70</v>
      </c>
      <c r="R431" s="4" t="s">
        <v>269</v>
      </c>
      <c r="S431" s="2">
        <v>4</v>
      </c>
      <c r="T431" s="2">
        <v>3</v>
      </c>
      <c r="U431" s="2">
        <v>2</v>
      </c>
      <c r="V431" s="2">
        <v>4</v>
      </c>
      <c r="W431" s="2">
        <v>1</v>
      </c>
      <c r="X431" s="2">
        <v>2</v>
      </c>
      <c r="Y431" s="2">
        <v>2</v>
      </c>
      <c r="Z431" s="2">
        <v>2</v>
      </c>
      <c r="AA431" s="2">
        <v>3</v>
      </c>
      <c r="AB431" s="2">
        <v>4</v>
      </c>
      <c r="AC431" s="2">
        <v>4</v>
      </c>
      <c r="AD431" s="2">
        <v>4</v>
      </c>
      <c r="AE431" s="2">
        <v>4</v>
      </c>
      <c r="AF431" s="2">
        <v>2</v>
      </c>
      <c r="AG431" s="2">
        <v>2</v>
      </c>
      <c r="AH431" s="2">
        <v>4</v>
      </c>
      <c r="AI431" s="2">
        <v>2</v>
      </c>
      <c r="AJ431" s="2">
        <v>1</v>
      </c>
      <c r="AK431" s="2">
        <v>4</v>
      </c>
      <c r="AL431" s="2">
        <v>4</v>
      </c>
      <c r="AM431" s="2">
        <v>2</v>
      </c>
      <c r="AN431" s="2">
        <v>3</v>
      </c>
      <c r="AO431" s="2">
        <v>4</v>
      </c>
      <c r="AP431" s="2">
        <v>4</v>
      </c>
      <c r="AQ431" s="2">
        <v>4</v>
      </c>
      <c r="AR431" s="2">
        <v>2</v>
      </c>
      <c r="AS431" s="2">
        <v>2</v>
      </c>
      <c r="AT431" s="2">
        <v>2</v>
      </c>
      <c r="AU431" s="2">
        <v>2</v>
      </c>
      <c r="AV431" s="2">
        <v>2</v>
      </c>
      <c r="AW431" s="2">
        <v>2</v>
      </c>
      <c r="AX431" s="2">
        <v>2</v>
      </c>
      <c r="AY431" s="2">
        <v>2</v>
      </c>
      <c r="AZ431" s="2">
        <v>1</v>
      </c>
      <c r="BA431" s="2">
        <v>2</v>
      </c>
      <c r="BB431" s="2">
        <v>2</v>
      </c>
      <c r="BC431" s="2">
        <v>2</v>
      </c>
      <c r="BD431" s="2">
        <v>2</v>
      </c>
      <c r="BE431" s="2">
        <v>2</v>
      </c>
      <c r="BF431" s="2">
        <v>2</v>
      </c>
      <c r="BG431" s="2">
        <v>2</v>
      </c>
      <c r="BH431" s="2">
        <v>2</v>
      </c>
      <c r="BI431" s="2">
        <f t="shared" si="19"/>
        <v>2</v>
      </c>
      <c r="BJ431" s="2">
        <v>0</v>
      </c>
      <c r="BK431" s="2">
        <v>0</v>
      </c>
      <c r="BL431" s="2">
        <v>0</v>
      </c>
      <c r="BM431" s="2">
        <v>0</v>
      </c>
      <c r="BN431" s="2">
        <v>0</v>
      </c>
      <c r="BO431" s="2">
        <v>1</v>
      </c>
      <c r="BP431" s="2">
        <v>0</v>
      </c>
      <c r="BQ431" s="4" t="s">
        <v>445</v>
      </c>
      <c r="BR431" s="2">
        <v>0</v>
      </c>
      <c r="BS431" s="2">
        <v>0</v>
      </c>
      <c r="BT431" s="2">
        <v>0</v>
      </c>
      <c r="BU431" s="2">
        <v>0</v>
      </c>
      <c r="BV431" s="2">
        <v>0</v>
      </c>
      <c r="BW431" s="2">
        <v>1</v>
      </c>
      <c r="BX431" s="2">
        <v>0</v>
      </c>
      <c r="BY431" s="4" t="s">
        <v>445</v>
      </c>
      <c r="BZ431" s="2">
        <v>0</v>
      </c>
      <c r="CA431" s="2">
        <v>0</v>
      </c>
      <c r="CB431" s="2">
        <v>0</v>
      </c>
      <c r="CC431" s="2">
        <v>0</v>
      </c>
      <c r="CD431" s="2">
        <v>0</v>
      </c>
      <c r="CE431" s="2">
        <v>1</v>
      </c>
      <c r="CF431" s="2">
        <v>0</v>
      </c>
      <c r="CG431" s="4" t="s">
        <v>445</v>
      </c>
      <c r="CH431" s="2">
        <v>0</v>
      </c>
      <c r="CI431" s="2">
        <v>0</v>
      </c>
      <c r="CJ431" s="2">
        <v>0</v>
      </c>
      <c r="CK431" s="2">
        <v>1</v>
      </c>
      <c r="CL431" s="2">
        <v>0</v>
      </c>
      <c r="CM431" s="4" t="s">
        <v>445</v>
      </c>
      <c r="CN431" s="2">
        <v>0</v>
      </c>
      <c r="CO431" s="2">
        <v>0</v>
      </c>
      <c r="CP431" s="2">
        <v>0</v>
      </c>
      <c r="CQ431" s="2">
        <v>1</v>
      </c>
      <c r="CR431" s="2">
        <v>0</v>
      </c>
      <c r="CS431" s="4" t="s">
        <v>445</v>
      </c>
      <c r="CT431" s="2">
        <v>0</v>
      </c>
      <c r="CU431" s="2">
        <v>0</v>
      </c>
      <c r="CV431" s="2">
        <v>0</v>
      </c>
      <c r="CW431" s="2">
        <v>0</v>
      </c>
      <c r="CX431" s="2">
        <v>1</v>
      </c>
      <c r="CY431" s="2">
        <v>0</v>
      </c>
      <c r="CZ431" s="4" t="s">
        <v>445</v>
      </c>
      <c r="DA431" s="8">
        <f t="shared" si="20"/>
        <v>0</v>
      </c>
      <c r="DB431" s="2">
        <v>2</v>
      </c>
      <c r="DC431" s="2">
        <v>2</v>
      </c>
      <c r="DD431" s="2">
        <v>2</v>
      </c>
      <c r="DE431" s="2">
        <v>2</v>
      </c>
      <c r="DF431" s="2">
        <v>2</v>
      </c>
      <c r="DG431" s="2">
        <v>2</v>
      </c>
      <c r="DH431" s="2">
        <v>5</v>
      </c>
      <c r="DI431" s="2">
        <v>3</v>
      </c>
      <c r="DJ431" s="2">
        <v>3</v>
      </c>
      <c r="DR431" s="4" t="s">
        <v>445</v>
      </c>
    </row>
    <row r="432" spans="1:122">
      <c r="A432" s="2">
        <v>8035604</v>
      </c>
      <c r="B432" s="3">
        <v>42057.579363425924</v>
      </c>
      <c r="C432" s="2">
        <v>1</v>
      </c>
      <c r="D432" s="2">
        <v>40</v>
      </c>
      <c r="E432" s="2">
        <v>7</v>
      </c>
      <c r="F432" s="2">
        <v>34</v>
      </c>
      <c r="G432" s="2">
        <v>6</v>
      </c>
      <c r="H432" s="2">
        <v>2</v>
      </c>
      <c r="I432" s="2">
        <v>2</v>
      </c>
      <c r="J432" s="2">
        <v>3</v>
      </c>
      <c r="K432" s="2">
        <v>3</v>
      </c>
      <c r="L432" s="2">
        <v>3</v>
      </c>
      <c r="N432" s="2">
        <v>2001</v>
      </c>
      <c r="O432" s="2">
        <v>13500</v>
      </c>
      <c r="P432" s="2">
        <v>6</v>
      </c>
      <c r="Q432" s="2">
        <f t="shared" si="18"/>
        <v>2250</v>
      </c>
      <c r="R432" s="4" t="s">
        <v>342</v>
      </c>
      <c r="S432" s="2">
        <v>4</v>
      </c>
      <c r="T432" s="2">
        <v>3</v>
      </c>
      <c r="U432" s="2">
        <v>3</v>
      </c>
      <c r="V432" s="2">
        <v>3</v>
      </c>
      <c r="W432" s="2">
        <v>3</v>
      </c>
      <c r="X432" s="2">
        <v>2</v>
      </c>
      <c r="Y432" s="2">
        <v>2</v>
      </c>
      <c r="Z432" s="2">
        <v>3</v>
      </c>
      <c r="AA432" s="2">
        <v>3</v>
      </c>
      <c r="AB432" s="2">
        <v>4</v>
      </c>
      <c r="AC432" s="2">
        <v>4</v>
      </c>
      <c r="AD432" s="2">
        <v>4</v>
      </c>
      <c r="AE432" s="2">
        <v>4</v>
      </c>
      <c r="AF432" s="2">
        <v>3</v>
      </c>
      <c r="AG432" s="2">
        <v>3</v>
      </c>
      <c r="AH432" s="2">
        <v>4</v>
      </c>
      <c r="AI432" s="2">
        <v>4</v>
      </c>
      <c r="AJ432" s="2">
        <v>3</v>
      </c>
      <c r="AK432" s="2">
        <v>3</v>
      </c>
      <c r="AL432" s="2">
        <v>4</v>
      </c>
      <c r="AM432" s="2">
        <v>3</v>
      </c>
      <c r="AN432" s="2">
        <v>4</v>
      </c>
      <c r="AO432" s="2">
        <v>4</v>
      </c>
      <c r="AP432" s="2">
        <v>3</v>
      </c>
      <c r="AQ432" s="2">
        <v>3</v>
      </c>
      <c r="AR432" s="2">
        <v>3</v>
      </c>
      <c r="AS432" s="2">
        <v>4</v>
      </c>
      <c r="AT432" s="2">
        <v>4</v>
      </c>
      <c r="AU432" s="2">
        <v>3</v>
      </c>
      <c r="AV432" s="2">
        <v>3</v>
      </c>
      <c r="AW432" s="2">
        <v>2</v>
      </c>
      <c r="AX432" s="2">
        <v>3</v>
      </c>
      <c r="AY432" s="2">
        <v>2</v>
      </c>
      <c r="AZ432" s="2">
        <v>3</v>
      </c>
      <c r="BA432" s="2">
        <v>2</v>
      </c>
      <c r="BB432" s="2">
        <v>3</v>
      </c>
      <c r="BC432" s="2">
        <v>3</v>
      </c>
      <c r="BD432" s="2">
        <v>4</v>
      </c>
      <c r="BE432" s="2">
        <v>4</v>
      </c>
      <c r="BF432" s="2">
        <v>3</v>
      </c>
      <c r="BG432" s="2">
        <v>3</v>
      </c>
      <c r="BH432" s="2">
        <v>3</v>
      </c>
      <c r="BI432" s="2">
        <f t="shared" si="19"/>
        <v>3</v>
      </c>
      <c r="BJ432" s="2">
        <v>0</v>
      </c>
      <c r="BK432" s="2">
        <v>1</v>
      </c>
      <c r="BL432" s="2">
        <v>0</v>
      </c>
      <c r="BM432" s="2">
        <v>1</v>
      </c>
      <c r="BN432" s="2">
        <v>0</v>
      </c>
      <c r="BO432" s="2">
        <v>0</v>
      </c>
      <c r="BP432" s="2">
        <v>0</v>
      </c>
      <c r="BQ432" s="4" t="s">
        <v>445</v>
      </c>
      <c r="BR432" s="2">
        <v>0</v>
      </c>
      <c r="BS432" s="2">
        <v>1</v>
      </c>
      <c r="BT432" s="2">
        <v>0</v>
      </c>
      <c r="BU432" s="2">
        <v>1</v>
      </c>
      <c r="BV432" s="2">
        <v>0</v>
      </c>
      <c r="BW432" s="2">
        <v>0</v>
      </c>
      <c r="BX432" s="2">
        <v>0</v>
      </c>
      <c r="BY432" s="4" t="s">
        <v>445</v>
      </c>
      <c r="BZ432" s="2">
        <v>0</v>
      </c>
      <c r="CA432" s="2">
        <v>0</v>
      </c>
      <c r="CB432" s="2">
        <v>1</v>
      </c>
      <c r="CC432" s="2">
        <v>1</v>
      </c>
      <c r="CD432" s="2">
        <v>0</v>
      </c>
      <c r="CE432" s="2">
        <v>0</v>
      </c>
      <c r="CF432" s="2">
        <v>0</v>
      </c>
      <c r="CG432" s="4" t="s">
        <v>445</v>
      </c>
      <c r="CH432" s="2">
        <v>0</v>
      </c>
      <c r="CI432" s="2">
        <v>1</v>
      </c>
      <c r="CJ432" s="2">
        <v>0</v>
      </c>
      <c r="CK432" s="2">
        <v>0</v>
      </c>
      <c r="CL432" s="2">
        <v>0</v>
      </c>
      <c r="CM432" s="4" t="s">
        <v>445</v>
      </c>
      <c r="CN432" s="2">
        <v>0</v>
      </c>
      <c r="CO432" s="2">
        <v>1</v>
      </c>
      <c r="CP432" s="2">
        <v>0</v>
      </c>
      <c r="CQ432" s="2">
        <v>0</v>
      </c>
      <c r="CR432" s="2">
        <v>0</v>
      </c>
      <c r="CS432" s="4" t="s">
        <v>445</v>
      </c>
      <c r="CT432" s="2">
        <v>0</v>
      </c>
      <c r="CU432" s="2">
        <v>0</v>
      </c>
      <c r="CV432" s="2">
        <v>0</v>
      </c>
      <c r="CW432" s="2">
        <v>0</v>
      </c>
      <c r="CX432" s="2">
        <v>1</v>
      </c>
      <c r="CY432" s="2">
        <v>0</v>
      </c>
      <c r="CZ432" s="4" t="s">
        <v>445</v>
      </c>
      <c r="DA432" s="8">
        <f t="shared" si="20"/>
        <v>8</v>
      </c>
      <c r="DB432" s="2">
        <v>3</v>
      </c>
      <c r="DC432" s="2">
        <v>4</v>
      </c>
      <c r="DD432" s="2">
        <v>3</v>
      </c>
      <c r="DE432" s="2">
        <v>3</v>
      </c>
      <c r="DF432" s="2">
        <v>4</v>
      </c>
      <c r="DG432" s="2">
        <v>3</v>
      </c>
      <c r="DH432" s="2">
        <v>5</v>
      </c>
      <c r="DI432" s="2">
        <v>3</v>
      </c>
      <c r="DJ432" s="2">
        <v>2</v>
      </c>
      <c r="DK432" s="2">
        <v>0</v>
      </c>
      <c r="DL432" s="2">
        <v>0</v>
      </c>
      <c r="DM432" s="2">
        <v>0</v>
      </c>
      <c r="DN432" s="2">
        <v>1</v>
      </c>
      <c r="DO432" s="2">
        <v>1</v>
      </c>
      <c r="DP432" s="2">
        <v>0</v>
      </c>
      <c r="DQ432" s="2">
        <v>0</v>
      </c>
      <c r="DR432" s="4" t="s">
        <v>445</v>
      </c>
    </row>
    <row r="433" spans="1:122">
      <c r="A433" s="2">
        <v>8036025</v>
      </c>
      <c r="B433" s="3">
        <v>42056.016053240739</v>
      </c>
      <c r="C433" s="2">
        <v>2</v>
      </c>
      <c r="D433" s="2">
        <v>32</v>
      </c>
      <c r="E433" s="2">
        <v>5</v>
      </c>
      <c r="F433" s="2">
        <v>9</v>
      </c>
      <c r="G433" s="2">
        <v>3</v>
      </c>
      <c r="H433" s="2">
        <v>2</v>
      </c>
      <c r="I433" s="2">
        <v>2</v>
      </c>
      <c r="L433" s="2">
        <v>9</v>
      </c>
      <c r="N433" s="2">
        <v>1990</v>
      </c>
      <c r="O433" s="2">
        <v>200</v>
      </c>
      <c r="P433" s="2">
        <v>5</v>
      </c>
      <c r="Q433" s="2">
        <f t="shared" si="18"/>
        <v>40</v>
      </c>
      <c r="R433" s="4" t="s">
        <v>343</v>
      </c>
      <c r="S433" s="2">
        <v>3</v>
      </c>
      <c r="T433" s="2">
        <v>2</v>
      </c>
      <c r="U433" s="2">
        <v>3</v>
      </c>
      <c r="V433" s="2">
        <v>2</v>
      </c>
      <c r="W433" s="2">
        <v>1</v>
      </c>
      <c r="X433" s="2">
        <v>2</v>
      </c>
      <c r="Y433" s="2">
        <v>2</v>
      </c>
      <c r="Z433" s="2">
        <v>3</v>
      </c>
      <c r="AA433" s="2">
        <v>2</v>
      </c>
      <c r="AB433" s="2">
        <v>3</v>
      </c>
      <c r="AC433" s="2">
        <v>3</v>
      </c>
      <c r="AD433" s="2">
        <v>3</v>
      </c>
      <c r="AE433" s="2">
        <v>3</v>
      </c>
      <c r="AF433" s="2">
        <v>3</v>
      </c>
      <c r="AG433" s="2">
        <v>3</v>
      </c>
      <c r="AH433" s="2">
        <v>3</v>
      </c>
      <c r="AI433" s="2">
        <v>3</v>
      </c>
      <c r="AJ433" s="2">
        <v>3</v>
      </c>
      <c r="AK433" s="2">
        <v>3</v>
      </c>
      <c r="AL433" s="2">
        <v>3</v>
      </c>
      <c r="AM433" s="2">
        <v>3</v>
      </c>
      <c r="AN433" s="2">
        <v>3</v>
      </c>
      <c r="AO433" s="2">
        <v>3</v>
      </c>
      <c r="AP433" s="2">
        <v>4</v>
      </c>
      <c r="AQ433" s="2">
        <v>4</v>
      </c>
      <c r="AR433" s="2">
        <v>2</v>
      </c>
      <c r="AS433" s="2">
        <v>2</v>
      </c>
      <c r="AT433" s="2">
        <v>3</v>
      </c>
      <c r="AU433" s="2">
        <v>2</v>
      </c>
      <c r="AV433" s="2">
        <v>2</v>
      </c>
      <c r="AW433" s="2">
        <v>2</v>
      </c>
      <c r="AX433" s="2">
        <v>2</v>
      </c>
      <c r="AY433" s="2">
        <v>2</v>
      </c>
      <c r="AZ433" s="2">
        <v>3</v>
      </c>
      <c r="BA433" s="2">
        <v>2</v>
      </c>
      <c r="BB433" s="2">
        <v>3</v>
      </c>
      <c r="BC433" s="2">
        <v>3</v>
      </c>
      <c r="BD433" s="2">
        <v>3</v>
      </c>
      <c r="BE433" s="2">
        <v>2</v>
      </c>
      <c r="BF433" s="2">
        <v>3</v>
      </c>
      <c r="BG433" s="2">
        <v>2</v>
      </c>
      <c r="BH433" s="2">
        <v>2</v>
      </c>
      <c r="BI433" s="2">
        <f t="shared" si="19"/>
        <v>2</v>
      </c>
      <c r="BJ433" s="2">
        <v>0</v>
      </c>
      <c r="BK433" s="2">
        <v>0</v>
      </c>
      <c r="BL433" s="2">
        <v>0</v>
      </c>
      <c r="BM433" s="2">
        <v>0</v>
      </c>
      <c r="BN433" s="2">
        <v>0</v>
      </c>
      <c r="BO433" s="2">
        <v>1</v>
      </c>
      <c r="BP433" s="2">
        <v>0</v>
      </c>
      <c r="BQ433" s="4" t="s">
        <v>445</v>
      </c>
      <c r="BR433" s="2">
        <v>0</v>
      </c>
      <c r="BS433" s="2">
        <v>0</v>
      </c>
      <c r="BT433" s="2">
        <v>0</v>
      </c>
      <c r="BU433" s="2">
        <v>0</v>
      </c>
      <c r="BV433" s="2">
        <v>0</v>
      </c>
      <c r="BW433" s="2">
        <v>1</v>
      </c>
      <c r="BX433" s="2">
        <v>0</v>
      </c>
      <c r="BY433" s="4" t="s">
        <v>445</v>
      </c>
      <c r="BZ433" s="2">
        <v>0</v>
      </c>
      <c r="CA433" s="2">
        <v>0</v>
      </c>
      <c r="CB433" s="2">
        <v>0</v>
      </c>
      <c r="CC433" s="2">
        <v>0</v>
      </c>
      <c r="CD433" s="2">
        <v>0</v>
      </c>
      <c r="CE433" s="2">
        <v>1</v>
      </c>
      <c r="CF433" s="2">
        <v>0</v>
      </c>
      <c r="CG433" s="4" t="s">
        <v>445</v>
      </c>
      <c r="CH433" s="2">
        <v>0</v>
      </c>
      <c r="CI433" s="2">
        <v>0</v>
      </c>
      <c r="CJ433" s="2">
        <v>0</v>
      </c>
      <c r="CK433" s="2">
        <v>1</v>
      </c>
      <c r="CL433" s="2">
        <v>0</v>
      </c>
      <c r="CM433" s="4" t="s">
        <v>445</v>
      </c>
      <c r="CN433" s="2">
        <v>0</v>
      </c>
      <c r="CO433" s="2">
        <v>1</v>
      </c>
      <c r="CP433" s="2">
        <v>0</v>
      </c>
      <c r="CQ433" s="2">
        <v>0</v>
      </c>
      <c r="CR433" s="2">
        <v>0</v>
      </c>
      <c r="CS433" s="4" t="s">
        <v>445</v>
      </c>
      <c r="CT433" s="2">
        <v>0</v>
      </c>
      <c r="CU433" s="2">
        <v>0</v>
      </c>
      <c r="CV433" s="2">
        <v>0</v>
      </c>
      <c r="CW433" s="2">
        <v>0</v>
      </c>
      <c r="CX433" s="2">
        <v>1</v>
      </c>
      <c r="CY433" s="2">
        <v>0</v>
      </c>
      <c r="CZ433" s="4" t="s">
        <v>445</v>
      </c>
      <c r="DA433" s="8">
        <f t="shared" si="20"/>
        <v>1</v>
      </c>
      <c r="DB433" s="2">
        <v>2</v>
      </c>
      <c r="DC433" s="2">
        <v>3</v>
      </c>
      <c r="DD433" s="2">
        <v>3</v>
      </c>
      <c r="DE433" s="2">
        <v>3</v>
      </c>
      <c r="DF433" s="2">
        <v>3</v>
      </c>
      <c r="DG433" s="2">
        <v>3</v>
      </c>
      <c r="DH433" s="2">
        <v>4</v>
      </c>
      <c r="DI433" s="2">
        <v>3</v>
      </c>
      <c r="DJ433" s="2">
        <v>2</v>
      </c>
      <c r="DK433" s="2">
        <v>1</v>
      </c>
      <c r="DL433" s="2">
        <v>1</v>
      </c>
      <c r="DM433" s="2">
        <v>1</v>
      </c>
      <c r="DN433" s="2">
        <v>1</v>
      </c>
      <c r="DO433" s="2">
        <v>1</v>
      </c>
      <c r="DP433" s="2">
        <v>0</v>
      </c>
      <c r="DQ433" s="2">
        <v>0</v>
      </c>
      <c r="DR433" s="4" t="s">
        <v>445</v>
      </c>
    </row>
    <row r="434" spans="1:122">
      <c r="A434" s="2">
        <v>8036316</v>
      </c>
      <c r="B434" s="3">
        <v>42056.161076388889</v>
      </c>
      <c r="C434" s="2">
        <v>1</v>
      </c>
      <c r="D434" s="2">
        <v>37</v>
      </c>
      <c r="E434" s="2">
        <v>6</v>
      </c>
      <c r="F434" s="2">
        <v>13</v>
      </c>
      <c r="G434" s="2">
        <v>3</v>
      </c>
      <c r="H434" s="2">
        <v>2</v>
      </c>
      <c r="I434" s="2">
        <v>2</v>
      </c>
      <c r="J434" s="2">
        <v>4</v>
      </c>
      <c r="K434" s="2">
        <v>3</v>
      </c>
      <c r="L434" s="2">
        <v>3</v>
      </c>
      <c r="N434" s="2">
        <v>2002</v>
      </c>
      <c r="O434" s="2">
        <v>1000</v>
      </c>
      <c r="P434" s="2">
        <v>8</v>
      </c>
      <c r="Q434" s="2">
        <f t="shared" si="18"/>
        <v>125</v>
      </c>
      <c r="R434" s="4" t="s">
        <v>87</v>
      </c>
      <c r="S434" s="2">
        <v>4</v>
      </c>
      <c r="T434" s="2">
        <v>3</v>
      </c>
      <c r="U434" s="2">
        <v>3</v>
      </c>
      <c r="V434" s="2">
        <v>3</v>
      </c>
      <c r="W434" s="2">
        <v>3</v>
      </c>
      <c r="X434" s="2">
        <v>2</v>
      </c>
      <c r="Y434" s="2">
        <v>2</v>
      </c>
      <c r="Z434" s="2">
        <v>3</v>
      </c>
      <c r="AA434" s="2">
        <v>3</v>
      </c>
      <c r="AB434" s="2">
        <v>3</v>
      </c>
      <c r="AC434" s="2">
        <v>3</v>
      </c>
      <c r="AD434" s="2">
        <v>3</v>
      </c>
      <c r="AE434" s="2">
        <v>3</v>
      </c>
      <c r="AF434" s="2">
        <v>3</v>
      </c>
      <c r="AG434" s="2">
        <v>3</v>
      </c>
      <c r="AH434" s="2">
        <v>3</v>
      </c>
      <c r="AI434" s="2">
        <v>2</v>
      </c>
      <c r="AJ434" s="2">
        <v>2</v>
      </c>
      <c r="AK434" s="2">
        <v>3</v>
      </c>
      <c r="AL434" s="2">
        <v>3</v>
      </c>
      <c r="AM434" s="2">
        <v>2</v>
      </c>
      <c r="AN434" s="2">
        <v>2</v>
      </c>
      <c r="AO434" s="2">
        <v>2</v>
      </c>
      <c r="AP434" s="2">
        <v>3</v>
      </c>
      <c r="AQ434" s="2">
        <v>4</v>
      </c>
      <c r="AR434" s="2">
        <v>2</v>
      </c>
      <c r="AS434" s="2">
        <v>2</v>
      </c>
      <c r="AT434" s="2">
        <v>2</v>
      </c>
      <c r="AU434" s="2">
        <v>2</v>
      </c>
      <c r="AV434" s="2">
        <v>2</v>
      </c>
      <c r="AW434" s="2">
        <v>2</v>
      </c>
      <c r="AX434" s="2">
        <v>2</v>
      </c>
      <c r="AY434" s="2">
        <v>2</v>
      </c>
      <c r="AZ434" s="2">
        <v>3</v>
      </c>
      <c r="BA434" s="2">
        <v>3</v>
      </c>
      <c r="BB434" s="2">
        <v>3</v>
      </c>
      <c r="BC434" s="2">
        <v>2</v>
      </c>
      <c r="BD434" s="2">
        <v>2</v>
      </c>
      <c r="BE434" s="2">
        <v>2</v>
      </c>
      <c r="BF434" s="2">
        <v>2</v>
      </c>
      <c r="BG434" s="2">
        <v>2</v>
      </c>
      <c r="BH434" s="2">
        <v>2</v>
      </c>
      <c r="BI434" s="2">
        <f t="shared" si="19"/>
        <v>2</v>
      </c>
      <c r="BJ434" s="2">
        <v>0</v>
      </c>
      <c r="BK434" s="2">
        <v>1</v>
      </c>
      <c r="BL434" s="2">
        <v>0</v>
      </c>
      <c r="BM434" s="2">
        <v>0</v>
      </c>
      <c r="BN434" s="2">
        <v>0</v>
      </c>
      <c r="BO434" s="2">
        <v>0</v>
      </c>
      <c r="BP434" s="2">
        <v>0</v>
      </c>
      <c r="BQ434" s="4" t="s">
        <v>445</v>
      </c>
      <c r="BR434" s="2">
        <v>0</v>
      </c>
      <c r="BS434" s="2">
        <v>0</v>
      </c>
      <c r="BT434" s="2">
        <v>0</v>
      </c>
      <c r="BU434" s="2">
        <v>0</v>
      </c>
      <c r="BV434" s="2">
        <v>0</v>
      </c>
      <c r="BW434" s="2">
        <v>1</v>
      </c>
      <c r="BX434" s="2">
        <v>0</v>
      </c>
      <c r="BY434" s="4" t="s">
        <v>445</v>
      </c>
      <c r="BZ434" s="2">
        <v>0</v>
      </c>
      <c r="CA434" s="2">
        <v>0</v>
      </c>
      <c r="CB434" s="2">
        <v>0</v>
      </c>
      <c r="CC434" s="2">
        <v>0</v>
      </c>
      <c r="CD434" s="2">
        <v>0</v>
      </c>
      <c r="CE434" s="2">
        <v>1</v>
      </c>
      <c r="CF434" s="2">
        <v>0</v>
      </c>
      <c r="CG434" s="4" t="s">
        <v>445</v>
      </c>
      <c r="CH434" s="2">
        <v>0</v>
      </c>
      <c r="CI434" s="2">
        <v>0</v>
      </c>
      <c r="CJ434" s="2">
        <v>0</v>
      </c>
      <c r="CK434" s="2">
        <v>1</v>
      </c>
      <c r="CL434" s="2">
        <v>0</v>
      </c>
      <c r="CM434" s="4" t="s">
        <v>445</v>
      </c>
      <c r="CN434" s="2">
        <v>0</v>
      </c>
      <c r="CO434" s="2">
        <v>0</v>
      </c>
      <c r="CP434" s="2">
        <v>0</v>
      </c>
      <c r="CQ434" s="2">
        <v>1</v>
      </c>
      <c r="CR434" s="2">
        <v>0</v>
      </c>
      <c r="CS434" s="4" t="s">
        <v>445</v>
      </c>
      <c r="CT434" s="2">
        <v>0</v>
      </c>
      <c r="CU434" s="2">
        <v>0</v>
      </c>
      <c r="CV434" s="2">
        <v>0</v>
      </c>
      <c r="CW434" s="2">
        <v>0</v>
      </c>
      <c r="CX434" s="2">
        <v>1</v>
      </c>
      <c r="CY434" s="2">
        <v>0</v>
      </c>
      <c r="CZ434" s="4" t="s">
        <v>445</v>
      </c>
      <c r="DA434" s="8">
        <f t="shared" si="20"/>
        <v>1</v>
      </c>
      <c r="DB434" s="2">
        <v>3</v>
      </c>
      <c r="DC434" s="2">
        <v>2</v>
      </c>
      <c r="DD434" s="2">
        <v>2</v>
      </c>
      <c r="DE434" s="2">
        <v>2</v>
      </c>
      <c r="DF434" s="2">
        <v>2</v>
      </c>
      <c r="DG434" s="2">
        <v>2</v>
      </c>
      <c r="DH434" s="2">
        <v>3</v>
      </c>
      <c r="DI434" s="2">
        <v>2</v>
      </c>
      <c r="DJ434" s="2">
        <v>2</v>
      </c>
      <c r="DK434" s="2">
        <v>0</v>
      </c>
      <c r="DL434" s="2">
        <v>0</v>
      </c>
      <c r="DM434" s="2">
        <v>0</v>
      </c>
      <c r="DN434" s="2">
        <v>0</v>
      </c>
      <c r="DO434" s="2">
        <v>1</v>
      </c>
      <c r="DP434" s="2">
        <v>0</v>
      </c>
      <c r="DQ434" s="2">
        <v>0</v>
      </c>
      <c r="DR434" s="4" t="s">
        <v>445</v>
      </c>
    </row>
    <row r="435" spans="1:122">
      <c r="A435" s="2">
        <v>8037676</v>
      </c>
      <c r="B435" s="3">
        <v>42057.519305555557</v>
      </c>
      <c r="C435" s="2">
        <v>1</v>
      </c>
      <c r="D435" s="2">
        <v>34</v>
      </c>
      <c r="E435" s="2">
        <v>5</v>
      </c>
      <c r="F435" s="2">
        <v>13</v>
      </c>
      <c r="G435" s="2">
        <v>3</v>
      </c>
      <c r="H435" s="2">
        <v>2</v>
      </c>
      <c r="I435" s="2">
        <v>2</v>
      </c>
      <c r="J435" s="2">
        <v>4</v>
      </c>
      <c r="K435" s="2">
        <v>4</v>
      </c>
      <c r="L435" s="2">
        <v>4</v>
      </c>
      <c r="N435" s="2">
        <v>2001</v>
      </c>
      <c r="O435" s="2">
        <v>6800</v>
      </c>
      <c r="P435" s="2">
        <v>2</v>
      </c>
      <c r="Q435" s="2">
        <f t="shared" si="18"/>
        <v>3400</v>
      </c>
      <c r="R435" s="4" t="s">
        <v>45</v>
      </c>
      <c r="S435" s="2">
        <v>2</v>
      </c>
      <c r="T435" s="2">
        <v>2</v>
      </c>
      <c r="U435" s="2">
        <v>1</v>
      </c>
      <c r="V435" s="2">
        <v>1</v>
      </c>
      <c r="W435" s="2">
        <v>1</v>
      </c>
      <c r="X435" s="2">
        <v>1</v>
      </c>
      <c r="Y435" s="2">
        <v>3</v>
      </c>
      <c r="Z435" s="2">
        <v>4</v>
      </c>
      <c r="AA435" s="2">
        <v>3</v>
      </c>
      <c r="AB435" s="2">
        <v>4</v>
      </c>
      <c r="AC435" s="2">
        <v>4</v>
      </c>
      <c r="AD435" s="2">
        <v>4</v>
      </c>
      <c r="AE435" s="2">
        <v>4</v>
      </c>
      <c r="AF435" s="2">
        <v>3</v>
      </c>
      <c r="AG435" s="2">
        <v>4</v>
      </c>
      <c r="AH435" s="2">
        <v>4</v>
      </c>
      <c r="AI435" s="2">
        <v>4</v>
      </c>
      <c r="AJ435" s="2">
        <v>3</v>
      </c>
      <c r="AK435" s="2">
        <v>4</v>
      </c>
      <c r="AL435" s="2">
        <v>3</v>
      </c>
      <c r="AM435" s="2">
        <v>4</v>
      </c>
      <c r="AN435" s="2">
        <v>4</v>
      </c>
      <c r="AO435" s="2">
        <v>4</v>
      </c>
      <c r="AP435" s="2">
        <v>4</v>
      </c>
      <c r="AQ435" s="2">
        <v>4</v>
      </c>
      <c r="AR435" s="2">
        <v>3</v>
      </c>
      <c r="AS435" s="2">
        <v>3</v>
      </c>
      <c r="AT435" s="2">
        <v>3</v>
      </c>
      <c r="AU435" s="2">
        <v>3</v>
      </c>
      <c r="AV435" s="2">
        <v>3</v>
      </c>
      <c r="AW435" s="2">
        <v>3</v>
      </c>
      <c r="AX435" s="2">
        <v>2</v>
      </c>
      <c r="AY435" s="2">
        <v>1</v>
      </c>
      <c r="AZ435" s="2">
        <v>4</v>
      </c>
      <c r="BA435" s="2">
        <v>3</v>
      </c>
      <c r="BB435" s="2">
        <v>2</v>
      </c>
      <c r="BC435" s="2">
        <v>4</v>
      </c>
      <c r="BD435" s="2">
        <v>4</v>
      </c>
      <c r="BE435" s="2">
        <v>5</v>
      </c>
      <c r="BF435" s="2">
        <v>4</v>
      </c>
      <c r="BG435" s="2">
        <v>4</v>
      </c>
      <c r="BH435" s="2">
        <v>3</v>
      </c>
      <c r="BI435" s="2">
        <f t="shared" si="19"/>
        <v>3.5</v>
      </c>
      <c r="BJ435" s="2">
        <v>0</v>
      </c>
      <c r="BK435" s="2">
        <v>1</v>
      </c>
      <c r="BL435" s="2">
        <v>0</v>
      </c>
      <c r="BM435" s="2">
        <v>0</v>
      </c>
      <c r="BN435" s="2">
        <v>0</v>
      </c>
      <c r="BO435" s="2">
        <v>0</v>
      </c>
      <c r="BP435" s="2">
        <v>0</v>
      </c>
      <c r="BQ435" s="4" t="s">
        <v>445</v>
      </c>
      <c r="BR435" s="2">
        <v>1</v>
      </c>
      <c r="BS435" s="2">
        <v>1</v>
      </c>
      <c r="BT435" s="2">
        <v>1</v>
      </c>
      <c r="BU435" s="2">
        <v>1</v>
      </c>
      <c r="BV435" s="2">
        <v>0</v>
      </c>
      <c r="BW435" s="2">
        <v>0</v>
      </c>
      <c r="BX435" s="2">
        <v>0</v>
      </c>
      <c r="BY435" s="4" t="s">
        <v>445</v>
      </c>
      <c r="BZ435" s="2">
        <v>0</v>
      </c>
      <c r="CA435" s="2">
        <v>0</v>
      </c>
      <c r="CB435" s="2">
        <v>1</v>
      </c>
      <c r="CC435" s="2">
        <v>0</v>
      </c>
      <c r="CD435" s="2">
        <v>0</v>
      </c>
      <c r="CE435" s="2">
        <v>0</v>
      </c>
      <c r="CF435" s="2">
        <v>0</v>
      </c>
      <c r="CG435" s="4" t="s">
        <v>445</v>
      </c>
      <c r="CH435" s="2">
        <v>0</v>
      </c>
      <c r="CI435" s="2">
        <v>1</v>
      </c>
      <c r="CJ435" s="2">
        <v>0</v>
      </c>
      <c r="CK435" s="2">
        <v>0</v>
      </c>
      <c r="CL435" s="2">
        <v>0</v>
      </c>
      <c r="CM435" s="4" t="s">
        <v>445</v>
      </c>
      <c r="CN435" s="2">
        <v>0</v>
      </c>
      <c r="CO435" s="2">
        <v>1</v>
      </c>
      <c r="CP435" s="2">
        <v>0</v>
      </c>
      <c r="CQ435" s="2">
        <v>0</v>
      </c>
      <c r="CR435" s="2">
        <v>0</v>
      </c>
      <c r="CS435" s="4" t="s">
        <v>445</v>
      </c>
      <c r="CT435" s="2">
        <v>1</v>
      </c>
      <c r="CU435" s="2">
        <v>0</v>
      </c>
      <c r="CV435" s="2">
        <v>0</v>
      </c>
      <c r="CW435" s="2">
        <v>0</v>
      </c>
      <c r="CX435" s="2">
        <v>0</v>
      </c>
      <c r="CY435" s="2">
        <v>0</v>
      </c>
      <c r="CZ435" s="4" t="s">
        <v>445</v>
      </c>
      <c r="DA435" s="8">
        <f t="shared" si="20"/>
        <v>9</v>
      </c>
      <c r="DB435" s="2">
        <v>1</v>
      </c>
      <c r="DC435" s="2">
        <v>1</v>
      </c>
      <c r="DD435" s="2">
        <v>1</v>
      </c>
      <c r="DE435" s="2">
        <v>1</v>
      </c>
      <c r="DF435" s="2">
        <v>1</v>
      </c>
      <c r="DG435" s="2">
        <v>2</v>
      </c>
      <c r="DH435" s="2">
        <v>5</v>
      </c>
      <c r="DI435" s="2">
        <v>3</v>
      </c>
      <c r="DJ435" s="2">
        <v>3</v>
      </c>
      <c r="DR435" s="4" t="s">
        <v>445</v>
      </c>
    </row>
    <row r="436" spans="1:122">
      <c r="A436" s="2">
        <v>8038833</v>
      </c>
      <c r="B436" s="3">
        <v>42056.296666666669</v>
      </c>
      <c r="C436" s="2">
        <v>2</v>
      </c>
      <c r="D436" s="2">
        <v>35</v>
      </c>
      <c r="E436" s="2">
        <v>6</v>
      </c>
      <c r="F436" s="2">
        <v>13</v>
      </c>
      <c r="G436" s="2">
        <v>3</v>
      </c>
      <c r="H436" s="2">
        <v>2</v>
      </c>
      <c r="I436" s="2">
        <v>2</v>
      </c>
      <c r="J436" s="2">
        <v>5</v>
      </c>
      <c r="K436" s="2">
        <v>2</v>
      </c>
      <c r="L436" s="2">
        <v>3</v>
      </c>
      <c r="N436" s="2">
        <v>1989</v>
      </c>
      <c r="O436" s="2">
        <v>1900</v>
      </c>
      <c r="P436" s="2">
        <v>4</v>
      </c>
      <c r="Q436" s="2">
        <f t="shared" si="18"/>
        <v>475</v>
      </c>
      <c r="R436" s="4" t="s">
        <v>59</v>
      </c>
      <c r="S436" s="2">
        <v>3</v>
      </c>
      <c r="T436" s="2">
        <v>3</v>
      </c>
      <c r="U436" s="2">
        <v>3</v>
      </c>
      <c r="V436" s="2">
        <v>3</v>
      </c>
      <c r="W436" s="2">
        <v>3</v>
      </c>
      <c r="X436" s="2">
        <v>3</v>
      </c>
      <c r="Y436" s="2">
        <v>3</v>
      </c>
      <c r="Z436" s="2">
        <v>3</v>
      </c>
      <c r="AA436" s="2">
        <v>3</v>
      </c>
      <c r="AB436" s="2">
        <v>3</v>
      </c>
      <c r="AC436" s="2">
        <v>3</v>
      </c>
      <c r="AD436" s="2">
        <v>3</v>
      </c>
      <c r="AE436" s="2">
        <v>3</v>
      </c>
      <c r="AF436" s="2">
        <v>3</v>
      </c>
      <c r="AG436" s="2">
        <v>3</v>
      </c>
      <c r="AH436" s="2">
        <v>3</v>
      </c>
      <c r="AI436" s="2">
        <v>3</v>
      </c>
      <c r="AJ436" s="2">
        <v>3</v>
      </c>
      <c r="AK436" s="2">
        <v>3</v>
      </c>
      <c r="AL436" s="2">
        <v>3</v>
      </c>
      <c r="AM436" s="2">
        <v>3</v>
      </c>
      <c r="AN436" s="2">
        <v>3</v>
      </c>
      <c r="AO436" s="2">
        <v>3</v>
      </c>
      <c r="AP436" s="2">
        <v>3</v>
      </c>
      <c r="AQ436" s="2">
        <v>2</v>
      </c>
      <c r="AR436" s="2">
        <v>3</v>
      </c>
      <c r="AS436" s="2">
        <v>3</v>
      </c>
      <c r="AT436" s="2">
        <v>3</v>
      </c>
      <c r="AU436" s="2">
        <v>3</v>
      </c>
      <c r="AV436" s="2">
        <v>3</v>
      </c>
      <c r="AW436" s="2">
        <v>2</v>
      </c>
      <c r="AX436" s="2">
        <v>2</v>
      </c>
      <c r="AY436" s="2">
        <v>3</v>
      </c>
      <c r="AZ436" s="2">
        <v>3</v>
      </c>
      <c r="BA436" s="2">
        <v>2</v>
      </c>
      <c r="BB436" s="2">
        <v>3</v>
      </c>
      <c r="BC436" s="2">
        <v>3</v>
      </c>
      <c r="BD436" s="2">
        <v>3</v>
      </c>
      <c r="BE436" s="2">
        <v>3</v>
      </c>
      <c r="BF436" s="2">
        <v>4</v>
      </c>
      <c r="BG436" s="2">
        <v>2</v>
      </c>
      <c r="BH436" s="2">
        <v>2</v>
      </c>
      <c r="BI436" s="2">
        <f t="shared" si="19"/>
        <v>2</v>
      </c>
      <c r="BJ436" s="2">
        <v>0</v>
      </c>
      <c r="BK436" s="2">
        <v>1</v>
      </c>
      <c r="BL436" s="2">
        <v>0</v>
      </c>
      <c r="BM436" s="2">
        <v>0</v>
      </c>
      <c r="BN436" s="2">
        <v>0</v>
      </c>
      <c r="BO436" s="2">
        <v>0</v>
      </c>
      <c r="BP436" s="2">
        <v>0</v>
      </c>
      <c r="BQ436" s="4" t="s">
        <v>445</v>
      </c>
      <c r="BR436" s="2">
        <v>0</v>
      </c>
      <c r="BS436" s="2">
        <v>1</v>
      </c>
      <c r="BT436" s="2">
        <v>0</v>
      </c>
      <c r="BU436" s="2">
        <v>0</v>
      </c>
      <c r="BV436" s="2">
        <v>0</v>
      </c>
      <c r="BW436" s="2">
        <v>0</v>
      </c>
      <c r="BX436" s="2">
        <v>0</v>
      </c>
      <c r="BY436" s="4" t="s">
        <v>445</v>
      </c>
      <c r="BZ436" s="2">
        <v>0</v>
      </c>
      <c r="CA436" s="2">
        <v>1</v>
      </c>
      <c r="CB436" s="2">
        <v>1</v>
      </c>
      <c r="CC436" s="2">
        <v>0</v>
      </c>
      <c r="CD436" s="2">
        <v>0</v>
      </c>
      <c r="CE436" s="2">
        <v>0</v>
      </c>
      <c r="CF436" s="2">
        <v>0</v>
      </c>
      <c r="CG436" s="4" t="s">
        <v>445</v>
      </c>
      <c r="CH436" s="2">
        <v>1</v>
      </c>
      <c r="CI436" s="2">
        <v>0</v>
      </c>
      <c r="CJ436" s="2">
        <v>0</v>
      </c>
      <c r="CK436" s="2">
        <v>0</v>
      </c>
      <c r="CL436" s="2">
        <v>0</v>
      </c>
      <c r="CM436" s="4" t="s">
        <v>445</v>
      </c>
      <c r="CN436" s="2">
        <v>0</v>
      </c>
      <c r="CO436" s="2">
        <v>1</v>
      </c>
      <c r="CP436" s="2">
        <v>0</v>
      </c>
      <c r="CQ436" s="2">
        <v>0</v>
      </c>
      <c r="CR436" s="2">
        <v>0</v>
      </c>
      <c r="CS436" s="4" t="s">
        <v>445</v>
      </c>
      <c r="CT436" s="2">
        <v>0</v>
      </c>
      <c r="CU436" s="2">
        <v>1</v>
      </c>
      <c r="CV436" s="2">
        <v>0</v>
      </c>
      <c r="CW436" s="2">
        <v>0</v>
      </c>
      <c r="CX436" s="2">
        <v>0</v>
      </c>
      <c r="CY436" s="2">
        <v>0</v>
      </c>
      <c r="CZ436" s="4" t="s">
        <v>445</v>
      </c>
      <c r="DA436" s="8">
        <f t="shared" si="20"/>
        <v>7</v>
      </c>
      <c r="DB436" s="2">
        <v>3</v>
      </c>
      <c r="DC436" s="2">
        <v>3</v>
      </c>
      <c r="DD436" s="2">
        <v>3</v>
      </c>
      <c r="DE436" s="2">
        <v>3</v>
      </c>
      <c r="DF436" s="2">
        <v>4</v>
      </c>
      <c r="DG436" s="2">
        <v>3</v>
      </c>
      <c r="DH436" s="2">
        <v>3</v>
      </c>
      <c r="DI436" s="2">
        <v>2</v>
      </c>
      <c r="DJ436" s="2">
        <v>2</v>
      </c>
      <c r="DK436" s="2">
        <v>0</v>
      </c>
      <c r="DL436" s="2">
        <v>1</v>
      </c>
      <c r="DM436" s="2">
        <v>1</v>
      </c>
      <c r="DN436" s="2">
        <v>1</v>
      </c>
      <c r="DO436" s="2">
        <v>0</v>
      </c>
      <c r="DP436" s="2">
        <v>0</v>
      </c>
      <c r="DQ436" s="2">
        <v>0</v>
      </c>
      <c r="DR436" s="4" t="s">
        <v>445</v>
      </c>
    </row>
    <row r="437" spans="1:122">
      <c r="A437" s="2">
        <v>8039030</v>
      </c>
      <c r="B437" s="3">
        <v>42056.048900462964</v>
      </c>
      <c r="C437" s="2">
        <v>1</v>
      </c>
      <c r="D437" s="2">
        <v>45</v>
      </c>
      <c r="E437" s="2">
        <v>8</v>
      </c>
      <c r="F437" s="2">
        <v>40</v>
      </c>
      <c r="G437" s="2">
        <v>8</v>
      </c>
      <c r="H437" s="2">
        <v>2</v>
      </c>
      <c r="I437" s="2">
        <v>2</v>
      </c>
      <c r="J437" s="2">
        <v>10</v>
      </c>
      <c r="K437" s="2">
        <v>10</v>
      </c>
      <c r="L437" s="2">
        <v>1</v>
      </c>
      <c r="N437" s="2">
        <v>1990</v>
      </c>
      <c r="O437" s="2">
        <v>5000</v>
      </c>
      <c r="P437" s="2">
        <v>10</v>
      </c>
      <c r="Q437" s="2">
        <f t="shared" si="18"/>
        <v>500</v>
      </c>
      <c r="R437" s="4" t="s">
        <v>159</v>
      </c>
      <c r="S437" s="2">
        <v>4</v>
      </c>
      <c r="T437" s="2">
        <v>4</v>
      </c>
      <c r="U437" s="2">
        <v>3</v>
      </c>
      <c r="V437" s="2">
        <v>3</v>
      </c>
      <c r="W437" s="2">
        <v>1</v>
      </c>
      <c r="X437" s="2">
        <v>1</v>
      </c>
      <c r="Y437" s="2">
        <v>1</v>
      </c>
      <c r="Z437" s="2">
        <v>1</v>
      </c>
      <c r="AA437" s="2">
        <v>1</v>
      </c>
      <c r="AB437" s="2">
        <v>1</v>
      </c>
      <c r="AC437" s="2">
        <v>1</v>
      </c>
      <c r="AD437" s="2">
        <v>4</v>
      </c>
      <c r="AE437" s="2">
        <v>4</v>
      </c>
      <c r="AF437" s="2">
        <v>3</v>
      </c>
      <c r="AG437" s="2">
        <v>4</v>
      </c>
      <c r="AH437" s="2">
        <v>4</v>
      </c>
      <c r="AI437" s="2">
        <v>4</v>
      </c>
      <c r="AJ437" s="2">
        <v>4</v>
      </c>
      <c r="AK437" s="2">
        <v>4</v>
      </c>
      <c r="AL437" s="2">
        <v>4</v>
      </c>
      <c r="AM437" s="2">
        <v>1</v>
      </c>
      <c r="AN437" s="2">
        <v>1</v>
      </c>
      <c r="AO437" s="2">
        <v>4</v>
      </c>
      <c r="AP437" s="2">
        <v>4</v>
      </c>
      <c r="AQ437" s="2">
        <v>4</v>
      </c>
      <c r="AR437" s="2">
        <v>4</v>
      </c>
      <c r="AS437" s="2">
        <v>2</v>
      </c>
      <c r="AT437" s="2">
        <v>4</v>
      </c>
      <c r="AU437" s="2">
        <v>3</v>
      </c>
      <c r="AV437" s="2">
        <v>2</v>
      </c>
      <c r="AW437" s="2">
        <v>3</v>
      </c>
      <c r="AX437" s="2">
        <v>4</v>
      </c>
      <c r="AY437" s="2">
        <v>4</v>
      </c>
      <c r="AZ437" s="2">
        <v>4</v>
      </c>
      <c r="BA437" s="2">
        <v>3</v>
      </c>
      <c r="BB437" s="2">
        <v>4</v>
      </c>
      <c r="BC437" s="2">
        <v>4</v>
      </c>
      <c r="BD437" s="2">
        <v>4</v>
      </c>
      <c r="BE437" s="2">
        <v>5</v>
      </c>
      <c r="BF437" s="2">
        <v>4</v>
      </c>
      <c r="BG437" s="2">
        <v>4</v>
      </c>
      <c r="BH437" s="2">
        <v>3</v>
      </c>
      <c r="BI437" s="2">
        <f t="shared" si="19"/>
        <v>3.5</v>
      </c>
      <c r="BJ437" s="2">
        <v>1</v>
      </c>
      <c r="BK437" s="2">
        <v>0</v>
      </c>
      <c r="BL437" s="2">
        <v>0</v>
      </c>
      <c r="BM437" s="2">
        <v>0</v>
      </c>
      <c r="BN437" s="2">
        <v>0</v>
      </c>
      <c r="BO437" s="2">
        <v>0</v>
      </c>
      <c r="BP437" s="2">
        <v>0</v>
      </c>
      <c r="BQ437" s="4" t="s">
        <v>445</v>
      </c>
      <c r="BR437" s="2">
        <v>1</v>
      </c>
      <c r="BS437" s="2">
        <v>0</v>
      </c>
      <c r="BT437" s="2">
        <v>0</v>
      </c>
      <c r="BU437" s="2">
        <v>0</v>
      </c>
      <c r="BV437" s="2">
        <v>0</v>
      </c>
      <c r="BW437" s="2">
        <v>0</v>
      </c>
      <c r="BX437" s="2">
        <v>0</v>
      </c>
      <c r="BY437" s="4" t="s">
        <v>445</v>
      </c>
      <c r="BZ437" s="2">
        <v>1</v>
      </c>
      <c r="CA437" s="2">
        <v>0</v>
      </c>
      <c r="CB437" s="2">
        <v>0</v>
      </c>
      <c r="CC437" s="2">
        <v>0</v>
      </c>
      <c r="CD437" s="2">
        <v>0</v>
      </c>
      <c r="CE437" s="2">
        <v>0</v>
      </c>
      <c r="CF437" s="2">
        <v>0</v>
      </c>
      <c r="CG437" s="4" t="s">
        <v>445</v>
      </c>
      <c r="CH437" s="2">
        <v>0</v>
      </c>
      <c r="CI437" s="2">
        <v>0</v>
      </c>
      <c r="CJ437" s="2">
        <v>0</v>
      </c>
      <c r="CK437" s="2">
        <v>0</v>
      </c>
      <c r="CL437" s="2">
        <v>1</v>
      </c>
      <c r="CM437" s="4" t="s">
        <v>445</v>
      </c>
      <c r="CN437" s="2">
        <v>0</v>
      </c>
      <c r="CO437" s="2">
        <v>0</v>
      </c>
      <c r="CP437" s="2">
        <v>0</v>
      </c>
      <c r="CQ437" s="2">
        <v>0</v>
      </c>
      <c r="CR437" s="2">
        <v>1</v>
      </c>
      <c r="CS437" s="4" t="s">
        <v>445</v>
      </c>
      <c r="CT437" s="2">
        <v>0</v>
      </c>
      <c r="CU437" s="2">
        <v>0</v>
      </c>
      <c r="CV437" s="2">
        <v>0</v>
      </c>
      <c r="CW437" s="2">
        <v>0</v>
      </c>
      <c r="CX437" s="2">
        <v>0</v>
      </c>
      <c r="CY437" s="2">
        <v>1</v>
      </c>
      <c r="CZ437" s="4" t="s">
        <v>445</v>
      </c>
      <c r="DA437" s="8">
        <f>SUM(CT437:CW437,CN437:CP437,CH437:CJ437,BZ437:CD437,BR437:BV437,BJ437:BN437)</f>
        <v>3</v>
      </c>
      <c r="DB437" s="2">
        <v>4</v>
      </c>
      <c r="DC437" s="2">
        <v>2</v>
      </c>
      <c r="DD437" s="2">
        <v>3</v>
      </c>
      <c r="DE437" s="2">
        <v>3</v>
      </c>
      <c r="DF437" s="2">
        <v>4</v>
      </c>
      <c r="DG437" s="2">
        <v>4</v>
      </c>
      <c r="DH437" s="2">
        <v>1</v>
      </c>
      <c r="DI437" s="2">
        <v>4</v>
      </c>
      <c r="DJ437" s="2">
        <v>4</v>
      </c>
      <c r="DR437" s="4" t="s">
        <v>445</v>
      </c>
    </row>
    <row r="438" spans="1:122">
      <c r="A438" s="2">
        <v>8040124</v>
      </c>
      <c r="B438" s="3">
        <v>42056.368807870371</v>
      </c>
      <c r="C438" s="2">
        <v>2</v>
      </c>
      <c r="D438" s="2">
        <v>31</v>
      </c>
      <c r="E438" s="2">
        <v>5</v>
      </c>
      <c r="F438" s="2">
        <v>35</v>
      </c>
      <c r="G438" s="2">
        <v>6</v>
      </c>
      <c r="H438" s="2">
        <v>2</v>
      </c>
      <c r="I438" s="2">
        <v>2</v>
      </c>
      <c r="J438" s="2">
        <v>6</v>
      </c>
      <c r="K438" s="2">
        <v>2</v>
      </c>
      <c r="L438" s="2">
        <v>4</v>
      </c>
      <c r="N438" s="2">
        <v>1998</v>
      </c>
      <c r="O438" s="2">
        <v>300</v>
      </c>
      <c r="P438" s="2">
        <v>2</v>
      </c>
      <c r="Q438" s="2">
        <f t="shared" si="18"/>
        <v>150</v>
      </c>
      <c r="R438" s="4" t="s">
        <v>344</v>
      </c>
      <c r="S438" s="2">
        <v>2</v>
      </c>
      <c r="T438" s="2">
        <v>1</v>
      </c>
      <c r="U438" s="2">
        <v>1</v>
      </c>
      <c r="V438" s="2">
        <v>1</v>
      </c>
      <c r="W438" s="2">
        <v>1</v>
      </c>
      <c r="X438" s="2">
        <v>1</v>
      </c>
      <c r="Y438" s="2">
        <v>2</v>
      </c>
      <c r="Z438" s="2">
        <v>1</v>
      </c>
      <c r="AA438" s="2">
        <v>3</v>
      </c>
      <c r="AB438" s="2">
        <v>1</v>
      </c>
      <c r="AC438" s="2">
        <v>2</v>
      </c>
      <c r="AD438" s="2">
        <v>1</v>
      </c>
      <c r="AE438" s="2">
        <v>3</v>
      </c>
      <c r="AF438" s="2">
        <v>1</v>
      </c>
      <c r="AG438" s="2">
        <v>3</v>
      </c>
      <c r="AH438" s="2">
        <v>2</v>
      </c>
      <c r="AI438" s="2">
        <v>1</v>
      </c>
      <c r="AJ438" s="2">
        <v>3</v>
      </c>
      <c r="AK438" s="2">
        <v>2</v>
      </c>
      <c r="AL438" s="2">
        <v>2</v>
      </c>
      <c r="AM438" s="2">
        <v>1</v>
      </c>
      <c r="AN438" s="2">
        <v>3</v>
      </c>
      <c r="AO438" s="2">
        <v>2</v>
      </c>
      <c r="AP438" s="2">
        <v>3</v>
      </c>
      <c r="AQ438" s="2">
        <v>1</v>
      </c>
      <c r="AR438" s="2">
        <v>4</v>
      </c>
      <c r="AS438" s="2">
        <v>2</v>
      </c>
      <c r="AT438" s="2">
        <v>3</v>
      </c>
      <c r="AU438" s="2">
        <v>1</v>
      </c>
      <c r="AV438" s="2">
        <v>4</v>
      </c>
      <c r="AW438" s="2">
        <v>2</v>
      </c>
      <c r="AX438" s="2">
        <v>3</v>
      </c>
      <c r="AY438" s="2">
        <v>2</v>
      </c>
      <c r="AZ438" s="2">
        <v>4</v>
      </c>
      <c r="BA438" s="2">
        <v>2</v>
      </c>
      <c r="BB438" s="2">
        <v>2</v>
      </c>
      <c r="BC438" s="2">
        <v>4</v>
      </c>
      <c r="BD438" s="2">
        <v>2</v>
      </c>
      <c r="BE438" s="2">
        <v>4</v>
      </c>
      <c r="BF438" s="2">
        <v>1</v>
      </c>
      <c r="BG438" s="2">
        <v>2</v>
      </c>
      <c r="BH438" s="2">
        <v>4</v>
      </c>
      <c r="BI438" s="2">
        <f t="shared" si="19"/>
        <v>3</v>
      </c>
      <c r="BJ438" s="2">
        <v>0</v>
      </c>
      <c r="BK438" s="2">
        <v>1</v>
      </c>
      <c r="BL438" s="2">
        <v>0</v>
      </c>
      <c r="BM438" s="2">
        <v>0</v>
      </c>
      <c r="BN438" s="2">
        <v>0</v>
      </c>
      <c r="BO438" s="2">
        <v>0</v>
      </c>
      <c r="BP438" s="2">
        <v>0</v>
      </c>
      <c r="BQ438" s="4" t="s">
        <v>445</v>
      </c>
      <c r="BR438" s="2">
        <v>0</v>
      </c>
      <c r="BS438" s="2">
        <v>1</v>
      </c>
      <c r="BT438" s="2">
        <v>0</v>
      </c>
      <c r="BU438" s="2">
        <v>0</v>
      </c>
      <c r="BV438" s="2">
        <v>0</v>
      </c>
      <c r="BW438" s="2">
        <v>0</v>
      </c>
      <c r="BX438" s="2">
        <v>0</v>
      </c>
      <c r="BY438" s="4" t="s">
        <v>445</v>
      </c>
      <c r="BZ438" s="2">
        <v>1</v>
      </c>
      <c r="CA438" s="2">
        <v>0</v>
      </c>
      <c r="CB438" s="2">
        <v>0</v>
      </c>
      <c r="CC438" s="2">
        <v>0</v>
      </c>
      <c r="CD438" s="2">
        <v>0</v>
      </c>
      <c r="CE438" s="2">
        <v>0</v>
      </c>
      <c r="CF438" s="2">
        <v>0</v>
      </c>
      <c r="CG438" s="4" t="s">
        <v>445</v>
      </c>
      <c r="CH438" s="2">
        <v>0</v>
      </c>
      <c r="CI438" s="2">
        <v>0</v>
      </c>
      <c r="CJ438" s="2">
        <v>0</v>
      </c>
      <c r="CK438" s="2">
        <v>1</v>
      </c>
      <c r="CL438" s="2">
        <v>0</v>
      </c>
      <c r="CM438" s="4" t="s">
        <v>445</v>
      </c>
      <c r="CN438" s="2">
        <v>0</v>
      </c>
      <c r="CO438" s="2">
        <v>1</v>
      </c>
      <c r="CP438" s="2">
        <v>0</v>
      </c>
      <c r="CQ438" s="2">
        <v>0</v>
      </c>
      <c r="CR438" s="2">
        <v>0</v>
      </c>
      <c r="CS438" s="4" t="s">
        <v>445</v>
      </c>
      <c r="CT438" s="2">
        <v>0</v>
      </c>
      <c r="CU438" s="2">
        <v>0</v>
      </c>
      <c r="CV438" s="2">
        <v>0</v>
      </c>
      <c r="CW438" s="2">
        <v>0</v>
      </c>
      <c r="CX438" s="2">
        <v>0</v>
      </c>
      <c r="CY438" s="2">
        <v>1</v>
      </c>
      <c r="CZ438" s="4" t="s">
        <v>445</v>
      </c>
      <c r="DA438" s="8">
        <f t="shared" si="20"/>
        <v>4</v>
      </c>
      <c r="DB438" s="2">
        <v>3</v>
      </c>
      <c r="DC438" s="2">
        <v>2</v>
      </c>
      <c r="DD438" s="2">
        <v>3</v>
      </c>
      <c r="DE438" s="2">
        <v>4</v>
      </c>
      <c r="DF438" s="2">
        <v>1</v>
      </c>
      <c r="DG438" s="2">
        <v>4</v>
      </c>
      <c r="DH438" s="2">
        <v>3</v>
      </c>
      <c r="DI438" s="2">
        <v>3</v>
      </c>
      <c r="DJ438" s="2">
        <v>1</v>
      </c>
      <c r="DR438" s="4" t="s">
        <v>445</v>
      </c>
    </row>
    <row r="439" spans="1:122">
      <c r="A439" s="2">
        <v>8040671</v>
      </c>
      <c r="B439" s="3">
        <v>42056.023078703707</v>
      </c>
      <c r="C439" s="2">
        <v>2</v>
      </c>
      <c r="D439" s="2">
        <v>28</v>
      </c>
      <c r="E439" s="2">
        <v>4</v>
      </c>
      <c r="F439" s="2">
        <v>2</v>
      </c>
      <c r="G439" s="2">
        <v>2</v>
      </c>
      <c r="H439" s="2">
        <v>2</v>
      </c>
      <c r="I439" s="2">
        <v>2</v>
      </c>
      <c r="J439" s="2">
        <v>1</v>
      </c>
      <c r="K439" s="2">
        <v>1</v>
      </c>
      <c r="L439" s="2">
        <v>8</v>
      </c>
      <c r="N439" s="2">
        <v>1996</v>
      </c>
      <c r="O439" s="2">
        <v>123</v>
      </c>
      <c r="P439" s="2">
        <v>5</v>
      </c>
      <c r="Q439" s="2">
        <f t="shared" si="18"/>
        <v>24.6</v>
      </c>
      <c r="R439" s="4" t="s">
        <v>345</v>
      </c>
      <c r="S439" s="2">
        <v>3</v>
      </c>
      <c r="T439" s="2">
        <v>3</v>
      </c>
      <c r="U439" s="2">
        <v>3</v>
      </c>
      <c r="V439" s="2">
        <v>2</v>
      </c>
      <c r="W439" s="2">
        <v>4</v>
      </c>
      <c r="X439" s="2">
        <v>1</v>
      </c>
      <c r="Y439" s="2">
        <v>1</v>
      </c>
      <c r="Z439" s="2">
        <v>1</v>
      </c>
      <c r="AA439" s="2">
        <v>2</v>
      </c>
      <c r="AB439" s="2">
        <v>4</v>
      </c>
      <c r="AC439" s="2">
        <v>3</v>
      </c>
      <c r="AD439" s="2">
        <v>1</v>
      </c>
      <c r="AE439" s="2">
        <v>3</v>
      </c>
      <c r="AF439" s="2">
        <v>3</v>
      </c>
      <c r="AG439" s="2">
        <v>1</v>
      </c>
      <c r="AH439" s="2">
        <v>3</v>
      </c>
      <c r="AI439" s="2">
        <v>2</v>
      </c>
      <c r="AJ439" s="2">
        <v>3</v>
      </c>
      <c r="AK439" s="2">
        <v>1</v>
      </c>
      <c r="AL439" s="2">
        <v>3</v>
      </c>
      <c r="AM439" s="2">
        <v>2</v>
      </c>
      <c r="AN439" s="2">
        <v>1</v>
      </c>
      <c r="AO439" s="2">
        <v>1</v>
      </c>
      <c r="AP439" s="2">
        <v>3</v>
      </c>
      <c r="AQ439" s="2">
        <v>2</v>
      </c>
      <c r="AR439" s="2">
        <v>3</v>
      </c>
      <c r="AS439" s="2">
        <v>3</v>
      </c>
      <c r="AT439" s="2">
        <v>2</v>
      </c>
      <c r="AU439" s="2">
        <v>1</v>
      </c>
      <c r="AV439" s="2">
        <v>3</v>
      </c>
      <c r="AW439" s="2">
        <v>3</v>
      </c>
      <c r="AX439" s="2">
        <v>2</v>
      </c>
      <c r="AY439" s="2">
        <v>3</v>
      </c>
      <c r="AZ439" s="2">
        <v>3</v>
      </c>
      <c r="BA439" s="2">
        <v>3</v>
      </c>
      <c r="BB439" s="2">
        <v>4</v>
      </c>
      <c r="BC439" s="2">
        <v>3</v>
      </c>
      <c r="BD439" s="2">
        <v>1</v>
      </c>
      <c r="BE439" s="2">
        <v>3</v>
      </c>
      <c r="BF439" s="2">
        <v>1</v>
      </c>
      <c r="BG439" s="2">
        <v>2</v>
      </c>
      <c r="BH439" s="2">
        <v>1</v>
      </c>
      <c r="BI439" s="2">
        <f t="shared" si="19"/>
        <v>1.5</v>
      </c>
      <c r="BJ439" s="2">
        <v>0</v>
      </c>
      <c r="BK439" s="2">
        <v>0</v>
      </c>
      <c r="BL439" s="2">
        <v>1</v>
      </c>
      <c r="BM439" s="2">
        <v>0</v>
      </c>
      <c r="BN439" s="2">
        <v>0</v>
      </c>
      <c r="BO439" s="2">
        <v>0</v>
      </c>
      <c r="BP439" s="2">
        <v>0</v>
      </c>
      <c r="BQ439" s="4" t="s">
        <v>445</v>
      </c>
      <c r="BR439" s="2">
        <v>0</v>
      </c>
      <c r="BS439" s="2">
        <v>1</v>
      </c>
      <c r="BT439" s="2">
        <v>0</v>
      </c>
      <c r="BU439" s="2">
        <v>0</v>
      </c>
      <c r="BV439" s="2">
        <v>0</v>
      </c>
      <c r="BW439" s="2">
        <v>0</v>
      </c>
      <c r="BX439" s="2">
        <v>0</v>
      </c>
      <c r="BY439" s="4" t="s">
        <v>445</v>
      </c>
      <c r="BZ439" s="2">
        <v>0</v>
      </c>
      <c r="CA439" s="2">
        <v>1</v>
      </c>
      <c r="CB439" s="2">
        <v>0</v>
      </c>
      <c r="CC439" s="2">
        <v>0</v>
      </c>
      <c r="CD439" s="2">
        <v>0</v>
      </c>
      <c r="CE439" s="2">
        <v>0</v>
      </c>
      <c r="CF439" s="2">
        <v>0</v>
      </c>
      <c r="CG439" s="4" t="s">
        <v>445</v>
      </c>
      <c r="CH439" s="2">
        <v>0</v>
      </c>
      <c r="CI439" s="2">
        <v>1</v>
      </c>
      <c r="CJ439" s="2">
        <v>0</v>
      </c>
      <c r="CK439" s="2">
        <v>0</v>
      </c>
      <c r="CL439" s="2">
        <v>0</v>
      </c>
      <c r="CM439" s="4" t="s">
        <v>445</v>
      </c>
      <c r="CN439" s="2">
        <v>1</v>
      </c>
      <c r="CO439" s="2">
        <v>0</v>
      </c>
      <c r="CP439" s="2">
        <v>0</v>
      </c>
      <c r="CQ439" s="2">
        <v>0</v>
      </c>
      <c r="CR439" s="2">
        <v>0</v>
      </c>
      <c r="CS439" s="4" t="s">
        <v>445</v>
      </c>
      <c r="CT439" s="2">
        <v>0</v>
      </c>
      <c r="CU439" s="2">
        <v>0</v>
      </c>
      <c r="CV439" s="2">
        <v>0</v>
      </c>
      <c r="CW439" s="2">
        <v>0</v>
      </c>
      <c r="CX439" s="2">
        <v>1</v>
      </c>
      <c r="CY439" s="2">
        <v>0</v>
      </c>
      <c r="CZ439" s="4" t="s">
        <v>445</v>
      </c>
      <c r="DA439" s="8">
        <f t="shared" si="20"/>
        <v>5</v>
      </c>
      <c r="DB439" s="2">
        <v>3</v>
      </c>
      <c r="DC439" s="2">
        <v>3</v>
      </c>
      <c r="DD439" s="2">
        <v>3</v>
      </c>
      <c r="DE439" s="2">
        <v>3</v>
      </c>
      <c r="DF439" s="2">
        <v>3</v>
      </c>
      <c r="DG439" s="2">
        <v>3</v>
      </c>
      <c r="DH439" s="2">
        <v>3</v>
      </c>
      <c r="DI439" s="2">
        <v>3</v>
      </c>
      <c r="DJ439" s="2">
        <v>3</v>
      </c>
      <c r="DR439" s="4" t="s">
        <v>445</v>
      </c>
    </row>
    <row r="440" spans="1:122">
      <c r="A440" s="2">
        <v>8040846</v>
      </c>
      <c r="B440" s="3">
        <v>42056.430844907409</v>
      </c>
      <c r="C440" s="2">
        <v>2</v>
      </c>
      <c r="D440" s="2">
        <v>28</v>
      </c>
      <c r="E440" s="2">
        <v>4</v>
      </c>
      <c r="F440" s="2">
        <v>28</v>
      </c>
      <c r="G440" s="2">
        <v>5</v>
      </c>
      <c r="H440" s="2">
        <v>2</v>
      </c>
      <c r="I440" s="2">
        <v>2</v>
      </c>
      <c r="J440" s="2">
        <v>5</v>
      </c>
      <c r="K440" s="2">
        <v>2</v>
      </c>
      <c r="L440" s="2">
        <v>9</v>
      </c>
      <c r="N440" s="2">
        <v>2000</v>
      </c>
      <c r="O440" s="2">
        <v>150</v>
      </c>
      <c r="P440" s="2">
        <v>3</v>
      </c>
      <c r="Q440" s="2">
        <f t="shared" si="18"/>
        <v>50</v>
      </c>
      <c r="R440" s="4" t="s">
        <v>65</v>
      </c>
      <c r="S440" s="2">
        <v>3</v>
      </c>
      <c r="T440" s="2">
        <v>3</v>
      </c>
      <c r="U440" s="2">
        <v>3</v>
      </c>
      <c r="V440" s="2">
        <v>2</v>
      </c>
      <c r="W440" s="2">
        <v>3</v>
      </c>
      <c r="X440" s="2">
        <v>3</v>
      </c>
      <c r="Y440" s="2">
        <v>3</v>
      </c>
      <c r="Z440" s="2">
        <v>3</v>
      </c>
      <c r="AA440" s="2">
        <v>3</v>
      </c>
      <c r="AB440" s="2">
        <v>3</v>
      </c>
      <c r="AC440" s="2">
        <v>2</v>
      </c>
      <c r="AD440" s="2">
        <v>3</v>
      </c>
      <c r="AE440" s="2">
        <v>3</v>
      </c>
      <c r="AF440" s="2">
        <v>3</v>
      </c>
      <c r="AG440" s="2">
        <v>3</v>
      </c>
      <c r="AH440" s="2">
        <v>3</v>
      </c>
      <c r="AI440" s="2">
        <v>3</v>
      </c>
      <c r="AJ440" s="2">
        <v>3</v>
      </c>
      <c r="AK440" s="2">
        <v>2</v>
      </c>
      <c r="AL440" s="2">
        <v>3</v>
      </c>
      <c r="AM440" s="2">
        <v>3</v>
      </c>
      <c r="AN440" s="2">
        <v>3</v>
      </c>
      <c r="AO440" s="2">
        <v>3</v>
      </c>
      <c r="AP440" s="2">
        <v>3</v>
      </c>
      <c r="AQ440" s="2">
        <v>3</v>
      </c>
      <c r="AR440" s="2">
        <v>3</v>
      </c>
      <c r="AS440" s="2">
        <v>3</v>
      </c>
      <c r="AT440" s="2">
        <v>4</v>
      </c>
      <c r="AU440" s="2">
        <v>3</v>
      </c>
      <c r="AV440" s="2">
        <v>3</v>
      </c>
      <c r="AW440" s="2">
        <v>3</v>
      </c>
      <c r="AX440" s="2">
        <v>3</v>
      </c>
      <c r="AY440" s="2">
        <v>3</v>
      </c>
      <c r="AZ440" s="2">
        <v>3</v>
      </c>
      <c r="BA440" s="2">
        <v>3</v>
      </c>
      <c r="BB440" s="2">
        <v>3</v>
      </c>
      <c r="BC440" s="2">
        <v>3</v>
      </c>
      <c r="BD440" s="2">
        <v>4</v>
      </c>
      <c r="BE440" s="2">
        <v>4</v>
      </c>
      <c r="BF440" s="2">
        <v>4</v>
      </c>
      <c r="BG440" s="2">
        <v>3</v>
      </c>
      <c r="BH440" s="2">
        <v>3</v>
      </c>
      <c r="BI440" s="2">
        <f t="shared" si="19"/>
        <v>3</v>
      </c>
      <c r="BJ440" s="2">
        <v>1</v>
      </c>
      <c r="BK440" s="2">
        <v>1</v>
      </c>
      <c r="BL440" s="2">
        <v>0</v>
      </c>
      <c r="BM440" s="2">
        <v>0</v>
      </c>
      <c r="BN440" s="2">
        <v>0</v>
      </c>
      <c r="BO440" s="2">
        <v>0</v>
      </c>
      <c r="BP440" s="2">
        <v>0</v>
      </c>
      <c r="BQ440" s="4" t="s">
        <v>445</v>
      </c>
      <c r="BR440" s="2">
        <v>0</v>
      </c>
      <c r="BS440" s="2">
        <v>1</v>
      </c>
      <c r="BT440" s="2">
        <v>1</v>
      </c>
      <c r="BU440" s="2">
        <v>0</v>
      </c>
      <c r="BV440" s="2">
        <v>0</v>
      </c>
      <c r="BW440" s="2">
        <v>0</v>
      </c>
      <c r="BX440" s="2">
        <v>0</v>
      </c>
      <c r="BY440" s="4" t="s">
        <v>445</v>
      </c>
      <c r="BZ440" s="2">
        <v>0</v>
      </c>
      <c r="CA440" s="2">
        <v>1</v>
      </c>
      <c r="CB440" s="2">
        <v>1</v>
      </c>
      <c r="CC440" s="2">
        <v>0</v>
      </c>
      <c r="CD440" s="2">
        <v>0</v>
      </c>
      <c r="CE440" s="2">
        <v>0</v>
      </c>
      <c r="CF440" s="2">
        <v>0</v>
      </c>
      <c r="CG440" s="4" t="s">
        <v>445</v>
      </c>
      <c r="CH440" s="2">
        <v>1</v>
      </c>
      <c r="CI440" s="2">
        <v>0</v>
      </c>
      <c r="CJ440" s="2">
        <v>0</v>
      </c>
      <c r="CK440" s="2">
        <v>0</v>
      </c>
      <c r="CL440" s="2">
        <v>0</v>
      </c>
      <c r="CM440" s="4" t="s">
        <v>445</v>
      </c>
      <c r="CN440" s="2">
        <v>1</v>
      </c>
      <c r="CO440" s="2">
        <v>1</v>
      </c>
      <c r="CP440" s="2">
        <v>0</v>
      </c>
      <c r="CQ440" s="2">
        <v>0</v>
      </c>
      <c r="CR440" s="2">
        <v>0</v>
      </c>
      <c r="CS440" s="4" t="s">
        <v>445</v>
      </c>
      <c r="CT440" s="2">
        <v>1</v>
      </c>
      <c r="CU440" s="2">
        <v>1</v>
      </c>
      <c r="CV440" s="2">
        <v>0</v>
      </c>
      <c r="CW440" s="2">
        <v>0</v>
      </c>
      <c r="CX440" s="2">
        <v>0</v>
      </c>
      <c r="CY440" s="2">
        <v>0</v>
      </c>
      <c r="CZ440" s="4" t="s">
        <v>445</v>
      </c>
      <c r="DA440" s="8">
        <f>SUM(CT440:CW440,CN440:CP440,CH440:CJ440,BZ440:CD440,BR440:BV440,BJ440:BN440)</f>
        <v>11</v>
      </c>
      <c r="DB440" s="2">
        <v>3</v>
      </c>
      <c r="DC440" s="2">
        <v>3</v>
      </c>
      <c r="DD440" s="2">
        <v>3</v>
      </c>
      <c r="DE440" s="2">
        <v>3</v>
      </c>
      <c r="DF440" s="2">
        <v>4</v>
      </c>
      <c r="DG440" s="2">
        <v>3</v>
      </c>
      <c r="DH440" s="2">
        <v>2</v>
      </c>
      <c r="DI440" s="2">
        <v>4</v>
      </c>
      <c r="DJ440" s="2">
        <v>2</v>
      </c>
      <c r="DK440" s="2">
        <v>1</v>
      </c>
      <c r="DL440" s="2">
        <v>1</v>
      </c>
      <c r="DM440" s="2">
        <v>0</v>
      </c>
      <c r="DN440" s="2">
        <v>0</v>
      </c>
      <c r="DO440" s="2">
        <v>0</v>
      </c>
      <c r="DP440" s="2">
        <v>0</v>
      </c>
      <c r="DQ440" s="2">
        <v>0</v>
      </c>
      <c r="DR440" s="4" t="s">
        <v>445</v>
      </c>
    </row>
    <row r="441" spans="1:122">
      <c r="A441" s="2">
        <v>8043043</v>
      </c>
      <c r="B441" s="3">
        <v>42057.656076388892</v>
      </c>
      <c r="C441" s="2">
        <v>1</v>
      </c>
      <c r="D441" s="2">
        <v>29</v>
      </c>
      <c r="E441" s="2">
        <v>4</v>
      </c>
      <c r="F441" s="2">
        <v>27</v>
      </c>
      <c r="G441" s="2">
        <v>5</v>
      </c>
      <c r="H441" s="2">
        <v>2</v>
      </c>
      <c r="I441" s="2">
        <v>2</v>
      </c>
      <c r="L441" s="2">
        <v>4</v>
      </c>
      <c r="N441" s="2">
        <v>2007</v>
      </c>
      <c r="O441" s="2">
        <v>100</v>
      </c>
      <c r="P441" s="2">
        <v>5</v>
      </c>
      <c r="Q441" s="2">
        <f t="shared" si="18"/>
        <v>20</v>
      </c>
      <c r="R441" s="4" t="s">
        <v>20</v>
      </c>
      <c r="S441" s="2">
        <v>3</v>
      </c>
      <c r="T441" s="2">
        <v>2</v>
      </c>
      <c r="U441" s="2">
        <v>1</v>
      </c>
      <c r="V441" s="2">
        <v>3</v>
      </c>
      <c r="W441" s="2">
        <v>3</v>
      </c>
      <c r="X441" s="2">
        <v>3</v>
      </c>
      <c r="Y441" s="2">
        <v>1</v>
      </c>
      <c r="Z441" s="2">
        <v>1</v>
      </c>
      <c r="AA441" s="2">
        <v>3</v>
      </c>
      <c r="AB441" s="2">
        <v>4</v>
      </c>
      <c r="AC441" s="2">
        <v>4</v>
      </c>
      <c r="AD441" s="2">
        <v>4</v>
      </c>
      <c r="AE441" s="2">
        <v>4</v>
      </c>
      <c r="AF441" s="2">
        <v>3</v>
      </c>
      <c r="AG441" s="2">
        <v>1</v>
      </c>
      <c r="AH441" s="2">
        <v>4</v>
      </c>
      <c r="AI441" s="2">
        <v>3</v>
      </c>
      <c r="AJ441" s="2">
        <v>3</v>
      </c>
      <c r="AK441" s="2">
        <v>3</v>
      </c>
      <c r="AL441" s="2">
        <v>1</v>
      </c>
      <c r="AM441" s="2">
        <v>1</v>
      </c>
      <c r="AN441" s="2">
        <v>1</v>
      </c>
      <c r="AO441" s="2">
        <v>4</v>
      </c>
      <c r="AP441" s="2">
        <v>4</v>
      </c>
      <c r="AQ441" s="2">
        <v>4</v>
      </c>
      <c r="AR441" s="2">
        <v>1</v>
      </c>
      <c r="AS441" s="2">
        <v>2</v>
      </c>
      <c r="AT441" s="2">
        <v>4</v>
      </c>
      <c r="AU441" s="2">
        <v>2</v>
      </c>
      <c r="AV441" s="2">
        <v>1</v>
      </c>
      <c r="AW441" s="2">
        <v>1</v>
      </c>
      <c r="AX441" s="2">
        <v>2</v>
      </c>
      <c r="AY441" s="2">
        <v>3</v>
      </c>
      <c r="AZ441" s="2">
        <v>3</v>
      </c>
      <c r="BA441" s="2">
        <v>3</v>
      </c>
      <c r="BB441" s="2">
        <v>4</v>
      </c>
      <c r="BC441" s="2">
        <v>3</v>
      </c>
      <c r="BD441" s="2">
        <v>4</v>
      </c>
      <c r="BE441" s="2">
        <v>4</v>
      </c>
      <c r="BF441" s="2">
        <v>4</v>
      </c>
      <c r="BG441" s="2">
        <v>4</v>
      </c>
      <c r="BH441" s="2">
        <v>1</v>
      </c>
      <c r="BI441" s="2">
        <f t="shared" si="19"/>
        <v>2.5</v>
      </c>
      <c r="BJ441" s="2">
        <v>0</v>
      </c>
      <c r="BK441" s="2">
        <v>0</v>
      </c>
      <c r="BL441" s="2">
        <v>0</v>
      </c>
      <c r="BM441" s="2">
        <v>0</v>
      </c>
      <c r="BN441" s="2">
        <v>0</v>
      </c>
      <c r="BO441" s="2">
        <v>0</v>
      </c>
      <c r="BP441" s="2">
        <v>1</v>
      </c>
      <c r="BQ441" s="4" t="s">
        <v>445</v>
      </c>
      <c r="BR441" s="2">
        <v>0</v>
      </c>
      <c r="BS441" s="2">
        <v>0</v>
      </c>
      <c r="BT441" s="2">
        <v>0</v>
      </c>
      <c r="BU441" s="2">
        <v>0</v>
      </c>
      <c r="BV441" s="2">
        <v>0</v>
      </c>
      <c r="BW441" s="2">
        <v>0</v>
      </c>
      <c r="BX441" s="2">
        <v>1</v>
      </c>
      <c r="BY441" s="4" t="s">
        <v>445</v>
      </c>
      <c r="BZ441" s="2">
        <v>0</v>
      </c>
      <c r="CA441" s="2">
        <v>0</v>
      </c>
      <c r="CB441" s="2">
        <v>0</v>
      </c>
      <c r="CC441" s="2">
        <v>0</v>
      </c>
      <c r="CD441" s="2">
        <v>0</v>
      </c>
      <c r="CE441" s="2">
        <v>0</v>
      </c>
      <c r="CF441" s="2">
        <v>1</v>
      </c>
      <c r="CG441" s="4" t="s">
        <v>445</v>
      </c>
      <c r="CH441" s="2">
        <v>0</v>
      </c>
      <c r="CI441" s="2">
        <v>0</v>
      </c>
      <c r="CJ441" s="2">
        <v>0</v>
      </c>
      <c r="CK441" s="2">
        <v>0</v>
      </c>
      <c r="CL441" s="2">
        <v>1</v>
      </c>
      <c r="CM441" s="4" t="s">
        <v>445</v>
      </c>
      <c r="CN441" s="2">
        <v>1</v>
      </c>
      <c r="CO441" s="2">
        <v>1</v>
      </c>
      <c r="CP441" s="2">
        <v>0</v>
      </c>
      <c r="CQ441" s="2">
        <v>0</v>
      </c>
      <c r="CR441" s="2">
        <v>0</v>
      </c>
      <c r="CS441" s="4" t="s">
        <v>445</v>
      </c>
      <c r="CT441" s="2">
        <v>1</v>
      </c>
      <c r="CU441" s="2">
        <v>1</v>
      </c>
      <c r="CV441" s="2">
        <v>0</v>
      </c>
      <c r="CW441" s="2">
        <v>0</v>
      </c>
      <c r="CX441" s="2">
        <v>0</v>
      </c>
      <c r="CY441" s="2">
        <v>0</v>
      </c>
      <c r="CZ441" s="4" t="s">
        <v>445</v>
      </c>
      <c r="DA441" s="8">
        <f t="shared" si="20"/>
        <v>4</v>
      </c>
      <c r="DB441" s="2">
        <v>3</v>
      </c>
      <c r="DC441" s="2">
        <v>3</v>
      </c>
      <c r="DD441" s="2">
        <v>3</v>
      </c>
      <c r="DE441" s="2">
        <v>4</v>
      </c>
      <c r="DF441" s="2">
        <v>1</v>
      </c>
      <c r="DG441" s="2">
        <v>3</v>
      </c>
      <c r="DH441" s="2">
        <v>4</v>
      </c>
      <c r="DI441" s="2">
        <v>3</v>
      </c>
      <c r="DJ441" s="2">
        <v>3</v>
      </c>
      <c r="DR441" s="4" t="s">
        <v>445</v>
      </c>
    </row>
    <row r="442" spans="1:122">
      <c r="A442" s="2">
        <v>8043103</v>
      </c>
      <c r="B442" s="3">
        <v>42057.562303240738</v>
      </c>
      <c r="C442" s="2">
        <v>1</v>
      </c>
      <c r="D442" s="2">
        <v>27</v>
      </c>
      <c r="E442" s="2">
        <v>4</v>
      </c>
      <c r="F442" s="2">
        <v>44</v>
      </c>
      <c r="G442" s="2">
        <v>8</v>
      </c>
      <c r="H442" s="2">
        <v>2</v>
      </c>
      <c r="I442" s="2">
        <v>2</v>
      </c>
      <c r="J442" s="2">
        <v>4</v>
      </c>
      <c r="K442" s="2">
        <v>4</v>
      </c>
      <c r="L442" s="2">
        <v>5</v>
      </c>
      <c r="N442" s="2">
        <v>2010</v>
      </c>
      <c r="O442" s="2">
        <v>300</v>
      </c>
      <c r="P442" s="2">
        <v>8</v>
      </c>
      <c r="Q442" s="2">
        <f t="shared" si="18"/>
        <v>37.5</v>
      </c>
      <c r="R442" s="4" t="s">
        <v>346</v>
      </c>
      <c r="S442" s="2">
        <v>1</v>
      </c>
      <c r="T442" s="2">
        <v>3</v>
      </c>
      <c r="U442" s="2">
        <v>3</v>
      </c>
      <c r="V442" s="2">
        <v>3</v>
      </c>
      <c r="W442" s="2">
        <v>1</v>
      </c>
      <c r="X442" s="2">
        <v>2</v>
      </c>
      <c r="Y442" s="2">
        <v>2</v>
      </c>
      <c r="Z442" s="2">
        <v>2</v>
      </c>
      <c r="AA442" s="2">
        <v>3</v>
      </c>
      <c r="AB442" s="2">
        <v>4</v>
      </c>
      <c r="AC442" s="2">
        <v>3</v>
      </c>
      <c r="AD442" s="2">
        <v>3</v>
      </c>
      <c r="AE442" s="2">
        <v>3</v>
      </c>
      <c r="AF442" s="2">
        <v>2</v>
      </c>
      <c r="AG442" s="2">
        <v>3</v>
      </c>
      <c r="AH442" s="2">
        <v>3</v>
      </c>
      <c r="AI442" s="2">
        <v>3</v>
      </c>
      <c r="AJ442" s="2">
        <v>3</v>
      </c>
      <c r="AK442" s="2">
        <v>3</v>
      </c>
      <c r="AL442" s="2">
        <v>3</v>
      </c>
      <c r="AM442" s="2">
        <v>3</v>
      </c>
      <c r="AN442" s="2">
        <v>3</v>
      </c>
      <c r="AO442" s="2">
        <v>4</v>
      </c>
      <c r="AP442" s="2">
        <v>4</v>
      </c>
      <c r="AQ442" s="2">
        <v>4</v>
      </c>
      <c r="AR442" s="2">
        <v>2</v>
      </c>
      <c r="AS442" s="2">
        <v>2</v>
      </c>
      <c r="AT442" s="2">
        <v>2</v>
      </c>
      <c r="AU442" s="2">
        <v>2</v>
      </c>
      <c r="AV442" s="2">
        <v>2</v>
      </c>
      <c r="AW442" s="2">
        <v>2</v>
      </c>
      <c r="AX442" s="2">
        <v>3</v>
      </c>
      <c r="AY442" s="2">
        <v>2</v>
      </c>
      <c r="AZ442" s="2">
        <v>3</v>
      </c>
      <c r="BA442" s="2">
        <v>3</v>
      </c>
      <c r="BB442" s="2">
        <v>3</v>
      </c>
      <c r="BC442" s="2">
        <v>2</v>
      </c>
      <c r="BD442" s="2">
        <v>3</v>
      </c>
      <c r="BE442" s="2">
        <v>4</v>
      </c>
      <c r="BF442" s="2">
        <v>3</v>
      </c>
      <c r="BG442" s="2">
        <v>3</v>
      </c>
      <c r="BH442" s="2">
        <v>3</v>
      </c>
      <c r="BI442" s="2">
        <f t="shared" si="19"/>
        <v>3</v>
      </c>
      <c r="BJ442" s="2">
        <v>1</v>
      </c>
      <c r="BK442" s="2">
        <v>0</v>
      </c>
      <c r="BL442" s="2">
        <v>0</v>
      </c>
      <c r="BM442" s="2">
        <v>0</v>
      </c>
      <c r="BN442" s="2">
        <v>0</v>
      </c>
      <c r="BO442" s="2">
        <v>0</v>
      </c>
      <c r="BP442" s="2">
        <v>0</v>
      </c>
      <c r="BQ442" s="4" t="s">
        <v>445</v>
      </c>
      <c r="BR442" s="2">
        <v>1</v>
      </c>
      <c r="BS442" s="2">
        <v>0</v>
      </c>
      <c r="BT442" s="2">
        <v>0</v>
      </c>
      <c r="BU442" s="2">
        <v>0</v>
      </c>
      <c r="BV442" s="2">
        <v>0</v>
      </c>
      <c r="BW442" s="2">
        <v>0</v>
      </c>
      <c r="BX442" s="2">
        <v>0</v>
      </c>
      <c r="BY442" s="4" t="s">
        <v>445</v>
      </c>
      <c r="BZ442" s="2">
        <v>1</v>
      </c>
      <c r="CA442" s="2">
        <v>0</v>
      </c>
      <c r="CB442" s="2">
        <v>0</v>
      </c>
      <c r="CC442" s="2">
        <v>0</v>
      </c>
      <c r="CD442" s="2">
        <v>0</v>
      </c>
      <c r="CE442" s="2">
        <v>0</v>
      </c>
      <c r="CF442" s="2">
        <v>0</v>
      </c>
      <c r="CG442" s="4" t="s">
        <v>445</v>
      </c>
      <c r="CH442" s="2">
        <v>1</v>
      </c>
      <c r="CI442" s="2">
        <v>0</v>
      </c>
      <c r="CJ442" s="2">
        <v>0</v>
      </c>
      <c r="CK442" s="2">
        <v>0</v>
      </c>
      <c r="CL442" s="2">
        <v>0</v>
      </c>
      <c r="CM442" s="4" t="s">
        <v>445</v>
      </c>
      <c r="CN442" s="2">
        <v>1</v>
      </c>
      <c r="CO442" s="2">
        <v>0</v>
      </c>
      <c r="CP442" s="2">
        <v>0</v>
      </c>
      <c r="CQ442" s="2">
        <v>0</v>
      </c>
      <c r="CR442" s="2">
        <v>0</v>
      </c>
      <c r="CS442" s="4" t="s">
        <v>445</v>
      </c>
      <c r="CT442" s="2">
        <v>1</v>
      </c>
      <c r="CU442" s="2">
        <v>0</v>
      </c>
      <c r="CV442" s="2">
        <v>0</v>
      </c>
      <c r="CW442" s="2">
        <v>0</v>
      </c>
      <c r="CX442" s="2">
        <v>0</v>
      </c>
      <c r="CY442" s="2">
        <v>0</v>
      </c>
      <c r="CZ442" s="4" t="s">
        <v>445</v>
      </c>
      <c r="DA442" s="8">
        <f t="shared" si="20"/>
        <v>6</v>
      </c>
      <c r="DB442" s="2">
        <v>3</v>
      </c>
      <c r="DC442" s="2">
        <v>2</v>
      </c>
      <c r="DD442" s="2">
        <v>3</v>
      </c>
      <c r="DE442" s="2">
        <v>3</v>
      </c>
      <c r="DF442" s="2">
        <v>4</v>
      </c>
      <c r="DG442" s="2">
        <v>2</v>
      </c>
      <c r="DH442" s="2">
        <v>4</v>
      </c>
      <c r="DI442" s="2">
        <v>3</v>
      </c>
      <c r="DJ442" s="2">
        <v>3</v>
      </c>
      <c r="DR442" s="4" t="s">
        <v>445</v>
      </c>
    </row>
    <row r="443" spans="1:122">
      <c r="A443" s="2">
        <v>8047194</v>
      </c>
      <c r="B443" s="3">
        <v>42056.265092592592</v>
      </c>
      <c r="C443" s="2">
        <v>2</v>
      </c>
      <c r="D443" s="2">
        <v>47</v>
      </c>
      <c r="E443" s="2">
        <v>8</v>
      </c>
      <c r="F443" s="2">
        <v>1</v>
      </c>
      <c r="G443" s="2">
        <v>1</v>
      </c>
      <c r="H443" s="2">
        <v>2</v>
      </c>
      <c r="I443" s="2">
        <v>2</v>
      </c>
      <c r="J443" s="2">
        <v>4</v>
      </c>
      <c r="K443" s="2">
        <v>1</v>
      </c>
      <c r="L443" s="2">
        <v>3</v>
      </c>
      <c r="N443" s="2">
        <v>2010</v>
      </c>
      <c r="O443" s="2">
        <v>120</v>
      </c>
      <c r="P443" s="2">
        <v>2</v>
      </c>
      <c r="Q443" s="2">
        <f t="shared" si="18"/>
        <v>60</v>
      </c>
      <c r="R443" s="4" t="s">
        <v>347</v>
      </c>
      <c r="S443" s="2">
        <v>4</v>
      </c>
      <c r="T443" s="2">
        <v>2</v>
      </c>
      <c r="U443" s="2">
        <v>1</v>
      </c>
      <c r="V443" s="2">
        <v>1</v>
      </c>
      <c r="W443" s="2">
        <v>1</v>
      </c>
      <c r="X443" s="2">
        <v>1</v>
      </c>
      <c r="Y443" s="2">
        <v>1</v>
      </c>
      <c r="Z443" s="2">
        <v>1</v>
      </c>
      <c r="AA443" s="2">
        <v>2</v>
      </c>
      <c r="AB443" s="2">
        <v>4</v>
      </c>
      <c r="AC443" s="2">
        <v>4</v>
      </c>
      <c r="AD443" s="2">
        <v>4</v>
      </c>
      <c r="AE443" s="2">
        <v>4</v>
      </c>
      <c r="AF443" s="2">
        <v>3</v>
      </c>
      <c r="AG443" s="2">
        <v>1</v>
      </c>
      <c r="AH443" s="2">
        <v>3</v>
      </c>
      <c r="AI443" s="2">
        <v>4</v>
      </c>
      <c r="AJ443" s="2">
        <v>4</v>
      </c>
      <c r="AK443" s="2">
        <v>3</v>
      </c>
      <c r="AL443" s="2">
        <v>3</v>
      </c>
      <c r="AM443" s="2">
        <v>1</v>
      </c>
      <c r="AN443" s="2">
        <v>1</v>
      </c>
      <c r="AO443" s="2">
        <v>4</v>
      </c>
      <c r="AP443" s="2">
        <v>4</v>
      </c>
      <c r="AQ443" s="2">
        <v>4</v>
      </c>
      <c r="AR443" s="2">
        <v>3</v>
      </c>
      <c r="AS443" s="2">
        <v>2</v>
      </c>
      <c r="AT443" s="2">
        <v>3</v>
      </c>
      <c r="AU443" s="2">
        <v>2</v>
      </c>
      <c r="AV443" s="2">
        <v>2</v>
      </c>
      <c r="AW443" s="2">
        <v>1</v>
      </c>
      <c r="AX443" s="2">
        <v>1</v>
      </c>
      <c r="AY443" s="2">
        <v>2</v>
      </c>
      <c r="AZ443" s="2">
        <v>3</v>
      </c>
      <c r="BA443" s="2">
        <v>3</v>
      </c>
      <c r="BB443" s="2">
        <v>4</v>
      </c>
      <c r="BC443" s="2">
        <v>2</v>
      </c>
      <c r="BD443" s="2">
        <v>3</v>
      </c>
      <c r="BE443" s="2">
        <v>1</v>
      </c>
      <c r="BF443" s="2">
        <v>3</v>
      </c>
      <c r="BG443" s="2">
        <v>3</v>
      </c>
      <c r="BH443" s="2">
        <v>3</v>
      </c>
      <c r="BI443" s="2">
        <f t="shared" si="19"/>
        <v>3</v>
      </c>
      <c r="BJ443" s="2">
        <v>1</v>
      </c>
      <c r="BK443" s="2">
        <v>0</v>
      </c>
      <c r="BL443" s="2">
        <v>0</v>
      </c>
      <c r="BM443" s="2">
        <v>0</v>
      </c>
      <c r="BN443" s="2">
        <v>0</v>
      </c>
      <c r="BO443" s="2">
        <v>0</v>
      </c>
      <c r="BP443" s="2">
        <v>0</v>
      </c>
      <c r="BQ443" s="4" t="s">
        <v>445</v>
      </c>
      <c r="BR443" s="2">
        <v>0</v>
      </c>
      <c r="BS443" s="2">
        <v>1</v>
      </c>
      <c r="BT443" s="2">
        <v>0</v>
      </c>
      <c r="BU443" s="2">
        <v>0</v>
      </c>
      <c r="BV443" s="2">
        <v>0</v>
      </c>
      <c r="BW443" s="2">
        <v>0</v>
      </c>
      <c r="BX443" s="2">
        <v>0</v>
      </c>
      <c r="BY443" s="4" t="s">
        <v>445</v>
      </c>
      <c r="BZ443" s="2">
        <v>0</v>
      </c>
      <c r="CA443" s="2">
        <v>0</v>
      </c>
      <c r="CB443" s="2">
        <v>0</v>
      </c>
      <c r="CC443" s="2">
        <v>0</v>
      </c>
      <c r="CD443" s="2">
        <v>0</v>
      </c>
      <c r="CE443" s="2">
        <v>1</v>
      </c>
      <c r="CF443" s="2">
        <v>0</v>
      </c>
      <c r="CG443" s="4" t="s">
        <v>445</v>
      </c>
      <c r="CH443" s="2">
        <v>1</v>
      </c>
      <c r="CI443" s="2">
        <v>0</v>
      </c>
      <c r="CJ443" s="2">
        <v>0</v>
      </c>
      <c r="CK443" s="2">
        <v>0</v>
      </c>
      <c r="CL443" s="2">
        <v>0</v>
      </c>
      <c r="CM443" s="4" t="s">
        <v>445</v>
      </c>
      <c r="CN443" s="2">
        <v>1</v>
      </c>
      <c r="CO443" s="2">
        <v>0</v>
      </c>
      <c r="CP443" s="2">
        <v>0</v>
      </c>
      <c r="CQ443" s="2">
        <v>0</v>
      </c>
      <c r="CR443" s="2">
        <v>0</v>
      </c>
      <c r="CS443" s="4" t="s">
        <v>445</v>
      </c>
      <c r="CT443" s="2">
        <v>0</v>
      </c>
      <c r="CU443" s="2">
        <v>0</v>
      </c>
      <c r="CV443" s="2">
        <v>0</v>
      </c>
      <c r="CW443" s="2">
        <v>0</v>
      </c>
      <c r="CX443" s="2">
        <v>1</v>
      </c>
      <c r="CY443" s="2">
        <v>0</v>
      </c>
      <c r="CZ443" s="4" t="s">
        <v>445</v>
      </c>
      <c r="DA443" s="8">
        <f t="shared" si="20"/>
        <v>4</v>
      </c>
      <c r="DB443" s="2">
        <v>3</v>
      </c>
      <c r="DC443" s="2">
        <v>2</v>
      </c>
      <c r="DD443" s="2">
        <v>4</v>
      </c>
      <c r="DE443" s="2">
        <v>4</v>
      </c>
      <c r="DF443" s="2">
        <v>2</v>
      </c>
      <c r="DG443" s="2">
        <v>3</v>
      </c>
      <c r="DH443" s="2">
        <v>5</v>
      </c>
      <c r="DI443" s="2">
        <v>3</v>
      </c>
      <c r="DJ443" s="2">
        <v>2</v>
      </c>
      <c r="DK443" s="2">
        <v>0</v>
      </c>
      <c r="DL443" s="2">
        <v>0</v>
      </c>
      <c r="DM443" s="2">
        <v>1</v>
      </c>
      <c r="DN443" s="2">
        <v>0</v>
      </c>
      <c r="DO443" s="2">
        <v>0</v>
      </c>
      <c r="DP443" s="2">
        <v>0</v>
      </c>
      <c r="DQ443" s="2">
        <v>0</v>
      </c>
      <c r="DR443" s="4" t="s">
        <v>445</v>
      </c>
    </row>
    <row r="444" spans="1:122">
      <c r="A444" s="2">
        <v>8050500</v>
      </c>
      <c r="B444" s="3">
        <v>42057.767731481479</v>
      </c>
      <c r="C444" s="2">
        <v>1</v>
      </c>
      <c r="D444" s="2">
        <v>37</v>
      </c>
      <c r="E444" s="2">
        <v>6</v>
      </c>
      <c r="F444" s="2">
        <v>47</v>
      </c>
      <c r="G444" s="2">
        <v>8</v>
      </c>
      <c r="H444" s="2">
        <v>2</v>
      </c>
      <c r="I444" s="2">
        <v>2</v>
      </c>
      <c r="J444" s="2">
        <v>2</v>
      </c>
      <c r="K444" s="2">
        <v>1</v>
      </c>
      <c r="L444" s="2">
        <v>3</v>
      </c>
      <c r="N444" s="2">
        <v>1998</v>
      </c>
      <c r="O444" s="2">
        <v>250</v>
      </c>
      <c r="P444" s="2">
        <v>3</v>
      </c>
      <c r="Q444" s="2">
        <f t="shared" si="18"/>
        <v>83.333333333333329</v>
      </c>
      <c r="R444" s="4" t="s">
        <v>348</v>
      </c>
      <c r="S444" s="2">
        <v>4</v>
      </c>
      <c r="T444" s="2">
        <v>3</v>
      </c>
      <c r="U444" s="2">
        <v>3</v>
      </c>
      <c r="V444" s="2">
        <v>3</v>
      </c>
      <c r="W444" s="2">
        <v>3</v>
      </c>
      <c r="X444" s="2">
        <v>2</v>
      </c>
      <c r="Y444" s="2">
        <v>2</v>
      </c>
      <c r="Z444" s="2">
        <v>3</v>
      </c>
      <c r="AA444" s="2">
        <v>3</v>
      </c>
      <c r="AB444" s="2">
        <v>3</v>
      </c>
      <c r="AC444" s="2">
        <v>3</v>
      </c>
      <c r="AD444" s="2">
        <v>3</v>
      </c>
      <c r="AE444" s="2">
        <v>4</v>
      </c>
      <c r="AF444" s="2">
        <v>3</v>
      </c>
      <c r="AG444" s="2">
        <v>3</v>
      </c>
      <c r="AH444" s="2">
        <v>3</v>
      </c>
      <c r="AI444" s="2">
        <v>3</v>
      </c>
      <c r="AJ444" s="2">
        <v>2</v>
      </c>
      <c r="AK444" s="2">
        <v>3</v>
      </c>
      <c r="AL444" s="2">
        <v>4</v>
      </c>
      <c r="AM444" s="2">
        <v>3</v>
      </c>
      <c r="AN444" s="2">
        <v>1</v>
      </c>
      <c r="AO444" s="2">
        <v>4</v>
      </c>
      <c r="AP444" s="2">
        <v>4</v>
      </c>
      <c r="AQ444" s="2">
        <v>3</v>
      </c>
      <c r="AR444" s="2">
        <v>2</v>
      </c>
      <c r="AS444" s="2">
        <v>2</v>
      </c>
      <c r="AT444" s="2">
        <v>3</v>
      </c>
      <c r="AU444" s="2">
        <v>2</v>
      </c>
      <c r="AV444" s="2">
        <v>2</v>
      </c>
      <c r="AW444" s="2">
        <v>3</v>
      </c>
      <c r="AX444" s="2">
        <v>2</v>
      </c>
      <c r="AY444" s="2">
        <v>3</v>
      </c>
      <c r="AZ444" s="2">
        <v>3</v>
      </c>
      <c r="BA444" s="2">
        <v>3</v>
      </c>
      <c r="BB444" s="2">
        <v>3</v>
      </c>
      <c r="BC444" s="2">
        <v>2</v>
      </c>
      <c r="BD444" s="2">
        <v>4</v>
      </c>
      <c r="BE444" s="2">
        <v>2</v>
      </c>
      <c r="BF444" s="2">
        <v>2</v>
      </c>
      <c r="BG444" s="2">
        <v>3</v>
      </c>
      <c r="BH444" s="2">
        <v>2</v>
      </c>
      <c r="BI444" s="2">
        <f t="shared" si="19"/>
        <v>2.5</v>
      </c>
      <c r="BJ444" s="2">
        <v>0</v>
      </c>
      <c r="BK444" s="2">
        <v>0</v>
      </c>
      <c r="BL444" s="2">
        <v>0</v>
      </c>
      <c r="BM444" s="2">
        <v>1</v>
      </c>
      <c r="BN444" s="2">
        <v>0</v>
      </c>
      <c r="BO444" s="2">
        <v>0</v>
      </c>
      <c r="BP444" s="2">
        <v>0</v>
      </c>
      <c r="BQ444" s="4" t="s">
        <v>445</v>
      </c>
      <c r="BR444" s="2">
        <v>0</v>
      </c>
      <c r="BS444" s="2">
        <v>0</v>
      </c>
      <c r="BT444" s="2">
        <v>1</v>
      </c>
      <c r="BU444" s="2">
        <v>0</v>
      </c>
      <c r="BV444" s="2">
        <v>0</v>
      </c>
      <c r="BW444" s="2">
        <v>0</v>
      </c>
      <c r="BX444" s="2">
        <v>0</v>
      </c>
      <c r="BY444" s="4" t="s">
        <v>445</v>
      </c>
      <c r="BZ444" s="2">
        <v>0</v>
      </c>
      <c r="CA444" s="2">
        <v>0</v>
      </c>
      <c r="CB444" s="2">
        <v>1</v>
      </c>
      <c r="CC444" s="2">
        <v>1</v>
      </c>
      <c r="CD444" s="2">
        <v>0</v>
      </c>
      <c r="CE444" s="2">
        <v>0</v>
      </c>
      <c r="CF444" s="2">
        <v>0</v>
      </c>
      <c r="CG444" s="4" t="s">
        <v>445</v>
      </c>
      <c r="CH444" s="2">
        <v>0</v>
      </c>
      <c r="CI444" s="2">
        <v>1</v>
      </c>
      <c r="CJ444" s="2">
        <v>0</v>
      </c>
      <c r="CK444" s="2">
        <v>0</v>
      </c>
      <c r="CL444" s="2">
        <v>0</v>
      </c>
      <c r="CM444" s="4" t="s">
        <v>445</v>
      </c>
      <c r="CN444" s="2">
        <v>0</v>
      </c>
      <c r="CO444" s="2">
        <v>1</v>
      </c>
      <c r="CP444" s="2">
        <v>0</v>
      </c>
      <c r="CQ444" s="2">
        <v>0</v>
      </c>
      <c r="CR444" s="2">
        <v>0</v>
      </c>
      <c r="CS444" s="4" t="s">
        <v>445</v>
      </c>
      <c r="CT444" s="2">
        <v>0</v>
      </c>
      <c r="CU444" s="2">
        <v>0</v>
      </c>
      <c r="CV444" s="2">
        <v>0</v>
      </c>
      <c r="CW444" s="2">
        <v>0</v>
      </c>
      <c r="CX444" s="2">
        <v>1</v>
      </c>
      <c r="CY444" s="2">
        <v>0</v>
      </c>
      <c r="CZ444" s="4" t="s">
        <v>445</v>
      </c>
      <c r="DA444" s="8">
        <f t="shared" si="20"/>
        <v>6</v>
      </c>
      <c r="DB444" s="2">
        <v>2</v>
      </c>
      <c r="DC444" s="2">
        <v>2</v>
      </c>
      <c r="DD444" s="2">
        <v>3</v>
      </c>
      <c r="DE444" s="2">
        <v>3</v>
      </c>
      <c r="DF444" s="2">
        <v>2</v>
      </c>
      <c r="DG444" s="2">
        <v>2</v>
      </c>
      <c r="DH444" s="2">
        <v>4</v>
      </c>
      <c r="DI444" s="2">
        <v>3</v>
      </c>
      <c r="DJ444" s="2">
        <v>2</v>
      </c>
      <c r="DK444" s="2">
        <v>1</v>
      </c>
      <c r="DL444" s="2">
        <v>1</v>
      </c>
      <c r="DM444" s="2">
        <v>0</v>
      </c>
      <c r="DN444" s="2">
        <v>0</v>
      </c>
      <c r="DO444" s="2">
        <v>1</v>
      </c>
      <c r="DP444" s="2">
        <v>0</v>
      </c>
      <c r="DQ444" s="2">
        <v>0</v>
      </c>
      <c r="DR444" s="4" t="s">
        <v>445</v>
      </c>
    </row>
    <row r="445" spans="1:122">
      <c r="A445" s="2">
        <v>8056522</v>
      </c>
      <c r="B445" s="3">
        <v>42056.04247685185</v>
      </c>
      <c r="C445" s="2">
        <v>1</v>
      </c>
      <c r="D445" s="2">
        <v>26</v>
      </c>
      <c r="E445" s="2">
        <v>4</v>
      </c>
      <c r="F445" s="2">
        <v>23</v>
      </c>
      <c r="G445" s="2">
        <v>4</v>
      </c>
      <c r="H445" s="2">
        <v>1</v>
      </c>
      <c r="I445" s="2">
        <v>1</v>
      </c>
      <c r="J445" s="2">
        <v>3</v>
      </c>
      <c r="K445" s="2">
        <v>2</v>
      </c>
      <c r="L445" s="2">
        <v>5</v>
      </c>
      <c r="N445" s="2">
        <v>1990</v>
      </c>
      <c r="O445" s="2">
        <v>500</v>
      </c>
      <c r="P445" s="2">
        <v>5</v>
      </c>
      <c r="Q445" s="2">
        <f t="shared" si="18"/>
        <v>100</v>
      </c>
      <c r="R445" s="4" t="s">
        <v>207</v>
      </c>
      <c r="S445" s="2">
        <v>2</v>
      </c>
      <c r="T445" s="2">
        <v>2</v>
      </c>
      <c r="U445" s="2">
        <v>2</v>
      </c>
      <c r="V445" s="2">
        <v>2</v>
      </c>
      <c r="W445" s="2">
        <v>2</v>
      </c>
      <c r="X445" s="2">
        <v>2</v>
      </c>
      <c r="Y445" s="2">
        <v>2</v>
      </c>
      <c r="Z445" s="2">
        <v>2</v>
      </c>
      <c r="AA445" s="2">
        <v>2</v>
      </c>
      <c r="AB445" s="2">
        <v>2</v>
      </c>
      <c r="AC445" s="2">
        <v>2</v>
      </c>
      <c r="AD445" s="2">
        <v>2</v>
      </c>
      <c r="AE445" s="2">
        <v>3</v>
      </c>
      <c r="AF445" s="2">
        <v>3</v>
      </c>
      <c r="AG445" s="2">
        <v>3</v>
      </c>
      <c r="AH445" s="2">
        <v>3</v>
      </c>
      <c r="AI445" s="2">
        <v>3</v>
      </c>
      <c r="AJ445" s="2">
        <v>3</v>
      </c>
      <c r="AK445" s="2">
        <v>2</v>
      </c>
      <c r="AL445" s="2">
        <v>4</v>
      </c>
      <c r="AM445" s="2">
        <v>3</v>
      </c>
      <c r="AN445" s="2">
        <v>2</v>
      </c>
      <c r="AO445" s="2">
        <v>3</v>
      </c>
      <c r="AP445" s="2">
        <v>2</v>
      </c>
      <c r="AQ445" s="2">
        <v>2</v>
      </c>
      <c r="AR445" s="2">
        <v>3</v>
      </c>
      <c r="AS445" s="2">
        <v>3</v>
      </c>
      <c r="AT445" s="2">
        <v>3</v>
      </c>
      <c r="AU445" s="2">
        <v>3</v>
      </c>
      <c r="AV445" s="2">
        <v>4</v>
      </c>
      <c r="AW445" s="2">
        <v>3</v>
      </c>
      <c r="AX445" s="2">
        <v>2</v>
      </c>
      <c r="AY445" s="2">
        <v>2</v>
      </c>
      <c r="AZ445" s="2">
        <v>3</v>
      </c>
      <c r="BA445" s="2">
        <v>2</v>
      </c>
      <c r="BB445" s="2">
        <v>2</v>
      </c>
      <c r="BC445" s="2">
        <v>3</v>
      </c>
      <c r="BD445" s="2">
        <v>3</v>
      </c>
      <c r="BE445" s="2">
        <v>3</v>
      </c>
      <c r="BF445" s="2">
        <v>2</v>
      </c>
      <c r="BG445" s="2">
        <v>3</v>
      </c>
      <c r="BH445" s="2">
        <v>2</v>
      </c>
      <c r="BI445" s="2">
        <f t="shared" si="19"/>
        <v>2.5</v>
      </c>
      <c r="BJ445" s="2">
        <v>0</v>
      </c>
      <c r="BK445" s="2">
        <v>1</v>
      </c>
      <c r="BL445" s="2">
        <v>0</v>
      </c>
      <c r="BM445" s="2">
        <v>0</v>
      </c>
      <c r="BN445" s="2">
        <v>0</v>
      </c>
      <c r="BO445" s="2">
        <v>0</v>
      </c>
      <c r="BP445" s="2">
        <v>0</v>
      </c>
      <c r="BQ445" s="4" t="s">
        <v>445</v>
      </c>
      <c r="BR445" s="2">
        <v>0</v>
      </c>
      <c r="BS445" s="2">
        <v>0</v>
      </c>
      <c r="BT445" s="2">
        <v>1</v>
      </c>
      <c r="BU445" s="2">
        <v>0</v>
      </c>
      <c r="BV445" s="2">
        <v>0</v>
      </c>
      <c r="BW445" s="2">
        <v>0</v>
      </c>
      <c r="BX445" s="2">
        <v>0</v>
      </c>
      <c r="BY445" s="4" t="s">
        <v>445</v>
      </c>
      <c r="BZ445" s="2">
        <v>0</v>
      </c>
      <c r="CA445" s="2">
        <v>1</v>
      </c>
      <c r="CB445" s="2">
        <v>0</v>
      </c>
      <c r="CC445" s="2">
        <v>0</v>
      </c>
      <c r="CD445" s="2">
        <v>0</v>
      </c>
      <c r="CE445" s="2">
        <v>0</v>
      </c>
      <c r="CF445" s="2">
        <v>0</v>
      </c>
      <c r="CG445" s="4" t="s">
        <v>445</v>
      </c>
      <c r="CH445" s="2">
        <v>0</v>
      </c>
      <c r="CI445" s="2">
        <v>1</v>
      </c>
      <c r="CJ445" s="2">
        <v>0</v>
      </c>
      <c r="CK445" s="2">
        <v>0</v>
      </c>
      <c r="CL445" s="2">
        <v>0</v>
      </c>
      <c r="CM445" s="4" t="s">
        <v>445</v>
      </c>
      <c r="CN445" s="2">
        <v>0</v>
      </c>
      <c r="CO445" s="2">
        <v>1</v>
      </c>
      <c r="CP445" s="2">
        <v>0</v>
      </c>
      <c r="CQ445" s="2">
        <v>0</v>
      </c>
      <c r="CR445" s="2">
        <v>0</v>
      </c>
      <c r="CS445" s="4" t="s">
        <v>445</v>
      </c>
      <c r="CT445" s="2">
        <v>0</v>
      </c>
      <c r="CU445" s="2">
        <v>1</v>
      </c>
      <c r="CV445" s="2">
        <v>0</v>
      </c>
      <c r="CW445" s="2">
        <v>0</v>
      </c>
      <c r="CX445" s="2">
        <v>0</v>
      </c>
      <c r="CY445" s="2">
        <v>0</v>
      </c>
      <c r="CZ445" s="4" t="s">
        <v>445</v>
      </c>
      <c r="DA445" s="8">
        <f t="shared" si="20"/>
        <v>6</v>
      </c>
      <c r="DB445" s="2">
        <v>3</v>
      </c>
      <c r="DC445" s="2">
        <v>2</v>
      </c>
      <c r="DD445" s="2">
        <v>3</v>
      </c>
      <c r="DE445" s="2">
        <v>3</v>
      </c>
      <c r="DF445" s="2">
        <v>3</v>
      </c>
      <c r="DG445" s="2">
        <v>2</v>
      </c>
      <c r="DH445" s="2">
        <v>3</v>
      </c>
      <c r="DI445" s="2">
        <v>3</v>
      </c>
      <c r="DJ445" s="2">
        <v>3</v>
      </c>
      <c r="DR445" s="4" t="s">
        <v>445</v>
      </c>
    </row>
    <row r="446" spans="1:122">
      <c r="A446" s="2">
        <v>8056869</v>
      </c>
      <c r="B446" s="3">
        <v>42056.42</v>
      </c>
      <c r="C446" s="2">
        <v>2</v>
      </c>
      <c r="D446" s="2">
        <v>30</v>
      </c>
      <c r="E446" s="2">
        <v>5</v>
      </c>
      <c r="F446" s="2">
        <v>13</v>
      </c>
      <c r="G446" s="2">
        <v>3</v>
      </c>
      <c r="H446" s="2">
        <v>1</v>
      </c>
      <c r="I446" s="2">
        <v>1</v>
      </c>
      <c r="J446" s="2">
        <v>3</v>
      </c>
      <c r="K446" s="2">
        <v>3</v>
      </c>
      <c r="L446" s="2">
        <v>3</v>
      </c>
      <c r="N446" s="2">
        <v>2011</v>
      </c>
      <c r="O446" s="2">
        <v>210</v>
      </c>
      <c r="P446" s="2">
        <v>2</v>
      </c>
      <c r="Q446" s="2">
        <f t="shared" si="18"/>
        <v>105</v>
      </c>
      <c r="R446" s="4" t="s">
        <v>349</v>
      </c>
      <c r="S446" s="2">
        <v>3</v>
      </c>
      <c r="T446" s="2">
        <v>3</v>
      </c>
      <c r="U446" s="2">
        <v>3</v>
      </c>
      <c r="V446" s="2">
        <v>3</v>
      </c>
      <c r="W446" s="2">
        <v>3</v>
      </c>
      <c r="X446" s="2">
        <v>3</v>
      </c>
      <c r="Y446" s="2">
        <v>3</v>
      </c>
      <c r="Z446" s="2">
        <v>3</v>
      </c>
      <c r="AA446" s="2">
        <v>3</v>
      </c>
      <c r="AB446" s="2">
        <v>3</v>
      </c>
      <c r="AC446" s="2">
        <v>3</v>
      </c>
      <c r="AD446" s="2">
        <v>3</v>
      </c>
      <c r="AE446" s="2">
        <v>3</v>
      </c>
      <c r="AF446" s="2">
        <v>3</v>
      </c>
      <c r="AG446" s="2">
        <v>3</v>
      </c>
      <c r="AH446" s="2">
        <v>3</v>
      </c>
      <c r="AI446" s="2">
        <v>3</v>
      </c>
      <c r="AJ446" s="2">
        <v>3</v>
      </c>
      <c r="AK446" s="2">
        <v>3</v>
      </c>
      <c r="AL446" s="2">
        <v>3</v>
      </c>
      <c r="AM446" s="2">
        <v>3</v>
      </c>
      <c r="AN446" s="2">
        <v>3</v>
      </c>
      <c r="AO446" s="2">
        <v>3</v>
      </c>
      <c r="AP446" s="2">
        <v>2</v>
      </c>
      <c r="AQ446" s="2">
        <v>2</v>
      </c>
      <c r="AR446" s="2">
        <v>3</v>
      </c>
      <c r="AS446" s="2">
        <v>3</v>
      </c>
      <c r="AT446" s="2">
        <v>3</v>
      </c>
      <c r="AU446" s="2">
        <v>2</v>
      </c>
      <c r="AV446" s="2">
        <v>3</v>
      </c>
      <c r="AW446" s="2">
        <v>3</v>
      </c>
      <c r="AX446" s="2">
        <v>2</v>
      </c>
      <c r="AY446" s="2">
        <v>3</v>
      </c>
      <c r="AZ446" s="2">
        <v>3</v>
      </c>
      <c r="BA446" s="2">
        <v>2</v>
      </c>
      <c r="BB446" s="2">
        <v>3</v>
      </c>
      <c r="BC446" s="2">
        <v>3</v>
      </c>
      <c r="BD446" s="2">
        <v>3</v>
      </c>
      <c r="BE446" s="2">
        <v>3</v>
      </c>
      <c r="BF446" s="2">
        <v>2</v>
      </c>
      <c r="BG446" s="2">
        <v>2</v>
      </c>
      <c r="BH446" s="2">
        <v>3</v>
      </c>
      <c r="BI446" s="2">
        <f t="shared" si="19"/>
        <v>2.5</v>
      </c>
      <c r="BJ446" s="2">
        <v>0</v>
      </c>
      <c r="BK446" s="2">
        <v>1</v>
      </c>
      <c r="BL446" s="2">
        <v>0</v>
      </c>
      <c r="BM446" s="2">
        <v>0</v>
      </c>
      <c r="BN446" s="2">
        <v>0</v>
      </c>
      <c r="BO446" s="2">
        <v>0</v>
      </c>
      <c r="BP446" s="2">
        <v>0</v>
      </c>
      <c r="BQ446" s="4" t="s">
        <v>445</v>
      </c>
      <c r="BR446" s="2">
        <v>0</v>
      </c>
      <c r="BS446" s="2">
        <v>0</v>
      </c>
      <c r="BT446" s="2">
        <v>1</v>
      </c>
      <c r="BU446" s="2">
        <v>0</v>
      </c>
      <c r="BV446" s="2">
        <v>0</v>
      </c>
      <c r="BW446" s="2">
        <v>0</v>
      </c>
      <c r="BX446" s="2">
        <v>0</v>
      </c>
      <c r="BY446" s="4" t="s">
        <v>445</v>
      </c>
      <c r="BZ446" s="2">
        <v>0</v>
      </c>
      <c r="CA446" s="2">
        <v>0</v>
      </c>
      <c r="CB446" s="2">
        <v>1</v>
      </c>
      <c r="CC446" s="2">
        <v>0</v>
      </c>
      <c r="CD446" s="2">
        <v>0</v>
      </c>
      <c r="CE446" s="2">
        <v>0</v>
      </c>
      <c r="CF446" s="2">
        <v>0</v>
      </c>
      <c r="CG446" s="4" t="s">
        <v>445</v>
      </c>
      <c r="CH446" s="2">
        <v>0</v>
      </c>
      <c r="CI446" s="2">
        <v>0</v>
      </c>
      <c r="CJ446" s="2">
        <v>0</v>
      </c>
      <c r="CK446" s="2">
        <v>1</v>
      </c>
      <c r="CL446" s="2">
        <v>0</v>
      </c>
      <c r="CM446" s="4" t="s">
        <v>445</v>
      </c>
      <c r="CN446" s="2">
        <v>0</v>
      </c>
      <c r="CO446" s="2">
        <v>0</v>
      </c>
      <c r="CP446" s="2">
        <v>0</v>
      </c>
      <c r="CQ446" s="2">
        <v>1</v>
      </c>
      <c r="CR446" s="2">
        <v>0</v>
      </c>
      <c r="CS446" s="4" t="s">
        <v>445</v>
      </c>
      <c r="CT446" s="2">
        <v>0</v>
      </c>
      <c r="CU446" s="2">
        <v>0</v>
      </c>
      <c r="CV446" s="2">
        <v>0</v>
      </c>
      <c r="CW446" s="2">
        <v>0</v>
      </c>
      <c r="CX446" s="2">
        <v>1</v>
      </c>
      <c r="CY446" s="2">
        <v>0</v>
      </c>
      <c r="CZ446" s="4" t="s">
        <v>445</v>
      </c>
      <c r="DA446" s="8">
        <f t="shared" si="20"/>
        <v>3</v>
      </c>
      <c r="DB446" s="2">
        <v>2</v>
      </c>
      <c r="DC446" s="2">
        <v>3</v>
      </c>
      <c r="DD446" s="2">
        <v>3</v>
      </c>
      <c r="DE446" s="2">
        <v>3</v>
      </c>
      <c r="DF446" s="2">
        <v>4</v>
      </c>
      <c r="DG446" s="2">
        <v>3</v>
      </c>
      <c r="DH446" s="2">
        <v>2</v>
      </c>
      <c r="DI446" s="2">
        <v>2</v>
      </c>
      <c r="DJ446" s="2">
        <v>3</v>
      </c>
      <c r="DR446" s="4" t="s">
        <v>445</v>
      </c>
    </row>
    <row r="447" spans="1:122">
      <c r="A447" s="2">
        <v>8060460</v>
      </c>
      <c r="B447" s="3">
        <v>42057.55537037037</v>
      </c>
      <c r="C447" s="2">
        <v>2</v>
      </c>
      <c r="D447" s="2">
        <v>25</v>
      </c>
      <c r="E447" s="2">
        <v>4</v>
      </c>
      <c r="F447" s="2">
        <v>28</v>
      </c>
      <c r="G447" s="2">
        <v>5</v>
      </c>
      <c r="H447" s="2">
        <v>1</v>
      </c>
      <c r="I447" s="2">
        <v>1</v>
      </c>
      <c r="J447" s="2">
        <v>7</v>
      </c>
      <c r="K447" s="2">
        <v>3</v>
      </c>
      <c r="L447" s="2">
        <v>3</v>
      </c>
      <c r="N447" s="2">
        <v>1990</v>
      </c>
      <c r="O447" s="2">
        <v>3000</v>
      </c>
      <c r="P447" s="2">
        <v>1</v>
      </c>
      <c r="Q447" s="2">
        <f t="shared" si="18"/>
        <v>3000</v>
      </c>
      <c r="R447" s="4" t="s">
        <v>130</v>
      </c>
      <c r="S447" s="2">
        <v>4</v>
      </c>
      <c r="T447" s="2">
        <v>3</v>
      </c>
      <c r="U447" s="2">
        <v>3</v>
      </c>
      <c r="V447" s="2">
        <v>3</v>
      </c>
      <c r="W447" s="2">
        <v>3</v>
      </c>
      <c r="X447" s="2">
        <v>2</v>
      </c>
      <c r="Y447" s="2">
        <v>3</v>
      </c>
      <c r="Z447" s="2">
        <v>4</v>
      </c>
      <c r="AA447" s="2">
        <v>3</v>
      </c>
      <c r="AB447" s="2">
        <v>4</v>
      </c>
      <c r="AC447" s="2">
        <v>4</v>
      </c>
      <c r="AD447" s="2">
        <v>4</v>
      </c>
      <c r="AE447" s="2">
        <v>4</v>
      </c>
      <c r="AF447" s="2">
        <v>3</v>
      </c>
      <c r="AG447" s="2">
        <v>4</v>
      </c>
      <c r="AH447" s="2">
        <v>4</v>
      </c>
      <c r="AI447" s="2">
        <v>4</v>
      </c>
      <c r="AJ447" s="2">
        <v>4</v>
      </c>
      <c r="AK447" s="2">
        <v>4</v>
      </c>
      <c r="AL447" s="2">
        <v>4</v>
      </c>
      <c r="AM447" s="2">
        <v>4</v>
      </c>
      <c r="AN447" s="2">
        <v>4</v>
      </c>
      <c r="AO447" s="2">
        <v>3</v>
      </c>
      <c r="AP447" s="2">
        <v>4</v>
      </c>
      <c r="AQ447" s="2">
        <v>4</v>
      </c>
      <c r="AR447" s="2">
        <v>4</v>
      </c>
      <c r="AS447" s="2">
        <v>4</v>
      </c>
      <c r="AT447" s="2">
        <v>4</v>
      </c>
      <c r="AU447" s="2">
        <v>2</v>
      </c>
      <c r="AV447" s="2">
        <v>2</v>
      </c>
      <c r="AW447" s="2">
        <v>2</v>
      </c>
      <c r="AX447" s="2">
        <v>4</v>
      </c>
      <c r="AY447" s="2">
        <v>2</v>
      </c>
      <c r="AZ447" s="2">
        <v>4</v>
      </c>
      <c r="BA447" s="2">
        <v>3</v>
      </c>
      <c r="BB447" s="2">
        <v>4</v>
      </c>
      <c r="BC447" s="2">
        <v>4</v>
      </c>
      <c r="BD447" s="2">
        <v>4</v>
      </c>
      <c r="BE447" s="2">
        <v>5</v>
      </c>
      <c r="BF447" s="2">
        <v>4</v>
      </c>
      <c r="BG447" s="2">
        <v>3</v>
      </c>
      <c r="BH447" s="2">
        <v>4</v>
      </c>
      <c r="BI447" s="2">
        <f t="shared" si="19"/>
        <v>3.5</v>
      </c>
      <c r="BJ447" s="2">
        <v>0</v>
      </c>
      <c r="BK447" s="2">
        <v>0</v>
      </c>
      <c r="BL447" s="2">
        <v>0</v>
      </c>
      <c r="BM447" s="2">
        <v>1</v>
      </c>
      <c r="BN447" s="2">
        <v>0</v>
      </c>
      <c r="BO447" s="2">
        <v>0</v>
      </c>
      <c r="BP447" s="2">
        <v>0</v>
      </c>
      <c r="BQ447" s="4" t="s">
        <v>445</v>
      </c>
      <c r="BR447" s="2">
        <v>0</v>
      </c>
      <c r="BS447" s="2">
        <v>1</v>
      </c>
      <c r="BT447" s="2">
        <v>0</v>
      </c>
      <c r="BU447" s="2">
        <v>0</v>
      </c>
      <c r="BV447" s="2">
        <v>0</v>
      </c>
      <c r="BW447" s="2">
        <v>0</v>
      </c>
      <c r="BX447" s="2">
        <v>0</v>
      </c>
      <c r="BY447" s="4" t="s">
        <v>445</v>
      </c>
      <c r="BZ447" s="2">
        <v>0</v>
      </c>
      <c r="CA447" s="2">
        <v>0</v>
      </c>
      <c r="CB447" s="2">
        <v>1</v>
      </c>
      <c r="CC447" s="2">
        <v>0</v>
      </c>
      <c r="CD447" s="2">
        <v>0</v>
      </c>
      <c r="CE447" s="2">
        <v>0</v>
      </c>
      <c r="CF447" s="2">
        <v>0</v>
      </c>
      <c r="CG447" s="4" t="s">
        <v>445</v>
      </c>
      <c r="CH447" s="2">
        <v>1</v>
      </c>
      <c r="CI447" s="2">
        <v>0</v>
      </c>
      <c r="CJ447" s="2">
        <v>0</v>
      </c>
      <c r="CK447" s="2">
        <v>0</v>
      </c>
      <c r="CL447" s="2">
        <v>0</v>
      </c>
      <c r="CM447" s="4" t="s">
        <v>445</v>
      </c>
      <c r="CN447" s="2">
        <v>0</v>
      </c>
      <c r="CO447" s="2">
        <v>1</v>
      </c>
      <c r="CP447" s="2">
        <v>0</v>
      </c>
      <c r="CQ447" s="2">
        <v>0</v>
      </c>
      <c r="CR447" s="2">
        <v>0</v>
      </c>
      <c r="CS447" s="4" t="s">
        <v>445</v>
      </c>
      <c r="CT447" s="2">
        <v>0</v>
      </c>
      <c r="CU447" s="2">
        <v>1</v>
      </c>
      <c r="CV447" s="2">
        <v>0</v>
      </c>
      <c r="CW447" s="2">
        <v>0</v>
      </c>
      <c r="CX447" s="2">
        <v>0</v>
      </c>
      <c r="CY447" s="2">
        <v>0</v>
      </c>
      <c r="CZ447" s="4" t="s">
        <v>445</v>
      </c>
      <c r="DA447" s="8">
        <f t="shared" si="20"/>
        <v>6</v>
      </c>
      <c r="DB447" s="2">
        <v>4</v>
      </c>
      <c r="DC447" s="2">
        <v>4</v>
      </c>
      <c r="DD447" s="2">
        <v>4</v>
      </c>
      <c r="DE447" s="2">
        <v>4</v>
      </c>
      <c r="DF447" s="2">
        <v>4</v>
      </c>
      <c r="DG447" s="2">
        <v>4</v>
      </c>
      <c r="DH447" s="2">
        <v>4</v>
      </c>
      <c r="DI447" s="2">
        <v>4</v>
      </c>
      <c r="DJ447" s="2">
        <v>4</v>
      </c>
      <c r="DR447" s="4" t="s">
        <v>445</v>
      </c>
    </row>
    <row r="448" spans="1:122">
      <c r="A448" s="2">
        <v>8061712</v>
      </c>
      <c r="B448" s="3">
        <v>42055.986354166664</v>
      </c>
      <c r="C448" s="2">
        <v>1</v>
      </c>
      <c r="D448" s="2">
        <v>49</v>
      </c>
      <c r="E448" s="2">
        <v>8</v>
      </c>
      <c r="F448" s="2">
        <v>23</v>
      </c>
      <c r="G448" s="2">
        <v>4</v>
      </c>
      <c r="H448" s="2">
        <v>1</v>
      </c>
      <c r="I448" s="2">
        <v>2</v>
      </c>
      <c r="J448" s="2">
        <v>3</v>
      </c>
      <c r="K448" s="2">
        <v>3</v>
      </c>
      <c r="L448" s="2">
        <v>4</v>
      </c>
      <c r="N448" s="2">
        <v>2004</v>
      </c>
      <c r="O448" s="2">
        <v>3520</v>
      </c>
      <c r="P448" s="2">
        <v>1</v>
      </c>
      <c r="Q448" s="2">
        <f t="shared" si="18"/>
        <v>3520</v>
      </c>
      <c r="R448" s="4" t="s">
        <v>350</v>
      </c>
      <c r="S448" s="2">
        <v>3</v>
      </c>
      <c r="T448" s="2">
        <v>3</v>
      </c>
      <c r="U448" s="2">
        <v>3</v>
      </c>
      <c r="V448" s="2">
        <v>3</v>
      </c>
      <c r="W448" s="2">
        <v>3</v>
      </c>
      <c r="X448" s="2">
        <v>3</v>
      </c>
      <c r="Y448" s="2">
        <v>3</v>
      </c>
      <c r="Z448" s="2">
        <v>3</v>
      </c>
      <c r="AA448" s="2">
        <v>3</v>
      </c>
      <c r="AB448" s="2">
        <v>4</v>
      </c>
      <c r="AC448" s="2">
        <v>3</v>
      </c>
      <c r="AD448" s="2">
        <v>3</v>
      </c>
      <c r="AE448" s="2">
        <v>3</v>
      </c>
      <c r="AF448" s="2">
        <v>2</v>
      </c>
      <c r="AG448" s="2">
        <v>3</v>
      </c>
      <c r="AH448" s="2">
        <v>3</v>
      </c>
      <c r="AI448" s="2">
        <v>3</v>
      </c>
      <c r="AJ448" s="2">
        <v>3</v>
      </c>
      <c r="AK448" s="2">
        <v>3</v>
      </c>
      <c r="AL448" s="2">
        <v>3</v>
      </c>
      <c r="AM448" s="2">
        <v>3</v>
      </c>
      <c r="AN448" s="2">
        <v>3</v>
      </c>
      <c r="AO448" s="2">
        <v>3</v>
      </c>
      <c r="AP448" s="2">
        <v>4</v>
      </c>
      <c r="AQ448" s="2">
        <v>4</v>
      </c>
      <c r="AR448" s="2">
        <v>3</v>
      </c>
      <c r="AS448" s="2">
        <v>3</v>
      </c>
      <c r="AT448" s="2">
        <v>4</v>
      </c>
      <c r="AU448" s="2">
        <v>2</v>
      </c>
      <c r="AV448" s="2">
        <v>3</v>
      </c>
      <c r="AW448" s="2">
        <v>3</v>
      </c>
      <c r="AX448" s="2">
        <v>2</v>
      </c>
      <c r="AY448" s="2">
        <v>2</v>
      </c>
      <c r="AZ448" s="2">
        <v>3</v>
      </c>
      <c r="BA448" s="2">
        <v>2</v>
      </c>
      <c r="BB448" s="2">
        <v>3</v>
      </c>
      <c r="BC448" s="2">
        <v>3</v>
      </c>
      <c r="BD448" s="2">
        <v>4</v>
      </c>
      <c r="BE448" s="2">
        <v>4</v>
      </c>
      <c r="BF448" s="2">
        <v>3</v>
      </c>
      <c r="BG448" s="2">
        <v>3</v>
      </c>
      <c r="BH448" s="2">
        <v>4</v>
      </c>
      <c r="BI448" s="2">
        <f t="shared" si="19"/>
        <v>3.5</v>
      </c>
      <c r="BJ448" s="2">
        <v>1</v>
      </c>
      <c r="BK448" s="2">
        <v>0</v>
      </c>
      <c r="BL448" s="2">
        <v>1</v>
      </c>
      <c r="BM448" s="2">
        <v>0</v>
      </c>
      <c r="BN448" s="2">
        <v>0</v>
      </c>
      <c r="BO448" s="2">
        <v>0</v>
      </c>
      <c r="BP448" s="2">
        <v>0</v>
      </c>
      <c r="BQ448" s="4" t="s">
        <v>445</v>
      </c>
      <c r="BR448" s="2">
        <v>0</v>
      </c>
      <c r="BS448" s="2">
        <v>0</v>
      </c>
      <c r="BT448" s="2">
        <v>1</v>
      </c>
      <c r="BU448" s="2">
        <v>0</v>
      </c>
      <c r="BV448" s="2">
        <v>0</v>
      </c>
      <c r="BW448" s="2">
        <v>0</v>
      </c>
      <c r="BX448" s="2">
        <v>0</v>
      </c>
      <c r="BY448" s="4" t="s">
        <v>445</v>
      </c>
      <c r="BZ448" s="2">
        <v>0</v>
      </c>
      <c r="CA448" s="2">
        <v>1</v>
      </c>
      <c r="CB448" s="2">
        <v>1</v>
      </c>
      <c r="CC448" s="2">
        <v>0</v>
      </c>
      <c r="CD448" s="2">
        <v>0</v>
      </c>
      <c r="CE448" s="2">
        <v>0</v>
      </c>
      <c r="CF448" s="2">
        <v>0</v>
      </c>
      <c r="CG448" s="4" t="s">
        <v>445</v>
      </c>
      <c r="CH448" s="2">
        <v>0</v>
      </c>
      <c r="CI448" s="2">
        <v>1</v>
      </c>
      <c r="CJ448" s="2">
        <v>0</v>
      </c>
      <c r="CK448" s="2">
        <v>0</v>
      </c>
      <c r="CL448" s="2">
        <v>0</v>
      </c>
      <c r="CM448" s="4" t="s">
        <v>445</v>
      </c>
      <c r="CN448" s="2">
        <v>1</v>
      </c>
      <c r="CO448" s="2">
        <v>0</v>
      </c>
      <c r="CP448" s="2">
        <v>0</v>
      </c>
      <c r="CQ448" s="2">
        <v>0</v>
      </c>
      <c r="CR448" s="2">
        <v>0</v>
      </c>
      <c r="CS448" s="4" t="s">
        <v>445</v>
      </c>
      <c r="CT448" s="2">
        <v>1</v>
      </c>
      <c r="CU448" s="2">
        <v>0</v>
      </c>
      <c r="CV448" s="2">
        <v>0</v>
      </c>
      <c r="CW448" s="2">
        <v>0</v>
      </c>
      <c r="CX448" s="2">
        <v>0</v>
      </c>
      <c r="CY448" s="2">
        <v>0</v>
      </c>
      <c r="CZ448" s="4" t="s">
        <v>445</v>
      </c>
      <c r="DA448" s="8">
        <f t="shared" si="20"/>
        <v>8</v>
      </c>
      <c r="DB448" s="2">
        <v>3</v>
      </c>
      <c r="DC448" s="2">
        <v>2</v>
      </c>
      <c r="DD448" s="2">
        <v>3</v>
      </c>
      <c r="DE448" s="2">
        <v>3</v>
      </c>
      <c r="DF448" s="2">
        <v>4</v>
      </c>
      <c r="DG448" s="2">
        <v>3</v>
      </c>
      <c r="DH448" s="2">
        <v>4</v>
      </c>
      <c r="DI448" s="2">
        <v>3</v>
      </c>
      <c r="DJ448" s="2">
        <v>2</v>
      </c>
      <c r="DK448" s="2">
        <v>1</v>
      </c>
      <c r="DL448" s="2">
        <v>1</v>
      </c>
      <c r="DM448" s="2">
        <v>0</v>
      </c>
      <c r="DN448" s="2">
        <v>0</v>
      </c>
      <c r="DO448" s="2">
        <v>0</v>
      </c>
      <c r="DP448" s="2">
        <v>0</v>
      </c>
      <c r="DQ448" s="2">
        <v>0</v>
      </c>
      <c r="DR448" s="4" t="s">
        <v>445</v>
      </c>
    </row>
    <row r="449" spans="1:122">
      <c r="A449" s="2">
        <v>8061751</v>
      </c>
      <c r="B449" s="3">
        <v>42055.984722222223</v>
      </c>
      <c r="C449" s="2">
        <v>1</v>
      </c>
      <c r="D449" s="2">
        <v>40</v>
      </c>
      <c r="E449" s="2">
        <v>7</v>
      </c>
      <c r="F449" s="2">
        <v>13</v>
      </c>
      <c r="G449" s="2">
        <v>3</v>
      </c>
      <c r="H449" s="2">
        <v>1</v>
      </c>
      <c r="I449" s="2">
        <v>1</v>
      </c>
      <c r="J449" s="2">
        <v>3</v>
      </c>
      <c r="K449" s="2">
        <v>3</v>
      </c>
      <c r="L449" s="2">
        <v>3</v>
      </c>
      <c r="N449" s="2">
        <v>2009</v>
      </c>
      <c r="O449" s="2">
        <v>2010</v>
      </c>
      <c r="P449" s="2">
        <v>10</v>
      </c>
      <c r="Q449" s="2">
        <f t="shared" si="18"/>
        <v>201</v>
      </c>
      <c r="R449" s="4" t="s">
        <v>131</v>
      </c>
      <c r="S449" s="2">
        <v>2</v>
      </c>
      <c r="T449" s="2">
        <v>2</v>
      </c>
      <c r="U449" s="2">
        <v>2</v>
      </c>
      <c r="V449" s="2">
        <v>2</v>
      </c>
      <c r="W449" s="2">
        <v>3</v>
      </c>
      <c r="X449" s="2">
        <v>3</v>
      </c>
      <c r="Y449" s="2">
        <v>3</v>
      </c>
      <c r="Z449" s="2">
        <v>3</v>
      </c>
      <c r="AA449" s="2">
        <v>4</v>
      </c>
      <c r="AB449" s="2">
        <v>4</v>
      </c>
      <c r="AC449" s="2">
        <v>1</v>
      </c>
      <c r="AD449" s="2">
        <v>3</v>
      </c>
      <c r="AE449" s="2">
        <v>3</v>
      </c>
      <c r="AF449" s="2">
        <v>2</v>
      </c>
      <c r="AG449" s="2">
        <v>3</v>
      </c>
      <c r="AH449" s="2">
        <v>3</v>
      </c>
      <c r="AI449" s="2">
        <v>4</v>
      </c>
      <c r="AJ449" s="2">
        <v>4</v>
      </c>
      <c r="AK449" s="2">
        <v>3</v>
      </c>
      <c r="AL449" s="2">
        <v>3</v>
      </c>
      <c r="AM449" s="2">
        <v>2</v>
      </c>
      <c r="AN449" s="2">
        <v>4</v>
      </c>
      <c r="AO449" s="2">
        <v>4</v>
      </c>
      <c r="AP449" s="2">
        <v>4</v>
      </c>
      <c r="AQ449" s="2">
        <v>3</v>
      </c>
      <c r="AR449" s="2">
        <v>3</v>
      </c>
      <c r="AS449" s="2">
        <v>4</v>
      </c>
      <c r="AT449" s="2">
        <v>4</v>
      </c>
      <c r="AU449" s="2">
        <v>2</v>
      </c>
      <c r="AV449" s="2">
        <v>4</v>
      </c>
      <c r="AW449" s="2">
        <v>4</v>
      </c>
      <c r="AX449" s="2">
        <v>4</v>
      </c>
      <c r="AY449" s="2">
        <v>4</v>
      </c>
      <c r="AZ449" s="2">
        <v>4</v>
      </c>
      <c r="BA449" s="2">
        <v>3</v>
      </c>
      <c r="BB449" s="2">
        <v>4</v>
      </c>
      <c r="BC449" s="2">
        <v>4</v>
      </c>
      <c r="BD449" s="2">
        <v>4</v>
      </c>
      <c r="BE449" s="2">
        <v>4</v>
      </c>
      <c r="BF449" s="2">
        <v>3</v>
      </c>
      <c r="BG449" s="2">
        <v>3</v>
      </c>
      <c r="BH449" s="2">
        <v>3</v>
      </c>
      <c r="BI449" s="2">
        <f t="shared" si="19"/>
        <v>3</v>
      </c>
      <c r="BJ449" s="2">
        <v>0</v>
      </c>
      <c r="BK449" s="2">
        <v>0</v>
      </c>
      <c r="BL449" s="2">
        <v>1</v>
      </c>
      <c r="BM449" s="2">
        <v>1</v>
      </c>
      <c r="BN449" s="2">
        <v>0</v>
      </c>
      <c r="BO449" s="2">
        <v>0</v>
      </c>
      <c r="BP449" s="2">
        <v>0</v>
      </c>
      <c r="BQ449" s="4" t="s">
        <v>445</v>
      </c>
      <c r="BR449" s="2">
        <v>0</v>
      </c>
      <c r="BS449" s="2">
        <v>0</v>
      </c>
      <c r="BT449" s="2">
        <v>1</v>
      </c>
      <c r="BU449" s="2">
        <v>1</v>
      </c>
      <c r="BV449" s="2">
        <v>0</v>
      </c>
      <c r="BW449" s="2">
        <v>0</v>
      </c>
      <c r="BX449" s="2">
        <v>0</v>
      </c>
      <c r="BY449" s="4" t="s">
        <v>445</v>
      </c>
      <c r="BZ449" s="2">
        <v>0</v>
      </c>
      <c r="CA449" s="2">
        <v>1</v>
      </c>
      <c r="CB449" s="2">
        <v>1</v>
      </c>
      <c r="CC449" s="2">
        <v>0</v>
      </c>
      <c r="CD449" s="2">
        <v>0</v>
      </c>
      <c r="CE449" s="2">
        <v>0</v>
      </c>
      <c r="CF449" s="2">
        <v>0</v>
      </c>
      <c r="CG449" s="4" t="s">
        <v>445</v>
      </c>
      <c r="CH449" s="2">
        <v>1</v>
      </c>
      <c r="CI449" s="2">
        <v>1</v>
      </c>
      <c r="CJ449" s="2">
        <v>0</v>
      </c>
      <c r="CK449" s="2">
        <v>0</v>
      </c>
      <c r="CL449" s="2">
        <v>0</v>
      </c>
      <c r="CM449" s="4" t="s">
        <v>445</v>
      </c>
      <c r="CN449" s="2">
        <v>1</v>
      </c>
      <c r="CO449" s="2">
        <v>1</v>
      </c>
      <c r="CP449" s="2">
        <v>0</v>
      </c>
      <c r="CQ449" s="2">
        <v>0</v>
      </c>
      <c r="CR449" s="2">
        <v>0</v>
      </c>
      <c r="CS449" s="4" t="s">
        <v>445</v>
      </c>
      <c r="CT449" s="2">
        <v>1</v>
      </c>
      <c r="CU449" s="2">
        <v>0</v>
      </c>
      <c r="CV449" s="2">
        <v>0</v>
      </c>
      <c r="CW449" s="2">
        <v>0</v>
      </c>
      <c r="CX449" s="2">
        <v>0</v>
      </c>
      <c r="CY449" s="2">
        <v>0</v>
      </c>
      <c r="CZ449" s="4" t="s">
        <v>445</v>
      </c>
      <c r="DA449" s="8">
        <f t="shared" si="20"/>
        <v>11</v>
      </c>
      <c r="DB449" s="2">
        <v>1</v>
      </c>
      <c r="DC449" s="2">
        <v>2</v>
      </c>
      <c r="DD449" s="2">
        <v>1</v>
      </c>
      <c r="DE449" s="2">
        <v>2</v>
      </c>
      <c r="DF449" s="2">
        <v>2</v>
      </c>
      <c r="DG449" s="2">
        <v>2</v>
      </c>
      <c r="DH449" s="2">
        <v>2</v>
      </c>
      <c r="DI449" s="2">
        <v>4</v>
      </c>
      <c r="DJ449" s="2">
        <v>4</v>
      </c>
      <c r="DR449" s="4" t="s">
        <v>445</v>
      </c>
    </row>
    <row r="450" spans="1:122">
      <c r="A450" s="2">
        <v>8061880</v>
      </c>
      <c r="B450" s="3">
        <v>42056.478541666664</v>
      </c>
      <c r="C450" s="2">
        <v>2</v>
      </c>
      <c r="D450" s="2">
        <v>28</v>
      </c>
      <c r="E450" s="2">
        <v>4</v>
      </c>
      <c r="F450" s="2">
        <v>40</v>
      </c>
      <c r="G450" s="2">
        <v>8</v>
      </c>
      <c r="H450" s="2">
        <v>1</v>
      </c>
      <c r="I450" s="2">
        <v>1</v>
      </c>
      <c r="J450" s="2">
        <v>4</v>
      </c>
      <c r="K450" s="2">
        <v>3</v>
      </c>
      <c r="L450" s="2">
        <v>3</v>
      </c>
      <c r="N450" s="2">
        <v>2002</v>
      </c>
      <c r="O450" s="2">
        <v>600</v>
      </c>
      <c r="P450" s="2">
        <v>5</v>
      </c>
      <c r="Q450" s="2">
        <f t="shared" si="18"/>
        <v>120</v>
      </c>
      <c r="R450" s="4" t="s">
        <v>351</v>
      </c>
      <c r="S450" s="2">
        <v>3</v>
      </c>
      <c r="T450" s="2">
        <v>3</v>
      </c>
      <c r="U450" s="2">
        <v>3</v>
      </c>
      <c r="V450" s="2">
        <v>2</v>
      </c>
      <c r="W450" s="2">
        <v>3</v>
      </c>
      <c r="X450" s="2">
        <v>3</v>
      </c>
      <c r="Y450" s="2">
        <v>3</v>
      </c>
      <c r="Z450" s="2">
        <v>2</v>
      </c>
      <c r="AA450" s="2">
        <v>3</v>
      </c>
      <c r="AB450" s="2">
        <v>2</v>
      </c>
      <c r="AC450" s="2">
        <v>3</v>
      </c>
      <c r="AD450" s="2">
        <v>3</v>
      </c>
      <c r="AE450" s="2">
        <v>3</v>
      </c>
      <c r="AF450" s="2">
        <v>4</v>
      </c>
      <c r="AG450" s="2">
        <v>3</v>
      </c>
      <c r="AH450" s="2">
        <v>3</v>
      </c>
      <c r="AI450" s="2">
        <v>2</v>
      </c>
      <c r="AJ450" s="2">
        <v>3</v>
      </c>
      <c r="AK450" s="2">
        <v>3</v>
      </c>
      <c r="AL450" s="2">
        <v>3</v>
      </c>
      <c r="AM450" s="2">
        <v>3</v>
      </c>
      <c r="AN450" s="2">
        <v>3</v>
      </c>
      <c r="AO450" s="2">
        <v>4</v>
      </c>
      <c r="AP450" s="2">
        <v>3</v>
      </c>
      <c r="AQ450" s="2">
        <v>3</v>
      </c>
      <c r="AR450" s="2">
        <v>2</v>
      </c>
      <c r="AS450" s="2">
        <v>4</v>
      </c>
      <c r="AT450" s="2">
        <v>4</v>
      </c>
      <c r="AU450" s="2">
        <v>3</v>
      </c>
      <c r="AV450" s="2">
        <v>3</v>
      </c>
      <c r="AW450" s="2">
        <v>1</v>
      </c>
      <c r="AX450" s="2">
        <v>4</v>
      </c>
      <c r="AY450" s="2">
        <v>4</v>
      </c>
      <c r="AZ450" s="2">
        <v>3</v>
      </c>
      <c r="BA450" s="2">
        <v>2</v>
      </c>
      <c r="BB450" s="2">
        <v>3</v>
      </c>
      <c r="BC450" s="2">
        <v>3</v>
      </c>
      <c r="BD450" s="2">
        <v>4</v>
      </c>
      <c r="BE450" s="2">
        <v>4</v>
      </c>
      <c r="BF450" s="2">
        <v>3</v>
      </c>
      <c r="BG450" s="2">
        <v>3</v>
      </c>
      <c r="BH450" s="2">
        <v>3</v>
      </c>
      <c r="BI450" s="2">
        <f t="shared" si="19"/>
        <v>3</v>
      </c>
      <c r="BJ450" s="2">
        <v>0</v>
      </c>
      <c r="BK450" s="2">
        <v>0</v>
      </c>
      <c r="BL450" s="2">
        <v>1</v>
      </c>
      <c r="BM450" s="2">
        <v>0</v>
      </c>
      <c r="BN450" s="2">
        <v>0</v>
      </c>
      <c r="BO450" s="2">
        <v>0</v>
      </c>
      <c r="BP450" s="2">
        <v>0</v>
      </c>
      <c r="BQ450" s="4" t="s">
        <v>445</v>
      </c>
      <c r="BR450" s="2">
        <v>0</v>
      </c>
      <c r="BS450" s="2">
        <v>1</v>
      </c>
      <c r="BT450" s="2">
        <v>0</v>
      </c>
      <c r="BU450" s="2">
        <v>0</v>
      </c>
      <c r="BV450" s="2">
        <v>0</v>
      </c>
      <c r="BW450" s="2">
        <v>0</v>
      </c>
      <c r="BX450" s="2">
        <v>0</v>
      </c>
      <c r="BY450" s="4" t="s">
        <v>445</v>
      </c>
      <c r="BZ450" s="2">
        <v>0</v>
      </c>
      <c r="CA450" s="2">
        <v>0</v>
      </c>
      <c r="CB450" s="2">
        <v>1</v>
      </c>
      <c r="CC450" s="2">
        <v>0</v>
      </c>
      <c r="CD450" s="2">
        <v>0</v>
      </c>
      <c r="CE450" s="2">
        <v>0</v>
      </c>
      <c r="CF450" s="2">
        <v>0</v>
      </c>
      <c r="CG450" s="4" t="s">
        <v>445</v>
      </c>
      <c r="CH450" s="2">
        <v>0</v>
      </c>
      <c r="CI450" s="2">
        <v>1</v>
      </c>
      <c r="CJ450" s="2">
        <v>0</v>
      </c>
      <c r="CK450" s="2">
        <v>0</v>
      </c>
      <c r="CL450" s="2">
        <v>0</v>
      </c>
      <c r="CM450" s="4" t="s">
        <v>445</v>
      </c>
      <c r="CN450" s="2">
        <v>0</v>
      </c>
      <c r="CO450" s="2">
        <v>1</v>
      </c>
      <c r="CP450" s="2">
        <v>0</v>
      </c>
      <c r="CQ450" s="2">
        <v>0</v>
      </c>
      <c r="CR450" s="2">
        <v>0</v>
      </c>
      <c r="CS450" s="4" t="s">
        <v>445</v>
      </c>
      <c r="CT450" s="2">
        <v>0</v>
      </c>
      <c r="CU450" s="2">
        <v>1</v>
      </c>
      <c r="CV450" s="2">
        <v>0</v>
      </c>
      <c r="CW450" s="2">
        <v>0</v>
      </c>
      <c r="CX450" s="2">
        <v>0</v>
      </c>
      <c r="CY450" s="2">
        <v>0</v>
      </c>
      <c r="CZ450" s="4" t="s">
        <v>445</v>
      </c>
      <c r="DA450" s="8">
        <f t="shared" si="20"/>
        <v>6</v>
      </c>
      <c r="DB450" s="2">
        <v>4</v>
      </c>
      <c r="DC450" s="2">
        <v>3</v>
      </c>
      <c r="DD450" s="2">
        <v>3</v>
      </c>
      <c r="DE450" s="2">
        <v>3</v>
      </c>
      <c r="DF450" s="2">
        <v>5</v>
      </c>
      <c r="DG450" s="2">
        <v>3</v>
      </c>
      <c r="DH450" s="2">
        <v>5</v>
      </c>
      <c r="DI450" s="2">
        <v>4</v>
      </c>
      <c r="DJ450" s="2">
        <v>3</v>
      </c>
      <c r="DR450" s="4" t="s">
        <v>445</v>
      </c>
    </row>
    <row r="451" spans="1:122">
      <c r="A451" s="2">
        <v>8062549</v>
      </c>
      <c r="B451" s="3">
        <v>42056.34</v>
      </c>
      <c r="C451" s="2">
        <v>2</v>
      </c>
      <c r="D451" s="2">
        <v>37</v>
      </c>
      <c r="E451" s="2">
        <v>6</v>
      </c>
      <c r="F451" s="2">
        <v>33</v>
      </c>
      <c r="G451" s="2">
        <v>6</v>
      </c>
      <c r="H451" s="2">
        <v>2</v>
      </c>
      <c r="I451" s="2">
        <v>2</v>
      </c>
      <c r="L451" s="2">
        <v>11</v>
      </c>
      <c r="N451" s="2">
        <v>2012</v>
      </c>
      <c r="O451" s="2">
        <v>3000</v>
      </c>
      <c r="P451" s="2">
        <v>1</v>
      </c>
      <c r="Q451" s="2">
        <f t="shared" si="18"/>
        <v>3000</v>
      </c>
      <c r="R451" s="4" t="s">
        <v>352</v>
      </c>
      <c r="S451" s="2">
        <v>4</v>
      </c>
      <c r="T451" s="2">
        <v>3</v>
      </c>
      <c r="U451" s="2">
        <v>3</v>
      </c>
      <c r="V451" s="2">
        <v>2</v>
      </c>
      <c r="W451" s="2">
        <v>3</v>
      </c>
      <c r="X451" s="2">
        <v>3</v>
      </c>
      <c r="Y451" s="2">
        <v>4</v>
      </c>
      <c r="Z451" s="2">
        <v>4</v>
      </c>
      <c r="AA451" s="2">
        <v>4</v>
      </c>
      <c r="AB451" s="2">
        <v>3</v>
      </c>
      <c r="AC451" s="2">
        <v>4</v>
      </c>
      <c r="AD451" s="2">
        <v>4</v>
      </c>
      <c r="AE451" s="2">
        <v>4</v>
      </c>
      <c r="AF451" s="2">
        <v>4</v>
      </c>
      <c r="AG451" s="2">
        <v>3</v>
      </c>
      <c r="AH451" s="2">
        <v>4</v>
      </c>
      <c r="AI451" s="2">
        <v>4</v>
      </c>
      <c r="AJ451" s="2">
        <v>4</v>
      </c>
      <c r="AK451" s="2">
        <v>4</v>
      </c>
      <c r="AL451" s="2">
        <v>4</v>
      </c>
      <c r="AM451" s="2">
        <v>4</v>
      </c>
      <c r="AN451" s="2">
        <v>4</v>
      </c>
      <c r="AO451" s="2">
        <v>4</v>
      </c>
      <c r="AP451" s="2">
        <v>4</v>
      </c>
      <c r="AQ451" s="2">
        <v>4</v>
      </c>
      <c r="AR451" s="2">
        <v>4</v>
      </c>
      <c r="AS451" s="2">
        <v>4</v>
      </c>
      <c r="AT451" s="2">
        <v>4</v>
      </c>
      <c r="AU451" s="2">
        <v>4</v>
      </c>
      <c r="AV451" s="2">
        <v>4</v>
      </c>
      <c r="AW451" s="2">
        <v>3</v>
      </c>
      <c r="AX451" s="2">
        <v>3</v>
      </c>
      <c r="AY451" s="2">
        <v>4</v>
      </c>
      <c r="AZ451" s="2">
        <v>3</v>
      </c>
      <c r="BA451" s="2">
        <v>3</v>
      </c>
      <c r="BB451" s="2">
        <v>3</v>
      </c>
      <c r="BC451" s="2">
        <v>4</v>
      </c>
      <c r="BD451" s="2">
        <v>4</v>
      </c>
      <c r="BE451" s="2">
        <v>4</v>
      </c>
      <c r="BF451" s="2">
        <v>4</v>
      </c>
      <c r="BG451" s="2">
        <v>3</v>
      </c>
      <c r="BH451" s="2">
        <v>4</v>
      </c>
      <c r="BI451" s="2">
        <f t="shared" si="19"/>
        <v>3.5</v>
      </c>
      <c r="BJ451" s="2">
        <v>1</v>
      </c>
      <c r="BK451" s="2">
        <v>1</v>
      </c>
      <c r="BL451" s="2">
        <v>1</v>
      </c>
      <c r="BM451" s="2">
        <v>0</v>
      </c>
      <c r="BN451" s="2">
        <v>0</v>
      </c>
      <c r="BO451" s="2">
        <v>0</v>
      </c>
      <c r="BP451" s="2">
        <v>0</v>
      </c>
      <c r="BQ451" s="4" t="s">
        <v>445</v>
      </c>
      <c r="BR451" s="2">
        <v>1</v>
      </c>
      <c r="BS451" s="2">
        <v>0</v>
      </c>
      <c r="BT451" s="2">
        <v>1</v>
      </c>
      <c r="BU451" s="2">
        <v>1</v>
      </c>
      <c r="BV451" s="2">
        <v>0</v>
      </c>
      <c r="BW451" s="2">
        <v>0</v>
      </c>
      <c r="BX451" s="2">
        <v>0</v>
      </c>
      <c r="BY451" s="4" t="s">
        <v>445</v>
      </c>
      <c r="BZ451" s="2">
        <v>0</v>
      </c>
      <c r="CA451" s="2">
        <v>1</v>
      </c>
      <c r="CB451" s="2">
        <v>0</v>
      </c>
      <c r="CC451" s="2">
        <v>1</v>
      </c>
      <c r="CD451" s="2">
        <v>0</v>
      </c>
      <c r="CE451" s="2">
        <v>0</v>
      </c>
      <c r="CF451" s="2">
        <v>0</v>
      </c>
      <c r="CG451" s="4" t="s">
        <v>445</v>
      </c>
      <c r="CH451" s="2">
        <v>1</v>
      </c>
      <c r="CI451" s="2">
        <v>0</v>
      </c>
      <c r="CJ451" s="2">
        <v>0</v>
      </c>
      <c r="CK451" s="2">
        <v>0</v>
      </c>
      <c r="CL451" s="2">
        <v>0</v>
      </c>
      <c r="CM451" s="4" t="s">
        <v>445</v>
      </c>
      <c r="CN451" s="2">
        <v>1</v>
      </c>
      <c r="CO451" s="2">
        <v>0</v>
      </c>
      <c r="CP451" s="2">
        <v>0</v>
      </c>
      <c r="CQ451" s="2">
        <v>0</v>
      </c>
      <c r="CR451" s="2">
        <v>0</v>
      </c>
      <c r="CS451" s="4" t="s">
        <v>445</v>
      </c>
      <c r="CT451" s="2">
        <v>1</v>
      </c>
      <c r="CU451" s="2">
        <v>0</v>
      </c>
      <c r="CV451" s="2">
        <v>0</v>
      </c>
      <c r="CW451" s="2">
        <v>0</v>
      </c>
      <c r="CX451" s="2">
        <v>0</v>
      </c>
      <c r="CY451" s="2">
        <v>0</v>
      </c>
      <c r="CZ451" s="4" t="s">
        <v>445</v>
      </c>
      <c r="DA451" s="8">
        <f t="shared" si="20"/>
        <v>11</v>
      </c>
      <c r="DB451" s="2">
        <v>3</v>
      </c>
      <c r="DC451" s="2">
        <v>4</v>
      </c>
      <c r="DD451" s="2">
        <v>4</v>
      </c>
      <c r="DE451" s="2">
        <v>4</v>
      </c>
      <c r="DF451" s="2">
        <v>5</v>
      </c>
      <c r="DG451" s="2">
        <v>4</v>
      </c>
      <c r="DH451" s="2">
        <v>4</v>
      </c>
      <c r="DI451" s="2">
        <v>4</v>
      </c>
      <c r="DJ451" s="2">
        <v>2</v>
      </c>
      <c r="DK451" s="2">
        <v>1</v>
      </c>
      <c r="DL451" s="2">
        <v>0</v>
      </c>
      <c r="DM451" s="2">
        <v>1</v>
      </c>
      <c r="DN451" s="2">
        <v>0</v>
      </c>
      <c r="DO451" s="2">
        <v>0</v>
      </c>
      <c r="DP451" s="2">
        <v>0</v>
      </c>
      <c r="DQ451" s="2">
        <v>0</v>
      </c>
      <c r="DR451" s="4" t="s">
        <v>445</v>
      </c>
    </row>
    <row r="452" spans="1:122">
      <c r="A452" s="2">
        <v>8063042</v>
      </c>
      <c r="B452" s="3">
        <v>42056.331956018519</v>
      </c>
      <c r="C452" s="2">
        <v>1</v>
      </c>
      <c r="D452" s="2">
        <v>52</v>
      </c>
      <c r="E452" s="2">
        <v>9</v>
      </c>
      <c r="F452" s="2">
        <v>27</v>
      </c>
      <c r="G452" s="2">
        <v>5</v>
      </c>
      <c r="H452" s="2">
        <v>2</v>
      </c>
      <c r="I452" s="2">
        <v>2</v>
      </c>
      <c r="J452" s="2">
        <v>4</v>
      </c>
      <c r="K452" s="2">
        <v>2</v>
      </c>
      <c r="L452" s="2">
        <v>5</v>
      </c>
      <c r="N452" s="2">
        <v>1999</v>
      </c>
      <c r="O452" s="2">
        <v>700</v>
      </c>
      <c r="P452" s="2">
        <v>3</v>
      </c>
      <c r="Q452" s="2">
        <f t="shared" ref="Q452:Q515" si="21">O452/P452</f>
        <v>233.33333333333334</v>
      </c>
      <c r="R452" s="4" t="s">
        <v>353</v>
      </c>
      <c r="S452" s="2">
        <v>4</v>
      </c>
      <c r="T452" s="2">
        <v>2</v>
      </c>
      <c r="U452" s="2">
        <v>2</v>
      </c>
      <c r="V452" s="2">
        <v>4</v>
      </c>
      <c r="W452" s="2">
        <v>1</v>
      </c>
      <c r="X452" s="2">
        <v>2</v>
      </c>
      <c r="Y452" s="2">
        <v>2</v>
      </c>
      <c r="Z452" s="2">
        <v>1</v>
      </c>
      <c r="AA452" s="2">
        <v>2</v>
      </c>
      <c r="AB452" s="2">
        <v>1</v>
      </c>
      <c r="AC452" s="2">
        <v>4</v>
      </c>
      <c r="AD452" s="2">
        <v>3</v>
      </c>
      <c r="AE452" s="2">
        <v>1</v>
      </c>
      <c r="AF452" s="2">
        <v>1</v>
      </c>
      <c r="AG452" s="2">
        <v>3</v>
      </c>
      <c r="AH452" s="2">
        <v>4</v>
      </c>
      <c r="AI452" s="2">
        <v>2</v>
      </c>
      <c r="AJ452" s="2">
        <v>1</v>
      </c>
      <c r="AK452" s="2">
        <v>2</v>
      </c>
      <c r="AL452" s="2">
        <v>1</v>
      </c>
      <c r="AM452" s="2">
        <v>3</v>
      </c>
      <c r="AN452" s="2">
        <v>1</v>
      </c>
      <c r="AO452" s="2">
        <v>2</v>
      </c>
      <c r="AP452" s="2">
        <v>1</v>
      </c>
      <c r="AQ452" s="2">
        <v>1</v>
      </c>
      <c r="AR452" s="2">
        <v>2</v>
      </c>
      <c r="AS452" s="2">
        <v>2</v>
      </c>
      <c r="AT452" s="2">
        <v>2</v>
      </c>
      <c r="AU452" s="2">
        <v>2</v>
      </c>
      <c r="AV452" s="2">
        <v>2</v>
      </c>
      <c r="AW452" s="2">
        <v>2</v>
      </c>
      <c r="AX452" s="2">
        <v>2</v>
      </c>
      <c r="AY452" s="2">
        <v>2</v>
      </c>
      <c r="AZ452" s="2">
        <v>1</v>
      </c>
      <c r="BA452" s="2">
        <v>2</v>
      </c>
      <c r="BB452" s="2">
        <v>2</v>
      </c>
      <c r="BC452" s="2">
        <v>2</v>
      </c>
      <c r="BD452" s="2">
        <v>2</v>
      </c>
      <c r="BE452" s="2">
        <v>1</v>
      </c>
      <c r="BF452" s="2">
        <v>3</v>
      </c>
      <c r="BG452" s="2">
        <v>1</v>
      </c>
      <c r="BH452" s="2">
        <v>1</v>
      </c>
      <c r="BI452" s="2">
        <f t="shared" si="19"/>
        <v>1</v>
      </c>
      <c r="BJ452" s="2">
        <v>0</v>
      </c>
      <c r="BK452" s="2">
        <v>0</v>
      </c>
      <c r="BL452" s="2">
        <v>0</v>
      </c>
      <c r="BM452" s="2">
        <v>0</v>
      </c>
      <c r="BN452" s="2">
        <v>0</v>
      </c>
      <c r="BO452" s="2">
        <v>0</v>
      </c>
      <c r="BP452" s="2">
        <v>1</v>
      </c>
      <c r="BQ452" s="4" t="s">
        <v>445</v>
      </c>
      <c r="BR452" s="2">
        <v>0</v>
      </c>
      <c r="BS452" s="2">
        <v>0</v>
      </c>
      <c r="BT452" s="2">
        <v>0</v>
      </c>
      <c r="BU452" s="2">
        <v>0</v>
      </c>
      <c r="BV452" s="2">
        <v>0</v>
      </c>
      <c r="BW452" s="2">
        <v>1</v>
      </c>
      <c r="BX452" s="2">
        <v>0</v>
      </c>
      <c r="BY452" s="4" t="s">
        <v>445</v>
      </c>
      <c r="BZ452" s="2">
        <v>0</v>
      </c>
      <c r="CA452" s="2">
        <v>0</v>
      </c>
      <c r="CB452" s="2">
        <v>0</v>
      </c>
      <c r="CC452" s="2">
        <v>0</v>
      </c>
      <c r="CD452" s="2">
        <v>0</v>
      </c>
      <c r="CE452" s="2">
        <v>1</v>
      </c>
      <c r="CF452" s="2">
        <v>0</v>
      </c>
      <c r="CG452" s="4" t="s">
        <v>445</v>
      </c>
      <c r="CH452" s="2">
        <v>0</v>
      </c>
      <c r="CI452" s="2">
        <v>0</v>
      </c>
      <c r="CJ452" s="2">
        <v>0</v>
      </c>
      <c r="CK452" s="2">
        <v>1</v>
      </c>
      <c r="CL452" s="2">
        <v>0</v>
      </c>
      <c r="CM452" s="4" t="s">
        <v>445</v>
      </c>
      <c r="CN452" s="2">
        <v>0</v>
      </c>
      <c r="CO452" s="2">
        <v>0</v>
      </c>
      <c r="CP452" s="2">
        <v>0</v>
      </c>
      <c r="CQ452" s="2">
        <v>1</v>
      </c>
      <c r="CR452" s="2">
        <v>0</v>
      </c>
      <c r="CS452" s="4" t="s">
        <v>445</v>
      </c>
      <c r="CT452" s="2">
        <v>0</v>
      </c>
      <c r="CU452" s="2">
        <v>0</v>
      </c>
      <c r="CV452" s="2">
        <v>0</v>
      </c>
      <c r="CW452" s="2">
        <v>0</v>
      </c>
      <c r="CX452" s="2">
        <v>1</v>
      </c>
      <c r="CY452" s="2">
        <v>0</v>
      </c>
      <c r="CZ452" s="4" t="s">
        <v>445</v>
      </c>
      <c r="DA452" s="8">
        <f t="shared" si="20"/>
        <v>0</v>
      </c>
      <c r="DB452" s="2">
        <v>2</v>
      </c>
      <c r="DC452" s="2">
        <v>2</v>
      </c>
      <c r="DD452" s="2">
        <v>2</v>
      </c>
      <c r="DE452" s="2">
        <v>3</v>
      </c>
      <c r="DF452" s="2">
        <v>2</v>
      </c>
      <c r="DG452" s="2">
        <v>2</v>
      </c>
      <c r="DH452" s="2">
        <v>2</v>
      </c>
      <c r="DI452" s="2">
        <v>2</v>
      </c>
      <c r="DJ452" s="2">
        <v>1</v>
      </c>
      <c r="DR452" s="4" t="s">
        <v>445</v>
      </c>
    </row>
    <row r="453" spans="1:122">
      <c r="A453" s="2">
        <v>8063165</v>
      </c>
      <c r="B453" s="3">
        <v>42056.056701388887</v>
      </c>
      <c r="C453" s="2">
        <v>1</v>
      </c>
      <c r="D453" s="2">
        <v>26</v>
      </c>
      <c r="E453" s="2">
        <v>4</v>
      </c>
      <c r="F453" s="2">
        <v>13</v>
      </c>
      <c r="G453" s="2">
        <v>3</v>
      </c>
      <c r="H453" s="2">
        <v>1</v>
      </c>
      <c r="I453" s="2">
        <v>1</v>
      </c>
      <c r="J453" s="2">
        <v>1</v>
      </c>
      <c r="K453" s="2">
        <v>1</v>
      </c>
      <c r="L453" s="2">
        <v>10</v>
      </c>
      <c r="M453" s="2">
        <v>7</v>
      </c>
      <c r="N453" s="2">
        <v>2000</v>
      </c>
      <c r="O453" s="2">
        <v>45678</v>
      </c>
      <c r="P453" s="2">
        <v>23</v>
      </c>
      <c r="Q453" s="2">
        <f t="shared" si="21"/>
        <v>1986</v>
      </c>
      <c r="R453" s="4" t="s">
        <v>319</v>
      </c>
      <c r="S453" s="2">
        <v>2</v>
      </c>
      <c r="T453" s="2">
        <v>2</v>
      </c>
      <c r="U453" s="2">
        <v>2</v>
      </c>
      <c r="V453" s="2">
        <v>2</v>
      </c>
      <c r="W453" s="2">
        <v>3</v>
      </c>
      <c r="X453" s="2">
        <v>3</v>
      </c>
      <c r="Y453" s="2">
        <v>3</v>
      </c>
      <c r="Z453" s="2">
        <v>2</v>
      </c>
      <c r="AA453" s="2">
        <v>4</v>
      </c>
      <c r="AB453" s="2">
        <v>3</v>
      </c>
      <c r="AC453" s="2">
        <v>1</v>
      </c>
      <c r="AD453" s="2">
        <v>3</v>
      </c>
      <c r="AE453" s="2">
        <v>3</v>
      </c>
      <c r="AF453" s="2">
        <v>2</v>
      </c>
      <c r="AG453" s="2">
        <v>3</v>
      </c>
      <c r="AH453" s="2">
        <v>2</v>
      </c>
      <c r="AI453" s="2">
        <v>2</v>
      </c>
      <c r="AJ453" s="2">
        <v>3</v>
      </c>
      <c r="AK453" s="2">
        <v>3</v>
      </c>
      <c r="AL453" s="2">
        <v>3</v>
      </c>
      <c r="AM453" s="2">
        <v>2</v>
      </c>
      <c r="AN453" s="2">
        <v>3</v>
      </c>
      <c r="AO453" s="2">
        <v>3</v>
      </c>
      <c r="AP453" s="2">
        <v>3</v>
      </c>
      <c r="AQ453" s="2">
        <v>2</v>
      </c>
      <c r="AR453" s="2">
        <v>3</v>
      </c>
      <c r="AS453" s="2">
        <v>4</v>
      </c>
      <c r="AT453" s="2">
        <v>3</v>
      </c>
      <c r="AU453" s="2">
        <v>2</v>
      </c>
      <c r="AV453" s="2">
        <v>3</v>
      </c>
      <c r="AW453" s="2">
        <v>3</v>
      </c>
      <c r="AX453" s="2">
        <v>2</v>
      </c>
      <c r="AY453" s="2">
        <v>3</v>
      </c>
      <c r="AZ453" s="2">
        <v>2</v>
      </c>
      <c r="BA453" s="2">
        <v>2</v>
      </c>
      <c r="BB453" s="2">
        <v>3</v>
      </c>
      <c r="BC453" s="2">
        <v>3</v>
      </c>
      <c r="BD453" s="2">
        <v>2</v>
      </c>
      <c r="BE453" s="2">
        <v>3</v>
      </c>
      <c r="BF453" s="2">
        <v>3</v>
      </c>
      <c r="BG453" s="2">
        <v>2</v>
      </c>
      <c r="BH453" s="2">
        <v>3</v>
      </c>
      <c r="BI453" s="2">
        <f t="shared" ref="BI453:BI516" si="22">AVERAGE(BG453:BH453)</f>
        <v>2.5</v>
      </c>
      <c r="BJ453" s="2">
        <v>0</v>
      </c>
      <c r="BK453" s="2">
        <v>1</v>
      </c>
      <c r="BL453" s="2">
        <v>0</v>
      </c>
      <c r="BM453" s="2">
        <v>0</v>
      </c>
      <c r="BN453" s="2">
        <v>0</v>
      </c>
      <c r="BO453" s="2">
        <v>0</v>
      </c>
      <c r="BP453" s="2">
        <v>0</v>
      </c>
      <c r="BQ453" s="4" t="s">
        <v>445</v>
      </c>
      <c r="BR453" s="2">
        <v>0</v>
      </c>
      <c r="BS453" s="2">
        <v>0</v>
      </c>
      <c r="BT453" s="2">
        <v>0</v>
      </c>
      <c r="BU453" s="2">
        <v>1</v>
      </c>
      <c r="BV453" s="2">
        <v>0</v>
      </c>
      <c r="BW453" s="2">
        <v>0</v>
      </c>
      <c r="BX453" s="2">
        <v>0</v>
      </c>
      <c r="BY453" s="4" t="s">
        <v>445</v>
      </c>
      <c r="BZ453" s="2">
        <v>0</v>
      </c>
      <c r="CA453" s="2">
        <v>0</v>
      </c>
      <c r="CB453" s="2">
        <v>0</v>
      </c>
      <c r="CC453" s="2">
        <v>1</v>
      </c>
      <c r="CD453" s="2">
        <v>0</v>
      </c>
      <c r="CE453" s="2">
        <v>0</v>
      </c>
      <c r="CF453" s="2">
        <v>0</v>
      </c>
      <c r="CG453" s="4" t="s">
        <v>445</v>
      </c>
      <c r="CH453" s="2">
        <v>0</v>
      </c>
      <c r="CI453" s="2">
        <v>1</v>
      </c>
      <c r="CJ453" s="2">
        <v>0</v>
      </c>
      <c r="CK453" s="2">
        <v>0</v>
      </c>
      <c r="CL453" s="2">
        <v>0</v>
      </c>
      <c r="CM453" s="4" t="s">
        <v>445</v>
      </c>
      <c r="CN453" s="2">
        <v>0</v>
      </c>
      <c r="CO453" s="2">
        <v>0</v>
      </c>
      <c r="CP453" s="2">
        <v>0</v>
      </c>
      <c r="CQ453" s="2">
        <v>1</v>
      </c>
      <c r="CR453" s="2">
        <v>0</v>
      </c>
      <c r="CS453" s="4" t="s">
        <v>445</v>
      </c>
      <c r="CT453" s="2">
        <v>0</v>
      </c>
      <c r="CU453" s="2">
        <v>0</v>
      </c>
      <c r="CV453" s="2">
        <v>1</v>
      </c>
      <c r="CW453" s="2">
        <v>0</v>
      </c>
      <c r="CX453" s="2">
        <v>0</v>
      </c>
      <c r="CY453" s="2">
        <v>0</v>
      </c>
      <c r="CZ453" s="4" t="s">
        <v>445</v>
      </c>
      <c r="DA453" s="8">
        <f t="shared" ref="DA453:DA516" si="23">SUM(CT453:CW453,CN453:CP453,CH453:CJ453,BZ453:CD453,BR453:BV453,BJ453:BN453)</f>
        <v>5</v>
      </c>
      <c r="DB453" s="2">
        <v>2</v>
      </c>
      <c r="DC453" s="2">
        <v>4</v>
      </c>
      <c r="DD453" s="2">
        <v>2</v>
      </c>
      <c r="DE453" s="2">
        <v>3</v>
      </c>
      <c r="DF453" s="2">
        <v>3</v>
      </c>
      <c r="DG453" s="2">
        <v>2</v>
      </c>
      <c r="DH453" s="2">
        <v>3</v>
      </c>
      <c r="DI453" s="2">
        <v>3</v>
      </c>
      <c r="DJ453" s="2">
        <v>3</v>
      </c>
      <c r="DR453" s="4" t="s">
        <v>445</v>
      </c>
    </row>
    <row r="454" spans="1:122">
      <c r="A454" s="2">
        <v>8069831</v>
      </c>
      <c r="B454" s="3">
        <v>42057.774652777778</v>
      </c>
      <c r="C454" s="2">
        <v>2</v>
      </c>
      <c r="D454" s="2">
        <v>28</v>
      </c>
      <c r="E454" s="2">
        <v>4</v>
      </c>
      <c r="F454" s="2">
        <v>27</v>
      </c>
      <c r="G454" s="2">
        <v>5</v>
      </c>
      <c r="H454" s="2">
        <v>2</v>
      </c>
      <c r="I454" s="2">
        <v>2</v>
      </c>
      <c r="J454" s="2">
        <v>4</v>
      </c>
      <c r="K454" s="2">
        <v>1</v>
      </c>
      <c r="L454" s="2">
        <v>3</v>
      </c>
      <c r="N454" s="2">
        <v>2013</v>
      </c>
      <c r="O454" s="2">
        <v>5000</v>
      </c>
      <c r="P454" s="2">
        <v>5</v>
      </c>
      <c r="Q454" s="2">
        <f t="shared" si="21"/>
        <v>1000</v>
      </c>
      <c r="R454" s="4" t="s">
        <v>279</v>
      </c>
      <c r="S454" s="2">
        <v>4</v>
      </c>
      <c r="T454" s="2">
        <v>3</v>
      </c>
      <c r="U454" s="2">
        <v>3</v>
      </c>
      <c r="V454" s="2">
        <v>2</v>
      </c>
      <c r="W454" s="2">
        <v>4</v>
      </c>
      <c r="X454" s="2">
        <v>2</v>
      </c>
      <c r="Y454" s="2">
        <v>4</v>
      </c>
      <c r="Z454" s="2">
        <v>4</v>
      </c>
      <c r="AA454" s="2">
        <v>3</v>
      </c>
      <c r="AB454" s="2">
        <v>3</v>
      </c>
      <c r="AC454" s="2">
        <v>3</v>
      </c>
      <c r="AD454" s="2">
        <v>3</v>
      </c>
      <c r="AE454" s="2">
        <v>3</v>
      </c>
      <c r="AF454" s="2">
        <v>3</v>
      </c>
      <c r="AG454" s="2">
        <v>3</v>
      </c>
      <c r="AH454" s="2">
        <v>4</v>
      </c>
      <c r="AI454" s="2">
        <v>3</v>
      </c>
      <c r="AJ454" s="2">
        <v>3</v>
      </c>
      <c r="AK454" s="2">
        <v>2</v>
      </c>
      <c r="AL454" s="2">
        <v>4</v>
      </c>
      <c r="AM454" s="2">
        <v>4</v>
      </c>
      <c r="AN454" s="2">
        <v>3</v>
      </c>
      <c r="AO454" s="2">
        <v>4</v>
      </c>
      <c r="AP454" s="2">
        <v>3</v>
      </c>
      <c r="AQ454" s="2">
        <v>3</v>
      </c>
      <c r="AR454" s="2">
        <v>4</v>
      </c>
      <c r="AS454" s="2">
        <v>3</v>
      </c>
      <c r="AT454" s="2">
        <v>2</v>
      </c>
      <c r="AU454" s="2">
        <v>3</v>
      </c>
      <c r="AV454" s="2">
        <v>3</v>
      </c>
      <c r="AW454" s="2">
        <v>3</v>
      </c>
      <c r="AX454" s="2">
        <v>2</v>
      </c>
      <c r="AY454" s="2">
        <v>2</v>
      </c>
      <c r="AZ454" s="2">
        <v>3</v>
      </c>
      <c r="BA454" s="2">
        <v>3</v>
      </c>
      <c r="BB454" s="2">
        <v>3</v>
      </c>
      <c r="BC454" s="2">
        <v>3</v>
      </c>
      <c r="BD454" s="2">
        <v>3</v>
      </c>
      <c r="BE454" s="2">
        <v>4</v>
      </c>
      <c r="BF454" s="2">
        <v>3</v>
      </c>
      <c r="BG454" s="2">
        <v>3</v>
      </c>
      <c r="BH454" s="2">
        <v>3</v>
      </c>
      <c r="BI454" s="2">
        <f t="shared" si="22"/>
        <v>3</v>
      </c>
      <c r="BJ454" s="2">
        <v>0</v>
      </c>
      <c r="BK454" s="2">
        <v>1</v>
      </c>
      <c r="BL454" s="2">
        <v>1</v>
      </c>
      <c r="BM454" s="2">
        <v>1</v>
      </c>
      <c r="BN454" s="2">
        <v>0</v>
      </c>
      <c r="BO454" s="2">
        <v>0</v>
      </c>
      <c r="BP454" s="2">
        <v>0</v>
      </c>
      <c r="BQ454" s="4" t="s">
        <v>445</v>
      </c>
      <c r="BR454" s="2">
        <v>0</v>
      </c>
      <c r="BS454" s="2">
        <v>0</v>
      </c>
      <c r="BT454" s="2">
        <v>0</v>
      </c>
      <c r="BU454" s="2">
        <v>1</v>
      </c>
      <c r="BV454" s="2">
        <v>0</v>
      </c>
      <c r="BW454" s="2">
        <v>0</v>
      </c>
      <c r="BX454" s="2">
        <v>0</v>
      </c>
      <c r="BY454" s="4" t="s">
        <v>445</v>
      </c>
      <c r="BZ454" s="2">
        <v>0</v>
      </c>
      <c r="CA454" s="2">
        <v>1</v>
      </c>
      <c r="CB454" s="2">
        <v>0</v>
      </c>
      <c r="CC454" s="2">
        <v>0</v>
      </c>
      <c r="CD454" s="2">
        <v>0</v>
      </c>
      <c r="CE454" s="2">
        <v>0</v>
      </c>
      <c r="CF454" s="2">
        <v>0</v>
      </c>
      <c r="CG454" s="4" t="s">
        <v>445</v>
      </c>
      <c r="CH454" s="2">
        <v>0</v>
      </c>
      <c r="CI454" s="2">
        <v>1</v>
      </c>
      <c r="CJ454" s="2">
        <v>0</v>
      </c>
      <c r="CK454" s="2">
        <v>0</v>
      </c>
      <c r="CL454" s="2">
        <v>0</v>
      </c>
      <c r="CM454" s="4" t="s">
        <v>445</v>
      </c>
      <c r="CN454" s="2">
        <v>0</v>
      </c>
      <c r="CO454" s="2">
        <v>1</v>
      </c>
      <c r="CP454" s="2">
        <v>0</v>
      </c>
      <c r="CQ454" s="2">
        <v>0</v>
      </c>
      <c r="CR454" s="2">
        <v>0</v>
      </c>
      <c r="CS454" s="4" t="s">
        <v>445</v>
      </c>
      <c r="CT454" s="2">
        <v>1</v>
      </c>
      <c r="CU454" s="2">
        <v>1</v>
      </c>
      <c r="CV454" s="2">
        <v>0</v>
      </c>
      <c r="CW454" s="2">
        <v>0</v>
      </c>
      <c r="CX454" s="2">
        <v>0</v>
      </c>
      <c r="CY454" s="2">
        <v>0</v>
      </c>
      <c r="CZ454" s="4" t="s">
        <v>445</v>
      </c>
      <c r="DA454" s="8">
        <f t="shared" si="23"/>
        <v>9</v>
      </c>
      <c r="DB454" s="2">
        <v>2</v>
      </c>
      <c r="DC454" s="2">
        <v>2</v>
      </c>
      <c r="DD454" s="2">
        <v>3</v>
      </c>
      <c r="DE454" s="2">
        <v>3</v>
      </c>
      <c r="DF454" s="2">
        <v>2</v>
      </c>
      <c r="DG454" s="2">
        <v>3</v>
      </c>
      <c r="DH454" s="2">
        <v>4</v>
      </c>
      <c r="DI454" s="2">
        <v>3</v>
      </c>
      <c r="DJ454" s="2">
        <v>2</v>
      </c>
      <c r="DK454" s="2">
        <v>1</v>
      </c>
      <c r="DL454" s="2">
        <v>1</v>
      </c>
      <c r="DM454" s="2">
        <v>0</v>
      </c>
      <c r="DN454" s="2">
        <v>0</v>
      </c>
      <c r="DO454" s="2">
        <v>1</v>
      </c>
      <c r="DP454" s="2">
        <v>1</v>
      </c>
      <c r="DQ454" s="2">
        <v>0</v>
      </c>
      <c r="DR454" s="4" t="s">
        <v>445</v>
      </c>
    </row>
    <row r="455" spans="1:122">
      <c r="A455" s="2">
        <v>8070419</v>
      </c>
      <c r="B455" s="3">
        <v>42056.268136574072</v>
      </c>
      <c r="C455" s="2">
        <v>1</v>
      </c>
      <c r="D455" s="2">
        <v>26</v>
      </c>
      <c r="E455" s="2">
        <v>4</v>
      </c>
      <c r="F455" s="2">
        <v>38</v>
      </c>
      <c r="G455" s="2">
        <v>7</v>
      </c>
      <c r="H455" s="2">
        <v>1</v>
      </c>
      <c r="I455" s="2">
        <v>1</v>
      </c>
      <c r="L455" s="2">
        <v>4</v>
      </c>
      <c r="N455" s="2">
        <v>1988</v>
      </c>
      <c r="O455" s="2">
        <v>500</v>
      </c>
      <c r="P455" s="2">
        <v>3</v>
      </c>
      <c r="Q455" s="2">
        <f t="shared" si="21"/>
        <v>166.66666666666666</v>
      </c>
      <c r="R455" s="4" t="s">
        <v>120</v>
      </c>
      <c r="S455" s="2">
        <v>1</v>
      </c>
      <c r="T455" s="2">
        <v>1</v>
      </c>
      <c r="U455" s="2">
        <v>1</v>
      </c>
      <c r="V455" s="2">
        <v>2</v>
      </c>
      <c r="W455" s="2">
        <v>1</v>
      </c>
      <c r="X455" s="2">
        <v>2</v>
      </c>
      <c r="Y455" s="2">
        <v>1</v>
      </c>
      <c r="Z455" s="2">
        <v>1</v>
      </c>
      <c r="AA455" s="2">
        <v>1</v>
      </c>
      <c r="AB455" s="2">
        <v>1</v>
      </c>
      <c r="AC455" s="2">
        <v>1</v>
      </c>
      <c r="AD455" s="2">
        <v>4</v>
      </c>
      <c r="AE455" s="2">
        <v>4</v>
      </c>
      <c r="AF455" s="2">
        <v>2</v>
      </c>
      <c r="AG455" s="2">
        <v>3</v>
      </c>
      <c r="AH455" s="2">
        <v>4</v>
      </c>
      <c r="AI455" s="2">
        <v>3</v>
      </c>
      <c r="AJ455" s="2">
        <v>4</v>
      </c>
      <c r="AK455" s="2">
        <v>2</v>
      </c>
      <c r="AL455" s="2">
        <v>3</v>
      </c>
      <c r="AM455" s="2">
        <v>1</v>
      </c>
      <c r="AN455" s="2">
        <v>1</v>
      </c>
      <c r="AO455" s="2">
        <v>4</v>
      </c>
      <c r="AP455" s="2">
        <v>3</v>
      </c>
      <c r="AQ455" s="2">
        <v>3</v>
      </c>
      <c r="AR455" s="2">
        <v>3</v>
      </c>
      <c r="AS455" s="2">
        <v>3</v>
      </c>
      <c r="AT455" s="2">
        <v>3</v>
      </c>
      <c r="AU455" s="2">
        <v>3</v>
      </c>
      <c r="AV455" s="2">
        <v>3</v>
      </c>
      <c r="AW455" s="2">
        <v>1</v>
      </c>
      <c r="AX455" s="2">
        <v>2</v>
      </c>
      <c r="AY455" s="2">
        <v>3</v>
      </c>
      <c r="AZ455" s="2">
        <v>1</v>
      </c>
      <c r="BA455" s="2">
        <v>3</v>
      </c>
      <c r="BB455" s="2">
        <v>3</v>
      </c>
      <c r="BC455" s="2">
        <v>3</v>
      </c>
      <c r="BD455" s="2">
        <v>3</v>
      </c>
      <c r="BE455" s="2">
        <v>2</v>
      </c>
      <c r="BF455" s="2">
        <v>4</v>
      </c>
      <c r="BG455" s="2">
        <v>4</v>
      </c>
      <c r="BH455" s="2">
        <v>2</v>
      </c>
      <c r="BI455" s="2">
        <f t="shared" si="22"/>
        <v>3</v>
      </c>
      <c r="BJ455" s="2">
        <v>0</v>
      </c>
      <c r="BK455" s="2">
        <v>0</v>
      </c>
      <c r="BL455" s="2">
        <v>0</v>
      </c>
      <c r="BM455" s="2">
        <v>1</v>
      </c>
      <c r="BN455" s="2">
        <v>0</v>
      </c>
      <c r="BO455" s="2">
        <v>0</v>
      </c>
      <c r="BP455" s="2">
        <v>0</v>
      </c>
      <c r="BQ455" s="4" t="s">
        <v>445</v>
      </c>
      <c r="BR455" s="2">
        <v>1</v>
      </c>
      <c r="BS455" s="2">
        <v>0</v>
      </c>
      <c r="BT455" s="2">
        <v>0</v>
      </c>
      <c r="BU455" s="2">
        <v>0</v>
      </c>
      <c r="BV455" s="2">
        <v>0</v>
      </c>
      <c r="BW455" s="2">
        <v>0</v>
      </c>
      <c r="BX455" s="2">
        <v>0</v>
      </c>
      <c r="BY455" s="4" t="s">
        <v>445</v>
      </c>
      <c r="BZ455" s="2">
        <v>0</v>
      </c>
      <c r="CA455" s="2">
        <v>0</v>
      </c>
      <c r="CB455" s="2">
        <v>1</v>
      </c>
      <c r="CC455" s="2">
        <v>0</v>
      </c>
      <c r="CD455" s="2">
        <v>0</v>
      </c>
      <c r="CE455" s="2">
        <v>0</v>
      </c>
      <c r="CF455" s="2">
        <v>0</v>
      </c>
      <c r="CG455" s="4" t="s">
        <v>445</v>
      </c>
      <c r="CH455" s="2">
        <v>0</v>
      </c>
      <c r="CI455" s="2">
        <v>0</v>
      </c>
      <c r="CJ455" s="2">
        <v>0</v>
      </c>
      <c r="CK455" s="2">
        <v>0</v>
      </c>
      <c r="CL455" s="2">
        <v>1</v>
      </c>
      <c r="CM455" s="4" t="s">
        <v>445</v>
      </c>
      <c r="CN455" s="2">
        <v>1</v>
      </c>
      <c r="CO455" s="2">
        <v>0</v>
      </c>
      <c r="CP455" s="2">
        <v>0</v>
      </c>
      <c r="CQ455" s="2">
        <v>0</v>
      </c>
      <c r="CR455" s="2">
        <v>0</v>
      </c>
      <c r="CS455" s="4" t="s">
        <v>445</v>
      </c>
      <c r="CT455" s="2">
        <v>0</v>
      </c>
      <c r="CU455" s="2">
        <v>0</v>
      </c>
      <c r="CV455" s="2">
        <v>0</v>
      </c>
      <c r="CW455" s="2">
        <v>0</v>
      </c>
      <c r="CX455" s="2">
        <v>1</v>
      </c>
      <c r="CY455" s="2">
        <v>0</v>
      </c>
      <c r="CZ455" s="4" t="s">
        <v>445</v>
      </c>
      <c r="DA455" s="8">
        <f t="shared" si="23"/>
        <v>4</v>
      </c>
      <c r="DB455" s="2">
        <v>2</v>
      </c>
      <c r="DC455" s="2">
        <v>2</v>
      </c>
      <c r="DD455" s="2">
        <v>2</v>
      </c>
      <c r="DE455" s="2">
        <v>2</v>
      </c>
      <c r="DF455" s="2">
        <v>3</v>
      </c>
      <c r="DG455" s="2">
        <v>3</v>
      </c>
      <c r="DH455" s="2">
        <v>4</v>
      </c>
      <c r="DI455" s="2">
        <v>3</v>
      </c>
      <c r="DJ455" s="2">
        <v>3</v>
      </c>
      <c r="DR455" s="4" t="s">
        <v>445</v>
      </c>
    </row>
    <row r="456" spans="1:122">
      <c r="A456" s="2">
        <v>8079237</v>
      </c>
      <c r="B456" s="3">
        <v>42056.07172453704</v>
      </c>
      <c r="C456" s="2">
        <v>1</v>
      </c>
      <c r="D456" s="2">
        <v>41</v>
      </c>
      <c r="E456" s="2">
        <v>7</v>
      </c>
      <c r="F456" s="2">
        <v>12</v>
      </c>
      <c r="G456" s="2">
        <v>3</v>
      </c>
      <c r="H456" s="2">
        <v>1</v>
      </c>
      <c r="I456" s="2">
        <v>1</v>
      </c>
      <c r="J456" s="2">
        <v>3</v>
      </c>
      <c r="K456" s="2">
        <v>3</v>
      </c>
      <c r="L456" s="2">
        <v>2</v>
      </c>
      <c r="N456" s="2">
        <v>2014</v>
      </c>
      <c r="O456" s="2">
        <v>570</v>
      </c>
      <c r="P456" s="2">
        <v>4</v>
      </c>
      <c r="Q456" s="2">
        <f t="shared" si="21"/>
        <v>142.5</v>
      </c>
      <c r="R456" s="4" t="s">
        <v>354</v>
      </c>
      <c r="S456" s="2">
        <v>1</v>
      </c>
      <c r="T456" s="2">
        <v>1</v>
      </c>
      <c r="U456" s="2">
        <v>1</v>
      </c>
      <c r="V456" s="2">
        <v>1</v>
      </c>
      <c r="W456" s="2">
        <v>1</v>
      </c>
      <c r="X456" s="2">
        <v>1</v>
      </c>
      <c r="Y456" s="2">
        <v>1</v>
      </c>
      <c r="Z456" s="2">
        <v>1</v>
      </c>
      <c r="AA456" s="2">
        <v>4</v>
      </c>
      <c r="AB456" s="2">
        <v>4</v>
      </c>
      <c r="AC456" s="2">
        <v>4</v>
      </c>
      <c r="AD456" s="2">
        <v>4</v>
      </c>
      <c r="AE456" s="2">
        <v>4</v>
      </c>
      <c r="AF456" s="2">
        <v>1</v>
      </c>
      <c r="AG456" s="2">
        <v>1</v>
      </c>
      <c r="AH456" s="2">
        <v>1</v>
      </c>
      <c r="AI456" s="2">
        <v>1</v>
      </c>
      <c r="AJ456" s="2">
        <v>1</v>
      </c>
      <c r="AK456" s="2">
        <v>4</v>
      </c>
      <c r="AL456" s="2">
        <v>4</v>
      </c>
      <c r="AM456" s="2">
        <v>1</v>
      </c>
      <c r="AN456" s="2">
        <v>1</v>
      </c>
      <c r="AO456" s="2">
        <v>2</v>
      </c>
      <c r="AP456" s="2">
        <v>4</v>
      </c>
      <c r="AQ456" s="2">
        <v>4</v>
      </c>
      <c r="AR456" s="2">
        <v>3</v>
      </c>
      <c r="AS456" s="2">
        <v>4</v>
      </c>
      <c r="AT456" s="2">
        <v>2</v>
      </c>
      <c r="AU456" s="2">
        <v>2</v>
      </c>
      <c r="AV456" s="2">
        <v>2</v>
      </c>
      <c r="AW456" s="2">
        <v>3</v>
      </c>
      <c r="AX456" s="2">
        <v>2</v>
      </c>
      <c r="AY456" s="2">
        <v>2</v>
      </c>
      <c r="AZ456" s="2">
        <v>4</v>
      </c>
      <c r="BA456" s="2">
        <v>3</v>
      </c>
      <c r="BB456" s="2">
        <v>4</v>
      </c>
      <c r="BC456" s="2">
        <v>2</v>
      </c>
      <c r="BD456" s="2">
        <v>4</v>
      </c>
      <c r="BE456" s="2">
        <v>2</v>
      </c>
      <c r="BF456" s="2">
        <v>2</v>
      </c>
      <c r="BG456" s="2">
        <v>4</v>
      </c>
      <c r="BH456" s="2">
        <v>1</v>
      </c>
      <c r="BI456" s="2">
        <f t="shared" si="22"/>
        <v>2.5</v>
      </c>
      <c r="BJ456" s="2">
        <v>0</v>
      </c>
      <c r="BK456" s="2">
        <v>0</v>
      </c>
      <c r="BL456" s="2">
        <v>0</v>
      </c>
      <c r="BM456" s="2">
        <v>0</v>
      </c>
      <c r="BN456" s="2">
        <v>0</v>
      </c>
      <c r="BO456" s="2">
        <v>0</v>
      </c>
      <c r="BP456" s="2">
        <v>1</v>
      </c>
      <c r="BQ456" s="4" t="s">
        <v>445</v>
      </c>
      <c r="BR456" s="2">
        <v>0</v>
      </c>
      <c r="BS456" s="2">
        <v>0</v>
      </c>
      <c r="BT456" s="2">
        <v>0</v>
      </c>
      <c r="BU456" s="2">
        <v>0</v>
      </c>
      <c r="BV456" s="2">
        <v>0</v>
      </c>
      <c r="BW456" s="2">
        <v>0</v>
      </c>
      <c r="BX456" s="2">
        <v>1</v>
      </c>
      <c r="BY456" s="4" t="s">
        <v>445</v>
      </c>
      <c r="BZ456" s="2">
        <v>1</v>
      </c>
      <c r="CA456" s="2">
        <v>0</v>
      </c>
      <c r="CB456" s="2">
        <v>0</v>
      </c>
      <c r="CC456" s="2">
        <v>0</v>
      </c>
      <c r="CD456" s="2">
        <v>0</v>
      </c>
      <c r="CE456" s="2">
        <v>0</v>
      </c>
      <c r="CF456" s="2">
        <v>0</v>
      </c>
      <c r="CG456" s="4" t="s">
        <v>445</v>
      </c>
      <c r="CH456" s="2">
        <v>0</v>
      </c>
      <c r="CI456" s="2">
        <v>0</v>
      </c>
      <c r="CJ456" s="2">
        <v>0</v>
      </c>
      <c r="CK456" s="2">
        <v>0</v>
      </c>
      <c r="CL456" s="2">
        <v>1</v>
      </c>
      <c r="CM456" s="4" t="s">
        <v>445</v>
      </c>
      <c r="CN456" s="2">
        <v>0</v>
      </c>
      <c r="CO456" s="2">
        <v>0</v>
      </c>
      <c r="CP456" s="2">
        <v>0</v>
      </c>
      <c r="CQ456" s="2">
        <v>0</v>
      </c>
      <c r="CR456" s="2">
        <v>1</v>
      </c>
      <c r="CS456" s="4" t="s">
        <v>445</v>
      </c>
      <c r="CT456" s="2">
        <v>0</v>
      </c>
      <c r="CU456" s="2">
        <v>0</v>
      </c>
      <c r="CV456" s="2">
        <v>0</v>
      </c>
      <c r="CW456" s="2">
        <v>0</v>
      </c>
      <c r="CX456" s="2">
        <v>1</v>
      </c>
      <c r="CY456" s="2">
        <v>0</v>
      </c>
      <c r="CZ456" s="4" t="s">
        <v>445</v>
      </c>
      <c r="DA456" s="8">
        <f t="shared" si="23"/>
        <v>1</v>
      </c>
      <c r="DB456" s="2">
        <v>2</v>
      </c>
      <c r="DC456" s="2">
        <v>2</v>
      </c>
      <c r="DD456" s="2">
        <v>3</v>
      </c>
      <c r="DE456" s="2">
        <v>1</v>
      </c>
      <c r="DF456" s="2">
        <v>2</v>
      </c>
      <c r="DG456" s="2">
        <v>2</v>
      </c>
      <c r="DH456" s="2">
        <v>5</v>
      </c>
      <c r="DI456" s="2">
        <v>4</v>
      </c>
      <c r="DJ456" s="2">
        <v>3</v>
      </c>
      <c r="DR456" s="4" t="s">
        <v>445</v>
      </c>
    </row>
    <row r="457" spans="1:122">
      <c r="A457" s="2">
        <v>8079499</v>
      </c>
      <c r="B457" s="3">
        <v>42056.009618055556</v>
      </c>
      <c r="C457" s="2">
        <v>1</v>
      </c>
      <c r="D457" s="2">
        <v>32</v>
      </c>
      <c r="E457" s="2">
        <v>5</v>
      </c>
      <c r="F457" s="2">
        <v>13</v>
      </c>
      <c r="G457" s="2">
        <v>3</v>
      </c>
      <c r="H457" s="2">
        <v>2</v>
      </c>
      <c r="I457" s="2">
        <v>1</v>
      </c>
      <c r="J457" s="2">
        <v>6</v>
      </c>
      <c r="K457" s="2">
        <v>6</v>
      </c>
      <c r="L457" s="2">
        <v>1</v>
      </c>
      <c r="N457" s="2">
        <v>2000</v>
      </c>
      <c r="O457" s="2">
        <v>150</v>
      </c>
      <c r="P457" s="2">
        <v>4</v>
      </c>
      <c r="Q457" s="2">
        <f t="shared" si="21"/>
        <v>37.5</v>
      </c>
      <c r="R457" s="4" t="s">
        <v>172</v>
      </c>
      <c r="S457" s="2">
        <v>1</v>
      </c>
      <c r="T457" s="2">
        <v>1</v>
      </c>
      <c r="U457" s="2">
        <v>1</v>
      </c>
      <c r="V457" s="2">
        <v>2</v>
      </c>
      <c r="W457" s="2">
        <v>1</v>
      </c>
      <c r="X457" s="2">
        <v>4</v>
      </c>
      <c r="Y457" s="2">
        <v>1</v>
      </c>
      <c r="Z457" s="2">
        <v>1</v>
      </c>
      <c r="AA457" s="2">
        <v>3</v>
      </c>
      <c r="AB457" s="2">
        <v>2</v>
      </c>
      <c r="AC457" s="2">
        <v>2</v>
      </c>
      <c r="AD457" s="2">
        <v>2</v>
      </c>
      <c r="AE457" s="2">
        <v>2</v>
      </c>
      <c r="AF457" s="2">
        <v>3</v>
      </c>
      <c r="AG457" s="2">
        <v>3</v>
      </c>
      <c r="AH457" s="2">
        <v>3</v>
      </c>
      <c r="AI457" s="2">
        <v>2</v>
      </c>
      <c r="AJ457" s="2">
        <v>2</v>
      </c>
      <c r="AK457" s="2">
        <v>2</v>
      </c>
      <c r="AL457" s="2">
        <v>1</v>
      </c>
      <c r="AM457" s="2">
        <v>3</v>
      </c>
      <c r="AN457" s="2">
        <v>3</v>
      </c>
      <c r="AO457" s="2">
        <v>2</v>
      </c>
      <c r="AP457" s="2">
        <v>1</v>
      </c>
      <c r="AQ457" s="2">
        <v>4</v>
      </c>
      <c r="AR457" s="2">
        <v>3</v>
      </c>
      <c r="AS457" s="2">
        <v>3</v>
      </c>
      <c r="AT457" s="2">
        <v>2</v>
      </c>
      <c r="AU457" s="2">
        <v>2</v>
      </c>
      <c r="AV457" s="2">
        <v>1</v>
      </c>
      <c r="AW457" s="2">
        <v>4</v>
      </c>
      <c r="AX457" s="2">
        <v>2</v>
      </c>
      <c r="AY457" s="2">
        <v>3</v>
      </c>
      <c r="AZ457" s="2">
        <v>2</v>
      </c>
      <c r="BA457" s="2">
        <v>3</v>
      </c>
      <c r="BB457" s="2">
        <v>1</v>
      </c>
      <c r="BC457" s="2">
        <v>3</v>
      </c>
      <c r="BD457" s="2">
        <v>3</v>
      </c>
      <c r="BE457" s="2">
        <v>3</v>
      </c>
      <c r="BF457" s="2">
        <v>2</v>
      </c>
      <c r="BG457" s="2">
        <v>1</v>
      </c>
      <c r="BH457" s="2">
        <v>2</v>
      </c>
      <c r="BI457" s="2">
        <f t="shared" si="22"/>
        <v>1.5</v>
      </c>
      <c r="BJ457" s="2">
        <v>0</v>
      </c>
      <c r="BK457" s="2">
        <v>0</v>
      </c>
      <c r="BL457" s="2">
        <v>0</v>
      </c>
      <c r="BM457" s="2">
        <v>1</v>
      </c>
      <c r="BN457" s="2">
        <v>0</v>
      </c>
      <c r="BO457" s="2">
        <v>0</v>
      </c>
      <c r="BP457" s="2">
        <v>0</v>
      </c>
      <c r="BQ457" s="4" t="s">
        <v>445</v>
      </c>
      <c r="BR457" s="2">
        <v>0</v>
      </c>
      <c r="BS457" s="2">
        <v>0</v>
      </c>
      <c r="BT457" s="2">
        <v>1</v>
      </c>
      <c r="BU457" s="2">
        <v>0</v>
      </c>
      <c r="BV457" s="2">
        <v>0</v>
      </c>
      <c r="BW457" s="2">
        <v>0</v>
      </c>
      <c r="BX457" s="2">
        <v>0</v>
      </c>
      <c r="BY457" s="4" t="s">
        <v>445</v>
      </c>
      <c r="BZ457" s="2">
        <v>0</v>
      </c>
      <c r="CA457" s="2">
        <v>0</v>
      </c>
      <c r="CB457" s="2">
        <v>1</v>
      </c>
      <c r="CC457" s="2">
        <v>0</v>
      </c>
      <c r="CD457" s="2">
        <v>0</v>
      </c>
      <c r="CE457" s="2">
        <v>0</v>
      </c>
      <c r="CF457" s="2">
        <v>0</v>
      </c>
      <c r="CG457" s="4" t="s">
        <v>445</v>
      </c>
      <c r="CH457" s="2">
        <v>0</v>
      </c>
      <c r="CI457" s="2">
        <v>0</v>
      </c>
      <c r="CJ457" s="2">
        <v>0</v>
      </c>
      <c r="CK457" s="2">
        <v>0</v>
      </c>
      <c r="CL457" s="2">
        <v>1</v>
      </c>
      <c r="CM457" s="4" t="s">
        <v>445</v>
      </c>
      <c r="CN457" s="2">
        <v>0</v>
      </c>
      <c r="CO457" s="2">
        <v>0</v>
      </c>
      <c r="CP457" s="2">
        <v>0</v>
      </c>
      <c r="CQ457" s="2">
        <v>0</v>
      </c>
      <c r="CR457" s="2">
        <v>1</v>
      </c>
      <c r="CS457" s="4" t="s">
        <v>445</v>
      </c>
      <c r="CT457" s="2">
        <v>1</v>
      </c>
      <c r="CU457" s="2">
        <v>0</v>
      </c>
      <c r="CV457" s="2">
        <v>0</v>
      </c>
      <c r="CW457" s="2">
        <v>0</v>
      </c>
      <c r="CX457" s="2">
        <v>0</v>
      </c>
      <c r="CY457" s="2">
        <v>0</v>
      </c>
      <c r="CZ457" s="4" t="s">
        <v>445</v>
      </c>
      <c r="DA457" s="8">
        <f t="shared" si="23"/>
        <v>4</v>
      </c>
      <c r="DB457" s="2">
        <v>1</v>
      </c>
      <c r="DC457" s="2">
        <v>2</v>
      </c>
      <c r="DD457" s="2">
        <v>1</v>
      </c>
      <c r="DE457" s="2">
        <v>3</v>
      </c>
      <c r="DF457" s="2">
        <v>4</v>
      </c>
      <c r="DG457" s="2">
        <v>2</v>
      </c>
      <c r="DH457" s="2">
        <v>2</v>
      </c>
      <c r="DI457" s="2">
        <v>2</v>
      </c>
      <c r="DJ457" s="2">
        <v>3</v>
      </c>
      <c r="DR457" s="4" t="s">
        <v>445</v>
      </c>
    </row>
    <row r="458" spans="1:122">
      <c r="A458" s="2">
        <v>8079571</v>
      </c>
      <c r="B458" s="3">
        <v>42057.529074074075</v>
      </c>
      <c r="C458" s="2">
        <v>1</v>
      </c>
      <c r="D458" s="2">
        <v>45</v>
      </c>
      <c r="E458" s="2">
        <v>8</v>
      </c>
      <c r="F458" s="2">
        <v>14</v>
      </c>
      <c r="G458" s="2">
        <v>3</v>
      </c>
      <c r="H458" s="2">
        <v>1</v>
      </c>
      <c r="I458" s="2">
        <v>2</v>
      </c>
      <c r="J458" s="2">
        <v>2</v>
      </c>
      <c r="K458" s="2">
        <v>2</v>
      </c>
      <c r="L458" s="2">
        <v>9</v>
      </c>
      <c r="N458" s="2">
        <v>1970</v>
      </c>
      <c r="O458" s="2">
        <v>200</v>
      </c>
      <c r="P458" s="2">
        <v>5</v>
      </c>
      <c r="Q458" s="2">
        <f t="shared" si="21"/>
        <v>40</v>
      </c>
      <c r="R458" s="4" t="s">
        <v>355</v>
      </c>
      <c r="S458" s="2">
        <v>3</v>
      </c>
      <c r="T458" s="2">
        <v>3</v>
      </c>
      <c r="U458" s="2">
        <v>3</v>
      </c>
      <c r="V458" s="2">
        <v>2</v>
      </c>
      <c r="W458" s="2">
        <v>2</v>
      </c>
      <c r="X458" s="2">
        <v>2</v>
      </c>
      <c r="Y458" s="2">
        <v>3</v>
      </c>
      <c r="Z458" s="2">
        <v>3</v>
      </c>
      <c r="AA458" s="2">
        <v>2</v>
      </c>
      <c r="AB458" s="2">
        <v>3</v>
      </c>
      <c r="AC458" s="2">
        <v>4</v>
      </c>
      <c r="AD458" s="2">
        <v>3</v>
      </c>
      <c r="AE458" s="2">
        <v>3</v>
      </c>
      <c r="AF458" s="2">
        <v>3</v>
      </c>
      <c r="AG458" s="2">
        <v>2</v>
      </c>
      <c r="AH458" s="2">
        <v>3</v>
      </c>
      <c r="AI458" s="2">
        <v>3</v>
      </c>
      <c r="AJ458" s="2">
        <v>3</v>
      </c>
      <c r="AK458" s="2">
        <v>3</v>
      </c>
      <c r="AL458" s="2">
        <v>3</v>
      </c>
      <c r="AM458" s="2">
        <v>3</v>
      </c>
      <c r="AN458" s="2">
        <v>1</v>
      </c>
      <c r="AO458" s="2">
        <v>3</v>
      </c>
      <c r="AP458" s="2">
        <v>3</v>
      </c>
      <c r="AQ458" s="2">
        <v>3</v>
      </c>
      <c r="AR458" s="2">
        <v>3</v>
      </c>
      <c r="AS458" s="2">
        <v>2</v>
      </c>
      <c r="AT458" s="2">
        <v>3</v>
      </c>
      <c r="AU458" s="2">
        <v>2</v>
      </c>
      <c r="AV458" s="2">
        <v>2</v>
      </c>
      <c r="AW458" s="2">
        <v>2</v>
      </c>
      <c r="AX458" s="2">
        <v>2</v>
      </c>
      <c r="AY458" s="2">
        <v>2</v>
      </c>
      <c r="AZ458" s="2">
        <v>3</v>
      </c>
      <c r="BA458" s="2">
        <v>3</v>
      </c>
      <c r="BB458" s="2">
        <v>3</v>
      </c>
      <c r="BC458" s="2">
        <v>3</v>
      </c>
      <c r="BD458" s="2">
        <v>4</v>
      </c>
      <c r="BE458" s="2">
        <v>3</v>
      </c>
      <c r="BF458" s="2">
        <v>2</v>
      </c>
      <c r="BG458" s="2">
        <v>3</v>
      </c>
      <c r="BH458" s="2">
        <v>2</v>
      </c>
      <c r="BI458" s="2">
        <f t="shared" si="22"/>
        <v>2.5</v>
      </c>
      <c r="BJ458" s="2">
        <v>0</v>
      </c>
      <c r="BK458" s="2">
        <v>1</v>
      </c>
      <c r="BL458" s="2">
        <v>0</v>
      </c>
      <c r="BM458" s="2">
        <v>0</v>
      </c>
      <c r="BN458" s="2">
        <v>0</v>
      </c>
      <c r="BO458" s="2">
        <v>0</v>
      </c>
      <c r="BP458" s="2">
        <v>0</v>
      </c>
      <c r="BQ458" s="4" t="s">
        <v>445</v>
      </c>
      <c r="BR458" s="2">
        <v>0</v>
      </c>
      <c r="BS458" s="2">
        <v>1</v>
      </c>
      <c r="BT458" s="2">
        <v>1</v>
      </c>
      <c r="BU458" s="2">
        <v>0</v>
      </c>
      <c r="BV458" s="2">
        <v>0</v>
      </c>
      <c r="BW458" s="2">
        <v>0</v>
      </c>
      <c r="BX458" s="2">
        <v>0</v>
      </c>
      <c r="BY458" s="4" t="s">
        <v>445</v>
      </c>
      <c r="BZ458" s="2">
        <v>0</v>
      </c>
      <c r="CA458" s="2">
        <v>1</v>
      </c>
      <c r="CB458" s="2">
        <v>0</v>
      </c>
      <c r="CC458" s="2">
        <v>1</v>
      </c>
      <c r="CD458" s="2">
        <v>0</v>
      </c>
      <c r="CE458" s="2">
        <v>0</v>
      </c>
      <c r="CF458" s="2">
        <v>0</v>
      </c>
      <c r="CG458" s="4" t="s">
        <v>445</v>
      </c>
      <c r="CH458" s="2">
        <v>0</v>
      </c>
      <c r="CI458" s="2">
        <v>1</v>
      </c>
      <c r="CJ458" s="2">
        <v>0</v>
      </c>
      <c r="CK458" s="2">
        <v>0</v>
      </c>
      <c r="CL458" s="2">
        <v>0</v>
      </c>
      <c r="CM458" s="4" t="s">
        <v>445</v>
      </c>
      <c r="CN458" s="2">
        <v>0</v>
      </c>
      <c r="CO458" s="2">
        <v>1</v>
      </c>
      <c r="CP458" s="2">
        <v>0</v>
      </c>
      <c r="CQ458" s="2">
        <v>0</v>
      </c>
      <c r="CR458" s="2">
        <v>0</v>
      </c>
      <c r="CS458" s="4" t="s">
        <v>445</v>
      </c>
      <c r="CT458" s="2">
        <v>0</v>
      </c>
      <c r="CU458" s="2">
        <v>0</v>
      </c>
      <c r="CV458" s="2">
        <v>0</v>
      </c>
      <c r="CW458" s="2">
        <v>0</v>
      </c>
      <c r="CX458" s="2">
        <v>1</v>
      </c>
      <c r="CY458" s="2">
        <v>0</v>
      </c>
      <c r="CZ458" s="4" t="s">
        <v>445</v>
      </c>
      <c r="DA458" s="8">
        <f t="shared" si="23"/>
        <v>7</v>
      </c>
      <c r="DB458" s="2">
        <v>2</v>
      </c>
      <c r="DC458" s="2">
        <v>3</v>
      </c>
      <c r="DD458" s="2">
        <v>3</v>
      </c>
      <c r="DE458" s="2">
        <v>3</v>
      </c>
      <c r="DF458" s="2">
        <v>3</v>
      </c>
      <c r="DG458" s="2">
        <v>3</v>
      </c>
      <c r="DH458" s="2">
        <v>5</v>
      </c>
      <c r="DI458" s="2">
        <v>3</v>
      </c>
      <c r="DJ458" s="2">
        <v>2</v>
      </c>
      <c r="DK458" s="2">
        <v>1</v>
      </c>
      <c r="DL458" s="2">
        <v>1</v>
      </c>
      <c r="DM458" s="2">
        <v>1</v>
      </c>
      <c r="DN458" s="2">
        <v>1</v>
      </c>
      <c r="DO458" s="2">
        <v>1</v>
      </c>
      <c r="DP458" s="2">
        <v>0</v>
      </c>
      <c r="DQ458" s="2">
        <v>0</v>
      </c>
      <c r="DR458" s="4" t="s">
        <v>445</v>
      </c>
    </row>
    <row r="459" spans="1:122">
      <c r="A459" s="2">
        <v>8082331</v>
      </c>
      <c r="B459" s="3">
        <v>42056.288761574076</v>
      </c>
      <c r="C459" s="2">
        <v>1</v>
      </c>
      <c r="D459" s="2">
        <v>31</v>
      </c>
      <c r="E459" s="2">
        <v>5</v>
      </c>
      <c r="F459" s="2">
        <v>8</v>
      </c>
      <c r="G459" s="2">
        <v>3</v>
      </c>
      <c r="H459" s="2">
        <v>2</v>
      </c>
      <c r="I459" s="2">
        <v>2</v>
      </c>
      <c r="L459" s="2">
        <v>5</v>
      </c>
      <c r="N459" s="2">
        <v>2000</v>
      </c>
      <c r="O459" s="2">
        <v>300</v>
      </c>
      <c r="P459" s="2">
        <v>2</v>
      </c>
      <c r="Q459" s="2">
        <f t="shared" si="21"/>
        <v>150</v>
      </c>
      <c r="R459" s="4" t="s">
        <v>343</v>
      </c>
      <c r="S459" s="2">
        <v>1</v>
      </c>
      <c r="T459" s="2">
        <v>3</v>
      </c>
      <c r="U459" s="2">
        <v>3</v>
      </c>
      <c r="V459" s="2">
        <v>2</v>
      </c>
      <c r="W459" s="2">
        <v>1</v>
      </c>
      <c r="X459" s="2">
        <v>2</v>
      </c>
      <c r="Y459" s="2">
        <v>1</v>
      </c>
      <c r="Z459" s="2">
        <v>2</v>
      </c>
      <c r="AA459" s="2">
        <v>3</v>
      </c>
      <c r="AB459" s="2">
        <v>3</v>
      </c>
      <c r="AC459" s="2">
        <v>2</v>
      </c>
      <c r="AD459" s="2">
        <v>4</v>
      </c>
      <c r="AE459" s="2">
        <v>3</v>
      </c>
      <c r="AF459" s="2">
        <v>2</v>
      </c>
      <c r="AG459" s="2">
        <v>1</v>
      </c>
      <c r="AH459" s="2">
        <v>1</v>
      </c>
      <c r="AI459" s="2">
        <v>3</v>
      </c>
      <c r="AJ459" s="2">
        <v>3</v>
      </c>
      <c r="AK459" s="2">
        <v>2</v>
      </c>
      <c r="AL459" s="2">
        <v>1</v>
      </c>
      <c r="AM459" s="2">
        <v>3</v>
      </c>
      <c r="AN459" s="2">
        <v>3</v>
      </c>
      <c r="AO459" s="2">
        <v>2</v>
      </c>
      <c r="AP459" s="2">
        <v>4</v>
      </c>
      <c r="AQ459" s="2">
        <v>4</v>
      </c>
      <c r="AR459" s="2">
        <v>2</v>
      </c>
      <c r="AS459" s="2">
        <v>2</v>
      </c>
      <c r="AT459" s="2">
        <v>3</v>
      </c>
      <c r="AU459" s="2">
        <v>3</v>
      </c>
      <c r="AV459" s="2">
        <v>3</v>
      </c>
      <c r="AW459" s="2">
        <v>3</v>
      </c>
      <c r="AX459" s="2">
        <v>3</v>
      </c>
      <c r="AY459" s="2">
        <v>2</v>
      </c>
      <c r="AZ459" s="2">
        <v>3</v>
      </c>
      <c r="BA459" s="2">
        <v>2</v>
      </c>
      <c r="BB459" s="2">
        <v>2</v>
      </c>
      <c r="BC459" s="2">
        <v>2</v>
      </c>
      <c r="BD459" s="2">
        <v>4</v>
      </c>
      <c r="BE459" s="2">
        <v>4</v>
      </c>
      <c r="BF459" s="2">
        <v>3</v>
      </c>
      <c r="BG459" s="2">
        <v>3</v>
      </c>
      <c r="BH459" s="2">
        <v>3</v>
      </c>
      <c r="BI459" s="2">
        <f t="shared" si="22"/>
        <v>3</v>
      </c>
      <c r="BJ459" s="2">
        <v>1</v>
      </c>
      <c r="BK459" s="2">
        <v>0</v>
      </c>
      <c r="BL459" s="2">
        <v>0</v>
      </c>
      <c r="BM459" s="2">
        <v>0</v>
      </c>
      <c r="BN459" s="2">
        <v>0</v>
      </c>
      <c r="BO459" s="2">
        <v>0</v>
      </c>
      <c r="BP459" s="2">
        <v>0</v>
      </c>
      <c r="BQ459" s="4" t="s">
        <v>445</v>
      </c>
      <c r="BR459" s="2">
        <v>0</v>
      </c>
      <c r="BS459" s="2">
        <v>0</v>
      </c>
      <c r="BT459" s="2">
        <v>1</v>
      </c>
      <c r="BU459" s="2">
        <v>0</v>
      </c>
      <c r="BV459" s="2">
        <v>0</v>
      </c>
      <c r="BW459" s="2">
        <v>0</v>
      </c>
      <c r="BX459" s="2">
        <v>0</v>
      </c>
      <c r="BY459" s="4" t="s">
        <v>445</v>
      </c>
      <c r="BZ459" s="2">
        <v>0</v>
      </c>
      <c r="CA459" s="2">
        <v>0</v>
      </c>
      <c r="CB459" s="2">
        <v>1</v>
      </c>
      <c r="CC459" s="2">
        <v>0</v>
      </c>
      <c r="CD459" s="2">
        <v>0</v>
      </c>
      <c r="CE459" s="2">
        <v>0</v>
      </c>
      <c r="CF459" s="2">
        <v>0</v>
      </c>
      <c r="CG459" s="4" t="s">
        <v>445</v>
      </c>
      <c r="CH459" s="2">
        <v>1</v>
      </c>
      <c r="CI459" s="2">
        <v>0</v>
      </c>
      <c r="CJ459" s="2">
        <v>0</v>
      </c>
      <c r="CK459" s="2">
        <v>0</v>
      </c>
      <c r="CL459" s="2">
        <v>0</v>
      </c>
      <c r="CM459" s="4" t="s">
        <v>445</v>
      </c>
      <c r="CN459" s="2">
        <v>1</v>
      </c>
      <c r="CO459" s="2">
        <v>0</v>
      </c>
      <c r="CP459" s="2">
        <v>0</v>
      </c>
      <c r="CQ459" s="2">
        <v>0</v>
      </c>
      <c r="CR459" s="2">
        <v>0</v>
      </c>
      <c r="CS459" s="4" t="s">
        <v>445</v>
      </c>
      <c r="CT459" s="2">
        <v>0</v>
      </c>
      <c r="CU459" s="2">
        <v>1</v>
      </c>
      <c r="CV459" s="2">
        <v>0</v>
      </c>
      <c r="CW459" s="2">
        <v>0</v>
      </c>
      <c r="CX459" s="2">
        <v>0</v>
      </c>
      <c r="CY459" s="2">
        <v>0</v>
      </c>
      <c r="CZ459" s="4" t="s">
        <v>445</v>
      </c>
      <c r="DA459" s="8">
        <f t="shared" si="23"/>
        <v>6</v>
      </c>
      <c r="DB459" s="2">
        <v>2</v>
      </c>
      <c r="DC459" s="2">
        <v>2</v>
      </c>
      <c r="DD459" s="2">
        <v>4</v>
      </c>
      <c r="DE459" s="2">
        <v>3</v>
      </c>
      <c r="DF459" s="2">
        <v>4</v>
      </c>
      <c r="DG459" s="2">
        <v>3</v>
      </c>
      <c r="DH459" s="2">
        <v>5</v>
      </c>
      <c r="DI459" s="2">
        <v>3</v>
      </c>
      <c r="DJ459" s="2">
        <v>2</v>
      </c>
      <c r="DK459" s="2">
        <v>0</v>
      </c>
      <c r="DL459" s="2">
        <v>0</v>
      </c>
      <c r="DM459" s="2">
        <v>1</v>
      </c>
      <c r="DN459" s="2">
        <v>0</v>
      </c>
      <c r="DO459" s="2">
        <v>0</v>
      </c>
      <c r="DP459" s="2">
        <v>0</v>
      </c>
      <c r="DQ459" s="2">
        <v>0</v>
      </c>
      <c r="DR459" s="4" t="s">
        <v>445</v>
      </c>
    </row>
    <row r="460" spans="1:122">
      <c r="A460" s="2">
        <v>8082565</v>
      </c>
      <c r="B460" s="3">
        <v>42055.985208333332</v>
      </c>
      <c r="C460" s="2">
        <v>1</v>
      </c>
      <c r="D460" s="2">
        <v>27</v>
      </c>
      <c r="E460" s="2">
        <v>4</v>
      </c>
      <c r="F460" s="2">
        <v>28</v>
      </c>
      <c r="G460" s="2">
        <v>5</v>
      </c>
      <c r="H460" s="2">
        <v>1</v>
      </c>
      <c r="I460" s="2">
        <v>1</v>
      </c>
      <c r="J460" s="2">
        <v>1</v>
      </c>
      <c r="K460" s="2">
        <v>1</v>
      </c>
      <c r="L460" s="2">
        <v>11</v>
      </c>
      <c r="N460" s="2">
        <v>2000</v>
      </c>
      <c r="O460" s="2">
        <v>200</v>
      </c>
      <c r="P460" s="2">
        <v>8</v>
      </c>
      <c r="Q460" s="2">
        <f t="shared" si="21"/>
        <v>25</v>
      </c>
      <c r="R460" s="4" t="s">
        <v>356</v>
      </c>
      <c r="S460" s="2">
        <v>3</v>
      </c>
      <c r="T460" s="2">
        <v>2</v>
      </c>
      <c r="U460" s="2">
        <v>2</v>
      </c>
      <c r="V460" s="2">
        <v>2</v>
      </c>
      <c r="W460" s="2">
        <v>3</v>
      </c>
      <c r="X460" s="2">
        <v>3</v>
      </c>
      <c r="Y460" s="2">
        <v>2</v>
      </c>
      <c r="Z460" s="2">
        <v>2</v>
      </c>
      <c r="AA460" s="2">
        <v>2</v>
      </c>
      <c r="AB460" s="2">
        <v>3</v>
      </c>
      <c r="AC460" s="2">
        <v>1</v>
      </c>
      <c r="AD460" s="2">
        <v>2</v>
      </c>
      <c r="AE460" s="2">
        <v>2</v>
      </c>
      <c r="AF460" s="2">
        <v>2</v>
      </c>
      <c r="AG460" s="2">
        <v>2</v>
      </c>
      <c r="AH460" s="2">
        <v>2</v>
      </c>
      <c r="AI460" s="2">
        <v>2</v>
      </c>
      <c r="AJ460" s="2">
        <v>2</v>
      </c>
      <c r="AK460" s="2">
        <v>2</v>
      </c>
      <c r="AL460" s="2">
        <v>2</v>
      </c>
      <c r="AM460" s="2">
        <v>2</v>
      </c>
      <c r="AN460" s="2">
        <v>2</v>
      </c>
      <c r="AO460" s="2">
        <v>1</v>
      </c>
      <c r="AP460" s="2">
        <v>2</v>
      </c>
      <c r="AQ460" s="2">
        <v>2</v>
      </c>
      <c r="AR460" s="2">
        <v>3</v>
      </c>
      <c r="AS460" s="2">
        <v>3</v>
      </c>
      <c r="AT460" s="2">
        <v>3</v>
      </c>
      <c r="AU460" s="2">
        <v>1</v>
      </c>
      <c r="AV460" s="2">
        <v>3</v>
      </c>
      <c r="AW460" s="2">
        <v>3</v>
      </c>
      <c r="AX460" s="2">
        <v>2</v>
      </c>
      <c r="AY460" s="2">
        <v>3</v>
      </c>
      <c r="AZ460" s="2">
        <v>2</v>
      </c>
      <c r="BA460" s="2">
        <v>2</v>
      </c>
      <c r="BB460" s="2">
        <v>2</v>
      </c>
      <c r="BC460" s="2">
        <v>3</v>
      </c>
      <c r="BD460" s="2">
        <v>3</v>
      </c>
      <c r="BE460" s="2">
        <v>3</v>
      </c>
      <c r="BF460" s="2">
        <v>2</v>
      </c>
      <c r="BG460" s="2">
        <v>2</v>
      </c>
      <c r="BH460" s="2">
        <v>2</v>
      </c>
      <c r="BI460" s="2">
        <f t="shared" si="22"/>
        <v>2</v>
      </c>
      <c r="BJ460" s="2">
        <v>0</v>
      </c>
      <c r="BK460" s="2">
        <v>1</v>
      </c>
      <c r="BL460" s="2">
        <v>0</v>
      </c>
      <c r="BM460" s="2">
        <v>0</v>
      </c>
      <c r="BN460" s="2">
        <v>0</v>
      </c>
      <c r="BO460" s="2">
        <v>0</v>
      </c>
      <c r="BP460" s="2">
        <v>0</v>
      </c>
      <c r="BQ460" s="4" t="s">
        <v>445</v>
      </c>
      <c r="BR460" s="2">
        <v>0</v>
      </c>
      <c r="BS460" s="2">
        <v>1</v>
      </c>
      <c r="BT460" s="2">
        <v>0</v>
      </c>
      <c r="BU460" s="2">
        <v>0</v>
      </c>
      <c r="BV460" s="2">
        <v>0</v>
      </c>
      <c r="BW460" s="2">
        <v>0</v>
      </c>
      <c r="BX460" s="2">
        <v>0</v>
      </c>
      <c r="BY460" s="4" t="s">
        <v>445</v>
      </c>
      <c r="BZ460" s="2">
        <v>1</v>
      </c>
      <c r="CA460" s="2">
        <v>1</v>
      </c>
      <c r="CB460" s="2">
        <v>0</v>
      </c>
      <c r="CC460" s="2">
        <v>0</v>
      </c>
      <c r="CD460" s="2">
        <v>0</v>
      </c>
      <c r="CE460" s="2">
        <v>0</v>
      </c>
      <c r="CF460" s="2">
        <v>0</v>
      </c>
      <c r="CG460" s="4" t="s">
        <v>445</v>
      </c>
      <c r="CH460" s="2">
        <v>0</v>
      </c>
      <c r="CI460" s="2">
        <v>1</v>
      </c>
      <c r="CJ460" s="2">
        <v>0</v>
      </c>
      <c r="CK460" s="2">
        <v>0</v>
      </c>
      <c r="CL460" s="2">
        <v>0</v>
      </c>
      <c r="CM460" s="4" t="s">
        <v>445</v>
      </c>
      <c r="CN460" s="2">
        <v>0</v>
      </c>
      <c r="CO460" s="2">
        <v>1</v>
      </c>
      <c r="CP460" s="2">
        <v>0</v>
      </c>
      <c r="CQ460" s="2">
        <v>0</v>
      </c>
      <c r="CR460" s="2">
        <v>0</v>
      </c>
      <c r="CS460" s="4" t="s">
        <v>445</v>
      </c>
      <c r="CT460" s="2">
        <v>0</v>
      </c>
      <c r="CU460" s="2">
        <v>1</v>
      </c>
      <c r="CV460" s="2">
        <v>0</v>
      </c>
      <c r="CW460" s="2">
        <v>0</v>
      </c>
      <c r="CX460" s="2">
        <v>0</v>
      </c>
      <c r="CY460" s="2">
        <v>0</v>
      </c>
      <c r="CZ460" s="4" t="s">
        <v>445</v>
      </c>
      <c r="DA460" s="8">
        <f t="shared" si="23"/>
        <v>7</v>
      </c>
      <c r="DB460" s="2">
        <v>2</v>
      </c>
      <c r="DC460" s="2">
        <v>2</v>
      </c>
      <c r="DD460" s="2">
        <v>1</v>
      </c>
      <c r="DE460" s="2">
        <v>2</v>
      </c>
      <c r="DF460" s="2">
        <v>3</v>
      </c>
      <c r="DG460" s="2">
        <v>3</v>
      </c>
      <c r="DH460" s="2">
        <v>2</v>
      </c>
      <c r="DI460" s="2">
        <v>3</v>
      </c>
      <c r="DJ460" s="2">
        <v>2</v>
      </c>
      <c r="DK460" s="2">
        <v>0</v>
      </c>
      <c r="DL460" s="2">
        <v>1</v>
      </c>
      <c r="DM460" s="2">
        <v>0</v>
      </c>
      <c r="DN460" s="2">
        <v>0</v>
      </c>
      <c r="DO460" s="2">
        <v>0</v>
      </c>
      <c r="DP460" s="2">
        <v>0</v>
      </c>
      <c r="DQ460" s="2">
        <v>0</v>
      </c>
      <c r="DR460" s="4" t="s">
        <v>445</v>
      </c>
    </row>
    <row r="461" spans="1:122">
      <c r="A461" s="2">
        <v>8084903</v>
      </c>
      <c r="B461" s="3">
        <v>42056.359363425923</v>
      </c>
      <c r="C461" s="2">
        <v>1</v>
      </c>
      <c r="D461" s="2">
        <v>40</v>
      </c>
      <c r="E461" s="2">
        <v>7</v>
      </c>
      <c r="F461" s="2">
        <v>14</v>
      </c>
      <c r="G461" s="2">
        <v>3</v>
      </c>
      <c r="H461" s="2">
        <v>2</v>
      </c>
      <c r="I461" s="2">
        <v>2</v>
      </c>
      <c r="J461" s="2">
        <v>3</v>
      </c>
      <c r="K461" s="2">
        <v>2</v>
      </c>
      <c r="L461" s="2">
        <v>5</v>
      </c>
      <c r="N461" s="2">
        <v>2005</v>
      </c>
      <c r="O461" s="2">
        <v>500</v>
      </c>
      <c r="P461" s="2">
        <v>2</v>
      </c>
      <c r="Q461" s="2">
        <f t="shared" si="21"/>
        <v>250</v>
      </c>
      <c r="R461" s="4" t="s">
        <v>355</v>
      </c>
      <c r="S461" s="2">
        <v>4</v>
      </c>
      <c r="T461" s="2">
        <v>3</v>
      </c>
      <c r="U461" s="2">
        <v>2</v>
      </c>
      <c r="V461" s="2">
        <v>2</v>
      </c>
      <c r="W461" s="2">
        <v>3</v>
      </c>
      <c r="X461" s="2">
        <v>3</v>
      </c>
      <c r="Y461" s="2">
        <v>3</v>
      </c>
      <c r="Z461" s="2">
        <v>3</v>
      </c>
      <c r="AA461" s="2">
        <v>3</v>
      </c>
      <c r="AB461" s="2">
        <v>3</v>
      </c>
      <c r="AC461" s="2">
        <v>3</v>
      </c>
      <c r="AD461" s="2">
        <v>3</v>
      </c>
      <c r="AE461" s="2">
        <v>3</v>
      </c>
      <c r="AF461" s="2">
        <v>3</v>
      </c>
      <c r="AG461" s="2">
        <v>3</v>
      </c>
      <c r="AH461" s="2">
        <v>3</v>
      </c>
      <c r="AI461" s="2">
        <v>2</v>
      </c>
      <c r="AJ461" s="2">
        <v>3</v>
      </c>
      <c r="AK461" s="2">
        <v>3</v>
      </c>
      <c r="AL461" s="2">
        <v>3</v>
      </c>
      <c r="AM461" s="2">
        <v>3</v>
      </c>
      <c r="AN461" s="2">
        <v>3</v>
      </c>
      <c r="AO461" s="2">
        <v>3</v>
      </c>
      <c r="AP461" s="2">
        <v>4</v>
      </c>
      <c r="AQ461" s="2">
        <v>4</v>
      </c>
      <c r="AR461" s="2">
        <v>2</v>
      </c>
      <c r="AS461" s="2">
        <v>2</v>
      </c>
      <c r="AT461" s="2">
        <v>3</v>
      </c>
      <c r="AU461" s="2">
        <v>3</v>
      </c>
      <c r="AV461" s="2">
        <v>3</v>
      </c>
      <c r="AW461" s="2">
        <v>3</v>
      </c>
      <c r="AX461" s="2">
        <v>2</v>
      </c>
      <c r="AY461" s="2">
        <v>2</v>
      </c>
      <c r="AZ461" s="2">
        <v>3</v>
      </c>
      <c r="BA461" s="2">
        <v>2</v>
      </c>
      <c r="BB461" s="2">
        <v>3</v>
      </c>
      <c r="BC461" s="2">
        <v>2</v>
      </c>
      <c r="BD461" s="2">
        <v>3</v>
      </c>
      <c r="BE461" s="2">
        <v>2</v>
      </c>
      <c r="BF461" s="2">
        <v>4</v>
      </c>
      <c r="BG461" s="2">
        <v>3</v>
      </c>
      <c r="BH461" s="2">
        <v>2</v>
      </c>
      <c r="BI461" s="2">
        <f t="shared" si="22"/>
        <v>2.5</v>
      </c>
      <c r="BJ461" s="2">
        <v>0</v>
      </c>
      <c r="BK461" s="2">
        <v>0</v>
      </c>
      <c r="BL461" s="2">
        <v>0</v>
      </c>
      <c r="BM461" s="2">
        <v>1</v>
      </c>
      <c r="BN461" s="2">
        <v>0</v>
      </c>
      <c r="BO461" s="2">
        <v>0</v>
      </c>
      <c r="BP461" s="2">
        <v>0</v>
      </c>
      <c r="BQ461" s="4" t="s">
        <v>445</v>
      </c>
      <c r="BR461" s="2">
        <v>1</v>
      </c>
      <c r="BS461" s="2">
        <v>0</v>
      </c>
      <c r="BT461" s="2">
        <v>0</v>
      </c>
      <c r="BU461" s="2">
        <v>0</v>
      </c>
      <c r="BV461" s="2">
        <v>0</v>
      </c>
      <c r="BW461" s="2">
        <v>0</v>
      </c>
      <c r="BX461" s="2">
        <v>0</v>
      </c>
      <c r="BY461" s="4" t="s">
        <v>445</v>
      </c>
      <c r="BZ461" s="2">
        <v>1</v>
      </c>
      <c r="CA461" s="2">
        <v>0</v>
      </c>
      <c r="CB461" s="2">
        <v>0</v>
      </c>
      <c r="CC461" s="2">
        <v>0</v>
      </c>
      <c r="CD461" s="2">
        <v>0</v>
      </c>
      <c r="CE461" s="2">
        <v>0</v>
      </c>
      <c r="CF461" s="2">
        <v>0</v>
      </c>
      <c r="CG461" s="4" t="s">
        <v>445</v>
      </c>
      <c r="CH461" s="2">
        <v>0</v>
      </c>
      <c r="CI461" s="2">
        <v>0</v>
      </c>
      <c r="CJ461" s="2">
        <v>0</v>
      </c>
      <c r="CK461" s="2">
        <v>1</v>
      </c>
      <c r="CL461" s="2">
        <v>0</v>
      </c>
      <c r="CM461" s="4" t="s">
        <v>445</v>
      </c>
      <c r="CN461" s="2">
        <v>0</v>
      </c>
      <c r="CO461" s="2">
        <v>1</v>
      </c>
      <c r="CP461" s="2">
        <v>0</v>
      </c>
      <c r="CQ461" s="2">
        <v>0</v>
      </c>
      <c r="CR461" s="2">
        <v>0</v>
      </c>
      <c r="CS461" s="4" t="s">
        <v>445</v>
      </c>
      <c r="CT461" s="2">
        <v>0</v>
      </c>
      <c r="CU461" s="2">
        <v>0</v>
      </c>
      <c r="CV461" s="2">
        <v>0</v>
      </c>
      <c r="CW461" s="2">
        <v>0</v>
      </c>
      <c r="CX461" s="2">
        <v>1</v>
      </c>
      <c r="CY461" s="2">
        <v>0</v>
      </c>
      <c r="CZ461" s="4" t="s">
        <v>445</v>
      </c>
      <c r="DA461" s="8">
        <f t="shared" si="23"/>
        <v>4</v>
      </c>
      <c r="DB461" s="2">
        <v>3</v>
      </c>
      <c r="DC461" s="2">
        <v>3</v>
      </c>
      <c r="DD461" s="2">
        <v>3</v>
      </c>
      <c r="DE461" s="2">
        <v>3</v>
      </c>
      <c r="DF461" s="2">
        <v>4</v>
      </c>
      <c r="DG461" s="2">
        <v>3</v>
      </c>
      <c r="DH461" s="2">
        <v>4</v>
      </c>
      <c r="DI461" s="2">
        <v>3</v>
      </c>
      <c r="DJ461" s="2">
        <v>4</v>
      </c>
      <c r="DR461" s="4" t="s">
        <v>445</v>
      </c>
    </row>
    <row r="462" spans="1:122">
      <c r="A462" s="2">
        <v>8085112</v>
      </c>
      <c r="B462" s="3">
        <v>42056.089525462965</v>
      </c>
      <c r="C462" s="2">
        <v>1</v>
      </c>
      <c r="D462" s="2">
        <v>47</v>
      </c>
      <c r="E462" s="2">
        <v>8</v>
      </c>
      <c r="F462" s="2">
        <v>1</v>
      </c>
      <c r="G462" s="2">
        <v>1</v>
      </c>
      <c r="H462" s="2">
        <v>2</v>
      </c>
      <c r="I462" s="2">
        <v>1</v>
      </c>
      <c r="J462" s="2">
        <v>3</v>
      </c>
      <c r="K462" s="2">
        <v>3</v>
      </c>
      <c r="L462" s="2">
        <v>6</v>
      </c>
      <c r="N462" s="2">
        <v>1988</v>
      </c>
      <c r="O462" s="2">
        <v>2000</v>
      </c>
      <c r="P462" s="2">
        <v>4</v>
      </c>
      <c r="Q462" s="2">
        <f t="shared" si="21"/>
        <v>500</v>
      </c>
      <c r="R462" s="4" t="s">
        <v>357</v>
      </c>
      <c r="S462" s="2">
        <v>3</v>
      </c>
      <c r="T462" s="2">
        <v>1</v>
      </c>
      <c r="U462" s="2">
        <v>1</v>
      </c>
      <c r="V462" s="2">
        <v>2</v>
      </c>
      <c r="W462" s="2">
        <v>1</v>
      </c>
      <c r="X462" s="2">
        <v>2</v>
      </c>
      <c r="Y462" s="2">
        <v>1</v>
      </c>
      <c r="Z462" s="2">
        <v>1</v>
      </c>
      <c r="AA462" s="2">
        <v>2</v>
      </c>
      <c r="AB462" s="2">
        <v>2</v>
      </c>
      <c r="AC462" s="2">
        <v>1</v>
      </c>
      <c r="AD462" s="2">
        <v>4</v>
      </c>
      <c r="AE462" s="2">
        <v>3</v>
      </c>
      <c r="AF462" s="2">
        <v>1</v>
      </c>
      <c r="AG462" s="2">
        <v>2</v>
      </c>
      <c r="AH462" s="2">
        <v>3</v>
      </c>
      <c r="AI462" s="2">
        <v>3</v>
      </c>
      <c r="AJ462" s="2">
        <v>2</v>
      </c>
      <c r="AK462" s="2">
        <v>3</v>
      </c>
      <c r="AL462" s="2">
        <v>3</v>
      </c>
      <c r="AM462" s="2">
        <v>3</v>
      </c>
      <c r="AN462" s="2">
        <v>1</v>
      </c>
      <c r="AO462" s="2">
        <v>2</v>
      </c>
      <c r="AP462" s="2">
        <v>2</v>
      </c>
      <c r="AQ462" s="2">
        <v>3</v>
      </c>
      <c r="AR462" s="2">
        <v>2</v>
      </c>
      <c r="AS462" s="2">
        <v>2</v>
      </c>
      <c r="AT462" s="2">
        <v>2</v>
      </c>
      <c r="AU462" s="2">
        <v>2</v>
      </c>
      <c r="AV462" s="2">
        <v>2</v>
      </c>
      <c r="AW462" s="2">
        <v>1</v>
      </c>
      <c r="AX462" s="2">
        <v>2</v>
      </c>
      <c r="AY462" s="2">
        <v>2</v>
      </c>
      <c r="AZ462" s="2">
        <v>3</v>
      </c>
      <c r="BA462" s="2">
        <v>2</v>
      </c>
      <c r="BB462" s="2">
        <v>2</v>
      </c>
      <c r="BC462" s="2">
        <v>2</v>
      </c>
      <c r="BD462" s="2">
        <v>2</v>
      </c>
      <c r="BE462" s="2">
        <v>2</v>
      </c>
      <c r="BF462" s="2">
        <v>2</v>
      </c>
      <c r="BG462" s="2">
        <v>3</v>
      </c>
      <c r="BH462" s="2">
        <v>2</v>
      </c>
      <c r="BI462" s="2">
        <f t="shared" si="22"/>
        <v>2.5</v>
      </c>
      <c r="BJ462" s="2">
        <v>0</v>
      </c>
      <c r="BK462" s="2">
        <v>0</v>
      </c>
      <c r="BL462" s="2">
        <v>0</v>
      </c>
      <c r="BM462" s="2">
        <v>0</v>
      </c>
      <c r="BN462" s="2">
        <v>0</v>
      </c>
      <c r="BO462" s="2">
        <v>1</v>
      </c>
      <c r="BP462" s="2">
        <v>0</v>
      </c>
      <c r="BQ462" s="4" t="s">
        <v>445</v>
      </c>
      <c r="BR462" s="2">
        <v>0</v>
      </c>
      <c r="BS462" s="2">
        <v>0</v>
      </c>
      <c r="BT462" s="2">
        <v>0</v>
      </c>
      <c r="BU462" s="2">
        <v>0</v>
      </c>
      <c r="BV462" s="2">
        <v>0</v>
      </c>
      <c r="BW462" s="2">
        <v>1</v>
      </c>
      <c r="BX462" s="2">
        <v>0</v>
      </c>
      <c r="BY462" s="4" t="s">
        <v>445</v>
      </c>
      <c r="BZ462" s="2">
        <v>0</v>
      </c>
      <c r="CA462" s="2">
        <v>0</v>
      </c>
      <c r="CB462" s="2">
        <v>0</v>
      </c>
      <c r="CC462" s="2">
        <v>0</v>
      </c>
      <c r="CD462" s="2">
        <v>0</v>
      </c>
      <c r="CE462" s="2">
        <v>1</v>
      </c>
      <c r="CF462" s="2">
        <v>0</v>
      </c>
      <c r="CG462" s="4" t="s">
        <v>445</v>
      </c>
      <c r="CH462" s="2">
        <v>0</v>
      </c>
      <c r="CI462" s="2">
        <v>0</v>
      </c>
      <c r="CJ462" s="2">
        <v>0</v>
      </c>
      <c r="CK462" s="2">
        <v>1</v>
      </c>
      <c r="CL462" s="2">
        <v>0</v>
      </c>
      <c r="CM462" s="4" t="s">
        <v>445</v>
      </c>
      <c r="CN462" s="2">
        <v>0</v>
      </c>
      <c r="CO462" s="2">
        <v>0</v>
      </c>
      <c r="CP462" s="2">
        <v>0</v>
      </c>
      <c r="CQ462" s="2">
        <v>1</v>
      </c>
      <c r="CR462" s="2">
        <v>0</v>
      </c>
      <c r="CS462" s="4" t="s">
        <v>445</v>
      </c>
      <c r="CT462" s="2">
        <v>0</v>
      </c>
      <c r="CU462" s="2">
        <v>0</v>
      </c>
      <c r="CV462" s="2">
        <v>0</v>
      </c>
      <c r="CW462" s="2">
        <v>0</v>
      </c>
      <c r="CX462" s="2">
        <v>1</v>
      </c>
      <c r="CY462" s="2">
        <v>0</v>
      </c>
      <c r="CZ462" s="4" t="s">
        <v>445</v>
      </c>
      <c r="DA462" s="8">
        <f t="shared" si="23"/>
        <v>0</v>
      </c>
      <c r="DB462" s="2">
        <v>2</v>
      </c>
      <c r="DC462" s="2">
        <v>2</v>
      </c>
      <c r="DD462" s="2">
        <v>2</v>
      </c>
      <c r="DE462" s="2">
        <v>3</v>
      </c>
      <c r="DF462" s="2">
        <v>2</v>
      </c>
      <c r="DG462" s="2">
        <v>3</v>
      </c>
      <c r="DH462" s="2">
        <v>4</v>
      </c>
      <c r="DI462" s="2">
        <v>3</v>
      </c>
      <c r="DJ462" s="2">
        <v>3</v>
      </c>
      <c r="DR462" s="4" t="s">
        <v>445</v>
      </c>
    </row>
    <row r="463" spans="1:122">
      <c r="A463" s="2">
        <v>8086077</v>
      </c>
      <c r="B463" s="3">
        <v>42056.368657407409</v>
      </c>
      <c r="C463" s="2">
        <v>2</v>
      </c>
      <c r="D463" s="2">
        <v>36</v>
      </c>
      <c r="E463" s="2">
        <v>6</v>
      </c>
      <c r="F463" s="2">
        <v>28</v>
      </c>
      <c r="G463" s="2">
        <v>5</v>
      </c>
      <c r="H463" s="2">
        <v>2</v>
      </c>
      <c r="I463" s="2">
        <v>2</v>
      </c>
      <c r="J463" s="2">
        <v>6</v>
      </c>
      <c r="K463" s="2">
        <v>2</v>
      </c>
      <c r="L463" s="2">
        <v>3</v>
      </c>
      <c r="N463" s="2">
        <v>1990</v>
      </c>
      <c r="O463" s="2">
        <v>2000</v>
      </c>
      <c r="P463" s="2">
        <v>4</v>
      </c>
      <c r="Q463" s="2">
        <f t="shared" si="21"/>
        <v>500</v>
      </c>
      <c r="R463" s="4" t="s">
        <v>358</v>
      </c>
      <c r="S463" s="2">
        <v>4</v>
      </c>
      <c r="T463" s="2">
        <v>2</v>
      </c>
      <c r="U463" s="2">
        <v>2</v>
      </c>
      <c r="V463" s="2">
        <v>2</v>
      </c>
      <c r="W463" s="2">
        <v>3</v>
      </c>
      <c r="X463" s="2">
        <v>3</v>
      </c>
      <c r="Y463" s="2">
        <v>3</v>
      </c>
      <c r="Z463" s="2">
        <v>2</v>
      </c>
      <c r="AA463" s="2">
        <v>2</v>
      </c>
      <c r="AB463" s="2">
        <v>3</v>
      </c>
      <c r="AC463" s="2">
        <v>2</v>
      </c>
      <c r="AD463" s="2">
        <v>2</v>
      </c>
      <c r="AE463" s="2">
        <v>3</v>
      </c>
      <c r="AF463" s="2">
        <v>3</v>
      </c>
      <c r="AG463" s="2">
        <v>2</v>
      </c>
      <c r="AH463" s="2">
        <v>3</v>
      </c>
      <c r="AI463" s="2">
        <v>2</v>
      </c>
      <c r="AJ463" s="2">
        <v>3</v>
      </c>
      <c r="AK463" s="2">
        <v>2</v>
      </c>
      <c r="AL463" s="2">
        <v>3</v>
      </c>
      <c r="AM463" s="2">
        <v>2</v>
      </c>
      <c r="AN463" s="2">
        <v>2</v>
      </c>
      <c r="AO463" s="2">
        <v>2</v>
      </c>
      <c r="AP463" s="2">
        <v>2</v>
      </c>
      <c r="AQ463" s="2">
        <v>3</v>
      </c>
      <c r="AR463" s="2">
        <v>2</v>
      </c>
      <c r="AS463" s="2">
        <v>3</v>
      </c>
      <c r="AT463" s="2">
        <v>2</v>
      </c>
      <c r="AU463" s="2">
        <v>2</v>
      </c>
      <c r="AV463" s="2">
        <v>3</v>
      </c>
      <c r="AW463" s="2">
        <v>2</v>
      </c>
      <c r="AX463" s="2">
        <v>2</v>
      </c>
      <c r="AY463" s="2">
        <v>3</v>
      </c>
      <c r="AZ463" s="2">
        <v>2</v>
      </c>
      <c r="BA463" s="2">
        <v>2</v>
      </c>
      <c r="BB463" s="2">
        <v>2</v>
      </c>
      <c r="BC463" s="2">
        <v>2</v>
      </c>
      <c r="BD463" s="2">
        <v>3</v>
      </c>
      <c r="BE463" s="2">
        <v>2</v>
      </c>
      <c r="BF463" s="2">
        <v>3</v>
      </c>
      <c r="BG463" s="2">
        <v>2</v>
      </c>
      <c r="BH463" s="2">
        <v>3</v>
      </c>
      <c r="BI463" s="2">
        <f t="shared" si="22"/>
        <v>2.5</v>
      </c>
      <c r="BJ463" s="2">
        <v>0</v>
      </c>
      <c r="BK463" s="2">
        <v>1</v>
      </c>
      <c r="BL463" s="2">
        <v>1</v>
      </c>
      <c r="BM463" s="2">
        <v>0</v>
      </c>
      <c r="BN463" s="2">
        <v>0</v>
      </c>
      <c r="BO463" s="2">
        <v>0</v>
      </c>
      <c r="BP463" s="2">
        <v>0</v>
      </c>
      <c r="BQ463" s="4" t="s">
        <v>445</v>
      </c>
      <c r="BR463" s="2">
        <v>0</v>
      </c>
      <c r="BS463" s="2">
        <v>0</v>
      </c>
      <c r="BT463" s="2">
        <v>1</v>
      </c>
      <c r="BU463" s="2">
        <v>1</v>
      </c>
      <c r="BV463" s="2">
        <v>0</v>
      </c>
      <c r="BW463" s="2">
        <v>0</v>
      </c>
      <c r="BX463" s="2">
        <v>0</v>
      </c>
      <c r="BY463" s="4" t="s">
        <v>445</v>
      </c>
      <c r="BZ463" s="2">
        <v>0</v>
      </c>
      <c r="CA463" s="2">
        <v>1</v>
      </c>
      <c r="CB463" s="2">
        <v>1</v>
      </c>
      <c r="CC463" s="2">
        <v>0</v>
      </c>
      <c r="CD463" s="2">
        <v>0</v>
      </c>
      <c r="CE463" s="2">
        <v>0</v>
      </c>
      <c r="CF463" s="2">
        <v>0</v>
      </c>
      <c r="CG463" s="4" t="s">
        <v>445</v>
      </c>
      <c r="CH463" s="2">
        <v>0</v>
      </c>
      <c r="CI463" s="2">
        <v>1</v>
      </c>
      <c r="CJ463" s="2">
        <v>0</v>
      </c>
      <c r="CK463" s="2">
        <v>0</v>
      </c>
      <c r="CL463" s="2">
        <v>0</v>
      </c>
      <c r="CM463" s="4" t="s">
        <v>445</v>
      </c>
      <c r="CN463" s="2">
        <v>0</v>
      </c>
      <c r="CO463" s="2">
        <v>1</v>
      </c>
      <c r="CP463" s="2">
        <v>0</v>
      </c>
      <c r="CQ463" s="2">
        <v>0</v>
      </c>
      <c r="CR463" s="2">
        <v>0</v>
      </c>
      <c r="CS463" s="4" t="s">
        <v>445</v>
      </c>
      <c r="CT463" s="2">
        <v>1</v>
      </c>
      <c r="CU463" s="2">
        <v>1</v>
      </c>
      <c r="CV463" s="2">
        <v>0</v>
      </c>
      <c r="CW463" s="2">
        <v>0</v>
      </c>
      <c r="CX463" s="2">
        <v>0</v>
      </c>
      <c r="CY463" s="2">
        <v>0</v>
      </c>
      <c r="CZ463" s="4" t="s">
        <v>445</v>
      </c>
      <c r="DA463" s="8">
        <f t="shared" si="23"/>
        <v>10</v>
      </c>
      <c r="DB463" s="2">
        <v>2</v>
      </c>
      <c r="DC463" s="2">
        <v>2</v>
      </c>
      <c r="DD463" s="2">
        <v>2</v>
      </c>
      <c r="DE463" s="2">
        <v>3</v>
      </c>
      <c r="DF463" s="2">
        <v>2</v>
      </c>
      <c r="DG463" s="2">
        <v>3</v>
      </c>
      <c r="DH463" s="2">
        <v>2</v>
      </c>
      <c r="DI463" s="2">
        <v>3</v>
      </c>
      <c r="DJ463" s="2">
        <v>2</v>
      </c>
      <c r="DK463" s="2">
        <v>0</v>
      </c>
      <c r="DL463" s="2">
        <v>1</v>
      </c>
      <c r="DM463" s="2">
        <v>0</v>
      </c>
      <c r="DN463" s="2">
        <v>1</v>
      </c>
      <c r="DO463" s="2">
        <v>0</v>
      </c>
      <c r="DP463" s="2">
        <v>0</v>
      </c>
      <c r="DQ463" s="2">
        <v>0</v>
      </c>
      <c r="DR463" s="4" t="s">
        <v>445</v>
      </c>
    </row>
    <row r="464" spans="1:122">
      <c r="A464" s="2">
        <v>8093137</v>
      </c>
      <c r="B464" s="3">
        <v>42055.994780092595</v>
      </c>
      <c r="C464" s="2">
        <v>1</v>
      </c>
      <c r="D464" s="2">
        <v>46</v>
      </c>
      <c r="E464" s="2">
        <v>8</v>
      </c>
      <c r="F464" s="2">
        <v>25</v>
      </c>
      <c r="G464" s="2">
        <v>5</v>
      </c>
      <c r="H464" s="2">
        <v>1</v>
      </c>
      <c r="I464" s="2">
        <v>1</v>
      </c>
      <c r="J464" s="2">
        <v>4</v>
      </c>
      <c r="K464" s="2">
        <v>3</v>
      </c>
      <c r="L464" s="2">
        <v>12</v>
      </c>
      <c r="N464" s="2">
        <v>2000</v>
      </c>
      <c r="O464" s="2">
        <v>1200</v>
      </c>
      <c r="P464" s="2">
        <v>5</v>
      </c>
      <c r="Q464" s="2">
        <f t="shared" si="21"/>
        <v>240</v>
      </c>
      <c r="R464" s="4" t="s">
        <v>359</v>
      </c>
      <c r="S464" s="2">
        <v>4</v>
      </c>
      <c r="T464" s="2">
        <v>4</v>
      </c>
      <c r="U464" s="2">
        <v>4</v>
      </c>
      <c r="V464" s="2">
        <v>4</v>
      </c>
      <c r="W464" s="2">
        <v>5</v>
      </c>
      <c r="X464" s="2">
        <v>4</v>
      </c>
      <c r="Y464" s="2">
        <v>4</v>
      </c>
      <c r="Z464" s="2">
        <v>4</v>
      </c>
      <c r="AA464" s="2">
        <v>4</v>
      </c>
      <c r="AB464" s="2">
        <v>4</v>
      </c>
      <c r="AC464" s="2">
        <v>4</v>
      </c>
      <c r="AD464" s="2">
        <v>4</v>
      </c>
      <c r="AE464" s="2">
        <v>4</v>
      </c>
      <c r="AF464" s="2">
        <v>4</v>
      </c>
      <c r="AG464" s="2">
        <v>4</v>
      </c>
      <c r="AH464" s="2">
        <v>4</v>
      </c>
      <c r="AI464" s="2">
        <v>4</v>
      </c>
      <c r="AJ464" s="2">
        <v>4</v>
      </c>
      <c r="AK464" s="2">
        <v>4</v>
      </c>
      <c r="AL464" s="2">
        <v>4</v>
      </c>
      <c r="AM464" s="2">
        <v>4</v>
      </c>
      <c r="AN464" s="2">
        <v>3</v>
      </c>
      <c r="AO464" s="2">
        <v>4</v>
      </c>
      <c r="AP464" s="2">
        <v>4</v>
      </c>
      <c r="AQ464" s="2">
        <v>4</v>
      </c>
      <c r="AR464" s="2">
        <v>4</v>
      </c>
      <c r="AS464" s="2">
        <v>4</v>
      </c>
      <c r="AT464" s="2">
        <v>4</v>
      </c>
      <c r="AU464" s="2">
        <v>3</v>
      </c>
      <c r="AV464" s="2">
        <v>3</v>
      </c>
      <c r="AW464" s="2">
        <v>4</v>
      </c>
      <c r="AX464" s="2">
        <v>4</v>
      </c>
      <c r="AY464" s="2">
        <v>3</v>
      </c>
      <c r="AZ464" s="2">
        <v>4</v>
      </c>
      <c r="BA464" s="2">
        <v>3</v>
      </c>
      <c r="BB464" s="2">
        <v>4</v>
      </c>
      <c r="BC464" s="2">
        <v>3</v>
      </c>
      <c r="BD464" s="2">
        <v>4</v>
      </c>
      <c r="BE464" s="2">
        <v>5</v>
      </c>
      <c r="BF464" s="2">
        <v>4</v>
      </c>
      <c r="BG464" s="2">
        <v>4</v>
      </c>
      <c r="BH464" s="2">
        <v>4</v>
      </c>
      <c r="BI464" s="2">
        <f t="shared" si="22"/>
        <v>4</v>
      </c>
      <c r="BJ464" s="2">
        <v>1</v>
      </c>
      <c r="BK464" s="2">
        <v>1</v>
      </c>
      <c r="BL464" s="2">
        <v>1</v>
      </c>
      <c r="BM464" s="2">
        <v>1</v>
      </c>
      <c r="BN464" s="2">
        <v>0</v>
      </c>
      <c r="BO464" s="2">
        <v>0</v>
      </c>
      <c r="BP464" s="2">
        <v>0</v>
      </c>
      <c r="BQ464" s="4" t="s">
        <v>445</v>
      </c>
      <c r="BR464" s="2">
        <v>0</v>
      </c>
      <c r="BS464" s="2">
        <v>1</v>
      </c>
      <c r="BT464" s="2">
        <v>1</v>
      </c>
      <c r="BU464" s="2">
        <v>1</v>
      </c>
      <c r="BV464" s="2">
        <v>0</v>
      </c>
      <c r="BW464" s="2">
        <v>0</v>
      </c>
      <c r="BX464" s="2">
        <v>0</v>
      </c>
      <c r="BY464" s="4" t="s">
        <v>445</v>
      </c>
      <c r="BZ464" s="2">
        <v>1</v>
      </c>
      <c r="CA464" s="2">
        <v>1</v>
      </c>
      <c r="CB464" s="2">
        <v>1</v>
      </c>
      <c r="CC464" s="2">
        <v>0</v>
      </c>
      <c r="CD464" s="2">
        <v>0</v>
      </c>
      <c r="CE464" s="2">
        <v>0</v>
      </c>
      <c r="CF464" s="2">
        <v>0</v>
      </c>
      <c r="CG464" s="4" t="s">
        <v>445</v>
      </c>
      <c r="CH464" s="2">
        <v>1</v>
      </c>
      <c r="CI464" s="2">
        <v>1</v>
      </c>
      <c r="CJ464" s="2">
        <v>0</v>
      </c>
      <c r="CK464" s="2">
        <v>0</v>
      </c>
      <c r="CL464" s="2">
        <v>0</v>
      </c>
      <c r="CM464" s="4" t="s">
        <v>445</v>
      </c>
      <c r="CN464" s="2">
        <v>1</v>
      </c>
      <c r="CO464" s="2">
        <v>0</v>
      </c>
      <c r="CP464" s="2">
        <v>0</v>
      </c>
      <c r="CQ464" s="2">
        <v>0</v>
      </c>
      <c r="CR464" s="2">
        <v>0</v>
      </c>
      <c r="CS464" s="4" t="s">
        <v>445</v>
      </c>
      <c r="CT464" s="2">
        <v>1</v>
      </c>
      <c r="CU464" s="2">
        <v>1</v>
      </c>
      <c r="CV464" s="2">
        <v>0</v>
      </c>
      <c r="CW464" s="2">
        <v>0</v>
      </c>
      <c r="CX464" s="2">
        <v>0</v>
      </c>
      <c r="CY464" s="2">
        <v>0</v>
      </c>
      <c r="CZ464" s="4" t="s">
        <v>445</v>
      </c>
      <c r="DA464" s="8">
        <f t="shared" si="23"/>
        <v>15</v>
      </c>
      <c r="DB464" s="2">
        <v>4</v>
      </c>
      <c r="DC464" s="2">
        <v>3</v>
      </c>
      <c r="DD464" s="2">
        <v>4</v>
      </c>
      <c r="DE464" s="2">
        <v>4</v>
      </c>
      <c r="DF464" s="2">
        <v>4</v>
      </c>
      <c r="DG464" s="2">
        <v>4</v>
      </c>
      <c r="DH464" s="2">
        <v>5</v>
      </c>
      <c r="DI464" s="2">
        <v>4</v>
      </c>
      <c r="DJ464" s="2">
        <v>4</v>
      </c>
      <c r="DR464" s="4" t="s">
        <v>445</v>
      </c>
    </row>
    <row r="465" spans="1:122">
      <c r="A465" s="2">
        <v>8093380</v>
      </c>
      <c r="B465" s="3">
        <v>42057.517418981479</v>
      </c>
      <c r="C465" s="2">
        <v>1</v>
      </c>
      <c r="D465" s="2">
        <v>48</v>
      </c>
      <c r="E465" s="2">
        <v>8</v>
      </c>
      <c r="F465" s="2">
        <v>2</v>
      </c>
      <c r="G465" s="2">
        <v>2</v>
      </c>
      <c r="H465" s="2">
        <v>2</v>
      </c>
      <c r="I465" s="2">
        <v>2</v>
      </c>
      <c r="J465" s="2">
        <v>3</v>
      </c>
      <c r="K465" s="2">
        <v>3</v>
      </c>
      <c r="L465" s="2">
        <v>3</v>
      </c>
      <c r="N465" s="2">
        <v>2002</v>
      </c>
      <c r="O465" s="2">
        <v>532</v>
      </c>
      <c r="P465" s="2">
        <v>5</v>
      </c>
      <c r="Q465" s="2">
        <f t="shared" si="21"/>
        <v>106.4</v>
      </c>
      <c r="R465" s="4" t="s">
        <v>360</v>
      </c>
      <c r="S465" s="2">
        <v>2</v>
      </c>
      <c r="T465" s="2">
        <v>3</v>
      </c>
      <c r="U465" s="2">
        <v>3</v>
      </c>
      <c r="V465" s="2">
        <v>3</v>
      </c>
      <c r="W465" s="2">
        <v>4</v>
      </c>
      <c r="X465" s="2">
        <v>3</v>
      </c>
      <c r="Y465" s="2">
        <v>3</v>
      </c>
      <c r="Z465" s="2">
        <v>3</v>
      </c>
      <c r="AA465" s="2">
        <v>3</v>
      </c>
      <c r="AB465" s="2">
        <v>4</v>
      </c>
      <c r="AC465" s="2">
        <v>4</v>
      </c>
      <c r="AD465" s="2">
        <v>4</v>
      </c>
      <c r="AE465" s="2">
        <v>4</v>
      </c>
      <c r="AF465" s="2">
        <v>4</v>
      </c>
      <c r="AG465" s="2">
        <v>4</v>
      </c>
      <c r="AH465" s="2">
        <v>4</v>
      </c>
      <c r="AI465" s="2">
        <v>3</v>
      </c>
      <c r="AJ465" s="2">
        <v>4</v>
      </c>
      <c r="AK465" s="2">
        <v>4</v>
      </c>
      <c r="AL465" s="2">
        <v>4</v>
      </c>
      <c r="AM465" s="2">
        <v>4</v>
      </c>
      <c r="AN465" s="2">
        <v>4</v>
      </c>
      <c r="AO465" s="2">
        <v>4</v>
      </c>
      <c r="AP465" s="2">
        <v>4</v>
      </c>
      <c r="AQ465" s="2">
        <v>3</v>
      </c>
      <c r="AR465" s="2">
        <v>4</v>
      </c>
      <c r="AS465" s="2">
        <v>4</v>
      </c>
      <c r="AT465" s="2">
        <v>3</v>
      </c>
      <c r="AU465" s="2">
        <v>3</v>
      </c>
      <c r="AV465" s="2">
        <v>3</v>
      </c>
      <c r="AW465" s="2">
        <v>3</v>
      </c>
      <c r="AX465" s="2">
        <v>3</v>
      </c>
      <c r="AY465" s="2">
        <v>3</v>
      </c>
      <c r="AZ465" s="2">
        <v>3</v>
      </c>
      <c r="BA465" s="2">
        <v>3</v>
      </c>
      <c r="BB465" s="2">
        <v>4</v>
      </c>
      <c r="BC465" s="2">
        <v>4</v>
      </c>
      <c r="BD465" s="2">
        <v>3</v>
      </c>
      <c r="BE465" s="2">
        <v>4</v>
      </c>
      <c r="BF465" s="2">
        <v>3</v>
      </c>
      <c r="BG465" s="2">
        <v>3</v>
      </c>
      <c r="BH465" s="2">
        <v>4</v>
      </c>
      <c r="BI465" s="2">
        <f t="shared" si="22"/>
        <v>3.5</v>
      </c>
      <c r="BJ465" s="2">
        <v>0</v>
      </c>
      <c r="BK465" s="2">
        <v>0</v>
      </c>
      <c r="BL465" s="2">
        <v>0</v>
      </c>
      <c r="BM465" s="2">
        <v>1</v>
      </c>
      <c r="BN465" s="2">
        <v>0</v>
      </c>
      <c r="BO465" s="2">
        <v>0</v>
      </c>
      <c r="BP465" s="2">
        <v>0</v>
      </c>
      <c r="BQ465" s="4" t="s">
        <v>445</v>
      </c>
      <c r="BR465" s="2">
        <v>0</v>
      </c>
      <c r="BS465" s="2">
        <v>0</v>
      </c>
      <c r="BT465" s="2">
        <v>0</v>
      </c>
      <c r="BU465" s="2">
        <v>1</v>
      </c>
      <c r="BV465" s="2">
        <v>0</v>
      </c>
      <c r="BW465" s="2">
        <v>0</v>
      </c>
      <c r="BX465" s="2">
        <v>0</v>
      </c>
      <c r="BY465" s="4" t="s">
        <v>445</v>
      </c>
      <c r="BZ465" s="2">
        <v>0</v>
      </c>
      <c r="CA465" s="2">
        <v>0</v>
      </c>
      <c r="CB465" s="2">
        <v>0</v>
      </c>
      <c r="CC465" s="2">
        <v>1</v>
      </c>
      <c r="CD465" s="2">
        <v>0</v>
      </c>
      <c r="CE465" s="2">
        <v>0</v>
      </c>
      <c r="CF465" s="2">
        <v>0</v>
      </c>
      <c r="CG465" s="4" t="s">
        <v>445</v>
      </c>
      <c r="CH465" s="2">
        <v>0</v>
      </c>
      <c r="CI465" s="2">
        <v>1</v>
      </c>
      <c r="CJ465" s="2">
        <v>0</v>
      </c>
      <c r="CK465" s="2">
        <v>0</v>
      </c>
      <c r="CL465" s="2">
        <v>0</v>
      </c>
      <c r="CM465" s="4" t="s">
        <v>445</v>
      </c>
      <c r="CN465" s="2">
        <v>0</v>
      </c>
      <c r="CO465" s="2">
        <v>1</v>
      </c>
      <c r="CP465" s="2">
        <v>0</v>
      </c>
      <c r="CQ465" s="2">
        <v>0</v>
      </c>
      <c r="CR465" s="2">
        <v>0</v>
      </c>
      <c r="CS465" s="4" t="s">
        <v>445</v>
      </c>
      <c r="CT465" s="2">
        <v>0</v>
      </c>
      <c r="CU465" s="2">
        <v>1</v>
      </c>
      <c r="CV465" s="2">
        <v>0</v>
      </c>
      <c r="CW465" s="2">
        <v>0</v>
      </c>
      <c r="CX465" s="2">
        <v>0</v>
      </c>
      <c r="CY465" s="2">
        <v>0</v>
      </c>
      <c r="CZ465" s="4" t="s">
        <v>445</v>
      </c>
      <c r="DA465" s="8">
        <f t="shared" si="23"/>
        <v>6</v>
      </c>
      <c r="DB465" s="2">
        <v>3</v>
      </c>
      <c r="DC465" s="2">
        <v>3</v>
      </c>
      <c r="DD465" s="2">
        <v>3</v>
      </c>
      <c r="DE465" s="2">
        <v>4</v>
      </c>
      <c r="DF465" s="2">
        <v>4</v>
      </c>
      <c r="DG465" s="2">
        <v>3</v>
      </c>
      <c r="DH465" s="2">
        <v>4</v>
      </c>
      <c r="DI465" s="2">
        <v>3</v>
      </c>
      <c r="DJ465" s="2">
        <v>3</v>
      </c>
      <c r="DR465" s="4" t="s">
        <v>445</v>
      </c>
    </row>
    <row r="466" spans="1:122">
      <c r="A466" s="2">
        <v>8102586</v>
      </c>
      <c r="B466" s="3">
        <v>42056.41777777778</v>
      </c>
      <c r="C466" s="2">
        <v>1</v>
      </c>
      <c r="D466" s="2">
        <v>39</v>
      </c>
      <c r="E466" s="2">
        <v>6</v>
      </c>
      <c r="F466" s="2">
        <v>14</v>
      </c>
      <c r="G466" s="2">
        <v>3</v>
      </c>
      <c r="H466" s="2">
        <v>2</v>
      </c>
      <c r="I466" s="2">
        <v>2</v>
      </c>
      <c r="J466" s="2">
        <v>6</v>
      </c>
      <c r="K466" s="2">
        <v>3</v>
      </c>
      <c r="L466" s="2">
        <v>3</v>
      </c>
      <c r="N466" s="2">
        <v>2001</v>
      </c>
      <c r="O466" s="2">
        <v>2800</v>
      </c>
      <c r="P466" s="2">
        <v>4</v>
      </c>
      <c r="Q466" s="2">
        <f t="shared" si="21"/>
        <v>700</v>
      </c>
      <c r="R466" s="4" t="s">
        <v>36</v>
      </c>
      <c r="S466" s="2">
        <v>3</v>
      </c>
      <c r="T466" s="2">
        <v>3</v>
      </c>
      <c r="U466" s="2">
        <v>3</v>
      </c>
      <c r="V466" s="2">
        <v>3</v>
      </c>
      <c r="W466" s="2">
        <v>4</v>
      </c>
      <c r="X466" s="2">
        <v>2</v>
      </c>
      <c r="Y466" s="2">
        <v>2</v>
      </c>
      <c r="Z466" s="2">
        <v>3</v>
      </c>
      <c r="AA466" s="2">
        <v>3</v>
      </c>
      <c r="AB466" s="2">
        <v>3</v>
      </c>
      <c r="AC466" s="2">
        <v>4</v>
      </c>
      <c r="AD466" s="2">
        <v>3</v>
      </c>
      <c r="AE466" s="2">
        <v>3</v>
      </c>
      <c r="AF466" s="2">
        <v>3</v>
      </c>
      <c r="AG466" s="2">
        <v>3</v>
      </c>
      <c r="AH466" s="2">
        <v>4</v>
      </c>
      <c r="AI466" s="2">
        <v>3</v>
      </c>
      <c r="AJ466" s="2">
        <v>3</v>
      </c>
      <c r="AK466" s="2">
        <v>2</v>
      </c>
      <c r="AL466" s="2">
        <v>4</v>
      </c>
      <c r="AM466" s="2">
        <v>3</v>
      </c>
      <c r="AN466" s="2">
        <v>2</v>
      </c>
      <c r="AO466" s="2">
        <v>4</v>
      </c>
      <c r="AP466" s="2">
        <v>3</v>
      </c>
      <c r="AQ466" s="2">
        <v>3</v>
      </c>
      <c r="AR466" s="2">
        <v>2</v>
      </c>
      <c r="AS466" s="2">
        <v>2</v>
      </c>
      <c r="AT466" s="2">
        <v>3</v>
      </c>
      <c r="AU466" s="2">
        <v>2</v>
      </c>
      <c r="AV466" s="2">
        <v>2</v>
      </c>
      <c r="AW466" s="2">
        <v>1</v>
      </c>
      <c r="AX466" s="2">
        <v>3</v>
      </c>
      <c r="AY466" s="2">
        <v>3</v>
      </c>
      <c r="AZ466" s="2">
        <v>3</v>
      </c>
      <c r="BA466" s="2">
        <v>3</v>
      </c>
      <c r="BB466" s="2">
        <v>3</v>
      </c>
      <c r="BC466" s="2">
        <v>2</v>
      </c>
      <c r="BD466" s="2">
        <v>4</v>
      </c>
      <c r="BE466" s="2">
        <v>3</v>
      </c>
      <c r="BF466" s="2">
        <v>4</v>
      </c>
      <c r="BG466" s="2">
        <v>2</v>
      </c>
      <c r="BH466" s="2">
        <v>2</v>
      </c>
      <c r="BI466" s="2">
        <f t="shared" si="22"/>
        <v>2</v>
      </c>
      <c r="BJ466" s="2">
        <v>0</v>
      </c>
      <c r="BK466" s="2">
        <v>0</v>
      </c>
      <c r="BL466" s="2">
        <v>0</v>
      </c>
      <c r="BM466" s="2">
        <v>1</v>
      </c>
      <c r="BN466" s="2">
        <v>0</v>
      </c>
      <c r="BO466" s="2">
        <v>0</v>
      </c>
      <c r="BP466" s="2">
        <v>0</v>
      </c>
      <c r="BQ466" s="4" t="s">
        <v>445</v>
      </c>
      <c r="BR466" s="2">
        <v>1</v>
      </c>
      <c r="BS466" s="2">
        <v>0</v>
      </c>
      <c r="BT466" s="2">
        <v>0</v>
      </c>
      <c r="BU466" s="2">
        <v>0</v>
      </c>
      <c r="BV466" s="2">
        <v>0</v>
      </c>
      <c r="BW466" s="2">
        <v>0</v>
      </c>
      <c r="BX466" s="2">
        <v>0</v>
      </c>
      <c r="BY466" s="4" t="s">
        <v>445</v>
      </c>
      <c r="BZ466" s="2">
        <v>1</v>
      </c>
      <c r="CA466" s="2">
        <v>0</v>
      </c>
      <c r="CB466" s="2">
        <v>0</v>
      </c>
      <c r="CC466" s="2">
        <v>0</v>
      </c>
      <c r="CD466" s="2">
        <v>0</v>
      </c>
      <c r="CE466" s="2">
        <v>0</v>
      </c>
      <c r="CF466" s="2">
        <v>0</v>
      </c>
      <c r="CG466" s="4" t="s">
        <v>445</v>
      </c>
      <c r="CH466" s="2">
        <v>0</v>
      </c>
      <c r="CI466" s="2">
        <v>0</v>
      </c>
      <c r="CJ466" s="2">
        <v>0</v>
      </c>
      <c r="CK466" s="2">
        <v>1</v>
      </c>
      <c r="CL466" s="2">
        <v>0</v>
      </c>
      <c r="CM466" s="4" t="s">
        <v>445</v>
      </c>
      <c r="CN466" s="2">
        <v>0</v>
      </c>
      <c r="CO466" s="2">
        <v>0</v>
      </c>
      <c r="CP466" s="2">
        <v>0</v>
      </c>
      <c r="CQ466" s="2">
        <v>1</v>
      </c>
      <c r="CR466" s="2">
        <v>0</v>
      </c>
      <c r="CS466" s="4" t="s">
        <v>445</v>
      </c>
      <c r="CT466" s="2">
        <v>0</v>
      </c>
      <c r="CU466" s="2">
        <v>0</v>
      </c>
      <c r="CV466" s="2">
        <v>0</v>
      </c>
      <c r="CW466" s="2">
        <v>0</v>
      </c>
      <c r="CX466" s="2">
        <v>1</v>
      </c>
      <c r="CY466" s="2">
        <v>0</v>
      </c>
      <c r="CZ466" s="4" t="s">
        <v>445</v>
      </c>
      <c r="DA466" s="8">
        <f t="shared" si="23"/>
        <v>3</v>
      </c>
      <c r="DB466" s="2">
        <v>3</v>
      </c>
      <c r="DC466" s="2">
        <v>3</v>
      </c>
      <c r="DD466" s="2">
        <v>3</v>
      </c>
      <c r="DE466" s="2">
        <v>3</v>
      </c>
      <c r="DF466" s="2">
        <v>3</v>
      </c>
      <c r="DG466" s="2">
        <v>2</v>
      </c>
      <c r="DH466" s="2">
        <v>4</v>
      </c>
      <c r="DI466" s="2">
        <v>3</v>
      </c>
      <c r="DJ466" s="2">
        <v>3</v>
      </c>
      <c r="DR466" s="4" t="s">
        <v>445</v>
      </c>
    </row>
    <row r="467" spans="1:122">
      <c r="A467" s="2">
        <v>8103288</v>
      </c>
      <c r="B467" s="3">
        <v>42056.379548611112</v>
      </c>
      <c r="C467" s="2">
        <v>1</v>
      </c>
      <c r="D467" s="2">
        <v>40</v>
      </c>
      <c r="E467" s="2">
        <v>7</v>
      </c>
      <c r="F467" s="2">
        <v>14</v>
      </c>
      <c r="G467" s="2">
        <v>3</v>
      </c>
      <c r="H467" s="2">
        <v>2</v>
      </c>
      <c r="I467" s="2">
        <v>2</v>
      </c>
      <c r="J467" s="2">
        <v>5</v>
      </c>
      <c r="K467" s="2">
        <v>3</v>
      </c>
      <c r="L467" s="2">
        <v>3</v>
      </c>
      <c r="N467" s="2">
        <v>1995</v>
      </c>
      <c r="O467" s="2">
        <v>7000</v>
      </c>
      <c r="P467" s="2">
        <v>5</v>
      </c>
      <c r="Q467" s="2">
        <f t="shared" si="21"/>
        <v>1400</v>
      </c>
      <c r="R467" s="4" t="s">
        <v>39</v>
      </c>
      <c r="S467" s="2">
        <v>3</v>
      </c>
      <c r="T467" s="2">
        <v>4</v>
      </c>
      <c r="U467" s="2">
        <v>3</v>
      </c>
      <c r="V467" s="2">
        <v>3</v>
      </c>
      <c r="W467" s="2">
        <v>4</v>
      </c>
      <c r="X467" s="2">
        <v>2</v>
      </c>
      <c r="Y467" s="2">
        <v>2</v>
      </c>
      <c r="Z467" s="2">
        <v>3</v>
      </c>
      <c r="AA467" s="2">
        <v>3</v>
      </c>
      <c r="AB467" s="2">
        <v>3</v>
      </c>
      <c r="AC467" s="2">
        <v>3</v>
      </c>
      <c r="AD467" s="2">
        <v>3</v>
      </c>
      <c r="AE467" s="2">
        <v>2</v>
      </c>
      <c r="AF467" s="2">
        <v>3</v>
      </c>
      <c r="AG467" s="2">
        <v>2</v>
      </c>
      <c r="AH467" s="2">
        <v>3</v>
      </c>
      <c r="AI467" s="2">
        <v>2</v>
      </c>
      <c r="AJ467" s="2">
        <v>3</v>
      </c>
      <c r="AK467" s="2">
        <v>2</v>
      </c>
      <c r="AL467" s="2">
        <v>2</v>
      </c>
      <c r="AM467" s="2">
        <v>3</v>
      </c>
      <c r="AN467" s="2">
        <v>1</v>
      </c>
      <c r="AO467" s="2">
        <v>4</v>
      </c>
      <c r="AP467" s="2">
        <v>3</v>
      </c>
      <c r="AQ467" s="2">
        <v>3</v>
      </c>
      <c r="AR467" s="2">
        <v>3</v>
      </c>
      <c r="AS467" s="2">
        <v>3</v>
      </c>
      <c r="AT467" s="2">
        <v>4</v>
      </c>
      <c r="AU467" s="2">
        <v>2</v>
      </c>
      <c r="AV467" s="2">
        <v>2</v>
      </c>
      <c r="AW467" s="2">
        <v>2</v>
      </c>
      <c r="AX467" s="2">
        <v>2</v>
      </c>
      <c r="AY467" s="2">
        <v>3</v>
      </c>
      <c r="AZ467" s="2">
        <v>3</v>
      </c>
      <c r="BA467" s="2">
        <v>3</v>
      </c>
      <c r="BB467" s="2">
        <v>3</v>
      </c>
      <c r="BC467" s="2">
        <v>3</v>
      </c>
      <c r="BD467" s="2">
        <v>4</v>
      </c>
      <c r="BE467" s="2">
        <v>3</v>
      </c>
      <c r="BF467" s="2">
        <v>3</v>
      </c>
      <c r="BG467" s="2">
        <v>3</v>
      </c>
      <c r="BH467" s="2">
        <v>3</v>
      </c>
      <c r="BI467" s="2">
        <f t="shared" si="22"/>
        <v>3</v>
      </c>
      <c r="BJ467" s="2">
        <v>0</v>
      </c>
      <c r="BK467" s="2">
        <v>0</v>
      </c>
      <c r="BL467" s="2">
        <v>0</v>
      </c>
      <c r="BM467" s="2">
        <v>1</v>
      </c>
      <c r="BN467" s="2">
        <v>0</v>
      </c>
      <c r="BO467" s="2">
        <v>0</v>
      </c>
      <c r="BP467" s="2">
        <v>0</v>
      </c>
      <c r="BQ467" s="4" t="s">
        <v>445</v>
      </c>
      <c r="BR467" s="2">
        <v>0</v>
      </c>
      <c r="BS467" s="2">
        <v>0</v>
      </c>
      <c r="BT467" s="2">
        <v>0</v>
      </c>
      <c r="BU467" s="2">
        <v>1</v>
      </c>
      <c r="BV467" s="2">
        <v>0</v>
      </c>
      <c r="BW467" s="2">
        <v>0</v>
      </c>
      <c r="BX467" s="2">
        <v>0</v>
      </c>
      <c r="BY467" s="4" t="s">
        <v>445</v>
      </c>
      <c r="BZ467" s="2">
        <v>1</v>
      </c>
      <c r="CA467" s="2">
        <v>0</v>
      </c>
      <c r="CB467" s="2">
        <v>0</v>
      </c>
      <c r="CC467" s="2">
        <v>0</v>
      </c>
      <c r="CD467" s="2">
        <v>0</v>
      </c>
      <c r="CE467" s="2">
        <v>0</v>
      </c>
      <c r="CF467" s="2">
        <v>0</v>
      </c>
      <c r="CG467" s="4" t="s">
        <v>445</v>
      </c>
      <c r="CH467" s="2">
        <v>0</v>
      </c>
      <c r="CI467" s="2">
        <v>0</v>
      </c>
      <c r="CJ467" s="2">
        <v>0</v>
      </c>
      <c r="CK467" s="2">
        <v>1</v>
      </c>
      <c r="CL467" s="2">
        <v>0</v>
      </c>
      <c r="CM467" s="4" t="s">
        <v>445</v>
      </c>
      <c r="CN467" s="2">
        <v>0</v>
      </c>
      <c r="CO467" s="2">
        <v>1</v>
      </c>
      <c r="CP467" s="2">
        <v>0</v>
      </c>
      <c r="CQ467" s="2">
        <v>0</v>
      </c>
      <c r="CR467" s="2">
        <v>0</v>
      </c>
      <c r="CS467" s="4" t="s">
        <v>445</v>
      </c>
      <c r="CT467" s="2">
        <v>0</v>
      </c>
      <c r="CU467" s="2">
        <v>0</v>
      </c>
      <c r="CV467" s="2">
        <v>0</v>
      </c>
      <c r="CW467" s="2">
        <v>0</v>
      </c>
      <c r="CX467" s="2">
        <v>1</v>
      </c>
      <c r="CY467" s="2">
        <v>0</v>
      </c>
      <c r="CZ467" s="4" t="s">
        <v>445</v>
      </c>
      <c r="DA467" s="8">
        <f t="shared" si="23"/>
        <v>4</v>
      </c>
      <c r="DB467" s="2">
        <v>3</v>
      </c>
      <c r="DC467" s="2">
        <v>3</v>
      </c>
      <c r="DD467" s="2">
        <v>3</v>
      </c>
      <c r="DE467" s="2">
        <v>4</v>
      </c>
      <c r="DF467" s="2">
        <v>4</v>
      </c>
      <c r="DG467" s="2">
        <v>3</v>
      </c>
      <c r="DH467" s="2">
        <v>4</v>
      </c>
      <c r="DI467" s="2">
        <v>3</v>
      </c>
      <c r="DJ467" s="2">
        <v>2</v>
      </c>
      <c r="DK467" s="2">
        <v>1</v>
      </c>
      <c r="DL467" s="2">
        <v>0</v>
      </c>
      <c r="DM467" s="2">
        <v>0</v>
      </c>
      <c r="DN467" s="2">
        <v>0</v>
      </c>
      <c r="DO467" s="2">
        <v>1</v>
      </c>
      <c r="DP467" s="2">
        <v>0</v>
      </c>
      <c r="DQ467" s="2">
        <v>0</v>
      </c>
      <c r="DR467" s="4" t="s">
        <v>445</v>
      </c>
    </row>
    <row r="468" spans="1:122">
      <c r="A468" s="2">
        <v>8108742</v>
      </c>
      <c r="B468" s="3">
        <v>42056.41196759259</v>
      </c>
      <c r="C468" s="2">
        <v>1</v>
      </c>
      <c r="D468" s="2">
        <v>48</v>
      </c>
      <c r="E468" s="2">
        <v>8</v>
      </c>
      <c r="F468" s="2">
        <v>14</v>
      </c>
      <c r="G468" s="2">
        <v>3</v>
      </c>
      <c r="H468" s="2">
        <v>2</v>
      </c>
      <c r="I468" s="2">
        <v>2</v>
      </c>
      <c r="J468" s="2">
        <v>5</v>
      </c>
      <c r="K468" s="2">
        <v>4</v>
      </c>
      <c r="L468" s="2">
        <v>3</v>
      </c>
      <c r="N468" s="2">
        <v>2014</v>
      </c>
      <c r="O468" s="2">
        <v>17500</v>
      </c>
      <c r="P468" s="2">
        <v>7</v>
      </c>
      <c r="Q468" s="2">
        <f t="shared" si="21"/>
        <v>2500</v>
      </c>
      <c r="R468" s="4" t="s">
        <v>73</v>
      </c>
      <c r="S468" s="2">
        <v>4</v>
      </c>
      <c r="T468" s="2">
        <v>3</v>
      </c>
      <c r="U468" s="2">
        <v>3</v>
      </c>
      <c r="V468" s="2">
        <v>3</v>
      </c>
      <c r="W468" s="2">
        <v>4</v>
      </c>
      <c r="X468" s="2">
        <v>2</v>
      </c>
      <c r="Y468" s="2">
        <v>2</v>
      </c>
      <c r="Z468" s="2">
        <v>4</v>
      </c>
      <c r="AA468" s="2">
        <v>3</v>
      </c>
      <c r="AB468" s="2">
        <v>3</v>
      </c>
      <c r="AC468" s="2">
        <v>4</v>
      </c>
      <c r="AD468" s="2">
        <v>4</v>
      </c>
      <c r="AE468" s="2">
        <v>4</v>
      </c>
      <c r="AF468" s="2">
        <v>3</v>
      </c>
      <c r="AG468" s="2">
        <v>3</v>
      </c>
      <c r="AH468" s="2">
        <v>3</v>
      </c>
      <c r="AI468" s="2">
        <v>4</v>
      </c>
      <c r="AJ468" s="2">
        <v>3</v>
      </c>
      <c r="AK468" s="2">
        <v>4</v>
      </c>
      <c r="AL468" s="2">
        <v>4</v>
      </c>
      <c r="AM468" s="2">
        <v>3</v>
      </c>
      <c r="AN468" s="2">
        <v>4</v>
      </c>
      <c r="AO468" s="2">
        <v>4</v>
      </c>
      <c r="AP468" s="2">
        <v>4</v>
      </c>
      <c r="AQ468" s="2">
        <v>4</v>
      </c>
      <c r="AR468" s="2">
        <v>4</v>
      </c>
      <c r="AS468" s="2">
        <v>3</v>
      </c>
      <c r="AT468" s="2">
        <v>4</v>
      </c>
      <c r="AU468" s="2">
        <v>2</v>
      </c>
      <c r="AV468" s="2">
        <v>3</v>
      </c>
      <c r="AW468" s="2">
        <v>4</v>
      </c>
      <c r="AX468" s="2">
        <v>2</v>
      </c>
      <c r="AY468" s="2">
        <v>3</v>
      </c>
      <c r="AZ468" s="2">
        <v>2</v>
      </c>
      <c r="BA468" s="2">
        <v>3</v>
      </c>
      <c r="BB468" s="2">
        <v>3</v>
      </c>
      <c r="BC468" s="2">
        <v>3</v>
      </c>
      <c r="BD468" s="2">
        <v>2</v>
      </c>
      <c r="BE468" s="2">
        <v>4</v>
      </c>
      <c r="BF468" s="2">
        <v>4</v>
      </c>
      <c r="BG468" s="2">
        <v>4</v>
      </c>
      <c r="BH468" s="2">
        <v>3</v>
      </c>
      <c r="BI468" s="2">
        <f t="shared" si="22"/>
        <v>3.5</v>
      </c>
      <c r="BJ468" s="2">
        <v>0</v>
      </c>
      <c r="BK468" s="2">
        <v>0</v>
      </c>
      <c r="BL468" s="2">
        <v>0</v>
      </c>
      <c r="BM468" s="2">
        <v>0</v>
      </c>
      <c r="BN468" s="2">
        <v>0</v>
      </c>
      <c r="BO468" s="2">
        <v>1</v>
      </c>
      <c r="BP468" s="2">
        <v>0</v>
      </c>
      <c r="BQ468" s="4" t="s">
        <v>445</v>
      </c>
      <c r="BR468" s="2">
        <v>0</v>
      </c>
      <c r="BS468" s="2">
        <v>1</v>
      </c>
      <c r="BT468" s="2">
        <v>0</v>
      </c>
      <c r="BU468" s="2">
        <v>0</v>
      </c>
      <c r="BV468" s="2">
        <v>0</v>
      </c>
      <c r="BW468" s="2">
        <v>0</v>
      </c>
      <c r="BX468" s="2">
        <v>0</v>
      </c>
      <c r="BY468" s="4" t="s">
        <v>445</v>
      </c>
      <c r="BZ468" s="2">
        <v>0</v>
      </c>
      <c r="CA468" s="2">
        <v>0</v>
      </c>
      <c r="CB468" s="2">
        <v>1</v>
      </c>
      <c r="CC468" s="2">
        <v>0</v>
      </c>
      <c r="CD468" s="2">
        <v>0</v>
      </c>
      <c r="CE468" s="2">
        <v>0</v>
      </c>
      <c r="CF468" s="2">
        <v>0</v>
      </c>
      <c r="CG468" s="4" t="s">
        <v>445</v>
      </c>
      <c r="CH468" s="2">
        <v>0</v>
      </c>
      <c r="CI468" s="2">
        <v>0</v>
      </c>
      <c r="CJ468" s="2">
        <v>0</v>
      </c>
      <c r="CK468" s="2">
        <v>0</v>
      </c>
      <c r="CL468" s="2">
        <v>1</v>
      </c>
      <c r="CM468" s="4" t="s">
        <v>445</v>
      </c>
      <c r="CN468" s="2">
        <v>0</v>
      </c>
      <c r="CO468" s="2">
        <v>0</v>
      </c>
      <c r="CP468" s="2">
        <v>0</v>
      </c>
      <c r="CQ468" s="2">
        <v>0</v>
      </c>
      <c r="CR468" s="2">
        <v>1</v>
      </c>
      <c r="CS468" s="4" t="s">
        <v>445</v>
      </c>
      <c r="CT468" s="2">
        <v>0</v>
      </c>
      <c r="CU468" s="2">
        <v>0</v>
      </c>
      <c r="CV468" s="2">
        <v>0</v>
      </c>
      <c r="CW468" s="2">
        <v>0</v>
      </c>
      <c r="CX468" s="2">
        <v>1</v>
      </c>
      <c r="CY468" s="2">
        <v>0</v>
      </c>
      <c r="CZ468" s="4" t="s">
        <v>445</v>
      </c>
      <c r="DA468" s="8">
        <f t="shared" si="23"/>
        <v>2</v>
      </c>
      <c r="DB468" s="2">
        <v>1</v>
      </c>
      <c r="DC468" s="2">
        <v>2</v>
      </c>
      <c r="DD468" s="2">
        <v>4</v>
      </c>
      <c r="DE468" s="2">
        <v>4</v>
      </c>
      <c r="DF468" s="2">
        <v>3</v>
      </c>
      <c r="DG468" s="2">
        <v>3</v>
      </c>
      <c r="DH468" s="2">
        <v>2</v>
      </c>
      <c r="DI468" s="2">
        <v>3</v>
      </c>
      <c r="DJ468" s="2">
        <v>3</v>
      </c>
      <c r="DR468" s="4" t="s">
        <v>445</v>
      </c>
    </row>
    <row r="469" spans="1:122">
      <c r="A469" s="2">
        <v>8118478</v>
      </c>
      <c r="B469" s="3">
        <v>42056.061701388891</v>
      </c>
      <c r="C469" s="2">
        <v>1</v>
      </c>
      <c r="D469" s="2">
        <v>29</v>
      </c>
      <c r="E469" s="2">
        <v>4</v>
      </c>
      <c r="F469" s="2">
        <v>40</v>
      </c>
      <c r="G469" s="2">
        <v>8</v>
      </c>
      <c r="H469" s="2">
        <v>2</v>
      </c>
      <c r="I469" s="2">
        <v>2</v>
      </c>
      <c r="J469" s="2">
        <v>3</v>
      </c>
      <c r="K469" s="2">
        <v>3</v>
      </c>
      <c r="L469" s="2">
        <v>3</v>
      </c>
      <c r="N469" s="2">
        <v>1992</v>
      </c>
      <c r="O469" s="2">
        <v>1200</v>
      </c>
      <c r="P469" s="2">
        <v>3</v>
      </c>
      <c r="Q469" s="2">
        <f t="shared" si="21"/>
        <v>400</v>
      </c>
      <c r="R469" s="4" t="s">
        <v>362</v>
      </c>
      <c r="S469" s="2">
        <v>3</v>
      </c>
      <c r="T469" s="2">
        <v>3</v>
      </c>
      <c r="U469" s="2">
        <v>3</v>
      </c>
      <c r="V469" s="2">
        <v>4</v>
      </c>
      <c r="W469" s="2">
        <v>3</v>
      </c>
      <c r="X469" s="2">
        <v>2</v>
      </c>
      <c r="Y469" s="2">
        <v>2</v>
      </c>
      <c r="Z469" s="2">
        <v>3</v>
      </c>
      <c r="AA469" s="2">
        <v>3</v>
      </c>
      <c r="AB469" s="2">
        <v>3</v>
      </c>
      <c r="AC469" s="2">
        <v>4</v>
      </c>
      <c r="AD469" s="2">
        <v>3</v>
      </c>
      <c r="AE469" s="2">
        <v>4</v>
      </c>
      <c r="AF469" s="2">
        <v>3</v>
      </c>
      <c r="AG469" s="2">
        <v>2</v>
      </c>
      <c r="AH469" s="2">
        <v>1</v>
      </c>
      <c r="AI469" s="2">
        <v>3</v>
      </c>
      <c r="AJ469" s="2">
        <v>2</v>
      </c>
      <c r="AK469" s="2">
        <v>3</v>
      </c>
      <c r="AL469" s="2">
        <v>4</v>
      </c>
      <c r="AM469" s="2">
        <v>3</v>
      </c>
      <c r="AN469" s="2">
        <v>1</v>
      </c>
      <c r="AO469" s="2">
        <v>4</v>
      </c>
      <c r="AP469" s="2">
        <v>3</v>
      </c>
      <c r="AQ469" s="2">
        <v>4</v>
      </c>
      <c r="AR469" s="2">
        <v>2</v>
      </c>
      <c r="AS469" s="2">
        <v>2</v>
      </c>
      <c r="AT469" s="2">
        <v>2</v>
      </c>
      <c r="AU469" s="2">
        <v>2</v>
      </c>
      <c r="AV469" s="2">
        <v>2</v>
      </c>
      <c r="AW469" s="2">
        <v>2</v>
      </c>
      <c r="AX469" s="2">
        <v>2</v>
      </c>
      <c r="AY469" s="2">
        <v>2</v>
      </c>
      <c r="AZ469" s="2">
        <v>3</v>
      </c>
      <c r="BA469" s="2">
        <v>2</v>
      </c>
      <c r="BB469" s="2">
        <v>3</v>
      </c>
      <c r="BC469" s="2">
        <v>2</v>
      </c>
      <c r="BD469" s="2">
        <v>2</v>
      </c>
      <c r="BE469" s="2">
        <v>3</v>
      </c>
      <c r="BF469" s="2">
        <v>2</v>
      </c>
      <c r="BG469" s="2">
        <v>3</v>
      </c>
      <c r="BH469" s="2">
        <v>2</v>
      </c>
      <c r="BI469" s="2">
        <f t="shared" si="22"/>
        <v>2.5</v>
      </c>
      <c r="BJ469" s="2">
        <v>0</v>
      </c>
      <c r="BK469" s="2">
        <v>0</v>
      </c>
      <c r="BL469" s="2">
        <v>0</v>
      </c>
      <c r="BM469" s="2">
        <v>1</v>
      </c>
      <c r="BN469" s="2">
        <v>0</v>
      </c>
      <c r="BO469" s="2">
        <v>0</v>
      </c>
      <c r="BP469" s="2">
        <v>0</v>
      </c>
      <c r="BQ469" s="4" t="s">
        <v>445</v>
      </c>
      <c r="BR469" s="2">
        <v>1</v>
      </c>
      <c r="BS469" s="2">
        <v>0</v>
      </c>
      <c r="BT469" s="2">
        <v>0</v>
      </c>
      <c r="BU469" s="2">
        <v>0</v>
      </c>
      <c r="BV469" s="2">
        <v>0</v>
      </c>
      <c r="BW469" s="2">
        <v>0</v>
      </c>
      <c r="BX469" s="2">
        <v>0</v>
      </c>
      <c r="BY469" s="4" t="s">
        <v>445</v>
      </c>
      <c r="BZ469" s="2">
        <v>1</v>
      </c>
      <c r="CA469" s="2">
        <v>0</v>
      </c>
      <c r="CB469" s="2">
        <v>0</v>
      </c>
      <c r="CC469" s="2">
        <v>0</v>
      </c>
      <c r="CD469" s="2">
        <v>0</v>
      </c>
      <c r="CE469" s="2">
        <v>0</v>
      </c>
      <c r="CF469" s="2">
        <v>0</v>
      </c>
      <c r="CG469" s="4" t="s">
        <v>445</v>
      </c>
      <c r="CH469" s="2">
        <v>0</v>
      </c>
      <c r="CI469" s="2">
        <v>0</v>
      </c>
      <c r="CJ469" s="2">
        <v>0</v>
      </c>
      <c r="CK469" s="2">
        <v>1</v>
      </c>
      <c r="CL469" s="2">
        <v>0</v>
      </c>
      <c r="CM469" s="4" t="s">
        <v>445</v>
      </c>
      <c r="CN469" s="2">
        <v>0</v>
      </c>
      <c r="CO469" s="2">
        <v>0</v>
      </c>
      <c r="CP469" s="2">
        <v>0</v>
      </c>
      <c r="CQ469" s="2">
        <v>1</v>
      </c>
      <c r="CR469" s="2">
        <v>0</v>
      </c>
      <c r="CS469" s="4" t="s">
        <v>445</v>
      </c>
      <c r="CT469" s="2">
        <v>0</v>
      </c>
      <c r="CU469" s="2">
        <v>0</v>
      </c>
      <c r="CV469" s="2">
        <v>0</v>
      </c>
      <c r="CW469" s="2">
        <v>0</v>
      </c>
      <c r="CX469" s="2">
        <v>1</v>
      </c>
      <c r="CY469" s="2">
        <v>0</v>
      </c>
      <c r="CZ469" s="4" t="s">
        <v>445</v>
      </c>
      <c r="DA469" s="8">
        <f t="shared" si="23"/>
        <v>3</v>
      </c>
      <c r="DB469" s="2">
        <v>2</v>
      </c>
      <c r="DC469" s="2">
        <v>3</v>
      </c>
      <c r="DD469" s="2">
        <v>3</v>
      </c>
      <c r="DE469" s="2">
        <v>3</v>
      </c>
      <c r="DF469" s="2">
        <v>3</v>
      </c>
      <c r="DG469" s="2">
        <v>3</v>
      </c>
      <c r="DH469" s="2">
        <v>4</v>
      </c>
      <c r="DI469" s="2">
        <v>2</v>
      </c>
      <c r="DJ469" s="2">
        <v>2</v>
      </c>
      <c r="DK469" s="2">
        <v>0</v>
      </c>
      <c r="DL469" s="2">
        <v>1</v>
      </c>
      <c r="DM469" s="2">
        <v>0</v>
      </c>
      <c r="DN469" s="2">
        <v>1</v>
      </c>
      <c r="DO469" s="2">
        <v>0</v>
      </c>
      <c r="DP469" s="2">
        <v>0</v>
      </c>
      <c r="DQ469" s="2">
        <v>0</v>
      </c>
      <c r="DR469" s="4" t="s">
        <v>445</v>
      </c>
    </row>
    <row r="470" spans="1:122">
      <c r="A470" s="2">
        <v>8118576</v>
      </c>
      <c r="B470" s="3">
        <v>42057.560034722221</v>
      </c>
      <c r="C470" s="2">
        <v>1</v>
      </c>
      <c r="D470" s="2">
        <v>27</v>
      </c>
      <c r="E470" s="2">
        <v>4</v>
      </c>
      <c r="F470" s="2">
        <v>27</v>
      </c>
      <c r="G470" s="2">
        <v>5</v>
      </c>
      <c r="H470" s="2">
        <v>2</v>
      </c>
      <c r="I470" s="2">
        <v>2</v>
      </c>
      <c r="J470" s="2">
        <v>3</v>
      </c>
      <c r="K470" s="2">
        <v>3</v>
      </c>
      <c r="L470" s="2">
        <v>1</v>
      </c>
      <c r="N470" s="2">
        <v>2010</v>
      </c>
      <c r="O470" s="2">
        <v>500</v>
      </c>
      <c r="P470" s="2">
        <v>5</v>
      </c>
      <c r="Q470" s="2">
        <f t="shared" si="21"/>
        <v>100</v>
      </c>
      <c r="R470" s="4" t="s">
        <v>363</v>
      </c>
      <c r="S470" s="2">
        <v>3</v>
      </c>
      <c r="T470" s="2">
        <v>3</v>
      </c>
      <c r="U470" s="2">
        <v>3</v>
      </c>
      <c r="V470" s="2">
        <v>4</v>
      </c>
      <c r="W470" s="2">
        <v>3</v>
      </c>
      <c r="X470" s="2">
        <v>3</v>
      </c>
      <c r="Y470" s="2">
        <v>3</v>
      </c>
      <c r="Z470" s="2">
        <v>3</v>
      </c>
      <c r="AA470" s="2">
        <v>3</v>
      </c>
      <c r="AB470" s="2">
        <v>3</v>
      </c>
      <c r="AC470" s="2">
        <v>4</v>
      </c>
      <c r="AD470" s="2">
        <v>3</v>
      </c>
      <c r="AE470" s="2">
        <v>4</v>
      </c>
      <c r="AF470" s="2">
        <v>3</v>
      </c>
      <c r="AG470" s="2">
        <v>3</v>
      </c>
      <c r="AH470" s="2">
        <v>3</v>
      </c>
      <c r="AI470" s="2">
        <v>3</v>
      </c>
      <c r="AJ470" s="2">
        <v>3</v>
      </c>
      <c r="AK470" s="2">
        <v>3</v>
      </c>
      <c r="AL470" s="2">
        <v>4</v>
      </c>
      <c r="AM470" s="2">
        <v>3</v>
      </c>
      <c r="AN470" s="2">
        <v>3</v>
      </c>
      <c r="AO470" s="2">
        <v>4</v>
      </c>
      <c r="AP470" s="2">
        <v>4</v>
      </c>
      <c r="AQ470" s="2">
        <v>4</v>
      </c>
      <c r="AR470" s="2">
        <v>3</v>
      </c>
      <c r="AS470" s="2">
        <v>2</v>
      </c>
      <c r="AT470" s="2">
        <v>3</v>
      </c>
      <c r="AU470" s="2">
        <v>2</v>
      </c>
      <c r="AV470" s="2">
        <v>2</v>
      </c>
      <c r="AW470" s="2">
        <v>3</v>
      </c>
      <c r="AX470" s="2">
        <v>3</v>
      </c>
      <c r="AY470" s="2">
        <v>3</v>
      </c>
      <c r="AZ470" s="2">
        <v>4</v>
      </c>
      <c r="BA470" s="2">
        <v>3</v>
      </c>
      <c r="BB470" s="2">
        <v>3</v>
      </c>
      <c r="BC470" s="2">
        <v>2</v>
      </c>
      <c r="BD470" s="2">
        <v>2</v>
      </c>
      <c r="BE470" s="2">
        <v>2</v>
      </c>
      <c r="BF470" s="2">
        <v>3</v>
      </c>
      <c r="BG470" s="2">
        <v>3</v>
      </c>
      <c r="BH470" s="2">
        <v>2</v>
      </c>
      <c r="BI470" s="2">
        <f t="shared" si="22"/>
        <v>2.5</v>
      </c>
      <c r="BJ470" s="2">
        <v>0</v>
      </c>
      <c r="BK470" s="2">
        <v>0</v>
      </c>
      <c r="BL470" s="2">
        <v>0</v>
      </c>
      <c r="BM470" s="2">
        <v>0</v>
      </c>
      <c r="BN470" s="2">
        <v>0</v>
      </c>
      <c r="BO470" s="2">
        <v>1</v>
      </c>
      <c r="BP470" s="2">
        <v>0</v>
      </c>
      <c r="BQ470" s="4" t="s">
        <v>445</v>
      </c>
      <c r="BR470" s="2">
        <v>0</v>
      </c>
      <c r="BS470" s="2">
        <v>0</v>
      </c>
      <c r="BT470" s="2">
        <v>0</v>
      </c>
      <c r="BU470" s="2">
        <v>0</v>
      </c>
      <c r="BV470" s="2">
        <v>0</v>
      </c>
      <c r="BW470" s="2">
        <v>1</v>
      </c>
      <c r="BX470" s="2">
        <v>0</v>
      </c>
      <c r="BY470" s="4" t="s">
        <v>445</v>
      </c>
      <c r="BZ470" s="2">
        <v>0</v>
      </c>
      <c r="CA470" s="2">
        <v>0</v>
      </c>
      <c r="CB470" s="2">
        <v>0</v>
      </c>
      <c r="CC470" s="2">
        <v>0</v>
      </c>
      <c r="CD470" s="2">
        <v>0</v>
      </c>
      <c r="CE470" s="2">
        <v>1</v>
      </c>
      <c r="CF470" s="2">
        <v>0</v>
      </c>
      <c r="CG470" s="4" t="s">
        <v>445</v>
      </c>
      <c r="CH470" s="2">
        <v>0</v>
      </c>
      <c r="CI470" s="2">
        <v>0</v>
      </c>
      <c r="CJ470" s="2">
        <v>0</v>
      </c>
      <c r="CK470" s="2">
        <v>1</v>
      </c>
      <c r="CL470" s="2">
        <v>0</v>
      </c>
      <c r="CM470" s="4" t="s">
        <v>445</v>
      </c>
      <c r="CN470" s="2">
        <v>0</v>
      </c>
      <c r="CO470" s="2">
        <v>0</v>
      </c>
      <c r="CP470" s="2">
        <v>0</v>
      </c>
      <c r="CQ470" s="2">
        <v>1</v>
      </c>
      <c r="CR470" s="2">
        <v>0</v>
      </c>
      <c r="CS470" s="4" t="s">
        <v>445</v>
      </c>
      <c r="CT470" s="2">
        <v>0</v>
      </c>
      <c r="CU470" s="2">
        <v>0</v>
      </c>
      <c r="CV470" s="2">
        <v>0</v>
      </c>
      <c r="CW470" s="2">
        <v>0</v>
      </c>
      <c r="CX470" s="2">
        <v>1</v>
      </c>
      <c r="CY470" s="2">
        <v>0</v>
      </c>
      <c r="CZ470" s="4" t="s">
        <v>445</v>
      </c>
      <c r="DA470" s="8">
        <f t="shared" si="23"/>
        <v>0</v>
      </c>
      <c r="DB470" s="2">
        <v>3</v>
      </c>
      <c r="DC470" s="2">
        <v>2</v>
      </c>
      <c r="DD470" s="2">
        <v>3</v>
      </c>
      <c r="DE470" s="2">
        <v>3</v>
      </c>
      <c r="DF470" s="2">
        <v>4</v>
      </c>
      <c r="DG470" s="2">
        <v>3</v>
      </c>
      <c r="DH470" s="2">
        <v>4</v>
      </c>
      <c r="DI470" s="2">
        <v>3</v>
      </c>
      <c r="DJ470" s="2">
        <v>2</v>
      </c>
      <c r="DK470" s="2">
        <v>0</v>
      </c>
      <c r="DL470" s="2">
        <v>0</v>
      </c>
      <c r="DM470" s="2">
        <v>0</v>
      </c>
      <c r="DN470" s="2">
        <v>0</v>
      </c>
      <c r="DO470" s="2">
        <v>1</v>
      </c>
      <c r="DP470" s="2">
        <v>0</v>
      </c>
      <c r="DQ470" s="2">
        <v>0</v>
      </c>
      <c r="DR470" s="4" t="s">
        <v>445</v>
      </c>
    </row>
    <row r="471" spans="1:122">
      <c r="A471" s="2">
        <v>8119664</v>
      </c>
      <c r="B471" s="3">
        <v>42056.257824074077</v>
      </c>
      <c r="C471" s="2">
        <v>1</v>
      </c>
      <c r="D471" s="2">
        <v>43</v>
      </c>
      <c r="E471" s="2">
        <v>7</v>
      </c>
      <c r="F471" s="2">
        <v>23</v>
      </c>
      <c r="G471" s="2">
        <v>4</v>
      </c>
      <c r="H471" s="2">
        <v>2</v>
      </c>
      <c r="I471" s="2">
        <v>2</v>
      </c>
      <c r="J471" s="2">
        <v>4</v>
      </c>
      <c r="K471" s="2">
        <v>4</v>
      </c>
      <c r="L471" s="2">
        <v>3</v>
      </c>
      <c r="N471" s="2">
        <v>1980</v>
      </c>
      <c r="O471" s="2">
        <v>900</v>
      </c>
      <c r="P471" s="2">
        <v>3</v>
      </c>
      <c r="Q471" s="2">
        <f t="shared" si="21"/>
        <v>300</v>
      </c>
      <c r="R471" s="4" t="s">
        <v>91</v>
      </c>
      <c r="S471" s="2">
        <v>4</v>
      </c>
      <c r="T471" s="2">
        <v>3</v>
      </c>
      <c r="U471" s="2">
        <v>1</v>
      </c>
      <c r="V471" s="2">
        <v>1</v>
      </c>
      <c r="W471" s="2">
        <v>1</v>
      </c>
      <c r="X471" s="2">
        <v>2</v>
      </c>
      <c r="Y471" s="2">
        <v>2</v>
      </c>
      <c r="Z471" s="2">
        <v>3</v>
      </c>
      <c r="AA471" s="2">
        <v>3</v>
      </c>
      <c r="AB471" s="2">
        <v>3</v>
      </c>
      <c r="AC471" s="2">
        <v>4</v>
      </c>
      <c r="AD471" s="2">
        <v>4</v>
      </c>
      <c r="AE471" s="2">
        <v>4</v>
      </c>
      <c r="AF471" s="2">
        <v>1</v>
      </c>
      <c r="AG471" s="2">
        <v>1</v>
      </c>
      <c r="AH471" s="2">
        <v>3</v>
      </c>
      <c r="AI471" s="2">
        <v>3</v>
      </c>
      <c r="AJ471" s="2">
        <v>4</v>
      </c>
      <c r="AK471" s="2">
        <v>4</v>
      </c>
      <c r="AL471" s="2">
        <v>2</v>
      </c>
      <c r="AM471" s="2">
        <v>4</v>
      </c>
      <c r="AN471" s="2">
        <v>1</v>
      </c>
      <c r="AO471" s="2">
        <v>4</v>
      </c>
      <c r="AP471" s="2">
        <v>4</v>
      </c>
      <c r="AQ471" s="2">
        <v>4</v>
      </c>
      <c r="AR471" s="2">
        <v>2</v>
      </c>
      <c r="AS471" s="2">
        <v>2</v>
      </c>
      <c r="AT471" s="2">
        <v>2</v>
      </c>
      <c r="AU471" s="2">
        <v>2</v>
      </c>
      <c r="AV471" s="2">
        <v>2</v>
      </c>
      <c r="AW471" s="2">
        <v>2</v>
      </c>
      <c r="AX471" s="2">
        <v>2</v>
      </c>
      <c r="AY471" s="2">
        <v>2</v>
      </c>
      <c r="AZ471" s="2">
        <v>2</v>
      </c>
      <c r="BA471" s="2">
        <v>2</v>
      </c>
      <c r="BB471" s="2">
        <v>2</v>
      </c>
      <c r="BC471" s="2">
        <v>2</v>
      </c>
      <c r="BD471" s="2">
        <v>2</v>
      </c>
      <c r="BE471" s="2">
        <v>2</v>
      </c>
      <c r="BF471" s="2">
        <v>2</v>
      </c>
      <c r="BG471" s="2">
        <v>2</v>
      </c>
      <c r="BH471" s="2">
        <v>2</v>
      </c>
      <c r="BI471" s="2">
        <f t="shared" si="22"/>
        <v>2</v>
      </c>
      <c r="BJ471" s="2">
        <v>0</v>
      </c>
      <c r="BK471" s="2">
        <v>0</v>
      </c>
      <c r="BL471" s="2">
        <v>0</v>
      </c>
      <c r="BM471" s="2">
        <v>0</v>
      </c>
      <c r="BN471" s="2">
        <v>0</v>
      </c>
      <c r="BO471" s="2">
        <v>1</v>
      </c>
      <c r="BP471" s="2">
        <v>0</v>
      </c>
      <c r="BQ471" s="4" t="s">
        <v>445</v>
      </c>
      <c r="BR471" s="2">
        <v>0</v>
      </c>
      <c r="BS471" s="2">
        <v>0</v>
      </c>
      <c r="BT471" s="2">
        <v>0</v>
      </c>
      <c r="BU471" s="2">
        <v>0</v>
      </c>
      <c r="BV471" s="2">
        <v>0</v>
      </c>
      <c r="BW471" s="2">
        <v>1</v>
      </c>
      <c r="BX471" s="2">
        <v>0</v>
      </c>
      <c r="BY471" s="4" t="s">
        <v>445</v>
      </c>
      <c r="BZ471" s="2">
        <v>0</v>
      </c>
      <c r="CA471" s="2">
        <v>0</v>
      </c>
      <c r="CB471" s="2">
        <v>0</v>
      </c>
      <c r="CC471" s="2">
        <v>0</v>
      </c>
      <c r="CD471" s="2">
        <v>0</v>
      </c>
      <c r="CE471" s="2">
        <v>1</v>
      </c>
      <c r="CF471" s="2">
        <v>0</v>
      </c>
      <c r="CG471" s="4" t="s">
        <v>445</v>
      </c>
      <c r="CH471" s="2">
        <v>0</v>
      </c>
      <c r="CI471" s="2">
        <v>0</v>
      </c>
      <c r="CJ471" s="2">
        <v>0</v>
      </c>
      <c r="CK471" s="2">
        <v>1</v>
      </c>
      <c r="CL471" s="2">
        <v>0</v>
      </c>
      <c r="CM471" s="4" t="s">
        <v>445</v>
      </c>
      <c r="CN471" s="2">
        <v>0</v>
      </c>
      <c r="CO471" s="2">
        <v>0</v>
      </c>
      <c r="CP471" s="2">
        <v>0</v>
      </c>
      <c r="CQ471" s="2">
        <v>1</v>
      </c>
      <c r="CR471" s="2">
        <v>0</v>
      </c>
      <c r="CS471" s="4" t="s">
        <v>445</v>
      </c>
      <c r="CT471" s="2">
        <v>0</v>
      </c>
      <c r="CU471" s="2">
        <v>0</v>
      </c>
      <c r="CV471" s="2">
        <v>0</v>
      </c>
      <c r="CW471" s="2">
        <v>0</v>
      </c>
      <c r="CX471" s="2">
        <v>1</v>
      </c>
      <c r="CY471" s="2">
        <v>0</v>
      </c>
      <c r="CZ471" s="4" t="s">
        <v>445</v>
      </c>
      <c r="DA471" s="8">
        <f t="shared" si="23"/>
        <v>0</v>
      </c>
      <c r="DB471" s="2">
        <v>2</v>
      </c>
      <c r="DC471" s="2">
        <v>2</v>
      </c>
      <c r="DD471" s="2">
        <v>3</v>
      </c>
      <c r="DE471" s="2">
        <v>3</v>
      </c>
      <c r="DF471" s="2">
        <v>2</v>
      </c>
      <c r="DG471" s="2">
        <v>2</v>
      </c>
      <c r="DH471" s="2">
        <v>4</v>
      </c>
      <c r="DI471" s="2">
        <v>2</v>
      </c>
      <c r="DJ471" s="2">
        <v>2</v>
      </c>
      <c r="DK471" s="2">
        <v>0</v>
      </c>
      <c r="DL471" s="2">
        <v>0</v>
      </c>
      <c r="DM471" s="2">
        <v>0</v>
      </c>
      <c r="DN471" s="2">
        <v>1</v>
      </c>
      <c r="DO471" s="2">
        <v>0</v>
      </c>
      <c r="DP471" s="2">
        <v>0</v>
      </c>
      <c r="DQ471" s="2">
        <v>0</v>
      </c>
      <c r="DR471" s="4" t="s">
        <v>445</v>
      </c>
    </row>
    <row r="472" spans="1:122">
      <c r="A472" s="2">
        <v>8122036</v>
      </c>
      <c r="B472" s="3">
        <v>42055.983472222222</v>
      </c>
      <c r="C472" s="2">
        <v>1</v>
      </c>
      <c r="D472" s="2">
        <v>29</v>
      </c>
      <c r="E472" s="2">
        <v>4</v>
      </c>
      <c r="F472" s="2">
        <v>2</v>
      </c>
      <c r="G472" s="2">
        <v>2</v>
      </c>
      <c r="H472" s="2">
        <v>1</v>
      </c>
      <c r="I472" s="2">
        <v>1</v>
      </c>
      <c r="J472" s="2">
        <v>2</v>
      </c>
      <c r="K472" s="2">
        <v>1</v>
      </c>
      <c r="L472" s="2">
        <v>9</v>
      </c>
      <c r="N472" s="2">
        <v>2005</v>
      </c>
      <c r="O472" s="2">
        <v>500</v>
      </c>
      <c r="P472" s="2">
        <v>4</v>
      </c>
      <c r="Q472" s="2">
        <f t="shared" si="21"/>
        <v>125</v>
      </c>
      <c r="R472" s="4" t="s">
        <v>364</v>
      </c>
      <c r="S472" s="2">
        <v>4</v>
      </c>
      <c r="T472" s="2">
        <v>4</v>
      </c>
      <c r="U472" s="2">
        <v>3</v>
      </c>
      <c r="V472" s="2">
        <v>4</v>
      </c>
      <c r="W472" s="2">
        <v>1</v>
      </c>
      <c r="X472" s="2">
        <v>1</v>
      </c>
      <c r="Y472" s="2">
        <v>1</v>
      </c>
      <c r="Z472" s="2">
        <v>4</v>
      </c>
      <c r="AA472" s="2">
        <v>3</v>
      </c>
      <c r="AB472" s="2">
        <v>3</v>
      </c>
      <c r="AC472" s="2">
        <v>4</v>
      </c>
      <c r="AD472" s="2">
        <v>4</v>
      </c>
      <c r="AE472" s="2">
        <v>4</v>
      </c>
      <c r="AF472" s="2">
        <v>3</v>
      </c>
      <c r="AG472" s="2">
        <v>3</v>
      </c>
      <c r="AH472" s="2">
        <v>3</v>
      </c>
      <c r="AI472" s="2">
        <v>3</v>
      </c>
      <c r="AJ472" s="2">
        <v>3</v>
      </c>
      <c r="AK472" s="2">
        <v>4</v>
      </c>
      <c r="AL472" s="2">
        <v>3</v>
      </c>
      <c r="AM472" s="2">
        <v>3</v>
      </c>
      <c r="AN472" s="2">
        <v>3</v>
      </c>
      <c r="AO472" s="2">
        <v>3</v>
      </c>
      <c r="AP472" s="2">
        <v>4</v>
      </c>
      <c r="AQ472" s="2">
        <v>4</v>
      </c>
      <c r="AR472" s="2">
        <v>2</v>
      </c>
      <c r="AS472" s="2">
        <v>2</v>
      </c>
      <c r="AT472" s="2">
        <v>3</v>
      </c>
      <c r="AU472" s="2">
        <v>2</v>
      </c>
      <c r="AV472" s="2">
        <v>2</v>
      </c>
      <c r="AW472" s="2">
        <v>1</v>
      </c>
      <c r="AX472" s="2">
        <v>2</v>
      </c>
      <c r="AY472" s="2">
        <v>2</v>
      </c>
      <c r="AZ472" s="2">
        <v>1</v>
      </c>
      <c r="BA472" s="2">
        <v>3</v>
      </c>
      <c r="BB472" s="2">
        <v>3</v>
      </c>
      <c r="BC472" s="2">
        <v>2</v>
      </c>
      <c r="BD472" s="2">
        <v>4</v>
      </c>
      <c r="BE472" s="2">
        <v>3</v>
      </c>
      <c r="BF472" s="2">
        <v>3</v>
      </c>
      <c r="BG472" s="2">
        <v>3</v>
      </c>
      <c r="BH472" s="2">
        <v>4</v>
      </c>
      <c r="BI472" s="2">
        <f t="shared" si="22"/>
        <v>3.5</v>
      </c>
      <c r="BJ472" s="2">
        <v>1</v>
      </c>
      <c r="BK472" s="2">
        <v>1</v>
      </c>
      <c r="BL472" s="2">
        <v>1</v>
      </c>
      <c r="BM472" s="2">
        <v>0</v>
      </c>
      <c r="BN472" s="2">
        <v>0</v>
      </c>
      <c r="BO472" s="2">
        <v>0</v>
      </c>
      <c r="BP472" s="2">
        <v>0</v>
      </c>
      <c r="BQ472" s="4" t="s">
        <v>445</v>
      </c>
      <c r="BR472" s="2">
        <v>1</v>
      </c>
      <c r="BS472" s="2">
        <v>1</v>
      </c>
      <c r="BT472" s="2">
        <v>1</v>
      </c>
      <c r="BU472" s="2">
        <v>0</v>
      </c>
      <c r="BV472" s="2">
        <v>0</v>
      </c>
      <c r="BW472" s="2">
        <v>0</v>
      </c>
      <c r="BX472" s="2">
        <v>0</v>
      </c>
      <c r="BY472" s="4" t="s">
        <v>445</v>
      </c>
      <c r="BZ472" s="2">
        <v>1</v>
      </c>
      <c r="CA472" s="2">
        <v>0</v>
      </c>
      <c r="CB472" s="2">
        <v>0</v>
      </c>
      <c r="CC472" s="2">
        <v>0</v>
      </c>
      <c r="CD472" s="2">
        <v>0</v>
      </c>
      <c r="CE472" s="2">
        <v>0</v>
      </c>
      <c r="CF472" s="2">
        <v>0</v>
      </c>
      <c r="CG472" s="4" t="s">
        <v>445</v>
      </c>
      <c r="CH472" s="2">
        <v>0</v>
      </c>
      <c r="CI472" s="2">
        <v>0</v>
      </c>
      <c r="CJ472" s="2">
        <v>0</v>
      </c>
      <c r="CK472" s="2">
        <v>1</v>
      </c>
      <c r="CL472" s="2">
        <v>0</v>
      </c>
      <c r="CM472" s="4" t="s">
        <v>445</v>
      </c>
      <c r="CN472" s="2">
        <v>0</v>
      </c>
      <c r="CO472" s="2">
        <v>0</v>
      </c>
      <c r="CP472" s="2">
        <v>0</v>
      </c>
      <c r="CQ472" s="2">
        <v>1</v>
      </c>
      <c r="CR472" s="2">
        <v>0</v>
      </c>
      <c r="CS472" s="4" t="s">
        <v>445</v>
      </c>
      <c r="CT472" s="2">
        <v>0</v>
      </c>
      <c r="CU472" s="2">
        <v>0</v>
      </c>
      <c r="CV472" s="2">
        <v>0</v>
      </c>
      <c r="CW472" s="2">
        <v>0</v>
      </c>
      <c r="CX472" s="2">
        <v>1</v>
      </c>
      <c r="CY472" s="2">
        <v>0</v>
      </c>
      <c r="CZ472" s="4" t="s">
        <v>445</v>
      </c>
      <c r="DA472" s="8">
        <f t="shared" si="23"/>
        <v>7</v>
      </c>
      <c r="DB472" s="2">
        <v>4</v>
      </c>
      <c r="DC472" s="2">
        <v>3</v>
      </c>
      <c r="DD472" s="2">
        <v>3</v>
      </c>
      <c r="DE472" s="2">
        <v>3</v>
      </c>
      <c r="DF472" s="2">
        <v>2</v>
      </c>
      <c r="DG472" s="2">
        <v>3</v>
      </c>
      <c r="DH472" s="2">
        <v>4</v>
      </c>
      <c r="DI472" s="2">
        <v>3</v>
      </c>
      <c r="DJ472" s="2">
        <v>3</v>
      </c>
      <c r="DR472" s="4" t="s">
        <v>445</v>
      </c>
    </row>
    <row r="473" spans="1:122">
      <c r="A473" s="2">
        <v>8122145</v>
      </c>
      <c r="B473" s="3">
        <v>42057.525555555556</v>
      </c>
      <c r="C473" s="2">
        <v>2</v>
      </c>
      <c r="D473" s="2">
        <v>25</v>
      </c>
      <c r="E473" s="2">
        <v>4</v>
      </c>
      <c r="F473" s="2">
        <v>2</v>
      </c>
      <c r="G473" s="2">
        <v>2</v>
      </c>
      <c r="H473" s="2">
        <v>2</v>
      </c>
      <c r="I473" s="2">
        <v>2</v>
      </c>
      <c r="J473" s="2">
        <v>3</v>
      </c>
      <c r="K473" s="2">
        <v>1</v>
      </c>
      <c r="L473" s="2">
        <v>6</v>
      </c>
      <c r="N473" s="2">
        <v>1989</v>
      </c>
      <c r="O473" s="2">
        <v>350</v>
      </c>
      <c r="P473" s="2">
        <v>1</v>
      </c>
      <c r="Q473" s="2">
        <f t="shared" si="21"/>
        <v>350</v>
      </c>
      <c r="R473" s="4" t="s">
        <v>365</v>
      </c>
      <c r="S473" s="2">
        <v>1</v>
      </c>
      <c r="T473" s="2">
        <v>2</v>
      </c>
      <c r="U473" s="2">
        <v>2</v>
      </c>
      <c r="V473" s="2">
        <v>1</v>
      </c>
      <c r="W473" s="2">
        <v>1</v>
      </c>
      <c r="X473" s="2">
        <v>2</v>
      </c>
      <c r="Y473" s="2">
        <v>2</v>
      </c>
      <c r="Z473" s="2">
        <v>2</v>
      </c>
      <c r="AA473" s="2">
        <v>1</v>
      </c>
      <c r="AB473" s="2">
        <v>2</v>
      </c>
      <c r="AC473" s="2">
        <v>4</v>
      </c>
      <c r="AD473" s="2">
        <v>4</v>
      </c>
      <c r="AE473" s="2">
        <v>4</v>
      </c>
      <c r="AF473" s="2">
        <v>3</v>
      </c>
      <c r="AG473" s="2">
        <v>1</v>
      </c>
      <c r="AH473" s="2">
        <v>2</v>
      </c>
      <c r="AI473" s="2">
        <v>1</v>
      </c>
      <c r="AJ473" s="2">
        <v>1</v>
      </c>
      <c r="AK473" s="2">
        <v>1</v>
      </c>
      <c r="AL473" s="2">
        <v>3</v>
      </c>
      <c r="AM473" s="2">
        <v>1</v>
      </c>
      <c r="AN473" s="2">
        <v>2</v>
      </c>
      <c r="AO473" s="2">
        <v>2</v>
      </c>
      <c r="AP473" s="2">
        <v>4</v>
      </c>
      <c r="AQ473" s="2">
        <v>4</v>
      </c>
      <c r="AR473" s="2">
        <v>2</v>
      </c>
      <c r="AS473" s="2">
        <v>2</v>
      </c>
      <c r="AT473" s="2">
        <v>2</v>
      </c>
      <c r="AU473" s="2">
        <v>1</v>
      </c>
      <c r="AV473" s="2">
        <v>2</v>
      </c>
      <c r="AW473" s="2">
        <v>2</v>
      </c>
      <c r="AX473" s="2">
        <v>2</v>
      </c>
      <c r="AY473" s="2">
        <v>2</v>
      </c>
      <c r="AZ473" s="2">
        <v>3</v>
      </c>
      <c r="BA473" s="2">
        <v>3</v>
      </c>
      <c r="BB473" s="2">
        <v>2</v>
      </c>
      <c r="BC473" s="2">
        <v>2</v>
      </c>
      <c r="BD473" s="2">
        <v>2</v>
      </c>
      <c r="BE473" s="2">
        <v>2</v>
      </c>
      <c r="BF473" s="2">
        <v>1</v>
      </c>
      <c r="BG473" s="2">
        <v>3</v>
      </c>
      <c r="BH473" s="2">
        <v>2</v>
      </c>
      <c r="BI473" s="2">
        <f t="shared" si="22"/>
        <v>2.5</v>
      </c>
      <c r="BJ473" s="2">
        <v>0</v>
      </c>
      <c r="BK473" s="2">
        <v>0</v>
      </c>
      <c r="BL473" s="2">
        <v>0</v>
      </c>
      <c r="BM473" s="2">
        <v>0</v>
      </c>
      <c r="BN473" s="2">
        <v>0</v>
      </c>
      <c r="BO473" s="2">
        <v>1</v>
      </c>
      <c r="BP473" s="2">
        <v>0</v>
      </c>
      <c r="BQ473" s="4" t="s">
        <v>445</v>
      </c>
      <c r="BR473" s="2">
        <v>0</v>
      </c>
      <c r="BS473" s="2">
        <v>0</v>
      </c>
      <c r="BT473" s="2">
        <v>0</v>
      </c>
      <c r="BU473" s="2">
        <v>0</v>
      </c>
      <c r="BV473" s="2">
        <v>0</v>
      </c>
      <c r="BW473" s="2">
        <v>1</v>
      </c>
      <c r="BX473" s="2">
        <v>0</v>
      </c>
      <c r="BY473" s="4" t="s">
        <v>445</v>
      </c>
      <c r="BZ473" s="2">
        <v>0</v>
      </c>
      <c r="CA473" s="2">
        <v>0</v>
      </c>
      <c r="CB473" s="2">
        <v>0</v>
      </c>
      <c r="CC473" s="2">
        <v>0</v>
      </c>
      <c r="CD473" s="2">
        <v>0</v>
      </c>
      <c r="CE473" s="2">
        <v>1</v>
      </c>
      <c r="CF473" s="2">
        <v>0</v>
      </c>
      <c r="CG473" s="4" t="s">
        <v>445</v>
      </c>
      <c r="CH473" s="2">
        <v>0</v>
      </c>
      <c r="CI473" s="2">
        <v>0</v>
      </c>
      <c r="CJ473" s="2">
        <v>0</v>
      </c>
      <c r="CK473" s="2">
        <v>1</v>
      </c>
      <c r="CL473" s="2">
        <v>0</v>
      </c>
      <c r="CM473" s="4" t="s">
        <v>445</v>
      </c>
      <c r="CN473" s="2">
        <v>0</v>
      </c>
      <c r="CO473" s="2">
        <v>0</v>
      </c>
      <c r="CP473" s="2">
        <v>0</v>
      </c>
      <c r="CQ473" s="2">
        <v>1</v>
      </c>
      <c r="CR473" s="2">
        <v>0</v>
      </c>
      <c r="CS473" s="4" t="s">
        <v>445</v>
      </c>
      <c r="CT473" s="2">
        <v>0</v>
      </c>
      <c r="CU473" s="2">
        <v>0</v>
      </c>
      <c r="CV473" s="2">
        <v>0</v>
      </c>
      <c r="CW473" s="2">
        <v>0</v>
      </c>
      <c r="CX473" s="2">
        <v>1</v>
      </c>
      <c r="CY473" s="2">
        <v>0</v>
      </c>
      <c r="CZ473" s="4" t="s">
        <v>445</v>
      </c>
      <c r="DA473" s="8">
        <f t="shared" si="23"/>
        <v>0</v>
      </c>
      <c r="DB473" s="2">
        <v>2</v>
      </c>
      <c r="DC473" s="2">
        <v>2</v>
      </c>
      <c r="DD473" s="2">
        <v>2</v>
      </c>
      <c r="DE473" s="2">
        <v>3</v>
      </c>
      <c r="DF473" s="2">
        <v>2</v>
      </c>
      <c r="DG473" s="2">
        <v>2</v>
      </c>
      <c r="DH473" s="2">
        <v>1</v>
      </c>
      <c r="DI473" s="2">
        <v>1</v>
      </c>
      <c r="DJ473" s="2">
        <v>1</v>
      </c>
      <c r="DR473" s="4" t="s">
        <v>445</v>
      </c>
    </row>
    <row r="474" spans="1:122">
      <c r="A474" s="2">
        <v>8122226</v>
      </c>
      <c r="B474" s="3">
        <v>42056.517962962964</v>
      </c>
      <c r="C474" s="2">
        <v>2</v>
      </c>
      <c r="D474" s="2">
        <v>25</v>
      </c>
      <c r="E474" s="2">
        <v>4</v>
      </c>
      <c r="F474" s="2">
        <v>40</v>
      </c>
      <c r="G474" s="2">
        <v>8</v>
      </c>
      <c r="H474" s="2">
        <v>2</v>
      </c>
      <c r="I474" s="2">
        <v>2</v>
      </c>
      <c r="J474" s="2">
        <v>2</v>
      </c>
      <c r="K474" s="2">
        <v>1</v>
      </c>
      <c r="L474" s="2">
        <v>8</v>
      </c>
      <c r="N474" s="2">
        <v>1980</v>
      </c>
      <c r="O474" s="2">
        <v>500</v>
      </c>
      <c r="P474" s="2">
        <v>12</v>
      </c>
      <c r="Q474" s="2">
        <f t="shared" si="21"/>
        <v>41.666666666666664</v>
      </c>
      <c r="R474" s="4" t="s">
        <v>366</v>
      </c>
      <c r="S474" s="2">
        <v>2</v>
      </c>
      <c r="T474" s="2">
        <v>2</v>
      </c>
      <c r="U474" s="2">
        <v>2</v>
      </c>
      <c r="V474" s="2">
        <v>2</v>
      </c>
      <c r="W474" s="2">
        <v>4</v>
      </c>
      <c r="X474" s="2">
        <v>3</v>
      </c>
      <c r="Y474" s="2">
        <v>1</v>
      </c>
      <c r="Z474" s="2">
        <v>1</v>
      </c>
      <c r="AA474" s="2">
        <v>3</v>
      </c>
      <c r="AB474" s="2">
        <v>3</v>
      </c>
      <c r="AC474" s="2">
        <v>3</v>
      </c>
      <c r="AD474" s="2">
        <v>3</v>
      </c>
      <c r="AE474" s="2">
        <v>1</v>
      </c>
      <c r="AF474" s="2">
        <v>1</v>
      </c>
      <c r="AG474" s="2">
        <v>3</v>
      </c>
      <c r="AH474" s="2">
        <v>2</v>
      </c>
      <c r="AI474" s="2">
        <v>2</v>
      </c>
      <c r="AJ474" s="2">
        <v>1</v>
      </c>
      <c r="AK474" s="2">
        <v>2</v>
      </c>
      <c r="AL474" s="2">
        <v>2</v>
      </c>
      <c r="AM474" s="2">
        <v>2</v>
      </c>
      <c r="AN474" s="2">
        <v>3</v>
      </c>
      <c r="AO474" s="2">
        <v>1</v>
      </c>
      <c r="AP474" s="2">
        <v>2</v>
      </c>
      <c r="AQ474" s="2">
        <v>2</v>
      </c>
      <c r="AR474" s="2">
        <v>1</v>
      </c>
      <c r="AS474" s="2">
        <v>2</v>
      </c>
      <c r="AT474" s="2">
        <v>2</v>
      </c>
      <c r="AU474" s="2">
        <v>1</v>
      </c>
      <c r="AV474" s="2">
        <v>2</v>
      </c>
      <c r="AW474" s="2">
        <v>2</v>
      </c>
      <c r="AX474" s="2">
        <v>1</v>
      </c>
      <c r="AY474" s="2">
        <v>2</v>
      </c>
      <c r="AZ474" s="2">
        <v>2</v>
      </c>
      <c r="BA474" s="2">
        <v>3</v>
      </c>
      <c r="BB474" s="2">
        <v>3</v>
      </c>
      <c r="BC474" s="2">
        <v>3</v>
      </c>
      <c r="BD474" s="2">
        <v>4</v>
      </c>
      <c r="BE474" s="2">
        <v>5</v>
      </c>
      <c r="BF474" s="2">
        <v>4</v>
      </c>
      <c r="BG474" s="2">
        <v>3</v>
      </c>
      <c r="BH474" s="2">
        <v>4</v>
      </c>
      <c r="BI474" s="2">
        <f t="shared" si="22"/>
        <v>3.5</v>
      </c>
      <c r="BJ474" s="2">
        <v>0</v>
      </c>
      <c r="BK474" s="2">
        <v>0</v>
      </c>
      <c r="BL474" s="2">
        <v>0</v>
      </c>
      <c r="BM474" s="2">
        <v>1</v>
      </c>
      <c r="BN474" s="2">
        <v>0</v>
      </c>
      <c r="BO474" s="2">
        <v>0</v>
      </c>
      <c r="BP474" s="2">
        <v>0</v>
      </c>
      <c r="BQ474" s="4" t="s">
        <v>445</v>
      </c>
      <c r="BR474" s="2">
        <v>0</v>
      </c>
      <c r="BS474" s="2">
        <v>0</v>
      </c>
      <c r="BT474" s="2">
        <v>0</v>
      </c>
      <c r="BU474" s="2">
        <v>1</v>
      </c>
      <c r="BV474" s="2">
        <v>0</v>
      </c>
      <c r="BW474" s="2">
        <v>0</v>
      </c>
      <c r="BX474" s="2">
        <v>0</v>
      </c>
      <c r="BY474" s="4" t="s">
        <v>445</v>
      </c>
      <c r="BZ474" s="2">
        <v>0</v>
      </c>
      <c r="CA474" s="2">
        <v>0</v>
      </c>
      <c r="CB474" s="2">
        <v>1</v>
      </c>
      <c r="CC474" s="2">
        <v>0</v>
      </c>
      <c r="CD474" s="2">
        <v>0</v>
      </c>
      <c r="CE474" s="2">
        <v>0</v>
      </c>
      <c r="CF474" s="2">
        <v>0</v>
      </c>
      <c r="CG474" s="4" t="s">
        <v>445</v>
      </c>
      <c r="CH474" s="2">
        <v>0</v>
      </c>
      <c r="CI474" s="2">
        <v>1</v>
      </c>
      <c r="CJ474" s="2">
        <v>0</v>
      </c>
      <c r="CK474" s="2">
        <v>0</v>
      </c>
      <c r="CL474" s="2">
        <v>0</v>
      </c>
      <c r="CM474" s="4" t="s">
        <v>445</v>
      </c>
      <c r="CN474" s="2">
        <v>1</v>
      </c>
      <c r="CO474" s="2">
        <v>0</v>
      </c>
      <c r="CP474" s="2">
        <v>0</v>
      </c>
      <c r="CQ474" s="2">
        <v>0</v>
      </c>
      <c r="CR474" s="2">
        <v>0</v>
      </c>
      <c r="CS474" s="4" t="s">
        <v>445</v>
      </c>
      <c r="CT474" s="2">
        <v>1</v>
      </c>
      <c r="CU474" s="2">
        <v>0</v>
      </c>
      <c r="CV474" s="2">
        <v>0</v>
      </c>
      <c r="CW474" s="2">
        <v>0</v>
      </c>
      <c r="CX474" s="2">
        <v>0</v>
      </c>
      <c r="CY474" s="2">
        <v>0</v>
      </c>
      <c r="CZ474" s="4" t="s">
        <v>445</v>
      </c>
      <c r="DA474" s="8">
        <f t="shared" si="23"/>
        <v>6</v>
      </c>
      <c r="DB474" s="2">
        <v>2</v>
      </c>
      <c r="DC474" s="2">
        <v>3</v>
      </c>
      <c r="DD474" s="2">
        <v>2</v>
      </c>
      <c r="DE474" s="2">
        <v>4</v>
      </c>
      <c r="DF474" s="2">
        <v>4</v>
      </c>
      <c r="DG474" s="2">
        <v>4</v>
      </c>
      <c r="DH474" s="2">
        <v>3</v>
      </c>
      <c r="DI474" s="2">
        <v>4</v>
      </c>
      <c r="DJ474" s="2">
        <v>2</v>
      </c>
      <c r="DK474" s="2">
        <v>0</v>
      </c>
      <c r="DL474" s="2">
        <v>1</v>
      </c>
      <c r="DM474" s="2">
        <v>0</v>
      </c>
      <c r="DN474" s="2">
        <v>0</v>
      </c>
      <c r="DO474" s="2">
        <v>0</v>
      </c>
      <c r="DP474" s="2">
        <v>0</v>
      </c>
      <c r="DQ474" s="2">
        <v>0</v>
      </c>
      <c r="DR474" s="4" t="s">
        <v>445</v>
      </c>
    </row>
    <row r="475" spans="1:122">
      <c r="A475" s="2">
        <v>8125574</v>
      </c>
      <c r="B475" s="3">
        <v>42055.98101851852</v>
      </c>
      <c r="C475" s="2">
        <v>1</v>
      </c>
      <c r="D475" s="2">
        <v>28</v>
      </c>
      <c r="E475" s="2">
        <v>4</v>
      </c>
      <c r="F475" s="2">
        <v>34</v>
      </c>
      <c r="G475" s="2">
        <v>6</v>
      </c>
      <c r="H475" s="2">
        <v>1</v>
      </c>
      <c r="I475" s="2">
        <v>1</v>
      </c>
      <c r="J475" s="2">
        <v>7</v>
      </c>
      <c r="K475" s="2">
        <v>3</v>
      </c>
      <c r="L475" s="2">
        <v>5</v>
      </c>
      <c r="N475" s="2">
        <v>2000</v>
      </c>
      <c r="O475" s="2">
        <v>200</v>
      </c>
      <c r="P475" s="2">
        <v>5</v>
      </c>
      <c r="Q475" s="2">
        <f t="shared" si="21"/>
        <v>40</v>
      </c>
      <c r="R475" s="4" t="s">
        <v>367</v>
      </c>
      <c r="S475" s="2">
        <v>4</v>
      </c>
      <c r="T475" s="2">
        <v>4</v>
      </c>
      <c r="U475" s="2">
        <v>3</v>
      </c>
      <c r="V475" s="2">
        <v>3</v>
      </c>
      <c r="W475" s="2">
        <v>4</v>
      </c>
      <c r="X475" s="2">
        <v>3</v>
      </c>
      <c r="Y475" s="2">
        <v>3</v>
      </c>
      <c r="Z475" s="2">
        <v>3</v>
      </c>
      <c r="AA475" s="2">
        <v>3</v>
      </c>
      <c r="AB475" s="2">
        <v>3</v>
      </c>
      <c r="AC475" s="2">
        <v>3</v>
      </c>
      <c r="AD475" s="2">
        <v>3</v>
      </c>
      <c r="AE475" s="2">
        <v>2</v>
      </c>
      <c r="AF475" s="2">
        <v>4</v>
      </c>
      <c r="AG475" s="2">
        <v>3</v>
      </c>
      <c r="AH475" s="2">
        <v>3</v>
      </c>
      <c r="AI475" s="2">
        <v>3</v>
      </c>
      <c r="AJ475" s="2">
        <v>3</v>
      </c>
      <c r="AK475" s="2">
        <v>3</v>
      </c>
      <c r="AL475" s="2">
        <v>3</v>
      </c>
      <c r="AM475" s="2">
        <v>3</v>
      </c>
      <c r="AN475" s="2">
        <v>3</v>
      </c>
      <c r="AO475" s="2">
        <v>4</v>
      </c>
      <c r="AP475" s="2">
        <v>2</v>
      </c>
      <c r="AQ475" s="2">
        <v>2</v>
      </c>
      <c r="AR475" s="2">
        <v>4</v>
      </c>
      <c r="AS475" s="2">
        <v>3</v>
      </c>
      <c r="AT475" s="2">
        <v>4</v>
      </c>
      <c r="AU475" s="2">
        <v>3</v>
      </c>
      <c r="AV475" s="2">
        <v>3</v>
      </c>
      <c r="AW475" s="2">
        <v>3</v>
      </c>
      <c r="AX475" s="2">
        <v>3</v>
      </c>
      <c r="AY475" s="2">
        <v>3</v>
      </c>
      <c r="AZ475" s="2">
        <v>3</v>
      </c>
      <c r="BA475" s="2">
        <v>3</v>
      </c>
      <c r="BB475" s="2">
        <v>3</v>
      </c>
      <c r="BC475" s="2">
        <v>3</v>
      </c>
      <c r="BD475" s="2">
        <v>4</v>
      </c>
      <c r="BE475" s="2">
        <v>4</v>
      </c>
      <c r="BF475" s="2">
        <v>3</v>
      </c>
      <c r="BG475" s="2">
        <v>3</v>
      </c>
      <c r="BH475" s="2">
        <v>4</v>
      </c>
      <c r="BI475" s="2">
        <f t="shared" si="22"/>
        <v>3.5</v>
      </c>
      <c r="BJ475" s="2">
        <v>1</v>
      </c>
      <c r="BK475" s="2">
        <v>1</v>
      </c>
      <c r="BL475" s="2">
        <v>1</v>
      </c>
      <c r="BM475" s="2">
        <v>1</v>
      </c>
      <c r="BN475" s="2">
        <v>0</v>
      </c>
      <c r="BO475" s="2">
        <v>0</v>
      </c>
      <c r="BP475" s="2">
        <v>0</v>
      </c>
      <c r="BQ475" s="4" t="s">
        <v>445</v>
      </c>
      <c r="BR475" s="2">
        <v>1</v>
      </c>
      <c r="BS475" s="2">
        <v>1</v>
      </c>
      <c r="BT475" s="2">
        <v>1</v>
      </c>
      <c r="BU475" s="2">
        <v>0</v>
      </c>
      <c r="BV475" s="2">
        <v>0</v>
      </c>
      <c r="BW475" s="2">
        <v>0</v>
      </c>
      <c r="BX475" s="2">
        <v>0</v>
      </c>
      <c r="BY475" s="4" t="s">
        <v>445</v>
      </c>
      <c r="BZ475" s="2">
        <v>1</v>
      </c>
      <c r="CA475" s="2">
        <v>1</v>
      </c>
      <c r="CB475" s="2">
        <v>1</v>
      </c>
      <c r="CC475" s="2">
        <v>0</v>
      </c>
      <c r="CD475" s="2">
        <v>0</v>
      </c>
      <c r="CE475" s="2">
        <v>0</v>
      </c>
      <c r="CF475" s="2">
        <v>0</v>
      </c>
      <c r="CG475" s="4" t="s">
        <v>445</v>
      </c>
      <c r="CH475" s="2">
        <v>1</v>
      </c>
      <c r="CI475" s="2">
        <v>1</v>
      </c>
      <c r="CJ475" s="2">
        <v>0</v>
      </c>
      <c r="CK475" s="2">
        <v>0</v>
      </c>
      <c r="CL475" s="2">
        <v>0</v>
      </c>
      <c r="CM475" s="4" t="s">
        <v>445</v>
      </c>
      <c r="CN475" s="2">
        <v>1</v>
      </c>
      <c r="CO475" s="2">
        <v>1</v>
      </c>
      <c r="CP475" s="2">
        <v>0</v>
      </c>
      <c r="CQ475" s="2">
        <v>0</v>
      </c>
      <c r="CR475" s="2">
        <v>0</v>
      </c>
      <c r="CS475" s="4" t="s">
        <v>445</v>
      </c>
      <c r="CT475" s="2">
        <v>1</v>
      </c>
      <c r="CU475" s="2">
        <v>0</v>
      </c>
      <c r="CV475" s="2">
        <v>0</v>
      </c>
      <c r="CW475" s="2">
        <v>0</v>
      </c>
      <c r="CX475" s="2">
        <v>0</v>
      </c>
      <c r="CY475" s="2">
        <v>0</v>
      </c>
      <c r="CZ475" s="4" t="s">
        <v>445</v>
      </c>
      <c r="DA475" s="8">
        <f t="shared" si="23"/>
        <v>15</v>
      </c>
      <c r="DB475" s="2">
        <v>3</v>
      </c>
      <c r="DC475" s="2">
        <v>4</v>
      </c>
      <c r="DD475" s="2">
        <v>4</v>
      </c>
      <c r="DE475" s="2">
        <v>4</v>
      </c>
      <c r="DF475" s="2">
        <v>5</v>
      </c>
      <c r="DG475" s="2">
        <v>4</v>
      </c>
      <c r="DH475" s="2">
        <v>5</v>
      </c>
      <c r="DI475" s="2">
        <v>4</v>
      </c>
      <c r="DJ475" s="2">
        <v>2</v>
      </c>
      <c r="DK475" s="2">
        <v>1</v>
      </c>
      <c r="DL475" s="2">
        <v>1</v>
      </c>
      <c r="DM475" s="2">
        <v>1</v>
      </c>
      <c r="DN475" s="2">
        <v>1</v>
      </c>
      <c r="DO475" s="2">
        <v>1</v>
      </c>
      <c r="DP475" s="2">
        <v>1</v>
      </c>
      <c r="DQ475" s="2">
        <v>0</v>
      </c>
      <c r="DR475" s="4" t="s">
        <v>445</v>
      </c>
    </row>
    <row r="476" spans="1:122">
      <c r="A476" s="2">
        <v>8130703</v>
      </c>
      <c r="B476" s="3">
        <v>42057.670972222222</v>
      </c>
      <c r="C476" s="2">
        <v>1</v>
      </c>
      <c r="D476" s="2">
        <v>42</v>
      </c>
      <c r="E476" s="2">
        <v>7</v>
      </c>
      <c r="F476" s="2">
        <v>7</v>
      </c>
      <c r="G476" s="2">
        <v>2</v>
      </c>
      <c r="H476" s="2">
        <v>2</v>
      </c>
      <c r="I476" s="2">
        <v>2</v>
      </c>
      <c r="J476" s="2">
        <v>6</v>
      </c>
      <c r="K476" s="2">
        <v>5</v>
      </c>
      <c r="L476" s="2">
        <v>4</v>
      </c>
      <c r="N476" s="2">
        <v>2005</v>
      </c>
      <c r="O476" s="2">
        <v>550</v>
      </c>
      <c r="P476" s="2">
        <v>5</v>
      </c>
      <c r="Q476" s="2">
        <f t="shared" si="21"/>
        <v>110</v>
      </c>
      <c r="R476" s="4" t="s">
        <v>368</v>
      </c>
      <c r="S476" s="2">
        <v>4</v>
      </c>
      <c r="T476" s="2">
        <v>4</v>
      </c>
      <c r="U476" s="2">
        <v>3</v>
      </c>
      <c r="V476" s="2">
        <v>3</v>
      </c>
      <c r="W476" s="2">
        <v>3</v>
      </c>
      <c r="X476" s="2">
        <v>3</v>
      </c>
      <c r="Y476" s="2">
        <v>3</v>
      </c>
      <c r="Z476" s="2">
        <v>4</v>
      </c>
      <c r="AA476" s="2">
        <v>4</v>
      </c>
      <c r="AB476" s="2">
        <v>4</v>
      </c>
      <c r="AC476" s="2">
        <v>3</v>
      </c>
      <c r="AD476" s="2">
        <v>3</v>
      </c>
      <c r="AE476" s="2">
        <v>2</v>
      </c>
      <c r="AF476" s="2">
        <v>2</v>
      </c>
      <c r="AG476" s="2">
        <v>3</v>
      </c>
      <c r="AH476" s="2">
        <v>3</v>
      </c>
      <c r="AI476" s="2">
        <v>4</v>
      </c>
      <c r="AJ476" s="2">
        <v>4</v>
      </c>
      <c r="AK476" s="2">
        <v>3</v>
      </c>
      <c r="AL476" s="2">
        <v>3</v>
      </c>
      <c r="AM476" s="2">
        <v>4</v>
      </c>
      <c r="AN476" s="2">
        <v>3</v>
      </c>
      <c r="AO476" s="2">
        <v>3</v>
      </c>
      <c r="AP476" s="2">
        <v>3</v>
      </c>
      <c r="AQ476" s="2">
        <v>3</v>
      </c>
      <c r="AR476" s="2">
        <v>3</v>
      </c>
      <c r="AS476" s="2">
        <v>3</v>
      </c>
      <c r="AT476" s="2">
        <v>3</v>
      </c>
      <c r="AU476" s="2">
        <v>2</v>
      </c>
      <c r="AV476" s="2">
        <v>2</v>
      </c>
      <c r="AW476" s="2">
        <v>3</v>
      </c>
      <c r="AX476" s="2">
        <v>3</v>
      </c>
      <c r="AY476" s="2">
        <v>3</v>
      </c>
      <c r="AZ476" s="2">
        <v>3</v>
      </c>
      <c r="BA476" s="2">
        <v>2</v>
      </c>
      <c r="BB476" s="2">
        <v>2</v>
      </c>
      <c r="BC476" s="2">
        <v>3</v>
      </c>
      <c r="BD476" s="2">
        <v>4</v>
      </c>
      <c r="BE476" s="2">
        <v>5</v>
      </c>
      <c r="BF476" s="2">
        <v>4</v>
      </c>
      <c r="BG476" s="2">
        <v>4</v>
      </c>
      <c r="BH476" s="2">
        <v>3</v>
      </c>
      <c r="BI476" s="2">
        <f t="shared" si="22"/>
        <v>3.5</v>
      </c>
      <c r="BJ476" s="2">
        <v>1</v>
      </c>
      <c r="BK476" s="2">
        <v>0</v>
      </c>
      <c r="BL476" s="2">
        <v>0</v>
      </c>
      <c r="BM476" s="2">
        <v>1</v>
      </c>
      <c r="BN476" s="2">
        <v>0</v>
      </c>
      <c r="BO476" s="2">
        <v>0</v>
      </c>
      <c r="BP476" s="2">
        <v>0</v>
      </c>
      <c r="BQ476" s="4" t="s">
        <v>445</v>
      </c>
      <c r="BR476" s="2">
        <v>1</v>
      </c>
      <c r="BS476" s="2">
        <v>0</v>
      </c>
      <c r="BT476" s="2">
        <v>1</v>
      </c>
      <c r="BU476" s="2">
        <v>0</v>
      </c>
      <c r="BV476" s="2">
        <v>0</v>
      </c>
      <c r="BW476" s="2">
        <v>0</v>
      </c>
      <c r="BX476" s="2">
        <v>0</v>
      </c>
      <c r="BY476" s="4" t="s">
        <v>445</v>
      </c>
      <c r="BZ476" s="2">
        <v>0</v>
      </c>
      <c r="CA476" s="2">
        <v>1</v>
      </c>
      <c r="CB476" s="2">
        <v>0</v>
      </c>
      <c r="CC476" s="2">
        <v>0</v>
      </c>
      <c r="CD476" s="2">
        <v>0</v>
      </c>
      <c r="CE476" s="2">
        <v>0</v>
      </c>
      <c r="CF476" s="2">
        <v>0</v>
      </c>
      <c r="CG476" s="4" t="s">
        <v>445</v>
      </c>
      <c r="CH476" s="2">
        <v>1</v>
      </c>
      <c r="CI476" s="2">
        <v>0</v>
      </c>
      <c r="CJ476" s="2">
        <v>0</v>
      </c>
      <c r="CK476" s="2">
        <v>0</v>
      </c>
      <c r="CL476" s="2">
        <v>0</v>
      </c>
      <c r="CM476" s="4" t="s">
        <v>445</v>
      </c>
      <c r="CN476" s="2">
        <v>1</v>
      </c>
      <c r="CO476" s="2">
        <v>0</v>
      </c>
      <c r="CP476" s="2">
        <v>0</v>
      </c>
      <c r="CQ476" s="2">
        <v>0</v>
      </c>
      <c r="CR476" s="2">
        <v>0</v>
      </c>
      <c r="CS476" s="4" t="s">
        <v>445</v>
      </c>
      <c r="CT476" s="2">
        <v>1</v>
      </c>
      <c r="CU476" s="2">
        <v>0</v>
      </c>
      <c r="CV476" s="2">
        <v>0</v>
      </c>
      <c r="CW476" s="2">
        <v>0</v>
      </c>
      <c r="CX476" s="2">
        <v>0</v>
      </c>
      <c r="CY476" s="2">
        <v>0</v>
      </c>
      <c r="CZ476" s="4" t="s">
        <v>445</v>
      </c>
      <c r="DA476" s="8">
        <f t="shared" si="23"/>
        <v>8</v>
      </c>
      <c r="DB476" s="2">
        <v>4</v>
      </c>
      <c r="DC476" s="2">
        <v>4</v>
      </c>
      <c r="DD476" s="2">
        <v>4</v>
      </c>
      <c r="DE476" s="2">
        <v>4</v>
      </c>
      <c r="DF476" s="2">
        <v>5</v>
      </c>
      <c r="DG476" s="2">
        <v>4</v>
      </c>
      <c r="DH476" s="2">
        <v>5</v>
      </c>
      <c r="DI476" s="2">
        <v>4</v>
      </c>
      <c r="DJ476" s="2">
        <v>4</v>
      </c>
      <c r="DR476" s="4" t="s">
        <v>445</v>
      </c>
    </row>
    <row r="477" spans="1:122">
      <c r="A477" s="2">
        <v>8132668</v>
      </c>
      <c r="B477" s="3">
        <v>42055.979398148149</v>
      </c>
      <c r="C477" s="2">
        <v>1</v>
      </c>
      <c r="D477" s="2">
        <v>31</v>
      </c>
      <c r="E477" s="2">
        <v>5</v>
      </c>
      <c r="F477" s="2">
        <v>40</v>
      </c>
      <c r="G477" s="2">
        <v>8</v>
      </c>
      <c r="H477" s="2">
        <v>1</v>
      </c>
      <c r="I477" s="2">
        <v>1</v>
      </c>
      <c r="J477" s="2">
        <v>2</v>
      </c>
      <c r="K477" s="2">
        <v>1</v>
      </c>
      <c r="L477" s="2">
        <v>9</v>
      </c>
      <c r="N477" s="2">
        <v>2001</v>
      </c>
      <c r="O477" s="2">
        <v>100</v>
      </c>
      <c r="P477" s="2">
        <v>2</v>
      </c>
      <c r="Q477" s="2">
        <f t="shared" si="21"/>
        <v>50</v>
      </c>
      <c r="R477" s="4" t="s">
        <v>92</v>
      </c>
      <c r="S477" s="2">
        <v>1</v>
      </c>
      <c r="T477" s="2">
        <v>2</v>
      </c>
      <c r="U477" s="2">
        <v>2</v>
      </c>
      <c r="V477" s="2">
        <v>2</v>
      </c>
      <c r="W477" s="2">
        <v>1</v>
      </c>
      <c r="X477" s="2">
        <v>2</v>
      </c>
      <c r="Y477" s="2">
        <v>2</v>
      </c>
      <c r="Z477" s="2">
        <v>1</v>
      </c>
      <c r="AA477" s="2">
        <v>2</v>
      </c>
      <c r="AB477" s="2">
        <v>2</v>
      </c>
      <c r="AC477" s="2">
        <v>1</v>
      </c>
      <c r="AD477" s="2">
        <v>1</v>
      </c>
      <c r="AE477" s="2">
        <v>4</v>
      </c>
      <c r="AF477" s="2">
        <v>2</v>
      </c>
      <c r="AG477" s="2">
        <v>2</v>
      </c>
      <c r="AH477" s="2">
        <v>3</v>
      </c>
      <c r="AI477" s="2">
        <v>1</v>
      </c>
      <c r="AJ477" s="2">
        <v>1</v>
      </c>
      <c r="AK477" s="2">
        <v>3</v>
      </c>
      <c r="AL477" s="2">
        <v>2</v>
      </c>
      <c r="AM477" s="2">
        <v>1</v>
      </c>
      <c r="AN477" s="2">
        <v>1</v>
      </c>
      <c r="AO477" s="2">
        <v>1</v>
      </c>
      <c r="AP477" s="2">
        <v>3</v>
      </c>
      <c r="AQ477" s="2">
        <v>3</v>
      </c>
      <c r="AR477" s="2">
        <v>3</v>
      </c>
      <c r="AS477" s="2">
        <v>3</v>
      </c>
      <c r="AT477" s="2">
        <v>3</v>
      </c>
      <c r="AU477" s="2">
        <v>2</v>
      </c>
      <c r="AV477" s="2">
        <v>2</v>
      </c>
      <c r="AW477" s="2">
        <v>2</v>
      </c>
      <c r="AX477" s="2">
        <v>1</v>
      </c>
      <c r="AY477" s="2">
        <v>1</v>
      </c>
      <c r="AZ477" s="2">
        <v>2</v>
      </c>
      <c r="BA477" s="2">
        <v>2</v>
      </c>
      <c r="BB477" s="2">
        <v>2</v>
      </c>
      <c r="BC477" s="2">
        <v>1</v>
      </c>
      <c r="BD477" s="2">
        <v>3</v>
      </c>
      <c r="BE477" s="2">
        <v>3</v>
      </c>
      <c r="BF477" s="2">
        <v>2</v>
      </c>
      <c r="BG477" s="2">
        <v>3</v>
      </c>
      <c r="BH477" s="2">
        <v>3</v>
      </c>
      <c r="BI477" s="2">
        <f t="shared" si="22"/>
        <v>3</v>
      </c>
      <c r="BJ477" s="2">
        <v>1</v>
      </c>
      <c r="BK477" s="2">
        <v>0</v>
      </c>
      <c r="BL477" s="2">
        <v>0</v>
      </c>
      <c r="BM477" s="2">
        <v>0</v>
      </c>
      <c r="BN477" s="2">
        <v>0</v>
      </c>
      <c r="BO477" s="2">
        <v>0</v>
      </c>
      <c r="BP477" s="2">
        <v>0</v>
      </c>
      <c r="BQ477" s="4" t="s">
        <v>445</v>
      </c>
      <c r="BR477" s="2">
        <v>1</v>
      </c>
      <c r="BS477" s="2">
        <v>0</v>
      </c>
      <c r="BT477" s="2">
        <v>0</v>
      </c>
      <c r="BU477" s="2">
        <v>0</v>
      </c>
      <c r="BV477" s="2">
        <v>0</v>
      </c>
      <c r="BW477" s="2">
        <v>0</v>
      </c>
      <c r="BX477" s="2">
        <v>0</v>
      </c>
      <c r="BY477" s="4" t="s">
        <v>445</v>
      </c>
      <c r="BZ477" s="2">
        <v>1</v>
      </c>
      <c r="CA477" s="2">
        <v>1</v>
      </c>
      <c r="CB477" s="2">
        <v>1</v>
      </c>
      <c r="CC477" s="2">
        <v>1</v>
      </c>
      <c r="CD477" s="2">
        <v>0</v>
      </c>
      <c r="CE477" s="2">
        <v>0</v>
      </c>
      <c r="CF477" s="2">
        <v>0</v>
      </c>
      <c r="CG477" s="4" t="s">
        <v>445</v>
      </c>
      <c r="CH477" s="2">
        <v>1</v>
      </c>
      <c r="CI477" s="2">
        <v>1</v>
      </c>
      <c r="CJ477" s="2">
        <v>0</v>
      </c>
      <c r="CK477" s="2">
        <v>0</v>
      </c>
      <c r="CL477" s="2">
        <v>0</v>
      </c>
      <c r="CM477" s="4" t="s">
        <v>445</v>
      </c>
      <c r="CN477" s="2">
        <v>1</v>
      </c>
      <c r="CO477" s="2">
        <v>1</v>
      </c>
      <c r="CP477" s="2">
        <v>0</v>
      </c>
      <c r="CQ477" s="2">
        <v>0</v>
      </c>
      <c r="CR477" s="2">
        <v>0</v>
      </c>
      <c r="CS477" s="4" t="s">
        <v>445</v>
      </c>
      <c r="CT477" s="2">
        <v>1</v>
      </c>
      <c r="CU477" s="2">
        <v>1</v>
      </c>
      <c r="CV477" s="2">
        <v>1</v>
      </c>
      <c r="CW477" s="2">
        <v>0</v>
      </c>
      <c r="CX477" s="2">
        <v>0</v>
      </c>
      <c r="CY477" s="2">
        <v>0</v>
      </c>
      <c r="CZ477" s="4" t="s">
        <v>445</v>
      </c>
      <c r="DA477" s="8">
        <f t="shared" si="23"/>
        <v>13</v>
      </c>
      <c r="DB477" s="2">
        <v>4</v>
      </c>
      <c r="DC477" s="2">
        <v>3</v>
      </c>
      <c r="DD477" s="2">
        <v>3</v>
      </c>
      <c r="DE477" s="2">
        <v>4</v>
      </c>
      <c r="DF477" s="2">
        <v>5</v>
      </c>
      <c r="DG477" s="2">
        <v>4</v>
      </c>
      <c r="DH477" s="2">
        <v>5</v>
      </c>
      <c r="DI477" s="2">
        <v>4</v>
      </c>
      <c r="DJ477" s="2">
        <v>3</v>
      </c>
      <c r="DR477" s="4" t="s">
        <v>445</v>
      </c>
    </row>
    <row r="478" spans="1:122">
      <c r="A478" s="2">
        <v>8133016</v>
      </c>
      <c r="B478" s="3">
        <v>42056.293946759259</v>
      </c>
      <c r="C478" s="2">
        <v>2</v>
      </c>
      <c r="D478" s="2">
        <v>51</v>
      </c>
      <c r="E478" s="2">
        <v>9</v>
      </c>
      <c r="F478" s="2">
        <v>40</v>
      </c>
      <c r="G478" s="2">
        <v>8</v>
      </c>
      <c r="H478" s="2">
        <v>2</v>
      </c>
      <c r="I478" s="2">
        <v>2</v>
      </c>
      <c r="J478" s="2">
        <v>3</v>
      </c>
      <c r="K478" s="2">
        <v>1</v>
      </c>
      <c r="L478" s="2">
        <v>9</v>
      </c>
      <c r="N478" s="2">
        <v>2005</v>
      </c>
      <c r="O478" s="2">
        <v>1000</v>
      </c>
      <c r="P478" s="2">
        <v>12</v>
      </c>
      <c r="Q478" s="2">
        <f t="shared" si="21"/>
        <v>83.333333333333329</v>
      </c>
      <c r="R478" s="4" t="s">
        <v>369</v>
      </c>
      <c r="S478" s="2">
        <v>3</v>
      </c>
      <c r="T478" s="2">
        <v>4</v>
      </c>
      <c r="U478" s="2">
        <v>4</v>
      </c>
      <c r="V478" s="2">
        <v>3</v>
      </c>
      <c r="W478" s="2">
        <v>4</v>
      </c>
      <c r="X478" s="2">
        <v>3</v>
      </c>
      <c r="Y478" s="2">
        <v>3</v>
      </c>
      <c r="Z478" s="2">
        <v>4</v>
      </c>
      <c r="AA478" s="2">
        <v>4</v>
      </c>
      <c r="AB478" s="2">
        <v>3</v>
      </c>
      <c r="AC478" s="2">
        <v>3</v>
      </c>
      <c r="AD478" s="2">
        <v>3</v>
      </c>
      <c r="AE478" s="2">
        <v>3</v>
      </c>
      <c r="AF478" s="2">
        <v>3</v>
      </c>
      <c r="AG478" s="2">
        <v>3</v>
      </c>
      <c r="AH478" s="2">
        <v>2</v>
      </c>
      <c r="AI478" s="2">
        <v>2</v>
      </c>
      <c r="AJ478" s="2">
        <v>3</v>
      </c>
      <c r="AK478" s="2">
        <v>3</v>
      </c>
      <c r="AL478" s="2">
        <v>3</v>
      </c>
      <c r="AM478" s="2">
        <v>2</v>
      </c>
      <c r="AN478" s="2">
        <v>3</v>
      </c>
      <c r="AO478" s="2">
        <v>3</v>
      </c>
      <c r="AP478" s="2">
        <v>3</v>
      </c>
      <c r="AQ478" s="2">
        <v>3</v>
      </c>
      <c r="AR478" s="2">
        <v>3</v>
      </c>
      <c r="AS478" s="2">
        <v>3</v>
      </c>
      <c r="AT478" s="2">
        <v>3</v>
      </c>
      <c r="AU478" s="2">
        <v>3</v>
      </c>
      <c r="AV478" s="2">
        <v>3</v>
      </c>
      <c r="AW478" s="2">
        <v>3</v>
      </c>
      <c r="AX478" s="2">
        <v>3</v>
      </c>
      <c r="AY478" s="2">
        <v>3</v>
      </c>
      <c r="AZ478" s="2">
        <v>3</v>
      </c>
      <c r="BA478" s="2">
        <v>3</v>
      </c>
      <c r="BB478" s="2">
        <v>3</v>
      </c>
      <c r="BC478" s="2">
        <v>3</v>
      </c>
      <c r="BD478" s="2">
        <v>4</v>
      </c>
      <c r="BE478" s="2">
        <v>3</v>
      </c>
      <c r="BF478" s="2">
        <v>3</v>
      </c>
      <c r="BG478" s="2">
        <v>3</v>
      </c>
      <c r="BH478" s="2">
        <v>3</v>
      </c>
      <c r="BI478" s="2">
        <f t="shared" si="22"/>
        <v>3</v>
      </c>
      <c r="BJ478" s="2">
        <v>0</v>
      </c>
      <c r="BK478" s="2">
        <v>1</v>
      </c>
      <c r="BL478" s="2">
        <v>0</v>
      </c>
      <c r="BM478" s="2">
        <v>0</v>
      </c>
      <c r="BN478" s="2">
        <v>0</v>
      </c>
      <c r="BO478" s="2">
        <v>0</v>
      </c>
      <c r="BP478" s="2">
        <v>0</v>
      </c>
      <c r="BQ478" s="4" t="s">
        <v>445</v>
      </c>
      <c r="BR478" s="2">
        <v>0</v>
      </c>
      <c r="BS478" s="2">
        <v>0</v>
      </c>
      <c r="BT478" s="2">
        <v>0</v>
      </c>
      <c r="BU478" s="2">
        <v>1</v>
      </c>
      <c r="BV478" s="2">
        <v>0</v>
      </c>
      <c r="BW478" s="2">
        <v>0</v>
      </c>
      <c r="BX478" s="2">
        <v>0</v>
      </c>
      <c r="BY478" s="4" t="s">
        <v>445</v>
      </c>
      <c r="BZ478" s="2">
        <v>1</v>
      </c>
      <c r="CA478" s="2">
        <v>0</v>
      </c>
      <c r="CB478" s="2">
        <v>1</v>
      </c>
      <c r="CC478" s="2">
        <v>0</v>
      </c>
      <c r="CD478" s="2">
        <v>0</v>
      </c>
      <c r="CE478" s="2">
        <v>0</v>
      </c>
      <c r="CF478" s="2">
        <v>0</v>
      </c>
      <c r="CG478" s="4" t="s">
        <v>445</v>
      </c>
      <c r="CH478" s="2">
        <v>1</v>
      </c>
      <c r="CI478" s="2">
        <v>1</v>
      </c>
      <c r="CJ478" s="2">
        <v>0</v>
      </c>
      <c r="CK478" s="2">
        <v>0</v>
      </c>
      <c r="CL478" s="2">
        <v>0</v>
      </c>
      <c r="CM478" s="4" t="s">
        <v>445</v>
      </c>
      <c r="CN478" s="2">
        <v>1</v>
      </c>
      <c r="CO478" s="2">
        <v>1</v>
      </c>
      <c r="CP478" s="2">
        <v>0</v>
      </c>
      <c r="CQ478" s="2">
        <v>0</v>
      </c>
      <c r="CR478" s="2">
        <v>0</v>
      </c>
      <c r="CS478" s="4" t="s">
        <v>445</v>
      </c>
      <c r="CT478" s="2">
        <v>0</v>
      </c>
      <c r="CU478" s="2">
        <v>1</v>
      </c>
      <c r="CV478" s="2">
        <v>1</v>
      </c>
      <c r="CW478" s="2">
        <v>0</v>
      </c>
      <c r="CX478" s="2">
        <v>0</v>
      </c>
      <c r="CY478" s="2">
        <v>0</v>
      </c>
      <c r="CZ478" s="4" t="s">
        <v>445</v>
      </c>
      <c r="DA478" s="8">
        <f t="shared" si="23"/>
        <v>10</v>
      </c>
      <c r="DB478" s="2">
        <v>3</v>
      </c>
      <c r="DC478" s="2">
        <v>4</v>
      </c>
      <c r="DD478" s="2">
        <v>4</v>
      </c>
      <c r="DE478" s="2">
        <v>4</v>
      </c>
      <c r="DF478" s="2">
        <v>4</v>
      </c>
      <c r="DG478" s="2">
        <v>3</v>
      </c>
      <c r="DH478" s="2">
        <v>5</v>
      </c>
      <c r="DI478" s="2">
        <v>4</v>
      </c>
      <c r="DJ478" s="2">
        <v>2</v>
      </c>
      <c r="DK478" s="2">
        <v>0</v>
      </c>
      <c r="DL478" s="2">
        <v>1</v>
      </c>
      <c r="DM478" s="2">
        <v>1</v>
      </c>
      <c r="DN478" s="2">
        <v>0</v>
      </c>
      <c r="DO478" s="2">
        <v>0</v>
      </c>
      <c r="DP478" s="2">
        <v>0</v>
      </c>
      <c r="DQ478" s="2">
        <v>0</v>
      </c>
      <c r="DR478" s="4" t="s">
        <v>445</v>
      </c>
    </row>
    <row r="479" spans="1:122">
      <c r="A479" s="2">
        <v>8133493</v>
      </c>
      <c r="B479" s="3">
        <v>42056.181550925925</v>
      </c>
      <c r="C479" s="2">
        <v>2</v>
      </c>
      <c r="D479" s="2">
        <v>38</v>
      </c>
      <c r="E479" s="2">
        <v>6</v>
      </c>
      <c r="F479" s="2">
        <v>30</v>
      </c>
      <c r="G479" s="2">
        <v>5</v>
      </c>
      <c r="H479" s="2">
        <v>1</v>
      </c>
      <c r="I479" s="2">
        <v>2</v>
      </c>
      <c r="J479" s="2">
        <v>1</v>
      </c>
      <c r="K479" s="2">
        <v>1</v>
      </c>
      <c r="L479" s="2">
        <v>3</v>
      </c>
      <c r="N479" s="2">
        <v>2005</v>
      </c>
      <c r="O479" s="2">
        <v>6000</v>
      </c>
      <c r="P479" s="2">
        <v>2</v>
      </c>
      <c r="Q479" s="2">
        <f t="shared" si="21"/>
        <v>3000</v>
      </c>
      <c r="R479" s="4" t="s">
        <v>370</v>
      </c>
      <c r="S479" s="2">
        <v>4</v>
      </c>
      <c r="T479" s="2">
        <v>2</v>
      </c>
      <c r="U479" s="2">
        <v>2</v>
      </c>
      <c r="V479" s="2">
        <v>3</v>
      </c>
      <c r="W479" s="2">
        <v>1</v>
      </c>
      <c r="X479" s="2">
        <v>3</v>
      </c>
      <c r="Y479" s="2">
        <v>1</v>
      </c>
      <c r="Z479" s="2">
        <v>3</v>
      </c>
      <c r="AA479" s="2">
        <v>2</v>
      </c>
      <c r="AB479" s="2">
        <v>4</v>
      </c>
      <c r="AC479" s="2">
        <v>4</v>
      </c>
      <c r="AD479" s="2">
        <v>4</v>
      </c>
      <c r="AE479" s="2">
        <v>3</v>
      </c>
      <c r="AF479" s="2">
        <v>4</v>
      </c>
      <c r="AG479" s="2">
        <v>2</v>
      </c>
      <c r="AH479" s="2">
        <v>4</v>
      </c>
      <c r="AI479" s="2">
        <v>3</v>
      </c>
      <c r="AJ479" s="2">
        <v>3</v>
      </c>
      <c r="AK479" s="2">
        <v>3</v>
      </c>
      <c r="AL479" s="2">
        <v>4</v>
      </c>
      <c r="AM479" s="2">
        <v>3</v>
      </c>
      <c r="AN479" s="2">
        <v>3</v>
      </c>
      <c r="AO479" s="2">
        <v>4</v>
      </c>
      <c r="AP479" s="2">
        <v>3</v>
      </c>
      <c r="AQ479" s="2">
        <v>4</v>
      </c>
      <c r="AR479" s="2">
        <v>4</v>
      </c>
      <c r="AS479" s="2">
        <v>3</v>
      </c>
      <c r="AT479" s="2">
        <v>3</v>
      </c>
      <c r="AU479" s="2">
        <v>2</v>
      </c>
      <c r="AV479" s="2">
        <v>3</v>
      </c>
      <c r="AW479" s="2">
        <v>2</v>
      </c>
      <c r="AX479" s="2">
        <v>3</v>
      </c>
      <c r="AY479" s="2">
        <v>3</v>
      </c>
      <c r="AZ479" s="2">
        <v>3</v>
      </c>
      <c r="BA479" s="2">
        <v>3</v>
      </c>
      <c r="BB479" s="2">
        <v>4</v>
      </c>
      <c r="BC479" s="2">
        <v>3</v>
      </c>
      <c r="BD479" s="2">
        <v>3</v>
      </c>
      <c r="BE479" s="2">
        <v>4</v>
      </c>
      <c r="BF479" s="2">
        <v>2</v>
      </c>
      <c r="BG479" s="2">
        <v>3</v>
      </c>
      <c r="BH479" s="2">
        <v>3</v>
      </c>
      <c r="BI479" s="2">
        <f t="shared" si="22"/>
        <v>3</v>
      </c>
      <c r="BJ479" s="2">
        <v>0</v>
      </c>
      <c r="BK479" s="2">
        <v>1</v>
      </c>
      <c r="BL479" s="2">
        <v>1</v>
      </c>
      <c r="BM479" s="2">
        <v>0</v>
      </c>
      <c r="BN479" s="2">
        <v>0</v>
      </c>
      <c r="BO479" s="2">
        <v>0</v>
      </c>
      <c r="BP479" s="2">
        <v>0</v>
      </c>
      <c r="BQ479" s="4" t="s">
        <v>445</v>
      </c>
      <c r="BR479" s="2">
        <v>1</v>
      </c>
      <c r="BS479" s="2">
        <v>1</v>
      </c>
      <c r="BT479" s="2">
        <v>0</v>
      </c>
      <c r="BU479" s="2">
        <v>0</v>
      </c>
      <c r="BV479" s="2">
        <v>0</v>
      </c>
      <c r="BW479" s="2">
        <v>0</v>
      </c>
      <c r="BX479" s="2">
        <v>0</v>
      </c>
      <c r="BY479" s="4" t="s">
        <v>445</v>
      </c>
      <c r="BZ479" s="2">
        <v>0</v>
      </c>
      <c r="CA479" s="2">
        <v>1</v>
      </c>
      <c r="CB479" s="2">
        <v>0</v>
      </c>
      <c r="CC479" s="2">
        <v>1</v>
      </c>
      <c r="CD479" s="2">
        <v>0</v>
      </c>
      <c r="CE479" s="2">
        <v>0</v>
      </c>
      <c r="CF479" s="2">
        <v>0</v>
      </c>
      <c r="CG479" s="4" t="s">
        <v>445</v>
      </c>
      <c r="CH479" s="2">
        <v>0</v>
      </c>
      <c r="CI479" s="2">
        <v>1</v>
      </c>
      <c r="CJ479" s="2">
        <v>0</v>
      </c>
      <c r="CK479" s="2">
        <v>0</v>
      </c>
      <c r="CL479" s="2">
        <v>0</v>
      </c>
      <c r="CM479" s="4" t="s">
        <v>445</v>
      </c>
      <c r="CN479" s="2">
        <v>1</v>
      </c>
      <c r="CO479" s="2">
        <v>0</v>
      </c>
      <c r="CP479" s="2">
        <v>0</v>
      </c>
      <c r="CQ479" s="2">
        <v>0</v>
      </c>
      <c r="CR479" s="2">
        <v>0</v>
      </c>
      <c r="CS479" s="4" t="s">
        <v>445</v>
      </c>
      <c r="CT479" s="2">
        <v>1</v>
      </c>
      <c r="CU479" s="2">
        <v>1</v>
      </c>
      <c r="CV479" s="2">
        <v>0</v>
      </c>
      <c r="CW479" s="2">
        <v>0</v>
      </c>
      <c r="CX479" s="2">
        <v>0</v>
      </c>
      <c r="CY479" s="2">
        <v>0</v>
      </c>
      <c r="CZ479" s="4" t="s">
        <v>445</v>
      </c>
      <c r="DA479" s="8">
        <f t="shared" si="23"/>
        <v>10</v>
      </c>
      <c r="DB479" s="2">
        <v>3</v>
      </c>
      <c r="DC479" s="2">
        <v>1</v>
      </c>
      <c r="DD479" s="2">
        <v>3</v>
      </c>
      <c r="DE479" s="2">
        <v>3</v>
      </c>
      <c r="DF479" s="2">
        <v>3</v>
      </c>
      <c r="DG479" s="2">
        <v>2</v>
      </c>
      <c r="DH479" s="2">
        <v>4</v>
      </c>
      <c r="DI479" s="2">
        <v>3</v>
      </c>
      <c r="DJ479" s="2">
        <v>2</v>
      </c>
      <c r="DK479" s="2">
        <v>0</v>
      </c>
      <c r="DL479" s="2">
        <v>1</v>
      </c>
      <c r="DM479" s="2">
        <v>0</v>
      </c>
      <c r="DN479" s="2">
        <v>1</v>
      </c>
      <c r="DO479" s="2">
        <v>1</v>
      </c>
      <c r="DP479" s="2">
        <v>0</v>
      </c>
      <c r="DQ479" s="2">
        <v>0</v>
      </c>
      <c r="DR479" s="4" t="s">
        <v>445</v>
      </c>
    </row>
    <row r="480" spans="1:122">
      <c r="A480" s="2">
        <v>8135477</v>
      </c>
      <c r="B480" s="3">
        <v>42057.536064814813</v>
      </c>
      <c r="C480" s="2">
        <v>2</v>
      </c>
      <c r="D480" s="2">
        <v>33</v>
      </c>
      <c r="E480" s="2">
        <v>5</v>
      </c>
      <c r="F480" s="2">
        <v>14</v>
      </c>
      <c r="G480" s="2">
        <v>3</v>
      </c>
      <c r="H480" s="2">
        <v>2</v>
      </c>
      <c r="I480" s="2">
        <v>2</v>
      </c>
      <c r="J480" s="2">
        <v>4</v>
      </c>
      <c r="K480" s="2">
        <v>4</v>
      </c>
      <c r="L480" s="2">
        <v>8</v>
      </c>
      <c r="N480" s="2">
        <v>2002</v>
      </c>
      <c r="O480" s="2">
        <v>2000</v>
      </c>
      <c r="P480" s="2">
        <v>10</v>
      </c>
      <c r="Q480" s="2">
        <f t="shared" si="21"/>
        <v>200</v>
      </c>
      <c r="R480" s="4" t="s">
        <v>371</v>
      </c>
      <c r="S480" s="2">
        <v>3</v>
      </c>
      <c r="T480" s="2">
        <v>2</v>
      </c>
      <c r="U480" s="2">
        <v>2</v>
      </c>
      <c r="V480" s="2">
        <v>2</v>
      </c>
      <c r="W480" s="2">
        <v>4</v>
      </c>
      <c r="X480" s="2">
        <v>3</v>
      </c>
      <c r="Y480" s="2">
        <v>2</v>
      </c>
      <c r="Z480" s="2">
        <v>2</v>
      </c>
      <c r="AA480" s="2">
        <v>3</v>
      </c>
      <c r="AB480" s="2">
        <v>3</v>
      </c>
      <c r="AC480" s="2">
        <v>3</v>
      </c>
      <c r="AD480" s="2">
        <v>2</v>
      </c>
      <c r="AE480" s="2">
        <v>2</v>
      </c>
      <c r="AF480" s="2">
        <v>2</v>
      </c>
      <c r="AG480" s="2">
        <v>2</v>
      </c>
      <c r="AH480" s="2">
        <v>3</v>
      </c>
      <c r="AI480" s="2">
        <v>3</v>
      </c>
      <c r="AJ480" s="2">
        <v>3</v>
      </c>
      <c r="AK480" s="2">
        <v>3</v>
      </c>
      <c r="AL480" s="2">
        <v>3</v>
      </c>
      <c r="AM480" s="2">
        <v>3</v>
      </c>
      <c r="AN480" s="2">
        <v>3</v>
      </c>
      <c r="AO480" s="2">
        <v>3</v>
      </c>
      <c r="AP480" s="2">
        <v>3</v>
      </c>
      <c r="AQ480" s="2">
        <v>3</v>
      </c>
      <c r="AR480" s="2">
        <v>3</v>
      </c>
      <c r="AS480" s="2">
        <v>2</v>
      </c>
      <c r="AT480" s="2">
        <v>2</v>
      </c>
      <c r="AU480" s="2">
        <v>3</v>
      </c>
      <c r="AV480" s="2">
        <v>3</v>
      </c>
      <c r="AW480" s="2">
        <v>3</v>
      </c>
      <c r="AX480" s="2">
        <v>3</v>
      </c>
      <c r="AY480" s="2">
        <v>3</v>
      </c>
      <c r="AZ480" s="2">
        <v>3</v>
      </c>
      <c r="BA480" s="2">
        <v>2</v>
      </c>
      <c r="BB480" s="2">
        <v>3</v>
      </c>
      <c r="BC480" s="2">
        <v>3</v>
      </c>
      <c r="BD480" s="2">
        <v>2</v>
      </c>
      <c r="BE480" s="2">
        <v>3</v>
      </c>
      <c r="BF480" s="2">
        <v>3</v>
      </c>
      <c r="BG480" s="2">
        <v>3</v>
      </c>
      <c r="BH480" s="2">
        <v>3</v>
      </c>
      <c r="BI480" s="2">
        <f t="shared" si="22"/>
        <v>3</v>
      </c>
      <c r="BJ480" s="2">
        <v>0</v>
      </c>
      <c r="BK480" s="2">
        <v>1</v>
      </c>
      <c r="BL480" s="2">
        <v>1</v>
      </c>
      <c r="BM480" s="2">
        <v>0</v>
      </c>
      <c r="BN480" s="2">
        <v>0</v>
      </c>
      <c r="BO480" s="2">
        <v>0</v>
      </c>
      <c r="BP480" s="2">
        <v>0</v>
      </c>
      <c r="BQ480" s="4" t="s">
        <v>445</v>
      </c>
      <c r="BR480" s="2">
        <v>0</v>
      </c>
      <c r="BS480" s="2">
        <v>1</v>
      </c>
      <c r="BT480" s="2">
        <v>1</v>
      </c>
      <c r="BU480" s="2">
        <v>0</v>
      </c>
      <c r="BV480" s="2">
        <v>0</v>
      </c>
      <c r="BW480" s="2">
        <v>0</v>
      </c>
      <c r="BX480" s="2">
        <v>0</v>
      </c>
      <c r="BY480" s="4" t="s">
        <v>445</v>
      </c>
      <c r="BZ480" s="2">
        <v>0</v>
      </c>
      <c r="CA480" s="2">
        <v>1</v>
      </c>
      <c r="CB480" s="2">
        <v>1</v>
      </c>
      <c r="CC480" s="2">
        <v>0</v>
      </c>
      <c r="CD480" s="2">
        <v>0</v>
      </c>
      <c r="CE480" s="2">
        <v>0</v>
      </c>
      <c r="CF480" s="2">
        <v>0</v>
      </c>
      <c r="CG480" s="4" t="s">
        <v>445</v>
      </c>
      <c r="CH480" s="2">
        <v>0</v>
      </c>
      <c r="CI480" s="2">
        <v>1</v>
      </c>
      <c r="CJ480" s="2">
        <v>0</v>
      </c>
      <c r="CK480" s="2">
        <v>0</v>
      </c>
      <c r="CL480" s="2">
        <v>0</v>
      </c>
      <c r="CM480" s="4" t="s">
        <v>445</v>
      </c>
      <c r="CN480" s="2">
        <v>0</v>
      </c>
      <c r="CO480" s="2">
        <v>1</v>
      </c>
      <c r="CP480" s="2">
        <v>0</v>
      </c>
      <c r="CQ480" s="2">
        <v>0</v>
      </c>
      <c r="CR480" s="2">
        <v>0</v>
      </c>
      <c r="CS480" s="4" t="s">
        <v>445</v>
      </c>
      <c r="CT480" s="2">
        <v>0</v>
      </c>
      <c r="CU480" s="2">
        <v>1</v>
      </c>
      <c r="CV480" s="2">
        <v>0</v>
      </c>
      <c r="CW480" s="2">
        <v>0</v>
      </c>
      <c r="CX480" s="2">
        <v>0</v>
      </c>
      <c r="CY480" s="2">
        <v>0</v>
      </c>
      <c r="CZ480" s="4" t="s">
        <v>445</v>
      </c>
      <c r="DA480" s="8">
        <f t="shared" si="23"/>
        <v>9</v>
      </c>
      <c r="DB480" s="2">
        <v>3</v>
      </c>
      <c r="DC480" s="2">
        <v>3</v>
      </c>
      <c r="DD480" s="2">
        <v>3</v>
      </c>
      <c r="DE480" s="2">
        <v>3</v>
      </c>
      <c r="DF480" s="2">
        <v>3</v>
      </c>
      <c r="DG480" s="2">
        <v>3</v>
      </c>
      <c r="DH480" s="2">
        <v>4</v>
      </c>
      <c r="DI480" s="2">
        <v>3</v>
      </c>
      <c r="DJ480" s="2">
        <v>3</v>
      </c>
      <c r="DR480" s="4" t="s">
        <v>445</v>
      </c>
    </row>
    <row r="481" spans="1:122">
      <c r="A481" s="2">
        <v>8136663</v>
      </c>
      <c r="B481" s="3">
        <v>42057.676736111112</v>
      </c>
      <c r="C481" s="2">
        <v>1</v>
      </c>
      <c r="D481" s="2">
        <v>46</v>
      </c>
      <c r="E481" s="2">
        <v>8</v>
      </c>
      <c r="F481" s="2">
        <v>36</v>
      </c>
      <c r="G481" s="2">
        <v>7</v>
      </c>
      <c r="H481" s="2">
        <v>2</v>
      </c>
      <c r="I481" s="2">
        <v>2</v>
      </c>
      <c r="J481" s="2">
        <v>5</v>
      </c>
      <c r="K481" s="2">
        <v>5</v>
      </c>
      <c r="L481" s="2">
        <v>3</v>
      </c>
      <c r="N481" s="2">
        <v>2010</v>
      </c>
      <c r="O481" s="2">
        <v>1254</v>
      </c>
      <c r="P481" s="2">
        <v>3</v>
      </c>
      <c r="Q481" s="2">
        <f t="shared" si="21"/>
        <v>418</v>
      </c>
      <c r="R481" s="4" t="s">
        <v>372</v>
      </c>
      <c r="S481" s="2">
        <v>4</v>
      </c>
      <c r="T481" s="2">
        <v>3</v>
      </c>
      <c r="U481" s="2">
        <v>3</v>
      </c>
      <c r="V481" s="2">
        <v>2</v>
      </c>
      <c r="W481" s="2">
        <v>3</v>
      </c>
      <c r="X481" s="2">
        <v>3</v>
      </c>
      <c r="Y481" s="2">
        <v>3</v>
      </c>
      <c r="Z481" s="2">
        <v>3</v>
      </c>
      <c r="AA481" s="2">
        <v>4</v>
      </c>
      <c r="AB481" s="2">
        <v>3</v>
      </c>
      <c r="AC481" s="2">
        <v>2</v>
      </c>
      <c r="AD481" s="2">
        <v>2</v>
      </c>
      <c r="AE481" s="2">
        <v>3</v>
      </c>
      <c r="AF481" s="2">
        <v>2</v>
      </c>
      <c r="AG481" s="2">
        <v>3</v>
      </c>
      <c r="AH481" s="2">
        <v>3</v>
      </c>
      <c r="AI481" s="2">
        <v>2</v>
      </c>
      <c r="AJ481" s="2">
        <v>3</v>
      </c>
      <c r="AK481" s="2">
        <v>3</v>
      </c>
      <c r="AL481" s="2">
        <v>3</v>
      </c>
      <c r="AM481" s="2">
        <v>3</v>
      </c>
      <c r="AN481" s="2">
        <v>3</v>
      </c>
      <c r="AO481" s="2">
        <v>3</v>
      </c>
      <c r="AP481" s="2">
        <v>3</v>
      </c>
      <c r="AQ481" s="2">
        <v>2</v>
      </c>
      <c r="AR481" s="2">
        <v>3</v>
      </c>
      <c r="AS481" s="2">
        <v>3</v>
      </c>
      <c r="AT481" s="2">
        <v>2</v>
      </c>
      <c r="AU481" s="2">
        <v>2</v>
      </c>
      <c r="AV481" s="2">
        <v>3</v>
      </c>
      <c r="AW481" s="2">
        <v>2</v>
      </c>
      <c r="AX481" s="2">
        <v>3</v>
      </c>
      <c r="AY481" s="2">
        <v>3</v>
      </c>
      <c r="AZ481" s="2">
        <v>4</v>
      </c>
      <c r="BA481" s="2">
        <v>2</v>
      </c>
      <c r="BB481" s="2">
        <v>3</v>
      </c>
      <c r="BC481" s="2">
        <v>2</v>
      </c>
      <c r="BD481" s="2">
        <v>3</v>
      </c>
      <c r="BE481" s="2">
        <v>3</v>
      </c>
      <c r="BF481" s="2">
        <v>4</v>
      </c>
      <c r="BG481" s="2">
        <v>3</v>
      </c>
      <c r="BH481" s="2">
        <v>2</v>
      </c>
      <c r="BI481" s="2">
        <f t="shared" si="22"/>
        <v>2.5</v>
      </c>
      <c r="BJ481" s="2">
        <v>0</v>
      </c>
      <c r="BK481" s="2">
        <v>0</v>
      </c>
      <c r="BL481" s="2">
        <v>1</v>
      </c>
      <c r="BM481" s="2">
        <v>0</v>
      </c>
      <c r="BN481" s="2">
        <v>0</v>
      </c>
      <c r="BO481" s="2">
        <v>0</v>
      </c>
      <c r="BP481" s="2">
        <v>0</v>
      </c>
      <c r="BQ481" s="4" t="s">
        <v>445</v>
      </c>
      <c r="BR481" s="2">
        <v>0</v>
      </c>
      <c r="BS481" s="2">
        <v>1</v>
      </c>
      <c r="BT481" s="2">
        <v>0</v>
      </c>
      <c r="BU481" s="2">
        <v>0</v>
      </c>
      <c r="BV481" s="2">
        <v>0</v>
      </c>
      <c r="BW481" s="2">
        <v>0</v>
      </c>
      <c r="BX481" s="2">
        <v>0</v>
      </c>
      <c r="BY481" s="4" t="s">
        <v>445</v>
      </c>
      <c r="BZ481" s="2">
        <v>1</v>
      </c>
      <c r="CA481" s="2">
        <v>0</v>
      </c>
      <c r="CB481" s="2">
        <v>0</v>
      </c>
      <c r="CC481" s="2">
        <v>0</v>
      </c>
      <c r="CD481" s="2">
        <v>0</v>
      </c>
      <c r="CE481" s="2">
        <v>0</v>
      </c>
      <c r="CF481" s="2">
        <v>0</v>
      </c>
      <c r="CG481" s="4" t="s">
        <v>445</v>
      </c>
      <c r="CH481" s="2">
        <v>0</v>
      </c>
      <c r="CI481" s="2">
        <v>1</v>
      </c>
      <c r="CJ481" s="2">
        <v>0</v>
      </c>
      <c r="CK481" s="2">
        <v>0</v>
      </c>
      <c r="CL481" s="2">
        <v>0</v>
      </c>
      <c r="CM481" s="4" t="s">
        <v>445</v>
      </c>
      <c r="CN481" s="2">
        <v>0</v>
      </c>
      <c r="CO481" s="2">
        <v>1</v>
      </c>
      <c r="CP481" s="2">
        <v>0</v>
      </c>
      <c r="CQ481" s="2">
        <v>0</v>
      </c>
      <c r="CR481" s="2">
        <v>0</v>
      </c>
      <c r="CS481" s="4" t="s">
        <v>445</v>
      </c>
      <c r="CT481" s="2">
        <v>1</v>
      </c>
      <c r="CU481" s="2">
        <v>0</v>
      </c>
      <c r="CV481" s="2">
        <v>0</v>
      </c>
      <c r="CW481" s="2">
        <v>0</v>
      </c>
      <c r="CX481" s="2">
        <v>0</v>
      </c>
      <c r="CY481" s="2">
        <v>0</v>
      </c>
      <c r="CZ481" s="4" t="s">
        <v>445</v>
      </c>
      <c r="DA481" s="8">
        <f t="shared" si="23"/>
        <v>6</v>
      </c>
      <c r="DB481" s="2">
        <v>3</v>
      </c>
      <c r="DC481" s="2">
        <v>3</v>
      </c>
      <c r="DD481" s="2">
        <v>2</v>
      </c>
      <c r="DE481" s="2">
        <v>3</v>
      </c>
      <c r="DF481" s="2">
        <v>4</v>
      </c>
      <c r="DG481" s="2">
        <v>2</v>
      </c>
      <c r="DH481" s="2">
        <v>4</v>
      </c>
      <c r="DI481" s="2">
        <v>2</v>
      </c>
      <c r="DJ481" s="2">
        <v>3</v>
      </c>
      <c r="DR481" s="4" t="s">
        <v>445</v>
      </c>
    </row>
    <row r="482" spans="1:122">
      <c r="A482" s="2">
        <v>8139624</v>
      </c>
      <c r="B482" s="3">
        <v>42057.515729166669</v>
      </c>
      <c r="C482" s="2">
        <v>2</v>
      </c>
      <c r="D482" s="2">
        <v>49</v>
      </c>
      <c r="E482" s="2">
        <v>8</v>
      </c>
      <c r="F482" s="2">
        <v>27</v>
      </c>
      <c r="G482" s="2">
        <v>5</v>
      </c>
      <c r="H482" s="2">
        <v>2</v>
      </c>
      <c r="I482" s="2">
        <v>1</v>
      </c>
      <c r="J482" s="2">
        <v>9</v>
      </c>
      <c r="K482" s="2">
        <v>1</v>
      </c>
      <c r="L482" s="2">
        <v>8</v>
      </c>
      <c r="N482" s="2">
        <v>2013</v>
      </c>
      <c r="O482" s="2">
        <v>500</v>
      </c>
      <c r="P482" s="2">
        <v>4</v>
      </c>
      <c r="Q482" s="2">
        <f t="shared" si="21"/>
        <v>125</v>
      </c>
      <c r="R482" s="4" t="s">
        <v>20</v>
      </c>
      <c r="S482" s="2">
        <v>4</v>
      </c>
      <c r="T482" s="2">
        <v>1</v>
      </c>
      <c r="U482" s="2">
        <v>1</v>
      </c>
      <c r="V482" s="2">
        <v>4</v>
      </c>
      <c r="W482" s="2">
        <v>1</v>
      </c>
      <c r="X482" s="2">
        <v>1</v>
      </c>
      <c r="Y482" s="2">
        <v>1</v>
      </c>
      <c r="Z482" s="2">
        <v>3</v>
      </c>
      <c r="AA482" s="2">
        <v>2</v>
      </c>
      <c r="AB482" s="2">
        <v>2</v>
      </c>
      <c r="AC482" s="2">
        <v>3</v>
      </c>
      <c r="AD482" s="2">
        <v>3</v>
      </c>
      <c r="AE482" s="2">
        <v>4</v>
      </c>
      <c r="AF482" s="2">
        <v>3</v>
      </c>
      <c r="AG482" s="2">
        <v>3</v>
      </c>
      <c r="AH482" s="2">
        <v>4</v>
      </c>
      <c r="AI482" s="2">
        <v>3</v>
      </c>
      <c r="AJ482" s="2">
        <v>1</v>
      </c>
      <c r="AK482" s="2">
        <v>4</v>
      </c>
      <c r="AL482" s="2">
        <v>2</v>
      </c>
      <c r="AM482" s="2">
        <v>1</v>
      </c>
      <c r="AN482" s="2">
        <v>1</v>
      </c>
      <c r="AO482" s="2">
        <v>4</v>
      </c>
      <c r="AP482" s="2">
        <v>4</v>
      </c>
      <c r="AQ482" s="2">
        <v>4</v>
      </c>
      <c r="AR482" s="2">
        <v>3</v>
      </c>
      <c r="AS482" s="2">
        <v>3</v>
      </c>
      <c r="AT482" s="2">
        <v>3</v>
      </c>
      <c r="AU482" s="2">
        <v>2</v>
      </c>
      <c r="AV482" s="2">
        <v>2</v>
      </c>
      <c r="AW482" s="2">
        <v>2</v>
      </c>
      <c r="AX482" s="2">
        <v>1</v>
      </c>
      <c r="AY482" s="2">
        <v>2</v>
      </c>
      <c r="AZ482" s="2">
        <v>4</v>
      </c>
      <c r="BA482" s="2">
        <v>3</v>
      </c>
      <c r="BB482" s="2">
        <v>1</v>
      </c>
      <c r="BC482" s="2">
        <v>1</v>
      </c>
      <c r="BD482" s="2">
        <v>3</v>
      </c>
      <c r="BE482" s="2">
        <v>3</v>
      </c>
      <c r="BF482" s="2">
        <v>2</v>
      </c>
      <c r="BG482" s="2">
        <v>3</v>
      </c>
      <c r="BH482" s="2">
        <v>1</v>
      </c>
      <c r="BI482" s="2">
        <f t="shared" si="22"/>
        <v>2</v>
      </c>
      <c r="BJ482" s="2">
        <v>0</v>
      </c>
      <c r="BK482" s="2">
        <v>0</v>
      </c>
      <c r="BL482" s="2">
        <v>0</v>
      </c>
      <c r="BM482" s="2">
        <v>0</v>
      </c>
      <c r="BN482" s="2">
        <v>0</v>
      </c>
      <c r="BO482" s="2">
        <v>1</v>
      </c>
      <c r="BP482" s="2">
        <v>0</v>
      </c>
      <c r="BQ482" s="4" t="s">
        <v>445</v>
      </c>
      <c r="BR482" s="2">
        <v>0</v>
      </c>
      <c r="BS482" s="2">
        <v>0</v>
      </c>
      <c r="BT482" s="2">
        <v>0</v>
      </c>
      <c r="BU482" s="2">
        <v>0</v>
      </c>
      <c r="BV482" s="2">
        <v>0</v>
      </c>
      <c r="BW482" s="2">
        <v>0</v>
      </c>
      <c r="BX482" s="2">
        <v>1</v>
      </c>
      <c r="BY482" s="4" t="s">
        <v>445</v>
      </c>
      <c r="BZ482" s="2">
        <v>1</v>
      </c>
      <c r="CA482" s="2">
        <v>0</v>
      </c>
      <c r="CB482" s="2">
        <v>0</v>
      </c>
      <c r="CC482" s="2">
        <v>0</v>
      </c>
      <c r="CD482" s="2">
        <v>0</v>
      </c>
      <c r="CE482" s="2">
        <v>0</v>
      </c>
      <c r="CF482" s="2">
        <v>0</v>
      </c>
      <c r="CG482" s="4" t="s">
        <v>445</v>
      </c>
      <c r="CH482" s="2">
        <v>0</v>
      </c>
      <c r="CI482" s="2">
        <v>0</v>
      </c>
      <c r="CJ482" s="2">
        <v>0</v>
      </c>
      <c r="CK482" s="2">
        <v>1</v>
      </c>
      <c r="CL482" s="2">
        <v>0</v>
      </c>
      <c r="CM482" s="4" t="s">
        <v>445</v>
      </c>
      <c r="CN482" s="2">
        <v>0</v>
      </c>
      <c r="CO482" s="2">
        <v>0</v>
      </c>
      <c r="CP482" s="2">
        <v>0</v>
      </c>
      <c r="CQ482" s="2">
        <v>1</v>
      </c>
      <c r="CR482" s="2">
        <v>0</v>
      </c>
      <c r="CS482" s="4" t="s">
        <v>445</v>
      </c>
      <c r="CT482" s="2">
        <v>0</v>
      </c>
      <c r="CU482" s="2">
        <v>0</v>
      </c>
      <c r="CV482" s="2">
        <v>0</v>
      </c>
      <c r="CW482" s="2">
        <v>0</v>
      </c>
      <c r="CX482" s="2">
        <v>1</v>
      </c>
      <c r="CY482" s="2">
        <v>0</v>
      </c>
      <c r="CZ482" s="4" t="s">
        <v>445</v>
      </c>
      <c r="DA482" s="8">
        <f t="shared" si="23"/>
        <v>1</v>
      </c>
      <c r="DB482" s="2">
        <v>1</v>
      </c>
      <c r="DC482" s="2">
        <v>1</v>
      </c>
      <c r="DD482" s="2">
        <v>1</v>
      </c>
      <c r="DE482" s="2">
        <v>2</v>
      </c>
      <c r="DF482" s="2">
        <v>4</v>
      </c>
      <c r="DG482" s="2">
        <v>2</v>
      </c>
      <c r="DH482" s="2">
        <v>4</v>
      </c>
      <c r="DI482" s="2">
        <v>3</v>
      </c>
      <c r="DJ482" s="2">
        <v>3</v>
      </c>
      <c r="DR482" s="4" t="s">
        <v>445</v>
      </c>
    </row>
    <row r="483" spans="1:122">
      <c r="A483" s="2">
        <v>8140405</v>
      </c>
      <c r="B483" s="3">
        <v>42057.808287037034</v>
      </c>
      <c r="C483" s="2">
        <v>1</v>
      </c>
      <c r="D483" s="2">
        <v>49</v>
      </c>
      <c r="E483" s="2">
        <v>8</v>
      </c>
      <c r="F483" s="2">
        <v>33</v>
      </c>
      <c r="G483" s="2">
        <v>6</v>
      </c>
      <c r="H483" s="2">
        <v>2</v>
      </c>
      <c r="I483" s="2">
        <v>1</v>
      </c>
      <c r="J483" s="2">
        <v>4</v>
      </c>
      <c r="K483" s="2">
        <v>3</v>
      </c>
      <c r="L483" s="2">
        <v>5</v>
      </c>
      <c r="N483" s="2">
        <v>2010</v>
      </c>
      <c r="O483" s="2">
        <v>5000</v>
      </c>
      <c r="P483" s="2">
        <v>3</v>
      </c>
      <c r="Q483" s="2">
        <f t="shared" si="21"/>
        <v>1666.6666666666667</v>
      </c>
      <c r="R483" s="4" t="s">
        <v>352</v>
      </c>
      <c r="S483" s="2">
        <v>3</v>
      </c>
      <c r="T483" s="2">
        <v>3</v>
      </c>
      <c r="U483" s="2">
        <v>3</v>
      </c>
      <c r="V483" s="2">
        <v>3</v>
      </c>
      <c r="W483" s="2">
        <v>4</v>
      </c>
      <c r="X483" s="2">
        <v>2</v>
      </c>
      <c r="Y483" s="2">
        <v>3</v>
      </c>
      <c r="Z483" s="2">
        <v>3</v>
      </c>
      <c r="AA483" s="2">
        <v>3</v>
      </c>
      <c r="AB483" s="2">
        <v>3</v>
      </c>
      <c r="AC483" s="2">
        <v>3</v>
      </c>
      <c r="AD483" s="2">
        <v>3</v>
      </c>
      <c r="AE483" s="2">
        <v>3</v>
      </c>
      <c r="AF483" s="2">
        <v>3</v>
      </c>
      <c r="AG483" s="2">
        <v>3</v>
      </c>
      <c r="AH483" s="2">
        <v>3</v>
      </c>
      <c r="AI483" s="2">
        <v>3</v>
      </c>
      <c r="AJ483" s="2">
        <v>3</v>
      </c>
      <c r="AK483" s="2">
        <v>3</v>
      </c>
      <c r="AL483" s="2">
        <v>3</v>
      </c>
      <c r="AM483" s="2">
        <v>3</v>
      </c>
      <c r="AN483" s="2">
        <v>3</v>
      </c>
      <c r="AO483" s="2">
        <v>3</v>
      </c>
      <c r="AP483" s="2">
        <v>3</v>
      </c>
      <c r="AQ483" s="2">
        <v>3</v>
      </c>
      <c r="AR483" s="2">
        <v>3</v>
      </c>
      <c r="AS483" s="2">
        <v>3</v>
      </c>
      <c r="AT483" s="2">
        <v>3</v>
      </c>
      <c r="AU483" s="2">
        <v>3</v>
      </c>
      <c r="AV483" s="2">
        <v>3</v>
      </c>
      <c r="AW483" s="2">
        <v>3</v>
      </c>
      <c r="AX483" s="2">
        <v>3</v>
      </c>
      <c r="AY483" s="2">
        <v>3</v>
      </c>
      <c r="AZ483" s="2">
        <v>3</v>
      </c>
      <c r="BA483" s="2">
        <v>2</v>
      </c>
      <c r="BB483" s="2">
        <v>3</v>
      </c>
      <c r="BC483" s="2">
        <v>3</v>
      </c>
      <c r="BD483" s="2">
        <v>3</v>
      </c>
      <c r="BE483" s="2">
        <v>4</v>
      </c>
      <c r="BF483" s="2">
        <v>3</v>
      </c>
      <c r="BG483" s="2">
        <v>3</v>
      </c>
      <c r="BH483" s="2">
        <v>3</v>
      </c>
      <c r="BI483" s="2">
        <f t="shared" si="22"/>
        <v>3</v>
      </c>
      <c r="BJ483" s="2">
        <v>0</v>
      </c>
      <c r="BK483" s="2">
        <v>0</v>
      </c>
      <c r="BL483" s="2">
        <v>1</v>
      </c>
      <c r="BM483" s="2">
        <v>0</v>
      </c>
      <c r="BN483" s="2">
        <v>0</v>
      </c>
      <c r="BO483" s="2">
        <v>0</v>
      </c>
      <c r="BP483" s="2">
        <v>0</v>
      </c>
      <c r="BQ483" s="4" t="s">
        <v>445</v>
      </c>
      <c r="BR483" s="2">
        <v>0</v>
      </c>
      <c r="BS483" s="2">
        <v>0</v>
      </c>
      <c r="BT483" s="2">
        <v>0</v>
      </c>
      <c r="BU483" s="2">
        <v>1</v>
      </c>
      <c r="BV483" s="2">
        <v>0</v>
      </c>
      <c r="BW483" s="2">
        <v>0</v>
      </c>
      <c r="BX483" s="2">
        <v>0</v>
      </c>
      <c r="BY483" s="4" t="s">
        <v>445</v>
      </c>
      <c r="BZ483" s="2">
        <v>0</v>
      </c>
      <c r="CA483" s="2">
        <v>0</v>
      </c>
      <c r="CB483" s="2">
        <v>1</v>
      </c>
      <c r="CC483" s="2">
        <v>0</v>
      </c>
      <c r="CD483" s="2">
        <v>0</v>
      </c>
      <c r="CE483" s="2">
        <v>0</v>
      </c>
      <c r="CF483" s="2">
        <v>0</v>
      </c>
      <c r="CG483" s="4" t="s">
        <v>445</v>
      </c>
      <c r="CH483" s="2">
        <v>0</v>
      </c>
      <c r="CI483" s="2">
        <v>1</v>
      </c>
      <c r="CJ483" s="2">
        <v>0</v>
      </c>
      <c r="CK483" s="2">
        <v>0</v>
      </c>
      <c r="CL483" s="2">
        <v>0</v>
      </c>
      <c r="CM483" s="4" t="s">
        <v>445</v>
      </c>
      <c r="CN483" s="2">
        <v>0</v>
      </c>
      <c r="CO483" s="2">
        <v>1</v>
      </c>
      <c r="CP483" s="2">
        <v>0</v>
      </c>
      <c r="CQ483" s="2">
        <v>0</v>
      </c>
      <c r="CR483" s="2">
        <v>0</v>
      </c>
      <c r="CS483" s="4" t="s">
        <v>445</v>
      </c>
      <c r="CT483" s="2">
        <v>0</v>
      </c>
      <c r="CU483" s="2">
        <v>1</v>
      </c>
      <c r="CV483" s="2">
        <v>0</v>
      </c>
      <c r="CW483" s="2">
        <v>0</v>
      </c>
      <c r="CX483" s="2">
        <v>0</v>
      </c>
      <c r="CY483" s="2">
        <v>0</v>
      </c>
      <c r="CZ483" s="4" t="s">
        <v>445</v>
      </c>
      <c r="DA483" s="8">
        <f t="shared" si="23"/>
        <v>6</v>
      </c>
      <c r="DB483" s="2">
        <v>3</v>
      </c>
      <c r="DC483" s="2">
        <v>3</v>
      </c>
      <c r="DD483" s="2">
        <v>3</v>
      </c>
      <c r="DE483" s="2">
        <v>3</v>
      </c>
      <c r="DF483" s="2">
        <v>3</v>
      </c>
      <c r="DG483" s="2">
        <v>2</v>
      </c>
      <c r="DH483" s="2">
        <v>3</v>
      </c>
      <c r="DI483" s="2">
        <v>3</v>
      </c>
      <c r="DJ483" s="2">
        <v>3</v>
      </c>
      <c r="DR483" s="4" t="s">
        <v>445</v>
      </c>
    </row>
    <row r="484" spans="1:122">
      <c r="A484" s="2">
        <v>8142196</v>
      </c>
      <c r="B484" s="3">
        <v>42057.525555555556</v>
      </c>
      <c r="C484" s="2">
        <v>2</v>
      </c>
      <c r="D484" s="2">
        <v>59</v>
      </c>
      <c r="E484" s="2">
        <v>10</v>
      </c>
      <c r="F484" s="2">
        <v>27</v>
      </c>
      <c r="G484" s="2">
        <v>5</v>
      </c>
      <c r="H484" s="2">
        <v>2</v>
      </c>
      <c r="I484" s="2">
        <v>2</v>
      </c>
      <c r="L484" s="2">
        <v>9</v>
      </c>
      <c r="N484" s="2">
        <v>1998</v>
      </c>
      <c r="O484" s="2">
        <v>599</v>
      </c>
      <c r="P484" s="2">
        <v>12</v>
      </c>
      <c r="Q484" s="2">
        <f t="shared" si="21"/>
        <v>49.916666666666664</v>
      </c>
      <c r="R484" s="4" t="s">
        <v>373</v>
      </c>
      <c r="S484" s="2">
        <v>2</v>
      </c>
      <c r="T484" s="2">
        <v>4</v>
      </c>
      <c r="U484" s="2">
        <v>3</v>
      </c>
      <c r="V484" s="2">
        <v>3</v>
      </c>
      <c r="W484" s="2">
        <v>4</v>
      </c>
      <c r="X484" s="2">
        <v>4</v>
      </c>
      <c r="Y484" s="2">
        <v>3</v>
      </c>
      <c r="Z484" s="2">
        <v>2</v>
      </c>
      <c r="AA484" s="2">
        <v>3</v>
      </c>
      <c r="AB484" s="2">
        <v>2</v>
      </c>
      <c r="AC484" s="2">
        <v>3</v>
      </c>
      <c r="AD484" s="2">
        <v>3</v>
      </c>
      <c r="AE484" s="2">
        <v>3</v>
      </c>
      <c r="AF484" s="2">
        <v>3</v>
      </c>
      <c r="AG484" s="2">
        <v>3</v>
      </c>
      <c r="AH484" s="2">
        <v>3</v>
      </c>
      <c r="AI484" s="2">
        <v>1</v>
      </c>
      <c r="AJ484" s="2">
        <v>3</v>
      </c>
      <c r="AK484" s="2">
        <v>4</v>
      </c>
      <c r="AL484" s="2">
        <v>3</v>
      </c>
      <c r="AM484" s="2">
        <v>2</v>
      </c>
      <c r="AN484" s="2">
        <v>3</v>
      </c>
      <c r="AO484" s="2">
        <v>2</v>
      </c>
      <c r="AP484" s="2">
        <v>4</v>
      </c>
      <c r="AQ484" s="2">
        <v>3</v>
      </c>
      <c r="AR484" s="2">
        <v>3</v>
      </c>
      <c r="AS484" s="2">
        <v>2</v>
      </c>
      <c r="AT484" s="2">
        <v>3</v>
      </c>
      <c r="AU484" s="2">
        <v>1</v>
      </c>
      <c r="AV484" s="2">
        <v>3</v>
      </c>
      <c r="AW484" s="2">
        <v>3</v>
      </c>
      <c r="AX484" s="2">
        <v>3</v>
      </c>
      <c r="AY484" s="2">
        <v>3</v>
      </c>
      <c r="AZ484" s="2">
        <v>2</v>
      </c>
      <c r="BA484" s="2">
        <v>3</v>
      </c>
      <c r="BB484" s="2">
        <v>3</v>
      </c>
      <c r="BC484" s="2">
        <v>3</v>
      </c>
      <c r="BD484" s="2">
        <v>3</v>
      </c>
      <c r="BE484" s="2">
        <v>4</v>
      </c>
      <c r="BF484" s="2">
        <v>3</v>
      </c>
      <c r="BG484" s="2">
        <v>2</v>
      </c>
      <c r="BH484" s="2">
        <v>3</v>
      </c>
      <c r="BI484" s="2">
        <f t="shared" si="22"/>
        <v>2.5</v>
      </c>
      <c r="BJ484" s="2">
        <v>0</v>
      </c>
      <c r="BK484" s="2">
        <v>0</v>
      </c>
      <c r="BL484" s="2">
        <v>1</v>
      </c>
      <c r="BM484" s="2">
        <v>0</v>
      </c>
      <c r="BN484" s="2">
        <v>0</v>
      </c>
      <c r="BO484" s="2">
        <v>0</v>
      </c>
      <c r="BP484" s="2">
        <v>0</v>
      </c>
      <c r="BQ484" s="4" t="s">
        <v>445</v>
      </c>
      <c r="BR484" s="2">
        <v>0</v>
      </c>
      <c r="BS484" s="2">
        <v>1</v>
      </c>
      <c r="BT484" s="2">
        <v>0</v>
      </c>
      <c r="BU484" s="2">
        <v>0</v>
      </c>
      <c r="BV484" s="2">
        <v>0</v>
      </c>
      <c r="BW484" s="2">
        <v>0</v>
      </c>
      <c r="BX484" s="2">
        <v>0</v>
      </c>
      <c r="BY484" s="4" t="s">
        <v>445</v>
      </c>
      <c r="BZ484" s="2">
        <v>0</v>
      </c>
      <c r="CA484" s="2">
        <v>0</v>
      </c>
      <c r="CB484" s="2">
        <v>0</v>
      </c>
      <c r="CC484" s="2">
        <v>1</v>
      </c>
      <c r="CD484" s="2">
        <v>0</v>
      </c>
      <c r="CE484" s="2">
        <v>0</v>
      </c>
      <c r="CF484" s="2">
        <v>0</v>
      </c>
      <c r="CG484" s="4" t="s">
        <v>445</v>
      </c>
      <c r="CH484" s="2">
        <v>0</v>
      </c>
      <c r="CI484" s="2">
        <v>1</v>
      </c>
      <c r="CJ484" s="2">
        <v>0</v>
      </c>
      <c r="CK484" s="2">
        <v>0</v>
      </c>
      <c r="CL484" s="2">
        <v>0</v>
      </c>
      <c r="CM484" s="4" t="s">
        <v>445</v>
      </c>
      <c r="CN484" s="2">
        <v>0</v>
      </c>
      <c r="CO484" s="2">
        <v>1</v>
      </c>
      <c r="CP484" s="2">
        <v>0</v>
      </c>
      <c r="CQ484" s="2">
        <v>0</v>
      </c>
      <c r="CR484" s="2">
        <v>0</v>
      </c>
      <c r="CS484" s="4" t="s">
        <v>445</v>
      </c>
      <c r="CT484" s="2">
        <v>1</v>
      </c>
      <c r="CU484" s="2">
        <v>0</v>
      </c>
      <c r="CV484" s="2">
        <v>0</v>
      </c>
      <c r="CW484" s="2">
        <v>0</v>
      </c>
      <c r="CX484" s="2">
        <v>0</v>
      </c>
      <c r="CY484" s="2">
        <v>0</v>
      </c>
      <c r="CZ484" s="4" t="s">
        <v>445</v>
      </c>
      <c r="DA484" s="8">
        <f t="shared" si="23"/>
        <v>6</v>
      </c>
      <c r="DB484" s="2">
        <v>3</v>
      </c>
      <c r="DC484" s="2">
        <v>3</v>
      </c>
      <c r="DD484" s="2">
        <v>3</v>
      </c>
      <c r="DE484" s="2">
        <v>3</v>
      </c>
      <c r="DF484" s="2">
        <v>3</v>
      </c>
      <c r="DG484" s="2">
        <v>3</v>
      </c>
      <c r="DH484" s="2">
        <v>2</v>
      </c>
      <c r="DI484" s="2">
        <v>3</v>
      </c>
      <c r="DJ484" s="2">
        <v>3</v>
      </c>
      <c r="DR484" s="4" t="s">
        <v>445</v>
      </c>
    </row>
    <row r="485" spans="1:122">
      <c r="A485" s="2">
        <v>8142948</v>
      </c>
      <c r="B485" s="3">
        <v>42056.436782407407</v>
      </c>
      <c r="C485" s="2">
        <v>2</v>
      </c>
      <c r="D485" s="2">
        <v>33</v>
      </c>
      <c r="E485" s="2">
        <v>5</v>
      </c>
      <c r="F485" s="2">
        <v>27</v>
      </c>
      <c r="G485" s="2">
        <v>5</v>
      </c>
      <c r="H485" s="2">
        <v>1</v>
      </c>
      <c r="I485" s="2">
        <v>1</v>
      </c>
      <c r="J485" s="2">
        <v>3</v>
      </c>
      <c r="K485" s="2">
        <v>3</v>
      </c>
      <c r="L485" s="2">
        <v>3</v>
      </c>
      <c r="N485" s="2">
        <v>1998</v>
      </c>
      <c r="O485" s="2">
        <v>4000</v>
      </c>
      <c r="P485" s="2">
        <v>8</v>
      </c>
      <c r="Q485" s="2">
        <f t="shared" si="21"/>
        <v>500</v>
      </c>
      <c r="R485" s="4" t="s">
        <v>32</v>
      </c>
      <c r="S485" s="2">
        <v>2</v>
      </c>
      <c r="T485" s="2">
        <v>3</v>
      </c>
      <c r="U485" s="2">
        <v>2</v>
      </c>
      <c r="V485" s="2">
        <v>3</v>
      </c>
      <c r="W485" s="2">
        <v>3</v>
      </c>
      <c r="X485" s="2">
        <v>3</v>
      </c>
      <c r="Y485" s="2">
        <v>2</v>
      </c>
      <c r="Z485" s="2">
        <v>2</v>
      </c>
      <c r="AA485" s="2">
        <v>3</v>
      </c>
      <c r="AB485" s="2">
        <v>3</v>
      </c>
      <c r="AC485" s="2">
        <v>2</v>
      </c>
      <c r="AD485" s="2">
        <v>2</v>
      </c>
      <c r="AE485" s="2">
        <v>3</v>
      </c>
      <c r="AF485" s="2">
        <v>3</v>
      </c>
      <c r="AG485" s="2">
        <v>2</v>
      </c>
      <c r="AH485" s="2">
        <v>3</v>
      </c>
      <c r="AI485" s="2">
        <v>3</v>
      </c>
      <c r="AJ485" s="2">
        <v>4</v>
      </c>
      <c r="AK485" s="2">
        <v>2</v>
      </c>
      <c r="AL485" s="2">
        <v>3</v>
      </c>
      <c r="AM485" s="2">
        <v>3</v>
      </c>
      <c r="AN485" s="2">
        <v>2</v>
      </c>
      <c r="AO485" s="2">
        <v>2</v>
      </c>
      <c r="AP485" s="2">
        <v>3</v>
      </c>
      <c r="AQ485" s="2">
        <v>2</v>
      </c>
      <c r="AR485" s="2">
        <v>3</v>
      </c>
      <c r="AS485" s="2">
        <v>3</v>
      </c>
      <c r="AT485" s="2">
        <v>2</v>
      </c>
      <c r="AU485" s="2">
        <v>3</v>
      </c>
      <c r="AV485" s="2">
        <v>3</v>
      </c>
      <c r="AW485" s="2">
        <v>3</v>
      </c>
      <c r="AX485" s="2">
        <v>3</v>
      </c>
      <c r="AY485" s="2">
        <v>3</v>
      </c>
      <c r="AZ485" s="2">
        <v>3</v>
      </c>
      <c r="BA485" s="2">
        <v>3</v>
      </c>
      <c r="BB485" s="2">
        <v>2</v>
      </c>
      <c r="BC485" s="2">
        <v>2</v>
      </c>
      <c r="BD485" s="2">
        <v>3</v>
      </c>
      <c r="BE485" s="2">
        <v>4</v>
      </c>
      <c r="BF485" s="2">
        <v>2</v>
      </c>
      <c r="BG485" s="2">
        <v>3</v>
      </c>
      <c r="BH485" s="2">
        <v>3</v>
      </c>
      <c r="BI485" s="2">
        <f t="shared" si="22"/>
        <v>3</v>
      </c>
      <c r="BJ485" s="2">
        <v>0</v>
      </c>
      <c r="BK485" s="2">
        <v>0</v>
      </c>
      <c r="BL485" s="2">
        <v>1</v>
      </c>
      <c r="BM485" s="2">
        <v>0</v>
      </c>
      <c r="BN485" s="2">
        <v>0</v>
      </c>
      <c r="BO485" s="2">
        <v>0</v>
      </c>
      <c r="BP485" s="2">
        <v>0</v>
      </c>
      <c r="BQ485" s="4" t="s">
        <v>445</v>
      </c>
      <c r="BR485" s="2">
        <v>0</v>
      </c>
      <c r="BS485" s="2">
        <v>0</v>
      </c>
      <c r="BT485" s="2">
        <v>1</v>
      </c>
      <c r="BU485" s="2">
        <v>0</v>
      </c>
      <c r="BV485" s="2">
        <v>0</v>
      </c>
      <c r="BW485" s="2">
        <v>0</v>
      </c>
      <c r="BX485" s="2">
        <v>0</v>
      </c>
      <c r="BY485" s="4" t="s">
        <v>445</v>
      </c>
      <c r="BZ485" s="2">
        <v>0</v>
      </c>
      <c r="CA485" s="2">
        <v>0</v>
      </c>
      <c r="CB485" s="2">
        <v>1</v>
      </c>
      <c r="CC485" s="2">
        <v>0</v>
      </c>
      <c r="CD485" s="2">
        <v>0</v>
      </c>
      <c r="CE485" s="2">
        <v>0</v>
      </c>
      <c r="CF485" s="2">
        <v>0</v>
      </c>
      <c r="CG485" s="4" t="s">
        <v>445</v>
      </c>
      <c r="CH485" s="2">
        <v>0</v>
      </c>
      <c r="CI485" s="2">
        <v>1</v>
      </c>
      <c r="CJ485" s="2">
        <v>0</v>
      </c>
      <c r="CK485" s="2">
        <v>0</v>
      </c>
      <c r="CL485" s="2">
        <v>0</v>
      </c>
      <c r="CM485" s="4" t="s">
        <v>445</v>
      </c>
      <c r="CN485" s="2">
        <v>0</v>
      </c>
      <c r="CO485" s="2">
        <v>1</v>
      </c>
      <c r="CP485" s="2">
        <v>0</v>
      </c>
      <c r="CQ485" s="2">
        <v>0</v>
      </c>
      <c r="CR485" s="2">
        <v>0</v>
      </c>
      <c r="CS485" s="4" t="s">
        <v>445</v>
      </c>
      <c r="CT485" s="2">
        <v>0</v>
      </c>
      <c r="CU485" s="2">
        <v>0</v>
      </c>
      <c r="CV485" s="2">
        <v>1</v>
      </c>
      <c r="CW485" s="2">
        <v>0</v>
      </c>
      <c r="CX485" s="2">
        <v>0</v>
      </c>
      <c r="CY485" s="2">
        <v>0</v>
      </c>
      <c r="CZ485" s="4" t="s">
        <v>445</v>
      </c>
      <c r="DA485" s="8">
        <f t="shared" si="23"/>
        <v>6</v>
      </c>
      <c r="DB485" s="2">
        <v>2</v>
      </c>
      <c r="DC485" s="2">
        <v>3</v>
      </c>
      <c r="DD485" s="2">
        <v>2</v>
      </c>
      <c r="DE485" s="2">
        <v>3</v>
      </c>
      <c r="DF485" s="2">
        <v>3</v>
      </c>
      <c r="DG485" s="2">
        <v>2</v>
      </c>
      <c r="DH485" s="2">
        <v>3</v>
      </c>
      <c r="DI485" s="2">
        <v>3</v>
      </c>
      <c r="DJ485" s="2">
        <v>3</v>
      </c>
      <c r="DR485" s="4" t="s">
        <v>445</v>
      </c>
    </row>
    <row r="486" spans="1:122">
      <c r="A486" s="2">
        <v>8144472</v>
      </c>
      <c r="B486" s="3">
        <v>42055.987013888887</v>
      </c>
      <c r="C486" s="2">
        <v>1</v>
      </c>
      <c r="D486" s="2">
        <v>55</v>
      </c>
      <c r="E486" s="2">
        <v>10</v>
      </c>
      <c r="F486" s="2">
        <v>29</v>
      </c>
      <c r="G486" s="2">
        <v>5</v>
      </c>
      <c r="H486" s="2">
        <v>2</v>
      </c>
      <c r="I486" s="2">
        <v>2</v>
      </c>
      <c r="J486" s="2">
        <v>4</v>
      </c>
      <c r="K486" s="2">
        <v>3</v>
      </c>
      <c r="L486" s="2">
        <v>5</v>
      </c>
      <c r="N486" s="2">
        <v>1984</v>
      </c>
      <c r="O486" s="2">
        <v>4500</v>
      </c>
      <c r="P486" s="2">
        <v>6</v>
      </c>
      <c r="Q486" s="2">
        <f t="shared" si="21"/>
        <v>750</v>
      </c>
      <c r="R486" s="4" t="s">
        <v>374</v>
      </c>
      <c r="S486" s="2">
        <v>2</v>
      </c>
      <c r="T486" s="2">
        <v>4</v>
      </c>
      <c r="U486" s="2">
        <v>1</v>
      </c>
      <c r="V486" s="2">
        <v>3</v>
      </c>
      <c r="W486" s="2">
        <v>4</v>
      </c>
      <c r="X486" s="2">
        <v>2</v>
      </c>
      <c r="Y486" s="2">
        <v>4</v>
      </c>
      <c r="Z486" s="2">
        <v>1</v>
      </c>
      <c r="AA486" s="2">
        <v>3</v>
      </c>
      <c r="AB486" s="2">
        <v>4</v>
      </c>
      <c r="AC486" s="2">
        <v>4</v>
      </c>
      <c r="AD486" s="2">
        <v>1</v>
      </c>
      <c r="AE486" s="2">
        <v>1</v>
      </c>
      <c r="AF486" s="2">
        <v>3</v>
      </c>
      <c r="AG486" s="2">
        <v>3</v>
      </c>
      <c r="AH486" s="2">
        <v>3</v>
      </c>
      <c r="AI486" s="2">
        <v>1</v>
      </c>
      <c r="AJ486" s="2">
        <v>1</v>
      </c>
      <c r="AK486" s="2">
        <v>4</v>
      </c>
      <c r="AL486" s="2">
        <v>4</v>
      </c>
      <c r="AM486" s="2">
        <v>4</v>
      </c>
      <c r="AN486" s="2">
        <v>1</v>
      </c>
      <c r="AO486" s="2">
        <v>4</v>
      </c>
      <c r="AP486" s="2">
        <v>3</v>
      </c>
      <c r="AQ486" s="2">
        <v>4</v>
      </c>
      <c r="AR486" s="2">
        <v>2</v>
      </c>
      <c r="AS486" s="2">
        <v>2</v>
      </c>
      <c r="AT486" s="2">
        <v>3</v>
      </c>
      <c r="AU486" s="2">
        <v>2</v>
      </c>
      <c r="AV486" s="2">
        <v>3</v>
      </c>
      <c r="AW486" s="2">
        <v>2</v>
      </c>
      <c r="AX486" s="2">
        <v>2</v>
      </c>
      <c r="AY486" s="2">
        <v>2</v>
      </c>
      <c r="AZ486" s="2">
        <v>3</v>
      </c>
      <c r="BA486" s="2">
        <v>3</v>
      </c>
      <c r="BB486" s="2">
        <v>3</v>
      </c>
      <c r="BC486" s="2">
        <v>2</v>
      </c>
      <c r="BD486" s="2">
        <v>4</v>
      </c>
      <c r="BE486" s="2">
        <v>4</v>
      </c>
      <c r="BF486" s="2">
        <v>4</v>
      </c>
      <c r="BG486" s="2">
        <v>3</v>
      </c>
      <c r="BH486" s="2">
        <v>2</v>
      </c>
      <c r="BI486" s="2">
        <f t="shared" si="22"/>
        <v>2.5</v>
      </c>
      <c r="BJ486" s="2">
        <v>0</v>
      </c>
      <c r="BK486" s="2">
        <v>0</v>
      </c>
      <c r="BL486" s="2">
        <v>1</v>
      </c>
      <c r="BM486" s="2">
        <v>0</v>
      </c>
      <c r="BN486" s="2">
        <v>0</v>
      </c>
      <c r="BO486" s="2">
        <v>0</v>
      </c>
      <c r="BP486" s="2">
        <v>0</v>
      </c>
      <c r="BQ486" s="4" t="s">
        <v>445</v>
      </c>
      <c r="BR486" s="2">
        <v>0</v>
      </c>
      <c r="BS486" s="2">
        <v>1</v>
      </c>
      <c r="BT486" s="2">
        <v>0</v>
      </c>
      <c r="BU486" s="2">
        <v>0</v>
      </c>
      <c r="BV486" s="2">
        <v>0</v>
      </c>
      <c r="BW486" s="2">
        <v>0</v>
      </c>
      <c r="BX486" s="2">
        <v>0</v>
      </c>
      <c r="BY486" s="4" t="s">
        <v>445</v>
      </c>
      <c r="BZ486" s="2">
        <v>0</v>
      </c>
      <c r="CA486" s="2">
        <v>0</v>
      </c>
      <c r="CB486" s="2">
        <v>1</v>
      </c>
      <c r="CC486" s="2">
        <v>0</v>
      </c>
      <c r="CD486" s="2">
        <v>0</v>
      </c>
      <c r="CE486" s="2">
        <v>0</v>
      </c>
      <c r="CF486" s="2">
        <v>0</v>
      </c>
      <c r="CG486" s="4" t="s">
        <v>445</v>
      </c>
      <c r="CH486" s="2">
        <v>1</v>
      </c>
      <c r="CI486" s="2">
        <v>1</v>
      </c>
      <c r="CJ486" s="2">
        <v>0</v>
      </c>
      <c r="CK486" s="2">
        <v>0</v>
      </c>
      <c r="CL486" s="2">
        <v>0</v>
      </c>
      <c r="CM486" s="4" t="s">
        <v>445</v>
      </c>
      <c r="CN486" s="2">
        <v>0</v>
      </c>
      <c r="CO486" s="2">
        <v>1</v>
      </c>
      <c r="CP486" s="2">
        <v>0</v>
      </c>
      <c r="CQ486" s="2">
        <v>0</v>
      </c>
      <c r="CR486" s="2">
        <v>0</v>
      </c>
      <c r="CS486" s="4" t="s">
        <v>445</v>
      </c>
      <c r="CT486" s="2">
        <v>0</v>
      </c>
      <c r="CU486" s="2">
        <v>0</v>
      </c>
      <c r="CV486" s="2">
        <v>0</v>
      </c>
      <c r="CW486" s="2">
        <v>0</v>
      </c>
      <c r="CX486" s="2">
        <v>1</v>
      </c>
      <c r="CY486" s="2">
        <v>0</v>
      </c>
      <c r="CZ486" s="4" t="s">
        <v>445</v>
      </c>
      <c r="DA486" s="8">
        <f t="shared" si="23"/>
        <v>6</v>
      </c>
      <c r="DB486" s="2">
        <v>2</v>
      </c>
      <c r="DC486" s="2">
        <v>3</v>
      </c>
      <c r="DD486" s="2">
        <v>2</v>
      </c>
      <c r="DE486" s="2">
        <v>3</v>
      </c>
      <c r="DF486" s="2">
        <v>2</v>
      </c>
      <c r="DG486" s="2">
        <v>2</v>
      </c>
      <c r="DH486" s="2">
        <v>2</v>
      </c>
      <c r="DI486" s="2">
        <v>2</v>
      </c>
      <c r="DJ486" s="2">
        <v>3</v>
      </c>
      <c r="DR486" s="4" t="s">
        <v>445</v>
      </c>
    </row>
    <row r="487" spans="1:122">
      <c r="A487" s="2">
        <v>8145185</v>
      </c>
      <c r="B487" s="3">
        <v>42056.356111111112</v>
      </c>
      <c r="C487" s="2">
        <v>2</v>
      </c>
      <c r="D487" s="2">
        <v>31</v>
      </c>
      <c r="E487" s="2">
        <v>5</v>
      </c>
      <c r="F487" s="2">
        <v>46</v>
      </c>
      <c r="G487" s="2">
        <v>8</v>
      </c>
      <c r="H487" s="2">
        <v>2</v>
      </c>
      <c r="I487" s="2">
        <v>2</v>
      </c>
      <c r="J487" s="2">
        <v>4</v>
      </c>
      <c r="K487" s="2">
        <v>2</v>
      </c>
      <c r="L487" s="2">
        <v>3</v>
      </c>
      <c r="N487" s="2">
        <v>1999</v>
      </c>
      <c r="O487" s="2">
        <v>5000</v>
      </c>
      <c r="P487" s="2">
        <v>3</v>
      </c>
      <c r="Q487" s="2">
        <f t="shared" si="21"/>
        <v>1666.6666666666667</v>
      </c>
      <c r="R487" s="4" t="s">
        <v>375</v>
      </c>
      <c r="S487" s="2">
        <v>3</v>
      </c>
      <c r="T487" s="2">
        <v>3</v>
      </c>
      <c r="U487" s="2">
        <v>3</v>
      </c>
      <c r="V487" s="2">
        <v>3</v>
      </c>
      <c r="W487" s="2">
        <v>5</v>
      </c>
      <c r="X487" s="2">
        <v>1</v>
      </c>
      <c r="Y487" s="2">
        <v>2</v>
      </c>
      <c r="Z487" s="2">
        <v>3</v>
      </c>
      <c r="AA487" s="2">
        <v>2</v>
      </c>
      <c r="AB487" s="2">
        <v>3</v>
      </c>
      <c r="AC487" s="2">
        <v>2</v>
      </c>
      <c r="AD487" s="2">
        <v>2</v>
      </c>
      <c r="AE487" s="2">
        <v>4</v>
      </c>
      <c r="AF487" s="2">
        <v>4</v>
      </c>
      <c r="AG487" s="2">
        <v>3</v>
      </c>
      <c r="AH487" s="2">
        <v>4</v>
      </c>
      <c r="AI487" s="2">
        <v>3</v>
      </c>
      <c r="AJ487" s="2">
        <v>4</v>
      </c>
      <c r="AK487" s="2">
        <v>4</v>
      </c>
      <c r="AL487" s="2">
        <v>2</v>
      </c>
      <c r="AM487" s="2">
        <v>3</v>
      </c>
      <c r="AN487" s="2">
        <v>1</v>
      </c>
      <c r="AO487" s="2">
        <v>4</v>
      </c>
      <c r="AP487" s="2">
        <v>4</v>
      </c>
      <c r="AQ487" s="2">
        <v>4</v>
      </c>
      <c r="AR487" s="2">
        <v>4</v>
      </c>
      <c r="AS487" s="2">
        <v>2</v>
      </c>
      <c r="AT487" s="2">
        <v>4</v>
      </c>
      <c r="AU487" s="2">
        <v>2</v>
      </c>
      <c r="AV487" s="2">
        <v>2</v>
      </c>
      <c r="AW487" s="2">
        <v>2</v>
      </c>
      <c r="AX487" s="2">
        <v>3</v>
      </c>
      <c r="AY487" s="2">
        <v>1</v>
      </c>
      <c r="AZ487" s="2">
        <v>3</v>
      </c>
      <c r="BA487" s="2">
        <v>1</v>
      </c>
      <c r="BB487" s="2">
        <v>1</v>
      </c>
      <c r="BC487" s="2">
        <v>3</v>
      </c>
      <c r="BD487" s="2">
        <v>3</v>
      </c>
      <c r="BE487" s="2">
        <v>5</v>
      </c>
      <c r="BF487" s="2">
        <v>4</v>
      </c>
      <c r="BG487" s="2">
        <v>3</v>
      </c>
      <c r="BH487" s="2">
        <v>4</v>
      </c>
      <c r="BI487" s="2">
        <f t="shared" si="22"/>
        <v>3.5</v>
      </c>
      <c r="BJ487" s="2">
        <v>1</v>
      </c>
      <c r="BK487" s="2">
        <v>0</v>
      </c>
      <c r="BL487" s="2">
        <v>0</v>
      </c>
      <c r="BM487" s="2">
        <v>0</v>
      </c>
      <c r="BN487" s="2">
        <v>0</v>
      </c>
      <c r="BO487" s="2">
        <v>0</v>
      </c>
      <c r="BP487" s="2">
        <v>0</v>
      </c>
      <c r="BQ487" s="4" t="s">
        <v>445</v>
      </c>
      <c r="BR487" s="2">
        <v>1</v>
      </c>
      <c r="BS487" s="2">
        <v>0</v>
      </c>
      <c r="BT487" s="2">
        <v>0</v>
      </c>
      <c r="BU487" s="2">
        <v>0</v>
      </c>
      <c r="BV487" s="2">
        <v>0</v>
      </c>
      <c r="BW487" s="2">
        <v>0</v>
      </c>
      <c r="BX487" s="2">
        <v>0</v>
      </c>
      <c r="BY487" s="4" t="s">
        <v>445</v>
      </c>
      <c r="BZ487" s="2">
        <v>0</v>
      </c>
      <c r="CA487" s="2">
        <v>0</v>
      </c>
      <c r="CB487" s="2">
        <v>0</v>
      </c>
      <c r="CC487" s="2">
        <v>1</v>
      </c>
      <c r="CD487" s="2">
        <v>0</v>
      </c>
      <c r="CE487" s="2">
        <v>0</v>
      </c>
      <c r="CF487" s="2">
        <v>0</v>
      </c>
      <c r="CG487" s="4" t="s">
        <v>445</v>
      </c>
      <c r="CH487" s="2">
        <v>1</v>
      </c>
      <c r="CI487" s="2">
        <v>0</v>
      </c>
      <c r="CJ487" s="2">
        <v>0</v>
      </c>
      <c r="CK487" s="2">
        <v>0</v>
      </c>
      <c r="CL487" s="2">
        <v>0</v>
      </c>
      <c r="CM487" s="4" t="s">
        <v>445</v>
      </c>
      <c r="CN487" s="2">
        <v>1</v>
      </c>
      <c r="CO487" s="2">
        <v>0</v>
      </c>
      <c r="CP487" s="2">
        <v>0</v>
      </c>
      <c r="CQ487" s="2">
        <v>0</v>
      </c>
      <c r="CR487" s="2">
        <v>0</v>
      </c>
      <c r="CS487" s="4" t="s">
        <v>445</v>
      </c>
      <c r="CT487" s="2">
        <v>0</v>
      </c>
      <c r="CU487" s="2">
        <v>0</v>
      </c>
      <c r="CV487" s="2">
        <v>1</v>
      </c>
      <c r="CW487" s="2">
        <v>0</v>
      </c>
      <c r="CX487" s="2">
        <v>0</v>
      </c>
      <c r="CY487" s="2">
        <v>0</v>
      </c>
      <c r="CZ487" s="4" t="s">
        <v>445</v>
      </c>
      <c r="DA487" s="8">
        <f t="shared" si="23"/>
        <v>6</v>
      </c>
      <c r="DB487" s="2">
        <v>1</v>
      </c>
      <c r="DC487" s="2">
        <v>2</v>
      </c>
      <c r="DD487" s="2">
        <v>3</v>
      </c>
      <c r="DE487" s="2">
        <v>4</v>
      </c>
      <c r="DF487" s="2">
        <v>2</v>
      </c>
      <c r="DG487" s="2">
        <v>3</v>
      </c>
      <c r="DH487" s="2">
        <v>4</v>
      </c>
      <c r="DI487" s="2">
        <v>3</v>
      </c>
      <c r="DJ487" s="2">
        <v>4</v>
      </c>
      <c r="DR487" s="4" t="s">
        <v>445</v>
      </c>
    </row>
    <row r="488" spans="1:122">
      <c r="A488" s="2">
        <v>8146008</v>
      </c>
      <c r="B488" s="3">
        <v>42056.341435185182</v>
      </c>
      <c r="C488" s="2">
        <v>1</v>
      </c>
      <c r="D488" s="2">
        <v>26</v>
      </c>
      <c r="E488" s="2">
        <v>4</v>
      </c>
      <c r="F488" s="2">
        <v>43</v>
      </c>
      <c r="G488" s="2">
        <v>8</v>
      </c>
      <c r="H488" s="2">
        <v>2</v>
      </c>
      <c r="I488" s="2">
        <v>2</v>
      </c>
      <c r="J488" s="2">
        <v>2</v>
      </c>
      <c r="K488" s="2">
        <v>2</v>
      </c>
      <c r="L488" s="2">
        <v>6</v>
      </c>
      <c r="N488" s="2">
        <v>1988</v>
      </c>
      <c r="O488" s="2">
        <v>100</v>
      </c>
      <c r="P488" s="2">
        <v>3</v>
      </c>
      <c r="Q488" s="2">
        <f t="shared" si="21"/>
        <v>33.333333333333336</v>
      </c>
      <c r="R488" s="4" t="s">
        <v>190</v>
      </c>
      <c r="S488" s="2">
        <v>3</v>
      </c>
      <c r="T488" s="2">
        <v>2</v>
      </c>
      <c r="U488" s="2">
        <v>2</v>
      </c>
      <c r="V488" s="2">
        <v>3</v>
      </c>
      <c r="W488" s="2">
        <v>4</v>
      </c>
      <c r="X488" s="2">
        <v>3</v>
      </c>
      <c r="Y488" s="2">
        <v>3</v>
      </c>
      <c r="Z488" s="2">
        <v>2</v>
      </c>
      <c r="AA488" s="2">
        <v>4</v>
      </c>
      <c r="AB488" s="2">
        <v>3</v>
      </c>
      <c r="AC488" s="2">
        <v>3</v>
      </c>
      <c r="AD488" s="2">
        <v>3</v>
      </c>
      <c r="AE488" s="2">
        <v>3</v>
      </c>
      <c r="AF488" s="2">
        <v>3</v>
      </c>
      <c r="AG488" s="2">
        <v>3</v>
      </c>
      <c r="AH488" s="2">
        <v>4</v>
      </c>
      <c r="AI488" s="2">
        <v>4</v>
      </c>
      <c r="AJ488" s="2">
        <v>4</v>
      </c>
      <c r="AK488" s="2">
        <v>3</v>
      </c>
      <c r="AL488" s="2">
        <v>3</v>
      </c>
      <c r="AM488" s="2">
        <v>4</v>
      </c>
      <c r="AN488" s="2">
        <v>4</v>
      </c>
      <c r="AO488" s="2">
        <v>3</v>
      </c>
      <c r="AP488" s="2">
        <v>3</v>
      </c>
      <c r="AQ488" s="2">
        <v>3</v>
      </c>
      <c r="AR488" s="2">
        <v>4</v>
      </c>
      <c r="AS488" s="2">
        <v>4</v>
      </c>
      <c r="AT488" s="2">
        <v>3</v>
      </c>
      <c r="AU488" s="2">
        <v>3</v>
      </c>
      <c r="AV488" s="2">
        <v>3</v>
      </c>
      <c r="AW488" s="2">
        <v>4</v>
      </c>
      <c r="AX488" s="2">
        <v>3</v>
      </c>
      <c r="AY488" s="2">
        <v>3</v>
      </c>
      <c r="AZ488" s="2">
        <v>3</v>
      </c>
      <c r="BA488" s="2">
        <v>3</v>
      </c>
      <c r="BB488" s="2">
        <v>2</v>
      </c>
      <c r="BC488" s="2">
        <v>3</v>
      </c>
      <c r="BD488" s="2">
        <v>3</v>
      </c>
      <c r="BE488" s="2">
        <v>4</v>
      </c>
      <c r="BF488" s="2">
        <v>4</v>
      </c>
      <c r="BG488" s="2">
        <v>3</v>
      </c>
      <c r="BH488" s="2">
        <v>3</v>
      </c>
      <c r="BI488" s="2">
        <f t="shared" si="22"/>
        <v>3</v>
      </c>
      <c r="BJ488" s="2">
        <v>0</v>
      </c>
      <c r="BK488" s="2">
        <v>0</v>
      </c>
      <c r="BL488" s="2">
        <v>1</v>
      </c>
      <c r="BM488" s="2">
        <v>0</v>
      </c>
      <c r="BN488" s="2">
        <v>0</v>
      </c>
      <c r="BO488" s="2">
        <v>0</v>
      </c>
      <c r="BP488" s="2">
        <v>0</v>
      </c>
      <c r="BQ488" s="4" t="s">
        <v>445</v>
      </c>
      <c r="BR488" s="2">
        <v>0</v>
      </c>
      <c r="BS488" s="2">
        <v>0</v>
      </c>
      <c r="BT488" s="2">
        <v>0</v>
      </c>
      <c r="BU488" s="2">
        <v>0</v>
      </c>
      <c r="BV488" s="2">
        <v>0</v>
      </c>
      <c r="BW488" s="2">
        <v>0</v>
      </c>
      <c r="BX488" s="2">
        <v>1</v>
      </c>
      <c r="BY488" s="4" t="s">
        <v>445</v>
      </c>
      <c r="BZ488" s="2">
        <v>0</v>
      </c>
      <c r="CA488" s="2">
        <v>1</v>
      </c>
      <c r="CB488" s="2">
        <v>0</v>
      </c>
      <c r="CC488" s="2">
        <v>0</v>
      </c>
      <c r="CD488" s="2">
        <v>0</v>
      </c>
      <c r="CE488" s="2">
        <v>0</v>
      </c>
      <c r="CF488" s="2">
        <v>0</v>
      </c>
      <c r="CG488" s="4" t="s">
        <v>445</v>
      </c>
      <c r="CH488" s="2">
        <v>0</v>
      </c>
      <c r="CI488" s="2">
        <v>1</v>
      </c>
      <c r="CJ488" s="2">
        <v>0</v>
      </c>
      <c r="CK488" s="2">
        <v>0</v>
      </c>
      <c r="CL488" s="2">
        <v>0</v>
      </c>
      <c r="CM488" s="4" t="s">
        <v>445</v>
      </c>
      <c r="CN488" s="2">
        <v>1</v>
      </c>
      <c r="CO488" s="2">
        <v>0</v>
      </c>
      <c r="CP488" s="2">
        <v>0</v>
      </c>
      <c r="CQ488" s="2">
        <v>0</v>
      </c>
      <c r="CR488" s="2">
        <v>0</v>
      </c>
      <c r="CS488" s="4" t="s">
        <v>445</v>
      </c>
      <c r="CT488" s="2">
        <v>0</v>
      </c>
      <c r="CU488" s="2">
        <v>1</v>
      </c>
      <c r="CV488" s="2">
        <v>0</v>
      </c>
      <c r="CW488" s="2">
        <v>0</v>
      </c>
      <c r="CX488" s="2">
        <v>0</v>
      </c>
      <c r="CY488" s="2">
        <v>0</v>
      </c>
      <c r="CZ488" s="4" t="s">
        <v>445</v>
      </c>
      <c r="DA488" s="8">
        <f t="shared" si="23"/>
        <v>5</v>
      </c>
      <c r="DB488" s="2">
        <v>2</v>
      </c>
      <c r="DC488" s="2">
        <v>2</v>
      </c>
      <c r="DD488" s="2">
        <v>1</v>
      </c>
      <c r="DE488" s="2">
        <v>3</v>
      </c>
      <c r="DF488" s="2">
        <v>4</v>
      </c>
      <c r="DG488" s="2">
        <v>3</v>
      </c>
      <c r="DH488" s="2">
        <v>3</v>
      </c>
      <c r="DI488" s="2">
        <v>2</v>
      </c>
      <c r="DJ488" s="2">
        <v>3</v>
      </c>
      <c r="DR488" s="4" t="s">
        <v>445</v>
      </c>
    </row>
    <row r="489" spans="1:122">
      <c r="A489" s="2">
        <v>8147212</v>
      </c>
      <c r="B489" s="3">
        <v>42057.517534722225</v>
      </c>
      <c r="C489" s="2">
        <v>1</v>
      </c>
      <c r="D489" s="2">
        <v>41</v>
      </c>
      <c r="E489" s="2">
        <v>7</v>
      </c>
      <c r="F489" s="2">
        <v>13</v>
      </c>
      <c r="G489" s="2">
        <v>3</v>
      </c>
      <c r="H489" s="2">
        <v>1</v>
      </c>
      <c r="I489" s="2">
        <v>1</v>
      </c>
      <c r="J489" s="2">
        <v>2</v>
      </c>
      <c r="K489" s="2">
        <v>2</v>
      </c>
      <c r="L489" s="2">
        <v>5</v>
      </c>
      <c r="N489" s="2">
        <v>1998</v>
      </c>
      <c r="O489" s="2">
        <v>1500</v>
      </c>
      <c r="P489" s="2">
        <v>5</v>
      </c>
      <c r="Q489" s="2">
        <f t="shared" si="21"/>
        <v>300</v>
      </c>
      <c r="R489" s="4" t="s">
        <v>376</v>
      </c>
      <c r="S489" s="2">
        <v>1</v>
      </c>
      <c r="T489" s="2">
        <v>4</v>
      </c>
      <c r="U489" s="2">
        <v>3</v>
      </c>
      <c r="V489" s="2">
        <v>4</v>
      </c>
      <c r="W489" s="2">
        <v>5</v>
      </c>
      <c r="X489" s="2">
        <v>1</v>
      </c>
      <c r="Y489" s="2">
        <v>1</v>
      </c>
      <c r="Z489" s="2">
        <v>4</v>
      </c>
      <c r="AA489" s="2">
        <v>3</v>
      </c>
      <c r="AB489" s="2">
        <v>4</v>
      </c>
      <c r="AC489" s="2">
        <v>1</v>
      </c>
      <c r="AD489" s="2">
        <v>4</v>
      </c>
      <c r="AE489" s="2">
        <v>4</v>
      </c>
      <c r="AF489" s="2">
        <v>3</v>
      </c>
      <c r="AG489" s="2">
        <v>3</v>
      </c>
      <c r="AH489" s="2">
        <v>4</v>
      </c>
      <c r="AI489" s="2">
        <v>2</v>
      </c>
      <c r="AJ489" s="2">
        <v>1</v>
      </c>
      <c r="AK489" s="2">
        <v>3</v>
      </c>
      <c r="AL489" s="2">
        <v>4</v>
      </c>
      <c r="AM489" s="2">
        <v>4</v>
      </c>
      <c r="AN489" s="2">
        <v>3</v>
      </c>
      <c r="AO489" s="2">
        <v>4</v>
      </c>
      <c r="AP489" s="2">
        <v>4</v>
      </c>
      <c r="AQ489" s="2">
        <v>1</v>
      </c>
      <c r="AR489" s="2">
        <v>2</v>
      </c>
      <c r="AS489" s="2">
        <v>2</v>
      </c>
      <c r="AT489" s="2">
        <v>3</v>
      </c>
      <c r="AU489" s="2">
        <v>3</v>
      </c>
      <c r="AV489" s="2">
        <v>1</v>
      </c>
      <c r="AW489" s="2">
        <v>3</v>
      </c>
      <c r="AX489" s="2">
        <v>2</v>
      </c>
      <c r="AY489" s="2">
        <v>1</v>
      </c>
      <c r="AZ489" s="2">
        <v>3</v>
      </c>
      <c r="BA489" s="2">
        <v>1</v>
      </c>
      <c r="BB489" s="2">
        <v>1</v>
      </c>
      <c r="BC489" s="2">
        <v>3</v>
      </c>
      <c r="BD489" s="2">
        <v>1</v>
      </c>
      <c r="BE489" s="2">
        <v>2</v>
      </c>
      <c r="BF489" s="2">
        <v>3</v>
      </c>
      <c r="BG489" s="2">
        <v>3</v>
      </c>
      <c r="BH489" s="2">
        <v>3</v>
      </c>
      <c r="BI489" s="2">
        <f t="shared" si="22"/>
        <v>3</v>
      </c>
      <c r="BJ489" s="2">
        <v>0</v>
      </c>
      <c r="BK489" s="2">
        <v>0</v>
      </c>
      <c r="BL489" s="2">
        <v>0</v>
      </c>
      <c r="BM489" s="2">
        <v>0</v>
      </c>
      <c r="BN489" s="2">
        <v>0</v>
      </c>
      <c r="BO489" s="2">
        <v>0</v>
      </c>
      <c r="BP489" s="2">
        <v>1</v>
      </c>
      <c r="BQ489" s="4" t="s">
        <v>445</v>
      </c>
      <c r="BR489" s="2">
        <v>0</v>
      </c>
      <c r="BS489" s="2">
        <v>0</v>
      </c>
      <c r="BT489" s="2">
        <v>0</v>
      </c>
      <c r="BU489" s="2">
        <v>0</v>
      </c>
      <c r="BV489" s="2">
        <v>0</v>
      </c>
      <c r="BW489" s="2">
        <v>0</v>
      </c>
      <c r="BX489" s="2">
        <v>1</v>
      </c>
      <c r="BY489" s="4" t="s">
        <v>445</v>
      </c>
      <c r="BZ489" s="2">
        <v>0</v>
      </c>
      <c r="CA489" s="2">
        <v>0</v>
      </c>
      <c r="CB489" s="2">
        <v>0</v>
      </c>
      <c r="CC489" s="2">
        <v>0</v>
      </c>
      <c r="CD489" s="2">
        <v>0</v>
      </c>
      <c r="CE489" s="2">
        <v>0</v>
      </c>
      <c r="CF489" s="2">
        <v>1</v>
      </c>
      <c r="CG489" s="4" t="s">
        <v>445</v>
      </c>
      <c r="CH489" s="2">
        <v>0</v>
      </c>
      <c r="CI489" s="2">
        <v>0</v>
      </c>
      <c r="CJ489" s="2">
        <v>0</v>
      </c>
      <c r="CK489" s="2">
        <v>0</v>
      </c>
      <c r="CL489" s="2">
        <v>1</v>
      </c>
      <c r="CM489" s="4" t="s">
        <v>445</v>
      </c>
      <c r="CN489" s="2">
        <v>0</v>
      </c>
      <c r="CO489" s="2">
        <v>0</v>
      </c>
      <c r="CP489" s="2">
        <v>0</v>
      </c>
      <c r="CQ489" s="2">
        <v>0</v>
      </c>
      <c r="CR489" s="2">
        <v>1</v>
      </c>
      <c r="CS489" s="4" t="s">
        <v>445</v>
      </c>
      <c r="CT489" s="2">
        <v>0</v>
      </c>
      <c r="CU489" s="2">
        <v>0</v>
      </c>
      <c r="CV489" s="2">
        <v>0</v>
      </c>
      <c r="CW489" s="2">
        <v>0</v>
      </c>
      <c r="CX489" s="2">
        <v>1</v>
      </c>
      <c r="CY489" s="2">
        <v>0</v>
      </c>
      <c r="CZ489" s="4" t="s">
        <v>445</v>
      </c>
      <c r="DA489" s="8">
        <f t="shared" si="23"/>
        <v>0</v>
      </c>
      <c r="DB489" s="2">
        <v>2</v>
      </c>
      <c r="DC489" s="2">
        <v>1</v>
      </c>
      <c r="DD489" s="2">
        <v>4</v>
      </c>
      <c r="DE489" s="2">
        <v>3</v>
      </c>
      <c r="DF489" s="2">
        <v>2</v>
      </c>
      <c r="DG489" s="2">
        <v>3</v>
      </c>
      <c r="DH489" s="2">
        <v>1</v>
      </c>
      <c r="DI489" s="2">
        <v>1</v>
      </c>
      <c r="DJ489" s="2">
        <v>2</v>
      </c>
      <c r="DK489" s="2">
        <v>1</v>
      </c>
      <c r="DL489" s="2">
        <v>0</v>
      </c>
      <c r="DM489" s="2">
        <v>0</v>
      </c>
      <c r="DN489" s="2">
        <v>0</v>
      </c>
      <c r="DO489" s="2">
        <v>0</v>
      </c>
      <c r="DP489" s="2">
        <v>0</v>
      </c>
      <c r="DQ489" s="2">
        <v>0</v>
      </c>
      <c r="DR489" s="4" t="s">
        <v>445</v>
      </c>
    </row>
    <row r="490" spans="1:122">
      <c r="A490" s="2">
        <v>8147564</v>
      </c>
      <c r="B490" s="3">
        <v>42057.616261574076</v>
      </c>
      <c r="C490" s="2">
        <v>1</v>
      </c>
      <c r="D490" s="2">
        <v>38</v>
      </c>
      <c r="E490" s="2">
        <v>6</v>
      </c>
      <c r="F490" s="2">
        <v>29</v>
      </c>
      <c r="G490" s="2">
        <v>5</v>
      </c>
      <c r="H490" s="2">
        <v>2</v>
      </c>
      <c r="I490" s="2">
        <v>2</v>
      </c>
      <c r="J490" s="2">
        <v>5</v>
      </c>
      <c r="K490" s="2">
        <v>5</v>
      </c>
      <c r="L490" s="2">
        <v>3</v>
      </c>
      <c r="N490" s="2">
        <v>2012</v>
      </c>
      <c r="O490" s="2">
        <v>800</v>
      </c>
      <c r="P490" s="2">
        <v>4</v>
      </c>
      <c r="Q490" s="2">
        <f t="shared" si="21"/>
        <v>200</v>
      </c>
      <c r="R490" s="4" t="s">
        <v>361</v>
      </c>
      <c r="S490" s="2">
        <v>4</v>
      </c>
      <c r="T490" s="2">
        <v>3</v>
      </c>
      <c r="U490" s="2">
        <v>4</v>
      </c>
      <c r="V490" s="2">
        <v>4</v>
      </c>
      <c r="W490" s="2">
        <v>5</v>
      </c>
      <c r="X490" s="2">
        <v>4</v>
      </c>
      <c r="Y490" s="2">
        <v>4</v>
      </c>
      <c r="Z490" s="2">
        <v>4</v>
      </c>
      <c r="AA490" s="2">
        <v>3</v>
      </c>
      <c r="AB490" s="2">
        <v>4</v>
      </c>
      <c r="AC490" s="2">
        <v>4</v>
      </c>
      <c r="AD490" s="2">
        <v>4</v>
      </c>
      <c r="AE490" s="2">
        <v>4</v>
      </c>
      <c r="AF490" s="2">
        <v>3</v>
      </c>
      <c r="AG490" s="2">
        <v>4</v>
      </c>
      <c r="AH490" s="2">
        <v>4</v>
      </c>
      <c r="AI490" s="2">
        <v>4</v>
      </c>
      <c r="AJ490" s="2">
        <v>4</v>
      </c>
      <c r="AK490" s="2">
        <v>4</v>
      </c>
      <c r="AL490" s="2">
        <v>3</v>
      </c>
      <c r="AM490" s="2">
        <v>3</v>
      </c>
      <c r="AN490" s="2">
        <v>4</v>
      </c>
      <c r="AO490" s="2">
        <v>4</v>
      </c>
      <c r="AP490" s="2">
        <v>4</v>
      </c>
      <c r="AQ490" s="2">
        <v>4</v>
      </c>
      <c r="AR490" s="2">
        <v>2</v>
      </c>
      <c r="AS490" s="2">
        <v>2</v>
      </c>
      <c r="AT490" s="2">
        <v>2</v>
      </c>
      <c r="AU490" s="2">
        <v>2</v>
      </c>
      <c r="AV490" s="2">
        <v>3</v>
      </c>
      <c r="AW490" s="2">
        <v>4</v>
      </c>
      <c r="AX490" s="2">
        <v>3</v>
      </c>
      <c r="AY490" s="2">
        <v>3</v>
      </c>
      <c r="AZ490" s="2">
        <v>4</v>
      </c>
      <c r="BA490" s="2">
        <v>3</v>
      </c>
      <c r="BB490" s="2">
        <v>3</v>
      </c>
      <c r="BC490" s="2">
        <v>4</v>
      </c>
      <c r="BD490" s="2">
        <v>4</v>
      </c>
      <c r="BE490" s="2">
        <v>4</v>
      </c>
      <c r="BF490" s="2">
        <v>3</v>
      </c>
      <c r="BG490" s="2">
        <v>4</v>
      </c>
      <c r="BH490" s="2">
        <v>4</v>
      </c>
      <c r="BI490" s="2">
        <f t="shared" si="22"/>
        <v>4</v>
      </c>
      <c r="BJ490" s="2">
        <v>1</v>
      </c>
      <c r="BK490" s="2">
        <v>1</v>
      </c>
      <c r="BL490" s="2">
        <v>0</v>
      </c>
      <c r="BM490" s="2">
        <v>1</v>
      </c>
      <c r="BN490" s="2">
        <v>0</v>
      </c>
      <c r="BO490" s="2">
        <v>0</v>
      </c>
      <c r="BP490" s="2">
        <v>0</v>
      </c>
      <c r="BQ490" s="4" t="s">
        <v>445</v>
      </c>
      <c r="BR490" s="2">
        <v>1</v>
      </c>
      <c r="BS490" s="2">
        <v>0</v>
      </c>
      <c r="BT490" s="2">
        <v>1</v>
      </c>
      <c r="BU490" s="2">
        <v>1</v>
      </c>
      <c r="BV490" s="2">
        <v>0</v>
      </c>
      <c r="BW490" s="2">
        <v>0</v>
      </c>
      <c r="BX490" s="2">
        <v>0</v>
      </c>
      <c r="BY490" s="4" t="s">
        <v>445</v>
      </c>
      <c r="BZ490" s="2">
        <v>1</v>
      </c>
      <c r="CA490" s="2">
        <v>0</v>
      </c>
      <c r="CB490" s="2">
        <v>1</v>
      </c>
      <c r="CC490" s="2">
        <v>1</v>
      </c>
      <c r="CD490" s="2">
        <v>0</v>
      </c>
      <c r="CE490" s="2">
        <v>0</v>
      </c>
      <c r="CF490" s="2">
        <v>0</v>
      </c>
      <c r="CG490" s="4" t="s">
        <v>445</v>
      </c>
      <c r="CH490" s="2">
        <v>1</v>
      </c>
      <c r="CI490" s="2">
        <v>1</v>
      </c>
      <c r="CJ490" s="2">
        <v>0</v>
      </c>
      <c r="CK490" s="2">
        <v>0</v>
      </c>
      <c r="CL490" s="2">
        <v>0</v>
      </c>
      <c r="CM490" s="4" t="s">
        <v>445</v>
      </c>
      <c r="CN490" s="2">
        <v>1</v>
      </c>
      <c r="CO490" s="2">
        <v>1</v>
      </c>
      <c r="CP490" s="2">
        <v>0</v>
      </c>
      <c r="CQ490" s="2">
        <v>0</v>
      </c>
      <c r="CR490" s="2">
        <v>0</v>
      </c>
      <c r="CS490" s="4" t="s">
        <v>445</v>
      </c>
      <c r="CT490" s="2">
        <v>0</v>
      </c>
      <c r="CU490" s="2">
        <v>0</v>
      </c>
      <c r="CV490" s="2">
        <v>0</v>
      </c>
      <c r="CW490" s="2">
        <v>0</v>
      </c>
      <c r="CX490" s="2">
        <v>1</v>
      </c>
      <c r="CY490" s="2">
        <v>0</v>
      </c>
      <c r="CZ490" s="4" t="s">
        <v>445</v>
      </c>
      <c r="DA490" s="8">
        <f t="shared" si="23"/>
        <v>13</v>
      </c>
      <c r="DB490" s="2">
        <v>3</v>
      </c>
      <c r="DC490" s="2">
        <v>3</v>
      </c>
      <c r="DD490" s="2">
        <v>4</v>
      </c>
      <c r="DE490" s="2">
        <v>4</v>
      </c>
      <c r="DF490" s="2">
        <v>4</v>
      </c>
      <c r="DG490" s="2">
        <v>4</v>
      </c>
      <c r="DH490" s="2">
        <v>5</v>
      </c>
      <c r="DI490" s="2">
        <v>4</v>
      </c>
      <c r="DJ490" s="2">
        <v>2</v>
      </c>
      <c r="DK490" s="2">
        <v>1</v>
      </c>
      <c r="DL490" s="2">
        <v>0</v>
      </c>
      <c r="DM490" s="2">
        <v>0</v>
      </c>
      <c r="DN490" s="2">
        <v>0</v>
      </c>
      <c r="DO490" s="2">
        <v>0</v>
      </c>
      <c r="DP490" s="2">
        <v>0</v>
      </c>
      <c r="DQ490" s="2">
        <v>0</v>
      </c>
      <c r="DR490" s="4" t="s">
        <v>445</v>
      </c>
    </row>
    <row r="491" spans="1:122">
      <c r="A491" s="2">
        <v>8147756</v>
      </c>
      <c r="B491" s="3">
        <v>42056.405613425923</v>
      </c>
      <c r="C491" s="2">
        <v>1</v>
      </c>
      <c r="D491" s="2">
        <v>27</v>
      </c>
      <c r="E491" s="2">
        <v>4</v>
      </c>
      <c r="F491" s="2">
        <v>1</v>
      </c>
      <c r="G491" s="2">
        <v>1</v>
      </c>
      <c r="H491" s="2">
        <v>2</v>
      </c>
      <c r="I491" s="2">
        <v>2</v>
      </c>
      <c r="L491" s="2">
        <v>5</v>
      </c>
      <c r="N491" s="2">
        <v>2000</v>
      </c>
      <c r="O491" s="2">
        <v>200</v>
      </c>
      <c r="P491" s="2">
        <v>2</v>
      </c>
      <c r="Q491" s="2">
        <f t="shared" si="21"/>
        <v>100</v>
      </c>
      <c r="R491" s="4" t="s">
        <v>377</v>
      </c>
      <c r="S491" s="2">
        <v>4</v>
      </c>
      <c r="T491" s="2">
        <v>2</v>
      </c>
      <c r="U491" s="2">
        <v>2</v>
      </c>
      <c r="V491" s="2">
        <v>2</v>
      </c>
      <c r="W491" s="2">
        <v>2</v>
      </c>
      <c r="X491" s="2">
        <v>3</v>
      </c>
      <c r="Y491" s="2">
        <v>3</v>
      </c>
      <c r="Z491" s="2">
        <v>2</v>
      </c>
      <c r="AA491" s="2">
        <v>3</v>
      </c>
      <c r="AB491" s="2">
        <v>3</v>
      </c>
      <c r="AC491" s="2">
        <v>3</v>
      </c>
      <c r="AD491" s="2">
        <v>3</v>
      </c>
      <c r="AE491" s="2">
        <v>2</v>
      </c>
      <c r="AF491" s="2">
        <v>2</v>
      </c>
      <c r="AG491" s="2">
        <v>1</v>
      </c>
      <c r="AH491" s="2">
        <v>3</v>
      </c>
      <c r="AI491" s="2">
        <v>2</v>
      </c>
      <c r="AJ491" s="2">
        <v>2</v>
      </c>
      <c r="AK491" s="2">
        <v>2</v>
      </c>
      <c r="AL491" s="2">
        <v>2</v>
      </c>
      <c r="AM491" s="2">
        <v>2</v>
      </c>
      <c r="AN491" s="2">
        <v>2</v>
      </c>
      <c r="AO491" s="2">
        <v>4</v>
      </c>
      <c r="AP491" s="2">
        <v>3</v>
      </c>
      <c r="AQ491" s="2">
        <v>3</v>
      </c>
      <c r="AR491" s="2">
        <v>2</v>
      </c>
      <c r="AS491" s="2">
        <v>3</v>
      </c>
      <c r="AT491" s="2">
        <v>3</v>
      </c>
      <c r="AU491" s="2">
        <v>2</v>
      </c>
      <c r="AV491" s="2">
        <v>2</v>
      </c>
      <c r="AW491" s="2">
        <v>2</v>
      </c>
      <c r="AX491" s="2">
        <v>3</v>
      </c>
      <c r="AY491" s="2">
        <v>3</v>
      </c>
      <c r="AZ491" s="2">
        <v>3</v>
      </c>
      <c r="BA491" s="2">
        <v>2</v>
      </c>
      <c r="BB491" s="2">
        <v>2</v>
      </c>
      <c r="BC491" s="2">
        <v>2</v>
      </c>
      <c r="BD491" s="2">
        <v>3</v>
      </c>
      <c r="BE491" s="2">
        <v>3</v>
      </c>
      <c r="BF491" s="2">
        <v>3</v>
      </c>
      <c r="BG491" s="2">
        <v>3</v>
      </c>
      <c r="BH491" s="2">
        <v>4</v>
      </c>
      <c r="BI491" s="2">
        <f t="shared" si="22"/>
        <v>3.5</v>
      </c>
      <c r="BJ491" s="2">
        <v>0</v>
      </c>
      <c r="BK491" s="2">
        <v>1</v>
      </c>
      <c r="BL491" s="2">
        <v>0</v>
      </c>
      <c r="BM491" s="2">
        <v>0</v>
      </c>
      <c r="BN491" s="2">
        <v>0</v>
      </c>
      <c r="BO491" s="2">
        <v>0</v>
      </c>
      <c r="BP491" s="2">
        <v>0</v>
      </c>
      <c r="BQ491" s="4" t="s">
        <v>445</v>
      </c>
      <c r="BR491" s="2">
        <v>0</v>
      </c>
      <c r="BS491" s="2">
        <v>0</v>
      </c>
      <c r="BT491" s="2">
        <v>1</v>
      </c>
      <c r="BU491" s="2">
        <v>0</v>
      </c>
      <c r="BV491" s="2">
        <v>0</v>
      </c>
      <c r="BW491" s="2">
        <v>0</v>
      </c>
      <c r="BX491" s="2">
        <v>0</v>
      </c>
      <c r="BY491" s="4" t="s">
        <v>445</v>
      </c>
      <c r="BZ491" s="2">
        <v>0</v>
      </c>
      <c r="CA491" s="2">
        <v>0</v>
      </c>
      <c r="CB491" s="2">
        <v>1</v>
      </c>
      <c r="CC491" s="2">
        <v>0</v>
      </c>
      <c r="CD491" s="2">
        <v>0</v>
      </c>
      <c r="CE491" s="2">
        <v>0</v>
      </c>
      <c r="CF491" s="2">
        <v>0</v>
      </c>
      <c r="CG491" s="4" t="s">
        <v>445</v>
      </c>
      <c r="CH491" s="2">
        <v>0</v>
      </c>
      <c r="CI491" s="2">
        <v>1</v>
      </c>
      <c r="CJ491" s="2">
        <v>0</v>
      </c>
      <c r="CK491" s="2">
        <v>0</v>
      </c>
      <c r="CL491" s="2">
        <v>0</v>
      </c>
      <c r="CM491" s="4" t="s">
        <v>445</v>
      </c>
      <c r="CN491" s="2">
        <v>0</v>
      </c>
      <c r="CO491" s="2">
        <v>1</v>
      </c>
      <c r="CP491" s="2">
        <v>0</v>
      </c>
      <c r="CQ491" s="2">
        <v>0</v>
      </c>
      <c r="CR491" s="2">
        <v>0</v>
      </c>
      <c r="CS491" s="4" t="s">
        <v>445</v>
      </c>
      <c r="CT491" s="2">
        <v>0</v>
      </c>
      <c r="CU491" s="2">
        <v>1</v>
      </c>
      <c r="CV491" s="2">
        <v>0</v>
      </c>
      <c r="CW491" s="2">
        <v>0</v>
      </c>
      <c r="CX491" s="2">
        <v>0</v>
      </c>
      <c r="CY491" s="2">
        <v>0</v>
      </c>
      <c r="CZ491" s="4" t="s">
        <v>445</v>
      </c>
      <c r="DA491" s="8">
        <f t="shared" si="23"/>
        <v>6</v>
      </c>
      <c r="DB491" s="2">
        <v>2</v>
      </c>
      <c r="DC491" s="2">
        <v>2</v>
      </c>
      <c r="DD491" s="2">
        <v>2</v>
      </c>
      <c r="DE491" s="2">
        <v>3</v>
      </c>
      <c r="DF491" s="2">
        <v>3</v>
      </c>
      <c r="DG491" s="2">
        <v>3</v>
      </c>
      <c r="DH491" s="2">
        <v>3</v>
      </c>
      <c r="DI491" s="2">
        <v>3</v>
      </c>
      <c r="DJ491" s="2">
        <v>3</v>
      </c>
      <c r="DR491" s="4" t="s">
        <v>445</v>
      </c>
    </row>
    <row r="492" spans="1:122">
      <c r="A492" s="2">
        <v>8148682</v>
      </c>
      <c r="B492" s="3">
        <v>42057.563113425924</v>
      </c>
      <c r="C492" s="2">
        <v>2</v>
      </c>
      <c r="D492" s="2">
        <v>26</v>
      </c>
      <c r="E492" s="2">
        <v>4</v>
      </c>
      <c r="F492" s="2">
        <v>27</v>
      </c>
      <c r="G492" s="2">
        <v>5</v>
      </c>
      <c r="H492" s="2">
        <v>1</v>
      </c>
      <c r="I492" s="2">
        <v>1</v>
      </c>
      <c r="J492" s="2">
        <v>9</v>
      </c>
      <c r="K492" s="2">
        <v>3</v>
      </c>
      <c r="L492" s="2">
        <v>3</v>
      </c>
      <c r="N492" s="2">
        <v>2001</v>
      </c>
      <c r="O492" s="2">
        <v>4500</v>
      </c>
      <c r="P492" s="2">
        <v>5</v>
      </c>
      <c r="Q492" s="2">
        <f t="shared" si="21"/>
        <v>900</v>
      </c>
      <c r="R492" s="4" t="s">
        <v>160</v>
      </c>
      <c r="S492" s="2">
        <v>3</v>
      </c>
      <c r="T492" s="2">
        <v>3</v>
      </c>
      <c r="U492" s="2">
        <v>3</v>
      </c>
      <c r="V492" s="2">
        <v>3</v>
      </c>
      <c r="W492" s="2">
        <v>4</v>
      </c>
      <c r="X492" s="2">
        <v>2</v>
      </c>
      <c r="Y492" s="2">
        <v>3</v>
      </c>
      <c r="Z492" s="2">
        <v>3</v>
      </c>
      <c r="AA492" s="2">
        <v>3</v>
      </c>
      <c r="AB492" s="2">
        <v>4</v>
      </c>
      <c r="AC492" s="2">
        <v>4</v>
      </c>
      <c r="AD492" s="2">
        <v>4</v>
      </c>
      <c r="AE492" s="2">
        <v>4</v>
      </c>
      <c r="AF492" s="2">
        <v>3</v>
      </c>
      <c r="AG492" s="2">
        <v>3</v>
      </c>
      <c r="AH492" s="2">
        <v>3</v>
      </c>
      <c r="AI492" s="2">
        <v>2</v>
      </c>
      <c r="AJ492" s="2">
        <v>3</v>
      </c>
      <c r="AK492" s="2">
        <v>3</v>
      </c>
      <c r="AL492" s="2">
        <v>4</v>
      </c>
      <c r="AM492" s="2">
        <v>3</v>
      </c>
      <c r="AN492" s="2">
        <v>2</v>
      </c>
      <c r="AO492" s="2">
        <v>4</v>
      </c>
      <c r="AP492" s="2">
        <v>3</v>
      </c>
      <c r="AQ492" s="2">
        <v>3</v>
      </c>
      <c r="AR492" s="2">
        <v>2</v>
      </c>
      <c r="AS492" s="2">
        <v>2</v>
      </c>
      <c r="AT492" s="2">
        <v>2</v>
      </c>
      <c r="AU492" s="2">
        <v>2</v>
      </c>
      <c r="AV492" s="2">
        <v>2</v>
      </c>
      <c r="AW492" s="2">
        <v>2</v>
      </c>
      <c r="AX492" s="2">
        <v>2</v>
      </c>
      <c r="AY492" s="2">
        <v>3</v>
      </c>
      <c r="AZ492" s="2">
        <v>3</v>
      </c>
      <c r="BA492" s="2">
        <v>3</v>
      </c>
      <c r="BB492" s="2">
        <v>3</v>
      </c>
      <c r="BC492" s="2">
        <v>3</v>
      </c>
      <c r="BD492" s="2">
        <v>4</v>
      </c>
      <c r="BE492" s="2">
        <v>4</v>
      </c>
      <c r="BF492" s="2">
        <v>2</v>
      </c>
      <c r="BG492" s="2">
        <v>3</v>
      </c>
      <c r="BH492" s="2">
        <v>4</v>
      </c>
      <c r="BI492" s="2">
        <f t="shared" si="22"/>
        <v>3.5</v>
      </c>
      <c r="BJ492" s="2">
        <v>0</v>
      </c>
      <c r="BK492" s="2">
        <v>0</v>
      </c>
      <c r="BL492" s="2">
        <v>1</v>
      </c>
      <c r="BM492" s="2">
        <v>1</v>
      </c>
      <c r="BN492" s="2">
        <v>0</v>
      </c>
      <c r="BO492" s="2">
        <v>0</v>
      </c>
      <c r="BP492" s="2">
        <v>0</v>
      </c>
      <c r="BQ492" s="4" t="s">
        <v>445</v>
      </c>
      <c r="BR492" s="2">
        <v>1</v>
      </c>
      <c r="BS492" s="2">
        <v>0</v>
      </c>
      <c r="BT492" s="2">
        <v>0</v>
      </c>
      <c r="BU492" s="2">
        <v>0</v>
      </c>
      <c r="BV492" s="2">
        <v>0</v>
      </c>
      <c r="BW492" s="2">
        <v>0</v>
      </c>
      <c r="BX492" s="2">
        <v>0</v>
      </c>
      <c r="BY492" s="4" t="s">
        <v>445</v>
      </c>
      <c r="BZ492" s="2">
        <v>0</v>
      </c>
      <c r="CA492" s="2">
        <v>1</v>
      </c>
      <c r="CB492" s="2">
        <v>0</v>
      </c>
      <c r="CC492" s="2">
        <v>0</v>
      </c>
      <c r="CD492" s="2">
        <v>0</v>
      </c>
      <c r="CE492" s="2">
        <v>0</v>
      </c>
      <c r="CF492" s="2">
        <v>0</v>
      </c>
      <c r="CG492" s="4" t="s">
        <v>445</v>
      </c>
      <c r="CH492" s="2">
        <v>0</v>
      </c>
      <c r="CI492" s="2">
        <v>1</v>
      </c>
      <c r="CJ492" s="2">
        <v>0</v>
      </c>
      <c r="CK492" s="2">
        <v>0</v>
      </c>
      <c r="CL492" s="2">
        <v>0</v>
      </c>
      <c r="CM492" s="4" t="s">
        <v>445</v>
      </c>
      <c r="CN492" s="2">
        <v>1</v>
      </c>
      <c r="CO492" s="2">
        <v>0</v>
      </c>
      <c r="CP492" s="2">
        <v>0</v>
      </c>
      <c r="CQ492" s="2">
        <v>0</v>
      </c>
      <c r="CR492" s="2">
        <v>0</v>
      </c>
      <c r="CS492" s="4" t="s">
        <v>445</v>
      </c>
      <c r="CT492" s="2">
        <v>0</v>
      </c>
      <c r="CU492" s="2">
        <v>1</v>
      </c>
      <c r="CV492" s="2">
        <v>0</v>
      </c>
      <c r="CW492" s="2">
        <v>0</v>
      </c>
      <c r="CX492" s="2">
        <v>0</v>
      </c>
      <c r="CY492" s="2">
        <v>0</v>
      </c>
      <c r="CZ492" s="4" t="s">
        <v>445</v>
      </c>
      <c r="DA492" s="8">
        <f t="shared" si="23"/>
        <v>7</v>
      </c>
      <c r="DB492" s="2">
        <v>3</v>
      </c>
      <c r="DC492" s="2">
        <v>3</v>
      </c>
      <c r="DD492" s="2">
        <v>3</v>
      </c>
      <c r="DE492" s="2">
        <v>4</v>
      </c>
      <c r="DF492" s="2">
        <v>3</v>
      </c>
      <c r="DG492" s="2">
        <v>3</v>
      </c>
      <c r="DH492" s="2">
        <v>3</v>
      </c>
      <c r="DI492" s="2">
        <v>4</v>
      </c>
      <c r="DJ492" s="2">
        <v>2</v>
      </c>
      <c r="DK492" s="2">
        <v>1</v>
      </c>
      <c r="DL492" s="2">
        <v>1</v>
      </c>
      <c r="DM492" s="2">
        <v>0</v>
      </c>
      <c r="DN492" s="2">
        <v>0</v>
      </c>
      <c r="DO492" s="2">
        <v>1</v>
      </c>
      <c r="DP492" s="2">
        <v>1</v>
      </c>
      <c r="DQ492" s="2">
        <v>0</v>
      </c>
      <c r="DR492" s="4" t="s">
        <v>445</v>
      </c>
    </row>
    <row r="493" spans="1:122">
      <c r="A493" s="2">
        <v>8150960</v>
      </c>
      <c r="B493" s="3">
        <v>42057.553148148145</v>
      </c>
      <c r="C493" s="2">
        <v>1</v>
      </c>
      <c r="D493" s="2">
        <v>57</v>
      </c>
      <c r="E493" s="2">
        <v>10</v>
      </c>
      <c r="F493" s="2">
        <v>41</v>
      </c>
      <c r="G493" s="2">
        <v>8</v>
      </c>
      <c r="H493" s="2">
        <v>2</v>
      </c>
      <c r="I493" s="2">
        <v>2</v>
      </c>
      <c r="J493" s="2">
        <v>9</v>
      </c>
      <c r="K493" s="2">
        <v>8</v>
      </c>
      <c r="L493" s="2">
        <v>2</v>
      </c>
      <c r="N493" s="2">
        <v>2000</v>
      </c>
      <c r="O493" s="2">
        <v>20000</v>
      </c>
      <c r="P493" s="2">
        <v>4</v>
      </c>
      <c r="Q493" s="2">
        <f t="shared" si="21"/>
        <v>5000</v>
      </c>
      <c r="R493" s="4" t="s">
        <v>314</v>
      </c>
      <c r="S493" s="2">
        <v>4</v>
      </c>
      <c r="T493" s="2">
        <v>4</v>
      </c>
      <c r="U493" s="2">
        <v>4</v>
      </c>
      <c r="V493" s="2">
        <v>4</v>
      </c>
      <c r="W493" s="2">
        <v>5</v>
      </c>
      <c r="X493" s="2">
        <v>4</v>
      </c>
      <c r="Y493" s="2">
        <v>4</v>
      </c>
      <c r="Z493" s="2">
        <v>4</v>
      </c>
      <c r="AA493" s="2">
        <v>4</v>
      </c>
      <c r="AB493" s="2">
        <v>4</v>
      </c>
      <c r="AC493" s="2">
        <v>4</v>
      </c>
      <c r="AD493" s="2">
        <v>4</v>
      </c>
      <c r="AE493" s="2">
        <v>4</v>
      </c>
      <c r="AF493" s="2">
        <v>4</v>
      </c>
      <c r="AG493" s="2">
        <v>4</v>
      </c>
      <c r="AH493" s="2">
        <v>4</v>
      </c>
      <c r="AI493" s="2">
        <v>4</v>
      </c>
      <c r="AJ493" s="2">
        <v>4</v>
      </c>
      <c r="AK493" s="2">
        <v>4</v>
      </c>
      <c r="AL493" s="2">
        <v>4</v>
      </c>
      <c r="AM493" s="2">
        <v>4</v>
      </c>
      <c r="AN493" s="2">
        <v>4</v>
      </c>
      <c r="AO493" s="2">
        <v>4</v>
      </c>
      <c r="AP493" s="2">
        <v>4</v>
      </c>
      <c r="AQ493" s="2">
        <v>4</v>
      </c>
      <c r="AR493" s="2">
        <v>4</v>
      </c>
      <c r="AS493" s="2">
        <v>4</v>
      </c>
      <c r="AT493" s="2">
        <v>4</v>
      </c>
      <c r="AU493" s="2">
        <v>4</v>
      </c>
      <c r="AV493" s="2">
        <v>4</v>
      </c>
      <c r="AW493" s="2">
        <v>4</v>
      </c>
      <c r="AX493" s="2">
        <v>4</v>
      </c>
      <c r="AY493" s="2">
        <v>4</v>
      </c>
      <c r="AZ493" s="2">
        <v>4</v>
      </c>
      <c r="BA493" s="2">
        <v>3</v>
      </c>
      <c r="BB493" s="2">
        <v>4</v>
      </c>
      <c r="BC493" s="2">
        <v>4</v>
      </c>
      <c r="BD493" s="2">
        <v>4</v>
      </c>
      <c r="BE493" s="2">
        <v>5</v>
      </c>
      <c r="BF493" s="2">
        <v>4</v>
      </c>
      <c r="BG493" s="2">
        <v>4</v>
      </c>
      <c r="BH493" s="2">
        <v>4</v>
      </c>
      <c r="BI493" s="2">
        <f t="shared" si="22"/>
        <v>4</v>
      </c>
      <c r="BJ493" s="2">
        <v>1</v>
      </c>
      <c r="BK493" s="2">
        <v>1</v>
      </c>
      <c r="BL493" s="2">
        <v>1</v>
      </c>
      <c r="BM493" s="2">
        <v>1</v>
      </c>
      <c r="BN493" s="2">
        <v>0</v>
      </c>
      <c r="BO493" s="2">
        <v>0</v>
      </c>
      <c r="BP493" s="2">
        <v>0</v>
      </c>
      <c r="BQ493" s="4" t="s">
        <v>445</v>
      </c>
      <c r="BR493" s="2">
        <v>1</v>
      </c>
      <c r="BS493" s="2">
        <v>1</v>
      </c>
      <c r="BT493" s="2">
        <v>1</v>
      </c>
      <c r="BU493" s="2">
        <v>1</v>
      </c>
      <c r="BV493" s="2">
        <v>0</v>
      </c>
      <c r="BW493" s="2">
        <v>0</v>
      </c>
      <c r="BX493" s="2">
        <v>0</v>
      </c>
      <c r="BY493" s="4" t="s">
        <v>445</v>
      </c>
      <c r="BZ493" s="2">
        <v>1</v>
      </c>
      <c r="CA493" s="2">
        <v>1</v>
      </c>
      <c r="CB493" s="2">
        <v>1</v>
      </c>
      <c r="CC493" s="2">
        <v>1</v>
      </c>
      <c r="CD493" s="2">
        <v>0</v>
      </c>
      <c r="CE493" s="2">
        <v>0</v>
      </c>
      <c r="CF493" s="2">
        <v>0</v>
      </c>
      <c r="CG493" s="4" t="s">
        <v>445</v>
      </c>
      <c r="CH493" s="2">
        <v>1</v>
      </c>
      <c r="CI493" s="2">
        <v>1</v>
      </c>
      <c r="CJ493" s="2">
        <v>0</v>
      </c>
      <c r="CK493" s="2">
        <v>0</v>
      </c>
      <c r="CL493" s="2">
        <v>0</v>
      </c>
      <c r="CM493" s="4" t="s">
        <v>445</v>
      </c>
      <c r="CN493" s="2">
        <v>1</v>
      </c>
      <c r="CO493" s="2">
        <v>1</v>
      </c>
      <c r="CP493" s="2">
        <v>0</v>
      </c>
      <c r="CQ493" s="2">
        <v>0</v>
      </c>
      <c r="CR493" s="2">
        <v>0</v>
      </c>
      <c r="CS493" s="4" t="s">
        <v>445</v>
      </c>
      <c r="CT493" s="2">
        <v>1</v>
      </c>
      <c r="CU493" s="2">
        <v>1</v>
      </c>
      <c r="CV493" s="2">
        <v>0</v>
      </c>
      <c r="CW493" s="2">
        <v>0</v>
      </c>
      <c r="CX493" s="2">
        <v>0</v>
      </c>
      <c r="CY493" s="2">
        <v>0</v>
      </c>
      <c r="CZ493" s="4" t="s">
        <v>445</v>
      </c>
      <c r="DA493" s="8">
        <f t="shared" si="23"/>
        <v>18</v>
      </c>
      <c r="DB493" s="2">
        <v>4</v>
      </c>
      <c r="DC493" s="2">
        <v>4</v>
      </c>
      <c r="DD493" s="2">
        <v>4</v>
      </c>
      <c r="DE493" s="2">
        <v>4</v>
      </c>
      <c r="DF493" s="2">
        <v>5</v>
      </c>
      <c r="DG493" s="2">
        <v>4</v>
      </c>
      <c r="DH493" s="2">
        <v>5</v>
      </c>
      <c r="DI493" s="2">
        <v>4</v>
      </c>
      <c r="DJ493" s="2">
        <v>4</v>
      </c>
      <c r="DR493" s="4" t="s">
        <v>445</v>
      </c>
    </row>
    <row r="494" spans="1:122">
      <c r="A494" s="2">
        <v>8152494</v>
      </c>
      <c r="B494" s="3">
        <v>42056.818414351852</v>
      </c>
      <c r="C494" s="2">
        <v>1</v>
      </c>
      <c r="D494" s="2">
        <v>37</v>
      </c>
      <c r="E494" s="2">
        <v>6</v>
      </c>
      <c r="F494" s="2">
        <v>27</v>
      </c>
      <c r="G494" s="2">
        <v>5</v>
      </c>
      <c r="H494" s="2">
        <v>2</v>
      </c>
      <c r="I494" s="2">
        <v>2</v>
      </c>
      <c r="J494" s="2">
        <v>4</v>
      </c>
      <c r="K494" s="2">
        <v>4</v>
      </c>
      <c r="L494" s="2">
        <v>5</v>
      </c>
      <c r="N494" s="2">
        <v>2003</v>
      </c>
      <c r="O494" s="2">
        <v>180</v>
      </c>
      <c r="P494" s="2">
        <v>5</v>
      </c>
      <c r="Q494" s="2">
        <f t="shared" si="21"/>
        <v>36</v>
      </c>
      <c r="R494" s="4" t="s">
        <v>20</v>
      </c>
      <c r="S494" s="2">
        <v>1</v>
      </c>
      <c r="T494" s="2">
        <v>1</v>
      </c>
      <c r="U494" s="2">
        <v>1</v>
      </c>
      <c r="V494" s="2">
        <v>3</v>
      </c>
      <c r="W494" s="2">
        <v>1</v>
      </c>
      <c r="X494" s="2">
        <v>3</v>
      </c>
      <c r="Y494" s="2">
        <v>1</v>
      </c>
      <c r="Z494" s="2">
        <v>1</v>
      </c>
      <c r="AA494" s="2">
        <v>3</v>
      </c>
      <c r="AB494" s="2">
        <v>4</v>
      </c>
      <c r="AC494" s="2">
        <v>4</v>
      </c>
      <c r="AD494" s="2">
        <v>4</v>
      </c>
      <c r="AE494" s="2">
        <v>4</v>
      </c>
      <c r="AF494" s="2">
        <v>4</v>
      </c>
      <c r="AG494" s="2">
        <v>3</v>
      </c>
      <c r="AH494" s="2">
        <v>3</v>
      </c>
      <c r="AI494" s="2">
        <v>4</v>
      </c>
      <c r="AJ494" s="2">
        <v>3</v>
      </c>
      <c r="AK494" s="2">
        <v>4</v>
      </c>
      <c r="AL494" s="2">
        <v>4</v>
      </c>
      <c r="AM494" s="2">
        <v>4</v>
      </c>
      <c r="AN494" s="2">
        <v>4</v>
      </c>
      <c r="AO494" s="2">
        <v>3</v>
      </c>
      <c r="AP494" s="2">
        <v>4</v>
      </c>
      <c r="AQ494" s="2">
        <v>4</v>
      </c>
      <c r="AR494" s="2">
        <v>4</v>
      </c>
      <c r="AS494" s="2">
        <v>2</v>
      </c>
      <c r="AT494" s="2">
        <v>3</v>
      </c>
      <c r="AU494" s="2">
        <v>2</v>
      </c>
      <c r="AV494" s="2">
        <v>2</v>
      </c>
      <c r="AW494" s="2">
        <v>3</v>
      </c>
      <c r="AX494" s="2">
        <v>3</v>
      </c>
      <c r="AY494" s="2">
        <v>3</v>
      </c>
      <c r="AZ494" s="2">
        <v>2</v>
      </c>
      <c r="BA494" s="2">
        <v>2</v>
      </c>
      <c r="BB494" s="2">
        <v>2</v>
      </c>
      <c r="BC494" s="2">
        <v>3</v>
      </c>
      <c r="BD494" s="2">
        <v>3</v>
      </c>
      <c r="BE494" s="2">
        <v>4</v>
      </c>
      <c r="BF494" s="2">
        <v>3</v>
      </c>
      <c r="BG494" s="2">
        <v>2</v>
      </c>
      <c r="BH494" s="2">
        <v>3</v>
      </c>
      <c r="BI494" s="2">
        <f t="shared" si="22"/>
        <v>2.5</v>
      </c>
      <c r="BJ494" s="2">
        <v>0</v>
      </c>
      <c r="BK494" s="2">
        <v>0</v>
      </c>
      <c r="BL494" s="2">
        <v>1</v>
      </c>
      <c r="BM494" s="2">
        <v>0</v>
      </c>
      <c r="BN494" s="2">
        <v>0</v>
      </c>
      <c r="BO494" s="2">
        <v>0</v>
      </c>
      <c r="BP494" s="2">
        <v>0</v>
      </c>
      <c r="BQ494" s="4" t="s">
        <v>445</v>
      </c>
      <c r="BR494" s="2">
        <v>0</v>
      </c>
      <c r="BS494" s="2">
        <v>0</v>
      </c>
      <c r="BT494" s="2">
        <v>0</v>
      </c>
      <c r="BU494" s="2">
        <v>1</v>
      </c>
      <c r="BV494" s="2">
        <v>0</v>
      </c>
      <c r="BW494" s="2">
        <v>0</v>
      </c>
      <c r="BX494" s="2">
        <v>0</v>
      </c>
      <c r="BY494" s="4" t="s">
        <v>445</v>
      </c>
      <c r="BZ494" s="2">
        <v>0</v>
      </c>
      <c r="CA494" s="2">
        <v>0</v>
      </c>
      <c r="CB494" s="2">
        <v>1</v>
      </c>
      <c r="CC494" s="2">
        <v>0</v>
      </c>
      <c r="CD494" s="2">
        <v>0</v>
      </c>
      <c r="CE494" s="2">
        <v>0</v>
      </c>
      <c r="CF494" s="2">
        <v>0</v>
      </c>
      <c r="CG494" s="4" t="s">
        <v>445</v>
      </c>
      <c r="CH494" s="2">
        <v>0</v>
      </c>
      <c r="CI494" s="2">
        <v>1</v>
      </c>
      <c r="CJ494" s="2">
        <v>0</v>
      </c>
      <c r="CK494" s="2">
        <v>0</v>
      </c>
      <c r="CL494" s="2">
        <v>0</v>
      </c>
      <c r="CM494" s="4" t="s">
        <v>445</v>
      </c>
      <c r="CN494" s="2">
        <v>0</v>
      </c>
      <c r="CO494" s="2">
        <v>1</v>
      </c>
      <c r="CP494" s="2">
        <v>0</v>
      </c>
      <c r="CQ494" s="2">
        <v>0</v>
      </c>
      <c r="CR494" s="2">
        <v>0</v>
      </c>
      <c r="CS494" s="4" t="s">
        <v>445</v>
      </c>
      <c r="CT494" s="2">
        <v>0</v>
      </c>
      <c r="CU494" s="2">
        <v>0</v>
      </c>
      <c r="CV494" s="2">
        <v>1</v>
      </c>
      <c r="CW494" s="2">
        <v>0</v>
      </c>
      <c r="CX494" s="2">
        <v>0</v>
      </c>
      <c r="CY494" s="2">
        <v>0</v>
      </c>
      <c r="CZ494" s="4" t="s">
        <v>445</v>
      </c>
      <c r="DA494" s="8">
        <f t="shared" si="23"/>
        <v>6</v>
      </c>
      <c r="DB494" s="2">
        <v>3</v>
      </c>
      <c r="DC494" s="2">
        <v>3</v>
      </c>
      <c r="DD494" s="2">
        <v>3</v>
      </c>
      <c r="DE494" s="2">
        <v>3</v>
      </c>
      <c r="DF494" s="2">
        <v>2</v>
      </c>
      <c r="DG494" s="2">
        <v>2</v>
      </c>
      <c r="DH494" s="2">
        <v>4</v>
      </c>
      <c r="DI494" s="2">
        <v>3</v>
      </c>
      <c r="DJ494" s="2">
        <v>3</v>
      </c>
      <c r="DR494" s="4" t="s">
        <v>445</v>
      </c>
    </row>
    <row r="495" spans="1:122">
      <c r="A495" s="2">
        <v>8153138</v>
      </c>
      <c r="B495" s="3">
        <v>42057.586134259262</v>
      </c>
      <c r="C495" s="2">
        <v>2</v>
      </c>
      <c r="D495" s="2">
        <v>50</v>
      </c>
      <c r="E495" s="2">
        <v>9</v>
      </c>
      <c r="F495" s="2">
        <v>28</v>
      </c>
      <c r="G495" s="2">
        <v>5</v>
      </c>
      <c r="H495" s="2">
        <v>2</v>
      </c>
      <c r="I495" s="2">
        <v>2</v>
      </c>
      <c r="J495" s="2">
        <v>4</v>
      </c>
      <c r="K495" s="2">
        <v>2</v>
      </c>
      <c r="L495" s="2">
        <v>2</v>
      </c>
      <c r="N495" s="2">
        <v>2000</v>
      </c>
      <c r="O495" s="2">
        <v>422</v>
      </c>
      <c r="P495" s="2">
        <v>4</v>
      </c>
      <c r="Q495" s="2">
        <f t="shared" si="21"/>
        <v>105.5</v>
      </c>
      <c r="R495" s="4" t="s">
        <v>378</v>
      </c>
      <c r="S495" s="2">
        <v>1</v>
      </c>
      <c r="T495" s="2">
        <v>3</v>
      </c>
      <c r="U495" s="2">
        <v>3</v>
      </c>
      <c r="V495" s="2">
        <v>4</v>
      </c>
      <c r="W495" s="2">
        <v>1</v>
      </c>
      <c r="X495" s="2">
        <v>2</v>
      </c>
      <c r="Y495" s="2">
        <v>1</v>
      </c>
      <c r="Z495" s="2">
        <v>3</v>
      </c>
      <c r="AA495" s="2">
        <v>2</v>
      </c>
      <c r="AB495" s="2">
        <v>1</v>
      </c>
      <c r="AC495" s="2">
        <v>4</v>
      </c>
      <c r="AD495" s="2">
        <v>4</v>
      </c>
      <c r="AE495" s="2">
        <v>3</v>
      </c>
      <c r="AF495" s="2">
        <v>3</v>
      </c>
      <c r="AG495" s="2">
        <v>3</v>
      </c>
      <c r="AH495" s="2">
        <v>4</v>
      </c>
      <c r="AI495" s="2">
        <v>4</v>
      </c>
      <c r="AJ495" s="2">
        <v>3</v>
      </c>
      <c r="AK495" s="2">
        <v>4</v>
      </c>
      <c r="AL495" s="2">
        <v>3</v>
      </c>
      <c r="AM495" s="2">
        <v>4</v>
      </c>
      <c r="AN495" s="2">
        <v>1</v>
      </c>
      <c r="AO495" s="2">
        <v>2</v>
      </c>
      <c r="AP495" s="2">
        <v>4</v>
      </c>
      <c r="AQ495" s="2">
        <v>4</v>
      </c>
      <c r="AR495" s="2">
        <v>2</v>
      </c>
      <c r="AS495" s="2">
        <v>2</v>
      </c>
      <c r="AT495" s="2">
        <v>2</v>
      </c>
      <c r="AU495" s="2">
        <v>2</v>
      </c>
      <c r="AV495" s="2">
        <v>2</v>
      </c>
      <c r="AW495" s="2">
        <v>1</v>
      </c>
      <c r="AX495" s="2">
        <v>2</v>
      </c>
      <c r="AY495" s="2">
        <v>2</v>
      </c>
      <c r="AZ495" s="2">
        <v>3</v>
      </c>
      <c r="BA495" s="2">
        <v>3</v>
      </c>
      <c r="BB495" s="2">
        <v>1</v>
      </c>
      <c r="BC495" s="2">
        <v>2</v>
      </c>
      <c r="BD495" s="2">
        <v>4</v>
      </c>
      <c r="BE495" s="2">
        <v>2</v>
      </c>
      <c r="BF495" s="2">
        <v>2</v>
      </c>
      <c r="BG495" s="2">
        <v>3</v>
      </c>
      <c r="BH495" s="2">
        <v>2</v>
      </c>
      <c r="BI495" s="2">
        <f t="shared" si="22"/>
        <v>2.5</v>
      </c>
      <c r="BJ495" s="2">
        <v>0</v>
      </c>
      <c r="BK495" s="2">
        <v>0</v>
      </c>
      <c r="BL495" s="2">
        <v>0</v>
      </c>
      <c r="BM495" s="2">
        <v>0</v>
      </c>
      <c r="BN495" s="2">
        <v>0</v>
      </c>
      <c r="BO495" s="2">
        <v>0</v>
      </c>
      <c r="BP495" s="2">
        <v>1</v>
      </c>
      <c r="BQ495" s="4" t="s">
        <v>445</v>
      </c>
      <c r="BR495" s="2">
        <v>1</v>
      </c>
      <c r="BS495" s="2">
        <v>0</v>
      </c>
      <c r="BT495" s="2">
        <v>0</v>
      </c>
      <c r="BU495" s="2">
        <v>0</v>
      </c>
      <c r="BV495" s="2">
        <v>0</v>
      </c>
      <c r="BW495" s="2">
        <v>0</v>
      </c>
      <c r="BX495" s="2">
        <v>0</v>
      </c>
      <c r="BY495" s="4" t="s">
        <v>445</v>
      </c>
      <c r="BZ495" s="2">
        <v>1</v>
      </c>
      <c r="CA495" s="2">
        <v>0</v>
      </c>
      <c r="CB495" s="2">
        <v>0</v>
      </c>
      <c r="CC495" s="2">
        <v>0</v>
      </c>
      <c r="CD495" s="2">
        <v>0</v>
      </c>
      <c r="CE495" s="2">
        <v>0</v>
      </c>
      <c r="CF495" s="2">
        <v>0</v>
      </c>
      <c r="CG495" s="4" t="s">
        <v>445</v>
      </c>
      <c r="CH495" s="2">
        <v>0</v>
      </c>
      <c r="CI495" s="2">
        <v>0</v>
      </c>
      <c r="CJ495" s="2">
        <v>0</v>
      </c>
      <c r="CK495" s="2">
        <v>1</v>
      </c>
      <c r="CL495" s="2">
        <v>0</v>
      </c>
      <c r="CM495" s="4" t="s">
        <v>445</v>
      </c>
      <c r="CN495" s="2">
        <v>0</v>
      </c>
      <c r="CO495" s="2">
        <v>0</v>
      </c>
      <c r="CP495" s="2">
        <v>0</v>
      </c>
      <c r="CQ495" s="2">
        <v>1</v>
      </c>
      <c r="CR495" s="2">
        <v>0</v>
      </c>
      <c r="CS495" s="4" t="s">
        <v>445</v>
      </c>
      <c r="CT495" s="2">
        <v>0</v>
      </c>
      <c r="CU495" s="2">
        <v>0</v>
      </c>
      <c r="CV495" s="2">
        <v>0</v>
      </c>
      <c r="CW495" s="2">
        <v>0</v>
      </c>
      <c r="CX495" s="2">
        <v>1</v>
      </c>
      <c r="CY495" s="2">
        <v>0</v>
      </c>
      <c r="CZ495" s="4" t="s">
        <v>445</v>
      </c>
      <c r="DA495" s="8">
        <f t="shared" si="23"/>
        <v>2</v>
      </c>
      <c r="DB495" s="2">
        <v>2</v>
      </c>
      <c r="DC495" s="2">
        <v>2</v>
      </c>
      <c r="DD495" s="2">
        <v>4</v>
      </c>
      <c r="DE495" s="2">
        <v>2</v>
      </c>
      <c r="DF495" s="2">
        <v>2</v>
      </c>
      <c r="DG495" s="2">
        <v>3</v>
      </c>
      <c r="DH495" s="2">
        <v>4</v>
      </c>
      <c r="DI495" s="2">
        <v>4</v>
      </c>
      <c r="DJ495" s="2">
        <v>3</v>
      </c>
      <c r="DR495" s="4" t="s">
        <v>445</v>
      </c>
    </row>
    <row r="496" spans="1:122">
      <c r="A496" s="2">
        <v>8155097</v>
      </c>
      <c r="B496" s="3">
        <v>42056.473055555558</v>
      </c>
      <c r="C496" s="2">
        <v>1</v>
      </c>
      <c r="D496" s="2">
        <v>40</v>
      </c>
      <c r="E496" s="2">
        <v>7</v>
      </c>
      <c r="F496" s="2">
        <v>25</v>
      </c>
      <c r="G496" s="2">
        <v>5</v>
      </c>
      <c r="H496" s="2">
        <v>2</v>
      </c>
      <c r="I496" s="2">
        <v>1</v>
      </c>
      <c r="J496" s="2">
        <v>3</v>
      </c>
      <c r="K496" s="2">
        <v>3</v>
      </c>
      <c r="L496" s="2">
        <v>2</v>
      </c>
      <c r="N496" s="2">
        <v>1990</v>
      </c>
      <c r="O496" s="2">
        <v>1300</v>
      </c>
      <c r="P496" s="2">
        <v>4</v>
      </c>
      <c r="Q496" s="2">
        <f t="shared" si="21"/>
        <v>325</v>
      </c>
      <c r="R496" s="4" t="s">
        <v>379</v>
      </c>
      <c r="S496" s="2">
        <v>4</v>
      </c>
      <c r="T496" s="2">
        <v>3</v>
      </c>
      <c r="U496" s="2">
        <v>3</v>
      </c>
      <c r="V496" s="2">
        <v>4</v>
      </c>
      <c r="W496" s="2">
        <v>1</v>
      </c>
      <c r="X496" s="2">
        <v>1</v>
      </c>
      <c r="Y496" s="2">
        <v>2</v>
      </c>
      <c r="Z496" s="2">
        <v>1</v>
      </c>
      <c r="AA496" s="2">
        <v>2</v>
      </c>
      <c r="AB496" s="2">
        <v>4</v>
      </c>
      <c r="AC496" s="2">
        <v>1</v>
      </c>
      <c r="AD496" s="2">
        <v>4</v>
      </c>
      <c r="AE496" s="2">
        <v>4</v>
      </c>
      <c r="AF496" s="2">
        <v>3</v>
      </c>
      <c r="AG496" s="2">
        <v>2</v>
      </c>
      <c r="AH496" s="2">
        <v>3</v>
      </c>
      <c r="AI496" s="2">
        <v>3</v>
      </c>
      <c r="AJ496" s="2">
        <v>3</v>
      </c>
      <c r="AK496" s="2">
        <v>3</v>
      </c>
      <c r="AL496" s="2">
        <v>4</v>
      </c>
      <c r="AM496" s="2">
        <v>3</v>
      </c>
      <c r="AN496" s="2">
        <v>3</v>
      </c>
      <c r="AO496" s="2">
        <v>4</v>
      </c>
      <c r="AP496" s="2">
        <v>4</v>
      </c>
      <c r="AQ496" s="2">
        <v>4</v>
      </c>
      <c r="AR496" s="2">
        <v>2</v>
      </c>
      <c r="AS496" s="2">
        <v>2</v>
      </c>
      <c r="AT496" s="2">
        <v>2</v>
      </c>
      <c r="AU496" s="2">
        <v>1</v>
      </c>
      <c r="AV496" s="2">
        <v>2</v>
      </c>
      <c r="AW496" s="2">
        <v>2</v>
      </c>
      <c r="AX496" s="2">
        <v>2</v>
      </c>
      <c r="AY496" s="2">
        <v>2</v>
      </c>
      <c r="AZ496" s="2">
        <v>1</v>
      </c>
      <c r="BA496" s="2">
        <v>2</v>
      </c>
      <c r="BB496" s="2">
        <v>2</v>
      </c>
      <c r="BC496" s="2">
        <v>2</v>
      </c>
      <c r="BD496" s="2">
        <v>3</v>
      </c>
      <c r="BE496" s="2">
        <v>2</v>
      </c>
      <c r="BF496" s="2">
        <v>2</v>
      </c>
      <c r="BG496" s="2">
        <v>2</v>
      </c>
      <c r="BH496" s="2">
        <v>2</v>
      </c>
      <c r="BI496" s="2">
        <f t="shared" si="22"/>
        <v>2</v>
      </c>
      <c r="BJ496" s="2">
        <v>0</v>
      </c>
      <c r="BK496" s="2">
        <v>0</v>
      </c>
      <c r="BL496" s="2">
        <v>0</v>
      </c>
      <c r="BM496" s="2">
        <v>0</v>
      </c>
      <c r="BN496" s="2">
        <v>0</v>
      </c>
      <c r="BO496" s="2">
        <v>1</v>
      </c>
      <c r="BP496" s="2">
        <v>0</v>
      </c>
      <c r="BQ496" s="4" t="s">
        <v>445</v>
      </c>
      <c r="BR496" s="2">
        <v>1</v>
      </c>
      <c r="BS496" s="2">
        <v>0</v>
      </c>
      <c r="BT496" s="2">
        <v>1</v>
      </c>
      <c r="BU496" s="2">
        <v>0</v>
      </c>
      <c r="BV496" s="2">
        <v>0</v>
      </c>
      <c r="BW496" s="2">
        <v>0</v>
      </c>
      <c r="BX496" s="2">
        <v>0</v>
      </c>
      <c r="BY496" s="4" t="s">
        <v>445</v>
      </c>
      <c r="BZ496" s="2">
        <v>1</v>
      </c>
      <c r="CA496" s="2">
        <v>0</v>
      </c>
      <c r="CB496" s="2">
        <v>0</v>
      </c>
      <c r="CC496" s="2">
        <v>0</v>
      </c>
      <c r="CD496" s="2">
        <v>0</v>
      </c>
      <c r="CE496" s="2">
        <v>0</v>
      </c>
      <c r="CF496" s="2">
        <v>0</v>
      </c>
      <c r="CG496" s="4" t="s">
        <v>445</v>
      </c>
      <c r="CH496" s="2">
        <v>0</v>
      </c>
      <c r="CI496" s="2">
        <v>0</v>
      </c>
      <c r="CJ496" s="2">
        <v>0</v>
      </c>
      <c r="CK496" s="2">
        <v>1</v>
      </c>
      <c r="CL496" s="2">
        <v>0</v>
      </c>
      <c r="CM496" s="4" t="s">
        <v>445</v>
      </c>
      <c r="CN496" s="2">
        <v>0</v>
      </c>
      <c r="CO496" s="2">
        <v>0</v>
      </c>
      <c r="CP496" s="2">
        <v>0</v>
      </c>
      <c r="CQ496" s="2">
        <v>1</v>
      </c>
      <c r="CR496" s="2">
        <v>0</v>
      </c>
      <c r="CS496" s="4" t="s">
        <v>445</v>
      </c>
      <c r="CT496" s="2">
        <v>0</v>
      </c>
      <c r="CU496" s="2">
        <v>0</v>
      </c>
      <c r="CV496" s="2">
        <v>0</v>
      </c>
      <c r="CW496" s="2">
        <v>0</v>
      </c>
      <c r="CX496" s="2">
        <v>1</v>
      </c>
      <c r="CY496" s="2">
        <v>0</v>
      </c>
      <c r="CZ496" s="4" t="s">
        <v>445</v>
      </c>
      <c r="DA496" s="8">
        <f t="shared" si="23"/>
        <v>3</v>
      </c>
      <c r="DB496" s="2">
        <v>2</v>
      </c>
      <c r="DC496" s="2">
        <v>2</v>
      </c>
      <c r="DD496" s="2">
        <v>2</v>
      </c>
      <c r="DE496" s="2">
        <v>2</v>
      </c>
      <c r="DF496" s="2">
        <v>5</v>
      </c>
      <c r="DG496" s="2">
        <v>4</v>
      </c>
      <c r="DH496" s="2">
        <v>4</v>
      </c>
      <c r="DI496" s="2">
        <v>3</v>
      </c>
      <c r="DJ496" s="2">
        <v>3</v>
      </c>
      <c r="DR496" s="4" t="s">
        <v>445</v>
      </c>
    </row>
    <row r="497" spans="1:122">
      <c r="A497" s="2">
        <v>8159253</v>
      </c>
      <c r="B497" s="3">
        <v>42055.982939814814</v>
      </c>
      <c r="C497" s="2">
        <v>2</v>
      </c>
      <c r="D497" s="2">
        <v>25</v>
      </c>
      <c r="E497" s="2">
        <v>4</v>
      </c>
      <c r="F497" s="2">
        <v>11</v>
      </c>
      <c r="G497" s="2">
        <v>3</v>
      </c>
      <c r="H497" s="2">
        <v>1</v>
      </c>
      <c r="I497" s="2">
        <v>2</v>
      </c>
      <c r="J497" s="2">
        <v>5</v>
      </c>
      <c r="K497" s="2">
        <v>2</v>
      </c>
      <c r="L497" s="2">
        <v>3</v>
      </c>
      <c r="N497" s="2">
        <v>1999</v>
      </c>
      <c r="O497" s="2">
        <v>208</v>
      </c>
      <c r="P497" s="2">
        <v>6</v>
      </c>
      <c r="Q497" s="2">
        <f t="shared" si="21"/>
        <v>34.666666666666664</v>
      </c>
      <c r="R497" s="4" t="s">
        <v>380</v>
      </c>
      <c r="S497" s="2">
        <v>2</v>
      </c>
      <c r="T497" s="2">
        <v>3</v>
      </c>
      <c r="U497" s="2">
        <v>3</v>
      </c>
      <c r="V497" s="2">
        <v>3</v>
      </c>
      <c r="W497" s="2">
        <v>2</v>
      </c>
      <c r="X497" s="2">
        <v>3</v>
      </c>
      <c r="Y497" s="2">
        <v>3</v>
      </c>
      <c r="Z497" s="2">
        <v>3</v>
      </c>
      <c r="AA497" s="2">
        <v>4</v>
      </c>
      <c r="AB497" s="2">
        <v>3</v>
      </c>
      <c r="AC497" s="2">
        <v>3</v>
      </c>
      <c r="AD497" s="2">
        <v>3</v>
      </c>
      <c r="AE497" s="2">
        <v>4</v>
      </c>
      <c r="AF497" s="2">
        <v>3</v>
      </c>
      <c r="AG497" s="2">
        <v>3</v>
      </c>
      <c r="AH497" s="2">
        <v>3</v>
      </c>
      <c r="AI497" s="2">
        <v>3</v>
      </c>
      <c r="AJ497" s="2">
        <v>3</v>
      </c>
      <c r="AK497" s="2">
        <v>3</v>
      </c>
      <c r="AL497" s="2">
        <v>3</v>
      </c>
      <c r="AM497" s="2">
        <v>3</v>
      </c>
      <c r="AN497" s="2">
        <v>3</v>
      </c>
      <c r="AO497" s="2">
        <v>3</v>
      </c>
      <c r="AP497" s="2">
        <v>3</v>
      </c>
      <c r="AQ497" s="2">
        <v>3</v>
      </c>
      <c r="AR497" s="2">
        <v>3</v>
      </c>
      <c r="AS497" s="2">
        <v>3</v>
      </c>
      <c r="AT497" s="2">
        <v>3</v>
      </c>
      <c r="AU497" s="2">
        <v>4</v>
      </c>
      <c r="AV497" s="2">
        <v>4</v>
      </c>
      <c r="AW497" s="2">
        <v>3</v>
      </c>
      <c r="AX497" s="2">
        <v>3</v>
      </c>
      <c r="AY497" s="2">
        <v>3</v>
      </c>
      <c r="AZ497" s="2">
        <v>3</v>
      </c>
      <c r="BA497" s="2">
        <v>3</v>
      </c>
      <c r="BB497" s="2">
        <v>3</v>
      </c>
      <c r="BC497" s="2">
        <v>3</v>
      </c>
      <c r="BD497" s="2">
        <v>4</v>
      </c>
      <c r="BE497" s="2">
        <v>4</v>
      </c>
      <c r="BF497" s="2">
        <v>4</v>
      </c>
      <c r="BG497" s="2">
        <v>4</v>
      </c>
      <c r="BH497" s="2">
        <v>3</v>
      </c>
      <c r="BI497" s="2">
        <f t="shared" si="22"/>
        <v>3.5</v>
      </c>
      <c r="BJ497" s="2">
        <v>0</v>
      </c>
      <c r="BK497" s="2">
        <v>1</v>
      </c>
      <c r="BL497" s="2">
        <v>0</v>
      </c>
      <c r="BM497" s="2">
        <v>1</v>
      </c>
      <c r="BN497" s="2">
        <v>0</v>
      </c>
      <c r="BO497" s="2">
        <v>0</v>
      </c>
      <c r="BP497" s="2">
        <v>0</v>
      </c>
      <c r="BQ497" s="4" t="s">
        <v>445</v>
      </c>
      <c r="BR497" s="2">
        <v>0</v>
      </c>
      <c r="BS497" s="2">
        <v>1</v>
      </c>
      <c r="BT497" s="2">
        <v>0</v>
      </c>
      <c r="BU497" s="2">
        <v>1</v>
      </c>
      <c r="BV497" s="2">
        <v>0</v>
      </c>
      <c r="BW497" s="2">
        <v>0</v>
      </c>
      <c r="BX497" s="2">
        <v>0</v>
      </c>
      <c r="BY497" s="4" t="s">
        <v>445</v>
      </c>
      <c r="BZ497" s="2">
        <v>0</v>
      </c>
      <c r="CA497" s="2">
        <v>0</v>
      </c>
      <c r="CB497" s="2">
        <v>1</v>
      </c>
      <c r="CC497" s="2">
        <v>1</v>
      </c>
      <c r="CD497" s="2">
        <v>0</v>
      </c>
      <c r="CE497" s="2">
        <v>0</v>
      </c>
      <c r="CF497" s="2">
        <v>0</v>
      </c>
      <c r="CG497" s="4" t="s">
        <v>445</v>
      </c>
      <c r="CH497" s="2">
        <v>1</v>
      </c>
      <c r="CI497" s="2">
        <v>0</v>
      </c>
      <c r="CJ497" s="2">
        <v>0</v>
      </c>
      <c r="CK497" s="2">
        <v>0</v>
      </c>
      <c r="CL497" s="2">
        <v>0</v>
      </c>
      <c r="CM497" s="4" t="s">
        <v>445</v>
      </c>
      <c r="CN497" s="2">
        <v>0</v>
      </c>
      <c r="CO497" s="2">
        <v>1</v>
      </c>
      <c r="CP497" s="2">
        <v>0</v>
      </c>
      <c r="CQ497" s="2">
        <v>0</v>
      </c>
      <c r="CR497" s="2">
        <v>0</v>
      </c>
      <c r="CS497" s="4" t="s">
        <v>445</v>
      </c>
      <c r="CT497" s="2">
        <v>1</v>
      </c>
      <c r="CU497" s="2">
        <v>1</v>
      </c>
      <c r="CV497" s="2">
        <v>0</v>
      </c>
      <c r="CW497" s="2">
        <v>0</v>
      </c>
      <c r="CX497" s="2">
        <v>0</v>
      </c>
      <c r="CY497" s="2">
        <v>0</v>
      </c>
      <c r="CZ497" s="4" t="s">
        <v>445</v>
      </c>
      <c r="DA497" s="8">
        <f t="shared" si="23"/>
        <v>10</v>
      </c>
      <c r="DB497" s="2">
        <v>3</v>
      </c>
      <c r="DC497" s="2">
        <v>3</v>
      </c>
      <c r="DD497" s="2">
        <v>3</v>
      </c>
      <c r="DE497" s="2">
        <v>3</v>
      </c>
      <c r="DF497" s="2">
        <v>4</v>
      </c>
      <c r="DG497" s="2">
        <v>3</v>
      </c>
      <c r="DH497" s="2">
        <v>5</v>
      </c>
      <c r="DI497" s="2">
        <v>4</v>
      </c>
      <c r="DJ497" s="2">
        <v>2</v>
      </c>
      <c r="DK497" s="2">
        <v>0</v>
      </c>
      <c r="DL497" s="2">
        <v>0</v>
      </c>
      <c r="DM497" s="2">
        <v>0</v>
      </c>
      <c r="DN497" s="2">
        <v>0</v>
      </c>
      <c r="DO497" s="2">
        <v>0</v>
      </c>
      <c r="DP497" s="2">
        <v>1</v>
      </c>
      <c r="DQ497" s="2">
        <v>0</v>
      </c>
      <c r="DR497" s="4" t="s">
        <v>445</v>
      </c>
    </row>
    <row r="498" spans="1:122">
      <c r="A498" s="2">
        <v>8160972</v>
      </c>
      <c r="B498" s="3">
        <v>42056.100960648146</v>
      </c>
      <c r="C498" s="2">
        <v>2</v>
      </c>
      <c r="D498" s="2">
        <v>56</v>
      </c>
      <c r="E498" s="2">
        <v>10</v>
      </c>
      <c r="F498" s="2">
        <v>13</v>
      </c>
      <c r="G498" s="2">
        <v>3</v>
      </c>
      <c r="H498" s="2">
        <v>2</v>
      </c>
      <c r="I498" s="2">
        <v>2</v>
      </c>
      <c r="J498" s="2">
        <v>9</v>
      </c>
      <c r="K498" s="2">
        <v>9</v>
      </c>
      <c r="L498" s="2">
        <v>3</v>
      </c>
      <c r="N498" s="2">
        <v>1954</v>
      </c>
      <c r="O498" s="2">
        <v>4500</v>
      </c>
      <c r="P498" s="2">
        <v>5</v>
      </c>
      <c r="Q498" s="2">
        <f t="shared" si="21"/>
        <v>900</v>
      </c>
      <c r="R498" s="4" t="s">
        <v>381</v>
      </c>
      <c r="S498" s="2">
        <v>2</v>
      </c>
      <c r="T498" s="2">
        <v>3</v>
      </c>
      <c r="U498" s="2">
        <v>3</v>
      </c>
      <c r="V498" s="2">
        <v>2</v>
      </c>
      <c r="W498" s="2">
        <v>3</v>
      </c>
      <c r="X498" s="2">
        <v>3</v>
      </c>
      <c r="Y498" s="2">
        <v>3</v>
      </c>
      <c r="Z498" s="2">
        <v>3</v>
      </c>
      <c r="AA498" s="2">
        <v>2</v>
      </c>
      <c r="AB498" s="2">
        <v>2</v>
      </c>
      <c r="AC498" s="2">
        <v>2</v>
      </c>
      <c r="AD498" s="2">
        <v>2</v>
      </c>
      <c r="AE498" s="2">
        <v>2</v>
      </c>
      <c r="AF498" s="2">
        <v>3</v>
      </c>
      <c r="AG498" s="2">
        <v>3</v>
      </c>
      <c r="AH498" s="2">
        <v>3</v>
      </c>
      <c r="AI498" s="2">
        <v>3</v>
      </c>
      <c r="AJ498" s="2">
        <v>3</v>
      </c>
      <c r="AK498" s="2">
        <v>2</v>
      </c>
      <c r="AL498" s="2">
        <v>3</v>
      </c>
      <c r="AM498" s="2">
        <v>3</v>
      </c>
      <c r="AN498" s="2">
        <v>3</v>
      </c>
      <c r="AO498" s="2">
        <v>3</v>
      </c>
      <c r="AP498" s="2">
        <v>3</v>
      </c>
      <c r="AQ498" s="2">
        <v>3</v>
      </c>
      <c r="AR498" s="2">
        <v>3</v>
      </c>
      <c r="AS498" s="2">
        <v>3</v>
      </c>
      <c r="AT498" s="2">
        <v>3</v>
      </c>
      <c r="AU498" s="2">
        <v>2</v>
      </c>
      <c r="AV498" s="2">
        <v>2</v>
      </c>
      <c r="AW498" s="2">
        <v>1</v>
      </c>
      <c r="AX498" s="2">
        <v>1</v>
      </c>
      <c r="AY498" s="2">
        <v>1</v>
      </c>
      <c r="AZ498" s="2">
        <v>1</v>
      </c>
      <c r="BA498" s="2">
        <v>1</v>
      </c>
      <c r="BB498" s="2">
        <v>3</v>
      </c>
      <c r="BC498" s="2">
        <v>2</v>
      </c>
      <c r="BD498" s="2">
        <v>4</v>
      </c>
      <c r="BE498" s="2">
        <v>3</v>
      </c>
      <c r="BF498" s="2">
        <v>3</v>
      </c>
      <c r="BG498" s="2">
        <v>3</v>
      </c>
      <c r="BH498" s="2">
        <v>3</v>
      </c>
      <c r="BI498" s="2">
        <f t="shared" si="22"/>
        <v>3</v>
      </c>
      <c r="BJ498" s="2">
        <v>0</v>
      </c>
      <c r="BK498" s="2">
        <v>0</v>
      </c>
      <c r="BL498" s="2">
        <v>1</v>
      </c>
      <c r="BM498" s="2">
        <v>0</v>
      </c>
      <c r="BN498" s="2">
        <v>0</v>
      </c>
      <c r="BO498" s="2">
        <v>0</v>
      </c>
      <c r="BP498" s="2">
        <v>0</v>
      </c>
      <c r="BQ498" s="4" t="s">
        <v>445</v>
      </c>
      <c r="BR498" s="2">
        <v>0</v>
      </c>
      <c r="BS498" s="2">
        <v>0</v>
      </c>
      <c r="BT498" s="2">
        <v>1</v>
      </c>
      <c r="BU498" s="2">
        <v>0</v>
      </c>
      <c r="BV498" s="2">
        <v>0</v>
      </c>
      <c r="BW498" s="2">
        <v>0</v>
      </c>
      <c r="BX498" s="2">
        <v>0</v>
      </c>
      <c r="BY498" s="4" t="s">
        <v>445</v>
      </c>
      <c r="BZ498" s="2">
        <v>0</v>
      </c>
      <c r="CA498" s="2">
        <v>0</v>
      </c>
      <c r="CB498" s="2">
        <v>1</v>
      </c>
      <c r="CC498" s="2">
        <v>0</v>
      </c>
      <c r="CD498" s="2">
        <v>0</v>
      </c>
      <c r="CE498" s="2">
        <v>0</v>
      </c>
      <c r="CF498" s="2">
        <v>0</v>
      </c>
      <c r="CG498" s="4" t="s">
        <v>445</v>
      </c>
      <c r="CH498" s="2">
        <v>1</v>
      </c>
      <c r="CI498" s="2">
        <v>0</v>
      </c>
      <c r="CJ498" s="2">
        <v>0</v>
      </c>
      <c r="CK498" s="2">
        <v>0</v>
      </c>
      <c r="CL498" s="2">
        <v>0</v>
      </c>
      <c r="CM498" s="4" t="s">
        <v>445</v>
      </c>
      <c r="CN498" s="2">
        <v>1</v>
      </c>
      <c r="CO498" s="2">
        <v>0</v>
      </c>
      <c r="CP498" s="2">
        <v>0</v>
      </c>
      <c r="CQ498" s="2">
        <v>0</v>
      </c>
      <c r="CR498" s="2">
        <v>0</v>
      </c>
      <c r="CS498" s="4" t="s">
        <v>445</v>
      </c>
      <c r="CT498" s="2">
        <v>0</v>
      </c>
      <c r="CU498" s="2">
        <v>1</v>
      </c>
      <c r="CV498" s="2">
        <v>0</v>
      </c>
      <c r="CW498" s="2">
        <v>0</v>
      </c>
      <c r="CX498" s="2">
        <v>0</v>
      </c>
      <c r="CY498" s="2">
        <v>0</v>
      </c>
      <c r="CZ498" s="4" t="s">
        <v>445</v>
      </c>
      <c r="DA498" s="8">
        <f t="shared" si="23"/>
        <v>6</v>
      </c>
      <c r="DB498" s="2">
        <v>4</v>
      </c>
      <c r="DC498" s="2">
        <v>4</v>
      </c>
      <c r="DD498" s="2">
        <v>4</v>
      </c>
      <c r="DE498" s="2">
        <v>4</v>
      </c>
      <c r="DF498" s="2">
        <v>4</v>
      </c>
      <c r="DG498" s="2">
        <v>3</v>
      </c>
      <c r="DH498" s="2">
        <v>5</v>
      </c>
      <c r="DI498" s="2">
        <v>4</v>
      </c>
      <c r="DJ498" s="2">
        <v>3</v>
      </c>
      <c r="DR498" s="4" t="s">
        <v>445</v>
      </c>
    </row>
    <row r="499" spans="1:122">
      <c r="A499" s="2">
        <v>8161070</v>
      </c>
      <c r="B499" s="3">
        <v>42055.981064814812</v>
      </c>
      <c r="C499" s="2">
        <v>1</v>
      </c>
      <c r="D499" s="2">
        <v>35</v>
      </c>
      <c r="E499" s="2">
        <v>6</v>
      </c>
      <c r="F499" s="2">
        <v>27</v>
      </c>
      <c r="G499" s="2">
        <v>5</v>
      </c>
      <c r="H499" s="2">
        <v>1</v>
      </c>
      <c r="I499" s="2">
        <v>1</v>
      </c>
      <c r="L499" s="2">
        <v>9</v>
      </c>
      <c r="N499" s="2">
        <v>1999</v>
      </c>
      <c r="O499" s="2">
        <v>100</v>
      </c>
      <c r="P499" s="2">
        <v>1</v>
      </c>
      <c r="Q499" s="2">
        <f t="shared" si="21"/>
        <v>100</v>
      </c>
      <c r="R499" s="4" t="s">
        <v>20</v>
      </c>
      <c r="S499" s="2">
        <v>1</v>
      </c>
      <c r="T499" s="2">
        <v>2</v>
      </c>
      <c r="U499" s="2">
        <v>3</v>
      </c>
      <c r="V499" s="2">
        <v>3</v>
      </c>
      <c r="W499" s="2">
        <v>2</v>
      </c>
      <c r="X499" s="2">
        <v>2</v>
      </c>
      <c r="Y499" s="2">
        <v>2</v>
      </c>
      <c r="Z499" s="2">
        <v>2</v>
      </c>
      <c r="AA499" s="2">
        <v>3</v>
      </c>
      <c r="AB499" s="2">
        <v>2</v>
      </c>
      <c r="AC499" s="2">
        <v>3</v>
      </c>
      <c r="AD499" s="2">
        <v>3</v>
      </c>
      <c r="AE499" s="2">
        <v>3</v>
      </c>
      <c r="AF499" s="2">
        <v>2</v>
      </c>
      <c r="AG499" s="2">
        <v>3</v>
      </c>
      <c r="AH499" s="2">
        <v>2</v>
      </c>
      <c r="AI499" s="2">
        <v>2</v>
      </c>
      <c r="AJ499" s="2">
        <v>2</v>
      </c>
      <c r="AK499" s="2">
        <v>2</v>
      </c>
      <c r="AL499" s="2">
        <v>3</v>
      </c>
      <c r="AM499" s="2">
        <v>2</v>
      </c>
      <c r="AN499" s="2">
        <v>2</v>
      </c>
      <c r="AO499" s="2">
        <v>3</v>
      </c>
      <c r="AP499" s="2">
        <v>3</v>
      </c>
      <c r="AQ499" s="2">
        <v>3</v>
      </c>
      <c r="AR499" s="2">
        <v>2</v>
      </c>
      <c r="AS499" s="2">
        <v>3</v>
      </c>
      <c r="AT499" s="2">
        <v>3</v>
      </c>
      <c r="AU499" s="2">
        <v>3</v>
      </c>
      <c r="AV499" s="2">
        <v>3</v>
      </c>
      <c r="AW499" s="2">
        <v>3</v>
      </c>
      <c r="AX499" s="2">
        <v>2</v>
      </c>
      <c r="AY499" s="2">
        <v>3</v>
      </c>
      <c r="AZ499" s="2">
        <v>2</v>
      </c>
      <c r="BA499" s="2">
        <v>2</v>
      </c>
      <c r="BB499" s="2">
        <v>2</v>
      </c>
      <c r="BC499" s="2">
        <v>2</v>
      </c>
      <c r="BD499" s="2">
        <v>3</v>
      </c>
      <c r="BE499" s="2">
        <v>3</v>
      </c>
      <c r="BF499" s="2">
        <v>2</v>
      </c>
      <c r="BG499" s="2">
        <v>2</v>
      </c>
      <c r="BH499" s="2">
        <v>3</v>
      </c>
      <c r="BI499" s="2">
        <f t="shared" si="22"/>
        <v>2.5</v>
      </c>
      <c r="BJ499" s="2">
        <v>0</v>
      </c>
      <c r="BK499" s="2">
        <v>1</v>
      </c>
      <c r="BL499" s="2">
        <v>0</v>
      </c>
      <c r="BM499" s="2">
        <v>0</v>
      </c>
      <c r="BN499" s="2">
        <v>0</v>
      </c>
      <c r="BO499" s="2">
        <v>0</v>
      </c>
      <c r="BP499" s="2">
        <v>0</v>
      </c>
      <c r="BQ499" s="4" t="s">
        <v>445</v>
      </c>
      <c r="BR499" s="2">
        <v>0</v>
      </c>
      <c r="BS499" s="2">
        <v>1</v>
      </c>
      <c r="BT499" s="2">
        <v>0</v>
      </c>
      <c r="BU499" s="2">
        <v>0</v>
      </c>
      <c r="BV499" s="2">
        <v>0</v>
      </c>
      <c r="BW499" s="2">
        <v>0</v>
      </c>
      <c r="BX499" s="2">
        <v>0</v>
      </c>
      <c r="BY499" s="4" t="s">
        <v>445</v>
      </c>
      <c r="BZ499" s="2">
        <v>0</v>
      </c>
      <c r="CA499" s="2">
        <v>1</v>
      </c>
      <c r="CB499" s="2">
        <v>0</v>
      </c>
      <c r="CC499" s="2">
        <v>1</v>
      </c>
      <c r="CD499" s="2">
        <v>0</v>
      </c>
      <c r="CE499" s="2">
        <v>0</v>
      </c>
      <c r="CF499" s="2">
        <v>0</v>
      </c>
      <c r="CG499" s="4" t="s">
        <v>445</v>
      </c>
      <c r="CH499" s="2">
        <v>0</v>
      </c>
      <c r="CI499" s="2">
        <v>1</v>
      </c>
      <c r="CJ499" s="2">
        <v>0</v>
      </c>
      <c r="CK499" s="2">
        <v>0</v>
      </c>
      <c r="CL499" s="2">
        <v>0</v>
      </c>
      <c r="CM499" s="4" t="s">
        <v>445</v>
      </c>
      <c r="CN499" s="2">
        <v>0</v>
      </c>
      <c r="CO499" s="2">
        <v>1</v>
      </c>
      <c r="CP499" s="2">
        <v>0</v>
      </c>
      <c r="CQ499" s="2">
        <v>0</v>
      </c>
      <c r="CR499" s="2">
        <v>0</v>
      </c>
      <c r="CS499" s="4" t="s">
        <v>445</v>
      </c>
      <c r="CT499" s="2">
        <v>0</v>
      </c>
      <c r="CU499" s="2">
        <v>1</v>
      </c>
      <c r="CV499" s="2">
        <v>0</v>
      </c>
      <c r="CW499" s="2">
        <v>0</v>
      </c>
      <c r="CX499" s="2">
        <v>0</v>
      </c>
      <c r="CY499" s="2">
        <v>0</v>
      </c>
      <c r="CZ499" s="4" t="s">
        <v>445</v>
      </c>
      <c r="DA499" s="8">
        <f t="shared" si="23"/>
        <v>7</v>
      </c>
      <c r="DB499" s="2">
        <v>2</v>
      </c>
      <c r="DC499" s="2">
        <v>3</v>
      </c>
      <c r="DD499" s="2">
        <v>2</v>
      </c>
      <c r="DE499" s="2">
        <v>3</v>
      </c>
      <c r="DF499" s="2">
        <v>3</v>
      </c>
      <c r="DG499" s="2">
        <v>3</v>
      </c>
      <c r="DH499" s="2">
        <v>2</v>
      </c>
      <c r="DI499" s="2">
        <v>2</v>
      </c>
      <c r="DJ499" s="2">
        <v>3</v>
      </c>
      <c r="DR499" s="4" t="s">
        <v>445</v>
      </c>
    </row>
    <row r="500" spans="1:122">
      <c r="A500" s="2">
        <v>8162986</v>
      </c>
      <c r="B500" s="3">
        <v>42056.341817129629</v>
      </c>
      <c r="C500" s="2">
        <v>1</v>
      </c>
      <c r="D500" s="2">
        <v>28</v>
      </c>
      <c r="E500" s="2">
        <v>4</v>
      </c>
      <c r="F500" s="2">
        <v>19</v>
      </c>
      <c r="G500" s="2">
        <v>4</v>
      </c>
      <c r="H500" s="2">
        <v>1</v>
      </c>
      <c r="I500" s="2">
        <v>1</v>
      </c>
      <c r="J500" s="2">
        <v>3</v>
      </c>
      <c r="K500" s="2">
        <v>2</v>
      </c>
      <c r="L500" s="2">
        <v>3</v>
      </c>
      <c r="N500" s="2">
        <v>2002</v>
      </c>
      <c r="O500" s="2">
        <v>400</v>
      </c>
      <c r="P500" s="2">
        <v>3</v>
      </c>
      <c r="Q500" s="2">
        <f t="shared" si="21"/>
        <v>133.33333333333334</v>
      </c>
      <c r="R500" s="4" t="s">
        <v>275</v>
      </c>
      <c r="S500" s="2">
        <v>2</v>
      </c>
      <c r="T500" s="2">
        <v>3</v>
      </c>
      <c r="U500" s="2">
        <v>4</v>
      </c>
      <c r="V500" s="2">
        <v>3</v>
      </c>
      <c r="W500" s="2">
        <v>4</v>
      </c>
      <c r="X500" s="2">
        <v>2</v>
      </c>
      <c r="Y500" s="2">
        <v>1</v>
      </c>
      <c r="Z500" s="2">
        <v>3</v>
      </c>
      <c r="AA500" s="2">
        <v>3</v>
      </c>
      <c r="AB500" s="2">
        <v>3</v>
      </c>
      <c r="AC500" s="2">
        <v>2</v>
      </c>
      <c r="AD500" s="2">
        <v>2</v>
      </c>
      <c r="AE500" s="2">
        <v>3</v>
      </c>
      <c r="AF500" s="2">
        <v>3</v>
      </c>
      <c r="AG500" s="2">
        <v>2</v>
      </c>
      <c r="AH500" s="2">
        <v>2</v>
      </c>
      <c r="AI500" s="2">
        <v>3</v>
      </c>
      <c r="AJ500" s="2">
        <v>3</v>
      </c>
      <c r="AK500" s="2">
        <v>3</v>
      </c>
      <c r="AL500" s="2">
        <v>3</v>
      </c>
      <c r="AM500" s="2">
        <v>3</v>
      </c>
      <c r="AN500" s="2">
        <v>3</v>
      </c>
      <c r="AO500" s="2">
        <v>3</v>
      </c>
      <c r="AP500" s="2">
        <v>3</v>
      </c>
      <c r="AQ500" s="2">
        <v>3</v>
      </c>
      <c r="AR500" s="2">
        <v>3</v>
      </c>
      <c r="AS500" s="2">
        <v>3</v>
      </c>
      <c r="AT500" s="2">
        <v>3</v>
      </c>
      <c r="AU500" s="2">
        <v>3</v>
      </c>
      <c r="AV500" s="2">
        <v>3</v>
      </c>
      <c r="AW500" s="2">
        <v>3</v>
      </c>
      <c r="AX500" s="2">
        <v>3</v>
      </c>
      <c r="AY500" s="2">
        <v>3</v>
      </c>
      <c r="AZ500" s="2">
        <v>3</v>
      </c>
      <c r="BA500" s="2">
        <v>2</v>
      </c>
      <c r="BB500" s="2">
        <v>3</v>
      </c>
      <c r="BC500" s="2">
        <v>3</v>
      </c>
      <c r="BD500" s="2">
        <v>3</v>
      </c>
      <c r="BE500" s="2">
        <v>3</v>
      </c>
      <c r="BF500" s="2">
        <v>3</v>
      </c>
      <c r="BG500" s="2">
        <v>2</v>
      </c>
      <c r="BH500" s="2">
        <v>2</v>
      </c>
      <c r="BI500" s="2">
        <f t="shared" si="22"/>
        <v>2</v>
      </c>
      <c r="BJ500" s="2">
        <v>0</v>
      </c>
      <c r="BK500" s="2">
        <v>1</v>
      </c>
      <c r="BL500" s="2">
        <v>1</v>
      </c>
      <c r="BM500" s="2">
        <v>0</v>
      </c>
      <c r="BN500" s="2">
        <v>0</v>
      </c>
      <c r="BO500" s="2">
        <v>0</v>
      </c>
      <c r="BP500" s="2">
        <v>0</v>
      </c>
      <c r="BQ500" s="4" t="s">
        <v>445</v>
      </c>
      <c r="BR500" s="2">
        <v>0</v>
      </c>
      <c r="BS500" s="2">
        <v>1</v>
      </c>
      <c r="BT500" s="2">
        <v>0</v>
      </c>
      <c r="BU500" s="2">
        <v>0</v>
      </c>
      <c r="BV500" s="2">
        <v>0</v>
      </c>
      <c r="BW500" s="2">
        <v>0</v>
      </c>
      <c r="BX500" s="2">
        <v>0</v>
      </c>
      <c r="BY500" s="4" t="s">
        <v>445</v>
      </c>
      <c r="BZ500" s="2">
        <v>0</v>
      </c>
      <c r="CA500" s="2">
        <v>0</v>
      </c>
      <c r="CB500" s="2">
        <v>0</v>
      </c>
      <c r="CC500" s="2">
        <v>1</v>
      </c>
      <c r="CD500" s="2">
        <v>0</v>
      </c>
      <c r="CE500" s="2">
        <v>0</v>
      </c>
      <c r="CF500" s="2">
        <v>0</v>
      </c>
      <c r="CG500" s="4" t="s">
        <v>445</v>
      </c>
      <c r="CH500" s="2">
        <v>0</v>
      </c>
      <c r="CI500" s="2">
        <v>1</v>
      </c>
      <c r="CJ500" s="2">
        <v>0</v>
      </c>
      <c r="CK500" s="2">
        <v>0</v>
      </c>
      <c r="CL500" s="2">
        <v>0</v>
      </c>
      <c r="CM500" s="4" t="s">
        <v>445</v>
      </c>
      <c r="CN500" s="2">
        <v>0</v>
      </c>
      <c r="CO500" s="2">
        <v>1</v>
      </c>
      <c r="CP500" s="2">
        <v>0</v>
      </c>
      <c r="CQ500" s="2">
        <v>0</v>
      </c>
      <c r="CR500" s="2">
        <v>0</v>
      </c>
      <c r="CS500" s="4" t="s">
        <v>445</v>
      </c>
      <c r="CT500" s="2">
        <v>0</v>
      </c>
      <c r="CU500" s="2">
        <v>0</v>
      </c>
      <c r="CV500" s="2">
        <v>1</v>
      </c>
      <c r="CW500" s="2">
        <v>0</v>
      </c>
      <c r="CX500" s="2">
        <v>0</v>
      </c>
      <c r="CY500" s="2">
        <v>0</v>
      </c>
      <c r="CZ500" s="4" t="s">
        <v>445</v>
      </c>
      <c r="DA500" s="8">
        <f t="shared" si="23"/>
        <v>7</v>
      </c>
      <c r="DB500" s="2">
        <v>1</v>
      </c>
      <c r="DC500" s="2">
        <v>3</v>
      </c>
      <c r="DD500" s="2">
        <v>3</v>
      </c>
      <c r="DE500" s="2">
        <v>3</v>
      </c>
      <c r="DF500" s="2">
        <v>3</v>
      </c>
      <c r="DG500" s="2">
        <v>3</v>
      </c>
      <c r="DH500" s="2">
        <v>2</v>
      </c>
      <c r="DI500" s="2">
        <v>2</v>
      </c>
      <c r="DJ500" s="2">
        <v>2</v>
      </c>
      <c r="DK500" s="2">
        <v>1</v>
      </c>
      <c r="DL500" s="2">
        <v>1</v>
      </c>
      <c r="DM500" s="2">
        <v>1</v>
      </c>
      <c r="DN500" s="2">
        <v>0</v>
      </c>
      <c r="DO500" s="2">
        <v>0</v>
      </c>
      <c r="DP500" s="2">
        <v>0</v>
      </c>
      <c r="DQ500" s="2">
        <v>0</v>
      </c>
      <c r="DR500" s="4" t="s">
        <v>445</v>
      </c>
    </row>
    <row r="501" spans="1:122">
      <c r="A501" s="2">
        <v>8163208</v>
      </c>
      <c r="B501" s="3">
        <v>42056.016076388885</v>
      </c>
      <c r="C501" s="2">
        <v>2</v>
      </c>
      <c r="D501" s="2">
        <v>25</v>
      </c>
      <c r="E501" s="2">
        <v>4</v>
      </c>
      <c r="F501" s="2">
        <v>35</v>
      </c>
      <c r="G501" s="2">
        <v>6</v>
      </c>
      <c r="H501" s="2">
        <v>1</v>
      </c>
      <c r="I501" s="2">
        <v>1</v>
      </c>
      <c r="J501" s="2">
        <v>1</v>
      </c>
      <c r="K501" s="2">
        <v>1</v>
      </c>
      <c r="L501" s="2">
        <v>4</v>
      </c>
      <c r="N501" s="2">
        <v>2010</v>
      </c>
      <c r="O501" s="2">
        <v>5000</v>
      </c>
      <c r="P501" s="2">
        <v>3</v>
      </c>
      <c r="Q501" s="2">
        <f t="shared" si="21"/>
        <v>1666.6666666666667</v>
      </c>
      <c r="R501" s="4" t="s">
        <v>234</v>
      </c>
      <c r="S501" s="2">
        <v>1</v>
      </c>
      <c r="T501" s="2">
        <v>2</v>
      </c>
      <c r="U501" s="2">
        <v>1</v>
      </c>
      <c r="V501" s="2">
        <v>2</v>
      </c>
      <c r="W501" s="2">
        <v>2</v>
      </c>
      <c r="X501" s="2">
        <v>3</v>
      </c>
      <c r="Y501" s="2">
        <v>3</v>
      </c>
      <c r="Z501" s="2">
        <v>2</v>
      </c>
      <c r="AA501" s="2">
        <v>3</v>
      </c>
      <c r="AB501" s="2">
        <v>2</v>
      </c>
      <c r="AC501" s="2">
        <v>1</v>
      </c>
      <c r="AD501" s="2">
        <v>3</v>
      </c>
      <c r="AE501" s="2">
        <v>3</v>
      </c>
      <c r="AF501" s="2">
        <v>2</v>
      </c>
      <c r="AG501" s="2">
        <v>2</v>
      </c>
      <c r="AH501" s="2">
        <v>3</v>
      </c>
      <c r="AI501" s="2">
        <v>2</v>
      </c>
      <c r="AJ501" s="2">
        <v>2</v>
      </c>
      <c r="AK501" s="2">
        <v>1</v>
      </c>
      <c r="AL501" s="2">
        <v>1</v>
      </c>
      <c r="AM501" s="2">
        <v>1</v>
      </c>
      <c r="AN501" s="2">
        <v>2</v>
      </c>
      <c r="AO501" s="2">
        <v>2</v>
      </c>
      <c r="AP501" s="2">
        <v>3</v>
      </c>
      <c r="AQ501" s="2">
        <v>2</v>
      </c>
      <c r="AR501" s="2">
        <v>2</v>
      </c>
      <c r="AS501" s="2">
        <v>1</v>
      </c>
      <c r="AT501" s="2">
        <v>2</v>
      </c>
      <c r="AU501" s="2">
        <v>1</v>
      </c>
      <c r="AV501" s="2">
        <v>3</v>
      </c>
      <c r="AW501" s="2">
        <v>4</v>
      </c>
      <c r="AX501" s="2">
        <v>3</v>
      </c>
      <c r="AY501" s="2">
        <v>3</v>
      </c>
      <c r="AZ501" s="2">
        <v>2</v>
      </c>
      <c r="BA501" s="2">
        <v>3</v>
      </c>
      <c r="BB501" s="2">
        <v>1</v>
      </c>
      <c r="BC501" s="2">
        <v>3</v>
      </c>
      <c r="BD501" s="2">
        <v>2</v>
      </c>
      <c r="BE501" s="2">
        <v>4</v>
      </c>
      <c r="BF501" s="2">
        <v>3</v>
      </c>
      <c r="BG501" s="2">
        <v>2</v>
      </c>
      <c r="BH501" s="2">
        <v>2</v>
      </c>
      <c r="BI501" s="2">
        <f t="shared" si="22"/>
        <v>2</v>
      </c>
      <c r="BJ501" s="2">
        <v>0</v>
      </c>
      <c r="BK501" s="2">
        <v>1</v>
      </c>
      <c r="BL501" s="2">
        <v>0</v>
      </c>
      <c r="BM501" s="2">
        <v>0</v>
      </c>
      <c r="BN501" s="2">
        <v>0</v>
      </c>
      <c r="BO501" s="2">
        <v>0</v>
      </c>
      <c r="BP501" s="2">
        <v>0</v>
      </c>
      <c r="BQ501" s="4" t="s">
        <v>445</v>
      </c>
      <c r="BR501" s="2">
        <v>0</v>
      </c>
      <c r="BS501" s="2">
        <v>1</v>
      </c>
      <c r="BT501" s="2">
        <v>0</v>
      </c>
      <c r="BU501" s="2">
        <v>0</v>
      </c>
      <c r="BV501" s="2">
        <v>0</v>
      </c>
      <c r="BW501" s="2">
        <v>0</v>
      </c>
      <c r="BX501" s="2">
        <v>0</v>
      </c>
      <c r="BY501" s="4" t="s">
        <v>445</v>
      </c>
      <c r="BZ501" s="2">
        <v>0</v>
      </c>
      <c r="CA501" s="2">
        <v>1</v>
      </c>
      <c r="CB501" s="2">
        <v>1</v>
      </c>
      <c r="CC501" s="2">
        <v>0</v>
      </c>
      <c r="CD501" s="2">
        <v>0</v>
      </c>
      <c r="CE501" s="2">
        <v>0</v>
      </c>
      <c r="CF501" s="2">
        <v>0</v>
      </c>
      <c r="CG501" s="4" t="s">
        <v>445</v>
      </c>
      <c r="CH501" s="2">
        <v>1</v>
      </c>
      <c r="CI501" s="2">
        <v>0</v>
      </c>
      <c r="CJ501" s="2">
        <v>0</v>
      </c>
      <c r="CK501" s="2">
        <v>0</v>
      </c>
      <c r="CL501" s="2">
        <v>0</v>
      </c>
      <c r="CM501" s="4" t="s">
        <v>445</v>
      </c>
      <c r="CN501" s="2">
        <v>1</v>
      </c>
      <c r="CO501" s="2">
        <v>0</v>
      </c>
      <c r="CP501" s="2">
        <v>0</v>
      </c>
      <c r="CQ501" s="2">
        <v>0</v>
      </c>
      <c r="CR501" s="2">
        <v>0</v>
      </c>
      <c r="CS501" s="4" t="s">
        <v>445</v>
      </c>
      <c r="CT501" s="2">
        <v>0</v>
      </c>
      <c r="CU501" s="2">
        <v>1</v>
      </c>
      <c r="CV501" s="2">
        <v>1</v>
      </c>
      <c r="CW501" s="2">
        <v>0</v>
      </c>
      <c r="CX501" s="2">
        <v>0</v>
      </c>
      <c r="CY501" s="2">
        <v>0</v>
      </c>
      <c r="CZ501" s="4" t="s">
        <v>445</v>
      </c>
      <c r="DA501" s="8">
        <f t="shared" si="23"/>
        <v>8</v>
      </c>
      <c r="DB501" s="2">
        <v>1</v>
      </c>
      <c r="DC501" s="2">
        <v>2</v>
      </c>
      <c r="DD501" s="2">
        <v>1</v>
      </c>
      <c r="DE501" s="2">
        <v>2</v>
      </c>
      <c r="DF501" s="2">
        <v>2</v>
      </c>
      <c r="DG501" s="2">
        <v>3</v>
      </c>
      <c r="DH501" s="2">
        <v>2</v>
      </c>
      <c r="DI501" s="2">
        <v>2</v>
      </c>
      <c r="DJ501" s="2">
        <v>1</v>
      </c>
      <c r="DR501" s="4" t="s">
        <v>445</v>
      </c>
    </row>
    <row r="502" spans="1:122">
      <c r="A502" s="2">
        <v>8164127</v>
      </c>
      <c r="B502" s="3">
        <v>42055.981759259259</v>
      </c>
      <c r="C502" s="2">
        <v>1</v>
      </c>
      <c r="D502" s="2">
        <v>39</v>
      </c>
      <c r="E502" s="2">
        <v>6</v>
      </c>
      <c r="F502" s="2">
        <v>14</v>
      </c>
      <c r="G502" s="2">
        <v>3</v>
      </c>
      <c r="H502" s="2">
        <v>1</v>
      </c>
      <c r="I502" s="2">
        <v>1</v>
      </c>
      <c r="J502" s="2">
        <v>5</v>
      </c>
      <c r="K502" s="2">
        <v>5</v>
      </c>
      <c r="L502" s="2">
        <v>3</v>
      </c>
      <c r="N502" s="2">
        <v>2007</v>
      </c>
      <c r="O502" s="2">
        <v>2000</v>
      </c>
      <c r="P502" s="2">
        <v>6</v>
      </c>
      <c r="Q502" s="2">
        <f t="shared" si="21"/>
        <v>333.33333333333331</v>
      </c>
      <c r="R502" s="4" t="s">
        <v>382</v>
      </c>
      <c r="S502" s="2">
        <v>1</v>
      </c>
      <c r="T502" s="2">
        <v>4</v>
      </c>
      <c r="U502" s="2">
        <v>4</v>
      </c>
      <c r="V502" s="2">
        <v>4</v>
      </c>
      <c r="W502" s="2">
        <v>5</v>
      </c>
      <c r="X502" s="2">
        <v>4</v>
      </c>
      <c r="Y502" s="2">
        <v>4</v>
      </c>
      <c r="Z502" s="2">
        <v>4</v>
      </c>
      <c r="AA502" s="2">
        <v>4</v>
      </c>
      <c r="AB502" s="2">
        <v>4</v>
      </c>
      <c r="AC502" s="2">
        <v>4</v>
      </c>
      <c r="AD502" s="2">
        <v>4</v>
      </c>
      <c r="AE502" s="2">
        <v>4</v>
      </c>
      <c r="AF502" s="2">
        <v>4</v>
      </c>
      <c r="AG502" s="2">
        <v>4</v>
      </c>
      <c r="AH502" s="2">
        <v>4</v>
      </c>
      <c r="AI502" s="2">
        <v>4</v>
      </c>
      <c r="AJ502" s="2">
        <v>4</v>
      </c>
      <c r="AK502" s="2">
        <v>4</v>
      </c>
      <c r="AL502" s="2">
        <v>4</v>
      </c>
      <c r="AM502" s="2">
        <v>4</v>
      </c>
      <c r="AN502" s="2">
        <v>4</v>
      </c>
      <c r="AO502" s="2">
        <v>4</v>
      </c>
      <c r="AP502" s="2">
        <v>4</v>
      </c>
      <c r="AQ502" s="2">
        <v>4</v>
      </c>
      <c r="AR502" s="2">
        <v>4</v>
      </c>
      <c r="AS502" s="2">
        <v>3</v>
      </c>
      <c r="AT502" s="2">
        <v>3</v>
      </c>
      <c r="AU502" s="2">
        <v>1</v>
      </c>
      <c r="AV502" s="2">
        <v>3</v>
      </c>
      <c r="AW502" s="2">
        <v>3</v>
      </c>
      <c r="AX502" s="2">
        <v>3</v>
      </c>
      <c r="AY502" s="2">
        <v>3</v>
      </c>
      <c r="AZ502" s="2">
        <v>4</v>
      </c>
      <c r="BA502" s="2">
        <v>3</v>
      </c>
      <c r="BB502" s="2">
        <v>4</v>
      </c>
      <c r="BC502" s="2">
        <v>4</v>
      </c>
      <c r="BD502" s="2">
        <v>4</v>
      </c>
      <c r="BE502" s="2">
        <v>5</v>
      </c>
      <c r="BF502" s="2">
        <v>4</v>
      </c>
      <c r="BG502" s="2">
        <v>4</v>
      </c>
      <c r="BH502" s="2">
        <v>4</v>
      </c>
      <c r="BI502" s="2">
        <f t="shared" si="22"/>
        <v>4</v>
      </c>
      <c r="BJ502" s="2">
        <v>0</v>
      </c>
      <c r="BK502" s="2">
        <v>0</v>
      </c>
      <c r="BL502" s="2">
        <v>0</v>
      </c>
      <c r="BM502" s="2">
        <v>0</v>
      </c>
      <c r="BN502" s="2">
        <v>0</v>
      </c>
      <c r="BO502" s="2">
        <v>0</v>
      </c>
      <c r="BP502" s="2">
        <v>1</v>
      </c>
      <c r="BQ502" s="4" t="s">
        <v>445</v>
      </c>
      <c r="BR502" s="2">
        <v>1</v>
      </c>
      <c r="BS502" s="2">
        <v>1</v>
      </c>
      <c r="BT502" s="2">
        <v>1</v>
      </c>
      <c r="BU502" s="2">
        <v>1</v>
      </c>
      <c r="BV502" s="2">
        <v>0</v>
      </c>
      <c r="BW502" s="2">
        <v>0</v>
      </c>
      <c r="BX502" s="2">
        <v>0</v>
      </c>
      <c r="BY502" s="4" t="s">
        <v>445</v>
      </c>
      <c r="BZ502" s="2">
        <v>1</v>
      </c>
      <c r="CA502" s="2">
        <v>1</v>
      </c>
      <c r="CB502" s="2">
        <v>1</v>
      </c>
      <c r="CC502" s="2">
        <v>1</v>
      </c>
      <c r="CD502" s="2">
        <v>0</v>
      </c>
      <c r="CE502" s="2">
        <v>0</v>
      </c>
      <c r="CF502" s="2">
        <v>0</v>
      </c>
      <c r="CG502" s="4" t="s">
        <v>445</v>
      </c>
      <c r="CH502" s="2">
        <v>1</v>
      </c>
      <c r="CI502" s="2">
        <v>1</v>
      </c>
      <c r="CJ502" s="2">
        <v>0</v>
      </c>
      <c r="CK502" s="2">
        <v>0</v>
      </c>
      <c r="CL502" s="2">
        <v>0</v>
      </c>
      <c r="CM502" s="4" t="s">
        <v>445</v>
      </c>
      <c r="CN502" s="2">
        <v>1</v>
      </c>
      <c r="CO502" s="2">
        <v>1</v>
      </c>
      <c r="CP502" s="2">
        <v>0</v>
      </c>
      <c r="CQ502" s="2">
        <v>0</v>
      </c>
      <c r="CR502" s="2">
        <v>0</v>
      </c>
      <c r="CS502" s="4" t="s">
        <v>445</v>
      </c>
      <c r="CT502" s="2">
        <v>0</v>
      </c>
      <c r="CU502" s="2">
        <v>0</v>
      </c>
      <c r="CV502" s="2">
        <v>0</v>
      </c>
      <c r="CW502" s="2">
        <v>0</v>
      </c>
      <c r="CX502" s="2">
        <v>0</v>
      </c>
      <c r="CY502" s="2">
        <v>1</v>
      </c>
      <c r="CZ502" s="4" t="s">
        <v>445</v>
      </c>
      <c r="DA502" s="8">
        <f t="shared" si="23"/>
        <v>12</v>
      </c>
      <c r="DB502" s="2">
        <v>4</v>
      </c>
      <c r="DC502" s="2">
        <v>1</v>
      </c>
      <c r="DD502" s="2">
        <v>3</v>
      </c>
      <c r="DE502" s="2">
        <v>4</v>
      </c>
      <c r="DF502" s="2">
        <v>5</v>
      </c>
      <c r="DG502" s="2">
        <v>4</v>
      </c>
      <c r="DH502" s="2">
        <v>5</v>
      </c>
      <c r="DI502" s="2">
        <v>4</v>
      </c>
      <c r="DJ502" s="2">
        <v>3</v>
      </c>
      <c r="DR502" s="4" t="s">
        <v>445</v>
      </c>
    </row>
    <row r="503" spans="1:122">
      <c r="A503" s="2">
        <v>8165741</v>
      </c>
      <c r="B503" s="3">
        <v>42057.687384259261</v>
      </c>
      <c r="C503" s="2">
        <v>2</v>
      </c>
      <c r="D503" s="2">
        <v>51</v>
      </c>
      <c r="E503" s="2">
        <v>9</v>
      </c>
      <c r="F503" s="2">
        <v>34</v>
      </c>
      <c r="G503" s="2">
        <v>6</v>
      </c>
      <c r="H503" s="2">
        <v>2</v>
      </c>
      <c r="I503" s="2">
        <v>1</v>
      </c>
      <c r="J503" s="2">
        <v>10</v>
      </c>
      <c r="K503" s="2">
        <v>2</v>
      </c>
      <c r="L503" s="2">
        <v>2</v>
      </c>
      <c r="N503" s="2">
        <v>2006</v>
      </c>
      <c r="O503" s="2">
        <v>100</v>
      </c>
      <c r="P503" s="2">
        <v>1</v>
      </c>
      <c r="Q503" s="2">
        <f t="shared" si="21"/>
        <v>100</v>
      </c>
      <c r="R503" s="4" t="s">
        <v>367</v>
      </c>
      <c r="S503" s="2">
        <v>4</v>
      </c>
      <c r="T503" s="2">
        <v>4</v>
      </c>
      <c r="U503" s="2">
        <v>4</v>
      </c>
      <c r="V503" s="2">
        <v>3</v>
      </c>
      <c r="W503" s="2">
        <v>1</v>
      </c>
      <c r="X503" s="2">
        <v>1</v>
      </c>
      <c r="Y503" s="2">
        <v>1</v>
      </c>
      <c r="Z503" s="2">
        <v>4</v>
      </c>
      <c r="AA503" s="2">
        <v>3</v>
      </c>
      <c r="AB503" s="2">
        <v>1</v>
      </c>
      <c r="AC503" s="2">
        <v>1</v>
      </c>
      <c r="AD503" s="2">
        <v>4</v>
      </c>
      <c r="AE503" s="2">
        <v>4</v>
      </c>
      <c r="AF503" s="2">
        <v>4</v>
      </c>
      <c r="AG503" s="2">
        <v>1</v>
      </c>
      <c r="AH503" s="2">
        <v>4</v>
      </c>
      <c r="AI503" s="2">
        <v>4</v>
      </c>
      <c r="AJ503" s="2">
        <v>3</v>
      </c>
      <c r="AK503" s="2">
        <v>4</v>
      </c>
      <c r="AL503" s="2">
        <v>3</v>
      </c>
      <c r="AM503" s="2">
        <v>3</v>
      </c>
      <c r="AN503" s="2">
        <v>3</v>
      </c>
      <c r="AO503" s="2">
        <v>4</v>
      </c>
      <c r="AP503" s="2">
        <v>4</v>
      </c>
      <c r="AQ503" s="2">
        <v>4</v>
      </c>
      <c r="AR503" s="2">
        <v>4</v>
      </c>
      <c r="AS503" s="2">
        <v>4</v>
      </c>
      <c r="AT503" s="2">
        <v>4</v>
      </c>
      <c r="AU503" s="2">
        <v>3</v>
      </c>
      <c r="AV503" s="2">
        <v>4</v>
      </c>
      <c r="AW503" s="2">
        <v>3</v>
      </c>
      <c r="AX503" s="2">
        <v>2</v>
      </c>
      <c r="AY503" s="2">
        <v>3</v>
      </c>
      <c r="AZ503" s="2">
        <v>3</v>
      </c>
      <c r="BA503" s="2">
        <v>3</v>
      </c>
      <c r="BB503" s="2">
        <v>3</v>
      </c>
      <c r="BC503" s="2">
        <v>3</v>
      </c>
      <c r="BD503" s="2">
        <v>4</v>
      </c>
      <c r="BE503" s="2">
        <v>2</v>
      </c>
      <c r="BF503" s="2">
        <v>2</v>
      </c>
      <c r="BG503" s="2">
        <v>3</v>
      </c>
      <c r="BH503" s="2">
        <v>2</v>
      </c>
      <c r="BI503" s="2">
        <f t="shared" si="22"/>
        <v>2.5</v>
      </c>
      <c r="BJ503" s="2">
        <v>0</v>
      </c>
      <c r="BK503" s="2">
        <v>0</v>
      </c>
      <c r="BL503" s="2">
        <v>0</v>
      </c>
      <c r="BM503" s="2">
        <v>0</v>
      </c>
      <c r="BN503" s="2">
        <v>0</v>
      </c>
      <c r="BO503" s="2">
        <v>0</v>
      </c>
      <c r="BP503" s="2">
        <v>1</v>
      </c>
      <c r="BQ503" s="4" t="s">
        <v>445</v>
      </c>
      <c r="BR503" s="2">
        <v>1</v>
      </c>
      <c r="BS503" s="2">
        <v>0</v>
      </c>
      <c r="BT503" s="2">
        <v>0</v>
      </c>
      <c r="BU503" s="2">
        <v>0</v>
      </c>
      <c r="BV503" s="2">
        <v>0</v>
      </c>
      <c r="BW503" s="2">
        <v>0</v>
      </c>
      <c r="BX503" s="2">
        <v>0</v>
      </c>
      <c r="BY503" s="4" t="s">
        <v>445</v>
      </c>
      <c r="BZ503" s="2">
        <v>1</v>
      </c>
      <c r="CA503" s="2">
        <v>0</v>
      </c>
      <c r="CB503" s="2">
        <v>0</v>
      </c>
      <c r="CC503" s="2">
        <v>0</v>
      </c>
      <c r="CD503" s="2">
        <v>0</v>
      </c>
      <c r="CE503" s="2">
        <v>0</v>
      </c>
      <c r="CF503" s="2">
        <v>0</v>
      </c>
      <c r="CG503" s="4" t="s">
        <v>445</v>
      </c>
      <c r="CH503" s="2">
        <v>1</v>
      </c>
      <c r="CI503" s="2">
        <v>0</v>
      </c>
      <c r="CJ503" s="2">
        <v>0</v>
      </c>
      <c r="CK503" s="2">
        <v>0</v>
      </c>
      <c r="CL503" s="2">
        <v>0</v>
      </c>
      <c r="CM503" s="4" t="s">
        <v>445</v>
      </c>
      <c r="CN503" s="2">
        <v>1</v>
      </c>
      <c r="CO503" s="2">
        <v>0</v>
      </c>
      <c r="CP503" s="2">
        <v>0</v>
      </c>
      <c r="CQ503" s="2">
        <v>0</v>
      </c>
      <c r="CR503" s="2">
        <v>0</v>
      </c>
      <c r="CS503" s="4" t="s">
        <v>445</v>
      </c>
      <c r="CT503" s="2">
        <v>0</v>
      </c>
      <c r="CU503" s="2">
        <v>0</v>
      </c>
      <c r="CV503" s="2">
        <v>0</v>
      </c>
      <c r="CW503" s="2">
        <v>0</v>
      </c>
      <c r="CX503" s="2">
        <v>0</v>
      </c>
      <c r="CY503" s="2">
        <v>1</v>
      </c>
      <c r="CZ503" s="4" t="s">
        <v>445</v>
      </c>
      <c r="DA503" s="8">
        <f t="shared" si="23"/>
        <v>4</v>
      </c>
      <c r="DB503" s="2">
        <v>4</v>
      </c>
      <c r="DC503" s="2">
        <v>3</v>
      </c>
      <c r="DD503" s="2">
        <v>4</v>
      </c>
      <c r="DE503" s="2">
        <v>3</v>
      </c>
      <c r="DF503" s="2">
        <v>4</v>
      </c>
      <c r="DG503" s="2">
        <v>3</v>
      </c>
      <c r="DH503" s="2">
        <v>5</v>
      </c>
      <c r="DI503" s="2">
        <v>4</v>
      </c>
      <c r="DJ503" s="2">
        <v>4</v>
      </c>
      <c r="DR503" s="4" t="s">
        <v>445</v>
      </c>
    </row>
    <row r="504" spans="1:122">
      <c r="A504" s="2">
        <v>8166326</v>
      </c>
      <c r="B504" s="3">
        <v>42057.736712962964</v>
      </c>
      <c r="C504" s="2">
        <v>2</v>
      </c>
      <c r="D504" s="2">
        <v>40</v>
      </c>
      <c r="E504" s="2">
        <v>7</v>
      </c>
      <c r="F504" s="2">
        <v>13</v>
      </c>
      <c r="G504" s="2">
        <v>3</v>
      </c>
      <c r="H504" s="2">
        <v>1</v>
      </c>
      <c r="I504" s="2">
        <v>1</v>
      </c>
      <c r="J504" s="2">
        <v>6</v>
      </c>
      <c r="K504" s="2">
        <v>3</v>
      </c>
      <c r="L504" s="2">
        <v>3</v>
      </c>
      <c r="N504" s="2">
        <v>2015</v>
      </c>
      <c r="O504" s="2">
        <v>900</v>
      </c>
      <c r="P504" s="2">
        <v>10</v>
      </c>
      <c r="Q504" s="2">
        <f t="shared" si="21"/>
        <v>90</v>
      </c>
      <c r="R504" s="4" t="s">
        <v>56</v>
      </c>
      <c r="S504" s="2">
        <v>4</v>
      </c>
      <c r="T504" s="2">
        <v>3</v>
      </c>
      <c r="U504" s="2">
        <v>3</v>
      </c>
      <c r="V504" s="2">
        <v>2</v>
      </c>
      <c r="W504" s="2">
        <v>4</v>
      </c>
      <c r="X504" s="2">
        <v>2</v>
      </c>
      <c r="Y504" s="2">
        <v>2</v>
      </c>
      <c r="Z504" s="2">
        <v>3</v>
      </c>
      <c r="AA504" s="2">
        <v>4</v>
      </c>
      <c r="AB504" s="2">
        <v>3</v>
      </c>
      <c r="AC504" s="2">
        <v>4</v>
      </c>
      <c r="AD504" s="2">
        <v>4</v>
      </c>
      <c r="AE504" s="2">
        <v>4</v>
      </c>
      <c r="AF504" s="2">
        <v>4</v>
      </c>
      <c r="AG504" s="2">
        <v>2</v>
      </c>
      <c r="AH504" s="2">
        <v>3</v>
      </c>
      <c r="AI504" s="2">
        <v>4</v>
      </c>
      <c r="AJ504" s="2">
        <v>3</v>
      </c>
      <c r="AK504" s="2">
        <v>2</v>
      </c>
      <c r="AL504" s="2">
        <v>3</v>
      </c>
      <c r="AM504" s="2">
        <v>3</v>
      </c>
      <c r="AN504" s="2">
        <v>3</v>
      </c>
      <c r="AO504" s="2">
        <v>3</v>
      </c>
      <c r="AP504" s="2">
        <v>2</v>
      </c>
      <c r="AQ504" s="2">
        <v>3</v>
      </c>
      <c r="AR504" s="2">
        <v>3</v>
      </c>
      <c r="AS504" s="2">
        <v>2</v>
      </c>
      <c r="AT504" s="2">
        <v>2</v>
      </c>
      <c r="AU504" s="2">
        <v>3</v>
      </c>
      <c r="AV504" s="2">
        <v>2</v>
      </c>
      <c r="AW504" s="2">
        <v>4</v>
      </c>
      <c r="AX504" s="2">
        <v>3</v>
      </c>
      <c r="AY504" s="2">
        <v>3</v>
      </c>
      <c r="AZ504" s="2">
        <v>2</v>
      </c>
      <c r="BA504" s="2">
        <v>3</v>
      </c>
      <c r="BB504" s="2">
        <v>3</v>
      </c>
      <c r="BC504" s="2">
        <v>3</v>
      </c>
      <c r="BD504" s="2">
        <v>4</v>
      </c>
      <c r="BE504" s="2">
        <v>4</v>
      </c>
      <c r="BF504" s="2">
        <v>3</v>
      </c>
      <c r="BG504" s="2">
        <v>3</v>
      </c>
      <c r="BH504" s="2">
        <v>4</v>
      </c>
      <c r="BI504" s="2">
        <f t="shared" si="22"/>
        <v>3.5</v>
      </c>
      <c r="BJ504" s="2">
        <v>1</v>
      </c>
      <c r="BK504" s="2">
        <v>0</v>
      </c>
      <c r="BL504" s="2">
        <v>0</v>
      </c>
      <c r="BM504" s="2">
        <v>0</v>
      </c>
      <c r="BN504" s="2">
        <v>0</v>
      </c>
      <c r="BO504" s="2">
        <v>0</v>
      </c>
      <c r="BP504" s="2">
        <v>0</v>
      </c>
      <c r="BQ504" s="4" t="s">
        <v>445</v>
      </c>
      <c r="BR504" s="2">
        <v>0</v>
      </c>
      <c r="BS504" s="2">
        <v>1</v>
      </c>
      <c r="BT504" s="2">
        <v>0</v>
      </c>
      <c r="BU504" s="2">
        <v>1</v>
      </c>
      <c r="BV504" s="2">
        <v>0</v>
      </c>
      <c r="BW504" s="2">
        <v>0</v>
      </c>
      <c r="BX504" s="2">
        <v>0</v>
      </c>
      <c r="BY504" s="4" t="s">
        <v>445</v>
      </c>
      <c r="BZ504" s="2">
        <v>1</v>
      </c>
      <c r="CA504" s="2">
        <v>0</v>
      </c>
      <c r="CB504" s="2">
        <v>1</v>
      </c>
      <c r="CC504" s="2">
        <v>0</v>
      </c>
      <c r="CD504" s="2">
        <v>0</v>
      </c>
      <c r="CE504" s="2">
        <v>0</v>
      </c>
      <c r="CF504" s="2">
        <v>0</v>
      </c>
      <c r="CG504" s="4" t="s">
        <v>445</v>
      </c>
      <c r="CH504" s="2">
        <v>1</v>
      </c>
      <c r="CI504" s="2">
        <v>0</v>
      </c>
      <c r="CJ504" s="2">
        <v>0</v>
      </c>
      <c r="CK504" s="2">
        <v>0</v>
      </c>
      <c r="CL504" s="2">
        <v>0</v>
      </c>
      <c r="CM504" s="4" t="s">
        <v>445</v>
      </c>
      <c r="CN504" s="2">
        <v>0</v>
      </c>
      <c r="CO504" s="2">
        <v>1</v>
      </c>
      <c r="CP504" s="2">
        <v>0</v>
      </c>
      <c r="CQ504" s="2">
        <v>0</v>
      </c>
      <c r="CR504" s="2">
        <v>0</v>
      </c>
      <c r="CS504" s="4" t="s">
        <v>445</v>
      </c>
      <c r="CT504" s="2">
        <v>1</v>
      </c>
      <c r="CU504" s="2">
        <v>0</v>
      </c>
      <c r="CV504" s="2">
        <v>1</v>
      </c>
      <c r="CW504" s="2">
        <v>0</v>
      </c>
      <c r="CX504" s="2">
        <v>0</v>
      </c>
      <c r="CY504" s="2">
        <v>0</v>
      </c>
      <c r="CZ504" s="4" t="s">
        <v>445</v>
      </c>
      <c r="DA504" s="8">
        <f t="shared" si="23"/>
        <v>9</v>
      </c>
      <c r="DB504" s="2">
        <v>3</v>
      </c>
      <c r="DC504" s="2">
        <v>3</v>
      </c>
      <c r="DD504" s="2">
        <v>3</v>
      </c>
      <c r="DE504" s="2">
        <v>3</v>
      </c>
      <c r="DF504" s="2">
        <v>4</v>
      </c>
      <c r="DG504" s="2">
        <v>2</v>
      </c>
      <c r="DH504" s="2">
        <v>5</v>
      </c>
      <c r="DI504" s="2">
        <v>3</v>
      </c>
      <c r="DJ504" s="2">
        <v>4</v>
      </c>
      <c r="DR504" s="4" t="s">
        <v>445</v>
      </c>
    </row>
    <row r="505" spans="1:122">
      <c r="A505" s="2">
        <v>8170335</v>
      </c>
      <c r="B505" s="3">
        <v>42056.478981481479</v>
      </c>
      <c r="C505" s="2">
        <v>1</v>
      </c>
      <c r="D505" s="2">
        <v>42</v>
      </c>
      <c r="E505" s="2">
        <v>7</v>
      </c>
      <c r="F505" s="2">
        <v>37</v>
      </c>
      <c r="G505" s="2">
        <v>7</v>
      </c>
      <c r="H505" s="2">
        <v>2</v>
      </c>
      <c r="I505" s="2">
        <v>1</v>
      </c>
      <c r="J505" s="2">
        <v>4</v>
      </c>
      <c r="K505" s="2">
        <v>3</v>
      </c>
      <c r="L505" s="2">
        <v>5</v>
      </c>
      <c r="N505" s="2">
        <v>2001</v>
      </c>
      <c r="O505" s="2">
        <v>150</v>
      </c>
      <c r="P505" s="2">
        <v>5</v>
      </c>
      <c r="Q505" s="2">
        <f t="shared" si="21"/>
        <v>30</v>
      </c>
      <c r="R505" s="4" t="s">
        <v>269</v>
      </c>
      <c r="S505" s="2">
        <v>4</v>
      </c>
      <c r="T505" s="2">
        <v>2</v>
      </c>
      <c r="U505" s="2">
        <v>3</v>
      </c>
      <c r="V505" s="2">
        <v>3</v>
      </c>
      <c r="W505" s="2">
        <v>1</v>
      </c>
      <c r="X505" s="2">
        <v>2</v>
      </c>
      <c r="Y505" s="2">
        <v>2</v>
      </c>
      <c r="Z505" s="2">
        <v>2</v>
      </c>
      <c r="AA505" s="2">
        <v>3</v>
      </c>
      <c r="AB505" s="2">
        <v>4</v>
      </c>
      <c r="AC505" s="2">
        <v>4</v>
      </c>
      <c r="AD505" s="2">
        <v>3</v>
      </c>
      <c r="AE505" s="2">
        <v>4</v>
      </c>
      <c r="AF505" s="2">
        <v>3</v>
      </c>
      <c r="AG505" s="2">
        <v>2</v>
      </c>
      <c r="AH505" s="2">
        <v>3</v>
      </c>
      <c r="AI505" s="2">
        <v>3</v>
      </c>
      <c r="AJ505" s="2">
        <v>3</v>
      </c>
      <c r="AK505" s="2">
        <v>2</v>
      </c>
      <c r="AL505" s="2">
        <v>3</v>
      </c>
      <c r="AM505" s="2">
        <v>3</v>
      </c>
      <c r="AN505" s="2">
        <v>1</v>
      </c>
      <c r="AO505" s="2">
        <v>4</v>
      </c>
      <c r="AP505" s="2">
        <v>4</v>
      </c>
      <c r="AQ505" s="2">
        <v>4</v>
      </c>
      <c r="AR505" s="2">
        <v>2</v>
      </c>
      <c r="AS505" s="2">
        <v>2</v>
      </c>
      <c r="AT505" s="2">
        <v>3</v>
      </c>
      <c r="AU505" s="2">
        <v>2</v>
      </c>
      <c r="AV505" s="2">
        <v>2</v>
      </c>
      <c r="AW505" s="2">
        <v>2</v>
      </c>
      <c r="AX505" s="2">
        <v>2</v>
      </c>
      <c r="AY505" s="2">
        <v>2</v>
      </c>
      <c r="AZ505" s="2">
        <v>3</v>
      </c>
      <c r="BA505" s="2">
        <v>2</v>
      </c>
      <c r="BB505" s="2">
        <v>3</v>
      </c>
      <c r="BC505" s="2">
        <v>2</v>
      </c>
      <c r="BD505" s="2">
        <v>3</v>
      </c>
      <c r="BE505" s="2">
        <v>2</v>
      </c>
      <c r="BF505" s="2">
        <v>2</v>
      </c>
      <c r="BG505" s="2">
        <v>2</v>
      </c>
      <c r="BH505" s="2">
        <v>2</v>
      </c>
      <c r="BI505" s="2">
        <f t="shared" si="22"/>
        <v>2</v>
      </c>
      <c r="BJ505" s="2">
        <v>0</v>
      </c>
      <c r="BK505" s="2">
        <v>0</v>
      </c>
      <c r="BL505" s="2">
        <v>0</v>
      </c>
      <c r="BM505" s="2">
        <v>0</v>
      </c>
      <c r="BN505" s="2">
        <v>0</v>
      </c>
      <c r="BO505" s="2">
        <v>1</v>
      </c>
      <c r="BP505" s="2">
        <v>0</v>
      </c>
      <c r="BQ505" s="4" t="s">
        <v>445</v>
      </c>
      <c r="BR505" s="2">
        <v>0</v>
      </c>
      <c r="BS505" s="2">
        <v>0</v>
      </c>
      <c r="BT505" s="2">
        <v>1</v>
      </c>
      <c r="BU505" s="2">
        <v>0</v>
      </c>
      <c r="BV505" s="2">
        <v>0</v>
      </c>
      <c r="BW505" s="2">
        <v>0</v>
      </c>
      <c r="BX505" s="2">
        <v>0</v>
      </c>
      <c r="BY505" s="4" t="s">
        <v>445</v>
      </c>
      <c r="BZ505" s="2">
        <v>1</v>
      </c>
      <c r="CA505" s="2">
        <v>0</v>
      </c>
      <c r="CB505" s="2">
        <v>0</v>
      </c>
      <c r="CC505" s="2">
        <v>0</v>
      </c>
      <c r="CD505" s="2">
        <v>0</v>
      </c>
      <c r="CE505" s="2">
        <v>0</v>
      </c>
      <c r="CF505" s="2">
        <v>0</v>
      </c>
      <c r="CG505" s="4" t="s">
        <v>445</v>
      </c>
      <c r="CH505" s="2">
        <v>0</v>
      </c>
      <c r="CI505" s="2">
        <v>0</v>
      </c>
      <c r="CJ505" s="2">
        <v>0</v>
      </c>
      <c r="CK505" s="2">
        <v>1</v>
      </c>
      <c r="CL505" s="2">
        <v>0</v>
      </c>
      <c r="CM505" s="4" t="s">
        <v>445</v>
      </c>
      <c r="CN505" s="2">
        <v>0</v>
      </c>
      <c r="CO505" s="2">
        <v>1</v>
      </c>
      <c r="CP505" s="2">
        <v>0</v>
      </c>
      <c r="CQ505" s="2">
        <v>0</v>
      </c>
      <c r="CR505" s="2">
        <v>0</v>
      </c>
      <c r="CS505" s="4" t="s">
        <v>445</v>
      </c>
      <c r="CT505" s="2">
        <v>0</v>
      </c>
      <c r="CU505" s="2">
        <v>0</v>
      </c>
      <c r="CV505" s="2">
        <v>0</v>
      </c>
      <c r="CW505" s="2">
        <v>0</v>
      </c>
      <c r="CX505" s="2">
        <v>1</v>
      </c>
      <c r="CY505" s="2">
        <v>0</v>
      </c>
      <c r="CZ505" s="4" t="s">
        <v>445</v>
      </c>
      <c r="DA505" s="8">
        <f t="shared" si="23"/>
        <v>3</v>
      </c>
      <c r="DB505" s="2">
        <v>4</v>
      </c>
      <c r="DC505" s="2">
        <v>3</v>
      </c>
      <c r="DD505" s="2">
        <v>3</v>
      </c>
      <c r="DE505" s="2">
        <v>3</v>
      </c>
      <c r="DF505" s="2">
        <v>2</v>
      </c>
      <c r="DG505" s="2">
        <v>3</v>
      </c>
      <c r="DH505" s="2">
        <v>4</v>
      </c>
      <c r="DI505" s="2">
        <v>3</v>
      </c>
      <c r="DJ505" s="2">
        <v>3</v>
      </c>
      <c r="DR505" s="4" t="s">
        <v>445</v>
      </c>
    </row>
    <row r="506" spans="1:122">
      <c r="A506" s="2">
        <v>8172197</v>
      </c>
      <c r="B506" s="3">
        <v>42056.004166666666</v>
      </c>
      <c r="C506" s="2">
        <v>1</v>
      </c>
      <c r="D506" s="2">
        <v>42</v>
      </c>
      <c r="E506" s="2">
        <v>7</v>
      </c>
      <c r="F506" s="2">
        <v>11</v>
      </c>
      <c r="G506" s="2">
        <v>3</v>
      </c>
      <c r="H506" s="2">
        <v>1</v>
      </c>
      <c r="I506" s="2">
        <v>1</v>
      </c>
      <c r="J506" s="2">
        <v>9</v>
      </c>
      <c r="K506" s="2">
        <v>9</v>
      </c>
      <c r="L506" s="2">
        <v>4</v>
      </c>
      <c r="N506" s="2">
        <v>2012</v>
      </c>
      <c r="O506" s="2">
        <v>344</v>
      </c>
      <c r="P506" s="2">
        <v>20</v>
      </c>
      <c r="Q506" s="2">
        <f t="shared" si="21"/>
        <v>17.2</v>
      </c>
      <c r="R506" s="4" t="s">
        <v>383</v>
      </c>
      <c r="S506" s="2">
        <v>2</v>
      </c>
      <c r="T506" s="2">
        <v>4</v>
      </c>
      <c r="U506" s="2">
        <v>3</v>
      </c>
      <c r="V506" s="2">
        <v>3</v>
      </c>
      <c r="W506" s="2">
        <v>4</v>
      </c>
      <c r="X506" s="2">
        <v>3</v>
      </c>
      <c r="Y506" s="2">
        <v>3</v>
      </c>
      <c r="Z506" s="2">
        <v>4</v>
      </c>
      <c r="AA506" s="2">
        <v>4</v>
      </c>
      <c r="AB506" s="2">
        <v>4</v>
      </c>
      <c r="AC506" s="2">
        <v>3</v>
      </c>
      <c r="AD506" s="2">
        <v>2</v>
      </c>
      <c r="AE506" s="2">
        <v>3</v>
      </c>
      <c r="AF506" s="2">
        <v>3</v>
      </c>
      <c r="AG506" s="2">
        <v>3</v>
      </c>
      <c r="AH506" s="2">
        <v>3</v>
      </c>
      <c r="AI506" s="2">
        <v>3</v>
      </c>
      <c r="AJ506" s="2">
        <v>4</v>
      </c>
      <c r="AK506" s="2">
        <v>3</v>
      </c>
      <c r="AL506" s="2">
        <v>4</v>
      </c>
      <c r="AM506" s="2">
        <v>4</v>
      </c>
      <c r="AN506" s="2">
        <v>3</v>
      </c>
      <c r="AO506" s="2">
        <v>4</v>
      </c>
      <c r="AP506" s="2">
        <v>4</v>
      </c>
      <c r="AQ506" s="2">
        <v>4</v>
      </c>
      <c r="AR506" s="2">
        <v>4</v>
      </c>
      <c r="AS506" s="2">
        <v>4</v>
      </c>
      <c r="AT506" s="2">
        <v>4</v>
      </c>
      <c r="AU506" s="2">
        <v>2</v>
      </c>
      <c r="AV506" s="2">
        <v>3</v>
      </c>
      <c r="AW506" s="2">
        <v>2</v>
      </c>
      <c r="AX506" s="2">
        <v>3</v>
      </c>
      <c r="AY506" s="2">
        <v>3</v>
      </c>
      <c r="AZ506" s="2">
        <v>3</v>
      </c>
      <c r="BA506" s="2">
        <v>3</v>
      </c>
      <c r="BB506" s="2">
        <v>4</v>
      </c>
      <c r="BC506" s="2">
        <v>4</v>
      </c>
      <c r="BD506" s="2">
        <v>4</v>
      </c>
      <c r="BE506" s="2">
        <v>5</v>
      </c>
      <c r="BF506" s="2">
        <v>4</v>
      </c>
      <c r="BG506" s="2">
        <v>4</v>
      </c>
      <c r="BH506" s="2">
        <v>4</v>
      </c>
      <c r="BI506" s="2">
        <f t="shared" si="22"/>
        <v>4</v>
      </c>
      <c r="BJ506" s="2">
        <v>0</v>
      </c>
      <c r="BK506" s="2">
        <v>1</v>
      </c>
      <c r="BL506" s="2">
        <v>0</v>
      </c>
      <c r="BM506" s="2">
        <v>0</v>
      </c>
      <c r="BN506" s="2">
        <v>0</v>
      </c>
      <c r="BO506" s="2">
        <v>0</v>
      </c>
      <c r="BP506" s="2">
        <v>0</v>
      </c>
      <c r="BQ506" s="4" t="s">
        <v>445</v>
      </c>
      <c r="BR506" s="2">
        <v>0</v>
      </c>
      <c r="BS506" s="2">
        <v>1</v>
      </c>
      <c r="BT506" s="2">
        <v>0</v>
      </c>
      <c r="BU506" s="2">
        <v>0</v>
      </c>
      <c r="BV506" s="2">
        <v>0</v>
      </c>
      <c r="BW506" s="2">
        <v>0</v>
      </c>
      <c r="BX506" s="2">
        <v>0</v>
      </c>
      <c r="BY506" s="4" t="s">
        <v>445</v>
      </c>
      <c r="BZ506" s="2">
        <v>0</v>
      </c>
      <c r="CA506" s="2">
        <v>0</v>
      </c>
      <c r="CB506" s="2">
        <v>1</v>
      </c>
      <c r="CC506" s="2">
        <v>0</v>
      </c>
      <c r="CD506" s="2">
        <v>0</v>
      </c>
      <c r="CE506" s="2">
        <v>0</v>
      </c>
      <c r="CF506" s="2">
        <v>0</v>
      </c>
      <c r="CG506" s="4" t="s">
        <v>445</v>
      </c>
      <c r="CH506" s="2">
        <v>1</v>
      </c>
      <c r="CI506" s="2">
        <v>0</v>
      </c>
      <c r="CJ506" s="2">
        <v>0</v>
      </c>
      <c r="CK506" s="2">
        <v>0</v>
      </c>
      <c r="CL506" s="2">
        <v>0</v>
      </c>
      <c r="CM506" s="4" t="s">
        <v>445</v>
      </c>
      <c r="CN506" s="2">
        <v>1</v>
      </c>
      <c r="CO506" s="2">
        <v>0</v>
      </c>
      <c r="CP506" s="2">
        <v>0</v>
      </c>
      <c r="CQ506" s="2">
        <v>0</v>
      </c>
      <c r="CR506" s="2">
        <v>0</v>
      </c>
      <c r="CS506" s="4" t="s">
        <v>445</v>
      </c>
      <c r="CT506" s="2">
        <v>0</v>
      </c>
      <c r="CU506" s="2">
        <v>1</v>
      </c>
      <c r="CV506" s="2">
        <v>0</v>
      </c>
      <c r="CW506" s="2">
        <v>0</v>
      </c>
      <c r="CX506" s="2">
        <v>0</v>
      </c>
      <c r="CY506" s="2">
        <v>0</v>
      </c>
      <c r="CZ506" s="4" t="s">
        <v>445</v>
      </c>
      <c r="DA506" s="8">
        <f t="shared" si="23"/>
        <v>6</v>
      </c>
      <c r="DB506" s="2">
        <v>4</v>
      </c>
      <c r="DC506" s="2">
        <v>2</v>
      </c>
      <c r="DD506" s="2">
        <v>3</v>
      </c>
      <c r="DE506" s="2">
        <v>4</v>
      </c>
      <c r="DF506" s="2">
        <v>5</v>
      </c>
      <c r="DG506" s="2">
        <v>4</v>
      </c>
      <c r="DH506" s="2">
        <v>1</v>
      </c>
      <c r="DI506" s="2">
        <v>3</v>
      </c>
      <c r="DJ506" s="2">
        <v>4</v>
      </c>
      <c r="DR506" s="4" t="s">
        <v>445</v>
      </c>
    </row>
    <row r="507" spans="1:122">
      <c r="A507" s="2">
        <v>8172601</v>
      </c>
      <c r="B507" s="3">
        <v>42056.00986111111</v>
      </c>
      <c r="C507" s="2">
        <v>1</v>
      </c>
      <c r="D507" s="2">
        <v>40</v>
      </c>
      <c r="E507" s="2">
        <v>7</v>
      </c>
      <c r="F507" s="2">
        <v>14</v>
      </c>
      <c r="G507" s="2">
        <v>3</v>
      </c>
      <c r="H507" s="2">
        <v>1</v>
      </c>
      <c r="I507" s="2">
        <v>1</v>
      </c>
      <c r="J507" s="2">
        <v>6</v>
      </c>
      <c r="K507" s="2">
        <v>4</v>
      </c>
      <c r="L507" s="2">
        <v>4</v>
      </c>
      <c r="N507" s="2">
        <v>1998</v>
      </c>
      <c r="O507" s="2">
        <v>150</v>
      </c>
      <c r="P507" s="2">
        <v>9</v>
      </c>
      <c r="Q507" s="2">
        <f t="shared" si="21"/>
        <v>16.666666666666668</v>
      </c>
      <c r="R507" s="4" t="s">
        <v>384</v>
      </c>
      <c r="S507" s="2">
        <v>1</v>
      </c>
      <c r="T507" s="2">
        <v>2</v>
      </c>
      <c r="U507" s="2">
        <v>3</v>
      </c>
      <c r="V507" s="2">
        <v>3</v>
      </c>
      <c r="W507" s="2">
        <v>2</v>
      </c>
      <c r="X507" s="2">
        <v>2</v>
      </c>
      <c r="Y507" s="2">
        <v>2</v>
      </c>
      <c r="Z507" s="2">
        <v>2</v>
      </c>
      <c r="AA507" s="2">
        <v>3</v>
      </c>
      <c r="AB507" s="2">
        <v>3</v>
      </c>
      <c r="AC507" s="2">
        <v>2</v>
      </c>
      <c r="AD507" s="2">
        <v>2</v>
      </c>
      <c r="AE507" s="2">
        <v>2</v>
      </c>
      <c r="AF507" s="2">
        <v>2</v>
      </c>
      <c r="AG507" s="2">
        <v>3</v>
      </c>
      <c r="AH507" s="2">
        <v>3</v>
      </c>
      <c r="AI507" s="2">
        <v>2</v>
      </c>
      <c r="AJ507" s="2">
        <v>2</v>
      </c>
      <c r="AK507" s="2">
        <v>2</v>
      </c>
      <c r="AL507" s="2">
        <v>2</v>
      </c>
      <c r="AM507" s="2">
        <v>1</v>
      </c>
      <c r="AN507" s="2">
        <v>3</v>
      </c>
      <c r="AO507" s="2">
        <v>2</v>
      </c>
      <c r="AP507" s="2">
        <v>3</v>
      </c>
      <c r="AQ507" s="2">
        <v>2</v>
      </c>
      <c r="AR507" s="2">
        <v>3</v>
      </c>
      <c r="AS507" s="2">
        <v>3</v>
      </c>
      <c r="AT507" s="2">
        <v>2</v>
      </c>
      <c r="AU507" s="2">
        <v>2</v>
      </c>
      <c r="AV507" s="2">
        <v>3</v>
      </c>
      <c r="AW507" s="2">
        <v>3</v>
      </c>
      <c r="AX507" s="2">
        <v>3</v>
      </c>
      <c r="AY507" s="2">
        <v>3</v>
      </c>
      <c r="AZ507" s="2">
        <v>3</v>
      </c>
      <c r="BA507" s="2">
        <v>2</v>
      </c>
      <c r="BB507" s="2">
        <v>3</v>
      </c>
      <c r="BC507" s="2">
        <v>2</v>
      </c>
      <c r="BD507" s="2">
        <v>3</v>
      </c>
      <c r="BE507" s="2">
        <v>3</v>
      </c>
      <c r="BF507" s="2">
        <v>3</v>
      </c>
      <c r="BG507" s="2">
        <v>2</v>
      </c>
      <c r="BH507" s="2">
        <v>3</v>
      </c>
      <c r="BI507" s="2">
        <f t="shared" si="22"/>
        <v>2.5</v>
      </c>
      <c r="BJ507" s="2">
        <v>0</v>
      </c>
      <c r="BK507" s="2">
        <v>0</v>
      </c>
      <c r="BL507" s="2">
        <v>1</v>
      </c>
      <c r="BM507" s="2">
        <v>0</v>
      </c>
      <c r="BN507" s="2">
        <v>0</v>
      </c>
      <c r="BO507" s="2">
        <v>0</v>
      </c>
      <c r="BP507" s="2">
        <v>0</v>
      </c>
      <c r="BQ507" s="4" t="s">
        <v>445</v>
      </c>
      <c r="BR507" s="2">
        <v>0</v>
      </c>
      <c r="BS507" s="2">
        <v>0</v>
      </c>
      <c r="BT507" s="2">
        <v>0</v>
      </c>
      <c r="BU507" s="2">
        <v>1</v>
      </c>
      <c r="BV507" s="2">
        <v>0</v>
      </c>
      <c r="BW507" s="2">
        <v>0</v>
      </c>
      <c r="BX507" s="2">
        <v>0</v>
      </c>
      <c r="BY507" s="4" t="s">
        <v>445</v>
      </c>
      <c r="BZ507" s="2">
        <v>0</v>
      </c>
      <c r="CA507" s="2">
        <v>1</v>
      </c>
      <c r="CB507" s="2">
        <v>0</v>
      </c>
      <c r="CC507" s="2">
        <v>0</v>
      </c>
      <c r="CD507" s="2">
        <v>0</v>
      </c>
      <c r="CE507" s="2">
        <v>0</v>
      </c>
      <c r="CF507" s="2">
        <v>0</v>
      </c>
      <c r="CG507" s="4" t="s">
        <v>445</v>
      </c>
      <c r="CH507" s="2">
        <v>0</v>
      </c>
      <c r="CI507" s="2">
        <v>1</v>
      </c>
      <c r="CJ507" s="2">
        <v>0</v>
      </c>
      <c r="CK507" s="2">
        <v>0</v>
      </c>
      <c r="CL507" s="2">
        <v>0</v>
      </c>
      <c r="CM507" s="4" t="s">
        <v>445</v>
      </c>
      <c r="CN507" s="2">
        <v>0</v>
      </c>
      <c r="CO507" s="2">
        <v>1</v>
      </c>
      <c r="CP507" s="2">
        <v>0</v>
      </c>
      <c r="CQ507" s="2">
        <v>0</v>
      </c>
      <c r="CR507" s="2">
        <v>0</v>
      </c>
      <c r="CS507" s="4" t="s">
        <v>445</v>
      </c>
      <c r="CT507" s="2">
        <v>0</v>
      </c>
      <c r="CU507" s="2">
        <v>0</v>
      </c>
      <c r="CV507" s="2">
        <v>1</v>
      </c>
      <c r="CW507" s="2">
        <v>0</v>
      </c>
      <c r="CX507" s="2">
        <v>0</v>
      </c>
      <c r="CY507" s="2">
        <v>0</v>
      </c>
      <c r="CZ507" s="4" t="s">
        <v>445</v>
      </c>
      <c r="DA507" s="8">
        <f t="shared" si="23"/>
        <v>6</v>
      </c>
      <c r="DB507" s="2">
        <v>2</v>
      </c>
      <c r="DC507" s="2">
        <v>3</v>
      </c>
      <c r="DD507" s="2">
        <v>3</v>
      </c>
      <c r="DE507" s="2">
        <v>3</v>
      </c>
      <c r="DF507" s="2">
        <v>4</v>
      </c>
      <c r="DG507" s="2">
        <v>1</v>
      </c>
      <c r="DH507" s="2">
        <v>3</v>
      </c>
      <c r="DI507" s="2">
        <v>3</v>
      </c>
      <c r="DJ507" s="2">
        <v>3</v>
      </c>
      <c r="DR507" s="4" t="s">
        <v>445</v>
      </c>
    </row>
    <row r="508" spans="1:122">
      <c r="A508" s="2">
        <v>8175952</v>
      </c>
      <c r="B508" s="3">
        <v>42057.551134259258</v>
      </c>
      <c r="C508" s="2">
        <v>1</v>
      </c>
      <c r="D508" s="2">
        <v>44</v>
      </c>
      <c r="E508" s="2">
        <v>7</v>
      </c>
      <c r="F508" s="2">
        <v>40</v>
      </c>
      <c r="G508" s="2">
        <v>8</v>
      </c>
      <c r="H508" s="2">
        <v>2</v>
      </c>
      <c r="I508" s="2">
        <v>2</v>
      </c>
      <c r="L508" s="2">
        <v>5</v>
      </c>
      <c r="N508" s="2">
        <v>1985</v>
      </c>
      <c r="O508" s="2">
        <v>2100</v>
      </c>
      <c r="P508" s="2">
        <v>10</v>
      </c>
      <c r="Q508" s="2">
        <f t="shared" si="21"/>
        <v>210</v>
      </c>
      <c r="R508" s="4" t="s">
        <v>67</v>
      </c>
      <c r="S508" s="2">
        <v>3</v>
      </c>
      <c r="T508" s="2">
        <v>3</v>
      </c>
      <c r="U508" s="2">
        <v>3</v>
      </c>
      <c r="V508" s="2">
        <v>3</v>
      </c>
      <c r="W508" s="2">
        <v>3</v>
      </c>
      <c r="X508" s="2">
        <v>3</v>
      </c>
      <c r="Y508" s="2">
        <v>2</v>
      </c>
      <c r="Z508" s="2">
        <v>4</v>
      </c>
      <c r="AA508" s="2">
        <v>3</v>
      </c>
      <c r="AB508" s="2">
        <v>4</v>
      </c>
      <c r="AC508" s="2">
        <v>4</v>
      </c>
      <c r="AD508" s="2">
        <v>4</v>
      </c>
      <c r="AE508" s="2">
        <v>3</v>
      </c>
      <c r="AF508" s="2">
        <v>3</v>
      </c>
      <c r="AG508" s="2">
        <v>3</v>
      </c>
      <c r="AH508" s="2">
        <v>4</v>
      </c>
      <c r="AI508" s="2">
        <v>3</v>
      </c>
      <c r="AJ508" s="2">
        <v>3</v>
      </c>
      <c r="AK508" s="2">
        <v>4</v>
      </c>
      <c r="AL508" s="2">
        <v>3</v>
      </c>
      <c r="AM508" s="2">
        <v>3</v>
      </c>
      <c r="AN508" s="2">
        <v>3</v>
      </c>
      <c r="AO508" s="2">
        <v>4</v>
      </c>
      <c r="AP508" s="2">
        <v>4</v>
      </c>
      <c r="AQ508" s="2">
        <v>4</v>
      </c>
      <c r="AR508" s="2">
        <v>2</v>
      </c>
      <c r="AS508" s="2">
        <v>2</v>
      </c>
      <c r="AT508" s="2">
        <v>2</v>
      </c>
      <c r="AU508" s="2">
        <v>2</v>
      </c>
      <c r="AV508" s="2">
        <v>3</v>
      </c>
      <c r="AW508" s="2">
        <v>3</v>
      </c>
      <c r="AX508" s="2">
        <v>2</v>
      </c>
      <c r="AY508" s="2">
        <v>3</v>
      </c>
      <c r="AZ508" s="2">
        <v>3</v>
      </c>
      <c r="BA508" s="2">
        <v>2</v>
      </c>
      <c r="BB508" s="2">
        <v>3</v>
      </c>
      <c r="BC508" s="2">
        <v>2</v>
      </c>
      <c r="BD508" s="2">
        <v>2</v>
      </c>
      <c r="BE508" s="2">
        <v>3</v>
      </c>
      <c r="BF508" s="2">
        <v>4</v>
      </c>
      <c r="BG508" s="2">
        <v>1</v>
      </c>
      <c r="BH508" s="2">
        <v>1</v>
      </c>
      <c r="BI508" s="2">
        <f t="shared" si="22"/>
        <v>1</v>
      </c>
      <c r="BJ508" s="2">
        <v>0</v>
      </c>
      <c r="BK508" s="2">
        <v>0</v>
      </c>
      <c r="BL508" s="2">
        <v>0</v>
      </c>
      <c r="BM508" s="2">
        <v>0</v>
      </c>
      <c r="BN508" s="2">
        <v>0</v>
      </c>
      <c r="BO508" s="2">
        <v>0</v>
      </c>
      <c r="BP508" s="2">
        <v>1</v>
      </c>
      <c r="BQ508" s="4" t="s">
        <v>445</v>
      </c>
      <c r="BR508" s="2">
        <v>0</v>
      </c>
      <c r="BS508" s="2">
        <v>0</v>
      </c>
      <c r="BT508" s="2">
        <v>1</v>
      </c>
      <c r="BU508" s="2">
        <v>0</v>
      </c>
      <c r="BV508" s="2">
        <v>0</v>
      </c>
      <c r="BW508" s="2">
        <v>0</v>
      </c>
      <c r="BX508" s="2">
        <v>0</v>
      </c>
      <c r="BY508" s="4" t="s">
        <v>445</v>
      </c>
      <c r="BZ508" s="2">
        <v>0</v>
      </c>
      <c r="CA508" s="2">
        <v>0</v>
      </c>
      <c r="CB508" s="2">
        <v>0</v>
      </c>
      <c r="CC508" s="2">
        <v>0</v>
      </c>
      <c r="CD508" s="2">
        <v>0</v>
      </c>
      <c r="CE508" s="2">
        <v>0</v>
      </c>
      <c r="CF508" s="2">
        <v>1</v>
      </c>
      <c r="CG508" s="4" t="s">
        <v>445</v>
      </c>
      <c r="CH508" s="2">
        <v>0</v>
      </c>
      <c r="CI508" s="2">
        <v>0</v>
      </c>
      <c r="CJ508" s="2">
        <v>0</v>
      </c>
      <c r="CK508" s="2">
        <v>0</v>
      </c>
      <c r="CL508" s="2">
        <v>1</v>
      </c>
      <c r="CM508" s="4" t="s">
        <v>445</v>
      </c>
      <c r="CN508" s="2">
        <v>0</v>
      </c>
      <c r="CO508" s="2">
        <v>0</v>
      </c>
      <c r="CP508" s="2">
        <v>0</v>
      </c>
      <c r="CQ508" s="2">
        <v>0</v>
      </c>
      <c r="CR508" s="2">
        <v>1</v>
      </c>
      <c r="CS508" s="4" t="s">
        <v>445</v>
      </c>
      <c r="CT508" s="2">
        <v>0</v>
      </c>
      <c r="CU508" s="2">
        <v>0</v>
      </c>
      <c r="CV508" s="2">
        <v>0</v>
      </c>
      <c r="CW508" s="2">
        <v>0</v>
      </c>
      <c r="CX508" s="2">
        <v>1</v>
      </c>
      <c r="CY508" s="2">
        <v>0</v>
      </c>
      <c r="CZ508" s="4" t="s">
        <v>445</v>
      </c>
      <c r="DA508" s="8">
        <f t="shared" si="23"/>
        <v>1</v>
      </c>
      <c r="DB508" s="2">
        <v>3</v>
      </c>
      <c r="DC508" s="2">
        <v>2</v>
      </c>
      <c r="DD508" s="2">
        <v>3</v>
      </c>
      <c r="DE508" s="2">
        <v>3</v>
      </c>
      <c r="DF508" s="2">
        <v>3</v>
      </c>
      <c r="DG508" s="2">
        <v>2</v>
      </c>
      <c r="DH508" s="2">
        <v>4</v>
      </c>
      <c r="DI508" s="2">
        <v>3</v>
      </c>
      <c r="DJ508" s="2">
        <v>2</v>
      </c>
      <c r="DK508" s="2">
        <v>0</v>
      </c>
      <c r="DL508" s="2">
        <v>1</v>
      </c>
      <c r="DM508" s="2">
        <v>0</v>
      </c>
      <c r="DN508" s="2">
        <v>0</v>
      </c>
      <c r="DO508" s="2">
        <v>0</v>
      </c>
      <c r="DP508" s="2">
        <v>0</v>
      </c>
      <c r="DQ508" s="2">
        <v>0</v>
      </c>
      <c r="DR508" s="4" t="s">
        <v>445</v>
      </c>
    </row>
    <row r="509" spans="1:122">
      <c r="A509" s="2">
        <v>8179665</v>
      </c>
      <c r="B509" s="3">
        <v>42056.272824074076</v>
      </c>
      <c r="C509" s="2">
        <v>1</v>
      </c>
      <c r="D509" s="2">
        <v>43</v>
      </c>
      <c r="E509" s="2">
        <v>7</v>
      </c>
      <c r="F509" s="2">
        <v>26</v>
      </c>
      <c r="G509" s="2">
        <v>5</v>
      </c>
      <c r="H509" s="2">
        <v>2</v>
      </c>
      <c r="I509" s="2">
        <v>2</v>
      </c>
      <c r="J509" s="2">
        <v>6</v>
      </c>
      <c r="K509" s="2">
        <v>5</v>
      </c>
      <c r="L509" s="2">
        <v>3</v>
      </c>
      <c r="N509" s="2">
        <v>1977</v>
      </c>
      <c r="O509" s="2">
        <v>12000</v>
      </c>
      <c r="P509" s="2">
        <v>3</v>
      </c>
      <c r="Q509" s="2">
        <f t="shared" si="21"/>
        <v>4000</v>
      </c>
      <c r="R509" s="4" t="s">
        <v>63</v>
      </c>
      <c r="S509" s="2">
        <v>3</v>
      </c>
      <c r="T509" s="2">
        <v>3</v>
      </c>
      <c r="U509" s="2">
        <v>2</v>
      </c>
      <c r="V509" s="2">
        <v>2</v>
      </c>
      <c r="W509" s="2">
        <v>3</v>
      </c>
      <c r="X509" s="2">
        <v>3</v>
      </c>
      <c r="Y509" s="2">
        <v>2</v>
      </c>
      <c r="Z509" s="2">
        <v>3</v>
      </c>
      <c r="AA509" s="2">
        <v>2</v>
      </c>
      <c r="AB509" s="2">
        <v>2</v>
      </c>
      <c r="AC509" s="2">
        <v>3</v>
      </c>
      <c r="AD509" s="2">
        <v>3</v>
      </c>
      <c r="AE509" s="2">
        <v>3</v>
      </c>
      <c r="AF509" s="2">
        <v>2</v>
      </c>
      <c r="AG509" s="2">
        <v>2</v>
      </c>
      <c r="AH509" s="2">
        <v>3</v>
      </c>
      <c r="AI509" s="2">
        <v>2</v>
      </c>
      <c r="AJ509" s="2">
        <v>2</v>
      </c>
      <c r="AK509" s="2">
        <v>2</v>
      </c>
      <c r="AL509" s="2">
        <v>3</v>
      </c>
      <c r="AM509" s="2">
        <v>3</v>
      </c>
      <c r="AN509" s="2">
        <v>2</v>
      </c>
      <c r="AO509" s="2">
        <v>3</v>
      </c>
      <c r="AP509" s="2">
        <v>3</v>
      </c>
      <c r="AQ509" s="2">
        <v>3</v>
      </c>
      <c r="AR509" s="2">
        <v>2</v>
      </c>
      <c r="AS509" s="2">
        <v>2</v>
      </c>
      <c r="AT509" s="2">
        <v>2</v>
      </c>
      <c r="AU509" s="2">
        <v>2</v>
      </c>
      <c r="AV509" s="2">
        <v>2</v>
      </c>
      <c r="AW509" s="2">
        <v>2</v>
      </c>
      <c r="AX509" s="2">
        <v>2</v>
      </c>
      <c r="AY509" s="2">
        <v>2</v>
      </c>
      <c r="AZ509" s="2">
        <v>1</v>
      </c>
      <c r="BA509" s="2">
        <v>1</v>
      </c>
      <c r="BB509" s="2">
        <v>2</v>
      </c>
      <c r="BC509" s="2">
        <v>2</v>
      </c>
      <c r="BD509" s="2">
        <v>3</v>
      </c>
      <c r="BE509" s="2">
        <v>2</v>
      </c>
      <c r="BF509" s="2">
        <v>2</v>
      </c>
      <c r="BG509" s="2">
        <v>2</v>
      </c>
      <c r="BH509" s="2">
        <v>1</v>
      </c>
      <c r="BI509" s="2">
        <f t="shared" si="22"/>
        <v>1.5</v>
      </c>
      <c r="BJ509" s="2">
        <v>0</v>
      </c>
      <c r="BK509" s="2">
        <v>0</v>
      </c>
      <c r="BL509" s="2">
        <v>0</v>
      </c>
      <c r="BM509" s="2">
        <v>0</v>
      </c>
      <c r="BN509" s="2">
        <v>0</v>
      </c>
      <c r="BO509" s="2">
        <v>1</v>
      </c>
      <c r="BP509" s="2">
        <v>0</v>
      </c>
      <c r="BQ509" s="4" t="s">
        <v>445</v>
      </c>
      <c r="BR509" s="2">
        <v>0</v>
      </c>
      <c r="BS509" s="2">
        <v>0</v>
      </c>
      <c r="BT509" s="2">
        <v>0</v>
      </c>
      <c r="BU509" s="2">
        <v>0</v>
      </c>
      <c r="BV509" s="2">
        <v>0</v>
      </c>
      <c r="BW509" s="2">
        <v>1</v>
      </c>
      <c r="BX509" s="2">
        <v>0</v>
      </c>
      <c r="BY509" s="4" t="s">
        <v>445</v>
      </c>
      <c r="BZ509" s="2">
        <v>0</v>
      </c>
      <c r="CA509" s="2">
        <v>0</v>
      </c>
      <c r="CB509" s="2">
        <v>0</v>
      </c>
      <c r="CC509" s="2">
        <v>0</v>
      </c>
      <c r="CD509" s="2">
        <v>0</v>
      </c>
      <c r="CE509" s="2">
        <v>1</v>
      </c>
      <c r="CF509" s="2">
        <v>0</v>
      </c>
      <c r="CG509" s="4" t="s">
        <v>445</v>
      </c>
      <c r="CH509" s="2">
        <v>0</v>
      </c>
      <c r="CI509" s="2">
        <v>0</v>
      </c>
      <c r="CJ509" s="2">
        <v>0</v>
      </c>
      <c r="CK509" s="2">
        <v>1</v>
      </c>
      <c r="CL509" s="2">
        <v>0</v>
      </c>
      <c r="CM509" s="4" t="s">
        <v>445</v>
      </c>
      <c r="CN509" s="2">
        <v>0</v>
      </c>
      <c r="CO509" s="2">
        <v>0</v>
      </c>
      <c r="CP509" s="2">
        <v>0</v>
      </c>
      <c r="CQ509" s="2">
        <v>1</v>
      </c>
      <c r="CR509" s="2">
        <v>0</v>
      </c>
      <c r="CS509" s="4" t="s">
        <v>445</v>
      </c>
      <c r="CT509" s="2">
        <v>0</v>
      </c>
      <c r="CU509" s="2">
        <v>0</v>
      </c>
      <c r="CV509" s="2">
        <v>0</v>
      </c>
      <c r="CW509" s="2">
        <v>0</v>
      </c>
      <c r="CX509" s="2">
        <v>1</v>
      </c>
      <c r="CY509" s="2">
        <v>0</v>
      </c>
      <c r="CZ509" s="4" t="s">
        <v>445</v>
      </c>
      <c r="DA509" s="8">
        <f t="shared" si="23"/>
        <v>0</v>
      </c>
      <c r="DB509" s="2">
        <v>3</v>
      </c>
      <c r="DC509" s="2">
        <v>3</v>
      </c>
      <c r="DD509" s="2">
        <v>3</v>
      </c>
      <c r="DE509" s="2">
        <v>3</v>
      </c>
      <c r="DF509" s="2">
        <v>2</v>
      </c>
      <c r="DG509" s="2">
        <v>3</v>
      </c>
      <c r="DH509" s="2">
        <v>4</v>
      </c>
      <c r="DI509" s="2">
        <v>3</v>
      </c>
      <c r="DJ509" s="2">
        <v>2</v>
      </c>
      <c r="DK509" s="2">
        <v>1</v>
      </c>
      <c r="DL509" s="2">
        <v>1</v>
      </c>
      <c r="DM509" s="2">
        <v>0</v>
      </c>
      <c r="DN509" s="2">
        <v>0</v>
      </c>
      <c r="DO509" s="2">
        <v>0</v>
      </c>
      <c r="DP509" s="2">
        <v>0</v>
      </c>
      <c r="DQ509" s="2">
        <v>0</v>
      </c>
      <c r="DR509" s="4" t="s">
        <v>445</v>
      </c>
    </row>
    <row r="510" spans="1:122">
      <c r="A510" s="2">
        <v>8183599</v>
      </c>
      <c r="B510" s="3">
        <v>42056.638298611113</v>
      </c>
      <c r="C510" s="2">
        <v>1</v>
      </c>
      <c r="D510" s="2">
        <v>35</v>
      </c>
      <c r="E510" s="2">
        <v>6</v>
      </c>
      <c r="F510" s="2">
        <v>14</v>
      </c>
      <c r="G510" s="2">
        <v>3</v>
      </c>
      <c r="H510" s="2">
        <v>2</v>
      </c>
      <c r="I510" s="2">
        <v>2</v>
      </c>
      <c r="J510" s="2">
        <v>3</v>
      </c>
      <c r="K510" s="2">
        <v>2</v>
      </c>
      <c r="L510" s="2">
        <v>4</v>
      </c>
      <c r="N510" s="2">
        <v>1970</v>
      </c>
      <c r="O510" s="2">
        <v>25000</v>
      </c>
      <c r="P510" s="2">
        <v>30</v>
      </c>
      <c r="Q510" s="2">
        <f t="shared" si="21"/>
        <v>833.33333333333337</v>
      </c>
      <c r="R510" s="4" t="s">
        <v>385</v>
      </c>
      <c r="S510" s="2">
        <v>1</v>
      </c>
      <c r="T510" s="2">
        <v>1</v>
      </c>
      <c r="U510" s="2">
        <v>1</v>
      </c>
      <c r="V510" s="2">
        <v>1</v>
      </c>
      <c r="W510" s="2">
        <v>1</v>
      </c>
      <c r="X510" s="2">
        <v>1</v>
      </c>
      <c r="Y510" s="2">
        <v>1</v>
      </c>
      <c r="Z510" s="2">
        <v>4</v>
      </c>
      <c r="AA510" s="2">
        <v>4</v>
      </c>
      <c r="AB510" s="2">
        <v>4</v>
      </c>
      <c r="AC510" s="2">
        <v>4</v>
      </c>
      <c r="AD510" s="2">
        <v>3</v>
      </c>
      <c r="AE510" s="2">
        <v>2</v>
      </c>
      <c r="AF510" s="2">
        <v>1</v>
      </c>
      <c r="AG510" s="2">
        <v>1</v>
      </c>
      <c r="AH510" s="2">
        <v>3</v>
      </c>
      <c r="AI510" s="2">
        <v>2</v>
      </c>
      <c r="AJ510" s="2">
        <v>1</v>
      </c>
      <c r="AK510" s="2">
        <v>3</v>
      </c>
      <c r="AL510" s="2">
        <v>4</v>
      </c>
      <c r="AM510" s="2">
        <v>2</v>
      </c>
      <c r="AN510" s="2">
        <v>3</v>
      </c>
      <c r="AO510" s="2">
        <v>3</v>
      </c>
      <c r="AP510" s="2">
        <v>3</v>
      </c>
      <c r="AQ510" s="2">
        <v>2</v>
      </c>
      <c r="AR510" s="2">
        <v>3</v>
      </c>
      <c r="AS510" s="2">
        <v>3</v>
      </c>
      <c r="AT510" s="2">
        <v>3</v>
      </c>
      <c r="AU510" s="2">
        <v>2</v>
      </c>
      <c r="AV510" s="2">
        <v>3</v>
      </c>
      <c r="AW510" s="2">
        <v>2</v>
      </c>
      <c r="AX510" s="2">
        <v>3</v>
      </c>
      <c r="AY510" s="2">
        <v>3</v>
      </c>
      <c r="AZ510" s="2">
        <v>3</v>
      </c>
      <c r="BA510" s="2">
        <v>3</v>
      </c>
      <c r="BB510" s="2">
        <v>3</v>
      </c>
      <c r="BC510" s="2">
        <v>4</v>
      </c>
      <c r="BD510" s="2">
        <v>3</v>
      </c>
      <c r="BE510" s="2">
        <v>4</v>
      </c>
      <c r="BF510" s="2">
        <v>4</v>
      </c>
      <c r="BG510" s="2">
        <v>3</v>
      </c>
      <c r="BH510" s="2">
        <v>3</v>
      </c>
      <c r="BI510" s="2">
        <f t="shared" si="22"/>
        <v>3</v>
      </c>
      <c r="BJ510" s="2">
        <v>1</v>
      </c>
      <c r="BK510" s="2">
        <v>0</v>
      </c>
      <c r="BL510" s="2">
        <v>1</v>
      </c>
      <c r="BM510" s="2">
        <v>1</v>
      </c>
      <c r="BN510" s="2">
        <v>0</v>
      </c>
      <c r="BO510" s="2">
        <v>0</v>
      </c>
      <c r="BP510" s="2">
        <v>0</v>
      </c>
      <c r="BQ510" s="4" t="s">
        <v>445</v>
      </c>
      <c r="BR510" s="2">
        <v>1</v>
      </c>
      <c r="BS510" s="2">
        <v>1</v>
      </c>
      <c r="BT510" s="2">
        <v>1</v>
      </c>
      <c r="BU510" s="2">
        <v>1</v>
      </c>
      <c r="BV510" s="2">
        <v>0</v>
      </c>
      <c r="BW510" s="2">
        <v>0</v>
      </c>
      <c r="BX510" s="2">
        <v>0</v>
      </c>
      <c r="BY510" s="4" t="s">
        <v>445</v>
      </c>
      <c r="BZ510" s="2">
        <v>1</v>
      </c>
      <c r="CA510" s="2">
        <v>1</v>
      </c>
      <c r="CB510" s="2">
        <v>1</v>
      </c>
      <c r="CC510" s="2">
        <v>1</v>
      </c>
      <c r="CD510" s="2">
        <v>0</v>
      </c>
      <c r="CE510" s="2">
        <v>0</v>
      </c>
      <c r="CF510" s="2">
        <v>0</v>
      </c>
      <c r="CG510" s="4" t="s">
        <v>445</v>
      </c>
      <c r="CH510" s="2">
        <v>0</v>
      </c>
      <c r="CI510" s="2">
        <v>1</v>
      </c>
      <c r="CJ510" s="2">
        <v>0</v>
      </c>
      <c r="CK510" s="2">
        <v>0</v>
      </c>
      <c r="CL510" s="2">
        <v>0</v>
      </c>
      <c r="CM510" s="4" t="s">
        <v>445</v>
      </c>
      <c r="CN510" s="2">
        <v>1</v>
      </c>
      <c r="CO510" s="2">
        <v>1</v>
      </c>
      <c r="CP510" s="2">
        <v>0</v>
      </c>
      <c r="CQ510" s="2">
        <v>0</v>
      </c>
      <c r="CR510" s="2">
        <v>0</v>
      </c>
      <c r="CS510" s="4" t="s">
        <v>445</v>
      </c>
      <c r="CT510" s="2">
        <v>1</v>
      </c>
      <c r="CU510" s="2">
        <v>1</v>
      </c>
      <c r="CV510" s="2">
        <v>1</v>
      </c>
      <c r="CW510" s="2">
        <v>0</v>
      </c>
      <c r="CX510" s="2">
        <v>0</v>
      </c>
      <c r="CY510" s="2">
        <v>0</v>
      </c>
      <c r="CZ510" s="4" t="s">
        <v>445</v>
      </c>
      <c r="DA510" s="8">
        <f t="shared" si="23"/>
        <v>17</v>
      </c>
      <c r="DB510" s="2">
        <v>3</v>
      </c>
      <c r="DC510" s="2">
        <v>3</v>
      </c>
      <c r="DD510" s="2">
        <v>3</v>
      </c>
      <c r="DE510" s="2">
        <v>3</v>
      </c>
      <c r="DF510" s="2">
        <v>5</v>
      </c>
      <c r="DG510" s="2">
        <v>4</v>
      </c>
      <c r="DH510" s="2">
        <v>2</v>
      </c>
      <c r="DI510" s="2">
        <v>2</v>
      </c>
      <c r="DJ510" s="2">
        <v>2</v>
      </c>
      <c r="DK510" s="2">
        <v>1</v>
      </c>
      <c r="DL510" s="2">
        <v>1</v>
      </c>
      <c r="DM510" s="2">
        <v>1</v>
      </c>
      <c r="DN510" s="2">
        <v>1</v>
      </c>
      <c r="DO510" s="2">
        <v>1</v>
      </c>
      <c r="DP510" s="2">
        <v>0</v>
      </c>
      <c r="DQ510" s="2">
        <v>0</v>
      </c>
      <c r="DR510" s="4" t="s">
        <v>445</v>
      </c>
    </row>
    <row r="511" spans="1:122">
      <c r="A511" s="2">
        <v>8184016</v>
      </c>
      <c r="B511" s="3">
        <v>42056.612442129626</v>
      </c>
      <c r="C511" s="2">
        <v>2</v>
      </c>
      <c r="D511" s="2">
        <v>25</v>
      </c>
      <c r="E511" s="2">
        <v>4</v>
      </c>
      <c r="F511" s="2">
        <v>23</v>
      </c>
      <c r="G511" s="2">
        <v>4</v>
      </c>
      <c r="H511" s="2">
        <v>2</v>
      </c>
      <c r="I511" s="2">
        <v>2</v>
      </c>
      <c r="J511" s="2">
        <v>2</v>
      </c>
      <c r="K511" s="2">
        <v>1</v>
      </c>
      <c r="L511" s="2">
        <v>6</v>
      </c>
      <c r="N511" s="2">
        <v>1989</v>
      </c>
      <c r="O511" s="2">
        <v>100</v>
      </c>
      <c r="P511" s="2">
        <v>1</v>
      </c>
      <c r="Q511" s="2">
        <f t="shared" si="21"/>
        <v>100</v>
      </c>
      <c r="R511" s="4" t="s">
        <v>386</v>
      </c>
      <c r="S511" s="2">
        <v>1</v>
      </c>
      <c r="T511" s="2">
        <v>3</v>
      </c>
      <c r="U511" s="2">
        <v>2</v>
      </c>
      <c r="V511" s="2">
        <v>1</v>
      </c>
      <c r="W511" s="2">
        <v>3</v>
      </c>
      <c r="X511" s="2">
        <v>2</v>
      </c>
      <c r="Y511" s="2">
        <v>2</v>
      </c>
      <c r="Z511" s="2">
        <v>3</v>
      </c>
      <c r="AA511" s="2">
        <v>3</v>
      </c>
      <c r="AB511" s="2">
        <v>2</v>
      </c>
      <c r="AC511" s="2">
        <v>1</v>
      </c>
      <c r="AD511" s="2">
        <v>1</v>
      </c>
      <c r="AE511" s="2">
        <v>2</v>
      </c>
      <c r="AF511" s="2">
        <v>3</v>
      </c>
      <c r="AG511" s="2">
        <v>1</v>
      </c>
      <c r="AH511" s="2">
        <v>3</v>
      </c>
      <c r="AI511" s="2">
        <v>2</v>
      </c>
      <c r="AJ511" s="2">
        <v>3</v>
      </c>
      <c r="AK511" s="2">
        <v>3</v>
      </c>
      <c r="AL511" s="2">
        <v>3</v>
      </c>
      <c r="AM511" s="2">
        <v>1</v>
      </c>
      <c r="AN511" s="2">
        <v>2</v>
      </c>
      <c r="AO511" s="2">
        <v>2</v>
      </c>
      <c r="AP511" s="2">
        <v>2</v>
      </c>
      <c r="AQ511" s="2">
        <v>1</v>
      </c>
      <c r="AR511" s="2">
        <v>3</v>
      </c>
      <c r="AS511" s="2">
        <v>2</v>
      </c>
      <c r="AT511" s="2">
        <v>2</v>
      </c>
      <c r="AU511" s="2">
        <v>3</v>
      </c>
      <c r="AV511" s="2">
        <v>1</v>
      </c>
      <c r="AW511" s="2">
        <v>4</v>
      </c>
      <c r="AX511" s="2">
        <v>1</v>
      </c>
      <c r="AY511" s="2">
        <v>4</v>
      </c>
      <c r="AZ511" s="2">
        <v>2</v>
      </c>
      <c r="BA511" s="2">
        <v>1</v>
      </c>
      <c r="BB511" s="2">
        <v>3</v>
      </c>
      <c r="BC511" s="2">
        <v>2</v>
      </c>
      <c r="BD511" s="2">
        <v>2</v>
      </c>
      <c r="BE511" s="2">
        <v>3</v>
      </c>
      <c r="BF511" s="2">
        <v>2</v>
      </c>
      <c r="BG511" s="2">
        <v>2</v>
      </c>
      <c r="BH511" s="2">
        <v>4</v>
      </c>
      <c r="BI511" s="2">
        <f t="shared" si="22"/>
        <v>3</v>
      </c>
      <c r="BJ511" s="2">
        <v>1</v>
      </c>
      <c r="BK511" s="2">
        <v>0</v>
      </c>
      <c r="BL511" s="2">
        <v>0</v>
      </c>
      <c r="BM511" s="2">
        <v>0</v>
      </c>
      <c r="BN511" s="2">
        <v>0</v>
      </c>
      <c r="BO511" s="2">
        <v>0</v>
      </c>
      <c r="BP511" s="2">
        <v>0</v>
      </c>
      <c r="BQ511" s="4" t="s">
        <v>445</v>
      </c>
      <c r="BR511" s="2">
        <v>0</v>
      </c>
      <c r="BS511" s="2">
        <v>0</v>
      </c>
      <c r="BT511" s="2">
        <v>0</v>
      </c>
      <c r="BU511" s="2">
        <v>1</v>
      </c>
      <c r="BV511" s="2">
        <v>0</v>
      </c>
      <c r="BW511" s="2">
        <v>0</v>
      </c>
      <c r="BX511" s="2">
        <v>0</v>
      </c>
      <c r="BY511" s="4" t="s">
        <v>445</v>
      </c>
      <c r="BZ511" s="2">
        <v>0</v>
      </c>
      <c r="CA511" s="2">
        <v>1</v>
      </c>
      <c r="CB511" s="2">
        <v>0</v>
      </c>
      <c r="CC511" s="2">
        <v>0</v>
      </c>
      <c r="CD511" s="2">
        <v>0</v>
      </c>
      <c r="CE511" s="2">
        <v>0</v>
      </c>
      <c r="CF511" s="2">
        <v>0</v>
      </c>
      <c r="CG511" s="4" t="s">
        <v>445</v>
      </c>
      <c r="CH511" s="2">
        <v>1</v>
      </c>
      <c r="CI511" s="2">
        <v>0</v>
      </c>
      <c r="CJ511" s="2">
        <v>0</v>
      </c>
      <c r="CK511" s="2">
        <v>0</v>
      </c>
      <c r="CL511" s="2">
        <v>0</v>
      </c>
      <c r="CM511" s="4" t="s">
        <v>445</v>
      </c>
      <c r="CN511" s="2">
        <v>1</v>
      </c>
      <c r="CO511" s="2">
        <v>0</v>
      </c>
      <c r="CP511" s="2">
        <v>0</v>
      </c>
      <c r="CQ511" s="2">
        <v>0</v>
      </c>
      <c r="CR511" s="2">
        <v>0</v>
      </c>
      <c r="CS511" s="4" t="s">
        <v>445</v>
      </c>
      <c r="CT511" s="2">
        <v>0</v>
      </c>
      <c r="CU511" s="2">
        <v>0</v>
      </c>
      <c r="CV511" s="2">
        <v>0</v>
      </c>
      <c r="CW511" s="2">
        <v>0</v>
      </c>
      <c r="CX511" s="2">
        <v>0</v>
      </c>
      <c r="CY511" s="2">
        <v>1</v>
      </c>
      <c r="CZ511" s="4" t="s">
        <v>445</v>
      </c>
      <c r="DA511" s="8">
        <f t="shared" si="23"/>
        <v>5</v>
      </c>
      <c r="DB511" s="2">
        <v>2</v>
      </c>
      <c r="DC511" s="2">
        <v>4</v>
      </c>
      <c r="DD511" s="2">
        <v>2</v>
      </c>
      <c r="DE511" s="2">
        <v>3</v>
      </c>
      <c r="DF511" s="2">
        <v>3</v>
      </c>
      <c r="DG511" s="2">
        <v>1</v>
      </c>
      <c r="DH511" s="2">
        <v>2</v>
      </c>
      <c r="DI511" s="2">
        <v>1</v>
      </c>
      <c r="DJ511" s="2">
        <v>4</v>
      </c>
      <c r="DR511" s="4" t="s">
        <v>445</v>
      </c>
    </row>
    <row r="512" spans="1:122">
      <c r="A512" s="2">
        <v>8184064</v>
      </c>
      <c r="B512" s="3">
        <v>42056.005115740743</v>
      </c>
      <c r="C512" s="2">
        <v>1</v>
      </c>
      <c r="D512" s="2">
        <v>40</v>
      </c>
      <c r="E512" s="2">
        <v>7</v>
      </c>
      <c r="F512" s="2">
        <v>23</v>
      </c>
      <c r="G512" s="2">
        <v>4</v>
      </c>
      <c r="H512" s="2">
        <v>2</v>
      </c>
      <c r="I512" s="2">
        <v>1</v>
      </c>
      <c r="J512" s="2">
        <v>4</v>
      </c>
      <c r="K512" s="2">
        <v>4</v>
      </c>
      <c r="L512" s="2">
        <v>3</v>
      </c>
      <c r="N512" s="2">
        <v>1975</v>
      </c>
      <c r="O512" s="2">
        <v>100</v>
      </c>
      <c r="P512" s="2">
        <v>4</v>
      </c>
      <c r="Q512" s="2">
        <f t="shared" si="21"/>
        <v>25</v>
      </c>
      <c r="R512" s="4" t="s">
        <v>138</v>
      </c>
      <c r="S512" s="2">
        <v>4</v>
      </c>
      <c r="T512" s="2">
        <v>2</v>
      </c>
      <c r="U512" s="2">
        <v>2</v>
      </c>
      <c r="V512" s="2">
        <v>4</v>
      </c>
      <c r="W512" s="2">
        <v>2</v>
      </c>
      <c r="X512" s="2">
        <v>2</v>
      </c>
      <c r="Y512" s="2">
        <v>2</v>
      </c>
      <c r="Z512" s="2">
        <v>1</v>
      </c>
      <c r="AA512" s="2">
        <v>2</v>
      </c>
      <c r="AB512" s="2">
        <v>2</v>
      </c>
      <c r="AC512" s="2">
        <v>3</v>
      </c>
      <c r="AD512" s="2">
        <v>2</v>
      </c>
      <c r="AE512" s="2">
        <v>2</v>
      </c>
      <c r="AF512" s="2">
        <v>3</v>
      </c>
      <c r="AG512" s="2">
        <v>2</v>
      </c>
      <c r="AH512" s="2">
        <v>2</v>
      </c>
      <c r="AI512" s="2">
        <v>2</v>
      </c>
      <c r="AJ512" s="2">
        <v>2</v>
      </c>
      <c r="AK512" s="2">
        <v>3</v>
      </c>
      <c r="AL512" s="2">
        <v>3</v>
      </c>
      <c r="AM512" s="2">
        <v>3</v>
      </c>
      <c r="AN512" s="2">
        <v>1</v>
      </c>
      <c r="AO512" s="2">
        <v>2</v>
      </c>
      <c r="AP512" s="2">
        <v>3</v>
      </c>
      <c r="AQ512" s="2">
        <v>1</v>
      </c>
      <c r="AR512" s="2">
        <v>2</v>
      </c>
      <c r="AS512" s="2">
        <v>2</v>
      </c>
      <c r="AT512" s="2">
        <v>2</v>
      </c>
      <c r="AU512" s="2">
        <v>2</v>
      </c>
      <c r="AV512" s="2">
        <v>2</v>
      </c>
      <c r="AW512" s="2">
        <v>2</v>
      </c>
      <c r="AX512" s="2">
        <v>2</v>
      </c>
      <c r="AY512" s="2">
        <v>2</v>
      </c>
      <c r="AZ512" s="2">
        <v>1</v>
      </c>
      <c r="BA512" s="2">
        <v>2</v>
      </c>
      <c r="BB512" s="2">
        <v>3</v>
      </c>
      <c r="BC512" s="2">
        <v>2</v>
      </c>
      <c r="BD512" s="2">
        <v>3</v>
      </c>
      <c r="BE512" s="2">
        <v>2</v>
      </c>
      <c r="BF512" s="2">
        <v>2</v>
      </c>
      <c r="BG512" s="2">
        <v>2</v>
      </c>
      <c r="BH512" s="2">
        <v>1</v>
      </c>
      <c r="BI512" s="2">
        <f t="shared" si="22"/>
        <v>1.5</v>
      </c>
      <c r="BJ512" s="2">
        <v>0</v>
      </c>
      <c r="BK512" s="2">
        <v>0</v>
      </c>
      <c r="BL512" s="2">
        <v>0</v>
      </c>
      <c r="BM512" s="2">
        <v>0</v>
      </c>
      <c r="BN512" s="2">
        <v>0</v>
      </c>
      <c r="BO512" s="2">
        <v>1</v>
      </c>
      <c r="BP512" s="2">
        <v>0</v>
      </c>
      <c r="BQ512" s="4" t="s">
        <v>445</v>
      </c>
      <c r="BR512" s="2">
        <v>0</v>
      </c>
      <c r="BS512" s="2">
        <v>0</v>
      </c>
      <c r="BT512" s="2">
        <v>0</v>
      </c>
      <c r="BU512" s="2">
        <v>0</v>
      </c>
      <c r="BV512" s="2">
        <v>0</v>
      </c>
      <c r="BW512" s="2">
        <v>1</v>
      </c>
      <c r="BX512" s="2">
        <v>0</v>
      </c>
      <c r="BY512" s="4" t="s">
        <v>445</v>
      </c>
      <c r="BZ512" s="2">
        <v>0</v>
      </c>
      <c r="CA512" s="2">
        <v>0</v>
      </c>
      <c r="CB512" s="2">
        <v>0</v>
      </c>
      <c r="CC512" s="2">
        <v>0</v>
      </c>
      <c r="CD512" s="2">
        <v>0</v>
      </c>
      <c r="CE512" s="2">
        <v>1</v>
      </c>
      <c r="CF512" s="2">
        <v>0</v>
      </c>
      <c r="CG512" s="4" t="s">
        <v>445</v>
      </c>
      <c r="CH512" s="2">
        <v>0</v>
      </c>
      <c r="CI512" s="2">
        <v>0</v>
      </c>
      <c r="CJ512" s="2">
        <v>0</v>
      </c>
      <c r="CK512" s="2">
        <v>1</v>
      </c>
      <c r="CL512" s="2">
        <v>0</v>
      </c>
      <c r="CM512" s="4" t="s">
        <v>445</v>
      </c>
      <c r="CN512" s="2">
        <v>0</v>
      </c>
      <c r="CO512" s="2">
        <v>0</v>
      </c>
      <c r="CP512" s="2">
        <v>0</v>
      </c>
      <c r="CQ512" s="2">
        <v>1</v>
      </c>
      <c r="CR512" s="2">
        <v>0</v>
      </c>
      <c r="CS512" s="4" t="s">
        <v>445</v>
      </c>
      <c r="CT512" s="2">
        <v>0</v>
      </c>
      <c r="CU512" s="2">
        <v>0</v>
      </c>
      <c r="CV512" s="2">
        <v>0</v>
      </c>
      <c r="CW512" s="2">
        <v>0</v>
      </c>
      <c r="CX512" s="2">
        <v>1</v>
      </c>
      <c r="CY512" s="2">
        <v>0</v>
      </c>
      <c r="CZ512" s="4" t="s">
        <v>445</v>
      </c>
      <c r="DA512" s="8">
        <f t="shared" si="23"/>
        <v>0</v>
      </c>
      <c r="DB512" s="2">
        <v>2</v>
      </c>
      <c r="DC512" s="2">
        <v>2</v>
      </c>
      <c r="DD512" s="2">
        <v>2</v>
      </c>
      <c r="DE512" s="2">
        <v>3</v>
      </c>
      <c r="DF512" s="2">
        <v>2</v>
      </c>
      <c r="DG512" s="2">
        <v>2</v>
      </c>
      <c r="DH512" s="2">
        <v>2</v>
      </c>
      <c r="DI512" s="2">
        <v>2</v>
      </c>
      <c r="DJ512" s="2">
        <v>3</v>
      </c>
      <c r="DR512" s="4" t="s">
        <v>445</v>
      </c>
    </row>
    <row r="513" spans="1:122">
      <c r="A513" s="2">
        <v>8187484</v>
      </c>
      <c r="B513" s="3">
        <v>42055.977048611108</v>
      </c>
      <c r="C513" s="2">
        <v>1</v>
      </c>
      <c r="D513" s="2">
        <v>39</v>
      </c>
      <c r="E513" s="2">
        <v>6</v>
      </c>
      <c r="F513" s="2">
        <v>21</v>
      </c>
      <c r="G513" s="2">
        <v>4</v>
      </c>
      <c r="H513" s="2">
        <v>2</v>
      </c>
      <c r="I513" s="2">
        <v>2</v>
      </c>
      <c r="J513" s="2">
        <v>5</v>
      </c>
      <c r="K513" s="2">
        <v>4</v>
      </c>
      <c r="L513" s="2">
        <v>4</v>
      </c>
      <c r="N513" s="2">
        <v>2012</v>
      </c>
      <c r="O513" s="2">
        <v>1000</v>
      </c>
      <c r="P513" s="2">
        <v>8</v>
      </c>
      <c r="Q513" s="2">
        <f t="shared" si="21"/>
        <v>125</v>
      </c>
      <c r="R513" s="4" t="s">
        <v>39</v>
      </c>
      <c r="S513" s="2">
        <v>4</v>
      </c>
      <c r="T513" s="2">
        <v>4</v>
      </c>
      <c r="U513" s="2">
        <v>4</v>
      </c>
      <c r="V513" s="2">
        <v>3</v>
      </c>
      <c r="W513" s="2">
        <v>4</v>
      </c>
      <c r="X513" s="2">
        <v>3</v>
      </c>
      <c r="Y513" s="2">
        <v>3</v>
      </c>
      <c r="Z513" s="2">
        <v>3</v>
      </c>
      <c r="AA513" s="2">
        <v>4</v>
      </c>
      <c r="AB513" s="2">
        <v>4</v>
      </c>
      <c r="AC513" s="2">
        <v>3</v>
      </c>
      <c r="AD513" s="2">
        <v>3</v>
      </c>
      <c r="AE513" s="2">
        <v>3</v>
      </c>
      <c r="AF513" s="2">
        <v>3</v>
      </c>
      <c r="AG513" s="2">
        <v>3</v>
      </c>
      <c r="AH513" s="2">
        <v>3</v>
      </c>
      <c r="AI513" s="2">
        <v>3</v>
      </c>
      <c r="AJ513" s="2">
        <v>3</v>
      </c>
      <c r="AK513" s="2">
        <v>3</v>
      </c>
      <c r="AL513" s="2">
        <v>3</v>
      </c>
      <c r="AM513" s="2">
        <v>3</v>
      </c>
      <c r="AN513" s="2">
        <v>3</v>
      </c>
      <c r="AO513" s="2">
        <v>3</v>
      </c>
      <c r="AP513" s="2">
        <v>3</v>
      </c>
      <c r="AQ513" s="2">
        <v>3</v>
      </c>
      <c r="AR513" s="2">
        <v>3</v>
      </c>
      <c r="AS513" s="2">
        <v>3</v>
      </c>
      <c r="AT513" s="2">
        <v>3</v>
      </c>
      <c r="AU513" s="2">
        <v>3</v>
      </c>
      <c r="AV513" s="2">
        <v>3</v>
      </c>
      <c r="AW513" s="2">
        <v>3</v>
      </c>
      <c r="AX513" s="2">
        <v>3</v>
      </c>
      <c r="AY513" s="2">
        <v>3</v>
      </c>
      <c r="AZ513" s="2">
        <v>3</v>
      </c>
      <c r="BA513" s="2">
        <v>3</v>
      </c>
      <c r="BB513" s="2">
        <v>4</v>
      </c>
      <c r="BC513" s="2">
        <v>4</v>
      </c>
      <c r="BD513" s="2">
        <v>4</v>
      </c>
      <c r="BE513" s="2">
        <v>4</v>
      </c>
      <c r="BF513" s="2">
        <v>4</v>
      </c>
      <c r="BG513" s="2">
        <v>4</v>
      </c>
      <c r="BH513" s="2">
        <v>3</v>
      </c>
      <c r="BI513" s="2">
        <f t="shared" si="22"/>
        <v>3.5</v>
      </c>
      <c r="BJ513" s="2">
        <v>1</v>
      </c>
      <c r="BK513" s="2">
        <v>1</v>
      </c>
      <c r="BL513" s="2">
        <v>1</v>
      </c>
      <c r="BM513" s="2">
        <v>1</v>
      </c>
      <c r="BN513" s="2">
        <v>0</v>
      </c>
      <c r="BO513" s="2">
        <v>0</v>
      </c>
      <c r="BP513" s="2">
        <v>0</v>
      </c>
      <c r="BQ513" s="4" t="s">
        <v>445</v>
      </c>
      <c r="BR513" s="2">
        <v>1</v>
      </c>
      <c r="BS513" s="2">
        <v>1</v>
      </c>
      <c r="BT513" s="2">
        <v>1</v>
      </c>
      <c r="BU513" s="2">
        <v>1</v>
      </c>
      <c r="BV513" s="2">
        <v>0</v>
      </c>
      <c r="BW513" s="2">
        <v>0</v>
      </c>
      <c r="BX513" s="2">
        <v>0</v>
      </c>
      <c r="BY513" s="4" t="s">
        <v>445</v>
      </c>
      <c r="BZ513" s="2">
        <v>1</v>
      </c>
      <c r="CA513" s="2">
        <v>1</v>
      </c>
      <c r="CB513" s="2">
        <v>1</v>
      </c>
      <c r="CC513" s="2">
        <v>1</v>
      </c>
      <c r="CD513" s="2">
        <v>0</v>
      </c>
      <c r="CE513" s="2">
        <v>0</v>
      </c>
      <c r="CF513" s="2">
        <v>0</v>
      </c>
      <c r="CG513" s="4" t="s">
        <v>445</v>
      </c>
      <c r="CH513" s="2">
        <v>1</v>
      </c>
      <c r="CI513" s="2">
        <v>1</v>
      </c>
      <c r="CJ513" s="2">
        <v>0</v>
      </c>
      <c r="CK513" s="2">
        <v>0</v>
      </c>
      <c r="CL513" s="2">
        <v>0</v>
      </c>
      <c r="CM513" s="4" t="s">
        <v>445</v>
      </c>
      <c r="CN513" s="2">
        <v>1</v>
      </c>
      <c r="CO513" s="2">
        <v>1</v>
      </c>
      <c r="CP513" s="2">
        <v>0</v>
      </c>
      <c r="CQ513" s="2">
        <v>0</v>
      </c>
      <c r="CR513" s="2">
        <v>0</v>
      </c>
      <c r="CS513" s="4" t="s">
        <v>445</v>
      </c>
      <c r="CT513" s="2">
        <v>1</v>
      </c>
      <c r="CU513" s="2">
        <v>1</v>
      </c>
      <c r="CV513" s="2">
        <v>1</v>
      </c>
      <c r="CW513" s="2">
        <v>0</v>
      </c>
      <c r="CX513" s="2">
        <v>0</v>
      </c>
      <c r="CY513" s="2">
        <v>0</v>
      </c>
      <c r="CZ513" s="4" t="s">
        <v>445</v>
      </c>
      <c r="DA513" s="8">
        <f t="shared" si="23"/>
        <v>19</v>
      </c>
      <c r="DB513" s="2">
        <v>4</v>
      </c>
      <c r="DC513" s="2">
        <v>4</v>
      </c>
      <c r="DD513" s="2">
        <v>4</v>
      </c>
      <c r="DE513" s="2">
        <v>4</v>
      </c>
      <c r="DF513" s="2">
        <v>5</v>
      </c>
      <c r="DG513" s="2">
        <v>4</v>
      </c>
      <c r="DH513" s="2">
        <v>5</v>
      </c>
      <c r="DI513" s="2">
        <v>3</v>
      </c>
      <c r="DJ513" s="2">
        <v>3</v>
      </c>
      <c r="DR513" s="4" t="s">
        <v>445</v>
      </c>
    </row>
    <row r="514" spans="1:122">
      <c r="A514" s="2">
        <v>8187718</v>
      </c>
      <c r="B514" s="3">
        <v>42057.815717592595</v>
      </c>
      <c r="C514" s="2">
        <v>1</v>
      </c>
      <c r="D514" s="2">
        <v>28</v>
      </c>
      <c r="E514" s="2">
        <v>4</v>
      </c>
      <c r="F514" s="2">
        <v>27</v>
      </c>
      <c r="G514" s="2">
        <v>5</v>
      </c>
      <c r="H514" s="2">
        <v>2</v>
      </c>
      <c r="I514" s="2">
        <v>2</v>
      </c>
      <c r="J514" s="2">
        <v>6</v>
      </c>
      <c r="K514" s="2">
        <v>2</v>
      </c>
      <c r="L514" s="2">
        <v>11</v>
      </c>
      <c r="N514" s="2">
        <v>2005</v>
      </c>
      <c r="O514" s="2">
        <v>6000</v>
      </c>
      <c r="P514" s="2">
        <v>6</v>
      </c>
      <c r="Q514" s="2">
        <f t="shared" si="21"/>
        <v>1000</v>
      </c>
      <c r="R514" s="4" t="s">
        <v>20</v>
      </c>
      <c r="S514" s="2">
        <v>3</v>
      </c>
      <c r="T514" s="2">
        <v>3</v>
      </c>
      <c r="U514" s="2">
        <v>3</v>
      </c>
      <c r="V514" s="2">
        <v>2</v>
      </c>
      <c r="W514" s="2">
        <v>4</v>
      </c>
      <c r="X514" s="2">
        <v>3</v>
      </c>
      <c r="Y514" s="2">
        <v>3</v>
      </c>
      <c r="Z514" s="2">
        <v>4</v>
      </c>
      <c r="AA514" s="2">
        <v>4</v>
      </c>
      <c r="AB514" s="2">
        <v>4</v>
      </c>
      <c r="AC514" s="2">
        <v>4</v>
      </c>
      <c r="AD514" s="2">
        <v>4</v>
      </c>
      <c r="AE514" s="2">
        <v>4</v>
      </c>
      <c r="AF514" s="2">
        <v>3</v>
      </c>
      <c r="AG514" s="2">
        <v>3</v>
      </c>
      <c r="AH514" s="2">
        <v>3</v>
      </c>
      <c r="AI514" s="2">
        <v>3</v>
      </c>
      <c r="AJ514" s="2">
        <v>3</v>
      </c>
      <c r="AK514" s="2">
        <v>3</v>
      </c>
      <c r="AL514" s="2">
        <v>3</v>
      </c>
      <c r="AM514" s="2">
        <v>4</v>
      </c>
      <c r="AN514" s="2">
        <v>3</v>
      </c>
      <c r="AO514" s="2">
        <v>4</v>
      </c>
      <c r="AP514" s="2">
        <v>4</v>
      </c>
      <c r="AQ514" s="2">
        <v>4</v>
      </c>
      <c r="AR514" s="2">
        <v>3</v>
      </c>
      <c r="AS514" s="2">
        <v>3</v>
      </c>
      <c r="AT514" s="2">
        <v>2</v>
      </c>
      <c r="AU514" s="2">
        <v>2</v>
      </c>
      <c r="AV514" s="2">
        <v>3</v>
      </c>
      <c r="AW514" s="2">
        <v>3</v>
      </c>
      <c r="AX514" s="2">
        <v>2</v>
      </c>
      <c r="AY514" s="2">
        <v>2</v>
      </c>
      <c r="AZ514" s="2">
        <v>4</v>
      </c>
      <c r="BA514" s="2">
        <v>3</v>
      </c>
      <c r="BB514" s="2">
        <v>3</v>
      </c>
      <c r="BC514" s="2">
        <v>3</v>
      </c>
      <c r="BD514" s="2">
        <v>4</v>
      </c>
      <c r="BE514" s="2">
        <v>4</v>
      </c>
      <c r="BF514" s="2">
        <v>2</v>
      </c>
      <c r="BG514" s="2">
        <v>3</v>
      </c>
      <c r="BH514" s="2">
        <v>3</v>
      </c>
      <c r="BI514" s="2">
        <f t="shared" si="22"/>
        <v>3</v>
      </c>
      <c r="BJ514" s="2">
        <v>1</v>
      </c>
      <c r="BK514" s="2">
        <v>1</v>
      </c>
      <c r="BL514" s="2">
        <v>0</v>
      </c>
      <c r="BM514" s="2">
        <v>0</v>
      </c>
      <c r="BN514" s="2">
        <v>0</v>
      </c>
      <c r="BO514" s="2">
        <v>0</v>
      </c>
      <c r="BP514" s="2">
        <v>0</v>
      </c>
      <c r="BQ514" s="4" t="s">
        <v>445</v>
      </c>
      <c r="BR514" s="2">
        <v>1</v>
      </c>
      <c r="BS514" s="2">
        <v>1</v>
      </c>
      <c r="BT514" s="2">
        <v>0</v>
      </c>
      <c r="BU514" s="2">
        <v>0</v>
      </c>
      <c r="BV514" s="2">
        <v>0</v>
      </c>
      <c r="BW514" s="2">
        <v>0</v>
      </c>
      <c r="BX514" s="2">
        <v>0</v>
      </c>
      <c r="BY514" s="4" t="s">
        <v>445</v>
      </c>
      <c r="BZ514" s="2">
        <v>1</v>
      </c>
      <c r="CA514" s="2">
        <v>1</v>
      </c>
      <c r="CB514" s="2">
        <v>0</v>
      </c>
      <c r="CC514" s="2">
        <v>0</v>
      </c>
      <c r="CD514" s="2">
        <v>0</v>
      </c>
      <c r="CE514" s="2">
        <v>0</v>
      </c>
      <c r="CF514" s="2">
        <v>0</v>
      </c>
      <c r="CG514" s="4" t="s">
        <v>445</v>
      </c>
      <c r="CH514" s="2">
        <v>1</v>
      </c>
      <c r="CI514" s="2">
        <v>1</v>
      </c>
      <c r="CJ514" s="2">
        <v>0</v>
      </c>
      <c r="CK514" s="2">
        <v>0</v>
      </c>
      <c r="CL514" s="2">
        <v>0</v>
      </c>
      <c r="CM514" s="4" t="s">
        <v>445</v>
      </c>
      <c r="CN514" s="2">
        <v>1</v>
      </c>
      <c r="CO514" s="2">
        <v>1</v>
      </c>
      <c r="CP514" s="2">
        <v>0</v>
      </c>
      <c r="CQ514" s="2">
        <v>0</v>
      </c>
      <c r="CR514" s="2">
        <v>0</v>
      </c>
      <c r="CS514" s="4" t="s">
        <v>445</v>
      </c>
      <c r="CT514" s="2">
        <v>1</v>
      </c>
      <c r="CU514" s="2">
        <v>1</v>
      </c>
      <c r="CV514" s="2">
        <v>0</v>
      </c>
      <c r="CW514" s="2">
        <v>0</v>
      </c>
      <c r="CX514" s="2">
        <v>0</v>
      </c>
      <c r="CY514" s="2">
        <v>0</v>
      </c>
      <c r="CZ514" s="4" t="s">
        <v>445</v>
      </c>
      <c r="DA514" s="8">
        <f t="shared" si="23"/>
        <v>12</v>
      </c>
      <c r="DB514" s="2">
        <v>2</v>
      </c>
      <c r="DC514" s="2">
        <v>3</v>
      </c>
      <c r="DD514" s="2">
        <v>3</v>
      </c>
      <c r="DE514" s="2">
        <v>3</v>
      </c>
      <c r="DF514" s="2">
        <v>4</v>
      </c>
      <c r="DG514" s="2">
        <v>3</v>
      </c>
      <c r="DH514" s="2">
        <v>5</v>
      </c>
      <c r="DI514" s="2">
        <v>1</v>
      </c>
      <c r="DJ514" s="2">
        <v>3</v>
      </c>
      <c r="DR514" s="4" t="s">
        <v>445</v>
      </c>
    </row>
    <row r="515" spans="1:122">
      <c r="A515" s="2">
        <v>8189347</v>
      </c>
      <c r="B515" s="3">
        <v>42056.077662037038</v>
      </c>
      <c r="C515" s="2">
        <v>1</v>
      </c>
      <c r="D515" s="2">
        <v>25</v>
      </c>
      <c r="E515" s="2">
        <v>4</v>
      </c>
      <c r="F515" s="2">
        <v>28</v>
      </c>
      <c r="G515" s="2">
        <v>5</v>
      </c>
      <c r="H515" s="2">
        <v>1</v>
      </c>
      <c r="I515" s="2">
        <v>1</v>
      </c>
      <c r="J515" s="2">
        <v>4</v>
      </c>
      <c r="K515" s="2">
        <v>4</v>
      </c>
      <c r="L515" s="2">
        <v>3</v>
      </c>
      <c r="N515" s="2">
        <v>1991</v>
      </c>
      <c r="O515" s="2">
        <v>40000</v>
      </c>
      <c r="P515" s="2">
        <v>5</v>
      </c>
      <c r="Q515" s="2">
        <f t="shared" si="21"/>
        <v>8000</v>
      </c>
      <c r="R515" s="4" t="s">
        <v>311</v>
      </c>
      <c r="S515" s="2">
        <v>2</v>
      </c>
      <c r="T515" s="2">
        <v>3</v>
      </c>
      <c r="U515" s="2">
        <v>3</v>
      </c>
      <c r="V515" s="2">
        <v>3</v>
      </c>
      <c r="W515" s="2">
        <v>3</v>
      </c>
      <c r="X515" s="2">
        <v>3</v>
      </c>
      <c r="Y515" s="2">
        <v>4</v>
      </c>
      <c r="Z515" s="2">
        <v>3</v>
      </c>
      <c r="AA515" s="2">
        <v>3</v>
      </c>
      <c r="AB515" s="2">
        <v>3</v>
      </c>
      <c r="AC515" s="2">
        <v>2</v>
      </c>
      <c r="AD515" s="2">
        <v>3</v>
      </c>
      <c r="AE515" s="2">
        <v>3</v>
      </c>
      <c r="AF515" s="2">
        <v>3</v>
      </c>
      <c r="AG515" s="2">
        <v>3</v>
      </c>
      <c r="AH515" s="2">
        <v>3</v>
      </c>
      <c r="AI515" s="2">
        <v>3</v>
      </c>
      <c r="AJ515" s="2">
        <v>3</v>
      </c>
      <c r="AK515" s="2">
        <v>3</v>
      </c>
      <c r="AL515" s="2">
        <v>3</v>
      </c>
      <c r="AM515" s="2">
        <v>4</v>
      </c>
      <c r="AN515" s="2">
        <v>3</v>
      </c>
      <c r="AO515" s="2">
        <v>3</v>
      </c>
      <c r="AP515" s="2">
        <v>2</v>
      </c>
      <c r="AQ515" s="2">
        <v>3</v>
      </c>
      <c r="AR515" s="2">
        <v>3</v>
      </c>
      <c r="AS515" s="2">
        <v>4</v>
      </c>
      <c r="AT515" s="2">
        <v>4</v>
      </c>
      <c r="AU515" s="2">
        <v>3</v>
      </c>
      <c r="AV515" s="2">
        <v>4</v>
      </c>
      <c r="AW515" s="2">
        <v>3</v>
      </c>
      <c r="AX515" s="2">
        <v>4</v>
      </c>
      <c r="AY515" s="2">
        <v>3</v>
      </c>
      <c r="AZ515" s="2">
        <v>3</v>
      </c>
      <c r="BA515" s="2">
        <v>3</v>
      </c>
      <c r="BB515" s="2">
        <v>3</v>
      </c>
      <c r="BC515" s="2">
        <v>3</v>
      </c>
      <c r="BD515" s="2">
        <v>3</v>
      </c>
      <c r="BE515" s="2">
        <v>4</v>
      </c>
      <c r="BF515" s="2">
        <v>3</v>
      </c>
      <c r="BG515" s="2">
        <v>4</v>
      </c>
      <c r="BH515" s="2">
        <v>4</v>
      </c>
      <c r="BI515" s="2">
        <f t="shared" si="22"/>
        <v>4</v>
      </c>
      <c r="BJ515" s="2">
        <v>0</v>
      </c>
      <c r="BK515" s="2">
        <v>1</v>
      </c>
      <c r="BL515" s="2">
        <v>1</v>
      </c>
      <c r="BM515" s="2">
        <v>0</v>
      </c>
      <c r="BN515" s="2">
        <v>0</v>
      </c>
      <c r="BO515" s="2">
        <v>0</v>
      </c>
      <c r="BP515" s="2">
        <v>0</v>
      </c>
      <c r="BQ515" s="4" t="s">
        <v>445</v>
      </c>
      <c r="BR515" s="2">
        <v>1</v>
      </c>
      <c r="BS515" s="2">
        <v>1</v>
      </c>
      <c r="BT515" s="2">
        <v>0</v>
      </c>
      <c r="BU515" s="2">
        <v>0</v>
      </c>
      <c r="BV515" s="2">
        <v>0</v>
      </c>
      <c r="BW515" s="2">
        <v>0</v>
      </c>
      <c r="BX515" s="2">
        <v>0</v>
      </c>
      <c r="BY515" s="4" t="s">
        <v>445</v>
      </c>
      <c r="BZ515" s="2">
        <v>1</v>
      </c>
      <c r="CA515" s="2">
        <v>0</v>
      </c>
      <c r="CB515" s="2">
        <v>1</v>
      </c>
      <c r="CC515" s="2">
        <v>0</v>
      </c>
      <c r="CD515" s="2">
        <v>0</v>
      </c>
      <c r="CE515" s="2">
        <v>0</v>
      </c>
      <c r="CF515" s="2">
        <v>0</v>
      </c>
      <c r="CG515" s="4" t="s">
        <v>445</v>
      </c>
      <c r="CH515" s="2">
        <v>1</v>
      </c>
      <c r="CI515" s="2">
        <v>0</v>
      </c>
      <c r="CJ515" s="2">
        <v>0</v>
      </c>
      <c r="CK515" s="2">
        <v>0</v>
      </c>
      <c r="CL515" s="2">
        <v>0</v>
      </c>
      <c r="CM515" s="4" t="s">
        <v>445</v>
      </c>
      <c r="CN515" s="2">
        <v>1</v>
      </c>
      <c r="CO515" s="2">
        <v>1</v>
      </c>
      <c r="CP515" s="2">
        <v>0</v>
      </c>
      <c r="CQ515" s="2">
        <v>0</v>
      </c>
      <c r="CR515" s="2">
        <v>0</v>
      </c>
      <c r="CS515" s="4" t="s">
        <v>445</v>
      </c>
      <c r="CT515" s="2">
        <v>1</v>
      </c>
      <c r="CU515" s="2">
        <v>1</v>
      </c>
      <c r="CV515" s="2">
        <v>1</v>
      </c>
      <c r="CW515" s="2">
        <v>0</v>
      </c>
      <c r="CX515" s="2">
        <v>0</v>
      </c>
      <c r="CY515" s="2">
        <v>0</v>
      </c>
      <c r="CZ515" s="4" t="s">
        <v>445</v>
      </c>
      <c r="DA515" s="8">
        <f t="shared" si="23"/>
        <v>12</v>
      </c>
      <c r="DB515" s="2">
        <v>3</v>
      </c>
      <c r="DC515" s="2">
        <v>4</v>
      </c>
      <c r="DD515" s="2">
        <v>3</v>
      </c>
      <c r="DE515" s="2">
        <v>3</v>
      </c>
      <c r="DF515" s="2">
        <v>5</v>
      </c>
      <c r="DG515" s="2">
        <v>3</v>
      </c>
      <c r="DH515" s="2">
        <v>5</v>
      </c>
      <c r="DI515" s="2">
        <v>3</v>
      </c>
      <c r="DJ515" s="2">
        <v>4</v>
      </c>
      <c r="DR515" s="4" t="s">
        <v>445</v>
      </c>
    </row>
    <row r="516" spans="1:122">
      <c r="A516" s="2">
        <v>8189498</v>
      </c>
      <c r="B516" s="3">
        <v>42056.305694444447</v>
      </c>
      <c r="C516" s="2">
        <v>1</v>
      </c>
      <c r="D516" s="2">
        <v>28</v>
      </c>
      <c r="E516" s="2">
        <v>4</v>
      </c>
      <c r="F516" s="2">
        <v>27</v>
      </c>
      <c r="G516" s="2">
        <v>5</v>
      </c>
      <c r="H516" s="2">
        <v>2</v>
      </c>
      <c r="I516" s="2">
        <v>2</v>
      </c>
      <c r="J516" s="2">
        <v>6</v>
      </c>
      <c r="K516" s="2">
        <v>2</v>
      </c>
      <c r="L516" s="2">
        <v>11</v>
      </c>
      <c r="N516" s="2">
        <v>2005</v>
      </c>
      <c r="O516" s="2">
        <v>6000</v>
      </c>
      <c r="P516" s="2">
        <v>6</v>
      </c>
      <c r="Q516" s="2">
        <f t="shared" ref="Q516:Q530" si="24">O516/P516</f>
        <v>1000</v>
      </c>
      <c r="R516" s="4" t="s">
        <v>20</v>
      </c>
      <c r="S516" s="2">
        <v>3</v>
      </c>
      <c r="T516" s="2">
        <v>3</v>
      </c>
      <c r="U516" s="2">
        <v>3</v>
      </c>
      <c r="V516" s="2">
        <v>2</v>
      </c>
      <c r="W516" s="2">
        <v>4</v>
      </c>
      <c r="X516" s="2">
        <v>3</v>
      </c>
      <c r="Y516" s="2">
        <v>3</v>
      </c>
      <c r="Z516" s="2">
        <v>4</v>
      </c>
      <c r="AA516" s="2">
        <v>4</v>
      </c>
      <c r="AB516" s="2">
        <v>4</v>
      </c>
      <c r="AC516" s="2">
        <v>4</v>
      </c>
      <c r="AD516" s="2">
        <v>4</v>
      </c>
      <c r="AE516" s="2">
        <v>4</v>
      </c>
      <c r="AF516" s="2">
        <v>3</v>
      </c>
      <c r="AG516" s="2">
        <v>3</v>
      </c>
      <c r="AH516" s="2">
        <v>3</v>
      </c>
      <c r="AI516" s="2">
        <v>3</v>
      </c>
      <c r="AJ516" s="2">
        <v>3</v>
      </c>
      <c r="AK516" s="2">
        <v>3</v>
      </c>
      <c r="AL516" s="2">
        <v>3</v>
      </c>
      <c r="AM516" s="2">
        <v>4</v>
      </c>
      <c r="AN516" s="2">
        <v>3</v>
      </c>
      <c r="AO516" s="2">
        <v>4</v>
      </c>
      <c r="AP516" s="2">
        <v>4</v>
      </c>
      <c r="AQ516" s="2">
        <v>4</v>
      </c>
      <c r="AR516" s="2">
        <v>3</v>
      </c>
      <c r="AS516" s="2">
        <v>3</v>
      </c>
      <c r="AT516" s="2">
        <v>2</v>
      </c>
      <c r="AU516" s="2">
        <v>2</v>
      </c>
      <c r="AV516" s="2">
        <v>3</v>
      </c>
      <c r="AW516" s="2">
        <v>3</v>
      </c>
      <c r="AX516" s="2">
        <v>2</v>
      </c>
      <c r="AY516" s="2">
        <v>2</v>
      </c>
      <c r="AZ516" s="2">
        <v>4</v>
      </c>
      <c r="BA516" s="2">
        <v>3</v>
      </c>
      <c r="BB516" s="2">
        <v>3</v>
      </c>
      <c r="BC516" s="2">
        <v>3</v>
      </c>
      <c r="BD516" s="2">
        <v>4</v>
      </c>
      <c r="BE516" s="2">
        <v>4</v>
      </c>
      <c r="BF516" s="2">
        <v>2</v>
      </c>
      <c r="BG516" s="2">
        <v>3</v>
      </c>
      <c r="BH516" s="2">
        <v>3</v>
      </c>
      <c r="BI516" s="2">
        <f t="shared" si="22"/>
        <v>3</v>
      </c>
      <c r="BJ516" s="2">
        <v>1</v>
      </c>
      <c r="BK516" s="2">
        <v>1</v>
      </c>
      <c r="BL516" s="2">
        <v>0</v>
      </c>
      <c r="BM516" s="2">
        <v>0</v>
      </c>
      <c r="BN516" s="2">
        <v>0</v>
      </c>
      <c r="BO516" s="2">
        <v>0</v>
      </c>
      <c r="BP516" s="2">
        <v>0</v>
      </c>
      <c r="BQ516" s="4" t="s">
        <v>445</v>
      </c>
      <c r="BR516" s="2">
        <v>1</v>
      </c>
      <c r="BS516" s="2">
        <v>1</v>
      </c>
      <c r="BT516" s="2">
        <v>0</v>
      </c>
      <c r="BU516" s="2">
        <v>0</v>
      </c>
      <c r="BV516" s="2">
        <v>0</v>
      </c>
      <c r="BW516" s="2">
        <v>0</v>
      </c>
      <c r="BX516" s="2">
        <v>0</v>
      </c>
      <c r="BY516" s="4" t="s">
        <v>445</v>
      </c>
      <c r="BZ516" s="2">
        <v>1</v>
      </c>
      <c r="CA516" s="2">
        <v>1</v>
      </c>
      <c r="CB516" s="2">
        <v>0</v>
      </c>
      <c r="CC516" s="2">
        <v>0</v>
      </c>
      <c r="CD516" s="2">
        <v>0</v>
      </c>
      <c r="CE516" s="2">
        <v>0</v>
      </c>
      <c r="CF516" s="2">
        <v>0</v>
      </c>
      <c r="CG516" s="4" t="s">
        <v>445</v>
      </c>
      <c r="CH516" s="2">
        <v>1</v>
      </c>
      <c r="CI516" s="2">
        <v>1</v>
      </c>
      <c r="CJ516" s="2">
        <v>0</v>
      </c>
      <c r="CK516" s="2">
        <v>0</v>
      </c>
      <c r="CL516" s="2">
        <v>0</v>
      </c>
      <c r="CM516" s="4" t="s">
        <v>445</v>
      </c>
      <c r="CN516" s="2">
        <v>1</v>
      </c>
      <c r="CO516" s="2">
        <v>1</v>
      </c>
      <c r="CP516" s="2">
        <v>0</v>
      </c>
      <c r="CQ516" s="2">
        <v>0</v>
      </c>
      <c r="CR516" s="2">
        <v>0</v>
      </c>
      <c r="CS516" s="4" t="s">
        <v>445</v>
      </c>
      <c r="CT516" s="2">
        <v>1</v>
      </c>
      <c r="CU516" s="2">
        <v>1</v>
      </c>
      <c r="CV516" s="2">
        <v>0</v>
      </c>
      <c r="CW516" s="2">
        <v>0</v>
      </c>
      <c r="CX516" s="2">
        <v>0</v>
      </c>
      <c r="CY516" s="2">
        <v>0</v>
      </c>
      <c r="CZ516" s="4" t="s">
        <v>445</v>
      </c>
      <c r="DA516" s="8">
        <f t="shared" si="23"/>
        <v>12</v>
      </c>
      <c r="DB516" s="2">
        <v>2</v>
      </c>
      <c r="DC516" s="2">
        <v>3</v>
      </c>
      <c r="DD516" s="2">
        <v>3</v>
      </c>
      <c r="DE516" s="2">
        <v>3</v>
      </c>
      <c r="DF516" s="2">
        <v>4</v>
      </c>
      <c r="DG516" s="2">
        <v>3</v>
      </c>
      <c r="DH516" s="2">
        <v>5</v>
      </c>
      <c r="DI516" s="2">
        <v>1</v>
      </c>
      <c r="DJ516" s="2">
        <v>3</v>
      </c>
      <c r="DR516" s="4" t="s">
        <v>445</v>
      </c>
    </row>
    <row r="517" spans="1:122">
      <c r="A517" s="2">
        <v>8190487</v>
      </c>
      <c r="B517" s="3">
        <v>42055.996504629627</v>
      </c>
      <c r="C517" s="2">
        <v>2</v>
      </c>
      <c r="D517" s="2">
        <v>33</v>
      </c>
      <c r="E517" s="2">
        <v>5</v>
      </c>
      <c r="F517" s="2">
        <v>26</v>
      </c>
      <c r="G517" s="2">
        <v>5</v>
      </c>
      <c r="H517" s="2">
        <v>1</v>
      </c>
      <c r="I517" s="2">
        <v>1</v>
      </c>
      <c r="L517" s="2">
        <v>5</v>
      </c>
      <c r="N517" s="2">
        <v>1990</v>
      </c>
      <c r="O517" s="2">
        <v>110</v>
      </c>
      <c r="P517" s="2">
        <v>5</v>
      </c>
      <c r="Q517" s="2">
        <f t="shared" si="24"/>
        <v>22</v>
      </c>
      <c r="R517" s="4" t="s">
        <v>387</v>
      </c>
      <c r="S517" s="2">
        <v>4</v>
      </c>
      <c r="T517" s="2">
        <v>3</v>
      </c>
      <c r="U517" s="2">
        <v>2</v>
      </c>
      <c r="V517" s="2">
        <v>3</v>
      </c>
      <c r="W517" s="2">
        <v>2</v>
      </c>
      <c r="X517" s="2">
        <v>2</v>
      </c>
      <c r="Y517" s="2">
        <v>3</v>
      </c>
      <c r="Z517" s="2">
        <v>4</v>
      </c>
      <c r="AA517" s="2">
        <v>3</v>
      </c>
      <c r="AB517" s="2">
        <v>4</v>
      </c>
      <c r="AC517" s="2">
        <v>4</v>
      </c>
      <c r="AD517" s="2">
        <v>3</v>
      </c>
      <c r="AE517" s="2">
        <v>4</v>
      </c>
      <c r="AF517" s="2">
        <v>3</v>
      </c>
      <c r="AG517" s="2">
        <v>3</v>
      </c>
      <c r="AH517" s="2">
        <v>4</v>
      </c>
      <c r="AI517" s="2">
        <v>4</v>
      </c>
      <c r="AJ517" s="2">
        <v>1</v>
      </c>
      <c r="AK517" s="2">
        <v>3</v>
      </c>
      <c r="AL517" s="2">
        <v>4</v>
      </c>
      <c r="AM517" s="2">
        <v>3</v>
      </c>
      <c r="AN517" s="2">
        <v>1</v>
      </c>
      <c r="AO517" s="2">
        <v>3</v>
      </c>
      <c r="AP517" s="2">
        <v>4</v>
      </c>
      <c r="AQ517" s="2">
        <v>3</v>
      </c>
      <c r="AR517" s="2">
        <v>3</v>
      </c>
      <c r="AS517" s="2">
        <v>2</v>
      </c>
      <c r="AT517" s="2">
        <v>4</v>
      </c>
      <c r="AU517" s="2">
        <v>3</v>
      </c>
      <c r="AV517" s="2">
        <v>4</v>
      </c>
      <c r="AW517" s="2">
        <v>4</v>
      </c>
      <c r="AX517" s="2">
        <v>3</v>
      </c>
      <c r="AY517" s="2">
        <v>3</v>
      </c>
      <c r="AZ517" s="2">
        <v>4</v>
      </c>
      <c r="BA517" s="2">
        <v>1</v>
      </c>
      <c r="BB517" s="2">
        <v>1</v>
      </c>
      <c r="BC517" s="2">
        <v>3</v>
      </c>
      <c r="BD517" s="2">
        <v>4</v>
      </c>
      <c r="BE517" s="2">
        <v>3</v>
      </c>
      <c r="BF517" s="2">
        <v>4</v>
      </c>
      <c r="BG517" s="2">
        <v>3</v>
      </c>
      <c r="BH517" s="2">
        <v>3</v>
      </c>
      <c r="BI517" s="2">
        <f t="shared" ref="BI517:BI530" si="25">AVERAGE(BG517:BH517)</f>
        <v>3</v>
      </c>
      <c r="BJ517" s="2">
        <v>1</v>
      </c>
      <c r="BK517" s="2">
        <v>0</v>
      </c>
      <c r="BL517" s="2">
        <v>0</v>
      </c>
      <c r="BM517" s="2">
        <v>1</v>
      </c>
      <c r="BN517" s="2">
        <v>0</v>
      </c>
      <c r="BO517" s="2">
        <v>0</v>
      </c>
      <c r="BP517" s="2">
        <v>0</v>
      </c>
      <c r="BQ517" s="4" t="s">
        <v>445</v>
      </c>
      <c r="BR517" s="2">
        <v>1</v>
      </c>
      <c r="BS517" s="2">
        <v>0</v>
      </c>
      <c r="BT517" s="2">
        <v>1</v>
      </c>
      <c r="BU517" s="2">
        <v>1</v>
      </c>
      <c r="BV517" s="2">
        <v>0</v>
      </c>
      <c r="BW517" s="2">
        <v>0</v>
      </c>
      <c r="BX517" s="2">
        <v>0</v>
      </c>
      <c r="BY517" s="4" t="s">
        <v>445</v>
      </c>
      <c r="BZ517" s="2">
        <v>1</v>
      </c>
      <c r="CA517" s="2">
        <v>0</v>
      </c>
      <c r="CB517" s="2">
        <v>1</v>
      </c>
      <c r="CC517" s="2">
        <v>1</v>
      </c>
      <c r="CD517" s="2">
        <v>0</v>
      </c>
      <c r="CE517" s="2">
        <v>0</v>
      </c>
      <c r="CF517" s="2">
        <v>0</v>
      </c>
      <c r="CG517" s="4" t="s">
        <v>445</v>
      </c>
      <c r="CH517" s="2">
        <v>0</v>
      </c>
      <c r="CI517" s="2">
        <v>0</v>
      </c>
      <c r="CJ517" s="2">
        <v>0</v>
      </c>
      <c r="CK517" s="2">
        <v>0</v>
      </c>
      <c r="CL517" s="2">
        <v>1</v>
      </c>
      <c r="CM517" s="4" t="s">
        <v>445</v>
      </c>
      <c r="CN517" s="2">
        <v>1</v>
      </c>
      <c r="CO517" s="2">
        <v>1</v>
      </c>
      <c r="CP517" s="2">
        <v>0</v>
      </c>
      <c r="CQ517" s="2">
        <v>0</v>
      </c>
      <c r="CR517" s="2">
        <v>0</v>
      </c>
      <c r="CS517" s="4" t="s">
        <v>445</v>
      </c>
      <c r="CT517" s="2">
        <v>1</v>
      </c>
      <c r="CU517" s="2">
        <v>0</v>
      </c>
      <c r="CV517" s="2">
        <v>0</v>
      </c>
      <c r="CW517" s="2">
        <v>0</v>
      </c>
      <c r="CX517" s="2">
        <v>0</v>
      </c>
      <c r="CY517" s="2">
        <v>0</v>
      </c>
      <c r="CZ517" s="4" t="s">
        <v>445</v>
      </c>
      <c r="DA517" s="8">
        <f t="shared" ref="DA517:DA529" si="26">SUM(CT517:CW517,CN517:CP517,CH517:CJ517,BZ517:CD517,BR517:BV517,BJ517:BN517)</f>
        <v>11</v>
      </c>
      <c r="DB517" s="2">
        <v>3</v>
      </c>
      <c r="DC517" s="2">
        <v>2</v>
      </c>
      <c r="DD517" s="2">
        <v>3</v>
      </c>
      <c r="DE517" s="2">
        <v>4</v>
      </c>
      <c r="DF517" s="2">
        <v>5</v>
      </c>
      <c r="DG517" s="2">
        <v>4</v>
      </c>
      <c r="DH517" s="2">
        <v>4</v>
      </c>
      <c r="DI517" s="2">
        <v>4</v>
      </c>
      <c r="DJ517" s="2">
        <v>2</v>
      </c>
      <c r="DK517" s="2">
        <v>1</v>
      </c>
      <c r="DL517" s="2">
        <v>1</v>
      </c>
      <c r="DM517" s="2">
        <v>0</v>
      </c>
      <c r="DN517" s="2">
        <v>0</v>
      </c>
      <c r="DO517" s="2">
        <v>0</v>
      </c>
      <c r="DP517" s="2">
        <v>0</v>
      </c>
      <c r="DQ517" s="2">
        <v>0</v>
      </c>
      <c r="DR517" s="4" t="s">
        <v>445</v>
      </c>
    </row>
    <row r="518" spans="1:122">
      <c r="A518" s="2">
        <v>8190664</v>
      </c>
      <c r="B518" s="3">
        <v>42057.532314814816</v>
      </c>
      <c r="C518" s="2">
        <v>2</v>
      </c>
      <c r="D518" s="2">
        <v>61</v>
      </c>
      <c r="E518" s="2">
        <v>11</v>
      </c>
      <c r="F518" s="2">
        <v>27</v>
      </c>
      <c r="G518" s="2">
        <v>5</v>
      </c>
      <c r="H518" s="2">
        <v>2</v>
      </c>
      <c r="I518" s="2">
        <v>2</v>
      </c>
      <c r="J518" s="2">
        <v>8</v>
      </c>
      <c r="K518" s="2">
        <v>5</v>
      </c>
      <c r="L518" s="2">
        <v>6</v>
      </c>
      <c r="N518" s="2">
        <v>1992</v>
      </c>
      <c r="O518" s="2">
        <v>250</v>
      </c>
      <c r="P518" s="2">
        <v>4</v>
      </c>
      <c r="Q518" s="2">
        <f t="shared" si="24"/>
        <v>62.5</v>
      </c>
      <c r="R518" s="4" t="s">
        <v>388</v>
      </c>
      <c r="S518" s="2">
        <v>4</v>
      </c>
      <c r="T518" s="2">
        <v>1</v>
      </c>
      <c r="U518" s="2">
        <v>1</v>
      </c>
      <c r="V518" s="2">
        <v>1</v>
      </c>
      <c r="W518" s="2">
        <v>1</v>
      </c>
      <c r="X518" s="2">
        <v>3</v>
      </c>
      <c r="Y518" s="2">
        <v>1</v>
      </c>
      <c r="Z518" s="2">
        <v>1</v>
      </c>
      <c r="AA518" s="2">
        <v>1</v>
      </c>
      <c r="AB518" s="2">
        <v>4</v>
      </c>
      <c r="AC518" s="2">
        <v>3</v>
      </c>
      <c r="AD518" s="2">
        <v>3</v>
      </c>
      <c r="AE518" s="2">
        <v>4</v>
      </c>
      <c r="AF518" s="2">
        <v>3</v>
      </c>
      <c r="AG518" s="2">
        <v>3</v>
      </c>
      <c r="AH518" s="2">
        <v>4</v>
      </c>
      <c r="AI518" s="2">
        <v>3</v>
      </c>
      <c r="AJ518" s="2">
        <v>3</v>
      </c>
      <c r="AK518" s="2">
        <v>3</v>
      </c>
      <c r="AL518" s="2">
        <v>3</v>
      </c>
      <c r="AM518" s="2">
        <v>1</v>
      </c>
      <c r="AN518" s="2">
        <v>1</v>
      </c>
      <c r="AO518" s="2">
        <v>4</v>
      </c>
      <c r="AP518" s="2">
        <v>4</v>
      </c>
      <c r="AQ518" s="2">
        <v>4</v>
      </c>
      <c r="AR518" s="2">
        <v>2</v>
      </c>
      <c r="AS518" s="2">
        <v>2</v>
      </c>
      <c r="AT518" s="2">
        <v>2</v>
      </c>
      <c r="AU518" s="2">
        <v>3</v>
      </c>
      <c r="AV518" s="2">
        <v>3</v>
      </c>
      <c r="AW518" s="2">
        <v>3</v>
      </c>
      <c r="AX518" s="2">
        <v>2</v>
      </c>
      <c r="AY518" s="2">
        <v>2</v>
      </c>
      <c r="AZ518" s="2">
        <v>1</v>
      </c>
      <c r="BA518" s="2">
        <v>2</v>
      </c>
      <c r="BB518" s="2">
        <v>1</v>
      </c>
      <c r="BC518" s="2">
        <v>2</v>
      </c>
      <c r="BD518" s="2">
        <v>2</v>
      </c>
      <c r="BE518" s="2">
        <v>2</v>
      </c>
      <c r="BF518" s="2">
        <v>2</v>
      </c>
      <c r="BG518" s="2">
        <v>1</v>
      </c>
      <c r="BH518" s="2">
        <v>1</v>
      </c>
      <c r="BI518" s="2">
        <f t="shared" si="25"/>
        <v>1</v>
      </c>
      <c r="BJ518" s="2">
        <v>0</v>
      </c>
      <c r="BK518" s="2">
        <v>0</v>
      </c>
      <c r="BL518" s="2">
        <v>0</v>
      </c>
      <c r="BM518" s="2">
        <v>0</v>
      </c>
      <c r="BN518" s="2">
        <v>0</v>
      </c>
      <c r="BO518" s="2">
        <v>0</v>
      </c>
      <c r="BP518" s="2">
        <v>1</v>
      </c>
      <c r="BQ518" s="4" t="s">
        <v>445</v>
      </c>
      <c r="BR518" s="2">
        <v>0</v>
      </c>
      <c r="BS518" s="2">
        <v>0</v>
      </c>
      <c r="BT518" s="2">
        <v>0</v>
      </c>
      <c r="BU518" s="2">
        <v>0</v>
      </c>
      <c r="BV518" s="2">
        <v>0</v>
      </c>
      <c r="BW518" s="2">
        <v>1</v>
      </c>
      <c r="BX518" s="2">
        <v>0</v>
      </c>
      <c r="BY518" s="4" t="s">
        <v>445</v>
      </c>
      <c r="BZ518" s="2">
        <v>0</v>
      </c>
      <c r="CA518" s="2">
        <v>0</v>
      </c>
      <c r="CB518" s="2">
        <v>1</v>
      </c>
      <c r="CC518" s="2">
        <v>0</v>
      </c>
      <c r="CD518" s="2">
        <v>0</v>
      </c>
      <c r="CE518" s="2">
        <v>0</v>
      </c>
      <c r="CF518" s="2">
        <v>0</v>
      </c>
      <c r="CG518" s="4" t="s">
        <v>445</v>
      </c>
      <c r="CH518" s="2">
        <v>0</v>
      </c>
      <c r="CI518" s="2">
        <v>0</v>
      </c>
      <c r="CJ518" s="2">
        <v>0</v>
      </c>
      <c r="CK518" s="2">
        <v>1</v>
      </c>
      <c r="CL518" s="2">
        <v>0</v>
      </c>
      <c r="CM518" s="4" t="s">
        <v>445</v>
      </c>
      <c r="CN518" s="2">
        <v>0</v>
      </c>
      <c r="CO518" s="2">
        <v>1</v>
      </c>
      <c r="CP518" s="2">
        <v>0</v>
      </c>
      <c r="CQ518" s="2">
        <v>0</v>
      </c>
      <c r="CR518" s="2">
        <v>0</v>
      </c>
      <c r="CS518" s="4" t="s">
        <v>445</v>
      </c>
      <c r="CT518" s="2">
        <v>0</v>
      </c>
      <c r="CU518" s="2">
        <v>0</v>
      </c>
      <c r="CV518" s="2">
        <v>0</v>
      </c>
      <c r="CW518" s="2">
        <v>0</v>
      </c>
      <c r="CX518" s="2">
        <v>1</v>
      </c>
      <c r="CY518" s="2">
        <v>0</v>
      </c>
      <c r="CZ518" s="4" t="s">
        <v>445</v>
      </c>
      <c r="DA518" s="8">
        <f t="shared" si="26"/>
        <v>2</v>
      </c>
      <c r="DB518" s="2">
        <v>2</v>
      </c>
      <c r="DC518" s="2">
        <v>2</v>
      </c>
      <c r="DD518" s="2">
        <v>2</v>
      </c>
      <c r="DE518" s="2">
        <v>3</v>
      </c>
      <c r="DF518" s="2">
        <v>4</v>
      </c>
      <c r="DG518" s="2">
        <v>3</v>
      </c>
      <c r="DH518" s="2">
        <v>5</v>
      </c>
      <c r="DI518" s="2">
        <v>3</v>
      </c>
      <c r="DJ518" s="2">
        <v>3</v>
      </c>
      <c r="DR518" s="4" t="s">
        <v>445</v>
      </c>
    </row>
    <row r="519" spans="1:122">
      <c r="A519" s="2">
        <v>8191213</v>
      </c>
      <c r="B519" s="3">
        <v>42056.076956018522</v>
      </c>
      <c r="C519" s="2">
        <v>2</v>
      </c>
      <c r="D519" s="2">
        <v>25</v>
      </c>
      <c r="E519" s="2">
        <v>4</v>
      </c>
      <c r="F519" s="2">
        <v>27</v>
      </c>
      <c r="G519" s="2">
        <v>5</v>
      </c>
      <c r="H519" s="2">
        <v>1</v>
      </c>
      <c r="I519" s="2">
        <v>1</v>
      </c>
      <c r="J519" s="2">
        <v>10</v>
      </c>
      <c r="K519" s="2">
        <v>1</v>
      </c>
      <c r="L519" s="2">
        <v>12</v>
      </c>
      <c r="N519" s="2">
        <v>2001</v>
      </c>
      <c r="O519" s="2">
        <v>2000</v>
      </c>
      <c r="P519" s="2">
        <v>6</v>
      </c>
      <c r="Q519" s="2">
        <f t="shared" si="24"/>
        <v>333.33333333333331</v>
      </c>
      <c r="R519" s="4" t="s">
        <v>56</v>
      </c>
      <c r="S519" s="2">
        <v>1</v>
      </c>
      <c r="T519" s="2">
        <v>1</v>
      </c>
      <c r="U519" s="2">
        <v>1</v>
      </c>
      <c r="V519" s="2">
        <v>1</v>
      </c>
      <c r="W519" s="2">
        <v>1</v>
      </c>
      <c r="X519" s="2">
        <v>3</v>
      </c>
      <c r="Y519" s="2">
        <v>3</v>
      </c>
      <c r="Z519" s="2">
        <v>3</v>
      </c>
      <c r="AA519" s="2">
        <v>3</v>
      </c>
      <c r="AB519" s="2">
        <v>4</v>
      </c>
      <c r="AC519" s="2">
        <v>3</v>
      </c>
      <c r="AD519" s="2">
        <v>1</v>
      </c>
      <c r="AE519" s="2">
        <v>2</v>
      </c>
      <c r="AF519" s="2">
        <v>2</v>
      </c>
      <c r="AG519" s="2">
        <v>3</v>
      </c>
      <c r="AH519" s="2">
        <v>1</v>
      </c>
      <c r="AI519" s="2">
        <v>1</v>
      </c>
      <c r="AJ519" s="2">
        <v>1</v>
      </c>
      <c r="AK519" s="2">
        <v>1</v>
      </c>
      <c r="AL519" s="2">
        <v>2</v>
      </c>
      <c r="AM519" s="2">
        <v>2</v>
      </c>
      <c r="AN519" s="2">
        <v>1</v>
      </c>
      <c r="AO519" s="2">
        <v>3</v>
      </c>
      <c r="AP519" s="2">
        <v>1</v>
      </c>
      <c r="AQ519" s="2">
        <v>2</v>
      </c>
      <c r="AR519" s="2">
        <v>2</v>
      </c>
      <c r="AS519" s="2">
        <v>2</v>
      </c>
      <c r="AT519" s="2">
        <v>2</v>
      </c>
      <c r="AU519" s="2">
        <v>1</v>
      </c>
      <c r="AV519" s="2">
        <v>2</v>
      </c>
      <c r="AW519" s="2">
        <v>4</v>
      </c>
      <c r="AX519" s="2">
        <v>3</v>
      </c>
      <c r="AY519" s="2">
        <v>2</v>
      </c>
      <c r="AZ519" s="2">
        <v>2</v>
      </c>
      <c r="BA519" s="2">
        <v>2</v>
      </c>
      <c r="BB519" s="2">
        <v>2</v>
      </c>
      <c r="BC519" s="2">
        <v>3</v>
      </c>
      <c r="BD519" s="2">
        <v>4</v>
      </c>
      <c r="BE519" s="2">
        <v>5</v>
      </c>
      <c r="BF519" s="2">
        <v>4</v>
      </c>
      <c r="BG519" s="2">
        <v>3</v>
      </c>
      <c r="BH519" s="2">
        <v>4</v>
      </c>
      <c r="BI519" s="2">
        <f t="shared" si="25"/>
        <v>3.5</v>
      </c>
      <c r="BJ519" s="2">
        <v>0</v>
      </c>
      <c r="BK519" s="2">
        <v>1</v>
      </c>
      <c r="BL519" s="2">
        <v>0</v>
      </c>
      <c r="BM519" s="2">
        <v>0</v>
      </c>
      <c r="BN519" s="2">
        <v>0</v>
      </c>
      <c r="BO519" s="2">
        <v>0</v>
      </c>
      <c r="BP519" s="2">
        <v>0</v>
      </c>
      <c r="BQ519" s="4" t="s">
        <v>445</v>
      </c>
      <c r="BR519" s="2">
        <v>0</v>
      </c>
      <c r="BS519" s="2">
        <v>0</v>
      </c>
      <c r="BT519" s="2">
        <v>1</v>
      </c>
      <c r="BU519" s="2">
        <v>0</v>
      </c>
      <c r="BV519" s="2">
        <v>0</v>
      </c>
      <c r="BW519" s="2">
        <v>0</v>
      </c>
      <c r="BX519" s="2">
        <v>0</v>
      </c>
      <c r="BY519" s="4" t="s">
        <v>445</v>
      </c>
      <c r="BZ519" s="2">
        <v>0</v>
      </c>
      <c r="CA519" s="2">
        <v>0</v>
      </c>
      <c r="CB519" s="2">
        <v>1</v>
      </c>
      <c r="CC519" s="2">
        <v>0</v>
      </c>
      <c r="CD519" s="2">
        <v>0</v>
      </c>
      <c r="CE519" s="2">
        <v>0</v>
      </c>
      <c r="CF519" s="2">
        <v>0</v>
      </c>
      <c r="CG519" s="4" t="s">
        <v>445</v>
      </c>
      <c r="CH519" s="2">
        <v>0</v>
      </c>
      <c r="CI519" s="2">
        <v>1</v>
      </c>
      <c r="CJ519" s="2">
        <v>0</v>
      </c>
      <c r="CK519" s="2">
        <v>0</v>
      </c>
      <c r="CL519" s="2">
        <v>0</v>
      </c>
      <c r="CM519" s="4" t="s">
        <v>445</v>
      </c>
      <c r="CN519" s="2">
        <v>0</v>
      </c>
      <c r="CO519" s="2">
        <v>1</v>
      </c>
      <c r="CP519" s="2">
        <v>0</v>
      </c>
      <c r="CQ519" s="2">
        <v>0</v>
      </c>
      <c r="CR519" s="2">
        <v>0</v>
      </c>
      <c r="CS519" s="4" t="s">
        <v>445</v>
      </c>
      <c r="CT519" s="2">
        <v>1</v>
      </c>
      <c r="CU519" s="2">
        <v>0</v>
      </c>
      <c r="CV519" s="2">
        <v>0</v>
      </c>
      <c r="CW519" s="2">
        <v>0</v>
      </c>
      <c r="CX519" s="2">
        <v>0</v>
      </c>
      <c r="CY519" s="2">
        <v>0</v>
      </c>
      <c r="CZ519" s="4" t="s">
        <v>445</v>
      </c>
      <c r="DA519" s="8">
        <f t="shared" si="26"/>
        <v>6</v>
      </c>
      <c r="DB519" s="2">
        <v>2</v>
      </c>
      <c r="DC519" s="2">
        <v>3</v>
      </c>
      <c r="DD519" s="2">
        <v>2</v>
      </c>
      <c r="DE519" s="2">
        <v>3</v>
      </c>
      <c r="DF519" s="2">
        <v>2</v>
      </c>
      <c r="DG519" s="2">
        <v>2</v>
      </c>
      <c r="DH519" s="2">
        <v>3</v>
      </c>
      <c r="DI519" s="2">
        <v>2</v>
      </c>
      <c r="DJ519" s="2">
        <v>3</v>
      </c>
      <c r="DR519" s="4" t="s">
        <v>445</v>
      </c>
    </row>
    <row r="520" spans="1:122">
      <c r="A520" s="2">
        <v>8194946</v>
      </c>
      <c r="B520" s="3">
        <v>42056.358275462961</v>
      </c>
      <c r="C520" s="2">
        <v>1</v>
      </c>
      <c r="D520" s="2">
        <v>26</v>
      </c>
      <c r="E520" s="2">
        <v>4</v>
      </c>
      <c r="F520" s="2">
        <v>23</v>
      </c>
      <c r="G520" s="2">
        <v>4</v>
      </c>
      <c r="H520" s="2">
        <v>1</v>
      </c>
      <c r="I520" s="2">
        <v>1</v>
      </c>
      <c r="J520" s="2">
        <v>4</v>
      </c>
      <c r="K520" s="2">
        <v>2</v>
      </c>
      <c r="L520" s="2">
        <v>9</v>
      </c>
      <c r="N520" s="2">
        <v>2000</v>
      </c>
      <c r="O520" s="2">
        <v>500</v>
      </c>
      <c r="P520" s="2">
        <v>5</v>
      </c>
      <c r="Q520" s="2">
        <f t="shared" si="24"/>
        <v>100</v>
      </c>
      <c r="R520" s="4" t="s">
        <v>389</v>
      </c>
      <c r="S520" s="2">
        <v>2</v>
      </c>
      <c r="T520" s="2">
        <v>2</v>
      </c>
      <c r="U520" s="2">
        <v>2</v>
      </c>
      <c r="V520" s="2">
        <v>1</v>
      </c>
      <c r="W520" s="2">
        <v>1</v>
      </c>
      <c r="X520" s="2">
        <v>3</v>
      </c>
      <c r="Y520" s="2">
        <v>3</v>
      </c>
      <c r="Z520" s="2">
        <v>3</v>
      </c>
      <c r="AA520" s="2">
        <v>3</v>
      </c>
      <c r="AB520" s="2">
        <v>4</v>
      </c>
      <c r="AC520" s="2">
        <v>3</v>
      </c>
      <c r="AD520" s="2">
        <v>4</v>
      </c>
      <c r="AE520" s="2">
        <v>4</v>
      </c>
      <c r="AF520" s="2">
        <v>3</v>
      </c>
      <c r="AG520" s="2">
        <v>3</v>
      </c>
      <c r="AH520" s="2">
        <v>3</v>
      </c>
      <c r="AI520" s="2">
        <v>3</v>
      </c>
      <c r="AJ520" s="2">
        <v>3</v>
      </c>
      <c r="AK520" s="2">
        <v>3</v>
      </c>
      <c r="AL520" s="2">
        <v>3</v>
      </c>
      <c r="AM520" s="2">
        <v>4</v>
      </c>
      <c r="AN520" s="2">
        <v>3</v>
      </c>
      <c r="AO520" s="2">
        <v>3</v>
      </c>
      <c r="AP520" s="2">
        <v>2</v>
      </c>
      <c r="AQ520" s="2">
        <v>3</v>
      </c>
      <c r="AR520" s="2">
        <v>3</v>
      </c>
      <c r="AS520" s="2">
        <v>2</v>
      </c>
      <c r="AT520" s="2">
        <v>3</v>
      </c>
      <c r="AU520" s="2">
        <v>2</v>
      </c>
      <c r="AV520" s="2">
        <v>3</v>
      </c>
      <c r="AW520" s="2">
        <v>2</v>
      </c>
      <c r="AX520" s="2">
        <v>3</v>
      </c>
      <c r="AY520" s="2">
        <v>3</v>
      </c>
      <c r="AZ520" s="2">
        <v>2</v>
      </c>
      <c r="BA520" s="2">
        <v>2</v>
      </c>
      <c r="BB520" s="2">
        <v>3</v>
      </c>
      <c r="BC520" s="2">
        <v>3</v>
      </c>
      <c r="BD520" s="2">
        <v>4</v>
      </c>
      <c r="BE520" s="2">
        <v>4</v>
      </c>
      <c r="BF520" s="2">
        <v>3</v>
      </c>
      <c r="BG520" s="2">
        <v>3</v>
      </c>
      <c r="BH520" s="2">
        <v>3</v>
      </c>
      <c r="BI520" s="2">
        <f t="shared" si="25"/>
        <v>3</v>
      </c>
      <c r="BJ520" s="2">
        <v>1</v>
      </c>
      <c r="BK520" s="2">
        <v>1</v>
      </c>
      <c r="BL520" s="2">
        <v>0</v>
      </c>
      <c r="BM520" s="2">
        <v>0</v>
      </c>
      <c r="BN520" s="2">
        <v>0</v>
      </c>
      <c r="BO520" s="2">
        <v>0</v>
      </c>
      <c r="BP520" s="2">
        <v>0</v>
      </c>
      <c r="BQ520" s="4" t="s">
        <v>445</v>
      </c>
      <c r="BR520" s="2">
        <v>1</v>
      </c>
      <c r="BS520" s="2">
        <v>1</v>
      </c>
      <c r="BT520" s="2">
        <v>0</v>
      </c>
      <c r="BU520" s="2">
        <v>0</v>
      </c>
      <c r="BV520" s="2">
        <v>0</v>
      </c>
      <c r="BW520" s="2">
        <v>0</v>
      </c>
      <c r="BX520" s="2">
        <v>0</v>
      </c>
      <c r="BY520" s="4" t="s">
        <v>445</v>
      </c>
      <c r="BZ520" s="2">
        <v>1</v>
      </c>
      <c r="CA520" s="2">
        <v>1</v>
      </c>
      <c r="CB520" s="2">
        <v>1</v>
      </c>
      <c r="CC520" s="2">
        <v>0</v>
      </c>
      <c r="CD520" s="2">
        <v>0</v>
      </c>
      <c r="CE520" s="2">
        <v>0</v>
      </c>
      <c r="CF520" s="2">
        <v>0</v>
      </c>
      <c r="CG520" s="4" t="s">
        <v>445</v>
      </c>
      <c r="CH520" s="2">
        <v>1</v>
      </c>
      <c r="CI520" s="2">
        <v>0</v>
      </c>
      <c r="CJ520" s="2">
        <v>0</v>
      </c>
      <c r="CK520" s="2">
        <v>0</v>
      </c>
      <c r="CL520" s="2">
        <v>0</v>
      </c>
      <c r="CM520" s="4" t="s">
        <v>445</v>
      </c>
      <c r="CN520" s="2">
        <v>1</v>
      </c>
      <c r="CO520" s="2">
        <v>0</v>
      </c>
      <c r="CP520" s="2">
        <v>0</v>
      </c>
      <c r="CQ520" s="2">
        <v>0</v>
      </c>
      <c r="CR520" s="2">
        <v>0</v>
      </c>
      <c r="CS520" s="4" t="s">
        <v>445</v>
      </c>
      <c r="CT520" s="2">
        <v>1</v>
      </c>
      <c r="CU520" s="2">
        <v>1</v>
      </c>
      <c r="CV520" s="2">
        <v>0</v>
      </c>
      <c r="CW520" s="2">
        <v>0</v>
      </c>
      <c r="CX520" s="2">
        <v>0</v>
      </c>
      <c r="CY520" s="2">
        <v>0</v>
      </c>
      <c r="CZ520" s="4" t="s">
        <v>445</v>
      </c>
      <c r="DA520" s="8">
        <f t="shared" si="26"/>
        <v>11</v>
      </c>
      <c r="DB520" s="2">
        <v>3</v>
      </c>
      <c r="DC520" s="2">
        <v>3</v>
      </c>
      <c r="DD520" s="2">
        <v>3</v>
      </c>
      <c r="DE520" s="2">
        <v>4</v>
      </c>
      <c r="DF520" s="2">
        <v>4</v>
      </c>
      <c r="DG520" s="2">
        <v>3</v>
      </c>
      <c r="DH520" s="2">
        <v>4</v>
      </c>
      <c r="DI520" s="2">
        <v>4</v>
      </c>
      <c r="DJ520" s="2">
        <v>2</v>
      </c>
      <c r="DK520" s="2">
        <v>1</v>
      </c>
      <c r="DL520" s="2">
        <v>1</v>
      </c>
      <c r="DM520" s="2">
        <v>1</v>
      </c>
      <c r="DN520" s="2">
        <v>0</v>
      </c>
      <c r="DO520" s="2">
        <v>0</v>
      </c>
      <c r="DP520" s="2">
        <v>0</v>
      </c>
      <c r="DQ520" s="2">
        <v>0</v>
      </c>
      <c r="DR520" s="4" t="s">
        <v>445</v>
      </c>
    </row>
    <row r="521" spans="1:122">
      <c r="A521" s="2">
        <v>8195647</v>
      </c>
      <c r="B521" s="3">
        <v>42056.865555555552</v>
      </c>
      <c r="C521" s="2">
        <v>1</v>
      </c>
      <c r="D521" s="2">
        <v>36</v>
      </c>
      <c r="E521" s="2">
        <v>6</v>
      </c>
      <c r="F521" s="2">
        <v>11</v>
      </c>
      <c r="G521" s="2">
        <v>3</v>
      </c>
      <c r="H521" s="2">
        <v>1</v>
      </c>
      <c r="I521" s="2">
        <v>1</v>
      </c>
      <c r="J521" s="2">
        <v>2</v>
      </c>
      <c r="K521" s="2">
        <v>2</v>
      </c>
      <c r="L521" s="2">
        <v>9</v>
      </c>
      <c r="N521" s="2">
        <v>2000</v>
      </c>
      <c r="O521" s="2">
        <v>100</v>
      </c>
      <c r="P521" s="2">
        <v>3</v>
      </c>
      <c r="Q521" s="2">
        <f t="shared" si="24"/>
        <v>33.333333333333336</v>
      </c>
      <c r="R521" s="4" t="s">
        <v>390</v>
      </c>
      <c r="S521" s="2">
        <v>4</v>
      </c>
      <c r="T521" s="2">
        <v>3</v>
      </c>
      <c r="U521" s="2">
        <v>3</v>
      </c>
      <c r="V521" s="2">
        <v>1</v>
      </c>
      <c r="W521" s="2">
        <v>1</v>
      </c>
      <c r="X521" s="2">
        <v>1</v>
      </c>
      <c r="Y521" s="2">
        <v>1</v>
      </c>
      <c r="Z521" s="2">
        <v>1</v>
      </c>
      <c r="AA521" s="2">
        <v>1</v>
      </c>
      <c r="AB521" s="2">
        <v>1</v>
      </c>
      <c r="AC521" s="2">
        <v>4</v>
      </c>
      <c r="AD521" s="2">
        <v>4</v>
      </c>
      <c r="AE521" s="2">
        <v>4</v>
      </c>
      <c r="AF521" s="2">
        <v>2</v>
      </c>
      <c r="AG521" s="2">
        <v>3</v>
      </c>
      <c r="AH521" s="2">
        <v>4</v>
      </c>
      <c r="AI521" s="2">
        <v>3</v>
      </c>
      <c r="AJ521" s="2">
        <v>3</v>
      </c>
      <c r="AK521" s="2">
        <v>4</v>
      </c>
      <c r="AL521" s="2">
        <v>4</v>
      </c>
      <c r="AM521" s="2">
        <v>1</v>
      </c>
      <c r="AN521" s="2">
        <v>1</v>
      </c>
      <c r="AO521" s="2">
        <v>4</v>
      </c>
      <c r="AP521" s="2">
        <v>4</v>
      </c>
      <c r="AQ521" s="2">
        <v>4</v>
      </c>
      <c r="AR521" s="2">
        <v>2</v>
      </c>
      <c r="AS521" s="2">
        <v>2</v>
      </c>
      <c r="AT521" s="2">
        <v>4</v>
      </c>
      <c r="AU521" s="2">
        <v>1</v>
      </c>
      <c r="AV521" s="2">
        <v>1</v>
      </c>
      <c r="AW521" s="2">
        <v>1</v>
      </c>
      <c r="AX521" s="2">
        <v>2</v>
      </c>
      <c r="AY521" s="2">
        <v>2</v>
      </c>
      <c r="AZ521" s="2">
        <v>1</v>
      </c>
      <c r="BA521" s="2">
        <v>3</v>
      </c>
      <c r="BB521" s="2">
        <v>2</v>
      </c>
      <c r="BC521" s="2">
        <v>3</v>
      </c>
      <c r="BD521" s="2">
        <v>1</v>
      </c>
      <c r="BE521" s="2">
        <v>1</v>
      </c>
      <c r="BF521" s="2">
        <v>3</v>
      </c>
      <c r="BG521" s="2">
        <v>3</v>
      </c>
      <c r="BH521" s="2">
        <v>1</v>
      </c>
      <c r="BI521" s="2">
        <f t="shared" si="25"/>
        <v>2</v>
      </c>
      <c r="BJ521" s="2">
        <v>0</v>
      </c>
      <c r="BK521" s="2">
        <v>0</v>
      </c>
      <c r="BL521" s="2">
        <v>0</v>
      </c>
      <c r="BM521" s="2">
        <v>0</v>
      </c>
      <c r="BN521" s="2">
        <v>0</v>
      </c>
      <c r="BO521" s="2">
        <v>0</v>
      </c>
      <c r="BP521" s="2">
        <v>1</v>
      </c>
      <c r="BQ521" s="4" t="s">
        <v>445</v>
      </c>
      <c r="BR521" s="2">
        <v>0</v>
      </c>
      <c r="BS521" s="2">
        <v>0</v>
      </c>
      <c r="BT521" s="2">
        <v>0</v>
      </c>
      <c r="BU521" s="2">
        <v>0</v>
      </c>
      <c r="BV521" s="2">
        <v>0</v>
      </c>
      <c r="BW521" s="2">
        <v>0</v>
      </c>
      <c r="BX521" s="2">
        <v>1</v>
      </c>
      <c r="BY521" s="4" t="s">
        <v>445</v>
      </c>
      <c r="BZ521" s="2">
        <v>0</v>
      </c>
      <c r="CA521" s="2">
        <v>0</v>
      </c>
      <c r="CB521" s="2">
        <v>0</v>
      </c>
      <c r="CC521" s="2">
        <v>0</v>
      </c>
      <c r="CD521" s="2">
        <v>0</v>
      </c>
      <c r="CE521" s="2">
        <v>0</v>
      </c>
      <c r="CF521" s="2">
        <v>1</v>
      </c>
      <c r="CG521" s="4" t="s">
        <v>445</v>
      </c>
      <c r="CH521" s="2">
        <v>0</v>
      </c>
      <c r="CI521" s="2">
        <v>0</v>
      </c>
      <c r="CJ521" s="2">
        <v>0</v>
      </c>
      <c r="CK521" s="2">
        <v>0</v>
      </c>
      <c r="CL521" s="2">
        <v>1</v>
      </c>
      <c r="CM521" s="4" t="s">
        <v>445</v>
      </c>
      <c r="CN521" s="2">
        <v>0</v>
      </c>
      <c r="CO521" s="2">
        <v>0</v>
      </c>
      <c r="CP521" s="2">
        <v>0</v>
      </c>
      <c r="CQ521" s="2">
        <v>0</v>
      </c>
      <c r="CR521" s="2">
        <v>1</v>
      </c>
      <c r="CS521" s="4" t="s">
        <v>445</v>
      </c>
      <c r="CT521" s="2">
        <v>0</v>
      </c>
      <c r="CU521" s="2">
        <v>0</v>
      </c>
      <c r="CV521" s="2">
        <v>0</v>
      </c>
      <c r="CW521" s="2">
        <v>0</v>
      </c>
      <c r="CX521" s="2">
        <v>0</v>
      </c>
      <c r="CY521" s="2">
        <v>1</v>
      </c>
      <c r="CZ521" s="4" t="s">
        <v>445</v>
      </c>
      <c r="DA521" s="8">
        <f t="shared" si="26"/>
        <v>0</v>
      </c>
      <c r="DB521" s="2">
        <v>3</v>
      </c>
      <c r="DC521" s="2">
        <v>3</v>
      </c>
      <c r="DD521" s="2">
        <v>3</v>
      </c>
      <c r="DE521" s="2">
        <v>3</v>
      </c>
      <c r="DF521" s="2">
        <v>1</v>
      </c>
      <c r="DG521" s="2">
        <v>1</v>
      </c>
      <c r="DH521" s="2">
        <v>5</v>
      </c>
      <c r="DI521" s="2">
        <v>3</v>
      </c>
      <c r="DJ521" s="2">
        <v>2</v>
      </c>
      <c r="DK521" s="2">
        <v>0</v>
      </c>
      <c r="DL521" s="2">
        <v>1</v>
      </c>
      <c r="DM521" s="2">
        <v>1</v>
      </c>
      <c r="DN521" s="2">
        <v>1</v>
      </c>
      <c r="DO521" s="2">
        <v>0</v>
      </c>
      <c r="DP521" s="2">
        <v>0</v>
      </c>
      <c r="DQ521" s="2">
        <v>0</v>
      </c>
      <c r="DR521" s="4" t="s">
        <v>445</v>
      </c>
    </row>
    <row r="522" spans="1:122">
      <c r="A522" s="2">
        <v>8196958</v>
      </c>
      <c r="B522" s="3">
        <v>42057.738807870373</v>
      </c>
      <c r="C522" s="2">
        <v>2</v>
      </c>
      <c r="D522" s="2">
        <v>30</v>
      </c>
      <c r="E522" s="2">
        <v>5</v>
      </c>
      <c r="F522" s="2">
        <v>26</v>
      </c>
      <c r="G522" s="2">
        <v>5</v>
      </c>
      <c r="H522" s="2">
        <v>1</v>
      </c>
      <c r="I522" s="2">
        <v>2</v>
      </c>
      <c r="J522" s="2">
        <v>10</v>
      </c>
      <c r="K522" s="2">
        <v>10</v>
      </c>
      <c r="L522" s="2">
        <v>5</v>
      </c>
      <c r="N522" s="2">
        <v>2006</v>
      </c>
      <c r="O522" s="2">
        <v>800</v>
      </c>
      <c r="P522" s="2">
        <v>9</v>
      </c>
      <c r="Q522" s="2">
        <f t="shared" si="24"/>
        <v>88.888888888888886</v>
      </c>
      <c r="R522" s="4" t="s">
        <v>391</v>
      </c>
      <c r="S522" s="2">
        <v>4</v>
      </c>
      <c r="T522" s="2">
        <v>1</v>
      </c>
      <c r="U522" s="2">
        <v>1</v>
      </c>
      <c r="V522" s="2">
        <v>1</v>
      </c>
      <c r="W522" s="2">
        <v>2</v>
      </c>
      <c r="X522" s="2">
        <v>2</v>
      </c>
      <c r="Y522" s="2">
        <v>2</v>
      </c>
      <c r="Z522" s="2">
        <v>1</v>
      </c>
      <c r="AA522" s="2">
        <v>3</v>
      </c>
      <c r="AB522" s="2">
        <v>1</v>
      </c>
      <c r="AC522" s="2">
        <v>4</v>
      </c>
      <c r="AD522" s="2">
        <v>4</v>
      </c>
      <c r="AE522" s="2">
        <v>4</v>
      </c>
      <c r="AF522" s="2">
        <v>1</v>
      </c>
      <c r="AG522" s="2">
        <v>1</v>
      </c>
      <c r="AH522" s="2">
        <v>3</v>
      </c>
      <c r="AI522" s="2">
        <v>2</v>
      </c>
      <c r="AJ522" s="2">
        <v>1</v>
      </c>
      <c r="AK522" s="2">
        <v>3</v>
      </c>
      <c r="AL522" s="2">
        <v>3</v>
      </c>
      <c r="AM522" s="2">
        <v>1</v>
      </c>
      <c r="AN522" s="2">
        <v>1</v>
      </c>
      <c r="AO522" s="2">
        <v>4</v>
      </c>
      <c r="AP522" s="2">
        <v>4</v>
      </c>
      <c r="AQ522" s="2">
        <v>4</v>
      </c>
      <c r="AR522" s="2">
        <v>3</v>
      </c>
      <c r="AS522" s="2">
        <v>2</v>
      </c>
      <c r="AT522" s="2">
        <v>2</v>
      </c>
      <c r="AU522" s="2">
        <v>2</v>
      </c>
      <c r="AV522" s="2">
        <v>3</v>
      </c>
      <c r="AW522" s="2">
        <v>1</v>
      </c>
      <c r="AX522" s="2">
        <v>2</v>
      </c>
      <c r="AY522" s="2">
        <v>2</v>
      </c>
      <c r="AZ522" s="2">
        <v>4</v>
      </c>
      <c r="BA522" s="2">
        <v>3</v>
      </c>
      <c r="BB522" s="2">
        <v>1</v>
      </c>
      <c r="BC522" s="2">
        <v>3</v>
      </c>
      <c r="BD522" s="2">
        <v>1</v>
      </c>
      <c r="BE522" s="2">
        <v>1</v>
      </c>
      <c r="BF522" s="2">
        <v>2</v>
      </c>
      <c r="BG522" s="2">
        <v>1</v>
      </c>
      <c r="BH522" s="2">
        <v>1</v>
      </c>
      <c r="BI522" s="2">
        <f t="shared" si="25"/>
        <v>1</v>
      </c>
      <c r="BJ522" s="2">
        <v>0</v>
      </c>
      <c r="BK522" s="2">
        <v>0</v>
      </c>
      <c r="BL522" s="2">
        <v>0</v>
      </c>
      <c r="BM522" s="2">
        <v>0</v>
      </c>
      <c r="BN522" s="2">
        <v>0</v>
      </c>
      <c r="BO522" s="2">
        <v>0</v>
      </c>
      <c r="BP522" s="2">
        <v>1</v>
      </c>
      <c r="BQ522" s="4" t="s">
        <v>445</v>
      </c>
      <c r="BR522" s="2">
        <v>0</v>
      </c>
      <c r="BS522" s="2">
        <v>0</v>
      </c>
      <c r="BT522" s="2">
        <v>0</v>
      </c>
      <c r="BU522" s="2">
        <v>0</v>
      </c>
      <c r="BV522" s="2">
        <v>0</v>
      </c>
      <c r="BW522" s="2">
        <v>1</v>
      </c>
      <c r="BX522" s="2">
        <v>0</v>
      </c>
      <c r="BY522" s="4" t="s">
        <v>445</v>
      </c>
      <c r="BZ522" s="2">
        <v>0</v>
      </c>
      <c r="CA522" s="2">
        <v>0</v>
      </c>
      <c r="CB522" s="2">
        <v>0</v>
      </c>
      <c r="CC522" s="2">
        <v>0</v>
      </c>
      <c r="CD522" s="2">
        <v>0</v>
      </c>
      <c r="CE522" s="2">
        <v>1</v>
      </c>
      <c r="CF522" s="2">
        <v>0</v>
      </c>
      <c r="CG522" s="4" t="s">
        <v>445</v>
      </c>
      <c r="CH522" s="2">
        <v>0</v>
      </c>
      <c r="CI522" s="2">
        <v>0</v>
      </c>
      <c r="CJ522" s="2">
        <v>0</v>
      </c>
      <c r="CK522" s="2">
        <v>1</v>
      </c>
      <c r="CL522" s="2">
        <v>0</v>
      </c>
      <c r="CM522" s="4" t="s">
        <v>445</v>
      </c>
      <c r="CN522" s="2">
        <v>0</v>
      </c>
      <c r="CO522" s="2">
        <v>0</v>
      </c>
      <c r="CP522" s="2">
        <v>0</v>
      </c>
      <c r="CQ522" s="2">
        <v>1</v>
      </c>
      <c r="CR522" s="2">
        <v>0</v>
      </c>
      <c r="CS522" s="4" t="s">
        <v>445</v>
      </c>
      <c r="CT522" s="2">
        <v>0</v>
      </c>
      <c r="CU522" s="2">
        <v>0</v>
      </c>
      <c r="CV522" s="2">
        <v>0</v>
      </c>
      <c r="CW522" s="2">
        <v>0</v>
      </c>
      <c r="CX522" s="2">
        <v>1</v>
      </c>
      <c r="CY522" s="2">
        <v>0</v>
      </c>
      <c r="CZ522" s="4" t="s">
        <v>445</v>
      </c>
      <c r="DA522" s="8">
        <f t="shared" si="26"/>
        <v>0</v>
      </c>
      <c r="DB522" s="2">
        <v>1</v>
      </c>
      <c r="DC522" s="2">
        <v>1</v>
      </c>
      <c r="DD522" s="2">
        <v>3</v>
      </c>
      <c r="DE522" s="2">
        <v>4</v>
      </c>
      <c r="DF522" s="2">
        <v>2</v>
      </c>
      <c r="DG522" s="2">
        <v>2</v>
      </c>
      <c r="DH522" s="2">
        <v>1</v>
      </c>
      <c r="DI522" s="2">
        <v>1</v>
      </c>
      <c r="DJ522" s="2">
        <v>3</v>
      </c>
      <c r="DR522" s="4" t="s">
        <v>445</v>
      </c>
    </row>
    <row r="523" spans="1:122">
      <c r="A523" s="2">
        <v>8197638</v>
      </c>
      <c r="B523" s="3">
        <v>42056.049849537034</v>
      </c>
      <c r="C523" s="2">
        <v>1</v>
      </c>
      <c r="D523" s="2">
        <v>25</v>
      </c>
      <c r="E523" s="2">
        <v>4</v>
      </c>
      <c r="F523" s="2">
        <v>27</v>
      </c>
      <c r="G523" s="2">
        <v>5</v>
      </c>
      <c r="H523" s="2">
        <v>1</v>
      </c>
      <c r="I523" s="2">
        <v>1</v>
      </c>
      <c r="J523" s="2">
        <v>3</v>
      </c>
      <c r="K523" s="2">
        <v>3</v>
      </c>
      <c r="L523" s="2">
        <v>4</v>
      </c>
      <c r="N523" s="2">
        <v>1970</v>
      </c>
      <c r="O523" s="2">
        <v>500</v>
      </c>
      <c r="P523" s="2">
        <v>4</v>
      </c>
      <c r="Q523" s="2">
        <f t="shared" si="24"/>
        <v>125</v>
      </c>
      <c r="R523" s="4" t="s">
        <v>392</v>
      </c>
      <c r="S523" s="2">
        <v>2</v>
      </c>
      <c r="T523" s="2">
        <v>4</v>
      </c>
      <c r="U523" s="2">
        <v>3</v>
      </c>
      <c r="V523" s="2">
        <v>4</v>
      </c>
      <c r="W523" s="2">
        <v>1</v>
      </c>
      <c r="X523" s="2">
        <v>2</v>
      </c>
      <c r="Y523" s="2">
        <v>2</v>
      </c>
      <c r="Z523" s="2">
        <v>3</v>
      </c>
      <c r="AA523" s="2">
        <v>2</v>
      </c>
      <c r="AB523" s="2">
        <v>3</v>
      </c>
      <c r="AC523" s="2">
        <v>4</v>
      </c>
      <c r="AD523" s="2">
        <v>4</v>
      </c>
      <c r="AE523" s="2">
        <v>4</v>
      </c>
      <c r="AF523" s="2">
        <v>3</v>
      </c>
      <c r="AG523" s="2">
        <v>3</v>
      </c>
      <c r="AH523" s="2">
        <v>3</v>
      </c>
      <c r="AI523" s="2">
        <v>3</v>
      </c>
      <c r="AJ523" s="2">
        <v>2</v>
      </c>
      <c r="AK523" s="2">
        <v>3</v>
      </c>
      <c r="AL523" s="2">
        <v>3</v>
      </c>
      <c r="AM523" s="2">
        <v>3</v>
      </c>
      <c r="AN523" s="2">
        <v>3</v>
      </c>
      <c r="AO523" s="2">
        <v>3</v>
      </c>
      <c r="AP523" s="2">
        <v>3</v>
      </c>
      <c r="AQ523" s="2">
        <v>3</v>
      </c>
      <c r="AR523" s="2">
        <v>2</v>
      </c>
      <c r="AS523" s="2">
        <v>2</v>
      </c>
      <c r="AT523" s="2">
        <v>2</v>
      </c>
      <c r="AU523" s="2">
        <v>2</v>
      </c>
      <c r="AV523" s="2">
        <v>2</v>
      </c>
      <c r="AW523" s="2">
        <v>2</v>
      </c>
      <c r="AX523" s="2">
        <v>2</v>
      </c>
      <c r="AY523" s="2">
        <v>2</v>
      </c>
      <c r="AZ523" s="2">
        <v>2</v>
      </c>
      <c r="BA523" s="2">
        <v>2</v>
      </c>
      <c r="BB523" s="2">
        <v>2</v>
      </c>
      <c r="BC523" s="2">
        <v>3</v>
      </c>
      <c r="BD523" s="2">
        <v>2</v>
      </c>
      <c r="BE523" s="2">
        <v>2</v>
      </c>
      <c r="BF523" s="2">
        <v>2</v>
      </c>
      <c r="BG523" s="2">
        <v>2</v>
      </c>
      <c r="BH523" s="2">
        <v>2</v>
      </c>
      <c r="BI523" s="2">
        <f t="shared" si="25"/>
        <v>2</v>
      </c>
      <c r="BJ523" s="2">
        <v>1</v>
      </c>
      <c r="BK523" s="2">
        <v>1</v>
      </c>
      <c r="BL523" s="2">
        <v>0</v>
      </c>
      <c r="BM523" s="2">
        <v>0</v>
      </c>
      <c r="BN523" s="2">
        <v>0</v>
      </c>
      <c r="BO523" s="2">
        <v>0</v>
      </c>
      <c r="BP523" s="2">
        <v>0</v>
      </c>
      <c r="BQ523" s="4" t="s">
        <v>445</v>
      </c>
      <c r="BR523" s="2">
        <v>0</v>
      </c>
      <c r="BS523" s="2">
        <v>1</v>
      </c>
      <c r="BT523" s="2">
        <v>0</v>
      </c>
      <c r="BU523" s="2">
        <v>0</v>
      </c>
      <c r="BV523" s="2">
        <v>0</v>
      </c>
      <c r="BW523" s="2">
        <v>0</v>
      </c>
      <c r="BX523" s="2">
        <v>0</v>
      </c>
      <c r="BY523" s="4" t="s">
        <v>445</v>
      </c>
      <c r="BZ523" s="2">
        <v>0</v>
      </c>
      <c r="CA523" s="2">
        <v>0</v>
      </c>
      <c r="CB523" s="2">
        <v>0</v>
      </c>
      <c r="CC523" s="2">
        <v>0</v>
      </c>
      <c r="CD523" s="2">
        <v>0</v>
      </c>
      <c r="CE523" s="2">
        <v>1</v>
      </c>
      <c r="CF523" s="2">
        <v>0</v>
      </c>
      <c r="CG523" s="4" t="s">
        <v>445</v>
      </c>
      <c r="CH523" s="2">
        <v>1</v>
      </c>
      <c r="CI523" s="2">
        <v>0</v>
      </c>
      <c r="CJ523" s="2">
        <v>0</v>
      </c>
      <c r="CK523" s="2">
        <v>0</v>
      </c>
      <c r="CL523" s="2">
        <v>0</v>
      </c>
      <c r="CM523" s="4" t="s">
        <v>445</v>
      </c>
      <c r="CN523" s="2">
        <v>1</v>
      </c>
      <c r="CO523" s="2">
        <v>0</v>
      </c>
      <c r="CP523" s="2">
        <v>0</v>
      </c>
      <c r="CQ523" s="2">
        <v>0</v>
      </c>
      <c r="CR523" s="2">
        <v>0</v>
      </c>
      <c r="CS523" s="4" t="s">
        <v>445</v>
      </c>
      <c r="CT523" s="2">
        <v>0</v>
      </c>
      <c r="CU523" s="2">
        <v>0</v>
      </c>
      <c r="CV523" s="2">
        <v>0</v>
      </c>
      <c r="CW523" s="2">
        <v>0</v>
      </c>
      <c r="CX523" s="2">
        <v>1</v>
      </c>
      <c r="CY523" s="2">
        <v>0</v>
      </c>
      <c r="CZ523" s="4" t="s">
        <v>445</v>
      </c>
      <c r="DA523" s="8">
        <f t="shared" si="26"/>
        <v>5</v>
      </c>
      <c r="DB523" s="2">
        <v>3</v>
      </c>
      <c r="DC523" s="2">
        <v>3</v>
      </c>
      <c r="DD523" s="2">
        <v>2</v>
      </c>
      <c r="DE523" s="2">
        <v>3</v>
      </c>
      <c r="DF523" s="2">
        <v>3</v>
      </c>
      <c r="DG523" s="2">
        <v>4</v>
      </c>
      <c r="DH523" s="2">
        <v>1</v>
      </c>
      <c r="DI523" s="2">
        <v>3</v>
      </c>
      <c r="DJ523" s="2">
        <v>4</v>
      </c>
      <c r="DR523" s="4" t="s">
        <v>445</v>
      </c>
    </row>
    <row r="524" spans="1:122">
      <c r="A524" s="2">
        <v>8198097</v>
      </c>
      <c r="B524" s="3">
        <v>42057.561122685183</v>
      </c>
      <c r="C524" s="2">
        <v>1</v>
      </c>
      <c r="D524" s="2">
        <v>32</v>
      </c>
      <c r="E524" s="2">
        <v>5</v>
      </c>
      <c r="F524" s="2">
        <v>13</v>
      </c>
      <c r="G524" s="2">
        <v>3</v>
      </c>
      <c r="H524" s="2">
        <v>2</v>
      </c>
      <c r="I524" s="2">
        <v>2</v>
      </c>
      <c r="J524" s="2">
        <v>5</v>
      </c>
      <c r="K524" s="2">
        <v>4</v>
      </c>
      <c r="L524" s="2">
        <v>3</v>
      </c>
      <c r="N524" s="2">
        <v>1991</v>
      </c>
      <c r="O524" s="2">
        <v>373</v>
      </c>
      <c r="P524" s="2">
        <v>8</v>
      </c>
      <c r="Q524" s="2">
        <f t="shared" si="24"/>
        <v>46.625</v>
      </c>
      <c r="R524" s="4" t="s">
        <v>169</v>
      </c>
      <c r="S524" s="2">
        <v>4</v>
      </c>
      <c r="T524" s="2">
        <v>3</v>
      </c>
      <c r="U524" s="2">
        <v>2</v>
      </c>
      <c r="V524" s="2">
        <v>3</v>
      </c>
      <c r="W524" s="2">
        <v>4</v>
      </c>
      <c r="X524" s="2">
        <v>3</v>
      </c>
      <c r="Y524" s="2">
        <v>3</v>
      </c>
      <c r="Z524" s="2">
        <v>3</v>
      </c>
      <c r="AA524" s="2">
        <v>3</v>
      </c>
      <c r="AB524" s="2">
        <v>4</v>
      </c>
      <c r="AC524" s="2">
        <v>3</v>
      </c>
      <c r="AD524" s="2">
        <v>3</v>
      </c>
      <c r="AE524" s="2">
        <v>3</v>
      </c>
      <c r="AF524" s="2">
        <v>2</v>
      </c>
      <c r="AG524" s="2">
        <v>3</v>
      </c>
      <c r="AH524" s="2">
        <v>3</v>
      </c>
      <c r="AI524" s="2">
        <v>3</v>
      </c>
      <c r="AJ524" s="2">
        <v>3</v>
      </c>
      <c r="AK524" s="2">
        <v>3</v>
      </c>
      <c r="AL524" s="2">
        <v>3</v>
      </c>
      <c r="AM524" s="2">
        <v>3</v>
      </c>
      <c r="AN524" s="2">
        <v>3</v>
      </c>
      <c r="AO524" s="2">
        <v>4</v>
      </c>
      <c r="AP524" s="2">
        <v>3</v>
      </c>
      <c r="AQ524" s="2">
        <v>3</v>
      </c>
      <c r="AR524" s="2">
        <v>3</v>
      </c>
      <c r="AS524" s="2">
        <v>3</v>
      </c>
      <c r="AT524" s="2">
        <v>3</v>
      </c>
      <c r="AU524" s="2">
        <v>3</v>
      </c>
      <c r="AV524" s="2">
        <v>3</v>
      </c>
      <c r="AW524" s="2">
        <v>3</v>
      </c>
      <c r="AX524" s="2">
        <v>3</v>
      </c>
      <c r="AY524" s="2">
        <v>3</v>
      </c>
      <c r="AZ524" s="2">
        <v>3</v>
      </c>
      <c r="BA524" s="2">
        <v>3</v>
      </c>
      <c r="BB524" s="2">
        <v>3</v>
      </c>
      <c r="BC524" s="2">
        <v>3</v>
      </c>
      <c r="BD524" s="2">
        <v>3</v>
      </c>
      <c r="BE524" s="2">
        <v>3</v>
      </c>
      <c r="BF524" s="2">
        <v>3</v>
      </c>
      <c r="BG524" s="2">
        <v>3</v>
      </c>
      <c r="BH524" s="2">
        <v>3</v>
      </c>
      <c r="BI524" s="2">
        <f t="shared" si="25"/>
        <v>3</v>
      </c>
      <c r="BJ524" s="2">
        <v>0</v>
      </c>
      <c r="BK524" s="2">
        <v>1</v>
      </c>
      <c r="BL524" s="2">
        <v>1</v>
      </c>
      <c r="BM524" s="2">
        <v>0</v>
      </c>
      <c r="BN524" s="2">
        <v>0</v>
      </c>
      <c r="BO524" s="2">
        <v>0</v>
      </c>
      <c r="BP524" s="2">
        <v>0</v>
      </c>
      <c r="BQ524" s="4" t="s">
        <v>445</v>
      </c>
      <c r="BR524" s="2">
        <v>1</v>
      </c>
      <c r="BS524" s="2">
        <v>0</v>
      </c>
      <c r="BT524" s="2">
        <v>0</v>
      </c>
      <c r="BU524" s="2">
        <v>1</v>
      </c>
      <c r="BV524" s="2">
        <v>0</v>
      </c>
      <c r="BW524" s="2">
        <v>0</v>
      </c>
      <c r="BX524" s="2">
        <v>0</v>
      </c>
      <c r="BY524" s="4" t="s">
        <v>445</v>
      </c>
      <c r="BZ524" s="2">
        <v>1</v>
      </c>
      <c r="CA524" s="2">
        <v>0</v>
      </c>
      <c r="CB524" s="2">
        <v>1</v>
      </c>
      <c r="CC524" s="2">
        <v>0</v>
      </c>
      <c r="CD524" s="2">
        <v>0</v>
      </c>
      <c r="CE524" s="2">
        <v>0</v>
      </c>
      <c r="CF524" s="2">
        <v>0</v>
      </c>
      <c r="CG524" s="4" t="s">
        <v>445</v>
      </c>
      <c r="CH524" s="2">
        <v>0</v>
      </c>
      <c r="CI524" s="2">
        <v>1</v>
      </c>
      <c r="CJ524" s="2">
        <v>0</v>
      </c>
      <c r="CK524" s="2">
        <v>0</v>
      </c>
      <c r="CL524" s="2">
        <v>0</v>
      </c>
      <c r="CM524" s="4" t="s">
        <v>445</v>
      </c>
      <c r="CN524" s="2">
        <v>1</v>
      </c>
      <c r="CO524" s="2">
        <v>1</v>
      </c>
      <c r="CP524" s="2">
        <v>0</v>
      </c>
      <c r="CQ524" s="2">
        <v>0</v>
      </c>
      <c r="CR524" s="2">
        <v>0</v>
      </c>
      <c r="CS524" s="4" t="s">
        <v>445</v>
      </c>
      <c r="CT524" s="2">
        <v>0</v>
      </c>
      <c r="CU524" s="2">
        <v>1</v>
      </c>
      <c r="CV524" s="2">
        <v>0</v>
      </c>
      <c r="CW524" s="2">
        <v>0</v>
      </c>
      <c r="CX524" s="2">
        <v>0</v>
      </c>
      <c r="CY524" s="2">
        <v>0</v>
      </c>
      <c r="CZ524" s="4" t="s">
        <v>445</v>
      </c>
      <c r="DA524" s="8">
        <f t="shared" si="26"/>
        <v>10</v>
      </c>
      <c r="DB524" s="2">
        <v>3</v>
      </c>
      <c r="DC524" s="2">
        <v>3</v>
      </c>
      <c r="DD524" s="2">
        <v>3</v>
      </c>
      <c r="DE524" s="2">
        <v>3</v>
      </c>
      <c r="DF524" s="2">
        <v>4</v>
      </c>
      <c r="DG524" s="2">
        <v>3</v>
      </c>
      <c r="DH524" s="2">
        <v>4</v>
      </c>
      <c r="DI524" s="2">
        <v>3</v>
      </c>
      <c r="DJ524" s="2">
        <v>2</v>
      </c>
      <c r="DK524" s="2">
        <v>1</v>
      </c>
      <c r="DL524" s="2">
        <v>1</v>
      </c>
      <c r="DM524" s="2">
        <v>0</v>
      </c>
      <c r="DN524" s="2">
        <v>0</v>
      </c>
      <c r="DO524" s="2">
        <v>1</v>
      </c>
      <c r="DP524" s="2">
        <v>0</v>
      </c>
      <c r="DQ524" s="2">
        <v>0</v>
      </c>
      <c r="DR524" s="4" t="s">
        <v>445</v>
      </c>
    </row>
    <row r="525" spans="1:122">
      <c r="A525" s="2">
        <v>8208034</v>
      </c>
      <c r="B525" s="3">
        <v>42057.06318287037</v>
      </c>
      <c r="C525" s="2">
        <v>1</v>
      </c>
      <c r="D525" s="2">
        <v>52</v>
      </c>
      <c r="E525" s="2">
        <v>9</v>
      </c>
      <c r="F525" s="2">
        <v>9</v>
      </c>
      <c r="G525" s="2">
        <v>3</v>
      </c>
      <c r="H525" s="2">
        <v>2</v>
      </c>
      <c r="I525" s="2">
        <v>2</v>
      </c>
      <c r="J525" s="2">
        <v>9</v>
      </c>
      <c r="K525" s="2">
        <v>9</v>
      </c>
      <c r="L525" s="2">
        <v>12</v>
      </c>
      <c r="N525" s="2">
        <v>1998</v>
      </c>
      <c r="O525" s="2">
        <v>500</v>
      </c>
      <c r="P525" s="2">
        <v>2</v>
      </c>
      <c r="Q525" s="2">
        <f t="shared" si="24"/>
        <v>250</v>
      </c>
      <c r="R525" s="4" t="s">
        <v>74</v>
      </c>
      <c r="S525" s="2">
        <v>4</v>
      </c>
      <c r="T525" s="2">
        <v>4</v>
      </c>
      <c r="U525" s="2">
        <v>3</v>
      </c>
      <c r="V525" s="2">
        <v>4</v>
      </c>
      <c r="W525" s="2">
        <v>1</v>
      </c>
      <c r="X525" s="2">
        <v>2</v>
      </c>
      <c r="Y525" s="2">
        <v>2</v>
      </c>
      <c r="Z525" s="2">
        <v>1</v>
      </c>
      <c r="AA525" s="2">
        <v>4</v>
      </c>
      <c r="AB525" s="2">
        <v>3</v>
      </c>
      <c r="AC525" s="2">
        <v>4</v>
      </c>
      <c r="AD525" s="2">
        <v>4</v>
      </c>
      <c r="AE525" s="2">
        <v>4</v>
      </c>
      <c r="AF525" s="2">
        <v>4</v>
      </c>
      <c r="AG525" s="2">
        <v>4</v>
      </c>
      <c r="AH525" s="2">
        <v>4</v>
      </c>
      <c r="AI525" s="2">
        <v>4</v>
      </c>
      <c r="AJ525" s="2">
        <v>3</v>
      </c>
      <c r="AK525" s="2">
        <v>4</v>
      </c>
      <c r="AL525" s="2">
        <v>4</v>
      </c>
      <c r="AM525" s="2">
        <v>4</v>
      </c>
      <c r="AN525" s="2">
        <v>1</v>
      </c>
      <c r="AO525" s="2">
        <v>2</v>
      </c>
      <c r="AP525" s="2">
        <v>4</v>
      </c>
      <c r="AQ525" s="2">
        <v>4</v>
      </c>
      <c r="AR525" s="2">
        <v>2</v>
      </c>
      <c r="AS525" s="2">
        <v>2</v>
      </c>
      <c r="AT525" s="2">
        <v>2</v>
      </c>
      <c r="AU525" s="2">
        <v>2</v>
      </c>
      <c r="AV525" s="2">
        <v>2</v>
      </c>
      <c r="AW525" s="2">
        <v>1</v>
      </c>
      <c r="AX525" s="2">
        <v>2</v>
      </c>
      <c r="AY525" s="2">
        <v>2</v>
      </c>
      <c r="AZ525" s="2">
        <v>1</v>
      </c>
      <c r="BA525" s="2">
        <v>1</v>
      </c>
      <c r="BB525" s="2">
        <v>2</v>
      </c>
      <c r="BC525" s="2">
        <v>2</v>
      </c>
      <c r="BD525" s="2">
        <v>2</v>
      </c>
      <c r="BE525" s="2">
        <v>2</v>
      </c>
      <c r="BF525" s="2">
        <v>2</v>
      </c>
      <c r="BG525" s="2">
        <v>4</v>
      </c>
      <c r="BH525" s="2">
        <v>2</v>
      </c>
      <c r="BI525" s="2">
        <f t="shared" si="25"/>
        <v>3</v>
      </c>
      <c r="BJ525" s="2">
        <v>0</v>
      </c>
      <c r="BK525" s="2">
        <v>0</v>
      </c>
      <c r="BL525" s="2">
        <v>0</v>
      </c>
      <c r="BM525" s="2">
        <v>1</v>
      </c>
      <c r="BN525" s="2">
        <v>0</v>
      </c>
      <c r="BO525" s="2">
        <v>0</v>
      </c>
      <c r="BP525" s="2">
        <v>0</v>
      </c>
      <c r="BQ525" s="4" t="s">
        <v>445</v>
      </c>
      <c r="BR525" s="2">
        <v>0</v>
      </c>
      <c r="BS525" s="2">
        <v>0</v>
      </c>
      <c r="BT525" s="2">
        <v>0</v>
      </c>
      <c r="BU525" s="2">
        <v>0</v>
      </c>
      <c r="BV525" s="2">
        <v>0</v>
      </c>
      <c r="BW525" s="2">
        <v>1</v>
      </c>
      <c r="BX525" s="2">
        <v>0</v>
      </c>
      <c r="BY525" s="4" t="s">
        <v>445</v>
      </c>
      <c r="BZ525" s="2">
        <v>0</v>
      </c>
      <c r="CA525" s="2">
        <v>0</v>
      </c>
      <c r="CB525" s="2">
        <v>0</v>
      </c>
      <c r="CC525" s="2">
        <v>0</v>
      </c>
      <c r="CD525" s="2">
        <v>0</v>
      </c>
      <c r="CE525" s="2">
        <v>1</v>
      </c>
      <c r="CF525" s="2">
        <v>0</v>
      </c>
      <c r="CG525" s="4" t="s">
        <v>445</v>
      </c>
      <c r="CH525" s="2">
        <v>0</v>
      </c>
      <c r="CI525" s="2">
        <v>0</v>
      </c>
      <c r="CJ525" s="2">
        <v>0</v>
      </c>
      <c r="CK525" s="2">
        <v>1</v>
      </c>
      <c r="CL525" s="2">
        <v>0</v>
      </c>
      <c r="CM525" s="4" t="s">
        <v>445</v>
      </c>
      <c r="CN525" s="2">
        <v>0</v>
      </c>
      <c r="CO525" s="2">
        <v>0</v>
      </c>
      <c r="CP525" s="2">
        <v>0</v>
      </c>
      <c r="CQ525" s="2">
        <v>1</v>
      </c>
      <c r="CR525" s="2">
        <v>0</v>
      </c>
      <c r="CS525" s="4" t="s">
        <v>445</v>
      </c>
      <c r="CT525" s="2">
        <v>0</v>
      </c>
      <c r="CU525" s="2">
        <v>0</v>
      </c>
      <c r="CV525" s="2">
        <v>0</v>
      </c>
      <c r="CW525" s="2">
        <v>0</v>
      </c>
      <c r="CX525" s="2">
        <v>1</v>
      </c>
      <c r="CY525" s="2">
        <v>0</v>
      </c>
      <c r="CZ525" s="4" t="s">
        <v>445</v>
      </c>
      <c r="DA525" s="8">
        <f t="shared" si="26"/>
        <v>1</v>
      </c>
      <c r="DB525" s="2">
        <v>2</v>
      </c>
      <c r="DC525" s="2">
        <v>2</v>
      </c>
      <c r="DD525" s="2">
        <v>3</v>
      </c>
      <c r="DE525" s="2">
        <v>2</v>
      </c>
      <c r="DF525" s="2">
        <v>2</v>
      </c>
      <c r="DG525" s="2">
        <v>2</v>
      </c>
      <c r="DH525" s="2">
        <v>5</v>
      </c>
      <c r="DI525" s="2">
        <v>3</v>
      </c>
      <c r="DJ525" s="2">
        <v>3</v>
      </c>
      <c r="DR525" s="4" t="s">
        <v>445</v>
      </c>
    </row>
    <row r="526" spans="1:122">
      <c r="A526" s="2">
        <v>8213221</v>
      </c>
      <c r="B526" s="3">
        <v>42055.990763888891</v>
      </c>
      <c r="C526" s="2">
        <v>1</v>
      </c>
      <c r="D526" s="2">
        <v>28</v>
      </c>
      <c r="E526" s="2">
        <v>4</v>
      </c>
      <c r="F526" s="2">
        <v>40</v>
      </c>
      <c r="G526" s="2">
        <v>8</v>
      </c>
      <c r="H526" s="2">
        <v>2</v>
      </c>
      <c r="I526" s="2">
        <v>2</v>
      </c>
      <c r="J526" s="2">
        <v>2</v>
      </c>
      <c r="K526" s="2">
        <v>1</v>
      </c>
      <c r="L526" s="2">
        <v>12</v>
      </c>
      <c r="N526" s="2">
        <v>1995</v>
      </c>
      <c r="O526" s="2">
        <v>200</v>
      </c>
      <c r="P526" s="2">
        <v>1</v>
      </c>
      <c r="Q526" s="2">
        <f t="shared" si="24"/>
        <v>200</v>
      </c>
      <c r="R526" s="4" t="s">
        <v>393</v>
      </c>
      <c r="S526" s="2">
        <v>4</v>
      </c>
      <c r="T526" s="2">
        <v>2</v>
      </c>
      <c r="U526" s="2">
        <v>3</v>
      </c>
      <c r="V526" s="2">
        <v>2</v>
      </c>
      <c r="W526" s="2">
        <v>1</v>
      </c>
      <c r="X526" s="2">
        <v>2</v>
      </c>
      <c r="Y526" s="2">
        <v>2</v>
      </c>
      <c r="Z526" s="2">
        <v>2</v>
      </c>
      <c r="AA526" s="2">
        <v>2</v>
      </c>
      <c r="AB526" s="2">
        <v>2</v>
      </c>
      <c r="AC526" s="2">
        <v>4</v>
      </c>
      <c r="AD526" s="2">
        <v>4</v>
      </c>
      <c r="AE526" s="2">
        <v>4</v>
      </c>
      <c r="AF526" s="2">
        <v>1</v>
      </c>
      <c r="AG526" s="2">
        <v>2</v>
      </c>
      <c r="AH526" s="2">
        <v>3</v>
      </c>
      <c r="AI526" s="2">
        <v>4</v>
      </c>
      <c r="AJ526" s="2">
        <v>1</v>
      </c>
      <c r="AK526" s="2">
        <v>4</v>
      </c>
      <c r="AL526" s="2">
        <v>3</v>
      </c>
      <c r="AM526" s="2">
        <v>3</v>
      </c>
      <c r="AN526" s="2">
        <v>1</v>
      </c>
      <c r="AO526" s="2">
        <v>4</v>
      </c>
      <c r="AP526" s="2">
        <v>3</v>
      </c>
      <c r="AQ526" s="2">
        <v>4</v>
      </c>
      <c r="AR526" s="2">
        <v>3</v>
      </c>
      <c r="AS526" s="2">
        <v>2</v>
      </c>
      <c r="AT526" s="2">
        <v>2</v>
      </c>
      <c r="AU526" s="2">
        <v>2</v>
      </c>
      <c r="AV526" s="2">
        <v>2</v>
      </c>
      <c r="AW526" s="2">
        <v>1</v>
      </c>
      <c r="AX526" s="2">
        <v>2</v>
      </c>
      <c r="AY526" s="2">
        <v>2</v>
      </c>
      <c r="AZ526" s="2">
        <v>1</v>
      </c>
      <c r="BA526" s="2">
        <v>2</v>
      </c>
      <c r="BB526" s="2">
        <v>3</v>
      </c>
      <c r="BC526" s="2">
        <v>3</v>
      </c>
      <c r="BD526" s="2">
        <v>2</v>
      </c>
      <c r="BE526" s="2">
        <v>2</v>
      </c>
      <c r="BF526" s="2">
        <v>2</v>
      </c>
      <c r="BG526" s="2">
        <v>2</v>
      </c>
      <c r="BH526" s="2">
        <v>3</v>
      </c>
      <c r="BI526" s="2">
        <f t="shared" si="25"/>
        <v>2.5</v>
      </c>
      <c r="BJ526" s="2">
        <v>0</v>
      </c>
      <c r="BK526" s="2">
        <v>0</v>
      </c>
      <c r="BL526" s="2">
        <v>0</v>
      </c>
      <c r="BM526" s="2">
        <v>0</v>
      </c>
      <c r="BN526" s="2">
        <v>0</v>
      </c>
      <c r="BO526" s="2">
        <v>1</v>
      </c>
      <c r="BP526" s="2">
        <v>0</v>
      </c>
      <c r="BQ526" s="4" t="s">
        <v>445</v>
      </c>
      <c r="BR526" s="2">
        <v>0</v>
      </c>
      <c r="BS526" s="2">
        <v>0</v>
      </c>
      <c r="BT526" s="2">
        <v>0</v>
      </c>
      <c r="BU526" s="2">
        <v>0</v>
      </c>
      <c r="BV526" s="2">
        <v>0</v>
      </c>
      <c r="BW526" s="2">
        <v>1</v>
      </c>
      <c r="BX526" s="2">
        <v>0</v>
      </c>
      <c r="BY526" s="4" t="s">
        <v>445</v>
      </c>
      <c r="BZ526" s="2">
        <v>0</v>
      </c>
      <c r="CA526" s="2">
        <v>0</v>
      </c>
      <c r="CB526" s="2">
        <v>0</v>
      </c>
      <c r="CC526" s="2">
        <v>0</v>
      </c>
      <c r="CD526" s="2">
        <v>0</v>
      </c>
      <c r="CE526" s="2">
        <v>1</v>
      </c>
      <c r="CF526" s="2">
        <v>0</v>
      </c>
      <c r="CG526" s="4" t="s">
        <v>445</v>
      </c>
      <c r="CH526" s="2">
        <v>0</v>
      </c>
      <c r="CI526" s="2">
        <v>0</v>
      </c>
      <c r="CJ526" s="2">
        <v>0</v>
      </c>
      <c r="CK526" s="2">
        <v>1</v>
      </c>
      <c r="CL526" s="2">
        <v>0</v>
      </c>
      <c r="CM526" s="4" t="s">
        <v>445</v>
      </c>
      <c r="CN526" s="2">
        <v>0</v>
      </c>
      <c r="CO526" s="2">
        <v>0</v>
      </c>
      <c r="CP526" s="2">
        <v>0</v>
      </c>
      <c r="CQ526" s="2">
        <v>1</v>
      </c>
      <c r="CR526" s="2">
        <v>0</v>
      </c>
      <c r="CS526" s="4" t="s">
        <v>445</v>
      </c>
      <c r="CT526" s="2">
        <v>0</v>
      </c>
      <c r="CU526" s="2">
        <v>0</v>
      </c>
      <c r="CV526" s="2">
        <v>0</v>
      </c>
      <c r="CW526" s="2">
        <v>0</v>
      </c>
      <c r="CX526" s="2">
        <v>1</v>
      </c>
      <c r="CY526" s="2">
        <v>0</v>
      </c>
      <c r="CZ526" s="4" t="s">
        <v>445</v>
      </c>
      <c r="DA526" s="8">
        <f t="shared" si="26"/>
        <v>0</v>
      </c>
      <c r="DB526" s="2">
        <v>3</v>
      </c>
      <c r="DC526" s="2">
        <v>2</v>
      </c>
      <c r="DD526" s="2">
        <v>2</v>
      </c>
      <c r="DE526" s="2">
        <v>3</v>
      </c>
      <c r="DF526" s="2">
        <v>2</v>
      </c>
      <c r="DG526" s="2">
        <v>2</v>
      </c>
      <c r="DH526" s="2">
        <v>4</v>
      </c>
      <c r="DI526" s="2">
        <v>3</v>
      </c>
      <c r="DJ526" s="2">
        <v>4</v>
      </c>
      <c r="DR526" s="4" t="s">
        <v>445</v>
      </c>
    </row>
    <row r="527" spans="1:122">
      <c r="A527" s="2">
        <v>8213968</v>
      </c>
      <c r="B527" s="3">
        <v>42057.540289351855</v>
      </c>
      <c r="C527" s="2">
        <v>1</v>
      </c>
      <c r="D527" s="2">
        <v>40</v>
      </c>
      <c r="E527" s="2">
        <v>7</v>
      </c>
      <c r="F527" s="2">
        <v>23</v>
      </c>
      <c r="G527" s="2">
        <v>4</v>
      </c>
      <c r="H527" s="2">
        <v>1</v>
      </c>
      <c r="I527" s="2">
        <v>1</v>
      </c>
      <c r="J527" s="2">
        <v>9</v>
      </c>
      <c r="K527" s="2">
        <v>4</v>
      </c>
      <c r="L527" s="2">
        <v>11</v>
      </c>
      <c r="N527" s="2">
        <v>1999</v>
      </c>
      <c r="O527" s="2">
        <v>300</v>
      </c>
      <c r="P527" s="2">
        <v>13</v>
      </c>
      <c r="Q527" s="2">
        <f t="shared" si="24"/>
        <v>23.076923076923077</v>
      </c>
      <c r="R527" s="4" t="s">
        <v>138</v>
      </c>
      <c r="S527" s="2">
        <v>1</v>
      </c>
      <c r="T527" s="2">
        <v>3</v>
      </c>
      <c r="U527" s="2">
        <v>1</v>
      </c>
      <c r="V527" s="2">
        <v>1</v>
      </c>
      <c r="W527" s="2">
        <v>2</v>
      </c>
      <c r="X527" s="2">
        <v>3</v>
      </c>
      <c r="Y527" s="2">
        <v>2</v>
      </c>
      <c r="Z527" s="2">
        <v>1</v>
      </c>
      <c r="AA527" s="2">
        <v>2</v>
      </c>
      <c r="AB527" s="2">
        <v>2</v>
      </c>
      <c r="AC527" s="2">
        <v>2</v>
      </c>
      <c r="AD527" s="2">
        <v>2</v>
      </c>
      <c r="AE527" s="2">
        <v>1</v>
      </c>
      <c r="AF527" s="2">
        <v>2</v>
      </c>
      <c r="AG527" s="2">
        <v>1</v>
      </c>
      <c r="AH527" s="2">
        <v>3</v>
      </c>
      <c r="AI527" s="2">
        <v>2</v>
      </c>
      <c r="AJ527" s="2">
        <v>1</v>
      </c>
      <c r="AK527" s="2">
        <v>3</v>
      </c>
      <c r="AL527" s="2">
        <v>2</v>
      </c>
      <c r="AM527" s="2">
        <v>1</v>
      </c>
      <c r="AN527" s="2">
        <v>2</v>
      </c>
      <c r="AO527" s="2">
        <v>1</v>
      </c>
      <c r="AP527" s="2">
        <v>3</v>
      </c>
      <c r="AQ527" s="2">
        <v>2</v>
      </c>
      <c r="AR527" s="2">
        <v>1</v>
      </c>
      <c r="AS527" s="2">
        <v>3</v>
      </c>
      <c r="AT527" s="2">
        <v>1</v>
      </c>
      <c r="AU527" s="2">
        <v>1</v>
      </c>
      <c r="AV527" s="2">
        <v>2</v>
      </c>
      <c r="AW527" s="2">
        <v>2</v>
      </c>
      <c r="AX527" s="2">
        <v>2</v>
      </c>
      <c r="AY527" s="2">
        <v>3</v>
      </c>
      <c r="AZ527" s="2">
        <v>2</v>
      </c>
      <c r="BA527" s="2">
        <v>2</v>
      </c>
      <c r="BB527" s="2">
        <v>1</v>
      </c>
      <c r="BC527" s="2">
        <v>3</v>
      </c>
      <c r="BD527" s="2">
        <v>1</v>
      </c>
      <c r="BE527" s="2">
        <v>4</v>
      </c>
      <c r="BF527" s="2">
        <v>2</v>
      </c>
      <c r="BG527" s="2">
        <v>2</v>
      </c>
      <c r="BH527" s="2">
        <v>3</v>
      </c>
      <c r="BI527" s="2">
        <f t="shared" si="25"/>
        <v>2.5</v>
      </c>
      <c r="BJ527" s="2">
        <v>1</v>
      </c>
      <c r="BK527" s="2">
        <v>0</v>
      </c>
      <c r="BL527" s="2">
        <v>0</v>
      </c>
      <c r="BM527" s="2">
        <v>0</v>
      </c>
      <c r="BN527" s="2">
        <v>0</v>
      </c>
      <c r="BO527" s="2">
        <v>0</v>
      </c>
      <c r="BP527" s="2">
        <v>0</v>
      </c>
      <c r="BQ527" s="4" t="s">
        <v>445</v>
      </c>
      <c r="BR527" s="2">
        <v>0</v>
      </c>
      <c r="BS527" s="2">
        <v>1</v>
      </c>
      <c r="BT527" s="2">
        <v>0</v>
      </c>
      <c r="BU527" s="2">
        <v>0</v>
      </c>
      <c r="BV527" s="2">
        <v>0</v>
      </c>
      <c r="BW527" s="2">
        <v>0</v>
      </c>
      <c r="BX527" s="2">
        <v>0</v>
      </c>
      <c r="BY527" s="4" t="s">
        <v>445</v>
      </c>
      <c r="BZ527" s="2">
        <v>0</v>
      </c>
      <c r="CA527" s="2">
        <v>1</v>
      </c>
      <c r="CB527" s="2">
        <v>0</v>
      </c>
      <c r="CC527" s="2">
        <v>0</v>
      </c>
      <c r="CD527" s="2">
        <v>0</v>
      </c>
      <c r="CE527" s="2">
        <v>0</v>
      </c>
      <c r="CF527" s="2">
        <v>0</v>
      </c>
      <c r="CG527" s="4" t="s">
        <v>445</v>
      </c>
      <c r="CH527" s="2">
        <v>0</v>
      </c>
      <c r="CI527" s="2">
        <v>1</v>
      </c>
      <c r="CJ527" s="2">
        <v>0</v>
      </c>
      <c r="CK527" s="2">
        <v>0</v>
      </c>
      <c r="CL527" s="2">
        <v>0</v>
      </c>
      <c r="CM527" s="4" t="s">
        <v>445</v>
      </c>
      <c r="CN527" s="2">
        <v>0</v>
      </c>
      <c r="CO527" s="2">
        <v>1</v>
      </c>
      <c r="CP527" s="2">
        <v>0</v>
      </c>
      <c r="CQ527" s="2">
        <v>0</v>
      </c>
      <c r="CR527" s="2">
        <v>0</v>
      </c>
      <c r="CS527" s="4" t="s">
        <v>445</v>
      </c>
      <c r="CT527" s="2">
        <v>1</v>
      </c>
      <c r="CU527" s="2">
        <v>0</v>
      </c>
      <c r="CV527" s="2">
        <v>0</v>
      </c>
      <c r="CW527" s="2">
        <v>0</v>
      </c>
      <c r="CX527" s="2">
        <v>0</v>
      </c>
      <c r="CY527" s="2">
        <v>0</v>
      </c>
      <c r="CZ527" s="4" t="s">
        <v>445</v>
      </c>
      <c r="DA527" s="8">
        <f t="shared" si="26"/>
        <v>6</v>
      </c>
      <c r="DB527" s="2">
        <v>2</v>
      </c>
      <c r="DC527" s="2">
        <v>1</v>
      </c>
      <c r="DD527" s="2">
        <v>1</v>
      </c>
      <c r="DE527" s="2">
        <v>1</v>
      </c>
      <c r="DF527" s="2">
        <v>3</v>
      </c>
      <c r="DG527" s="2">
        <v>2</v>
      </c>
      <c r="DH527" s="2">
        <v>1</v>
      </c>
      <c r="DI527" s="2">
        <v>3</v>
      </c>
      <c r="DJ527" s="2">
        <v>3</v>
      </c>
      <c r="DR527" s="4" t="s">
        <v>445</v>
      </c>
    </row>
    <row r="528" spans="1:122">
      <c r="A528" s="2">
        <v>8293260</v>
      </c>
      <c r="B528" s="3">
        <v>42056.729212962964</v>
      </c>
      <c r="C528" s="2">
        <v>1</v>
      </c>
      <c r="D528" s="2">
        <v>33</v>
      </c>
      <c r="E528" s="2">
        <v>5</v>
      </c>
      <c r="F528" s="2">
        <v>28</v>
      </c>
      <c r="G528" s="2">
        <v>5</v>
      </c>
      <c r="H528" s="2">
        <v>1</v>
      </c>
      <c r="I528" s="2">
        <v>1</v>
      </c>
      <c r="J528" s="2">
        <v>4</v>
      </c>
      <c r="K528" s="2">
        <v>4</v>
      </c>
      <c r="L528" s="2">
        <v>5</v>
      </c>
      <c r="N528" s="2">
        <v>1998</v>
      </c>
      <c r="O528" s="2">
        <v>2000</v>
      </c>
      <c r="P528" s="2">
        <v>5</v>
      </c>
      <c r="Q528" s="2">
        <f t="shared" si="24"/>
        <v>400</v>
      </c>
      <c r="R528" s="4" t="s">
        <v>116</v>
      </c>
      <c r="S528" s="2">
        <v>4</v>
      </c>
      <c r="T528" s="2">
        <v>2</v>
      </c>
      <c r="U528" s="2">
        <v>3</v>
      </c>
      <c r="V528" s="2">
        <v>3</v>
      </c>
      <c r="W528" s="2">
        <v>1</v>
      </c>
      <c r="X528" s="2">
        <v>1</v>
      </c>
      <c r="Y528" s="2">
        <v>1</v>
      </c>
      <c r="Z528" s="2">
        <v>3</v>
      </c>
      <c r="AA528" s="2">
        <v>3</v>
      </c>
      <c r="AB528" s="2">
        <v>1</v>
      </c>
      <c r="AC528" s="2">
        <v>1</v>
      </c>
      <c r="AD528" s="2">
        <v>1</v>
      </c>
      <c r="AE528" s="2">
        <v>1</v>
      </c>
      <c r="AF528" s="2">
        <v>2</v>
      </c>
      <c r="AG528" s="2">
        <v>1</v>
      </c>
      <c r="AH528" s="2">
        <v>3</v>
      </c>
      <c r="AI528" s="2">
        <v>2</v>
      </c>
      <c r="AJ528" s="2">
        <v>1</v>
      </c>
      <c r="AK528" s="2">
        <v>1</v>
      </c>
      <c r="AL528" s="2">
        <v>1</v>
      </c>
      <c r="AM528" s="2">
        <v>2</v>
      </c>
      <c r="AN528" s="2">
        <v>1</v>
      </c>
      <c r="AO528" s="2">
        <v>1</v>
      </c>
      <c r="AP528" s="2">
        <v>3</v>
      </c>
      <c r="AQ528" s="2">
        <v>3</v>
      </c>
      <c r="AR528" s="2">
        <v>2</v>
      </c>
      <c r="AS528" s="2">
        <v>2</v>
      </c>
      <c r="AT528" s="2">
        <v>2</v>
      </c>
      <c r="AU528" s="2">
        <v>2</v>
      </c>
      <c r="AV528" s="2">
        <v>2</v>
      </c>
      <c r="AW528" s="2">
        <v>2</v>
      </c>
      <c r="AX528" s="2">
        <v>2</v>
      </c>
      <c r="AY528" s="2">
        <v>1</v>
      </c>
      <c r="AZ528" s="2">
        <v>1</v>
      </c>
      <c r="BA528" s="2">
        <v>2</v>
      </c>
      <c r="BB528" s="2">
        <v>2</v>
      </c>
      <c r="BC528" s="2">
        <v>2</v>
      </c>
      <c r="BD528" s="2">
        <v>2</v>
      </c>
      <c r="BE528" s="2">
        <v>2</v>
      </c>
      <c r="BF528" s="2">
        <v>2</v>
      </c>
      <c r="BG528" s="2">
        <v>1</v>
      </c>
      <c r="BH528" s="2">
        <v>2</v>
      </c>
      <c r="BI528" s="2">
        <f t="shared" si="25"/>
        <v>1.5</v>
      </c>
      <c r="BJ528" s="2">
        <v>0</v>
      </c>
      <c r="BK528" s="2">
        <v>0</v>
      </c>
      <c r="BL528" s="2">
        <v>0</v>
      </c>
      <c r="BM528" s="2">
        <v>0</v>
      </c>
      <c r="BN528" s="2">
        <v>0</v>
      </c>
      <c r="BO528" s="2">
        <v>1</v>
      </c>
      <c r="BP528" s="2">
        <v>0</v>
      </c>
      <c r="BQ528" s="4" t="s">
        <v>445</v>
      </c>
      <c r="BR528" s="2">
        <v>0</v>
      </c>
      <c r="BS528" s="2">
        <v>0</v>
      </c>
      <c r="BT528" s="2">
        <v>0</v>
      </c>
      <c r="BU528" s="2">
        <v>0</v>
      </c>
      <c r="BV528" s="2">
        <v>0</v>
      </c>
      <c r="BW528" s="2">
        <v>1</v>
      </c>
      <c r="BX528" s="2">
        <v>0</v>
      </c>
      <c r="BY528" s="4" t="s">
        <v>445</v>
      </c>
      <c r="BZ528" s="2">
        <v>0</v>
      </c>
      <c r="CA528" s="2">
        <v>0</v>
      </c>
      <c r="CB528" s="2">
        <v>0</v>
      </c>
      <c r="CC528" s="2">
        <v>0</v>
      </c>
      <c r="CD528" s="2">
        <v>0</v>
      </c>
      <c r="CE528" s="2">
        <v>1</v>
      </c>
      <c r="CF528" s="2">
        <v>0</v>
      </c>
      <c r="CG528" s="4" t="s">
        <v>445</v>
      </c>
      <c r="CH528" s="2">
        <v>0</v>
      </c>
      <c r="CI528" s="2">
        <v>0</v>
      </c>
      <c r="CJ528" s="2">
        <v>0</v>
      </c>
      <c r="CK528" s="2">
        <v>1</v>
      </c>
      <c r="CL528" s="2">
        <v>0</v>
      </c>
      <c r="CM528" s="4" t="s">
        <v>445</v>
      </c>
      <c r="CN528" s="2">
        <v>0</v>
      </c>
      <c r="CO528" s="2">
        <v>0</v>
      </c>
      <c r="CP528" s="2">
        <v>0</v>
      </c>
      <c r="CQ528" s="2">
        <v>1</v>
      </c>
      <c r="CR528" s="2">
        <v>0</v>
      </c>
      <c r="CS528" s="4" t="s">
        <v>445</v>
      </c>
      <c r="CT528" s="2">
        <v>0</v>
      </c>
      <c r="CU528" s="2">
        <v>0</v>
      </c>
      <c r="CV528" s="2">
        <v>0</v>
      </c>
      <c r="CW528" s="2">
        <v>0</v>
      </c>
      <c r="CX528" s="2">
        <v>1</v>
      </c>
      <c r="CY528" s="2">
        <v>0</v>
      </c>
      <c r="CZ528" s="4" t="s">
        <v>445</v>
      </c>
      <c r="DA528" s="8">
        <f t="shared" si="26"/>
        <v>0</v>
      </c>
      <c r="DB528" s="2">
        <v>2</v>
      </c>
      <c r="DC528" s="2">
        <v>2</v>
      </c>
      <c r="DD528" s="2">
        <v>2</v>
      </c>
      <c r="DE528" s="2">
        <v>2</v>
      </c>
      <c r="DF528" s="2">
        <v>2</v>
      </c>
      <c r="DG528" s="2">
        <v>2</v>
      </c>
      <c r="DH528" s="2">
        <v>2</v>
      </c>
      <c r="DI528" s="2">
        <v>2</v>
      </c>
      <c r="DJ528" s="2">
        <v>3</v>
      </c>
      <c r="DR528" s="4" t="s">
        <v>445</v>
      </c>
    </row>
    <row r="529" spans="1:122">
      <c r="A529" s="2">
        <v>8293568</v>
      </c>
      <c r="B529" s="3">
        <v>42056.378981481481</v>
      </c>
      <c r="C529" s="2">
        <v>1</v>
      </c>
      <c r="D529" s="2">
        <v>39</v>
      </c>
      <c r="E529" s="2">
        <v>6</v>
      </c>
      <c r="F529" s="2">
        <v>13</v>
      </c>
      <c r="G529" s="2">
        <v>3</v>
      </c>
      <c r="H529" s="2">
        <v>2</v>
      </c>
      <c r="I529" s="2">
        <v>2</v>
      </c>
      <c r="J529" s="2">
        <v>7</v>
      </c>
      <c r="K529" s="2">
        <v>7</v>
      </c>
      <c r="L529" s="2">
        <v>6</v>
      </c>
      <c r="N529" s="2">
        <v>2005</v>
      </c>
      <c r="O529" s="2">
        <v>1000</v>
      </c>
      <c r="P529" s="2">
        <v>7</v>
      </c>
      <c r="Q529" s="2">
        <f t="shared" si="24"/>
        <v>142.85714285714286</v>
      </c>
      <c r="R529" s="4" t="s">
        <v>161</v>
      </c>
      <c r="S529" s="2">
        <v>4</v>
      </c>
      <c r="T529" s="2">
        <v>3</v>
      </c>
      <c r="U529" s="2">
        <v>3</v>
      </c>
      <c r="V529" s="2">
        <v>3</v>
      </c>
      <c r="W529" s="2">
        <v>1</v>
      </c>
      <c r="X529" s="2">
        <v>1</v>
      </c>
      <c r="Y529" s="2">
        <v>1</v>
      </c>
      <c r="Z529" s="2">
        <v>1</v>
      </c>
      <c r="AA529" s="2">
        <v>1</v>
      </c>
      <c r="AB529" s="2">
        <v>1</v>
      </c>
      <c r="AC529" s="2">
        <v>4</v>
      </c>
      <c r="AD529" s="2">
        <v>4</v>
      </c>
      <c r="AE529" s="2">
        <v>4</v>
      </c>
      <c r="AF529" s="2">
        <v>3</v>
      </c>
      <c r="AG529" s="2">
        <v>3</v>
      </c>
      <c r="AH529" s="2">
        <v>3</v>
      </c>
      <c r="AI529" s="2">
        <v>2</v>
      </c>
      <c r="AJ529" s="2">
        <v>3</v>
      </c>
      <c r="AK529" s="2">
        <v>2</v>
      </c>
      <c r="AL529" s="2">
        <v>3</v>
      </c>
      <c r="AM529" s="2">
        <v>1</v>
      </c>
      <c r="AN529" s="2">
        <v>1</v>
      </c>
      <c r="AO529" s="2">
        <v>3</v>
      </c>
      <c r="AP529" s="2">
        <v>3</v>
      </c>
      <c r="AQ529" s="2">
        <v>3</v>
      </c>
      <c r="AR529" s="2">
        <v>3</v>
      </c>
      <c r="AS529" s="2">
        <v>2</v>
      </c>
      <c r="AT529" s="2">
        <v>3</v>
      </c>
      <c r="AU529" s="2">
        <v>2</v>
      </c>
      <c r="AV529" s="2">
        <v>3</v>
      </c>
      <c r="AW529" s="2">
        <v>3</v>
      </c>
      <c r="AX529" s="2">
        <v>1</v>
      </c>
      <c r="AY529" s="2">
        <v>1</v>
      </c>
      <c r="AZ529" s="2">
        <v>1</v>
      </c>
      <c r="BA529" s="2">
        <v>1</v>
      </c>
      <c r="BB529" s="2">
        <v>3</v>
      </c>
      <c r="BC529" s="2">
        <v>3</v>
      </c>
      <c r="BD529" s="2">
        <v>2</v>
      </c>
      <c r="BE529" s="2">
        <v>2</v>
      </c>
      <c r="BF529" s="2">
        <v>3</v>
      </c>
      <c r="BG529" s="2">
        <v>2</v>
      </c>
      <c r="BH529" s="2">
        <v>3</v>
      </c>
      <c r="BI529" s="2">
        <f t="shared" si="25"/>
        <v>2.5</v>
      </c>
      <c r="BJ529" s="2">
        <v>1</v>
      </c>
      <c r="BK529" s="2">
        <v>1</v>
      </c>
      <c r="BL529" s="2">
        <v>0</v>
      </c>
      <c r="BM529" s="2">
        <v>0</v>
      </c>
      <c r="BN529" s="2">
        <v>0</v>
      </c>
      <c r="BO529" s="2">
        <v>0</v>
      </c>
      <c r="BP529" s="2">
        <v>0</v>
      </c>
      <c r="BQ529" s="4" t="s">
        <v>445</v>
      </c>
      <c r="BR529" s="2">
        <v>0</v>
      </c>
      <c r="BS529" s="2">
        <v>0</v>
      </c>
      <c r="BT529" s="2">
        <v>1</v>
      </c>
      <c r="BU529" s="2">
        <v>0</v>
      </c>
      <c r="BV529" s="2">
        <v>0</v>
      </c>
      <c r="BW529" s="2">
        <v>0</v>
      </c>
      <c r="BX529" s="2">
        <v>0</v>
      </c>
      <c r="BY529" s="4" t="s">
        <v>445</v>
      </c>
      <c r="BZ529" s="2">
        <v>0</v>
      </c>
      <c r="CA529" s="2">
        <v>1</v>
      </c>
      <c r="CB529" s="2">
        <v>0</v>
      </c>
      <c r="CC529" s="2">
        <v>0</v>
      </c>
      <c r="CD529" s="2">
        <v>0</v>
      </c>
      <c r="CE529" s="2">
        <v>0</v>
      </c>
      <c r="CF529" s="2">
        <v>0</v>
      </c>
      <c r="CG529" s="4" t="s">
        <v>445</v>
      </c>
      <c r="CH529" s="2">
        <v>1</v>
      </c>
      <c r="CI529" s="2">
        <v>0</v>
      </c>
      <c r="CJ529" s="2">
        <v>0</v>
      </c>
      <c r="CK529" s="2">
        <v>0</v>
      </c>
      <c r="CL529" s="2">
        <v>0</v>
      </c>
      <c r="CM529" s="4" t="s">
        <v>445</v>
      </c>
      <c r="CN529" s="2">
        <v>1</v>
      </c>
      <c r="CO529" s="2">
        <v>0</v>
      </c>
      <c r="CP529" s="2">
        <v>0</v>
      </c>
      <c r="CQ529" s="2">
        <v>0</v>
      </c>
      <c r="CR529" s="2">
        <v>0</v>
      </c>
      <c r="CS529" s="4" t="s">
        <v>445</v>
      </c>
      <c r="CT529" s="2">
        <v>0</v>
      </c>
      <c r="CU529" s="2">
        <v>1</v>
      </c>
      <c r="CV529" s="2">
        <v>0</v>
      </c>
      <c r="CW529" s="2">
        <v>0</v>
      </c>
      <c r="CX529" s="2">
        <v>0</v>
      </c>
      <c r="CY529" s="2">
        <v>0</v>
      </c>
      <c r="CZ529" s="4" t="s">
        <v>445</v>
      </c>
      <c r="DA529" s="8">
        <f t="shared" si="26"/>
        <v>7</v>
      </c>
      <c r="DB529" s="2">
        <v>1</v>
      </c>
      <c r="DC529" s="2">
        <v>1</v>
      </c>
      <c r="DD529" s="2">
        <v>2</v>
      </c>
      <c r="DE529" s="2">
        <v>1</v>
      </c>
      <c r="DF529" s="2">
        <v>1</v>
      </c>
      <c r="DG529" s="2">
        <v>2</v>
      </c>
      <c r="DH529" s="2">
        <v>1</v>
      </c>
      <c r="DI529" s="2">
        <v>1</v>
      </c>
      <c r="DJ529" s="2">
        <v>2</v>
      </c>
      <c r="DK529" s="2">
        <v>1</v>
      </c>
      <c r="DL529" s="2">
        <v>1</v>
      </c>
      <c r="DM529" s="2">
        <v>0</v>
      </c>
      <c r="DN529" s="2">
        <v>0</v>
      </c>
      <c r="DO529" s="2">
        <v>0</v>
      </c>
      <c r="DP529" s="2">
        <v>0</v>
      </c>
      <c r="DQ529" s="2">
        <v>0</v>
      </c>
      <c r="DR529" s="4" t="s">
        <v>445</v>
      </c>
    </row>
    <row r="530" spans="1:122">
      <c r="A530" s="2">
        <v>8294093</v>
      </c>
      <c r="B530" s="3">
        <v>42057.688680555555</v>
      </c>
      <c r="C530" s="2">
        <v>1</v>
      </c>
      <c r="D530" s="2">
        <v>55</v>
      </c>
      <c r="E530" s="2">
        <v>10</v>
      </c>
      <c r="F530" s="2">
        <v>23</v>
      </c>
      <c r="G530" s="2">
        <v>4</v>
      </c>
      <c r="H530" s="2">
        <v>2</v>
      </c>
      <c r="I530" s="2">
        <v>2</v>
      </c>
      <c r="J530" s="2">
        <v>8</v>
      </c>
      <c r="K530" s="2">
        <v>7</v>
      </c>
      <c r="L530" s="2">
        <v>3</v>
      </c>
      <c r="N530" s="2">
        <v>2001</v>
      </c>
      <c r="O530" s="2">
        <v>1200</v>
      </c>
      <c r="P530" s="2">
        <v>3</v>
      </c>
      <c r="Q530" s="2">
        <f t="shared" si="24"/>
        <v>400</v>
      </c>
      <c r="R530" s="4" t="s">
        <v>394</v>
      </c>
      <c r="S530" s="2">
        <v>4</v>
      </c>
      <c r="T530" s="2">
        <v>3</v>
      </c>
      <c r="U530" s="2">
        <v>4</v>
      </c>
      <c r="V530" s="2">
        <v>3</v>
      </c>
      <c r="W530" s="2">
        <v>1</v>
      </c>
      <c r="X530" s="2">
        <v>3</v>
      </c>
      <c r="Y530" s="2">
        <v>2</v>
      </c>
      <c r="Z530" s="2">
        <v>1</v>
      </c>
      <c r="AA530" s="2">
        <v>4</v>
      </c>
      <c r="AB530" s="2">
        <v>4</v>
      </c>
      <c r="AC530" s="2">
        <v>4</v>
      </c>
      <c r="AD530" s="2">
        <v>4</v>
      </c>
      <c r="AE530" s="2">
        <v>3</v>
      </c>
      <c r="AF530" s="2">
        <v>3</v>
      </c>
      <c r="AG530" s="2">
        <v>3</v>
      </c>
      <c r="AH530" s="2">
        <v>4</v>
      </c>
      <c r="AI530" s="2">
        <v>2</v>
      </c>
      <c r="AJ530" s="2">
        <v>1</v>
      </c>
      <c r="AK530" s="2">
        <v>3</v>
      </c>
      <c r="AL530" s="2">
        <v>4</v>
      </c>
      <c r="AM530" s="2">
        <v>1</v>
      </c>
      <c r="AN530" s="2">
        <v>1</v>
      </c>
      <c r="AO530" s="2">
        <v>4</v>
      </c>
      <c r="AP530" s="2">
        <v>1</v>
      </c>
      <c r="AQ530" s="2">
        <v>4</v>
      </c>
      <c r="AR530" s="2">
        <v>2</v>
      </c>
      <c r="AS530" s="2">
        <v>2</v>
      </c>
      <c r="AT530" s="2">
        <v>2</v>
      </c>
      <c r="AU530" s="2">
        <v>2</v>
      </c>
      <c r="AV530" s="2">
        <v>3</v>
      </c>
      <c r="AW530" s="2">
        <v>3</v>
      </c>
      <c r="AX530" s="2">
        <v>2</v>
      </c>
      <c r="AY530" s="2">
        <v>2</v>
      </c>
      <c r="AZ530" s="2">
        <v>4</v>
      </c>
      <c r="BA530" s="2">
        <v>2</v>
      </c>
      <c r="BB530" s="2">
        <v>2</v>
      </c>
      <c r="BC530" s="2">
        <v>2</v>
      </c>
      <c r="BD530" s="2">
        <v>2</v>
      </c>
      <c r="BE530" s="2">
        <v>2</v>
      </c>
      <c r="BF530" s="2">
        <v>2</v>
      </c>
      <c r="BG530" s="2">
        <v>3</v>
      </c>
      <c r="BH530" s="2">
        <v>3</v>
      </c>
      <c r="BI530" s="2">
        <f t="shared" si="25"/>
        <v>3</v>
      </c>
      <c r="BJ530" s="2">
        <v>0</v>
      </c>
      <c r="BK530" s="2">
        <v>0</v>
      </c>
      <c r="BL530" s="2">
        <v>0</v>
      </c>
      <c r="BM530" s="2">
        <v>0</v>
      </c>
      <c r="BN530" s="2">
        <v>0</v>
      </c>
      <c r="BO530" s="2">
        <v>1</v>
      </c>
      <c r="BP530" s="2">
        <v>0</v>
      </c>
      <c r="BQ530" s="4" t="s">
        <v>445</v>
      </c>
      <c r="BR530" s="2">
        <v>0</v>
      </c>
      <c r="BS530" s="2">
        <v>0</v>
      </c>
      <c r="BT530" s="2">
        <v>0</v>
      </c>
      <c r="BU530" s="2">
        <v>0</v>
      </c>
      <c r="BV530" s="2">
        <v>0</v>
      </c>
      <c r="BW530" s="2">
        <v>1</v>
      </c>
      <c r="BX530" s="2">
        <v>0</v>
      </c>
      <c r="BY530" s="4" t="s">
        <v>445</v>
      </c>
      <c r="BZ530" s="2">
        <v>1</v>
      </c>
      <c r="CA530" s="2">
        <v>0</v>
      </c>
      <c r="CB530" s="2">
        <v>0</v>
      </c>
      <c r="CC530" s="2">
        <v>0</v>
      </c>
      <c r="CD530" s="2">
        <v>0</v>
      </c>
      <c r="CE530" s="2">
        <v>0</v>
      </c>
      <c r="CF530" s="2">
        <v>0</v>
      </c>
      <c r="CG530" s="4" t="s">
        <v>445</v>
      </c>
      <c r="CH530" s="2">
        <v>0</v>
      </c>
      <c r="CI530" s="2">
        <v>0</v>
      </c>
      <c r="CJ530" s="2">
        <v>0</v>
      </c>
      <c r="CK530" s="2">
        <v>1</v>
      </c>
      <c r="CL530" s="2">
        <v>0</v>
      </c>
      <c r="CM530" s="4" t="s">
        <v>445</v>
      </c>
      <c r="CN530" s="2">
        <v>0</v>
      </c>
      <c r="CO530" s="2">
        <v>0</v>
      </c>
      <c r="CP530" s="2">
        <v>0</v>
      </c>
      <c r="CQ530" s="2">
        <v>1</v>
      </c>
      <c r="CR530" s="2">
        <v>0</v>
      </c>
      <c r="CS530" s="4" t="s">
        <v>445</v>
      </c>
      <c r="CT530" s="2">
        <v>1</v>
      </c>
      <c r="CU530" s="2">
        <v>0</v>
      </c>
      <c r="CV530" s="2">
        <v>0</v>
      </c>
      <c r="CW530" s="2">
        <v>0</v>
      </c>
      <c r="CX530" s="2">
        <v>0</v>
      </c>
      <c r="CY530" s="2">
        <v>0</v>
      </c>
      <c r="CZ530" s="4" t="s">
        <v>445</v>
      </c>
      <c r="DA530" s="8">
        <f>SUM(CT530:CW530,CN530:CP530,CH530:CJ530,BZ530:CD530,BR530:BV530,BJ530:BN530)</f>
        <v>2</v>
      </c>
      <c r="DB530" s="2">
        <v>2</v>
      </c>
      <c r="DC530" s="2">
        <v>2</v>
      </c>
      <c r="DD530" s="2">
        <v>3</v>
      </c>
      <c r="DE530" s="2">
        <v>3</v>
      </c>
      <c r="DF530" s="2">
        <v>2</v>
      </c>
      <c r="DG530" s="2">
        <v>3</v>
      </c>
      <c r="DH530" s="2">
        <v>4</v>
      </c>
      <c r="DI530" s="2">
        <v>2</v>
      </c>
      <c r="DJ530" s="2">
        <v>2</v>
      </c>
      <c r="DK530" s="2">
        <v>1</v>
      </c>
      <c r="DL530" s="2">
        <v>1</v>
      </c>
      <c r="DM530" s="2">
        <v>0</v>
      </c>
      <c r="DN530" s="2">
        <v>0</v>
      </c>
      <c r="DO530" s="2">
        <v>1</v>
      </c>
      <c r="DP530" s="2">
        <v>0</v>
      </c>
      <c r="DQ530" s="2">
        <v>0</v>
      </c>
      <c r="DR530" s="4" t="s">
        <v>445</v>
      </c>
    </row>
    <row r="531" spans="1:122" ht="13">
      <c r="B531" s="3"/>
      <c r="R531" s="4"/>
      <c r="BJ531" s="5"/>
      <c r="BK531" s="6"/>
      <c r="BL531" s="7"/>
      <c r="BM531" s="6"/>
      <c r="BN531" s="7"/>
      <c r="BR531" s="5"/>
      <c r="BS531" s="7"/>
      <c r="BT531" s="6"/>
      <c r="BU531" s="6"/>
      <c r="BV531" s="7"/>
      <c r="BY531" s="4"/>
      <c r="BZ531" s="5"/>
      <c r="CA531" s="7"/>
      <c r="CB531" s="6"/>
      <c r="CC531" s="6"/>
      <c r="CD531" s="7"/>
      <c r="CG531" s="4"/>
      <c r="CH531" s="5"/>
      <c r="CI531" s="7"/>
      <c r="CJ531" s="7"/>
      <c r="CM531" s="4"/>
      <c r="CN531" s="7" t="s">
        <v>634</v>
      </c>
      <c r="CO531" s="5" t="s">
        <v>635</v>
      </c>
      <c r="CP531" s="7" t="s">
        <v>631</v>
      </c>
      <c r="CQ531" s="2" t="s">
        <v>632</v>
      </c>
      <c r="CR531" s="2" t="s">
        <v>633</v>
      </c>
      <c r="CS531" s="4"/>
      <c r="CT531" s="5" t="s">
        <v>636</v>
      </c>
      <c r="CU531" s="7" t="s">
        <v>637</v>
      </c>
      <c r="CV531" s="7" t="s">
        <v>638</v>
      </c>
      <c r="CW531" s="6" t="s">
        <v>631</v>
      </c>
      <c r="CX531" s="2" t="s">
        <v>632</v>
      </c>
      <c r="CY531" s="2" t="s">
        <v>633</v>
      </c>
      <c r="CZ531" s="4"/>
      <c r="DA531" s="8"/>
      <c r="DB531" s="2" t="s">
        <v>625</v>
      </c>
      <c r="DC531" s="2" t="s">
        <v>626</v>
      </c>
      <c r="DD531" s="2" t="s">
        <v>627</v>
      </c>
      <c r="DE531" s="2" t="s">
        <v>628</v>
      </c>
      <c r="DF531" s="2" t="s">
        <v>629</v>
      </c>
      <c r="DG531" s="4" t="s">
        <v>630</v>
      </c>
      <c r="DR531" s="4"/>
    </row>
    <row r="532" spans="1:122" ht="13.5" customHeight="1">
      <c r="B532" s="3"/>
      <c r="S532" s="2">
        <v>3</v>
      </c>
      <c r="T532" s="2">
        <v>3</v>
      </c>
      <c r="U532" s="2">
        <v>4</v>
      </c>
      <c r="V532" s="2">
        <v>3</v>
      </c>
      <c r="W532" s="2">
        <v>3</v>
      </c>
      <c r="X532" s="2">
        <v>4</v>
      </c>
      <c r="Y532" s="2">
        <v>3</v>
      </c>
      <c r="Z532" s="2">
        <v>4</v>
      </c>
      <c r="AA532" s="2">
        <v>3</v>
      </c>
      <c r="AB532" s="2">
        <v>4</v>
      </c>
      <c r="AC532" s="2">
        <v>4</v>
      </c>
      <c r="AD532" s="2">
        <v>3</v>
      </c>
      <c r="AE532" s="2">
        <v>3</v>
      </c>
      <c r="AF532" s="2">
        <v>3</v>
      </c>
      <c r="AG532" s="2">
        <v>3</v>
      </c>
      <c r="AH532" s="2">
        <v>4</v>
      </c>
      <c r="AI532" s="2">
        <v>4</v>
      </c>
      <c r="AJ532" s="2">
        <v>3</v>
      </c>
      <c r="AK532" s="2">
        <v>4</v>
      </c>
      <c r="AL532" s="2">
        <v>4</v>
      </c>
      <c r="AM532" s="2">
        <v>4</v>
      </c>
      <c r="AN532" s="2">
        <v>3</v>
      </c>
      <c r="AO532" s="2">
        <v>4</v>
      </c>
      <c r="AP532" s="2">
        <v>3</v>
      </c>
      <c r="AQ532" s="2">
        <v>3</v>
      </c>
      <c r="AR532" s="2">
        <v>3</v>
      </c>
      <c r="AS532" s="2">
        <v>3</v>
      </c>
      <c r="AT532" s="2">
        <v>3</v>
      </c>
      <c r="AU532" s="2">
        <v>2</v>
      </c>
      <c r="AV532" s="2">
        <v>1</v>
      </c>
      <c r="AW532" s="2">
        <v>3</v>
      </c>
      <c r="AX532" s="2">
        <v>3</v>
      </c>
      <c r="AY532" s="2">
        <v>3</v>
      </c>
      <c r="AZ532" s="2">
        <v>3</v>
      </c>
      <c r="BA532" s="2">
        <v>2</v>
      </c>
      <c r="BB532" s="2">
        <v>4</v>
      </c>
      <c r="BC532" s="2">
        <v>4</v>
      </c>
      <c r="BD532" s="2">
        <v>2</v>
      </c>
      <c r="BE532" s="2">
        <v>4</v>
      </c>
      <c r="BF532" s="2">
        <v>3</v>
      </c>
      <c r="BG532" s="2">
        <v>3</v>
      </c>
      <c r="BH532" s="2">
        <v>2</v>
      </c>
      <c r="BJ532" s="2">
        <v>1</v>
      </c>
      <c r="BK532" s="2">
        <v>1</v>
      </c>
      <c r="BQ532" s="4"/>
      <c r="BR532" s="2">
        <v>1</v>
      </c>
      <c r="BT532" s="2">
        <v>1</v>
      </c>
      <c r="BY532" s="4"/>
      <c r="BZ532" s="2">
        <v>1</v>
      </c>
      <c r="CG532" s="4"/>
      <c r="CI532" s="2">
        <v>1</v>
      </c>
      <c r="CQ532" s="2">
        <v>1</v>
      </c>
      <c r="CS532" s="4"/>
      <c r="CX532" s="2">
        <v>1</v>
      </c>
      <c r="DA532" s="8">
        <f t="shared" ref="DA532:DA560" si="27">SUM(CT474:CW474,CN474:CP474,CH474:CJ474,BZ474:CD474,BR474:BV474,BJ474:BN474)</f>
        <v>6</v>
      </c>
      <c r="DB532" s="2">
        <v>2</v>
      </c>
      <c r="DC532" s="2">
        <v>3</v>
      </c>
      <c r="DD532" s="2">
        <v>3</v>
      </c>
      <c r="DE532" s="2">
        <v>3</v>
      </c>
      <c r="DF532" s="2">
        <v>4</v>
      </c>
      <c r="DG532" s="2">
        <v>3</v>
      </c>
      <c r="DI532" s="4"/>
    </row>
    <row r="533" spans="1:122">
      <c r="B533" s="3"/>
      <c r="S533" s="2">
        <v>4</v>
      </c>
      <c r="T533" s="2">
        <v>3</v>
      </c>
      <c r="U533" s="2">
        <v>4</v>
      </c>
      <c r="V533" s="2">
        <v>3</v>
      </c>
      <c r="W533" s="2">
        <v>3</v>
      </c>
      <c r="X533" s="2">
        <v>4</v>
      </c>
      <c r="Y533" s="2">
        <v>3</v>
      </c>
      <c r="Z533" s="2">
        <v>4</v>
      </c>
      <c r="AA533" s="2">
        <v>3</v>
      </c>
      <c r="AB533" s="2">
        <v>4</v>
      </c>
      <c r="AC533" s="2">
        <v>4</v>
      </c>
      <c r="AD533" s="2">
        <v>3</v>
      </c>
      <c r="AE533" s="2">
        <v>3</v>
      </c>
      <c r="AF533" s="2">
        <v>3</v>
      </c>
      <c r="AG533" s="2">
        <v>3</v>
      </c>
      <c r="AH533" s="2">
        <v>4</v>
      </c>
      <c r="AI533" s="2">
        <v>4</v>
      </c>
      <c r="AJ533" s="2">
        <v>3</v>
      </c>
      <c r="AK533" s="2">
        <v>4</v>
      </c>
      <c r="AL533" s="2">
        <v>4</v>
      </c>
      <c r="AM533" s="2">
        <v>4</v>
      </c>
      <c r="AN533" s="2">
        <v>3</v>
      </c>
      <c r="AO533" s="2">
        <v>4</v>
      </c>
      <c r="AP533" s="2">
        <v>3</v>
      </c>
      <c r="AQ533" s="2">
        <v>3</v>
      </c>
      <c r="AR533" s="2">
        <v>2</v>
      </c>
      <c r="AS533" s="2">
        <v>3</v>
      </c>
      <c r="AT533" s="2">
        <v>3</v>
      </c>
      <c r="AU533" s="2">
        <v>2</v>
      </c>
      <c r="AV533" s="2">
        <v>1</v>
      </c>
      <c r="AW533" s="2">
        <v>3</v>
      </c>
      <c r="AX533" s="2">
        <v>2</v>
      </c>
      <c r="AY533" s="2">
        <v>2</v>
      </c>
      <c r="AZ533" s="2">
        <v>3</v>
      </c>
      <c r="BA533" s="2">
        <v>3</v>
      </c>
      <c r="BB533" s="2">
        <v>3</v>
      </c>
      <c r="BC533" s="2">
        <v>4</v>
      </c>
      <c r="BD533" s="2">
        <v>2</v>
      </c>
      <c r="BE533" s="2">
        <v>4</v>
      </c>
      <c r="BF533" s="2">
        <v>3</v>
      </c>
      <c r="BG533" s="2">
        <v>3</v>
      </c>
      <c r="BH533" s="2">
        <v>2</v>
      </c>
      <c r="BJ533" s="2">
        <v>1</v>
      </c>
      <c r="BK533" s="2">
        <v>1</v>
      </c>
      <c r="BQ533" s="4"/>
      <c r="BV533" s="2">
        <v>1</v>
      </c>
      <c r="BY533" s="4"/>
      <c r="BZ533" s="2">
        <v>1</v>
      </c>
      <c r="CG533" s="4"/>
      <c r="CI533" s="2">
        <v>1</v>
      </c>
      <c r="CQ533" s="2">
        <v>1</v>
      </c>
      <c r="CS533" s="4"/>
      <c r="CX533" s="2">
        <v>1</v>
      </c>
      <c r="DA533" s="8">
        <f t="shared" si="27"/>
        <v>15</v>
      </c>
      <c r="DB533" s="2">
        <v>2</v>
      </c>
      <c r="DC533" s="2">
        <v>3</v>
      </c>
      <c r="DD533" s="2">
        <v>3</v>
      </c>
      <c r="DE533" s="2">
        <v>3</v>
      </c>
      <c r="DF533" s="2">
        <v>4</v>
      </c>
      <c r="DG533" s="2">
        <v>2</v>
      </c>
      <c r="DI533" s="4"/>
    </row>
    <row r="534" spans="1:122">
      <c r="S534" s="2">
        <v>4</v>
      </c>
      <c r="T534" s="2">
        <v>3</v>
      </c>
      <c r="U534" s="2">
        <v>4</v>
      </c>
      <c r="V534" s="2">
        <v>3</v>
      </c>
      <c r="W534" s="2">
        <v>3</v>
      </c>
      <c r="X534" s="2">
        <v>4</v>
      </c>
      <c r="Y534" s="2">
        <v>3</v>
      </c>
      <c r="Z534" s="2">
        <v>4</v>
      </c>
      <c r="AA534" s="2">
        <v>3</v>
      </c>
      <c r="AB534" s="2">
        <v>4</v>
      </c>
      <c r="AC534" s="2">
        <v>4</v>
      </c>
      <c r="AD534" s="2">
        <v>3</v>
      </c>
      <c r="AE534" s="2">
        <v>3</v>
      </c>
      <c r="AF534" s="2">
        <v>3</v>
      </c>
      <c r="AG534" s="2">
        <v>4</v>
      </c>
      <c r="AH534" s="2">
        <v>4</v>
      </c>
      <c r="AI534" s="2">
        <v>4</v>
      </c>
      <c r="AJ534" s="2">
        <v>3</v>
      </c>
      <c r="AK534" s="2">
        <v>4</v>
      </c>
      <c r="AL534" s="2">
        <v>4</v>
      </c>
      <c r="AM534" s="2">
        <v>4</v>
      </c>
      <c r="AN534" s="2">
        <v>3</v>
      </c>
      <c r="AO534" s="2">
        <v>4</v>
      </c>
      <c r="AP534" s="2">
        <v>3</v>
      </c>
      <c r="AQ534" s="2">
        <v>3</v>
      </c>
      <c r="AR534" s="2">
        <v>3</v>
      </c>
      <c r="AS534" s="2">
        <v>3</v>
      </c>
      <c r="AT534" s="2">
        <v>3</v>
      </c>
      <c r="AU534" s="2">
        <v>2</v>
      </c>
      <c r="AV534" s="2">
        <v>1</v>
      </c>
      <c r="AW534" s="2">
        <v>3</v>
      </c>
      <c r="AX534" s="2">
        <v>3</v>
      </c>
      <c r="AY534" s="2">
        <v>2</v>
      </c>
      <c r="AZ534" s="2">
        <v>3</v>
      </c>
      <c r="BA534" s="2">
        <v>2</v>
      </c>
      <c r="BB534" s="2">
        <v>4</v>
      </c>
      <c r="BC534" s="2">
        <v>4</v>
      </c>
      <c r="BD534" s="2">
        <v>2</v>
      </c>
      <c r="BE534" s="2">
        <v>4</v>
      </c>
      <c r="BF534" s="2">
        <v>3</v>
      </c>
      <c r="BG534" s="2">
        <v>3</v>
      </c>
      <c r="BH534" s="2">
        <v>2</v>
      </c>
      <c r="BJ534" s="2">
        <v>1</v>
      </c>
      <c r="BK534" s="2">
        <v>1</v>
      </c>
      <c r="BQ534" s="4"/>
      <c r="BR534" s="2">
        <v>1</v>
      </c>
      <c r="BT534" s="2">
        <v>1</v>
      </c>
      <c r="BY534" s="4"/>
      <c r="BZ534" s="2">
        <v>1</v>
      </c>
      <c r="CG534" s="4"/>
      <c r="CI534" s="2">
        <v>1</v>
      </c>
      <c r="CN534" s="2">
        <v>1</v>
      </c>
      <c r="CS534" s="4"/>
      <c r="CX534" s="2">
        <v>1</v>
      </c>
      <c r="DA534" s="8">
        <f t="shared" si="27"/>
        <v>8</v>
      </c>
      <c r="DB534" s="2">
        <v>2</v>
      </c>
      <c r="DD534" s="2">
        <v>3</v>
      </c>
      <c r="DE534" s="2">
        <v>3</v>
      </c>
      <c r="DF534" s="2">
        <v>4</v>
      </c>
      <c r="DG534" s="2">
        <v>3</v>
      </c>
    </row>
    <row r="535" spans="1:122">
      <c r="S535" s="2">
        <v>4</v>
      </c>
      <c r="T535" s="2">
        <v>4</v>
      </c>
      <c r="U535" s="2">
        <v>4</v>
      </c>
      <c r="V535" s="2">
        <v>4</v>
      </c>
      <c r="W535" s="2">
        <v>3</v>
      </c>
      <c r="X535" s="2">
        <v>2</v>
      </c>
      <c r="Y535" s="2">
        <v>4</v>
      </c>
      <c r="Z535" s="2">
        <v>4</v>
      </c>
      <c r="AA535" s="2">
        <v>3</v>
      </c>
      <c r="AB535" s="2">
        <v>4</v>
      </c>
      <c r="AC535" s="2">
        <v>4</v>
      </c>
      <c r="AD535" s="2">
        <v>4</v>
      </c>
      <c r="AE535" s="2">
        <v>3</v>
      </c>
      <c r="AF535" s="2">
        <v>3</v>
      </c>
      <c r="AG535" s="2">
        <v>4</v>
      </c>
      <c r="AH535" s="2">
        <v>4</v>
      </c>
      <c r="AI535" s="2">
        <v>4</v>
      </c>
      <c r="AJ535" s="2">
        <v>3</v>
      </c>
      <c r="AK535" s="2">
        <v>3</v>
      </c>
      <c r="AL535" s="2">
        <v>4</v>
      </c>
      <c r="AM535" s="2">
        <v>3</v>
      </c>
      <c r="AN535" s="2">
        <v>3</v>
      </c>
      <c r="AO535" s="2">
        <v>4</v>
      </c>
      <c r="AP535" s="2">
        <v>3</v>
      </c>
      <c r="AQ535" s="2">
        <v>4</v>
      </c>
      <c r="AR535" s="2">
        <v>2</v>
      </c>
      <c r="AS535" s="2">
        <v>3</v>
      </c>
      <c r="AT535" s="2">
        <v>4</v>
      </c>
      <c r="AU535" s="2">
        <v>2</v>
      </c>
      <c r="AV535" s="2">
        <v>3</v>
      </c>
      <c r="AW535" s="2">
        <v>3</v>
      </c>
      <c r="AX535" s="2">
        <v>2</v>
      </c>
      <c r="AY535" s="2">
        <v>2</v>
      </c>
      <c r="AZ535" s="2">
        <v>4</v>
      </c>
      <c r="BA535" s="2">
        <v>3</v>
      </c>
      <c r="BB535" s="2">
        <v>4</v>
      </c>
      <c r="BC535" s="2">
        <v>4</v>
      </c>
      <c r="BD535" s="2">
        <v>4</v>
      </c>
      <c r="BE535" s="2">
        <v>5</v>
      </c>
      <c r="BF535" s="2">
        <v>4</v>
      </c>
      <c r="BG535" s="2">
        <v>4</v>
      </c>
      <c r="BH535" s="2">
        <v>4</v>
      </c>
      <c r="BM535" s="2">
        <v>1</v>
      </c>
      <c r="BQ535" s="4"/>
      <c r="BR535" s="2">
        <v>1</v>
      </c>
      <c r="BS535" s="2">
        <v>1</v>
      </c>
      <c r="BT535" s="2">
        <v>1</v>
      </c>
      <c r="BU535" s="2">
        <v>1</v>
      </c>
      <c r="BY535" s="4"/>
      <c r="BZ535" s="2">
        <v>1</v>
      </c>
      <c r="CB535" s="2">
        <v>1</v>
      </c>
      <c r="CG535" s="4"/>
      <c r="CI535" s="2">
        <v>1</v>
      </c>
      <c r="CO535" s="2">
        <v>1</v>
      </c>
      <c r="CS535" s="4"/>
      <c r="CX535" s="2">
        <v>1</v>
      </c>
      <c r="DA535" s="8">
        <f t="shared" si="27"/>
        <v>13</v>
      </c>
      <c r="DB535" s="2">
        <v>4</v>
      </c>
      <c r="DC535" s="2">
        <v>4</v>
      </c>
      <c r="DD535" s="2">
        <v>3</v>
      </c>
      <c r="DE535" s="2">
        <v>3</v>
      </c>
      <c r="DF535" s="2">
        <v>3</v>
      </c>
      <c r="DG535" s="2">
        <v>4</v>
      </c>
    </row>
    <row r="536" spans="1:122">
      <c r="S536" s="2">
        <v>4</v>
      </c>
      <c r="T536" s="2">
        <v>2</v>
      </c>
      <c r="U536" s="2">
        <v>4</v>
      </c>
      <c r="V536" s="2">
        <v>4</v>
      </c>
      <c r="W536" s="2">
        <v>3</v>
      </c>
      <c r="X536" s="2">
        <v>2</v>
      </c>
      <c r="Y536" s="2">
        <v>2</v>
      </c>
      <c r="Z536" s="2">
        <v>2</v>
      </c>
      <c r="AA536" s="2">
        <v>2</v>
      </c>
      <c r="AB536" s="2">
        <v>2</v>
      </c>
      <c r="AC536" s="2">
        <v>4</v>
      </c>
      <c r="AD536" s="2">
        <v>3</v>
      </c>
      <c r="AE536" s="2">
        <v>3</v>
      </c>
      <c r="AF536" s="2">
        <v>3</v>
      </c>
      <c r="AG536" s="2">
        <v>3</v>
      </c>
      <c r="AH536" s="2">
        <v>4</v>
      </c>
      <c r="AI536" s="2">
        <v>3</v>
      </c>
      <c r="AJ536" s="2">
        <v>3</v>
      </c>
      <c r="AK536" s="2">
        <v>3</v>
      </c>
      <c r="AL536" s="2">
        <v>4</v>
      </c>
      <c r="AM536" s="2">
        <v>2</v>
      </c>
      <c r="AN536" s="2">
        <v>4</v>
      </c>
      <c r="AO536" s="2">
        <v>4</v>
      </c>
      <c r="AP536" s="2">
        <v>3</v>
      </c>
      <c r="AQ536" s="2">
        <v>3</v>
      </c>
      <c r="AR536" s="2">
        <v>2</v>
      </c>
      <c r="AS536" s="2">
        <v>2</v>
      </c>
      <c r="AT536" s="2">
        <v>2</v>
      </c>
      <c r="AU536" s="2">
        <v>2</v>
      </c>
      <c r="AV536" s="2">
        <v>2</v>
      </c>
      <c r="AW536" s="2">
        <v>2</v>
      </c>
      <c r="AX536" s="2">
        <v>2</v>
      </c>
      <c r="AY536" s="2">
        <v>2</v>
      </c>
      <c r="AZ536" s="2">
        <v>3</v>
      </c>
      <c r="BA536" s="2">
        <v>2</v>
      </c>
      <c r="BB536" s="2">
        <v>3</v>
      </c>
      <c r="BC536" s="2">
        <v>2</v>
      </c>
      <c r="BD536" s="2">
        <v>3</v>
      </c>
      <c r="BE536" s="2">
        <v>4</v>
      </c>
      <c r="BF536" s="2">
        <v>4</v>
      </c>
      <c r="BG536" s="2">
        <v>3</v>
      </c>
      <c r="BH536" s="2">
        <v>3</v>
      </c>
      <c r="BK536" s="2">
        <v>1</v>
      </c>
      <c r="BQ536" s="4"/>
      <c r="BW536" s="2">
        <v>1</v>
      </c>
      <c r="BY536" s="4"/>
      <c r="CE536" s="2">
        <v>1</v>
      </c>
      <c r="CG536" s="4"/>
      <c r="CK536" s="2">
        <v>1</v>
      </c>
      <c r="CO536" s="2">
        <v>1</v>
      </c>
      <c r="CS536" s="4"/>
      <c r="CX536" s="2">
        <v>1</v>
      </c>
      <c r="DA536" s="8">
        <f t="shared" si="27"/>
        <v>10</v>
      </c>
      <c r="DB536" s="2">
        <v>2</v>
      </c>
      <c r="DC536" s="2">
        <v>3</v>
      </c>
      <c r="DD536" s="2">
        <v>4</v>
      </c>
      <c r="DE536" s="2">
        <v>3</v>
      </c>
      <c r="DF536" s="2">
        <v>2</v>
      </c>
      <c r="DG536" s="2">
        <v>2</v>
      </c>
    </row>
    <row r="537" spans="1:122">
      <c r="S537" s="2">
        <v>4</v>
      </c>
      <c r="T537" s="2">
        <v>4</v>
      </c>
      <c r="U537" s="2">
        <v>4</v>
      </c>
      <c r="V537" s="2">
        <v>2</v>
      </c>
      <c r="W537" s="2">
        <v>3</v>
      </c>
      <c r="X537" s="2">
        <v>2</v>
      </c>
      <c r="Y537" s="2">
        <v>2</v>
      </c>
      <c r="Z537" s="2">
        <v>4</v>
      </c>
      <c r="AA537" s="2">
        <v>3</v>
      </c>
      <c r="AB537" s="2">
        <v>1</v>
      </c>
      <c r="AC537" s="2">
        <v>3</v>
      </c>
      <c r="AD537" s="2">
        <v>4</v>
      </c>
      <c r="AE537" s="2">
        <v>4</v>
      </c>
      <c r="AF537" s="2">
        <v>3</v>
      </c>
      <c r="AG537" s="2">
        <v>3</v>
      </c>
      <c r="AH537" s="2">
        <v>3</v>
      </c>
      <c r="AI537" s="2">
        <v>3</v>
      </c>
      <c r="AJ537" s="2">
        <v>1</v>
      </c>
      <c r="AK537" s="2">
        <v>3</v>
      </c>
      <c r="AL537" s="2">
        <v>3</v>
      </c>
      <c r="AM537" s="2">
        <v>4</v>
      </c>
      <c r="AN537" s="2">
        <v>1</v>
      </c>
      <c r="AO537" s="2">
        <v>4</v>
      </c>
      <c r="AP537" s="2">
        <v>3</v>
      </c>
      <c r="AQ537" s="2">
        <v>4</v>
      </c>
      <c r="AR537" s="2">
        <v>2</v>
      </c>
      <c r="AS537" s="2">
        <v>3</v>
      </c>
      <c r="AT537" s="2">
        <v>3</v>
      </c>
      <c r="AU537" s="2">
        <v>3</v>
      </c>
      <c r="AV537" s="2">
        <v>2</v>
      </c>
      <c r="AW537" s="2">
        <v>3</v>
      </c>
      <c r="AX537" s="2">
        <v>2</v>
      </c>
      <c r="AY537" s="2">
        <v>2</v>
      </c>
      <c r="AZ537" s="2">
        <v>1</v>
      </c>
      <c r="BA537" s="2">
        <v>2</v>
      </c>
      <c r="BB537" s="2">
        <v>2</v>
      </c>
      <c r="BC537" s="2">
        <v>2</v>
      </c>
      <c r="BD537" s="2">
        <v>2</v>
      </c>
      <c r="BE537" s="2">
        <v>2</v>
      </c>
      <c r="BF537" s="2">
        <v>2</v>
      </c>
      <c r="BG537" s="2">
        <v>2</v>
      </c>
      <c r="BH537" s="2">
        <v>2</v>
      </c>
      <c r="BO537" s="2">
        <v>1</v>
      </c>
      <c r="BQ537" s="4"/>
      <c r="BR537" s="2">
        <v>1</v>
      </c>
      <c r="BY537" s="4"/>
      <c r="BZ537" s="2">
        <v>1</v>
      </c>
      <c r="CG537" s="4"/>
      <c r="CK537" s="2">
        <v>1</v>
      </c>
      <c r="CQ537" s="2">
        <v>1</v>
      </c>
      <c r="CS537" s="4"/>
      <c r="CX537" s="2">
        <v>1</v>
      </c>
      <c r="DA537" s="8">
        <f t="shared" si="27"/>
        <v>10</v>
      </c>
      <c r="DB537" s="2">
        <v>2</v>
      </c>
      <c r="DC537" s="2">
        <v>2</v>
      </c>
      <c r="DD537" s="2">
        <v>2</v>
      </c>
      <c r="DE537" s="2">
        <v>3</v>
      </c>
      <c r="DF537" s="2">
        <v>2</v>
      </c>
      <c r="DG537" s="2">
        <v>2</v>
      </c>
    </row>
    <row r="538" spans="1:122">
      <c r="S538" s="2">
        <v>4</v>
      </c>
      <c r="T538" s="2">
        <v>3</v>
      </c>
      <c r="U538" s="2">
        <v>4</v>
      </c>
      <c r="V538" s="2">
        <v>3</v>
      </c>
      <c r="W538" s="2">
        <v>2</v>
      </c>
      <c r="X538" s="2">
        <v>2</v>
      </c>
      <c r="Y538" s="2">
        <v>3</v>
      </c>
      <c r="Z538" s="2">
        <v>4</v>
      </c>
      <c r="AA538" s="2">
        <v>1</v>
      </c>
      <c r="AC538" s="2">
        <v>4</v>
      </c>
      <c r="AD538" s="2">
        <v>4</v>
      </c>
      <c r="AE538" s="2">
        <v>4</v>
      </c>
      <c r="AF538" s="2">
        <v>3</v>
      </c>
      <c r="AG538" s="2">
        <v>4</v>
      </c>
      <c r="AH538" s="2">
        <v>3</v>
      </c>
      <c r="AI538" s="2">
        <v>1</v>
      </c>
      <c r="AJ538" s="2">
        <v>3</v>
      </c>
      <c r="AK538" s="2">
        <v>3</v>
      </c>
      <c r="AL538" s="2">
        <v>4</v>
      </c>
      <c r="AM538" s="2">
        <v>1</v>
      </c>
      <c r="AN538" s="2">
        <v>3</v>
      </c>
      <c r="AO538" s="2">
        <v>4</v>
      </c>
      <c r="AP538" s="2">
        <v>4</v>
      </c>
      <c r="AQ538" s="2">
        <v>4</v>
      </c>
      <c r="AR538" s="2">
        <v>2</v>
      </c>
      <c r="AS538" s="2">
        <v>3</v>
      </c>
      <c r="AT538" s="2">
        <v>3</v>
      </c>
      <c r="AU538" s="2">
        <v>2</v>
      </c>
      <c r="AV538" s="2">
        <v>2</v>
      </c>
      <c r="AW538" s="2">
        <v>3</v>
      </c>
      <c r="AX538" s="2">
        <v>2</v>
      </c>
      <c r="AY538" s="2">
        <v>2</v>
      </c>
      <c r="AZ538" s="2">
        <v>3</v>
      </c>
      <c r="BA538" s="2">
        <v>3</v>
      </c>
      <c r="BB538" s="2">
        <v>1</v>
      </c>
      <c r="BC538" s="2">
        <v>2</v>
      </c>
      <c r="BD538" s="2">
        <v>2</v>
      </c>
      <c r="BE538" s="2">
        <v>4</v>
      </c>
      <c r="BF538" s="2">
        <v>4</v>
      </c>
      <c r="BG538" s="2">
        <v>1</v>
      </c>
      <c r="BH538" s="2">
        <v>3</v>
      </c>
      <c r="BK538" s="2">
        <v>1</v>
      </c>
      <c r="BQ538" s="4"/>
      <c r="BR538" s="2">
        <v>1</v>
      </c>
      <c r="BY538" s="4"/>
      <c r="BZ538" s="2">
        <v>1</v>
      </c>
      <c r="CB538" s="2">
        <v>1</v>
      </c>
      <c r="CG538" s="4"/>
      <c r="CK538" s="2">
        <v>1</v>
      </c>
      <c r="CQ538" s="2">
        <v>1</v>
      </c>
      <c r="CS538" s="4"/>
      <c r="CX538" s="2">
        <v>1</v>
      </c>
      <c r="DA538" s="8">
        <f t="shared" si="27"/>
        <v>9</v>
      </c>
      <c r="DB538" s="2">
        <v>2</v>
      </c>
      <c r="DC538" s="2">
        <v>2</v>
      </c>
      <c r="DD538" s="2">
        <v>3</v>
      </c>
      <c r="DE538" s="2">
        <v>4</v>
      </c>
      <c r="DF538" s="2">
        <v>1</v>
      </c>
      <c r="DG538" s="2">
        <v>2</v>
      </c>
    </row>
    <row r="539" spans="1:122">
      <c r="S539" s="2">
        <v>4</v>
      </c>
      <c r="T539" s="2">
        <v>3</v>
      </c>
      <c r="U539" s="2">
        <v>3</v>
      </c>
      <c r="V539" s="2">
        <v>3</v>
      </c>
      <c r="W539" s="2">
        <v>3</v>
      </c>
      <c r="X539" s="2">
        <v>2</v>
      </c>
      <c r="Y539" s="2">
        <v>4</v>
      </c>
      <c r="Z539" s="2">
        <v>4</v>
      </c>
      <c r="AA539" s="2">
        <v>3</v>
      </c>
      <c r="AB539" s="2">
        <v>4</v>
      </c>
      <c r="AC539" s="2">
        <v>4</v>
      </c>
      <c r="AD539" s="2">
        <v>4</v>
      </c>
      <c r="AE539" s="2">
        <v>3</v>
      </c>
      <c r="AF539" s="2">
        <v>3</v>
      </c>
      <c r="AG539" s="2">
        <v>3</v>
      </c>
      <c r="AH539" s="2">
        <v>3</v>
      </c>
      <c r="AI539" s="2">
        <v>1</v>
      </c>
      <c r="AJ539" s="2">
        <v>3</v>
      </c>
      <c r="AK539" s="2">
        <v>3</v>
      </c>
      <c r="AL539" s="2">
        <v>4</v>
      </c>
      <c r="AM539" s="2">
        <v>4</v>
      </c>
      <c r="AN539" s="2">
        <v>4</v>
      </c>
      <c r="AO539" s="2">
        <v>4</v>
      </c>
      <c r="AP539" s="2">
        <v>3</v>
      </c>
      <c r="AQ539" s="2">
        <v>3</v>
      </c>
      <c r="AR539" s="2">
        <v>2</v>
      </c>
      <c r="AS539" s="2">
        <v>2</v>
      </c>
      <c r="AT539" s="2">
        <v>2</v>
      </c>
      <c r="AU539" s="2">
        <v>2</v>
      </c>
      <c r="AV539" s="2">
        <v>2</v>
      </c>
      <c r="AW539" s="2">
        <v>3</v>
      </c>
      <c r="AX539" s="2">
        <v>2</v>
      </c>
      <c r="AY539" s="2">
        <v>2</v>
      </c>
      <c r="AZ539" s="2">
        <v>3</v>
      </c>
      <c r="BA539" s="2">
        <v>1</v>
      </c>
      <c r="BB539" s="2">
        <v>4</v>
      </c>
      <c r="BC539" s="2">
        <v>4</v>
      </c>
      <c r="BD539" s="2">
        <v>3</v>
      </c>
      <c r="BE539" s="2">
        <v>2</v>
      </c>
      <c r="BF539" s="2">
        <v>4</v>
      </c>
      <c r="BG539" s="2">
        <v>1</v>
      </c>
      <c r="BH539" s="2">
        <v>3</v>
      </c>
      <c r="BJ539" s="2">
        <v>1</v>
      </c>
      <c r="BK539" s="2">
        <v>1</v>
      </c>
      <c r="BQ539" s="4"/>
      <c r="BW539" s="2">
        <v>1</v>
      </c>
      <c r="BY539" s="4"/>
      <c r="CE539" s="2">
        <v>1</v>
      </c>
      <c r="CG539" s="4"/>
      <c r="CL539" s="2">
        <v>1</v>
      </c>
      <c r="CR539" s="2">
        <v>1</v>
      </c>
      <c r="CS539" s="4"/>
      <c r="CX539" s="2">
        <v>1</v>
      </c>
      <c r="DA539" s="8">
        <f t="shared" si="27"/>
        <v>6</v>
      </c>
      <c r="DB539" s="2">
        <v>3</v>
      </c>
      <c r="DC539" s="2">
        <v>3</v>
      </c>
      <c r="DD539" s="2">
        <v>4</v>
      </c>
      <c r="DE539" s="2">
        <v>3</v>
      </c>
      <c r="DF539" s="2">
        <v>2</v>
      </c>
      <c r="DG539" s="2">
        <v>3</v>
      </c>
    </row>
    <row r="540" spans="1:122">
      <c r="S540" s="2">
        <v>4</v>
      </c>
      <c r="T540" s="2">
        <v>3</v>
      </c>
      <c r="U540" s="2">
        <v>1</v>
      </c>
      <c r="V540" s="2">
        <v>2</v>
      </c>
      <c r="W540" s="2">
        <v>3</v>
      </c>
      <c r="X540" s="2">
        <v>3</v>
      </c>
      <c r="Y540" s="2">
        <v>2</v>
      </c>
      <c r="Z540" s="2">
        <v>3</v>
      </c>
      <c r="AA540" s="2">
        <v>3</v>
      </c>
      <c r="AB540" s="2">
        <v>3</v>
      </c>
      <c r="AC540" s="2">
        <v>4</v>
      </c>
      <c r="AD540" s="2">
        <v>4</v>
      </c>
      <c r="AE540" s="2">
        <v>4</v>
      </c>
      <c r="AF540" s="2">
        <v>3</v>
      </c>
      <c r="AG540" s="2">
        <v>3</v>
      </c>
      <c r="AH540" s="2">
        <v>3</v>
      </c>
      <c r="AI540" s="2">
        <v>3</v>
      </c>
      <c r="AJ540" s="2">
        <v>3</v>
      </c>
      <c r="AK540" s="2">
        <v>3</v>
      </c>
      <c r="AL540" s="2">
        <v>4</v>
      </c>
      <c r="AM540" s="2">
        <v>3</v>
      </c>
      <c r="AN540" s="2">
        <v>3</v>
      </c>
      <c r="AO540" s="2">
        <v>4</v>
      </c>
      <c r="AP540" s="2">
        <v>4</v>
      </c>
      <c r="AQ540" s="2">
        <v>4</v>
      </c>
      <c r="AR540" s="2">
        <v>2</v>
      </c>
      <c r="AS540" s="2">
        <v>3</v>
      </c>
      <c r="AT540" s="2">
        <v>3</v>
      </c>
      <c r="AU540" s="2">
        <v>2</v>
      </c>
      <c r="AV540" s="2">
        <v>2</v>
      </c>
      <c r="AW540" s="2">
        <v>3</v>
      </c>
      <c r="AX540" s="2">
        <v>2</v>
      </c>
      <c r="AY540" s="2">
        <v>2</v>
      </c>
      <c r="AZ540" s="2">
        <v>3</v>
      </c>
      <c r="BA540" s="2">
        <v>2</v>
      </c>
      <c r="BB540" s="2">
        <v>3</v>
      </c>
      <c r="BC540" s="2">
        <v>3</v>
      </c>
      <c r="BD540" s="2">
        <v>3</v>
      </c>
      <c r="BE540" s="2">
        <v>2</v>
      </c>
      <c r="BF540" s="2">
        <v>3</v>
      </c>
      <c r="BG540" s="2">
        <v>2</v>
      </c>
      <c r="BH540" s="2">
        <v>3</v>
      </c>
      <c r="BK540" s="2">
        <v>1</v>
      </c>
      <c r="BQ540" s="4"/>
      <c r="BR540" s="2">
        <v>1</v>
      </c>
      <c r="BY540" s="4"/>
      <c r="BZ540" s="2">
        <v>1</v>
      </c>
      <c r="CB540" s="2">
        <v>1</v>
      </c>
      <c r="CG540" s="4"/>
      <c r="CK540" s="2">
        <v>1</v>
      </c>
      <c r="CQ540" s="2">
        <v>1</v>
      </c>
      <c r="CS540" s="4"/>
      <c r="CX540" s="2">
        <v>1</v>
      </c>
      <c r="DA540" s="8">
        <f t="shared" si="27"/>
        <v>1</v>
      </c>
      <c r="DB540" s="2">
        <v>3</v>
      </c>
      <c r="DC540" s="2">
        <v>3</v>
      </c>
      <c r="DD540" s="2">
        <v>3</v>
      </c>
      <c r="DE540" s="2">
        <v>3</v>
      </c>
      <c r="DF540" s="2">
        <v>3</v>
      </c>
      <c r="DG540" s="2">
        <v>3</v>
      </c>
    </row>
    <row r="541" spans="1:122">
      <c r="S541" s="2">
        <v>4</v>
      </c>
      <c r="T541" s="2">
        <v>2</v>
      </c>
      <c r="U541" s="2">
        <v>3</v>
      </c>
      <c r="V541" s="2">
        <v>2</v>
      </c>
      <c r="W541" s="2">
        <v>1</v>
      </c>
      <c r="X541" s="2">
        <v>2</v>
      </c>
      <c r="Y541" s="2">
        <v>2</v>
      </c>
      <c r="Z541" s="2">
        <v>4</v>
      </c>
      <c r="AA541" s="2">
        <v>2</v>
      </c>
      <c r="AB541" s="2">
        <v>4</v>
      </c>
      <c r="AC541" s="2">
        <v>4</v>
      </c>
      <c r="AD541" s="2">
        <v>3</v>
      </c>
      <c r="AE541" s="2">
        <v>4</v>
      </c>
      <c r="AF541" s="2">
        <v>3</v>
      </c>
      <c r="AG541" s="2">
        <v>3</v>
      </c>
      <c r="AH541" s="2">
        <v>3</v>
      </c>
      <c r="AI541" s="2">
        <v>3</v>
      </c>
      <c r="AJ541" s="2">
        <v>3</v>
      </c>
      <c r="AK541" s="2">
        <v>3</v>
      </c>
      <c r="AL541" s="2">
        <v>2</v>
      </c>
      <c r="AM541" s="2">
        <v>3</v>
      </c>
      <c r="AN541" s="2">
        <v>4</v>
      </c>
      <c r="AO541" s="2">
        <v>4</v>
      </c>
      <c r="AP541" s="2">
        <v>3</v>
      </c>
      <c r="AQ541" s="2">
        <v>4</v>
      </c>
      <c r="AR541" s="2">
        <v>2</v>
      </c>
      <c r="AS541" s="2">
        <v>2</v>
      </c>
      <c r="AT541" s="2">
        <v>2</v>
      </c>
      <c r="AU541" s="2">
        <v>2</v>
      </c>
      <c r="AV541" s="2">
        <v>2</v>
      </c>
      <c r="AW541" s="2">
        <v>2</v>
      </c>
      <c r="AX541" s="2">
        <v>2</v>
      </c>
      <c r="AY541" s="2">
        <v>2</v>
      </c>
      <c r="AZ541" s="2">
        <v>2</v>
      </c>
      <c r="BA541" s="2">
        <v>2</v>
      </c>
      <c r="BB541" s="2">
        <v>3</v>
      </c>
      <c r="BC541" s="2">
        <v>2</v>
      </c>
      <c r="BD541" s="2">
        <v>2</v>
      </c>
      <c r="BE541" s="2">
        <v>2</v>
      </c>
      <c r="BF541" s="2">
        <v>2</v>
      </c>
      <c r="BG541" s="2">
        <v>2</v>
      </c>
      <c r="BH541" s="2">
        <v>3</v>
      </c>
      <c r="BO541" s="2">
        <v>1</v>
      </c>
      <c r="BQ541" s="4"/>
      <c r="BR541" s="2">
        <v>1</v>
      </c>
      <c r="BY541" s="4"/>
      <c r="CE541" s="2">
        <v>1</v>
      </c>
      <c r="CG541" s="4"/>
      <c r="CK541" s="2">
        <v>1</v>
      </c>
      <c r="CQ541" s="2">
        <v>1</v>
      </c>
      <c r="CS541" s="4"/>
      <c r="CX541" s="2">
        <v>1</v>
      </c>
      <c r="DA541" s="8">
        <f t="shared" si="27"/>
        <v>6</v>
      </c>
      <c r="DB541" s="2">
        <v>2</v>
      </c>
      <c r="DC541" s="2">
        <v>2</v>
      </c>
      <c r="DD541" s="2">
        <v>2</v>
      </c>
      <c r="DE541" s="2">
        <v>3</v>
      </c>
      <c r="DF541" s="2">
        <v>2</v>
      </c>
      <c r="DG541" s="2">
        <v>2</v>
      </c>
    </row>
    <row r="542" spans="1:122">
      <c r="S542" s="2">
        <v>4</v>
      </c>
      <c r="T542" s="2">
        <v>3</v>
      </c>
      <c r="U542" s="2">
        <v>4</v>
      </c>
      <c r="V542" s="2">
        <v>3</v>
      </c>
      <c r="W542" s="2">
        <v>1</v>
      </c>
      <c r="X542" s="2">
        <v>2</v>
      </c>
      <c r="Y542" s="2">
        <v>2</v>
      </c>
      <c r="Z542" s="2">
        <v>4</v>
      </c>
      <c r="AA542" s="2">
        <v>3</v>
      </c>
      <c r="AB542" s="2">
        <v>4</v>
      </c>
      <c r="AC542" s="2">
        <v>4</v>
      </c>
      <c r="AD542" s="2">
        <v>3</v>
      </c>
      <c r="AE542" s="2">
        <v>4</v>
      </c>
      <c r="AF542" s="2">
        <v>3</v>
      </c>
      <c r="AG542" s="2">
        <v>4</v>
      </c>
      <c r="AH542" s="2">
        <v>4</v>
      </c>
      <c r="AI542" s="2">
        <v>4</v>
      </c>
      <c r="AJ542" s="2">
        <v>3</v>
      </c>
      <c r="AK542" s="2">
        <v>4</v>
      </c>
      <c r="AL542" s="2">
        <v>3</v>
      </c>
      <c r="AM542" s="2">
        <v>4</v>
      </c>
      <c r="AN542" s="2">
        <v>4</v>
      </c>
      <c r="AO542" s="2">
        <v>4</v>
      </c>
      <c r="AP542" s="2">
        <v>3</v>
      </c>
      <c r="AQ542" s="2">
        <v>4</v>
      </c>
      <c r="AR542" s="2">
        <v>2</v>
      </c>
      <c r="AS542" s="2">
        <v>2</v>
      </c>
      <c r="AT542" s="2">
        <v>3</v>
      </c>
      <c r="AU542" s="2">
        <v>2</v>
      </c>
      <c r="AV542" s="2">
        <v>2</v>
      </c>
      <c r="AW542" s="2">
        <v>3</v>
      </c>
      <c r="AX542" s="2">
        <v>2</v>
      </c>
      <c r="AY542" s="2">
        <v>2</v>
      </c>
      <c r="AZ542" s="2">
        <v>2</v>
      </c>
      <c r="BA542" s="2">
        <v>2</v>
      </c>
      <c r="BB542" s="2">
        <v>3</v>
      </c>
      <c r="BC542" s="2">
        <v>2</v>
      </c>
      <c r="BD542" s="2">
        <v>4</v>
      </c>
      <c r="BE542" s="2">
        <v>4</v>
      </c>
      <c r="BF542" s="2">
        <v>2</v>
      </c>
      <c r="BG542" s="2">
        <v>2</v>
      </c>
      <c r="BK542" s="2">
        <v>1</v>
      </c>
      <c r="BQ542" s="4"/>
      <c r="BW542" s="2">
        <v>1</v>
      </c>
      <c r="BY542" s="4"/>
      <c r="CB542" s="2">
        <v>1</v>
      </c>
      <c r="CG542" s="4"/>
      <c r="CK542" s="2">
        <v>1</v>
      </c>
      <c r="CO542" s="2">
        <v>1</v>
      </c>
      <c r="CS542" s="4"/>
      <c r="CX542" s="2">
        <v>1</v>
      </c>
      <c r="DA542" s="8">
        <f t="shared" si="27"/>
        <v>6</v>
      </c>
      <c r="DB542" s="2">
        <v>2</v>
      </c>
      <c r="DC542" s="2">
        <v>2</v>
      </c>
      <c r="DD542" s="2">
        <v>3</v>
      </c>
      <c r="DE542" s="2">
        <v>3</v>
      </c>
      <c r="DF542" s="2">
        <v>2</v>
      </c>
      <c r="DG542" s="2">
        <v>2</v>
      </c>
    </row>
    <row r="543" spans="1:122">
      <c r="S543" s="2">
        <v>4</v>
      </c>
      <c r="T543" s="2">
        <v>3</v>
      </c>
      <c r="U543" s="2">
        <v>3</v>
      </c>
      <c r="V543" s="2">
        <v>3</v>
      </c>
      <c r="W543" s="2">
        <v>4</v>
      </c>
      <c r="X543" s="2">
        <v>2</v>
      </c>
      <c r="Y543" s="2">
        <v>3</v>
      </c>
      <c r="Z543" s="2">
        <v>3</v>
      </c>
      <c r="AA543" s="2">
        <v>3</v>
      </c>
      <c r="AB543" s="2">
        <v>4</v>
      </c>
      <c r="AC543" s="2">
        <v>4</v>
      </c>
      <c r="AD543" s="2">
        <v>4</v>
      </c>
      <c r="AE543" s="2">
        <v>4</v>
      </c>
      <c r="AF543" s="2">
        <v>3</v>
      </c>
      <c r="AG543" s="2">
        <v>3</v>
      </c>
      <c r="AH543" s="2">
        <v>4</v>
      </c>
      <c r="AI543" s="2">
        <v>3</v>
      </c>
      <c r="AJ543" s="2">
        <v>3</v>
      </c>
      <c r="AK543" s="2">
        <v>3</v>
      </c>
      <c r="AL543" s="2">
        <v>4</v>
      </c>
      <c r="AM543" s="2">
        <v>3</v>
      </c>
      <c r="AN543" s="2">
        <v>3</v>
      </c>
      <c r="AO543" s="2">
        <v>4</v>
      </c>
      <c r="AP543" s="2">
        <v>4</v>
      </c>
      <c r="AQ543" s="2">
        <v>4</v>
      </c>
      <c r="AR543" s="2">
        <v>2</v>
      </c>
      <c r="AS543" s="2">
        <v>2</v>
      </c>
      <c r="AT543" s="2">
        <v>2</v>
      </c>
      <c r="AU543" s="2">
        <v>2</v>
      </c>
      <c r="AV543" s="2">
        <v>3</v>
      </c>
      <c r="AW543" s="2">
        <v>3</v>
      </c>
      <c r="AX543" s="2">
        <v>2</v>
      </c>
      <c r="AY543" s="2">
        <v>2</v>
      </c>
      <c r="AZ543" s="2">
        <v>3</v>
      </c>
      <c r="BA543" s="2">
        <v>2</v>
      </c>
      <c r="BB543" s="2">
        <v>3</v>
      </c>
      <c r="BC543" s="2">
        <v>2</v>
      </c>
      <c r="BD543" s="2">
        <v>2</v>
      </c>
      <c r="BE543" s="2">
        <v>2</v>
      </c>
      <c r="BF543" s="2">
        <v>3</v>
      </c>
      <c r="BG543" s="2">
        <v>3</v>
      </c>
      <c r="BH543" s="2">
        <v>3</v>
      </c>
      <c r="BK543" s="2">
        <v>1</v>
      </c>
      <c r="BQ543" s="4"/>
      <c r="BR543" s="2">
        <v>1</v>
      </c>
      <c r="BY543" s="4"/>
      <c r="BZ543" s="2">
        <v>1</v>
      </c>
      <c r="CB543" s="2">
        <v>1</v>
      </c>
      <c r="CG543" s="4"/>
      <c r="CK543" s="2">
        <v>1</v>
      </c>
      <c r="CQ543" s="2">
        <v>1</v>
      </c>
      <c r="CS543" s="4"/>
      <c r="CX543" s="2">
        <v>1</v>
      </c>
      <c r="DA543" s="8">
        <f t="shared" si="27"/>
        <v>6</v>
      </c>
      <c r="DB543" s="2">
        <v>3</v>
      </c>
      <c r="DC543" s="2">
        <v>2</v>
      </c>
      <c r="DD543" s="2">
        <v>3</v>
      </c>
      <c r="DE543" s="2">
        <v>3</v>
      </c>
      <c r="DF543" s="2">
        <v>2</v>
      </c>
      <c r="DG543" s="2">
        <v>2</v>
      </c>
    </row>
    <row r="544" spans="1:122">
      <c r="S544" s="2">
        <v>3</v>
      </c>
      <c r="T544" s="2">
        <v>3</v>
      </c>
      <c r="U544" s="2">
        <v>4</v>
      </c>
      <c r="V544" s="2">
        <v>4</v>
      </c>
      <c r="W544" s="2">
        <v>3</v>
      </c>
      <c r="X544" s="2">
        <v>2</v>
      </c>
      <c r="Y544" s="2">
        <v>2</v>
      </c>
      <c r="Z544" s="2">
        <v>4</v>
      </c>
      <c r="AA544" s="2">
        <v>3</v>
      </c>
      <c r="AB544" s="2">
        <v>4</v>
      </c>
      <c r="AC544" s="2">
        <v>4</v>
      </c>
      <c r="AD544" s="2">
        <v>4</v>
      </c>
      <c r="AE544" s="2">
        <v>3</v>
      </c>
      <c r="AF544" s="2">
        <v>3</v>
      </c>
      <c r="AG544" s="2">
        <v>4</v>
      </c>
      <c r="AH544" s="2">
        <v>3</v>
      </c>
      <c r="AI544" s="2">
        <v>4</v>
      </c>
      <c r="AJ544" s="2">
        <v>3</v>
      </c>
      <c r="AK544" s="2">
        <v>3</v>
      </c>
      <c r="AL544" s="2">
        <v>4</v>
      </c>
      <c r="AM544" s="2">
        <v>4</v>
      </c>
      <c r="AN544" s="2">
        <v>4</v>
      </c>
      <c r="AO544" s="2">
        <v>4</v>
      </c>
      <c r="AP544" s="2">
        <v>4</v>
      </c>
      <c r="AQ544" s="2">
        <v>3</v>
      </c>
      <c r="AR544" s="2">
        <v>2</v>
      </c>
      <c r="AS544" s="2">
        <v>2</v>
      </c>
      <c r="AT544" s="2">
        <v>2</v>
      </c>
      <c r="AU544" s="2">
        <v>3</v>
      </c>
      <c r="AV544" s="2">
        <v>3</v>
      </c>
      <c r="AW544" s="2">
        <v>3</v>
      </c>
      <c r="AX544" s="2">
        <v>2</v>
      </c>
      <c r="AY544" s="2">
        <v>2</v>
      </c>
      <c r="AZ544" s="2">
        <v>3</v>
      </c>
      <c r="BA544" s="2">
        <v>2</v>
      </c>
      <c r="BB544" s="2">
        <v>1</v>
      </c>
      <c r="BC544" s="2">
        <v>3</v>
      </c>
      <c r="BD544" s="2">
        <v>4</v>
      </c>
      <c r="BE544" s="2">
        <v>4</v>
      </c>
      <c r="BF544" s="2">
        <v>4</v>
      </c>
      <c r="BG544" s="2">
        <v>3</v>
      </c>
      <c r="BH544" s="2">
        <v>3</v>
      </c>
      <c r="BJ544" s="2">
        <v>1</v>
      </c>
      <c r="BK544" s="2">
        <v>1</v>
      </c>
      <c r="BQ544" s="4"/>
      <c r="BR544" s="2">
        <v>1</v>
      </c>
      <c r="BY544" s="4"/>
      <c r="BZ544" s="2">
        <v>1</v>
      </c>
      <c r="CB544" s="2">
        <v>1</v>
      </c>
      <c r="CG544" s="4"/>
      <c r="CJ544" s="2">
        <v>1</v>
      </c>
      <c r="CP544" s="2">
        <v>1</v>
      </c>
      <c r="CS544" s="4"/>
      <c r="CX544" s="2">
        <v>1</v>
      </c>
      <c r="DA544" s="8">
        <f t="shared" si="27"/>
        <v>6</v>
      </c>
      <c r="DB544" s="2">
        <v>3</v>
      </c>
      <c r="DC544" s="2">
        <v>3</v>
      </c>
      <c r="DD544" s="2">
        <v>3</v>
      </c>
      <c r="DE544" s="2">
        <v>3</v>
      </c>
      <c r="DF544" s="2">
        <v>2</v>
      </c>
      <c r="DG544" s="2">
        <v>2</v>
      </c>
    </row>
    <row r="545" spans="19:111">
      <c r="S545" s="2">
        <v>3</v>
      </c>
      <c r="T545" s="2">
        <v>3</v>
      </c>
      <c r="U545" s="2">
        <v>4</v>
      </c>
      <c r="V545" s="2">
        <v>3</v>
      </c>
      <c r="W545" s="2">
        <v>3</v>
      </c>
      <c r="X545" s="2">
        <v>2</v>
      </c>
      <c r="Y545" s="2">
        <v>3</v>
      </c>
      <c r="Z545" s="2">
        <v>4</v>
      </c>
      <c r="AA545" s="2">
        <v>3</v>
      </c>
      <c r="AB545" s="2">
        <v>3</v>
      </c>
      <c r="AC545" s="2">
        <v>4</v>
      </c>
      <c r="AD545" s="2">
        <v>3</v>
      </c>
      <c r="AE545" s="2">
        <v>4</v>
      </c>
      <c r="AF545" s="2">
        <v>3</v>
      </c>
      <c r="AG545" s="2">
        <v>3</v>
      </c>
      <c r="AH545" s="2">
        <v>3</v>
      </c>
      <c r="AI545" s="2">
        <v>3</v>
      </c>
      <c r="AJ545" s="2">
        <v>4</v>
      </c>
      <c r="AK545" s="2">
        <v>3</v>
      </c>
      <c r="AL545" s="2">
        <v>4</v>
      </c>
      <c r="AM545" s="2">
        <v>3</v>
      </c>
      <c r="AN545" s="2">
        <v>4</v>
      </c>
      <c r="AO545" s="2">
        <v>4</v>
      </c>
      <c r="AP545" s="2">
        <v>3</v>
      </c>
      <c r="AQ545" s="2">
        <v>3</v>
      </c>
      <c r="AR545" s="2">
        <v>3</v>
      </c>
      <c r="AS545" s="2">
        <v>2</v>
      </c>
      <c r="AT545" s="2">
        <v>4</v>
      </c>
      <c r="AU545" s="2">
        <v>2</v>
      </c>
      <c r="AV545" s="2">
        <v>2</v>
      </c>
      <c r="AW545" s="2">
        <v>2</v>
      </c>
      <c r="AX545" s="2">
        <v>3</v>
      </c>
      <c r="AY545" s="2">
        <v>2</v>
      </c>
      <c r="AZ545" s="2">
        <v>4</v>
      </c>
      <c r="BA545" s="2">
        <v>2</v>
      </c>
      <c r="BB545" s="2">
        <v>3</v>
      </c>
      <c r="BC545" s="2">
        <v>4</v>
      </c>
      <c r="BD545" s="2">
        <v>4</v>
      </c>
      <c r="BE545" s="2">
        <v>2</v>
      </c>
      <c r="BF545" s="2">
        <v>3</v>
      </c>
      <c r="BG545" s="2">
        <v>3</v>
      </c>
      <c r="BH545" s="2">
        <v>4</v>
      </c>
      <c r="BK545" s="2">
        <v>1</v>
      </c>
      <c r="BQ545" s="4"/>
      <c r="BW545" s="2">
        <v>1</v>
      </c>
      <c r="BY545" s="4"/>
      <c r="CE545" s="2">
        <v>1</v>
      </c>
      <c r="CG545" s="4"/>
      <c r="CK545" s="2">
        <v>1</v>
      </c>
      <c r="CQ545" s="2">
        <v>1</v>
      </c>
      <c r="CS545" s="4"/>
      <c r="CX545" s="2">
        <v>1</v>
      </c>
      <c r="DA545" s="8">
        <f t="shared" si="27"/>
        <v>6</v>
      </c>
      <c r="DB545" s="2">
        <v>2</v>
      </c>
      <c r="DC545" s="2">
        <v>3</v>
      </c>
      <c r="DD545" s="2">
        <v>4</v>
      </c>
      <c r="DE545" s="2">
        <v>3</v>
      </c>
      <c r="DF545" s="2">
        <v>3</v>
      </c>
      <c r="DG545" s="2">
        <v>2</v>
      </c>
    </row>
    <row r="546" spans="19:111">
      <c r="S546" s="2">
        <v>4</v>
      </c>
      <c r="T546" s="2">
        <v>3</v>
      </c>
      <c r="U546" s="2">
        <v>4</v>
      </c>
      <c r="V546" s="2">
        <v>3</v>
      </c>
      <c r="W546" s="2">
        <v>3</v>
      </c>
      <c r="X546" s="2">
        <v>2</v>
      </c>
      <c r="Y546" s="2">
        <v>3</v>
      </c>
      <c r="Z546" s="2">
        <v>3</v>
      </c>
      <c r="AA546" s="2">
        <v>3</v>
      </c>
      <c r="AB546" s="2">
        <v>4</v>
      </c>
      <c r="AC546" s="2">
        <v>4</v>
      </c>
      <c r="AD546" s="2">
        <v>4</v>
      </c>
      <c r="AE546" s="2">
        <v>4</v>
      </c>
      <c r="AF546" s="2">
        <v>3</v>
      </c>
      <c r="AG546" s="2">
        <v>4</v>
      </c>
      <c r="AH546" s="2">
        <v>4</v>
      </c>
      <c r="AI546" s="2">
        <v>4</v>
      </c>
      <c r="AJ546" s="2">
        <v>4</v>
      </c>
      <c r="AK546" s="2">
        <v>3</v>
      </c>
      <c r="AL546" s="2">
        <v>4</v>
      </c>
      <c r="AM546" s="2">
        <v>4</v>
      </c>
      <c r="AN546" s="2">
        <v>4</v>
      </c>
      <c r="AO546" s="2">
        <v>4</v>
      </c>
      <c r="AP546" s="2">
        <v>4</v>
      </c>
      <c r="AQ546" s="2">
        <v>4</v>
      </c>
      <c r="AR546" s="2">
        <v>2</v>
      </c>
      <c r="AS546" s="2">
        <v>4</v>
      </c>
      <c r="AT546" s="2">
        <v>2</v>
      </c>
      <c r="AU546" s="2">
        <v>3</v>
      </c>
      <c r="AV546" s="2">
        <v>2</v>
      </c>
      <c r="AW546" s="2">
        <v>4</v>
      </c>
      <c r="AX546" s="2">
        <v>2</v>
      </c>
      <c r="AY546" s="2">
        <v>2</v>
      </c>
      <c r="AZ546" s="2">
        <v>3</v>
      </c>
      <c r="BA546" s="2">
        <v>2</v>
      </c>
      <c r="BB546" s="2">
        <v>3</v>
      </c>
      <c r="BC546" s="2">
        <v>3</v>
      </c>
      <c r="BD546" s="2">
        <v>3</v>
      </c>
      <c r="BE546" s="2">
        <v>3</v>
      </c>
      <c r="BF546" s="2">
        <v>3</v>
      </c>
      <c r="BG546" s="2">
        <v>3</v>
      </c>
      <c r="BH546" s="2">
        <v>4</v>
      </c>
      <c r="BJ546" s="2">
        <v>1</v>
      </c>
      <c r="BK546" s="2">
        <v>1</v>
      </c>
      <c r="BN546" s="2">
        <v>1</v>
      </c>
      <c r="BQ546" s="4" t="s">
        <v>654</v>
      </c>
      <c r="BR546" s="2">
        <v>1</v>
      </c>
      <c r="BY546" s="4"/>
      <c r="BZ546" s="2">
        <v>1</v>
      </c>
      <c r="CB546" s="2">
        <v>1</v>
      </c>
      <c r="CG546" s="4"/>
      <c r="CI546" s="2">
        <v>1</v>
      </c>
      <c r="CO546" s="2">
        <v>1</v>
      </c>
      <c r="CS546" s="4"/>
      <c r="CX546" s="2">
        <v>1</v>
      </c>
      <c r="DA546" s="8">
        <f t="shared" si="27"/>
        <v>5</v>
      </c>
      <c r="DB546" s="2">
        <v>3</v>
      </c>
      <c r="DC546" s="2">
        <v>2</v>
      </c>
      <c r="DD546" s="2">
        <v>2</v>
      </c>
      <c r="DE546" s="2">
        <v>3</v>
      </c>
      <c r="DF546" s="2">
        <v>5</v>
      </c>
      <c r="DG546" s="2">
        <v>3</v>
      </c>
    </row>
    <row r="547" spans="19:111">
      <c r="S547" s="2">
        <v>4</v>
      </c>
      <c r="T547" s="2">
        <v>3</v>
      </c>
      <c r="U547" s="2">
        <v>3</v>
      </c>
      <c r="V547" s="2">
        <v>3</v>
      </c>
      <c r="W547" s="2">
        <v>3</v>
      </c>
      <c r="X547" s="2">
        <v>2</v>
      </c>
      <c r="Y547" s="2">
        <v>3</v>
      </c>
      <c r="Z547" s="2">
        <v>4</v>
      </c>
      <c r="AA547" s="2">
        <v>3</v>
      </c>
      <c r="AB547" s="2">
        <v>4</v>
      </c>
      <c r="AC547" s="2">
        <v>4</v>
      </c>
      <c r="AD547" s="2">
        <v>4</v>
      </c>
      <c r="AE547" s="2">
        <v>4</v>
      </c>
      <c r="AF547" s="2">
        <v>3</v>
      </c>
      <c r="AG547" s="2">
        <v>3</v>
      </c>
      <c r="AH547" s="2">
        <v>4</v>
      </c>
      <c r="AI547" s="2">
        <v>4</v>
      </c>
      <c r="AJ547" s="2">
        <v>4</v>
      </c>
      <c r="AK547" s="2">
        <v>4</v>
      </c>
      <c r="AL547" s="2">
        <v>3</v>
      </c>
      <c r="AM547" s="2">
        <v>4</v>
      </c>
      <c r="AN547" s="2">
        <v>4</v>
      </c>
      <c r="AO547" s="2">
        <v>2</v>
      </c>
      <c r="AP547" s="2">
        <v>4</v>
      </c>
      <c r="AQ547" s="2">
        <v>4</v>
      </c>
      <c r="AR547" s="2">
        <v>3</v>
      </c>
      <c r="AS547" s="2">
        <v>2</v>
      </c>
      <c r="AT547" s="2">
        <v>2</v>
      </c>
      <c r="AU547" s="2">
        <v>4</v>
      </c>
      <c r="AV547" s="2">
        <v>3</v>
      </c>
      <c r="AW547" s="2">
        <v>4</v>
      </c>
      <c r="AX547" s="2">
        <v>2</v>
      </c>
      <c r="AY547" s="2">
        <v>2</v>
      </c>
      <c r="AZ547" s="2">
        <v>3</v>
      </c>
      <c r="BA547" s="2">
        <v>2</v>
      </c>
      <c r="BB547" s="2">
        <v>3</v>
      </c>
      <c r="BC547" s="2">
        <v>3</v>
      </c>
      <c r="BD547" s="2">
        <v>3</v>
      </c>
      <c r="BE547" s="2">
        <v>2</v>
      </c>
      <c r="BF547" s="2">
        <v>2</v>
      </c>
      <c r="BG547" s="2">
        <v>3</v>
      </c>
      <c r="BH547" s="2">
        <v>3</v>
      </c>
      <c r="BL547" s="2">
        <v>1</v>
      </c>
      <c r="BM547" s="2">
        <v>1</v>
      </c>
      <c r="BN547" s="2">
        <v>1</v>
      </c>
      <c r="BQ547" s="4" t="s">
        <v>655</v>
      </c>
      <c r="BR547" s="2">
        <v>1</v>
      </c>
      <c r="BS547" s="2">
        <v>1</v>
      </c>
      <c r="BV547" s="2">
        <v>1</v>
      </c>
      <c r="BY547" s="4" t="s">
        <v>656</v>
      </c>
      <c r="BZ547" s="2">
        <v>1</v>
      </c>
      <c r="CB547" s="2">
        <v>1</v>
      </c>
      <c r="CD547" s="2">
        <v>1</v>
      </c>
      <c r="CG547" s="4" t="s">
        <v>656</v>
      </c>
      <c r="CK547" s="2">
        <v>1</v>
      </c>
      <c r="CO547" s="2">
        <v>1</v>
      </c>
      <c r="CP547" s="2">
        <v>1</v>
      </c>
      <c r="CS547" s="4" t="s">
        <v>657</v>
      </c>
      <c r="CX547" s="2">
        <v>1</v>
      </c>
      <c r="DA547" s="8">
        <f t="shared" si="27"/>
        <v>0</v>
      </c>
      <c r="DB547" s="2">
        <v>3</v>
      </c>
      <c r="DC547" s="2">
        <v>4</v>
      </c>
      <c r="DD547" s="2">
        <v>4</v>
      </c>
      <c r="DE547" s="2">
        <v>3</v>
      </c>
      <c r="DF547" s="2">
        <v>2</v>
      </c>
      <c r="DG547" s="2">
        <v>3</v>
      </c>
    </row>
    <row r="548" spans="19:111">
      <c r="S548" s="2">
        <v>4</v>
      </c>
      <c r="T548" s="2">
        <v>2</v>
      </c>
      <c r="U548" s="2">
        <v>4</v>
      </c>
      <c r="V548" s="2">
        <v>4</v>
      </c>
      <c r="W548" s="2">
        <v>3</v>
      </c>
      <c r="X548" s="2">
        <v>2</v>
      </c>
      <c r="Y548" s="2">
        <v>3</v>
      </c>
      <c r="Z548" s="2">
        <v>4</v>
      </c>
      <c r="AA548" s="2">
        <v>4</v>
      </c>
      <c r="AB548" s="2">
        <v>4</v>
      </c>
      <c r="AC548" s="2">
        <v>4</v>
      </c>
      <c r="AD548" s="2">
        <v>4</v>
      </c>
      <c r="AE548" s="2">
        <v>4</v>
      </c>
      <c r="AF548" s="2">
        <v>3</v>
      </c>
      <c r="AG548" s="2">
        <v>3</v>
      </c>
      <c r="AH548" s="2">
        <v>4</v>
      </c>
      <c r="AI548" s="2">
        <v>3</v>
      </c>
      <c r="AJ548" s="2">
        <v>3</v>
      </c>
      <c r="AK548" s="2">
        <v>4</v>
      </c>
      <c r="AL548" s="2">
        <v>4</v>
      </c>
      <c r="AM548" s="2">
        <v>4</v>
      </c>
      <c r="AN548" s="2">
        <v>3</v>
      </c>
      <c r="AO548" s="2">
        <v>4</v>
      </c>
      <c r="AP548" s="2">
        <v>4</v>
      </c>
      <c r="AQ548" s="2">
        <v>3</v>
      </c>
      <c r="AR548" s="2">
        <v>2</v>
      </c>
      <c r="AS548" s="2">
        <v>2</v>
      </c>
      <c r="AT548" s="2">
        <v>2</v>
      </c>
      <c r="AU548" s="2">
        <v>2</v>
      </c>
      <c r="AV548" s="2">
        <v>2</v>
      </c>
      <c r="AW548" s="2">
        <v>2</v>
      </c>
      <c r="AX548" s="2">
        <v>2</v>
      </c>
      <c r="AY548" s="2">
        <v>2</v>
      </c>
      <c r="AZ548" s="2">
        <v>3</v>
      </c>
      <c r="BA548" s="2">
        <v>2</v>
      </c>
      <c r="BB548" s="2">
        <v>2</v>
      </c>
      <c r="BC548" s="2">
        <v>4</v>
      </c>
      <c r="BD548" s="2">
        <v>4</v>
      </c>
      <c r="BE548" s="2">
        <v>4</v>
      </c>
      <c r="BF548" s="2">
        <v>3</v>
      </c>
      <c r="BG548" s="2">
        <v>3</v>
      </c>
      <c r="BH548" s="2">
        <v>3</v>
      </c>
      <c r="BP548" s="2">
        <v>1</v>
      </c>
      <c r="BQ548" s="4"/>
      <c r="BR548" s="2">
        <v>1</v>
      </c>
      <c r="BY548" s="4"/>
      <c r="BZ548" s="2">
        <v>1</v>
      </c>
      <c r="CG548" s="4"/>
      <c r="CL548" s="2">
        <v>1</v>
      </c>
      <c r="CO548" s="2">
        <v>1</v>
      </c>
      <c r="CS548" s="4"/>
      <c r="CX548" s="2">
        <v>1</v>
      </c>
      <c r="DA548" s="8">
        <f t="shared" si="27"/>
        <v>13</v>
      </c>
      <c r="DB548" s="2">
        <v>3</v>
      </c>
      <c r="DC548" s="2">
        <v>3</v>
      </c>
      <c r="DD548" s="2">
        <v>3</v>
      </c>
      <c r="DE548" s="2">
        <v>3</v>
      </c>
      <c r="DF548" s="2">
        <v>2</v>
      </c>
      <c r="DG548" s="2">
        <v>3</v>
      </c>
    </row>
    <row r="549" spans="19:111">
      <c r="S549" s="2">
        <v>4</v>
      </c>
      <c r="T549" s="2">
        <v>2</v>
      </c>
      <c r="U549" s="2">
        <v>4</v>
      </c>
      <c r="V549" s="2">
        <v>3</v>
      </c>
      <c r="W549" s="2">
        <v>3</v>
      </c>
      <c r="X549" s="2">
        <v>2</v>
      </c>
      <c r="Y549" s="2">
        <v>3</v>
      </c>
      <c r="Z549" s="2">
        <v>4</v>
      </c>
      <c r="AA549" s="2">
        <v>3</v>
      </c>
      <c r="AB549" s="2">
        <v>3</v>
      </c>
      <c r="AC549" s="2">
        <v>4</v>
      </c>
      <c r="AD549" s="2">
        <v>4</v>
      </c>
      <c r="AE549" s="2">
        <v>4</v>
      </c>
      <c r="AF549" s="2">
        <v>3</v>
      </c>
      <c r="AG549" s="2">
        <v>3</v>
      </c>
      <c r="AH549" s="2">
        <v>4</v>
      </c>
      <c r="AI549" s="2">
        <v>4</v>
      </c>
      <c r="AJ549" s="2">
        <v>3</v>
      </c>
      <c r="AK549" s="2">
        <v>4</v>
      </c>
      <c r="AL549" s="2">
        <v>3</v>
      </c>
      <c r="AM549" s="2">
        <v>4</v>
      </c>
      <c r="AN549" s="2">
        <v>4</v>
      </c>
      <c r="AO549" s="2">
        <v>4</v>
      </c>
      <c r="AP549" s="2">
        <v>4</v>
      </c>
      <c r="AQ549" s="2">
        <v>4</v>
      </c>
      <c r="AR549" s="2">
        <v>2</v>
      </c>
      <c r="AS549" s="2">
        <v>3</v>
      </c>
      <c r="AT549" s="2">
        <v>2</v>
      </c>
      <c r="AU549" s="2">
        <v>3</v>
      </c>
      <c r="AV549" s="2">
        <v>3</v>
      </c>
      <c r="AW549" s="2">
        <v>4</v>
      </c>
      <c r="AX549" s="2">
        <v>2</v>
      </c>
      <c r="AY549" s="2">
        <v>2</v>
      </c>
      <c r="AZ549" s="2">
        <v>3</v>
      </c>
      <c r="BA549" s="2">
        <v>2</v>
      </c>
      <c r="BB549" s="2">
        <v>4</v>
      </c>
      <c r="BC549" s="2">
        <v>3</v>
      </c>
      <c r="BD549" s="2">
        <v>4</v>
      </c>
      <c r="BE549" s="2">
        <v>4</v>
      </c>
      <c r="BF549" s="2">
        <v>4</v>
      </c>
      <c r="BG549" s="2">
        <v>2</v>
      </c>
      <c r="BH549" s="2">
        <v>2</v>
      </c>
      <c r="BK549" s="2">
        <v>1</v>
      </c>
      <c r="BL549" s="2">
        <v>1</v>
      </c>
      <c r="BQ549" s="4"/>
      <c r="BR549" s="2">
        <v>1</v>
      </c>
      <c r="BY549" s="4"/>
      <c r="BZ549" s="2">
        <v>1</v>
      </c>
      <c r="CB549" s="2">
        <v>1</v>
      </c>
      <c r="CG549" s="4"/>
      <c r="CK549" s="2">
        <v>1</v>
      </c>
      <c r="CQ549" s="2">
        <v>1</v>
      </c>
      <c r="CS549" s="4"/>
      <c r="CX549" s="2">
        <v>1</v>
      </c>
      <c r="DA549" s="8">
        <f t="shared" si="27"/>
        <v>6</v>
      </c>
      <c r="DB549" s="2">
        <v>2</v>
      </c>
      <c r="DC549" s="2">
        <v>3</v>
      </c>
      <c r="DD549" s="2">
        <v>3</v>
      </c>
      <c r="DE549" s="2">
        <v>3</v>
      </c>
      <c r="DF549" s="2">
        <v>2</v>
      </c>
      <c r="DG549" s="2">
        <v>2</v>
      </c>
    </row>
    <row r="550" spans="19:111">
      <c r="S550" s="2">
        <v>4</v>
      </c>
      <c r="T550" s="2">
        <v>3</v>
      </c>
      <c r="U550" s="2">
        <v>4</v>
      </c>
      <c r="V550" s="2">
        <v>3</v>
      </c>
      <c r="W550" s="2">
        <v>2</v>
      </c>
      <c r="X550" s="2">
        <v>1</v>
      </c>
      <c r="Y550" s="2">
        <v>3</v>
      </c>
      <c r="Z550" s="2">
        <v>4</v>
      </c>
      <c r="AA550" s="2">
        <v>1</v>
      </c>
      <c r="AB550" s="2">
        <v>1</v>
      </c>
      <c r="AC550" s="2">
        <v>4</v>
      </c>
      <c r="AD550" s="2">
        <v>4</v>
      </c>
      <c r="AE550" s="2">
        <v>4</v>
      </c>
      <c r="AF550" s="2">
        <v>3</v>
      </c>
      <c r="AG550" s="2">
        <v>4</v>
      </c>
      <c r="AH550" s="2">
        <v>4</v>
      </c>
      <c r="AI550" s="2">
        <v>4</v>
      </c>
      <c r="AJ550" s="2">
        <v>4</v>
      </c>
      <c r="AK550" s="2">
        <v>4</v>
      </c>
      <c r="AL550" s="2">
        <v>4</v>
      </c>
      <c r="AM550" s="2">
        <v>4</v>
      </c>
      <c r="AN550" s="2">
        <v>4</v>
      </c>
      <c r="AO550" s="2">
        <v>4</v>
      </c>
      <c r="AP550" s="2">
        <v>4</v>
      </c>
      <c r="AQ550" s="2">
        <v>4</v>
      </c>
      <c r="AR550" s="2">
        <v>2</v>
      </c>
      <c r="AS550" s="2">
        <v>4</v>
      </c>
      <c r="AT550" s="2">
        <v>2</v>
      </c>
      <c r="AU550" s="2">
        <v>2</v>
      </c>
      <c r="AV550" s="2">
        <v>2</v>
      </c>
      <c r="AW550" s="2">
        <v>3</v>
      </c>
      <c r="AX550" s="2">
        <v>2</v>
      </c>
      <c r="AY550" s="2">
        <v>2</v>
      </c>
      <c r="AZ550" s="2">
        <v>3</v>
      </c>
      <c r="BA550" s="2">
        <v>2</v>
      </c>
      <c r="BB550" s="2">
        <v>3</v>
      </c>
      <c r="BC550" s="2">
        <v>3</v>
      </c>
      <c r="BD550" s="2">
        <v>2</v>
      </c>
      <c r="BE550" s="2">
        <v>4</v>
      </c>
      <c r="BF550" s="2">
        <v>4</v>
      </c>
      <c r="BG550" s="2">
        <v>2</v>
      </c>
      <c r="BH550" s="2">
        <v>2</v>
      </c>
      <c r="BJ550" s="2">
        <v>1</v>
      </c>
      <c r="BQ550" s="4"/>
      <c r="BR550" s="2">
        <v>1</v>
      </c>
      <c r="BY550" s="4"/>
      <c r="BZ550" s="2">
        <v>1</v>
      </c>
      <c r="CG550" s="4"/>
      <c r="CI550" s="2">
        <v>1</v>
      </c>
      <c r="CR550" s="2">
        <v>1</v>
      </c>
      <c r="CS550" s="4"/>
      <c r="CX550" s="2">
        <v>1</v>
      </c>
      <c r="DA550" s="8">
        <f t="shared" si="27"/>
        <v>7</v>
      </c>
      <c r="DB550" s="2">
        <v>4</v>
      </c>
      <c r="DC550" s="2">
        <v>3</v>
      </c>
      <c r="DD550" s="2">
        <v>3</v>
      </c>
      <c r="DE550" s="2">
        <v>4</v>
      </c>
      <c r="DF550" s="2">
        <v>2</v>
      </c>
      <c r="DG550" s="2">
        <v>3</v>
      </c>
    </row>
    <row r="551" spans="19:111">
      <c r="S551" s="2">
        <v>4</v>
      </c>
      <c r="T551" s="2">
        <v>2</v>
      </c>
      <c r="U551" s="2">
        <v>4</v>
      </c>
      <c r="V551" s="2">
        <v>4</v>
      </c>
      <c r="W551" s="2">
        <v>1</v>
      </c>
      <c r="X551" s="2">
        <v>2</v>
      </c>
      <c r="Y551" s="2">
        <v>2</v>
      </c>
      <c r="Z551" s="2">
        <v>4</v>
      </c>
      <c r="AA551" s="2">
        <v>2</v>
      </c>
      <c r="AB551" s="2">
        <v>3</v>
      </c>
      <c r="AC551" s="2">
        <v>4</v>
      </c>
      <c r="AD551" s="2">
        <v>3</v>
      </c>
      <c r="AE551" s="2">
        <v>4</v>
      </c>
      <c r="AF551" s="2">
        <v>3</v>
      </c>
      <c r="AG551" s="2">
        <v>3</v>
      </c>
      <c r="AH551" s="2">
        <v>4</v>
      </c>
      <c r="AI551" s="2">
        <v>4</v>
      </c>
      <c r="AJ551" s="2">
        <v>1</v>
      </c>
      <c r="AK551" s="2">
        <v>3</v>
      </c>
      <c r="AL551" s="2">
        <v>4</v>
      </c>
      <c r="AM551" s="2">
        <v>4</v>
      </c>
      <c r="AN551" s="2">
        <v>1</v>
      </c>
      <c r="AO551" s="2">
        <v>4</v>
      </c>
      <c r="AP551" s="2">
        <v>4</v>
      </c>
      <c r="AQ551" s="2">
        <v>4</v>
      </c>
      <c r="AR551" s="2">
        <v>2</v>
      </c>
      <c r="AS551" s="2">
        <v>2</v>
      </c>
      <c r="AT551" s="2">
        <v>2</v>
      </c>
      <c r="AU551" s="2">
        <v>2</v>
      </c>
      <c r="AV551" s="2">
        <v>2</v>
      </c>
      <c r="AW551" s="2">
        <v>1</v>
      </c>
      <c r="AX551" s="2">
        <v>2</v>
      </c>
      <c r="AY551" s="2">
        <v>2</v>
      </c>
      <c r="AZ551" s="2">
        <v>1</v>
      </c>
      <c r="BA551" s="2">
        <v>2</v>
      </c>
      <c r="BB551" s="2">
        <v>3</v>
      </c>
      <c r="BC551" s="2">
        <v>2</v>
      </c>
      <c r="BD551" s="2">
        <v>2</v>
      </c>
      <c r="BE551" s="2">
        <v>2</v>
      </c>
      <c r="BF551" s="2">
        <v>4</v>
      </c>
      <c r="BG551" s="2">
        <v>2</v>
      </c>
      <c r="BH551" s="2">
        <v>2</v>
      </c>
      <c r="BJ551" s="2">
        <v>1</v>
      </c>
      <c r="BK551" s="2">
        <v>1</v>
      </c>
      <c r="BQ551" s="4"/>
      <c r="BW551" s="2">
        <v>1</v>
      </c>
      <c r="BY551" s="4"/>
      <c r="BZ551" s="2">
        <v>1</v>
      </c>
      <c r="CG551" s="4"/>
      <c r="CL551" s="2">
        <v>1</v>
      </c>
      <c r="CQ551" s="2">
        <v>1</v>
      </c>
      <c r="CS551" s="4"/>
      <c r="CX551" s="2">
        <v>1</v>
      </c>
      <c r="DA551" s="8">
        <f t="shared" si="27"/>
        <v>18</v>
      </c>
      <c r="DB551" s="2">
        <v>2</v>
      </c>
      <c r="DC551" s="2">
        <v>2</v>
      </c>
      <c r="DD551" s="2">
        <v>2</v>
      </c>
      <c r="DE551" s="2">
        <v>3</v>
      </c>
      <c r="DF551" s="2">
        <v>2</v>
      </c>
      <c r="DG551" s="2">
        <v>2</v>
      </c>
    </row>
    <row r="552" spans="19:111">
      <c r="S552" s="2">
        <v>4</v>
      </c>
      <c r="T552" s="2">
        <v>3</v>
      </c>
      <c r="U552" s="2">
        <v>4</v>
      </c>
      <c r="V552" s="2">
        <v>4</v>
      </c>
      <c r="W552" s="2">
        <v>3</v>
      </c>
      <c r="X552" s="2">
        <v>2</v>
      </c>
      <c r="Y552" s="2">
        <v>3</v>
      </c>
      <c r="Z552" s="2">
        <v>4</v>
      </c>
      <c r="AA552" s="2">
        <v>3</v>
      </c>
      <c r="AB552" s="2">
        <v>4</v>
      </c>
      <c r="AC552" s="2">
        <v>4</v>
      </c>
      <c r="AD552" s="2">
        <v>3</v>
      </c>
      <c r="AE552" s="2">
        <v>2</v>
      </c>
      <c r="AF552" s="2">
        <v>3</v>
      </c>
      <c r="AG552" s="2">
        <v>3</v>
      </c>
      <c r="AH552" s="2">
        <v>3</v>
      </c>
      <c r="AI552" s="2">
        <v>3</v>
      </c>
      <c r="AJ552" s="2">
        <v>3</v>
      </c>
      <c r="AK552" s="2">
        <v>4</v>
      </c>
      <c r="AL552" s="2">
        <v>3</v>
      </c>
      <c r="AM552" s="2">
        <v>4</v>
      </c>
      <c r="AN552" s="2">
        <v>3</v>
      </c>
      <c r="AO552" s="2">
        <v>4</v>
      </c>
      <c r="AP552" s="2">
        <v>4</v>
      </c>
      <c r="AQ552" s="2">
        <v>4</v>
      </c>
      <c r="AR552" s="2">
        <v>2</v>
      </c>
      <c r="AS552" s="2">
        <v>2</v>
      </c>
      <c r="AT552" s="2">
        <v>2</v>
      </c>
      <c r="AU552" s="2">
        <v>2</v>
      </c>
      <c r="AV552" s="2">
        <v>3</v>
      </c>
      <c r="AW552" s="2">
        <v>3</v>
      </c>
      <c r="AX552" s="2">
        <v>2</v>
      </c>
      <c r="AY552" s="2">
        <v>2</v>
      </c>
      <c r="AZ552" s="2">
        <v>3</v>
      </c>
      <c r="BA552" s="2">
        <v>2</v>
      </c>
      <c r="BB552" s="2">
        <v>3</v>
      </c>
      <c r="BC552" s="2">
        <v>2</v>
      </c>
      <c r="BD552" s="2">
        <v>2</v>
      </c>
      <c r="BE552" s="2">
        <v>2</v>
      </c>
      <c r="BF552" s="2">
        <v>2</v>
      </c>
      <c r="BG552" s="2">
        <v>2</v>
      </c>
      <c r="BH552" s="2">
        <v>2</v>
      </c>
      <c r="BO552" s="2">
        <v>1</v>
      </c>
      <c r="BQ552" s="4"/>
      <c r="BR552" s="2">
        <v>1</v>
      </c>
      <c r="BY552" s="4"/>
      <c r="BZ552" s="2">
        <v>1</v>
      </c>
      <c r="CB552" s="2">
        <v>1</v>
      </c>
      <c r="CG552" s="4"/>
      <c r="CK552" s="2">
        <v>1</v>
      </c>
      <c r="CO552" s="2">
        <v>1</v>
      </c>
      <c r="CS552" s="4"/>
      <c r="CX552" s="2">
        <v>1</v>
      </c>
      <c r="DA552" s="8">
        <f t="shared" si="27"/>
        <v>6</v>
      </c>
      <c r="DB552" s="2">
        <v>2</v>
      </c>
      <c r="DC552" s="2">
        <v>2</v>
      </c>
      <c r="DD552" s="2">
        <v>3</v>
      </c>
      <c r="DE552" s="2">
        <v>3</v>
      </c>
      <c r="DF552" s="2">
        <v>2</v>
      </c>
      <c r="DG552" s="2">
        <v>2</v>
      </c>
    </row>
    <row r="553" spans="19:111">
      <c r="S553" s="2">
        <v>3</v>
      </c>
      <c r="T553" s="2">
        <v>3</v>
      </c>
      <c r="U553" s="2">
        <v>4</v>
      </c>
      <c r="V553" s="2">
        <v>2</v>
      </c>
      <c r="W553" s="2">
        <v>3</v>
      </c>
      <c r="X553" s="2">
        <v>4</v>
      </c>
      <c r="Y553" s="2">
        <v>3</v>
      </c>
      <c r="Z553" s="2">
        <v>4</v>
      </c>
      <c r="AA553" s="2">
        <v>3</v>
      </c>
      <c r="AB553" s="2">
        <v>3</v>
      </c>
      <c r="AC553" s="2">
        <v>4</v>
      </c>
      <c r="AD553" s="2">
        <v>3</v>
      </c>
      <c r="AE553" s="2">
        <v>3</v>
      </c>
      <c r="AF553" s="2">
        <v>3</v>
      </c>
      <c r="AG553" s="2">
        <v>2</v>
      </c>
      <c r="AH553" s="2">
        <v>4</v>
      </c>
      <c r="AI553" s="2">
        <v>2</v>
      </c>
      <c r="AJ553" s="2">
        <v>2</v>
      </c>
      <c r="AK553" s="2">
        <v>4</v>
      </c>
      <c r="AL553" s="2">
        <v>4</v>
      </c>
      <c r="AM553" s="2">
        <v>3</v>
      </c>
      <c r="AN553" s="2">
        <v>3</v>
      </c>
      <c r="AO553" s="2">
        <v>4</v>
      </c>
      <c r="AP553" s="2">
        <v>4</v>
      </c>
      <c r="AQ553" s="2">
        <v>3</v>
      </c>
      <c r="AR553" s="2">
        <v>2</v>
      </c>
      <c r="AS553" s="2">
        <v>2</v>
      </c>
      <c r="AT553" s="2">
        <v>2</v>
      </c>
      <c r="AU553" s="2">
        <v>3</v>
      </c>
      <c r="AV553" s="2">
        <v>4</v>
      </c>
      <c r="AW553" s="2">
        <v>3</v>
      </c>
      <c r="AX553" s="2">
        <v>2</v>
      </c>
      <c r="AY553" s="2">
        <v>2</v>
      </c>
      <c r="AZ553" s="2">
        <v>3</v>
      </c>
      <c r="BA553" s="2">
        <v>2</v>
      </c>
      <c r="BB553" s="2">
        <v>4</v>
      </c>
      <c r="BC553" s="2">
        <v>3</v>
      </c>
      <c r="BD553" s="2">
        <v>2</v>
      </c>
      <c r="BE553" s="2">
        <v>3</v>
      </c>
      <c r="BF553" s="2">
        <v>3</v>
      </c>
      <c r="BG553" s="2">
        <v>3</v>
      </c>
      <c r="BH553" s="2">
        <v>4</v>
      </c>
      <c r="BJ553" s="2">
        <v>1</v>
      </c>
      <c r="BK553" s="2">
        <v>1</v>
      </c>
      <c r="BQ553" s="4"/>
      <c r="BR553" s="2">
        <v>1</v>
      </c>
      <c r="BY553" s="4"/>
      <c r="BZ553" s="2">
        <v>1</v>
      </c>
      <c r="CB553" s="2">
        <v>1</v>
      </c>
      <c r="CG553" s="4"/>
      <c r="CK553" s="2">
        <v>1</v>
      </c>
      <c r="CO553" s="2">
        <v>1</v>
      </c>
      <c r="CS553" s="4"/>
      <c r="CY553" s="2">
        <v>1</v>
      </c>
      <c r="DA553" s="8">
        <f t="shared" si="27"/>
        <v>2</v>
      </c>
      <c r="DB553" s="2">
        <v>4</v>
      </c>
      <c r="DC553" s="2">
        <v>3</v>
      </c>
      <c r="DD553" s="2">
        <v>2</v>
      </c>
      <c r="DE553" s="2">
        <v>3</v>
      </c>
      <c r="DF553" s="2">
        <v>2</v>
      </c>
      <c r="DG553" s="2">
        <v>3</v>
      </c>
    </row>
    <row r="554" spans="19:111">
      <c r="S554" s="2">
        <v>4</v>
      </c>
      <c r="T554" s="2">
        <v>3</v>
      </c>
      <c r="U554" s="2">
        <v>4</v>
      </c>
      <c r="V554" s="2">
        <v>3</v>
      </c>
      <c r="W554" s="2">
        <v>3</v>
      </c>
      <c r="X554" s="2">
        <v>2</v>
      </c>
      <c r="Y554" s="2">
        <v>3</v>
      </c>
      <c r="Z554" s="2">
        <v>4</v>
      </c>
      <c r="AA554" s="2">
        <v>3</v>
      </c>
      <c r="AB554" s="2">
        <v>4</v>
      </c>
      <c r="AC554" s="2">
        <v>4</v>
      </c>
      <c r="AD554" s="2">
        <v>4</v>
      </c>
      <c r="AE554" s="2">
        <v>4</v>
      </c>
      <c r="AF554" s="2">
        <v>1</v>
      </c>
      <c r="AG554" s="2">
        <v>3</v>
      </c>
      <c r="AH554" s="2">
        <v>4</v>
      </c>
      <c r="AI554" s="2">
        <v>4</v>
      </c>
      <c r="AJ554" s="2">
        <v>3</v>
      </c>
      <c r="AK554" s="2">
        <v>4</v>
      </c>
      <c r="AL554" s="2">
        <v>4</v>
      </c>
      <c r="AM554" s="2">
        <v>1</v>
      </c>
      <c r="AN554" s="2">
        <v>4</v>
      </c>
      <c r="AO554" s="2">
        <v>4</v>
      </c>
      <c r="AP554" s="2">
        <v>3</v>
      </c>
      <c r="AQ554" s="2">
        <v>4</v>
      </c>
      <c r="AR554" s="2">
        <v>2</v>
      </c>
      <c r="AS554" s="2">
        <v>2</v>
      </c>
      <c r="AT554" s="2">
        <v>2</v>
      </c>
      <c r="AU554" s="2">
        <v>2</v>
      </c>
      <c r="AV554" s="2">
        <v>2</v>
      </c>
      <c r="AW554" s="2">
        <v>3</v>
      </c>
      <c r="AX554" s="2">
        <v>2</v>
      </c>
      <c r="AY554" s="2">
        <v>2</v>
      </c>
      <c r="AZ554" s="2">
        <v>3</v>
      </c>
      <c r="BA554" s="2">
        <v>1</v>
      </c>
      <c r="BB554" s="2">
        <v>3</v>
      </c>
      <c r="BC554" s="2">
        <v>2</v>
      </c>
      <c r="BD554" s="2">
        <v>2</v>
      </c>
      <c r="BE554" s="2">
        <v>2</v>
      </c>
      <c r="BF554" s="2">
        <v>4</v>
      </c>
      <c r="BG554" s="2">
        <v>3</v>
      </c>
      <c r="BH554" s="2">
        <v>2</v>
      </c>
      <c r="BP554" s="2">
        <v>1</v>
      </c>
      <c r="BQ554" s="4"/>
      <c r="BR554" s="2">
        <v>1</v>
      </c>
      <c r="BY554" s="4"/>
      <c r="BZ554" s="2">
        <v>1</v>
      </c>
      <c r="CG554" s="4"/>
      <c r="CL554" s="2">
        <v>1</v>
      </c>
      <c r="CO554" s="2">
        <v>1</v>
      </c>
      <c r="CS554" s="4"/>
      <c r="CX554" s="2">
        <v>1</v>
      </c>
      <c r="DA554" s="8">
        <f t="shared" si="27"/>
        <v>3</v>
      </c>
      <c r="DB554" s="2">
        <v>2</v>
      </c>
      <c r="DC554" s="2">
        <v>2</v>
      </c>
      <c r="DD554" s="2">
        <v>3</v>
      </c>
      <c r="DE554" s="2">
        <v>3</v>
      </c>
      <c r="DF554" s="2">
        <v>2</v>
      </c>
      <c r="DG554" s="2">
        <v>2</v>
      </c>
    </row>
    <row r="555" spans="19:111">
      <c r="S555" s="2">
        <v>4</v>
      </c>
      <c r="T555" s="2">
        <v>3</v>
      </c>
      <c r="U555" s="2">
        <v>4</v>
      </c>
      <c r="V555" s="2">
        <v>4</v>
      </c>
      <c r="W555" s="2">
        <v>3</v>
      </c>
      <c r="X555" s="2">
        <v>2</v>
      </c>
      <c r="Y555" s="2">
        <v>3</v>
      </c>
      <c r="Z555" s="2">
        <v>2</v>
      </c>
      <c r="AA555" s="2">
        <v>3</v>
      </c>
      <c r="AB555" s="2">
        <v>3</v>
      </c>
      <c r="AC555" s="2">
        <v>4</v>
      </c>
      <c r="AD555" s="2">
        <v>4</v>
      </c>
      <c r="AE555" s="2">
        <v>4</v>
      </c>
      <c r="AF555" s="2">
        <v>3</v>
      </c>
      <c r="AG555" s="2">
        <v>4</v>
      </c>
      <c r="AH555" s="2">
        <v>3</v>
      </c>
      <c r="AI555" s="2">
        <v>3</v>
      </c>
      <c r="AJ555" s="2">
        <v>2</v>
      </c>
      <c r="AK555" s="2">
        <v>4</v>
      </c>
      <c r="AL555" s="2">
        <v>4</v>
      </c>
      <c r="AM555" s="2">
        <v>4</v>
      </c>
      <c r="AN555" s="2">
        <v>1</v>
      </c>
      <c r="AO555" s="2">
        <v>4</v>
      </c>
      <c r="AP555" s="2">
        <v>4</v>
      </c>
      <c r="AQ555" s="2">
        <v>4</v>
      </c>
      <c r="AR555" s="2">
        <v>2</v>
      </c>
      <c r="AS555" s="2">
        <v>2</v>
      </c>
      <c r="AT555" s="2">
        <v>2</v>
      </c>
      <c r="AU555" s="2">
        <v>3</v>
      </c>
      <c r="AV555" s="2">
        <v>2</v>
      </c>
      <c r="AW555" s="2">
        <v>3</v>
      </c>
      <c r="AX555" s="2">
        <v>3</v>
      </c>
      <c r="AY555" s="2">
        <v>2</v>
      </c>
      <c r="AZ555" s="2">
        <v>3</v>
      </c>
      <c r="BA555" s="2">
        <v>2</v>
      </c>
      <c r="BB555" s="2">
        <v>3</v>
      </c>
      <c r="BC555" s="2">
        <v>2</v>
      </c>
      <c r="BD555" s="2">
        <v>3</v>
      </c>
      <c r="BE555" s="2">
        <v>4</v>
      </c>
      <c r="BF555" s="2">
        <v>4</v>
      </c>
      <c r="BG555" s="2">
        <v>1</v>
      </c>
      <c r="BH555" s="2">
        <v>2</v>
      </c>
      <c r="BO555" s="2">
        <v>1</v>
      </c>
      <c r="BQ555" s="4"/>
      <c r="BW555" s="2">
        <v>1</v>
      </c>
      <c r="BY555" s="4"/>
      <c r="CE555" s="2">
        <v>1</v>
      </c>
      <c r="CG555" s="4"/>
      <c r="CK555" s="2">
        <v>1</v>
      </c>
      <c r="CQ555" s="2">
        <v>1</v>
      </c>
      <c r="CS555" s="4"/>
      <c r="CX555" s="2">
        <v>1</v>
      </c>
      <c r="DA555" s="8">
        <f t="shared" si="27"/>
        <v>10</v>
      </c>
      <c r="DB555" s="2">
        <v>2</v>
      </c>
      <c r="DC555" s="2">
        <v>2</v>
      </c>
      <c r="DD555" s="2">
        <v>3</v>
      </c>
      <c r="DE555" s="2">
        <v>3</v>
      </c>
      <c r="DF555" s="2">
        <v>2</v>
      </c>
      <c r="DG555" s="2">
        <v>2</v>
      </c>
    </row>
    <row r="556" spans="19:111">
      <c r="S556" s="2">
        <v>4</v>
      </c>
      <c r="T556" s="2">
        <v>3</v>
      </c>
      <c r="U556" s="2">
        <v>4</v>
      </c>
      <c r="V556" s="2">
        <v>3</v>
      </c>
      <c r="W556" s="2">
        <v>2</v>
      </c>
      <c r="X556" s="2">
        <v>2</v>
      </c>
      <c r="Y556" s="2">
        <v>2</v>
      </c>
      <c r="Z556" s="2">
        <v>3</v>
      </c>
      <c r="AA556" s="2">
        <v>3</v>
      </c>
      <c r="AB556" s="2">
        <v>4</v>
      </c>
      <c r="AC556" s="2">
        <v>4</v>
      </c>
      <c r="AD556" s="2">
        <v>3</v>
      </c>
      <c r="AE556" s="2">
        <v>3</v>
      </c>
      <c r="AF556" s="2">
        <v>3</v>
      </c>
      <c r="AG556" s="2">
        <v>3</v>
      </c>
      <c r="AH556" s="2">
        <v>4</v>
      </c>
      <c r="AI556" s="2">
        <v>3</v>
      </c>
      <c r="AJ556" s="2">
        <v>3</v>
      </c>
      <c r="AK556" s="2">
        <v>3</v>
      </c>
      <c r="AL556" s="2">
        <v>3</v>
      </c>
      <c r="AM556" s="2">
        <v>4</v>
      </c>
      <c r="AN556" s="2">
        <v>4</v>
      </c>
      <c r="AO556" s="2">
        <v>4</v>
      </c>
      <c r="AP556" s="2">
        <v>3</v>
      </c>
      <c r="AQ556" s="2">
        <v>4</v>
      </c>
      <c r="AR556" s="2">
        <v>4</v>
      </c>
      <c r="AS556" s="2">
        <v>4</v>
      </c>
      <c r="AT556" s="2">
        <v>2</v>
      </c>
      <c r="AU556" s="2">
        <v>4</v>
      </c>
      <c r="AV556" s="2">
        <v>3</v>
      </c>
      <c r="AW556" s="2">
        <v>4</v>
      </c>
      <c r="AX556" s="2">
        <v>3</v>
      </c>
      <c r="AY556" s="2">
        <v>3</v>
      </c>
      <c r="AZ556" s="2">
        <v>4</v>
      </c>
      <c r="BA556" s="2">
        <v>2</v>
      </c>
      <c r="BB556" s="2">
        <v>4</v>
      </c>
      <c r="BC556" s="2">
        <v>3</v>
      </c>
      <c r="BD556" s="2">
        <v>4</v>
      </c>
      <c r="BE556" s="2">
        <v>4</v>
      </c>
      <c r="BF556" s="2">
        <v>2</v>
      </c>
      <c r="BG556" s="2">
        <v>3</v>
      </c>
      <c r="BH556" s="2">
        <v>3</v>
      </c>
      <c r="BK556" s="2">
        <v>1</v>
      </c>
      <c r="BQ556" s="4"/>
      <c r="BW556" s="2">
        <v>1</v>
      </c>
      <c r="BY556" s="4"/>
      <c r="CE556" s="2">
        <v>1</v>
      </c>
      <c r="CG556" s="4"/>
      <c r="CI556" s="2">
        <v>1</v>
      </c>
      <c r="CQ556" s="2">
        <v>1</v>
      </c>
      <c r="CS556" s="4"/>
      <c r="CX556" s="2">
        <v>1</v>
      </c>
      <c r="DA556" s="8">
        <f t="shared" si="27"/>
        <v>6</v>
      </c>
      <c r="DB556" s="2">
        <v>2</v>
      </c>
      <c r="DC556" s="2">
        <v>3</v>
      </c>
      <c r="DD556" s="2">
        <v>3</v>
      </c>
      <c r="DE556" s="2">
        <v>3</v>
      </c>
      <c r="DF556" s="2">
        <v>4</v>
      </c>
      <c r="DG556" s="2">
        <v>3</v>
      </c>
    </row>
    <row r="557" spans="19:111">
      <c r="S557" s="2">
        <v>4</v>
      </c>
      <c r="T557" s="2">
        <v>2</v>
      </c>
      <c r="U557" s="2">
        <v>4</v>
      </c>
      <c r="V557" s="2">
        <v>4</v>
      </c>
      <c r="W557" s="2">
        <v>1</v>
      </c>
      <c r="X557" s="2">
        <v>2</v>
      </c>
      <c r="Y557" s="2">
        <v>3</v>
      </c>
      <c r="Z557" s="2">
        <v>1</v>
      </c>
      <c r="AA557" s="2">
        <v>2</v>
      </c>
      <c r="AB557" s="2">
        <v>2</v>
      </c>
      <c r="AC557" s="2">
        <v>4</v>
      </c>
      <c r="AD557" s="2">
        <v>3</v>
      </c>
      <c r="AE557" s="2">
        <v>4</v>
      </c>
      <c r="AF557" s="2">
        <v>3</v>
      </c>
      <c r="AG557" s="2">
        <v>2</v>
      </c>
      <c r="AH557" s="2">
        <v>3</v>
      </c>
      <c r="AI557" s="2">
        <v>2</v>
      </c>
      <c r="AJ557" s="2">
        <v>3</v>
      </c>
      <c r="AK557" s="2">
        <v>4</v>
      </c>
      <c r="AL557" s="2">
        <v>3</v>
      </c>
      <c r="AM557" s="2">
        <v>3</v>
      </c>
      <c r="AN557" s="2">
        <v>1</v>
      </c>
      <c r="AO557" s="2">
        <v>4</v>
      </c>
      <c r="AP557" s="2">
        <v>4</v>
      </c>
      <c r="AQ557" s="2">
        <v>4</v>
      </c>
      <c r="AR557" s="2">
        <v>2</v>
      </c>
      <c r="AS557" s="2">
        <v>2</v>
      </c>
      <c r="AT557" s="2">
        <v>2</v>
      </c>
      <c r="AU557" s="2">
        <v>3</v>
      </c>
      <c r="AV557" s="2">
        <v>4</v>
      </c>
      <c r="AW557" s="2">
        <v>1</v>
      </c>
      <c r="AX557" s="2">
        <v>2</v>
      </c>
      <c r="AY557" s="2">
        <v>3</v>
      </c>
      <c r="AZ557" s="2">
        <v>1</v>
      </c>
      <c r="BA557" s="2">
        <v>2</v>
      </c>
      <c r="BB557" s="2">
        <v>2</v>
      </c>
      <c r="BC557" s="2">
        <v>2</v>
      </c>
      <c r="BD557" s="2">
        <v>2</v>
      </c>
      <c r="BE557" s="2">
        <v>2</v>
      </c>
      <c r="BF557" s="2">
        <v>4</v>
      </c>
      <c r="BG557" s="2">
        <v>2</v>
      </c>
      <c r="BH557" s="2">
        <v>2</v>
      </c>
      <c r="BO557" s="2">
        <v>1</v>
      </c>
      <c r="BQ557" s="4"/>
      <c r="BR557" s="2">
        <v>1</v>
      </c>
      <c r="BY557" s="4"/>
      <c r="BZ557" s="2">
        <v>1</v>
      </c>
      <c r="CG557" s="4"/>
      <c r="CL557" s="2">
        <v>1</v>
      </c>
      <c r="CQ557" s="2">
        <v>1</v>
      </c>
      <c r="CS557" s="4"/>
      <c r="CX557" s="2">
        <v>1</v>
      </c>
      <c r="DA557" s="8">
        <f t="shared" si="27"/>
        <v>7</v>
      </c>
      <c r="DB557" s="2">
        <v>2</v>
      </c>
      <c r="DC557" s="2">
        <v>2</v>
      </c>
      <c r="DD557" s="2">
        <v>2</v>
      </c>
      <c r="DE557" s="2">
        <v>3</v>
      </c>
      <c r="DF557" s="2">
        <v>2</v>
      </c>
      <c r="DG557" s="2">
        <v>2</v>
      </c>
    </row>
    <row r="558" spans="19:111">
      <c r="S558" s="2">
        <v>4</v>
      </c>
      <c r="T558" s="2">
        <v>4</v>
      </c>
      <c r="U558" s="2">
        <v>4</v>
      </c>
      <c r="V558" s="2">
        <v>3</v>
      </c>
      <c r="W558" s="2">
        <v>3</v>
      </c>
      <c r="X558" s="2">
        <v>4</v>
      </c>
      <c r="Y558" s="2">
        <v>4</v>
      </c>
      <c r="Z558" s="2">
        <v>4</v>
      </c>
      <c r="AA558" s="2">
        <v>3</v>
      </c>
      <c r="AB558" s="2">
        <v>3</v>
      </c>
      <c r="AC558" s="2">
        <v>4</v>
      </c>
      <c r="AD558" s="2">
        <v>3</v>
      </c>
      <c r="AE558" s="2">
        <v>4</v>
      </c>
      <c r="AF558" s="2">
        <v>3</v>
      </c>
      <c r="AG558" s="2">
        <v>3</v>
      </c>
      <c r="AH558" s="2">
        <v>4</v>
      </c>
      <c r="AI558" s="2">
        <v>3</v>
      </c>
      <c r="AJ558" s="2">
        <v>3</v>
      </c>
      <c r="AK558" s="2">
        <v>4</v>
      </c>
      <c r="AL558" s="2">
        <v>4</v>
      </c>
      <c r="AM558" s="2">
        <v>3</v>
      </c>
      <c r="AN558" s="2">
        <v>4</v>
      </c>
      <c r="AO558" s="2">
        <v>4</v>
      </c>
      <c r="AP558" s="2">
        <v>3</v>
      </c>
      <c r="AQ558" s="2">
        <v>4</v>
      </c>
      <c r="AR558" s="2">
        <v>4</v>
      </c>
      <c r="AS558" s="2">
        <v>3</v>
      </c>
      <c r="AT558" s="2">
        <v>3</v>
      </c>
      <c r="AU558" s="2">
        <v>3</v>
      </c>
      <c r="AV558" s="2">
        <v>3</v>
      </c>
      <c r="AW558" s="2">
        <v>4</v>
      </c>
      <c r="AX558" s="2">
        <v>3</v>
      </c>
      <c r="AY558" s="2">
        <v>3</v>
      </c>
      <c r="AZ558" s="2">
        <v>4</v>
      </c>
      <c r="BA558" s="2">
        <v>3</v>
      </c>
      <c r="BB558" s="2">
        <v>4</v>
      </c>
      <c r="BC558" s="2">
        <v>2</v>
      </c>
      <c r="BD558" s="2">
        <v>2</v>
      </c>
      <c r="BE558" s="2">
        <v>4</v>
      </c>
      <c r="BF558" s="2">
        <v>3</v>
      </c>
      <c r="BG558" s="2">
        <v>4</v>
      </c>
      <c r="BH558" s="2">
        <v>4</v>
      </c>
      <c r="BJ558" s="2">
        <v>1</v>
      </c>
      <c r="BK558" s="2">
        <v>1</v>
      </c>
      <c r="BL558" s="2">
        <v>1</v>
      </c>
      <c r="BQ558" s="4"/>
      <c r="BR558" s="2">
        <v>1</v>
      </c>
      <c r="BY558" s="4"/>
      <c r="BZ558" s="2">
        <v>1</v>
      </c>
      <c r="CG558" s="4"/>
      <c r="CI558" s="2">
        <v>1</v>
      </c>
      <c r="CO558" s="2">
        <v>1</v>
      </c>
      <c r="CS558" s="4"/>
      <c r="CX558" s="2">
        <v>1</v>
      </c>
      <c r="DA558" s="8">
        <f t="shared" si="27"/>
        <v>7</v>
      </c>
      <c r="DB558" s="2">
        <v>2</v>
      </c>
      <c r="DC558" s="2">
        <v>3</v>
      </c>
      <c r="DD558" s="2">
        <v>3</v>
      </c>
      <c r="DE558" s="2">
        <v>3</v>
      </c>
      <c r="DF558" s="2">
        <v>2</v>
      </c>
      <c r="DG558" s="2">
        <v>3</v>
      </c>
    </row>
    <row r="559" spans="19:111">
      <c r="S559" s="2">
        <v>4</v>
      </c>
      <c r="T559" s="2">
        <v>3</v>
      </c>
      <c r="U559" s="2">
        <v>3</v>
      </c>
      <c r="V559" s="2">
        <v>3</v>
      </c>
      <c r="W559" s="2">
        <v>3</v>
      </c>
      <c r="X559" s="2">
        <v>2</v>
      </c>
      <c r="Y559" s="2">
        <v>2</v>
      </c>
      <c r="Z559" s="2">
        <v>4</v>
      </c>
      <c r="AA559" s="2">
        <v>4</v>
      </c>
      <c r="AB559" s="2">
        <v>4</v>
      </c>
      <c r="AC559" s="2">
        <v>4</v>
      </c>
      <c r="AD559" s="2">
        <v>4</v>
      </c>
      <c r="AE559" s="2">
        <v>3</v>
      </c>
      <c r="AF559" s="2">
        <v>3</v>
      </c>
      <c r="AG559" s="2">
        <v>3</v>
      </c>
      <c r="AH559" s="2">
        <v>4</v>
      </c>
      <c r="AI559" s="2">
        <v>4</v>
      </c>
      <c r="AJ559" s="2">
        <v>4</v>
      </c>
      <c r="AK559" s="2">
        <v>3</v>
      </c>
      <c r="AL559" s="2">
        <v>4</v>
      </c>
      <c r="AM559" s="2">
        <v>4</v>
      </c>
      <c r="AN559" s="2">
        <v>3</v>
      </c>
      <c r="AO559" s="2">
        <v>4</v>
      </c>
      <c r="AP559" s="2">
        <v>3</v>
      </c>
      <c r="AQ559" s="2">
        <v>3</v>
      </c>
      <c r="AR559" s="2">
        <v>3</v>
      </c>
      <c r="AS559" s="2">
        <v>4</v>
      </c>
      <c r="AT559" s="2">
        <v>2</v>
      </c>
      <c r="AU559" s="2">
        <v>3</v>
      </c>
      <c r="AV559" s="2">
        <v>4</v>
      </c>
      <c r="AW559" s="2">
        <v>4</v>
      </c>
      <c r="AX559" s="2">
        <v>2</v>
      </c>
      <c r="AY559" s="2">
        <v>2</v>
      </c>
      <c r="AZ559" s="2">
        <v>2</v>
      </c>
      <c r="BA559" s="2">
        <v>2</v>
      </c>
      <c r="BB559" s="2">
        <v>4</v>
      </c>
      <c r="BC559" s="2">
        <v>2</v>
      </c>
      <c r="BD559" s="2">
        <v>4</v>
      </c>
      <c r="BE559" s="2">
        <v>2</v>
      </c>
      <c r="BF559" s="2">
        <v>2</v>
      </c>
      <c r="BG559" s="2">
        <v>2</v>
      </c>
      <c r="BH559" s="2">
        <v>2</v>
      </c>
      <c r="BO559" s="2">
        <v>1</v>
      </c>
      <c r="BQ559" s="4"/>
      <c r="BR559" s="2">
        <v>1</v>
      </c>
      <c r="BY559" s="4"/>
      <c r="BZ559" s="2">
        <v>1</v>
      </c>
      <c r="CG559" s="4"/>
      <c r="CK559" s="2">
        <v>1</v>
      </c>
      <c r="CQ559" s="2">
        <v>1</v>
      </c>
      <c r="CS559" s="4"/>
      <c r="CX559" s="2">
        <v>1</v>
      </c>
      <c r="DA559" s="8">
        <f t="shared" si="27"/>
        <v>8</v>
      </c>
      <c r="DB559" s="2">
        <v>2</v>
      </c>
      <c r="DC559" s="2">
        <v>3</v>
      </c>
      <c r="DD559" s="2">
        <v>3</v>
      </c>
      <c r="DE559" s="2">
        <v>3</v>
      </c>
      <c r="DF559" s="2">
        <v>2</v>
      </c>
      <c r="DG559" s="2">
        <v>2</v>
      </c>
    </row>
    <row r="560" spans="19:111">
      <c r="S560" s="2">
        <v>3</v>
      </c>
      <c r="T560" s="2">
        <v>3</v>
      </c>
      <c r="U560" s="2">
        <v>4</v>
      </c>
      <c r="V560" s="2">
        <v>2</v>
      </c>
      <c r="W560" s="2">
        <v>3</v>
      </c>
      <c r="X560" s="2">
        <v>2</v>
      </c>
      <c r="Y560" s="2">
        <v>2</v>
      </c>
      <c r="Z560" s="2">
        <v>2</v>
      </c>
      <c r="AA560" s="2">
        <v>3</v>
      </c>
      <c r="AB560" s="2">
        <v>3</v>
      </c>
      <c r="AC560" s="2">
        <v>4</v>
      </c>
      <c r="AD560" s="2">
        <v>3</v>
      </c>
      <c r="AE560" s="2">
        <v>3</v>
      </c>
      <c r="AF560" s="2">
        <v>3</v>
      </c>
      <c r="AG560" s="2">
        <v>4</v>
      </c>
      <c r="AH560" s="2">
        <v>4</v>
      </c>
      <c r="AI560" s="2">
        <v>4</v>
      </c>
      <c r="AJ560" s="2">
        <v>3</v>
      </c>
      <c r="AK560" s="2">
        <v>4</v>
      </c>
      <c r="AL560" s="2">
        <v>4</v>
      </c>
      <c r="AM560" s="2">
        <v>4</v>
      </c>
      <c r="AN560" s="2">
        <v>4</v>
      </c>
      <c r="AO560" s="2">
        <v>4</v>
      </c>
      <c r="AP560" s="2">
        <v>3</v>
      </c>
      <c r="AQ560" s="2">
        <v>4</v>
      </c>
      <c r="AR560" s="2">
        <v>2</v>
      </c>
      <c r="AS560" s="2">
        <v>2</v>
      </c>
      <c r="AT560" s="2">
        <v>2</v>
      </c>
      <c r="AU560" s="2">
        <v>3</v>
      </c>
      <c r="AV560" s="2">
        <v>2</v>
      </c>
      <c r="AW560" s="2">
        <v>2</v>
      </c>
      <c r="AX560" s="2">
        <v>3</v>
      </c>
      <c r="AY560" s="2">
        <v>2</v>
      </c>
      <c r="AZ560" s="2">
        <v>4</v>
      </c>
      <c r="BA560" s="2">
        <v>2</v>
      </c>
      <c r="BB560" s="2">
        <v>4</v>
      </c>
      <c r="BC560" s="2">
        <v>2</v>
      </c>
      <c r="BD560" s="2">
        <v>4</v>
      </c>
      <c r="BE560" s="2">
        <v>4</v>
      </c>
      <c r="BF560" s="2">
        <v>3</v>
      </c>
      <c r="BG560" s="2">
        <v>1</v>
      </c>
      <c r="BH560" s="2">
        <v>2</v>
      </c>
      <c r="BJ560" s="2">
        <v>1</v>
      </c>
      <c r="BQ560" s="4"/>
      <c r="BW560" s="2">
        <v>1</v>
      </c>
      <c r="BY560" s="4"/>
      <c r="CE560" s="2">
        <v>1</v>
      </c>
      <c r="CG560" s="4"/>
      <c r="CH560" s="2">
        <v>1</v>
      </c>
      <c r="CQ560" s="2">
        <v>1</v>
      </c>
      <c r="CS560" s="4"/>
      <c r="CX560" s="2">
        <v>1</v>
      </c>
      <c r="DA560" s="8">
        <f t="shared" si="27"/>
        <v>12</v>
      </c>
      <c r="DB560" s="2">
        <v>3</v>
      </c>
      <c r="DC560" s="2">
        <v>4</v>
      </c>
      <c r="DD560" s="2">
        <v>3</v>
      </c>
      <c r="DE560" s="2">
        <v>4</v>
      </c>
      <c r="DF560" s="2">
        <v>2</v>
      </c>
      <c r="DG560" s="2">
        <v>2</v>
      </c>
    </row>
    <row r="562" spans="62:101">
      <c r="BJ562" s="2" t="b">
        <v>1</v>
      </c>
      <c r="BK562" s="2" t="b">
        <v>1</v>
      </c>
      <c r="BL562" s="2" t="b">
        <v>0</v>
      </c>
      <c r="BM562" s="2" t="b">
        <v>0</v>
      </c>
      <c r="BN562" s="2" t="b">
        <v>0</v>
      </c>
      <c r="BQ562" s="4"/>
      <c r="BR562" s="2" t="b">
        <v>1</v>
      </c>
      <c r="BS562" s="2" t="b">
        <v>0</v>
      </c>
      <c r="BT562" s="2" t="b">
        <v>0</v>
      </c>
      <c r="BU562" s="2" t="b">
        <v>0</v>
      </c>
      <c r="BV562" s="2" t="b">
        <v>0</v>
      </c>
      <c r="BY562" s="4"/>
      <c r="CB562" s="2" t="b">
        <v>0</v>
      </c>
      <c r="CG562" s="4"/>
      <c r="CH562" s="2" t="b">
        <v>0</v>
      </c>
      <c r="CI562" s="2" t="b">
        <v>0</v>
      </c>
      <c r="CJ562" s="2" t="b">
        <v>0</v>
      </c>
      <c r="CM562" s="4"/>
      <c r="CN562" s="2" t="b">
        <v>0</v>
      </c>
      <c r="CO562" s="2" t="b">
        <v>0</v>
      </c>
      <c r="CP562" s="2" t="b">
        <v>0</v>
      </c>
      <c r="CS562" s="4"/>
      <c r="CT562" s="2" t="b">
        <v>0</v>
      </c>
      <c r="CU562" s="2" t="b">
        <v>0</v>
      </c>
      <c r="CV562" s="2" t="b">
        <v>0</v>
      </c>
      <c r="CW562" s="2" t="b">
        <v>0</v>
      </c>
    </row>
    <row r="563" spans="62:101">
      <c r="BJ563" s="2">
        <f>IF(BJ562=TRUE,1,0)</f>
        <v>1</v>
      </c>
      <c r="BK563" s="2">
        <f>IF(BK562=TRUE,1,0)</f>
        <v>1</v>
      </c>
      <c r="BL563" s="2">
        <f>IF(BL562=TRUE,1,0)</f>
        <v>0</v>
      </c>
      <c r="BM563" s="2">
        <f>IF(BM562=TRUE,1,0)</f>
        <v>0</v>
      </c>
      <c r="BN563" s="2">
        <f>IF(BN562=TRUE,1,0)</f>
        <v>0</v>
      </c>
      <c r="BQ563" s="4"/>
      <c r="BR563" s="2">
        <f>IF(BR562=TRUE,1,0)</f>
        <v>1</v>
      </c>
      <c r="BS563" s="2">
        <f>IF(BS562=TRUE,1,0)</f>
        <v>0</v>
      </c>
      <c r="BT563" s="2">
        <f>IF(BT562=TRUE,1,0)</f>
        <v>0</v>
      </c>
      <c r="BU563" s="2">
        <f>IF(BU562=TRUE,1,0)</f>
        <v>0</v>
      </c>
      <c r="BV563" s="2">
        <f>IF(BV562=TRUE,1,0)</f>
        <v>0</v>
      </c>
      <c r="BY563" s="4"/>
      <c r="CB563" s="2">
        <f>IF(CB562=TRUE,1,0)</f>
        <v>0</v>
      </c>
      <c r="CG563" s="4"/>
      <c r="CH563" s="2">
        <f>IF(CH562=TRUE,1,0)</f>
        <v>0</v>
      </c>
      <c r="CI563" s="2">
        <f>IF(CI562=TRUE,1,0)</f>
        <v>0</v>
      </c>
      <c r="CJ563" s="2">
        <f>IF(CJ562=TRUE,1,0)</f>
        <v>0</v>
      </c>
      <c r="CM563" s="4"/>
      <c r="CN563" s="2">
        <f>IF(CN562=TRUE,1,0)</f>
        <v>0</v>
      </c>
      <c r="CO563" s="2">
        <f>IF(CO562=TRUE,1,0)</f>
        <v>0</v>
      </c>
      <c r="CP563" s="2">
        <f>IF(CP562=TRUE,1,0)</f>
        <v>0</v>
      </c>
      <c r="CS563" s="4"/>
      <c r="CT563" s="2">
        <f>IF(CT562=TRUE,1,0)</f>
        <v>0</v>
      </c>
      <c r="CU563" s="2">
        <f>IF(CU562=TRUE,1,0)</f>
        <v>0</v>
      </c>
      <c r="CV563" s="2">
        <f>IF(CV562=TRUE,1,0)</f>
        <v>0</v>
      </c>
      <c r="CW563" s="2">
        <f>IF(CW562=TRUE,1,0)</f>
        <v>0</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
  <sheetViews>
    <sheetView showGridLines="0" tabSelected="1" zoomScaleNormal="100" zoomScaleSheetLayoutView="106" workbookViewId="0">
      <selection activeCell="F11" sqref="F11"/>
    </sheetView>
  </sheetViews>
  <sheetFormatPr defaultColWidth="0" defaultRowHeight="13" zeroHeight="1"/>
  <cols>
    <col min="1" max="1" width="1.453125" customWidth="1"/>
    <col min="2" max="2" width="3" customWidth="1"/>
    <col min="3" max="3" width="9" customWidth="1"/>
    <col min="4" max="4" width="35.36328125" customWidth="1"/>
    <col min="5" max="5" width="5.90625" customWidth="1"/>
    <col min="6" max="6" width="41.36328125" customWidth="1"/>
    <col min="7" max="7" width="14.08984375" customWidth="1"/>
    <col min="8" max="8" width="8.6328125" bestFit="1" customWidth="1"/>
    <col min="9" max="9" width="2.08984375" customWidth="1"/>
    <col min="10" max="10" width="125.36328125" hidden="1" customWidth="1"/>
    <col min="11" max="16384" width="9" hidden="1"/>
  </cols>
  <sheetData>
    <row r="1" spans="2:10" s="60" customFormat="1" ht="5.25" customHeight="1">
      <c r="D1" s="64"/>
      <c r="E1" s="69"/>
      <c r="F1" s="69"/>
      <c r="G1" s="69"/>
      <c r="H1" s="69"/>
    </row>
    <row r="2" spans="2:10" s="60" customFormat="1" ht="31">
      <c r="B2" s="77" t="s">
        <v>983</v>
      </c>
      <c r="C2" s="72"/>
      <c r="D2" s="73"/>
      <c r="E2" s="74"/>
      <c r="F2" s="74"/>
      <c r="G2" s="74"/>
      <c r="H2" s="207" t="s">
        <v>1044</v>
      </c>
    </row>
    <row r="3" spans="2:10" s="60" customFormat="1" ht="15.75" customHeight="1">
      <c r="B3" s="65"/>
      <c r="C3" s="59"/>
      <c r="D3" s="70"/>
      <c r="E3" s="66"/>
      <c r="F3" s="66"/>
      <c r="G3" s="66"/>
      <c r="H3" s="66"/>
    </row>
    <row r="4" spans="2:10" ht="23.25" customHeight="1">
      <c r="B4" s="83" t="s">
        <v>984</v>
      </c>
      <c r="C4" s="81"/>
      <c r="D4" s="81"/>
      <c r="E4" s="81"/>
      <c r="F4" s="81"/>
      <c r="G4" s="81"/>
      <c r="H4" s="82"/>
      <c r="J4" s="60"/>
    </row>
    <row r="5" spans="2:10" ht="15.5">
      <c r="J5" s="60"/>
    </row>
    <row r="6" spans="2:10" ht="15.5">
      <c r="C6" s="206" t="str">
        <f>気付き!D2&amp;気付き!D3&amp;気付き!D4&amp;気付き!D5</f>
        <v>当ビルは、現状の既存マーケットにおける同規模ビルと比較して、競争力が劣っている可能性が考えられます。また、テナントが求める新しいニーズに対しても十分な対応ができていない可能性があります。新しいニーズを取り入れた改修を実施していくことで、新たな需要を喚起できる可能性が高まります。具体的な改修項目や改修事例などについては、以下を参照してください。</v>
      </c>
      <c r="D6" s="206"/>
      <c r="E6" s="206"/>
      <c r="F6" s="206"/>
      <c r="G6" s="206"/>
      <c r="H6" s="206"/>
      <c r="J6" s="60"/>
    </row>
    <row r="7" spans="2:10" ht="15.5">
      <c r="C7" s="206"/>
      <c r="D7" s="206"/>
      <c r="E7" s="206"/>
      <c r="F7" s="206"/>
      <c r="G7" s="206"/>
      <c r="H7" s="206"/>
      <c r="J7" s="60"/>
    </row>
    <row r="8" spans="2:10" ht="15.5">
      <c r="C8" s="206"/>
      <c r="D8" s="206"/>
      <c r="E8" s="206"/>
      <c r="F8" s="206"/>
      <c r="G8" s="206"/>
      <c r="H8" s="206"/>
      <c r="J8" s="60"/>
    </row>
    <row r="9" spans="2:10" ht="15.5">
      <c r="C9" s="206"/>
      <c r="D9" s="206"/>
      <c r="E9" s="206"/>
      <c r="F9" s="206"/>
      <c r="G9" s="206"/>
      <c r="H9" s="206"/>
      <c r="J9" s="60"/>
    </row>
    <row r="10" spans="2:10" s="60" customFormat="1" ht="15.75" customHeight="1">
      <c r="B10" s="65"/>
      <c r="C10" s="206"/>
      <c r="D10" s="206"/>
      <c r="E10" s="206"/>
      <c r="F10" s="206"/>
      <c r="G10" s="206"/>
      <c r="H10" s="206"/>
    </row>
    <row r="11" spans="2:10" s="60" customFormat="1" ht="15.75" customHeight="1">
      <c r="B11" s="65"/>
      <c r="C11" s="59"/>
      <c r="D11" s="70"/>
      <c r="E11" s="66"/>
      <c r="F11" s="66"/>
      <c r="G11" s="66"/>
      <c r="H11" s="66"/>
    </row>
    <row r="12" spans="2:10" ht="23.25" customHeight="1">
      <c r="B12" s="83" t="s">
        <v>985</v>
      </c>
      <c r="C12" s="81"/>
      <c r="D12" s="81"/>
      <c r="E12" s="81"/>
      <c r="F12" s="81"/>
      <c r="G12" s="81"/>
      <c r="H12" s="82"/>
      <c r="J12" s="60"/>
    </row>
    <row r="13" spans="2:10"/>
    <row r="14" spans="2:10" ht="15.5">
      <c r="C14" s="138" t="s">
        <v>986</v>
      </c>
      <c r="D14" s="137"/>
      <c r="E14" s="137"/>
      <c r="F14" s="137"/>
      <c r="G14" s="137"/>
      <c r="H14" s="137"/>
      <c r="J14" s="60"/>
    </row>
    <row r="15" spans="2:10" ht="15.5">
      <c r="J15" s="60"/>
    </row>
    <row r="16" spans="2:10">
      <c r="D16" s="139" t="s">
        <v>992</v>
      </c>
      <c r="E16" s="139"/>
      <c r="F16" s="139" t="s">
        <v>988</v>
      </c>
      <c r="G16" s="139" t="s">
        <v>1003</v>
      </c>
    </row>
    <row r="17" spans="3:9" ht="6.75" customHeight="1"/>
    <row r="18" spans="3:9" ht="16.5" customHeight="1">
      <c r="C18" s="143">
        <f>IF(チェックリスト!$R$67&gt;=I18,I18,"-")</f>
        <v>1</v>
      </c>
      <c r="D18" s="141" t="str">
        <f>IF(C18="-","",VLOOKUP(C18,チェックリスト!$P$24:$V$65,5,FALSE))</f>
        <v>コンセント容量増</v>
      </c>
      <c r="E18" s="140" t="str">
        <f>IF(C18="-","","→")</f>
        <v>→</v>
      </c>
      <c r="F18" s="140" t="str">
        <f>IF(C18="-","",VLOOKUP(C18,チェックリスト!$P$24:$V$65,7,FALSE))</f>
        <v>記載なし</v>
      </c>
      <c r="G18" s="191">
        <f>IF(C18="-","",VLOOKUP(C18,チェックリスト!$P$24:$V$65,6,FALSE))</f>
        <v>8</v>
      </c>
      <c r="H18" s="142"/>
      <c r="I18" s="194">
        <v>1</v>
      </c>
    </row>
    <row r="19" spans="3:9" ht="16.5" customHeight="1">
      <c r="C19" s="143">
        <f>IF(チェックリスト!$R$67&gt;=I19,I19,"-")</f>
        <v>2</v>
      </c>
      <c r="D19" s="141" t="str">
        <f>IF(C19="-","",VLOOKUP(C19,チェックリスト!$P$24:$V$65,5,FALSE))</f>
        <v>ICT環境の整備</v>
      </c>
      <c r="E19" s="140" t="str">
        <f t="shared" ref="E19:E25" si="0">IF(C19="-","","→")</f>
        <v>→</v>
      </c>
      <c r="F19" s="140" t="str">
        <f>IF(C19="-","",VLOOKUP(C19,チェックリスト!$P$24:$V$65,7,FALSE))</f>
        <v>第３章　グループ４　No.15,16</v>
      </c>
      <c r="G19" s="191">
        <f>IF(C19="-","",VLOOKUP(C19,チェックリスト!$P$24:$V$65,6,FALSE))</f>
        <v>9</v>
      </c>
      <c r="H19" s="142"/>
      <c r="I19" s="194">
        <v>2</v>
      </c>
    </row>
    <row r="20" spans="3:9" ht="16.5" customHeight="1">
      <c r="C20" s="143">
        <f>IF(チェックリスト!$R$67&gt;=I20,I20,"-")</f>
        <v>3</v>
      </c>
      <c r="D20" s="141" t="str">
        <f>IF(C20="-","",VLOOKUP(C20,チェックリスト!$P$24:$V$65,5,FALSE))</f>
        <v>空調機改修</v>
      </c>
      <c r="E20" s="140" t="str">
        <f t="shared" si="0"/>
        <v>→</v>
      </c>
      <c r="F20" s="140" t="str">
        <f>IF(C20="-","",VLOOKUP(C20,チェックリスト!$P$24:$V$65,7,FALSE))</f>
        <v>第３章　グループ３　No.11</v>
      </c>
      <c r="G20" s="191">
        <f>IF(C20="-","",VLOOKUP(C20,チェックリスト!$P$24:$V$65,6,FALSE))</f>
        <v>16</v>
      </c>
      <c r="H20" s="142"/>
      <c r="I20" s="194">
        <v>3</v>
      </c>
    </row>
    <row r="21" spans="3:9" ht="16.5" customHeight="1">
      <c r="C21" s="143">
        <f>IF(チェックリスト!$R$67&gt;=I21,I21,"-")</f>
        <v>4</v>
      </c>
      <c r="D21" s="141" t="str">
        <f>IF(C21="-","",VLOOKUP(C21,チェックリスト!$P$24:$V$65,5,FALSE))</f>
        <v>加湿器等の増設</v>
      </c>
      <c r="E21" s="140" t="str">
        <f t="shared" si="0"/>
        <v>→</v>
      </c>
      <c r="F21" s="140" t="str">
        <f>IF(C21="-","",VLOOKUP(C21,チェックリスト!$P$24:$V$65,7,FALSE))</f>
        <v>第３章　グループ３　No.11</v>
      </c>
      <c r="G21" s="191">
        <f>IF(C21="-","",VLOOKUP(C21,チェックリスト!$P$24:$V$65,6,FALSE))</f>
        <v>17</v>
      </c>
      <c r="H21" s="142"/>
      <c r="I21" s="194">
        <v>4</v>
      </c>
    </row>
    <row r="22" spans="3:9" ht="16.5" customHeight="1">
      <c r="C22" s="143">
        <f>IF(チェックリスト!$R$67&gt;=I22,I22,"-")</f>
        <v>5</v>
      </c>
      <c r="D22" s="141" t="str">
        <f>IF(C22="-","",VLOOKUP(C22,チェックリスト!$P$24:$V$65,5,FALSE))</f>
        <v>換気量の増加対応</v>
      </c>
      <c r="E22" s="140" t="str">
        <f t="shared" si="0"/>
        <v>→</v>
      </c>
      <c r="F22" s="140" t="str">
        <f>IF(C22="-","",VLOOKUP(C22,チェックリスト!$P$24:$V$65,7,FALSE))</f>
        <v>第３章　グループ２　No.8,9、グループ３　No.11</v>
      </c>
      <c r="G22" s="191">
        <f>IF(C22="-","",VLOOKUP(C22,チェックリスト!$P$24:$V$65,6,FALSE))</f>
        <v>21</v>
      </c>
      <c r="H22" s="142"/>
      <c r="I22" s="194">
        <v>5</v>
      </c>
    </row>
    <row r="23" spans="3:9" ht="16.5" customHeight="1">
      <c r="C23" s="143">
        <f>IF(チェックリスト!$R$67&gt;=I23,I23,"-")</f>
        <v>6</v>
      </c>
      <c r="D23" s="141" t="str">
        <f>IF(C23="-","",VLOOKUP(C23,チェックリスト!$P$24:$V$65,5,FALSE))</f>
        <v>トイレ機能向上</v>
      </c>
      <c r="E23" s="140" t="str">
        <f t="shared" si="0"/>
        <v>→</v>
      </c>
      <c r="F23" s="140" t="str">
        <f>IF(C23="-","",VLOOKUP(C23,チェックリスト!$P$24:$V$65,7,FALSE))</f>
        <v>第３章　グループ４　No.13</v>
      </c>
      <c r="G23" s="191">
        <f>IF(C23="-","",VLOOKUP(C23,チェックリスト!$P$24:$V$65,6,FALSE))</f>
        <v>23</v>
      </c>
      <c r="H23" s="142"/>
      <c r="I23" s="194">
        <v>6</v>
      </c>
    </row>
    <row r="24" spans="3:9" ht="16.5" customHeight="1">
      <c r="C24" s="143">
        <f>IF(チェックリスト!$R$67&gt;=I24,I24,"-")</f>
        <v>7</v>
      </c>
      <c r="D24" s="141" t="str">
        <f>IF(C24="-","",VLOOKUP(C24,チェックリスト!$P$24:$V$65,5,FALSE))</f>
        <v>EV機能向上</v>
      </c>
      <c r="E24" s="140" t="str">
        <f t="shared" si="0"/>
        <v>→</v>
      </c>
      <c r="F24" s="140" t="str">
        <f>IF(C24="-","",VLOOKUP(C24,チェックリスト!$P$24:$V$65,7,FALSE))</f>
        <v>第３章　グループ４　No.13</v>
      </c>
      <c r="G24" s="191">
        <f>IF(C24="-","",VLOOKUP(C24,チェックリスト!$P$24:$V$65,6,FALSE))</f>
        <v>24</v>
      </c>
      <c r="H24" s="142"/>
      <c r="I24" s="194">
        <v>7</v>
      </c>
    </row>
    <row r="25" spans="3:9" ht="16.5" customHeight="1">
      <c r="C25" s="143">
        <f>IF(チェックリスト!$R$67&gt;=I25,I25,"-")</f>
        <v>8</v>
      </c>
      <c r="D25" s="141" t="str">
        <f>IF(C25="-","",VLOOKUP(C25,チェックリスト!$P$24:$V$65,5,FALSE))</f>
        <v>耐震改修</v>
      </c>
      <c r="E25" s="140" t="str">
        <f t="shared" si="0"/>
        <v>→</v>
      </c>
      <c r="F25" s="140" t="str">
        <f>IF(C25="-","",VLOOKUP(C25,チェックリスト!$P$24:$V$65,7,FALSE))</f>
        <v>第３章　グループ０，１</v>
      </c>
      <c r="G25" s="191">
        <f>IF(C25="-","",VLOOKUP(C25,チェックリスト!$P$24:$V$65,6,FALSE))</f>
        <v>33</v>
      </c>
      <c r="H25" s="142"/>
      <c r="I25" s="194">
        <v>8</v>
      </c>
    </row>
    <row r="26" spans="3:9" ht="16.5" customHeight="1">
      <c r="C26" s="143">
        <f>IF(チェックリスト!$R$67&gt;=I26,I26,"-")</f>
        <v>9</v>
      </c>
      <c r="D26" s="141" t="str">
        <f>IF(C26="-","",VLOOKUP(C26,チェックリスト!$P$24:$V$65,5,FALSE))</f>
        <v>省エネルギー改修</v>
      </c>
      <c r="E26" s="140" t="str">
        <f t="shared" ref="E26" si="1">IF(C26="-","","→")</f>
        <v>→</v>
      </c>
      <c r="F26" s="140" t="str">
        <f>IF(C26="-","",VLOOKUP(C26,チェックリスト!$P$24:$V$65,7,FALSE))</f>
        <v>第３章　グループ２</v>
      </c>
      <c r="G26" s="191">
        <f>IF(C26="-","",VLOOKUP(C26,チェックリスト!$P$24:$V$65,6,FALSE))</f>
        <v>40</v>
      </c>
      <c r="H26" s="142"/>
      <c r="I26" s="194">
        <v>9</v>
      </c>
    </row>
    <row r="27" spans="3:9">
      <c r="I27" s="194"/>
    </row>
    <row r="28" spans="3:9">
      <c r="I28" s="194"/>
    </row>
    <row r="29" spans="3:9">
      <c r="C29" s="138" t="s">
        <v>987</v>
      </c>
      <c r="D29" s="137"/>
      <c r="E29" s="137"/>
      <c r="F29" s="137"/>
      <c r="G29" s="137"/>
      <c r="H29" s="137"/>
      <c r="I29" s="194"/>
    </row>
    <row r="30" spans="3:9">
      <c r="I30" s="194"/>
    </row>
    <row r="31" spans="3:9">
      <c r="D31" s="139" t="s">
        <v>992</v>
      </c>
      <c r="E31" s="139"/>
      <c r="F31" s="139" t="s">
        <v>988</v>
      </c>
      <c r="G31" s="139" t="s">
        <v>993</v>
      </c>
      <c r="I31" s="194"/>
    </row>
    <row r="32" spans="3:9" ht="7.5" customHeight="1">
      <c r="I32" s="194"/>
    </row>
    <row r="33" spans="3:9" ht="16.5" customHeight="1">
      <c r="C33" s="143">
        <f>IF(チェックリスト!$S$67&gt;=I33,I33,"-")</f>
        <v>1</v>
      </c>
      <c r="D33" s="141" t="str">
        <f>IF(C33="-","",VLOOKUP(C33,チェックリスト!$Q$24:$V$65,4,FALSE))</f>
        <v>吸音への対応</v>
      </c>
      <c r="E33" s="140" t="str">
        <f t="shared" ref="E33:E49" si="2">IF(C33="-","","→")</f>
        <v>→</v>
      </c>
      <c r="F33" s="140" t="str">
        <f>IF(C33="-","",VLOOKUP(C33,チェックリスト!$Q$24:$V$65,6,FALSE))</f>
        <v>記載なし</v>
      </c>
      <c r="G33" s="191">
        <f>IF(C33="-","",VLOOKUP(C33,チェックリスト!$Q$24:$V$65,5,FALSE))</f>
        <v>10</v>
      </c>
      <c r="H33" s="142"/>
      <c r="I33" s="194">
        <v>1</v>
      </c>
    </row>
    <row r="34" spans="3:9" ht="16.5" customHeight="1">
      <c r="C34" s="143">
        <f>IF(チェックリスト!$S$67&gt;=I34,I34,"-")</f>
        <v>2</v>
      </c>
      <c r="D34" s="141" t="str">
        <f>IF(C34="-","",VLOOKUP(C34,チェックリスト!$Q$24:$V$65,4,FALSE))</f>
        <v>遮音への対応</v>
      </c>
      <c r="E34" s="140" t="str">
        <f t="shared" si="2"/>
        <v>→</v>
      </c>
      <c r="F34" s="140" t="str">
        <f>IF(C34="-","",VLOOKUP(C34,チェックリスト!$Q$24:$V$65,6,FALSE))</f>
        <v>記載なし</v>
      </c>
      <c r="G34" s="191">
        <f>IF(C34="-","",VLOOKUP(C34,チェックリスト!$Q$24:$V$65,5,FALSE))</f>
        <v>11</v>
      </c>
      <c r="H34" s="142"/>
      <c r="I34" s="194">
        <v>2</v>
      </c>
    </row>
    <row r="35" spans="3:9" ht="16.5" customHeight="1">
      <c r="C35" s="143">
        <f>IF(チェックリスト!$S$67&gt;=I35,I35,"-")</f>
        <v>3</v>
      </c>
      <c r="D35" s="141" t="str">
        <f>IF(C35="-","",VLOOKUP(C35,チェックリスト!$Q$24:$V$65,4,FALSE))</f>
        <v>設備消音への対応</v>
      </c>
      <c r="E35" s="140" t="str">
        <f t="shared" si="2"/>
        <v>→</v>
      </c>
      <c r="F35" s="140" t="str">
        <f>IF(C35="-","",VLOOKUP(C35,チェックリスト!$Q$24:$V$65,6,FALSE))</f>
        <v>記載なし</v>
      </c>
      <c r="G35" s="191">
        <f>IF(C35="-","",VLOOKUP(C35,チェックリスト!$Q$24:$V$65,5,FALSE))</f>
        <v>12</v>
      </c>
      <c r="H35" s="142"/>
      <c r="I35" s="194">
        <v>3</v>
      </c>
    </row>
    <row r="36" spans="3:9" ht="16.5" customHeight="1">
      <c r="C36" s="143">
        <f>IF(チェックリスト!$S$67&gt;=I36,I36,"-")</f>
        <v>4</v>
      </c>
      <c r="D36" s="141" t="str">
        <f>IF(C36="-","",VLOOKUP(C36,チェックリスト!$Q$24:$V$65,4,FALSE))</f>
        <v>設定照度見直し</v>
      </c>
      <c r="E36" s="140" t="str">
        <f t="shared" si="2"/>
        <v>→</v>
      </c>
      <c r="F36" s="140" t="str">
        <f>IF(C36="-","",VLOOKUP(C36,チェックリスト!$Q$24:$V$65,6,FALSE))</f>
        <v>第３章　グループ４　No.12</v>
      </c>
      <c r="G36" s="191">
        <f>IF(C36="-","",VLOOKUP(C36,チェックリスト!$Q$24:$V$65,5,FALSE))</f>
        <v>13</v>
      </c>
      <c r="H36" s="142"/>
      <c r="I36" s="194">
        <v>4</v>
      </c>
    </row>
    <row r="37" spans="3:9" ht="16.5" customHeight="1">
      <c r="C37" s="143">
        <f>IF(チェックリスト!$S$67&gt;=I37,I37,"-")</f>
        <v>5</v>
      </c>
      <c r="D37" s="141" t="str">
        <f>IF(C37="-","",VLOOKUP(C37,チェックリスト!$Q$24:$V$65,4,FALSE))</f>
        <v>照明スイッチ系統の見直し</v>
      </c>
      <c r="E37" s="140" t="str">
        <f t="shared" si="2"/>
        <v>→</v>
      </c>
      <c r="F37" s="140" t="str">
        <f>IF(C37="-","",VLOOKUP(C37,チェックリスト!$Q$24:$V$65,6,FALSE))</f>
        <v>第３章　グループ３　No.10</v>
      </c>
      <c r="G37" s="191">
        <f>IF(C37="-","",VLOOKUP(C37,チェックリスト!$Q$24:$V$65,5,FALSE))</f>
        <v>15</v>
      </c>
      <c r="H37" s="142"/>
      <c r="I37" s="194">
        <v>5</v>
      </c>
    </row>
    <row r="38" spans="3:9" ht="16.5" customHeight="1">
      <c r="C38" s="143">
        <f>IF(チェックリスト!$S$67&gt;=I38,I38,"-")</f>
        <v>6</v>
      </c>
      <c r="D38" s="141" t="str">
        <f>IF(C38="-","",VLOOKUP(C38,チェックリスト!$Q$24:$V$65,4,FALSE))</f>
        <v>開口部断熱強化</v>
      </c>
      <c r="E38" s="140" t="str">
        <f t="shared" si="2"/>
        <v>→</v>
      </c>
      <c r="F38" s="140" t="str">
        <f>IF(C38="-","",VLOOKUP(C38,チェックリスト!$Q$24:$V$65,6,FALSE))</f>
        <v>第３章　グループ２　No.6,7</v>
      </c>
      <c r="G38" s="191">
        <f>IF(C38="-","",VLOOKUP(C38,チェックリスト!$Q$24:$V$65,5,FALSE))</f>
        <v>18</v>
      </c>
      <c r="H38" s="142"/>
      <c r="I38" s="194">
        <v>6</v>
      </c>
    </row>
    <row r="39" spans="3:9" ht="16.5" customHeight="1">
      <c r="C39" s="143">
        <f>IF(チェックリスト!$S$67&gt;=I39,I39,"-")</f>
        <v>7</v>
      </c>
      <c r="D39" s="141" t="str">
        <f>IF(C39="-","",VLOOKUP(C39,チェックリスト!$Q$24:$V$65,4,FALSE))</f>
        <v>空調個別制御対応</v>
      </c>
      <c r="E39" s="140" t="str">
        <f t="shared" si="2"/>
        <v>→</v>
      </c>
      <c r="F39" s="140" t="str">
        <f>IF(C39="-","",VLOOKUP(C39,チェックリスト!$Q$24:$V$65,6,FALSE))</f>
        <v>第３章　グループ２　No.8</v>
      </c>
      <c r="G39" s="191">
        <f>IF(C39="-","",VLOOKUP(C39,チェックリスト!$Q$24:$V$65,5,FALSE))</f>
        <v>19</v>
      </c>
      <c r="H39" s="142"/>
      <c r="I39" s="194">
        <v>7</v>
      </c>
    </row>
    <row r="40" spans="3:9" ht="16.5" customHeight="1">
      <c r="C40" s="143">
        <f>IF(チェックリスト!$S$67&gt;=I40,I40,"-")</f>
        <v>8</v>
      </c>
      <c r="D40" s="141" t="str">
        <f>IF(C40="-","",VLOOKUP(C40,チェックリスト!$Q$24:$V$65,4,FALSE))</f>
        <v>外装改修</v>
      </c>
      <c r="E40" s="140" t="str">
        <f t="shared" si="2"/>
        <v>→</v>
      </c>
      <c r="F40" s="140" t="str">
        <f>IF(C40="-","",VLOOKUP(C40,チェックリスト!$Q$24:$V$65,6,FALSE))</f>
        <v>第３章　グループ５　No.20</v>
      </c>
      <c r="G40" s="191">
        <f>IF(C40="-","",VLOOKUP(C40,チェックリスト!$Q$24:$V$65,5,FALSE))</f>
        <v>28</v>
      </c>
      <c r="H40" s="142"/>
      <c r="I40" s="194">
        <v>8</v>
      </c>
    </row>
    <row r="41" spans="3:9" ht="16.5" customHeight="1">
      <c r="C41" s="143">
        <f>IF(チェックリスト!$S$67&gt;=I41,I41,"-")</f>
        <v>9</v>
      </c>
      <c r="D41" s="141" t="str">
        <f>IF(C41="-","",VLOOKUP(C41,チェックリスト!$Q$24:$V$65,4,FALSE))</f>
        <v>内装計画</v>
      </c>
      <c r="E41" s="140" t="str">
        <f t="shared" si="2"/>
        <v>→</v>
      </c>
      <c r="F41" s="140" t="str">
        <f>IF(C41="-","",VLOOKUP(C41,チェックリスト!$Q$24:$V$65,6,FALSE))</f>
        <v>第３章　グループ５　No.20</v>
      </c>
      <c r="G41" s="191">
        <f>IF(C41="-","",VLOOKUP(C41,チェックリスト!$Q$24:$V$65,5,FALSE))</f>
        <v>29</v>
      </c>
      <c r="H41" s="142"/>
      <c r="I41" s="194">
        <v>9</v>
      </c>
    </row>
    <row r="42" spans="3:9" ht="16.5" customHeight="1">
      <c r="C42" s="143">
        <f>IF(チェックリスト!$S$67&gt;=I42,I42,"-")</f>
        <v>10</v>
      </c>
      <c r="D42" s="141" t="str">
        <f>IF(C42="-","",VLOOKUP(C42,チェックリスト!$Q$24:$V$65,4,FALSE))</f>
        <v>エントランス改修</v>
      </c>
      <c r="E42" s="140" t="str">
        <f t="shared" si="2"/>
        <v>→</v>
      </c>
      <c r="F42" s="140" t="str">
        <f>IF(C42="-","",VLOOKUP(C42,チェックリスト!$Q$24:$V$65,6,FALSE))</f>
        <v>第３章　グループ５　No.20</v>
      </c>
      <c r="G42" s="191">
        <f>IF(C42="-","",VLOOKUP(C42,チェックリスト!$Q$24:$V$65,5,FALSE))</f>
        <v>30</v>
      </c>
      <c r="H42" s="142"/>
      <c r="I42" s="194">
        <v>10</v>
      </c>
    </row>
    <row r="43" spans="3:9" ht="16.5" customHeight="1">
      <c r="C43" s="143">
        <f>IF(チェックリスト!$S$67&gt;=I43,I43,"-")</f>
        <v>11</v>
      </c>
      <c r="D43" s="141" t="str">
        <f>IF(C43="-","",VLOOKUP(C43,チェックリスト!$Q$24:$V$65,4,FALSE))</f>
        <v>自然災害リスクの確認</v>
      </c>
      <c r="E43" s="140" t="str">
        <f t="shared" si="2"/>
        <v>→</v>
      </c>
      <c r="F43" s="140" t="str">
        <f>IF(C43="-","",VLOOKUP(C43,チェックリスト!$Q$24:$V$65,6,FALSE))</f>
        <v>記載なし</v>
      </c>
      <c r="G43" s="191">
        <f>IF(C43="-","",VLOOKUP(C43,チェックリスト!$Q$24:$V$65,5,FALSE))</f>
        <v>34</v>
      </c>
      <c r="H43" s="142"/>
      <c r="I43" s="194">
        <v>11</v>
      </c>
    </row>
    <row r="44" spans="3:9" ht="16.5" customHeight="1">
      <c r="C44" s="143">
        <f>IF(チェックリスト!$S$67&gt;=I44,I44,"-")</f>
        <v>12</v>
      </c>
      <c r="D44" s="141" t="str">
        <f>IF(C44="-","",VLOOKUP(C44,チェックリスト!$Q$24:$V$65,4,FALSE))</f>
        <v>災害時マニュアルの策定・運用</v>
      </c>
      <c r="E44" s="140" t="str">
        <f t="shared" si="2"/>
        <v>→</v>
      </c>
      <c r="F44" s="140" t="str">
        <f>IF(C44="-","",VLOOKUP(C44,チェックリスト!$Q$24:$V$65,6,FALSE))</f>
        <v>記載なし</v>
      </c>
      <c r="G44" s="191">
        <f>IF(C44="-","",VLOOKUP(C44,チェックリスト!$Q$24:$V$65,5,FALSE))</f>
        <v>35</v>
      </c>
      <c r="H44" s="142"/>
      <c r="I44" s="194">
        <v>12</v>
      </c>
    </row>
    <row r="45" spans="3:9" ht="16.5" customHeight="1">
      <c r="C45" s="143">
        <f>IF(チェックリスト!$S$67&gt;=I45,I45,"-")</f>
        <v>13</v>
      </c>
      <c r="D45" s="141" t="str">
        <f>IF(C45="-","",VLOOKUP(C45,チェックリスト!$Q$24:$V$65,4,FALSE))</f>
        <v>エネルギーマネジメントの実施</v>
      </c>
      <c r="E45" s="140" t="str">
        <f t="shared" si="2"/>
        <v>→</v>
      </c>
      <c r="F45" s="140" t="str">
        <f>IF(C45="-","",VLOOKUP(C45,チェックリスト!$Q$24:$V$65,6,FALSE))</f>
        <v>第３章　グループ７　No.26</v>
      </c>
      <c r="G45" s="191">
        <f>IF(C45="-","",VLOOKUP(C45,チェックリスト!$Q$24:$V$65,5,FALSE))</f>
        <v>41</v>
      </c>
      <c r="H45" s="142"/>
      <c r="I45" s="194">
        <v>13</v>
      </c>
    </row>
    <row r="46" spans="3:9" ht="16.5" customHeight="1">
      <c r="C46" s="143">
        <f>IF(チェックリスト!$S$67&gt;=I46,I46,"-")</f>
        <v>14</v>
      </c>
      <c r="D46" s="141" t="str">
        <f>IF(C46="-","",VLOOKUP(C46,チェックリスト!$Q$24:$V$65,4,FALSE))</f>
        <v>清掃・点検マニュアルの策定</v>
      </c>
      <c r="E46" s="140" t="str">
        <f t="shared" si="2"/>
        <v>→</v>
      </c>
      <c r="F46" s="140" t="str">
        <f>IF(C46="-","",VLOOKUP(C46,チェックリスト!$Q$24:$V$65,6,FALSE))</f>
        <v>第３章　グループ７　No.25</v>
      </c>
      <c r="G46" s="191">
        <f>IF(C46="-","",VLOOKUP(C46,チェックリスト!$Q$24:$V$65,5,FALSE))</f>
        <v>42</v>
      </c>
      <c r="H46" s="142"/>
      <c r="I46" s="194">
        <v>14</v>
      </c>
    </row>
    <row r="47" spans="3:9" ht="16.5" customHeight="1">
      <c r="C47" s="143">
        <f>IF(チェックリスト!$S$67&gt;=I47,I47,"-")</f>
        <v>15</v>
      </c>
      <c r="D47" s="141" t="str">
        <f>IF(C47="-","",VLOOKUP(C47,チェックリスト!$Q$24:$V$65,4,FALSE))</f>
        <v>設備点検記録の保管</v>
      </c>
      <c r="E47" s="140" t="str">
        <f t="shared" si="2"/>
        <v>→</v>
      </c>
      <c r="F47" s="140" t="str">
        <f>IF(C47="-","",VLOOKUP(C47,チェックリスト!$Q$24:$V$65,6,FALSE))</f>
        <v>第３章　グループ７　No.25</v>
      </c>
      <c r="G47" s="191">
        <f>IF(C47="-","",VLOOKUP(C47,チェックリスト!$Q$24:$V$65,5,FALSE))</f>
        <v>43</v>
      </c>
      <c r="H47" s="142"/>
      <c r="I47" s="194">
        <v>15</v>
      </c>
    </row>
    <row r="48" spans="3:9" ht="16.5" customHeight="1">
      <c r="C48" s="143">
        <f>IF(チェックリスト!$S$67&gt;=I48,I48,"-")</f>
        <v>16</v>
      </c>
      <c r="D48" s="141" t="str">
        <f>IF(C48="-","",VLOOKUP(C48,チェックリスト!$Q$24:$V$65,4,FALSE))</f>
        <v>テナントリレーションの実施</v>
      </c>
      <c r="E48" s="140" t="str">
        <f t="shared" si="2"/>
        <v>→</v>
      </c>
      <c r="F48" s="140" t="str">
        <f>IF(C48="-","",VLOOKUP(C48,チェックリスト!$Q$24:$V$65,6,FALSE))</f>
        <v>第３章　グループ６　No.22､23</v>
      </c>
      <c r="G48" s="191">
        <f>IF(C48="-","",VLOOKUP(C48,チェックリスト!$Q$24:$V$65,5,FALSE))</f>
        <v>44</v>
      </c>
      <c r="H48" s="142"/>
      <c r="I48" s="194">
        <v>16</v>
      </c>
    </row>
    <row r="49" spans="3:9" ht="17.25" customHeight="1">
      <c r="C49" s="143">
        <f>IF(チェックリスト!$S$67&gt;=I49,I49,"-")</f>
        <v>17</v>
      </c>
      <c r="D49" s="141" t="str">
        <f>IF(C49="-","",VLOOKUP(C49,チェックリスト!$Q$24:$V$65,4,FALSE))</f>
        <v>テナントアンケート、ヒアリング等の実施</v>
      </c>
      <c r="E49" s="140" t="str">
        <f t="shared" si="2"/>
        <v>→</v>
      </c>
      <c r="F49" s="140" t="str">
        <f>IF(C49="-","",VLOOKUP(C49,チェックリスト!$Q$24:$V$65,6,FALSE))</f>
        <v>第３章　グループ７　No.24､25</v>
      </c>
      <c r="G49" s="191">
        <f>IF(C49="-","",VLOOKUP(C49,チェックリスト!$Q$24:$V$65,5,FALSE))</f>
        <v>45</v>
      </c>
      <c r="H49" s="142"/>
      <c r="I49" s="194">
        <v>17</v>
      </c>
    </row>
    <row r="50" spans="3:9" ht="17.25" customHeight="1">
      <c r="C50" s="140"/>
      <c r="D50" s="141"/>
      <c r="E50" s="140"/>
      <c r="F50" s="142"/>
      <c r="G50" s="142"/>
      <c r="H50" s="142"/>
      <c r="I50" s="194"/>
    </row>
    <row r="51" spans="3:9" ht="17.25" customHeight="1">
      <c r="C51" s="140"/>
      <c r="D51" s="141"/>
      <c r="E51" s="140"/>
      <c r="F51" s="142"/>
      <c r="G51" s="142"/>
      <c r="H51" s="142"/>
      <c r="I51" s="194"/>
    </row>
    <row r="52" spans="3:9">
      <c r="I52" s="194"/>
    </row>
  </sheetData>
  <sheetProtection password="CEF0" sheet="1" objects="1" scenarios="1"/>
  <mergeCells count="1">
    <mergeCell ref="C6:H10"/>
  </mergeCells>
  <phoneticPr fontId="2"/>
  <pageMargins left="0.7" right="0.7" top="0.75" bottom="0.75" header="0.3" footer="0.3"/>
  <pageSetup paperSize="9" scale="73"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41"/>
  <sheetViews>
    <sheetView workbookViewId="0">
      <selection activeCell="C11" sqref="C11"/>
    </sheetView>
  </sheetViews>
  <sheetFormatPr defaultRowHeight="13"/>
  <cols>
    <col min="1" max="1" width="8.7265625" customWidth="1"/>
    <col min="2" max="2" width="5.26953125" bestFit="1" customWidth="1"/>
    <col min="3" max="3" width="6.453125" bestFit="1" customWidth="1"/>
    <col min="4" max="4" width="151.7265625" bestFit="1" customWidth="1"/>
  </cols>
  <sheetData>
    <row r="2" spans="1:4">
      <c r="D2" t="str">
        <f>VLOOKUP(B10,B12:D14,3,FALSE)</f>
        <v>当ビルは、現状の既存マーケットにおける同規模ビルと比較して、競争力が劣っている可能性が考えられます。</v>
      </c>
    </row>
    <row r="3" spans="1:4">
      <c r="D3" t="str">
        <f>VLOOKUP(A11,A16:D24,4,FALSE)</f>
        <v>また、テナントが求める新しいニーズに対しても十分な対応ができていない可能性があります。</v>
      </c>
    </row>
    <row r="4" spans="1:4">
      <c r="D4" t="str">
        <f>VLOOKUP(A11,A26:D34,4,FALSE)</f>
        <v>新しいニーズを取り入れた改修を実施していくことで、新たな需要を喚起できる可能性が高まります。</v>
      </c>
    </row>
    <row r="5" spans="1:4">
      <c r="D5" t="s">
        <v>1022</v>
      </c>
    </row>
    <row r="8" spans="1:4">
      <c r="B8" t="s">
        <v>959</v>
      </c>
      <c r="C8" t="s">
        <v>1041</v>
      </c>
    </row>
    <row r="9" spans="1:4">
      <c r="B9">
        <f>結果出力!J8</f>
        <v>56</v>
      </c>
      <c r="C9">
        <f>結果出力!J31</f>
        <v>59</v>
      </c>
    </row>
    <row r="10" spans="1:4">
      <c r="B10" t="str">
        <f>IF(AND(B9&gt;25,B9&lt;=50),"中",IF(B9&gt;=50,"低","高"))</f>
        <v>低</v>
      </c>
      <c r="C10" t="str">
        <f>IF(AND(C9&gt;25,C9&lt;=50),"中",IF(C9&gt;=50,"低","高"))</f>
        <v>低</v>
      </c>
    </row>
    <row r="11" spans="1:4">
      <c r="A11">
        <f>INDEX(B39:D41,B11,C11)</f>
        <v>9</v>
      </c>
      <c r="B11">
        <f>VLOOKUP(B10,B12:C14,2,FALSE)</f>
        <v>3</v>
      </c>
      <c r="C11">
        <f>VLOOKUP(C10,B12:C14,2,FALSE)</f>
        <v>3</v>
      </c>
    </row>
    <row r="12" spans="1:4" ht="15.5">
      <c r="B12" t="s">
        <v>1033</v>
      </c>
      <c r="C12">
        <v>1</v>
      </c>
      <c r="D12" s="60" t="s">
        <v>1030</v>
      </c>
    </row>
    <row r="13" spans="1:4" ht="15.5">
      <c r="B13" t="s">
        <v>1034</v>
      </c>
      <c r="C13">
        <v>2</v>
      </c>
      <c r="D13" s="60" t="s">
        <v>1023</v>
      </c>
    </row>
    <row r="14" spans="1:4" ht="15.5">
      <c r="B14" t="s">
        <v>1035</v>
      </c>
      <c r="C14">
        <v>3</v>
      </c>
      <c r="D14" s="60" t="s">
        <v>1025</v>
      </c>
    </row>
    <row r="15" spans="1:4" ht="15.5">
      <c r="D15" s="60"/>
    </row>
    <row r="16" spans="1:4" ht="15.5">
      <c r="A16">
        <v>1</v>
      </c>
      <c r="B16" t="s">
        <v>1033</v>
      </c>
      <c r="C16" t="s">
        <v>1033</v>
      </c>
      <c r="D16" s="60" t="s">
        <v>1032</v>
      </c>
    </row>
    <row r="17" spans="1:4" ht="15.5">
      <c r="A17">
        <v>2</v>
      </c>
      <c r="B17" t="s">
        <v>1033</v>
      </c>
      <c r="C17" t="s">
        <v>1034</v>
      </c>
      <c r="D17" s="60" t="s">
        <v>1029</v>
      </c>
    </row>
    <row r="18" spans="1:4" ht="15.5">
      <c r="A18">
        <v>3</v>
      </c>
      <c r="B18" t="s">
        <v>1033</v>
      </c>
      <c r="C18" t="s">
        <v>1035</v>
      </c>
      <c r="D18" s="60" t="s">
        <v>1027</v>
      </c>
    </row>
    <row r="19" spans="1:4" ht="15.5">
      <c r="A19">
        <v>4</v>
      </c>
      <c r="B19" t="s">
        <v>1034</v>
      </c>
      <c r="C19" t="s">
        <v>1033</v>
      </c>
      <c r="D19" s="60" t="s">
        <v>1031</v>
      </c>
    </row>
    <row r="20" spans="1:4" ht="15.5">
      <c r="A20">
        <v>5</v>
      </c>
      <c r="B20" t="s">
        <v>1034</v>
      </c>
      <c r="C20" t="s">
        <v>1034</v>
      </c>
      <c r="D20" s="60" t="s">
        <v>1029</v>
      </c>
    </row>
    <row r="21" spans="1:4" ht="15.5">
      <c r="A21">
        <v>6</v>
      </c>
      <c r="B21" t="s">
        <v>1034</v>
      </c>
      <c r="C21" t="s">
        <v>1035</v>
      </c>
      <c r="D21" s="60" t="s">
        <v>1027</v>
      </c>
    </row>
    <row r="22" spans="1:4" ht="15.5">
      <c r="A22">
        <v>7</v>
      </c>
      <c r="B22" t="s">
        <v>1035</v>
      </c>
      <c r="C22" t="s">
        <v>1033</v>
      </c>
      <c r="D22" s="60" t="s">
        <v>1031</v>
      </c>
    </row>
    <row r="23" spans="1:4" ht="15.5">
      <c r="A23">
        <v>8</v>
      </c>
      <c r="B23" t="s">
        <v>1035</v>
      </c>
      <c r="C23" t="s">
        <v>1034</v>
      </c>
      <c r="D23" s="60" t="s">
        <v>1026</v>
      </c>
    </row>
    <row r="24" spans="1:4" ht="15.5">
      <c r="A24">
        <v>9</v>
      </c>
      <c r="B24" t="s">
        <v>1035</v>
      </c>
      <c r="C24" t="s">
        <v>1035</v>
      </c>
      <c r="D24" s="60" t="s">
        <v>1028</v>
      </c>
    </row>
    <row r="26" spans="1:4" ht="15.5">
      <c r="A26">
        <v>1</v>
      </c>
      <c r="B26" t="s">
        <v>1033</v>
      </c>
      <c r="C26" t="s">
        <v>1033</v>
      </c>
      <c r="D26" s="60" t="s">
        <v>1038</v>
      </c>
    </row>
    <row r="27" spans="1:4" ht="15.5">
      <c r="A27">
        <v>2</v>
      </c>
      <c r="B27" t="s">
        <v>1033</v>
      </c>
      <c r="C27" t="s">
        <v>1034</v>
      </c>
      <c r="D27" s="60" t="s">
        <v>1024</v>
      </c>
    </row>
    <row r="28" spans="1:4" ht="15.5">
      <c r="A28">
        <v>3</v>
      </c>
      <c r="B28" t="s">
        <v>1033</v>
      </c>
      <c r="C28" t="s">
        <v>1035</v>
      </c>
      <c r="D28" s="60" t="s">
        <v>1024</v>
      </c>
    </row>
    <row r="29" spans="1:4" ht="15.5">
      <c r="A29">
        <v>4</v>
      </c>
      <c r="B29" t="s">
        <v>1034</v>
      </c>
      <c r="C29" t="s">
        <v>1033</v>
      </c>
      <c r="D29" s="60" t="s">
        <v>1036</v>
      </c>
    </row>
    <row r="30" spans="1:4" ht="15.5">
      <c r="A30">
        <v>5</v>
      </c>
      <c r="B30" t="s">
        <v>1034</v>
      </c>
      <c r="C30" t="s">
        <v>1034</v>
      </c>
      <c r="D30" s="60" t="s">
        <v>1037</v>
      </c>
    </row>
    <row r="31" spans="1:4" ht="15.5">
      <c r="A31">
        <v>6</v>
      </c>
      <c r="B31" t="s">
        <v>1034</v>
      </c>
      <c r="C31" t="s">
        <v>1035</v>
      </c>
      <c r="D31" s="60" t="s">
        <v>1037</v>
      </c>
    </row>
    <row r="32" spans="1:4" ht="15.5">
      <c r="A32">
        <v>7</v>
      </c>
      <c r="B32" t="s">
        <v>1035</v>
      </c>
      <c r="C32" t="s">
        <v>1033</v>
      </c>
      <c r="D32" s="60" t="s">
        <v>1040</v>
      </c>
    </row>
    <row r="33" spans="1:4" ht="15.5">
      <c r="A33">
        <v>8</v>
      </c>
      <c r="B33" t="s">
        <v>1035</v>
      </c>
      <c r="C33" t="s">
        <v>1034</v>
      </c>
      <c r="D33" s="60" t="s">
        <v>1039</v>
      </c>
    </row>
    <row r="34" spans="1:4" ht="15.5">
      <c r="A34">
        <v>9</v>
      </c>
      <c r="B34" t="s">
        <v>1035</v>
      </c>
      <c r="C34" t="s">
        <v>1035</v>
      </c>
      <c r="D34" s="60" t="s">
        <v>1039</v>
      </c>
    </row>
    <row r="38" spans="1:4">
      <c r="B38">
        <v>1</v>
      </c>
      <c r="C38">
        <v>2</v>
      </c>
      <c r="D38">
        <v>3</v>
      </c>
    </row>
    <row r="39" spans="1:4">
      <c r="A39">
        <v>1</v>
      </c>
      <c r="B39">
        <v>1</v>
      </c>
      <c r="C39">
        <v>2</v>
      </c>
      <c r="D39">
        <v>3</v>
      </c>
    </row>
    <row r="40" spans="1:4">
      <c r="A40">
        <v>2</v>
      </c>
      <c r="B40">
        <v>4</v>
      </c>
      <c r="C40">
        <v>5</v>
      </c>
      <c r="D40">
        <v>6</v>
      </c>
    </row>
    <row r="41" spans="1:4">
      <c r="A41">
        <v>3</v>
      </c>
      <c r="B41">
        <v>7</v>
      </c>
      <c r="C41">
        <v>8</v>
      </c>
      <c r="D41">
        <v>9</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S618"/>
  <sheetViews>
    <sheetView topLeftCell="BY1" workbookViewId="0">
      <pane ySplit="3" topLeftCell="A544" activePane="bottomLeft" state="frozen"/>
      <selection activeCell="D5" sqref="D5"/>
      <selection pane="bottomLeft" activeCell="D5" sqref="D5"/>
    </sheetView>
  </sheetViews>
  <sheetFormatPr defaultColWidth="9" defaultRowHeight="11"/>
  <cols>
    <col min="1" max="4" width="5.7265625" style="2" customWidth="1"/>
    <col min="5" max="5" width="12.90625" style="2" customWidth="1"/>
    <col min="6" max="6" width="10.36328125" style="2" bestFit="1" customWidth="1"/>
    <col min="7" max="7" width="6" style="2" bestFit="1" customWidth="1"/>
    <col min="8" max="8" width="4.453125" style="2" bestFit="1" customWidth="1"/>
    <col min="9" max="9" width="6.36328125" style="2" customWidth="1"/>
    <col min="10" max="10" width="9.7265625" style="2" bestFit="1" customWidth="1"/>
    <col min="11" max="11" width="10.08984375" style="2" bestFit="1" customWidth="1"/>
    <col min="12" max="12" width="7.36328125" style="2" bestFit="1" customWidth="1"/>
    <col min="13" max="13" width="10.6328125" style="2" bestFit="1" customWidth="1"/>
    <col min="14" max="14" width="10.453125" style="2" bestFit="1" customWidth="1"/>
    <col min="15" max="16" width="7.453125" style="2" bestFit="1" customWidth="1"/>
    <col min="17" max="17" width="9" style="2"/>
    <col min="18" max="18" width="4.453125" style="2" bestFit="1" customWidth="1"/>
    <col min="19" max="19" width="11.36328125" style="2" bestFit="1" customWidth="1"/>
    <col min="20" max="25" width="7.453125" style="2" bestFit="1" customWidth="1"/>
    <col min="26" max="26" width="7.26953125" style="2" bestFit="1" customWidth="1"/>
    <col min="27" max="27" width="6" style="2" bestFit="1" customWidth="1"/>
    <col min="28" max="28" width="12.26953125" style="2" bestFit="1" customWidth="1"/>
    <col min="29" max="29" width="9.6328125" style="2" bestFit="1" customWidth="1"/>
    <col min="30" max="30" width="9.453125" style="2" bestFit="1" customWidth="1"/>
    <col min="31" max="31" width="8.90625" style="2" bestFit="1" customWidth="1"/>
    <col min="32" max="32" width="15.90625" style="2" bestFit="1" customWidth="1"/>
    <col min="33" max="33" width="10" style="2" bestFit="1" customWidth="1"/>
    <col min="34" max="34" width="7.453125" style="2" bestFit="1" customWidth="1"/>
    <col min="35" max="35" width="13.7265625" style="2" bestFit="1" customWidth="1"/>
    <col min="36" max="36" width="4.453125" style="2" bestFit="1" customWidth="1"/>
    <col min="37" max="37" width="9" style="2"/>
    <col min="38" max="38" width="13.36328125" style="2" bestFit="1" customWidth="1"/>
    <col min="39" max="39" width="7.453125" style="2" bestFit="1" customWidth="1"/>
    <col min="40" max="40" width="13.08984375" style="2" bestFit="1" customWidth="1"/>
    <col min="41" max="41" width="7.453125" style="2" bestFit="1" customWidth="1"/>
    <col min="42" max="42" width="11.453125" style="2" bestFit="1" customWidth="1"/>
    <col min="43" max="43" width="9" style="2"/>
    <col min="44" max="44" width="6" style="2" bestFit="1" customWidth="1"/>
    <col min="45" max="45" width="7.453125" style="2" customWidth="1"/>
    <col min="46" max="46" width="9" style="2"/>
    <col min="47" max="48" width="7.453125" style="2" bestFit="1" customWidth="1"/>
    <col min="49" max="49" width="8.7265625" style="2" bestFit="1" customWidth="1"/>
    <col min="50" max="50" width="13.90625" style="2" bestFit="1" customWidth="1"/>
    <col min="51" max="53" width="4" style="2" customWidth="1"/>
    <col min="54" max="60" width="5.26953125" style="2" customWidth="1"/>
    <col min="61" max="61" width="20.6328125" style="2" customWidth="1"/>
    <col min="62" max="62" width="4" style="2" customWidth="1"/>
    <col min="63" max="63" width="6.26953125" style="2" customWidth="1"/>
    <col min="64" max="64" width="4" style="2" customWidth="1"/>
    <col min="65" max="66" width="6.26953125" style="2" customWidth="1"/>
    <col min="67" max="72" width="5.6328125" style="2" customWidth="1"/>
    <col min="73" max="88" width="9" style="2"/>
    <col min="89" max="89" width="6" style="2" customWidth="1"/>
    <col min="90" max="95" width="5.26953125" style="2" customWidth="1"/>
    <col min="96" max="16384" width="9" style="2"/>
  </cols>
  <sheetData>
    <row r="1" spans="1:96">
      <c r="F1" s="2" t="s">
        <v>699</v>
      </c>
      <c r="G1" s="2" t="s">
        <v>707</v>
      </c>
      <c r="H1" s="2" t="s">
        <v>699</v>
      </c>
      <c r="I1" s="2" t="s">
        <v>699</v>
      </c>
      <c r="J1" s="2" t="s">
        <v>699</v>
      </c>
      <c r="K1" s="2" t="s">
        <v>699</v>
      </c>
      <c r="L1" s="2" t="s">
        <v>699</v>
      </c>
      <c r="M1" s="2" t="s">
        <v>699</v>
      </c>
      <c r="N1" s="2" t="s">
        <v>699</v>
      </c>
      <c r="O1" s="2" t="s">
        <v>705</v>
      </c>
      <c r="P1" s="2" t="s">
        <v>705</v>
      </c>
      <c r="Q1" s="2" t="s">
        <v>705</v>
      </c>
      <c r="R1" s="2" t="s">
        <v>705</v>
      </c>
      <c r="S1" s="2" t="s">
        <v>707</v>
      </c>
      <c r="T1" s="2" t="s">
        <v>699</v>
      </c>
      <c r="U1" s="2" t="s">
        <v>695</v>
      </c>
      <c r="V1" s="2" t="s">
        <v>695</v>
      </c>
      <c r="W1" s="2" t="s">
        <v>705</v>
      </c>
      <c r="X1" s="2" t="s">
        <v>705</v>
      </c>
      <c r="Y1" s="2" t="s">
        <v>705</v>
      </c>
      <c r="Z1" s="2" t="s">
        <v>695</v>
      </c>
      <c r="AA1" s="2" t="s">
        <v>699</v>
      </c>
      <c r="AB1" s="2" t="s">
        <v>697</v>
      </c>
      <c r="AC1" s="2" t="s">
        <v>697</v>
      </c>
      <c r="AD1" s="2" t="s">
        <v>707</v>
      </c>
      <c r="AE1" s="2" t="s">
        <v>707</v>
      </c>
      <c r="AF1" s="2" t="s">
        <v>707</v>
      </c>
      <c r="AG1" s="2" t="s">
        <v>707</v>
      </c>
      <c r="AH1" s="2" t="s">
        <v>707</v>
      </c>
      <c r="AI1" s="2" t="s">
        <v>707</v>
      </c>
      <c r="AJ1" s="2" t="s">
        <v>707</v>
      </c>
      <c r="AK1" s="2" t="s">
        <v>707</v>
      </c>
      <c r="AL1" s="2" t="s">
        <v>691</v>
      </c>
      <c r="AM1" s="2" t="s">
        <v>701</v>
      </c>
      <c r="AN1" s="2" t="s">
        <v>701</v>
      </c>
      <c r="AO1" s="2" t="s">
        <v>701</v>
      </c>
      <c r="AP1" s="2" t="s">
        <v>701</v>
      </c>
      <c r="AQ1" s="2" t="s">
        <v>705</v>
      </c>
      <c r="AR1" s="2" t="s">
        <v>705</v>
      </c>
      <c r="AS1" s="2" t="s">
        <v>693</v>
      </c>
      <c r="AT1" s="2" t="s">
        <v>703</v>
      </c>
      <c r="AU1" s="2" t="s">
        <v>697</v>
      </c>
      <c r="AV1" s="2" t="s">
        <v>697</v>
      </c>
      <c r="AW1" s="2" t="s">
        <v>705</v>
      </c>
      <c r="AX1" s="2" t="s">
        <v>705</v>
      </c>
      <c r="BV1" s="2" t="s">
        <v>641</v>
      </c>
      <c r="BW1" s="2" t="s">
        <v>575</v>
      </c>
      <c r="BX1" s="2" t="s">
        <v>576</v>
      </c>
      <c r="BY1" s="2" t="s">
        <v>577</v>
      </c>
      <c r="BZ1" s="2" t="s">
        <v>578</v>
      </c>
      <c r="CA1" s="2" t="s">
        <v>579</v>
      </c>
      <c r="CB1" s="2" t="s">
        <v>580</v>
      </c>
      <c r="CC1" s="2" t="s">
        <v>581</v>
      </c>
      <c r="CG1" s="2" t="s">
        <v>586</v>
      </c>
      <c r="CH1" s="2" t="s">
        <v>587</v>
      </c>
      <c r="CI1" s="2" t="s">
        <v>588</v>
      </c>
      <c r="CJ1" s="2" t="s">
        <v>681</v>
      </c>
      <c r="CK1" s="2">
        <v>155</v>
      </c>
      <c r="CL1" s="2">
        <v>114</v>
      </c>
      <c r="CM1" s="2">
        <v>160</v>
      </c>
      <c r="CN1" s="2">
        <v>117</v>
      </c>
      <c r="CO1" s="2">
        <v>120</v>
      </c>
      <c r="CQ1" s="2" t="s">
        <v>651</v>
      </c>
      <c r="CR1" s="2">
        <f>SUMPRODUCT(CK1:CO1,CK2:CO2)</f>
        <v>137.89999999999998</v>
      </c>
    </row>
    <row r="2" spans="1:96">
      <c r="F2" s="2" t="s">
        <v>864</v>
      </c>
      <c r="G2" s="2" t="s">
        <v>865</v>
      </c>
      <c r="H2" s="2" t="s">
        <v>669</v>
      </c>
      <c r="I2" s="2" t="s">
        <v>670</v>
      </c>
      <c r="J2" s="2" t="s">
        <v>671</v>
      </c>
      <c r="K2" s="2" t="s">
        <v>672</v>
      </c>
      <c r="L2" s="2" t="s">
        <v>673</v>
      </c>
      <c r="M2" s="2" t="s">
        <v>674</v>
      </c>
      <c r="N2" s="2" t="s">
        <v>866</v>
      </c>
      <c r="O2" s="2" t="s">
        <v>867</v>
      </c>
      <c r="P2" s="2" t="s">
        <v>868</v>
      </c>
      <c r="Q2" s="2" t="s">
        <v>869</v>
      </c>
      <c r="R2" s="2" t="s">
        <v>870</v>
      </c>
      <c r="S2" s="2" t="s">
        <v>871</v>
      </c>
      <c r="T2" s="2" t="s">
        <v>872</v>
      </c>
      <c r="U2" s="2" t="s">
        <v>873</v>
      </c>
      <c r="V2" s="2" t="s">
        <v>874</v>
      </c>
      <c r="W2" s="2" t="s">
        <v>875</v>
      </c>
      <c r="X2" s="2" t="s">
        <v>876</v>
      </c>
      <c r="Y2" s="2" t="s">
        <v>877</v>
      </c>
      <c r="Z2" s="2" t="s">
        <v>878</v>
      </c>
      <c r="AA2" s="2" t="s">
        <v>879</v>
      </c>
      <c r="AB2" s="2" t="s">
        <v>880</v>
      </c>
      <c r="AC2" s="2" t="s">
        <v>881</v>
      </c>
      <c r="AD2" s="2" t="s">
        <v>882</v>
      </c>
      <c r="AE2" s="2" t="s">
        <v>883</v>
      </c>
      <c r="AF2" s="2" t="s">
        <v>884</v>
      </c>
      <c r="AG2" s="2" t="s">
        <v>885</v>
      </c>
      <c r="AH2" s="2" t="s">
        <v>886</v>
      </c>
      <c r="AI2" s="2" t="s">
        <v>887</v>
      </c>
      <c r="AJ2" s="2" t="s">
        <v>888</v>
      </c>
      <c r="AK2" s="2" t="s">
        <v>889</v>
      </c>
      <c r="AL2" s="2" t="s">
        <v>890</v>
      </c>
      <c r="AM2" s="2" t="s">
        <v>891</v>
      </c>
      <c r="AN2" s="2" t="s">
        <v>892</v>
      </c>
      <c r="AO2" s="2" t="s">
        <v>893</v>
      </c>
      <c r="AP2" s="2" t="s">
        <v>894</v>
      </c>
      <c r="AQ2" s="2" t="s">
        <v>895</v>
      </c>
      <c r="AR2" s="2" t="s">
        <v>896</v>
      </c>
      <c r="AS2" s="2" t="s">
        <v>675</v>
      </c>
      <c r="AT2" s="2" t="s">
        <v>859</v>
      </c>
      <c r="AU2" s="2" t="s">
        <v>860</v>
      </c>
      <c r="AV2" s="2" t="s">
        <v>861</v>
      </c>
      <c r="AW2" s="2" t="s">
        <v>862</v>
      </c>
      <c r="AX2" s="2" t="s">
        <v>863</v>
      </c>
      <c r="CK2" s="2">
        <v>0.4</v>
      </c>
      <c r="CL2" s="2">
        <v>0.3</v>
      </c>
      <c r="CM2" s="2">
        <v>0.15</v>
      </c>
      <c r="CN2" s="2">
        <v>0.1</v>
      </c>
      <c r="CO2" s="2">
        <v>0.05</v>
      </c>
      <c r="CQ2" s="2">
        <f>MAX(CQ4:CQ560)</f>
        <v>136.89999999999998</v>
      </c>
    </row>
    <row r="3" spans="1:96">
      <c r="A3" s="2" t="s">
        <v>13</v>
      </c>
      <c r="B3" s="2" t="s">
        <v>14</v>
      </c>
      <c r="C3" s="2" t="s">
        <v>15</v>
      </c>
      <c r="E3" s="4" t="s">
        <v>16</v>
      </c>
      <c r="F3" s="2" t="s">
        <v>395</v>
      </c>
      <c r="G3" s="2" t="s">
        <v>396</v>
      </c>
      <c r="H3" s="2" t="s">
        <v>397</v>
      </c>
      <c r="I3" s="2" t="s">
        <v>398</v>
      </c>
      <c r="J3" s="2" t="s">
        <v>399</v>
      </c>
      <c r="K3" s="2" t="s">
        <v>400</v>
      </c>
      <c r="L3" s="2" t="s">
        <v>401</v>
      </c>
      <c r="M3" s="2" t="s">
        <v>402</v>
      </c>
      <c r="N3" s="2" t="s">
        <v>404</v>
      </c>
      <c r="O3" s="2" t="s">
        <v>405</v>
      </c>
      <c r="P3" s="2" t="s">
        <v>406</v>
      </c>
      <c r="Q3" s="2" t="s">
        <v>407</v>
      </c>
      <c r="R3" s="2" t="s">
        <v>408</v>
      </c>
      <c r="S3" s="2" t="s">
        <v>409</v>
      </c>
      <c r="T3" s="2" t="s">
        <v>410</v>
      </c>
      <c r="U3" s="2" t="s">
        <v>411</v>
      </c>
      <c r="V3" s="2" t="s">
        <v>412</v>
      </c>
      <c r="W3" s="2" t="s">
        <v>413</v>
      </c>
      <c r="X3" s="2" t="s">
        <v>414</v>
      </c>
      <c r="Y3" s="2" t="s">
        <v>415</v>
      </c>
      <c r="Z3" s="2" t="s">
        <v>416</v>
      </c>
      <c r="AA3" s="2" t="s">
        <v>417</v>
      </c>
      <c r="AB3" s="2" t="s">
        <v>418</v>
      </c>
      <c r="AC3" s="2" t="s">
        <v>419</v>
      </c>
      <c r="AD3" s="2" t="s">
        <v>420</v>
      </c>
      <c r="AE3" s="2" t="s">
        <v>421</v>
      </c>
      <c r="AF3" s="2" t="s">
        <v>422</v>
      </c>
      <c r="AG3" s="2" t="s">
        <v>423</v>
      </c>
      <c r="AH3" s="2" t="s">
        <v>424</v>
      </c>
      <c r="AI3" s="2" t="s">
        <v>425</v>
      </c>
      <c r="AJ3" s="2" t="s">
        <v>426</v>
      </c>
      <c r="AK3" s="2" t="s">
        <v>427</v>
      </c>
      <c r="AL3" s="2" t="s">
        <v>428</v>
      </c>
      <c r="AM3" s="2" t="s">
        <v>430</v>
      </c>
      <c r="AN3" s="2" t="s">
        <v>432</v>
      </c>
      <c r="AO3" s="2" t="s">
        <v>433</v>
      </c>
      <c r="AP3" s="2" t="s">
        <v>434</v>
      </c>
      <c r="AQ3" s="2" t="s">
        <v>435</v>
      </c>
      <c r="AR3" s="2" t="s">
        <v>436</v>
      </c>
      <c r="AS3" s="4" t="s">
        <v>639</v>
      </c>
      <c r="AT3" s="2" t="s">
        <v>489</v>
      </c>
      <c r="AU3" s="2" t="s">
        <v>491</v>
      </c>
      <c r="AV3" s="2" t="s">
        <v>492</v>
      </c>
      <c r="AW3" s="2" t="s">
        <v>493</v>
      </c>
      <c r="AX3" s="2" t="s">
        <v>494</v>
      </c>
      <c r="AY3" s="8" t="s">
        <v>495</v>
      </c>
      <c r="AZ3" s="2" t="s">
        <v>496</v>
      </c>
      <c r="BA3" s="2" t="s">
        <v>497</v>
      </c>
      <c r="BB3" s="2" t="s">
        <v>498</v>
      </c>
      <c r="BC3" s="2" t="s">
        <v>499</v>
      </c>
      <c r="BD3" s="2" t="s">
        <v>500</v>
      </c>
      <c r="BE3" s="2" t="s">
        <v>501</v>
      </c>
      <c r="BF3" s="2" t="s">
        <v>502</v>
      </c>
      <c r="BG3" s="2" t="s">
        <v>503</v>
      </c>
      <c r="BH3" s="2" t="s">
        <v>504</v>
      </c>
      <c r="BI3" s="4" t="s">
        <v>505</v>
      </c>
      <c r="BJ3" s="2" t="s">
        <v>509</v>
      </c>
      <c r="BK3" s="2" t="s">
        <v>510</v>
      </c>
      <c r="BL3" s="2" t="s">
        <v>511</v>
      </c>
      <c r="BM3" s="2" t="s">
        <v>512</v>
      </c>
      <c r="BN3" s="2" t="s">
        <v>513</v>
      </c>
      <c r="BO3" s="2" t="s">
        <v>514</v>
      </c>
      <c r="BP3" s="2" t="s">
        <v>515</v>
      </c>
      <c r="BQ3" s="2" t="s">
        <v>516</v>
      </c>
      <c r="BR3" s="2" t="s">
        <v>517</v>
      </c>
      <c r="BS3" s="2" t="s">
        <v>518</v>
      </c>
      <c r="BT3" s="2" t="s">
        <v>519</v>
      </c>
      <c r="BV3" s="2">
        <v>100</v>
      </c>
      <c r="BW3" s="8">
        <f>BV570</f>
        <v>44</v>
      </c>
      <c r="BX3" s="8">
        <f>BV571</f>
        <v>14</v>
      </c>
      <c r="BY3" s="8">
        <f>BV572</f>
        <v>26</v>
      </c>
      <c r="BZ3" s="8">
        <f>BV573</f>
        <v>48</v>
      </c>
      <c r="CA3" s="8">
        <f>BV574</f>
        <v>26</v>
      </c>
      <c r="CB3" s="8">
        <f>BV575</f>
        <v>16</v>
      </c>
      <c r="CC3" s="8">
        <f>BV576</f>
        <v>22</v>
      </c>
      <c r="CD3" s="8">
        <f>BV577</f>
        <v>32</v>
      </c>
      <c r="CE3" s="8">
        <f>BV578</f>
        <v>24</v>
      </c>
      <c r="CF3" s="8">
        <f>BV579</f>
        <v>16</v>
      </c>
      <c r="CG3" s="8">
        <f>BV580</f>
        <v>30</v>
      </c>
      <c r="CH3" s="8">
        <f>BV581</f>
        <v>10</v>
      </c>
      <c r="CI3" s="8">
        <f>BV582</f>
        <v>16</v>
      </c>
      <c r="CJ3" s="2">
        <f>SUM(BV583)</f>
        <v>43</v>
      </c>
      <c r="CK3" s="2" t="s">
        <v>676</v>
      </c>
      <c r="CL3" s="2" t="s">
        <v>677</v>
      </c>
      <c r="CM3" s="2" t="s">
        <v>678</v>
      </c>
      <c r="CN3" s="2" t="s">
        <v>679</v>
      </c>
      <c r="CO3" s="2" t="s">
        <v>680</v>
      </c>
      <c r="CQ3" s="2">
        <f>MIN(CQ5:CQ561)</f>
        <v>72.2</v>
      </c>
    </row>
    <row r="4" spans="1:96">
      <c r="A4" s="2">
        <v>1975</v>
      </c>
      <c r="B4" s="2">
        <v>200</v>
      </c>
      <c r="C4" s="2">
        <v>1</v>
      </c>
      <c r="D4" s="2">
        <f t="shared" ref="D4:D67" si="0">B4/C4</f>
        <v>200</v>
      </c>
      <c r="E4" s="4" t="s">
        <v>18</v>
      </c>
      <c r="F4" s="2">
        <f>IF(抽出データ!S4-2&lt;0,0,抽出データ!S4-2)</f>
        <v>1</v>
      </c>
      <c r="G4" s="2">
        <f>IF(抽出データ!T4-2&lt;0,0,抽出データ!T4-2)</f>
        <v>2</v>
      </c>
      <c r="H4" s="2">
        <f>IF(抽出データ!U4-2&lt;0,0,抽出データ!U4-2)</f>
        <v>0</v>
      </c>
      <c r="I4" s="2">
        <f>IF(抽出データ!V4-2&lt;0,0,抽出データ!V4-2)</f>
        <v>2</v>
      </c>
      <c r="J4" s="2">
        <f>MIN(2,IF(抽出データ!W4-2&lt;0,0,抽出データ!W4-2))</f>
        <v>0</v>
      </c>
      <c r="K4" s="2">
        <f>IF(抽出データ!X4-2&lt;0,0,抽出データ!X4-2)</f>
        <v>0</v>
      </c>
      <c r="L4" s="2">
        <f>IF(抽出データ!Y4-2&lt;0,0,抽出データ!Y4-2)</f>
        <v>0</v>
      </c>
      <c r="M4" s="2">
        <f>IF(抽出データ!Z4-2&lt;0,0,抽出データ!Z4-2)</f>
        <v>2</v>
      </c>
      <c r="N4" s="2">
        <f>IF(抽出データ!AB4-2&lt;0,0,抽出データ!AB4-2)</f>
        <v>0</v>
      </c>
      <c r="O4" s="2">
        <f>IF(抽出データ!AC4-2&lt;0,0,抽出データ!AC4-2)</f>
        <v>2</v>
      </c>
      <c r="P4" s="2">
        <f>IF(抽出データ!AD4-2&lt;0,0,抽出データ!AD4-2)</f>
        <v>2</v>
      </c>
      <c r="Q4" s="2">
        <f>IF(抽出データ!AE4-2&lt;0,0,抽出データ!AE4-2)</f>
        <v>2</v>
      </c>
      <c r="R4" s="2">
        <f>IF(抽出データ!AF4-2&lt;0,0,抽出データ!AF4-2)</f>
        <v>0</v>
      </c>
      <c r="S4" s="2">
        <f>IF(抽出データ!AG4-2&lt;0,0,抽出データ!AG4-2)</f>
        <v>0</v>
      </c>
      <c r="T4" s="2">
        <f>IF(抽出データ!AH4-2&lt;0,0,抽出データ!AH4-2)</f>
        <v>0</v>
      </c>
      <c r="U4" s="2">
        <f>IF(抽出データ!AI4-2&lt;0,0,抽出データ!AI4-2)</f>
        <v>0</v>
      </c>
      <c r="V4" s="2">
        <f>IF(抽出データ!AJ4-2&lt;0,0,抽出データ!AJ4-2)</f>
        <v>0</v>
      </c>
      <c r="W4" s="2">
        <f>IF(抽出データ!AK4-2&lt;0,0,抽出データ!AK4-2)</f>
        <v>0</v>
      </c>
      <c r="X4" s="2">
        <f>IF(抽出データ!AL4-2&lt;0,0,抽出データ!AL4-2)</f>
        <v>0</v>
      </c>
      <c r="Y4" s="2">
        <f>IF(抽出データ!AM4-2&lt;0,0,抽出データ!AM4-2)</f>
        <v>0</v>
      </c>
      <c r="Z4" s="2">
        <f>IF(抽出データ!AN4-2&lt;0,0,抽出データ!AN4-2)</f>
        <v>0</v>
      </c>
      <c r="AA4" s="2">
        <f>IF(抽出データ!AO4-2&lt;0,0,抽出データ!AO4-2)</f>
        <v>0</v>
      </c>
      <c r="AB4" s="2">
        <f>IF(抽出データ!AP4-2&lt;0,0,抽出データ!AP4-2)</f>
        <v>2</v>
      </c>
      <c r="AC4" s="2">
        <f>IF(抽出データ!AQ4-2&lt;0,0,抽出データ!AQ4-2)</f>
        <v>2</v>
      </c>
      <c r="AD4" s="2">
        <f>IF(抽出データ!AR4-2&lt;=0,1,2)</f>
        <v>2</v>
      </c>
      <c r="AE4" s="2">
        <f>IF(抽出データ!AS4-2&lt;=0,1,2)</f>
        <v>2</v>
      </c>
      <c r="AF4" s="2">
        <f>IF(抽出データ!AT4-2&lt;=0,1,2)</f>
        <v>1</v>
      </c>
      <c r="AG4" s="2">
        <f>IF(抽出データ!AU4-2&lt;=0,1,2)</f>
        <v>1</v>
      </c>
      <c r="AH4" s="2">
        <f>IF(抽出データ!AV4-2&lt;=0,1,2)</f>
        <v>1</v>
      </c>
      <c r="AI4" s="2">
        <f>IF(抽出データ!AW4-2&lt;=0,1,2)</f>
        <v>1</v>
      </c>
      <c r="AJ4" s="2">
        <f>IF(抽出データ!AX4-2&lt;=0,1,2)</f>
        <v>1</v>
      </c>
      <c r="AK4" s="2">
        <f>IF(抽出データ!AY4-2&lt;=0,1,2)</f>
        <v>1</v>
      </c>
      <c r="AL4" s="2">
        <f>IF(抽出データ!AZ4-2&lt;0,0,抽出データ!AZ4-2)</f>
        <v>0</v>
      </c>
      <c r="AM4" s="2">
        <f>IF(抽出データ!BB4-2&lt;0,0,抽出データ!BB4-2)</f>
        <v>0</v>
      </c>
      <c r="AN4" s="2">
        <f>IF(抽出データ!BD4-2&lt;0,0,抽出データ!BD4-2)</f>
        <v>0</v>
      </c>
      <c r="AO4" s="2">
        <f>MIN(2,IF(抽出データ!BE4-2&lt;0,0,抽出データ!BE4-2))</f>
        <v>0</v>
      </c>
      <c r="AP4" s="2">
        <f>IF(抽出データ!BF4-2&lt;0,0,抽出データ!BF4-2)</f>
        <v>0</v>
      </c>
      <c r="AQ4" s="2">
        <f>IF(抽出データ!BG4-2&lt;0,0,抽出データ!BG4-2)</f>
        <v>1</v>
      </c>
      <c r="AR4" s="2">
        <f>IF(抽出データ!BH4-2&lt;0,0,抽出データ!BH4-2)</f>
        <v>0</v>
      </c>
      <c r="AS4" s="2">
        <f>IF(CQ4&lt;100,0,IF(CQ4&lt;110,1,2))</f>
        <v>0</v>
      </c>
      <c r="AT4" s="2">
        <f>IF(抽出データ!DB4-2&lt;=0,1,2)</f>
        <v>1</v>
      </c>
      <c r="AU4" s="2">
        <f>IF(抽出データ!DD4-2&lt;0,0,抽出データ!DD4-2)</f>
        <v>0</v>
      </c>
      <c r="AV4" s="2">
        <f>IF(抽出データ!DE4-2&lt;0,0,抽出データ!DE4-2)</f>
        <v>0</v>
      </c>
      <c r="AW4" s="2">
        <f>IF(抽出データ!DF4-2&lt;0,0,IF(抽出データ!DF4&gt;3,2,1))</f>
        <v>1</v>
      </c>
      <c r="AX4" s="2">
        <f>IF(抽出データ!DG4-2&lt;=0,1,2)</f>
        <v>1</v>
      </c>
      <c r="AY4" s="8">
        <v>3</v>
      </c>
      <c r="AZ4" s="2">
        <v>2</v>
      </c>
      <c r="BA4" s="2">
        <v>2</v>
      </c>
      <c r="BB4" s="2">
        <v>0</v>
      </c>
      <c r="BC4" s="2">
        <v>1</v>
      </c>
      <c r="BD4" s="2">
        <v>0</v>
      </c>
      <c r="BE4" s="2">
        <v>0</v>
      </c>
      <c r="BF4" s="2">
        <v>0</v>
      </c>
      <c r="BG4" s="2">
        <v>0</v>
      </c>
      <c r="BH4" s="2">
        <v>0</v>
      </c>
      <c r="BI4" s="4" t="s">
        <v>445</v>
      </c>
      <c r="BJ4" s="2">
        <v>2</v>
      </c>
      <c r="BL4" s="2">
        <v>3</v>
      </c>
      <c r="BO4" s="2">
        <v>4</v>
      </c>
      <c r="BP4" s="2">
        <v>4</v>
      </c>
      <c r="BQ4" s="2">
        <v>4</v>
      </c>
      <c r="BR4" s="2">
        <v>4</v>
      </c>
      <c r="BS4" s="2">
        <v>4</v>
      </c>
      <c r="BT4" s="2">
        <v>4</v>
      </c>
      <c r="BV4" s="2">
        <f t="shared" ref="BV4:BV67" si="1">SUM(F4:AR4,AS4:AX4)+(AL4+AS4)*2.5</f>
        <v>31</v>
      </c>
      <c r="BW4" s="2">
        <f t="shared" ref="BW4:BW67" si="2">SUMPRODUCT(F4:AX4,$F$570:$AX$570)</f>
        <v>14</v>
      </c>
      <c r="BX4" s="2">
        <f t="shared" ref="BX4:BX67" si="3">SUMPRODUCT(F4:AX4,$F$571:$AX$571)</f>
        <v>10</v>
      </c>
      <c r="BY4" s="2">
        <f t="shared" ref="BY4:BY67" si="4">SUMPRODUCT(F4:AX4,$F$572:$AX$572)</f>
        <v>6</v>
      </c>
      <c r="BZ4" s="2">
        <f t="shared" ref="BZ4:BZ67" si="5">SUMPRODUCT(F4:AX4,$F$573:$AX$573)</f>
        <v>24</v>
      </c>
      <c r="CA4" s="2">
        <f t="shared" ref="CA4:CA67" si="6">SUMPRODUCT(F4:AX4,$F$574:$AX$574)</f>
        <v>6</v>
      </c>
      <c r="CB4" s="2">
        <f t="shared" ref="CB4:CB67" si="7">SUMPRODUCT(F4:AX4,$F$575:$AX$575)</f>
        <v>5</v>
      </c>
      <c r="CC4" s="2">
        <f t="shared" ref="CC4:CC67" si="8">SUMPRODUCT(F4:AX4,$F$576:$AX$576)</f>
        <v>8</v>
      </c>
      <c r="CD4" s="2">
        <f t="shared" ref="CD4:CD67" si="9">SUMPRODUCT(F4:AX4,$F$577:$AX$577)</f>
        <v>14</v>
      </c>
      <c r="CE4" s="2">
        <f t="shared" ref="CE4:CE67" si="10">SUMPRODUCT(F4:AX4,$F$578:$AX$578)</f>
        <v>14</v>
      </c>
      <c r="CF4" s="2">
        <f t="shared" ref="CF4:CF67" si="11">SUMPRODUCT(F4:AX4,$F$579:$AX$579)</f>
        <v>11</v>
      </c>
      <c r="CG4" s="2">
        <f t="shared" ref="CG4:CG67" si="12">SUMPRODUCT(F4:AX4,$F$580:$AX$580)</f>
        <v>7</v>
      </c>
      <c r="CH4" s="2">
        <f>SUMPRODUCT(F4:AX4,$F$581:$AX$581)</f>
        <v>3</v>
      </c>
      <c r="CI4" s="2">
        <f t="shared" ref="CI4:CI67" si="13">SUMPRODUCT(F4:AX4,$F$582:$AX$582)</f>
        <v>4</v>
      </c>
      <c r="CJ4" s="2">
        <f>SUMPRODUCT(F4:AX4,$F$583:$AX$583)</f>
        <v>9</v>
      </c>
      <c r="CK4" s="2">
        <f>55+IF(抽出データ!BJ4=1,60,0)+IF(抽出データ!BK4=1,25,0)+IF(抽出データ!BM4=1,5,0)+IF(抽出データ!BL4=1,5,0)+IF(抽出データ!BN4=1,5,0)</f>
        <v>55</v>
      </c>
      <c r="CL4" s="2">
        <f>(80+IF(抽出データ!BR4=1,12,0)+IF(SUM(抽出データ!BS4:BV4,抽出データ!CB4)&gt;1,22,IF(SUM(抽出データ!BS4:BV4,抽出データ!CB4)=1,11,0)))</f>
        <v>80</v>
      </c>
      <c r="CM4" s="2">
        <f>80+IF(抽出データ!CH4=1,40,0)+IF(抽出データ!CI4=1,20,0)+IF(抽出データ!CJ4=1,20,0)</f>
        <v>80</v>
      </c>
      <c r="CN4" s="2">
        <f>80+IF(抽出データ!CN4=1,10,0)+IF(抽出データ!CO4=1,5,0)+IF(抽出データ!CP4=1,10,0)+12</f>
        <v>92</v>
      </c>
      <c r="CO4" s="2">
        <f>IF(SUM(抽出データ!CT4:CW4)&gt;0,120,100)</f>
        <v>100</v>
      </c>
      <c r="CQ4" s="2">
        <f>SUMPRODUCT($CK$2:$CO$2,CK4:CO4)</f>
        <v>72.2</v>
      </c>
    </row>
    <row r="5" spans="1:96">
      <c r="A5" s="2">
        <v>1987</v>
      </c>
      <c r="B5" s="2">
        <v>549</v>
      </c>
      <c r="C5" s="2">
        <v>5</v>
      </c>
      <c r="D5" s="2">
        <f t="shared" si="0"/>
        <v>109.8</v>
      </c>
      <c r="E5" s="4" t="s">
        <v>21</v>
      </c>
      <c r="F5" s="2">
        <f>IF(抽出データ!S5-2&lt;0,0,抽出データ!S5-2)</f>
        <v>0</v>
      </c>
      <c r="G5" s="2">
        <f>IF(抽出データ!T5-2&lt;0,0,抽出データ!T5-2)</f>
        <v>0</v>
      </c>
      <c r="H5" s="2">
        <f>IF(抽出データ!U5-2&lt;0,0,抽出データ!U5-2)</f>
        <v>0</v>
      </c>
      <c r="I5" s="2">
        <f>IF(抽出データ!V5-2&lt;0,0,抽出データ!V5-2)</f>
        <v>0</v>
      </c>
      <c r="J5" s="2">
        <f>MIN(2,IF(抽出データ!W5-2&lt;0,0,抽出データ!W5-2))</f>
        <v>0</v>
      </c>
      <c r="K5" s="2">
        <f>IF(抽出データ!X5-2&lt;0,0,抽出データ!X5-2)</f>
        <v>0</v>
      </c>
      <c r="L5" s="2">
        <f>IF(抽出データ!Y5-2&lt;0,0,抽出データ!Y5-2)</f>
        <v>0</v>
      </c>
      <c r="M5" s="2">
        <f>IF(抽出データ!Z5-2&lt;0,0,抽出データ!Z5-2)</f>
        <v>0</v>
      </c>
      <c r="N5" s="2">
        <f>IF(抽出データ!AB5-2&lt;0,0,抽出データ!AB5-2)</f>
        <v>0</v>
      </c>
      <c r="O5" s="2">
        <f>IF(抽出データ!AC5-2&lt;0,0,抽出データ!AC5-2)</f>
        <v>0</v>
      </c>
      <c r="P5" s="2">
        <f>IF(抽出データ!AD5-2&lt;0,0,抽出データ!AD5-2)</f>
        <v>2</v>
      </c>
      <c r="Q5" s="2">
        <f>IF(抽出データ!AE5-2&lt;0,0,抽出データ!AE5-2)</f>
        <v>2</v>
      </c>
      <c r="R5" s="2">
        <f>IF(抽出データ!AF5-2&lt;0,0,抽出データ!AF5-2)</f>
        <v>0</v>
      </c>
      <c r="S5" s="2">
        <f>IF(抽出データ!AG5-2&lt;0,0,抽出データ!AG5-2)</f>
        <v>0</v>
      </c>
      <c r="T5" s="2">
        <f>IF(抽出データ!AH5-2&lt;0,0,抽出データ!AH5-2)</f>
        <v>2</v>
      </c>
      <c r="U5" s="2">
        <f>IF(抽出データ!AI5-2&lt;0,0,抽出データ!AI5-2)</f>
        <v>1</v>
      </c>
      <c r="V5" s="2">
        <f>IF(抽出データ!AJ5-2&lt;0,0,抽出データ!AJ5-2)</f>
        <v>0</v>
      </c>
      <c r="W5" s="2">
        <f>IF(抽出データ!AK5-2&lt;0,0,抽出データ!AK5-2)</f>
        <v>0</v>
      </c>
      <c r="X5" s="2">
        <f>IF(抽出データ!AL5-2&lt;0,0,抽出データ!AL5-2)</f>
        <v>2</v>
      </c>
      <c r="Y5" s="2">
        <f>IF(抽出データ!AM5-2&lt;0,0,抽出データ!AM5-2)</f>
        <v>1</v>
      </c>
      <c r="Z5" s="2">
        <f>IF(抽出データ!AN5-2&lt;0,0,抽出データ!AN5-2)</f>
        <v>0</v>
      </c>
      <c r="AA5" s="2">
        <f>IF(抽出データ!AO5-2&lt;0,0,抽出データ!AO5-2)</f>
        <v>0</v>
      </c>
      <c r="AB5" s="2">
        <f>IF(抽出データ!AP5-2&lt;0,0,抽出データ!AP5-2)</f>
        <v>2</v>
      </c>
      <c r="AC5" s="2">
        <f>IF(抽出データ!AQ5-2&lt;0,0,抽出データ!AQ5-2)</f>
        <v>1</v>
      </c>
      <c r="AD5" s="2">
        <f>IF(抽出データ!AR5-2&lt;=0,1,2)</f>
        <v>1</v>
      </c>
      <c r="AE5" s="2">
        <f>IF(抽出データ!AS5-2&lt;=0,1,2)</f>
        <v>1</v>
      </c>
      <c r="AF5" s="2">
        <f>IF(抽出データ!AT5-2&lt;=0,1,2)</f>
        <v>1</v>
      </c>
      <c r="AG5" s="2">
        <f>IF(抽出データ!AU5-2&lt;=0,1,2)</f>
        <v>1</v>
      </c>
      <c r="AH5" s="2">
        <f>IF(抽出データ!AV5-2&lt;=0,1,2)</f>
        <v>1</v>
      </c>
      <c r="AI5" s="2">
        <f>IF(抽出データ!AW5-2&lt;=0,1,2)</f>
        <v>1</v>
      </c>
      <c r="AJ5" s="2">
        <f>IF(抽出データ!AX5-2&lt;=0,1,2)</f>
        <v>1</v>
      </c>
      <c r="AK5" s="2">
        <f>IF(抽出データ!AY5-2&lt;=0,1,2)</f>
        <v>1</v>
      </c>
      <c r="AL5" s="2">
        <f>IF(抽出データ!AZ5-2&lt;0,0,抽出データ!AZ5-2)</f>
        <v>0</v>
      </c>
      <c r="AM5" s="2">
        <f>IF(抽出データ!BB5-2&lt;0,0,抽出データ!BB5-2)</f>
        <v>0</v>
      </c>
      <c r="AN5" s="2">
        <f>IF(抽出データ!BD5-2&lt;0,0,抽出データ!BD5-2)</f>
        <v>0</v>
      </c>
      <c r="AO5" s="2">
        <f>MIN(2,IF(抽出データ!BE5-2&lt;0,0,抽出データ!BE5-2))</f>
        <v>0</v>
      </c>
      <c r="AP5" s="2">
        <f>IF(抽出データ!BF5-2&lt;0,0,抽出データ!BF5-2)</f>
        <v>0</v>
      </c>
      <c r="AQ5" s="2">
        <f>IF(抽出データ!BG5-2&lt;0,0,抽出データ!BG5-2)</f>
        <v>0</v>
      </c>
      <c r="AR5" s="2">
        <f>IF(抽出データ!BH5-2&lt;0,0,抽出データ!BH5-2)</f>
        <v>0</v>
      </c>
      <c r="AS5" s="2">
        <f t="shared" ref="AS5:AS67" si="14">IF(CQ5&lt;100,0,IF(CQ5&lt;110,1,2))</f>
        <v>0</v>
      </c>
      <c r="AT5" s="2">
        <f>IF(抽出データ!DB5-2&lt;=0,1,2)</f>
        <v>1</v>
      </c>
      <c r="AU5" s="2">
        <f>IF(抽出データ!DD5-2&lt;0,0,抽出データ!DD5-2)</f>
        <v>0</v>
      </c>
      <c r="AV5" s="2">
        <f>IF(抽出データ!DE5-2&lt;0,0,抽出データ!DE5-2)</f>
        <v>1</v>
      </c>
      <c r="AW5" s="2">
        <f>IF(抽出データ!DF5-2&lt;0,0,IF(抽出データ!DF5&gt;3,2,1))</f>
        <v>1</v>
      </c>
      <c r="AX5" s="2">
        <f>IF(抽出データ!DG5-2&lt;=0,1,2)</f>
        <v>1</v>
      </c>
      <c r="AY5" s="8">
        <v>1</v>
      </c>
      <c r="AZ5" s="2">
        <v>2</v>
      </c>
      <c r="BA5" s="2">
        <v>2</v>
      </c>
      <c r="BB5" s="2">
        <v>1</v>
      </c>
      <c r="BC5" s="2">
        <v>1</v>
      </c>
      <c r="BD5" s="2">
        <v>1</v>
      </c>
      <c r="BE5" s="2">
        <v>0</v>
      </c>
      <c r="BF5" s="2">
        <v>1</v>
      </c>
      <c r="BG5" s="2">
        <v>0</v>
      </c>
      <c r="BH5" s="2">
        <v>0</v>
      </c>
      <c r="BI5" s="4" t="s">
        <v>445</v>
      </c>
      <c r="BJ5" s="2">
        <v>1</v>
      </c>
      <c r="BK5" s="2">
        <v>100</v>
      </c>
      <c r="BL5" s="2">
        <v>1</v>
      </c>
      <c r="BM5" s="2">
        <v>10000</v>
      </c>
      <c r="BO5" s="2">
        <v>4</v>
      </c>
      <c r="BP5" s="2">
        <v>4</v>
      </c>
      <c r="BQ5" s="2">
        <v>4</v>
      </c>
      <c r="BR5" s="2">
        <v>4</v>
      </c>
      <c r="BS5" s="2">
        <v>4</v>
      </c>
      <c r="BT5" s="2">
        <v>4</v>
      </c>
      <c r="BV5" s="2">
        <f t="shared" si="1"/>
        <v>25</v>
      </c>
      <c r="BW5" s="2">
        <f t="shared" si="2"/>
        <v>11</v>
      </c>
      <c r="BX5" s="2">
        <f t="shared" si="3"/>
        <v>7</v>
      </c>
      <c r="BY5" s="2">
        <f t="shared" si="4"/>
        <v>7</v>
      </c>
      <c r="BZ5" s="2">
        <f t="shared" si="5"/>
        <v>16</v>
      </c>
      <c r="CA5" s="2">
        <f t="shared" si="6"/>
        <v>7</v>
      </c>
      <c r="CB5" s="2">
        <f t="shared" si="7"/>
        <v>6</v>
      </c>
      <c r="CC5" s="2">
        <f t="shared" si="8"/>
        <v>10</v>
      </c>
      <c r="CD5" s="2">
        <f t="shared" si="9"/>
        <v>7</v>
      </c>
      <c r="CE5" s="2">
        <f t="shared" si="10"/>
        <v>8</v>
      </c>
      <c r="CF5" s="2">
        <f t="shared" si="11"/>
        <v>7</v>
      </c>
      <c r="CG5" s="2">
        <f t="shared" si="12"/>
        <v>12</v>
      </c>
      <c r="CH5" s="2">
        <f t="shared" ref="CH5:CH68" si="15">SUMPRODUCT(F5:AX5,$F$581:$AX$581)</f>
        <v>4</v>
      </c>
      <c r="CI5" s="2">
        <f t="shared" si="13"/>
        <v>3</v>
      </c>
      <c r="CJ5" s="2">
        <f t="shared" ref="CJ5:CJ67" si="16">SUMPRODUCT(F5:AX5,$F$583:$AX$583)</f>
        <v>5</v>
      </c>
      <c r="CK5" s="2">
        <f>55+IF(抽出データ!BJ5=1,60,0)+IF(抽出データ!BK5=1,25,0)+IF(抽出データ!BM5=1,5,0)+IF(抽出データ!BL5=1,5,0)+IF(抽出データ!BN5=1,5,0)</f>
        <v>55</v>
      </c>
      <c r="CL5" s="2">
        <f>(80+IF(抽出データ!BR5=1,12,0)+IF(SUM(抽出データ!BS5:BV5,抽出データ!CB5)&gt;1,22,IF(SUM(抽出データ!BS5:BV5,抽出データ!CB5)=1,11,0)))</f>
        <v>91</v>
      </c>
      <c r="CM5" s="2">
        <f>80+IF(抽出データ!CH5=1,40,0)+IF(抽出データ!CI5=1,20,0)+IF(抽出データ!CJ5=1,20,0)</f>
        <v>80</v>
      </c>
      <c r="CN5" s="2">
        <f>80+IF(抽出データ!CN5=1,10,0)+IF(抽出データ!CO5=1,5,0)+IF(抽出データ!CP5=1,10,0)+12</f>
        <v>92</v>
      </c>
      <c r="CO5" s="2">
        <f>IF(SUM(抽出データ!CT5:CW5)&gt;0,120,100)</f>
        <v>100</v>
      </c>
      <c r="CQ5" s="2">
        <f t="shared" ref="CQ5:CQ67" si="17">SUMPRODUCT($CK$2:$CO$2,CK5:CO5)</f>
        <v>75.5</v>
      </c>
    </row>
    <row r="6" spans="1:96">
      <c r="A6" s="2">
        <v>1988</v>
      </c>
      <c r="B6" s="2">
        <v>578</v>
      </c>
      <c r="C6" s="2">
        <v>5</v>
      </c>
      <c r="D6" s="2">
        <f t="shared" si="0"/>
        <v>115.6</v>
      </c>
      <c r="E6" s="4" t="s">
        <v>22</v>
      </c>
      <c r="F6" s="2">
        <f>IF(抽出データ!S6-2&lt;0,0,抽出データ!S6-2)</f>
        <v>2</v>
      </c>
      <c r="G6" s="2">
        <f>IF(抽出データ!T6-2&lt;0,0,抽出データ!T6-2)</f>
        <v>2</v>
      </c>
      <c r="H6" s="2">
        <f>IF(抽出データ!U6-2&lt;0,0,抽出データ!U6-2)</f>
        <v>1</v>
      </c>
      <c r="I6" s="2">
        <f>IF(抽出データ!V6-2&lt;0,0,抽出データ!V6-2)</f>
        <v>2</v>
      </c>
      <c r="J6" s="2">
        <f>MIN(2,IF(抽出データ!W6-2&lt;0,0,抽出データ!W6-2))</f>
        <v>0</v>
      </c>
      <c r="K6" s="2">
        <f>IF(抽出データ!X6-2&lt;0,0,抽出データ!X6-2)</f>
        <v>0</v>
      </c>
      <c r="L6" s="2">
        <f>IF(抽出データ!Y6-2&lt;0,0,抽出データ!Y6-2)</f>
        <v>0</v>
      </c>
      <c r="M6" s="2">
        <f>IF(抽出データ!Z6-2&lt;0,0,抽出データ!Z6-2)</f>
        <v>0</v>
      </c>
      <c r="N6" s="2">
        <f>IF(抽出データ!AB6-2&lt;0,0,抽出データ!AB6-2)</f>
        <v>0</v>
      </c>
      <c r="O6" s="2">
        <f>IF(抽出データ!AC6-2&lt;0,0,抽出データ!AC6-2)</f>
        <v>2</v>
      </c>
      <c r="P6" s="2">
        <f>IF(抽出データ!AD6-2&lt;0,0,抽出データ!AD6-2)</f>
        <v>2</v>
      </c>
      <c r="Q6" s="2">
        <f>IF(抽出データ!AE6-2&lt;0,0,抽出データ!AE6-2)</f>
        <v>2</v>
      </c>
      <c r="R6" s="2">
        <f>IF(抽出データ!AF6-2&lt;0,0,抽出データ!AF6-2)</f>
        <v>2</v>
      </c>
      <c r="S6" s="2">
        <f>IF(抽出データ!AG6-2&lt;0,0,抽出データ!AG6-2)</f>
        <v>0</v>
      </c>
      <c r="T6" s="2">
        <f>IF(抽出データ!AH6-2&lt;0,0,抽出データ!AH6-2)</f>
        <v>2</v>
      </c>
      <c r="U6" s="2">
        <f>IF(抽出データ!AI6-2&lt;0,0,抽出データ!AI6-2)</f>
        <v>2</v>
      </c>
      <c r="V6" s="2">
        <f>IF(抽出データ!AJ6-2&lt;0,0,抽出データ!AJ6-2)</f>
        <v>0</v>
      </c>
      <c r="W6" s="2">
        <f>IF(抽出データ!AK6-2&lt;0,0,抽出データ!AK6-2)</f>
        <v>2</v>
      </c>
      <c r="X6" s="2">
        <f>IF(抽出データ!AL6-2&lt;0,0,抽出データ!AL6-2)</f>
        <v>2</v>
      </c>
      <c r="Y6" s="2">
        <f>IF(抽出データ!AM6-2&lt;0,0,抽出データ!AM6-2)</f>
        <v>1</v>
      </c>
      <c r="Z6" s="2">
        <f>IF(抽出データ!AN6-2&lt;0,0,抽出データ!AN6-2)</f>
        <v>2</v>
      </c>
      <c r="AA6" s="2">
        <f>IF(抽出データ!AO6-2&lt;0,0,抽出データ!AO6-2)</f>
        <v>0</v>
      </c>
      <c r="AB6" s="2">
        <f>IF(抽出データ!AP6-2&lt;0,0,抽出データ!AP6-2)</f>
        <v>2</v>
      </c>
      <c r="AC6" s="2">
        <f>IF(抽出データ!AQ6-2&lt;0,0,抽出データ!AQ6-2)</f>
        <v>2</v>
      </c>
      <c r="AD6" s="2">
        <f>IF(抽出データ!AR6-2&lt;=0,1,2)</f>
        <v>1</v>
      </c>
      <c r="AE6" s="2">
        <f>IF(抽出データ!AS6-2&lt;=0,1,2)</f>
        <v>1</v>
      </c>
      <c r="AF6" s="2">
        <f>IF(抽出データ!AT6-2&lt;=0,1,2)</f>
        <v>1</v>
      </c>
      <c r="AG6" s="2">
        <f>IF(抽出データ!AU6-2&lt;=0,1,2)</f>
        <v>1</v>
      </c>
      <c r="AH6" s="2">
        <f>IF(抽出データ!AV6-2&lt;=0,1,2)</f>
        <v>2</v>
      </c>
      <c r="AI6" s="2">
        <f>IF(抽出データ!AW6-2&lt;=0,1,2)</f>
        <v>2</v>
      </c>
      <c r="AJ6" s="2">
        <f>IF(抽出データ!AX6-2&lt;=0,1,2)</f>
        <v>1</v>
      </c>
      <c r="AK6" s="2">
        <f>IF(抽出データ!AY6-2&lt;=0,1,2)</f>
        <v>2</v>
      </c>
      <c r="AL6" s="2">
        <f>IF(抽出データ!AZ6-2&lt;0,0,抽出データ!AZ6-2)</f>
        <v>2</v>
      </c>
      <c r="AM6" s="2">
        <f>IF(抽出データ!BB6-2&lt;0,0,抽出データ!BB6-2)</f>
        <v>1</v>
      </c>
      <c r="AN6" s="2">
        <f>IF(抽出データ!BD6-2&lt;0,0,抽出データ!BD6-2)</f>
        <v>0</v>
      </c>
      <c r="AO6" s="2">
        <f>MIN(2,IF(抽出データ!BE6-2&lt;0,0,抽出データ!BE6-2))</f>
        <v>0</v>
      </c>
      <c r="AP6" s="2">
        <f>IF(抽出データ!BF6-2&lt;0,0,抽出データ!BF6-2)</f>
        <v>0</v>
      </c>
      <c r="AQ6" s="2">
        <f>IF(抽出データ!BG6-2&lt;0,0,抽出データ!BG6-2)</f>
        <v>0</v>
      </c>
      <c r="AR6" s="2">
        <f>IF(抽出データ!BH6-2&lt;0,0,抽出データ!BH6-2)</f>
        <v>0</v>
      </c>
      <c r="AS6" s="2">
        <f t="shared" si="14"/>
        <v>0</v>
      </c>
      <c r="AT6" s="2">
        <f>IF(抽出データ!DB6-2&lt;=0,1,2)</f>
        <v>1</v>
      </c>
      <c r="AU6" s="2">
        <f>IF(抽出データ!DD6-2&lt;0,0,抽出データ!DD6-2)</f>
        <v>0</v>
      </c>
      <c r="AV6" s="2">
        <f>IF(抽出データ!DE6-2&lt;0,0,抽出データ!DE6-2)</f>
        <v>0</v>
      </c>
      <c r="AW6" s="2">
        <f>IF(抽出データ!DF6-2&lt;0,0,IF(抽出データ!DF6&gt;3,2,1))</f>
        <v>1</v>
      </c>
      <c r="AX6" s="2">
        <f>IF(抽出データ!DG6-2&lt;=0,1,2)</f>
        <v>1</v>
      </c>
      <c r="AY6" s="8">
        <v>5</v>
      </c>
      <c r="AZ6" s="2">
        <v>3</v>
      </c>
      <c r="BA6" s="2">
        <v>4</v>
      </c>
      <c r="BI6" s="4" t="s">
        <v>445</v>
      </c>
      <c r="BJ6" s="2">
        <v>1</v>
      </c>
      <c r="BK6" s="2">
        <v>100</v>
      </c>
      <c r="BL6" s="2">
        <v>1</v>
      </c>
      <c r="BM6" s="2">
        <v>18000</v>
      </c>
      <c r="BO6" s="2">
        <v>4</v>
      </c>
      <c r="BP6" s="2">
        <v>4</v>
      </c>
      <c r="BQ6" s="2">
        <v>5</v>
      </c>
      <c r="BR6" s="2">
        <v>3</v>
      </c>
      <c r="BS6" s="2">
        <v>4</v>
      </c>
      <c r="BT6" s="2">
        <v>4</v>
      </c>
      <c r="BV6" s="2">
        <f t="shared" si="1"/>
        <v>52</v>
      </c>
      <c r="BW6" s="2">
        <f t="shared" si="2"/>
        <v>28</v>
      </c>
      <c r="BX6" s="2">
        <f t="shared" si="3"/>
        <v>9</v>
      </c>
      <c r="BY6" s="2">
        <f t="shared" si="4"/>
        <v>10</v>
      </c>
      <c r="BZ6" s="2">
        <f t="shared" si="5"/>
        <v>32</v>
      </c>
      <c r="CA6" s="2">
        <f t="shared" si="6"/>
        <v>13</v>
      </c>
      <c r="CB6" s="2">
        <f t="shared" si="7"/>
        <v>6</v>
      </c>
      <c r="CC6" s="2">
        <f t="shared" si="8"/>
        <v>17</v>
      </c>
      <c r="CD6" s="2">
        <f t="shared" si="9"/>
        <v>17</v>
      </c>
      <c r="CE6" s="2">
        <f t="shared" si="10"/>
        <v>16</v>
      </c>
      <c r="CF6" s="2">
        <f t="shared" si="11"/>
        <v>13</v>
      </c>
      <c r="CG6" s="2">
        <f t="shared" si="12"/>
        <v>20</v>
      </c>
      <c r="CH6" s="2">
        <f t="shared" si="15"/>
        <v>3</v>
      </c>
      <c r="CI6" s="2">
        <f t="shared" si="13"/>
        <v>7</v>
      </c>
      <c r="CJ6" s="2">
        <f t="shared" si="16"/>
        <v>20</v>
      </c>
      <c r="CK6" s="2">
        <f>55+IF(抽出データ!BJ6=1,60,0)+IF(抽出データ!BK6=1,25,0)+IF(抽出データ!BM6=1,5,0)+IF(抽出データ!BL6=1,5,0)+IF(抽出データ!BN6=1,5,0)</f>
        <v>60</v>
      </c>
      <c r="CL6" s="2">
        <f>(80+IF(抽出データ!BR6=1,12,0)+IF(SUM(抽出データ!BS6:BV6,抽出データ!CB6)&gt;1,22,IF(SUM(抽出データ!BS6:BV6,抽出データ!CB6)=1,11,0)))</f>
        <v>92</v>
      </c>
      <c r="CM6" s="2">
        <f>80+IF(抽出データ!CH6=1,40,0)+IF(抽出データ!CI6=1,20,0)+IF(抽出データ!CJ6=1,20,0)</f>
        <v>80</v>
      </c>
      <c r="CN6" s="2">
        <f>80+IF(抽出データ!CN6=1,10,0)+IF(抽出データ!CO6=1,5,0)+IF(抽出データ!CP6=1,10,0)+12</f>
        <v>92</v>
      </c>
      <c r="CO6" s="2">
        <f>IF(SUM(抽出データ!CT6:CW6)&gt;0,120,100)</f>
        <v>100</v>
      </c>
      <c r="CQ6" s="2">
        <f t="shared" si="17"/>
        <v>77.8</v>
      </c>
    </row>
    <row r="7" spans="1:96">
      <c r="A7" s="2">
        <v>2004</v>
      </c>
      <c r="B7" s="2">
        <v>5246</v>
      </c>
      <c r="C7" s="2">
        <v>6</v>
      </c>
      <c r="D7" s="2">
        <f t="shared" si="0"/>
        <v>874.33333333333337</v>
      </c>
      <c r="E7" s="4" t="s">
        <v>23</v>
      </c>
      <c r="F7" s="2">
        <f>IF(抽出データ!S7-2&lt;0,0,抽出データ!S7-2)</f>
        <v>0</v>
      </c>
      <c r="G7" s="2">
        <f>IF(抽出データ!T7-2&lt;0,0,抽出データ!T7-2)</f>
        <v>1</v>
      </c>
      <c r="H7" s="2">
        <f>IF(抽出データ!U7-2&lt;0,0,抽出データ!U7-2)</f>
        <v>1</v>
      </c>
      <c r="I7" s="2">
        <f>IF(抽出データ!V7-2&lt;0,0,抽出データ!V7-2)</f>
        <v>1</v>
      </c>
      <c r="J7" s="2">
        <f>MIN(2,IF(抽出データ!W7-2&lt;0,0,抽出データ!W7-2))</f>
        <v>1</v>
      </c>
      <c r="K7" s="2">
        <f>IF(抽出データ!X7-2&lt;0,0,抽出データ!X7-2)</f>
        <v>1</v>
      </c>
      <c r="L7" s="2">
        <f>IF(抽出データ!Y7-2&lt;0,0,抽出データ!Y7-2)</f>
        <v>1</v>
      </c>
      <c r="M7" s="2">
        <f>IF(抽出データ!Z7-2&lt;0,0,抽出データ!Z7-2)</f>
        <v>0</v>
      </c>
      <c r="N7" s="2">
        <f>IF(抽出データ!AB7-2&lt;0,0,抽出データ!AB7-2)</f>
        <v>0</v>
      </c>
      <c r="O7" s="2">
        <f>IF(抽出データ!AC7-2&lt;0,0,抽出データ!AC7-2)</f>
        <v>2</v>
      </c>
      <c r="P7" s="2">
        <f>IF(抽出データ!AD7-2&lt;0,0,抽出データ!AD7-2)</f>
        <v>1</v>
      </c>
      <c r="Q7" s="2">
        <f>IF(抽出データ!AE7-2&lt;0,0,抽出データ!AE7-2)</f>
        <v>0</v>
      </c>
      <c r="R7" s="2">
        <f>IF(抽出データ!AF7-2&lt;0,0,抽出データ!AF7-2)</f>
        <v>1</v>
      </c>
      <c r="S7" s="2">
        <f>IF(抽出データ!AG7-2&lt;0,0,抽出データ!AG7-2)</f>
        <v>1</v>
      </c>
      <c r="T7" s="2">
        <f>IF(抽出データ!AH7-2&lt;0,0,抽出データ!AH7-2)</f>
        <v>1</v>
      </c>
      <c r="U7" s="2">
        <f>IF(抽出データ!AI7-2&lt;0,0,抽出データ!AI7-2)</f>
        <v>1</v>
      </c>
      <c r="V7" s="2">
        <f>IF(抽出データ!AJ7-2&lt;0,0,抽出データ!AJ7-2)</f>
        <v>1</v>
      </c>
      <c r="W7" s="2">
        <f>IF(抽出データ!AK7-2&lt;0,0,抽出データ!AK7-2)</f>
        <v>1</v>
      </c>
      <c r="X7" s="2">
        <f>IF(抽出データ!AL7-2&lt;0,0,抽出データ!AL7-2)</f>
        <v>1</v>
      </c>
      <c r="Y7" s="2">
        <f>IF(抽出データ!AM7-2&lt;0,0,抽出データ!AM7-2)</f>
        <v>2</v>
      </c>
      <c r="Z7" s="2">
        <f>IF(抽出データ!AN7-2&lt;0,0,抽出データ!AN7-2)</f>
        <v>0</v>
      </c>
      <c r="AA7" s="2">
        <f>IF(抽出データ!AO7-2&lt;0,0,抽出データ!AO7-2)</f>
        <v>2</v>
      </c>
      <c r="AB7" s="2">
        <f>IF(抽出データ!AP7-2&lt;0,0,抽出データ!AP7-2)</f>
        <v>0</v>
      </c>
      <c r="AC7" s="2">
        <f>IF(抽出データ!AQ7-2&lt;0,0,抽出データ!AQ7-2)</f>
        <v>2</v>
      </c>
      <c r="AD7" s="2">
        <f>IF(抽出データ!AR7-2&lt;=0,1,2)</f>
        <v>1</v>
      </c>
      <c r="AE7" s="2">
        <f>IF(抽出データ!AS7-2&lt;=0,1,2)</f>
        <v>1</v>
      </c>
      <c r="AF7" s="2">
        <f>IF(抽出データ!AT7-2&lt;=0,1,2)</f>
        <v>1</v>
      </c>
      <c r="AG7" s="2">
        <f>IF(抽出データ!AU7-2&lt;=0,1,2)</f>
        <v>1</v>
      </c>
      <c r="AH7" s="2">
        <f>IF(抽出データ!AV7-2&lt;=0,1,2)</f>
        <v>1</v>
      </c>
      <c r="AI7" s="2">
        <f>IF(抽出データ!AW7-2&lt;=0,1,2)</f>
        <v>1</v>
      </c>
      <c r="AJ7" s="2">
        <f>IF(抽出データ!AX7-2&lt;=0,1,2)</f>
        <v>1</v>
      </c>
      <c r="AK7" s="2">
        <f>IF(抽出データ!AY7-2&lt;=0,1,2)</f>
        <v>1</v>
      </c>
      <c r="AL7" s="2">
        <f>IF(抽出データ!AZ7-2&lt;0,0,抽出データ!AZ7-2)</f>
        <v>1</v>
      </c>
      <c r="AM7" s="2">
        <f>IF(抽出データ!BB7-2&lt;0,0,抽出データ!BB7-2)</f>
        <v>1</v>
      </c>
      <c r="AN7" s="2">
        <f>IF(抽出データ!BD7-2&lt;0,0,抽出データ!BD7-2)</f>
        <v>1</v>
      </c>
      <c r="AO7" s="2">
        <f>MIN(2,IF(抽出データ!BE7-2&lt;0,0,抽出データ!BE7-2))</f>
        <v>0</v>
      </c>
      <c r="AP7" s="2">
        <f>IF(抽出データ!BF7-2&lt;0,0,抽出データ!BF7-2)</f>
        <v>0</v>
      </c>
      <c r="AQ7" s="2">
        <f>IF(抽出データ!BG7-2&lt;0,0,抽出データ!BG7-2)</f>
        <v>1</v>
      </c>
      <c r="AR7" s="2">
        <f>IF(抽出データ!BH7-2&lt;0,0,抽出データ!BH7-2)</f>
        <v>0</v>
      </c>
      <c r="AS7" s="2">
        <f t="shared" si="14"/>
        <v>0</v>
      </c>
      <c r="AT7" s="2">
        <f>IF(抽出データ!DB7-2&lt;=0,1,2)</f>
        <v>2</v>
      </c>
      <c r="AU7" s="2">
        <f>IF(抽出データ!DD7-2&lt;0,0,抽出データ!DD7-2)</f>
        <v>1</v>
      </c>
      <c r="AV7" s="2">
        <f>IF(抽出データ!DE7-2&lt;0,0,抽出データ!DE7-2)</f>
        <v>1</v>
      </c>
      <c r="AW7" s="2">
        <f>IF(抽出データ!DF7-2&lt;0,0,IF(抽出データ!DF7&gt;3,2,1))</f>
        <v>1</v>
      </c>
      <c r="AX7" s="2">
        <f>IF(抽出データ!DG7-2&lt;=0,1,2)</f>
        <v>2</v>
      </c>
      <c r="AY7" s="8">
        <v>1</v>
      </c>
      <c r="AZ7" s="2">
        <v>3</v>
      </c>
      <c r="BA7" s="2">
        <v>3</v>
      </c>
      <c r="BI7" s="4" t="s">
        <v>445</v>
      </c>
      <c r="BJ7" s="2">
        <v>1</v>
      </c>
      <c r="BK7" s="2">
        <v>100</v>
      </c>
      <c r="BL7" s="2">
        <v>3</v>
      </c>
      <c r="BO7" s="2">
        <v>2</v>
      </c>
      <c r="BP7" s="2">
        <v>2</v>
      </c>
      <c r="BQ7" s="2">
        <v>2</v>
      </c>
      <c r="BR7" s="2">
        <v>2</v>
      </c>
      <c r="BS7" s="2">
        <v>2</v>
      </c>
      <c r="BT7" s="2">
        <v>2</v>
      </c>
      <c r="BV7" s="2">
        <f t="shared" si="1"/>
        <v>43.5</v>
      </c>
      <c r="BW7" s="2">
        <f t="shared" si="2"/>
        <v>19</v>
      </c>
      <c r="BX7" s="2">
        <f t="shared" si="3"/>
        <v>8</v>
      </c>
      <c r="BY7" s="2">
        <f t="shared" si="4"/>
        <v>13</v>
      </c>
      <c r="BZ7" s="2">
        <f t="shared" si="5"/>
        <v>24</v>
      </c>
      <c r="CA7" s="2">
        <f t="shared" si="6"/>
        <v>8</v>
      </c>
      <c r="CB7" s="2">
        <f t="shared" si="7"/>
        <v>9</v>
      </c>
      <c r="CC7" s="2">
        <f t="shared" si="8"/>
        <v>9</v>
      </c>
      <c r="CD7" s="2">
        <f t="shared" si="9"/>
        <v>16</v>
      </c>
      <c r="CE7" s="2">
        <f t="shared" si="10"/>
        <v>13</v>
      </c>
      <c r="CF7" s="2">
        <f t="shared" si="11"/>
        <v>8</v>
      </c>
      <c r="CG7" s="2">
        <f t="shared" si="12"/>
        <v>15</v>
      </c>
      <c r="CH7" s="2">
        <f t="shared" si="15"/>
        <v>6</v>
      </c>
      <c r="CI7" s="2">
        <f t="shared" si="13"/>
        <v>8</v>
      </c>
      <c r="CJ7" s="2">
        <f t="shared" si="16"/>
        <v>17.5</v>
      </c>
      <c r="CK7" s="2">
        <f>55+IF(抽出データ!BJ7=1,60,0)+IF(抽出データ!BK7=1,25,0)+IF(抽出データ!BM7=1,5,0)+IF(抽出データ!BL7=1,5,0)+IF(抽出データ!BN7=1,5,0)</f>
        <v>60</v>
      </c>
      <c r="CL7" s="2">
        <f>(80+IF(抽出データ!BR7=1,12,0)+IF(SUM(抽出データ!BS7:BV7,抽出データ!CB7)&gt;1,22,IF(SUM(抽出データ!BS7:BV7,抽出データ!CB7)=1,11,0)))</f>
        <v>80</v>
      </c>
      <c r="CM7" s="2">
        <f>80+IF(抽出データ!CH7=1,40,0)+IF(抽出データ!CI7=1,20,0)+IF(抽出データ!CJ7=1,20,0)</f>
        <v>80</v>
      </c>
      <c r="CN7" s="2">
        <f>80+IF(抽出データ!CN7=1,10,0)+IF(抽出データ!CO7=1,5,0)+IF(抽出データ!CP7=1,10,0)+12</f>
        <v>92</v>
      </c>
      <c r="CO7" s="2">
        <f>IF(SUM(抽出データ!CT7:CW7)&gt;0,120,100)</f>
        <v>100</v>
      </c>
      <c r="CQ7" s="2">
        <f t="shared" si="17"/>
        <v>74.2</v>
      </c>
    </row>
    <row r="8" spans="1:96">
      <c r="A8" s="2">
        <v>1975</v>
      </c>
      <c r="B8" s="2">
        <v>1200</v>
      </c>
      <c r="C8" s="2">
        <v>3</v>
      </c>
      <c r="D8" s="2">
        <f t="shared" si="0"/>
        <v>400</v>
      </c>
      <c r="E8" s="4" t="s">
        <v>24</v>
      </c>
      <c r="F8" s="2">
        <f>IF(抽出データ!S8-2&lt;0,0,抽出データ!S8-2)</f>
        <v>0</v>
      </c>
      <c r="G8" s="2">
        <f>IF(抽出データ!T8-2&lt;0,0,抽出データ!T8-2)</f>
        <v>0</v>
      </c>
      <c r="H8" s="2">
        <f>IF(抽出データ!U8-2&lt;0,0,抽出データ!U8-2)</f>
        <v>0</v>
      </c>
      <c r="I8" s="2">
        <f>IF(抽出データ!V8-2&lt;0,0,抽出データ!V8-2)</f>
        <v>0</v>
      </c>
      <c r="J8" s="2">
        <f>MIN(2,IF(抽出データ!W8-2&lt;0,0,抽出データ!W8-2))</f>
        <v>0</v>
      </c>
      <c r="K8" s="2">
        <f>IF(抽出データ!X8-2&lt;0,0,抽出データ!X8-2)</f>
        <v>0</v>
      </c>
      <c r="L8" s="2">
        <f>IF(抽出データ!Y8-2&lt;0,0,抽出データ!Y8-2)</f>
        <v>0</v>
      </c>
      <c r="M8" s="2">
        <f>IF(抽出データ!Z8-2&lt;0,0,抽出データ!Z8-2)</f>
        <v>0</v>
      </c>
      <c r="N8" s="2">
        <f>IF(抽出データ!AB8-2&lt;0,0,抽出データ!AB8-2)</f>
        <v>0</v>
      </c>
      <c r="O8" s="2">
        <f>IF(抽出データ!AC8-2&lt;0,0,抽出データ!AC8-2)</f>
        <v>2</v>
      </c>
      <c r="P8" s="2">
        <f>IF(抽出データ!AD8-2&lt;0,0,抽出データ!AD8-2)</f>
        <v>0</v>
      </c>
      <c r="Q8" s="2">
        <f>IF(抽出データ!AE8-2&lt;0,0,抽出データ!AE8-2)</f>
        <v>2</v>
      </c>
      <c r="R8" s="2">
        <f>IF(抽出データ!AF8-2&lt;0,0,抽出データ!AF8-2)</f>
        <v>0</v>
      </c>
      <c r="S8" s="2">
        <f>IF(抽出データ!AG8-2&lt;0,0,抽出データ!AG8-2)</f>
        <v>0</v>
      </c>
      <c r="T8" s="2">
        <f>IF(抽出データ!AH8-2&lt;0,0,抽出データ!AH8-2)</f>
        <v>0</v>
      </c>
      <c r="U8" s="2">
        <f>IF(抽出データ!AI8-2&lt;0,0,抽出データ!AI8-2)</f>
        <v>0</v>
      </c>
      <c r="V8" s="2">
        <f>IF(抽出データ!AJ8-2&lt;0,0,抽出データ!AJ8-2)</f>
        <v>0</v>
      </c>
      <c r="W8" s="2">
        <f>IF(抽出データ!AK8-2&lt;0,0,抽出データ!AK8-2)</f>
        <v>2</v>
      </c>
      <c r="X8" s="2">
        <f>IF(抽出データ!AL8-2&lt;0,0,抽出データ!AL8-2)</f>
        <v>0</v>
      </c>
      <c r="Y8" s="2">
        <f>IF(抽出データ!AM8-2&lt;0,0,抽出データ!AM8-2)</f>
        <v>0</v>
      </c>
      <c r="Z8" s="2">
        <f>IF(抽出データ!AN8-2&lt;0,0,抽出データ!AN8-2)</f>
        <v>0</v>
      </c>
      <c r="AA8" s="2">
        <f>IF(抽出データ!AO8-2&lt;0,0,抽出データ!AO8-2)</f>
        <v>0</v>
      </c>
      <c r="AB8" s="2">
        <f>IF(抽出データ!AP8-2&lt;0,0,抽出データ!AP8-2)</f>
        <v>2</v>
      </c>
      <c r="AC8" s="2">
        <f>IF(抽出データ!AQ8-2&lt;0,0,抽出データ!AQ8-2)</f>
        <v>2</v>
      </c>
      <c r="AD8" s="2">
        <f>IF(抽出データ!AR8-2&lt;=0,1,2)</f>
        <v>1</v>
      </c>
      <c r="AE8" s="2">
        <f>IF(抽出データ!AS8-2&lt;=0,1,2)</f>
        <v>1</v>
      </c>
      <c r="AF8" s="2">
        <f>IF(抽出データ!AT8-2&lt;=0,1,2)</f>
        <v>1</v>
      </c>
      <c r="AG8" s="2">
        <f>IF(抽出データ!AU8-2&lt;=0,1,2)</f>
        <v>1</v>
      </c>
      <c r="AH8" s="2">
        <f>IF(抽出データ!AV8-2&lt;=0,1,2)</f>
        <v>1</v>
      </c>
      <c r="AI8" s="2">
        <f>IF(抽出データ!AW8-2&lt;=0,1,2)</f>
        <v>1</v>
      </c>
      <c r="AJ8" s="2">
        <f>IF(抽出データ!AX8-2&lt;=0,1,2)</f>
        <v>1</v>
      </c>
      <c r="AK8" s="2">
        <f>IF(抽出データ!AY8-2&lt;=0,1,2)</f>
        <v>1</v>
      </c>
      <c r="AL8" s="2">
        <f>IF(抽出データ!AZ8-2&lt;0,0,抽出データ!AZ8-2)</f>
        <v>0</v>
      </c>
      <c r="AM8" s="2">
        <f>IF(抽出データ!BB8-2&lt;0,0,抽出データ!BB8-2)</f>
        <v>0</v>
      </c>
      <c r="AN8" s="2">
        <f>IF(抽出データ!BD8-2&lt;0,0,抽出データ!BD8-2)</f>
        <v>0</v>
      </c>
      <c r="AO8" s="2">
        <f>MIN(2,IF(抽出データ!BE8-2&lt;0,0,抽出データ!BE8-2))</f>
        <v>0</v>
      </c>
      <c r="AP8" s="2">
        <f>IF(抽出データ!BF8-2&lt;0,0,抽出データ!BF8-2)</f>
        <v>0</v>
      </c>
      <c r="AQ8" s="2">
        <f>IF(抽出データ!BG8-2&lt;0,0,抽出データ!BG8-2)</f>
        <v>0</v>
      </c>
      <c r="AR8" s="2">
        <f>IF(抽出データ!BH8-2&lt;0,0,抽出データ!BH8-2)</f>
        <v>0</v>
      </c>
      <c r="AS8" s="2">
        <f t="shared" si="14"/>
        <v>0</v>
      </c>
      <c r="AT8" s="2">
        <f>IF(抽出データ!DB8-2&lt;=0,1,2)</f>
        <v>1</v>
      </c>
      <c r="AU8" s="2">
        <f>IF(抽出データ!DD8-2&lt;0,0,抽出データ!DD8-2)</f>
        <v>0</v>
      </c>
      <c r="AV8" s="2">
        <f>IF(抽出データ!DE8-2&lt;0,0,抽出データ!DE8-2)</f>
        <v>1</v>
      </c>
      <c r="AW8" s="2">
        <f>IF(抽出データ!DF8-2&lt;0,0,IF(抽出データ!DF8&gt;3,2,1))</f>
        <v>2</v>
      </c>
      <c r="AX8" s="2">
        <f>IF(抽出データ!DG8-2&lt;=0,1,2)</f>
        <v>2</v>
      </c>
      <c r="AY8" s="8">
        <v>1</v>
      </c>
      <c r="AZ8" s="2">
        <v>1</v>
      </c>
      <c r="BA8" s="2">
        <v>2</v>
      </c>
      <c r="BB8" s="2">
        <v>1</v>
      </c>
      <c r="BC8" s="2">
        <v>1</v>
      </c>
      <c r="BD8" s="2">
        <v>1</v>
      </c>
      <c r="BE8" s="2">
        <v>1</v>
      </c>
      <c r="BF8" s="2">
        <v>0</v>
      </c>
      <c r="BG8" s="2">
        <v>0</v>
      </c>
      <c r="BH8" s="2">
        <v>0</v>
      </c>
      <c r="BI8" s="4" t="s">
        <v>445</v>
      </c>
      <c r="BJ8" s="2">
        <v>1</v>
      </c>
      <c r="BK8" s="2">
        <v>100</v>
      </c>
      <c r="BL8" s="2">
        <v>3</v>
      </c>
      <c r="BO8" s="2">
        <v>4</v>
      </c>
      <c r="BP8" s="2">
        <v>4</v>
      </c>
      <c r="BQ8" s="2">
        <v>3</v>
      </c>
      <c r="BR8" s="2">
        <v>4</v>
      </c>
      <c r="BS8" s="2">
        <v>4</v>
      </c>
      <c r="BT8" s="2">
        <v>3</v>
      </c>
      <c r="BV8" s="2">
        <f t="shared" si="1"/>
        <v>24</v>
      </c>
      <c r="BW8" s="2">
        <f t="shared" si="2"/>
        <v>7</v>
      </c>
      <c r="BX8" s="2">
        <f t="shared" si="3"/>
        <v>8</v>
      </c>
      <c r="BY8" s="2">
        <f t="shared" si="4"/>
        <v>9</v>
      </c>
      <c r="BZ8" s="2">
        <f t="shared" si="5"/>
        <v>15</v>
      </c>
      <c r="CA8" s="2">
        <f t="shared" si="6"/>
        <v>6</v>
      </c>
      <c r="CB8" s="2">
        <f t="shared" si="7"/>
        <v>8</v>
      </c>
      <c r="CC8" s="2">
        <f t="shared" si="8"/>
        <v>4</v>
      </c>
      <c r="CD8" s="2">
        <f t="shared" si="9"/>
        <v>7</v>
      </c>
      <c r="CE8" s="2">
        <f t="shared" si="10"/>
        <v>9</v>
      </c>
      <c r="CF8" s="2">
        <f t="shared" si="11"/>
        <v>8</v>
      </c>
      <c r="CG8" s="2">
        <f t="shared" si="12"/>
        <v>8</v>
      </c>
      <c r="CH8" s="2">
        <f t="shared" si="15"/>
        <v>6</v>
      </c>
      <c r="CI8" s="2">
        <f t="shared" si="13"/>
        <v>6</v>
      </c>
      <c r="CJ8" s="2">
        <f t="shared" si="16"/>
        <v>5</v>
      </c>
      <c r="CK8" s="2">
        <f>55+IF(抽出データ!BJ8=1,60,0)+IF(抽出データ!BK8=1,25,0)+IF(抽出データ!BM8=1,5,0)+IF(抽出データ!BL8=1,5,0)+IF(抽出データ!BN8=1,5,0)</f>
        <v>55</v>
      </c>
      <c r="CL8" s="2">
        <f>(80+IF(抽出データ!BR8=1,12,0)+IF(SUM(抽出データ!BS8:BV8,抽出データ!CB8)&gt;1,22,IF(SUM(抽出データ!BS8:BV8,抽出データ!CB8)=1,11,0)))</f>
        <v>80</v>
      </c>
      <c r="CM8" s="2">
        <f>80+IF(抽出データ!CH8=1,40,0)+IF(抽出データ!CI8=1,20,0)+IF(抽出データ!CJ8=1,20,0)</f>
        <v>80</v>
      </c>
      <c r="CN8" s="2">
        <f>80+IF(抽出データ!CN8=1,10,0)+IF(抽出データ!CO8=1,5,0)+IF(抽出データ!CP8=1,10,0)+12</f>
        <v>92</v>
      </c>
      <c r="CO8" s="2">
        <f>IF(SUM(抽出データ!CT8:CW8)&gt;0,120,100)</f>
        <v>100</v>
      </c>
      <c r="CQ8" s="2">
        <f t="shared" si="17"/>
        <v>72.2</v>
      </c>
    </row>
    <row r="9" spans="1:96">
      <c r="A9" s="2">
        <v>1985</v>
      </c>
      <c r="B9" s="2">
        <v>420</v>
      </c>
      <c r="C9" s="2">
        <v>5</v>
      </c>
      <c r="D9" s="2">
        <f t="shared" si="0"/>
        <v>84</v>
      </c>
      <c r="E9" s="4" t="s">
        <v>26</v>
      </c>
      <c r="F9" s="2">
        <f>IF(抽出データ!S9-2&lt;0,0,抽出データ!S9-2)</f>
        <v>0</v>
      </c>
      <c r="G9" s="2">
        <f>IF(抽出データ!T9-2&lt;0,0,抽出データ!T9-2)</f>
        <v>1</v>
      </c>
      <c r="H9" s="2">
        <f>IF(抽出データ!U9-2&lt;0,0,抽出データ!U9-2)</f>
        <v>0</v>
      </c>
      <c r="I9" s="2">
        <f>IF(抽出データ!V9-2&lt;0,0,抽出データ!V9-2)</f>
        <v>1</v>
      </c>
      <c r="J9" s="2">
        <f>MIN(2,IF(抽出データ!W9-2&lt;0,0,抽出データ!W9-2))</f>
        <v>0</v>
      </c>
      <c r="K9" s="2">
        <f>IF(抽出データ!X9-2&lt;0,0,抽出データ!X9-2)</f>
        <v>0</v>
      </c>
      <c r="L9" s="2">
        <f>IF(抽出データ!Y9-2&lt;0,0,抽出データ!Y9-2)</f>
        <v>0</v>
      </c>
      <c r="M9" s="2">
        <f>IF(抽出データ!Z9-2&lt;0,0,抽出データ!Z9-2)</f>
        <v>0</v>
      </c>
      <c r="N9" s="2">
        <f>IF(抽出データ!AB9-2&lt;0,0,抽出データ!AB9-2)</f>
        <v>2</v>
      </c>
      <c r="O9" s="2">
        <f>IF(抽出データ!AC9-2&lt;0,0,抽出データ!AC9-2)</f>
        <v>2</v>
      </c>
      <c r="P9" s="2">
        <f>IF(抽出データ!AD9-2&lt;0,0,抽出データ!AD9-2)</f>
        <v>2</v>
      </c>
      <c r="Q9" s="2">
        <f>IF(抽出データ!AE9-2&lt;0,0,抽出データ!AE9-2)</f>
        <v>2</v>
      </c>
      <c r="R9" s="2">
        <f>IF(抽出データ!AF9-2&lt;0,0,抽出データ!AF9-2)</f>
        <v>1</v>
      </c>
      <c r="S9" s="2">
        <f>IF(抽出データ!AG9-2&lt;0,0,抽出データ!AG9-2)</f>
        <v>0</v>
      </c>
      <c r="T9" s="2">
        <f>IF(抽出データ!AH9-2&lt;0,0,抽出データ!AH9-2)</f>
        <v>0</v>
      </c>
      <c r="U9" s="2">
        <f>IF(抽出データ!AI9-2&lt;0,0,抽出データ!AI9-2)</f>
        <v>0</v>
      </c>
      <c r="V9" s="2">
        <f>IF(抽出データ!AJ9-2&lt;0,0,抽出データ!AJ9-2)</f>
        <v>0</v>
      </c>
      <c r="W9" s="2">
        <f>IF(抽出データ!AK9-2&lt;0,0,抽出データ!AK9-2)</f>
        <v>1</v>
      </c>
      <c r="X9" s="2">
        <f>IF(抽出データ!AL9-2&lt;0,0,抽出データ!AL9-2)</f>
        <v>1</v>
      </c>
      <c r="Y9" s="2">
        <f>IF(抽出データ!AM9-2&lt;0,0,抽出データ!AM9-2)</f>
        <v>1</v>
      </c>
      <c r="Z9" s="2">
        <f>IF(抽出データ!AN9-2&lt;0,0,抽出データ!AN9-2)</f>
        <v>0</v>
      </c>
      <c r="AA9" s="2">
        <f>IF(抽出データ!AO9-2&lt;0,0,抽出データ!AO9-2)</f>
        <v>2</v>
      </c>
      <c r="AB9" s="2">
        <f>IF(抽出データ!AP9-2&lt;0,0,抽出データ!AP9-2)</f>
        <v>2</v>
      </c>
      <c r="AC9" s="2">
        <f>IF(抽出データ!AQ9-2&lt;0,0,抽出データ!AQ9-2)</f>
        <v>2</v>
      </c>
      <c r="AD9" s="2">
        <f>IF(抽出データ!AR9-2&lt;=0,1,2)</f>
        <v>1</v>
      </c>
      <c r="AE9" s="2">
        <f>IF(抽出データ!AS9-2&lt;=0,1,2)</f>
        <v>1</v>
      </c>
      <c r="AF9" s="2">
        <f>IF(抽出データ!AT9-2&lt;=0,1,2)</f>
        <v>2</v>
      </c>
      <c r="AG9" s="2">
        <f>IF(抽出データ!AU9-2&lt;=0,1,2)</f>
        <v>1</v>
      </c>
      <c r="AH9" s="2">
        <f>IF(抽出データ!AV9-2&lt;=0,1,2)</f>
        <v>1</v>
      </c>
      <c r="AI9" s="2">
        <f>IF(抽出データ!AW9-2&lt;=0,1,2)</f>
        <v>1</v>
      </c>
      <c r="AJ9" s="2">
        <f>IF(抽出データ!AX9-2&lt;=0,1,2)</f>
        <v>1</v>
      </c>
      <c r="AK9" s="2">
        <f>IF(抽出データ!AY9-2&lt;=0,1,2)</f>
        <v>1</v>
      </c>
      <c r="AL9" s="2">
        <f>IF(抽出データ!AZ9-2&lt;0,0,抽出データ!AZ9-2)</f>
        <v>0</v>
      </c>
      <c r="AM9" s="2">
        <f>IF(抽出データ!BB9-2&lt;0,0,抽出データ!BB9-2)</f>
        <v>0</v>
      </c>
      <c r="AN9" s="2">
        <f>IF(抽出データ!BD9-2&lt;0,0,抽出データ!BD9-2)</f>
        <v>0</v>
      </c>
      <c r="AO9" s="2">
        <f>MIN(2,IF(抽出データ!BE9-2&lt;0,0,抽出データ!BE9-2))</f>
        <v>0</v>
      </c>
      <c r="AP9" s="2">
        <f>IF(抽出データ!BF9-2&lt;0,0,抽出データ!BF9-2)</f>
        <v>0</v>
      </c>
      <c r="AQ9" s="2">
        <f>IF(抽出データ!BG9-2&lt;0,0,抽出データ!BG9-2)</f>
        <v>0</v>
      </c>
      <c r="AR9" s="2">
        <f>IF(抽出データ!BH9-2&lt;0,0,抽出データ!BH9-2)</f>
        <v>0</v>
      </c>
      <c r="AS9" s="2">
        <f t="shared" si="14"/>
        <v>0</v>
      </c>
      <c r="AT9" s="2">
        <f>IF(抽出データ!DB9-2&lt;=0,1,2)</f>
        <v>1</v>
      </c>
      <c r="AU9" s="2">
        <f>IF(抽出データ!DD9-2&lt;0,0,抽出データ!DD9-2)</f>
        <v>0</v>
      </c>
      <c r="AV9" s="2">
        <f>IF(抽出データ!DE9-2&lt;0,0,抽出データ!DE9-2)</f>
        <v>1</v>
      </c>
      <c r="AW9" s="2">
        <f>IF(抽出データ!DF9-2&lt;0,0,IF(抽出データ!DF9&gt;3,2,1))</f>
        <v>1</v>
      </c>
      <c r="AX9" s="2">
        <f>IF(抽出データ!DG9-2&lt;=0,1,2)</f>
        <v>1</v>
      </c>
      <c r="AY9" s="8">
        <v>4</v>
      </c>
      <c r="AZ9" s="2">
        <v>2</v>
      </c>
      <c r="BA9" s="2">
        <v>2</v>
      </c>
      <c r="BB9" s="2">
        <v>0</v>
      </c>
      <c r="BC9" s="2">
        <v>1</v>
      </c>
      <c r="BD9" s="2">
        <v>0</v>
      </c>
      <c r="BE9" s="2">
        <v>1</v>
      </c>
      <c r="BF9" s="2">
        <v>0</v>
      </c>
      <c r="BG9" s="2">
        <v>0</v>
      </c>
      <c r="BH9" s="2">
        <v>0</v>
      </c>
      <c r="BI9" s="4" t="s">
        <v>445</v>
      </c>
      <c r="BJ9" s="2">
        <v>1</v>
      </c>
      <c r="BK9" s="2">
        <v>80</v>
      </c>
      <c r="BL9" s="2">
        <v>1</v>
      </c>
      <c r="BM9" s="2">
        <v>5000</v>
      </c>
      <c r="BO9" s="2">
        <v>3</v>
      </c>
      <c r="BP9" s="2">
        <v>5</v>
      </c>
      <c r="BQ9" s="2">
        <v>5</v>
      </c>
      <c r="BR9" s="2">
        <v>5</v>
      </c>
      <c r="BS9" s="2">
        <v>4</v>
      </c>
      <c r="BT9" s="2">
        <v>4</v>
      </c>
      <c r="BV9" s="2">
        <f t="shared" si="1"/>
        <v>33</v>
      </c>
      <c r="BW9" s="2">
        <f t="shared" si="2"/>
        <v>15</v>
      </c>
      <c r="BX9" s="2">
        <f t="shared" si="3"/>
        <v>11</v>
      </c>
      <c r="BY9" s="2">
        <f t="shared" si="4"/>
        <v>7</v>
      </c>
      <c r="BZ9" s="2">
        <f t="shared" si="5"/>
        <v>24</v>
      </c>
      <c r="CA9" s="2">
        <f t="shared" si="6"/>
        <v>8</v>
      </c>
      <c r="CB9" s="2">
        <f t="shared" si="7"/>
        <v>6</v>
      </c>
      <c r="CC9" s="2">
        <f t="shared" si="8"/>
        <v>11</v>
      </c>
      <c r="CD9" s="2">
        <f t="shared" si="9"/>
        <v>12</v>
      </c>
      <c r="CE9" s="2">
        <f t="shared" si="10"/>
        <v>14</v>
      </c>
      <c r="CF9" s="2">
        <f t="shared" si="11"/>
        <v>9</v>
      </c>
      <c r="CG9" s="2">
        <f t="shared" si="12"/>
        <v>13</v>
      </c>
      <c r="CH9" s="2">
        <f t="shared" si="15"/>
        <v>4</v>
      </c>
      <c r="CI9" s="2">
        <f t="shared" si="13"/>
        <v>4</v>
      </c>
      <c r="CJ9" s="2">
        <f t="shared" si="16"/>
        <v>10</v>
      </c>
      <c r="CK9" s="2">
        <f>55+IF(抽出データ!BJ9=1,60,0)+IF(抽出データ!BK9=1,25,0)+IF(抽出データ!BM9=1,5,0)+IF(抽出データ!BL9=1,5,0)+IF(抽出データ!BN9=1,5,0)</f>
        <v>55</v>
      </c>
      <c r="CL9" s="2">
        <f>(80+IF(抽出データ!BR9=1,12,0)+IF(SUM(抽出データ!BS9:BV9,抽出データ!CB9)&gt;1,22,IF(SUM(抽出データ!BS9:BV9,抽出データ!CB9)=1,11,0)))</f>
        <v>80</v>
      </c>
      <c r="CM9" s="2">
        <f>80+IF(抽出データ!CH9=1,40,0)+IF(抽出データ!CI9=1,20,0)+IF(抽出データ!CJ9=1,20,0)</f>
        <v>80</v>
      </c>
      <c r="CN9" s="2">
        <f>80+IF(抽出データ!CN9=1,10,0)+IF(抽出データ!CO9=1,5,0)+IF(抽出データ!CP9=1,10,0)+12</f>
        <v>92</v>
      </c>
      <c r="CO9" s="2">
        <f>IF(SUM(抽出データ!CT9:CW9)&gt;0,120,100)</f>
        <v>100</v>
      </c>
      <c r="CQ9" s="2">
        <f t="shared" si="17"/>
        <v>72.2</v>
      </c>
    </row>
    <row r="10" spans="1:96">
      <c r="A10" s="2">
        <v>1991</v>
      </c>
      <c r="B10" s="2">
        <v>550</v>
      </c>
      <c r="C10" s="2">
        <v>5</v>
      </c>
      <c r="D10" s="2">
        <f t="shared" si="0"/>
        <v>110</v>
      </c>
      <c r="E10" s="4" t="s">
        <v>27</v>
      </c>
      <c r="F10" s="2">
        <f>IF(抽出データ!S10-2&lt;0,0,抽出データ!S10-2)</f>
        <v>2</v>
      </c>
      <c r="G10" s="2">
        <f>IF(抽出データ!T10-2&lt;0,0,抽出データ!T10-2)</f>
        <v>1</v>
      </c>
      <c r="H10" s="2">
        <f>IF(抽出データ!U10-2&lt;0,0,抽出データ!U10-2)</f>
        <v>2</v>
      </c>
      <c r="I10" s="2">
        <f>IF(抽出データ!V10-2&lt;0,0,抽出データ!V10-2)</f>
        <v>1</v>
      </c>
      <c r="J10" s="2">
        <f>MIN(2,IF(抽出データ!W10-2&lt;0,0,抽出データ!W10-2))</f>
        <v>2</v>
      </c>
      <c r="K10" s="2">
        <f>IF(抽出データ!X10-2&lt;0,0,抽出データ!X10-2)</f>
        <v>2</v>
      </c>
      <c r="L10" s="2">
        <f>IF(抽出データ!Y10-2&lt;0,0,抽出データ!Y10-2)</f>
        <v>1</v>
      </c>
      <c r="M10" s="2">
        <f>IF(抽出データ!Z10-2&lt;0,0,抽出データ!Z10-2)</f>
        <v>2</v>
      </c>
      <c r="N10" s="2">
        <f>IF(抽出データ!AB10-2&lt;0,0,抽出データ!AB10-2)</f>
        <v>2</v>
      </c>
      <c r="O10" s="2">
        <f>IF(抽出データ!AC10-2&lt;0,0,抽出データ!AC10-2)</f>
        <v>2</v>
      </c>
      <c r="P10" s="2">
        <f>IF(抽出データ!AD10-2&lt;0,0,抽出データ!AD10-2)</f>
        <v>2</v>
      </c>
      <c r="Q10" s="2">
        <f>IF(抽出データ!AE10-2&lt;0,0,抽出データ!AE10-2)</f>
        <v>1</v>
      </c>
      <c r="R10" s="2">
        <f>IF(抽出データ!AF10-2&lt;0,0,抽出データ!AF10-2)</f>
        <v>2</v>
      </c>
      <c r="S10" s="2">
        <f>IF(抽出データ!AG10-2&lt;0,0,抽出データ!AG10-2)</f>
        <v>1</v>
      </c>
      <c r="T10" s="2">
        <f>IF(抽出データ!AH10-2&lt;0,0,抽出データ!AH10-2)</f>
        <v>2</v>
      </c>
      <c r="U10" s="2">
        <f>IF(抽出データ!AI10-2&lt;0,0,抽出データ!AI10-2)</f>
        <v>1</v>
      </c>
      <c r="V10" s="2">
        <f>IF(抽出データ!AJ10-2&lt;0,0,抽出データ!AJ10-2)</f>
        <v>1</v>
      </c>
      <c r="W10" s="2">
        <f>IF(抽出データ!AK10-2&lt;0,0,抽出データ!AK10-2)</f>
        <v>2</v>
      </c>
      <c r="X10" s="2">
        <f>IF(抽出データ!AL10-2&lt;0,0,抽出データ!AL10-2)</f>
        <v>2</v>
      </c>
      <c r="Y10" s="2">
        <f>IF(抽出データ!AM10-2&lt;0,0,抽出データ!AM10-2)</f>
        <v>2</v>
      </c>
      <c r="Z10" s="2">
        <f>IF(抽出データ!AN10-2&lt;0,0,抽出データ!AN10-2)</f>
        <v>1</v>
      </c>
      <c r="AA10" s="2">
        <f>IF(抽出データ!AO10-2&lt;0,0,抽出データ!AO10-2)</f>
        <v>2</v>
      </c>
      <c r="AB10" s="2">
        <f>IF(抽出データ!AP10-2&lt;0,0,抽出データ!AP10-2)</f>
        <v>1</v>
      </c>
      <c r="AC10" s="2">
        <f>IF(抽出データ!AQ10-2&lt;0,0,抽出データ!AQ10-2)</f>
        <v>2</v>
      </c>
      <c r="AD10" s="2">
        <f>IF(抽出データ!AR10-2&lt;=0,1,2)</f>
        <v>1</v>
      </c>
      <c r="AE10" s="2">
        <f>IF(抽出データ!AS10-2&lt;=0,1,2)</f>
        <v>2</v>
      </c>
      <c r="AF10" s="2">
        <f>IF(抽出データ!AT10-2&lt;=0,1,2)</f>
        <v>2</v>
      </c>
      <c r="AG10" s="2">
        <f>IF(抽出データ!AU10-2&lt;=0,1,2)</f>
        <v>1</v>
      </c>
      <c r="AH10" s="2">
        <f>IF(抽出データ!AV10-2&lt;=0,1,2)</f>
        <v>2</v>
      </c>
      <c r="AI10" s="2">
        <f>IF(抽出データ!AW10-2&lt;=0,1,2)</f>
        <v>1</v>
      </c>
      <c r="AJ10" s="2">
        <f>IF(抽出データ!AX10-2&lt;=0,1,2)</f>
        <v>1</v>
      </c>
      <c r="AK10" s="2">
        <f>IF(抽出データ!AY10-2&lt;=0,1,2)</f>
        <v>2</v>
      </c>
      <c r="AL10" s="2">
        <f>IF(抽出データ!AZ10-2&lt;0,0,抽出データ!AZ10-2)</f>
        <v>2</v>
      </c>
      <c r="AM10" s="2">
        <f>IF(抽出データ!BB10-2&lt;0,0,抽出データ!BB10-2)</f>
        <v>1</v>
      </c>
      <c r="AN10" s="2">
        <f>IF(抽出データ!BD10-2&lt;0,0,抽出データ!BD10-2)</f>
        <v>2</v>
      </c>
      <c r="AO10" s="2">
        <f>MIN(2,IF(抽出データ!BE10-2&lt;0,0,抽出データ!BE10-2))</f>
        <v>2</v>
      </c>
      <c r="AP10" s="2">
        <f>IF(抽出データ!BF10-2&lt;0,0,抽出データ!BF10-2)</f>
        <v>1</v>
      </c>
      <c r="AQ10" s="2">
        <f>IF(抽出データ!BG10-2&lt;0,0,抽出データ!BG10-2)</f>
        <v>2</v>
      </c>
      <c r="AR10" s="2">
        <f>IF(抽出データ!BH10-2&lt;0,0,抽出データ!BH10-2)</f>
        <v>2</v>
      </c>
      <c r="AS10" s="2">
        <f t="shared" si="14"/>
        <v>2</v>
      </c>
      <c r="AT10" s="2">
        <f>IF(抽出データ!DB10-2&lt;=0,1,2)</f>
        <v>2</v>
      </c>
      <c r="AU10" s="2">
        <f>IF(抽出データ!DD10-2&lt;0,0,抽出データ!DD10-2)</f>
        <v>2</v>
      </c>
      <c r="AV10" s="2">
        <f>IF(抽出データ!DE10-2&lt;0,0,抽出データ!DE10-2)</f>
        <v>1</v>
      </c>
      <c r="AW10" s="2">
        <f>IF(抽出データ!DF10-2&lt;0,0,IF(抽出データ!DF10&gt;3,2,1))</f>
        <v>2</v>
      </c>
      <c r="AX10" s="2">
        <f>IF(抽出データ!DG10-2&lt;=0,1,2)</f>
        <v>2</v>
      </c>
      <c r="AY10" s="8">
        <v>4</v>
      </c>
      <c r="AZ10" s="2">
        <v>4</v>
      </c>
      <c r="BA10" s="2">
        <v>2</v>
      </c>
      <c r="BB10" s="2">
        <v>0</v>
      </c>
      <c r="BC10" s="2">
        <v>0</v>
      </c>
      <c r="BD10" s="2">
        <v>0</v>
      </c>
      <c r="BE10" s="2">
        <v>0</v>
      </c>
      <c r="BF10" s="2">
        <v>1</v>
      </c>
      <c r="BG10" s="2">
        <v>0</v>
      </c>
      <c r="BH10" s="2">
        <v>0</v>
      </c>
      <c r="BI10" s="4" t="s">
        <v>445</v>
      </c>
      <c r="BJ10" s="2">
        <v>1</v>
      </c>
      <c r="BK10" s="2">
        <v>100</v>
      </c>
      <c r="BL10" s="2">
        <v>1</v>
      </c>
      <c r="BM10" s="2">
        <v>8500</v>
      </c>
      <c r="BO10" s="2">
        <v>4</v>
      </c>
      <c r="BP10" s="2">
        <v>4</v>
      </c>
      <c r="BQ10" s="2">
        <v>4</v>
      </c>
      <c r="BR10" s="2">
        <v>4</v>
      </c>
      <c r="BS10" s="2">
        <v>4</v>
      </c>
      <c r="BT10" s="2">
        <v>4</v>
      </c>
      <c r="BV10" s="2">
        <f t="shared" si="1"/>
        <v>84</v>
      </c>
      <c r="BW10" s="2">
        <f t="shared" si="2"/>
        <v>36</v>
      </c>
      <c r="BX10" s="2">
        <f t="shared" si="3"/>
        <v>11</v>
      </c>
      <c r="BY10" s="2">
        <f t="shared" si="4"/>
        <v>21</v>
      </c>
      <c r="BZ10" s="2">
        <f t="shared" si="5"/>
        <v>39</v>
      </c>
      <c r="CA10" s="2">
        <f t="shared" si="6"/>
        <v>21</v>
      </c>
      <c r="CB10" s="2">
        <f t="shared" si="7"/>
        <v>13</v>
      </c>
      <c r="CC10" s="2">
        <f t="shared" si="8"/>
        <v>19</v>
      </c>
      <c r="CD10" s="2">
        <f t="shared" si="9"/>
        <v>25</v>
      </c>
      <c r="CE10" s="2">
        <f t="shared" si="10"/>
        <v>18</v>
      </c>
      <c r="CF10" s="2">
        <f t="shared" si="11"/>
        <v>11</v>
      </c>
      <c r="CG10" s="2">
        <f t="shared" si="12"/>
        <v>24</v>
      </c>
      <c r="CH10" s="2">
        <f t="shared" si="15"/>
        <v>9</v>
      </c>
      <c r="CI10" s="2">
        <f t="shared" si="13"/>
        <v>14</v>
      </c>
      <c r="CJ10" s="2">
        <f t="shared" si="16"/>
        <v>35</v>
      </c>
      <c r="CK10" s="2">
        <f>55+IF(抽出データ!BJ10=1,60,0)+IF(抽出データ!BK10=1,25,0)+IF(抽出データ!BM10=1,5,0)+IF(抽出データ!BL10=1,5,0)+IF(抽出データ!BN10=1,5,0)</f>
        <v>145</v>
      </c>
      <c r="CL10" s="2">
        <f>(80+IF(抽出データ!BR10=1,12,0)+IF(SUM(抽出データ!BS10:BV10,抽出データ!CB10)&gt;1,22,IF(SUM(抽出データ!BS10:BV10,抽出データ!CB10)=1,11,0)))</f>
        <v>114</v>
      </c>
      <c r="CM10" s="2">
        <f>80+IF(抽出データ!CH10=1,40,0)+IF(抽出データ!CI10=1,20,0)+IF(抽出データ!CJ10=1,20,0)</f>
        <v>120</v>
      </c>
      <c r="CN10" s="2">
        <f>80+IF(抽出データ!CN10=1,10,0)+IF(抽出データ!CO10=1,5,0)+IF(抽出データ!CP10=1,10,0)+12</f>
        <v>107</v>
      </c>
      <c r="CO10" s="2">
        <f>IF(SUM(抽出データ!CT10:CW10)&gt;0,120,100)</f>
        <v>120</v>
      </c>
      <c r="CQ10" s="2">
        <f t="shared" si="17"/>
        <v>126.89999999999999</v>
      </c>
    </row>
    <row r="11" spans="1:96">
      <c r="A11" s="2">
        <v>2002</v>
      </c>
      <c r="B11" s="2">
        <v>61072</v>
      </c>
      <c r="C11" s="2">
        <v>17</v>
      </c>
      <c r="D11" s="2">
        <f t="shared" si="0"/>
        <v>3592.4705882352941</v>
      </c>
      <c r="E11" s="4" t="s">
        <v>22</v>
      </c>
      <c r="F11" s="2">
        <f>IF(抽出データ!S11-2&lt;0,0,抽出データ!S11-2)</f>
        <v>2</v>
      </c>
      <c r="G11" s="2">
        <f>IF(抽出データ!T11-2&lt;0,0,抽出データ!T11-2)</f>
        <v>2</v>
      </c>
      <c r="H11" s="2">
        <f>IF(抽出データ!U11-2&lt;0,0,抽出データ!U11-2)</f>
        <v>2</v>
      </c>
      <c r="I11" s="2">
        <f>IF(抽出データ!V11-2&lt;0,0,抽出データ!V11-2)</f>
        <v>2</v>
      </c>
      <c r="J11" s="2">
        <f>MIN(2,IF(抽出データ!W11-2&lt;0,0,抽出データ!W11-2))</f>
        <v>2</v>
      </c>
      <c r="K11" s="2">
        <f>IF(抽出データ!X11-2&lt;0,0,抽出データ!X11-2)</f>
        <v>0</v>
      </c>
      <c r="L11" s="2">
        <f>IF(抽出データ!Y11-2&lt;0,0,抽出データ!Y11-2)</f>
        <v>2</v>
      </c>
      <c r="M11" s="2">
        <f>IF(抽出データ!Z11-2&lt;0,0,抽出データ!Z11-2)</f>
        <v>2</v>
      </c>
      <c r="N11" s="2">
        <f>IF(抽出データ!AB11-2&lt;0,0,抽出データ!AB11-2)</f>
        <v>2</v>
      </c>
      <c r="O11" s="2">
        <f>IF(抽出データ!AC11-2&lt;0,0,抽出データ!AC11-2)</f>
        <v>2</v>
      </c>
      <c r="P11" s="2">
        <f>IF(抽出データ!AD11-2&lt;0,0,抽出データ!AD11-2)</f>
        <v>2</v>
      </c>
      <c r="Q11" s="2">
        <f>IF(抽出データ!AE11-2&lt;0,0,抽出データ!AE11-2)</f>
        <v>2</v>
      </c>
      <c r="R11" s="2">
        <f>IF(抽出データ!AF11-2&lt;0,0,抽出データ!AF11-2)</f>
        <v>1</v>
      </c>
      <c r="S11" s="2">
        <f>IF(抽出データ!AG11-2&lt;0,0,抽出データ!AG11-2)</f>
        <v>2</v>
      </c>
      <c r="T11" s="2">
        <f>IF(抽出データ!AH11-2&lt;0,0,抽出データ!AH11-2)</f>
        <v>2</v>
      </c>
      <c r="U11" s="2">
        <f>IF(抽出データ!AI11-2&lt;0,0,抽出データ!AI11-2)</f>
        <v>1</v>
      </c>
      <c r="V11" s="2">
        <f>IF(抽出データ!AJ11-2&lt;0,0,抽出データ!AJ11-2)</f>
        <v>1</v>
      </c>
      <c r="W11" s="2">
        <f>IF(抽出データ!AK11-2&lt;0,0,抽出データ!AK11-2)</f>
        <v>2</v>
      </c>
      <c r="X11" s="2">
        <f>IF(抽出データ!AL11-2&lt;0,0,抽出データ!AL11-2)</f>
        <v>2</v>
      </c>
      <c r="Y11" s="2">
        <f>IF(抽出データ!AM11-2&lt;0,0,抽出データ!AM11-2)</f>
        <v>0</v>
      </c>
      <c r="Z11" s="2">
        <f>IF(抽出データ!AN11-2&lt;0,0,抽出データ!AN11-2)</f>
        <v>2</v>
      </c>
      <c r="AA11" s="2">
        <f>IF(抽出データ!AO11-2&lt;0,0,抽出データ!AO11-2)</f>
        <v>2</v>
      </c>
      <c r="AB11" s="2">
        <f>IF(抽出データ!AP11-2&lt;0,0,抽出データ!AP11-2)</f>
        <v>1</v>
      </c>
      <c r="AC11" s="2">
        <f>IF(抽出データ!AQ11-2&lt;0,0,抽出データ!AQ11-2)</f>
        <v>1</v>
      </c>
      <c r="AD11" s="2">
        <f>IF(抽出データ!AR11-2&lt;=0,1,2)</f>
        <v>2</v>
      </c>
      <c r="AE11" s="2">
        <f>IF(抽出データ!AS11-2&lt;=0,1,2)</f>
        <v>2</v>
      </c>
      <c r="AF11" s="2">
        <f>IF(抽出データ!AT11-2&lt;=0,1,2)</f>
        <v>2</v>
      </c>
      <c r="AG11" s="2">
        <f>IF(抽出データ!AU11-2&lt;=0,1,2)</f>
        <v>1</v>
      </c>
      <c r="AH11" s="2">
        <f>IF(抽出データ!AV11-2&lt;=0,1,2)</f>
        <v>1</v>
      </c>
      <c r="AI11" s="2">
        <f>IF(抽出データ!AW11-2&lt;=0,1,2)</f>
        <v>2</v>
      </c>
      <c r="AJ11" s="2">
        <f>IF(抽出データ!AX11-2&lt;=0,1,2)</f>
        <v>2</v>
      </c>
      <c r="AK11" s="2">
        <f>IF(抽出データ!AY11-2&lt;=0,1,2)</f>
        <v>1</v>
      </c>
      <c r="AL11" s="2">
        <f>IF(抽出データ!AZ11-2&lt;0,0,抽出データ!AZ11-2)</f>
        <v>2</v>
      </c>
      <c r="AM11" s="2">
        <f>IF(抽出データ!BB11-2&lt;0,0,抽出データ!BB11-2)</f>
        <v>2</v>
      </c>
      <c r="AN11" s="2">
        <f>IF(抽出データ!BD11-2&lt;0,0,抽出データ!BD11-2)</f>
        <v>2</v>
      </c>
      <c r="AO11" s="2">
        <f>MIN(2,IF(抽出データ!BE11-2&lt;0,0,抽出データ!BE11-2))</f>
        <v>2</v>
      </c>
      <c r="AP11" s="2">
        <f>IF(抽出データ!BF11-2&lt;0,0,抽出データ!BF11-2)</f>
        <v>1</v>
      </c>
      <c r="AQ11" s="2">
        <f>IF(抽出データ!BG11-2&lt;0,0,抽出データ!BG11-2)</f>
        <v>2</v>
      </c>
      <c r="AR11" s="2">
        <f>IF(抽出データ!BH11-2&lt;0,0,抽出データ!BH11-2)</f>
        <v>0</v>
      </c>
      <c r="AS11" s="2">
        <f t="shared" si="14"/>
        <v>2</v>
      </c>
      <c r="AT11" s="2">
        <f>IF(抽出データ!DB11-2&lt;=0,1,2)</f>
        <v>2</v>
      </c>
      <c r="AU11" s="2">
        <f>IF(抽出データ!DD11-2&lt;0,0,抽出データ!DD11-2)</f>
        <v>1</v>
      </c>
      <c r="AV11" s="2">
        <f>IF(抽出データ!DE11-2&lt;0,0,抽出データ!DE11-2)</f>
        <v>2</v>
      </c>
      <c r="AW11" s="2">
        <f>IF(抽出データ!DF11-2&lt;0,0,IF(抽出データ!DF11&gt;3,2,1))</f>
        <v>1</v>
      </c>
      <c r="AX11" s="2">
        <f>IF(抽出データ!DG11-2&lt;=0,1,2)</f>
        <v>2</v>
      </c>
      <c r="AY11" s="8">
        <v>5</v>
      </c>
      <c r="AZ11" s="2">
        <v>3</v>
      </c>
      <c r="BA11" s="2">
        <v>2</v>
      </c>
      <c r="BB11" s="2">
        <v>1</v>
      </c>
      <c r="BC11" s="2">
        <v>0</v>
      </c>
      <c r="BD11" s="2">
        <v>0</v>
      </c>
      <c r="BE11" s="2">
        <v>0</v>
      </c>
      <c r="BF11" s="2">
        <v>0</v>
      </c>
      <c r="BG11" s="2">
        <v>1</v>
      </c>
      <c r="BH11" s="2">
        <v>0</v>
      </c>
      <c r="BI11" s="4" t="s">
        <v>445</v>
      </c>
      <c r="BJ11" s="2">
        <v>1</v>
      </c>
      <c r="BK11" s="2">
        <v>92</v>
      </c>
      <c r="BL11" s="2">
        <v>1</v>
      </c>
      <c r="BM11" s="2">
        <v>27000</v>
      </c>
      <c r="BO11" s="2">
        <v>2</v>
      </c>
      <c r="BP11" s="2">
        <v>2</v>
      </c>
      <c r="BQ11" s="2">
        <v>4</v>
      </c>
      <c r="BR11" s="2">
        <v>2</v>
      </c>
      <c r="BS11" s="2">
        <v>2</v>
      </c>
      <c r="BT11" s="2">
        <v>2</v>
      </c>
      <c r="BV11" s="2">
        <f t="shared" si="1"/>
        <v>83</v>
      </c>
      <c r="BW11" s="2">
        <f t="shared" si="2"/>
        <v>36</v>
      </c>
      <c r="BX11" s="2">
        <f t="shared" si="3"/>
        <v>12</v>
      </c>
      <c r="BY11" s="2">
        <f t="shared" si="4"/>
        <v>21</v>
      </c>
      <c r="BZ11" s="2">
        <f t="shared" si="5"/>
        <v>40</v>
      </c>
      <c r="CA11" s="2">
        <f t="shared" si="6"/>
        <v>19</v>
      </c>
      <c r="CB11" s="2">
        <f t="shared" si="7"/>
        <v>13</v>
      </c>
      <c r="CC11" s="2">
        <f t="shared" si="8"/>
        <v>18</v>
      </c>
      <c r="CD11" s="2">
        <f t="shared" si="9"/>
        <v>28</v>
      </c>
      <c r="CE11" s="2">
        <f t="shared" si="10"/>
        <v>20</v>
      </c>
      <c r="CF11" s="2">
        <f t="shared" si="11"/>
        <v>12</v>
      </c>
      <c r="CG11" s="2">
        <f t="shared" si="12"/>
        <v>24</v>
      </c>
      <c r="CH11" s="2">
        <f t="shared" si="15"/>
        <v>9</v>
      </c>
      <c r="CI11" s="2">
        <f t="shared" si="13"/>
        <v>13</v>
      </c>
      <c r="CJ11" s="2">
        <f t="shared" si="16"/>
        <v>36</v>
      </c>
      <c r="CK11" s="2">
        <f>55+IF(抽出データ!BJ11=1,60,0)+IF(抽出データ!BK11=1,25,0)+IF(抽出データ!BM11=1,5,0)+IF(抽出データ!BL11=1,5,0)+IF(抽出データ!BN11=1,5,0)</f>
        <v>145</v>
      </c>
      <c r="CL11" s="2">
        <f>(80+IF(抽出データ!BR11=1,12,0)+IF(SUM(抽出データ!BS11:BV11,抽出データ!CB11)&gt;1,22,IF(SUM(抽出データ!BS11:BV11,抽出データ!CB11)=1,11,0)))</f>
        <v>114</v>
      </c>
      <c r="CM11" s="2">
        <f>80+IF(抽出データ!CH11=1,40,0)+IF(抽出データ!CI11=1,20,0)+IF(抽出データ!CJ11=1,20,0)</f>
        <v>140</v>
      </c>
      <c r="CN11" s="2">
        <f>80+IF(抽出データ!CN11=1,10,0)+IF(抽出データ!CO11=1,5,0)+IF(抽出データ!CP11=1,10,0)+12</f>
        <v>97</v>
      </c>
      <c r="CO11" s="2">
        <f>IF(SUM(抽出データ!CT11:CW11)&gt;0,120,100)</f>
        <v>100</v>
      </c>
      <c r="CQ11" s="2">
        <f t="shared" si="17"/>
        <v>127.89999999999999</v>
      </c>
    </row>
    <row r="12" spans="1:96">
      <c r="A12" s="2">
        <v>1974</v>
      </c>
      <c r="B12" s="2">
        <v>165</v>
      </c>
      <c r="C12" s="2">
        <v>5</v>
      </c>
      <c r="D12" s="2">
        <f t="shared" si="0"/>
        <v>33</v>
      </c>
      <c r="E12" s="4" t="s">
        <v>28</v>
      </c>
      <c r="F12" s="2">
        <f>IF(抽出データ!S12-2&lt;0,0,抽出データ!S12-2)</f>
        <v>2</v>
      </c>
      <c r="G12" s="2">
        <f>IF(抽出データ!T12-2&lt;0,0,抽出データ!T12-2)</f>
        <v>1</v>
      </c>
      <c r="H12" s="2">
        <f>IF(抽出データ!U12-2&lt;0,0,抽出データ!U12-2)</f>
        <v>0</v>
      </c>
      <c r="I12" s="2">
        <f>IF(抽出データ!V12-2&lt;0,0,抽出データ!V12-2)</f>
        <v>2</v>
      </c>
      <c r="J12" s="2">
        <f>MIN(2,IF(抽出データ!W12-2&lt;0,0,抽出データ!W12-2))</f>
        <v>0</v>
      </c>
      <c r="K12" s="2">
        <f>IF(抽出データ!X12-2&lt;0,0,抽出データ!X12-2)</f>
        <v>0</v>
      </c>
      <c r="L12" s="2">
        <f>IF(抽出データ!Y12-2&lt;0,0,抽出データ!Y12-2)</f>
        <v>0</v>
      </c>
      <c r="M12" s="2">
        <f>IF(抽出データ!Z12-2&lt;0,0,抽出データ!Z12-2)</f>
        <v>0</v>
      </c>
      <c r="N12" s="2">
        <f>IF(抽出データ!AB12-2&lt;0,0,抽出データ!AB12-2)</f>
        <v>0</v>
      </c>
      <c r="O12" s="2">
        <f>IF(抽出データ!AC12-2&lt;0,0,抽出データ!AC12-2)</f>
        <v>2</v>
      </c>
      <c r="P12" s="2">
        <f>IF(抽出データ!AD12-2&lt;0,0,抽出データ!AD12-2)</f>
        <v>1</v>
      </c>
      <c r="Q12" s="2">
        <f>IF(抽出データ!AE12-2&lt;0,0,抽出データ!AE12-2)</f>
        <v>1</v>
      </c>
      <c r="R12" s="2">
        <f>IF(抽出データ!AF12-2&lt;0,0,抽出データ!AF12-2)</f>
        <v>1</v>
      </c>
      <c r="S12" s="2">
        <f>IF(抽出データ!AG12-2&lt;0,0,抽出データ!AG12-2)</f>
        <v>0</v>
      </c>
      <c r="T12" s="2">
        <f>IF(抽出データ!AH12-2&lt;0,0,抽出データ!AH12-2)</f>
        <v>2</v>
      </c>
      <c r="U12" s="2">
        <f>IF(抽出データ!AI12-2&lt;0,0,抽出データ!AI12-2)</f>
        <v>1</v>
      </c>
      <c r="V12" s="2">
        <f>IF(抽出データ!AJ12-2&lt;0,0,抽出データ!AJ12-2)</f>
        <v>1</v>
      </c>
      <c r="W12" s="2">
        <f>IF(抽出データ!AK12-2&lt;0,0,抽出データ!AK12-2)</f>
        <v>1</v>
      </c>
      <c r="X12" s="2">
        <f>IF(抽出データ!AL12-2&lt;0,0,抽出データ!AL12-2)</f>
        <v>2</v>
      </c>
      <c r="Y12" s="2">
        <f>IF(抽出データ!AM12-2&lt;0,0,抽出データ!AM12-2)</f>
        <v>1</v>
      </c>
      <c r="Z12" s="2">
        <f>IF(抽出データ!AN12-2&lt;0,0,抽出データ!AN12-2)</f>
        <v>0</v>
      </c>
      <c r="AA12" s="2">
        <f>IF(抽出データ!AO12-2&lt;0,0,抽出データ!AO12-2)</f>
        <v>0</v>
      </c>
      <c r="AB12" s="2">
        <f>IF(抽出データ!AP12-2&lt;0,0,抽出データ!AP12-2)</f>
        <v>1</v>
      </c>
      <c r="AC12" s="2">
        <f>IF(抽出データ!AQ12-2&lt;0,0,抽出データ!AQ12-2)</f>
        <v>2</v>
      </c>
      <c r="AD12" s="2">
        <f>IF(抽出データ!AR12-2&lt;=0,1,2)</f>
        <v>1</v>
      </c>
      <c r="AE12" s="2">
        <f>IF(抽出データ!AS12-2&lt;=0,1,2)</f>
        <v>2</v>
      </c>
      <c r="AF12" s="2">
        <f>IF(抽出データ!AT12-2&lt;=0,1,2)</f>
        <v>1</v>
      </c>
      <c r="AG12" s="2">
        <f>IF(抽出データ!AU12-2&lt;=0,1,2)</f>
        <v>2</v>
      </c>
      <c r="AH12" s="2">
        <f>IF(抽出データ!AV12-2&lt;=0,1,2)</f>
        <v>1</v>
      </c>
      <c r="AI12" s="2">
        <f>IF(抽出データ!AW12-2&lt;=0,1,2)</f>
        <v>1</v>
      </c>
      <c r="AJ12" s="2">
        <f>IF(抽出データ!AX12-2&lt;=0,1,2)</f>
        <v>1</v>
      </c>
      <c r="AK12" s="2">
        <f>IF(抽出データ!AY12-2&lt;=0,1,2)</f>
        <v>1</v>
      </c>
      <c r="AL12" s="2">
        <f>IF(抽出データ!AZ12-2&lt;0,0,抽出データ!AZ12-2)</f>
        <v>0</v>
      </c>
      <c r="AM12" s="2">
        <f>IF(抽出データ!BB12-2&lt;0,0,抽出データ!BB12-2)</f>
        <v>0</v>
      </c>
      <c r="AN12" s="2">
        <f>IF(抽出データ!BD12-2&lt;0,0,抽出データ!BD12-2)</f>
        <v>2</v>
      </c>
      <c r="AO12" s="2">
        <f>MIN(2,IF(抽出データ!BE12-2&lt;0,0,抽出データ!BE12-2))</f>
        <v>0</v>
      </c>
      <c r="AP12" s="2">
        <f>IF(抽出データ!BF12-2&lt;0,0,抽出データ!BF12-2)</f>
        <v>0</v>
      </c>
      <c r="AQ12" s="2">
        <f>IF(抽出データ!BG12-2&lt;0,0,抽出データ!BG12-2)</f>
        <v>0</v>
      </c>
      <c r="AR12" s="2">
        <f>IF(抽出データ!BH12-2&lt;0,0,抽出データ!BH12-2)</f>
        <v>0</v>
      </c>
      <c r="AS12" s="2">
        <f t="shared" si="14"/>
        <v>0</v>
      </c>
      <c r="AT12" s="2">
        <f>IF(抽出データ!DB12-2&lt;=0,1,2)</f>
        <v>1</v>
      </c>
      <c r="AU12" s="2">
        <f>IF(抽出データ!DD12-2&lt;0,0,抽出データ!DD12-2)</f>
        <v>1</v>
      </c>
      <c r="AV12" s="2">
        <f>IF(抽出データ!DE12-2&lt;0,0,抽出データ!DE12-2)</f>
        <v>1</v>
      </c>
      <c r="AW12" s="2">
        <f>IF(抽出データ!DF12-2&lt;0,0,IF(抽出データ!DF12&gt;3,2,1))</f>
        <v>1</v>
      </c>
      <c r="AX12" s="2">
        <f>IF(抽出データ!DG12-2&lt;=0,1,2)</f>
        <v>1</v>
      </c>
      <c r="AY12" s="8">
        <v>5</v>
      </c>
      <c r="AZ12" s="2">
        <v>4</v>
      </c>
      <c r="BA12" s="2">
        <v>4</v>
      </c>
      <c r="BI12" s="4" t="s">
        <v>445</v>
      </c>
      <c r="BJ12" s="2">
        <v>1</v>
      </c>
      <c r="BK12" s="2">
        <v>100</v>
      </c>
      <c r="BL12" s="2">
        <v>1</v>
      </c>
      <c r="BM12" s="2">
        <v>20000</v>
      </c>
      <c r="BO12" s="2">
        <v>3</v>
      </c>
      <c r="BP12" s="2">
        <v>4</v>
      </c>
      <c r="BQ12" s="2">
        <v>3</v>
      </c>
      <c r="BR12" s="2">
        <v>5</v>
      </c>
      <c r="BS12" s="2">
        <v>3</v>
      </c>
      <c r="BT12" s="2">
        <v>3</v>
      </c>
      <c r="BV12" s="2">
        <f t="shared" si="1"/>
        <v>38</v>
      </c>
      <c r="BW12" s="2">
        <f t="shared" si="2"/>
        <v>19</v>
      </c>
      <c r="BX12" s="2">
        <f t="shared" si="3"/>
        <v>8</v>
      </c>
      <c r="BY12" s="2">
        <f t="shared" si="4"/>
        <v>11</v>
      </c>
      <c r="BZ12" s="2">
        <f t="shared" si="5"/>
        <v>24</v>
      </c>
      <c r="CA12" s="2">
        <f t="shared" si="6"/>
        <v>9</v>
      </c>
      <c r="CB12" s="2">
        <f t="shared" si="7"/>
        <v>8</v>
      </c>
      <c r="CC12" s="2">
        <f t="shared" si="8"/>
        <v>11</v>
      </c>
      <c r="CD12" s="2">
        <f t="shared" si="9"/>
        <v>13</v>
      </c>
      <c r="CE12" s="2">
        <f t="shared" si="10"/>
        <v>13</v>
      </c>
      <c r="CF12" s="2">
        <f t="shared" si="11"/>
        <v>9</v>
      </c>
      <c r="CG12" s="2">
        <f t="shared" si="12"/>
        <v>16</v>
      </c>
      <c r="CH12" s="2">
        <f t="shared" si="15"/>
        <v>4</v>
      </c>
      <c r="CI12" s="2">
        <f t="shared" si="13"/>
        <v>6</v>
      </c>
      <c r="CJ12" s="2">
        <f t="shared" si="16"/>
        <v>11</v>
      </c>
      <c r="CK12" s="2">
        <f>55+IF(抽出データ!BJ12=1,60,0)+IF(抽出データ!BK12=1,25,0)+IF(抽出データ!BM12=1,5,0)+IF(抽出データ!BL12=1,5,0)+IF(抽出データ!BN12=1,5,0)</f>
        <v>55</v>
      </c>
      <c r="CL12" s="2">
        <f>(80+IF(抽出データ!BR12=1,12,0)+IF(SUM(抽出データ!BS12:BV12,抽出データ!CB12)&gt;1,22,IF(SUM(抽出データ!BS12:BV12,抽出データ!CB12)=1,11,0)))</f>
        <v>80</v>
      </c>
      <c r="CM12" s="2">
        <f>80+IF(抽出データ!CH12=1,40,0)+IF(抽出データ!CI12=1,20,0)+IF(抽出データ!CJ12=1,20,0)</f>
        <v>80</v>
      </c>
      <c r="CN12" s="2">
        <f>80+IF(抽出データ!CN12=1,10,0)+IF(抽出データ!CO12=1,5,0)+IF(抽出データ!CP12=1,10,0)+12</f>
        <v>92</v>
      </c>
      <c r="CO12" s="2">
        <f>IF(SUM(抽出データ!CT12:CW12)&gt;0,120,100)</f>
        <v>100</v>
      </c>
      <c r="CQ12" s="2">
        <f t="shared" si="17"/>
        <v>72.2</v>
      </c>
    </row>
    <row r="13" spans="1:96">
      <c r="A13" s="2">
        <v>1978</v>
      </c>
      <c r="B13" s="2">
        <v>480</v>
      </c>
      <c r="C13" s="2">
        <v>4</v>
      </c>
      <c r="D13" s="2">
        <f t="shared" si="0"/>
        <v>120</v>
      </c>
      <c r="E13" s="4" t="s">
        <v>29</v>
      </c>
      <c r="F13" s="2">
        <f>IF(抽出データ!S13-2&lt;0,0,抽出データ!S13-2)</f>
        <v>0</v>
      </c>
      <c r="G13" s="2">
        <f>IF(抽出データ!T13-2&lt;0,0,抽出データ!T13-2)</f>
        <v>0</v>
      </c>
      <c r="H13" s="2">
        <f>IF(抽出データ!U13-2&lt;0,0,抽出データ!U13-2)</f>
        <v>1</v>
      </c>
      <c r="I13" s="2">
        <f>IF(抽出データ!V13-2&lt;0,0,抽出データ!V13-2)</f>
        <v>1</v>
      </c>
      <c r="J13" s="2">
        <f>MIN(2,IF(抽出データ!W13-2&lt;0,0,抽出データ!W13-2))</f>
        <v>0</v>
      </c>
      <c r="K13" s="2">
        <f>IF(抽出データ!X13-2&lt;0,0,抽出データ!X13-2)</f>
        <v>0</v>
      </c>
      <c r="L13" s="2">
        <f>IF(抽出データ!Y13-2&lt;0,0,抽出データ!Y13-2)</f>
        <v>0</v>
      </c>
      <c r="M13" s="2">
        <f>IF(抽出データ!Z13-2&lt;0,0,抽出データ!Z13-2)</f>
        <v>0</v>
      </c>
      <c r="N13" s="2">
        <f>IF(抽出データ!AB13-2&lt;0,0,抽出データ!AB13-2)</f>
        <v>2</v>
      </c>
      <c r="O13" s="2">
        <f>IF(抽出データ!AC13-2&lt;0,0,抽出データ!AC13-2)</f>
        <v>2</v>
      </c>
      <c r="P13" s="2">
        <f>IF(抽出データ!AD13-2&lt;0,0,抽出データ!AD13-2)</f>
        <v>2</v>
      </c>
      <c r="Q13" s="2">
        <f>IF(抽出データ!AE13-2&lt;0,0,抽出データ!AE13-2)</f>
        <v>2</v>
      </c>
      <c r="R13" s="2">
        <f>IF(抽出データ!AF13-2&lt;0,0,抽出データ!AF13-2)</f>
        <v>1</v>
      </c>
      <c r="S13" s="2">
        <f>IF(抽出データ!AG13-2&lt;0,0,抽出データ!AG13-2)</f>
        <v>0</v>
      </c>
      <c r="T13" s="2">
        <f>IF(抽出データ!AH13-2&lt;0,0,抽出データ!AH13-2)</f>
        <v>2</v>
      </c>
      <c r="U13" s="2">
        <f>IF(抽出データ!AI13-2&lt;0,0,抽出データ!AI13-2)</f>
        <v>1</v>
      </c>
      <c r="V13" s="2">
        <f>IF(抽出データ!AJ13-2&lt;0,0,抽出データ!AJ13-2)</f>
        <v>1</v>
      </c>
      <c r="W13" s="2">
        <f>IF(抽出データ!AK13-2&lt;0,0,抽出データ!AK13-2)</f>
        <v>2</v>
      </c>
      <c r="X13" s="2">
        <f>IF(抽出データ!AL13-2&lt;0,0,抽出データ!AL13-2)</f>
        <v>2</v>
      </c>
      <c r="Y13" s="2">
        <f>IF(抽出データ!AM13-2&lt;0,0,抽出データ!AM13-2)</f>
        <v>1</v>
      </c>
      <c r="Z13" s="2">
        <f>IF(抽出データ!AN13-2&lt;0,0,抽出データ!AN13-2)</f>
        <v>1</v>
      </c>
      <c r="AA13" s="2">
        <f>IF(抽出データ!AO13-2&lt;0,0,抽出データ!AO13-2)</f>
        <v>0</v>
      </c>
      <c r="AB13" s="2">
        <f>IF(抽出データ!AP13-2&lt;0,0,抽出データ!AP13-2)</f>
        <v>2</v>
      </c>
      <c r="AC13" s="2">
        <f>IF(抽出データ!AQ13-2&lt;0,0,抽出データ!AQ13-2)</f>
        <v>2</v>
      </c>
      <c r="AD13" s="2">
        <f>IF(抽出データ!AR13-2&lt;=0,1,2)</f>
        <v>1</v>
      </c>
      <c r="AE13" s="2">
        <f>IF(抽出データ!AS13-2&lt;=0,1,2)</f>
        <v>1</v>
      </c>
      <c r="AF13" s="2">
        <f>IF(抽出データ!AT13-2&lt;=0,1,2)</f>
        <v>1</v>
      </c>
      <c r="AG13" s="2">
        <f>IF(抽出データ!AU13-2&lt;=0,1,2)</f>
        <v>1</v>
      </c>
      <c r="AH13" s="2">
        <f>IF(抽出データ!AV13-2&lt;=0,1,2)</f>
        <v>1</v>
      </c>
      <c r="AI13" s="2">
        <f>IF(抽出データ!AW13-2&lt;=0,1,2)</f>
        <v>1</v>
      </c>
      <c r="AJ13" s="2">
        <f>IF(抽出データ!AX13-2&lt;=0,1,2)</f>
        <v>1</v>
      </c>
      <c r="AK13" s="2">
        <f>IF(抽出データ!AY13-2&lt;=0,1,2)</f>
        <v>1</v>
      </c>
      <c r="AL13" s="2">
        <f>IF(抽出データ!AZ13-2&lt;0,0,抽出データ!AZ13-2)</f>
        <v>0</v>
      </c>
      <c r="AM13" s="2">
        <f>IF(抽出データ!BB13-2&lt;0,0,抽出データ!BB13-2)</f>
        <v>1</v>
      </c>
      <c r="AN13" s="2">
        <f>IF(抽出データ!BD13-2&lt;0,0,抽出データ!BD13-2)</f>
        <v>0</v>
      </c>
      <c r="AO13" s="2">
        <f>MIN(2,IF(抽出データ!BE13-2&lt;0,0,抽出データ!BE13-2))</f>
        <v>0</v>
      </c>
      <c r="AP13" s="2">
        <f>IF(抽出データ!BF13-2&lt;0,0,抽出データ!BF13-2)</f>
        <v>0</v>
      </c>
      <c r="AQ13" s="2">
        <f>IF(抽出データ!BG13-2&lt;0,0,抽出データ!BG13-2)</f>
        <v>0</v>
      </c>
      <c r="AR13" s="2">
        <f>IF(抽出データ!BH13-2&lt;0,0,抽出データ!BH13-2)</f>
        <v>1</v>
      </c>
      <c r="AS13" s="2">
        <f t="shared" si="14"/>
        <v>0</v>
      </c>
      <c r="AT13" s="2">
        <f>IF(抽出データ!DB13-2&lt;=0,1,2)</f>
        <v>1</v>
      </c>
      <c r="AU13" s="2">
        <f>IF(抽出データ!DD13-2&lt;0,0,抽出データ!DD13-2)</f>
        <v>0</v>
      </c>
      <c r="AV13" s="2">
        <f>IF(抽出データ!DE13-2&lt;0,0,抽出データ!DE13-2)</f>
        <v>1</v>
      </c>
      <c r="AW13" s="2">
        <f>IF(抽出データ!DF13-2&lt;0,0,IF(抽出データ!DF13&gt;3,2,1))</f>
        <v>1</v>
      </c>
      <c r="AX13" s="2">
        <f>IF(抽出データ!DG13-2&lt;=0,1,2)</f>
        <v>1</v>
      </c>
      <c r="AY13" s="8">
        <v>4</v>
      </c>
      <c r="AZ13" s="2">
        <v>3</v>
      </c>
      <c r="BA13" s="2">
        <v>2</v>
      </c>
      <c r="BB13" s="2">
        <v>0</v>
      </c>
      <c r="BC13" s="2">
        <v>1</v>
      </c>
      <c r="BD13" s="2">
        <v>0</v>
      </c>
      <c r="BE13" s="2">
        <v>0</v>
      </c>
      <c r="BF13" s="2">
        <v>1</v>
      </c>
      <c r="BG13" s="2">
        <v>0</v>
      </c>
      <c r="BH13" s="2">
        <v>0</v>
      </c>
      <c r="BI13" s="4" t="s">
        <v>445</v>
      </c>
      <c r="BJ13" s="2">
        <v>1</v>
      </c>
      <c r="BK13" s="2">
        <v>90</v>
      </c>
      <c r="BL13" s="2">
        <v>3</v>
      </c>
      <c r="BO13" s="2">
        <v>5</v>
      </c>
      <c r="BP13" s="2">
        <v>5</v>
      </c>
      <c r="BQ13" s="2">
        <v>5</v>
      </c>
      <c r="BR13" s="2">
        <v>3</v>
      </c>
      <c r="BS13" s="2">
        <v>3</v>
      </c>
      <c r="BT13" s="2">
        <v>3</v>
      </c>
      <c r="BV13" s="2">
        <f t="shared" si="1"/>
        <v>39</v>
      </c>
      <c r="BW13" s="2">
        <f t="shared" si="2"/>
        <v>22</v>
      </c>
      <c r="BX13" s="2">
        <f t="shared" si="3"/>
        <v>8</v>
      </c>
      <c r="BY13" s="2">
        <f t="shared" si="4"/>
        <v>8</v>
      </c>
      <c r="BZ13" s="2">
        <f t="shared" si="5"/>
        <v>22</v>
      </c>
      <c r="CA13" s="2">
        <f t="shared" si="6"/>
        <v>14</v>
      </c>
      <c r="CB13" s="2">
        <f t="shared" si="7"/>
        <v>7</v>
      </c>
      <c r="CC13" s="2">
        <f t="shared" si="8"/>
        <v>16</v>
      </c>
      <c r="CD13" s="2">
        <f t="shared" si="9"/>
        <v>9</v>
      </c>
      <c r="CE13" s="2">
        <f t="shared" si="10"/>
        <v>11</v>
      </c>
      <c r="CF13" s="2">
        <f t="shared" si="11"/>
        <v>9</v>
      </c>
      <c r="CG13" s="2">
        <f t="shared" si="12"/>
        <v>19</v>
      </c>
      <c r="CH13" s="2">
        <f t="shared" si="15"/>
        <v>4</v>
      </c>
      <c r="CI13" s="2">
        <f t="shared" si="13"/>
        <v>5</v>
      </c>
      <c r="CJ13" s="2">
        <f t="shared" si="16"/>
        <v>12</v>
      </c>
      <c r="CK13" s="2">
        <f>55+IF(抽出データ!BJ13=1,60,0)+IF(抽出データ!BK13=1,25,0)+IF(抽出データ!BM13=1,5,0)+IF(抽出データ!BL13=1,5,0)+IF(抽出データ!BN13=1,5,0)</f>
        <v>55</v>
      </c>
      <c r="CL13" s="2">
        <f>(80+IF(抽出データ!BR13=1,12,0)+IF(SUM(抽出データ!BS13:BV13,抽出データ!CB13)&gt;1,22,IF(SUM(抽出データ!BS13:BV13,抽出データ!CB13)=1,11,0)))</f>
        <v>80</v>
      </c>
      <c r="CM13" s="2">
        <f>80+IF(抽出データ!CH13=1,40,0)+IF(抽出データ!CI13=1,20,0)+IF(抽出データ!CJ13=1,20,0)</f>
        <v>80</v>
      </c>
      <c r="CN13" s="2">
        <f>80+IF(抽出データ!CN13=1,10,0)+IF(抽出データ!CO13=1,5,0)+IF(抽出データ!CP13=1,10,0)+12</f>
        <v>92</v>
      </c>
      <c r="CO13" s="2">
        <f>IF(SUM(抽出データ!CT13:CW13)&gt;0,120,100)</f>
        <v>100</v>
      </c>
      <c r="CQ13" s="2">
        <f t="shared" si="17"/>
        <v>72.2</v>
      </c>
    </row>
    <row r="14" spans="1:96">
      <c r="A14" s="2">
        <v>2012</v>
      </c>
      <c r="B14" s="2">
        <v>300</v>
      </c>
      <c r="C14" s="2">
        <v>3</v>
      </c>
      <c r="D14" s="2">
        <f t="shared" si="0"/>
        <v>100</v>
      </c>
      <c r="E14" s="4" t="s">
        <v>30</v>
      </c>
      <c r="F14" s="2">
        <f>IF(抽出データ!S14-2&lt;0,0,抽出データ!S14-2)</f>
        <v>2</v>
      </c>
      <c r="G14" s="2">
        <f>IF(抽出データ!T14-2&lt;0,0,抽出データ!T14-2)</f>
        <v>0</v>
      </c>
      <c r="H14" s="2">
        <f>IF(抽出データ!U14-2&lt;0,0,抽出データ!U14-2)</f>
        <v>0</v>
      </c>
      <c r="I14" s="2">
        <f>IF(抽出データ!V14-2&lt;0,0,抽出データ!V14-2)</f>
        <v>2</v>
      </c>
      <c r="J14" s="2">
        <f>MIN(2,IF(抽出データ!W14-2&lt;0,0,抽出データ!W14-2))</f>
        <v>0</v>
      </c>
      <c r="K14" s="2">
        <f>IF(抽出データ!X14-2&lt;0,0,抽出データ!X14-2)</f>
        <v>0</v>
      </c>
      <c r="L14" s="2">
        <f>IF(抽出データ!Y14-2&lt;0,0,抽出データ!Y14-2)</f>
        <v>0</v>
      </c>
      <c r="M14" s="2">
        <f>IF(抽出データ!Z14-2&lt;0,0,抽出データ!Z14-2)</f>
        <v>0</v>
      </c>
      <c r="N14" s="2">
        <f>IF(抽出データ!AB14-2&lt;0,0,抽出データ!AB14-2)</f>
        <v>0</v>
      </c>
      <c r="O14" s="2">
        <f>IF(抽出データ!AC14-2&lt;0,0,抽出データ!AC14-2)</f>
        <v>2</v>
      </c>
      <c r="P14" s="2">
        <f>IF(抽出データ!AD14-2&lt;0,0,抽出データ!AD14-2)</f>
        <v>2</v>
      </c>
      <c r="Q14" s="2">
        <f>IF(抽出データ!AE14-2&lt;0,0,抽出データ!AE14-2)</f>
        <v>2</v>
      </c>
      <c r="R14" s="2">
        <f>IF(抽出データ!AF14-2&lt;0,0,抽出データ!AF14-2)</f>
        <v>1</v>
      </c>
      <c r="S14" s="2">
        <f>IF(抽出データ!AG14-2&lt;0,0,抽出データ!AG14-2)</f>
        <v>0</v>
      </c>
      <c r="T14" s="2">
        <f>IF(抽出データ!AH14-2&lt;0,0,抽出データ!AH14-2)</f>
        <v>1</v>
      </c>
      <c r="U14" s="2">
        <f>IF(抽出データ!AI14-2&lt;0,0,抽出データ!AI14-2)</f>
        <v>0</v>
      </c>
      <c r="V14" s="2">
        <f>IF(抽出データ!AJ14-2&lt;0,0,抽出データ!AJ14-2)</f>
        <v>0</v>
      </c>
      <c r="W14" s="2">
        <f>IF(抽出データ!AK14-2&lt;0,0,抽出データ!AK14-2)</f>
        <v>0</v>
      </c>
      <c r="X14" s="2">
        <f>IF(抽出データ!AL14-2&lt;0,0,抽出データ!AL14-2)</f>
        <v>0</v>
      </c>
      <c r="Y14" s="2">
        <f>IF(抽出データ!AM14-2&lt;0,0,抽出データ!AM14-2)</f>
        <v>0</v>
      </c>
      <c r="Z14" s="2">
        <f>IF(抽出データ!AN14-2&lt;0,0,抽出データ!AN14-2)</f>
        <v>0</v>
      </c>
      <c r="AA14" s="2">
        <f>IF(抽出データ!AO14-2&lt;0,0,抽出データ!AO14-2)</f>
        <v>0</v>
      </c>
      <c r="AB14" s="2">
        <f>IF(抽出データ!AP14-2&lt;0,0,抽出データ!AP14-2)</f>
        <v>2</v>
      </c>
      <c r="AC14" s="2">
        <f>IF(抽出データ!AQ14-2&lt;0,0,抽出データ!AQ14-2)</f>
        <v>2</v>
      </c>
      <c r="AD14" s="2">
        <f>IF(抽出データ!AR14-2&lt;=0,1,2)</f>
        <v>1</v>
      </c>
      <c r="AE14" s="2">
        <f>IF(抽出データ!AS14-2&lt;=0,1,2)</f>
        <v>1</v>
      </c>
      <c r="AF14" s="2">
        <f>IF(抽出データ!AT14-2&lt;=0,1,2)</f>
        <v>1</v>
      </c>
      <c r="AG14" s="2">
        <f>IF(抽出データ!AU14-2&lt;=0,1,2)</f>
        <v>1</v>
      </c>
      <c r="AH14" s="2">
        <f>IF(抽出データ!AV14-2&lt;=0,1,2)</f>
        <v>1</v>
      </c>
      <c r="AI14" s="2">
        <f>IF(抽出データ!AW14-2&lt;=0,1,2)</f>
        <v>1</v>
      </c>
      <c r="AJ14" s="2">
        <f>IF(抽出データ!AX14-2&lt;=0,1,2)</f>
        <v>1</v>
      </c>
      <c r="AK14" s="2">
        <f>IF(抽出データ!AY14-2&lt;=0,1,2)</f>
        <v>1</v>
      </c>
      <c r="AL14" s="2">
        <f>IF(抽出データ!AZ14-2&lt;0,0,抽出データ!AZ14-2)</f>
        <v>0</v>
      </c>
      <c r="AM14" s="2">
        <f>IF(抽出データ!BB14-2&lt;0,0,抽出データ!BB14-2)</f>
        <v>0</v>
      </c>
      <c r="AN14" s="2">
        <f>IF(抽出データ!BD14-2&lt;0,0,抽出データ!BD14-2)</f>
        <v>0</v>
      </c>
      <c r="AO14" s="2">
        <f>MIN(2,IF(抽出データ!BE14-2&lt;0,0,抽出データ!BE14-2))</f>
        <v>0</v>
      </c>
      <c r="AP14" s="2">
        <f>IF(抽出データ!BF14-2&lt;0,0,抽出データ!BF14-2)</f>
        <v>0</v>
      </c>
      <c r="AQ14" s="2">
        <f>IF(抽出データ!BG14-2&lt;0,0,抽出データ!BG14-2)</f>
        <v>2</v>
      </c>
      <c r="AR14" s="2">
        <f>IF(抽出データ!BH14-2&lt;0,0,抽出データ!BH14-2)</f>
        <v>1</v>
      </c>
      <c r="AS14" s="2">
        <f t="shared" si="14"/>
        <v>0</v>
      </c>
      <c r="AT14" s="2">
        <f>IF(抽出データ!DB14-2&lt;=0,1,2)</f>
        <v>1</v>
      </c>
      <c r="AU14" s="2">
        <f>IF(抽出データ!DD14-2&lt;0,0,抽出データ!DD14-2)</f>
        <v>0</v>
      </c>
      <c r="AV14" s="2">
        <f>IF(抽出データ!DE14-2&lt;0,0,抽出データ!DE14-2)</f>
        <v>0</v>
      </c>
      <c r="AW14" s="2">
        <f>IF(抽出データ!DF14-2&lt;0,0,IF(抽出データ!DF14&gt;3,2,1))</f>
        <v>1</v>
      </c>
      <c r="AX14" s="2">
        <f>IF(抽出データ!DG14-2&lt;=0,1,2)</f>
        <v>1</v>
      </c>
      <c r="AY14" s="8">
        <v>4</v>
      </c>
      <c r="AZ14" s="2">
        <v>2</v>
      </c>
      <c r="BA14" s="2">
        <v>3</v>
      </c>
      <c r="BI14" s="4" t="s">
        <v>445</v>
      </c>
      <c r="BJ14" s="2">
        <v>2</v>
      </c>
      <c r="BL14" s="2">
        <v>3</v>
      </c>
      <c r="BO14" s="2">
        <v>3</v>
      </c>
      <c r="BP14" s="2">
        <v>4</v>
      </c>
      <c r="BQ14" s="2">
        <v>3</v>
      </c>
      <c r="BR14" s="2">
        <v>5</v>
      </c>
      <c r="BS14" s="2">
        <v>3</v>
      </c>
      <c r="BT14" s="2">
        <v>3</v>
      </c>
      <c r="BV14" s="2">
        <f t="shared" si="1"/>
        <v>30</v>
      </c>
      <c r="BW14" s="2">
        <f t="shared" si="2"/>
        <v>13</v>
      </c>
      <c r="BX14" s="2">
        <f t="shared" si="3"/>
        <v>8</v>
      </c>
      <c r="BY14" s="2">
        <f t="shared" si="4"/>
        <v>6</v>
      </c>
      <c r="BZ14" s="2">
        <f t="shared" si="5"/>
        <v>22</v>
      </c>
      <c r="CA14" s="2">
        <f t="shared" si="6"/>
        <v>5</v>
      </c>
      <c r="CB14" s="2">
        <f t="shared" si="7"/>
        <v>5</v>
      </c>
      <c r="CC14" s="2">
        <f t="shared" si="8"/>
        <v>8</v>
      </c>
      <c r="CD14" s="2">
        <f t="shared" si="9"/>
        <v>11</v>
      </c>
      <c r="CE14" s="2">
        <f t="shared" si="10"/>
        <v>11</v>
      </c>
      <c r="CF14" s="2">
        <f t="shared" si="11"/>
        <v>8</v>
      </c>
      <c r="CG14" s="2">
        <f t="shared" si="12"/>
        <v>9</v>
      </c>
      <c r="CH14" s="2">
        <f t="shared" si="15"/>
        <v>3</v>
      </c>
      <c r="CI14" s="2">
        <f t="shared" si="13"/>
        <v>4</v>
      </c>
      <c r="CJ14" s="2">
        <f t="shared" si="16"/>
        <v>8</v>
      </c>
      <c r="CK14" s="2">
        <f>55+IF(抽出データ!BJ14=1,60,0)+IF(抽出データ!BK14=1,25,0)+IF(抽出データ!BM14=1,5,0)+IF(抽出データ!BL14=1,5,0)+IF(抽出データ!BN14=1,5,0)</f>
        <v>60</v>
      </c>
      <c r="CL14" s="2">
        <f>(80+IF(抽出データ!BR14=1,12,0)+IF(SUM(抽出データ!BS14:BV14,抽出データ!CB14)&gt;1,22,IF(SUM(抽出データ!BS14:BV14,抽出データ!CB14)=1,11,0)))</f>
        <v>114</v>
      </c>
      <c r="CM14" s="2">
        <f>80+IF(抽出データ!CH14=1,40,0)+IF(抽出データ!CI14=1,20,0)+IF(抽出データ!CJ14=1,20,0)</f>
        <v>80</v>
      </c>
      <c r="CN14" s="2">
        <f>80+IF(抽出データ!CN14=1,10,0)+IF(抽出データ!CO14=1,5,0)+IF(抽出データ!CP14=1,10,0)+12</f>
        <v>92</v>
      </c>
      <c r="CO14" s="2">
        <f>IF(SUM(抽出データ!CT14:CW14)&gt;0,120,100)</f>
        <v>120</v>
      </c>
      <c r="CQ14" s="2">
        <f t="shared" si="17"/>
        <v>85.399999999999991</v>
      </c>
    </row>
    <row r="15" spans="1:96">
      <c r="A15" s="2">
        <v>1998</v>
      </c>
      <c r="B15" s="2">
        <v>800</v>
      </c>
      <c r="C15" s="2">
        <v>5</v>
      </c>
      <c r="D15" s="2">
        <f t="shared" si="0"/>
        <v>160</v>
      </c>
      <c r="E15" s="4" t="s">
        <v>31</v>
      </c>
      <c r="F15" s="2">
        <f>IF(抽出データ!S15-2&lt;0,0,抽出データ!S15-2)</f>
        <v>1</v>
      </c>
      <c r="G15" s="2">
        <f>IF(抽出データ!T15-2&lt;0,0,抽出データ!T15-2)</f>
        <v>0</v>
      </c>
      <c r="H15" s="2">
        <f>IF(抽出データ!U15-2&lt;0,0,抽出データ!U15-2)</f>
        <v>0</v>
      </c>
      <c r="I15" s="2">
        <f>IF(抽出データ!V15-2&lt;0,0,抽出データ!V15-2)</f>
        <v>0</v>
      </c>
      <c r="J15" s="2">
        <f>MIN(2,IF(抽出データ!W15-2&lt;0,0,抽出データ!W15-2))</f>
        <v>0</v>
      </c>
      <c r="K15" s="2">
        <f>IF(抽出データ!X15-2&lt;0,0,抽出データ!X15-2)</f>
        <v>0</v>
      </c>
      <c r="L15" s="2">
        <f>IF(抽出データ!Y15-2&lt;0,0,抽出データ!Y15-2)</f>
        <v>0</v>
      </c>
      <c r="M15" s="2">
        <f>IF(抽出データ!Z15-2&lt;0,0,抽出データ!Z15-2)</f>
        <v>0</v>
      </c>
      <c r="N15" s="2">
        <f>IF(抽出データ!AB15-2&lt;0,0,抽出データ!AB15-2)</f>
        <v>0</v>
      </c>
      <c r="O15" s="2">
        <f>IF(抽出データ!AC15-2&lt;0,0,抽出データ!AC15-2)</f>
        <v>0</v>
      </c>
      <c r="P15" s="2">
        <f>IF(抽出データ!AD15-2&lt;0,0,抽出データ!AD15-2)</f>
        <v>1</v>
      </c>
      <c r="Q15" s="2">
        <f>IF(抽出データ!AE15-2&lt;0,0,抽出データ!AE15-2)</f>
        <v>2</v>
      </c>
      <c r="R15" s="2">
        <f>IF(抽出データ!AF15-2&lt;0,0,抽出データ!AF15-2)</f>
        <v>1</v>
      </c>
      <c r="S15" s="2">
        <f>IF(抽出データ!AG15-2&lt;0,0,抽出データ!AG15-2)</f>
        <v>1</v>
      </c>
      <c r="T15" s="2">
        <f>IF(抽出データ!AH15-2&lt;0,0,抽出データ!AH15-2)</f>
        <v>1</v>
      </c>
      <c r="U15" s="2">
        <f>IF(抽出データ!AI15-2&lt;0,0,抽出データ!AI15-2)</f>
        <v>0</v>
      </c>
      <c r="V15" s="2">
        <f>IF(抽出データ!AJ15-2&lt;0,0,抽出データ!AJ15-2)</f>
        <v>1</v>
      </c>
      <c r="W15" s="2">
        <f>IF(抽出データ!AK15-2&lt;0,0,抽出データ!AK15-2)</f>
        <v>1</v>
      </c>
      <c r="X15" s="2">
        <f>IF(抽出データ!AL15-2&lt;0,0,抽出データ!AL15-2)</f>
        <v>1</v>
      </c>
      <c r="Y15" s="2">
        <f>IF(抽出データ!AM15-2&lt;0,0,抽出データ!AM15-2)</f>
        <v>0</v>
      </c>
      <c r="Z15" s="2">
        <f>IF(抽出データ!AN15-2&lt;0,0,抽出データ!AN15-2)</f>
        <v>0</v>
      </c>
      <c r="AA15" s="2">
        <f>IF(抽出データ!AO15-2&lt;0,0,抽出データ!AO15-2)</f>
        <v>2</v>
      </c>
      <c r="AB15" s="2">
        <f>IF(抽出データ!AP15-2&lt;0,0,抽出データ!AP15-2)</f>
        <v>2</v>
      </c>
      <c r="AC15" s="2">
        <f>IF(抽出データ!AQ15-2&lt;0,0,抽出データ!AQ15-2)</f>
        <v>1</v>
      </c>
      <c r="AD15" s="2">
        <f>IF(抽出データ!AR15-2&lt;=0,1,2)</f>
        <v>2</v>
      </c>
      <c r="AE15" s="2">
        <f>IF(抽出データ!AS15-2&lt;=0,1,2)</f>
        <v>2</v>
      </c>
      <c r="AF15" s="2">
        <f>IF(抽出データ!AT15-2&lt;=0,1,2)</f>
        <v>2</v>
      </c>
      <c r="AG15" s="2">
        <f>IF(抽出データ!AU15-2&lt;=0,1,2)</f>
        <v>1</v>
      </c>
      <c r="AH15" s="2">
        <f>IF(抽出データ!AV15-2&lt;=0,1,2)</f>
        <v>2</v>
      </c>
      <c r="AI15" s="2">
        <f>IF(抽出データ!AW15-2&lt;=0,1,2)</f>
        <v>2</v>
      </c>
      <c r="AJ15" s="2">
        <f>IF(抽出データ!AX15-2&lt;=0,1,2)</f>
        <v>1</v>
      </c>
      <c r="AK15" s="2">
        <f>IF(抽出データ!AY15-2&lt;=0,1,2)</f>
        <v>1</v>
      </c>
      <c r="AL15" s="2">
        <f>IF(抽出データ!AZ15-2&lt;0,0,抽出データ!AZ15-2)</f>
        <v>1</v>
      </c>
      <c r="AM15" s="2">
        <f>IF(抽出データ!BB15-2&lt;0,0,抽出データ!BB15-2)</f>
        <v>2</v>
      </c>
      <c r="AN15" s="2">
        <f>IF(抽出データ!BD15-2&lt;0,0,抽出データ!BD15-2)</f>
        <v>1</v>
      </c>
      <c r="AO15" s="2">
        <f>MIN(2,IF(抽出データ!BE15-2&lt;0,0,抽出データ!BE15-2))</f>
        <v>1</v>
      </c>
      <c r="AP15" s="2">
        <f>IF(抽出データ!BF15-2&lt;0,0,抽出データ!BF15-2)</f>
        <v>0</v>
      </c>
      <c r="AQ15" s="2">
        <f>IF(抽出データ!BG15-2&lt;0,0,抽出データ!BG15-2)</f>
        <v>0</v>
      </c>
      <c r="AR15" s="2">
        <f>IF(抽出データ!BH15-2&lt;0,0,抽出データ!BH15-2)</f>
        <v>1</v>
      </c>
      <c r="AS15" s="2">
        <f t="shared" si="14"/>
        <v>0</v>
      </c>
      <c r="AT15" s="2">
        <f>IF(抽出データ!DB15-2&lt;=0,1,2)</f>
        <v>2</v>
      </c>
      <c r="AU15" s="2">
        <f>IF(抽出データ!DD15-2&lt;0,0,抽出データ!DD15-2)</f>
        <v>0</v>
      </c>
      <c r="AV15" s="2">
        <f>IF(抽出データ!DE15-2&lt;0,0,抽出データ!DE15-2)</f>
        <v>2</v>
      </c>
      <c r="AW15" s="2">
        <f>IF(抽出データ!DF15-2&lt;0,0,IF(抽出データ!DF15&gt;3,2,1))</f>
        <v>2</v>
      </c>
      <c r="AX15" s="2">
        <f>IF(抽出データ!DG15-2&lt;=0,1,2)</f>
        <v>2</v>
      </c>
      <c r="AY15" s="8">
        <v>5</v>
      </c>
      <c r="AZ15" s="2">
        <v>4</v>
      </c>
      <c r="BA15" s="2">
        <v>2</v>
      </c>
      <c r="BB15" s="2">
        <v>0</v>
      </c>
      <c r="BC15" s="2">
        <v>1</v>
      </c>
      <c r="BD15" s="2">
        <v>0</v>
      </c>
      <c r="BE15" s="2">
        <v>0</v>
      </c>
      <c r="BF15" s="2">
        <v>1</v>
      </c>
      <c r="BG15" s="2">
        <v>0</v>
      </c>
      <c r="BH15" s="2">
        <v>0</v>
      </c>
      <c r="BI15" s="4" t="s">
        <v>445</v>
      </c>
      <c r="BJ15" s="2">
        <v>2</v>
      </c>
      <c r="BL15" s="2">
        <v>3</v>
      </c>
      <c r="BO15" s="2">
        <v>2</v>
      </c>
      <c r="BP15" s="2">
        <v>4</v>
      </c>
      <c r="BQ15" s="2">
        <v>3</v>
      </c>
      <c r="BR15" s="2">
        <v>2</v>
      </c>
      <c r="BS15" s="2">
        <v>2</v>
      </c>
      <c r="BT15" s="2">
        <v>2</v>
      </c>
      <c r="BV15" s="2">
        <f t="shared" si="1"/>
        <v>44.5</v>
      </c>
      <c r="BW15" s="2">
        <f t="shared" si="2"/>
        <v>12</v>
      </c>
      <c r="BX15" s="2">
        <f t="shared" si="3"/>
        <v>13</v>
      </c>
      <c r="BY15" s="2">
        <f t="shared" si="4"/>
        <v>16</v>
      </c>
      <c r="BZ15" s="2">
        <f t="shared" si="5"/>
        <v>24</v>
      </c>
      <c r="CA15" s="2">
        <f t="shared" si="6"/>
        <v>7</v>
      </c>
      <c r="CB15" s="2">
        <f t="shared" si="7"/>
        <v>13</v>
      </c>
      <c r="CC15" s="2">
        <f t="shared" si="8"/>
        <v>6</v>
      </c>
      <c r="CD15" s="2">
        <f t="shared" si="9"/>
        <v>16</v>
      </c>
      <c r="CE15" s="2">
        <f t="shared" si="10"/>
        <v>15</v>
      </c>
      <c r="CF15" s="2">
        <f t="shared" si="11"/>
        <v>10</v>
      </c>
      <c r="CG15" s="2">
        <f t="shared" si="12"/>
        <v>13</v>
      </c>
      <c r="CH15" s="2">
        <f t="shared" si="15"/>
        <v>8</v>
      </c>
      <c r="CI15" s="2">
        <f t="shared" si="13"/>
        <v>10</v>
      </c>
      <c r="CJ15" s="2">
        <f t="shared" si="16"/>
        <v>13.5</v>
      </c>
      <c r="CK15" s="2">
        <f>55+IF(抽出データ!BJ15=1,60,0)+IF(抽出データ!BK15=1,25,0)+IF(抽出データ!BM15=1,5,0)+IF(抽出データ!BL15=1,5,0)+IF(抽出データ!BN15=1,5,0)</f>
        <v>65</v>
      </c>
      <c r="CL15" s="2">
        <f>(80+IF(抽出データ!BR15=1,12,0)+IF(SUM(抽出データ!BS15:BV15,抽出データ!CB15)&gt;1,22,IF(SUM(抽出データ!BS15:BV15,抽出データ!CB15)=1,11,0)))</f>
        <v>114</v>
      </c>
      <c r="CM15" s="2">
        <f>80+IF(抽出データ!CH15=1,40,0)+IF(抽出データ!CI15=1,20,0)+IF(抽出データ!CJ15=1,20,0)</f>
        <v>140</v>
      </c>
      <c r="CN15" s="2">
        <f>80+IF(抽出データ!CN15=1,10,0)+IF(抽出データ!CO15=1,5,0)+IF(抽出データ!CP15=1,10,0)+12</f>
        <v>107</v>
      </c>
      <c r="CO15" s="2">
        <f>IF(SUM(抽出データ!CT15:CW15)&gt;0,120,100)</f>
        <v>120</v>
      </c>
      <c r="CQ15" s="2">
        <f t="shared" si="17"/>
        <v>97.899999999999991</v>
      </c>
    </row>
    <row r="16" spans="1:96">
      <c r="A16" s="2">
        <v>2004</v>
      </c>
      <c r="B16" s="2">
        <v>120</v>
      </c>
      <c r="C16" s="2">
        <v>3</v>
      </c>
      <c r="D16" s="2">
        <f t="shared" si="0"/>
        <v>40</v>
      </c>
      <c r="E16" s="4" t="s">
        <v>33</v>
      </c>
      <c r="F16" s="2">
        <f>IF(抽出データ!S16-2&lt;0,0,抽出データ!S16-2)</f>
        <v>0</v>
      </c>
      <c r="G16" s="2">
        <f>IF(抽出データ!T16-2&lt;0,0,抽出データ!T16-2)</f>
        <v>1</v>
      </c>
      <c r="H16" s="2">
        <f>IF(抽出データ!U16-2&lt;0,0,抽出データ!U16-2)</f>
        <v>0</v>
      </c>
      <c r="I16" s="2">
        <f>IF(抽出データ!V16-2&lt;0,0,抽出データ!V16-2)</f>
        <v>2</v>
      </c>
      <c r="J16" s="2">
        <f>MIN(2,IF(抽出データ!W16-2&lt;0,0,抽出データ!W16-2))</f>
        <v>0</v>
      </c>
      <c r="K16" s="2">
        <f>IF(抽出データ!X16-2&lt;0,0,抽出データ!X16-2)</f>
        <v>0</v>
      </c>
      <c r="L16" s="2">
        <f>IF(抽出データ!Y16-2&lt;0,0,抽出データ!Y16-2)</f>
        <v>0</v>
      </c>
      <c r="M16" s="2">
        <f>IF(抽出データ!Z16-2&lt;0,0,抽出データ!Z16-2)</f>
        <v>0</v>
      </c>
      <c r="N16" s="2">
        <f>IF(抽出データ!AB16-2&lt;0,0,抽出データ!AB16-2)</f>
        <v>1</v>
      </c>
      <c r="O16" s="2">
        <f>IF(抽出データ!AC16-2&lt;0,0,抽出データ!AC16-2)</f>
        <v>2</v>
      </c>
      <c r="P16" s="2">
        <f>IF(抽出データ!AD16-2&lt;0,0,抽出データ!AD16-2)</f>
        <v>2</v>
      </c>
      <c r="Q16" s="2">
        <f>IF(抽出データ!AE16-2&lt;0,0,抽出データ!AE16-2)</f>
        <v>0</v>
      </c>
      <c r="R16" s="2">
        <f>IF(抽出データ!AF16-2&lt;0,0,抽出データ!AF16-2)</f>
        <v>1</v>
      </c>
      <c r="S16" s="2">
        <f>IF(抽出データ!AG16-2&lt;0,0,抽出データ!AG16-2)</f>
        <v>0</v>
      </c>
      <c r="T16" s="2">
        <f>IF(抽出データ!AH16-2&lt;0,0,抽出データ!AH16-2)</f>
        <v>1</v>
      </c>
      <c r="U16" s="2">
        <f>IF(抽出データ!AI16-2&lt;0,0,抽出データ!AI16-2)</f>
        <v>0</v>
      </c>
      <c r="V16" s="2">
        <f>IF(抽出データ!AJ16-2&lt;0,0,抽出データ!AJ16-2)</f>
        <v>0</v>
      </c>
      <c r="W16" s="2">
        <f>IF(抽出データ!AK16-2&lt;0,0,抽出データ!AK16-2)</f>
        <v>2</v>
      </c>
      <c r="X16" s="2">
        <f>IF(抽出データ!AL16-2&lt;0,0,抽出データ!AL16-2)</f>
        <v>0</v>
      </c>
      <c r="Y16" s="2">
        <f>IF(抽出データ!AM16-2&lt;0,0,抽出データ!AM16-2)</f>
        <v>1</v>
      </c>
      <c r="Z16" s="2">
        <f>IF(抽出データ!AN16-2&lt;0,0,抽出データ!AN16-2)</f>
        <v>0</v>
      </c>
      <c r="AA16" s="2">
        <f>IF(抽出データ!AO16-2&lt;0,0,抽出データ!AO16-2)</f>
        <v>1</v>
      </c>
      <c r="AB16" s="2">
        <f>IF(抽出データ!AP16-2&lt;0,0,抽出データ!AP16-2)</f>
        <v>0</v>
      </c>
      <c r="AC16" s="2">
        <f>IF(抽出データ!AQ16-2&lt;0,0,抽出データ!AQ16-2)</f>
        <v>2</v>
      </c>
      <c r="AD16" s="2">
        <f>IF(抽出データ!AR16-2&lt;=0,1,2)</f>
        <v>1</v>
      </c>
      <c r="AE16" s="2">
        <f>IF(抽出データ!AS16-2&lt;=0,1,2)</f>
        <v>1</v>
      </c>
      <c r="AF16" s="2">
        <f>IF(抽出データ!AT16-2&lt;=0,1,2)</f>
        <v>2</v>
      </c>
      <c r="AG16" s="2">
        <f>IF(抽出データ!AU16-2&lt;=0,1,2)</f>
        <v>1</v>
      </c>
      <c r="AH16" s="2">
        <f>IF(抽出データ!AV16-2&lt;=0,1,2)</f>
        <v>1</v>
      </c>
      <c r="AI16" s="2">
        <f>IF(抽出データ!AW16-2&lt;=0,1,2)</f>
        <v>1</v>
      </c>
      <c r="AJ16" s="2">
        <f>IF(抽出データ!AX16-2&lt;=0,1,2)</f>
        <v>1</v>
      </c>
      <c r="AK16" s="2">
        <f>IF(抽出データ!AY16-2&lt;=0,1,2)</f>
        <v>1</v>
      </c>
      <c r="AL16" s="2">
        <f>IF(抽出データ!AZ16-2&lt;0,0,抽出データ!AZ16-2)</f>
        <v>0</v>
      </c>
      <c r="AM16" s="2">
        <f>IF(抽出データ!BB16-2&lt;0,0,抽出データ!BB16-2)</f>
        <v>1</v>
      </c>
      <c r="AN16" s="2">
        <f>IF(抽出データ!BD16-2&lt;0,0,抽出データ!BD16-2)</f>
        <v>0</v>
      </c>
      <c r="AO16" s="2">
        <f>MIN(2,IF(抽出データ!BE16-2&lt;0,0,抽出データ!BE16-2))</f>
        <v>0</v>
      </c>
      <c r="AP16" s="2">
        <f>IF(抽出データ!BF16-2&lt;0,0,抽出データ!BF16-2)</f>
        <v>0</v>
      </c>
      <c r="AQ16" s="2">
        <f>IF(抽出データ!BG16-2&lt;0,0,抽出データ!BG16-2)</f>
        <v>0</v>
      </c>
      <c r="AR16" s="2">
        <f>IF(抽出データ!BH16-2&lt;0,0,抽出データ!BH16-2)</f>
        <v>0</v>
      </c>
      <c r="AS16" s="2">
        <f t="shared" si="14"/>
        <v>0</v>
      </c>
      <c r="AT16" s="2">
        <f>IF(抽出データ!DB16-2&lt;=0,1,2)</f>
        <v>1</v>
      </c>
      <c r="AU16" s="2">
        <f>IF(抽出データ!DD16-2&lt;0,0,抽出データ!DD16-2)</f>
        <v>0</v>
      </c>
      <c r="AV16" s="2">
        <f>IF(抽出データ!DE16-2&lt;0,0,抽出データ!DE16-2)</f>
        <v>0</v>
      </c>
      <c r="AW16" s="2">
        <f>IF(抽出データ!DF16-2&lt;0,0,IF(抽出データ!DF16&gt;3,2,1))</f>
        <v>1</v>
      </c>
      <c r="AX16" s="2">
        <f>IF(抽出データ!DG16-2&lt;=0,1,2)</f>
        <v>1</v>
      </c>
      <c r="AY16" s="8">
        <v>1</v>
      </c>
      <c r="AZ16" s="2">
        <v>1</v>
      </c>
      <c r="BA16" s="2">
        <v>2</v>
      </c>
      <c r="BB16" s="2">
        <v>1</v>
      </c>
      <c r="BC16" s="2">
        <v>0</v>
      </c>
      <c r="BD16" s="2">
        <v>0</v>
      </c>
      <c r="BE16" s="2">
        <v>0</v>
      </c>
      <c r="BF16" s="2">
        <v>0</v>
      </c>
      <c r="BG16" s="2">
        <v>0</v>
      </c>
      <c r="BH16" s="2">
        <v>0</v>
      </c>
      <c r="BI16" s="4" t="s">
        <v>445</v>
      </c>
      <c r="BJ16" s="2">
        <v>1</v>
      </c>
      <c r="BK16" s="2">
        <v>80</v>
      </c>
      <c r="BL16" s="2">
        <v>3</v>
      </c>
      <c r="BO16" s="2">
        <v>5</v>
      </c>
      <c r="BP16" s="2">
        <v>6</v>
      </c>
      <c r="BQ16" s="2">
        <v>6</v>
      </c>
      <c r="BR16" s="2">
        <v>3</v>
      </c>
      <c r="BS16" s="2">
        <v>4</v>
      </c>
      <c r="BT16" s="2">
        <v>4</v>
      </c>
      <c r="BV16" s="2">
        <f t="shared" si="1"/>
        <v>29</v>
      </c>
      <c r="BW16" s="2">
        <f t="shared" si="2"/>
        <v>14</v>
      </c>
      <c r="BX16" s="2">
        <f t="shared" si="3"/>
        <v>8</v>
      </c>
      <c r="BY16" s="2">
        <f t="shared" si="4"/>
        <v>7</v>
      </c>
      <c r="BZ16" s="2">
        <f t="shared" si="5"/>
        <v>19</v>
      </c>
      <c r="CA16" s="2">
        <f t="shared" si="6"/>
        <v>7</v>
      </c>
      <c r="CB16" s="2">
        <f t="shared" si="7"/>
        <v>4</v>
      </c>
      <c r="CC16" s="2">
        <f t="shared" si="8"/>
        <v>8</v>
      </c>
      <c r="CD16" s="2">
        <f t="shared" si="9"/>
        <v>12</v>
      </c>
      <c r="CE16" s="2">
        <f t="shared" si="10"/>
        <v>12</v>
      </c>
      <c r="CF16" s="2">
        <f t="shared" si="11"/>
        <v>7</v>
      </c>
      <c r="CG16" s="2">
        <f t="shared" si="12"/>
        <v>11</v>
      </c>
      <c r="CH16" s="2">
        <f t="shared" si="15"/>
        <v>3</v>
      </c>
      <c r="CI16" s="2">
        <f t="shared" si="13"/>
        <v>5</v>
      </c>
      <c r="CJ16" s="2">
        <f t="shared" si="16"/>
        <v>6</v>
      </c>
      <c r="CK16" s="2">
        <f>55+IF(抽出データ!BJ16=1,60,0)+IF(抽出データ!BK16=1,25,0)+IF(抽出データ!BM16=1,5,0)+IF(抽出データ!BL16=1,5,0)+IF(抽出データ!BN16=1,5,0)</f>
        <v>55</v>
      </c>
      <c r="CL16" s="2">
        <f>(80+IF(抽出データ!BR16=1,12,0)+IF(SUM(抽出データ!BS16:BV16,抽出データ!CB16)&gt;1,22,IF(SUM(抽出データ!BS16:BV16,抽出データ!CB16)=1,11,0)))</f>
        <v>80</v>
      </c>
      <c r="CM16" s="2">
        <f>80+IF(抽出データ!CH16=1,40,0)+IF(抽出データ!CI16=1,20,0)+IF(抽出データ!CJ16=1,20,0)</f>
        <v>80</v>
      </c>
      <c r="CN16" s="2">
        <f>80+IF(抽出データ!CN16=1,10,0)+IF(抽出データ!CO16=1,5,0)+IF(抽出データ!CP16=1,10,0)+12</f>
        <v>92</v>
      </c>
      <c r="CO16" s="2">
        <f>IF(SUM(抽出データ!CT16:CW16)&gt;0,120,100)</f>
        <v>100</v>
      </c>
      <c r="CQ16" s="2">
        <f t="shared" si="17"/>
        <v>72.2</v>
      </c>
    </row>
    <row r="17" spans="1:95">
      <c r="A17" s="2">
        <v>1993</v>
      </c>
      <c r="B17" s="2">
        <v>6000</v>
      </c>
      <c r="C17" s="2">
        <v>6</v>
      </c>
      <c r="D17" s="2">
        <f t="shared" si="0"/>
        <v>1000</v>
      </c>
      <c r="E17" s="4" t="s">
        <v>35</v>
      </c>
      <c r="F17" s="2">
        <f>IF(抽出データ!S17-2&lt;0,0,抽出データ!S17-2)</f>
        <v>2</v>
      </c>
      <c r="G17" s="2">
        <f>IF(抽出データ!T17-2&lt;0,0,抽出データ!T17-2)</f>
        <v>2</v>
      </c>
      <c r="H17" s="2">
        <f>IF(抽出データ!U17-2&lt;0,0,抽出データ!U17-2)</f>
        <v>2</v>
      </c>
      <c r="I17" s="2">
        <f>IF(抽出データ!V17-2&lt;0,0,抽出データ!V17-2)</f>
        <v>2</v>
      </c>
      <c r="J17" s="2">
        <f>MIN(2,IF(抽出データ!W17-2&lt;0,0,抽出データ!W17-2))</f>
        <v>2</v>
      </c>
      <c r="K17" s="2">
        <f>IF(抽出データ!X17-2&lt;0,0,抽出データ!X17-2)</f>
        <v>0</v>
      </c>
      <c r="L17" s="2">
        <f>IF(抽出データ!Y17-2&lt;0,0,抽出データ!Y17-2)</f>
        <v>1</v>
      </c>
      <c r="M17" s="2">
        <f>IF(抽出データ!Z17-2&lt;0,0,抽出データ!Z17-2)</f>
        <v>2</v>
      </c>
      <c r="N17" s="2">
        <f>IF(抽出データ!AB17-2&lt;0,0,抽出データ!AB17-2)</f>
        <v>2</v>
      </c>
      <c r="O17" s="2">
        <f>IF(抽出データ!AC17-2&lt;0,0,抽出データ!AC17-2)</f>
        <v>2</v>
      </c>
      <c r="P17" s="2">
        <f>IF(抽出データ!AD17-2&lt;0,0,抽出データ!AD17-2)</f>
        <v>2</v>
      </c>
      <c r="Q17" s="2">
        <f>IF(抽出データ!AE17-2&lt;0,0,抽出データ!AE17-2)</f>
        <v>2</v>
      </c>
      <c r="R17" s="2">
        <f>IF(抽出データ!AF17-2&lt;0,0,抽出データ!AF17-2)</f>
        <v>1</v>
      </c>
      <c r="S17" s="2">
        <f>IF(抽出データ!AG17-2&lt;0,0,抽出データ!AG17-2)</f>
        <v>1</v>
      </c>
      <c r="T17" s="2">
        <f>IF(抽出データ!AH17-2&lt;0,0,抽出データ!AH17-2)</f>
        <v>2</v>
      </c>
      <c r="U17" s="2">
        <f>IF(抽出データ!AI17-2&lt;0,0,抽出データ!AI17-2)</f>
        <v>2</v>
      </c>
      <c r="V17" s="2">
        <f>IF(抽出データ!AJ17-2&lt;0,0,抽出データ!AJ17-2)</f>
        <v>2</v>
      </c>
      <c r="W17" s="2">
        <f>IF(抽出データ!AK17-2&lt;0,0,抽出データ!AK17-2)</f>
        <v>2</v>
      </c>
      <c r="X17" s="2">
        <f>IF(抽出データ!AL17-2&lt;0,0,抽出データ!AL17-2)</f>
        <v>0</v>
      </c>
      <c r="Y17" s="2">
        <f>IF(抽出データ!AM17-2&lt;0,0,抽出データ!AM17-2)</f>
        <v>1</v>
      </c>
      <c r="Z17" s="2">
        <f>IF(抽出データ!AN17-2&lt;0,0,抽出データ!AN17-2)</f>
        <v>2</v>
      </c>
      <c r="AA17" s="2">
        <f>IF(抽出データ!AO17-2&lt;0,0,抽出データ!AO17-2)</f>
        <v>2</v>
      </c>
      <c r="AB17" s="2">
        <f>IF(抽出データ!AP17-2&lt;0,0,抽出データ!AP17-2)</f>
        <v>2</v>
      </c>
      <c r="AC17" s="2">
        <f>IF(抽出データ!AQ17-2&lt;0,0,抽出データ!AQ17-2)</f>
        <v>2</v>
      </c>
      <c r="AD17" s="2">
        <f>IF(抽出データ!AR17-2&lt;=0,1,2)</f>
        <v>1</v>
      </c>
      <c r="AE17" s="2">
        <f>IF(抽出データ!AS17-2&lt;=0,1,2)</f>
        <v>1</v>
      </c>
      <c r="AF17" s="2">
        <f>IF(抽出データ!AT17-2&lt;=0,1,2)</f>
        <v>2</v>
      </c>
      <c r="AG17" s="2">
        <f>IF(抽出データ!AU17-2&lt;=0,1,2)</f>
        <v>1</v>
      </c>
      <c r="AH17" s="2">
        <f>IF(抽出データ!AV17-2&lt;=0,1,2)</f>
        <v>1</v>
      </c>
      <c r="AI17" s="2">
        <f>IF(抽出データ!AW17-2&lt;=0,1,2)</f>
        <v>2</v>
      </c>
      <c r="AJ17" s="2">
        <f>IF(抽出データ!AX17-2&lt;=0,1,2)</f>
        <v>1</v>
      </c>
      <c r="AK17" s="2">
        <f>IF(抽出データ!AY17-2&lt;=0,1,2)</f>
        <v>2</v>
      </c>
      <c r="AL17" s="2">
        <f>IF(抽出データ!AZ17-2&lt;0,0,抽出データ!AZ17-2)</f>
        <v>2</v>
      </c>
      <c r="AM17" s="2">
        <f>IF(抽出データ!BB17-2&lt;0,0,抽出データ!BB17-2)</f>
        <v>2</v>
      </c>
      <c r="AN17" s="2">
        <f>IF(抽出データ!BD17-2&lt;0,0,抽出データ!BD17-2)</f>
        <v>1</v>
      </c>
      <c r="AO17" s="2">
        <f>MIN(2,IF(抽出データ!BE17-2&lt;0,0,抽出データ!BE17-2))</f>
        <v>2</v>
      </c>
      <c r="AP17" s="2">
        <f>IF(抽出データ!BF17-2&lt;0,0,抽出データ!BF17-2)</f>
        <v>2</v>
      </c>
      <c r="AQ17" s="2">
        <f>IF(抽出データ!BG17-2&lt;0,0,抽出データ!BG17-2)</f>
        <v>1</v>
      </c>
      <c r="AR17" s="2">
        <f>IF(抽出データ!BH17-2&lt;0,0,抽出データ!BH17-2)</f>
        <v>0</v>
      </c>
      <c r="AS17" s="2">
        <f t="shared" si="14"/>
        <v>0</v>
      </c>
      <c r="AT17" s="2">
        <f>IF(抽出データ!DB17-2&lt;=0,1,2)</f>
        <v>1</v>
      </c>
      <c r="AU17" s="2">
        <f>IF(抽出データ!DD17-2&lt;0,0,抽出データ!DD17-2)</f>
        <v>1</v>
      </c>
      <c r="AV17" s="2">
        <f>IF(抽出データ!DE17-2&lt;0,0,抽出データ!DE17-2)</f>
        <v>2</v>
      </c>
      <c r="AW17" s="2">
        <f>IF(抽出データ!DF17-2&lt;0,0,IF(抽出データ!DF17&gt;3,2,1))</f>
        <v>2</v>
      </c>
      <c r="AX17" s="2">
        <f>IF(抽出データ!DG17-2&lt;=0,1,2)</f>
        <v>2</v>
      </c>
      <c r="AY17" s="8">
        <v>5</v>
      </c>
      <c r="AZ17" s="2">
        <v>4</v>
      </c>
      <c r="BA17" s="2">
        <v>4</v>
      </c>
      <c r="BI17" s="4" t="s">
        <v>445</v>
      </c>
      <c r="BJ17" s="2">
        <v>1</v>
      </c>
      <c r="BK17" s="2">
        <v>93</v>
      </c>
      <c r="BL17" s="2">
        <v>2</v>
      </c>
      <c r="BN17" s="2">
        <v>6000</v>
      </c>
      <c r="BO17" s="2">
        <v>4</v>
      </c>
      <c r="BP17" s="2">
        <v>4</v>
      </c>
      <c r="BQ17" s="2">
        <v>4</v>
      </c>
      <c r="BR17" s="2">
        <v>4</v>
      </c>
      <c r="BS17" s="2">
        <v>4</v>
      </c>
      <c r="BT17" s="2">
        <v>4</v>
      </c>
      <c r="BV17" s="2">
        <f t="shared" si="1"/>
        <v>74</v>
      </c>
      <c r="BW17" s="2">
        <f t="shared" si="2"/>
        <v>35</v>
      </c>
      <c r="BX17" s="2">
        <f t="shared" si="3"/>
        <v>12</v>
      </c>
      <c r="BY17" s="2">
        <f t="shared" si="4"/>
        <v>21</v>
      </c>
      <c r="BZ17" s="2">
        <f t="shared" si="5"/>
        <v>36</v>
      </c>
      <c r="CA17" s="2">
        <f t="shared" si="6"/>
        <v>23</v>
      </c>
      <c r="CB17" s="2">
        <f t="shared" si="7"/>
        <v>13</v>
      </c>
      <c r="CC17" s="2">
        <f t="shared" si="8"/>
        <v>18</v>
      </c>
      <c r="CD17" s="2">
        <f t="shared" si="9"/>
        <v>24</v>
      </c>
      <c r="CE17" s="2">
        <f t="shared" si="10"/>
        <v>20</v>
      </c>
      <c r="CF17" s="2">
        <f t="shared" si="11"/>
        <v>13</v>
      </c>
      <c r="CG17" s="2">
        <f t="shared" si="12"/>
        <v>24</v>
      </c>
      <c r="CH17" s="2">
        <f t="shared" si="15"/>
        <v>7</v>
      </c>
      <c r="CI17" s="2">
        <f t="shared" si="13"/>
        <v>15</v>
      </c>
      <c r="CJ17" s="2">
        <f t="shared" si="16"/>
        <v>36</v>
      </c>
      <c r="CK17" s="2">
        <f>55+IF(抽出データ!BJ17=1,60,0)+IF(抽出データ!BK17=1,25,0)+IF(抽出データ!BM17=1,5,0)+IF(抽出データ!BL17=1,5,0)+IF(抽出データ!BN17=1,5,0)</f>
        <v>80</v>
      </c>
      <c r="CL17" s="2">
        <f>(80+IF(抽出データ!BR17=1,12,0)+IF(SUM(抽出データ!BS17:BV17,抽出データ!CB17)&gt;1,22,IF(SUM(抽出データ!BS17:BV17,抽出データ!CB17)=1,11,0)))</f>
        <v>102</v>
      </c>
      <c r="CM17" s="2">
        <f>80+IF(抽出データ!CH17=1,40,0)+IF(抽出データ!CI17=1,20,0)+IF(抽出データ!CJ17=1,20,0)</f>
        <v>120</v>
      </c>
      <c r="CN17" s="2">
        <f>80+IF(抽出データ!CN17=1,10,0)+IF(抽出データ!CO17=1,5,0)+IF(抽出データ!CP17=1,10,0)+12</f>
        <v>97</v>
      </c>
      <c r="CO17" s="2">
        <f>IF(SUM(抽出データ!CT17:CW17)&gt;0,120,100)</f>
        <v>100</v>
      </c>
      <c r="CQ17" s="2">
        <f t="shared" si="17"/>
        <v>95.3</v>
      </c>
    </row>
    <row r="18" spans="1:95">
      <c r="A18" s="2">
        <v>2004</v>
      </c>
      <c r="B18" s="2">
        <v>1200</v>
      </c>
      <c r="C18" s="2">
        <v>1</v>
      </c>
      <c r="D18" s="2">
        <f t="shared" si="0"/>
        <v>1200</v>
      </c>
      <c r="E18" s="4" t="s">
        <v>36</v>
      </c>
      <c r="F18" s="2">
        <f>IF(抽出データ!S18-2&lt;0,0,抽出データ!S18-2)</f>
        <v>2</v>
      </c>
      <c r="G18" s="2">
        <f>IF(抽出データ!T18-2&lt;0,0,抽出データ!T18-2)</f>
        <v>1</v>
      </c>
      <c r="H18" s="2">
        <f>IF(抽出データ!U18-2&lt;0,0,抽出データ!U18-2)</f>
        <v>1</v>
      </c>
      <c r="I18" s="2">
        <f>IF(抽出データ!V18-2&lt;0,0,抽出データ!V18-2)</f>
        <v>1</v>
      </c>
      <c r="J18" s="2">
        <f>MIN(2,IF(抽出データ!W18-2&lt;0,0,抽出データ!W18-2))</f>
        <v>1</v>
      </c>
      <c r="K18" s="2">
        <f>IF(抽出データ!X18-2&lt;0,0,抽出データ!X18-2)</f>
        <v>0</v>
      </c>
      <c r="L18" s="2">
        <f>IF(抽出データ!Y18-2&lt;0,0,抽出データ!Y18-2)</f>
        <v>1</v>
      </c>
      <c r="M18" s="2">
        <f>IF(抽出データ!Z18-2&lt;0,0,抽出データ!Z18-2)</f>
        <v>2</v>
      </c>
      <c r="N18" s="2">
        <f>IF(抽出データ!AB18-2&lt;0,0,抽出データ!AB18-2)</f>
        <v>2</v>
      </c>
      <c r="O18" s="2">
        <f>IF(抽出データ!AC18-2&lt;0,0,抽出データ!AC18-2)</f>
        <v>2</v>
      </c>
      <c r="P18" s="2">
        <f>IF(抽出データ!AD18-2&lt;0,0,抽出データ!AD18-2)</f>
        <v>2</v>
      </c>
      <c r="Q18" s="2">
        <f>IF(抽出データ!AE18-2&lt;0,0,抽出データ!AE18-2)</f>
        <v>2</v>
      </c>
      <c r="R18" s="2">
        <f>IF(抽出データ!AF18-2&lt;0,0,抽出データ!AF18-2)</f>
        <v>1</v>
      </c>
      <c r="S18" s="2">
        <f>IF(抽出データ!AG18-2&lt;0,0,抽出データ!AG18-2)</f>
        <v>0</v>
      </c>
      <c r="T18" s="2">
        <f>IF(抽出データ!AH18-2&lt;0,0,抽出データ!AH18-2)</f>
        <v>1</v>
      </c>
      <c r="U18" s="2">
        <f>IF(抽出データ!AI18-2&lt;0,0,抽出データ!AI18-2)</f>
        <v>0</v>
      </c>
      <c r="V18" s="2">
        <f>IF(抽出データ!AJ18-2&lt;0,0,抽出データ!AJ18-2)</f>
        <v>0</v>
      </c>
      <c r="W18" s="2">
        <f>IF(抽出データ!AK18-2&lt;0,0,抽出データ!AK18-2)</f>
        <v>2</v>
      </c>
      <c r="X18" s="2">
        <f>IF(抽出データ!AL18-2&lt;0,0,抽出データ!AL18-2)</f>
        <v>2</v>
      </c>
      <c r="Y18" s="2">
        <f>IF(抽出データ!AM18-2&lt;0,0,抽出データ!AM18-2)</f>
        <v>2</v>
      </c>
      <c r="Z18" s="2">
        <f>IF(抽出データ!AN18-2&lt;0,0,抽出データ!AN18-2)</f>
        <v>0</v>
      </c>
      <c r="AA18" s="2">
        <f>IF(抽出データ!AO18-2&lt;0,0,抽出データ!AO18-2)</f>
        <v>2</v>
      </c>
      <c r="AB18" s="2">
        <f>IF(抽出データ!AP18-2&lt;0,0,抽出データ!AP18-2)</f>
        <v>2</v>
      </c>
      <c r="AC18" s="2">
        <f>IF(抽出データ!AQ18-2&lt;0,0,抽出データ!AQ18-2)</f>
        <v>2</v>
      </c>
      <c r="AD18" s="2">
        <f>IF(抽出データ!AR18-2&lt;=0,1,2)</f>
        <v>1</v>
      </c>
      <c r="AE18" s="2">
        <f>IF(抽出データ!AS18-2&lt;=0,1,2)</f>
        <v>1</v>
      </c>
      <c r="AF18" s="2">
        <f>IF(抽出データ!AT18-2&lt;=0,1,2)</f>
        <v>1</v>
      </c>
      <c r="AG18" s="2">
        <f>IF(抽出データ!AU18-2&lt;=0,1,2)</f>
        <v>1</v>
      </c>
      <c r="AH18" s="2">
        <f>IF(抽出データ!AV18-2&lt;=0,1,2)</f>
        <v>1</v>
      </c>
      <c r="AI18" s="2">
        <f>IF(抽出データ!AW18-2&lt;=0,1,2)</f>
        <v>1</v>
      </c>
      <c r="AJ18" s="2">
        <f>IF(抽出データ!AX18-2&lt;=0,1,2)</f>
        <v>1</v>
      </c>
      <c r="AK18" s="2">
        <f>IF(抽出データ!AY18-2&lt;=0,1,2)</f>
        <v>1</v>
      </c>
      <c r="AL18" s="2">
        <f>IF(抽出データ!AZ18-2&lt;0,0,抽出データ!AZ18-2)</f>
        <v>2</v>
      </c>
      <c r="AM18" s="2">
        <f>IF(抽出データ!BB18-2&lt;0,0,抽出データ!BB18-2)</f>
        <v>1</v>
      </c>
      <c r="AN18" s="2">
        <f>IF(抽出データ!BD18-2&lt;0,0,抽出データ!BD18-2)</f>
        <v>1</v>
      </c>
      <c r="AO18" s="2">
        <f>MIN(2,IF(抽出データ!BE18-2&lt;0,0,抽出データ!BE18-2))</f>
        <v>0</v>
      </c>
      <c r="AP18" s="2">
        <f>IF(抽出データ!BF18-2&lt;0,0,抽出データ!BF18-2)</f>
        <v>2</v>
      </c>
      <c r="AQ18" s="2">
        <f>IF(抽出データ!BG18-2&lt;0,0,抽出データ!BG18-2)</f>
        <v>0</v>
      </c>
      <c r="AR18" s="2">
        <f>IF(抽出データ!BH18-2&lt;0,0,抽出データ!BH18-2)</f>
        <v>0</v>
      </c>
      <c r="AS18" s="2">
        <f t="shared" si="14"/>
        <v>0</v>
      </c>
      <c r="AT18" s="2">
        <f>IF(抽出データ!DB18-2&lt;=0,1,2)</f>
        <v>1</v>
      </c>
      <c r="AU18" s="2">
        <f>IF(抽出データ!DD18-2&lt;0,0,抽出データ!DD18-2)</f>
        <v>1</v>
      </c>
      <c r="AV18" s="2">
        <f>IF(抽出データ!DE18-2&lt;0,0,抽出データ!DE18-2)</f>
        <v>2</v>
      </c>
      <c r="AW18" s="2">
        <f>IF(抽出データ!DF18-2&lt;0,0,IF(抽出データ!DF18&gt;3,2,1))</f>
        <v>2</v>
      </c>
      <c r="AX18" s="2">
        <f>IF(抽出データ!DG18-2&lt;=0,1,2)</f>
        <v>1</v>
      </c>
      <c r="AY18" s="8">
        <v>4</v>
      </c>
      <c r="AZ18" s="2">
        <v>3</v>
      </c>
      <c r="BA18" s="2">
        <v>3</v>
      </c>
      <c r="BI18" s="4" t="s">
        <v>445</v>
      </c>
      <c r="BJ18" s="2">
        <v>1</v>
      </c>
      <c r="BK18" s="2">
        <v>15</v>
      </c>
      <c r="BL18" s="2">
        <v>2</v>
      </c>
      <c r="BN18" s="2">
        <v>15000</v>
      </c>
      <c r="BO18" s="2">
        <v>4</v>
      </c>
      <c r="BP18" s="2">
        <v>3</v>
      </c>
      <c r="BQ18" s="2">
        <v>2</v>
      </c>
      <c r="BR18" s="2">
        <v>2</v>
      </c>
      <c r="BS18" s="2">
        <v>2</v>
      </c>
      <c r="BT18" s="2">
        <v>4</v>
      </c>
      <c r="BV18" s="2">
        <f t="shared" si="1"/>
        <v>57</v>
      </c>
      <c r="BW18" s="2">
        <f t="shared" si="2"/>
        <v>26</v>
      </c>
      <c r="BX18" s="2">
        <f t="shared" si="3"/>
        <v>10</v>
      </c>
      <c r="BY18" s="2">
        <f t="shared" si="4"/>
        <v>16</v>
      </c>
      <c r="BZ18" s="2">
        <f t="shared" si="5"/>
        <v>31</v>
      </c>
      <c r="CA18" s="2">
        <f t="shared" si="6"/>
        <v>15</v>
      </c>
      <c r="CB18" s="2">
        <f t="shared" si="7"/>
        <v>11</v>
      </c>
      <c r="CC18" s="2">
        <f t="shared" si="8"/>
        <v>16</v>
      </c>
      <c r="CD18" s="2">
        <f t="shared" si="9"/>
        <v>16</v>
      </c>
      <c r="CE18" s="2">
        <f t="shared" si="10"/>
        <v>14</v>
      </c>
      <c r="CF18" s="2">
        <f t="shared" si="11"/>
        <v>10</v>
      </c>
      <c r="CG18" s="2">
        <f t="shared" si="12"/>
        <v>18</v>
      </c>
      <c r="CH18" s="2">
        <f t="shared" si="15"/>
        <v>6</v>
      </c>
      <c r="CI18" s="2">
        <f t="shared" si="13"/>
        <v>11</v>
      </c>
      <c r="CJ18" s="2">
        <f t="shared" si="16"/>
        <v>26</v>
      </c>
      <c r="CK18" s="2">
        <f>55+IF(抽出データ!BJ18=1,60,0)+IF(抽出データ!BK18=1,25,0)+IF(抽出データ!BM18=1,5,0)+IF(抽出データ!BL18=1,5,0)+IF(抽出データ!BN18=1,5,0)</f>
        <v>55</v>
      </c>
      <c r="CL18" s="2">
        <f>(80+IF(抽出データ!BR18=1,12,0)+IF(SUM(抽出データ!BS18:BV18,抽出データ!CB18)&gt;1,22,IF(SUM(抽出データ!BS18:BV18,抽出データ!CB18)=1,11,0)))</f>
        <v>80</v>
      </c>
      <c r="CM18" s="2">
        <f>80+IF(抽出データ!CH18=1,40,0)+IF(抽出データ!CI18=1,20,0)+IF(抽出データ!CJ18=1,20,0)</f>
        <v>80</v>
      </c>
      <c r="CN18" s="2">
        <f>80+IF(抽出データ!CN18=1,10,0)+IF(抽出データ!CO18=1,5,0)+IF(抽出データ!CP18=1,10,0)+12</f>
        <v>92</v>
      </c>
      <c r="CO18" s="2">
        <f>IF(SUM(抽出データ!CT18:CW18)&gt;0,120,100)</f>
        <v>100</v>
      </c>
      <c r="CQ18" s="2">
        <f t="shared" si="17"/>
        <v>72.2</v>
      </c>
    </row>
    <row r="19" spans="1:95">
      <c r="A19" s="2">
        <v>2004</v>
      </c>
      <c r="B19" s="2">
        <v>300</v>
      </c>
      <c r="C19" s="2">
        <v>7</v>
      </c>
      <c r="D19" s="2">
        <f t="shared" si="0"/>
        <v>42.857142857142854</v>
      </c>
      <c r="E19" s="4" t="s">
        <v>37</v>
      </c>
      <c r="F19" s="2">
        <f>IF(抽出データ!S19-2&lt;0,0,抽出データ!S19-2)</f>
        <v>2</v>
      </c>
      <c r="G19" s="2">
        <f>IF(抽出データ!T19-2&lt;0,0,抽出データ!T19-2)</f>
        <v>1</v>
      </c>
      <c r="H19" s="2">
        <f>IF(抽出データ!U19-2&lt;0,0,抽出データ!U19-2)</f>
        <v>1</v>
      </c>
      <c r="I19" s="2">
        <f>IF(抽出データ!V19-2&lt;0,0,抽出データ!V19-2)</f>
        <v>1</v>
      </c>
      <c r="J19" s="2">
        <f>MIN(2,IF(抽出データ!W19-2&lt;0,0,抽出データ!W19-2))</f>
        <v>1</v>
      </c>
      <c r="K19" s="2">
        <f>IF(抽出データ!X19-2&lt;0,0,抽出データ!X19-2)</f>
        <v>1</v>
      </c>
      <c r="L19" s="2">
        <f>IF(抽出データ!Y19-2&lt;0,0,抽出データ!Y19-2)</f>
        <v>1</v>
      </c>
      <c r="M19" s="2">
        <f>IF(抽出データ!Z19-2&lt;0,0,抽出データ!Z19-2)</f>
        <v>1</v>
      </c>
      <c r="N19" s="2">
        <f>IF(抽出データ!AB19-2&lt;0,0,抽出データ!AB19-2)</f>
        <v>2</v>
      </c>
      <c r="O19" s="2">
        <f>IF(抽出データ!AC19-2&lt;0,0,抽出データ!AC19-2)</f>
        <v>0</v>
      </c>
      <c r="P19" s="2">
        <f>IF(抽出データ!AD19-2&lt;0,0,抽出データ!AD19-2)</f>
        <v>1</v>
      </c>
      <c r="Q19" s="2">
        <f>IF(抽出データ!AE19-2&lt;0,0,抽出データ!AE19-2)</f>
        <v>1</v>
      </c>
      <c r="R19" s="2">
        <f>IF(抽出データ!AF19-2&lt;0,0,抽出データ!AF19-2)</f>
        <v>1</v>
      </c>
      <c r="S19" s="2">
        <f>IF(抽出データ!AG19-2&lt;0,0,抽出データ!AG19-2)</f>
        <v>1</v>
      </c>
      <c r="T19" s="2">
        <f>IF(抽出データ!AH19-2&lt;0,0,抽出データ!AH19-2)</f>
        <v>1</v>
      </c>
      <c r="U19" s="2">
        <f>IF(抽出データ!AI19-2&lt;0,0,抽出データ!AI19-2)</f>
        <v>1</v>
      </c>
      <c r="V19" s="2">
        <f>IF(抽出データ!AJ19-2&lt;0,0,抽出データ!AJ19-2)</f>
        <v>1</v>
      </c>
      <c r="W19" s="2">
        <f>IF(抽出データ!AK19-2&lt;0,0,抽出データ!AK19-2)</f>
        <v>1</v>
      </c>
      <c r="X19" s="2">
        <f>IF(抽出データ!AL19-2&lt;0,0,抽出データ!AL19-2)</f>
        <v>1</v>
      </c>
      <c r="Y19" s="2">
        <f>IF(抽出データ!AM19-2&lt;0,0,抽出データ!AM19-2)</f>
        <v>2</v>
      </c>
      <c r="Z19" s="2">
        <f>IF(抽出データ!AN19-2&lt;0,0,抽出データ!AN19-2)</f>
        <v>1</v>
      </c>
      <c r="AA19" s="2">
        <f>IF(抽出データ!AO19-2&lt;0,0,抽出データ!AO19-2)</f>
        <v>1</v>
      </c>
      <c r="AB19" s="2">
        <f>IF(抽出データ!AP19-2&lt;0,0,抽出データ!AP19-2)</f>
        <v>1</v>
      </c>
      <c r="AC19" s="2">
        <f>IF(抽出データ!AQ19-2&lt;0,0,抽出データ!AQ19-2)</f>
        <v>1</v>
      </c>
      <c r="AD19" s="2">
        <f>IF(抽出データ!AR19-2&lt;=0,1,2)</f>
        <v>2</v>
      </c>
      <c r="AE19" s="2">
        <f>IF(抽出データ!AS19-2&lt;=0,1,2)</f>
        <v>2</v>
      </c>
      <c r="AF19" s="2">
        <f>IF(抽出データ!AT19-2&lt;=0,1,2)</f>
        <v>2</v>
      </c>
      <c r="AG19" s="2">
        <f>IF(抽出データ!AU19-2&lt;=0,1,2)</f>
        <v>2</v>
      </c>
      <c r="AH19" s="2">
        <f>IF(抽出データ!AV19-2&lt;=0,1,2)</f>
        <v>2</v>
      </c>
      <c r="AI19" s="2">
        <f>IF(抽出データ!AW19-2&lt;=0,1,2)</f>
        <v>2</v>
      </c>
      <c r="AJ19" s="2">
        <f>IF(抽出データ!AX19-2&lt;=0,1,2)</f>
        <v>2</v>
      </c>
      <c r="AK19" s="2">
        <f>IF(抽出データ!AY19-2&lt;=0,1,2)</f>
        <v>2</v>
      </c>
      <c r="AL19" s="2">
        <f>IF(抽出データ!AZ19-2&lt;0,0,抽出データ!AZ19-2)</f>
        <v>1</v>
      </c>
      <c r="AM19" s="2">
        <f>IF(抽出データ!BB19-2&lt;0,0,抽出データ!BB19-2)</f>
        <v>1</v>
      </c>
      <c r="AN19" s="2">
        <f>IF(抽出データ!BD19-2&lt;0,0,抽出データ!BD19-2)</f>
        <v>1</v>
      </c>
      <c r="AO19" s="2">
        <f>MIN(2,IF(抽出データ!BE19-2&lt;0,0,抽出データ!BE19-2))</f>
        <v>1</v>
      </c>
      <c r="AP19" s="2">
        <f>IF(抽出データ!BF19-2&lt;0,0,抽出データ!BF19-2)</f>
        <v>1</v>
      </c>
      <c r="AQ19" s="2">
        <f>IF(抽出データ!BG19-2&lt;0,0,抽出データ!BG19-2)</f>
        <v>1</v>
      </c>
      <c r="AR19" s="2">
        <f>IF(抽出データ!BH19-2&lt;0,0,抽出データ!BH19-2)</f>
        <v>1</v>
      </c>
      <c r="AS19" s="2">
        <f t="shared" si="14"/>
        <v>2</v>
      </c>
      <c r="AT19" s="2">
        <f>IF(抽出データ!DB19-2&lt;=0,1,2)</f>
        <v>2</v>
      </c>
      <c r="AU19" s="2">
        <f>IF(抽出データ!DD19-2&lt;0,0,抽出データ!DD19-2)</f>
        <v>1</v>
      </c>
      <c r="AV19" s="2">
        <f>IF(抽出データ!DE19-2&lt;0,0,抽出データ!DE19-2)</f>
        <v>1</v>
      </c>
      <c r="AW19" s="2">
        <f>IF(抽出データ!DF19-2&lt;0,0,IF(抽出データ!DF19&gt;3,2,1))</f>
        <v>2</v>
      </c>
      <c r="AX19" s="2">
        <f>IF(抽出データ!DG19-2&lt;=0,1,2)</f>
        <v>2</v>
      </c>
      <c r="AY19" s="8">
        <v>4</v>
      </c>
      <c r="AZ19" s="2">
        <v>3</v>
      </c>
      <c r="BA19" s="2">
        <v>4</v>
      </c>
      <c r="BI19" s="4" t="s">
        <v>445</v>
      </c>
      <c r="BJ19" s="2">
        <v>1</v>
      </c>
      <c r="BK19" s="2">
        <v>95</v>
      </c>
      <c r="BL19" s="2">
        <v>1</v>
      </c>
      <c r="BM19" s="2">
        <v>15000</v>
      </c>
      <c r="BO19" s="2">
        <v>5</v>
      </c>
      <c r="BP19" s="2">
        <v>6</v>
      </c>
      <c r="BQ19" s="2">
        <v>3</v>
      </c>
      <c r="BR19" s="2">
        <v>2</v>
      </c>
      <c r="BS19" s="2">
        <v>2</v>
      </c>
      <c r="BT19" s="2">
        <v>3</v>
      </c>
      <c r="BV19" s="2">
        <f t="shared" si="1"/>
        <v>66.5</v>
      </c>
      <c r="BW19" s="2">
        <f t="shared" si="2"/>
        <v>25</v>
      </c>
      <c r="BX19" s="2">
        <f t="shared" si="3"/>
        <v>11</v>
      </c>
      <c r="BY19" s="2">
        <f t="shared" si="4"/>
        <v>19</v>
      </c>
      <c r="BZ19" s="2">
        <f t="shared" si="5"/>
        <v>31</v>
      </c>
      <c r="CA19" s="2">
        <f t="shared" si="6"/>
        <v>16</v>
      </c>
      <c r="CB19" s="2">
        <f t="shared" si="7"/>
        <v>11</v>
      </c>
      <c r="CC19" s="2">
        <f t="shared" si="8"/>
        <v>12</v>
      </c>
      <c r="CD19" s="2">
        <f t="shared" si="9"/>
        <v>24</v>
      </c>
      <c r="CE19" s="2">
        <f t="shared" si="10"/>
        <v>17</v>
      </c>
      <c r="CF19" s="2">
        <f t="shared" si="11"/>
        <v>12</v>
      </c>
      <c r="CG19" s="2">
        <f t="shared" si="12"/>
        <v>16</v>
      </c>
      <c r="CH19" s="2">
        <f t="shared" si="15"/>
        <v>9</v>
      </c>
      <c r="CI19" s="2">
        <f t="shared" si="13"/>
        <v>10</v>
      </c>
      <c r="CJ19" s="2">
        <f t="shared" si="16"/>
        <v>24.5</v>
      </c>
      <c r="CK19" s="2">
        <f>55+IF(抽出データ!BJ19=1,60,0)+IF(抽出データ!BK19=1,25,0)+IF(抽出データ!BM19=1,5,0)+IF(抽出データ!BL19=1,5,0)+IF(抽出データ!BN19=1,5,0)</f>
        <v>125</v>
      </c>
      <c r="CL19" s="2">
        <f>(80+IF(抽出データ!BR19=1,12,0)+IF(SUM(抽出データ!BS19:BV19,抽出データ!CB19)&gt;1,22,IF(SUM(抽出データ!BS19:BV19,抽出データ!CB19)=1,11,0)))</f>
        <v>114</v>
      </c>
      <c r="CM19" s="2">
        <f>80+IF(抽出データ!CH19=1,40,0)+IF(抽出データ!CI19=1,20,0)+IF(抽出データ!CJ19=1,20,0)</f>
        <v>120</v>
      </c>
      <c r="CN19" s="2">
        <f>80+IF(抽出データ!CN19=1,10,0)+IF(抽出データ!CO19=1,5,0)+IF(抽出データ!CP19=1,10,0)+12</f>
        <v>97</v>
      </c>
      <c r="CO19" s="2">
        <f>IF(SUM(抽出データ!CT19:CW19)&gt;0,120,100)</f>
        <v>120</v>
      </c>
      <c r="CQ19" s="2">
        <f t="shared" si="17"/>
        <v>117.89999999999999</v>
      </c>
    </row>
    <row r="20" spans="1:95">
      <c r="A20" s="2">
        <v>2000</v>
      </c>
      <c r="B20" s="2">
        <v>363</v>
      </c>
      <c r="C20" s="2">
        <v>3</v>
      </c>
      <c r="D20" s="2">
        <f t="shared" si="0"/>
        <v>121</v>
      </c>
      <c r="E20" s="4" t="s">
        <v>38</v>
      </c>
      <c r="F20" s="2">
        <f>IF(抽出データ!S20-2&lt;0,0,抽出データ!S20-2)</f>
        <v>0</v>
      </c>
      <c r="G20" s="2">
        <f>IF(抽出データ!T20-2&lt;0,0,抽出データ!T20-2)</f>
        <v>1</v>
      </c>
      <c r="H20" s="2">
        <f>IF(抽出データ!U20-2&lt;0,0,抽出データ!U20-2)</f>
        <v>0</v>
      </c>
      <c r="I20" s="2">
        <f>IF(抽出データ!V20-2&lt;0,0,抽出データ!V20-2)</f>
        <v>2</v>
      </c>
      <c r="J20" s="2">
        <f>MIN(2,IF(抽出データ!W20-2&lt;0,0,抽出データ!W20-2))</f>
        <v>1</v>
      </c>
      <c r="K20" s="2">
        <f>IF(抽出データ!X20-2&lt;0,0,抽出データ!X20-2)</f>
        <v>0</v>
      </c>
      <c r="L20" s="2">
        <f>IF(抽出データ!Y20-2&lt;0,0,抽出データ!Y20-2)</f>
        <v>0</v>
      </c>
      <c r="M20" s="2">
        <f>IF(抽出データ!Z20-2&lt;0,0,抽出データ!Z20-2)</f>
        <v>2</v>
      </c>
      <c r="N20" s="2">
        <f>IF(抽出データ!AB20-2&lt;0,0,抽出データ!AB20-2)</f>
        <v>0</v>
      </c>
      <c r="O20" s="2">
        <f>IF(抽出データ!AC20-2&lt;0,0,抽出データ!AC20-2)</f>
        <v>2</v>
      </c>
      <c r="P20" s="2">
        <f>IF(抽出データ!AD20-2&lt;0,0,抽出データ!AD20-2)</f>
        <v>2</v>
      </c>
      <c r="Q20" s="2">
        <f>IF(抽出データ!AE20-2&lt;0,0,抽出データ!AE20-2)</f>
        <v>2</v>
      </c>
      <c r="R20" s="2">
        <f>IF(抽出データ!AF20-2&lt;0,0,抽出データ!AF20-2)</f>
        <v>0</v>
      </c>
      <c r="S20" s="2">
        <f>IF(抽出データ!AG20-2&lt;0,0,抽出データ!AG20-2)</f>
        <v>1</v>
      </c>
      <c r="T20" s="2">
        <f>IF(抽出データ!AH20-2&lt;0,0,抽出データ!AH20-2)</f>
        <v>0</v>
      </c>
      <c r="U20" s="2">
        <f>IF(抽出データ!AI20-2&lt;0,0,抽出データ!AI20-2)</f>
        <v>0</v>
      </c>
      <c r="V20" s="2">
        <f>IF(抽出データ!AJ20-2&lt;0,0,抽出データ!AJ20-2)</f>
        <v>1</v>
      </c>
      <c r="W20" s="2">
        <f>IF(抽出データ!AK20-2&lt;0,0,抽出データ!AK20-2)</f>
        <v>0</v>
      </c>
      <c r="X20" s="2">
        <f>IF(抽出データ!AL20-2&lt;0,0,抽出データ!AL20-2)</f>
        <v>1</v>
      </c>
      <c r="Y20" s="2">
        <f>IF(抽出データ!AM20-2&lt;0,0,抽出データ!AM20-2)</f>
        <v>1</v>
      </c>
      <c r="Z20" s="2">
        <f>IF(抽出データ!AN20-2&lt;0,0,抽出データ!AN20-2)</f>
        <v>0</v>
      </c>
      <c r="AA20" s="2">
        <f>IF(抽出データ!AO20-2&lt;0,0,抽出データ!AO20-2)</f>
        <v>2</v>
      </c>
      <c r="AB20" s="2">
        <f>IF(抽出データ!AP20-2&lt;0,0,抽出データ!AP20-2)</f>
        <v>2</v>
      </c>
      <c r="AC20" s="2">
        <f>IF(抽出データ!AQ20-2&lt;0,0,抽出データ!AQ20-2)</f>
        <v>2</v>
      </c>
      <c r="AD20" s="2">
        <f>IF(抽出データ!AR20-2&lt;=0,1,2)</f>
        <v>1</v>
      </c>
      <c r="AE20" s="2">
        <f>IF(抽出データ!AS20-2&lt;=0,1,2)</f>
        <v>1</v>
      </c>
      <c r="AF20" s="2">
        <f>IF(抽出データ!AT20-2&lt;=0,1,2)</f>
        <v>2</v>
      </c>
      <c r="AG20" s="2">
        <f>IF(抽出データ!AU20-2&lt;=0,1,2)</f>
        <v>1</v>
      </c>
      <c r="AH20" s="2">
        <f>IF(抽出データ!AV20-2&lt;=0,1,2)</f>
        <v>1</v>
      </c>
      <c r="AI20" s="2">
        <f>IF(抽出データ!AW20-2&lt;=0,1,2)</f>
        <v>1</v>
      </c>
      <c r="AJ20" s="2">
        <f>IF(抽出データ!AX20-2&lt;=0,1,2)</f>
        <v>1</v>
      </c>
      <c r="AK20" s="2">
        <f>IF(抽出データ!AY20-2&lt;=0,1,2)</f>
        <v>1</v>
      </c>
      <c r="AL20" s="2">
        <f>IF(抽出データ!AZ20-2&lt;0,0,抽出データ!AZ20-2)</f>
        <v>1</v>
      </c>
      <c r="AM20" s="2">
        <f>IF(抽出データ!BB20-2&lt;0,0,抽出データ!BB20-2)</f>
        <v>0</v>
      </c>
      <c r="AN20" s="2">
        <f>IF(抽出データ!BD20-2&lt;0,0,抽出データ!BD20-2)</f>
        <v>0</v>
      </c>
      <c r="AO20" s="2">
        <f>MIN(2,IF(抽出データ!BE20-2&lt;0,0,抽出データ!BE20-2))</f>
        <v>0</v>
      </c>
      <c r="AP20" s="2">
        <f>IF(抽出データ!BF20-2&lt;0,0,抽出データ!BF20-2)</f>
        <v>0</v>
      </c>
      <c r="AQ20" s="2">
        <f>IF(抽出データ!BG20-2&lt;0,0,抽出データ!BG20-2)</f>
        <v>1</v>
      </c>
      <c r="AR20" s="2">
        <f>IF(抽出データ!BH20-2&lt;0,0,抽出データ!BH20-2)</f>
        <v>1</v>
      </c>
      <c r="AS20" s="2">
        <f t="shared" si="14"/>
        <v>0</v>
      </c>
      <c r="AT20" s="2">
        <f>IF(抽出データ!DB20-2&lt;=0,1,2)</f>
        <v>1</v>
      </c>
      <c r="AU20" s="2">
        <f>IF(抽出データ!DD20-2&lt;0,0,抽出データ!DD20-2)</f>
        <v>1</v>
      </c>
      <c r="AV20" s="2">
        <f>IF(抽出データ!DE20-2&lt;0,0,抽出データ!DE20-2)</f>
        <v>0</v>
      </c>
      <c r="AW20" s="2">
        <f>IF(抽出データ!DF20-2&lt;0,0,IF(抽出データ!DF20&gt;3,2,1))</f>
        <v>1</v>
      </c>
      <c r="AX20" s="2">
        <f>IF(抽出データ!DG20-2&lt;=0,1,2)</f>
        <v>1</v>
      </c>
      <c r="AY20" s="8">
        <v>4</v>
      </c>
      <c r="AZ20" s="2">
        <v>3</v>
      </c>
      <c r="BA20" s="2">
        <v>2</v>
      </c>
      <c r="BB20" s="2">
        <v>1</v>
      </c>
      <c r="BC20" s="2">
        <v>1</v>
      </c>
      <c r="BD20" s="2">
        <v>0</v>
      </c>
      <c r="BE20" s="2">
        <v>0</v>
      </c>
      <c r="BF20" s="2">
        <v>0</v>
      </c>
      <c r="BG20" s="2">
        <v>0</v>
      </c>
      <c r="BH20" s="2">
        <v>0</v>
      </c>
      <c r="BI20" s="4" t="s">
        <v>445</v>
      </c>
      <c r="BJ20" s="2">
        <v>1</v>
      </c>
      <c r="BK20" s="2">
        <v>100</v>
      </c>
      <c r="BL20" s="2">
        <v>2</v>
      </c>
      <c r="BN20" s="2">
        <v>10000</v>
      </c>
      <c r="BO20" s="2">
        <v>5</v>
      </c>
      <c r="BP20" s="2">
        <v>1</v>
      </c>
      <c r="BQ20" s="2">
        <v>1</v>
      </c>
      <c r="BR20" s="2">
        <v>1</v>
      </c>
      <c r="BS20" s="2">
        <v>1</v>
      </c>
      <c r="BT20" s="2">
        <v>4</v>
      </c>
      <c r="BV20" s="2">
        <f t="shared" si="1"/>
        <v>40.5</v>
      </c>
      <c r="BW20" s="2">
        <f t="shared" si="2"/>
        <v>17</v>
      </c>
      <c r="BX20" s="2">
        <f t="shared" si="3"/>
        <v>11</v>
      </c>
      <c r="BY20" s="2">
        <f t="shared" si="4"/>
        <v>8</v>
      </c>
      <c r="BZ20" s="2">
        <f t="shared" si="5"/>
        <v>27</v>
      </c>
      <c r="CA20" s="2">
        <f t="shared" si="6"/>
        <v>8</v>
      </c>
      <c r="CB20" s="2">
        <f t="shared" si="7"/>
        <v>6</v>
      </c>
      <c r="CC20" s="2">
        <f t="shared" si="8"/>
        <v>10</v>
      </c>
      <c r="CD20" s="2">
        <f t="shared" si="9"/>
        <v>15</v>
      </c>
      <c r="CE20" s="2">
        <f t="shared" si="10"/>
        <v>16</v>
      </c>
      <c r="CF20" s="2">
        <f t="shared" si="11"/>
        <v>9</v>
      </c>
      <c r="CG20" s="2">
        <f t="shared" si="12"/>
        <v>13</v>
      </c>
      <c r="CH20" s="2">
        <f t="shared" si="15"/>
        <v>3</v>
      </c>
      <c r="CI20" s="2">
        <f t="shared" si="13"/>
        <v>5</v>
      </c>
      <c r="CJ20" s="2">
        <f t="shared" si="16"/>
        <v>17.5</v>
      </c>
      <c r="CK20" s="2">
        <f>55+IF(抽出データ!BJ20=1,60,0)+IF(抽出データ!BK20=1,25,0)+IF(抽出データ!BM20=1,5,0)+IF(抽出データ!BL20=1,5,0)+IF(抽出データ!BN20=1,5,0)</f>
        <v>55</v>
      </c>
      <c r="CL20" s="2">
        <f>(80+IF(抽出データ!BR20=1,12,0)+IF(SUM(抽出データ!BS20:BV20,抽出データ!CB20)&gt;1,22,IF(SUM(抽出データ!BS20:BV20,抽出データ!CB20)=1,11,0)))</f>
        <v>80</v>
      </c>
      <c r="CM20" s="2">
        <f>80+IF(抽出データ!CH20=1,40,0)+IF(抽出データ!CI20=1,20,0)+IF(抽出データ!CJ20=1,20,0)</f>
        <v>80</v>
      </c>
      <c r="CN20" s="2">
        <f>80+IF(抽出データ!CN20=1,10,0)+IF(抽出データ!CO20=1,5,0)+IF(抽出データ!CP20=1,10,0)+12</f>
        <v>92</v>
      </c>
      <c r="CO20" s="2">
        <f>IF(SUM(抽出データ!CT20:CW20)&gt;0,120,100)</f>
        <v>100</v>
      </c>
      <c r="CQ20" s="2">
        <f t="shared" si="17"/>
        <v>72.2</v>
      </c>
    </row>
    <row r="21" spans="1:95">
      <c r="A21" s="2">
        <v>1979</v>
      </c>
      <c r="B21" s="2">
        <v>1400</v>
      </c>
      <c r="C21" s="2">
        <v>8</v>
      </c>
      <c r="D21" s="2">
        <f t="shared" si="0"/>
        <v>175</v>
      </c>
      <c r="E21" s="4" t="s">
        <v>39</v>
      </c>
      <c r="F21" s="2">
        <f>IF(抽出データ!S21-2&lt;0,0,抽出データ!S21-2)</f>
        <v>0</v>
      </c>
      <c r="G21" s="2">
        <f>IF(抽出データ!T21-2&lt;0,0,抽出データ!T21-2)</f>
        <v>1</v>
      </c>
      <c r="H21" s="2">
        <f>IF(抽出データ!U21-2&lt;0,0,抽出データ!U21-2)</f>
        <v>1</v>
      </c>
      <c r="I21" s="2">
        <f>IF(抽出データ!V21-2&lt;0,0,抽出データ!V21-2)</f>
        <v>2</v>
      </c>
      <c r="J21" s="2">
        <f>MIN(2,IF(抽出データ!W21-2&lt;0,0,抽出データ!W21-2))</f>
        <v>0</v>
      </c>
      <c r="K21" s="2">
        <f>IF(抽出データ!X21-2&lt;0,0,抽出データ!X21-2)</f>
        <v>0</v>
      </c>
      <c r="L21" s="2">
        <f>IF(抽出データ!Y21-2&lt;0,0,抽出データ!Y21-2)</f>
        <v>0</v>
      </c>
      <c r="M21" s="2">
        <f>IF(抽出データ!Z21-2&lt;0,0,抽出データ!Z21-2)</f>
        <v>2</v>
      </c>
      <c r="N21" s="2">
        <f>IF(抽出データ!AB21-2&lt;0,0,抽出データ!AB21-2)</f>
        <v>1</v>
      </c>
      <c r="O21" s="2">
        <f>IF(抽出データ!AC21-2&lt;0,0,抽出データ!AC21-2)</f>
        <v>2</v>
      </c>
      <c r="P21" s="2">
        <f>IF(抽出データ!AD21-2&lt;0,0,抽出データ!AD21-2)</f>
        <v>2</v>
      </c>
      <c r="Q21" s="2">
        <f>IF(抽出データ!AE21-2&lt;0,0,抽出データ!AE21-2)</f>
        <v>2</v>
      </c>
      <c r="R21" s="2">
        <f>IF(抽出データ!AF21-2&lt;0,0,抽出データ!AF21-2)</f>
        <v>1</v>
      </c>
      <c r="S21" s="2">
        <f>IF(抽出データ!AG21-2&lt;0,0,抽出データ!AG21-2)</f>
        <v>1</v>
      </c>
      <c r="T21" s="2">
        <f>IF(抽出データ!AH21-2&lt;0,0,抽出データ!AH21-2)</f>
        <v>0</v>
      </c>
      <c r="U21" s="2">
        <f>IF(抽出データ!AI21-2&lt;0,0,抽出データ!AI21-2)</f>
        <v>1</v>
      </c>
      <c r="V21" s="2">
        <f>IF(抽出データ!AJ21-2&lt;0,0,抽出データ!AJ21-2)</f>
        <v>0</v>
      </c>
      <c r="W21" s="2">
        <f>IF(抽出データ!AK21-2&lt;0,0,抽出データ!AK21-2)</f>
        <v>2</v>
      </c>
      <c r="X21" s="2">
        <f>IF(抽出データ!AL21-2&lt;0,0,抽出データ!AL21-2)</f>
        <v>0</v>
      </c>
      <c r="Y21" s="2">
        <f>IF(抽出データ!AM21-2&lt;0,0,抽出データ!AM21-2)</f>
        <v>0</v>
      </c>
      <c r="Z21" s="2">
        <f>IF(抽出データ!AN21-2&lt;0,0,抽出データ!AN21-2)</f>
        <v>0</v>
      </c>
      <c r="AA21" s="2">
        <f>IF(抽出データ!AO21-2&lt;0,0,抽出データ!AO21-2)</f>
        <v>2</v>
      </c>
      <c r="AB21" s="2">
        <f>IF(抽出データ!AP21-2&lt;0,0,抽出データ!AP21-2)</f>
        <v>2</v>
      </c>
      <c r="AC21" s="2">
        <f>IF(抽出データ!AQ21-2&lt;0,0,抽出データ!AQ21-2)</f>
        <v>2</v>
      </c>
      <c r="AD21" s="2">
        <f>IF(抽出データ!AR21-2&lt;=0,1,2)</f>
        <v>1</v>
      </c>
      <c r="AE21" s="2">
        <f>IF(抽出データ!AS21-2&lt;=0,1,2)</f>
        <v>1</v>
      </c>
      <c r="AF21" s="2">
        <f>IF(抽出データ!AT21-2&lt;=0,1,2)</f>
        <v>1</v>
      </c>
      <c r="AG21" s="2">
        <f>IF(抽出データ!AU21-2&lt;=0,1,2)</f>
        <v>1</v>
      </c>
      <c r="AH21" s="2">
        <f>IF(抽出データ!AV21-2&lt;=0,1,2)</f>
        <v>1</v>
      </c>
      <c r="AI21" s="2">
        <f>IF(抽出データ!AW21-2&lt;=0,1,2)</f>
        <v>1</v>
      </c>
      <c r="AJ21" s="2">
        <f>IF(抽出データ!AX21-2&lt;=0,1,2)</f>
        <v>1</v>
      </c>
      <c r="AK21" s="2">
        <f>IF(抽出データ!AY21-2&lt;=0,1,2)</f>
        <v>1</v>
      </c>
      <c r="AL21" s="2">
        <f>IF(抽出データ!AZ21-2&lt;0,0,抽出データ!AZ21-2)</f>
        <v>1</v>
      </c>
      <c r="AM21" s="2">
        <f>IF(抽出データ!BB21-2&lt;0,0,抽出データ!BB21-2)</f>
        <v>1</v>
      </c>
      <c r="AN21" s="2">
        <f>IF(抽出データ!BD21-2&lt;0,0,抽出データ!BD21-2)</f>
        <v>0</v>
      </c>
      <c r="AO21" s="2">
        <f>MIN(2,IF(抽出データ!BE21-2&lt;0,0,抽出データ!BE21-2))</f>
        <v>0</v>
      </c>
      <c r="AP21" s="2">
        <f>IF(抽出データ!BF21-2&lt;0,0,抽出データ!BF21-2)</f>
        <v>0</v>
      </c>
      <c r="AQ21" s="2">
        <f>IF(抽出データ!BG21-2&lt;0,0,抽出データ!BG21-2)</f>
        <v>1</v>
      </c>
      <c r="AR21" s="2">
        <f>IF(抽出データ!BH21-2&lt;0,0,抽出データ!BH21-2)</f>
        <v>1</v>
      </c>
      <c r="AS21" s="2">
        <f t="shared" si="14"/>
        <v>0</v>
      </c>
      <c r="AT21" s="2">
        <f>IF(抽出データ!DB21-2&lt;=0,1,2)</f>
        <v>1</v>
      </c>
      <c r="AU21" s="2">
        <f>IF(抽出データ!DD21-2&lt;0,0,抽出データ!DD21-2)</f>
        <v>1</v>
      </c>
      <c r="AV21" s="2">
        <f>IF(抽出データ!DE21-2&lt;0,0,抽出データ!DE21-2)</f>
        <v>1</v>
      </c>
      <c r="AW21" s="2">
        <f>IF(抽出データ!DF21-2&lt;0,0,IF(抽出データ!DF21&gt;3,2,1))</f>
        <v>1</v>
      </c>
      <c r="AX21" s="2">
        <f>IF(抽出データ!DG21-2&lt;=0,1,2)</f>
        <v>1</v>
      </c>
      <c r="AY21" s="8">
        <v>5</v>
      </c>
      <c r="AZ21" s="2">
        <v>1</v>
      </c>
      <c r="BA21" s="2">
        <v>4</v>
      </c>
      <c r="BI21" s="4" t="s">
        <v>445</v>
      </c>
      <c r="BJ21" s="2">
        <v>1</v>
      </c>
      <c r="BK21" s="2">
        <v>0</v>
      </c>
      <c r="BL21" s="2">
        <v>1</v>
      </c>
      <c r="BM21" s="2">
        <v>22000</v>
      </c>
      <c r="BO21" s="2">
        <v>2</v>
      </c>
      <c r="BP21" s="2">
        <v>5</v>
      </c>
      <c r="BQ21" s="2">
        <v>3</v>
      </c>
      <c r="BR21" s="2">
        <v>6</v>
      </c>
      <c r="BS21" s="2">
        <v>6</v>
      </c>
      <c r="BT21" s="2">
        <v>6</v>
      </c>
      <c r="BV21" s="2">
        <f t="shared" si="1"/>
        <v>43.5</v>
      </c>
      <c r="BW21" s="2">
        <f t="shared" si="2"/>
        <v>19</v>
      </c>
      <c r="BX21" s="2">
        <f t="shared" si="3"/>
        <v>10</v>
      </c>
      <c r="BY21" s="2">
        <f t="shared" si="4"/>
        <v>10</v>
      </c>
      <c r="BZ21" s="2">
        <f t="shared" si="5"/>
        <v>26</v>
      </c>
      <c r="CA21" s="2">
        <f t="shared" si="6"/>
        <v>10</v>
      </c>
      <c r="CB21" s="2">
        <f t="shared" si="7"/>
        <v>8</v>
      </c>
      <c r="CC21" s="2">
        <f t="shared" si="8"/>
        <v>11</v>
      </c>
      <c r="CD21" s="2">
        <f t="shared" si="9"/>
        <v>14</v>
      </c>
      <c r="CE21" s="2">
        <f t="shared" si="10"/>
        <v>16</v>
      </c>
      <c r="CF21" s="2">
        <f t="shared" si="11"/>
        <v>10</v>
      </c>
      <c r="CG21" s="2">
        <f t="shared" si="12"/>
        <v>14</v>
      </c>
      <c r="CH21" s="2">
        <f t="shared" si="15"/>
        <v>4</v>
      </c>
      <c r="CI21" s="2">
        <f t="shared" si="13"/>
        <v>6</v>
      </c>
      <c r="CJ21" s="2">
        <f t="shared" si="16"/>
        <v>19.5</v>
      </c>
      <c r="CK21" s="2">
        <f>55+IF(抽出データ!BJ21=1,60,0)+IF(抽出データ!BK21=1,25,0)+IF(抽出データ!BM21=1,5,0)+IF(抽出データ!BL21=1,5,0)+IF(抽出データ!BN21=1,5,0)</f>
        <v>60</v>
      </c>
      <c r="CL21" s="2">
        <f>(80+IF(抽出データ!BR21=1,12,0)+IF(SUM(抽出データ!BS21:BV21,抽出データ!CB21)&gt;1,22,IF(SUM(抽出データ!BS21:BV21,抽出データ!CB21)=1,11,0)))</f>
        <v>80</v>
      </c>
      <c r="CM21" s="2">
        <f>80+IF(抽出データ!CH21=1,40,0)+IF(抽出データ!CI21=1,20,0)+IF(抽出データ!CJ21=1,20,0)</f>
        <v>80</v>
      </c>
      <c r="CN21" s="2">
        <f>80+IF(抽出データ!CN21=1,10,0)+IF(抽出データ!CO21=1,5,0)+IF(抽出データ!CP21=1,10,0)+12</f>
        <v>92</v>
      </c>
      <c r="CO21" s="2">
        <f>IF(SUM(抽出データ!CT21:CW21)&gt;0,120,100)</f>
        <v>100</v>
      </c>
      <c r="CQ21" s="2">
        <f t="shared" si="17"/>
        <v>74.2</v>
      </c>
    </row>
    <row r="22" spans="1:95">
      <c r="A22" s="2">
        <v>1980</v>
      </c>
      <c r="B22" s="2">
        <v>150</v>
      </c>
      <c r="C22" s="2">
        <v>3</v>
      </c>
      <c r="D22" s="2">
        <f t="shared" si="0"/>
        <v>50</v>
      </c>
      <c r="E22" s="4" t="s">
        <v>40</v>
      </c>
      <c r="F22" s="2">
        <f>IF(抽出データ!S22-2&lt;0,0,抽出データ!S22-2)</f>
        <v>2</v>
      </c>
      <c r="G22" s="2">
        <f>IF(抽出データ!T22-2&lt;0,0,抽出データ!T22-2)</f>
        <v>0</v>
      </c>
      <c r="H22" s="2">
        <f>IF(抽出データ!U22-2&lt;0,0,抽出データ!U22-2)</f>
        <v>0</v>
      </c>
      <c r="I22" s="2">
        <f>IF(抽出データ!V22-2&lt;0,0,抽出データ!V22-2)</f>
        <v>0</v>
      </c>
      <c r="J22" s="2">
        <f>MIN(2,IF(抽出データ!W22-2&lt;0,0,抽出データ!W22-2))</f>
        <v>0</v>
      </c>
      <c r="K22" s="2">
        <f>IF(抽出データ!X22-2&lt;0,0,抽出データ!X22-2)</f>
        <v>0</v>
      </c>
      <c r="L22" s="2">
        <f>IF(抽出データ!Y22-2&lt;0,0,抽出データ!Y22-2)</f>
        <v>0</v>
      </c>
      <c r="M22" s="2">
        <f>IF(抽出データ!Z22-2&lt;0,0,抽出データ!Z22-2)</f>
        <v>0</v>
      </c>
      <c r="N22" s="2">
        <f>IF(抽出データ!AB22-2&lt;0,0,抽出データ!AB22-2)</f>
        <v>0</v>
      </c>
      <c r="O22" s="2">
        <f>IF(抽出データ!AC22-2&lt;0,0,抽出データ!AC22-2)</f>
        <v>2</v>
      </c>
      <c r="P22" s="2">
        <f>IF(抽出データ!AD22-2&lt;0,0,抽出データ!AD22-2)</f>
        <v>2</v>
      </c>
      <c r="Q22" s="2">
        <f>IF(抽出データ!AE22-2&lt;0,0,抽出データ!AE22-2)</f>
        <v>2</v>
      </c>
      <c r="R22" s="2">
        <f>IF(抽出データ!AF22-2&lt;0,0,抽出データ!AF22-2)</f>
        <v>0</v>
      </c>
      <c r="S22" s="2">
        <f>IF(抽出データ!AG22-2&lt;0,0,抽出データ!AG22-2)</f>
        <v>0</v>
      </c>
      <c r="T22" s="2">
        <f>IF(抽出データ!AH22-2&lt;0,0,抽出データ!AH22-2)</f>
        <v>0</v>
      </c>
      <c r="U22" s="2">
        <f>IF(抽出データ!AI22-2&lt;0,0,抽出データ!AI22-2)</f>
        <v>1</v>
      </c>
      <c r="V22" s="2">
        <f>IF(抽出データ!AJ22-2&lt;0,0,抽出データ!AJ22-2)</f>
        <v>1</v>
      </c>
      <c r="W22" s="2">
        <f>IF(抽出データ!AK22-2&lt;0,0,抽出データ!AK22-2)</f>
        <v>2</v>
      </c>
      <c r="X22" s="2">
        <f>IF(抽出データ!AL22-2&lt;0,0,抽出データ!AL22-2)</f>
        <v>0</v>
      </c>
      <c r="Y22" s="2">
        <f>IF(抽出データ!AM22-2&lt;0,0,抽出データ!AM22-2)</f>
        <v>0</v>
      </c>
      <c r="Z22" s="2">
        <f>IF(抽出データ!AN22-2&lt;0,0,抽出データ!AN22-2)</f>
        <v>0</v>
      </c>
      <c r="AA22" s="2">
        <f>IF(抽出データ!AO22-2&lt;0,0,抽出データ!AO22-2)</f>
        <v>2</v>
      </c>
      <c r="AB22" s="2">
        <f>IF(抽出データ!AP22-2&lt;0,0,抽出データ!AP22-2)</f>
        <v>2</v>
      </c>
      <c r="AC22" s="2">
        <f>IF(抽出データ!AQ22-2&lt;0,0,抽出データ!AQ22-2)</f>
        <v>2</v>
      </c>
      <c r="AD22" s="2">
        <f>IF(抽出データ!AR22-2&lt;=0,1,2)</f>
        <v>1</v>
      </c>
      <c r="AE22" s="2">
        <f>IF(抽出データ!AS22-2&lt;=0,1,2)</f>
        <v>1</v>
      </c>
      <c r="AF22" s="2">
        <f>IF(抽出データ!AT22-2&lt;=0,1,2)</f>
        <v>1</v>
      </c>
      <c r="AG22" s="2">
        <f>IF(抽出データ!AU22-2&lt;=0,1,2)</f>
        <v>1</v>
      </c>
      <c r="AH22" s="2">
        <f>IF(抽出データ!AV22-2&lt;=0,1,2)</f>
        <v>1</v>
      </c>
      <c r="AI22" s="2">
        <f>IF(抽出データ!AW22-2&lt;=0,1,2)</f>
        <v>1</v>
      </c>
      <c r="AJ22" s="2">
        <f>IF(抽出データ!AX22-2&lt;=0,1,2)</f>
        <v>1</v>
      </c>
      <c r="AK22" s="2">
        <f>IF(抽出データ!AY22-2&lt;=0,1,2)</f>
        <v>1</v>
      </c>
      <c r="AL22" s="2">
        <f>IF(抽出データ!AZ22-2&lt;0,0,抽出データ!AZ22-2)</f>
        <v>0</v>
      </c>
      <c r="AM22" s="2">
        <f>IF(抽出データ!BB22-2&lt;0,0,抽出データ!BB22-2)</f>
        <v>0</v>
      </c>
      <c r="AN22" s="2">
        <f>IF(抽出データ!BD22-2&lt;0,0,抽出データ!BD22-2)</f>
        <v>0</v>
      </c>
      <c r="AO22" s="2">
        <f>MIN(2,IF(抽出データ!BE22-2&lt;0,0,抽出データ!BE22-2))</f>
        <v>0</v>
      </c>
      <c r="AP22" s="2">
        <f>IF(抽出データ!BF22-2&lt;0,0,抽出データ!BF22-2)</f>
        <v>0</v>
      </c>
      <c r="AQ22" s="2">
        <f>IF(抽出データ!BG22-2&lt;0,0,抽出データ!BG22-2)</f>
        <v>0</v>
      </c>
      <c r="AR22" s="2">
        <f>IF(抽出データ!BH22-2&lt;0,0,抽出データ!BH22-2)</f>
        <v>0</v>
      </c>
      <c r="AS22" s="2">
        <f t="shared" si="14"/>
        <v>0</v>
      </c>
      <c r="AT22" s="2">
        <f>IF(抽出データ!DB22-2&lt;=0,1,2)</f>
        <v>1</v>
      </c>
      <c r="AU22" s="2">
        <f>IF(抽出データ!DD22-2&lt;0,0,抽出データ!DD22-2)</f>
        <v>0</v>
      </c>
      <c r="AV22" s="2">
        <f>IF(抽出データ!DE22-2&lt;0,0,抽出データ!DE22-2)</f>
        <v>0</v>
      </c>
      <c r="AW22" s="2">
        <f>IF(抽出データ!DF22-2&lt;0,0,IF(抽出データ!DF22&gt;3,2,1))</f>
        <v>1</v>
      </c>
      <c r="AX22" s="2">
        <f>IF(抽出データ!DG22-2&lt;=0,1,2)</f>
        <v>1</v>
      </c>
      <c r="AY22" s="8">
        <v>3</v>
      </c>
      <c r="AZ22" s="2">
        <v>3</v>
      </c>
      <c r="BA22" s="2">
        <v>3</v>
      </c>
      <c r="BI22" s="4" t="s">
        <v>445</v>
      </c>
      <c r="BJ22" s="2">
        <v>1</v>
      </c>
      <c r="BK22" s="2">
        <v>100</v>
      </c>
      <c r="BL22" s="2">
        <v>1</v>
      </c>
      <c r="BM22" s="2">
        <v>5000</v>
      </c>
      <c r="BO22" s="2">
        <v>2</v>
      </c>
      <c r="BP22" s="2">
        <v>2</v>
      </c>
      <c r="BQ22" s="2">
        <v>2</v>
      </c>
      <c r="BR22" s="2">
        <v>2</v>
      </c>
      <c r="BS22" s="2">
        <v>2</v>
      </c>
      <c r="BT22" s="2">
        <v>2</v>
      </c>
      <c r="BV22" s="2">
        <f t="shared" si="1"/>
        <v>29</v>
      </c>
      <c r="BW22" s="2">
        <f t="shared" si="2"/>
        <v>13</v>
      </c>
      <c r="BX22" s="2">
        <f t="shared" si="3"/>
        <v>10</v>
      </c>
      <c r="BY22" s="2">
        <f t="shared" si="4"/>
        <v>6</v>
      </c>
      <c r="BZ22" s="2">
        <f t="shared" si="5"/>
        <v>21</v>
      </c>
      <c r="CA22" s="2">
        <f t="shared" si="6"/>
        <v>8</v>
      </c>
      <c r="CB22" s="2">
        <f t="shared" si="7"/>
        <v>5</v>
      </c>
      <c r="CC22" s="2">
        <f t="shared" si="8"/>
        <v>7</v>
      </c>
      <c r="CD22" s="2">
        <f t="shared" si="9"/>
        <v>11</v>
      </c>
      <c r="CE22" s="2">
        <f t="shared" si="10"/>
        <v>11</v>
      </c>
      <c r="CF22" s="2">
        <f t="shared" si="11"/>
        <v>8</v>
      </c>
      <c r="CG22" s="2">
        <f t="shared" si="12"/>
        <v>11</v>
      </c>
      <c r="CH22" s="2">
        <f t="shared" si="15"/>
        <v>3</v>
      </c>
      <c r="CI22" s="2">
        <f t="shared" si="13"/>
        <v>4</v>
      </c>
      <c r="CJ22" s="2">
        <f t="shared" si="16"/>
        <v>10</v>
      </c>
      <c r="CK22" s="2">
        <f>55+IF(抽出データ!BJ22=1,60,0)+IF(抽出データ!BK22=1,25,0)+IF(抽出データ!BM22=1,5,0)+IF(抽出データ!BL22=1,5,0)+IF(抽出データ!BN22=1,5,0)</f>
        <v>55</v>
      </c>
      <c r="CL22" s="2">
        <f>(80+IF(抽出データ!BR22=1,12,0)+IF(SUM(抽出データ!BS22:BV22,抽出データ!CB22)&gt;1,22,IF(SUM(抽出データ!BS22:BV22,抽出データ!CB22)=1,11,0)))</f>
        <v>80</v>
      </c>
      <c r="CM22" s="2">
        <f>80+IF(抽出データ!CH22=1,40,0)+IF(抽出データ!CI22=1,20,0)+IF(抽出データ!CJ22=1,20,0)</f>
        <v>80</v>
      </c>
      <c r="CN22" s="2">
        <f>80+IF(抽出データ!CN22=1,10,0)+IF(抽出データ!CO22=1,5,0)+IF(抽出データ!CP22=1,10,0)+12</f>
        <v>92</v>
      </c>
      <c r="CO22" s="2">
        <f>IF(SUM(抽出データ!CT22:CW22)&gt;0,120,100)</f>
        <v>100</v>
      </c>
      <c r="CQ22" s="2">
        <f t="shared" si="17"/>
        <v>72.2</v>
      </c>
    </row>
    <row r="23" spans="1:95">
      <c r="A23" s="2">
        <v>1985</v>
      </c>
      <c r="B23" s="2">
        <v>925</v>
      </c>
      <c r="C23" s="2">
        <v>4</v>
      </c>
      <c r="D23" s="2">
        <f t="shared" si="0"/>
        <v>231.25</v>
      </c>
      <c r="E23" s="4" t="s">
        <v>41</v>
      </c>
      <c r="F23" s="2">
        <f>IF(抽出データ!S23-2&lt;0,0,抽出データ!S23-2)</f>
        <v>2</v>
      </c>
      <c r="G23" s="2">
        <f>IF(抽出データ!T23-2&lt;0,0,抽出データ!T23-2)</f>
        <v>0</v>
      </c>
      <c r="H23" s="2">
        <f>IF(抽出データ!U23-2&lt;0,0,抽出データ!U23-2)</f>
        <v>1</v>
      </c>
      <c r="I23" s="2">
        <f>IF(抽出データ!V23-2&lt;0,0,抽出データ!V23-2)</f>
        <v>2</v>
      </c>
      <c r="J23" s="2">
        <f>MIN(2,IF(抽出データ!W23-2&lt;0,0,抽出データ!W23-2))</f>
        <v>0</v>
      </c>
      <c r="K23" s="2">
        <f>IF(抽出データ!X23-2&lt;0,0,抽出データ!X23-2)</f>
        <v>0</v>
      </c>
      <c r="L23" s="2">
        <f>IF(抽出データ!Y23-2&lt;0,0,抽出データ!Y23-2)</f>
        <v>0</v>
      </c>
      <c r="M23" s="2">
        <f>IF(抽出データ!Z23-2&lt;0,0,抽出データ!Z23-2)</f>
        <v>1</v>
      </c>
      <c r="N23" s="2">
        <f>IF(抽出データ!AB23-2&lt;0,0,抽出データ!AB23-2)</f>
        <v>0</v>
      </c>
      <c r="O23" s="2">
        <f>IF(抽出データ!AC23-2&lt;0,0,抽出データ!AC23-2)</f>
        <v>2</v>
      </c>
      <c r="P23" s="2">
        <f>IF(抽出データ!AD23-2&lt;0,0,抽出データ!AD23-2)</f>
        <v>2</v>
      </c>
      <c r="Q23" s="2">
        <f>IF(抽出データ!AE23-2&lt;0,0,抽出データ!AE23-2)</f>
        <v>2</v>
      </c>
      <c r="R23" s="2">
        <f>IF(抽出データ!AF23-2&lt;0,0,抽出データ!AF23-2)</f>
        <v>1</v>
      </c>
      <c r="S23" s="2">
        <f>IF(抽出データ!AG23-2&lt;0,0,抽出データ!AG23-2)</f>
        <v>0</v>
      </c>
      <c r="T23" s="2">
        <f>IF(抽出データ!AH23-2&lt;0,0,抽出データ!AH23-2)</f>
        <v>0</v>
      </c>
      <c r="U23" s="2">
        <f>IF(抽出データ!AI23-2&lt;0,0,抽出データ!AI23-2)</f>
        <v>0</v>
      </c>
      <c r="V23" s="2">
        <f>IF(抽出データ!AJ23-2&lt;0,0,抽出データ!AJ23-2)</f>
        <v>0</v>
      </c>
      <c r="W23" s="2">
        <f>IF(抽出データ!AK23-2&lt;0,0,抽出データ!AK23-2)</f>
        <v>2</v>
      </c>
      <c r="X23" s="2">
        <f>IF(抽出データ!AL23-2&lt;0,0,抽出データ!AL23-2)</f>
        <v>0</v>
      </c>
      <c r="Y23" s="2">
        <f>IF(抽出データ!AM23-2&lt;0,0,抽出データ!AM23-2)</f>
        <v>0</v>
      </c>
      <c r="Z23" s="2">
        <f>IF(抽出データ!AN23-2&lt;0,0,抽出データ!AN23-2)</f>
        <v>0</v>
      </c>
      <c r="AA23" s="2">
        <f>IF(抽出データ!AO23-2&lt;0,0,抽出データ!AO23-2)</f>
        <v>0</v>
      </c>
      <c r="AB23" s="2">
        <f>IF(抽出データ!AP23-2&lt;0,0,抽出データ!AP23-2)</f>
        <v>2</v>
      </c>
      <c r="AC23" s="2">
        <f>IF(抽出データ!AQ23-2&lt;0,0,抽出データ!AQ23-2)</f>
        <v>2</v>
      </c>
      <c r="AD23" s="2">
        <f>IF(抽出データ!AR23-2&lt;=0,1,2)</f>
        <v>1</v>
      </c>
      <c r="AE23" s="2">
        <f>IF(抽出データ!AS23-2&lt;=0,1,2)</f>
        <v>1</v>
      </c>
      <c r="AF23" s="2">
        <f>IF(抽出データ!AT23-2&lt;=0,1,2)</f>
        <v>1</v>
      </c>
      <c r="AG23" s="2">
        <f>IF(抽出データ!AU23-2&lt;=0,1,2)</f>
        <v>1</v>
      </c>
      <c r="AH23" s="2">
        <f>IF(抽出データ!AV23-2&lt;=0,1,2)</f>
        <v>1</v>
      </c>
      <c r="AI23" s="2">
        <f>IF(抽出データ!AW23-2&lt;=0,1,2)</f>
        <v>1</v>
      </c>
      <c r="AJ23" s="2">
        <f>IF(抽出データ!AX23-2&lt;=0,1,2)</f>
        <v>1</v>
      </c>
      <c r="AK23" s="2">
        <f>IF(抽出データ!AY23-2&lt;=0,1,2)</f>
        <v>1</v>
      </c>
      <c r="AL23" s="2">
        <f>IF(抽出データ!AZ23-2&lt;0,0,抽出データ!AZ23-2)</f>
        <v>0</v>
      </c>
      <c r="AM23" s="2">
        <f>IF(抽出データ!BB23-2&lt;0,0,抽出データ!BB23-2)</f>
        <v>0</v>
      </c>
      <c r="AN23" s="2">
        <f>IF(抽出データ!BD23-2&lt;0,0,抽出データ!BD23-2)</f>
        <v>0</v>
      </c>
      <c r="AO23" s="2">
        <f>MIN(2,IF(抽出データ!BE23-2&lt;0,0,抽出データ!BE23-2))</f>
        <v>0</v>
      </c>
      <c r="AP23" s="2">
        <f>IF(抽出データ!BF23-2&lt;0,0,抽出データ!BF23-2)</f>
        <v>0</v>
      </c>
      <c r="AQ23" s="2">
        <f>IF(抽出データ!BG23-2&lt;0,0,抽出データ!BG23-2)</f>
        <v>1</v>
      </c>
      <c r="AR23" s="2">
        <f>IF(抽出データ!BH23-2&lt;0,0,抽出データ!BH23-2)</f>
        <v>0</v>
      </c>
      <c r="AS23" s="2">
        <f t="shared" si="14"/>
        <v>0</v>
      </c>
      <c r="AT23" s="2">
        <f>IF(抽出データ!DB23-2&lt;=0,1,2)</f>
        <v>1</v>
      </c>
      <c r="AU23" s="2">
        <f>IF(抽出データ!DD23-2&lt;0,0,抽出データ!DD23-2)</f>
        <v>0</v>
      </c>
      <c r="AV23" s="2">
        <f>IF(抽出データ!DE23-2&lt;0,0,抽出データ!DE23-2)</f>
        <v>0</v>
      </c>
      <c r="AW23" s="2">
        <f>IF(抽出データ!DF23-2&lt;0,0,IF(抽出データ!DF23&gt;3,2,1))</f>
        <v>1</v>
      </c>
      <c r="AX23" s="2">
        <f>IF(抽出データ!DG23-2&lt;=0,1,2)</f>
        <v>1</v>
      </c>
      <c r="AY23" s="8">
        <v>4</v>
      </c>
      <c r="AZ23" s="2">
        <v>2</v>
      </c>
      <c r="BA23" s="2">
        <v>3</v>
      </c>
      <c r="BI23" s="4" t="s">
        <v>445</v>
      </c>
      <c r="BJ23" s="2">
        <v>1</v>
      </c>
      <c r="BK23" s="2">
        <v>100</v>
      </c>
      <c r="BL23" s="2">
        <v>2</v>
      </c>
      <c r="BN23" s="2">
        <v>4000</v>
      </c>
      <c r="BO23" s="2">
        <v>4</v>
      </c>
      <c r="BP23" s="2">
        <v>4</v>
      </c>
      <c r="BQ23" s="2">
        <v>4</v>
      </c>
      <c r="BR23" s="2">
        <v>4</v>
      </c>
      <c r="BS23" s="2">
        <v>4</v>
      </c>
      <c r="BT23" s="2">
        <v>4</v>
      </c>
      <c r="BV23" s="2">
        <f t="shared" si="1"/>
        <v>31</v>
      </c>
      <c r="BW23" s="2">
        <f t="shared" si="2"/>
        <v>16</v>
      </c>
      <c r="BX23" s="2">
        <f t="shared" si="3"/>
        <v>8</v>
      </c>
      <c r="BY23" s="2">
        <f t="shared" si="4"/>
        <v>6</v>
      </c>
      <c r="BZ23" s="2">
        <f t="shared" si="5"/>
        <v>23</v>
      </c>
      <c r="CA23" s="2">
        <f t="shared" si="6"/>
        <v>7</v>
      </c>
      <c r="CB23" s="2">
        <f t="shared" si="7"/>
        <v>5</v>
      </c>
      <c r="CC23" s="2">
        <f t="shared" si="8"/>
        <v>8</v>
      </c>
      <c r="CD23" s="2">
        <f t="shared" si="9"/>
        <v>12</v>
      </c>
      <c r="CE23" s="2">
        <f t="shared" si="10"/>
        <v>12</v>
      </c>
      <c r="CF23" s="2">
        <f t="shared" si="11"/>
        <v>9</v>
      </c>
      <c r="CG23" s="2">
        <f t="shared" si="12"/>
        <v>10</v>
      </c>
      <c r="CH23" s="2">
        <f t="shared" si="15"/>
        <v>3</v>
      </c>
      <c r="CI23" s="2">
        <f t="shared" si="13"/>
        <v>4</v>
      </c>
      <c r="CJ23" s="2">
        <f t="shared" si="16"/>
        <v>10</v>
      </c>
      <c r="CK23" s="2">
        <f>55+IF(抽出データ!BJ23=1,60,0)+IF(抽出データ!BK23=1,25,0)+IF(抽出データ!BM23=1,5,0)+IF(抽出データ!BL23=1,5,0)+IF(抽出データ!BN23=1,5,0)</f>
        <v>55</v>
      </c>
      <c r="CL23" s="2">
        <f>(80+IF(抽出データ!BR23=1,12,0)+IF(SUM(抽出データ!BS23:BV23,抽出データ!CB23)&gt;1,22,IF(SUM(抽出データ!BS23:BV23,抽出データ!CB23)=1,11,0)))</f>
        <v>80</v>
      </c>
      <c r="CM23" s="2">
        <f>80+IF(抽出データ!CH23=1,40,0)+IF(抽出データ!CI23=1,20,0)+IF(抽出データ!CJ23=1,20,0)</f>
        <v>80</v>
      </c>
      <c r="CN23" s="2">
        <f>80+IF(抽出データ!CN23=1,10,0)+IF(抽出データ!CO23=1,5,0)+IF(抽出データ!CP23=1,10,0)+12</f>
        <v>92</v>
      </c>
      <c r="CO23" s="2">
        <f>IF(SUM(抽出データ!CT23:CW23)&gt;0,120,100)</f>
        <v>100</v>
      </c>
      <c r="CQ23" s="2">
        <f t="shared" si="17"/>
        <v>72.2</v>
      </c>
    </row>
    <row r="24" spans="1:95">
      <c r="A24" s="2">
        <v>1996</v>
      </c>
      <c r="B24" s="2">
        <v>500</v>
      </c>
      <c r="C24" s="2">
        <v>3</v>
      </c>
      <c r="D24" s="2">
        <f t="shared" si="0"/>
        <v>166.66666666666666</v>
      </c>
      <c r="E24" s="4" t="s">
        <v>42</v>
      </c>
      <c r="F24" s="2">
        <f>IF(抽出データ!S24-2&lt;0,0,抽出データ!S24-2)</f>
        <v>2</v>
      </c>
      <c r="G24" s="2">
        <f>IF(抽出データ!T24-2&lt;0,0,抽出データ!T24-2)</f>
        <v>0</v>
      </c>
      <c r="H24" s="2">
        <f>IF(抽出データ!U24-2&lt;0,0,抽出データ!U24-2)</f>
        <v>1</v>
      </c>
      <c r="I24" s="2">
        <f>IF(抽出データ!V24-2&lt;0,0,抽出データ!V24-2)</f>
        <v>1</v>
      </c>
      <c r="J24" s="2">
        <f>MIN(2,IF(抽出データ!W24-2&lt;0,0,抽出データ!W24-2))</f>
        <v>0</v>
      </c>
      <c r="K24" s="2">
        <f>IF(抽出データ!X24-2&lt;0,0,抽出データ!X24-2)</f>
        <v>0</v>
      </c>
      <c r="L24" s="2">
        <f>IF(抽出データ!Y24-2&lt;0,0,抽出データ!Y24-2)</f>
        <v>0</v>
      </c>
      <c r="M24" s="2">
        <f>IF(抽出データ!Z24-2&lt;0,0,抽出データ!Z24-2)</f>
        <v>0</v>
      </c>
      <c r="N24" s="2">
        <f>IF(抽出データ!AB24-2&lt;0,0,抽出データ!AB24-2)</f>
        <v>0</v>
      </c>
      <c r="O24" s="2">
        <f>IF(抽出データ!AC24-2&lt;0,0,抽出データ!AC24-2)</f>
        <v>2</v>
      </c>
      <c r="P24" s="2">
        <f>IF(抽出データ!AD24-2&lt;0,0,抽出データ!AD24-2)</f>
        <v>2</v>
      </c>
      <c r="Q24" s="2">
        <f>IF(抽出データ!AE24-2&lt;0,0,抽出データ!AE24-2)</f>
        <v>2</v>
      </c>
      <c r="R24" s="2">
        <f>IF(抽出データ!AF24-2&lt;0,0,抽出データ!AF24-2)</f>
        <v>0</v>
      </c>
      <c r="S24" s="2">
        <f>IF(抽出データ!AG24-2&lt;0,0,抽出データ!AG24-2)</f>
        <v>1</v>
      </c>
      <c r="T24" s="2">
        <f>IF(抽出データ!AH24-2&lt;0,0,抽出データ!AH24-2)</f>
        <v>1</v>
      </c>
      <c r="U24" s="2">
        <f>IF(抽出データ!AI24-2&lt;0,0,抽出データ!AI24-2)</f>
        <v>1</v>
      </c>
      <c r="V24" s="2">
        <f>IF(抽出データ!AJ24-2&lt;0,0,抽出データ!AJ24-2)</f>
        <v>0</v>
      </c>
      <c r="W24" s="2">
        <f>IF(抽出データ!AK24-2&lt;0,0,抽出データ!AK24-2)</f>
        <v>2</v>
      </c>
      <c r="X24" s="2">
        <f>IF(抽出データ!AL24-2&lt;0,0,抽出データ!AL24-2)</f>
        <v>1</v>
      </c>
      <c r="Y24" s="2">
        <f>IF(抽出データ!AM24-2&lt;0,0,抽出データ!AM24-2)</f>
        <v>2</v>
      </c>
      <c r="Z24" s="2">
        <f>IF(抽出データ!AN24-2&lt;0,0,抽出データ!AN24-2)</f>
        <v>0</v>
      </c>
      <c r="AA24" s="2">
        <f>IF(抽出データ!AO24-2&lt;0,0,抽出データ!AO24-2)</f>
        <v>2</v>
      </c>
      <c r="AB24" s="2">
        <f>IF(抽出データ!AP24-2&lt;0,0,抽出データ!AP24-2)</f>
        <v>2</v>
      </c>
      <c r="AC24" s="2">
        <f>IF(抽出データ!AQ24-2&lt;0,0,抽出データ!AQ24-2)</f>
        <v>2</v>
      </c>
      <c r="AD24" s="2">
        <f>IF(抽出データ!AR24-2&lt;=0,1,2)</f>
        <v>1</v>
      </c>
      <c r="AE24" s="2">
        <f>IF(抽出データ!AS24-2&lt;=0,1,2)</f>
        <v>1</v>
      </c>
      <c r="AF24" s="2">
        <f>IF(抽出データ!AT24-2&lt;=0,1,2)</f>
        <v>1</v>
      </c>
      <c r="AG24" s="2">
        <f>IF(抽出データ!AU24-2&lt;=0,1,2)</f>
        <v>1</v>
      </c>
      <c r="AH24" s="2">
        <f>IF(抽出データ!AV24-2&lt;=0,1,2)</f>
        <v>1</v>
      </c>
      <c r="AI24" s="2">
        <f>IF(抽出データ!AW24-2&lt;=0,1,2)</f>
        <v>1</v>
      </c>
      <c r="AJ24" s="2">
        <f>IF(抽出データ!AX24-2&lt;=0,1,2)</f>
        <v>1</v>
      </c>
      <c r="AK24" s="2">
        <f>IF(抽出データ!AY24-2&lt;=0,1,2)</f>
        <v>1</v>
      </c>
      <c r="AL24" s="2">
        <f>IF(抽出データ!AZ24-2&lt;0,0,抽出データ!AZ24-2)</f>
        <v>0</v>
      </c>
      <c r="AM24" s="2">
        <f>IF(抽出データ!BB24-2&lt;0,0,抽出データ!BB24-2)</f>
        <v>0</v>
      </c>
      <c r="AN24" s="2">
        <f>IF(抽出データ!BD24-2&lt;0,0,抽出データ!BD24-2)</f>
        <v>0</v>
      </c>
      <c r="AO24" s="2">
        <f>MIN(2,IF(抽出データ!BE24-2&lt;0,0,抽出データ!BE24-2))</f>
        <v>0</v>
      </c>
      <c r="AP24" s="2">
        <f>IF(抽出データ!BF24-2&lt;0,0,抽出データ!BF24-2)</f>
        <v>0</v>
      </c>
      <c r="AQ24" s="2">
        <f>IF(抽出データ!BG24-2&lt;0,0,抽出データ!BG24-2)</f>
        <v>0</v>
      </c>
      <c r="AR24" s="2">
        <f>IF(抽出データ!BH24-2&lt;0,0,抽出データ!BH24-2)</f>
        <v>0</v>
      </c>
      <c r="AS24" s="2">
        <f t="shared" si="14"/>
        <v>0</v>
      </c>
      <c r="AT24" s="2">
        <f>IF(抽出データ!DB24-2&lt;=0,1,2)</f>
        <v>1</v>
      </c>
      <c r="AU24" s="2">
        <f>IF(抽出データ!DD24-2&lt;0,0,抽出データ!DD24-2)</f>
        <v>0</v>
      </c>
      <c r="AV24" s="2">
        <f>IF(抽出データ!DE24-2&lt;0,0,抽出データ!DE24-2)</f>
        <v>1</v>
      </c>
      <c r="AW24" s="2">
        <f>IF(抽出データ!DF24-2&lt;0,0,IF(抽出データ!DF24&gt;3,2,1))</f>
        <v>1</v>
      </c>
      <c r="AX24" s="2">
        <f>IF(抽出データ!DG24-2&lt;=0,1,2)</f>
        <v>1</v>
      </c>
      <c r="AY24" s="8">
        <v>1</v>
      </c>
      <c r="AZ24" s="2">
        <v>1</v>
      </c>
      <c r="BA24" s="2">
        <v>3</v>
      </c>
      <c r="BI24" s="4" t="s">
        <v>445</v>
      </c>
      <c r="BJ24" s="2">
        <v>1</v>
      </c>
      <c r="BK24" s="2">
        <v>70</v>
      </c>
      <c r="BL24" s="2">
        <v>3</v>
      </c>
      <c r="BO24" s="2">
        <v>5</v>
      </c>
      <c r="BP24" s="2">
        <v>5</v>
      </c>
      <c r="BQ24" s="2">
        <v>3</v>
      </c>
      <c r="BR24" s="2">
        <v>4</v>
      </c>
      <c r="BS24" s="2">
        <v>3</v>
      </c>
      <c r="BT24" s="2">
        <v>4</v>
      </c>
      <c r="BV24" s="2">
        <f t="shared" si="1"/>
        <v>36</v>
      </c>
      <c r="BW24" s="2">
        <f t="shared" si="2"/>
        <v>19</v>
      </c>
      <c r="BX24" s="2">
        <f t="shared" si="3"/>
        <v>10</v>
      </c>
      <c r="BY24" s="2">
        <f t="shared" si="4"/>
        <v>7</v>
      </c>
      <c r="BZ24" s="2">
        <f t="shared" si="5"/>
        <v>25</v>
      </c>
      <c r="CA24" s="2">
        <f t="shared" si="6"/>
        <v>10</v>
      </c>
      <c r="CB24" s="2">
        <f t="shared" si="7"/>
        <v>6</v>
      </c>
      <c r="CC24" s="2">
        <f t="shared" si="8"/>
        <v>11</v>
      </c>
      <c r="CD24" s="2">
        <f t="shared" si="9"/>
        <v>14</v>
      </c>
      <c r="CE24" s="2">
        <f t="shared" si="10"/>
        <v>14</v>
      </c>
      <c r="CF24" s="2">
        <f t="shared" si="11"/>
        <v>9</v>
      </c>
      <c r="CG24" s="2">
        <f t="shared" si="12"/>
        <v>16</v>
      </c>
      <c r="CH24" s="2">
        <f t="shared" si="15"/>
        <v>4</v>
      </c>
      <c r="CI24" s="2">
        <f t="shared" si="13"/>
        <v>4</v>
      </c>
      <c r="CJ24" s="2">
        <f t="shared" si="16"/>
        <v>13</v>
      </c>
      <c r="CK24" s="2">
        <f>55+IF(抽出データ!BJ24=1,60,0)+IF(抽出データ!BK24=1,25,0)+IF(抽出データ!BM24=1,5,0)+IF(抽出データ!BL24=1,5,0)+IF(抽出データ!BN24=1,5,0)</f>
        <v>55</v>
      </c>
      <c r="CL24" s="2">
        <f>(80+IF(抽出データ!BR24=1,12,0)+IF(SUM(抽出データ!BS24:BV24,抽出データ!CB24)&gt;1,22,IF(SUM(抽出データ!BS24:BV24,抽出データ!CB24)=1,11,0)))</f>
        <v>80</v>
      </c>
      <c r="CM24" s="2">
        <f>80+IF(抽出データ!CH24=1,40,0)+IF(抽出データ!CI24=1,20,0)+IF(抽出データ!CJ24=1,20,0)</f>
        <v>80</v>
      </c>
      <c r="CN24" s="2">
        <f>80+IF(抽出データ!CN24=1,10,0)+IF(抽出データ!CO24=1,5,0)+IF(抽出データ!CP24=1,10,0)+12</f>
        <v>102</v>
      </c>
      <c r="CO24" s="2">
        <f>IF(SUM(抽出データ!CT24:CW24)&gt;0,120,100)</f>
        <v>100</v>
      </c>
      <c r="CQ24" s="2">
        <f t="shared" si="17"/>
        <v>73.2</v>
      </c>
    </row>
    <row r="25" spans="1:95">
      <c r="A25" s="2">
        <v>2001</v>
      </c>
      <c r="B25" s="2">
        <v>3500</v>
      </c>
      <c r="C25" s="2">
        <v>10</v>
      </c>
      <c r="D25" s="2">
        <f t="shared" si="0"/>
        <v>350</v>
      </c>
      <c r="E25" s="4" t="s">
        <v>43</v>
      </c>
      <c r="F25" s="2">
        <f>IF(抽出データ!S25-2&lt;0,0,抽出データ!S25-2)</f>
        <v>0</v>
      </c>
      <c r="G25" s="2">
        <f>IF(抽出データ!T25-2&lt;0,0,抽出データ!T25-2)</f>
        <v>1</v>
      </c>
      <c r="H25" s="2">
        <f>IF(抽出データ!U25-2&lt;0,0,抽出データ!U25-2)</f>
        <v>1</v>
      </c>
      <c r="I25" s="2">
        <f>IF(抽出データ!V25-2&lt;0,0,抽出データ!V25-2)</f>
        <v>1</v>
      </c>
      <c r="J25" s="2">
        <f>MIN(2,IF(抽出データ!W25-2&lt;0,0,抽出データ!W25-2))</f>
        <v>0</v>
      </c>
      <c r="K25" s="2">
        <f>IF(抽出データ!X25-2&lt;0,0,抽出データ!X25-2)</f>
        <v>0</v>
      </c>
      <c r="L25" s="2">
        <f>IF(抽出データ!Y25-2&lt;0,0,抽出データ!Y25-2)</f>
        <v>0</v>
      </c>
      <c r="M25" s="2">
        <f>IF(抽出データ!Z25-2&lt;0,0,抽出データ!Z25-2)</f>
        <v>1</v>
      </c>
      <c r="N25" s="2">
        <f>IF(抽出データ!AB25-2&lt;0,0,抽出データ!AB25-2)</f>
        <v>2</v>
      </c>
      <c r="O25" s="2">
        <f>IF(抽出データ!AC25-2&lt;0,0,抽出データ!AC25-2)</f>
        <v>2</v>
      </c>
      <c r="P25" s="2">
        <f>IF(抽出データ!AD25-2&lt;0,0,抽出データ!AD25-2)</f>
        <v>1</v>
      </c>
      <c r="Q25" s="2">
        <f>IF(抽出データ!AE25-2&lt;0,0,抽出データ!AE25-2)</f>
        <v>1</v>
      </c>
      <c r="R25" s="2">
        <f>IF(抽出データ!AF25-2&lt;0,0,抽出データ!AF25-2)</f>
        <v>1</v>
      </c>
      <c r="S25" s="2">
        <f>IF(抽出データ!AG25-2&lt;0,0,抽出データ!AG25-2)</f>
        <v>1</v>
      </c>
      <c r="T25" s="2">
        <f>IF(抽出データ!AH25-2&lt;0,0,抽出データ!AH25-2)</f>
        <v>0</v>
      </c>
      <c r="U25" s="2">
        <f>IF(抽出データ!AI25-2&lt;0,0,抽出データ!AI25-2)</f>
        <v>1</v>
      </c>
      <c r="V25" s="2">
        <f>IF(抽出データ!AJ25-2&lt;0,0,抽出データ!AJ25-2)</f>
        <v>2</v>
      </c>
      <c r="W25" s="2">
        <f>IF(抽出データ!AK25-2&lt;0,0,抽出データ!AK25-2)</f>
        <v>1</v>
      </c>
      <c r="X25" s="2">
        <f>IF(抽出データ!AL25-2&lt;0,0,抽出データ!AL25-2)</f>
        <v>1</v>
      </c>
      <c r="Y25" s="2">
        <f>IF(抽出データ!AM25-2&lt;0,0,抽出データ!AM25-2)</f>
        <v>0</v>
      </c>
      <c r="Z25" s="2">
        <f>IF(抽出データ!AN25-2&lt;0,0,抽出データ!AN25-2)</f>
        <v>1</v>
      </c>
      <c r="AA25" s="2">
        <f>IF(抽出データ!AO25-2&lt;0,0,抽出データ!AO25-2)</f>
        <v>2</v>
      </c>
      <c r="AB25" s="2">
        <f>IF(抽出データ!AP25-2&lt;0,0,抽出データ!AP25-2)</f>
        <v>2</v>
      </c>
      <c r="AC25" s="2">
        <f>IF(抽出データ!AQ25-2&lt;0,0,抽出データ!AQ25-2)</f>
        <v>1</v>
      </c>
      <c r="AD25" s="2">
        <f>IF(抽出データ!AR25-2&lt;=0,1,2)</f>
        <v>2</v>
      </c>
      <c r="AE25" s="2">
        <f>IF(抽出データ!AS25-2&lt;=0,1,2)</f>
        <v>2</v>
      </c>
      <c r="AF25" s="2">
        <f>IF(抽出データ!AT25-2&lt;=0,1,2)</f>
        <v>2</v>
      </c>
      <c r="AG25" s="2">
        <f>IF(抽出データ!AU25-2&lt;=0,1,2)</f>
        <v>2</v>
      </c>
      <c r="AH25" s="2">
        <f>IF(抽出データ!AV25-2&lt;=0,1,2)</f>
        <v>1</v>
      </c>
      <c r="AI25" s="2">
        <f>IF(抽出データ!AW25-2&lt;=0,1,2)</f>
        <v>2</v>
      </c>
      <c r="AJ25" s="2">
        <f>IF(抽出データ!AX25-2&lt;=0,1,2)</f>
        <v>2</v>
      </c>
      <c r="AK25" s="2">
        <f>IF(抽出データ!AY25-2&lt;=0,1,2)</f>
        <v>2</v>
      </c>
      <c r="AL25" s="2">
        <f>IF(抽出データ!AZ25-2&lt;0,0,抽出データ!AZ25-2)</f>
        <v>0</v>
      </c>
      <c r="AM25" s="2">
        <f>IF(抽出データ!BB25-2&lt;0,0,抽出データ!BB25-2)</f>
        <v>1</v>
      </c>
      <c r="AN25" s="2">
        <f>IF(抽出データ!BD25-2&lt;0,0,抽出データ!BD25-2)</f>
        <v>2</v>
      </c>
      <c r="AO25" s="2">
        <f>MIN(2,IF(抽出データ!BE25-2&lt;0,0,抽出データ!BE25-2))</f>
        <v>2</v>
      </c>
      <c r="AP25" s="2">
        <f>IF(抽出データ!BF25-2&lt;0,0,抽出データ!BF25-2)</f>
        <v>2</v>
      </c>
      <c r="AQ25" s="2">
        <f>IF(抽出データ!BG25-2&lt;0,0,抽出データ!BG25-2)</f>
        <v>0</v>
      </c>
      <c r="AR25" s="2">
        <f>IF(抽出データ!BH25-2&lt;0,0,抽出データ!BH25-2)</f>
        <v>1</v>
      </c>
      <c r="AS25" s="2">
        <f t="shared" si="14"/>
        <v>0</v>
      </c>
      <c r="AT25" s="2">
        <f>IF(抽出データ!DB25-2&lt;=0,1,2)</f>
        <v>2</v>
      </c>
      <c r="AU25" s="2">
        <f>IF(抽出データ!DD25-2&lt;0,0,抽出データ!DD25-2)</f>
        <v>1</v>
      </c>
      <c r="AV25" s="2">
        <f>IF(抽出データ!DE25-2&lt;0,0,抽出データ!DE25-2)</f>
        <v>0</v>
      </c>
      <c r="AW25" s="2">
        <f>IF(抽出データ!DF25-2&lt;0,0,IF(抽出データ!DF25&gt;3,2,1))</f>
        <v>1</v>
      </c>
      <c r="AX25" s="2">
        <f>IF(抽出データ!DG25-2&lt;=0,1,2)</f>
        <v>1</v>
      </c>
      <c r="AY25" s="8">
        <v>5</v>
      </c>
      <c r="AZ25" s="2">
        <v>2</v>
      </c>
      <c r="BA25" s="2">
        <v>3</v>
      </c>
      <c r="BI25" s="4" t="s">
        <v>445</v>
      </c>
      <c r="BJ25" s="2">
        <v>1</v>
      </c>
      <c r="BK25" s="2">
        <v>0</v>
      </c>
      <c r="BL25" s="2">
        <v>1</v>
      </c>
      <c r="BM25" s="2">
        <v>10000</v>
      </c>
      <c r="BO25" s="2">
        <v>4</v>
      </c>
      <c r="BP25" s="2">
        <v>5</v>
      </c>
      <c r="BQ25" s="2">
        <v>6</v>
      </c>
      <c r="BR25" s="2">
        <v>6</v>
      </c>
      <c r="BS25" s="2">
        <v>6</v>
      </c>
      <c r="BT25" s="2">
        <v>4</v>
      </c>
      <c r="BV25" s="2">
        <f t="shared" si="1"/>
        <v>51</v>
      </c>
      <c r="BW25" s="2">
        <f t="shared" si="2"/>
        <v>19</v>
      </c>
      <c r="BX25" s="2">
        <f t="shared" si="3"/>
        <v>13</v>
      </c>
      <c r="BY25" s="2">
        <f t="shared" si="4"/>
        <v>18</v>
      </c>
      <c r="BZ25" s="2">
        <f t="shared" si="5"/>
        <v>28</v>
      </c>
      <c r="CA25" s="2">
        <f t="shared" si="6"/>
        <v>15</v>
      </c>
      <c r="CB25" s="2">
        <f t="shared" si="7"/>
        <v>10</v>
      </c>
      <c r="CC25" s="2">
        <f t="shared" si="8"/>
        <v>11</v>
      </c>
      <c r="CD25" s="2">
        <f t="shared" si="9"/>
        <v>19</v>
      </c>
      <c r="CE25" s="2">
        <f t="shared" si="10"/>
        <v>18</v>
      </c>
      <c r="CF25" s="2">
        <f t="shared" si="11"/>
        <v>12</v>
      </c>
      <c r="CG25" s="2">
        <f t="shared" si="12"/>
        <v>15</v>
      </c>
      <c r="CH25" s="2">
        <f t="shared" si="15"/>
        <v>4</v>
      </c>
      <c r="CI25" s="2">
        <f t="shared" si="13"/>
        <v>10</v>
      </c>
      <c r="CJ25" s="2">
        <f t="shared" si="16"/>
        <v>16</v>
      </c>
      <c r="CK25" s="2">
        <f>55+IF(抽出データ!BJ25=1,60,0)+IF(抽出データ!BK25=1,25,0)+IF(抽出データ!BM25=1,5,0)+IF(抽出データ!BL25=1,5,0)+IF(抽出データ!BN25=1,5,0)</f>
        <v>60</v>
      </c>
      <c r="CL25" s="2">
        <f>(80+IF(抽出データ!BR25=1,12,0)+IF(SUM(抽出データ!BS25:BV25,抽出データ!CB25)&gt;1,22,IF(SUM(抽出データ!BS25:BV25,抽出データ!CB25)=1,11,0)))</f>
        <v>80</v>
      </c>
      <c r="CM25" s="2">
        <f>80+IF(抽出データ!CH25=1,40,0)+IF(抽出データ!CI25=1,20,0)+IF(抽出データ!CJ25=1,20,0)</f>
        <v>80</v>
      </c>
      <c r="CN25" s="2">
        <f>80+IF(抽出データ!CN25=1,10,0)+IF(抽出データ!CO25=1,5,0)+IF(抽出データ!CP25=1,10,0)+12</f>
        <v>92</v>
      </c>
      <c r="CO25" s="2">
        <f>IF(SUM(抽出データ!CT25:CW25)&gt;0,120,100)</f>
        <v>100</v>
      </c>
      <c r="CQ25" s="2">
        <f t="shared" si="17"/>
        <v>74.2</v>
      </c>
    </row>
    <row r="26" spans="1:95">
      <c r="A26" s="2">
        <v>2002</v>
      </c>
      <c r="B26" s="2">
        <v>2500</v>
      </c>
      <c r="C26" s="2">
        <v>15</v>
      </c>
      <c r="D26" s="2">
        <f t="shared" si="0"/>
        <v>166.66666666666666</v>
      </c>
      <c r="E26" s="4" t="s">
        <v>44</v>
      </c>
      <c r="F26" s="2">
        <f>IF(抽出データ!S26-2&lt;0,0,抽出データ!S26-2)</f>
        <v>1</v>
      </c>
      <c r="G26" s="2">
        <f>IF(抽出データ!T26-2&lt;0,0,抽出データ!T26-2)</f>
        <v>1</v>
      </c>
      <c r="H26" s="2">
        <f>IF(抽出データ!U26-2&lt;0,0,抽出データ!U26-2)</f>
        <v>1</v>
      </c>
      <c r="I26" s="2">
        <f>IF(抽出データ!V26-2&lt;0,0,抽出データ!V26-2)</f>
        <v>1</v>
      </c>
      <c r="J26" s="2">
        <f>MIN(2,IF(抽出データ!W26-2&lt;0,0,抽出データ!W26-2))</f>
        <v>1</v>
      </c>
      <c r="K26" s="2">
        <f>IF(抽出データ!X26-2&lt;0,0,抽出データ!X26-2)</f>
        <v>0</v>
      </c>
      <c r="L26" s="2">
        <f>IF(抽出データ!Y26-2&lt;0,0,抽出データ!Y26-2)</f>
        <v>1</v>
      </c>
      <c r="M26" s="2">
        <f>IF(抽出データ!Z26-2&lt;0,0,抽出データ!Z26-2)</f>
        <v>1</v>
      </c>
      <c r="N26" s="2">
        <f>IF(抽出データ!AB26-2&lt;0,0,抽出データ!AB26-2)</f>
        <v>1</v>
      </c>
      <c r="O26" s="2">
        <f>IF(抽出データ!AC26-2&lt;0,0,抽出データ!AC26-2)</f>
        <v>1</v>
      </c>
      <c r="P26" s="2">
        <f>IF(抽出データ!AD26-2&lt;0,0,抽出データ!AD26-2)</f>
        <v>1</v>
      </c>
      <c r="Q26" s="2">
        <f>IF(抽出データ!AE26-2&lt;0,0,抽出データ!AE26-2)</f>
        <v>1</v>
      </c>
      <c r="R26" s="2">
        <f>IF(抽出データ!AF26-2&lt;0,0,抽出データ!AF26-2)</f>
        <v>1</v>
      </c>
      <c r="S26" s="2">
        <f>IF(抽出データ!AG26-2&lt;0,0,抽出データ!AG26-2)</f>
        <v>1</v>
      </c>
      <c r="T26" s="2">
        <f>IF(抽出データ!AH26-2&lt;0,0,抽出データ!AH26-2)</f>
        <v>1</v>
      </c>
      <c r="U26" s="2">
        <f>IF(抽出データ!AI26-2&lt;0,0,抽出データ!AI26-2)</f>
        <v>1</v>
      </c>
      <c r="V26" s="2">
        <f>IF(抽出データ!AJ26-2&lt;0,0,抽出データ!AJ26-2)</f>
        <v>1</v>
      </c>
      <c r="W26" s="2">
        <f>IF(抽出データ!AK26-2&lt;0,0,抽出データ!AK26-2)</f>
        <v>0</v>
      </c>
      <c r="X26" s="2">
        <f>IF(抽出データ!AL26-2&lt;0,0,抽出データ!AL26-2)</f>
        <v>1</v>
      </c>
      <c r="Y26" s="2">
        <f>IF(抽出データ!AM26-2&lt;0,0,抽出データ!AM26-2)</f>
        <v>1</v>
      </c>
      <c r="Z26" s="2">
        <f>IF(抽出データ!AN26-2&lt;0,0,抽出データ!AN26-2)</f>
        <v>1</v>
      </c>
      <c r="AA26" s="2">
        <f>IF(抽出データ!AO26-2&lt;0,0,抽出データ!AO26-2)</f>
        <v>1</v>
      </c>
      <c r="AB26" s="2">
        <f>IF(抽出データ!AP26-2&lt;0,0,抽出データ!AP26-2)</f>
        <v>0</v>
      </c>
      <c r="AC26" s="2">
        <f>IF(抽出データ!AQ26-2&lt;0,0,抽出データ!AQ26-2)</f>
        <v>1</v>
      </c>
      <c r="AD26" s="2">
        <f>IF(抽出データ!AR26-2&lt;=0,1,2)</f>
        <v>2</v>
      </c>
      <c r="AE26" s="2">
        <f>IF(抽出データ!AS26-2&lt;=0,1,2)</f>
        <v>2</v>
      </c>
      <c r="AF26" s="2">
        <f>IF(抽出データ!AT26-2&lt;=0,1,2)</f>
        <v>2</v>
      </c>
      <c r="AG26" s="2">
        <f>IF(抽出データ!AU26-2&lt;=0,1,2)</f>
        <v>2</v>
      </c>
      <c r="AH26" s="2">
        <f>IF(抽出データ!AV26-2&lt;=0,1,2)</f>
        <v>2</v>
      </c>
      <c r="AI26" s="2">
        <f>IF(抽出データ!AW26-2&lt;=0,1,2)</f>
        <v>2</v>
      </c>
      <c r="AJ26" s="2">
        <f>IF(抽出データ!AX26-2&lt;=0,1,2)</f>
        <v>2</v>
      </c>
      <c r="AK26" s="2">
        <f>IF(抽出データ!AY26-2&lt;=0,1,2)</f>
        <v>2</v>
      </c>
      <c r="AL26" s="2">
        <f>IF(抽出データ!AZ26-2&lt;0,0,抽出データ!AZ26-2)</f>
        <v>1</v>
      </c>
      <c r="AM26" s="2">
        <f>IF(抽出データ!BB26-2&lt;0,0,抽出データ!BB26-2)</f>
        <v>1</v>
      </c>
      <c r="AN26" s="2">
        <f>IF(抽出データ!BD26-2&lt;0,0,抽出データ!BD26-2)</f>
        <v>1</v>
      </c>
      <c r="AO26" s="2">
        <f>MIN(2,IF(抽出データ!BE26-2&lt;0,0,抽出データ!BE26-2))</f>
        <v>1</v>
      </c>
      <c r="AP26" s="2">
        <f>IF(抽出データ!BF26-2&lt;0,0,抽出データ!BF26-2)</f>
        <v>1</v>
      </c>
      <c r="AQ26" s="2">
        <f>IF(抽出データ!BG26-2&lt;0,0,抽出データ!BG26-2)</f>
        <v>1</v>
      </c>
      <c r="AR26" s="2">
        <f>IF(抽出データ!BH26-2&lt;0,0,抽出データ!BH26-2)</f>
        <v>1</v>
      </c>
      <c r="AS26" s="2">
        <f t="shared" si="14"/>
        <v>1</v>
      </c>
      <c r="AT26" s="2">
        <f>IF(抽出データ!DB26-2&lt;=0,1,2)</f>
        <v>2</v>
      </c>
      <c r="AU26" s="2">
        <f>IF(抽出データ!DD26-2&lt;0,0,抽出データ!DD26-2)</f>
        <v>1</v>
      </c>
      <c r="AV26" s="2">
        <f>IF(抽出データ!DE26-2&lt;0,0,抽出データ!DE26-2)</f>
        <v>1</v>
      </c>
      <c r="AW26" s="2">
        <f>IF(抽出データ!DF26-2&lt;0,0,IF(抽出データ!DF26&gt;3,2,1))</f>
        <v>2</v>
      </c>
      <c r="AX26" s="2">
        <f>IF(抽出データ!DG26-2&lt;=0,1,2)</f>
        <v>2</v>
      </c>
      <c r="AY26" s="8">
        <v>2</v>
      </c>
      <c r="AZ26" s="2">
        <v>2</v>
      </c>
      <c r="BA26" s="2">
        <v>2</v>
      </c>
      <c r="BB26" s="2">
        <v>0</v>
      </c>
      <c r="BC26" s="2">
        <v>0</v>
      </c>
      <c r="BD26" s="2">
        <v>1</v>
      </c>
      <c r="BE26" s="2">
        <v>1</v>
      </c>
      <c r="BF26" s="2">
        <v>0</v>
      </c>
      <c r="BG26" s="2">
        <v>0</v>
      </c>
      <c r="BH26" s="2">
        <v>0</v>
      </c>
      <c r="BI26" s="4" t="s">
        <v>445</v>
      </c>
      <c r="BJ26" s="2">
        <v>1</v>
      </c>
      <c r="BK26" s="2">
        <v>89</v>
      </c>
      <c r="BL26" s="2">
        <v>1</v>
      </c>
      <c r="BM26" s="2">
        <v>26000</v>
      </c>
      <c r="BO26" s="2">
        <v>2</v>
      </c>
      <c r="BP26" s="2">
        <v>3</v>
      </c>
      <c r="BQ26" s="2">
        <v>3</v>
      </c>
      <c r="BR26" s="2">
        <v>3</v>
      </c>
      <c r="BS26" s="2">
        <v>3</v>
      </c>
      <c r="BT26" s="2">
        <v>3</v>
      </c>
      <c r="BV26" s="2">
        <f t="shared" si="1"/>
        <v>58</v>
      </c>
      <c r="BW26" s="2">
        <f t="shared" si="2"/>
        <v>21</v>
      </c>
      <c r="BX26" s="2">
        <f t="shared" si="3"/>
        <v>10</v>
      </c>
      <c r="BY26" s="2">
        <f t="shared" si="4"/>
        <v>19</v>
      </c>
      <c r="BZ26" s="2">
        <f t="shared" si="5"/>
        <v>29</v>
      </c>
      <c r="CA26" s="2">
        <f t="shared" si="6"/>
        <v>11</v>
      </c>
      <c r="CB26" s="2">
        <f t="shared" si="7"/>
        <v>10</v>
      </c>
      <c r="CC26" s="2">
        <f t="shared" si="8"/>
        <v>11</v>
      </c>
      <c r="CD26" s="2">
        <f t="shared" si="9"/>
        <v>22</v>
      </c>
      <c r="CE26" s="2">
        <f t="shared" si="10"/>
        <v>16</v>
      </c>
      <c r="CF26" s="2">
        <f t="shared" si="11"/>
        <v>11</v>
      </c>
      <c r="CG26" s="2">
        <f t="shared" si="12"/>
        <v>15</v>
      </c>
      <c r="CH26" s="2">
        <f t="shared" si="15"/>
        <v>8</v>
      </c>
      <c r="CI26" s="2">
        <f t="shared" si="13"/>
        <v>10</v>
      </c>
      <c r="CJ26" s="2">
        <f t="shared" si="16"/>
        <v>19.5</v>
      </c>
      <c r="CK26" s="2">
        <f>55+IF(抽出データ!BJ26=1,60,0)+IF(抽出データ!BK26=1,25,0)+IF(抽出データ!BM26=1,5,0)+IF(抽出データ!BL26=1,5,0)+IF(抽出データ!BN26=1,5,0)</f>
        <v>85</v>
      </c>
      <c r="CL26" s="2">
        <f>(80+IF(抽出データ!BR26=1,12,0)+IF(SUM(抽出データ!BS26:BV26,抽出データ!CB26)&gt;1,22,IF(SUM(抽出データ!BS26:BV26,抽出データ!CB26)=1,11,0)))</f>
        <v>114</v>
      </c>
      <c r="CM26" s="2">
        <f>80+IF(抽出データ!CH26=1,40,0)+IF(抽出データ!CI26=1,20,0)+IF(抽出データ!CJ26=1,20,0)</f>
        <v>120</v>
      </c>
      <c r="CN26" s="2">
        <f>80+IF(抽出データ!CN26=1,10,0)+IF(抽出データ!CO26=1,5,0)+IF(抽出データ!CP26=1,10,0)+12</f>
        <v>102</v>
      </c>
      <c r="CO26" s="2">
        <f>IF(SUM(抽出データ!CT26:CW26)&gt;0,120,100)</f>
        <v>100</v>
      </c>
      <c r="CQ26" s="2">
        <f t="shared" si="17"/>
        <v>101.39999999999999</v>
      </c>
    </row>
    <row r="27" spans="1:95">
      <c r="A27" s="2">
        <v>2002</v>
      </c>
      <c r="B27" s="2">
        <v>200</v>
      </c>
      <c r="C27" s="2">
        <v>3</v>
      </c>
      <c r="D27" s="2">
        <f t="shared" si="0"/>
        <v>66.666666666666671</v>
      </c>
      <c r="E27" s="4" t="s">
        <v>45</v>
      </c>
      <c r="F27" s="2">
        <f>IF(抽出データ!S27-2&lt;0,0,抽出データ!S27-2)</f>
        <v>2</v>
      </c>
      <c r="G27" s="2">
        <f>IF(抽出データ!T27-2&lt;0,0,抽出データ!T27-2)</f>
        <v>0</v>
      </c>
      <c r="H27" s="2">
        <f>IF(抽出データ!U27-2&lt;0,0,抽出データ!U27-2)</f>
        <v>1</v>
      </c>
      <c r="I27" s="2">
        <f>IF(抽出データ!V27-2&lt;0,0,抽出データ!V27-2)</f>
        <v>0</v>
      </c>
      <c r="J27" s="2">
        <f>MIN(2,IF(抽出データ!W27-2&lt;0,0,抽出データ!W27-2))</f>
        <v>0</v>
      </c>
      <c r="K27" s="2">
        <f>IF(抽出データ!X27-2&lt;0,0,抽出データ!X27-2)</f>
        <v>1</v>
      </c>
      <c r="L27" s="2">
        <f>IF(抽出データ!Y27-2&lt;0,0,抽出データ!Y27-2)</f>
        <v>1</v>
      </c>
      <c r="M27" s="2">
        <f>IF(抽出データ!Z27-2&lt;0,0,抽出データ!Z27-2)</f>
        <v>1</v>
      </c>
      <c r="N27" s="2">
        <f>IF(抽出データ!AB27-2&lt;0,0,抽出データ!AB27-2)</f>
        <v>1</v>
      </c>
      <c r="O27" s="2">
        <f>IF(抽出データ!AC27-2&lt;0,0,抽出データ!AC27-2)</f>
        <v>2</v>
      </c>
      <c r="P27" s="2">
        <f>IF(抽出データ!AD27-2&lt;0,0,抽出データ!AD27-2)</f>
        <v>1</v>
      </c>
      <c r="Q27" s="2">
        <f>IF(抽出データ!AE27-2&lt;0,0,抽出データ!AE27-2)</f>
        <v>2</v>
      </c>
      <c r="R27" s="2">
        <f>IF(抽出データ!AF27-2&lt;0,0,抽出データ!AF27-2)</f>
        <v>1</v>
      </c>
      <c r="S27" s="2">
        <f>IF(抽出データ!AG27-2&lt;0,0,抽出データ!AG27-2)</f>
        <v>1</v>
      </c>
      <c r="T27" s="2">
        <f>IF(抽出データ!AH27-2&lt;0,0,抽出データ!AH27-2)</f>
        <v>1</v>
      </c>
      <c r="U27" s="2">
        <f>IF(抽出データ!AI27-2&lt;0,0,抽出データ!AI27-2)</f>
        <v>1</v>
      </c>
      <c r="V27" s="2">
        <f>IF(抽出データ!AJ27-2&lt;0,0,抽出データ!AJ27-2)</f>
        <v>1</v>
      </c>
      <c r="W27" s="2">
        <f>IF(抽出データ!AK27-2&lt;0,0,抽出データ!AK27-2)</f>
        <v>1</v>
      </c>
      <c r="X27" s="2">
        <f>IF(抽出データ!AL27-2&lt;0,0,抽出データ!AL27-2)</f>
        <v>1</v>
      </c>
      <c r="Y27" s="2">
        <f>IF(抽出データ!AM27-2&lt;0,0,抽出データ!AM27-2)</f>
        <v>1</v>
      </c>
      <c r="Z27" s="2">
        <f>IF(抽出データ!AN27-2&lt;0,0,抽出データ!AN27-2)</f>
        <v>0</v>
      </c>
      <c r="AA27" s="2">
        <f>IF(抽出データ!AO27-2&lt;0,0,抽出データ!AO27-2)</f>
        <v>2</v>
      </c>
      <c r="AB27" s="2">
        <f>IF(抽出データ!AP27-2&lt;0,0,抽出データ!AP27-2)</f>
        <v>2</v>
      </c>
      <c r="AC27" s="2">
        <f>IF(抽出データ!AQ27-2&lt;0,0,抽出データ!AQ27-2)</f>
        <v>2</v>
      </c>
      <c r="AD27" s="2">
        <f>IF(抽出データ!AR27-2&lt;=0,1,2)</f>
        <v>1</v>
      </c>
      <c r="AE27" s="2">
        <f>IF(抽出データ!AS27-2&lt;=0,1,2)</f>
        <v>1</v>
      </c>
      <c r="AF27" s="2">
        <f>IF(抽出データ!AT27-2&lt;=0,1,2)</f>
        <v>2</v>
      </c>
      <c r="AG27" s="2">
        <f>IF(抽出データ!AU27-2&lt;=0,1,2)</f>
        <v>2</v>
      </c>
      <c r="AH27" s="2">
        <f>IF(抽出データ!AV27-2&lt;=0,1,2)</f>
        <v>1</v>
      </c>
      <c r="AI27" s="2">
        <f>IF(抽出データ!AW27-2&lt;=0,1,2)</f>
        <v>1</v>
      </c>
      <c r="AJ27" s="2">
        <f>IF(抽出データ!AX27-2&lt;=0,1,2)</f>
        <v>2</v>
      </c>
      <c r="AK27" s="2">
        <f>IF(抽出データ!AY27-2&lt;=0,1,2)</f>
        <v>1</v>
      </c>
      <c r="AL27" s="2">
        <f>IF(抽出データ!AZ27-2&lt;0,0,抽出データ!AZ27-2)</f>
        <v>1</v>
      </c>
      <c r="AM27" s="2">
        <f>IF(抽出データ!BB27-2&lt;0,0,抽出データ!BB27-2)</f>
        <v>1</v>
      </c>
      <c r="AN27" s="2">
        <f>IF(抽出データ!BD27-2&lt;0,0,抽出データ!BD27-2)</f>
        <v>1</v>
      </c>
      <c r="AO27" s="2">
        <f>MIN(2,IF(抽出データ!BE27-2&lt;0,0,抽出データ!BE27-2))</f>
        <v>2</v>
      </c>
      <c r="AP27" s="2">
        <f>IF(抽出データ!BF27-2&lt;0,0,抽出データ!BF27-2)</f>
        <v>1</v>
      </c>
      <c r="AQ27" s="2">
        <f>IF(抽出データ!BG27-2&lt;0,0,抽出データ!BG27-2)</f>
        <v>1</v>
      </c>
      <c r="AR27" s="2">
        <f>IF(抽出データ!BH27-2&lt;0,0,抽出データ!BH27-2)</f>
        <v>0</v>
      </c>
      <c r="AS27" s="2">
        <f t="shared" si="14"/>
        <v>0</v>
      </c>
      <c r="AT27" s="2">
        <f>IF(抽出データ!DB27-2&lt;=0,1,2)</f>
        <v>2</v>
      </c>
      <c r="AU27" s="2">
        <f>IF(抽出データ!DD27-2&lt;0,0,抽出データ!DD27-2)</f>
        <v>1</v>
      </c>
      <c r="AV27" s="2">
        <f>IF(抽出データ!DE27-2&lt;0,0,抽出データ!DE27-2)</f>
        <v>2</v>
      </c>
      <c r="AW27" s="2">
        <f>IF(抽出データ!DF27-2&lt;0,0,IF(抽出データ!DF27&gt;3,2,1))</f>
        <v>1</v>
      </c>
      <c r="AX27" s="2">
        <f>IF(抽出データ!DG27-2&lt;=0,1,2)</f>
        <v>2</v>
      </c>
      <c r="AY27" s="8">
        <v>4</v>
      </c>
      <c r="AZ27" s="2">
        <v>3</v>
      </c>
      <c r="BA27" s="2">
        <v>3</v>
      </c>
      <c r="BI27" s="4" t="s">
        <v>445</v>
      </c>
      <c r="BJ27" s="2">
        <v>2</v>
      </c>
      <c r="BL27" s="2">
        <v>3</v>
      </c>
      <c r="BO27" s="2">
        <v>4</v>
      </c>
      <c r="BP27" s="2">
        <v>5</v>
      </c>
      <c r="BQ27" s="2">
        <v>5</v>
      </c>
      <c r="BR27" s="2">
        <v>2</v>
      </c>
      <c r="BS27" s="2">
        <v>2</v>
      </c>
      <c r="BT27" s="2">
        <v>2</v>
      </c>
      <c r="BV27" s="2">
        <f t="shared" si="1"/>
        <v>54.5</v>
      </c>
      <c r="BW27" s="2">
        <f t="shared" si="2"/>
        <v>21</v>
      </c>
      <c r="BX27" s="2">
        <f t="shared" si="3"/>
        <v>11</v>
      </c>
      <c r="BY27" s="2">
        <f t="shared" si="4"/>
        <v>19</v>
      </c>
      <c r="BZ27" s="2">
        <f t="shared" si="5"/>
        <v>30</v>
      </c>
      <c r="CA27" s="2">
        <f t="shared" si="6"/>
        <v>14</v>
      </c>
      <c r="CB27" s="2">
        <f t="shared" si="7"/>
        <v>12</v>
      </c>
      <c r="CC27" s="2">
        <f t="shared" si="8"/>
        <v>12</v>
      </c>
      <c r="CD27" s="2">
        <f t="shared" si="9"/>
        <v>17</v>
      </c>
      <c r="CE27" s="2">
        <f t="shared" si="10"/>
        <v>15</v>
      </c>
      <c r="CF27" s="2">
        <f t="shared" si="11"/>
        <v>10</v>
      </c>
      <c r="CG27" s="2">
        <f t="shared" si="12"/>
        <v>18</v>
      </c>
      <c r="CH27" s="2">
        <f t="shared" si="15"/>
        <v>7</v>
      </c>
      <c r="CI27" s="2">
        <f t="shared" si="13"/>
        <v>11</v>
      </c>
      <c r="CJ27" s="2">
        <f t="shared" si="16"/>
        <v>22.5</v>
      </c>
      <c r="CK27" s="2">
        <f>55+IF(抽出データ!BJ27=1,60,0)+IF(抽出データ!BK27=1,25,0)+IF(抽出データ!BM27=1,5,0)+IF(抽出データ!BL27=1,5,0)+IF(抽出データ!BN27=1,5,0)</f>
        <v>55</v>
      </c>
      <c r="CL27" s="2">
        <f>(80+IF(抽出データ!BR27=1,12,0)+IF(SUM(抽出データ!BS27:BV27,抽出データ!CB27)&gt;1,22,IF(SUM(抽出データ!BS27:BV27,抽出データ!CB27)=1,11,0)))</f>
        <v>114</v>
      </c>
      <c r="CM27" s="2">
        <f>80+IF(抽出データ!CH27=1,40,0)+IF(抽出データ!CI27=1,20,0)+IF(抽出データ!CJ27=1,20,0)</f>
        <v>80</v>
      </c>
      <c r="CN27" s="2">
        <f>80+IF(抽出データ!CN27=1,10,0)+IF(抽出データ!CO27=1,5,0)+IF(抽出データ!CP27=1,10,0)+12</f>
        <v>102</v>
      </c>
      <c r="CO27" s="2">
        <f>IF(SUM(抽出データ!CT27:CW27)&gt;0,120,100)</f>
        <v>100</v>
      </c>
      <c r="CQ27" s="2">
        <f t="shared" si="17"/>
        <v>83.399999999999991</v>
      </c>
    </row>
    <row r="28" spans="1:95">
      <c r="A28" s="2">
        <v>1980</v>
      </c>
      <c r="B28" s="2">
        <v>3600</v>
      </c>
      <c r="C28" s="2">
        <v>3</v>
      </c>
      <c r="D28" s="2">
        <f t="shared" si="0"/>
        <v>1200</v>
      </c>
      <c r="E28" s="4" t="s">
        <v>46</v>
      </c>
      <c r="F28" s="2">
        <f>IF(抽出データ!S28-2&lt;0,0,抽出データ!S28-2)</f>
        <v>1</v>
      </c>
      <c r="G28" s="2">
        <f>IF(抽出データ!T28-2&lt;0,0,抽出データ!T28-2)</f>
        <v>0</v>
      </c>
      <c r="H28" s="2">
        <f>IF(抽出データ!U28-2&lt;0,0,抽出データ!U28-2)</f>
        <v>0</v>
      </c>
      <c r="I28" s="2">
        <f>IF(抽出データ!V28-2&lt;0,0,抽出データ!V28-2)</f>
        <v>0</v>
      </c>
      <c r="J28" s="2">
        <f>MIN(2,IF(抽出データ!W28-2&lt;0,0,抽出データ!W28-2))</f>
        <v>0</v>
      </c>
      <c r="K28" s="2">
        <f>IF(抽出データ!X28-2&lt;0,0,抽出データ!X28-2)</f>
        <v>0</v>
      </c>
      <c r="L28" s="2">
        <f>IF(抽出データ!Y28-2&lt;0,0,抽出データ!Y28-2)</f>
        <v>0</v>
      </c>
      <c r="M28" s="2">
        <f>IF(抽出データ!Z28-2&lt;0,0,抽出データ!Z28-2)</f>
        <v>0</v>
      </c>
      <c r="N28" s="2">
        <f>IF(抽出データ!AB28-2&lt;0,0,抽出データ!AB28-2)</f>
        <v>1</v>
      </c>
      <c r="O28" s="2">
        <f>IF(抽出データ!AC28-2&lt;0,0,抽出データ!AC28-2)</f>
        <v>2</v>
      </c>
      <c r="P28" s="2">
        <f>IF(抽出データ!AD28-2&lt;0,0,抽出データ!AD28-2)</f>
        <v>1</v>
      </c>
      <c r="Q28" s="2">
        <f>IF(抽出データ!AE28-2&lt;0,0,抽出データ!AE28-2)</f>
        <v>1</v>
      </c>
      <c r="R28" s="2">
        <f>IF(抽出データ!AF28-2&lt;0,0,抽出データ!AF28-2)</f>
        <v>0</v>
      </c>
      <c r="S28" s="2">
        <f>IF(抽出データ!AG28-2&lt;0,0,抽出データ!AG28-2)</f>
        <v>0</v>
      </c>
      <c r="T28" s="2">
        <f>IF(抽出データ!AH28-2&lt;0,0,抽出データ!AH28-2)</f>
        <v>1</v>
      </c>
      <c r="U28" s="2">
        <f>IF(抽出データ!AI28-2&lt;0,0,抽出データ!AI28-2)</f>
        <v>0</v>
      </c>
      <c r="V28" s="2">
        <f>IF(抽出データ!AJ28-2&lt;0,0,抽出データ!AJ28-2)</f>
        <v>0</v>
      </c>
      <c r="W28" s="2">
        <f>IF(抽出データ!AK28-2&lt;0,0,抽出データ!AK28-2)</f>
        <v>0</v>
      </c>
      <c r="X28" s="2">
        <f>IF(抽出データ!AL28-2&lt;0,0,抽出データ!AL28-2)</f>
        <v>1</v>
      </c>
      <c r="Y28" s="2">
        <f>IF(抽出データ!AM28-2&lt;0,0,抽出データ!AM28-2)</f>
        <v>0</v>
      </c>
      <c r="Z28" s="2">
        <f>IF(抽出データ!AN28-2&lt;0,0,抽出データ!AN28-2)</f>
        <v>0</v>
      </c>
      <c r="AA28" s="2">
        <f>IF(抽出データ!AO28-2&lt;0,0,抽出データ!AO28-2)</f>
        <v>2</v>
      </c>
      <c r="AB28" s="2">
        <f>IF(抽出データ!AP28-2&lt;0,0,抽出データ!AP28-2)</f>
        <v>2</v>
      </c>
      <c r="AC28" s="2">
        <f>IF(抽出データ!AQ28-2&lt;0,0,抽出データ!AQ28-2)</f>
        <v>2</v>
      </c>
      <c r="AD28" s="2">
        <f>IF(抽出データ!AR28-2&lt;=0,1,2)</f>
        <v>1</v>
      </c>
      <c r="AE28" s="2">
        <f>IF(抽出データ!AS28-2&lt;=0,1,2)</f>
        <v>2</v>
      </c>
      <c r="AF28" s="2">
        <f>IF(抽出データ!AT28-2&lt;=0,1,2)</f>
        <v>2</v>
      </c>
      <c r="AG28" s="2">
        <f>IF(抽出データ!AU28-2&lt;=0,1,2)</f>
        <v>1</v>
      </c>
      <c r="AH28" s="2">
        <f>IF(抽出データ!AV28-2&lt;=0,1,2)</f>
        <v>1</v>
      </c>
      <c r="AI28" s="2">
        <f>IF(抽出データ!AW28-2&lt;=0,1,2)</f>
        <v>1</v>
      </c>
      <c r="AJ28" s="2">
        <f>IF(抽出データ!AX28-2&lt;=0,1,2)</f>
        <v>1</v>
      </c>
      <c r="AK28" s="2">
        <f>IF(抽出データ!AY28-2&lt;=0,1,2)</f>
        <v>1</v>
      </c>
      <c r="AL28" s="2">
        <f>IF(抽出データ!AZ28-2&lt;0,0,抽出データ!AZ28-2)</f>
        <v>0</v>
      </c>
      <c r="AM28" s="2">
        <f>IF(抽出データ!BB28-2&lt;0,0,抽出データ!BB28-2)</f>
        <v>1</v>
      </c>
      <c r="AN28" s="2">
        <f>IF(抽出データ!BD28-2&lt;0,0,抽出データ!BD28-2)</f>
        <v>1</v>
      </c>
      <c r="AO28" s="2">
        <f>MIN(2,IF(抽出データ!BE28-2&lt;0,0,抽出データ!BE28-2))</f>
        <v>0</v>
      </c>
      <c r="AP28" s="2">
        <f>IF(抽出データ!BF28-2&lt;0,0,抽出データ!BF28-2)</f>
        <v>1</v>
      </c>
      <c r="AQ28" s="2">
        <f>IF(抽出データ!BG28-2&lt;0,0,抽出データ!BG28-2)</f>
        <v>0</v>
      </c>
      <c r="AR28" s="2">
        <f>IF(抽出データ!BH28-2&lt;0,0,抽出データ!BH28-2)</f>
        <v>0</v>
      </c>
      <c r="AS28" s="2">
        <f t="shared" si="14"/>
        <v>0</v>
      </c>
      <c r="AT28" s="2">
        <f>IF(抽出データ!DB28-2&lt;=0,1,2)</f>
        <v>1</v>
      </c>
      <c r="AU28" s="2">
        <f>IF(抽出データ!DD28-2&lt;0,0,抽出データ!DD28-2)</f>
        <v>1</v>
      </c>
      <c r="AV28" s="2">
        <f>IF(抽出データ!DE28-2&lt;0,0,抽出データ!DE28-2)</f>
        <v>1</v>
      </c>
      <c r="AW28" s="2">
        <f>IF(抽出データ!DF28-2&lt;0,0,IF(抽出データ!DF28&gt;3,2,1))</f>
        <v>2</v>
      </c>
      <c r="AX28" s="2">
        <f>IF(抽出データ!DG28-2&lt;=0,1,2)</f>
        <v>2</v>
      </c>
      <c r="AY28" s="8">
        <v>4</v>
      </c>
      <c r="AZ28" s="2">
        <v>1</v>
      </c>
      <c r="BA28" s="2">
        <v>2</v>
      </c>
      <c r="BB28" s="2">
        <v>1</v>
      </c>
      <c r="BC28" s="2">
        <v>0</v>
      </c>
      <c r="BD28" s="2">
        <v>1</v>
      </c>
      <c r="BE28" s="2">
        <v>0</v>
      </c>
      <c r="BF28" s="2">
        <v>1</v>
      </c>
      <c r="BG28" s="2">
        <v>0</v>
      </c>
      <c r="BH28" s="2">
        <v>0</v>
      </c>
      <c r="BI28" s="4" t="s">
        <v>445</v>
      </c>
      <c r="BJ28" s="2">
        <v>1</v>
      </c>
      <c r="BK28" s="2">
        <v>80</v>
      </c>
      <c r="BL28" s="2">
        <v>3</v>
      </c>
      <c r="BO28" s="2">
        <v>4</v>
      </c>
      <c r="BP28" s="2">
        <v>4</v>
      </c>
      <c r="BQ28" s="2">
        <v>5</v>
      </c>
      <c r="BR28" s="2">
        <v>5</v>
      </c>
      <c r="BS28" s="2">
        <v>4</v>
      </c>
      <c r="BT28" s="2">
        <v>4</v>
      </c>
      <c r="BV28" s="2">
        <f t="shared" si="1"/>
        <v>34</v>
      </c>
      <c r="BW28" s="2">
        <f t="shared" si="2"/>
        <v>9</v>
      </c>
      <c r="BX28" s="2">
        <f t="shared" si="3"/>
        <v>12</v>
      </c>
      <c r="BY28" s="2">
        <f t="shared" si="4"/>
        <v>13</v>
      </c>
      <c r="BZ28" s="2">
        <f t="shared" si="5"/>
        <v>21</v>
      </c>
      <c r="CA28" s="2">
        <f t="shared" si="6"/>
        <v>7</v>
      </c>
      <c r="CB28" s="2">
        <f t="shared" si="7"/>
        <v>11</v>
      </c>
      <c r="CC28" s="2">
        <f t="shared" si="8"/>
        <v>7</v>
      </c>
      <c r="CD28" s="2">
        <f t="shared" si="9"/>
        <v>12</v>
      </c>
      <c r="CE28" s="2">
        <f t="shared" si="10"/>
        <v>13</v>
      </c>
      <c r="CF28" s="2">
        <f t="shared" si="11"/>
        <v>8</v>
      </c>
      <c r="CG28" s="2">
        <f t="shared" si="12"/>
        <v>10</v>
      </c>
      <c r="CH28" s="2">
        <f t="shared" si="15"/>
        <v>6</v>
      </c>
      <c r="CI28" s="2">
        <f t="shared" si="13"/>
        <v>9</v>
      </c>
      <c r="CJ28" s="2">
        <f t="shared" si="16"/>
        <v>10</v>
      </c>
      <c r="CK28" s="2">
        <f>55+IF(抽出データ!BJ28=1,60,0)+IF(抽出データ!BK28=1,25,0)+IF(抽出データ!BM28=1,5,0)+IF(抽出データ!BL28=1,5,0)+IF(抽出データ!BN28=1,5,0)</f>
        <v>55</v>
      </c>
      <c r="CL28" s="2">
        <f>(80+IF(抽出データ!BR28=1,12,0)+IF(SUM(抽出データ!BS28:BV28,抽出データ!CB28)&gt;1,22,IF(SUM(抽出データ!BS28:BV28,抽出データ!CB28)=1,11,0)))</f>
        <v>80</v>
      </c>
      <c r="CM28" s="2">
        <f>80+IF(抽出データ!CH28=1,40,0)+IF(抽出データ!CI28=1,20,0)+IF(抽出データ!CJ28=1,20,0)</f>
        <v>80</v>
      </c>
      <c r="CN28" s="2">
        <f>80+IF(抽出データ!CN28=1,10,0)+IF(抽出データ!CO28=1,5,0)+IF(抽出データ!CP28=1,10,0)+12</f>
        <v>92</v>
      </c>
      <c r="CO28" s="2">
        <f>IF(SUM(抽出データ!CT28:CW28)&gt;0,120,100)</f>
        <v>100</v>
      </c>
      <c r="CQ28" s="2">
        <f t="shared" si="17"/>
        <v>72.2</v>
      </c>
    </row>
    <row r="29" spans="1:95">
      <c r="A29" s="2">
        <v>1997</v>
      </c>
      <c r="B29" s="2">
        <v>1500</v>
      </c>
      <c r="C29" s="2">
        <v>2</v>
      </c>
      <c r="D29" s="2">
        <f t="shared" si="0"/>
        <v>750</v>
      </c>
      <c r="E29" s="4" t="s">
        <v>47</v>
      </c>
      <c r="F29" s="2">
        <f>IF(抽出データ!S29-2&lt;0,0,抽出データ!S29-2)</f>
        <v>2</v>
      </c>
      <c r="G29" s="2">
        <f>IF(抽出データ!T29-2&lt;0,0,抽出データ!T29-2)</f>
        <v>0</v>
      </c>
      <c r="H29" s="2">
        <f>IF(抽出データ!U29-2&lt;0,0,抽出データ!U29-2)</f>
        <v>0</v>
      </c>
      <c r="I29" s="2">
        <f>IF(抽出データ!V29-2&lt;0,0,抽出データ!V29-2)</f>
        <v>2</v>
      </c>
      <c r="J29" s="2">
        <f>MIN(2,IF(抽出データ!W29-2&lt;0,0,抽出データ!W29-2))</f>
        <v>0</v>
      </c>
      <c r="K29" s="2">
        <f>IF(抽出データ!X29-2&lt;0,0,抽出データ!X29-2)</f>
        <v>0</v>
      </c>
      <c r="L29" s="2">
        <f>IF(抽出データ!Y29-2&lt;0,0,抽出データ!Y29-2)</f>
        <v>0</v>
      </c>
      <c r="M29" s="2">
        <f>IF(抽出データ!Z29-2&lt;0,0,抽出データ!Z29-2)</f>
        <v>0</v>
      </c>
      <c r="N29" s="2">
        <f>IF(抽出データ!AB29-2&lt;0,0,抽出データ!AB29-2)</f>
        <v>2</v>
      </c>
      <c r="O29" s="2">
        <f>IF(抽出データ!AC29-2&lt;0,0,抽出データ!AC29-2)</f>
        <v>1</v>
      </c>
      <c r="P29" s="2">
        <f>IF(抽出データ!AD29-2&lt;0,0,抽出データ!AD29-2)</f>
        <v>0</v>
      </c>
      <c r="Q29" s="2">
        <f>IF(抽出データ!AE29-2&lt;0,0,抽出データ!AE29-2)</f>
        <v>0</v>
      </c>
      <c r="R29" s="2">
        <f>IF(抽出データ!AF29-2&lt;0,0,抽出データ!AF29-2)</f>
        <v>0</v>
      </c>
      <c r="S29" s="2">
        <f>IF(抽出データ!AG29-2&lt;0,0,抽出データ!AG29-2)</f>
        <v>0</v>
      </c>
      <c r="T29" s="2">
        <f>IF(抽出データ!AH29-2&lt;0,0,抽出データ!AH29-2)</f>
        <v>1</v>
      </c>
      <c r="U29" s="2">
        <f>IF(抽出データ!AI29-2&lt;0,0,抽出データ!AI29-2)</f>
        <v>0</v>
      </c>
      <c r="V29" s="2">
        <f>IF(抽出データ!AJ29-2&lt;0,0,抽出データ!AJ29-2)</f>
        <v>0</v>
      </c>
      <c r="W29" s="2">
        <f>IF(抽出データ!AK29-2&lt;0,0,抽出データ!AK29-2)</f>
        <v>0</v>
      </c>
      <c r="X29" s="2">
        <f>IF(抽出データ!AL29-2&lt;0,0,抽出データ!AL29-2)</f>
        <v>0</v>
      </c>
      <c r="Y29" s="2">
        <f>IF(抽出データ!AM29-2&lt;0,0,抽出データ!AM29-2)</f>
        <v>1</v>
      </c>
      <c r="Z29" s="2">
        <f>IF(抽出データ!AN29-2&lt;0,0,抽出データ!AN29-2)</f>
        <v>1</v>
      </c>
      <c r="AA29" s="2">
        <f>IF(抽出データ!AO29-2&lt;0,0,抽出データ!AO29-2)</f>
        <v>0</v>
      </c>
      <c r="AB29" s="2">
        <f>IF(抽出データ!AP29-2&lt;0,0,抽出データ!AP29-2)</f>
        <v>0</v>
      </c>
      <c r="AC29" s="2">
        <f>IF(抽出データ!AQ29-2&lt;0,0,抽出データ!AQ29-2)</f>
        <v>0</v>
      </c>
      <c r="AD29" s="2">
        <f>IF(抽出データ!AR29-2&lt;=0,1,2)</f>
        <v>2</v>
      </c>
      <c r="AE29" s="2">
        <f>IF(抽出データ!AS29-2&lt;=0,1,2)</f>
        <v>1</v>
      </c>
      <c r="AF29" s="2">
        <f>IF(抽出データ!AT29-2&lt;=0,1,2)</f>
        <v>2</v>
      </c>
      <c r="AG29" s="2">
        <f>IF(抽出データ!AU29-2&lt;=0,1,2)</f>
        <v>1</v>
      </c>
      <c r="AH29" s="2">
        <f>IF(抽出データ!AV29-2&lt;=0,1,2)</f>
        <v>1</v>
      </c>
      <c r="AI29" s="2">
        <f>IF(抽出データ!AW29-2&lt;=0,1,2)</f>
        <v>1</v>
      </c>
      <c r="AJ29" s="2">
        <f>IF(抽出データ!AX29-2&lt;=0,1,2)</f>
        <v>1</v>
      </c>
      <c r="AK29" s="2">
        <f>IF(抽出データ!AY29-2&lt;=0,1,2)</f>
        <v>1</v>
      </c>
      <c r="AL29" s="2">
        <f>IF(抽出データ!AZ29-2&lt;0,0,抽出データ!AZ29-2)</f>
        <v>0</v>
      </c>
      <c r="AM29" s="2">
        <f>IF(抽出データ!BB29-2&lt;0,0,抽出データ!BB29-2)</f>
        <v>1</v>
      </c>
      <c r="AN29" s="2">
        <f>IF(抽出データ!BD29-2&lt;0,0,抽出データ!BD29-2)</f>
        <v>1</v>
      </c>
      <c r="AO29" s="2">
        <f>MIN(2,IF(抽出データ!BE29-2&lt;0,0,抽出データ!BE29-2))</f>
        <v>1</v>
      </c>
      <c r="AP29" s="2">
        <f>IF(抽出データ!BF29-2&lt;0,0,抽出データ!BF29-2)</f>
        <v>0</v>
      </c>
      <c r="AQ29" s="2">
        <f>IF(抽出データ!BG29-2&lt;0,0,抽出データ!BG29-2)</f>
        <v>0</v>
      </c>
      <c r="AR29" s="2">
        <f>IF(抽出データ!BH29-2&lt;0,0,抽出データ!BH29-2)</f>
        <v>0</v>
      </c>
      <c r="AS29" s="2">
        <f t="shared" si="14"/>
        <v>0</v>
      </c>
      <c r="AT29" s="2">
        <f>IF(抽出データ!DB29-2&lt;=0,1,2)</f>
        <v>2</v>
      </c>
      <c r="AU29" s="2">
        <f>IF(抽出データ!DD29-2&lt;0,0,抽出データ!DD29-2)</f>
        <v>2</v>
      </c>
      <c r="AV29" s="2">
        <f>IF(抽出データ!DE29-2&lt;0,0,抽出データ!DE29-2)</f>
        <v>0</v>
      </c>
      <c r="AW29" s="2">
        <f>IF(抽出データ!DF29-2&lt;0,0,IF(抽出データ!DF29&gt;3,2,1))</f>
        <v>1</v>
      </c>
      <c r="AX29" s="2">
        <f>IF(抽出データ!DG29-2&lt;=0,1,2)</f>
        <v>2</v>
      </c>
      <c r="AY29" s="8">
        <v>2</v>
      </c>
      <c r="AZ29" s="2">
        <v>2</v>
      </c>
      <c r="BA29" s="2">
        <v>2</v>
      </c>
      <c r="BB29" s="2">
        <v>0</v>
      </c>
      <c r="BC29" s="2">
        <v>1</v>
      </c>
      <c r="BD29" s="2">
        <v>1</v>
      </c>
      <c r="BE29" s="2">
        <v>0</v>
      </c>
      <c r="BF29" s="2">
        <v>1</v>
      </c>
      <c r="BG29" s="2">
        <v>1</v>
      </c>
      <c r="BH29" s="2">
        <v>0</v>
      </c>
      <c r="BI29" s="4" t="s">
        <v>445</v>
      </c>
      <c r="BJ29" s="2">
        <v>1</v>
      </c>
      <c r="BK29" s="2">
        <v>0</v>
      </c>
      <c r="BL29" s="2">
        <v>3</v>
      </c>
      <c r="BO29" s="2">
        <v>7</v>
      </c>
      <c r="BP29" s="2">
        <v>7</v>
      </c>
      <c r="BQ29" s="2">
        <v>7</v>
      </c>
      <c r="BR29" s="2">
        <v>5</v>
      </c>
      <c r="BS29" s="2">
        <v>5</v>
      </c>
      <c r="BT29" s="2">
        <v>3</v>
      </c>
      <c r="BV29" s="2">
        <f t="shared" si="1"/>
        <v>30</v>
      </c>
      <c r="BW29" s="2">
        <f t="shared" si="2"/>
        <v>11</v>
      </c>
      <c r="BX29" s="2">
        <f t="shared" si="3"/>
        <v>6</v>
      </c>
      <c r="BY29" s="2">
        <f t="shared" si="4"/>
        <v>13</v>
      </c>
      <c r="BZ29" s="2">
        <f t="shared" si="5"/>
        <v>14</v>
      </c>
      <c r="CA29" s="2">
        <f t="shared" si="6"/>
        <v>6</v>
      </c>
      <c r="CB29" s="2">
        <f t="shared" si="7"/>
        <v>9</v>
      </c>
      <c r="CC29" s="2">
        <f t="shared" si="8"/>
        <v>6</v>
      </c>
      <c r="CD29" s="2">
        <f t="shared" si="9"/>
        <v>13</v>
      </c>
      <c r="CE29" s="2">
        <f t="shared" si="10"/>
        <v>8</v>
      </c>
      <c r="CF29" s="2">
        <f t="shared" si="11"/>
        <v>5</v>
      </c>
      <c r="CG29" s="2">
        <f t="shared" si="12"/>
        <v>8</v>
      </c>
      <c r="CH29" s="2">
        <f t="shared" si="15"/>
        <v>5</v>
      </c>
      <c r="CI29" s="2">
        <f t="shared" si="13"/>
        <v>6</v>
      </c>
      <c r="CJ29" s="2">
        <f t="shared" si="16"/>
        <v>9</v>
      </c>
      <c r="CK29" s="2">
        <f>55+IF(抽出データ!BJ29=1,60,0)+IF(抽出データ!BK29=1,25,0)+IF(抽出データ!BM29=1,5,0)+IF(抽出データ!BL29=1,5,0)+IF(抽出データ!BN29=1,5,0)</f>
        <v>55</v>
      </c>
      <c r="CL29" s="2">
        <f>(80+IF(抽出データ!BR29=1,12,0)+IF(SUM(抽出データ!BS29:BV29,抽出データ!CB29)&gt;1,22,IF(SUM(抽出データ!BS29:BV29,抽出データ!CB29)=1,11,0)))</f>
        <v>91</v>
      </c>
      <c r="CM29" s="2">
        <f>80+IF(抽出データ!CH29=1,40,0)+IF(抽出データ!CI29=1,20,0)+IF(抽出データ!CJ29=1,20,0)</f>
        <v>80</v>
      </c>
      <c r="CN29" s="2">
        <f>80+IF(抽出データ!CN29=1,10,0)+IF(抽出データ!CO29=1,5,0)+IF(抽出データ!CP29=1,10,0)+12</f>
        <v>92</v>
      </c>
      <c r="CO29" s="2">
        <f>IF(SUM(抽出データ!CT29:CW29)&gt;0,120,100)</f>
        <v>100</v>
      </c>
      <c r="CQ29" s="2">
        <f t="shared" si="17"/>
        <v>75.5</v>
      </c>
    </row>
    <row r="30" spans="1:95">
      <c r="A30" s="2">
        <v>1980</v>
      </c>
      <c r="B30" s="2">
        <v>180</v>
      </c>
      <c r="C30" s="2">
        <v>3</v>
      </c>
      <c r="D30" s="2">
        <f t="shared" si="0"/>
        <v>60</v>
      </c>
      <c r="E30" s="4" t="s">
        <v>48</v>
      </c>
      <c r="F30" s="2">
        <f>IF(抽出データ!S30-2&lt;0,0,抽出データ!S30-2)</f>
        <v>2</v>
      </c>
      <c r="G30" s="2">
        <f>IF(抽出データ!T30-2&lt;0,0,抽出データ!T30-2)</f>
        <v>0</v>
      </c>
      <c r="H30" s="2">
        <f>IF(抽出データ!U30-2&lt;0,0,抽出データ!U30-2)</f>
        <v>0</v>
      </c>
      <c r="I30" s="2">
        <f>IF(抽出データ!V30-2&lt;0,0,抽出データ!V30-2)</f>
        <v>2</v>
      </c>
      <c r="J30" s="2">
        <f>MIN(2,IF(抽出データ!W30-2&lt;0,0,抽出データ!W30-2))</f>
        <v>0</v>
      </c>
      <c r="K30" s="2">
        <f>IF(抽出データ!X30-2&lt;0,0,抽出データ!X30-2)</f>
        <v>0</v>
      </c>
      <c r="L30" s="2">
        <f>IF(抽出データ!Y30-2&lt;0,0,抽出データ!Y30-2)</f>
        <v>0</v>
      </c>
      <c r="M30" s="2">
        <f>IF(抽出データ!Z30-2&lt;0,0,抽出データ!Z30-2)</f>
        <v>0</v>
      </c>
      <c r="N30" s="2">
        <f>IF(抽出データ!AB30-2&lt;0,0,抽出データ!AB30-2)</f>
        <v>0</v>
      </c>
      <c r="O30" s="2">
        <f>IF(抽出データ!AC30-2&lt;0,0,抽出データ!AC30-2)</f>
        <v>0</v>
      </c>
      <c r="P30" s="2">
        <f>IF(抽出データ!AD30-2&lt;0,0,抽出データ!AD30-2)</f>
        <v>0</v>
      </c>
      <c r="Q30" s="2">
        <f>IF(抽出データ!AE30-2&lt;0,0,抽出データ!AE30-2)</f>
        <v>0</v>
      </c>
      <c r="R30" s="2">
        <f>IF(抽出データ!AF30-2&lt;0,0,抽出データ!AF30-2)</f>
        <v>0</v>
      </c>
      <c r="S30" s="2">
        <f>IF(抽出データ!AG30-2&lt;0,0,抽出データ!AG30-2)</f>
        <v>0</v>
      </c>
      <c r="T30" s="2">
        <f>IF(抽出データ!AH30-2&lt;0,0,抽出データ!AH30-2)</f>
        <v>0</v>
      </c>
      <c r="U30" s="2">
        <f>IF(抽出データ!AI30-2&lt;0,0,抽出データ!AI30-2)</f>
        <v>0</v>
      </c>
      <c r="V30" s="2">
        <f>IF(抽出データ!AJ30-2&lt;0,0,抽出データ!AJ30-2)</f>
        <v>0</v>
      </c>
      <c r="W30" s="2">
        <f>IF(抽出データ!AK30-2&lt;0,0,抽出データ!AK30-2)</f>
        <v>0</v>
      </c>
      <c r="X30" s="2">
        <f>IF(抽出データ!AL30-2&lt;0,0,抽出データ!AL30-2)</f>
        <v>0</v>
      </c>
      <c r="Y30" s="2">
        <f>IF(抽出データ!AM30-2&lt;0,0,抽出データ!AM30-2)</f>
        <v>0</v>
      </c>
      <c r="Z30" s="2">
        <f>IF(抽出データ!AN30-2&lt;0,0,抽出データ!AN30-2)</f>
        <v>0</v>
      </c>
      <c r="AA30" s="2">
        <f>IF(抽出データ!AO30-2&lt;0,0,抽出データ!AO30-2)</f>
        <v>0</v>
      </c>
      <c r="AB30" s="2">
        <f>IF(抽出データ!AP30-2&lt;0,0,抽出データ!AP30-2)</f>
        <v>0</v>
      </c>
      <c r="AC30" s="2">
        <f>IF(抽出データ!AQ30-2&lt;0,0,抽出データ!AQ30-2)</f>
        <v>0</v>
      </c>
      <c r="AD30" s="2">
        <f>IF(抽出データ!AR30-2&lt;=0,1,2)</f>
        <v>1</v>
      </c>
      <c r="AE30" s="2">
        <f>IF(抽出データ!AS30-2&lt;=0,1,2)</f>
        <v>1</v>
      </c>
      <c r="AF30" s="2">
        <f>IF(抽出データ!AT30-2&lt;=0,1,2)</f>
        <v>1</v>
      </c>
      <c r="AG30" s="2">
        <f>IF(抽出データ!AU30-2&lt;=0,1,2)</f>
        <v>1</v>
      </c>
      <c r="AH30" s="2">
        <f>IF(抽出データ!AV30-2&lt;=0,1,2)</f>
        <v>1</v>
      </c>
      <c r="AI30" s="2">
        <f>IF(抽出データ!AW30-2&lt;=0,1,2)</f>
        <v>1</v>
      </c>
      <c r="AJ30" s="2">
        <f>IF(抽出データ!AX30-2&lt;=0,1,2)</f>
        <v>1</v>
      </c>
      <c r="AK30" s="2">
        <f>IF(抽出データ!AY30-2&lt;=0,1,2)</f>
        <v>1</v>
      </c>
      <c r="AL30" s="2">
        <f>IF(抽出データ!AZ30-2&lt;0,0,抽出データ!AZ30-2)</f>
        <v>0</v>
      </c>
      <c r="AM30" s="2">
        <f>IF(抽出データ!BB30-2&lt;0,0,抽出データ!BB30-2)</f>
        <v>0</v>
      </c>
      <c r="AN30" s="2">
        <f>IF(抽出データ!BD30-2&lt;0,0,抽出データ!BD30-2)</f>
        <v>0</v>
      </c>
      <c r="AO30" s="2">
        <f>MIN(2,IF(抽出データ!BE30-2&lt;0,0,抽出データ!BE30-2))</f>
        <v>0</v>
      </c>
      <c r="AP30" s="2">
        <f>IF(抽出データ!BF30-2&lt;0,0,抽出データ!BF30-2)</f>
        <v>0</v>
      </c>
      <c r="AQ30" s="2">
        <f>IF(抽出データ!BG30-2&lt;0,0,抽出データ!BG30-2)</f>
        <v>0</v>
      </c>
      <c r="AR30" s="2">
        <f>IF(抽出データ!BH30-2&lt;0,0,抽出データ!BH30-2)</f>
        <v>0</v>
      </c>
      <c r="AS30" s="2">
        <f t="shared" si="14"/>
        <v>0</v>
      </c>
      <c r="AT30" s="2">
        <f>IF(抽出データ!DB30-2&lt;=0,1,2)</f>
        <v>1</v>
      </c>
      <c r="AU30" s="2">
        <f>IF(抽出データ!DD30-2&lt;0,0,抽出データ!DD30-2)</f>
        <v>0</v>
      </c>
      <c r="AV30" s="2">
        <f>IF(抽出データ!DE30-2&lt;0,0,抽出データ!DE30-2)</f>
        <v>0</v>
      </c>
      <c r="AW30" s="2">
        <f>IF(抽出データ!DF30-2&lt;0,0,IF(抽出データ!DF30&gt;3,2,1))</f>
        <v>1</v>
      </c>
      <c r="AX30" s="2">
        <f>IF(抽出データ!DG30-2&lt;=0,1,2)</f>
        <v>1</v>
      </c>
      <c r="AY30" s="8">
        <v>2</v>
      </c>
      <c r="AZ30" s="2">
        <v>2</v>
      </c>
      <c r="BA30" s="2">
        <v>2</v>
      </c>
      <c r="BB30" s="2">
        <v>1</v>
      </c>
      <c r="BC30" s="2">
        <v>1</v>
      </c>
      <c r="BD30" s="2">
        <v>1</v>
      </c>
      <c r="BE30" s="2">
        <v>1</v>
      </c>
      <c r="BF30" s="2">
        <v>1</v>
      </c>
      <c r="BG30" s="2">
        <v>1</v>
      </c>
      <c r="BH30" s="2">
        <v>0</v>
      </c>
      <c r="BI30" s="4" t="s">
        <v>445</v>
      </c>
      <c r="BJ30" s="2">
        <v>1</v>
      </c>
      <c r="BK30" s="2">
        <v>100</v>
      </c>
      <c r="BL30" s="2">
        <v>1</v>
      </c>
      <c r="BM30" s="2">
        <v>10000</v>
      </c>
      <c r="BO30" s="2">
        <v>1</v>
      </c>
      <c r="BP30" s="2">
        <v>1</v>
      </c>
      <c r="BQ30" s="2">
        <v>1</v>
      </c>
      <c r="BR30" s="2">
        <v>1</v>
      </c>
      <c r="BS30" s="2">
        <v>1</v>
      </c>
      <c r="BT30" s="2">
        <v>1</v>
      </c>
      <c r="BV30" s="2">
        <f t="shared" si="1"/>
        <v>15</v>
      </c>
      <c r="BW30" s="2">
        <f t="shared" si="2"/>
        <v>5</v>
      </c>
      <c r="BX30" s="2">
        <f t="shared" si="3"/>
        <v>4</v>
      </c>
      <c r="BY30" s="2">
        <f t="shared" si="4"/>
        <v>6</v>
      </c>
      <c r="BZ30" s="2">
        <f t="shared" si="5"/>
        <v>11</v>
      </c>
      <c r="CA30" s="2">
        <f t="shared" si="6"/>
        <v>0</v>
      </c>
      <c r="CB30" s="2">
        <f t="shared" si="7"/>
        <v>3</v>
      </c>
      <c r="CC30" s="2">
        <f t="shared" si="8"/>
        <v>0</v>
      </c>
      <c r="CD30" s="2">
        <f t="shared" si="9"/>
        <v>11</v>
      </c>
      <c r="CE30" s="2">
        <f t="shared" si="10"/>
        <v>7</v>
      </c>
      <c r="CF30" s="2">
        <f t="shared" si="11"/>
        <v>4</v>
      </c>
      <c r="CG30" s="2">
        <f t="shared" si="12"/>
        <v>1</v>
      </c>
      <c r="CH30" s="2">
        <f t="shared" si="15"/>
        <v>3</v>
      </c>
      <c r="CI30" s="2">
        <f t="shared" si="13"/>
        <v>2</v>
      </c>
      <c r="CJ30" s="2">
        <f t="shared" si="16"/>
        <v>4</v>
      </c>
      <c r="CK30" s="2">
        <f>55+IF(抽出データ!BJ30=1,60,0)+IF(抽出データ!BK30=1,25,0)+IF(抽出データ!BM30=1,5,0)+IF(抽出データ!BL30=1,5,0)+IF(抽出データ!BN30=1,5,0)</f>
        <v>55</v>
      </c>
      <c r="CL30" s="2">
        <f>(80+IF(抽出データ!BR30=1,12,0)+IF(SUM(抽出データ!BS30:BV30,抽出データ!CB30)&gt;1,22,IF(SUM(抽出データ!BS30:BV30,抽出データ!CB30)=1,11,0)))</f>
        <v>80</v>
      </c>
      <c r="CM30" s="2">
        <f>80+IF(抽出データ!CH30=1,40,0)+IF(抽出データ!CI30=1,20,0)+IF(抽出データ!CJ30=1,20,0)</f>
        <v>80</v>
      </c>
      <c r="CN30" s="2">
        <f>80+IF(抽出データ!CN30=1,10,0)+IF(抽出データ!CO30=1,5,0)+IF(抽出データ!CP30=1,10,0)+12</f>
        <v>92</v>
      </c>
      <c r="CO30" s="2">
        <f>IF(SUM(抽出データ!CT30:CW30)&gt;0,120,100)</f>
        <v>100</v>
      </c>
      <c r="CQ30" s="2">
        <f t="shared" si="17"/>
        <v>72.2</v>
      </c>
    </row>
    <row r="31" spans="1:95">
      <c r="A31" s="2">
        <v>1985</v>
      </c>
      <c r="B31" s="2">
        <v>320</v>
      </c>
      <c r="C31" s="2">
        <v>2</v>
      </c>
      <c r="D31" s="2">
        <f t="shared" si="0"/>
        <v>160</v>
      </c>
      <c r="E31" s="4" t="s">
        <v>49</v>
      </c>
      <c r="F31" s="2">
        <f>IF(抽出データ!S31-2&lt;0,0,抽出データ!S31-2)</f>
        <v>2</v>
      </c>
      <c r="G31" s="2">
        <f>IF(抽出データ!T31-2&lt;0,0,抽出データ!T31-2)</f>
        <v>0</v>
      </c>
      <c r="H31" s="2">
        <f>IF(抽出データ!U31-2&lt;0,0,抽出データ!U31-2)</f>
        <v>1</v>
      </c>
      <c r="I31" s="2">
        <f>IF(抽出データ!V31-2&lt;0,0,抽出データ!V31-2)</f>
        <v>2</v>
      </c>
      <c r="J31" s="2">
        <f>MIN(2,IF(抽出データ!W31-2&lt;0,0,抽出データ!W31-2))</f>
        <v>0</v>
      </c>
      <c r="K31" s="2">
        <f>IF(抽出データ!X31-2&lt;0,0,抽出データ!X31-2)</f>
        <v>0</v>
      </c>
      <c r="L31" s="2">
        <f>IF(抽出データ!Y31-2&lt;0,0,抽出データ!Y31-2)</f>
        <v>0</v>
      </c>
      <c r="M31" s="2">
        <f>IF(抽出データ!Z31-2&lt;0,0,抽出データ!Z31-2)</f>
        <v>0</v>
      </c>
      <c r="N31" s="2">
        <f>IF(抽出データ!AB31-2&lt;0,0,抽出データ!AB31-2)</f>
        <v>1</v>
      </c>
      <c r="O31" s="2">
        <f>IF(抽出データ!AC31-2&lt;0,0,抽出データ!AC31-2)</f>
        <v>2</v>
      </c>
      <c r="P31" s="2">
        <f>IF(抽出データ!AD31-2&lt;0,0,抽出データ!AD31-2)</f>
        <v>1</v>
      </c>
      <c r="Q31" s="2">
        <f>IF(抽出データ!AE31-2&lt;0,0,抽出データ!AE31-2)</f>
        <v>2</v>
      </c>
      <c r="R31" s="2">
        <f>IF(抽出データ!AF31-2&lt;0,0,抽出データ!AF31-2)</f>
        <v>1</v>
      </c>
      <c r="S31" s="2">
        <f>IF(抽出データ!AG31-2&lt;0,0,抽出データ!AG31-2)</f>
        <v>1</v>
      </c>
      <c r="T31" s="2">
        <f>IF(抽出データ!AH31-2&lt;0,0,抽出データ!AH31-2)</f>
        <v>2</v>
      </c>
      <c r="U31" s="2">
        <f>IF(抽出データ!AI31-2&lt;0,0,抽出データ!AI31-2)</f>
        <v>2</v>
      </c>
      <c r="V31" s="2">
        <f>IF(抽出データ!AJ31-2&lt;0,0,抽出データ!AJ31-2)</f>
        <v>1</v>
      </c>
      <c r="W31" s="2">
        <f>IF(抽出データ!AK31-2&lt;0,0,抽出データ!AK31-2)</f>
        <v>2</v>
      </c>
      <c r="X31" s="2">
        <f>IF(抽出データ!AL31-2&lt;0,0,抽出データ!AL31-2)</f>
        <v>0</v>
      </c>
      <c r="Y31" s="2">
        <f>IF(抽出データ!AM31-2&lt;0,0,抽出データ!AM31-2)</f>
        <v>2</v>
      </c>
      <c r="Z31" s="2">
        <f>IF(抽出データ!AN31-2&lt;0,0,抽出データ!AN31-2)</f>
        <v>0</v>
      </c>
      <c r="AA31" s="2">
        <f>IF(抽出データ!AO31-2&lt;0,0,抽出データ!AO31-2)</f>
        <v>0</v>
      </c>
      <c r="AB31" s="2">
        <f>IF(抽出データ!AP31-2&lt;0,0,抽出データ!AP31-2)</f>
        <v>2</v>
      </c>
      <c r="AC31" s="2">
        <f>IF(抽出データ!AQ31-2&lt;0,0,抽出データ!AQ31-2)</f>
        <v>2</v>
      </c>
      <c r="AD31" s="2">
        <f>IF(抽出データ!AR31-2&lt;=0,1,2)</f>
        <v>1</v>
      </c>
      <c r="AE31" s="2">
        <f>IF(抽出データ!AS31-2&lt;=0,1,2)</f>
        <v>1</v>
      </c>
      <c r="AF31" s="2">
        <f>IF(抽出データ!AT31-2&lt;=0,1,2)</f>
        <v>1</v>
      </c>
      <c r="AG31" s="2">
        <f>IF(抽出データ!AU31-2&lt;=0,1,2)</f>
        <v>1</v>
      </c>
      <c r="AH31" s="2">
        <f>IF(抽出データ!AV31-2&lt;=0,1,2)</f>
        <v>1</v>
      </c>
      <c r="AI31" s="2">
        <f>IF(抽出データ!AW31-2&lt;=0,1,2)</f>
        <v>1</v>
      </c>
      <c r="AJ31" s="2">
        <f>IF(抽出データ!AX31-2&lt;=0,1,2)</f>
        <v>1</v>
      </c>
      <c r="AK31" s="2">
        <f>IF(抽出データ!AY31-2&lt;=0,1,2)</f>
        <v>1</v>
      </c>
      <c r="AL31" s="2">
        <f>IF(抽出データ!AZ31-2&lt;0,0,抽出データ!AZ31-2)</f>
        <v>0</v>
      </c>
      <c r="AM31" s="2">
        <f>IF(抽出データ!BB31-2&lt;0,0,抽出データ!BB31-2)</f>
        <v>1</v>
      </c>
      <c r="AN31" s="2">
        <f>IF(抽出データ!BD31-2&lt;0,0,抽出データ!BD31-2)</f>
        <v>0</v>
      </c>
      <c r="AO31" s="2">
        <f>MIN(2,IF(抽出データ!BE31-2&lt;0,0,抽出データ!BE31-2))</f>
        <v>0</v>
      </c>
      <c r="AP31" s="2">
        <f>IF(抽出データ!BF31-2&lt;0,0,抽出データ!BF31-2)</f>
        <v>0</v>
      </c>
      <c r="AQ31" s="2">
        <f>IF(抽出データ!BG31-2&lt;0,0,抽出データ!BG31-2)</f>
        <v>0</v>
      </c>
      <c r="AR31" s="2">
        <f>IF(抽出データ!BH31-2&lt;0,0,抽出データ!BH31-2)</f>
        <v>0</v>
      </c>
      <c r="AS31" s="2">
        <f t="shared" si="14"/>
        <v>0</v>
      </c>
      <c r="AT31" s="2">
        <f>IF(抽出データ!DB31-2&lt;=0,1,2)</f>
        <v>1</v>
      </c>
      <c r="AU31" s="2">
        <f>IF(抽出データ!DD31-2&lt;0,0,抽出データ!DD31-2)</f>
        <v>0</v>
      </c>
      <c r="AV31" s="2">
        <f>IF(抽出データ!DE31-2&lt;0,0,抽出データ!DE31-2)</f>
        <v>0</v>
      </c>
      <c r="AW31" s="2">
        <f>IF(抽出データ!DF31-2&lt;0,0,IF(抽出データ!DF31&gt;3,2,1))</f>
        <v>1</v>
      </c>
      <c r="AX31" s="2">
        <f>IF(抽出データ!DG31-2&lt;=0,1,2)</f>
        <v>1</v>
      </c>
      <c r="AY31" s="8">
        <v>5</v>
      </c>
      <c r="AZ31" s="2">
        <v>1</v>
      </c>
      <c r="BA31" s="2">
        <v>2</v>
      </c>
      <c r="BB31" s="2">
        <v>1</v>
      </c>
      <c r="BC31" s="2">
        <v>1</v>
      </c>
      <c r="BD31" s="2">
        <v>0</v>
      </c>
      <c r="BE31" s="2">
        <v>0</v>
      </c>
      <c r="BF31" s="2">
        <v>1</v>
      </c>
      <c r="BG31" s="2">
        <v>1</v>
      </c>
      <c r="BH31" s="2">
        <v>0</v>
      </c>
      <c r="BI31" s="4" t="s">
        <v>445</v>
      </c>
      <c r="BJ31" s="2">
        <v>1</v>
      </c>
      <c r="BK31" s="2">
        <v>0</v>
      </c>
      <c r="BL31" s="2">
        <v>1</v>
      </c>
      <c r="BM31" s="2">
        <v>3000</v>
      </c>
      <c r="BO31" s="2">
        <v>4</v>
      </c>
      <c r="BP31" s="2">
        <v>5</v>
      </c>
      <c r="BQ31" s="2">
        <v>4</v>
      </c>
      <c r="BR31" s="2">
        <v>5</v>
      </c>
      <c r="BS31" s="2">
        <v>4</v>
      </c>
      <c r="BT31" s="2">
        <v>5</v>
      </c>
      <c r="BV31" s="2">
        <f t="shared" si="1"/>
        <v>38</v>
      </c>
      <c r="BW31" s="2">
        <f t="shared" si="2"/>
        <v>23</v>
      </c>
      <c r="BX31" s="2">
        <f t="shared" si="3"/>
        <v>8</v>
      </c>
      <c r="BY31" s="2">
        <f t="shared" si="4"/>
        <v>7</v>
      </c>
      <c r="BZ31" s="2">
        <f t="shared" si="5"/>
        <v>23</v>
      </c>
      <c r="CA31" s="2">
        <f t="shared" si="6"/>
        <v>14</v>
      </c>
      <c r="CB31" s="2">
        <f t="shared" si="7"/>
        <v>6</v>
      </c>
      <c r="CC31" s="2">
        <f t="shared" si="8"/>
        <v>13</v>
      </c>
      <c r="CD31" s="2">
        <f t="shared" si="9"/>
        <v>13</v>
      </c>
      <c r="CE31" s="2">
        <f t="shared" si="10"/>
        <v>13</v>
      </c>
      <c r="CF31" s="2">
        <f t="shared" si="11"/>
        <v>9</v>
      </c>
      <c r="CG31" s="2">
        <f t="shared" si="12"/>
        <v>17</v>
      </c>
      <c r="CH31" s="2">
        <f t="shared" si="15"/>
        <v>3</v>
      </c>
      <c r="CI31" s="2">
        <f t="shared" si="13"/>
        <v>5</v>
      </c>
      <c r="CJ31" s="2">
        <f t="shared" si="16"/>
        <v>14</v>
      </c>
      <c r="CK31" s="2">
        <f>55+IF(抽出データ!BJ31=1,60,0)+IF(抽出データ!BK31=1,25,0)+IF(抽出データ!BM31=1,5,0)+IF(抽出データ!BL31=1,5,0)+IF(抽出データ!BN31=1,5,0)</f>
        <v>55</v>
      </c>
      <c r="CL31" s="2">
        <f>(80+IF(抽出データ!BR31=1,12,0)+IF(SUM(抽出データ!BS31:BV31,抽出データ!CB31)&gt;1,22,IF(SUM(抽出データ!BS31:BV31,抽出データ!CB31)=1,11,0)))</f>
        <v>80</v>
      </c>
      <c r="CM31" s="2">
        <f>80+IF(抽出データ!CH31=1,40,0)+IF(抽出データ!CI31=1,20,0)+IF(抽出データ!CJ31=1,20,0)</f>
        <v>80</v>
      </c>
      <c r="CN31" s="2">
        <f>80+IF(抽出データ!CN31=1,10,0)+IF(抽出データ!CO31=1,5,0)+IF(抽出データ!CP31=1,10,0)+12</f>
        <v>92</v>
      </c>
      <c r="CO31" s="2">
        <f>IF(SUM(抽出データ!CT31:CW31)&gt;0,120,100)</f>
        <v>100</v>
      </c>
      <c r="CQ31" s="2">
        <f t="shared" si="17"/>
        <v>72.2</v>
      </c>
    </row>
    <row r="32" spans="1:95">
      <c r="A32" s="2">
        <v>1956</v>
      </c>
      <c r="B32" s="2">
        <v>500</v>
      </c>
      <c r="C32" s="2">
        <v>5</v>
      </c>
      <c r="D32" s="2">
        <f t="shared" si="0"/>
        <v>100</v>
      </c>
      <c r="E32" s="4" t="s">
        <v>50</v>
      </c>
      <c r="F32" s="2">
        <f>IF(抽出データ!S32-2&lt;0,0,抽出データ!S32-2)</f>
        <v>1</v>
      </c>
      <c r="G32" s="2">
        <f>IF(抽出データ!T32-2&lt;0,0,抽出データ!T32-2)</f>
        <v>1</v>
      </c>
      <c r="H32" s="2">
        <f>IF(抽出データ!U32-2&lt;0,0,抽出データ!U32-2)</f>
        <v>1</v>
      </c>
      <c r="I32" s="2">
        <f>IF(抽出データ!V32-2&lt;0,0,抽出データ!V32-2)</f>
        <v>1</v>
      </c>
      <c r="J32" s="2">
        <f>MIN(2,IF(抽出データ!W32-2&lt;0,0,抽出データ!W32-2))</f>
        <v>1</v>
      </c>
      <c r="K32" s="2">
        <f>IF(抽出データ!X32-2&lt;0,0,抽出データ!X32-2)</f>
        <v>0</v>
      </c>
      <c r="L32" s="2">
        <f>IF(抽出データ!Y32-2&lt;0,0,抽出データ!Y32-2)</f>
        <v>0</v>
      </c>
      <c r="M32" s="2">
        <f>IF(抽出データ!Z32-2&lt;0,0,抽出データ!Z32-2)</f>
        <v>1</v>
      </c>
      <c r="N32" s="2">
        <f>IF(抽出データ!AB32-2&lt;0,0,抽出データ!AB32-2)</f>
        <v>1</v>
      </c>
      <c r="O32" s="2">
        <f>IF(抽出データ!AC32-2&lt;0,0,抽出データ!AC32-2)</f>
        <v>2</v>
      </c>
      <c r="P32" s="2">
        <f>IF(抽出データ!AD32-2&lt;0,0,抽出データ!AD32-2)</f>
        <v>2</v>
      </c>
      <c r="Q32" s="2">
        <f>IF(抽出データ!AE32-2&lt;0,0,抽出データ!AE32-2)</f>
        <v>2</v>
      </c>
      <c r="R32" s="2">
        <f>IF(抽出データ!AF32-2&lt;0,0,抽出データ!AF32-2)</f>
        <v>1</v>
      </c>
      <c r="S32" s="2">
        <f>IF(抽出データ!AG32-2&lt;0,0,抽出データ!AG32-2)</f>
        <v>1</v>
      </c>
      <c r="T32" s="2">
        <f>IF(抽出データ!AH32-2&lt;0,0,抽出データ!AH32-2)</f>
        <v>1</v>
      </c>
      <c r="U32" s="2">
        <f>IF(抽出データ!AI32-2&lt;0,0,抽出データ!AI32-2)</f>
        <v>1</v>
      </c>
      <c r="V32" s="2">
        <f>IF(抽出データ!AJ32-2&lt;0,0,抽出データ!AJ32-2)</f>
        <v>1</v>
      </c>
      <c r="W32" s="2">
        <f>IF(抽出データ!AK32-2&lt;0,0,抽出データ!AK32-2)</f>
        <v>2</v>
      </c>
      <c r="X32" s="2">
        <f>IF(抽出データ!AL32-2&lt;0,0,抽出データ!AL32-2)</f>
        <v>0</v>
      </c>
      <c r="Y32" s="2">
        <f>IF(抽出データ!AM32-2&lt;0,0,抽出データ!AM32-2)</f>
        <v>0</v>
      </c>
      <c r="Z32" s="2">
        <f>IF(抽出データ!AN32-2&lt;0,0,抽出データ!AN32-2)</f>
        <v>1</v>
      </c>
      <c r="AA32" s="2">
        <f>IF(抽出データ!AO32-2&lt;0,0,抽出データ!AO32-2)</f>
        <v>1</v>
      </c>
      <c r="AB32" s="2">
        <f>IF(抽出データ!AP32-2&lt;0,0,抽出データ!AP32-2)</f>
        <v>2</v>
      </c>
      <c r="AC32" s="2">
        <f>IF(抽出データ!AQ32-2&lt;0,0,抽出データ!AQ32-2)</f>
        <v>2</v>
      </c>
      <c r="AD32" s="2">
        <f>IF(抽出データ!AR32-2&lt;=0,1,2)</f>
        <v>1</v>
      </c>
      <c r="AE32" s="2">
        <f>IF(抽出データ!AS32-2&lt;=0,1,2)</f>
        <v>1</v>
      </c>
      <c r="AF32" s="2">
        <f>IF(抽出データ!AT32-2&lt;=0,1,2)</f>
        <v>2</v>
      </c>
      <c r="AG32" s="2">
        <f>IF(抽出データ!AU32-2&lt;=0,1,2)</f>
        <v>1</v>
      </c>
      <c r="AH32" s="2">
        <f>IF(抽出データ!AV32-2&lt;=0,1,2)</f>
        <v>1</v>
      </c>
      <c r="AI32" s="2">
        <f>IF(抽出データ!AW32-2&lt;=0,1,2)</f>
        <v>1</v>
      </c>
      <c r="AJ32" s="2">
        <f>IF(抽出データ!AX32-2&lt;=0,1,2)</f>
        <v>1</v>
      </c>
      <c r="AK32" s="2">
        <f>IF(抽出データ!AY32-2&lt;=0,1,2)</f>
        <v>1</v>
      </c>
      <c r="AL32" s="2">
        <f>IF(抽出データ!AZ32-2&lt;0,0,抽出データ!AZ32-2)</f>
        <v>1</v>
      </c>
      <c r="AM32" s="2">
        <f>IF(抽出データ!BB32-2&lt;0,0,抽出データ!BB32-2)</f>
        <v>1</v>
      </c>
      <c r="AN32" s="2">
        <f>IF(抽出データ!BD32-2&lt;0,0,抽出データ!BD32-2)</f>
        <v>1</v>
      </c>
      <c r="AO32" s="2">
        <f>MIN(2,IF(抽出データ!BE32-2&lt;0,0,抽出データ!BE32-2))</f>
        <v>0</v>
      </c>
      <c r="AP32" s="2">
        <f>IF(抽出データ!BF32-2&lt;0,0,抽出データ!BF32-2)</f>
        <v>1</v>
      </c>
      <c r="AQ32" s="2">
        <f>IF(抽出データ!BG32-2&lt;0,0,抽出データ!BG32-2)</f>
        <v>1</v>
      </c>
      <c r="AR32" s="2">
        <f>IF(抽出データ!BH32-2&lt;0,0,抽出データ!BH32-2)</f>
        <v>1</v>
      </c>
      <c r="AS32" s="2">
        <f t="shared" si="14"/>
        <v>0</v>
      </c>
      <c r="AT32" s="2">
        <f>IF(抽出データ!DB32-2&lt;=0,1,2)</f>
        <v>2</v>
      </c>
      <c r="AU32" s="2">
        <f>IF(抽出データ!DD32-2&lt;0,0,抽出データ!DD32-2)</f>
        <v>1</v>
      </c>
      <c r="AV32" s="2">
        <f>IF(抽出データ!DE32-2&lt;0,0,抽出データ!DE32-2)</f>
        <v>1</v>
      </c>
      <c r="AW32" s="2">
        <f>IF(抽出データ!DF32-2&lt;0,0,IF(抽出データ!DF32&gt;3,2,1))</f>
        <v>1</v>
      </c>
      <c r="AX32" s="2">
        <f>IF(抽出データ!DG32-2&lt;=0,1,2)</f>
        <v>2</v>
      </c>
      <c r="AY32" s="8">
        <v>5</v>
      </c>
      <c r="AZ32" s="2">
        <v>4</v>
      </c>
      <c r="BA32" s="2">
        <v>4</v>
      </c>
      <c r="BI32" s="4" t="s">
        <v>445</v>
      </c>
      <c r="BJ32" s="2">
        <v>1</v>
      </c>
      <c r="BK32" s="2">
        <v>100</v>
      </c>
      <c r="BL32" s="2">
        <v>3</v>
      </c>
      <c r="BO32" s="2">
        <v>1</v>
      </c>
      <c r="BP32" s="2">
        <v>4</v>
      </c>
      <c r="BQ32" s="2">
        <v>4</v>
      </c>
      <c r="BR32" s="2">
        <v>7</v>
      </c>
      <c r="BS32" s="2">
        <v>7</v>
      </c>
      <c r="BT32" s="2">
        <v>4</v>
      </c>
      <c r="BV32" s="2">
        <f t="shared" si="1"/>
        <v>50.5</v>
      </c>
      <c r="BW32" s="2">
        <f t="shared" si="2"/>
        <v>22</v>
      </c>
      <c r="BX32" s="2">
        <f t="shared" si="3"/>
        <v>10</v>
      </c>
      <c r="BY32" s="2">
        <f t="shared" si="4"/>
        <v>14</v>
      </c>
      <c r="BZ32" s="2">
        <f t="shared" si="5"/>
        <v>27</v>
      </c>
      <c r="CA32" s="2">
        <f t="shared" si="6"/>
        <v>13</v>
      </c>
      <c r="CB32" s="2">
        <f t="shared" si="7"/>
        <v>11</v>
      </c>
      <c r="CC32" s="2">
        <f t="shared" si="8"/>
        <v>12</v>
      </c>
      <c r="CD32" s="2">
        <f t="shared" si="9"/>
        <v>15</v>
      </c>
      <c r="CE32" s="2">
        <f t="shared" si="10"/>
        <v>15</v>
      </c>
      <c r="CF32" s="2">
        <f t="shared" si="11"/>
        <v>10</v>
      </c>
      <c r="CG32" s="2">
        <f t="shared" si="12"/>
        <v>18</v>
      </c>
      <c r="CH32" s="2">
        <f t="shared" si="15"/>
        <v>6</v>
      </c>
      <c r="CI32" s="2">
        <f t="shared" si="13"/>
        <v>9</v>
      </c>
      <c r="CJ32" s="2">
        <f t="shared" si="16"/>
        <v>20.5</v>
      </c>
      <c r="CK32" s="2">
        <f>55+IF(抽出データ!BJ32=1,60,0)+IF(抽出データ!BK32=1,25,0)+IF(抽出データ!BM32=1,5,0)+IF(抽出データ!BL32=1,5,0)+IF(抽出データ!BN32=1,5,0)</f>
        <v>55</v>
      </c>
      <c r="CL32" s="2">
        <f>(80+IF(抽出データ!BR32=1,12,0)+IF(SUM(抽出データ!BS32:BV32,抽出データ!CB32)&gt;1,22,IF(SUM(抽出データ!BS32:BV32,抽出データ!CB32)=1,11,0)))</f>
        <v>92</v>
      </c>
      <c r="CM32" s="2">
        <f>80+IF(抽出データ!CH32=1,40,0)+IF(抽出データ!CI32=1,20,0)+IF(抽出データ!CJ32=1,20,0)</f>
        <v>80</v>
      </c>
      <c r="CN32" s="2">
        <f>80+IF(抽出データ!CN32=1,10,0)+IF(抽出データ!CO32=1,5,0)+IF(抽出データ!CP32=1,10,0)+12</f>
        <v>92</v>
      </c>
      <c r="CO32" s="2">
        <f>IF(SUM(抽出データ!CT32:CW32)&gt;0,120,100)</f>
        <v>100</v>
      </c>
      <c r="CQ32" s="2">
        <f t="shared" si="17"/>
        <v>75.8</v>
      </c>
    </row>
    <row r="33" spans="1:95">
      <c r="A33" s="2">
        <v>1980</v>
      </c>
      <c r="B33" s="2">
        <v>300</v>
      </c>
      <c r="C33" s="2">
        <v>4</v>
      </c>
      <c r="D33" s="2">
        <f t="shared" si="0"/>
        <v>75</v>
      </c>
      <c r="E33" s="4" t="s">
        <v>51</v>
      </c>
      <c r="F33" s="2">
        <f>IF(抽出データ!S33-2&lt;0,0,抽出データ!S33-2)</f>
        <v>0</v>
      </c>
      <c r="G33" s="2">
        <f>IF(抽出データ!T33-2&lt;0,0,抽出データ!T33-2)</f>
        <v>1</v>
      </c>
      <c r="H33" s="2">
        <f>IF(抽出データ!U33-2&lt;0,0,抽出データ!U33-2)</f>
        <v>1</v>
      </c>
      <c r="I33" s="2">
        <f>IF(抽出データ!V33-2&lt;0,0,抽出データ!V33-2)</f>
        <v>1</v>
      </c>
      <c r="J33" s="2">
        <f>MIN(2,IF(抽出データ!W33-2&lt;0,0,抽出データ!W33-2))</f>
        <v>1</v>
      </c>
      <c r="K33" s="2">
        <f>IF(抽出データ!X33-2&lt;0,0,抽出データ!X33-2)</f>
        <v>0</v>
      </c>
      <c r="L33" s="2">
        <f>IF(抽出データ!Y33-2&lt;0,0,抽出データ!Y33-2)</f>
        <v>0</v>
      </c>
      <c r="M33" s="2">
        <f>IF(抽出データ!Z33-2&lt;0,0,抽出データ!Z33-2)</f>
        <v>0</v>
      </c>
      <c r="N33" s="2">
        <f>IF(抽出データ!AB33-2&lt;0,0,抽出データ!AB33-2)</f>
        <v>1</v>
      </c>
      <c r="O33" s="2">
        <f>IF(抽出データ!AC33-2&lt;0,0,抽出データ!AC33-2)</f>
        <v>1</v>
      </c>
      <c r="P33" s="2">
        <f>IF(抽出データ!AD33-2&lt;0,0,抽出データ!AD33-2)</f>
        <v>1</v>
      </c>
      <c r="Q33" s="2">
        <f>IF(抽出データ!AE33-2&lt;0,0,抽出データ!AE33-2)</f>
        <v>1</v>
      </c>
      <c r="R33" s="2">
        <f>IF(抽出データ!AF33-2&lt;0,0,抽出データ!AF33-2)</f>
        <v>0</v>
      </c>
      <c r="S33" s="2">
        <f>IF(抽出データ!AG33-2&lt;0,0,抽出データ!AG33-2)</f>
        <v>0</v>
      </c>
      <c r="T33" s="2">
        <f>IF(抽出データ!AH33-2&lt;0,0,抽出データ!AH33-2)</f>
        <v>1</v>
      </c>
      <c r="U33" s="2">
        <f>IF(抽出データ!AI33-2&lt;0,0,抽出データ!AI33-2)</f>
        <v>1</v>
      </c>
      <c r="V33" s="2">
        <f>IF(抽出データ!AJ33-2&lt;0,0,抽出データ!AJ33-2)</f>
        <v>1</v>
      </c>
      <c r="W33" s="2">
        <f>IF(抽出データ!AK33-2&lt;0,0,抽出データ!AK33-2)</f>
        <v>1</v>
      </c>
      <c r="X33" s="2">
        <f>IF(抽出データ!AL33-2&lt;0,0,抽出データ!AL33-2)</f>
        <v>1</v>
      </c>
      <c r="Y33" s="2">
        <f>IF(抽出データ!AM33-2&lt;0,0,抽出データ!AM33-2)</f>
        <v>1</v>
      </c>
      <c r="Z33" s="2">
        <f>IF(抽出データ!AN33-2&lt;0,0,抽出データ!AN33-2)</f>
        <v>1</v>
      </c>
      <c r="AA33" s="2">
        <f>IF(抽出データ!AO33-2&lt;0,0,抽出データ!AO33-2)</f>
        <v>2</v>
      </c>
      <c r="AB33" s="2">
        <f>IF(抽出データ!AP33-2&lt;0,0,抽出データ!AP33-2)</f>
        <v>1</v>
      </c>
      <c r="AC33" s="2">
        <f>IF(抽出データ!AQ33-2&lt;0,0,抽出データ!AQ33-2)</f>
        <v>1</v>
      </c>
      <c r="AD33" s="2">
        <f>IF(抽出データ!AR33-2&lt;=0,1,2)</f>
        <v>1</v>
      </c>
      <c r="AE33" s="2">
        <f>IF(抽出データ!AS33-2&lt;=0,1,2)</f>
        <v>1</v>
      </c>
      <c r="AF33" s="2">
        <f>IF(抽出データ!AT33-2&lt;=0,1,2)</f>
        <v>2</v>
      </c>
      <c r="AG33" s="2">
        <f>IF(抽出データ!AU33-2&lt;=0,1,2)</f>
        <v>1</v>
      </c>
      <c r="AH33" s="2">
        <f>IF(抽出データ!AV33-2&lt;=0,1,2)</f>
        <v>2</v>
      </c>
      <c r="AI33" s="2">
        <f>IF(抽出データ!AW33-2&lt;=0,1,2)</f>
        <v>1</v>
      </c>
      <c r="AJ33" s="2">
        <f>IF(抽出データ!AX33-2&lt;=0,1,2)</f>
        <v>1</v>
      </c>
      <c r="AK33" s="2">
        <f>IF(抽出データ!AY33-2&lt;=0,1,2)</f>
        <v>1</v>
      </c>
      <c r="AL33" s="2">
        <f>IF(抽出データ!AZ33-2&lt;0,0,抽出データ!AZ33-2)</f>
        <v>1</v>
      </c>
      <c r="AM33" s="2">
        <f>IF(抽出データ!BB33-2&lt;0,0,抽出データ!BB33-2)</f>
        <v>0</v>
      </c>
      <c r="AN33" s="2">
        <f>IF(抽出データ!BD33-2&lt;0,0,抽出データ!BD33-2)</f>
        <v>1</v>
      </c>
      <c r="AO33" s="2">
        <f>MIN(2,IF(抽出データ!BE33-2&lt;0,0,抽出データ!BE33-2))</f>
        <v>1</v>
      </c>
      <c r="AP33" s="2">
        <f>IF(抽出データ!BF33-2&lt;0,0,抽出データ!BF33-2)</f>
        <v>0</v>
      </c>
      <c r="AQ33" s="2">
        <f>IF(抽出データ!BG33-2&lt;0,0,抽出データ!BG33-2)</f>
        <v>0</v>
      </c>
      <c r="AR33" s="2">
        <f>IF(抽出データ!BH33-2&lt;0,0,抽出データ!BH33-2)</f>
        <v>1</v>
      </c>
      <c r="AS33" s="2">
        <f t="shared" si="14"/>
        <v>2</v>
      </c>
      <c r="AT33" s="2">
        <f>IF(抽出データ!DB33-2&lt;=0,1,2)</f>
        <v>2</v>
      </c>
      <c r="AU33" s="2">
        <f>IF(抽出データ!DD33-2&lt;0,0,抽出データ!DD33-2)</f>
        <v>1</v>
      </c>
      <c r="AV33" s="2">
        <f>IF(抽出データ!DE33-2&lt;0,0,抽出データ!DE33-2)</f>
        <v>1</v>
      </c>
      <c r="AW33" s="2">
        <f>IF(抽出データ!DF33-2&lt;0,0,IF(抽出データ!DF33&gt;3,2,1))</f>
        <v>1</v>
      </c>
      <c r="AX33" s="2">
        <f>IF(抽出データ!DG33-2&lt;=0,1,2)</f>
        <v>1</v>
      </c>
      <c r="AY33" s="8">
        <v>2</v>
      </c>
      <c r="AZ33" s="2">
        <v>1</v>
      </c>
      <c r="BA33" s="2">
        <v>3</v>
      </c>
      <c r="BI33" s="4" t="s">
        <v>445</v>
      </c>
      <c r="BJ33" s="2">
        <v>1</v>
      </c>
      <c r="BK33" s="2">
        <v>80</v>
      </c>
      <c r="BL33" s="2">
        <v>3</v>
      </c>
      <c r="BO33" s="2">
        <v>4</v>
      </c>
      <c r="BP33" s="2">
        <v>3</v>
      </c>
      <c r="BQ33" s="2">
        <v>5</v>
      </c>
      <c r="BR33" s="2">
        <v>5</v>
      </c>
      <c r="BS33" s="2">
        <v>4</v>
      </c>
      <c r="BT33" s="2">
        <v>4</v>
      </c>
      <c r="BV33" s="2">
        <f t="shared" si="1"/>
        <v>48.5</v>
      </c>
      <c r="BW33" s="2">
        <f t="shared" si="2"/>
        <v>17</v>
      </c>
      <c r="BX33" s="2">
        <f t="shared" si="3"/>
        <v>9</v>
      </c>
      <c r="BY33" s="2">
        <f t="shared" si="4"/>
        <v>12</v>
      </c>
      <c r="BZ33" s="2">
        <f t="shared" si="5"/>
        <v>22</v>
      </c>
      <c r="CA33" s="2">
        <f t="shared" si="6"/>
        <v>12</v>
      </c>
      <c r="CB33" s="2">
        <f t="shared" si="7"/>
        <v>8</v>
      </c>
      <c r="CC33" s="2">
        <f t="shared" si="8"/>
        <v>9</v>
      </c>
      <c r="CD33" s="2">
        <f t="shared" si="9"/>
        <v>15</v>
      </c>
      <c r="CE33" s="2">
        <f t="shared" si="10"/>
        <v>14</v>
      </c>
      <c r="CF33" s="2">
        <f t="shared" si="11"/>
        <v>9</v>
      </c>
      <c r="CG33" s="2">
        <f t="shared" si="12"/>
        <v>14</v>
      </c>
      <c r="CH33" s="2">
        <f t="shared" si="15"/>
        <v>7</v>
      </c>
      <c r="CI33" s="2">
        <f t="shared" si="13"/>
        <v>6</v>
      </c>
      <c r="CJ33" s="2">
        <f t="shared" si="16"/>
        <v>18.5</v>
      </c>
      <c r="CK33" s="2">
        <f>55+IF(抽出データ!BJ33=1,60,0)+IF(抽出データ!BK33=1,25,0)+IF(抽出データ!BM33=1,5,0)+IF(抽出データ!BL33=1,5,0)+IF(抽出データ!BN33=1,5,0)</f>
        <v>120</v>
      </c>
      <c r="CL33" s="2">
        <f>(80+IF(抽出データ!BR33=1,12,0)+IF(SUM(抽出データ!BS33:BV33,抽出データ!CB33)&gt;1,22,IF(SUM(抽出データ!BS33:BV33,抽出データ!CB33)=1,11,0)))</f>
        <v>114</v>
      </c>
      <c r="CM33" s="2">
        <f>80+IF(抽出データ!CH33=1,40,0)+IF(抽出データ!CI33=1,20,0)+IF(抽出データ!CJ33=1,20,0)</f>
        <v>140</v>
      </c>
      <c r="CN33" s="2">
        <f>80+IF(抽出データ!CN33=1,10,0)+IF(抽出データ!CO33=1,5,0)+IF(抽出データ!CP33=1,10,0)+12</f>
        <v>97</v>
      </c>
      <c r="CO33" s="2">
        <f>IF(SUM(抽出データ!CT33:CW33)&gt;0,120,100)</f>
        <v>120</v>
      </c>
      <c r="CQ33" s="2">
        <f t="shared" si="17"/>
        <v>118.89999999999999</v>
      </c>
    </row>
    <row r="34" spans="1:95">
      <c r="A34" s="2">
        <v>1984</v>
      </c>
      <c r="B34" s="2">
        <v>475</v>
      </c>
      <c r="C34" s="2">
        <v>5</v>
      </c>
      <c r="D34" s="2">
        <f t="shared" si="0"/>
        <v>95</v>
      </c>
      <c r="E34" s="4" t="s">
        <v>37</v>
      </c>
      <c r="F34" s="2">
        <f>IF(抽出データ!S34-2&lt;0,0,抽出データ!S34-2)</f>
        <v>2</v>
      </c>
      <c r="G34" s="2">
        <f>IF(抽出データ!T34-2&lt;0,0,抽出データ!T34-2)</f>
        <v>1</v>
      </c>
      <c r="H34" s="2">
        <f>IF(抽出データ!U34-2&lt;0,0,抽出データ!U34-2)</f>
        <v>2</v>
      </c>
      <c r="I34" s="2">
        <f>IF(抽出データ!V34-2&lt;0,0,抽出データ!V34-2)</f>
        <v>2</v>
      </c>
      <c r="J34" s="2">
        <f>MIN(2,IF(抽出データ!W34-2&lt;0,0,抽出データ!W34-2))</f>
        <v>0</v>
      </c>
      <c r="K34" s="2">
        <f>IF(抽出データ!X34-2&lt;0,0,抽出データ!X34-2)</f>
        <v>0</v>
      </c>
      <c r="L34" s="2">
        <f>IF(抽出データ!Y34-2&lt;0,0,抽出データ!Y34-2)</f>
        <v>0</v>
      </c>
      <c r="M34" s="2">
        <f>IF(抽出データ!Z34-2&lt;0,0,抽出データ!Z34-2)</f>
        <v>0</v>
      </c>
      <c r="N34" s="2">
        <f>IF(抽出データ!AB34-2&lt;0,0,抽出データ!AB34-2)</f>
        <v>1</v>
      </c>
      <c r="O34" s="2">
        <f>IF(抽出データ!AC34-2&lt;0,0,抽出データ!AC34-2)</f>
        <v>2</v>
      </c>
      <c r="P34" s="2">
        <f>IF(抽出データ!AD34-2&lt;0,0,抽出データ!AD34-2)</f>
        <v>2</v>
      </c>
      <c r="Q34" s="2">
        <f>IF(抽出データ!AE34-2&lt;0,0,抽出データ!AE34-2)</f>
        <v>2</v>
      </c>
      <c r="R34" s="2">
        <f>IF(抽出データ!AF34-2&lt;0,0,抽出データ!AF34-2)</f>
        <v>1</v>
      </c>
      <c r="S34" s="2">
        <f>IF(抽出データ!AG34-2&lt;0,0,抽出データ!AG34-2)</f>
        <v>1</v>
      </c>
      <c r="T34" s="2">
        <f>IF(抽出データ!AH34-2&lt;0,0,抽出データ!AH34-2)</f>
        <v>0</v>
      </c>
      <c r="U34" s="2">
        <f>IF(抽出データ!AI34-2&lt;0,0,抽出データ!AI34-2)</f>
        <v>1</v>
      </c>
      <c r="V34" s="2">
        <f>IF(抽出データ!AJ34-2&lt;0,0,抽出データ!AJ34-2)</f>
        <v>0</v>
      </c>
      <c r="W34" s="2">
        <f>IF(抽出データ!AK34-2&lt;0,0,抽出データ!AK34-2)</f>
        <v>2</v>
      </c>
      <c r="X34" s="2">
        <f>IF(抽出データ!AL34-2&lt;0,0,抽出データ!AL34-2)</f>
        <v>1</v>
      </c>
      <c r="Y34" s="2">
        <f>IF(抽出データ!AM34-2&lt;0,0,抽出データ!AM34-2)</f>
        <v>2</v>
      </c>
      <c r="Z34" s="2">
        <f>IF(抽出データ!AN34-2&lt;0,0,抽出データ!AN34-2)</f>
        <v>0</v>
      </c>
      <c r="AA34" s="2">
        <f>IF(抽出データ!AO34-2&lt;0,0,抽出データ!AO34-2)</f>
        <v>2</v>
      </c>
      <c r="AB34" s="2">
        <f>IF(抽出データ!AP34-2&lt;0,0,抽出データ!AP34-2)</f>
        <v>2</v>
      </c>
      <c r="AC34" s="2">
        <f>IF(抽出データ!AQ34-2&lt;0,0,抽出データ!AQ34-2)</f>
        <v>2</v>
      </c>
      <c r="AD34" s="2">
        <f>IF(抽出データ!AR34-2&lt;=0,1,2)</f>
        <v>1</v>
      </c>
      <c r="AE34" s="2">
        <f>IF(抽出データ!AS34-2&lt;=0,1,2)</f>
        <v>1</v>
      </c>
      <c r="AF34" s="2">
        <f>IF(抽出データ!AT34-2&lt;=0,1,2)</f>
        <v>1</v>
      </c>
      <c r="AG34" s="2">
        <f>IF(抽出データ!AU34-2&lt;=0,1,2)</f>
        <v>2</v>
      </c>
      <c r="AH34" s="2">
        <f>IF(抽出データ!AV34-2&lt;=0,1,2)</f>
        <v>1</v>
      </c>
      <c r="AI34" s="2">
        <f>IF(抽出データ!AW34-2&lt;=0,1,2)</f>
        <v>1</v>
      </c>
      <c r="AJ34" s="2">
        <f>IF(抽出データ!AX34-2&lt;=0,1,2)</f>
        <v>1</v>
      </c>
      <c r="AK34" s="2">
        <f>IF(抽出データ!AY34-2&lt;=0,1,2)</f>
        <v>1</v>
      </c>
      <c r="AL34" s="2">
        <f>IF(抽出データ!AZ34-2&lt;0,0,抽出データ!AZ34-2)</f>
        <v>0</v>
      </c>
      <c r="AM34" s="2">
        <f>IF(抽出データ!BB34-2&lt;0,0,抽出データ!BB34-2)</f>
        <v>1</v>
      </c>
      <c r="AN34" s="2">
        <f>IF(抽出データ!BD34-2&lt;0,0,抽出データ!BD34-2)</f>
        <v>0</v>
      </c>
      <c r="AO34" s="2">
        <f>MIN(2,IF(抽出データ!BE34-2&lt;0,0,抽出データ!BE34-2))</f>
        <v>0</v>
      </c>
      <c r="AP34" s="2">
        <f>IF(抽出データ!BF34-2&lt;0,0,抽出データ!BF34-2)</f>
        <v>0</v>
      </c>
      <c r="AQ34" s="2">
        <f>IF(抽出データ!BG34-2&lt;0,0,抽出データ!BG34-2)</f>
        <v>1</v>
      </c>
      <c r="AR34" s="2">
        <f>IF(抽出データ!BH34-2&lt;0,0,抽出データ!BH34-2)</f>
        <v>0</v>
      </c>
      <c r="AS34" s="2">
        <f t="shared" si="14"/>
        <v>0</v>
      </c>
      <c r="AT34" s="2">
        <f>IF(抽出データ!DB34-2&lt;=0,1,2)</f>
        <v>1</v>
      </c>
      <c r="AU34" s="2">
        <f>IF(抽出データ!DD34-2&lt;0,0,抽出データ!DD34-2)</f>
        <v>0</v>
      </c>
      <c r="AV34" s="2">
        <f>IF(抽出データ!DE34-2&lt;0,0,抽出データ!DE34-2)</f>
        <v>1</v>
      </c>
      <c r="AW34" s="2">
        <f>IF(抽出データ!DF34-2&lt;0,0,IF(抽出データ!DF34&gt;3,2,1))</f>
        <v>0</v>
      </c>
      <c r="AX34" s="2">
        <f>IF(抽出データ!DG34-2&lt;=0,1,2)</f>
        <v>1</v>
      </c>
      <c r="AY34" s="8">
        <v>1</v>
      </c>
      <c r="AZ34" s="2">
        <v>1</v>
      </c>
      <c r="BA34" s="2">
        <v>2</v>
      </c>
      <c r="BB34" s="2">
        <v>0</v>
      </c>
      <c r="BC34" s="2">
        <v>0</v>
      </c>
      <c r="BD34" s="2">
        <v>0</v>
      </c>
      <c r="BE34" s="2">
        <v>0</v>
      </c>
      <c r="BF34" s="2">
        <v>0</v>
      </c>
      <c r="BG34" s="2">
        <v>0</v>
      </c>
      <c r="BH34" s="2">
        <v>1</v>
      </c>
      <c r="BI34" s="4" t="s">
        <v>506</v>
      </c>
      <c r="BJ34" s="2">
        <v>1</v>
      </c>
      <c r="BK34" s="2">
        <v>0</v>
      </c>
      <c r="BL34" s="2">
        <v>1</v>
      </c>
      <c r="BM34" s="2">
        <v>7300</v>
      </c>
      <c r="BO34" s="2">
        <v>4</v>
      </c>
      <c r="BP34" s="2">
        <v>4</v>
      </c>
      <c r="BQ34" s="2">
        <v>2</v>
      </c>
      <c r="BR34" s="2">
        <v>6</v>
      </c>
      <c r="BS34" s="2">
        <v>2</v>
      </c>
      <c r="BT34" s="2">
        <v>2</v>
      </c>
      <c r="BV34" s="2">
        <f t="shared" si="1"/>
        <v>42</v>
      </c>
      <c r="BW34" s="2">
        <f t="shared" si="2"/>
        <v>23</v>
      </c>
      <c r="BX34" s="2">
        <f t="shared" si="3"/>
        <v>10</v>
      </c>
      <c r="BY34" s="2">
        <f t="shared" si="4"/>
        <v>8</v>
      </c>
      <c r="BZ34" s="2">
        <f t="shared" si="5"/>
        <v>30</v>
      </c>
      <c r="CA34" s="2">
        <f t="shared" si="6"/>
        <v>10</v>
      </c>
      <c r="CB34" s="2">
        <f t="shared" si="7"/>
        <v>6</v>
      </c>
      <c r="CC34" s="2">
        <f t="shared" si="8"/>
        <v>12</v>
      </c>
      <c r="CD34" s="2">
        <f t="shared" si="9"/>
        <v>17</v>
      </c>
      <c r="CE34" s="2">
        <f t="shared" si="10"/>
        <v>18</v>
      </c>
      <c r="CF34" s="2">
        <f t="shared" si="11"/>
        <v>12</v>
      </c>
      <c r="CG34" s="2">
        <f t="shared" si="12"/>
        <v>16</v>
      </c>
      <c r="CH34" s="2">
        <f t="shared" si="15"/>
        <v>3</v>
      </c>
      <c r="CI34" s="2">
        <f t="shared" si="13"/>
        <v>4</v>
      </c>
      <c r="CJ34" s="2">
        <f t="shared" si="16"/>
        <v>16</v>
      </c>
      <c r="CK34" s="2">
        <f>55+IF(抽出データ!BJ34=1,60,0)+IF(抽出データ!BK34=1,25,0)+IF(抽出データ!BM34=1,5,0)+IF(抽出データ!BL34=1,5,0)+IF(抽出データ!BN34=1,5,0)</f>
        <v>55</v>
      </c>
      <c r="CL34" s="2">
        <f>(80+IF(抽出データ!BR34=1,12,0)+IF(SUM(抽出データ!BS34:BV34,抽出データ!CB34)&gt;1,22,IF(SUM(抽出データ!BS34:BV34,抽出データ!CB34)=1,11,0)))</f>
        <v>92</v>
      </c>
      <c r="CM34" s="2">
        <f>80+IF(抽出データ!CH34=1,40,0)+IF(抽出データ!CI34=1,20,0)+IF(抽出データ!CJ34=1,20,0)</f>
        <v>80</v>
      </c>
      <c r="CN34" s="2">
        <f>80+IF(抽出データ!CN34=1,10,0)+IF(抽出データ!CO34=1,5,0)+IF(抽出データ!CP34=1,10,0)+12</f>
        <v>92</v>
      </c>
      <c r="CO34" s="2">
        <f>IF(SUM(抽出データ!CT34:CW34)&gt;0,120,100)</f>
        <v>100</v>
      </c>
      <c r="CQ34" s="2">
        <f t="shared" si="17"/>
        <v>75.8</v>
      </c>
    </row>
    <row r="35" spans="1:95">
      <c r="A35" s="2">
        <v>1998</v>
      </c>
      <c r="B35" s="2">
        <v>2640</v>
      </c>
      <c r="C35" s="2">
        <v>8</v>
      </c>
      <c r="D35" s="2">
        <f t="shared" si="0"/>
        <v>330</v>
      </c>
      <c r="E35" s="4" t="s">
        <v>52</v>
      </c>
      <c r="F35" s="2">
        <f>IF(抽出データ!S35-2&lt;0,0,抽出データ!S35-2)</f>
        <v>2</v>
      </c>
      <c r="G35" s="2">
        <f>IF(抽出データ!T35-2&lt;0,0,抽出データ!T35-2)</f>
        <v>1</v>
      </c>
      <c r="H35" s="2">
        <f>IF(抽出データ!U35-2&lt;0,0,抽出データ!U35-2)</f>
        <v>2</v>
      </c>
      <c r="I35" s="2">
        <f>IF(抽出データ!V35-2&lt;0,0,抽出データ!V35-2)</f>
        <v>1</v>
      </c>
      <c r="J35" s="2">
        <f>MIN(2,IF(抽出データ!W35-2&lt;0,0,抽出データ!W35-2))</f>
        <v>2</v>
      </c>
      <c r="K35" s="2">
        <f>IF(抽出データ!X35-2&lt;0,0,抽出データ!X35-2)</f>
        <v>2</v>
      </c>
      <c r="L35" s="2">
        <f>IF(抽出データ!Y35-2&lt;0,0,抽出データ!Y35-2)</f>
        <v>1</v>
      </c>
      <c r="M35" s="2">
        <f>IF(抽出データ!Z35-2&lt;0,0,抽出データ!Z35-2)</f>
        <v>2</v>
      </c>
      <c r="N35" s="2">
        <f>IF(抽出データ!AB35-2&lt;0,0,抽出データ!AB35-2)</f>
        <v>2</v>
      </c>
      <c r="O35" s="2">
        <f>IF(抽出データ!AC35-2&lt;0,0,抽出データ!AC35-2)</f>
        <v>2</v>
      </c>
      <c r="P35" s="2">
        <f>IF(抽出データ!AD35-2&lt;0,0,抽出データ!AD35-2)</f>
        <v>1</v>
      </c>
      <c r="Q35" s="2">
        <f>IF(抽出データ!AE35-2&lt;0,0,抽出データ!AE35-2)</f>
        <v>1</v>
      </c>
      <c r="R35" s="2">
        <f>IF(抽出データ!AF35-2&lt;0,0,抽出データ!AF35-2)</f>
        <v>1</v>
      </c>
      <c r="S35" s="2">
        <f>IF(抽出データ!AG35-2&lt;0,0,抽出データ!AG35-2)</f>
        <v>1</v>
      </c>
      <c r="T35" s="2">
        <f>IF(抽出データ!AH35-2&lt;0,0,抽出データ!AH35-2)</f>
        <v>1</v>
      </c>
      <c r="U35" s="2">
        <f>IF(抽出データ!AI35-2&lt;0,0,抽出データ!AI35-2)</f>
        <v>2</v>
      </c>
      <c r="V35" s="2">
        <f>IF(抽出データ!AJ35-2&lt;0,0,抽出データ!AJ35-2)</f>
        <v>2</v>
      </c>
      <c r="W35" s="2">
        <f>IF(抽出データ!AK35-2&lt;0,0,抽出データ!AK35-2)</f>
        <v>1</v>
      </c>
      <c r="X35" s="2">
        <f>IF(抽出データ!AL35-2&lt;0,0,抽出データ!AL35-2)</f>
        <v>2</v>
      </c>
      <c r="Y35" s="2">
        <f>IF(抽出データ!AM35-2&lt;0,0,抽出データ!AM35-2)</f>
        <v>2</v>
      </c>
      <c r="Z35" s="2">
        <f>IF(抽出データ!AN35-2&lt;0,0,抽出データ!AN35-2)</f>
        <v>2</v>
      </c>
      <c r="AA35" s="2">
        <f>IF(抽出データ!AO35-2&lt;0,0,抽出データ!AO35-2)</f>
        <v>2</v>
      </c>
      <c r="AB35" s="2">
        <f>IF(抽出データ!AP35-2&lt;0,0,抽出データ!AP35-2)</f>
        <v>2</v>
      </c>
      <c r="AC35" s="2">
        <f>IF(抽出データ!AQ35-2&lt;0,0,抽出データ!AQ35-2)</f>
        <v>1</v>
      </c>
      <c r="AD35" s="2">
        <f>IF(抽出データ!AR35-2&lt;=0,1,2)</f>
        <v>2</v>
      </c>
      <c r="AE35" s="2">
        <f>IF(抽出データ!AS35-2&lt;=0,1,2)</f>
        <v>2</v>
      </c>
      <c r="AF35" s="2">
        <f>IF(抽出データ!AT35-2&lt;=0,1,2)</f>
        <v>2</v>
      </c>
      <c r="AG35" s="2">
        <f>IF(抽出データ!AU35-2&lt;=0,1,2)</f>
        <v>2</v>
      </c>
      <c r="AH35" s="2">
        <f>IF(抽出データ!AV35-2&lt;=0,1,2)</f>
        <v>2</v>
      </c>
      <c r="AI35" s="2">
        <f>IF(抽出データ!AW35-2&lt;=0,1,2)</f>
        <v>2</v>
      </c>
      <c r="AJ35" s="2">
        <f>IF(抽出データ!AX35-2&lt;=0,1,2)</f>
        <v>2</v>
      </c>
      <c r="AK35" s="2">
        <f>IF(抽出データ!AY35-2&lt;=0,1,2)</f>
        <v>2</v>
      </c>
      <c r="AL35" s="2">
        <f>IF(抽出データ!AZ35-2&lt;0,0,抽出データ!AZ35-2)</f>
        <v>2</v>
      </c>
      <c r="AM35" s="2">
        <f>IF(抽出データ!BB35-2&lt;0,0,抽出データ!BB35-2)</f>
        <v>1</v>
      </c>
      <c r="AN35" s="2">
        <f>IF(抽出データ!BD35-2&lt;0,0,抽出データ!BD35-2)</f>
        <v>2</v>
      </c>
      <c r="AO35" s="2">
        <f>MIN(2,IF(抽出データ!BE35-2&lt;0,0,抽出データ!BE35-2))</f>
        <v>2</v>
      </c>
      <c r="AP35" s="2">
        <f>IF(抽出データ!BF35-2&lt;0,0,抽出データ!BF35-2)</f>
        <v>2</v>
      </c>
      <c r="AQ35" s="2">
        <f>IF(抽出データ!BG35-2&lt;0,0,抽出データ!BG35-2)</f>
        <v>2</v>
      </c>
      <c r="AR35" s="2">
        <f>IF(抽出データ!BH35-2&lt;0,0,抽出データ!BH35-2)</f>
        <v>1</v>
      </c>
      <c r="AS35" s="2">
        <f t="shared" si="14"/>
        <v>2</v>
      </c>
      <c r="AT35" s="2">
        <f>IF(抽出データ!DB35-2&lt;=0,1,2)</f>
        <v>2</v>
      </c>
      <c r="AU35" s="2">
        <f>IF(抽出データ!DD35-2&lt;0,0,抽出データ!DD35-2)</f>
        <v>1</v>
      </c>
      <c r="AV35" s="2">
        <f>IF(抽出データ!DE35-2&lt;0,0,抽出データ!DE35-2)</f>
        <v>2</v>
      </c>
      <c r="AW35" s="2">
        <f>IF(抽出データ!DF35-2&lt;0,0,IF(抽出データ!DF35&gt;3,2,1))</f>
        <v>2</v>
      </c>
      <c r="AX35" s="2">
        <f>IF(抽出データ!DG35-2&lt;=0,1,2)</f>
        <v>2</v>
      </c>
      <c r="AY35" s="8">
        <v>5</v>
      </c>
      <c r="AZ35" s="2">
        <v>4</v>
      </c>
      <c r="BA35" s="2">
        <v>4</v>
      </c>
      <c r="BI35" s="4" t="s">
        <v>445</v>
      </c>
      <c r="BJ35" s="2">
        <v>1</v>
      </c>
      <c r="BK35" s="2">
        <v>90</v>
      </c>
      <c r="BL35" s="2">
        <v>1</v>
      </c>
      <c r="BM35" s="2">
        <v>30000</v>
      </c>
      <c r="BO35" s="2">
        <v>3</v>
      </c>
      <c r="BP35" s="2">
        <v>3</v>
      </c>
      <c r="BQ35" s="2">
        <v>3</v>
      </c>
      <c r="BR35" s="2">
        <v>3</v>
      </c>
      <c r="BS35" s="2">
        <v>5</v>
      </c>
      <c r="BT35" s="2">
        <v>5</v>
      </c>
      <c r="BV35" s="2">
        <f t="shared" si="1"/>
        <v>87</v>
      </c>
      <c r="BW35" s="2">
        <f t="shared" si="2"/>
        <v>35</v>
      </c>
      <c r="BX35" s="2">
        <f t="shared" si="3"/>
        <v>13</v>
      </c>
      <c r="BY35" s="2">
        <f t="shared" si="4"/>
        <v>24</v>
      </c>
      <c r="BZ35" s="2">
        <f t="shared" si="5"/>
        <v>40</v>
      </c>
      <c r="CA35" s="2">
        <f t="shared" si="6"/>
        <v>23</v>
      </c>
      <c r="CB35" s="2">
        <f t="shared" si="7"/>
        <v>14</v>
      </c>
      <c r="CC35" s="2">
        <f t="shared" si="8"/>
        <v>18</v>
      </c>
      <c r="CD35" s="2">
        <f t="shared" si="9"/>
        <v>28</v>
      </c>
      <c r="CE35" s="2">
        <f t="shared" si="10"/>
        <v>20</v>
      </c>
      <c r="CF35" s="2">
        <f t="shared" si="11"/>
        <v>14</v>
      </c>
      <c r="CG35" s="2">
        <f t="shared" si="12"/>
        <v>23</v>
      </c>
      <c r="CH35" s="2">
        <f t="shared" si="15"/>
        <v>10</v>
      </c>
      <c r="CI35" s="2">
        <f t="shared" si="13"/>
        <v>14</v>
      </c>
      <c r="CJ35" s="2">
        <f t="shared" si="16"/>
        <v>38</v>
      </c>
      <c r="CK35" s="2">
        <f>55+IF(抽出データ!BJ35=1,60,0)+IF(抽出データ!BK35=1,25,0)+IF(抽出データ!BM35=1,5,0)+IF(抽出データ!BL35=1,5,0)+IF(抽出データ!BN35=1,5,0)</f>
        <v>150</v>
      </c>
      <c r="CL35" s="2">
        <f>(80+IF(抽出データ!BR35=1,12,0)+IF(SUM(抽出データ!BS35:BV35,抽出データ!CB35)&gt;1,22,IF(SUM(抽出データ!BS35:BV35,抽出データ!CB35)=1,11,0)))</f>
        <v>114</v>
      </c>
      <c r="CM35" s="2">
        <f>80+IF(抽出データ!CH35=1,40,0)+IF(抽出データ!CI35=1,20,0)+IF(抽出データ!CJ35=1,20,0)</f>
        <v>140</v>
      </c>
      <c r="CN35" s="2">
        <f>80+IF(抽出データ!CN35=1,10,0)+IF(抽出データ!CO35=1,5,0)+IF(抽出データ!CP35=1,10,0)+12</f>
        <v>107</v>
      </c>
      <c r="CO35" s="2">
        <f>IF(SUM(抽出データ!CT35:CW35)&gt;0,120,100)</f>
        <v>120</v>
      </c>
      <c r="CQ35" s="2">
        <f t="shared" si="17"/>
        <v>131.89999999999998</v>
      </c>
    </row>
    <row r="36" spans="1:95">
      <c r="A36" s="2">
        <v>1995</v>
      </c>
      <c r="B36" s="2">
        <v>460</v>
      </c>
      <c r="C36" s="2">
        <v>2</v>
      </c>
      <c r="D36" s="2">
        <f t="shared" si="0"/>
        <v>230</v>
      </c>
      <c r="E36" s="4" t="s">
        <v>53</v>
      </c>
      <c r="F36" s="2">
        <f>IF(抽出データ!S36-2&lt;0,0,抽出データ!S36-2)</f>
        <v>2</v>
      </c>
      <c r="G36" s="2">
        <f>IF(抽出データ!T36-2&lt;0,0,抽出データ!T36-2)</f>
        <v>0</v>
      </c>
      <c r="H36" s="2">
        <f>IF(抽出データ!U36-2&lt;0,0,抽出データ!U36-2)</f>
        <v>1</v>
      </c>
      <c r="I36" s="2">
        <f>IF(抽出データ!V36-2&lt;0,0,抽出データ!V36-2)</f>
        <v>0</v>
      </c>
      <c r="J36" s="2">
        <f>MIN(2,IF(抽出データ!W36-2&lt;0,0,抽出データ!W36-2))</f>
        <v>0</v>
      </c>
      <c r="K36" s="2">
        <f>IF(抽出データ!X36-2&lt;0,0,抽出データ!X36-2)</f>
        <v>0</v>
      </c>
      <c r="L36" s="2">
        <f>IF(抽出データ!Y36-2&lt;0,0,抽出データ!Y36-2)</f>
        <v>0</v>
      </c>
      <c r="M36" s="2">
        <f>IF(抽出データ!Z36-2&lt;0,0,抽出データ!Z36-2)</f>
        <v>0</v>
      </c>
      <c r="N36" s="2">
        <f>IF(抽出データ!AB36-2&lt;0,0,抽出データ!AB36-2)</f>
        <v>0</v>
      </c>
      <c r="O36" s="2">
        <f>IF(抽出データ!AC36-2&lt;0,0,抽出データ!AC36-2)</f>
        <v>2</v>
      </c>
      <c r="P36" s="2">
        <f>IF(抽出データ!AD36-2&lt;0,0,抽出データ!AD36-2)</f>
        <v>1</v>
      </c>
      <c r="Q36" s="2">
        <f>IF(抽出データ!AE36-2&lt;0,0,抽出データ!AE36-2)</f>
        <v>1</v>
      </c>
      <c r="R36" s="2">
        <f>IF(抽出データ!AF36-2&lt;0,0,抽出データ!AF36-2)</f>
        <v>1</v>
      </c>
      <c r="S36" s="2">
        <f>IF(抽出データ!AG36-2&lt;0,0,抽出データ!AG36-2)</f>
        <v>1</v>
      </c>
      <c r="T36" s="2">
        <f>IF(抽出データ!AH36-2&lt;0,0,抽出データ!AH36-2)</f>
        <v>0</v>
      </c>
      <c r="U36" s="2">
        <f>IF(抽出データ!AI36-2&lt;0,0,抽出データ!AI36-2)</f>
        <v>1</v>
      </c>
      <c r="V36" s="2">
        <f>IF(抽出データ!AJ36-2&lt;0,0,抽出データ!AJ36-2)</f>
        <v>1</v>
      </c>
      <c r="W36" s="2">
        <f>IF(抽出データ!AK36-2&lt;0,0,抽出データ!AK36-2)</f>
        <v>1</v>
      </c>
      <c r="X36" s="2">
        <f>IF(抽出データ!AL36-2&lt;0,0,抽出データ!AL36-2)</f>
        <v>0</v>
      </c>
      <c r="Y36" s="2">
        <f>IF(抽出データ!AM36-2&lt;0,0,抽出データ!AM36-2)</f>
        <v>0</v>
      </c>
      <c r="Z36" s="2">
        <f>IF(抽出データ!AN36-2&lt;0,0,抽出データ!AN36-2)</f>
        <v>1</v>
      </c>
      <c r="AA36" s="2">
        <f>IF(抽出データ!AO36-2&lt;0,0,抽出データ!AO36-2)</f>
        <v>0</v>
      </c>
      <c r="AB36" s="2">
        <f>IF(抽出データ!AP36-2&lt;0,0,抽出データ!AP36-2)</f>
        <v>1</v>
      </c>
      <c r="AC36" s="2">
        <f>IF(抽出データ!AQ36-2&lt;0,0,抽出データ!AQ36-2)</f>
        <v>2</v>
      </c>
      <c r="AD36" s="2">
        <f>IF(抽出データ!AR36-2&lt;=0,1,2)</f>
        <v>1</v>
      </c>
      <c r="AE36" s="2">
        <f>IF(抽出データ!AS36-2&lt;=0,1,2)</f>
        <v>1</v>
      </c>
      <c r="AF36" s="2">
        <f>IF(抽出データ!AT36-2&lt;=0,1,2)</f>
        <v>1</v>
      </c>
      <c r="AG36" s="2">
        <f>IF(抽出データ!AU36-2&lt;=0,1,2)</f>
        <v>1</v>
      </c>
      <c r="AH36" s="2">
        <f>IF(抽出データ!AV36-2&lt;=0,1,2)</f>
        <v>1</v>
      </c>
      <c r="AI36" s="2">
        <f>IF(抽出データ!AW36-2&lt;=0,1,2)</f>
        <v>1</v>
      </c>
      <c r="AJ36" s="2">
        <f>IF(抽出データ!AX36-2&lt;=0,1,2)</f>
        <v>2</v>
      </c>
      <c r="AK36" s="2">
        <f>IF(抽出データ!AY36-2&lt;=0,1,2)</f>
        <v>1</v>
      </c>
      <c r="AL36" s="2">
        <f>IF(抽出データ!AZ36-2&lt;0,0,抽出データ!AZ36-2)</f>
        <v>0</v>
      </c>
      <c r="AM36" s="2">
        <f>IF(抽出データ!BB36-2&lt;0,0,抽出データ!BB36-2)</f>
        <v>0</v>
      </c>
      <c r="AN36" s="2">
        <f>IF(抽出データ!BD36-2&lt;0,0,抽出データ!BD36-2)</f>
        <v>0</v>
      </c>
      <c r="AO36" s="2">
        <f>MIN(2,IF(抽出データ!BE36-2&lt;0,0,抽出データ!BE36-2))</f>
        <v>0</v>
      </c>
      <c r="AP36" s="2">
        <f>IF(抽出データ!BF36-2&lt;0,0,抽出データ!BF36-2)</f>
        <v>0</v>
      </c>
      <c r="AQ36" s="2">
        <f>IF(抽出データ!BG36-2&lt;0,0,抽出データ!BG36-2)</f>
        <v>1</v>
      </c>
      <c r="AR36" s="2">
        <f>IF(抽出データ!BH36-2&lt;0,0,抽出データ!BH36-2)</f>
        <v>0</v>
      </c>
      <c r="AS36" s="2">
        <f t="shared" si="14"/>
        <v>0</v>
      </c>
      <c r="AT36" s="2">
        <f>IF(抽出データ!DB36-2&lt;=0,1,2)</f>
        <v>1</v>
      </c>
      <c r="AU36" s="2">
        <f>IF(抽出データ!DD36-2&lt;0,0,抽出データ!DD36-2)</f>
        <v>0</v>
      </c>
      <c r="AV36" s="2">
        <f>IF(抽出データ!DE36-2&lt;0,0,抽出データ!DE36-2)</f>
        <v>0</v>
      </c>
      <c r="AW36" s="2">
        <f>IF(抽出データ!DF36-2&lt;0,0,IF(抽出データ!DF36&gt;3,2,1))</f>
        <v>1</v>
      </c>
      <c r="AX36" s="2">
        <f>IF(抽出データ!DG36-2&lt;=0,1,2)</f>
        <v>1</v>
      </c>
      <c r="AY36" s="8">
        <v>3</v>
      </c>
      <c r="AZ36" s="2">
        <v>2</v>
      </c>
      <c r="BA36" s="2">
        <v>2</v>
      </c>
      <c r="BB36" s="2">
        <v>1</v>
      </c>
      <c r="BC36" s="2">
        <v>0</v>
      </c>
      <c r="BD36" s="2">
        <v>0</v>
      </c>
      <c r="BE36" s="2">
        <v>0</v>
      </c>
      <c r="BF36" s="2">
        <v>0</v>
      </c>
      <c r="BG36" s="2">
        <v>0</v>
      </c>
      <c r="BH36" s="2">
        <v>0</v>
      </c>
      <c r="BI36" s="4" t="s">
        <v>445</v>
      </c>
      <c r="BJ36" s="2">
        <v>2</v>
      </c>
      <c r="BL36" s="2">
        <v>1</v>
      </c>
      <c r="BM36" s="2">
        <v>1</v>
      </c>
      <c r="BO36" s="2">
        <v>5</v>
      </c>
      <c r="BP36" s="2">
        <v>6</v>
      </c>
      <c r="BQ36" s="2">
        <v>4</v>
      </c>
      <c r="BR36" s="2">
        <v>4</v>
      </c>
      <c r="BS36" s="2">
        <v>4</v>
      </c>
      <c r="BT36" s="2">
        <v>5</v>
      </c>
      <c r="BV36" s="2">
        <f t="shared" si="1"/>
        <v>29</v>
      </c>
      <c r="BW36" s="2">
        <f t="shared" si="2"/>
        <v>14</v>
      </c>
      <c r="BX36" s="2">
        <f t="shared" si="3"/>
        <v>7</v>
      </c>
      <c r="BY36" s="2">
        <f t="shared" si="4"/>
        <v>7</v>
      </c>
      <c r="BZ36" s="2">
        <f t="shared" si="5"/>
        <v>20</v>
      </c>
      <c r="CA36" s="2">
        <f t="shared" si="6"/>
        <v>7</v>
      </c>
      <c r="CB36" s="2">
        <f t="shared" si="7"/>
        <v>4</v>
      </c>
      <c r="CC36" s="2">
        <f t="shared" si="8"/>
        <v>7</v>
      </c>
      <c r="CD36" s="2">
        <f t="shared" si="9"/>
        <v>12</v>
      </c>
      <c r="CE36" s="2">
        <f t="shared" si="10"/>
        <v>10</v>
      </c>
      <c r="CF36" s="2">
        <f t="shared" si="11"/>
        <v>8</v>
      </c>
      <c r="CG36" s="2">
        <f t="shared" si="12"/>
        <v>11</v>
      </c>
      <c r="CH36" s="2">
        <f t="shared" si="15"/>
        <v>3</v>
      </c>
      <c r="CI36" s="2">
        <f t="shared" si="13"/>
        <v>4</v>
      </c>
      <c r="CJ36" s="2">
        <f t="shared" si="16"/>
        <v>10</v>
      </c>
      <c r="CK36" s="2">
        <f>55+IF(抽出データ!BJ36=1,60,0)+IF(抽出データ!BK36=1,25,0)+IF(抽出データ!BM36=1,5,0)+IF(抽出データ!BL36=1,5,0)+IF(抽出データ!BN36=1,5,0)</f>
        <v>55</v>
      </c>
      <c r="CL36" s="2">
        <f>(80+IF(抽出データ!BR36=1,12,0)+IF(SUM(抽出データ!BS36:BV36,抽出データ!CB36)&gt;1,22,IF(SUM(抽出データ!BS36:BV36,抽出データ!CB36)=1,11,0)))</f>
        <v>80</v>
      </c>
      <c r="CM36" s="2">
        <f>80+IF(抽出データ!CH36=1,40,0)+IF(抽出データ!CI36=1,20,0)+IF(抽出データ!CJ36=1,20,0)</f>
        <v>80</v>
      </c>
      <c r="CN36" s="2">
        <f>80+IF(抽出データ!CN36=1,10,0)+IF(抽出データ!CO36=1,5,0)+IF(抽出データ!CP36=1,10,0)+12</f>
        <v>92</v>
      </c>
      <c r="CO36" s="2">
        <f>IF(SUM(抽出データ!CT36:CW36)&gt;0,120,100)</f>
        <v>100</v>
      </c>
      <c r="CQ36" s="2">
        <f t="shared" si="17"/>
        <v>72.2</v>
      </c>
    </row>
    <row r="37" spans="1:95">
      <c r="A37" s="2">
        <v>2000</v>
      </c>
      <c r="B37" s="2">
        <v>280</v>
      </c>
      <c r="C37" s="2">
        <v>3</v>
      </c>
      <c r="D37" s="2">
        <f t="shared" si="0"/>
        <v>93.333333333333329</v>
      </c>
      <c r="E37" s="4" t="s">
        <v>54</v>
      </c>
      <c r="F37" s="2">
        <f>IF(抽出データ!S37-2&lt;0,0,抽出データ!S37-2)</f>
        <v>0</v>
      </c>
      <c r="G37" s="2">
        <f>IF(抽出データ!T37-2&lt;0,0,抽出データ!T37-2)</f>
        <v>0</v>
      </c>
      <c r="H37" s="2">
        <f>IF(抽出データ!U37-2&lt;0,0,抽出データ!U37-2)</f>
        <v>1</v>
      </c>
      <c r="I37" s="2">
        <f>IF(抽出データ!V37-2&lt;0,0,抽出データ!V37-2)</f>
        <v>2</v>
      </c>
      <c r="J37" s="2">
        <f>MIN(2,IF(抽出データ!W37-2&lt;0,0,抽出データ!W37-2))</f>
        <v>0</v>
      </c>
      <c r="K37" s="2">
        <f>IF(抽出データ!X37-2&lt;0,0,抽出データ!X37-2)</f>
        <v>0</v>
      </c>
      <c r="L37" s="2">
        <f>IF(抽出データ!Y37-2&lt;0,0,抽出データ!Y37-2)</f>
        <v>0</v>
      </c>
      <c r="M37" s="2">
        <f>IF(抽出データ!Z37-2&lt;0,0,抽出データ!Z37-2)</f>
        <v>0</v>
      </c>
      <c r="N37" s="2">
        <f>IF(抽出データ!AB37-2&lt;0,0,抽出データ!AB37-2)</f>
        <v>1</v>
      </c>
      <c r="O37" s="2">
        <f>IF(抽出データ!AC37-2&lt;0,0,抽出データ!AC37-2)</f>
        <v>2</v>
      </c>
      <c r="P37" s="2">
        <f>IF(抽出データ!AD37-2&lt;0,0,抽出データ!AD37-2)</f>
        <v>1</v>
      </c>
      <c r="Q37" s="2">
        <f>IF(抽出データ!AE37-2&lt;0,0,抽出データ!AE37-2)</f>
        <v>2</v>
      </c>
      <c r="R37" s="2">
        <f>IF(抽出データ!AF37-2&lt;0,0,抽出データ!AF37-2)</f>
        <v>0</v>
      </c>
      <c r="S37" s="2">
        <f>IF(抽出データ!AG37-2&lt;0,0,抽出データ!AG37-2)</f>
        <v>0</v>
      </c>
      <c r="T37" s="2">
        <f>IF(抽出データ!AH37-2&lt;0,0,抽出データ!AH37-2)</f>
        <v>1</v>
      </c>
      <c r="U37" s="2">
        <f>IF(抽出データ!AI37-2&lt;0,0,抽出データ!AI37-2)</f>
        <v>0</v>
      </c>
      <c r="V37" s="2">
        <f>IF(抽出データ!AJ37-2&lt;0,0,抽出データ!AJ37-2)</f>
        <v>0</v>
      </c>
      <c r="W37" s="2">
        <f>IF(抽出データ!AK37-2&lt;0,0,抽出データ!AK37-2)</f>
        <v>0</v>
      </c>
      <c r="X37" s="2">
        <f>IF(抽出データ!AL37-2&lt;0,0,抽出データ!AL37-2)</f>
        <v>0</v>
      </c>
      <c r="Y37" s="2">
        <f>IF(抽出データ!AM37-2&lt;0,0,抽出データ!AM37-2)</f>
        <v>0</v>
      </c>
      <c r="Z37" s="2">
        <f>IF(抽出データ!AN37-2&lt;0,0,抽出データ!AN37-2)</f>
        <v>0</v>
      </c>
      <c r="AA37" s="2">
        <f>IF(抽出データ!AO37-2&lt;0,0,抽出データ!AO37-2)</f>
        <v>2</v>
      </c>
      <c r="AB37" s="2">
        <f>IF(抽出データ!AP37-2&lt;0,0,抽出データ!AP37-2)</f>
        <v>2</v>
      </c>
      <c r="AC37" s="2">
        <f>IF(抽出データ!AQ37-2&lt;0,0,抽出データ!AQ37-2)</f>
        <v>2</v>
      </c>
      <c r="AD37" s="2">
        <f>IF(抽出データ!AR37-2&lt;=0,1,2)</f>
        <v>1</v>
      </c>
      <c r="AE37" s="2">
        <f>IF(抽出データ!AS37-2&lt;=0,1,2)</f>
        <v>1</v>
      </c>
      <c r="AF37" s="2">
        <f>IF(抽出データ!AT37-2&lt;=0,1,2)</f>
        <v>1</v>
      </c>
      <c r="AG37" s="2">
        <f>IF(抽出データ!AU37-2&lt;=0,1,2)</f>
        <v>1</v>
      </c>
      <c r="AH37" s="2">
        <f>IF(抽出データ!AV37-2&lt;=0,1,2)</f>
        <v>1</v>
      </c>
      <c r="AI37" s="2">
        <f>IF(抽出データ!AW37-2&lt;=0,1,2)</f>
        <v>1</v>
      </c>
      <c r="AJ37" s="2">
        <f>IF(抽出データ!AX37-2&lt;=0,1,2)</f>
        <v>1</v>
      </c>
      <c r="AK37" s="2">
        <f>IF(抽出データ!AY37-2&lt;=0,1,2)</f>
        <v>1</v>
      </c>
      <c r="AL37" s="2">
        <f>IF(抽出データ!AZ37-2&lt;0,0,抽出データ!AZ37-2)</f>
        <v>0</v>
      </c>
      <c r="AM37" s="2">
        <f>IF(抽出データ!BB37-2&lt;0,0,抽出データ!BB37-2)</f>
        <v>0</v>
      </c>
      <c r="AN37" s="2">
        <f>IF(抽出データ!BD37-2&lt;0,0,抽出データ!BD37-2)</f>
        <v>0</v>
      </c>
      <c r="AO37" s="2">
        <f>MIN(2,IF(抽出データ!BE37-2&lt;0,0,抽出データ!BE37-2))</f>
        <v>0</v>
      </c>
      <c r="AP37" s="2">
        <f>IF(抽出データ!BF37-2&lt;0,0,抽出データ!BF37-2)</f>
        <v>0</v>
      </c>
      <c r="AQ37" s="2">
        <f>IF(抽出データ!BG37-2&lt;0,0,抽出データ!BG37-2)</f>
        <v>0</v>
      </c>
      <c r="AR37" s="2">
        <f>IF(抽出データ!BH37-2&lt;0,0,抽出データ!BH37-2)</f>
        <v>0</v>
      </c>
      <c r="AS37" s="2">
        <f t="shared" si="14"/>
        <v>0</v>
      </c>
      <c r="AT37" s="2">
        <f>IF(抽出データ!DB37-2&lt;=0,1,2)</f>
        <v>1</v>
      </c>
      <c r="AU37" s="2">
        <f>IF(抽出データ!DD37-2&lt;0,0,抽出データ!DD37-2)</f>
        <v>0</v>
      </c>
      <c r="AV37" s="2">
        <f>IF(抽出データ!DE37-2&lt;0,0,抽出データ!DE37-2)</f>
        <v>0</v>
      </c>
      <c r="AW37" s="2">
        <f>IF(抽出データ!DF37-2&lt;0,0,IF(抽出データ!DF37&gt;3,2,1))</f>
        <v>1</v>
      </c>
      <c r="AX37" s="2">
        <f>IF(抽出データ!DG37-2&lt;=0,1,2)</f>
        <v>1</v>
      </c>
      <c r="AY37" s="8">
        <v>4</v>
      </c>
      <c r="AZ37" s="2">
        <v>1</v>
      </c>
      <c r="BA37" s="2">
        <v>3</v>
      </c>
      <c r="BI37" s="4" t="s">
        <v>445</v>
      </c>
      <c r="BJ37" s="2">
        <v>1</v>
      </c>
      <c r="BK37" s="2">
        <v>75</v>
      </c>
      <c r="BL37" s="2">
        <v>1</v>
      </c>
      <c r="BM37" s="2">
        <v>5500</v>
      </c>
      <c r="BO37" s="2">
        <v>4</v>
      </c>
      <c r="BP37" s="2">
        <v>4</v>
      </c>
      <c r="BQ37" s="2">
        <v>4</v>
      </c>
      <c r="BR37" s="2">
        <v>3</v>
      </c>
      <c r="BS37" s="2">
        <v>4</v>
      </c>
      <c r="BT37" s="2">
        <v>4</v>
      </c>
      <c r="BV37" s="2">
        <f t="shared" si="1"/>
        <v>27</v>
      </c>
      <c r="BW37" s="2">
        <f t="shared" si="2"/>
        <v>11</v>
      </c>
      <c r="BX37" s="2">
        <f t="shared" si="3"/>
        <v>10</v>
      </c>
      <c r="BY37" s="2">
        <f t="shared" si="4"/>
        <v>6</v>
      </c>
      <c r="BZ37" s="2">
        <f t="shared" si="5"/>
        <v>21</v>
      </c>
      <c r="CA37" s="2">
        <f t="shared" si="6"/>
        <v>6</v>
      </c>
      <c r="CB37" s="2">
        <f t="shared" si="7"/>
        <v>5</v>
      </c>
      <c r="CC37" s="2">
        <f t="shared" si="8"/>
        <v>7</v>
      </c>
      <c r="CD37" s="2">
        <f t="shared" si="9"/>
        <v>12</v>
      </c>
      <c r="CE37" s="2">
        <f t="shared" si="10"/>
        <v>14</v>
      </c>
      <c r="CF37" s="2">
        <f t="shared" si="11"/>
        <v>9</v>
      </c>
      <c r="CG37" s="2">
        <f t="shared" si="12"/>
        <v>7</v>
      </c>
      <c r="CH37" s="2">
        <f t="shared" si="15"/>
        <v>3</v>
      </c>
      <c r="CI37" s="2">
        <f t="shared" si="13"/>
        <v>4</v>
      </c>
      <c r="CJ37" s="2">
        <f t="shared" si="16"/>
        <v>10</v>
      </c>
      <c r="CK37" s="2">
        <f>55+IF(抽出データ!BJ37=1,60,0)+IF(抽出データ!BK37=1,25,0)+IF(抽出データ!BM37=1,5,0)+IF(抽出データ!BL37=1,5,0)+IF(抽出データ!BN37=1,5,0)</f>
        <v>55</v>
      </c>
      <c r="CL37" s="2">
        <f>(80+IF(抽出データ!BR37=1,12,0)+IF(SUM(抽出データ!BS37:BV37,抽出データ!CB37)&gt;1,22,IF(SUM(抽出データ!BS37:BV37,抽出データ!CB37)=1,11,0)))</f>
        <v>80</v>
      </c>
      <c r="CM37" s="2">
        <f>80+IF(抽出データ!CH37=1,40,0)+IF(抽出データ!CI37=1,20,0)+IF(抽出データ!CJ37=1,20,0)</f>
        <v>80</v>
      </c>
      <c r="CN37" s="2">
        <f>80+IF(抽出データ!CN37=1,10,0)+IF(抽出データ!CO37=1,5,0)+IF(抽出データ!CP37=1,10,0)+12</f>
        <v>92</v>
      </c>
      <c r="CO37" s="2">
        <f>IF(SUM(抽出データ!CT37:CW37)&gt;0,120,100)</f>
        <v>120</v>
      </c>
      <c r="CQ37" s="2">
        <f t="shared" si="17"/>
        <v>73.2</v>
      </c>
    </row>
    <row r="38" spans="1:95">
      <c r="A38" s="2">
        <v>2001</v>
      </c>
      <c r="B38" s="2">
        <v>180</v>
      </c>
      <c r="C38" s="2">
        <v>3</v>
      </c>
      <c r="D38" s="2">
        <f t="shared" si="0"/>
        <v>60</v>
      </c>
      <c r="E38" s="4" t="s">
        <v>55</v>
      </c>
      <c r="F38" s="2">
        <f>IF(抽出データ!S38-2&lt;0,0,抽出データ!S38-2)</f>
        <v>2</v>
      </c>
      <c r="G38" s="2">
        <f>IF(抽出データ!T38-2&lt;0,0,抽出データ!T38-2)</f>
        <v>0</v>
      </c>
      <c r="H38" s="2">
        <f>IF(抽出データ!U38-2&lt;0,0,抽出データ!U38-2)</f>
        <v>0</v>
      </c>
      <c r="I38" s="2">
        <f>IF(抽出データ!V38-2&lt;0,0,抽出データ!V38-2)</f>
        <v>2</v>
      </c>
      <c r="J38" s="2">
        <f>MIN(2,IF(抽出データ!W38-2&lt;0,0,抽出データ!W38-2))</f>
        <v>0</v>
      </c>
      <c r="K38" s="2">
        <f>IF(抽出データ!X38-2&lt;0,0,抽出データ!X38-2)</f>
        <v>0</v>
      </c>
      <c r="L38" s="2">
        <f>IF(抽出データ!Y38-2&lt;0,0,抽出データ!Y38-2)</f>
        <v>0</v>
      </c>
      <c r="M38" s="2">
        <f>IF(抽出データ!Z38-2&lt;0,0,抽出データ!Z38-2)</f>
        <v>2</v>
      </c>
      <c r="N38" s="2">
        <f>IF(抽出データ!AB38-2&lt;0,0,抽出データ!AB38-2)</f>
        <v>2</v>
      </c>
      <c r="O38" s="2">
        <f>IF(抽出データ!AC38-2&lt;0,0,抽出データ!AC38-2)</f>
        <v>2</v>
      </c>
      <c r="P38" s="2">
        <f>IF(抽出データ!AD38-2&lt;0,0,抽出データ!AD38-2)</f>
        <v>1</v>
      </c>
      <c r="Q38" s="2">
        <f>IF(抽出データ!AE38-2&lt;0,0,抽出データ!AE38-2)</f>
        <v>1</v>
      </c>
      <c r="R38" s="2">
        <f>IF(抽出データ!AF38-2&lt;0,0,抽出データ!AF38-2)</f>
        <v>1</v>
      </c>
      <c r="S38" s="2">
        <f>IF(抽出データ!AG38-2&lt;0,0,抽出データ!AG38-2)</f>
        <v>0</v>
      </c>
      <c r="T38" s="2">
        <f>IF(抽出データ!AH38-2&lt;0,0,抽出データ!AH38-2)</f>
        <v>1</v>
      </c>
      <c r="U38" s="2">
        <f>IF(抽出データ!AI38-2&lt;0,0,抽出データ!AI38-2)</f>
        <v>1</v>
      </c>
      <c r="V38" s="2">
        <f>IF(抽出データ!AJ38-2&lt;0,0,抽出データ!AJ38-2)</f>
        <v>1</v>
      </c>
      <c r="W38" s="2">
        <f>IF(抽出データ!AK38-2&lt;0,0,抽出データ!AK38-2)</f>
        <v>2</v>
      </c>
      <c r="X38" s="2">
        <f>IF(抽出データ!AL38-2&lt;0,0,抽出データ!AL38-2)</f>
        <v>1</v>
      </c>
      <c r="Y38" s="2">
        <f>IF(抽出データ!AM38-2&lt;0,0,抽出データ!AM38-2)</f>
        <v>1</v>
      </c>
      <c r="Z38" s="2">
        <f>IF(抽出データ!AN38-2&lt;0,0,抽出データ!AN38-2)</f>
        <v>0</v>
      </c>
      <c r="AA38" s="2">
        <f>IF(抽出データ!AO38-2&lt;0,0,抽出データ!AO38-2)</f>
        <v>2</v>
      </c>
      <c r="AB38" s="2">
        <f>IF(抽出データ!AP38-2&lt;0,0,抽出データ!AP38-2)</f>
        <v>2</v>
      </c>
      <c r="AC38" s="2">
        <f>IF(抽出データ!AQ38-2&lt;0,0,抽出データ!AQ38-2)</f>
        <v>2</v>
      </c>
      <c r="AD38" s="2">
        <f>IF(抽出データ!AR38-2&lt;=0,1,2)</f>
        <v>2</v>
      </c>
      <c r="AE38" s="2">
        <f>IF(抽出データ!AS38-2&lt;=0,1,2)</f>
        <v>1</v>
      </c>
      <c r="AF38" s="2">
        <f>IF(抽出データ!AT38-2&lt;=0,1,2)</f>
        <v>1</v>
      </c>
      <c r="AG38" s="2">
        <f>IF(抽出データ!AU38-2&lt;=0,1,2)</f>
        <v>1</v>
      </c>
      <c r="AH38" s="2">
        <f>IF(抽出データ!AV38-2&lt;=0,1,2)</f>
        <v>1</v>
      </c>
      <c r="AI38" s="2">
        <f>IF(抽出データ!AW38-2&lt;=0,1,2)</f>
        <v>1</v>
      </c>
      <c r="AJ38" s="2">
        <f>IF(抽出データ!AX38-2&lt;=0,1,2)</f>
        <v>1</v>
      </c>
      <c r="AK38" s="2">
        <f>IF(抽出データ!AY38-2&lt;=0,1,2)</f>
        <v>1</v>
      </c>
      <c r="AL38" s="2">
        <f>IF(抽出データ!AZ38-2&lt;0,0,抽出データ!AZ38-2)</f>
        <v>1</v>
      </c>
      <c r="AM38" s="2">
        <f>IF(抽出データ!BB38-2&lt;0,0,抽出データ!BB38-2)</f>
        <v>0</v>
      </c>
      <c r="AN38" s="2">
        <f>IF(抽出データ!BD38-2&lt;0,0,抽出データ!BD38-2)</f>
        <v>0</v>
      </c>
      <c r="AO38" s="2">
        <f>MIN(2,IF(抽出データ!BE38-2&lt;0,0,抽出データ!BE38-2))</f>
        <v>0</v>
      </c>
      <c r="AP38" s="2">
        <f>IF(抽出データ!BF38-2&lt;0,0,抽出データ!BF38-2)</f>
        <v>0</v>
      </c>
      <c r="AQ38" s="2">
        <f>IF(抽出データ!BG38-2&lt;0,0,抽出データ!BG38-2)</f>
        <v>0</v>
      </c>
      <c r="AR38" s="2">
        <f>IF(抽出データ!BH38-2&lt;0,0,抽出データ!BH38-2)</f>
        <v>0</v>
      </c>
      <c r="AS38" s="2">
        <f t="shared" si="14"/>
        <v>0</v>
      </c>
      <c r="AT38" s="2">
        <f>IF(抽出データ!DB38-2&lt;=0,1,2)</f>
        <v>1</v>
      </c>
      <c r="AU38" s="2">
        <f>IF(抽出データ!DD38-2&lt;0,0,抽出データ!DD38-2)</f>
        <v>0</v>
      </c>
      <c r="AV38" s="2">
        <f>IF(抽出データ!DE38-2&lt;0,0,抽出データ!DE38-2)</f>
        <v>1</v>
      </c>
      <c r="AW38" s="2">
        <f>IF(抽出データ!DF38-2&lt;0,0,IF(抽出データ!DF38&gt;3,2,1))</f>
        <v>1</v>
      </c>
      <c r="AX38" s="2">
        <f>IF(抽出データ!DG38-2&lt;=0,1,2)</f>
        <v>1</v>
      </c>
      <c r="AY38" s="8">
        <v>3</v>
      </c>
      <c r="AZ38" s="2">
        <v>3</v>
      </c>
      <c r="BA38" s="2">
        <v>2</v>
      </c>
      <c r="BB38" s="2">
        <v>0</v>
      </c>
      <c r="BC38" s="2">
        <v>0</v>
      </c>
      <c r="BD38" s="2">
        <v>0</v>
      </c>
      <c r="BE38" s="2">
        <v>1</v>
      </c>
      <c r="BF38" s="2">
        <v>0</v>
      </c>
      <c r="BG38" s="2">
        <v>1</v>
      </c>
      <c r="BH38" s="2">
        <v>0</v>
      </c>
      <c r="BI38" s="4" t="s">
        <v>445</v>
      </c>
      <c r="BJ38" s="2">
        <v>1</v>
      </c>
      <c r="BK38" s="2">
        <v>30</v>
      </c>
      <c r="BL38" s="2">
        <v>2</v>
      </c>
      <c r="BN38" s="2">
        <v>20000</v>
      </c>
      <c r="BO38" s="2">
        <v>3</v>
      </c>
      <c r="BP38" s="2">
        <v>3</v>
      </c>
      <c r="BQ38" s="2">
        <v>3</v>
      </c>
      <c r="BR38" s="2">
        <v>3</v>
      </c>
      <c r="BS38" s="2">
        <v>3</v>
      </c>
      <c r="BT38" s="2">
        <v>4</v>
      </c>
      <c r="BV38" s="2">
        <f t="shared" si="1"/>
        <v>42.5</v>
      </c>
      <c r="BW38" s="2">
        <f t="shared" si="2"/>
        <v>21</v>
      </c>
      <c r="BX38" s="2">
        <f t="shared" si="3"/>
        <v>11</v>
      </c>
      <c r="BY38" s="2">
        <f t="shared" si="4"/>
        <v>8</v>
      </c>
      <c r="BZ38" s="2">
        <f t="shared" si="5"/>
        <v>25</v>
      </c>
      <c r="CA38" s="2">
        <f t="shared" si="6"/>
        <v>14</v>
      </c>
      <c r="CB38" s="2">
        <f t="shared" si="7"/>
        <v>6</v>
      </c>
      <c r="CC38" s="2">
        <f t="shared" si="8"/>
        <v>13</v>
      </c>
      <c r="CD38" s="2">
        <f t="shared" si="9"/>
        <v>14</v>
      </c>
      <c r="CE38" s="2">
        <f t="shared" si="10"/>
        <v>13</v>
      </c>
      <c r="CF38" s="2">
        <f t="shared" si="11"/>
        <v>9</v>
      </c>
      <c r="CG38" s="2">
        <f t="shared" si="12"/>
        <v>14</v>
      </c>
      <c r="CH38" s="2">
        <f t="shared" si="15"/>
        <v>4</v>
      </c>
      <c r="CI38" s="2">
        <f t="shared" si="13"/>
        <v>5</v>
      </c>
      <c r="CJ38" s="2">
        <f t="shared" si="16"/>
        <v>20.5</v>
      </c>
      <c r="CK38" s="2">
        <f>55+IF(抽出データ!BJ38=1,60,0)+IF(抽出データ!BK38=1,25,0)+IF(抽出データ!BM38=1,5,0)+IF(抽出データ!BL38=1,5,0)+IF(抽出データ!BN38=1,5,0)</f>
        <v>55</v>
      </c>
      <c r="CL38" s="2">
        <f>(80+IF(抽出データ!BR38=1,12,0)+IF(SUM(抽出データ!BS38:BV38,抽出データ!CB38)&gt;1,22,IF(SUM(抽出データ!BS38:BV38,抽出データ!CB38)=1,11,0)))</f>
        <v>91</v>
      </c>
      <c r="CM38" s="2">
        <f>80+IF(抽出データ!CH38=1,40,0)+IF(抽出データ!CI38=1,20,0)+IF(抽出データ!CJ38=1,20,0)</f>
        <v>80</v>
      </c>
      <c r="CN38" s="2">
        <f>80+IF(抽出データ!CN38=1,10,0)+IF(抽出データ!CO38=1,5,0)+IF(抽出データ!CP38=1,10,0)+12</f>
        <v>92</v>
      </c>
      <c r="CO38" s="2">
        <f>IF(SUM(抽出データ!CT38:CW38)&gt;0,120,100)</f>
        <v>100</v>
      </c>
      <c r="CQ38" s="2">
        <f t="shared" si="17"/>
        <v>75.5</v>
      </c>
    </row>
    <row r="39" spans="1:95">
      <c r="A39" s="2">
        <v>2004</v>
      </c>
      <c r="B39" s="2">
        <v>200</v>
      </c>
      <c r="C39" s="2">
        <v>3</v>
      </c>
      <c r="D39" s="2">
        <f t="shared" si="0"/>
        <v>66.666666666666671</v>
      </c>
      <c r="E39" s="4" t="s">
        <v>57</v>
      </c>
      <c r="F39" s="2">
        <f>IF(抽出データ!S39-2&lt;0,0,抽出データ!S39-2)</f>
        <v>0</v>
      </c>
      <c r="G39" s="2">
        <f>IF(抽出データ!T39-2&lt;0,0,抽出データ!T39-2)</f>
        <v>1</v>
      </c>
      <c r="H39" s="2">
        <f>IF(抽出データ!U39-2&lt;0,0,抽出データ!U39-2)</f>
        <v>0</v>
      </c>
      <c r="I39" s="2">
        <f>IF(抽出データ!V39-2&lt;0,0,抽出データ!V39-2)</f>
        <v>0</v>
      </c>
      <c r="J39" s="2">
        <f>MIN(2,IF(抽出データ!W39-2&lt;0,0,抽出データ!W39-2))</f>
        <v>0</v>
      </c>
      <c r="K39" s="2">
        <f>IF(抽出データ!X39-2&lt;0,0,抽出データ!X39-2)</f>
        <v>0</v>
      </c>
      <c r="L39" s="2">
        <f>IF(抽出データ!Y39-2&lt;0,0,抽出データ!Y39-2)</f>
        <v>2</v>
      </c>
      <c r="M39" s="2">
        <f>IF(抽出データ!Z39-2&lt;0,0,抽出データ!Z39-2)</f>
        <v>1</v>
      </c>
      <c r="N39" s="2">
        <f>IF(抽出データ!AB39-2&lt;0,0,抽出データ!AB39-2)</f>
        <v>0</v>
      </c>
      <c r="O39" s="2">
        <f>IF(抽出データ!AC39-2&lt;0,0,抽出データ!AC39-2)</f>
        <v>1</v>
      </c>
      <c r="P39" s="2">
        <f>IF(抽出データ!AD39-2&lt;0,0,抽出データ!AD39-2)</f>
        <v>1</v>
      </c>
      <c r="Q39" s="2">
        <f>IF(抽出データ!AE39-2&lt;0,0,抽出データ!AE39-2)</f>
        <v>0</v>
      </c>
      <c r="R39" s="2">
        <f>IF(抽出データ!AF39-2&lt;0,0,抽出データ!AF39-2)</f>
        <v>1</v>
      </c>
      <c r="S39" s="2">
        <f>IF(抽出データ!AG39-2&lt;0,0,抽出データ!AG39-2)</f>
        <v>1</v>
      </c>
      <c r="T39" s="2">
        <f>IF(抽出データ!AH39-2&lt;0,0,抽出データ!AH39-2)</f>
        <v>0</v>
      </c>
      <c r="U39" s="2">
        <f>IF(抽出データ!AI39-2&lt;0,0,抽出データ!AI39-2)</f>
        <v>1</v>
      </c>
      <c r="V39" s="2">
        <f>IF(抽出データ!AJ39-2&lt;0,0,抽出データ!AJ39-2)</f>
        <v>1</v>
      </c>
      <c r="W39" s="2">
        <f>IF(抽出データ!AK39-2&lt;0,0,抽出データ!AK39-2)</f>
        <v>2</v>
      </c>
      <c r="X39" s="2">
        <f>IF(抽出データ!AL39-2&lt;0,0,抽出データ!AL39-2)</f>
        <v>2</v>
      </c>
      <c r="Y39" s="2">
        <f>IF(抽出データ!AM39-2&lt;0,0,抽出データ!AM39-2)</f>
        <v>0</v>
      </c>
      <c r="Z39" s="2">
        <f>IF(抽出データ!AN39-2&lt;0,0,抽出データ!AN39-2)</f>
        <v>1</v>
      </c>
      <c r="AA39" s="2">
        <f>IF(抽出データ!AO39-2&lt;0,0,抽出データ!AO39-2)</f>
        <v>0</v>
      </c>
      <c r="AB39" s="2">
        <f>IF(抽出データ!AP39-2&lt;0,0,抽出データ!AP39-2)</f>
        <v>0</v>
      </c>
      <c r="AC39" s="2">
        <f>IF(抽出データ!AQ39-2&lt;0,0,抽出データ!AQ39-2)</f>
        <v>0</v>
      </c>
      <c r="AD39" s="2">
        <f>IF(抽出データ!AR39-2&lt;=0,1,2)</f>
        <v>1</v>
      </c>
      <c r="AE39" s="2">
        <f>IF(抽出データ!AS39-2&lt;=0,1,2)</f>
        <v>2</v>
      </c>
      <c r="AF39" s="2">
        <f>IF(抽出データ!AT39-2&lt;=0,1,2)</f>
        <v>1</v>
      </c>
      <c r="AG39" s="2">
        <f>IF(抽出データ!AU39-2&lt;=0,1,2)</f>
        <v>2</v>
      </c>
      <c r="AH39" s="2">
        <f>IF(抽出データ!AV39-2&lt;=0,1,2)</f>
        <v>1</v>
      </c>
      <c r="AI39" s="2">
        <f>IF(抽出データ!AW39-2&lt;=0,1,2)</f>
        <v>1</v>
      </c>
      <c r="AJ39" s="2">
        <f>IF(抽出データ!AX39-2&lt;=0,1,2)</f>
        <v>1</v>
      </c>
      <c r="AK39" s="2">
        <f>IF(抽出データ!AY39-2&lt;=0,1,2)</f>
        <v>2</v>
      </c>
      <c r="AL39" s="2">
        <f>IF(抽出データ!AZ39-2&lt;0,0,抽出データ!AZ39-2)</f>
        <v>1</v>
      </c>
      <c r="AM39" s="2">
        <f>IF(抽出データ!BB39-2&lt;0,0,抽出データ!BB39-2)</f>
        <v>0</v>
      </c>
      <c r="AN39" s="2">
        <f>IF(抽出データ!BD39-2&lt;0,0,抽出データ!BD39-2)</f>
        <v>0</v>
      </c>
      <c r="AO39" s="2">
        <f>MIN(2,IF(抽出データ!BE39-2&lt;0,0,抽出データ!BE39-2))</f>
        <v>2</v>
      </c>
      <c r="AP39" s="2">
        <f>IF(抽出データ!BF39-2&lt;0,0,抽出データ!BF39-2)</f>
        <v>1</v>
      </c>
      <c r="AQ39" s="2">
        <f>IF(抽出データ!BG39-2&lt;0,0,抽出データ!BG39-2)</f>
        <v>2</v>
      </c>
      <c r="AR39" s="2">
        <f>IF(抽出データ!BH39-2&lt;0,0,抽出データ!BH39-2)</f>
        <v>1</v>
      </c>
      <c r="AS39" s="2">
        <f t="shared" si="14"/>
        <v>0</v>
      </c>
      <c r="AT39" s="2">
        <f>IF(抽出データ!DB39-2&lt;=0,1,2)</f>
        <v>2</v>
      </c>
      <c r="AU39" s="2">
        <f>IF(抽出データ!DD39-2&lt;0,0,抽出データ!DD39-2)</f>
        <v>0</v>
      </c>
      <c r="AV39" s="2">
        <f>IF(抽出データ!DE39-2&lt;0,0,抽出データ!DE39-2)</f>
        <v>1</v>
      </c>
      <c r="AW39" s="2">
        <f>IF(抽出データ!DF39-2&lt;0,0,IF(抽出データ!DF39&gt;3,2,1))</f>
        <v>2</v>
      </c>
      <c r="AX39" s="2">
        <f>IF(抽出データ!DG39-2&lt;=0,1,2)</f>
        <v>1</v>
      </c>
      <c r="AY39" s="8">
        <v>3</v>
      </c>
      <c r="AZ39" s="2">
        <v>2</v>
      </c>
      <c r="BA39" s="2">
        <v>3</v>
      </c>
      <c r="BI39" s="4" t="s">
        <v>445</v>
      </c>
      <c r="BJ39" s="2">
        <v>2</v>
      </c>
      <c r="BL39" s="2">
        <v>3</v>
      </c>
      <c r="BO39" s="2">
        <v>3</v>
      </c>
      <c r="BP39" s="2">
        <v>5</v>
      </c>
      <c r="BQ39" s="2">
        <v>5</v>
      </c>
      <c r="BR39" s="2">
        <v>3</v>
      </c>
      <c r="BS39" s="2">
        <v>4</v>
      </c>
      <c r="BT39" s="2">
        <v>4</v>
      </c>
      <c r="BV39" s="2">
        <f t="shared" si="1"/>
        <v>41.5</v>
      </c>
      <c r="BW39" s="2">
        <f t="shared" si="2"/>
        <v>16</v>
      </c>
      <c r="BX39" s="2">
        <f t="shared" si="3"/>
        <v>5</v>
      </c>
      <c r="BY39" s="2">
        <f t="shared" si="4"/>
        <v>15</v>
      </c>
      <c r="BZ39" s="2">
        <f t="shared" si="5"/>
        <v>20</v>
      </c>
      <c r="CA39" s="2">
        <f t="shared" si="6"/>
        <v>9</v>
      </c>
      <c r="CB39" s="2">
        <f t="shared" si="7"/>
        <v>6</v>
      </c>
      <c r="CC39" s="2">
        <f t="shared" si="8"/>
        <v>8</v>
      </c>
      <c r="CD39" s="2">
        <f t="shared" si="9"/>
        <v>13</v>
      </c>
      <c r="CE39" s="2">
        <f t="shared" si="10"/>
        <v>9</v>
      </c>
      <c r="CF39" s="2">
        <f t="shared" si="11"/>
        <v>6</v>
      </c>
      <c r="CG39" s="2">
        <f t="shared" si="12"/>
        <v>13</v>
      </c>
      <c r="CH39" s="2">
        <f t="shared" si="15"/>
        <v>6</v>
      </c>
      <c r="CI39" s="2">
        <f t="shared" si="13"/>
        <v>7</v>
      </c>
      <c r="CJ39" s="2">
        <f t="shared" si="16"/>
        <v>11.5</v>
      </c>
      <c r="CK39" s="2">
        <f>55+IF(抽出データ!BJ39=1,60,0)+IF(抽出データ!BK39=1,25,0)+IF(抽出データ!BM39=1,5,0)+IF(抽出データ!BL39=1,5,0)+IF(抽出データ!BN39=1,5,0)</f>
        <v>55</v>
      </c>
      <c r="CL39" s="2">
        <f>(80+IF(抽出データ!BR39=1,12,0)+IF(SUM(抽出データ!BS39:BV39,抽出データ!CB39)&gt;1,22,IF(SUM(抽出データ!BS39:BV39,抽出データ!CB39)=1,11,0)))</f>
        <v>80</v>
      </c>
      <c r="CM39" s="2">
        <f>80+IF(抽出データ!CH39=1,40,0)+IF(抽出データ!CI39=1,20,0)+IF(抽出データ!CJ39=1,20,0)</f>
        <v>80</v>
      </c>
      <c r="CN39" s="2">
        <f>80+IF(抽出データ!CN39=1,10,0)+IF(抽出データ!CO39=1,5,0)+IF(抽出データ!CP39=1,10,0)+12</f>
        <v>92</v>
      </c>
      <c r="CO39" s="2">
        <f>IF(SUM(抽出データ!CT39:CW39)&gt;0,120,100)</f>
        <v>100</v>
      </c>
      <c r="CQ39" s="2">
        <f t="shared" si="17"/>
        <v>72.2</v>
      </c>
    </row>
    <row r="40" spans="1:95">
      <c r="A40" s="2">
        <v>1993</v>
      </c>
      <c r="B40" s="2">
        <v>700</v>
      </c>
      <c r="C40" s="2">
        <v>4</v>
      </c>
      <c r="D40" s="2">
        <f t="shared" si="0"/>
        <v>175</v>
      </c>
      <c r="E40" s="4" t="s">
        <v>58</v>
      </c>
      <c r="F40" s="2">
        <f>IF(抽出データ!S40-2&lt;0,0,抽出データ!S40-2)</f>
        <v>1</v>
      </c>
      <c r="G40" s="2">
        <f>IF(抽出データ!T40-2&lt;0,0,抽出データ!T40-2)</f>
        <v>1</v>
      </c>
      <c r="H40" s="2">
        <f>IF(抽出データ!U40-2&lt;0,0,抽出データ!U40-2)</f>
        <v>0</v>
      </c>
      <c r="I40" s="2">
        <f>IF(抽出データ!V40-2&lt;0,0,抽出データ!V40-2)</f>
        <v>1</v>
      </c>
      <c r="J40" s="2">
        <f>MIN(2,IF(抽出データ!W40-2&lt;0,0,抽出データ!W40-2))</f>
        <v>0</v>
      </c>
      <c r="K40" s="2">
        <f>IF(抽出データ!X40-2&lt;0,0,抽出データ!X40-2)</f>
        <v>0</v>
      </c>
      <c r="L40" s="2">
        <f>IF(抽出データ!Y40-2&lt;0,0,抽出データ!Y40-2)</f>
        <v>0</v>
      </c>
      <c r="M40" s="2">
        <f>IF(抽出データ!Z40-2&lt;0,0,抽出データ!Z40-2)</f>
        <v>0</v>
      </c>
      <c r="N40" s="2">
        <f>IF(抽出データ!AB40-2&lt;0,0,抽出データ!AB40-2)</f>
        <v>1</v>
      </c>
      <c r="O40" s="2">
        <f>IF(抽出データ!AC40-2&lt;0,0,抽出データ!AC40-2)</f>
        <v>0</v>
      </c>
      <c r="P40" s="2">
        <f>IF(抽出データ!AD40-2&lt;0,0,抽出データ!AD40-2)</f>
        <v>0</v>
      </c>
      <c r="Q40" s="2">
        <f>IF(抽出データ!AE40-2&lt;0,0,抽出データ!AE40-2)</f>
        <v>2</v>
      </c>
      <c r="R40" s="2">
        <f>IF(抽出データ!AF40-2&lt;0,0,抽出データ!AF40-2)</f>
        <v>1</v>
      </c>
      <c r="S40" s="2">
        <f>IF(抽出データ!AG40-2&lt;0,0,抽出データ!AG40-2)</f>
        <v>1</v>
      </c>
      <c r="T40" s="2">
        <f>IF(抽出データ!AH40-2&lt;0,0,抽出データ!AH40-2)</f>
        <v>1</v>
      </c>
      <c r="U40" s="2">
        <f>IF(抽出データ!AI40-2&lt;0,0,抽出データ!AI40-2)</f>
        <v>1</v>
      </c>
      <c r="V40" s="2">
        <f>IF(抽出データ!AJ40-2&lt;0,0,抽出データ!AJ40-2)</f>
        <v>1</v>
      </c>
      <c r="W40" s="2">
        <f>IF(抽出データ!AK40-2&lt;0,0,抽出データ!AK40-2)</f>
        <v>2</v>
      </c>
      <c r="X40" s="2">
        <f>IF(抽出データ!AL40-2&lt;0,0,抽出データ!AL40-2)</f>
        <v>1</v>
      </c>
      <c r="Y40" s="2">
        <f>IF(抽出データ!AM40-2&lt;0,0,抽出データ!AM40-2)</f>
        <v>0</v>
      </c>
      <c r="Z40" s="2">
        <f>IF(抽出データ!AN40-2&lt;0,0,抽出データ!AN40-2)</f>
        <v>0</v>
      </c>
      <c r="AA40" s="2">
        <f>IF(抽出データ!AO40-2&lt;0,0,抽出データ!AO40-2)</f>
        <v>2</v>
      </c>
      <c r="AB40" s="2">
        <f>IF(抽出データ!AP40-2&lt;0,0,抽出データ!AP40-2)</f>
        <v>1</v>
      </c>
      <c r="AC40" s="2">
        <f>IF(抽出データ!AQ40-2&lt;0,0,抽出データ!AQ40-2)</f>
        <v>1</v>
      </c>
      <c r="AD40" s="2">
        <f>IF(抽出データ!AR40-2&lt;=0,1,2)</f>
        <v>1</v>
      </c>
      <c r="AE40" s="2">
        <f>IF(抽出データ!AS40-2&lt;=0,1,2)</f>
        <v>1</v>
      </c>
      <c r="AF40" s="2">
        <f>IF(抽出データ!AT40-2&lt;=0,1,2)</f>
        <v>1</v>
      </c>
      <c r="AG40" s="2">
        <f>IF(抽出データ!AU40-2&lt;=0,1,2)</f>
        <v>2</v>
      </c>
      <c r="AH40" s="2">
        <f>IF(抽出データ!AV40-2&lt;=0,1,2)</f>
        <v>2</v>
      </c>
      <c r="AI40" s="2">
        <f>IF(抽出データ!AW40-2&lt;=0,1,2)</f>
        <v>2</v>
      </c>
      <c r="AJ40" s="2">
        <f>IF(抽出データ!AX40-2&lt;=0,1,2)</f>
        <v>1</v>
      </c>
      <c r="AK40" s="2">
        <f>IF(抽出データ!AY40-2&lt;=0,1,2)</f>
        <v>2</v>
      </c>
      <c r="AL40" s="2">
        <f>IF(抽出データ!AZ40-2&lt;0,0,抽出データ!AZ40-2)</f>
        <v>0</v>
      </c>
      <c r="AM40" s="2">
        <f>IF(抽出データ!BB40-2&lt;0,0,抽出データ!BB40-2)</f>
        <v>1</v>
      </c>
      <c r="AN40" s="2">
        <f>IF(抽出データ!BD40-2&lt;0,0,抽出データ!BD40-2)</f>
        <v>1</v>
      </c>
      <c r="AO40" s="2">
        <f>MIN(2,IF(抽出データ!BE40-2&lt;0,0,抽出データ!BE40-2))</f>
        <v>0</v>
      </c>
      <c r="AP40" s="2">
        <f>IF(抽出データ!BF40-2&lt;0,0,抽出データ!BF40-2)</f>
        <v>1</v>
      </c>
      <c r="AQ40" s="2">
        <f>IF(抽出データ!BG40-2&lt;0,0,抽出データ!BG40-2)</f>
        <v>0</v>
      </c>
      <c r="AR40" s="2">
        <f>IF(抽出データ!BH40-2&lt;0,0,抽出データ!BH40-2)</f>
        <v>2</v>
      </c>
      <c r="AS40" s="2">
        <f t="shared" si="14"/>
        <v>0</v>
      </c>
      <c r="AT40" s="2">
        <f>IF(抽出データ!DB40-2&lt;=0,1,2)</f>
        <v>1</v>
      </c>
      <c r="AU40" s="2">
        <f>IF(抽出データ!DD40-2&lt;0,0,抽出データ!DD40-2)</f>
        <v>2</v>
      </c>
      <c r="AV40" s="2">
        <f>IF(抽出データ!DE40-2&lt;0,0,抽出データ!DE40-2)</f>
        <v>1</v>
      </c>
      <c r="AW40" s="2">
        <f>IF(抽出データ!DF40-2&lt;0,0,IF(抽出データ!DF40&gt;3,2,1))</f>
        <v>1</v>
      </c>
      <c r="AX40" s="2">
        <f>IF(抽出データ!DG40-2&lt;=0,1,2)</f>
        <v>2</v>
      </c>
      <c r="AY40" s="8">
        <v>5</v>
      </c>
      <c r="AZ40" s="2">
        <v>1</v>
      </c>
      <c r="BA40" s="2">
        <v>2</v>
      </c>
      <c r="BB40" s="2">
        <v>0</v>
      </c>
      <c r="BC40" s="2">
        <v>0</v>
      </c>
      <c r="BD40" s="2">
        <v>0</v>
      </c>
      <c r="BE40" s="2">
        <v>0</v>
      </c>
      <c r="BF40" s="2">
        <v>0</v>
      </c>
      <c r="BG40" s="2">
        <v>1</v>
      </c>
      <c r="BH40" s="2">
        <v>0</v>
      </c>
      <c r="BI40" s="4" t="s">
        <v>445</v>
      </c>
      <c r="BJ40" s="2">
        <v>1</v>
      </c>
      <c r="BK40" s="2">
        <v>15</v>
      </c>
      <c r="BL40" s="2">
        <v>1</v>
      </c>
      <c r="BM40" s="2">
        <v>11000</v>
      </c>
      <c r="BO40" s="2">
        <v>5</v>
      </c>
      <c r="BP40" s="2">
        <v>5</v>
      </c>
      <c r="BQ40" s="2">
        <v>5</v>
      </c>
      <c r="BR40" s="2">
        <v>5</v>
      </c>
      <c r="BS40" s="2">
        <v>3</v>
      </c>
      <c r="BT40" s="2">
        <v>3</v>
      </c>
      <c r="BV40" s="2">
        <f t="shared" si="1"/>
        <v>42</v>
      </c>
      <c r="BW40" s="2">
        <f t="shared" si="2"/>
        <v>16</v>
      </c>
      <c r="BX40" s="2">
        <f t="shared" si="3"/>
        <v>9</v>
      </c>
      <c r="BY40" s="2">
        <f t="shared" si="4"/>
        <v>15</v>
      </c>
      <c r="BZ40" s="2">
        <f t="shared" si="5"/>
        <v>22</v>
      </c>
      <c r="CA40" s="2">
        <f t="shared" si="6"/>
        <v>9</v>
      </c>
      <c r="CB40" s="2">
        <f t="shared" si="7"/>
        <v>10</v>
      </c>
      <c r="CC40" s="2">
        <f t="shared" si="8"/>
        <v>7</v>
      </c>
      <c r="CD40" s="2">
        <f t="shared" si="9"/>
        <v>16</v>
      </c>
      <c r="CE40" s="2">
        <f t="shared" si="10"/>
        <v>15</v>
      </c>
      <c r="CF40" s="2">
        <f t="shared" si="11"/>
        <v>10</v>
      </c>
      <c r="CG40" s="2">
        <f t="shared" si="12"/>
        <v>14</v>
      </c>
      <c r="CH40" s="2">
        <f t="shared" si="15"/>
        <v>5</v>
      </c>
      <c r="CI40" s="2">
        <f t="shared" si="13"/>
        <v>7</v>
      </c>
      <c r="CJ40" s="2">
        <f t="shared" si="16"/>
        <v>13</v>
      </c>
      <c r="CK40" s="2">
        <f>55+IF(抽出データ!BJ40=1,60,0)+IF(抽出データ!BK40=1,25,0)+IF(抽出データ!BM40=1,5,0)+IF(抽出データ!BL40=1,5,0)+IF(抽出データ!BN40=1,5,0)</f>
        <v>55</v>
      </c>
      <c r="CL40" s="2">
        <f>(80+IF(抽出データ!BR40=1,12,0)+IF(SUM(抽出データ!BS40:BV40,抽出データ!CB40)&gt;1,22,IF(SUM(抽出データ!BS40:BV40,抽出データ!CB40)=1,11,0)))</f>
        <v>103</v>
      </c>
      <c r="CM40" s="2">
        <f>80+IF(抽出データ!CH40=1,40,0)+IF(抽出データ!CI40=1,20,0)+IF(抽出データ!CJ40=1,20,0)</f>
        <v>80</v>
      </c>
      <c r="CN40" s="2">
        <f>80+IF(抽出データ!CN40=1,10,0)+IF(抽出データ!CO40=1,5,0)+IF(抽出データ!CP40=1,10,0)+12</f>
        <v>92</v>
      </c>
      <c r="CO40" s="2">
        <f>IF(SUM(抽出データ!CT40:CW40)&gt;0,120,100)</f>
        <v>100</v>
      </c>
      <c r="CQ40" s="2">
        <f t="shared" si="17"/>
        <v>79.100000000000009</v>
      </c>
    </row>
    <row r="41" spans="1:95">
      <c r="A41" s="2">
        <v>2000</v>
      </c>
      <c r="B41" s="2">
        <v>3000</v>
      </c>
      <c r="C41" s="2">
        <v>5</v>
      </c>
      <c r="D41" s="2">
        <f t="shared" si="0"/>
        <v>600</v>
      </c>
      <c r="E41" s="4" t="s">
        <v>60</v>
      </c>
      <c r="F41" s="2">
        <f>IF(抽出データ!S41-2&lt;0,0,抽出データ!S41-2)</f>
        <v>0</v>
      </c>
      <c r="G41" s="2">
        <f>IF(抽出データ!T41-2&lt;0,0,抽出データ!T41-2)</f>
        <v>2</v>
      </c>
      <c r="H41" s="2">
        <f>IF(抽出データ!U41-2&lt;0,0,抽出データ!U41-2)</f>
        <v>1</v>
      </c>
      <c r="I41" s="2">
        <f>IF(抽出データ!V41-2&lt;0,0,抽出データ!V41-2)</f>
        <v>2</v>
      </c>
      <c r="J41" s="2">
        <f>MIN(2,IF(抽出データ!W41-2&lt;0,0,抽出データ!W41-2))</f>
        <v>2</v>
      </c>
      <c r="K41" s="2">
        <f>IF(抽出データ!X41-2&lt;0,0,抽出データ!X41-2)</f>
        <v>0</v>
      </c>
      <c r="L41" s="2">
        <f>IF(抽出データ!Y41-2&lt;0,0,抽出データ!Y41-2)</f>
        <v>1</v>
      </c>
      <c r="M41" s="2">
        <f>IF(抽出データ!Z41-2&lt;0,0,抽出データ!Z41-2)</f>
        <v>2</v>
      </c>
      <c r="N41" s="2">
        <f>IF(抽出データ!AB41-2&lt;0,0,抽出データ!AB41-2)</f>
        <v>1</v>
      </c>
      <c r="O41" s="2">
        <f>IF(抽出データ!AC41-2&lt;0,0,抽出データ!AC41-2)</f>
        <v>1</v>
      </c>
      <c r="P41" s="2">
        <f>IF(抽出データ!AD41-2&lt;0,0,抽出データ!AD41-2)</f>
        <v>1</v>
      </c>
      <c r="Q41" s="2">
        <f>IF(抽出データ!AE41-2&lt;0,0,抽出データ!AE41-2)</f>
        <v>1</v>
      </c>
      <c r="R41" s="2">
        <f>IF(抽出データ!AF41-2&lt;0,0,抽出データ!AF41-2)</f>
        <v>1</v>
      </c>
      <c r="S41" s="2">
        <f>IF(抽出データ!AG41-2&lt;0,0,抽出データ!AG41-2)</f>
        <v>1</v>
      </c>
      <c r="T41" s="2">
        <f>IF(抽出データ!AH41-2&lt;0,0,抽出データ!AH41-2)</f>
        <v>1</v>
      </c>
      <c r="U41" s="2">
        <f>IF(抽出データ!AI41-2&lt;0,0,抽出データ!AI41-2)</f>
        <v>1</v>
      </c>
      <c r="V41" s="2">
        <f>IF(抽出データ!AJ41-2&lt;0,0,抽出データ!AJ41-2)</f>
        <v>1</v>
      </c>
      <c r="W41" s="2">
        <f>IF(抽出データ!AK41-2&lt;0,0,抽出データ!AK41-2)</f>
        <v>1</v>
      </c>
      <c r="X41" s="2">
        <f>IF(抽出データ!AL41-2&lt;0,0,抽出データ!AL41-2)</f>
        <v>1</v>
      </c>
      <c r="Y41" s="2">
        <f>IF(抽出データ!AM41-2&lt;0,0,抽出データ!AM41-2)</f>
        <v>2</v>
      </c>
      <c r="Z41" s="2">
        <f>IF(抽出データ!AN41-2&lt;0,0,抽出データ!AN41-2)</f>
        <v>0</v>
      </c>
      <c r="AA41" s="2">
        <f>IF(抽出データ!AO41-2&lt;0,0,抽出データ!AO41-2)</f>
        <v>1</v>
      </c>
      <c r="AB41" s="2">
        <f>IF(抽出データ!AP41-2&lt;0,0,抽出データ!AP41-2)</f>
        <v>1</v>
      </c>
      <c r="AC41" s="2">
        <f>IF(抽出データ!AQ41-2&lt;0,0,抽出データ!AQ41-2)</f>
        <v>1</v>
      </c>
      <c r="AD41" s="2">
        <f>IF(抽出データ!AR41-2&lt;=0,1,2)</f>
        <v>2</v>
      </c>
      <c r="AE41" s="2">
        <f>IF(抽出データ!AS41-2&lt;=0,1,2)</f>
        <v>1</v>
      </c>
      <c r="AF41" s="2">
        <f>IF(抽出データ!AT41-2&lt;=0,1,2)</f>
        <v>2</v>
      </c>
      <c r="AG41" s="2">
        <f>IF(抽出データ!AU41-2&lt;=0,1,2)</f>
        <v>2</v>
      </c>
      <c r="AH41" s="2">
        <f>IF(抽出データ!AV41-2&lt;=0,1,2)</f>
        <v>1</v>
      </c>
      <c r="AI41" s="2">
        <f>IF(抽出データ!AW41-2&lt;=0,1,2)</f>
        <v>2</v>
      </c>
      <c r="AJ41" s="2">
        <f>IF(抽出データ!AX41-2&lt;=0,1,2)</f>
        <v>1</v>
      </c>
      <c r="AK41" s="2">
        <f>IF(抽出データ!AY41-2&lt;=0,1,2)</f>
        <v>1</v>
      </c>
      <c r="AL41" s="2">
        <f>IF(抽出データ!AZ41-2&lt;0,0,抽出データ!AZ41-2)</f>
        <v>1</v>
      </c>
      <c r="AM41" s="2">
        <f>IF(抽出データ!BB41-2&lt;0,0,抽出データ!BB41-2)</f>
        <v>1</v>
      </c>
      <c r="AN41" s="2">
        <f>IF(抽出データ!BD41-2&lt;0,0,抽出データ!BD41-2)</f>
        <v>2</v>
      </c>
      <c r="AO41" s="2">
        <f>MIN(2,IF(抽出データ!BE41-2&lt;0,0,抽出データ!BE41-2))</f>
        <v>1</v>
      </c>
      <c r="AP41" s="2">
        <f>IF(抽出データ!BF41-2&lt;0,0,抽出データ!BF41-2)</f>
        <v>1</v>
      </c>
      <c r="AQ41" s="2">
        <f>IF(抽出データ!BG41-2&lt;0,0,抽出データ!BG41-2)</f>
        <v>2</v>
      </c>
      <c r="AR41" s="2">
        <f>IF(抽出データ!BH41-2&lt;0,0,抽出データ!BH41-2)</f>
        <v>1</v>
      </c>
      <c r="AS41" s="2">
        <f t="shared" si="14"/>
        <v>0</v>
      </c>
      <c r="AT41" s="2">
        <f>IF(抽出データ!DB41-2&lt;=0,1,2)</f>
        <v>2</v>
      </c>
      <c r="AU41" s="2">
        <f>IF(抽出データ!DD41-2&lt;0,0,抽出データ!DD41-2)</f>
        <v>0</v>
      </c>
      <c r="AV41" s="2">
        <f>IF(抽出データ!DE41-2&lt;0,0,抽出データ!DE41-2)</f>
        <v>0</v>
      </c>
      <c r="AW41" s="2">
        <f>IF(抽出データ!DF41-2&lt;0,0,IF(抽出データ!DF41&gt;3,2,1))</f>
        <v>2</v>
      </c>
      <c r="AX41" s="2">
        <f>IF(抽出データ!DG41-2&lt;=0,1,2)</f>
        <v>2</v>
      </c>
      <c r="AY41" s="8">
        <v>2</v>
      </c>
      <c r="AZ41" s="2">
        <v>3</v>
      </c>
      <c r="BA41" s="2">
        <v>3</v>
      </c>
      <c r="BI41" s="4" t="s">
        <v>445</v>
      </c>
      <c r="BJ41" s="2">
        <v>2</v>
      </c>
      <c r="BL41" s="2">
        <v>3</v>
      </c>
      <c r="BO41" s="2">
        <v>4</v>
      </c>
      <c r="BP41" s="2">
        <v>4</v>
      </c>
      <c r="BQ41" s="2">
        <v>4</v>
      </c>
      <c r="BR41" s="2">
        <v>4</v>
      </c>
      <c r="BS41" s="2">
        <v>4</v>
      </c>
      <c r="BT41" s="2">
        <v>3</v>
      </c>
      <c r="BV41" s="2">
        <f t="shared" si="1"/>
        <v>55.5</v>
      </c>
      <c r="BW41" s="2">
        <f t="shared" si="2"/>
        <v>24</v>
      </c>
      <c r="BX41" s="2">
        <f t="shared" si="3"/>
        <v>10</v>
      </c>
      <c r="BY41" s="2">
        <f t="shared" si="4"/>
        <v>16</v>
      </c>
      <c r="BZ41" s="2">
        <f t="shared" si="5"/>
        <v>28</v>
      </c>
      <c r="CA41" s="2">
        <f t="shared" si="6"/>
        <v>13</v>
      </c>
      <c r="CB41" s="2">
        <f t="shared" si="7"/>
        <v>10</v>
      </c>
      <c r="CC41" s="2">
        <f t="shared" si="8"/>
        <v>12</v>
      </c>
      <c r="CD41" s="2">
        <f t="shared" si="9"/>
        <v>20</v>
      </c>
      <c r="CE41" s="2">
        <f t="shared" si="10"/>
        <v>17</v>
      </c>
      <c r="CF41" s="2">
        <f t="shared" si="11"/>
        <v>12</v>
      </c>
      <c r="CG41" s="2">
        <f t="shared" si="12"/>
        <v>14</v>
      </c>
      <c r="CH41" s="2">
        <f t="shared" si="15"/>
        <v>6</v>
      </c>
      <c r="CI41" s="2">
        <f t="shared" si="13"/>
        <v>11</v>
      </c>
      <c r="CJ41" s="2">
        <f t="shared" si="16"/>
        <v>18.5</v>
      </c>
      <c r="CK41" s="2">
        <f>55+IF(抽出データ!BJ41=1,60,0)+IF(抽出データ!BK41=1,25,0)+IF(抽出データ!BM41=1,5,0)+IF(抽出データ!BL41=1,5,0)+IF(抽出データ!BN41=1,5,0)</f>
        <v>55</v>
      </c>
      <c r="CL41" s="2">
        <f>(80+IF(抽出データ!BR41=1,12,0)+IF(SUM(抽出データ!BS41:BV41,抽出データ!CB41)&gt;1,22,IF(SUM(抽出データ!BS41:BV41,抽出データ!CB41)=1,11,0)))</f>
        <v>91</v>
      </c>
      <c r="CM41" s="2">
        <f>80+IF(抽出データ!CH41=1,40,0)+IF(抽出データ!CI41=1,20,0)+IF(抽出データ!CJ41=1,20,0)</f>
        <v>80</v>
      </c>
      <c r="CN41" s="2">
        <f>80+IF(抽出データ!CN41=1,10,0)+IF(抽出データ!CO41=1,5,0)+IF(抽出データ!CP41=1,10,0)+12</f>
        <v>92</v>
      </c>
      <c r="CO41" s="2">
        <f>IF(SUM(抽出データ!CT41:CW41)&gt;0,120,100)</f>
        <v>100</v>
      </c>
      <c r="CQ41" s="2">
        <f t="shared" si="17"/>
        <v>75.5</v>
      </c>
    </row>
    <row r="42" spans="1:95">
      <c r="A42" s="2">
        <v>2000</v>
      </c>
      <c r="B42" s="2">
        <v>2000</v>
      </c>
      <c r="C42" s="2">
        <v>5</v>
      </c>
      <c r="D42" s="2">
        <f t="shared" si="0"/>
        <v>400</v>
      </c>
      <c r="E42" s="4" t="s">
        <v>61</v>
      </c>
      <c r="F42" s="2">
        <f>IF(抽出データ!S42-2&lt;0,0,抽出データ!S42-2)</f>
        <v>2</v>
      </c>
      <c r="G42" s="2">
        <f>IF(抽出データ!T42-2&lt;0,0,抽出データ!T42-2)</f>
        <v>2</v>
      </c>
      <c r="H42" s="2">
        <f>IF(抽出データ!U42-2&lt;0,0,抽出データ!U42-2)</f>
        <v>2</v>
      </c>
      <c r="I42" s="2">
        <f>IF(抽出データ!V42-2&lt;0,0,抽出データ!V42-2)</f>
        <v>1</v>
      </c>
      <c r="J42" s="2">
        <f>MIN(2,IF(抽出データ!W42-2&lt;0,0,抽出データ!W42-2))</f>
        <v>2</v>
      </c>
      <c r="K42" s="2">
        <f>IF(抽出データ!X42-2&lt;0,0,抽出データ!X42-2)</f>
        <v>0</v>
      </c>
      <c r="L42" s="2">
        <f>IF(抽出データ!Y42-2&lt;0,0,抽出データ!Y42-2)</f>
        <v>2</v>
      </c>
      <c r="M42" s="2">
        <f>IF(抽出データ!Z42-2&lt;0,0,抽出データ!Z42-2)</f>
        <v>2</v>
      </c>
      <c r="N42" s="2">
        <f>IF(抽出データ!AB42-2&lt;0,0,抽出データ!AB42-2)</f>
        <v>2</v>
      </c>
      <c r="O42" s="2">
        <f>IF(抽出データ!AC42-2&lt;0,0,抽出データ!AC42-2)</f>
        <v>2</v>
      </c>
      <c r="P42" s="2">
        <f>IF(抽出データ!AD42-2&lt;0,0,抽出データ!AD42-2)</f>
        <v>2</v>
      </c>
      <c r="Q42" s="2">
        <f>IF(抽出データ!AE42-2&lt;0,0,抽出データ!AE42-2)</f>
        <v>2</v>
      </c>
      <c r="R42" s="2">
        <f>IF(抽出データ!AF42-2&lt;0,0,抽出データ!AF42-2)</f>
        <v>2</v>
      </c>
      <c r="S42" s="2">
        <f>IF(抽出データ!AG42-2&lt;0,0,抽出データ!AG42-2)</f>
        <v>1</v>
      </c>
      <c r="T42" s="2">
        <f>IF(抽出データ!AH42-2&lt;0,0,抽出データ!AH42-2)</f>
        <v>2</v>
      </c>
      <c r="U42" s="2">
        <f>IF(抽出データ!AI42-2&lt;0,0,抽出データ!AI42-2)</f>
        <v>1</v>
      </c>
      <c r="V42" s="2">
        <f>IF(抽出データ!AJ42-2&lt;0,0,抽出データ!AJ42-2)</f>
        <v>1</v>
      </c>
      <c r="W42" s="2">
        <f>IF(抽出データ!AK42-2&lt;0,0,抽出データ!AK42-2)</f>
        <v>2</v>
      </c>
      <c r="X42" s="2">
        <f>IF(抽出データ!AL42-2&lt;0,0,抽出データ!AL42-2)</f>
        <v>2</v>
      </c>
      <c r="Y42" s="2">
        <f>IF(抽出データ!AM42-2&lt;0,0,抽出データ!AM42-2)</f>
        <v>2</v>
      </c>
      <c r="Z42" s="2">
        <f>IF(抽出データ!AN42-2&lt;0,0,抽出データ!AN42-2)</f>
        <v>1</v>
      </c>
      <c r="AA42" s="2">
        <f>IF(抽出データ!AO42-2&lt;0,0,抽出データ!AO42-2)</f>
        <v>1</v>
      </c>
      <c r="AB42" s="2">
        <f>IF(抽出データ!AP42-2&lt;0,0,抽出データ!AP42-2)</f>
        <v>1</v>
      </c>
      <c r="AC42" s="2">
        <f>IF(抽出データ!AQ42-2&lt;0,0,抽出データ!AQ42-2)</f>
        <v>1</v>
      </c>
      <c r="AD42" s="2">
        <f>IF(抽出データ!AR42-2&lt;=0,1,2)</f>
        <v>1</v>
      </c>
      <c r="AE42" s="2">
        <f>IF(抽出データ!AS42-2&lt;=0,1,2)</f>
        <v>1</v>
      </c>
      <c r="AF42" s="2">
        <f>IF(抽出データ!AT42-2&lt;=0,1,2)</f>
        <v>1</v>
      </c>
      <c r="AG42" s="2">
        <f>IF(抽出データ!AU42-2&lt;=0,1,2)</f>
        <v>1</v>
      </c>
      <c r="AH42" s="2">
        <f>IF(抽出データ!AV42-2&lt;=0,1,2)</f>
        <v>1</v>
      </c>
      <c r="AI42" s="2">
        <f>IF(抽出データ!AW42-2&lt;=0,1,2)</f>
        <v>2</v>
      </c>
      <c r="AJ42" s="2">
        <f>IF(抽出データ!AX42-2&lt;=0,1,2)</f>
        <v>1</v>
      </c>
      <c r="AK42" s="2">
        <f>IF(抽出データ!AY42-2&lt;=0,1,2)</f>
        <v>1</v>
      </c>
      <c r="AL42" s="2">
        <f>IF(抽出データ!AZ42-2&lt;0,0,抽出データ!AZ42-2)</f>
        <v>2</v>
      </c>
      <c r="AM42" s="2">
        <f>IF(抽出データ!BB42-2&lt;0,0,抽出データ!BB42-2)</f>
        <v>0</v>
      </c>
      <c r="AN42" s="2">
        <f>IF(抽出データ!BD42-2&lt;0,0,抽出データ!BD42-2)</f>
        <v>0</v>
      </c>
      <c r="AO42" s="2">
        <f>MIN(2,IF(抽出データ!BE42-2&lt;0,0,抽出データ!BE42-2))</f>
        <v>0</v>
      </c>
      <c r="AP42" s="2">
        <f>IF(抽出データ!BF42-2&lt;0,0,抽出データ!BF42-2)</f>
        <v>1</v>
      </c>
      <c r="AQ42" s="2">
        <f>IF(抽出データ!BG42-2&lt;0,0,抽出データ!BG42-2)</f>
        <v>2</v>
      </c>
      <c r="AR42" s="2">
        <f>IF(抽出データ!BH42-2&lt;0,0,抽出データ!BH42-2)</f>
        <v>1</v>
      </c>
      <c r="AS42" s="2">
        <f t="shared" si="14"/>
        <v>0</v>
      </c>
      <c r="AT42" s="2">
        <f>IF(抽出データ!DB42-2&lt;=0,1,2)</f>
        <v>1</v>
      </c>
      <c r="AU42" s="2">
        <f>IF(抽出データ!DD42-2&lt;0,0,抽出データ!DD42-2)</f>
        <v>1</v>
      </c>
      <c r="AV42" s="2">
        <f>IF(抽出データ!DE42-2&lt;0,0,抽出データ!DE42-2)</f>
        <v>1</v>
      </c>
      <c r="AW42" s="2">
        <f>IF(抽出データ!DF42-2&lt;0,0,IF(抽出データ!DF42&gt;3,2,1))</f>
        <v>1</v>
      </c>
      <c r="AX42" s="2">
        <f>IF(抽出データ!DG42-2&lt;=0,1,2)</f>
        <v>2</v>
      </c>
      <c r="AY42" s="8">
        <v>5</v>
      </c>
      <c r="AZ42" s="2">
        <v>3</v>
      </c>
      <c r="BA42" s="2">
        <v>2</v>
      </c>
      <c r="BB42" s="2">
        <v>1</v>
      </c>
      <c r="BC42" s="2">
        <v>0</v>
      </c>
      <c r="BD42" s="2">
        <v>0</v>
      </c>
      <c r="BE42" s="2">
        <v>0</v>
      </c>
      <c r="BF42" s="2">
        <v>0</v>
      </c>
      <c r="BG42" s="2">
        <v>0</v>
      </c>
      <c r="BH42" s="2">
        <v>0</v>
      </c>
      <c r="BI42" s="4" t="s">
        <v>445</v>
      </c>
      <c r="BJ42" s="2">
        <v>1</v>
      </c>
      <c r="BK42" s="2">
        <v>100</v>
      </c>
      <c r="BL42" s="2">
        <v>1</v>
      </c>
      <c r="BM42" s="2">
        <v>20000</v>
      </c>
      <c r="BO42" s="2">
        <v>7</v>
      </c>
      <c r="BP42" s="2">
        <v>7</v>
      </c>
      <c r="BQ42" s="2">
        <v>7</v>
      </c>
      <c r="BR42" s="2">
        <v>1</v>
      </c>
      <c r="BS42" s="2">
        <v>1</v>
      </c>
      <c r="BT42" s="2">
        <v>1</v>
      </c>
      <c r="BV42" s="2">
        <f t="shared" si="1"/>
        <v>64</v>
      </c>
      <c r="BW42" s="2">
        <f t="shared" si="2"/>
        <v>36</v>
      </c>
      <c r="BX42" s="2">
        <f t="shared" si="3"/>
        <v>8</v>
      </c>
      <c r="BY42" s="2">
        <f t="shared" si="4"/>
        <v>12</v>
      </c>
      <c r="BZ42" s="2">
        <f t="shared" si="5"/>
        <v>34</v>
      </c>
      <c r="CA42" s="2">
        <f t="shared" si="6"/>
        <v>16</v>
      </c>
      <c r="CB42" s="2">
        <f t="shared" si="7"/>
        <v>7</v>
      </c>
      <c r="CC42" s="2">
        <f t="shared" si="8"/>
        <v>20</v>
      </c>
      <c r="CD42" s="2">
        <f t="shared" si="9"/>
        <v>21</v>
      </c>
      <c r="CE42" s="2">
        <f t="shared" si="10"/>
        <v>15</v>
      </c>
      <c r="CF42" s="2">
        <f t="shared" si="11"/>
        <v>11</v>
      </c>
      <c r="CG42" s="2">
        <f t="shared" si="12"/>
        <v>23</v>
      </c>
      <c r="CH42" s="2">
        <f t="shared" si="15"/>
        <v>5</v>
      </c>
      <c r="CI42" s="2">
        <f t="shared" si="13"/>
        <v>7</v>
      </c>
      <c r="CJ42" s="2">
        <f t="shared" si="16"/>
        <v>29</v>
      </c>
      <c r="CK42" s="2">
        <f>55+IF(抽出データ!BJ42=1,60,0)+IF(抽出データ!BK42=1,25,0)+IF(抽出データ!BM42=1,5,0)+IF(抽出データ!BL42=1,5,0)+IF(抽出データ!BN42=1,5,0)</f>
        <v>55</v>
      </c>
      <c r="CL42" s="2">
        <f>(80+IF(抽出データ!BR42=1,12,0)+IF(SUM(抽出データ!BS42:BV42,抽出データ!CB42)&gt;1,22,IF(SUM(抽出データ!BS42:BV42,抽出データ!CB42)=1,11,0)))</f>
        <v>92</v>
      </c>
      <c r="CM42" s="2">
        <f>80+IF(抽出データ!CH42=1,40,0)+IF(抽出データ!CI42=1,20,0)+IF(抽出データ!CJ42=1,20,0)</f>
        <v>80</v>
      </c>
      <c r="CN42" s="2">
        <f>80+IF(抽出データ!CN42=1,10,0)+IF(抽出データ!CO42=1,5,0)+IF(抽出データ!CP42=1,10,0)+12</f>
        <v>97</v>
      </c>
      <c r="CO42" s="2">
        <f>IF(SUM(抽出データ!CT42:CW42)&gt;0,120,100)</f>
        <v>100</v>
      </c>
      <c r="CQ42" s="2">
        <f t="shared" si="17"/>
        <v>76.3</v>
      </c>
    </row>
    <row r="43" spans="1:95">
      <c r="A43" s="2">
        <v>2001</v>
      </c>
      <c r="B43" s="2">
        <v>300</v>
      </c>
      <c r="C43" s="2">
        <v>3</v>
      </c>
      <c r="D43" s="2">
        <f t="shared" si="0"/>
        <v>100</v>
      </c>
      <c r="E43" s="4" t="s">
        <v>62</v>
      </c>
      <c r="F43" s="2">
        <f>IF(抽出データ!S43-2&lt;0,0,抽出データ!S43-2)</f>
        <v>2</v>
      </c>
      <c r="G43" s="2">
        <f>IF(抽出データ!T43-2&lt;0,0,抽出データ!T43-2)</f>
        <v>2</v>
      </c>
      <c r="H43" s="2">
        <f>IF(抽出データ!U43-2&lt;0,0,抽出データ!U43-2)</f>
        <v>1</v>
      </c>
      <c r="I43" s="2">
        <f>IF(抽出データ!V43-2&lt;0,0,抽出データ!V43-2)</f>
        <v>1</v>
      </c>
      <c r="J43" s="2">
        <f>MIN(2,IF(抽出データ!W43-2&lt;0,0,抽出データ!W43-2))</f>
        <v>1</v>
      </c>
      <c r="K43" s="2">
        <f>IF(抽出データ!X43-2&lt;0,0,抽出データ!X43-2)</f>
        <v>1</v>
      </c>
      <c r="L43" s="2">
        <f>IF(抽出データ!Y43-2&lt;0,0,抽出データ!Y43-2)</f>
        <v>1</v>
      </c>
      <c r="M43" s="2">
        <f>IF(抽出データ!Z43-2&lt;0,0,抽出データ!Z43-2)</f>
        <v>1</v>
      </c>
      <c r="N43" s="2">
        <f>IF(抽出データ!AB43-2&lt;0,0,抽出データ!AB43-2)</f>
        <v>1</v>
      </c>
      <c r="O43" s="2">
        <f>IF(抽出データ!AC43-2&lt;0,0,抽出データ!AC43-2)</f>
        <v>1</v>
      </c>
      <c r="P43" s="2">
        <f>IF(抽出データ!AD43-2&lt;0,0,抽出データ!AD43-2)</f>
        <v>1</v>
      </c>
      <c r="Q43" s="2">
        <f>IF(抽出データ!AE43-2&lt;0,0,抽出データ!AE43-2)</f>
        <v>1</v>
      </c>
      <c r="R43" s="2">
        <f>IF(抽出データ!AF43-2&lt;0,0,抽出データ!AF43-2)</f>
        <v>1</v>
      </c>
      <c r="S43" s="2">
        <f>IF(抽出データ!AG43-2&lt;0,0,抽出データ!AG43-2)</f>
        <v>1</v>
      </c>
      <c r="T43" s="2">
        <f>IF(抽出データ!AH43-2&lt;0,0,抽出データ!AH43-2)</f>
        <v>1</v>
      </c>
      <c r="U43" s="2">
        <f>IF(抽出データ!AI43-2&lt;0,0,抽出データ!AI43-2)</f>
        <v>1</v>
      </c>
      <c r="V43" s="2">
        <f>IF(抽出データ!AJ43-2&lt;0,0,抽出データ!AJ43-2)</f>
        <v>1</v>
      </c>
      <c r="W43" s="2">
        <f>IF(抽出データ!AK43-2&lt;0,0,抽出データ!AK43-2)</f>
        <v>1</v>
      </c>
      <c r="X43" s="2">
        <f>IF(抽出データ!AL43-2&lt;0,0,抽出データ!AL43-2)</f>
        <v>1</v>
      </c>
      <c r="Y43" s="2">
        <f>IF(抽出データ!AM43-2&lt;0,0,抽出データ!AM43-2)</f>
        <v>1</v>
      </c>
      <c r="Z43" s="2">
        <f>IF(抽出データ!AN43-2&lt;0,0,抽出データ!AN43-2)</f>
        <v>1</v>
      </c>
      <c r="AA43" s="2">
        <f>IF(抽出データ!AO43-2&lt;0,0,抽出データ!AO43-2)</f>
        <v>1</v>
      </c>
      <c r="AB43" s="2">
        <f>IF(抽出データ!AP43-2&lt;0,0,抽出データ!AP43-2)</f>
        <v>1</v>
      </c>
      <c r="AC43" s="2">
        <f>IF(抽出データ!AQ43-2&lt;0,0,抽出データ!AQ43-2)</f>
        <v>1</v>
      </c>
      <c r="AD43" s="2">
        <f>IF(抽出データ!AR43-2&lt;=0,1,2)</f>
        <v>2</v>
      </c>
      <c r="AE43" s="2">
        <f>IF(抽出データ!AS43-2&lt;=0,1,2)</f>
        <v>2</v>
      </c>
      <c r="AF43" s="2">
        <f>IF(抽出データ!AT43-2&lt;=0,1,2)</f>
        <v>2</v>
      </c>
      <c r="AG43" s="2">
        <f>IF(抽出データ!AU43-2&lt;=0,1,2)</f>
        <v>2</v>
      </c>
      <c r="AH43" s="2">
        <f>IF(抽出データ!AV43-2&lt;=0,1,2)</f>
        <v>2</v>
      </c>
      <c r="AI43" s="2">
        <f>IF(抽出データ!AW43-2&lt;=0,1,2)</f>
        <v>2</v>
      </c>
      <c r="AJ43" s="2">
        <f>IF(抽出データ!AX43-2&lt;=0,1,2)</f>
        <v>1</v>
      </c>
      <c r="AK43" s="2">
        <f>IF(抽出データ!AY43-2&lt;=0,1,2)</f>
        <v>2</v>
      </c>
      <c r="AL43" s="2">
        <f>IF(抽出データ!AZ43-2&lt;0,0,抽出データ!AZ43-2)</f>
        <v>0</v>
      </c>
      <c r="AM43" s="2">
        <f>IF(抽出データ!BB43-2&lt;0,0,抽出データ!BB43-2)</f>
        <v>0</v>
      </c>
      <c r="AN43" s="2">
        <f>IF(抽出データ!BD43-2&lt;0,0,抽出データ!BD43-2)</f>
        <v>0</v>
      </c>
      <c r="AO43" s="2">
        <f>MIN(2,IF(抽出データ!BE43-2&lt;0,0,抽出データ!BE43-2))</f>
        <v>1</v>
      </c>
      <c r="AP43" s="2">
        <f>IF(抽出データ!BF43-2&lt;0,0,抽出データ!BF43-2)</f>
        <v>0</v>
      </c>
      <c r="AQ43" s="2">
        <f>IF(抽出データ!BG43-2&lt;0,0,抽出データ!BG43-2)</f>
        <v>1</v>
      </c>
      <c r="AR43" s="2">
        <f>IF(抽出データ!BH43-2&lt;0,0,抽出データ!BH43-2)</f>
        <v>0</v>
      </c>
      <c r="AS43" s="2">
        <f t="shared" si="14"/>
        <v>0</v>
      </c>
      <c r="AT43" s="2">
        <f>IF(抽出データ!DB43-2&lt;=0,1,2)</f>
        <v>2</v>
      </c>
      <c r="AU43" s="2">
        <f>IF(抽出データ!DD43-2&lt;0,0,抽出データ!DD43-2)</f>
        <v>1</v>
      </c>
      <c r="AV43" s="2">
        <f>IF(抽出データ!DE43-2&lt;0,0,抽出データ!DE43-2)</f>
        <v>0</v>
      </c>
      <c r="AW43" s="2">
        <f>IF(抽出データ!DF43-2&lt;0,0,IF(抽出データ!DF43&gt;3,2,1))</f>
        <v>1</v>
      </c>
      <c r="AX43" s="2">
        <f>IF(抽出データ!DG43-2&lt;=0,1,2)</f>
        <v>2</v>
      </c>
      <c r="AY43" s="8">
        <v>3</v>
      </c>
      <c r="AZ43" s="2">
        <v>3</v>
      </c>
      <c r="BA43" s="2">
        <v>3</v>
      </c>
      <c r="BI43" s="4" t="s">
        <v>445</v>
      </c>
      <c r="BJ43" s="2">
        <v>2</v>
      </c>
      <c r="BL43" s="2">
        <v>3</v>
      </c>
      <c r="BO43" s="2">
        <v>5</v>
      </c>
      <c r="BP43" s="2">
        <v>5</v>
      </c>
      <c r="BQ43" s="2">
        <v>4</v>
      </c>
      <c r="BR43" s="2">
        <v>5</v>
      </c>
      <c r="BS43" s="2">
        <v>4</v>
      </c>
      <c r="BT43" s="2">
        <v>5</v>
      </c>
      <c r="BV43" s="2">
        <f t="shared" si="1"/>
        <v>49</v>
      </c>
      <c r="BW43" s="2">
        <f t="shared" si="2"/>
        <v>25</v>
      </c>
      <c r="BX43" s="2">
        <f t="shared" si="3"/>
        <v>11</v>
      </c>
      <c r="BY43" s="2">
        <f t="shared" si="4"/>
        <v>12</v>
      </c>
      <c r="BZ43" s="2">
        <f t="shared" si="5"/>
        <v>31</v>
      </c>
      <c r="CA43" s="2">
        <f t="shared" si="6"/>
        <v>11</v>
      </c>
      <c r="CB43" s="2">
        <f t="shared" si="7"/>
        <v>7</v>
      </c>
      <c r="CC43" s="2">
        <f t="shared" si="8"/>
        <v>11</v>
      </c>
      <c r="CD43" s="2">
        <f t="shared" si="9"/>
        <v>24</v>
      </c>
      <c r="CE43" s="2">
        <f t="shared" si="10"/>
        <v>18</v>
      </c>
      <c r="CF43" s="2">
        <f t="shared" si="11"/>
        <v>13</v>
      </c>
      <c r="CG43" s="2">
        <f t="shared" si="12"/>
        <v>15</v>
      </c>
      <c r="CH43" s="2">
        <f t="shared" si="15"/>
        <v>5</v>
      </c>
      <c r="CI43" s="2">
        <f t="shared" si="13"/>
        <v>5</v>
      </c>
      <c r="CJ43" s="2">
        <f t="shared" si="16"/>
        <v>17</v>
      </c>
      <c r="CK43" s="2">
        <f>55+IF(抽出データ!BJ43=1,60,0)+IF(抽出データ!BK43=1,25,0)+IF(抽出データ!BM43=1,5,0)+IF(抽出データ!BL43=1,5,0)+IF(抽出データ!BN43=1,5,0)</f>
        <v>55</v>
      </c>
      <c r="CL43" s="2">
        <f>(80+IF(抽出データ!BR43=1,12,0)+IF(SUM(抽出データ!BS43:BV43,抽出データ!CB43)&gt;1,22,IF(SUM(抽出データ!BS43:BV43,抽出データ!CB43)=1,11,0)))</f>
        <v>80</v>
      </c>
      <c r="CM43" s="2">
        <f>80+IF(抽出データ!CH43=1,40,0)+IF(抽出データ!CI43=1,20,0)+IF(抽出データ!CJ43=1,20,0)</f>
        <v>80</v>
      </c>
      <c r="CN43" s="2">
        <f>80+IF(抽出データ!CN43=1,10,0)+IF(抽出データ!CO43=1,5,0)+IF(抽出データ!CP43=1,10,0)+12</f>
        <v>92</v>
      </c>
      <c r="CO43" s="2">
        <f>IF(SUM(抽出データ!CT43:CW43)&gt;0,120,100)</f>
        <v>100</v>
      </c>
      <c r="CQ43" s="2">
        <f t="shared" si="17"/>
        <v>72.2</v>
      </c>
    </row>
    <row r="44" spans="1:95">
      <c r="A44" s="2">
        <v>1995</v>
      </c>
      <c r="B44" s="2">
        <v>500</v>
      </c>
      <c r="C44" s="2">
        <v>5</v>
      </c>
      <c r="D44" s="2">
        <f t="shared" si="0"/>
        <v>100</v>
      </c>
      <c r="E44" s="4" t="s">
        <v>63</v>
      </c>
      <c r="F44" s="2">
        <f>IF(抽出データ!S44-2&lt;0,0,抽出データ!S44-2)</f>
        <v>0</v>
      </c>
      <c r="G44" s="2">
        <f>IF(抽出データ!T44-2&lt;0,0,抽出データ!T44-2)</f>
        <v>1</v>
      </c>
      <c r="H44" s="2">
        <f>IF(抽出データ!U44-2&lt;0,0,抽出データ!U44-2)</f>
        <v>0</v>
      </c>
      <c r="I44" s="2">
        <f>IF(抽出データ!V44-2&lt;0,0,抽出データ!V44-2)</f>
        <v>0</v>
      </c>
      <c r="J44" s="2">
        <f>MIN(2,IF(抽出データ!W44-2&lt;0,0,抽出データ!W44-2))</f>
        <v>1</v>
      </c>
      <c r="K44" s="2">
        <f>IF(抽出データ!X44-2&lt;0,0,抽出データ!X44-2)</f>
        <v>0</v>
      </c>
      <c r="L44" s="2">
        <f>IF(抽出データ!Y44-2&lt;0,0,抽出データ!Y44-2)</f>
        <v>0</v>
      </c>
      <c r="M44" s="2">
        <f>IF(抽出データ!Z44-2&lt;0,0,抽出データ!Z44-2)</f>
        <v>0</v>
      </c>
      <c r="N44" s="2">
        <f>IF(抽出データ!AB44-2&lt;0,0,抽出データ!AB44-2)</f>
        <v>0</v>
      </c>
      <c r="O44" s="2">
        <f>IF(抽出データ!AC44-2&lt;0,0,抽出データ!AC44-2)</f>
        <v>0</v>
      </c>
      <c r="P44" s="2">
        <f>IF(抽出データ!AD44-2&lt;0,0,抽出データ!AD44-2)</f>
        <v>1</v>
      </c>
      <c r="Q44" s="2">
        <f>IF(抽出データ!AE44-2&lt;0,0,抽出データ!AE44-2)</f>
        <v>1</v>
      </c>
      <c r="R44" s="2">
        <f>IF(抽出データ!AF44-2&lt;0,0,抽出データ!AF44-2)</f>
        <v>0</v>
      </c>
      <c r="S44" s="2">
        <f>IF(抽出データ!AG44-2&lt;0,0,抽出データ!AG44-2)</f>
        <v>0</v>
      </c>
      <c r="T44" s="2">
        <f>IF(抽出データ!AH44-2&lt;0,0,抽出データ!AH44-2)</f>
        <v>0</v>
      </c>
      <c r="U44" s="2">
        <f>IF(抽出データ!AI44-2&lt;0,0,抽出データ!AI44-2)</f>
        <v>0</v>
      </c>
      <c r="V44" s="2">
        <f>IF(抽出データ!AJ44-2&lt;0,0,抽出データ!AJ44-2)</f>
        <v>0</v>
      </c>
      <c r="W44" s="2">
        <f>IF(抽出データ!AK44-2&lt;0,0,抽出データ!AK44-2)</f>
        <v>0</v>
      </c>
      <c r="X44" s="2">
        <f>IF(抽出データ!AL44-2&lt;0,0,抽出データ!AL44-2)</f>
        <v>1</v>
      </c>
      <c r="Y44" s="2">
        <f>IF(抽出データ!AM44-2&lt;0,0,抽出データ!AM44-2)</f>
        <v>0</v>
      </c>
      <c r="Z44" s="2">
        <f>IF(抽出データ!AN44-2&lt;0,0,抽出データ!AN44-2)</f>
        <v>1</v>
      </c>
      <c r="AA44" s="2">
        <f>IF(抽出データ!AO44-2&lt;0,0,抽出データ!AO44-2)</f>
        <v>0</v>
      </c>
      <c r="AB44" s="2">
        <f>IF(抽出データ!AP44-2&lt;0,0,抽出データ!AP44-2)</f>
        <v>0</v>
      </c>
      <c r="AC44" s="2">
        <f>IF(抽出データ!AQ44-2&lt;0,0,抽出データ!AQ44-2)</f>
        <v>0</v>
      </c>
      <c r="AD44" s="2">
        <f>IF(抽出データ!AR44-2&lt;=0,1,2)</f>
        <v>1</v>
      </c>
      <c r="AE44" s="2">
        <f>IF(抽出データ!AS44-2&lt;=0,1,2)</f>
        <v>1</v>
      </c>
      <c r="AF44" s="2">
        <f>IF(抽出データ!AT44-2&lt;=0,1,2)</f>
        <v>1</v>
      </c>
      <c r="AG44" s="2">
        <f>IF(抽出データ!AU44-2&lt;=0,1,2)</f>
        <v>1</v>
      </c>
      <c r="AH44" s="2">
        <f>IF(抽出データ!AV44-2&lt;=0,1,2)</f>
        <v>2</v>
      </c>
      <c r="AI44" s="2">
        <f>IF(抽出データ!AW44-2&lt;=0,1,2)</f>
        <v>2</v>
      </c>
      <c r="AJ44" s="2">
        <f>IF(抽出データ!AX44-2&lt;=0,1,2)</f>
        <v>1</v>
      </c>
      <c r="AK44" s="2">
        <f>IF(抽出データ!AY44-2&lt;=0,1,2)</f>
        <v>1</v>
      </c>
      <c r="AL44" s="2">
        <f>IF(抽出データ!AZ44-2&lt;0,0,抽出データ!AZ44-2)</f>
        <v>0</v>
      </c>
      <c r="AM44" s="2">
        <f>IF(抽出データ!BB44-2&lt;0,0,抽出データ!BB44-2)</f>
        <v>0</v>
      </c>
      <c r="AN44" s="2">
        <f>IF(抽出データ!BD44-2&lt;0,0,抽出データ!BD44-2)</f>
        <v>0</v>
      </c>
      <c r="AO44" s="2">
        <f>MIN(2,IF(抽出データ!BE44-2&lt;0,0,抽出データ!BE44-2))</f>
        <v>0</v>
      </c>
      <c r="AP44" s="2">
        <f>IF(抽出データ!BF44-2&lt;0,0,抽出データ!BF44-2)</f>
        <v>1</v>
      </c>
      <c r="AQ44" s="2">
        <f>IF(抽出データ!BG44-2&lt;0,0,抽出データ!BG44-2)</f>
        <v>0</v>
      </c>
      <c r="AR44" s="2">
        <f>IF(抽出データ!BH44-2&lt;0,0,抽出データ!BH44-2)</f>
        <v>0</v>
      </c>
      <c r="AS44" s="2">
        <f t="shared" si="14"/>
        <v>0</v>
      </c>
      <c r="AT44" s="2">
        <f>IF(抽出データ!DB44-2&lt;=0,1,2)</f>
        <v>1</v>
      </c>
      <c r="AU44" s="2">
        <f>IF(抽出データ!DD44-2&lt;0,0,抽出データ!DD44-2)</f>
        <v>0</v>
      </c>
      <c r="AV44" s="2">
        <f>IF(抽出データ!DE44-2&lt;0,0,抽出データ!DE44-2)</f>
        <v>0</v>
      </c>
      <c r="AW44" s="2">
        <f>IF(抽出データ!DF44-2&lt;0,0,IF(抽出データ!DF44&gt;3,2,1))</f>
        <v>1</v>
      </c>
      <c r="AX44" s="2">
        <f>IF(抽出データ!DG44-2&lt;=0,1,2)</f>
        <v>2</v>
      </c>
      <c r="AY44" s="8">
        <v>1</v>
      </c>
      <c r="AZ44" s="2">
        <v>2</v>
      </c>
      <c r="BA44" s="2">
        <v>2</v>
      </c>
      <c r="BB44" s="2">
        <v>0</v>
      </c>
      <c r="BC44" s="2">
        <v>0</v>
      </c>
      <c r="BD44" s="2">
        <v>1</v>
      </c>
      <c r="BE44" s="2">
        <v>0</v>
      </c>
      <c r="BF44" s="2">
        <v>0</v>
      </c>
      <c r="BG44" s="2">
        <v>0</v>
      </c>
      <c r="BH44" s="2">
        <v>0</v>
      </c>
      <c r="BI44" s="4" t="s">
        <v>445</v>
      </c>
      <c r="BJ44" s="2">
        <v>2</v>
      </c>
      <c r="BL44" s="2">
        <v>3</v>
      </c>
      <c r="BO44" s="2">
        <v>5</v>
      </c>
      <c r="BP44" s="2">
        <v>5</v>
      </c>
      <c r="BQ44" s="2">
        <v>5</v>
      </c>
      <c r="BR44" s="2">
        <v>5</v>
      </c>
      <c r="BS44" s="2">
        <v>6</v>
      </c>
      <c r="BT44" s="2">
        <v>6</v>
      </c>
      <c r="BV44" s="2">
        <f t="shared" si="1"/>
        <v>21</v>
      </c>
      <c r="BW44" s="2">
        <f t="shared" si="2"/>
        <v>8</v>
      </c>
      <c r="BX44" s="2">
        <f t="shared" si="3"/>
        <v>5</v>
      </c>
      <c r="BY44" s="2">
        <f t="shared" si="4"/>
        <v>8</v>
      </c>
      <c r="BZ44" s="2">
        <f t="shared" si="5"/>
        <v>13</v>
      </c>
      <c r="CA44" s="2">
        <f t="shared" si="6"/>
        <v>2</v>
      </c>
      <c r="CB44" s="2">
        <f t="shared" si="7"/>
        <v>4</v>
      </c>
      <c r="CC44" s="2">
        <f t="shared" si="8"/>
        <v>4</v>
      </c>
      <c r="CD44" s="2">
        <f t="shared" si="9"/>
        <v>11</v>
      </c>
      <c r="CE44" s="2">
        <f t="shared" si="10"/>
        <v>8</v>
      </c>
      <c r="CF44" s="2">
        <f t="shared" si="11"/>
        <v>7</v>
      </c>
      <c r="CG44" s="2">
        <f t="shared" si="12"/>
        <v>5</v>
      </c>
      <c r="CH44" s="2">
        <f t="shared" si="15"/>
        <v>4</v>
      </c>
      <c r="CI44" s="2">
        <f t="shared" si="13"/>
        <v>4</v>
      </c>
      <c r="CJ44" s="2">
        <f t="shared" si="16"/>
        <v>2</v>
      </c>
      <c r="CK44" s="2">
        <f>55+IF(抽出データ!BJ44=1,60,0)+IF(抽出データ!BK44=1,25,0)+IF(抽出データ!BM44=1,5,0)+IF(抽出データ!BL44=1,5,0)+IF(抽出データ!BN44=1,5,0)</f>
        <v>80</v>
      </c>
      <c r="CL44" s="2">
        <f>(80+IF(抽出データ!BR44=1,12,0)+IF(SUM(抽出データ!BS44:BV44,抽出データ!CB44)&gt;1,22,IF(SUM(抽出データ!BS44:BV44,抽出データ!CB44)=1,11,0)))</f>
        <v>91</v>
      </c>
      <c r="CM44" s="2">
        <f>80+IF(抽出データ!CH44=1,40,0)+IF(抽出データ!CI44=1,20,0)+IF(抽出データ!CJ44=1,20,0)</f>
        <v>100</v>
      </c>
      <c r="CN44" s="2">
        <f>80+IF(抽出データ!CN44=1,10,0)+IF(抽出データ!CO44=1,5,0)+IF(抽出データ!CP44=1,10,0)+12</f>
        <v>97</v>
      </c>
      <c r="CO44" s="2">
        <f>IF(SUM(抽出データ!CT44:CW44)&gt;0,120,100)</f>
        <v>120</v>
      </c>
      <c r="CQ44" s="2">
        <f t="shared" si="17"/>
        <v>90</v>
      </c>
    </row>
    <row r="45" spans="1:95">
      <c r="A45" s="2">
        <v>1991</v>
      </c>
      <c r="B45" s="2">
        <v>1200</v>
      </c>
      <c r="C45" s="2">
        <v>3</v>
      </c>
      <c r="D45" s="2">
        <f t="shared" si="0"/>
        <v>400</v>
      </c>
      <c r="E45" s="4" t="s">
        <v>64</v>
      </c>
      <c r="F45" s="2">
        <f>IF(抽出データ!S45-2&lt;0,0,抽出データ!S45-2)</f>
        <v>2</v>
      </c>
      <c r="G45" s="2">
        <f>IF(抽出データ!T45-2&lt;0,0,抽出データ!T45-2)</f>
        <v>1</v>
      </c>
      <c r="H45" s="2">
        <f>IF(抽出データ!U45-2&lt;0,0,抽出データ!U45-2)</f>
        <v>1</v>
      </c>
      <c r="I45" s="2">
        <f>IF(抽出データ!V45-2&lt;0,0,抽出データ!V45-2)</f>
        <v>0</v>
      </c>
      <c r="J45" s="2">
        <f>MIN(2,IF(抽出データ!W45-2&lt;0,0,抽出データ!W45-2))</f>
        <v>0</v>
      </c>
      <c r="K45" s="2">
        <f>IF(抽出データ!X45-2&lt;0,0,抽出データ!X45-2)</f>
        <v>0</v>
      </c>
      <c r="L45" s="2">
        <f>IF(抽出データ!Y45-2&lt;0,0,抽出データ!Y45-2)</f>
        <v>0</v>
      </c>
      <c r="M45" s="2">
        <f>IF(抽出データ!Z45-2&lt;0,0,抽出データ!Z45-2)</f>
        <v>1</v>
      </c>
      <c r="N45" s="2">
        <f>IF(抽出データ!AB45-2&lt;0,0,抽出データ!AB45-2)</f>
        <v>1</v>
      </c>
      <c r="O45" s="2">
        <f>IF(抽出データ!AC45-2&lt;0,0,抽出データ!AC45-2)</f>
        <v>0</v>
      </c>
      <c r="P45" s="2">
        <f>IF(抽出データ!AD45-2&lt;0,0,抽出データ!AD45-2)</f>
        <v>2</v>
      </c>
      <c r="Q45" s="2">
        <f>IF(抽出データ!AE45-2&lt;0,0,抽出データ!AE45-2)</f>
        <v>1</v>
      </c>
      <c r="R45" s="2">
        <f>IF(抽出データ!AF45-2&lt;0,0,抽出データ!AF45-2)</f>
        <v>1</v>
      </c>
      <c r="S45" s="2">
        <f>IF(抽出データ!AG45-2&lt;0,0,抽出データ!AG45-2)</f>
        <v>0</v>
      </c>
      <c r="T45" s="2">
        <f>IF(抽出データ!AH45-2&lt;0,0,抽出データ!AH45-2)</f>
        <v>1</v>
      </c>
      <c r="U45" s="2">
        <f>IF(抽出データ!AI45-2&lt;0,0,抽出データ!AI45-2)</f>
        <v>0</v>
      </c>
      <c r="V45" s="2">
        <f>IF(抽出データ!AJ45-2&lt;0,0,抽出データ!AJ45-2)</f>
        <v>0</v>
      </c>
      <c r="W45" s="2">
        <f>IF(抽出データ!AK45-2&lt;0,0,抽出データ!AK45-2)</f>
        <v>0</v>
      </c>
      <c r="X45" s="2">
        <f>IF(抽出データ!AL45-2&lt;0,0,抽出データ!AL45-2)</f>
        <v>0</v>
      </c>
      <c r="Y45" s="2">
        <f>IF(抽出データ!AM45-2&lt;0,0,抽出データ!AM45-2)</f>
        <v>0</v>
      </c>
      <c r="Z45" s="2">
        <f>IF(抽出データ!AN45-2&lt;0,0,抽出データ!AN45-2)</f>
        <v>0</v>
      </c>
      <c r="AA45" s="2">
        <f>IF(抽出データ!AO45-2&lt;0,0,抽出データ!AO45-2)</f>
        <v>1</v>
      </c>
      <c r="AB45" s="2">
        <f>IF(抽出データ!AP45-2&lt;0,0,抽出データ!AP45-2)</f>
        <v>2</v>
      </c>
      <c r="AC45" s="2">
        <f>IF(抽出データ!AQ45-2&lt;0,0,抽出データ!AQ45-2)</f>
        <v>0</v>
      </c>
      <c r="AD45" s="2">
        <f>IF(抽出データ!AR45-2&lt;=0,1,2)</f>
        <v>1</v>
      </c>
      <c r="AE45" s="2">
        <f>IF(抽出データ!AS45-2&lt;=0,1,2)</f>
        <v>1</v>
      </c>
      <c r="AF45" s="2">
        <f>IF(抽出データ!AT45-2&lt;=0,1,2)</f>
        <v>1</v>
      </c>
      <c r="AG45" s="2">
        <f>IF(抽出データ!AU45-2&lt;=0,1,2)</f>
        <v>1</v>
      </c>
      <c r="AH45" s="2">
        <f>IF(抽出データ!AV45-2&lt;=0,1,2)</f>
        <v>1</v>
      </c>
      <c r="AI45" s="2">
        <f>IF(抽出データ!AW45-2&lt;=0,1,2)</f>
        <v>1</v>
      </c>
      <c r="AJ45" s="2">
        <f>IF(抽出データ!AX45-2&lt;=0,1,2)</f>
        <v>1</v>
      </c>
      <c r="AK45" s="2">
        <f>IF(抽出データ!AY45-2&lt;=0,1,2)</f>
        <v>1</v>
      </c>
      <c r="AL45" s="2">
        <f>IF(抽出データ!AZ45-2&lt;0,0,抽出データ!AZ45-2)</f>
        <v>0</v>
      </c>
      <c r="AM45" s="2">
        <f>IF(抽出データ!BB45-2&lt;0,0,抽出データ!BB45-2)</f>
        <v>0</v>
      </c>
      <c r="AN45" s="2">
        <f>IF(抽出データ!BD45-2&lt;0,0,抽出データ!BD45-2)</f>
        <v>0</v>
      </c>
      <c r="AO45" s="2">
        <f>MIN(2,IF(抽出データ!BE45-2&lt;0,0,抽出データ!BE45-2))</f>
        <v>0</v>
      </c>
      <c r="AP45" s="2">
        <f>IF(抽出データ!BF45-2&lt;0,0,抽出データ!BF45-2)</f>
        <v>0</v>
      </c>
      <c r="AQ45" s="2">
        <f>IF(抽出データ!BG45-2&lt;0,0,抽出データ!BG45-2)</f>
        <v>0</v>
      </c>
      <c r="AR45" s="2">
        <f>IF(抽出データ!BH45-2&lt;0,0,抽出データ!BH45-2)</f>
        <v>0</v>
      </c>
      <c r="AS45" s="2">
        <f t="shared" si="14"/>
        <v>0</v>
      </c>
      <c r="AT45" s="2">
        <f>IF(抽出データ!DB45-2&lt;=0,1,2)</f>
        <v>1</v>
      </c>
      <c r="AU45" s="2">
        <f>IF(抽出データ!DD45-2&lt;0,0,抽出データ!DD45-2)</f>
        <v>1</v>
      </c>
      <c r="AV45" s="2">
        <f>IF(抽出データ!DE45-2&lt;0,0,抽出データ!DE45-2)</f>
        <v>1</v>
      </c>
      <c r="AW45" s="2">
        <f>IF(抽出データ!DF45-2&lt;0,0,IF(抽出データ!DF45&gt;3,2,1))</f>
        <v>1</v>
      </c>
      <c r="AX45" s="2">
        <f>IF(抽出データ!DG45-2&lt;=0,1,2)</f>
        <v>1</v>
      </c>
      <c r="AY45" s="8">
        <v>4</v>
      </c>
      <c r="AZ45" s="2">
        <v>2</v>
      </c>
      <c r="BA45" s="2">
        <v>2</v>
      </c>
      <c r="BB45" s="2">
        <v>0</v>
      </c>
      <c r="BC45" s="2">
        <v>0</v>
      </c>
      <c r="BD45" s="2">
        <v>0</v>
      </c>
      <c r="BE45" s="2">
        <v>0</v>
      </c>
      <c r="BF45" s="2">
        <v>1</v>
      </c>
      <c r="BG45" s="2">
        <v>0</v>
      </c>
      <c r="BH45" s="2">
        <v>0</v>
      </c>
      <c r="BI45" s="4" t="s">
        <v>445</v>
      </c>
      <c r="BJ45" s="2">
        <v>1</v>
      </c>
      <c r="BK45" s="2">
        <v>100</v>
      </c>
      <c r="BL45" s="2">
        <v>2</v>
      </c>
      <c r="BN45" s="2">
        <v>9000</v>
      </c>
      <c r="BO45" s="2">
        <v>3</v>
      </c>
      <c r="BP45" s="2">
        <v>5</v>
      </c>
      <c r="BQ45" s="2">
        <v>6</v>
      </c>
      <c r="BR45" s="2">
        <v>5</v>
      </c>
      <c r="BS45" s="2">
        <v>5</v>
      </c>
      <c r="BT45" s="2">
        <v>2</v>
      </c>
      <c r="BV45" s="2">
        <f t="shared" si="1"/>
        <v>27</v>
      </c>
      <c r="BW45" s="2">
        <f t="shared" si="2"/>
        <v>12</v>
      </c>
      <c r="BX45" s="2">
        <f t="shared" si="3"/>
        <v>7</v>
      </c>
      <c r="BY45" s="2">
        <f t="shared" si="4"/>
        <v>8</v>
      </c>
      <c r="BZ45" s="2">
        <f t="shared" si="5"/>
        <v>18</v>
      </c>
      <c r="CA45" s="2">
        <f t="shared" si="6"/>
        <v>5</v>
      </c>
      <c r="CB45" s="2">
        <f t="shared" si="7"/>
        <v>7</v>
      </c>
      <c r="CC45" s="2">
        <f t="shared" si="8"/>
        <v>7</v>
      </c>
      <c r="CD45" s="2">
        <f t="shared" si="9"/>
        <v>12</v>
      </c>
      <c r="CE45" s="2">
        <f t="shared" si="10"/>
        <v>10</v>
      </c>
      <c r="CF45" s="2">
        <f t="shared" si="11"/>
        <v>8</v>
      </c>
      <c r="CG45" s="2">
        <f t="shared" si="12"/>
        <v>8</v>
      </c>
      <c r="CH45" s="2">
        <f t="shared" si="15"/>
        <v>4</v>
      </c>
      <c r="CI45" s="2">
        <f t="shared" si="13"/>
        <v>2</v>
      </c>
      <c r="CJ45" s="2">
        <f t="shared" si="16"/>
        <v>10</v>
      </c>
      <c r="CK45" s="2">
        <f>55+IF(抽出データ!BJ45=1,60,0)+IF(抽出データ!BK45=1,25,0)+IF(抽出データ!BM45=1,5,0)+IF(抽出データ!BL45=1,5,0)+IF(抽出データ!BN45=1,5,0)</f>
        <v>55</v>
      </c>
      <c r="CL45" s="2">
        <f>(80+IF(抽出データ!BR45=1,12,0)+IF(SUM(抽出データ!BS45:BV45,抽出データ!CB45)&gt;1,22,IF(SUM(抽出データ!BS45:BV45,抽出データ!CB45)=1,11,0)))</f>
        <v>80</v>
      </c>
      <c r="CM45" s="2">
        <f>80+IF(抽出データ!CH45=1,40,0)+IF(抽出データ!CI45=1,20,0)+IF(抽出データ!CJ45=1,20,0)</f>
        <v>80</v>
      </c>
      <c r="CN45" s="2">
        <f>80+IF(抽出データ!CN45=1,10,0)+IF(抽出データ!CO45=1,5,0)+IF(抽出データ!CP45=1,10,0)+12</f>
        <v>92</v>
      </c>
      <c r="CO45" s="2">
        <f>IF(SUM(抽出データ!CT45:CW45)&gt;0,120,100)</f>
        <v>100</v>
      </c>
      <c r="CQ45" s="2">
        <f t="shared" si="17"/>
        <v>72.2</v>
      </c>
    </row>
    <row r="46" spans="1:95">
      <c r="A46" s="2">
        <v>2012</v>
      </c>
      <c r="B46" s="2">
        <v>1400</v>
      </c>
      <c r="C46" s="2">
        <v>7</v>
      </c>
      <c r="D46" s="2">
        <f t="shared" si="0"/>
        <v>200</v>
      </c>
      <c r="E46" s="4" t="s">
        <v>65</v>
      </c>
      <c r="F46" s="2">
        <f>IF(抽出データ!S46-2&lt;0,0,抽出データ!S46-2)</f>
        <v>2</v>
      </c>
      <c r="G46" s="2">
        <f>IF(抽出データ!T46-2&lt;0,0,抽出データ!T46-2)</f>
        <v>2</v>
      </c>
      <c r="H46" s="2">
        <f>IF(抽出データ!U46-2&lt;0,0,抽出データ!U46-2)</f>
        <v>2</v>
      </c>
      <c r="I46" s="2">
        <f>IF(抽出データ!V46-2&lt;0,0,抽出データ!V46-2)</f>
        <v>2</v>
      </c>
      <c r="J46" s="2">
        <f>MIN(2,IF(抽出データ!W46-2&lt;0,0,抽出データ!W46-2))</f>
        <v>2</v>
      </c>
      <c r="K46" s="2">
        <f>IF(抽出データ!X46-2&lt;0,0,抽出データ!X46-2)</f>
        <v>2</v>
      </c>
      <c r="L46" s="2">
        <f>IF(抽出データ!Y46-2&lt;0,0,抽出データ!Y46-2)</f>
        <v>2</v>
      </c>
      <c r="M46" s="2">
        <f>IF(抽出データ!Z46-2&lt;0,0,抽出データ!Z46-2)</f>
        <v>2</v>
      </c>
      <c r="N46" s="2">
        <f>IF(抽出データ!AB46-2&lt;0,0,抽出データ!AB46-2)</f>
        <v>2</v>
      </c>
      <c r="O46" s="2">
        <f>IF(抽出データ!AC46-2&lt;0,0,抽出データ!AC46-2)</f>
        <v>2</v>
      </c>
      <c r="P46" s="2">
        <f>IF(抽出データ!AD46-2&lt;0,0,抽出データ!AD46-2)</f>
        <v>2</v>
      </c>
      <c r="Q46" s="2">
        <f>IF(抽出データ!AE46-2&lt;0,0,抽出データ!AE46-2)</f>
        <v>2</v>
      </c>
      <c r="R46" s="2">
        <f>IF(抽出データ!AF46-2&lt;0,0,抽出データ!AF46-2)</f>
        <v>2</v>
      </c>
      <c r="S46" s="2">
        <f>IF(抽出データ!AG46-2&lt;0,0,抽出データ!AG46-2)</f>
        <v>2</v>
      </c>
      <c r="T46" s="2">
        <f>IF(抽出データ!AH46-2&lt;0,0,抽出データ!AH46-2)</f>
        <v>2</v>
      </c>
      <c r="U46" s="2">
        <f>IF(抽出データ!AI46-2&lt;0,0,抽出データ!AI46-2)</f>
        <v>1</v>
      </c>
      <c r="V46" s="2">
        <f>IF(抽出データ!AJ46-2&lt;0,0,抽出データ!AJ46-2)</f>
        <v>2</v>
      </c>
      <c r="W46" s="2">
        <f>IF(抽出データ!AK46-2&lt;0,0,抽出データ!AK46-2)</f>
        <v>2</v>
      </c>
      <c r="X46" s="2">
        <f>IF(抽出データ!AL46-2&lt;0,0,抽出データ!AL46-2)</f>
        <v>2</v>
      </c>
      <c r="Y46" s="2">
        <f>IF(抽出データ!AM46-2&lt;0,0,抽出データ!AM46-2)</f>
        <v>2</v>
      </c>
      <c r="Z46" s="2">
        <f>IF(抽出データ!AN46-2&lt;0,0,抽出データ!AN46-2)</f>
        <v>2</v>
      </c>
      <c r="AA46" s="2">
        <f>IF(抽出データ!AO46-2&lt;0,0,抽出データ!AO46-2)</f>
        <v>2</v>
      </c>
      <c r="AB46" s="2">
        <f>IF(抽出データ!AP46-2&lt;0,0,抽出データ!AP46-2)</f>
        <v>2</v>
      </c>
      <c r="AC46" s="2">
        <f>IF(抽出データ!AQ46-2&lt;0,0,抽出データ!AQ46-2)</f>
        <v>2</v>
      </c>
      <c r="AD46" s="2">
        <f>IF(抽出データ!AR46-2&lt;=0,1,2)</f>
        <v>2</v>
      </c>
      <c r="AE46" s="2">
        <f>IF(抽出データ!AS46-2&lt;=0,1,2)</f>
        <v>1</v>
      </c>
      <c r="AF46" s="2">
        <f>IF(抽出データ!AT46-2&lt;=0,1,2)</f>
        <v>2</v>
      </c>
      <c r="AG46" s="2">
        <f>IF(抽出データ!AU46-2&lt;=0,1,2)</f>
        <v>2</v>
      </c>
      <c r="AH46" s="2">
        <f>IF(抽出データ!AV46-2&lt;=0,1,2)</f>
        <v>2</v>
      </c>
      <c r="AI46" s="2">
        <f>IF(抽出データ!AW46-2&lt;=0,1,2)</f>
        <v>2</v>
      </c>
      <c r="AJ46" s="2">
        <f>IF(抽出データ!AX46-2&lt;=0,1,2)</f>
        <v>2</v>
      </c>
      <c r="AK46" s="2">
        <f>IF(抽出データ!AY46-2&lt;=0,1,2)</f>
        <v>2</v>
      </c>
      <c r="AL46" s="2">
        <f>IF(抽出データ!AZ46-2&lt;0,0,抽出データ!AZ46-2)</f>
        <v>1</v>
      </c>
      <c r="AM46" s="2">
        <f>IF(抽出データ!BB46-2&lt;0,0,抽出データ!BB46-2)</f>
        <v>2</v>
      </c>
      <c r="AN46" s="2">
        <f>IF(抽出データ!BD46-2&lt;0,0,抽出データ!BD46-2)</f>
        <v>2</v>
      </c>
      <c r="AO46" s="2">
        <f>MIN(2,IF(抽出データ!BE46-2&lt;0,0,抽出データ!BE46-2))</f>
        <v>2</v>
      </c>
      <c r="AP46" s="2">
        <f>IF(抽出データ!BF46-2&lt;0,0,抽出データ!BF46-2)</f>
        <v>2</v>
      </c>
      <c r="AQ46" s="2">
        <f>IF(抽出データ!BG46-2&lt;0,0,抽出データ!BG46-2)</f>
        <v>1</v>
      </c>
      <c r="AR46" s="2">
        <f>IF(抽出データ!BH46-2&lt;0,0,抽出データ!BH46-2)</f>
        <v>2</v>
      </c>
      <c r="AS46" s="2">
        <f t="shared" si="14"/>
        <v>0</v>
      </c>
      <c r="AT46" s="2">
        <f>IF(抽出データ!DB46-2&lt;=0,1,2)</f>
        <v>2</v>
      </c>
      <c r="AU46" s="2">
        <f>IF(抽出データ!DD46-2&lt;0,0,抽出データ!DD46-2)</f>
        <v>2</v>
      </c>
      <c r="AV46" s="2">
        <f>IF(抽出データ!DE46-2&lt;0,0,抽出データ!DE46-2)</f>
        <v>2</v>
      </c>
      <c r="AW46" s="2">
        <f>IF(抽出データ!DF46-2&lt;0,0,IF(抽出データ!DF46&gt;3,2,1))</f>
        <v>2</v>
      </c>
      <c r="AX46" s="2">
        <f>IF(抽出データ!DG46-2&lt;=0,1,2)</f>
        <v>2</v>
      </c>
      <c r="AY46" s="8">
        <v>5</v>
      </c>
      <c r="AZ46" s="2">
        <v>4</v>
      </c>
      <c r="BA46" s="2">
        <v>4</v>
      </c>
      <c r="BI46" s="4" t="s">
        <v>445</v>
      </c>
      <c r="BJ46" s="2">
        <v>1</v>
      </c>
      <c r="BK46" s="2">
        <v>100</v>
      </c>
      <c r="BL46" s="2">
        <v>3</v>
      </c>
      <c r="BO46" s="2">
        <v>4</v>
      </c>
      <c r="BP46" s="2">
        <v>3</v>
      </c>
      <c r="BQ46" s="2">
        <v>3</v>
      </c>
      <c r="BR46" s="2">
        <v>2</v>
      </c>
      <c r="BS46" s="2">
        <v>3</v>
      </c>
      <c r="BT46" s="2">
        <v>3</v>
      </c>
      <c r="BV46" s="2">
        <f t="shared" si="1"/>
        <v>86.5</v>
      </c>
      <c r="BW46" s="2">
        <f t="shared" si="2"/>
        <v>43</v>
      </c>
      <c r="BX46" s="2">
        <f t="shared" si="3"/>
        <v>13</v>
      </c>
      <c r="BY46" s="2">
        <f t="shared" si="4"/>
        <v>25</v>
      </c>
      <c r="BZ46" s="2">
        <f t="shared" si="5"/>
        <v>46</v>
      </c>
      <c r="CA46" s="2">
        <f t="shared" si="6"/>
        <v>23</v>
      </c>
      <c r="CB46" s="2">
        <f t="shared" si="7"/>
        <v>16</v>
      </c>
      <c r="CC46" s="2">
        <f t="shared" si="8"/>
        <v>21</v>
      </c>
      <c r="CD46" s="2">
        <f t="shared" si="9"/>
        <v>31</v>
      </c>
      <c r="CE46" s="2">
        <f t="shared" si="10"/>
        <v>23</v>
      </c>
      <c r="CF46" s="2">
        <f t="shared" si="11"/>
        <v>16</v>
      </c>
      <c r="CG46" s="2">
        <f t="shared" si="12"/>
        <v>29</v>
      </c>
      <c r="CH46" s="2">
        <f t="shared" si="15"/>
        <v>8</v>
      </c>
      <c r="CI46" s="2">
        <f t="shared" si="13"/>
        <v>15</v>
      </c>
      <c r="CJ46" s="2">
        <f t="shared" si="16"/>
        <v>36.5</v>
      </c>
      <c r="CK46" s="2">
        <f>55+IF(抽出データ!BJ46=1,60,0)+IF(抽出データ!BK46=1,25,0)+IF(抽出データ!BM46=1,5,0)+IF(抽出データ!BL46=1,5,0)+IF(抽出データ!BN46=1,5,0)</f>
        <v>55</v>
      </c>
      <c r="CL46" s="2">
        <f>(80+IF(抽出データ!BR46=1,12,0)+IF(SUM(抽出データ!BS46:BV46,抽出データ!CB46)&gt;1,22,IF(SUM(抽出データ!BS46:BV46,抽出データ!CB46)=1,11,0)))</f>
        <v>114</v>
      </c>
      <c r="CM46" s="2">
        <f>80+IF(抽出データ!CH46=1,40,0)+IF(抽出データ!CI46=1,20,0)+IF(抽出データ!CJ46=1,20,0)</f>
        <v>80</v>
      </c>
      <c r="CN46" s="2">
        <f>80+IF(抽出データ!CN46=1,10,0)+IF(抽出データ!CO46=1,5,0)+IF(抽出データ!CP46=1,10,0)+12</f>
        <v>107</v>
      </c>
      <c r="CO46" s="2">
        <f>IF(SUM(抽出データ!CT46:CW46)&gt;0,120,100)</f>
        <v>120</v>
      </c>
      <c r="CQ46" s="2">
        <f t="shared" si="17"/>
        <v>84.899999999999991</v>
      </c>
    </row>
    <row r="47" spans="1:95">
      <c r="A47" s="2">
        <v>1995</v>
      </c>
      <c r="B47" s="2">
        <v>495</v>
      </c>
      <c r="C47" s="2">
        <v>2</v>
      </c>
      <c r="D47" s="2">
        <f t="shared" si="0"/>
        <v>247.5</v>
      </c>
      <c r="E47" s="4" t="s">
        <v>66</v>
      </c>
      <c r="F47" s="2">
        <f>IF(抽出データ!S47-2&lt;0,0,抽出データ!S47-2)</f>
        <v>2</v>
      </c>
      <c r="G47" s="2">
        <f>IF(抽出データ!T47-2&lt;0,0,抽出データ!T47-2)</f>
        <v>1</v>
      </c>
      <c r="H47" s="2">
        <f>IF(抽出データ!U47-2&lt;0,0,抽出データ!U47-2)</f>
        <v>1</v>
      </c>
      <c r="I47" s="2">
        <f>IF(抽出データ!V47-2&lt;0,0,抽出データ!V47-2)</f>
        <v>1</v>
      </c>
      <c r="J47" s="2">
        <f>MIN(2,IF(抽出データ!W47-2&lt;0,0,抽出データ!W47-2))</f>
        <v>0</v>
      </c>
      <c r="K47" s="2">
        <f>IF(抽出データ!X47-2&lt;0,0,抽出データ!X47-2)</f>
        <v>0</v>
      </c>
      <c r="L47" s="2">
        <f>IF(抽出データ!Y47-2&lt;0,0,抽出データ!Y47-2)</f>
        <v>0</v>
      </c>
      <c r="M47" s="2">
        <f>IF(抽出データ!Z47-2&lt;0,0,抽出データ!Z47-2)</f>
        <v>0</v>
      </c>
      <c r="N47" s="2">
        <f>IF(抽出データ!AB47-2&lt;0,0,抽出データ!AB47-2)</f>
        <v>1</v>
      </c>
      <c r="O47" s="2">
        <f>IF(抽出データ!AC47-2&lt;0,0,抽出データ!AC47-2)</f>
        <v>1</v>
      </c>
      <c r="P47" s="2">
        <f>IF(抽出データ!AD47-2&lt;0,0,抽出データ!AD47-2)</f>
        <v>2</v>
      </c>
      <c r="Q47" s="2">
        <f>IF(抽出データ!AE47-2&lt;0,0,抽出データ!AE47-2)</f>
        <v>2</v>
      </c>
      <c r="R47" s="2">
        <f>IF(抽出データ!AF47-2&lt;0,0,抽出データ!AF47-2)</f>
        <v>0</v>
      </c>
      <c r="S47" s="2">
        <f>IF(抽出データ!AG47-2&lt;0,0,抽出データ!AG47-2)</f>
        <v>0</v>
      </c>
      <c r="T47" s="2">
        <f>IF(抽出データ!AH47-2&lt;0,0,抽出データ!AH47-2)</f>
        <v>1</v>
      </c>
      <c r="U47" s="2">
        <f>IF(抽出データ!AI47-2&lt;0,0,抽出データ!AI47-2)</f>
        <v>0</v>
      </c>
      <c r="V47" s="2">
        <f>IF(抽出データ!AJ47-2&lt;0,0,抽出データ!AJ47-2)</f>
        <v>0</v>
      </c>
      <c r="W47" s="2">
        <f>IF(抽出データ!AK47-2&lt;0,0,抽出データ!AK47-2)</f>
        <v>1</v>
      </c>
      <c r="X47" s="2">
        <f>IF(抽出データ!AL47-2&lt;0,0,抽出データ!AL47-2)</f>
        <v>1</v>
      </c>
      <c r="Y47" s="2">
        <f>IF(抽出データ!AM47-2&lt;0,0,抽出データ!AM47-2)</f>
        <v>2</v>
      </c>
      <c r="Z47" s="2">
        <f>IF(抽出データ!AN47-2&lt;0,0,抽出データ!AN47-2)</f>
        <v>0</v>
      </c>
      <c r="AA47" s="2">
        <f>IF(抽出データ!AO47-2&lt;0,0,抽出データ!AO47-2)</f>
        <v>2</v>
      </c>
      <c r="AB47" s="2">
        <f>IF(抽出データ!AP47-2&lt;0,0,抽出データ!AP47-2)</f>
        <v>2</v>
      </c>
      <c r="AC47" s="2">
        <f>IF(抽出データ!AQ47-2&lt;0,0,抽出データ!AQ47-2)</f>
        <v>2</v>
      </c>
      <c r="AD47" s="2">
        <f>IF(抽出データ!AR47-2&lt;=0,1,2)</f>
        <v>1</v>
      </c>
      <c r="AE47" s="2">
        <f>IF(抽出データ!AS47-2&lt;=0,1,2)</f>
        <v>1</v>
      </c>
      <c r="AF47" s="2">
        <f>IF(抽出データ!AT47-2&lt;=0,1,2)</f>
        <v>1</v>
      </c>
      <c r="AG47" s="2">
        <f>IF(抽出データ!AU47-2&lt;=0,1,2)</f>
        <v>1</v>
      </c>
      <c r="AH47" s="2">
        <f>IF(抽出データ!AV47-2&lt;=0,1,2)</f>
        <v>1</v>
      </c>
      <c r="AI47" s="2">
        <f>IF(抽出データ!AW47-2&lt;=0,1,2)</f>
        <v>1</v>
      </c>
      <c r="AJ47" s="2">
        <f>IF(抽出データ!AX47-2&lt;=0,1,2)</f>
        <v>1</v>
      </c>
      <c r="AK47" s="2">
        <f>IF(抽出データ!AY47-2&lt;=0,1,2)</f>
        <v>1</v>
      </c>
      <c r="AL47" s="2">
        <f>IF(抽出データ!AZ47-2&lt;0,0,抽出データ!AZ47-2)</f>
        <v>0</v>
      </c>
      <c r="AM47" s="2">
        <f>IF(抽出データ!BB47-2&lt;0,0,抽出データ!BB47-2)</f>
        <v>0</v>
      </c>
      <c r="AN47" s="2">
        <f>IF(抽出データ!BD47-2&lt;0,0,抽出データ!BD47-2)</f>
        <v>0</v>
      </c>
      <c r="AO47" s="2">
        <f>MIN(2,IF(抽出データ!BE47-2&lt;0,0,抽出データ!BE47-2))</f>
        <v>1</v>
      </c>
      <c r="AP47" s="2">
        <f>IF(抽出データ!BF47-2&lt;0,0,抽出データ!BF47-2)</f>
        <v>0</v>
      </c>
      <c r="AQ47" s="2">
        <f>IF(抽出データ!BG47-2&lt;0,0,抽出データ!BG47-2)</f>
        <v>1</v>
      </c>
      <c r="AR47" s="2">
        <f>IF(抽出データ!BH47-2&lt;0,0,抽出データ!BH47-2)</f>
        <v>0</v>
      </c>
      <c r="AS47" s="2">
        <f t="shared" si="14"/>
        <v>0</v>
      </c>
      <c r="AT47" s="2">
        <f>IF(抽出データ!DB47-2&lt;=0,1,2)</f>
        <v>1</v>
      </c>
      <c r="AU47" s="2">
        <f>IF(抽出データ!DD47-2&lt;0,0,抽出データ!DD47-2)</f>
        <v>0</v>
      </c>
      <c r="AV47" s="2">
        <f>IF(抽出データ!DE47-2&lt;0,0,抽出データ!DE47-2)</f>
        <v>1</v>
      </c>
      <c r="AW47" s="2">
        <f>IF(抽出データ!DF47-2&lt;0,0,IF(抽出データ!DF47&gt;3,2,1))</f>
        <v>1</v>
      </c>
      <c r="AX47" s="2">
        <f>IF(抽出データ!DG47-2&lt;=0,1,2)</f>
        <v>1</v>
      </c>
      <c r="AY47" s="8">
        <v>1</v>
      </c>
      <c r="AZ47" s="2">
        <v>3</v>
      </c>
      <c r="BA47" s="2">
        <v>2</v>
      </c>
      <c r="BB47" s="2">
        <v>1</v>
      </c>
      <c r="BC47" s="2">
        <v>0</v>
      </c>
      <c r="BD47" s="2">
        <v>1</v>
      </c>
      <c r="BE47" s="2">
        <v>0</v>
      </c>
      <c r="BF47" s="2">
        <v>1</v>
      </c>
      <c r="BG47" s="2">
        <v>0</v>
      </c>
      <c r="BH47" s="2">
        <v>0</v>
      </c>
      <c r="BI47" s="4" t="s">
        <v>445</v>
      </c>
      <c r="BJ47" s="2">
        <v>2</v>
      </c>
      <c r="BL47" s="2">
        <v>3</v>
      </c>
      <c r="BO47" s="2">
        <v>4</v>
      </c>
      <c r="BP47" s="2">
        <v>4</v>
      </c>
      <c r="BQ47" s="2">
        <v>5</v>
      </c>
      <c r="BR47" s="2">
        <v>5</v>
      </c>
      <c r="BS47" s="2">
        <v>5</v>
      </c>
      <c r="BT47" s="2">
        <v>5</v>
      </c>
      <c r="BV47" s="2">
        <f t="shared" si="1"/>
        <v>36</v>
      </c>
      <c r="BW47" s="2">
        <f t="shared" si="2"/>
        <v>17</v>
      </c>
      <c r="BX47" s="2">
        <f t="shared" si="3"/>
        <v>10</v>
      </c>
      <c r="BY47" s="2">
        <f t="shared" si="4"/>
        <v>8</v>
      </c>
      <c r="BZ47" s="2">
        <f t="shared" si="5"/>
        <v>24</v>
      </c>
      <c r="CA47" s="2">
        <f t="shared" si="6"/>
        <v>10</v>
      </c>
      <c r="CB47" s="2">
        <f t="shared" si="7"/>
        <v>6</v>
      </c>
      <c r="CC47" s="2">
        <f t="shared" si="8"/>
        <v>10</v>
      </c>
      <c r="CD47" s="2">
        <f t="shared" si="9"/>
        <v>14</v>
      </c>
      <c r="CE47" s="2">
        <f t="shared" si="10"/>
        <v>14</v>
      </c>
      <c r="CF47" s="2">
        <f t="shared" si="11"/>
        <v>10</v>
      </c>
      <c r="CG47" s="2">
        <f t="shared" si="12"/>
        <v>12</v>
      </c>
      <c r="CH47" s="2">
        <f t="shared" si="15"/>
        <v>4</v>
      </c>
      <c r="CI47" s="2">
        <f t="shared" si="13"/>
        <v>5</v>
      </c>
      <c r="CJ47" s="2">
        <f t="shared" si="16"/>
        <v>12</v>
      </c>
      <c r="CK47" s="2">
        <f>55+IF(抽出データ!BJ47=1,60,0)+IF(抽出データ!BK47=1,25,0)+IF(抽出データ!BM47=1,5,0)+IF(抽出データ!BL47=1,5,0)+IF(抽出データ!BN47=1,5,0)</f>
        <v>55</v>
      </c>
      <c r="CL47" s="2">
        <f>(80+IF(抽出データ!BR47=1,12,0)+IF(SUM(抽出データ!BS47:BV47,抽出データ!CB47)&gt;1,22,IF(SUM(抽出データ!BS47:BV47,抽出データ!CB47)=1,11,0)))</f>
        <v>92</v>
      </c>
      <c r="CM47" s="2">
        <f>80+IF(抽出データ!CH47=1,40,0)+IF(抽出データ!CI47=1,20,0)+IF(抽出データ!CJ47=1,20,0)</f>
        <v>80</v>
      </c>
      <c r="CN47" s="2">
        <f>80+IF(抽出データ!CN47=1,10,0)+IF(抽出データ!CO47=1,5,0)+IF(抽出データ!CP47=1,10,0)+12</f>
        <v>92</v>
      </c>
      <c r="CO47" s="2">
        <f>IF(SUM(抽出データ!CT47:CW47)&gt;0,120,100)</f>
        <v>100</v>
      </c>
      <c r="CQ47" s="2">
        <f t="shared" si="17"/>
        <v>75.8</v>
      </c>
    </row>
    <row r="48" spans="1:95">
      <c r="A48" s="2">
        <v>1975</v>
      </c>
      <c r="B48" s="2">
        <v>400</v>
      </c>
      <c r="C48" s="2">
        <v>2</v>
      </c>
      <c r="D48" s="2">
        <f t="shared" si="0"/>
        <v>200</v>
      </c>
      <c r="E48" s="4" t="s">
        <v>68</v>
      </c>
      <c r="F48" s="2">
        <f>IF(抽出データ!S48-2&lt;0,0,抽出データ!S48-2)</f>
        <v>2</v>
      </c>
      <c r="G48" s="2">
        <f>IF(抽出データ!T48-2&lt;0,0,抽出データ!T48-2)</f>
        <v>1</v>
      </c>
      <c r="H48" s="2">
        <f>IF(抽出データ!U48-2&lt;0,0,抽出データ!U48-2)</f>
        <v>2</v>
      </c>
      <c r="I48" s="2">
        <f>IF(抽出データ!V48-2&lt;0,0,抽出データ!V48-2)</f>
        <v>1</v>
      </c>
      <c r="J48" s="2">
        <f>MIN(2,IF(抽出データ!W48-2&lt;0,0,抽出データ!W48-2))</f>
        <v>1</v>
      </c>
      <c r="K48" s="2">
        <f>IF(抽出データ!X48-2&lt;0,0,抽出データ!X48-2)</f>
        <v>0</v>
      </c>
      <c r="L48" s="2">
        <f>IF(抽出データ!Y48-2&lt;0,0,抽出データ!Y48-2)</f>
        <v>0</v>
      </c>
      <c r="M48" s="2">
        <f>IF(抽出データ!Z48-2&lt;0,0,抽出データ!Z48-2)</f>
        <v>0</v>
      </c>
      <c r="N48" s="2">
        <f>IF(抽出データ!AB48-2&lt;0,0,抽出データ!AB48-2)</f>
        <v>1</v>
      </c>
      <c r="O48" s="2">
        <f>IF(抽出データ!AC48-2&lt;0,0,抽出データ!AC48-2)</f>
        <v>2</v>
      </c>
      <c r="P48" s="2">
        <f>IF(抽出データ!AD48-2&lt;0,0,抽出データ!AD48-2)</f>
        <v>2</v>
      </c>
      <c r="Q48" s="2">
        <f>IF(抽出データ!AE48-2&lt;0,0,抽出データ!AE48-2)</f>
        <v>2</v>
      </c>
      <c r="R48" s="2">
        <f>IF(抽出データ!AF48-2&lt;0,0,抽出データ!AF48-2)</f>
        <v>0</v>
      </c>
      <c r="S48" s="2">
        <f>IF(抽出データ!AG48-2&lt;0,0,抽出データ!AG48-2)</f>
        <v>0</v>
      </c>
      <c r="T48" s="2">
        <f>IF(抽出データ!AH48-2&lt;0,0,抽出データ!AH48-2)</f>
        <v>2</v>
      </c>
      <c r="U48" s="2">
        <f>IF(抽出データ!AI48-2&lt;0,0,抽出データ!AI48-2)</f>
        <v>1</v>
      </c>
      <c r="V48" s="2">
        <f>IF(抽出データ!AJ48-2&lt;0,0,抽出データ!AJ48-2)</f>
        <v>1</v>
      </c>
      <c r="W48" s="2">
        <f>IF(抽出データ!AK48-2&lt;0,0,抽出データ!AK48-2)</f>
        <v>1</v>
      </c>
      <c r="X48" s="2">
        <f>IF(抽出データ!AL48-2&lt;0,0,抽出データ!AL48-2)</f>
        <v>1</v>
      </c>
      <c r="Y48" s="2">
        <f>IF(抽出データ!AM48-2&lt;0,0,抽出データ!AM48-2)</f>
        <v>1</v>
      </c>
      <c r="Z48" s="2">
        <f>IF(抽出データ!AN48-2&lt;0,0,抽出データ!AN48-2)</f>
        <v>0</v>
      </c>
      <c r="AA48" s="2">
        <f>IF(抽出データ!AO48-2&lt;0,0,抽出データ!AO48-2)</f>
        <v>2</v>
      </c>
      <c r="AB48" s="2">
        <f>IF(抽出データ!AP48-2&lt;0,0,抽出データ!AP48-2)</f>
        <v>2</v>
      </c>
      <c r="AC48" s="2">
        <f>IF(抽出データ!AQ48-2&lt;0,0,抽出データ!AQ48-2)</f>
        <v>0</v>
      </c>
      <c r="AD48" s="2">
        <f>IF(抽出データ!AR48-2&lt;=0,1,2)</f>
        <v>1</v>
      </c>
      <c r="AE48" s="2">
        <f>IF(抽出データ!AS48-2&lt;=0,1,2)</f>
        <v>1</v>
      </c>
      <c r="AF48" s="2">
        <f>IF(抽出データ!AT48-2&lt;=0,1,2)</f>
        <v>1</v>
      </c>
      <c r="AG48" s="2">
        <f>IF(抽出データ!AU48-2&lt;=0,1,2)</f>
        <v>1</v>
      </c>
      <c r="AH48" s="2">
        <f>IF(抽出データ!AV48-2&lt;=0,1,2)</f>
        <v>1</v>
      </c>
      <c r="AI48" s="2">
        <f>IF(抽出データ!AW48-2&lt;=0,1,2)</f>
        <v>1</v>
      </c>
      <c r="AJ48" s="2">
        <f>IF(抽出データ!AX48-2&lt;=0,1,2)</f>
        <v>1</v>
      </c>
      <c r="AK48" s="2">
        <f>IF(抽出データ!AY48-2&lt;=0,1,2)</f>
        <v>1</v>
      </c>
      <c r="AL48" s="2">
        <f>IF(抽出データ!AZ48-2&lt;0,0,抽出データ!AZ48-2)</f>
        <v>0</v>
      </c>
      <c r="AM48" s="2">
        <f>IF(抽出データ!BB48-2&lt;0,0,抽出データ!BB48-2)</f>
        <v>0</v>
      </c>
      <c r="AN48" s="2">
        <f>IF(抽出データ!BD48-2&lt;0,0,抽出データ!BD48-2)</f>
        <v>0</v>
      </c>
      <c r="AO48" s="2">
        <f>MIN(2,IF(抽出データ!BE48-2&lt;0,0,抽出データ!BE48-2))</f>
        <v>0</v>
      </c>
      <c r="AP48" s="2">
        <f>IF(抽出データ!BF48-2&lt;0,0,抽出データ!BF48-2)</f>
        <v>1</v>
      </c>
      <c r="AQ48" s="2">
        <f>IF(抽出データ!BG48-2&lt;0,0,抽出データ!BG48-2)</f>
        <v>0</v>
      </c>
      <c r="AR48" s="2">
        <f>IF(抽出データ!BH48-2&lt;0,0,抽出データ!BH48-2)</f>
        <v>0</v>
      </c>
      <c r="AS48" s="2">
        <f t="shared" si="14"/>
        <v>0</v>
      </c>
      <c r="AT48" s="2">
        <f>IF(抽出データ!DB48-2&lt;=0,1,2)</f>
        <v>1</v>
      </c>
      <c r="AU48" s="2">
        <f>IF(抽出データ!DD48-2&lt;0,0,抽出データ!DD48-2)</f>
        <v>0</v>
      </c>
      <c r="AV48" s="2">
        <f>IF(抽出データ!DE48-2&lt;0,0,抽出データ!DE48-2)</f>
        <v>0</v>
      </c>
      <c r="AW48" s="2">
        <f>IF(抽出データ!DF48-2&lt;0,0,IF(抽出データ!DF48&gt;3,2,1))</f>
        <v>1</v>
      </c>
      <c r="AX48" s="2">
        <f>IF(抽出データ!DG48-2&lt;=0,1,2)</f>
        <v>1</v>
      </c>
      <c r="AY48" s="8">
        <v>1</v>
      </c>
      <c r="AZ48" s="2">
        <v>1</v>
      </c>
      <c r="BA48" s="2">
        <v>2</v>
      </c>
      <c r="BB48" s="2">
        <v>1</v>
      </c>
      <c r="BC48" s="2">
        <v>0</v>
      </c>
      <c r="BD48" s="2">
        <v>0</v>
      </c>
      <c r="BE48" s="2">
        <v>0</v>
      </c>
      <c r="BF48" s="2">
        <v>0</v>
      </c>
      <c r="BG48" s="2">
        <v>0</v>
      </c>
      <c r="BH48" s="2">
        <v>0</v>
      </c>
      <c r="BI48" s="4" t="s">
        <v>445</v>
      </c>
      <c r="BJ48" s="2">
        <v>1</v>
      </c>
      <c r="BK48" s="2">
        <v>50</v>
      </c>
      <c r="BL48" s="2">
        <v>2</v>
      </c>
      <c r="BN48" s="2">
        <v>6000</v>
      </c>
      <c r="BO48" s="2">
        <v>4</v>
      </c>
      <c r="BP48" s="2">
        <v>4</v>
      </c>
      <c r="BQ48" s="2">
        <v>4</v>
      </c>
      <c r="BR48" s="2">
        <v>4</v>
      </c>
      <c r="BS48" s="2">
        <v>3</v>
      </c>
      <c r="BT48" s="2">
        <v>3</v>
      </c>
      <c r="BV48" s="2">
        <f t="shared" si="1"/>
        <v>37</v>
      </c>
      <c r="BW48" s="2">
        <f t="shared" si="2"/>
        <v>22</v>
      </c>
      <c r="BX48" s="2">
        <f t="shared" si="3"/>
        <v>8</v>
      </c>
      <c r="BY48" s="2">
        <f t="shared" si="4"/>
        <v>7</v>
      </c>
      <c r="BZ48" s="2">
        <f t="shared" si="5"/>
        <v>25</v>
      </c>
      <c r="CA48" s="2">
        <f t="shared" si="6"/>
        <v>10</v>
      </c>
      <c r="CB48" s="2">
        <f t="shared" si="7"/>
        <v>5</v>
      </c>
      <c r="CC48" s="2">
        <f t="shared" si="8"/>
        <v>12</v>
      </c>
      <c r="CD48" s="2">
        <f t="shared" si="9"/>
        <v>16</v>
      </c>
      <c r="CE48" s="2">
        <f t="shared" si="10"/>
        <v>13</v>
      </c>
      <c r="CF48" s="2">
        <f t="shared" si="11"/>
        <v>9</v>
      </c>
      <c r="CG48" s="2">
        <f t="shared" si="12"/>
        <v>14</v>
      </c>
      <c r="CH48" s="2">
        <f t="shared" si="15"/>
        <v>3</v>
      </c>
      <c r="CI48" s="2">
        <f t="shared" si="13"/>
        <v>3</v>
      </c>
      <c r="CJ48" s="2">
        <f t="shared" si="16"/>
        <v>13</v>
      </c>
      <c r="CK48" s="2">
        <f>55+IF(抽出データ!BJ48=1,60,0)+IF(抽出データ!BK48=1,25,0)+IF(抽出データ!BM48=1,5,0)+IF(抽出データ!BL48=1,5,0)+IF(抽出データ!BN48=1,5,0)</f>
        <v>55</v>
      </c>
      <c r="CL48" s="2">
        <f>(80+IF(抽出データ!BR48=1,12,0)+IF(SUM(抽出データ!BS48:BV48,抽出データ!CB48)&gt;1,22,IF(SUM(抽出データ!BS48:BV48,抽出データ!CB48)=1,11,0)))</f>
        <v>80</v>
      </c>
      <c r="CM48" s="2">
        <f>80+IF(抽出データ!CH48=1,40,0)+IF(抽出データ!CI48=1,20,0)+IF(抽出データ!CJ48=1,20,0)</f>
        <v>80</v>
      </c>
      <c r="CN48" s="2">
        <f>80+IF(抽出データ!CN48=1,10,0)+IF(抽出データ!CO48=1,5,0)+IF(抽出データ!CP48=1,10,0)+12</f>
        <v>92</v>
      </c>
      <c r="CO48" s="2">
        <f>IF(SUM(抽出データ!CT48:CW48)&gt;0,120,100)</f>
        <v>100</v>
      </c>
      <c r="CQ48" s="2">
        <f t="shared" si="17"/>
        <v>72.2</v>
      </c>
    </row>
    <row r="49" spans="1:95">
      <c r="A49" s="2">
        <v>2007</v>
      </c>
      <c r="B49" s="2">
        <v>3000</v>
      </c>
      <c r="C49" s="2">
        <v>5</v>
      </c>
      <c r="D49" s="2">
        <f t="shared" si="0"/>
        <v>600</v>
      </c>
      <c r="E49" s="4" t="s">
        <v>69</v>
      </c>
      <c r="F49" s="2">
        <f>IF(抽出データ!S49-2&lt;0,0,抽出データ!S49-2)</f>
        <v>2</v>
      </c>
      <c r="G49" s="2">
        <f>IF(抽出データ!T49-2&lt;0,0,抽出データ!T49-2)</f>
        <v>1</v>
      </c>
      <c r="H49" s="2">
        <f>IF(抽出データ!U49-2&lt;0,0,抽出データ!U49-2)</f>
        <v>1</v>
      </c>
      <c r="I49" s="2">
        <f>IF(抽出データ!V49-2&lt;0,0,抽出データ!V49-2)</f>
        <v>1</v>
      </c>
      <c r="J49" s="2">
        <f>MIN(2,IF(抽出データ!W49-2&lt;0,0,抽出データ!W49-2))</f>
        <v>1</v>
      </c>
      <c r="K49" s="2">
        <f>IF(抽出データ!X49-2&lt;0,0,抽出データ!X49-2)</f>
        <v>1</v>
      </c>
      <c r="L49" s="2">
        <f>IF(抽出データ!Y49-2&lt;0,0,抽出データ!Y49-2)</f>
        <v>0</v>
      </c>
      <c r="M49" s="2">
        <f>IF(抽出データ!Z49-2&lt;0,0,抽出データ!Z49-2)</f>
        <v>0</v>
      </c>
      <c r="N49" s="2">
        <f>IF(抽出データ!AB49-2&lt;0,0,抽出データ!AB49-2)</f>
        <v>1</v>
      </c>
      <c r="O49" s="2">
        <f>IF(抽出データ!AC49-2&lt;0,0,抽出データ!AC49-2)</f>
        <v>0</v>
      </c>
      <c r="P49" s="2">
        <f>IF(抽出データ!AD49-2&lt;0,0,抽出データ!AD49-2)</f>
        <v>1</v>
      </c>
      <c r="Q49" s="2">
        <f>IF(抽出データ!AE49-2&lt;0,0,抽出データ!AE49-2)</f>
        <v>2</v>
      </c>
      <c r="R49" s="2">
        <f>IF(抽出データ!AF49-2&lt;0,0,抽出データ!AF49-2)</f>
        <v>1</v>
      </c>
      <c r="S49" s="2">
        <f>IF(抽出データ!AG49-2&lt;0,0,抽出データ!AG49-2)</f>
        <v>1</v>
      </c>
      <c r="T49" s="2">
        <f>IF(抽出データ!AH49-2&lt;0,0,抽出データ!AH49-2)</f>
        <v>2</v>
      </c>
      <c r="U49" s="2">
        <f>IF(抽出データ!AI49-2&lt;0,0,抽出データ!AI49-2)</f>
        <v>1</v>
      </c>
      <c r="V49" s="2">
        <f>IF(抽出データ!AJ49-2&lt;0,0,抽出データ!AJ49-2)</f>
        <v>1</v>
      </c>
      <c r="W49" s="2">
        <f>IF(抽出データ!AK49-2&lt;0,0,抽出データ!AK49-2)</f>
        <v>0</v>
      </c>
      <c r="X49" s="2">
        <f>IF(抽出データ!AL49-2&lt;0,0,抽出データ!AL49-2)</f>
        <v>2</v>
      </c>
      <c r="Y49" s="2">
        <f>IF(抽出データ!AM49-2&lt;0,0,抽出データ!AM49-2)</f>
        <v>2</v>
      </c>
      <c r="Z49" s="2">
        <f>IF(抽出データ!AN49-2&lt;0,0,抽出データ!AN49-2)</f>
        <v>0</v>
      </c>
      <c r="AA49" s="2">
        <f>IF(抽出データ!AO49-2&lt;0,0,抽出データ!AO49-2)</f>
        <v>2</v>
      </c>
      <c r="AB49" s="2">
        <f>IF(抽出データ!AP49-2&lt;0,0,抽出データ!AP49-2)</f>
        <v>1</v>
      </c>
      <c r="AC49" s="2">
        <f>IF(抽出データ!AQ49-2&lt;0,0,抽出データ!AQ49-2)</f>
        <v>2</v>
      </c>
      <c r="AD49" s="2">
        <f>IF(抽出データ!AR49-2&lt;=0,1,2)</f>
        <v>1</v>
      </c>
      <c r="AE49" s="2">
        <f>IF(抽出データ!AS49-2&lt;=0,1,2)</f>
        <v>1</v>
      </c>
      <c r="AF49" s="2">
        <f>IF(抽出データ!AT49-2&lt;=0,1,2)</f>
        <v>2</v>
      </c>
      <c r="AG49" s="2">
        <f>IF(抽出データ!AU49-2&lt;=0,1,2)</f>
        <v>1</v>
      </c>
      <c r="AH49" s="2">
        <f>IF(抽出データ!AV49-2&lt;=0,1,2)</f>
        <v>2</v>
      </c>
      <c r="AI49" s="2">
        <f>IF(抽出データ!AW49-2&lt;=0,1,2)</f>
        <v>2</v>
      </c>
      <c r="AJ49" s="2">
        <f>IF(抽出データ!AX49-2&lt;=0,1,2)</f>
        <v>1</v>
      </c>
      <c r="AK49" s="2">
        <f>IF(抽出データ!AY49-2&lt;=0,1,2)</f>
        <v>2</v>
      </c>
      <c r="AL49" s="2">
        <f>IF(抽出データ!AZ49-2&lt;0,0,抽出データ!AZ49-2)</f>
        <v>1</v>
      </c>
      <c r="AM49" s="2">
        <f>IF(抽出データ!BB49-2&lt;0,0,抽出データ!BB49-2)</f>
        <v>2</v>
      </c>
      <c r="AN49" s="2">
        <f>IF(抽出データ!BD49-2&lt;0,0,抽出データ!BD49-2)</f>
        <v>1</v>
      </c>
      <c r="AO49" s="2">
        <f>MIN(2,IF(抽出データ!BE49-2&lt;0,0,抽出データ!BE49-2))</f>
        <v>0</v>
      </c>
      <c r="AP49" s="2">
        <f>IF(抽出データ!BF49-2&lt;0,0,抽出データ!BF49-2)</f>
        <v>2</v>
      </c>
      <c r="AQ49" s="2">
        <f>IF(抽出データ!BG49-2&lt;0,0,抽出データ!BG49-2)</f>
        <v>1</v>
      </c>
      <c r="AR49" s="2">
        <f>IF(抽出データ!BH49-2&lt;0,0,抽出データ!BH49-2)</f>
        <v>1</v>
      </c>
      <c r="AS49" s="2">
        <f t="shared" si="14"/>
        <v>1</v>
      </c>
      <c r="AT49" s="2">
        <f>IF(抽出データ!DB49-2&lt;=0,1,2)</f>
        <v>2</v>
      </c>
      <c r="AU49" s="2">
        <f>IF(抽出データ!DD49-2&lt;0,0,抽出データ!DD49-2)</f>
        <v>1</v>
      </c>
      <c r="AV49" s="2">
        <f>IF(抽出データ!DE49-2&lt;0,0,抽出データ!DE49-2)</f>
        <v>1</v>
      </c>
      <c r="AW49" s="2">
        <f>IF(抽出データ!DF49-2&lt;0,0,IF(抽出データ!DF49&gt;3,2,1))</f>
        <v>0</v>
      </c>
      <c r="AX49" s="2">
        <f>IF(抽出データ!DG49-2&lt;=0,1,2)</f>
        <v>2</v>
      </c>
      <c r="AY49" s="8">
        <v>3</v>
      </c>
      <c r="AZ49" s="2">
        <v>3</v>
      </c>
      <c r="BA49" s="2">
        <v>2</v>
      </c>
      <c r="BB49" s="2">
        <v>1</v>
      </c>
      <c r="BC49" s="2">
        <v>0</v>
      </c>
      <c r="BD49" s="2">
        <v>1</v>
      </c>
      <c r="BE49" s="2">
        <v>0</v>
      </c>
      <c r="BF49" s="2">
        <v>1</v>
      </c>
      <c r="BG49" s="2">
        <v>0</v>
      </c>
      <c r="BH49" s="2">
        <v>0</v>
      </c>
      <c r="BI49" s="4" t="s">
        <v>445</v>
      </c>
      <c r="BJ49" s="2">
        <v>2</v>
      </c>
      <c r="BL49" s="2">
        <v>3</v>
      </c>
      <c r="BO49" s="2">
        <v>4</v>
      </c>
      <c r="BP49" s="2">
        <v>5</v>
      </c>
      <c r="BQ49" s="2">
        <v>4</v>
      </c>
      <c r="BR49" s="2">
        <v>5</v>
      </c>
      <c r="BS49" s="2">
        <v>3</v>
      </c>
      <c r="BT49" s="2">
        <v>3</v>
      </c>
      <c r="BV49" s="2">
        <f t="shared" si="1"/>
        <v>58</v>
      </c>
      <c r="BW49" s="2">
        <f t="shared" si="2"/>
        <v>23</v>
      </c>
      <c r="BX49" s="2">
        <f t="shared" si="3"/>
        <v>11</v>
      </c>
      <c r="BY49" s="2">
        <f t="shared" si="4"/>
        <v>16</v>
      </c>
      <c r="BZ49" s="2">
        <f t="shared" si="5"/>
        <v>30</v>
      </c>
      <c r="CA49" s="2">
        <f t="shared" si="6"/>
        <v>13</v>
      </c>
      <c r="CB49" s="2">
        <f t="shared" si="7"/>
        <v>10</v>
      </c>
      <c r="CC49" s="2">
        <f t="shared" si="8"/>
        <v>12</v>
      </c>
      <c r="CD49" s="2">
        <f t="shared" si="9"/>
        <v>21</v>
      </c>
      <c r="CE49" s="2">
        <f t="shared" si="10"/>
        <v>17</v>
      </c>
      <c r="CF49" s="2">
        <f t="shared" si="11"/>
        <v>11</v>
      </c>
      <c r="CG49" s="2">
        <f t="shared" si="12"/>
        <v>17</v>
      </c>
      <c r="CH49" s="2">
        <f t="shared" si="15"/>
        <v>6</v>
      </c>
      <c r="CI49" s="2">
        <f t="shared" si="13"/>
        <v>10</v>
      </c>
      <c r="CJ49" s="2">
        <f t="shared" si="16"/>
        <v>21.5</v>
      </c>
      <c r="CK49" s="2">
        <f>55+IF(抽出データ!BJ49=1,60,0)+IF(抽出データ!BK49=1,25,0)+IF(抽出データ!BM49=1,5,0)+IF(抽出データ!BL49=1,5,0)+IF(抽出データ!BN49=1,5,0)</f>
        <v>115</v>
      </c>
      <c r="CL49" s="2">
        <f>(80+IF(抽出データ!BR49=1,12,0)+IF(SUM(抽出データ!BS49:BV49,抽出データ!CB49)&gt;1,22,IF(SUM(抽出データ!BS49:BV49,抽出データ!CB49)=1,11,0)))</f>
        <v>91</v>
      </c>
      <c r="CM49" s="2">
        <f>80+IF(抽出データ!CH49=1,40,0)+IF(抽出データ!CI49=1,20,0)+IF(抽出データ!CJ49=1,20,0)</f>
        <v>100</v>
      </c>
      <c r="CN49" s="2">
        <f>80+IF(抽出データ!CN49=1,10,0)+IF(抽出データ!CO49=1,5,0)+IF(抽出データ!CP49=1,10,0)+12</f>
        <v>92</v>
      </c>
      <c r="CO49" s="2">
        <f>IF(SUM(抽出データ!CT49:CW49)&gt;0,120,100)</f>
        <v>100</v>
      </c>
      <c r="CQ49" s="2">
        <f t="shared" si="17"/>
        <v>102.5</v>
      </c>
    </row>
    <row r="50" spans="1:95">
      <c r="A50" s="2">
        <v>1990</v>
      </c>
      <c r="B50" s="2">
        <v>300</v>
      </c>
      <c r="C50" s="2">
        <v>5</v>
      </c>
      <c r="D50" s="2">
        <f t="shared" si="0"/>
        <v>60</v>
      </c>
      <c r="E50" s="4" t="s">
        <v>70</v>
      </c>
      <c r="F50" s="2">
        <f>IF(抽出データ!S50-2&lt;0,0,抽出データ!S50-2)</f>
        <v>2</v>
      </c>
      <c r="G50" s="2">
        <f>IF(抽出データ!T50-2&lt;0,0,抽出データ!T50-2)</f>
        <v>2</v>
      </c>
      <c r="H50" s="2">
        <f>IF(抽出データ!U50-2&lt;0,0,抽出データ!U50-2)</f>
        <v>2</v>
      </c>
      <c r="I50" s="2">
        <f>IF(抽出データ!V50-2&lt;0,0,抽出データ!V50-2)</f>
        <v>2</v>
      </c>
      <c r="J50" s="2">
        <f>MIN(2,IF(抽出データ!W50-2&lt;0,0,抽出データ!W50-2))</f>
        <v>0</v>
      </c>
      <c r="K50" s="2">
        <f>IF(抽出データ!X50-2&lt;0,0,抽出データ!X50-2)</f>
        <v>0</v>
      </c>
      <c r="L50" s="2">
        <f>IF(抽出データ!Y50-2&lt;0,0,抽出データ!Y50-2)</f>
        <v>0</v>
      </c>
      <c r="M50" s="2">
        <f>IF(抽出データ!Z50-2&lt;0,0,抽出データ!Z50-2)</f>
        <v>0</v>
      </c>
      <c r="N50" s="2">
        <f>IF(抽出データ!AB50-2&lt;0,0,抽出データ!AB50-2)</f>
        <v>1</v>
      </c>
      <c r="O50" s="2">
        <f>IF(抽出データ!AC50-2&lt;0,0,抽出データ!AC50-2)</f>
        <v>2</v>
      </c>
      <c r="P50" s="2">
        <f>IF(抽出データ!AD50-2&lt;0,0,抽出データ!AD50-2)</f>
        <v>2</v>
      </c>
      <c r="Q50" s="2">
        <f>IF(抽出データ!AE50-2&lt;0,0,抽出データ!AE50-2)</f>
        <v>2</v>
      </c>
      <c r="R50" s="2">
        <f>IF(抽出データ!AF50-2&lt;0,0,抽出データ!AF50-2)</f>
        <v>1</v>
      </c>
      <c r="S50" s="2">
        <f>IF(抽出データ!AG50-2&lt;0,0,抽出データ!AG50-2)</f>
        <v>1</v>
      </c>
      <c r="T50" s="2">
        <f>IF(抽出データ!AH50-2&lt;0,0,抽出データ!AH50-2)</f>
        <v>2</v>
      </c>
      <c r="U50" s="2">
        <f>IF(抽出データ!AI50-2&lt;0,0,抽出データ!AI50-2)</f>
        <v>1</v>
      </c>
      <c r="V50" s="2">
        <f>IF(抽出データ!AJ50-2&lt;0,0,抽出データ!AJ50-2)</f>
        <v>1</v>
      </c>
      <c r="W50" s="2">
        <f>IF(抽出データ!AK50-2&lt;0,0,抽出データ!AK50-2)</f>
        <v>2</v>
      </c>
      <c r="X50" s="2">
        <f>IF(抽出データ!AL50-2&lt;0,0,抽出データ!AL50-2)</f>
        <v>1</v>
      </c>
      <c r="Y50" s="2">
        <f>IF(抽出データ!AM50-2&lt;0,0,抽出データ!AM50-2)</f>
        <v>2</v>
      </c>
      <c r="Z50" s="2">
        <f>IF(抽出データ!AN50-2&lt;0,0,抽出データ!AN50-2)</f>
        <v>2</v>
      </c>
      <c r="AA50" s="2">
        <f>IF(抽出データ!AO50-2&lt;0,0,抽出データ!AO50-2)</f>
        <v>2</v>
      </c>
      <c r="AB50" s="2">
        <f>IF(抽出データ!AP50-2&lt;0,0,抽出データ!AP50-2)</f>
        <v>2</v>
      </c>
      <c r="AC50" s="2">
        <f>IF(抽出データ!AQ50-2&lt;0,0,抽出データ!AQ50-2)</f>
        <v>2</v>
      </c>
      <c r="AD50" s="2">
        <f>IF(抽出データ!AR50-2&lt;=0,1,2)</f>
        <v>2</v>
      </c>
      <c r="AE50" s="2">
        <f>IF(抽出データ!AS50-2&lt;=0,1,2)</f>
        <v>1</v>
      </c>
      <c r="AF50" s="2">
        <f>IF(抽出データ!AT50-2&lt;=0,1,2)</f>
        <v>1</v>
      </c>
      <c r="AG50" s="2">
        <f>IF(抽出データ!AU50-2&lt;=0,1,2)</f>
        <v>1</v>
      </c>
      <c r="AH50" s="2">
        <f>IF(抽出データ!AV50-2&lt;=0,1,2)</f>
        <v>1</v>
      </c>
      <c r="AI50" s="2">
        <f>IF(抽出データ!AW50-2&lt;=0,1,2)</f>
        <v>1</v>
      </c>
      <c r="AJ50" s="2">
        <f>IF(抽出データ!AX50-2&lt;=0,1,2)</f>
        <v>1</v>
      </c>
      <c r="AK50" s="2">
        <f>IF(抽出データ!AY50-2&lt;=0,1,2)</f>
        <v>1</v>
      </c>
      <c r="AL50" s="2">
        <f>IF(抽出データ!AZ50-2&lt;0,0,抽出データ!AZ50-2)</f>
        <v>1</v>
      </c>
      <c r="AM50" s="2">
        <f>IF(抽出データ!BB50-2&lt;0,0,抽出データ!BB50-2)</f>
        <v>0</v>
      </c>
      <c r="AN50" s="2">
        <f>IF(抽出データ!BD50-2&lt;0,0,抽出データ!BD50-2)</f>
        <v>0</v>
      </c>
      <c r="AO50" s="2">
        <f>MIN(2,IF(抽出データ!BE50-2&lt;0,0,抽出データ!BE50-2))</f>
        <v>0</v>
      </c>
      <c r="AP50" s="2">
        <f>IF(抽出データ!BF50-2&lt;0,0,抽出データ!BF50-2)</f>
        <v>0</v>
      </c>
      <c r="AQ50" s="2">
        <f>IF(抽出データ!BG50-2&lt;0,0,抽出データ!BG50-2)</f>
        <v>1</v>
      </c>
      <c r="AR50" s="2">
        <f>IF(抽出データ!BH50-2&lt;0,0,抽出データ!BH50-2)</f>
        <v>0</v>
      </c>
      <c r="AS50" s="2">
        <f t="shared" si="14"/>
        <v>0</v>
      </c>
      <c r="AT50" s="2">
        <f>IF(抽出データ!DB50-2&lt;=0,1,2)</f>
        <v>1</v>
      </c>
      <c r="AU50" s="2">
        <f>IF(抽出データ!DD50-2&lt;0,0,抽出データ!DD50-2)</f>
        <v>2</v>
      </c>
      <c r="AV50" s="2">
        <f>IF(抽出データ!DE50-2&lt;0,0,抽出データ!DE50-2)</f>
        <v>2</v>
      </c>
      <c r="AW50" s="2">
        <f>IF(抽出データ!DF50-2&lt;0,0,IF(抽出データ!DF50&gt;3,2,1))</f>
        <v>1</v>
      </c>
      <c r="AX50" s="2">
        <f>IF(抽出データ!DG50-2&lt;=0,1,2)</f>
        <v>1</v>
      </c>
      <c r="AY50" s="8">
        <v>4</v>
      </c>
      <c r="AZ50" s="2">
        <v>3</v>
      </c>
      <c r="BA50" s="2">
        <v>2</v>
      </c>
      <c r="BB50" s="2">
        <v>1</v>
      </c>
      <c r="BC50" s="2">
        <v>1</v>
      </c>
      <c r="BD50" s="2">
        <v>0</v>
      </c>
      <c r="BE50" s="2">
        <v>0</v>
      </c>
      <c r="BF50" s="2">
        <v>0</v>
      </c>
      <c r="BG50" s="2">
        <v>1</v>
      </c>
      <c r="BH50" s="2">
        <v>0</v>
      </c>
      <c r="BI50" s="4" t="s">
        <v>445</v>
      </c>
      <c r="BJ50" s="2">
        <v>1</v>
      </c>
      <c r="BK50" s="2">
        <v>30</v>
      </c>
      <c r="BL50" s="2">
        <v>1</v>
      </c>
      <c r="BM50" s="2">
        <v>6000</v>
      </c>
      <c r="BO50" s="2">
        <v>5</v>
      </c>
      <c r="BP50" s="2">
        <v>5</v>
      </c>
      <c r="BQ50" s="2">
        <v>5</v>
      </c>
      <c r="BR50" s="2">
        <v>5</v>
      </c>
      <c r="BS50" s="2">
        <v>4</v>
      </c>
      <c r="BT50" s="2">
        <v>3</v>
      </c>
      <c r="BV50" s="2">
        <f t="shared" si="1"/>
        <v>54.5</v>
      </c>
      <c r="BW50" s="2">
        <f t="shared" si="2"/>
        <v>29</v>
      </c>
      <c r="BX50" s="2">
        <f t="shared" si="3"/>
        <v>11</v>
      </c>
      <c r="BY50" s="2">
        <f t="shared" si="4"/>
        <v>11</v>
      </c>
      <c r="BZ50" s="2">
        <f t="shared" si="5"/>
        <v>32</v>
      </c>
      <c r="CA50" s="2">
        <f t="shared" si="6"/>
        <v>15</v>
      </c>
      <c r="CB50" s="2">
        <f t="shared" si="7"/>
        <v>9</v>
      </c>
      <c r="CC50" s="2">
        <f t="shared" si="8"/>
        <v>16</v>
      </c>
      <c r="CD50" s="2">
        <f t="shared" si="9"/>
        <v>19</v>
      </c>
      <c r="CE50" s="2">
        <f t="shared" si="10"/>
        <v>18</v>
      </c>
      <c r="CF50" s="2">
        <f t="shared" si="11"/>
        <v>13</v>
      </c>
      <c r="CG50" s="2">
        <f t="shared" si="12"/>
        <v>24</v>
      </c>
      <c r="CH50" s="2">
        <f t="shared" si="15"/>
        <v>5</v>
      </c>
      <c r="CI50" s="2">
        <f t="shared" si="13"/>
        <v>5</v>
      </c>
      <c r="CJ50" s="2">
        <f t="shared" si="16"/>
        <v>25.5</v>
      </c>
      <c r="CK50" s="2">
        <f>55+IF(抽出データ!BJ50=1,60,0)+IF(抽出データ!BK50=1,25,0)+IF(抽出データ!BM50=1,5,0)+IF(抽出データ!BL50=1,5,0)+IF(抽出データ!BN50=1,5,0)</f>
        <v>55</v>
      </c>
      <c r="CL50" s="2">
        <f>(80+IF(抽出データ!BR50=1,12,0)+IF(SUM(抽出データ!BS50:BV50,抽出データ!CB50)&gt;1,22,IF(SUM(抽出データ!BS50:BV50,抽出データ!CB50)=1,11,0)))</f>
        <v>80</v>
      </c>
      <c r="CM50" s="2">
        <f>80+IF(抽出データ!CH50=1,40,0)+IF(抽出データ!CI50=1,20,0)+IF(抽出データ!CJ50=1,20,0)</f>
        <v>80</v>
      </c>
      <c r="CN50" s="2">
        <f>80+IF(抽出データ!CN50=1,10,0)+IF(抽出データ!CO50=1,5,0)+IF(抽出データ!CP50=1,10,0)+12</f>
        <v>92</v>
      </c>
      <c r="CO50" s="2">
        <f>IF(SUM(抽出データ!CT50:CW50)&gt;0,120,100)</f>
        <v>100</v>
      </c>
      <c r="CQ50" s="2">
        <f t="shared" si="17"/>
        <v>72.2</v>
      </c>
    </row>
    <row r="51" spans="1:95">
      <c r="A51" s="2">
        <v>2001</v>
      </c>
      <c r="B51" s="2">
        <v>1000</v>
      </c>
      <c r="C51" s="2">
        <v>10</v>
      </c>
      <c r="D51" s="2">
        <f t="shared" si="0"/>
        <v>100</v>
      </c>
      <c r="E51" s="4" t="s">
        <v>71</v>
      </c>
      <c r="F51" s="2">
        <f>IF(抽出データ!S51-2&lt;0,0,抽出データ!S51-2)</f>
        <v>2</v>
      </c>
      <c r="G51" s="2">
        <f>IF(抽出データ!T51-2&lt;0,0,抽出データ!T51-2)</f>
        <v>0</v>
      </c>
      <c r="H51" s="2">
        <f>IF(抽出データ!U51-2&lt;0,0,抽出データ!U51-2)</f>
        <v>2</v>
      </c>
      <c r="I51" s="2">
        <f>IF(抽出データ!V51-2&lt;0,0,抽出データ!V51-2)</f>
        <v>2</v>
      </c>
      <c r="J51" s="2">
        <f>MIN(2,IF(抽出データ!W51-2&lt;0,0,抽出データ!W51-2))</f>
        <v>0</v>
      </c>
      <c r="K51" s="2">
        <f>IF(抽出データ!X51-2&lt;0,0,抽出データ!X51-2)</f>
        <v>0</v>
      </c>
      <c r="L51" s="2">
        <f>IF(抽出データ!Y51-2&lt;0,0,抽出データ!Y51-2)</f>
        <v>0</v>
      </c>
      <c r="M51" s="2">
        <f>IF(抽出データ!Z51-2&lt;0,0,抽出データ!Z51-2)</f>
        <v>0</v>
      </c>
      <c r="N51" s="2">
        <f>IF(抽出データ!AB51-2&lt;0,0,抽出データ!AB51-2)</f>
        <v>2</v>
      </c>
      <c r="O51" s="2">
        <f>IF(抽出データ!AC51-2&lt;0,0,抽出データ!AC51-2)</f>
        <v>2</v>
      </c>
      <c r="P51" s="2">
        <f>IF(抽出データ!AD51-2&lt;0,0,抽出データ!AD51-2)</f>
        <v>2</v>
      </c>
      <c r="Q51" s="2">
        <f>IF(抽出データ!AE51-2&lt;0,0,抽出データ!AE51-2)</f>
        <v>2</v>
      </c>
      <c r="R51" s="2">
        <f>IF(抽出データ!AF51-2&lt;0,0,抽出データ!AF51-2)</f>
        <v>0</v>
      </c>
      <c r="S51" s="2">
        <f>IF(抽出データ!AG51-2&lt;0,0,抽出データ!AG51-2)</f>
        <v>0</v>
      </c>
      <c r="T51" s="2">
        <f>IF(抽出データ!AH51-2&lt;0,0,抽出データ!AH51-2)</f>
        <v>1</v>
      </c>
      <c r="U51" s="2">
        <f>IF(抽出データ!AI51-2&lt;0,0,抽出データ!AI51-2)</f>
        <v>1</v>
      </c>
      <c r="V51" s="2">
        <f>IF(抽出データ!AJ51-2&lt;0,0,抽出データ!AJ51-2)</f>
        <v>0</v>
      </c>
      <c r="W51" s="2">
        <f>IF(抽出データ!AK51-2&lt;0,0,抽出データ!AK51-2)</f>
        <v>0</v>
      </c>
      <c r="X51" s="2">
        <f>IF(抽出データ!AL51-2&lt;0,0,抽出データ!AL51-2)</f>
        <v>2</v>
      </c>
      <c r="Y51" s="2">
        <f>IF(抽出データ!AM51-2&lt;0,0,抽出データ!AM51-2)</f>
        <v>1</v>
      </c>
      <c r="Z51" s="2">
        <f>IF(抽出データ!AN51-2&lt;0,0,抽出データ!AN51-2)</f>
        <v>0</v>
      </c>
      <c r="AA51" s="2">
        <f>IF(抽出データ!AO51-2&lt;0,0,抽出データ!AO51-2)</f>
        <v>2</v>
      </c>
      <c r="AB51" s="2">
        <f>IF(抽出データ!AP51-2&lt;0,0,抽出データ!AP51-2)</f>
        <v>2</v>
      </c>
      <c r="AC51" s="2">
        <f>IF(抽出データ!AQ51-2&lt;0,0,抽出データ!AQ51-2)</f>
        <v>2</v>
      </c>
      <c r="AD51" s="2">
        <f>IF(抽出データ!AR51-2&lt;=0,1,2)</f>
        <v>1</v>
      </c>
      <c r="AE51" s="2">
        <f>IF(抽出データ!AS51-2&lt;=0,1,2)</f>
        <v>1</v>
      </c>
      <c r="AF51" s="2">
        <f>IF(抽出データ!AT51-2&lt;=0,1,2)</f>
        <v>1</v>
      </c>
      <c r="AG51" s="2">
        <f>IF(抽出データ!AU51-2&lt;=0,1,2)</f>
        <v>1</v>
      </c>
      <c r="AH51" s="2">
        <f>IF(抽出データ!AV51-2&lt;=0,1,2)</f>
        <v>1</v>
      </c>
      <c r="AI51" s="2">
        <f>IF(抽出データ!AW51-2&lt;=0,1,2)</f>
        <v>1</v>
      </c>
      <c r="AJ51" s="2">
        <f>IF(抽出データ!AX51-2&lt;=0,1,2)</f>
        <v>1</v>
      </c>
      <c r="AK51" s="2">
        <f>IF(抽出データ!AY51-2&lt;=0,1,2)</f>
        <v>1</v>
      </c>
      <c r="AL51" s="2">
        <f>IF(抽出データ!AZ51-2&lt;0,0,抽出データ!AZ51-2)</f>
        <v>0</v>
      </c>
      <c r="AM51" s="2">
        <f>IF(抽出データ!BB51-2&lt;0,0,抽出データ!BB51-2)</f>
        <v>0</v>
      </c>
      <c r="AN51" s="2">
        <f>IF(抽出データ!BD51-2&lt;0,0,抽出データ!BD51-2)</f>
        <v>0</v>
      </c>
      <c r="AO51" s="2">
        <f>MIN(2,IF(抽出データ!BE51-2&lt;0,0,抽出データ!BE51-2))</f>
        <v>0</v>
      </c>
      <c r="AP51" s="2">
        <f>IF(抽出データ!BF51-2&lt;0,0,抽出データ!BF51-2)</f>
        <v>2</v>
      </c>
      <c r="AQ51" s="2">
        <f>IF(抽出データ!BG51-2&lt;0,0,抽出データ!BG51-2)</f>
        <v>0</v>
      </c>
      <c r="AR51" s="2">
        <f>IF(抽出データ!BH51-2&lt;0,0,抽出データ!BH51-2)</f>
        <v>0</v>
      </c>
      <c r="AS51" s="2">
        <f t="shared" si="14"/>
        <v>0</v>
      </c>
      <c r="AT51" s="2">
        <f>IF(抽出データ!DB51-2&lt;=0,1,2)</f>
        <v>1</v>
      </c>
      <c r="AU51" s="2">
        <f>IF(抽出データ!DD51-2&lt;0,0,抽出データ!DD51-2)</f>
        <v>1</v>
      </c>
      <c r="AV51" s="2">
        <f>IF(抽出データ!DE51-2&lt;0,0,抽出データ!DE51-2)</f>
        <v>1</v>
      </c>
      <c r="AW51" s="2">
        <f>IF(抽出データ!DF51-2&lt;0,0,IF(抽出データ!DF51&gt;3,2,1))</f>
        <v>1</v>
      </c>
      <c r="AX51" s="2">
        <f>IF(抽出データ!DG51-2&lt;=0,1,2)</f>
        <v>1</v>
      </c>
      <c r="AY51" s="8">
        <v>4</v>
      </c>
      <c r="AZ51" s="2">
        <v>3</v>
      </c>
      <c r="BA51" s="2">
        <v>2</v>
      </c>
      <c r="BB51" s="2">
        <v>1</v>
      </c>
      <c r="BC51" s="2">
        <v>1</v>
      </c>
      <c r="BD51" s="2">
        <v>0</v>
      </c>
      <c r="BE51" s="2">
        <v>0</v>
      </c>
      <c r="BF51" s="2">
        <v>0</v>
      </c>
      <c r="BG51" s="2">
        <v>0</v>
      </c>
      <c r="BH51" s="2">
        <v>0</v>
      </c>
      <c r="BI51" s="4" t="s">
        <v>445</v>
      </c>
      <c r="BJ51" s="2">
        <v>1</v>
      </c>
      <c r="BK51" s="2">
        <v>60</v>
      </c>
      <c r="BL51" s="2">
        <v>1</v>
      </c>
      <c r="BM51" s="2">
        <v>10000</v>
      </c>
      <c r="BO51" s="2">
        <v>6</v>
      </c>
      <c r="BP51" s="2">
        <v>5</v>
      </c>
      <c r="BQ51" s="2">
        <v>2</v>
      </c>
      <c r="BR51" s="2">
        <v>5</v>
      </c>
      <c r="BS51" s="2">
        <v>3</v>
      </c>
      <c r="BT51" s="2">
        <v>2</v>
      </c>
      <c r="BV51" s="2">
        <f t="shared" si="1"/>
        <v>40</v>
      </c>
      <c r="BW51" s="2">
        <f t="shared" si="2"/>
        <v>20</v>
      </c>
      <c r="BX51" s="2">
        <f t="shared" si="3"/>
        <v>10</v>
      </c>
      <c r="BY51" s="2">
        <f t="shared" si="4"/>
        <v>10</v>
      </c>
      <c r="BZ51" s="2">
        <f t="shared" si="5"/>
        <v>27</v>
      </c>
      <c r="CA51" s="2">
        <f t="shared" si="6"/>
        <v>11</v>
      </c>
      <c r="CB51" s="2">
        <f t="shared" si="7"/>
        <v>7</v>
      </c>
      <c r="CC51" s="2">
        <f t="shared" si="8"/>
        <v>13</v>
      </c>
      <c r="CD51" s="2">
        <f t="shared" si="9"/>
        <v>15</v>
      </c>
      <c r="CE51" s="2">
        <f t="shared" si="10"/>
        <v>15</v>
      </c>
      <c r="CF51" s="2">
        <f t="shared" si="11"/>
        <v>10</v>
      </c>
      <c r="CG51" s="2">
        <f t="shared" si="12"/>
        <v>14</v>
      </c>
      <c r="CH51" s="2">
        <f t="shared" si="15"/>
        <v>4</v>
      </c>
      <c r="CI51" s="2">
        <f t="shared" si="13"/>
        <v>6</v>
      </c>
      <c r="CJ51" s="2">
        <f t="shared" si="16"/>
        <v>17</v>
      </c>
      <c r="CK51" s="2">
        <f>55+IF(抽出データ!BJ51=1,60,0)+IF(抽出データ!BK51=1,25,0)+IF(抽出データ!BM51=1,5,0)+IF(抽出データ!BL51=1,5,0)+IF(抽出データ!BN51=1,5,0)</f>
        <v>55</v>
      </c>
      <c r="CL51" s="2">
        <f>(80+IF(抽出データ!BR51=1,12,0)+IF(SUM(抽出データ!BS51:BV51,抽出データ!CB51)&gt;1,22,IF(SUM(抽出データ!BS51:BV51,抽出データ!CB51)=1,11,0)))</f>
        <v>80</v>
      </c>
      <c r="CM51" s="2">
        <f>80+IF(抽出データ!CH51=1,40,0)+IF(抽出データ!CI51=1,20,0)+IF(抽出データ!CJ51=1,20,0)</f>
        <v>80</v>
      </c>
      <c r="CN51" s="2">
        <f>80+IF(抽出データ!CN51=1,10,0)+IF(抽出データ!CO51=1,5,0)+IF(抽出データ!CP51=1,10,0)+12</f>
        <v>92</v>
      </c>
      <c r="CO51" s="2">
        <f>IF(SUM(抽出データ!CT51:CW51)&gt;0,120,100)</f>
        <v>100</v>
      </c>
      <c r="CQ51" s="2">
        <f t="shared" si="17"/>
        <v>72.2</v>
      </c>
    </row>
    <row r="52" spans="1:95">
      <c r="A52" s="2">
        <v>1990</v>
      </c>
      <c r="B52" s="2">
        <v>300</v>
      </c>
      <c r="C52" s="2">
        <v>4</v>
      </c>
      <c r="D52" s="2">
        <f t="shared" si="0"/>
        <v>75</v>
      </c>
      <c r="E52" s="4" t="s">
        <v>72</v>
      </c>
      <c r="F52" s="2">
        <f>IF(抽出データ!S52-2&lt;0,0,抽出データ!S52-2)</f>
        <v>2</v>
      </c>
      <c r="G52" s="2">
        <f>IF(抽出データ!T52-2&lt;0,0,抽出データ!T52-2)</f>
        <v>0</v>
      </c>
      <c r="H52" s="2">
        <f>IF(抽出データ!U52-2&lt;0,0,抽出データ!U52-2)</f>
        <v>1</v>
      </c>
      <c r="I52" s="2">
        <f>IF(抽出データ!V52-2&lt;0,0,抽出データ!V52-2)</f>
        <v>1</v>
      </c>
      <c r="J52" s="2">
        <f>MIN(2,IF(抽出データ!W52-2&lt;0,0,抽出データ!W52-2))</f>
        <v>0</v>
      </c>
      <c r="K52" s="2">
        <f>IF(抽出データ!X52-2&lt;0,0,抽出データ!X52-2)</f>
        <v>0</v>
      </c>
      <c r="L52" s="2">
        <f>IF(抽出データ!Y52-2&lt;0,0,抽出データ!Y52-2)</f>
        <v>0</v>
      </c>
      <c r="M52" s="2">
        <f>IF(抽出データ!Z52-2&lt;0,0,抽出データ!Z52-2)</f>
        <v>2</v>
      </c>
      <c r="N52" s="2">
        <f>IF(抽出データ!AB52-2&lt;0,0,抽出データ!AB52-2)</f>
        <v>1</v>
      </c>
      <c r="O52" s="2">
        <f>IF(抽出データ!AC52-2&lt;0,0,抽出データ!AC52-2)</f>
        <v>2</v>
      </c>
      <c r="P52" s="2">
        <f>IF(抽出データ!AD52-2&lt;0,0,抽出データ!AD52-2)</f>
        <v>2</v>
      </c>
      <c r="Q52" s="2">
        <f>IF(抽出データ!AE52-2&lt;0,0,抽出データ!AE52-2)</f>
        <v>2</v>
      </c>
      <c r="R52" s="2">
        <f>IF(抽出データ!AF52-2&lt;0,0,抽出データ!AF52-2)</f>
        <v>1</v>
      </c>
      <c r="S52" s="2">
        <f>IF(抽出データ!AG52-2&lt;0,0,抽出データ!AG52-2)</f>
        <v>1</v>
      </c>
      <c r="T52" s="2">
        <f>IF(抽出データ!AH52-2&lt;0,0,抽出データ!AH52-2)</f>
        <v>2</v>
      </c>
      <c r="U52" s="2">
        <f>IF(抽出データ!AI52-2&lt;0,0,抽出データ!AI52-2)</f>
        <v>2</v>
      </c>
      <c r="V52" s="2">
        <f>IF(抽出データ!AJ52-2&lt;0,0,抽出データ!AJ52-2)</f>
        <v>2</v>
      </c>
      <c r="W52" s="2">
        <f>IF(抽出データ!AK52-2&lt;0,0,抽出データ!AK52-2)</f>
        <v>2</v>
      </c>
      <c r="X52" s="2">
        <f>IF(抽出データ!AL52-2&lt;0,0,抽出データ!AL52-2)</f>
        <v>2</v>
      </c>
      <c r="Y52" s="2">
        <f>IF(抽出データ!AM52-2&lt;0,0,抽出データ!AM52-2)</f>
        <v>0</v>
      </c>
      <c r="Z52" s="2">
        <f>IF(抽出データ!AN52-2&lt;0,0,抽出データ!AN52-2)</f>
        <v>2</v>
      </c>
      <c r="AA52" s="2">
        <f>IF(抽出データ!AO52-2&lt;0,0,抽出データ!AO52-2)</f>
        <v>2</v>
      </c>
      <c r="AB52" s="2">
        <f>IF(抽出データ!AP52-2&lt;0,0,抽出データ!AP52-2)</f>
        <v>2</v>
      </c>
      <c r="AC52" s="2">
        <f>IF(抽出データ!AQ52-2&lt;0,0,抽出データ!AQ52-2)</f>
        <v>2</v>
      </c>
      <c r="AD52" s="2">
        <f>IF(抽出データ!AR52-2&lt;=0,1,2)</f>
        <v>1</v>
      </c>
      <c r="AE52" s="2">
        <f>IF(抽出データ!AS52-2&lt;=0,1,2)</f>
        <v>1</v>
      </c>
      <c r="AF52" s="2">
        <f>IF(抽出データ!AT52-2&lt;=0,1,2)</f>
        <v>1</v>
      </c>
      <c r="AG52" s="2">
        <f>IF(抽出データ!AU52-2&lt;=0,1,2)</f>
        <v>1</v>
      </c>
      <c r="AH52" s="2">
        <f>IF(抽出データ!AV52-2&lt;=0,1,2)</f>
        <v>1</v>
      </c>
      <c r="AI52" s="2">
        <f>IF(抽出データ!AW52-2&lt;=0,1,2)</f>
        <v>1</v>
      </c>
      <c r="AJ52" s="2">
        <f>IF(抽出データ!AX52-2&lt;=0,1,2)</f>
        <v>1</v>
      </c>
      <c r="AK52" s="2">
        <f>IF(抽出データ!AY52-2&lt;=0,1,2)</f>
        <v>1</v>
      </c>
      <c r="AL52" s="2">
        <f>IF(抽出データ!AZ52-2&lt;0,0,抽出データ!AZ52-2)</f>
        <v>0</v>
      </c>
      <c r="AM52" s="2">
        <f>IF(抽出データ!BB52-2&lt;0,0,抽出データ!BB52-2)</f>
        <v>0</v>
      </c>
      <c r="AN52" s="2">
        <f>IF(抽出データ!BD52-2&lt;0,0,抽出データ!BD52-2)</f>
        <v>0</v>
      </c>
      <c r="AO52" s="2">
        <f>MIN(2,IF(抽出データ!BE52-2&lt;0,0,抽出データ!BE52-2))</f>
        <v>0</v>
      </c>
      <c r="AP52" s="2">
        <f>IF(抽出データ!BF52-2&lt;0,0,抽出データ!BF52-2)</f>
        <v>0</v>
      </c>
      <c r="AQ52" s="2">
        <f>IF(抽出データ!BG52-2&lt;0,0,抽出データ!BG52-2)</f>
        <v>1</v>
      </c>
      <c r="AR52" s="2">
        <f>IF(抽出データ!BH52-2&lt;0,0,抽出データ!BH52-2)</f>
        <v>0</v>
      </c>
      <c r="AS52" s="2">
        <f t="shared" si="14"/>
        <v>0</v>
      </c>
      <c r="AT52" s="2">
        <f>IF(抽出データ!DB52-2&lt;=0,1,2)</f>
        <v>1</v>
      </c>
      <c r="AU52" s="2">
        <f>IF(抽出データ!DD52-2&lt;0,0,抽出データ!DD52-2)</f>
        <v>0</v>
      </c>
      <c r="AV52" s="2">
        <f>IF(抽出データ!DE52-2&lt;0,0,抽出データ!DE52-2)</f>
        <v>0</v>
      </c>
      <c r="AW52" s="2">
        <f>IF(抽出データ!DF52-2&lt;0,0,IF(抽出データ!DF52&gt;3,2,1))</f>
        <v>2</v>
      </c>
      <c r="AX52" s="2">
        <f>IF(抽出データ!DG52-2&lt;=0,1,2)</f>
        <v>1</v>
      </c>
      <c r="AY52" s="8">
        <v>5</v>
      </c>
      <c r="AZ52" s="2">
        <v>4</v>
      </c>
      <c r="BA52" s="2">
        <v>4</v>
      </c>
      <c r="BI52" s="4" t="s">
        <v>445</v>
      </c>
      <c r="BJ52" s="2">
        <v>1</v>
      </c>
      <c r="BK52" s="2">
        <v>100</v>
      </c>
      <c r="BL52" s="2">
        <v>1</v>
      </c>
      <c r="BM52" s="2">
        <v>7000</v>
      </c>
      <c r="BO52" s="2">
        <v>1</v>
      </c>
      <c r="BP52" s="2">
        <v>1</v>
      </c>
      <c r="BQ52" s="2">
        <v>1</v>
      </c>
      <c r="BR52" s="2">
        <v>6</v>
      </c>
      <c r="BS52" s="2">
        <v>4</v>
      </c>
      <c r="BT52" s="2">
        <v>4</v>
      </c>
      <c r="BV52" s="2">
        <f t="shared" si="1"/>
        <v>46</v>
      </c>
      <c r="BW52" s="2">
        <f t="shared" si="2"/>
        <v>28</v>
      </c>
      <c r="BX52" s="2">
        <f t="shared" si="3"/>
        <v>10</v>
      </c>
      <c r="BY52" s="2">
        <f t="shared" si="4"/>
        <v>7</v>
      </c>
      <c r="BZ52" s="2">
        <f t="shared" si="5"/>
        <v>27</v>
      </c>
      <c r="CA52" s="2">
        <f t="shared" si="6"/>
        <v>17</v>
      </c>
      <c r="CB52" s="2">
        <f t="shared" si="7"/>
        <v>6</v>
      </c>
      <c r="CC52" s="2">
        <f t="shared" si="8"/>
        <v>18</v>
      </c>
      <c r="CD52" s="2">
        <f t="shared" si="9"/>
        <v>14</v>
      </c>
      <c r="CE52" s="2">
        <f t="shared" si="10"/>
        <v>14</v>
      </c>
      <c r="CF52" s="2">
        <f t="shared" si="11"/>
        <v>9</v>
      </c>
      <c r="CG52" s="2">
        <f t="shared" si="12"/>
        <v>21</v>
      </c>
      <c r="CH52" s="2">
        <f t="shared" si="15"/>
        <v>4</v>
      </c>
      <c r="CI52" s="2">
        <f t="shared" si="13"/>
        <v>5</v>
      </c>
      <c r="CJ52" s="2">
        <f t="shared" si="16"/>
        <v>20</v>
      </c>
      <c r="CK52" s="2">
        <f>55+IF(抽出データ!BJ52=1,60,0)+IF(抽出データ!BK52=1,25,0)+IF(抽出データ!BM52=1,5,0)+IF(抽出データ!BL52=1,5,0)+IF(抽出データ!BN52=1,5,0)</f>
        <v>55</v>
      </c>
      <c r="CL52" s="2">
        <f>(80+IF(抽出データ!BR52=1,12,0)+IF(SUM(抽出データ!BS52:BV52,抽出データ!CB52)&gt;1,22,IF(SUM(抽出データ!BS52:BV52,抽出データ!CB52)=1,11,0)))</f>
        <v>80</v>
      </c>
      <c r="CM52" s="2">
        <f>80+IF(抽出データ!CH52=1,40,0)+IF(抽出データ!CI52=1,20,0)+IF(抽出データ!CJ52=1,20,0)</f>
        <v>80</v>
      </c>
      <c r="CN52" s="2">
        <f>80+IF(抽出データ!CN52=1,10,0)+IF(抽出データ!CO52=1,5,0)+IF(抽出データ!CP52=1,10,0)+12</f>
        <v>92</v>
      </c>
      <c r="CO52" s="2">
        <f>IF(SUM(抽出データ!CT52:CW52)&gt;0,120,100)</f>
        <v>100</v>
      </c>
      <c r="CQ52" s="2">
        <f t="shared" si="17"/>
        <v>72.2</v>
      </c>
    </row>
    <row r="53" spans="1:95">
      <c r="A53" s="2">
        <v>1980</v>
      </c>
      <c r="B53" s="2">
        <v>100</v>
      </c>
      <c r="C53" s="2">
        <v>3</v>
      </c>
      <c r="D53" s="2">
        <f t="shared" si="0"/>
        <v>33.333333333333336</v>
      </c>
      <c r="E53" s="4" t="s">
        <v>73</v>
      </c>
      <c r="F53" s="2">
        <f>IF(抽出データ!S53-2&lt;0,0,抽出データ!S53-2)</f>
        <v>2</v>
      </c>
      <c r="G53" s="2">
        <f>IF(抽出データ!T53-2&lt;0,0,抽出データ!T53-2)</f>
        <v>2</v>
      </c>
      <c r="H53" s="2">
        <f>IF(抽出データ!U53-2&lt;0,0,抽出データ!U53-2)</f>
        <v>2</v>
      </c>
      <c r="I53" s="2">
        <f>IF(抽出データ!V53-2&lt;0,0,抽出データ!V53-2)</f>
        <v>2</v>
      </c>
      <c r="J53" s="2">
        <f>MIN(2,IF(抽出データ!W53-2&lt;0,0,抽出データ!W53-2))</f>
        <v>1</v>
      </c>
      <c r="K53" s="2">
        <f>IF(抽出データ!X53-2&lt;0,0,抽出データ!X53-2)</f>
        <v>0</v>
      </c>
      <c r="L53" s="2">
        <f>IF(抽出データ!Y53-2&lt;0,0,抽出データ!Y53-2)</f>
        <v>0</v>
      </c>
      <c r="M53" s="2">
        <f>IF(抽出データ!Z53-2&lt;0,0,抽出データ!Z53-2)</f>
        <v>2</v>
      </c>
      <c r="N53" s="2">
        <f>IF(抽出データ!AB53-2&lt;0,0,抽出データ!AB53-2)</f>
        <v>2</v>
      </c>
      <c r="O53" s="2">
        <f>IF(抽出データ!AC53-2&lt;0,0,抽出データ!AC53-2)</f>
        <v>0</v>
      </c>
      <c r="P53" s="2">
        <f>IF(抽出データ!AD53-2&lt;0,0,抽出データ!AD53-2)</f>
        <v>2</v>
      </c>
      <c r="Q53" s="2">
        <f>IF(抽出データ!AE53-2&lt;0,0,抽出データ!AE53-2)</f>
        <v>2</v>
      </c>
      <c r="R53" s="2">
        <f>IF(抽出データ!AF53-2&lt;0,0,抽出データ!AF53-2)</f>
        <v>2</v>
      </c>
      <c r="S53" s="2">
        <f>IF(抽出データ!AG53-2&lt;0,0,抽出データ!AG53-2)</f>
        <v>2</v>
      </c>
      <c r="T53" s="2">
        <f>IF(抽出データ!AH53-2&lt;0,0,抽出データ!AH53-2)</f>
        <v>2</v>
      </c>
      <c r="U53" s="2">
        <f>IF(抽出データ!AI53-2&lt;0,0,抽出データ!AI53-2)</f>
        <v>0</v>
      </c>
      <c r="V53" s="2">
        <f>IF(抽出データ!AJ53-2&lt;0,0,抽出データ!AJ53-2)</f>
        <v>1</v>
      </c>
      <c r="W53" s="2">
        <f>IF(抽出データ!AK53-2&lt;0,0,抽出データ!AK53-2)</f>
        <v>2</v>
      </c>
      <c r="X53" s="2">
        <f>IF(抽出データ!AL53-2&lt;0,0,抽出データ!AL53-2)</f>
        <v>2</v>
      </c>
      <c r="Y53" s="2">
        <f>IF(抽出データ!AM53-2&lt;0,0,抽出データ!AM53-2)</f>
        <v>0</v>
      </c>
      <c r="Z53" s="2">
        <f>IF(抽出データ!AN53-2&lt;0,0,抽出データ!AN53-2)</f>
        <v>0</v>
      </c>
      <c r="AA53" s="2">
        <f>IF(抽出データ!AO53-2&lt;0,0,抽出データ!AO53-2)</f>
        <v>2</v>
      </c>
      <c r="AB53" s="2">
        <f>IF(抽出データ!AP53-2&lt;0,0,抽出データ!AP53-2)</f>
        <v>2</v>
      </c>
      <c r="AC53" s="2">
        <f>IF(抽出データ!AQ53-2&lt;0,0,抽出データ!AQ53-2)</f>
        <v>2</v>
      </c>
      <c r="AD53" s="2">
        <f>IF(抽出データ!AR53-2&lt;=0,1,2)</f>
        <v>1</v>
      </c>
      <c r="AE53" s="2">
        <f>IF(抽出データ!AS53-2&lt;=0,1,2)</f>
        <v>1</v>
      </c>
      <c r="AF53" s="2">
        <f>IF(抽出データ!AT53-2&lt;=0,1,2)</f>
        <v>1</v>
      </c>
      <c r="AG53" s="2">
        <f>IF(抽出データ!AU53-2&lt;=0,1,2)</f>
        <v>1</v>
      </c>
      <c r="AH53" s="2">
        <f>IF(抽出データ!AV53-2&lt;=0,1,2)</f>
        <v>2</v>
      </c>
      <c r="AI53" s="2">
        <f>IF(抽出データ!AW53-2&lt;=0,1,2)</f>
        <v>2</v>
      </c>
      <c r="AJ53" s="2">
        <f>IF(抽出データ!AX53-2&lt;=0,1,2)</f>
        <v>2</v>
      </c>
      <c r="AK53" s="2">
        <f>IF(抽出データ!AY53-2&lt;=0,1,2)</f>
        <v>1</v>
      </c>
      <c r="AL53" s="2">
        <f>IF(抽出データ!AZ53-2&lt;0,0,抽出データ!AZ53-2)</f>
        <v>1</v>
      </c>
      <c r="AM53" s="2">
        <f>IF(抽出データ!BB53-2&lt;0,0,抽出データ!BB53-2)</f>
        <v>1</v>
      </c>
      <c r="AN53" s="2">
        <f>IF(抽出データ!BD53-2&lt;0,0,抽出データ!BD53-2)</f>
        <v>1</v>
      </c>
      <c r="AO53" s="2">
        <f>MIN(2,IF(抽出データ!BE53-2&lt;0,0,抽出データ!BE53-2))</f>
        <v>1</v>
      </c>
      <c r="AP53" s="2">
        <f>IF(抽出データ!BF53-2&lt;0,0,抽出データ!BF53-2)</f>
        <v>0</v>
      </c>
      <c r="AQ53" s="2">
        <f>IF(抽出データ!BG53-2&lt;0,0,抽出データ!BG53-2)</f>
        <v>2</v>
      </c>
      <c r="AR53" s="2">
        <f>IF(抽出データ!BH53-2&lt;0,0,抽出データ!BH53-2)</f>
        <v>2</v>
      </c>
      <c r="AS53" s="2">
        <f t="shared" si="14"/>
        <v>0</v>
      </c>
      <c r="AT53" s="2">
        <f>IF(抽出データ!DB53-2&lt;=0,1,2)</f>
        <v>1</v>
      </c>
      <c r="AU53" s="2">
        <f>IF(抽出データ!DD53-2&lt;0,0,抽出データ!DD53-2)</f>
        <v>0</v>
      </c>
      <c r="AV53" s="2">
        <f>IF(抽出データ!DE53-2&lt;0,0,抽出データ!DE53-2)</f>
        <v>1</v>
      </c>
      <c r="AW53" s="2">
        <f>IF(抽出データ!DF53-2&lt;0,0,IF(抽出データ!DF53&gt;3,2,1))</f>
        <v>1</v>
      </c>
      <c r="AX53" s="2">
        <f>IF(抽出データ!DG53-2&lt;=0,1,2)</f>
        <v>2</v>
      </c>
      <c r="AY53" s="8">
        <v>5</v>
      </c>
      <c r="AZ53" s="2">
        <v>3</v>
      </c>
      <c r="BA53" s="2">
        <v>2</v>
      </c>
      <c r="BB53" s="2">
        <v>0</v>
      </c>
      <c r="BC53" s="2">
        <v>0</v>
      </c>
      <c r="BD53" s="2">
        <v>0</v>
      </c>
      <c r="BE53" s="2">
        <v>1</v>
      </c>
      <c r="BF53" s="2">
        <v>0</v>
      </c>
      <c r="BG53" s="2">
        <v>0</v>
      </c>
      <c r="BH53" s="2">
        <v>0</v>
      </c>
      <c r="BI53" s="4" t="s">
        <v>445</v>
      </c>
      <c r="BJ53" s="2">
        <v>2</v>
      </c>
      <c r="BL53" s="2">
        <v>3</v>
      </c>
      <c r="BO53" s="2">
        <v>4</v>
      </c>
      <c r="BP53" s="2">
        <v>4</v>
      </c>
      <c r="BQ53" s="2">
        <v>4</v>
      </c>
      <c r="BR53" s="2">
        <v>3</v>
      </c>
      <c r="BS53" s="2">
        <v>5</v>
      </c>
      <c r="BT53" s="2">
        <v>3</v>
      </c>
      <c r="BV53" s="2">
        <f t="shared" si="1"/>
        <v>60.5</v>
      </c>
      <c r="BW53" s="2">
        <f t="shared" si="2"/>
        <v>30</v>
      </c>
      <c r="BX53" s="2">
        <f t="shared" si="3"/>
        <v>11</v>
      </c>
      <c r="BY53" s="2">
        <f t="shared" si="4"/>
        <v>13</v>
      </c>
      <c r="BZ53" s="2">
        <f t="shared" si="5"/>
        <v>35</v>
      </c>
      <c r="CA53" s="2">
        <f t="shared" si="6"/>
        <v>14</v>
      </c>
      <c r="CB53" s="2">
        <f t="shared" si="7"/>
        <v>9</v>
      </c>
      <c r="CC53" s="2">
        <f t="shared" si="8"/>
        <v>14</v>
      </c>
      <c r="CD53" s="2">
        <f t="shared" si="9"/>
        <v>23</v>
      </c>
      <c r="CE53" s="2">
        <f t="shared" si="10"/>
        <v>21</v>
      </c>
      <c r="CF53" s="2">
        <f t="shared" si="11"/>
        <v>14</v>
      </c>
      <c r="CG53" s="2">
        <f t="shared" si="12"/>
        <v>17</v>
      </c>
      <c r="CH53" s="2">
        <f t="shared" si="15"/>
        <v>5</v>
      </c>
      <c r="CI53" s="2">
        <f t="shared" si="13"/>
        <v>9</v>
      </c>
      <c r="CJ53" s="2">
        <f t="shared" si="16"/>
        <v>24.5</v>
      </c>
      <c r="CK53" s="2">
        <f>55+IF(抽出データ!BJ53=1,60,0)+IF(抽出データ!BK53=1,25,0)+IF(抽出データ!BM53=1,5,0)+IF(抽出データ!BL53=1,5,0)+IF(抽出データ!BN53=1,5,0)</f>
        <v>80</v>
      </c>
      <c r="CL53" s="2">
        <f>(80+IF(抽出データ!BR53=1,12,0)+IF(SUM(抽出データ!BS53:BV53,抽出データ!CB53)&gt;1,22,IF(SUM(抽出データ!BS53:BV53,抽出データ!CB53)=1,11,0)))</f>
        <v>102</v>
      </c>
      <c r="CM53" s="2">
        <f>80+IF(抽出データ!CH53=1,40,0)+IF(抽出データ!CI53=1,20,0)+IF(抽出データ!CJ53=1,20,0)</f>
        <v>100</v>
      </c>
      <c r="CN53" s="2">
        <f>80+IF(抽出データ!CN53=1,10,0)+IF(抽出データ!CO53=1,5,0)+IF(抽出データ!CP53=1,10,0)+12</f>
        <v>92</v>
      </c>
      <c r="CO53" s="2">
        <f>IF(SUM(抽出データ!CT53:CW53)&gt;0,120,100)</f>
        <v>100</v>
      </c>
      <c r="CQ53" s="2">
        <f t="shared" si="17"/>
        <v>91.8</v>
      </c>
    </row>
    <row r="54" spans="1:95">
      <c r="A54" s="2">
        <v>1985</v>
      </c>
      <c r="B54" s="2">
        <v>500</v>
      </c>
      <c r="C54" s="2">
        <v>3</v>
      </c>
      <c r="D54" s="2">
        <f t="shared" si="0"/>
        <v>166.66666666666666</v>
      </c>
      <c r="E54" s="4" t="s">
        <v>74</v>
      </c>
      <c r="F54" s="2">
        <f>IF(抽出データ!S54-2&lt;0,0,抽出データ!S54-2)</f>
        <v>2</v>
      </c>
      <c r="G54" s="2">
        <f>IF(抽出データ!T54-2&lt;0,0,抽出データ!T54-2)</f>
        <v>1</v>
      </c>
      <c r="H54" s="2">
        <f>IF(抽出データ!U54-2&lt;0,0,抽出データ!U54-2)</f>
        <v>0</v>
      </c>
      <c r="I54" s="2">
        <f>IF(抽出データ!V54-2&lt;0,0,抽出データ!V54-2)</f>
        <v>1</v>
      </c>
      <c r="J54" s="2">
        <f>MIN(2,IF(抽出データ!W54-2&lt;0,0,抽出データ!W54-2))</f>
        <v>0</v>
      </c>
      <c r="K54" s="2">
        <f>IF(抽出データ!X54-2&lt;0,0,抽出データ!X54-2)</f>
        <v>0</v>
      </c>
      <c r="L54" s="2">
        <f>IF(抽出データ!Y54-2&lt;0,0,抽出データ!Y54-2)</f>
        <v>1</v>
      </c>
      <c r="M54" s="2">
        <f>IF(抽出データ!Z54-2&lt;0,0,抽出データ!Z54-2)</f>
        <v>0</v>
      </c>
      <c r="N54" s="2">
        <f>IF(抽出データ!AB54-2&lt;0,0,抽出データ!AB54-2)</f>
        <v>1</v>
      </c>
      <c r="O54" s="2">
        <f>IF(抽出データ!AC54-2&lt;0,0,抽出データ!AC54-2)</f>
        <v>0</v>
      </c>
      <c r="P54" s="2">
        <f>IF(抽出データ!AD54-2&lt;0,0,抽出データ!AD54-2)</f>
        <v>0</v>
      </c>
      <c r="Q54" s="2">
        <f>IF(抽出データ!AE54-2&lt;0,0,抽出データ!AE54-2)</f>
        <v>0</v>
      </c>
      <c r="R54" s="2">
        <f>IF(抽出データ!AF54-2&lt;0,0,抽出データ!AF54-2)</f>
        <v>0</v>
      </c>
      <c r="S54" s="2">
        <f>IF(抽出データ!AG54-2&lt;0,0,抽出データ!AG54-2)</f>
        <v>0</v>
      </c>
      <c r="T54" s="2">
        <f>IF(抽出データ!AH54-2&lt;0,0,抽出データ!AH54-2)</f>
        <v>0</v>
      </c>
      <c r="U54" s="2">
        <f>IF(抽出データ!AI54-2&lt;0,0,抽出データ!AI54-2)</f>
        <v>0</v>
      </c>
      <c r="V54" s="2">
        <f>IF(抽出データ!AJ54-2&lt;0,0,抽出データ!AJ54-2)</f>
        <v>1</v>
      </c>
      <c r="W54" s="2">
        <f>IF(抽出データ!AK54-2&lt;0,0,抽出データ!AK54-2)</f>
        <v>1</v>
      </c>
      <c r="X54" s="2">
        <f>IF(抽出データ!AL54-2&lt;0,0,抽出データ!AL54-2)</f>
        <v>1</v>
      </c>
      <c r="Y54" s="2">
        <f>IF(抽出データ!AM54-2&lt;0,0,抽出データ!AM54-2)</f>
        <v>1</v>
      </c>
      <c r="Z54" s="2">
        <f>IF(抽出データ!AN54-2&lt;0,0,抽出データ!AN54-2)</f>
        <v>1</v>
      </c>
      <c r="AA54" s="2">
        <f>IF(抽出データ!AO54-2&lt;0,0,抽出データ!AO54-2)</f>
        <v>1</v>
      </c>
      <c r="AB54" s="2">
        <f>IF(抽出データ!AP54-2&lt;0,0,抽出データ!AP54-2)</f>
        <v>1</v>
      </c>
      <c r="AC54" s="2">
        <f>IF(抽出データ!AQ54-2&lt;0,0,抽出データ!AQ54-2)</f>
        <v>1</v>
      </c>
      <c r="AD54" s="2">
        <f>IF(抽出データ!AR54-2&lt;=0,1,2)</f>
        <v>2</v>
      </c>
      <c r="AE54" s="2">
        <f>IF(抽出データ!AS54-2&lt;=0,1,2)</f>
        <v>2</v>
      </c>
      <c r="AF54" s="2">
        <f>IF(抽出データ!AT54-2&lt;=0,1,2)</f>
        <v>2</v>
      </c>
      <c r="AG54" s="2">
        <f>IF(抽出データ!AU54-2&lt;=0,1,2)</f>
        <v>2</v>
      </c>
      <c r="AH54" s="2">
        <f>IF(抽出データ!AV54-2&lt;=0,1,2)</f>
        <v>2</v>
      </c>
      <c r="AI54" s="2">
        <f>IF(抽出データ!AW54-2&lt;=0,1,2)</f>
        <v>2</v>
      </c>
      <c r="AJ54" s="2">
        <f>IF(抽出データ!AX54-2&lt;=0,1,2)</f>
        <v>2</v>
      </c>
      <c r="AK54" s="2">
        <f>IF(抽出データ!AY54-2&lt;=0,1,2)</f>
        <v>2</v>
      </c>
      <c r="AL54" s="2">
        <f>IF(抽出データ!AZ54-2&lt;0,0,抽出データ!AZ54-2)</f>
        <v>1</v>
      </c>
      <c r="AM54" s="2">
        <f>IF(抽出データ!BB54-2&lt;0,0,抽出データ!BB54-2)</f>
        <v>1</v>
      </c>
      <c r="AN54" s="2">
        <f>IF(抽出データ!BD54-2&lt;0,0,抽出データ!BD54-2)</f>
        <v>1</v>
      </c>
      <c r="AO54" s="2">
        <f>MIN(2,IF(抽出データ!BE54-2&lt;0,0,抽出データ!BE54-2))</f>
        <v>2</v>
      </c>
      <c r="AP54" s="2">
        <f>IF(抽出データ!BF54-2&lt;0,0,抽出データ!BF54-2)</f>
        <v>1</v>
      </c>
      <c r="AQ54" s="2">
        <f>IF(抽出データ!BG54-2&lt;0,0,抽出データ!BG54-2)</f>
        <v>1</v>
      </c>
      <c r="AR54" s="2">
        <f>IF(抽出データ!BH54-2&lt;0,0,抽出データ!BH54-2)</f>
        <v>1</v>
      </c>
      <c r="AS54" s="2">
        <f t="shared" si="14"/>
        <v>0</v>
      </c>
      <c r="AT54" s="2">
        <f>IF(抽出データ!DB54-2&lt;=0,1,2)</f>
        <v>2</v>
      </c>
      <c r="AU54" s="2">
        <f>IF(抽出データ!DD54-2&lt;0,0,抽出データ!DD54-2)</f>
        <v>1</v>
      </c>
      <c r="AV54" s="2">
        <f>IF(抽出データ!DE54-2&lt;0,0,抽出データ!DE54-2)</f>
        <v>1</v>
      </c>
      <c r="AW54" s="2">
        <f>IF(抽出データ!DF54-2&lt;0,0,IF(抽出データ!DF54&gt;3,2,1))</f>
        <v>1</v>
      </c>
      <c r="AX54" s="2">
        <f>IF(抽出データ!DG54-2&lt;=0,1,2)</f>
        <v>2</v>
      </c>
      <c r="AY54" s="8">
        <v>4</v>
      </c>
      <c r="AZ54" s="2">
        <v>3</v>
      </c>
      <c r="BA54" s="2">
        <v>3</v>
      </c>
      <c r="BI54" s="4" t="s">
        <v>445</v>
      </c>
      <c r="BJ54" s="2">
        <v>2</v>
      </c>
      <c r="BL54" s="2">
        <v>3</v>
      </c>
      <c r="BO54" s="2">
        <v>4</v>
      </c>
      <c r="BP54" s="2">
        <v>4</v>
      </c>
      <c r="BQ54" s="2">
        <v>4</v>
      </c>
      <c r="BR54" s="2">
        <v>4</v>
      </c>
      <c r="BS54" s="2">
        <v>4</v>
      </c>
      <c r="BT54" s="2">
        <v>4</v>
      </c>
      <c r="BV54" s="2">
        <f t="shared" si="1"/>
        <v>47.5</v>
      </c>
      <c r="BW54" s="2">
        <f t="shared" si="2"/>
        <v>13</v>
      </c>
      <c r="BX54" s="2">
        <f t="shared" si="3"/>
        <v>11</v>
      </c>
      <c r="BY54" s="2">
        <f t="shared" si="4"/>
        <v>19</v>
      </c>
      <c r="BZ54" s="2">
        <f t="shared" si="5"/>
        <v>24</v>
      </c>
      <c r="CA54" s="2">
        <f t="shared" si="6"/>
        <v>10</v>
      </c>
      <c r="CB54" s="2">
        <f t="shared" si="7"/>
        <v>10</v>
      </c>
      <c r="CC54" s="2">
        <f t="shared" si="8"/>
        <v>4</v>
      </c>
      <c r="CD54" s="2">
        <f t="shared" si="9"/>
        <v>20</v>
      </c>
      <c r="CE54" s="2">
        <f t="shared" si="10"/>
        <v>15</v>
      </c>
      <c r="CF54" s="2">
        <f t="shared" si="11"/>
        <v>11</v>
      </c>
      <c r="CG54" s="2">
        <f t="shared" si="12"/>
        <v>9</v>
      </c>
      <c r="CH54" s="2">
        <f t="shared" si="15"/>
        <v>6</v>
      </c>
      <c r="CI54" s="2">
        <f t="shared" si="13"/>
        <v>10</v>
      </c>
      <c r="CJ54" s="2">
        <f t="shared" si="16"/>
        <v>15.5</v>
      </c>
      <c r="CK54" s="2">
        <f>55+IF(抽出データ!BJ54=1,60,0)+IF(抽出データ!BK54=1,25,0)+IF(抽出データ!BM54=1,5,0)+IF(抽出データ!BL54=1,5,0)+IF(抽出データ!BN54=1,5,0)</f>
        <v>60</v>
      </c>
      <c r="CL54" s="2">
        <f>(80+IF(抽出データ!BR54=1,12,0)+IF(SUM(抽出データ!BS54:BV54,抽出データ!CB54)&gt;1,22,IF(SUM(抽出データ!BS54:BV54,抽出データ!CB54)=1,11,0)))</f>
        <v>91</v>
      </c>
      <c r="CM54" s="2">
        <f>80+IF(抽出データ!CH54=1,40,0)+IF(抽出データ!CI54=1,20,0)+IF(抽出データ!CJ54=1,20,0)</f>
        <v>80</v>
      </c>
      <c r="CN54" s="2">
        <f>80+IF(抽出データ!CN54=1,10,0)+IF(抽出データ!CO54=1,5,0)+IF(抽出データ!CP54=1,10,0)+12</f>
        <v>92</v>
      </c>
      <c r="CO54" s="2">
        <f>IF(SUM(抽出データ!CT54:CW54)&gt;0,120,100)</f>
        <v>120</v>
      </c>
      <c r="CQ54" s="2">
        <f t="shared" si="17"/>
        <v>78.5</v>
      </c>
    </row>
    <row r="55" spans="1:95">
      <c r="A55" s="2">
        <v>1973</v>
      </c>
      <c r="B55" s="2">
        <v>166</v>
      </c>
      <c r="C55" s="2">
        <v>3</v>
      </c>
      <c r="D55" s="2">
        <f t="shared" si="0"/>
        <v>55.333333333333336</v>
      </c>
      <c r="E55" s="4" t="s">
        <v>74</v>
      </c>
      <c r="F55" s="2">
        <f>IF(抽出データ!S55-2&lt;0,0,抽出データ!S55-2)</f>
        <v>2</v>
      </c>
      <c r="G55" s="2">
        <f>IF(抽出データ!T55-2&lt;0,0,抽出データ!T55-2)</f>
        <v>0</v>
      </c>
      <c r="H55" s="2">
        <f>IF(抽出データ!U55-2&lt;0,0,抽出データ!U55-2)</f>
        <v>1</v>
      </c>
      <c r="I55" s="2">
        <f>IF(抽出データ!V55-2&lt;0,0,抽出データ!V55-2)</f>
        <v>2</v>
      </c>
      <c r="J55" s="2">
        <f>MIN(2,IF(抽出データ!W55-2&lt;0,0,抽出データ!W55-2))</f>
        <v>1</v>
      </c>
      <c r="K55" s="2">
        <f>IF(抽出データ!X55-2&lt;0,0,抽出データ!X55-2)</f>
        <v>0</v>
      </c>
      <c r="L55" s="2">
        <f>IF(抽出データ!Y55-2&lt;0,0,抽出データ!Y55-2)</f>
        <v>0</v>
      </c>
      <c r="M55" s="2">
        <f>IF(抽出データ!Z55-2&lt;0,0,抽出データ!Z55-2)</f>
        <v>0</v>
      </c>
      <c r="N55" s="2">
        <f>IF(抽出データ!AB55-2&lt;0,0,抽出データ!AB55-2)</f>
        <v>0</v>
      </c>
      <c r="O55" s="2">
        <f>IF(抽出データ!AC55-2&lt;0,0,抽出データ!AC55-2)</f>
        <v>0</v>
      </c>
      <c r="P55" s="2">
        <f>IF(抽出データ!AD55-2&lt;0,0,抽出データ!AD55-2)</f>
        <v>0</v>
      </c>
      <c r="Q55" s="2">
        <f>IF(抽出データ!AE55-2&lt;0,0,抽出データ!AE55-2)</f>
        <v>0</v>
      </c>
      <c r="R55" s="2">
        <f>IF(抽出データ!AF55-2&lt;0,0,抽出データ!AF55-2)</f>
        <v>0</v>
      </c>
      <c r="S55" s="2">
        <f>IF(抽出データ!AG55-2&lt;0,0,抽出データ!AG55-2)</f>
        <v>1</v>
      </c>
      <c r="T55" s="2">
        <f>IF(抽出データ!AH55-2&lt;0,0,抽出データ!AH55-2)</f>
        <v>0</v>
      </c>
      <c r="U55" s="2">
        <f>IF(抽出データ!AI55-2&lt;0,0,抽出データ!AI55-2)</f>
        <v>0</v>
      </c>
      <c r="V55" s="2">
        <f>IF(抽出データ!AJ55-2&lt;0,0,抽出データ!AJ55-2)</f>
        <v>0</v>
      </c>
      <c r="W55" s="2">
        <f>IF(抽出データ!AK55-2&lt;0,0,抽出データ!AK55-2)</f>
        <v>0</v>
      </c>
      <c r="X55" s="2">
        <f>IF(抽出データ!AL55-2&lt;0,0,抽出データ!AL55-2)</f>
        <v>0</v>
      </c>
      <c r="Y55" s="2">
        <f>IF(抽出データ!AM55-2&lt;0,0,抽出データ!AM55-2)</f>
        <v>1</v>
      </c>
      <c r="Z55" s="2">
        <f>IF(抽出データ!AN55-2&lt;0,0,抽出データ!AN55-2)</f>
        <v>0</v>
      </c>
      <c r="AA55" s="2">
        <f>IF(抽出データ!AO55-2&lt;0,0,抽出データ!AO55-2)</f>
        <v>0</v>
      </c>
      <c r="AB55" s="2">
        <f>IF(抽出データ!AP55-2&lt;0,0,抽出データ!AP55-2)</f>
        <v>2</v>
      </c>
      <c r="AC55" s="2">
        <f>IF(抽出データ!AQ55-2&lt;0,0,抽出データ!AQ55-2)</f>
        <v>0</v>
      </c>
      <c r="AD55" s="2">
        <f>IF(抽出データ!AR55-2&lt;=0,1,2)</f>
        <v>1</v>
      </c>
      <c r="AE55" s="2">
        <f>IF(抽出データ!AS55-2&lt;=0,1,2)</f>
        <v>2</v>
      </c>
      <c r="AF55" s="2">
        <f>IF(抽出データ!AT55-2&lt;=0,1,2)</f>
        <v>1</v>
      </c>
      <c r="AG55" s="2">
        <f>IF(抽出データ!AU55-2&lt;=0,1,2)</f>
        <v>1</v>
      </c>
      <c r="AH55" s="2">
        <f>IF(抽出データ!AV55-2&lt;=0,1,2)</f>
        <v>1</v>
      </c>
      <c r="AI55" s="2">
        <f>IF(抽出データ!AW55-2&lt;=0,1,2)</f>
        <v>1</v>
      </c>
      <c r="AJ55" s="2">
        <f>IF(抽出データ!AX55-2&lt;=0,1,2)</f>
        <v>1</v>
      </c>
      <c r="AK55" s="2">
        <f>IF(抽出データ!AY55-2&lt;=0,1,2)</f>
        <v>1</v>
      </c>
      <c r="AL55" s="2">
        <f>IF(抽出データ!AZ55-2&lt;0,0,抽出データ!AZ55-2)</f>
        <v>0</v>
      </c>
      <c r="AM55" s="2">
        <f>IF(抽出データ!BB55-2&lt;0,0,抽出データ!BB55-2)</f>
        <v>0</v>
      </c>
      <c r="AN55" s="2">
        <f>IF(抽出データ!BD55-2&lt;0,0,抽出データ!BD55-2)</f>
        <v>0</v>
      </c>
      <c r="AO55" s="2">
        <f>MIN(2,IF(抽出データ!BE55-2&lt;0,0,抽出データ!BE55-2))</f>
        <v>0</v>
      </c>
      <c r="AP55" s="2">
        <f>IF(抽出データ!BF55-2&lt;0,0,抽出データ!BF55-2)</f>
        <v>0</v>
      </c>
      <c r="AQ55" s="2">
        <f>IF(抽出データ!BG55-2&lt;0,0,抽出データ!BG55-2)</f>
        <v>0</v>
      </c>
      <c r="AR55" s="2">
        <f>IF(抽出データ!BH55-2&lt;0,0,抽出データ!BH55-2)</f>
        <v>0</v>
      </c>
      <c r="AS55" s="2">
        <f t="shared" si="14"/>
        <v>0</v>
      </c>
      <c r="AT55" s="2">
        <f>IF(抽出データ!DB55-2&lt;=0,1,2)</f>
        <v>1</v>
      </c>
      <c r="AU55" s="2">
        <f>IF(抽出データ!DD55-2&lt;0,0,抽出データ!DD55-2)</f>
        <v>0</v>
      </c>
      <c r="AV55" s="2">
        <f>IF(抽出データ!DE55-2&lt;0,0,抽出データ!DE55-2)</f>
        <v>0</v>
      </c>
      <c r="AW55" s="2">
        <f>IF(抽出データ!DF55-2&lt;0,0,IF(抽出データ!DF55&gt;3,2,1))</f>
        <v>1</v>
      </c>
      <c r="AX55" s="2">
        <f>IF(抽出データ!DG55-2&lt;=0,1,2)</f>
        <v>1</v>
      </c>
      <c r="AY55" s="8">
        <v>5</v>
      </c>
      <c r="AZ55" s="2">
        <v>1</v>
      </c>
      <c r="BA55" s="2">
        <v>1</v>
      </c>
      <c r="BI55" s="4" t="s">
        <v>445</v>
      </c>
      <c r="BJ55" s="2">
        <v>1</v>
      </c>
      <c r="BK55" s="2">
        <v>30</v>
      </c>
      <c r="BL55" s="2">
        <v>3</v>
      </c>
      <c r="BO55" s="2">
        <v>4</v>
      </c>
      <c r="BP55" s="2">
        <v>4</v>
      </c>
      <c r="BQ55" s="2">
        <v>4</v>
      </c>
      <c r="BR55" s="2">
        <v>4</v>
      </c>
      <c r="BS55" s="2">
        <v>4</v>
      </c>
      <c r="BT55" s="2">
        <v>4</v>
      </c>
      <c r="BV55" s="2">
        <f t="shared" si="1"/>
        <v>22</v>
      </c>
      <c r="BW55" s="2">
        <f t="shared" si="2"/>
        <v>9</v>
      </c>
      <c r="BX55" s="2">
        <f t="shared" si="3"/>
        <v>7</v>
      </c>
      <c r="BY55" s="2">
        <f t="shared" si="4"/>
        <v>6</v>
      </c>
      <c r="BZ55" s="2">
        <f t="shared" si="5"/>
        <v>17</v>
      </c>
      <c r="CA55" s="2">
        <f t="shared" si="6"/>
        <v>3</v>
      </c>
      <c r="CB55" s="2">
        <f t="shared" si="7"/>
        <v>5</v>
      </c>
      <c r="CC55" s="2">
        <f t="shared" si="8"/>
        <v>1</v>
      </c>
      <c r="CD55" s="2">
        <f t="shared" si="9"/>
        <v>15</v>
      </c>
      <c r="CE55" s="2">
        <f t="shared" si="10"/>
        <v>12</v>
      </c>
      <c r="CF55" s="2">
        <f t="shared" si="11"/>
        <v>7</v>
      </c>
      <c r="CG55" s="2">
        <f t="shared" si="12"/>
        <v>3</v>
      </c>
      <c r="CH55" s="2">
        <f t="shared" si="15"/>
        <v>3</v>
      </c>
      <c r="CI55" s="2">
        <f t="shared" si="13"/>
        <v>2</v>
      </c>
      <c r="CJ55" s="2">
        <f t="shared" si="16"/>
        <v>9</v>
      </c>
      <c r="CK55" s="2">
        <f>55+IF(抽出データ!BJ55=1,60,0)+IF(抽出データ!BK55=1,25,0)+IF(抽出データ!BM55=1,5,0)+IF(抽出データ!BL55=1,5,0)+IF(抽出データ!BN55=1,5,0)</f>
        <v>55</v>
      </c>
      <c r="CL55" s="2">
        <f>(80+IF(抽出データ!BR55=1,12,0)+IF(SUM(抽出データ!BS55:BV55,抽出データ!CB55)&gt;1,22,IF(SUM(抽出データ!BS55:BV55,抽出データ!CB55)=1,11,0)))</f>
        <v>80</v>
      </c>
      <c r="CM55" s="2">
        <f>80+IF(抽出データ!CH55=1,40,0)+IF(抽出データ!CI55=1,20,0)+IF(抽出データ!CJ55=1,20,0)</f>
        <v>80</v>
      </c>
      <c r="CN55" s="2">
        <f>80+IF(抽出データ!CN55=1,10,0)+IF(抽出データ!CO55=1,5,0)+IF(抽出データ!CP55=1,10,0)+12</f>
        <v>92</v>
      </c>
      <c r="CO55" s="2">
        <f>IF(SUM(抽出データ!CT55:CW55)&gt;0,120,100)</f>
        <v>100</v>
      </c>
      <c r="CQ55" s="2">
        <f t="shared" si="17"/>
        <v>72.2</v>
      </c>
    </row>
    <row r="56" spans="1:95">
      <c r="A56" s="2">
        <v>1980</v>
      </c>
      <c r="B56" s="2">
        <v>666</v>
      </c>
      <c r="C56" s="2">
        <v>6</v>
      </c>
      <c r="D56" s="2">
        <f t="shared" si="0"/>
        <v>111</v>
      </c>
      <c r="E56" s="4" t="s">
        <v>25</v>
      </c>
      <c r="F56" s="2">
        <f>IF(抽出データ!S56-2&lt;0,0,抽出データ!S56-2)</f>
        <v>2</v>
      </c>
      <c r="G56" s="2">
        <f>IF(抽出データ!T56-2&lt;0,0,抽出データ!T56-2)</f>
        <v>1</v>
      </c>
      <c r="H56" s="2">
        <f>IF(抽出データ!U56-2&lt;0,0,抽出データ!U56-2)</f>
        <v>2</v>
      </c>
      <c r="I56" s="2">
        <f>IF(抽出データ!V56-2&lt;0,0,抽出データ!V56-2)</f>
        <v>1</v>
      </c>
      <c r="J56" s="2">
        <f>MIN(2,IF(抽出データ!W56-2&lt;0,0,抽出データ!W56-2))</f>
        <v>1</v>
      </c>
      <c r="K56" s="2">
        <f>IF(抽出データ!X56-2&lt;0,0,抽出データ!X56-2)</f>
        <v>0</v>
      </c>
      <c r="L56" s="2">
        <f>IF(抽出データ!Y56-2&lt;0,0,抽出データ!Y56-2)</f>
        <v>0</v>
      </c>
      <c r="M56" s="2">
        <f>IF(抽出データ!Z56-2&lt;0,0,抽出データ!Z56-2)</f>
        <v>1</v>
      </c>
      <c r="N56" s="2">
        <f>IF(抽出データ!AB56-2&lt;0,0,抽出データ!AB56-2)</f>
        <v>2</v>
      </c>
      <c r="O56" s="2">
        <f>IF(抽出データ!AC56-2&lt;0,0,抽出データ!AC56-2)</f>
        <v>2</v>
      </c>
      <c r="P56" s="2">
        <f>IF(抽出データ!AD56-2&lt;0,0,抽出データ!AD56-2)</f>
        <v>2</v>
      </c>
      <c r="Q56" s="2">
        <f>IF(抽出データ!AE56-2&lt;0,0,抽出データ!AE56-2)</f>
        <v>2</v>
      </c>
      <c r="R56" s="2">
        <f>IF(抽出データ!AF56-2&lt;0,0,抽出データ!AF56-2)</f>
        <v>1</v>
      </c>
      <c r="S56" s="2">
        <f>IF(抽出データ!AG56-2&lt;0,0,抽出データ!AG56-2)</f>
        <v>1</v>
      </c>
      <c r="T56" s="2">
        <f>IF(抽出データ!AH56-2&lt;0,0,抽出データ!AH56-2)</f>
        <v>0</v>
      </c>
      <c r="U56" s="2">
        <f>IF(抽出データ!AI56-2&lt;0,0,抽出データ!AI56-2)</f>
        <v>1</v>
      </c>
      <c r="V56" s="2">
        <f>IF(抽出データ!AJ56-2&lt;0,0,抽出データ!AJ56-2)</f>
        <v>0</v>
      </c>
      <c r="W56" s="2">
        <f>IF(抽出データ!AK56-2&lt;0,0,抽出データ!AK56-2)</f>
        <v>2</v>
      </c>
      <c r="X56" s="2">
        <f>IF(抽出データ!AL56-2&lt;0,0,抽出データ!AL56-2)</f>
        <v>1</v>
      </c>
      <c r="Y56" s="2">
        <f>IF(抽出データ!AM56-2&lt;0,0,抽出データ!AM56-2)</f>
        <v>2</v>
      </c>
      <c r="Z56" s="2">
        <f>IF(抽出データ!AN56-2&lt;0,0,抽出データ!AN56-2)</f>
        <v>0</v>
      </c>
      <c r="AA56" s="2">
        <f>IF(抽出データ!AO56-2&lt;0,0,抽出データ!AO56-2)</f>
        <v>2</v>
      </c>
      <c r="AB56" s="2">
        <f>IF(抽出データ!AP56-2&lt;0,0,抽出データ!AP56-2)</f>
        <v>1</v>
      </c>
      <c r="AC56" s="2">
        <f>IF(抽出データ!AQ56-2&lt;0,0,抽出データ!AQ56-2)</f>
        <v>2</v>
      </c>
      <c r="AD56" s="2">
        <f>IF(抽出データ!AR56-2&lt;=0,1,2)</f>
        <v>1</v>
      </c>
      <c r="AE56" s="2">
        <f>IF(抽出データ!AS56-2&lt;=0,1,2)</f>
        <v>2</v>
      </c>
      <c r="AF56" s="2">
        <f>IF(抽出データ!AT56-2&lt;=0,1,2)</f>
        <v>1</v>
      </c>
      <c r="AG56" s="2">
        <f>IF(抽出データ!AU56-2&lt;=0,1,2)</f>
        <v>1</v>
      </c>
      <c r="AH56" s="2">
        <f>IF(抽出データ!AV56-2&lt;=0,1,2)</f>
        <v>1</v>
      </c>
      <c r="AI56" s="2">
        <f>IF(抽出データ!AW56-2&lt;=0,1,2)</f>
        <v>1</v>
      </c>
      <c r="AJ56" s="2">
        <f>IF(抽出データ!AX56-2&lt;=0,1,2)</f>
        <v>1</v>
      </c>
      <c r="AK56" s="2">
        <f>IF(抽出データ!AY56-2&lt;=0,1,2)</f>
        <v>1</v>
      </c>
      <c r="AL56" s="2">
        <f>IF(抽出データ!AZ56-2&lt;0,0,抽出データ!AZ56-2)</f>
        <v>0</v>
      </c>
      <c r="AM56" s="2">
        <f>IF(抽出データ!BB56-2&lt;0,0,抽出データ!BB56-2)</f>
        <v>0</v>
      </c>
      <c r="AN56" s="2">
        <f>IF(抽出データ!BD56-2&lt;0,0,抽出データ!BD56-2)</f>
        <v>0</v>
      </c>
      <c r="AO56" s="2">
        <f>MIN(2,IF(抽出データ!BE56-2&lt;0,0,抽出データ!BE56-2))</f>
        <v>0</v>
      </c>
      <c r="AP56" s="2">
        <f>IF(抽出データ!BF56-2&lt;0,0,抽出データ!BF56-2)</f>
        <v>0</v>
      </c>
      <c r="AQ56" s="2">
        <f>IF(抽出データ!BG56-2&lt;0,0,抽出データ!BG56-2)</f>
        <v>0</v>
      </c>
      <c r="AR56" s="2">
        <f>IF(抽出データ!BH56-2&lt;0,0,抽出データ!BH56-2)</f>
        <v>0</v>
      </c>
      <c r="AS56" s="2">
        <f t="shared" si="14"/>
        <v>0</v>
      </c>
      <c r="AT56" s="2">
        <f>IF(抽出データ!DB56-2&lt;=0,1,2)</f>
        <v>1</v>
      </c>
      <c r="AU56" s="2">
        <f>IF(抽出データ!DD56-2&lt;0,0,抽出データ!DD56-2)</f>
        <v>2</v>
      </c>
      <c r="AV56" s="2">
        <f>IF(抽出データ!DE56-2&lt;0,0,抽出データ!DE56-2)</f>
        <v>1</v>
      </c>
      <c r="AW56" s="2">
        <f>IF(抽出データ!DF56-2&lt;0,0,IF(抽出データ!DF56&gt;3,2,1))</f>
        <v>2</v>
      </c>
      <c r="AX56" s="2">
        <f>IF(抽出データ!DG56-2&lt;=0,1,2)</f>
        <v>2</v>
      </c>
      <c r="AY56" s="8">
        <v>4</v>
      </c>
      <c r="AZ56" s="2">
        <v>3</v>
      </c>
      <c r="BA56" s="2">
        <v>3</v>
      </c>
      <c r="BI56" s="4" t="s">
        <v>445</v>
      </c>
      <c r="BJ56" s="2">
        <v>1</v>
      </c>
      <c r="BK56" s="2">
        <v>100</v>
      </c>
      <c r="BL56" s="2">
        <v>1</v>
      </c>
      <c r="BM56" s="2">
        <v>11000</v>
      </c>
      <c r="BO56" s="2">
        <v>2</v>
      </c>
      <c r="BP56" s="2">
        <v>2</v>
      </c>
      <c r="BQ56" s="2">
        <v>3</v>
      </c>
      <c r="BR56" s="2">
        <v>4</v>
      </c>
      <c r="BS56" s="2">
        <v>4</v>
      </c>
      <c r="BT56" s="2">
        <v>4</v>
      </c>
      <c r="BV56" s="2">
        <f t="shared" si="1"/>
        <v>46</v>
      </c>
      <c r="BW56" s="2">
        <f t="shared" si="2"/>
        <v>25</v>
      </c>
      <c r="BX56" s="2">
        <f t="shared" si="3"/>
        <v>10</v>
      </c>
      <c r="BY56" s="2">
        <f t="shared" si="4"/>
        <v>11</v>
      </c>
      <c r="BZ56" s="2">
        <f t="shared" si="5"/>
        <v>29</v>
      </c>
      <c r="CA56" s="2">
        <f t="shared" si="6"/>
        <v>11</v>
      </c>
      <c r="CB56" s="2">
        <f t="shared" si="7"/>
        <v>9</v>
      </c>
      <c r="CC56" s="2">
        <f t="shared" si="8"/>
        <v>14</v>
      </c>
      <c r="CD56" s="2">
        <f t="shared" si="9"/>
        <v>18</v>
      </c>
      <c r="CE56" s="2">
        <f t="shared" si="10"/>
        <v>16</v>
      </c>
      <c r="CF56" s="2">
        <f t="shared" si="11"/>
        <v>10</v>
      </c>
      <c r="CG56" s="2">
        <f t="shared" si="12"/>
        <v>18</v>
      </c>
      <c r="CH56" s="2">
        <f t="shared" si="15"/>
        <v>6</v>
      </c>
      <c r="CI56" s="2">
        <f t="shared" si="13"/>
        <v>6</v>
      </c>
      <c r="CJ56" s="2">
        <f t="shared" si="16"/>
        <v>19</v>
      </c>
      <c r="CK56" s="2">
        <f>55+IF(抽出データ!BJ56=1,60,0)+IF(抽出データ!BK56=1,25,0)+IF(抽出データ!BM56=1,5,0)+IF(抽出データ!BL56=1,5,0)+IF(抽出データ!BN56=1,5,0)</f>
        <v>55</v>
      </c>
      <c r="CL56" s="2">
        <f>(80+IF(抽出データ!BR56=1,12,0)+IF(SUM(抽出データ!BS56:BV56,抽出データ!CB56)&gt;1,22,IF(SUM(抽出データ!BS56:BV56,抽出データ!CB56)=1,11,0)))</f>
        <v>80</v>
      </c>
      <c r="CM56" s="2">
        <f>80+IF(抽出データ!CH56=1,40,0)+IF(抽出データ!CI56=1,20,0)+IF(抽出データ!CJ56=1,20,0)</f>
        <v>80</v>
      </c>
      <c r="CN56" s="2">
        <f>80+IF(抽出データ!CN56=1,10,0)+IF(抽出データ!CO56=1,5,0)+IF(抽出データ!CP56=1,10,0)+12</f>
        <v>92</v>
      </c>
      <c r="CO56" s="2">
        <f>IF(SUM(抽出データ!CT56:CW56)&gt;0,120,100)</f>
        <v>100</v>
      </c>
      <c r="CQ56" s="2">
        <f t="shared" si="17"/>
        <v>72.2</v>
      </c>
    </row>
    <row r="57" spans="1:95">
      <c r="A57" s="2">
        <v>1988</v>
      </c>
      <c r="B57" s="2">
        <v>100</v>
      </c>
      <c r="C57" s="2">
        <v>2</v>
      </c>
      <c r="D57" s="2">
        <f t="shared" si="0"/>
        <v>50</v>
      </c>
      <c r="E57" s="4" t="s">
        <v>75</v>
      </c>
      <c r="F57" s="2">
        <f>IF(抽出データ!S57-2&lt;0,0,抽出データ!S57-2)</f>
        <v>2</v>
      </c>
      <c r="G57" s="2">
        <f>IF(抽出データ!T57-2&lt;0,0,抽出データ!T57-2)</f>
        <v>0</v>
      </c>
      <c r="H57" s="2">
        <f>IF(抽出データ!U57-2&lt;0,0,抽出データ!U57-2)</f>
        <v>0</v>
      </c>
      <c r="I57" s="2">
        <f>IF(抽出データ!V57-2&lt;0,0,抽出データ!V57-2)</f>
        <v>0</v>
      </c>
      <c r="J57" s="2">
        <f>MIN(2,IF(抽出データ!W57-2&lt;0,0,抽出データ!W57-2))</f>
        <v>0</v>
      </c>
      <c r="K57" s="2">
        <f>IF(抽出データ!X57-2&lt;0,0,抽出データ!X57-2)</f>
        <v>0</v>
      </c>
      <c r="L57" s="2">
        <f>IF(抽出データ!Y57-2&lt;0,0,抽出データ!Y57-2)</f>
        <v>0</v>
      </c>
      <c r="M57" s="2">
        <f>IF(抽出データ!Z57-2&lt;0,0,抽出データ!Z57-2)</f>
        <v>0</v>
      </c>
      <c r="N57" s="2">
        <f>IF(抽出データ!AB57-2&lt;0,0,抽出データ!AB57-2)</f>
        <v>0</v>
      </c>
      <c r="O57" s="2">
        <f>IF(抽出データ!AC57-2&lt;0,0,抽出データ!AC57-2)</f>
        <v>2</v>
      </c>
      <c r="P57" s="2">
        <f>IF(抽出データ!AD57-2&lt;0,0,抽出データ!AD57-2)</f>
        <v>2</v>
      </c>
      <c r="Q57" s="2">
        <f>IF(抽出データ!AE57-2&lt;0,0,抽出データ!AE57-2)</f>
        <v>2</v>
      </c>
      <c r="R57" s="2">
        <f>IF(抽出データ!AF57-2&lt;0,0,抽出データ!AF57-2)</f>
        <v>2</v>
      </c>
      <c r="S57" s="2">
        <f>IF(抽出データ!AG57-2&lt;0,0,抽出データ!AG57-2)</f>
        <v>2</v>
      </c>
      <c r="T57" s="2">
        <f>IF(抽出データ!AH57-2&lt;0,0,抽出データ!AH57-2)</f>
        <v>2</v>
      </c>
      <c r="U57" s="2">
        <f>IF(抽出データ!AI57-2&lt;0,0,抽出データ!AI57-2)</f>
        <v>2</v>
      </c>
      <c r="V57" s="2">
        <f>IF(抽出データ!AJ57-2&lt;0,0,抽出データ!AJ57-2)</f>
        <v>0</v>
      </c>
      <c r="W57" s="2">
        <f>IF(抽出データ!AK57-2&lt;0,0,抽出データ!AK57-2)</f>
        <v>2</v>
      </c>
      <c r="X57" s="2">
        <f>IF(抽出データ!AL57-2&lt;0,0,抽出データ!AL57-2)</f>
        <v>2</v>
      </c>
      <c r="Y57" s="2">
        <f>IF(抽出データ!AM57-2&lt;0,0,抽出データ!AM57-2)</f>
        <v>1</v>
      </c>
      <c r="Z57" s="2">
        <f>IF(抽出データ!AN57-2&lt;0,0,抽出データ!AN57-2)</f>
        <v>0</v>
      </c>
      <c r="AA57" s="2">
        <f>IF(抽出データ!AO57-2&lt;0,0,抽出データ!AO57-2)</f>
        <v>2</v>
      </c>
      <c r="AB57" s="2">
        <f>IF(抽出データ!AP57-2&lt;0,0,抽出データ!AP57-2)</f>
        <v>2</v>
      </c>
      <c r="AC57" s="2">
        <f>IF(抽出データ!AQ57-2&lt;0,0,抽出データ!AQ57-2)</f>
        <v>2</v>
      </c>
      <c r="AD57" s="2">
        <f>IF(抽出データ!AR57-2&lt;=0,1,2)</f>
        <v>1</v>
      </c>
      <c r="AE57" s="2">
        <f>IF(抽出データ!AS57-2&lt;=0,1,2)</f>
        <v>1</v>
      </c>
      <c r="AF57" s="2">
        <f>IF(抽出データ!AT57-2&lt;=0,1,2)</f>
        <v>2</v>
      </c>
      <c r="AG57" s="2">
        <f>IF(抽出データ!AU57-2&lt;=0,1,2)</f>
        <v>1</v>
      </c>
      <c r="AH57" s="2">
        <f>IF(抽出データ!AV57-2&lt;=0,1,2)</f>
        <v>2</v>
      </c>
      <c r="AI57" s="2">
        <f>IF(抽出データ!AW57-2&lt;=0,1,2)</f>
        <v>1</v>
      </c>
      <c r="AJ57" s="2">
        <f>IF(抽出データ!AX57-2&lt;=0,1,2)</f>
        <v>1</v>
      </c>
      <c r="AK57" s="2">
        <f>IF(抽出データ!AY57-2&lt;=0,1,2)</f>
        <v>1</v>
      </c>
      <c r="AL57" s="2">
        <f>IF(抽出データ!AZ57-2&lt;0,0,抽出データ!AZ57-2)</f>
        <v>0</v>
      </c>
      <c r="AM57" s="2">
        <f>IF(抽出データ!BB57-2&lt;0,0,抽出データ!BB57-2)</f>
        <v>0</v>
      </c>
      <c r="AN57" s="2">
        <f>IF(抽出データ!BD57-2&lt;0,0,抽出データ!BD57-2)</f>
        <v>0</v>
      </c>
      <c r="AO57" s="2">
        <f>MIN(2,IF(抽出データ!BE57-2&lt;0,0,抽出データ!BE57-2))</f>
        <v>0</v>
      </c>
      <c r="AP57" s="2">
        <f>IF(抽出データ!BF57-2&lt;0,0,抽出データ!BF57-2)</f>
        <v>0</v>
      </c>
      <c r="AQ57" s="2">
        <f>IF(抽出データ!BG57-2&lt;0,0,抽出データ!BG57-2)</f>
        <v>0</v>
      </c>
      <c r="AR57" s="2">
        <f>IF(抽出データ!BH57-2&lt;0,0,抽出データ!BH57-2)</f>
        <v>0</v>
      </c>
      <c r="AS57" s="2">
        <f t="shared" si="14"/>
        <v>0</v>
      </c>
      <c r="AT57" s="2">
        <f>IF(抽出データ!DB57-2&lt;=0,1,2)</f>
        <v>1</v>
      </c>
      <c r="AU57" s="2">
        <f>IF(抽出データ!DD57-2&lt;0,0,抽出データ!DD57-2)</f>
        <v>0</v>
      </c>
      <c r="AV57" s="2">
        <f>IF(抽出データ!DE57-2&lt;0,0,抽出データ!DE57-2)</f>
        <v>0</v>
      </c>
      <c r="AW57" s="2">
        <f>IF(抽出データ!DF57-2&lt;0,0,IF(抽出データ!DF57&gt;3,2,1))</f>
        <v>1</v>
      </c>
      <c r="AX57" s="2">
        <f>IF(抽出データ!DG57-2&lt;=0,1,2)</f>
        <v>1</v>
      </c>
      <c r="AY57" s="8">
        <v>1</v>
      </c>
      <c r="AZ57" s="2">
        <v>1</v>
      </c>
      <c r="BA57" s="2">
        <v>1</v>
      </c>
      <c r="BI57" s="4" t="s">
        <v>445</v>
      </c>
      <c r="BJ57" s="2">
        <v>1</v>
      </c>
      <c r="BK57" s="2">
        <v>75</v>
      </c>
      <c r="BL57" s="2">
        <v>3</v>
      </c>
      <c r="BO57" s="2">
        <v>4</v>
      </c>
      <c r="BP57" s="2">
        <v>4</v>
      </c>
      <c r="BQ57" s="2">
        <v>4</v>
      </c>
      <c r="BR57" s="2">
        <v>4</v>
      </c>
      <c r="BS57" s="2">
        <v>4</v>
      </c>
      <c r="BT57" s="2">
        <v>4</v>
      </c>
      <c r="BV57" s="2">
        <f t="shared" si="1"/>
        <v>40</v>
      </c>
      <c r="BW57" s="2">
        <f t="shared" si="2"/>
        <v>23</v>
      </c>
      <c r="BX57" s="2">
        <f t="shared" si="3"/>
        <v>11</v>
      </c>
      <c r="BY57" s="2">
        <f t="shared" si="4"/>
        <v>6</v>
      </c>
      <c r="BZ57" s="2">
        <f t="shared" si="5"/>
        <v>29</v>
      </c>
      <c r="CA57" s="2">
        <f t="shared" si="6"/>
        <v>11</v>
      </c>
      <c r="CB57" s="2">
        <f t="shared" si="7"/>
        <v>5</v>
      </c>
      <c r="CC57" s="2">
        <f t="shared" si="8"/>
        <v>15</v>
      </c>
      <c r="CD57" s="2">
        <f t="shared" si="9"/>
        <v>15</v>
      </c>
      <c r="CE57" s="2">
        <f t="shared" si="10"/>
        <v>15</v>
      </c>
      <c r="CF57" s="2">
        <f t="shared" si="11"/>
        <v>9</v>
      </c>
      <c r="CG57" s="2">
        <f t="shared" si="12"/>
        <v>21</v>
      </c>
      <c r="CH57" s="2">
        <f t="shared" si="15"/>
        <v>3</v>
      </c>
      <c r="CI57" s="2">
        <f t="shared" si="13"/>
        <v>4</v>
      </c>
      <c r="CJ57" s="2">
        <f t="shared" si="16"/>
        <v>12</v>
      </c>
      <c r="CK57" s="2">
        <f>55+IF(抽出データ!BJ57=1,60,0)+IF(抽出データ!BK57=1,25,0)+IF(抽出データ!BM57=1,5,0)+IF(抽出データ!BL57=1,5,0)+IF(抽出データ!BN57=1,5,0)</f>
        <v>55</v>
      </c>
      <c r="CL57" s="2">
        <f>(80+IF(抽出データ!BR57=1,12,0)+IF(SUM(抽出データ!BS57:BV57,抽出データ!CB57)&gt;1,22,IF(SUM(抽出データ!BS57:BV57,抽出データ!CB57)=1,11,0)))</f>
        <v>80</v>
      </c>
      <c r="CM57" s="2">
        <f>80+IF(抽出データ!CH57=1,40,0)+IF(抽出データ!CI57=1,20,0)+IF(抽出データ!CJ57=1,20,0)</f>
        <v>80</v>
      </c>
      <c r="CN57" s="2">
        <f>80+IF(抽出データ!CN57=1,10,0)+IF(抽出データ!CO57=1,5,0)+IF(抽出データ!CP57=1,10,0)+12</f>
        <v>92</v>
      </c>
      <c r="CO57" s="2">
        <f>IF(SUM(抽出データ!CT57:CW57)&gt;0,120,100)</f>
        <v>100</v>
      </c>
      <c r="CQ57" s="2">
        <f t="shared" si="17"/>
        <v>72.2</v>
      </c>
    </row>
    <row r="58" spans="1:95">
      <c r="A58" s="2">
        <v>1995</v>
      </c>
      <c r="B58" s="2">
        <v>2600</v>
      </c>
      <c r="C58" s="2">
        <v>8</v>
      </c>
      <c r="D58" s="2">
        <f t="shared" si="0"/>
        <v>325</v>
      </c>
      <c r="E58" s="4" t="s">
        <v>76</v>
      </c>
      <c r="F58" s="2">
        <f>IF(抽出データ!S58-2&lt;0,0,抽出データ!S58-2)</f>
        <v>1</v>
      </c>
      <c r="G58" s="2">
        <f>IF(抽出データ!T58-2&lt;0,0,抽出データ!T58-2)</f>
        <v>1</v>
      </c>
      <c r="H58" s="2">
        <f>IF(抽出データ!U58-2&lt;0,0,抽出データ!U58-2)</f>
        <v>1</v>
      </c>
      <c r="I58" s="2">
        <f>IF(抽出データ!V58-2&lt;0,0,抽出データ!V58-2)</f>
        <v>1</v>
      </c>
      <c r="J58" s="2">
        <f>MIN(2,IF(抽出データ!W58-2&lt;0,0,抽出データ!W58-2))</f>
        <v>1</v>
      </c>
      <c r="K58" s="2">
        <f>IF(抽出データ!X58-2&lt;0,0,抽出データ!X58-2)</f>
        <v>1</v>
      </c>
      <c r="L58" s="2">
        <f>IF(抽出データ!Y58-2&lt;0,0,抽出データ!Y58-2)</f>
        <v>1</v>
      </c>
      <c r="M58" s="2">
        <f>IF(抽出データ!Z58-2&lt;0,0,抽出データ!Z58-2)</f>
        <v>2</v>
      </c>
      <c r="N58" s="2">
        <f>IF(抽出データ!AB58-2&lt;0,0,抽出データ!AB58-2)</f>
        <v>2</v>
      </c>
      <c r="O58" s="2">
        <f>IF(抽出データ!AC58-2&lt;0,0,抽出データ!AC58-2)</f>
        <v>1</v>
      </c>
      <c r="P58" s="2">
        <f>IF(抽出データ!AD58-2&lt;0,0,抽出データ!AD58-2)</f>
        <v>1</v>
      </c>
      <c r="Q58" s="2">
        <f>IF(抽出データ!AE58-2&lt;0,0,抽出データ!AE58-2)</f>
        <v>1</v>
      </c>
      <c r="R58" s="2">
        <f>IF(抽出データ!AF58-2&lt;0,0,抽出データ!AF58-2)</f>
        <v>2</v>
      </c>
      <c r="S58" s="2">
        <f>IF(抽出データ!AG58-2&lt;0,0,抽出データ!AG58-2)</f>
        <v>1</v>
      </c>
      <c r="T58" s="2">
        <f>IF(抽出データ!AH58-2&lt;0,0,抽出データ!AH58-2)</f>
        <v>2</v>
      </c>
      <c r="U58" s="2">
        <f>IF(抽出データ!AI58-2&lt;0,0,抽出データ!AI58-2)</f>
        <v>1</v>
      </c>
      <c r="V58" s="2">
        <f>IF(抽出データ!AJ58-2&lt;0,0,抽出データ!AJ58-2)</f>
        <v>1</v>
      </c>
      <c r="W58" s="2">
        <f>IF(抽出データ!AK58-2&lt;0,0,抽出データ!AK58-2)</f>
        <v>2</v>
      </c>
      <c r="X58" s="2">
        <f>IF(抽出データ!AL58-2&lt;0,0,抽出データ!AL58-2)</f>
        <v>2</v>
      </c>
      <c r="Y58" s="2">
        <f>IF(抽出データ!AM58-2&lt;0,0,抽出データ!AM58-2)</f>
        <v>2</v>
      </c>
      <c r="Z58" s="2">
        <f>IF(抽出データ!AN58-2&lt;0,0,抽出データ!AN58-2)</f>
        <v>1</v>
      </c>
      <c r="AA58" s="2">
        <f>IF(抽出データ!AO58-2&lt;0,0,抽出データ!AO58-2)</f>
        <v>2</v>
      </c>
      <c r="AB58" s="2">
        <f>IF(抽出データ!AP58-2&lt;0,0,抽出データ!AP58-2)</f>
        <v>1</v>
      </c>
      <c r="AC58" s="2">
        <f>IF(抽出データ!AQ58-2&lt;0,0,抽出データ!AQ58-2)</f>
        <v>1</v>
      </c>
      <c r="AD58" s="2">
        <f>IF(抽出データ!AR58-2&lt;=0,1,2)</f>
        <v>1</v>
      </c>
      <c r="AE58" s="2">
        <f>IF(抽出データ!AS58-2&lt;=0,1,2)</f>
        <v>2</v>
      </c>
      <c r="AF58" s="2">
        <f>IF(抽出データ!AT58-2&lt;=0,1,2)</f>
        <v>2</v>
      </c>
      <c r="AG58" s="2">
        <f>IF(抽出データ!AU58-2&lt;=0,1,2)</f>
        <v>1</v>
      </c>
      <c r="AH58" s="2">
        <f>IF(抽出データ!AV58-2&lt;=0,1,2)</f>
        <v>2</v>
      </c>
      <c r="AI58" s="2">
        <f>IF(抽出データ!AW58-2&lt;=0,1,2)</f>
        <v>2</v>
      </c>
      <c r="AJ58" s="2">
        <f>IF(抽出データ!AX58-2&lt;=0,1,2)</f>
        <v>2</v>
      </c>
      <c r="AK58" s="2">
        <f>IF(抽出データ!AY58-2&lt;=0,1,2)</f>
        <v>2</v>
      </c>
      <c r="AL58" s="2">
        <f>IF(抽出データ!AZ58-2&lt;0,0,抽出データ!AZ58-2)</f>
        <v>1</v>
      </c>
      <c r="AM58" s="2">
        <f>IF(抽出データ!BB58-2&lt;0,0,抽出データ!BB58-2)</f>
        <v>2</v>
      </c>
      <c r="AN58" s="2">
        <f>IF(抽出データ!BD58-2&lt;0,0,抽出データ!BD58-2)</f>
        <v>2</v>
      </c>
      <c r="AO58" s="2">
        <f>MIN(2,IF(抽出データ!BE58-2&lt;0,0,抽出データ!BE58-2))</f>
        <v>2</v>
      </c>
      <c r="AP58" s="2">
        <f>IF(抽出データ!BF58-2&lt;0,0,抽出データ!BF58-2)</f>
        <v>0</v>
      </c>
      <c r="AQ58" s="2">
        <f>IF(抽出データ!BG58-2&lt;0,0,抽出データ!BG58-2)</f>
        <v>1</v>
      </c>
      <c r="AR58" s="2">
        <f>IF(抽出データ!BH58-2&lt;0,0,抽出データ!BH58-2)</f>
        <v>0</v>
      </c>
      <c r="AS58" s="2">
        <f t="shared" si="14"/>
        <v>0</v>
      </c>
      <c r="AT58" s="2">
        <f>IF(抽出データ!DB58-2&lt;=0,1,2)</f>
        <v>2</v>
      </c>
      <c r="AU58" s="2">
        <f>IF(抽出データ!DD58-2&lt;0,0,抽出データ!DD58-2)</f>
        <v>2</v>
      </c>
      <c r="AV58" s="2">
        <f>IF(抽出データ!DE58-2&lt;0,0,抽出データ!DE58-2)</f>
        <v>2</v>
      </c>
      <c r="AW58" s="2">
        <f>IF(抽出データ!DF58-2&lt;0,0,IF(抽出データ!DF58&gt;3,2,1))</f>
        <v>1</v>
      </c>
      <c r="AX58" s="2">
        <f>IF(抽出データ!DG58-2&lt;=0,1,2)</f>
        <v>2</v>
      </c>
      <c r="AY58" s="8">
        <v>5</v>
      </c>
      <c r="AZ58" s="2">
        <v>4</v>
      </c>
      <c r="BA58" s="2">
        <v>2</v>
      </c>
      <c r="BB58" s="2">
        <v>1</v>
      </c>
      <c r="BC58" s="2">
        <v>1</v>
      </c>
      <c r="BD58" s="2">
        <v>1</v>
      </c>
      <c r="BE58" s="2">
        <v>1</v>
      </c>
      <c r="BF58" s="2">
        <v>1</v>
      </c>
      <c r="BG58" s="2">
        <v>1</v>
      </c>
      <c r="BH58" s="2">
        <v>0</v>
      </c>
      <c r="BI58" s="4" t="s">
        <v>445</v>
      </c>
      <c r="BJ58" s="2">
        <v>1</v>
      </c>
      <c r="BK58" s="2">
        <v>100</v>
      </c>
      <c r="BL58" s="2">
        <v>1</v>
      </c>
      <c r="BM58" s="2">
        <v>5000</v>
      </c>
      <c r="BO58" s="2">
        <v>7</v>
      </c>
      <c r="BP58" s="2">
        <v>7</v>
      </c>
      <c r="BQ58" s="2">
        <v>4</v>
      </c>
      <c r="BR58" s="2">
        <v>1</v>
      </c>
      <c r="BS58" s="2">
        <v>1</v>
      </c>
      <c r="BT58" s="2">
        <v>1</v>
      </c>
      <c r="BV58" s="2">
        <f t="shared" si="1"/>
        <v>65.5</v>
      </c>
      <c r="BW58" s="2">
        <f t="shared" si="2"/>
        <v>30</v>
      </c>
      <c r="BX58" s="2">
        <f t="shared" si="3"/>
        <v>11</v>
      </c>
      <c r="BY58" s="2">
        <f t="shared" si="4"/>
        <v>21</v>
      </c>
      <c r="BZ58" s="2">
        <f t="shared" si="5"/>
        <v>32</v>
      </c>
      <c r="CA58" s="2">
        <f t="shared" si="6"/>
        <v>17</v>
      </c>
      <c r="CB58" s="2">
        <f t="shared" si="7"/>
        <v>14</v>
      </c>
      <c r="CC58" s="2">
        <f t="shared" si="8"/>
        <v>17</v>
      </c>
      <c r="CD58" s="2">
        <f t="shared" si="9"/>
        <v>23</v>
      </c>
      <c r="CE58" s="2">
        <f t="shared" si="10"/>
        <v>17</v>
      </c>
      <c r="CF58" s="2">
        <f t="shared" si="11"/>
        <v>10</v>
      </c>
      <c r="CG58" s="2">
        <f t="shared" si="12"/>
        <v>23</v>
      </c>
      <c r="CH58" s="2">
        <f t="shared" si="15"/>
        <v>7</v>
      </c>
      <c r="CI58" s="2">
        <f t="shared" si="13"/>
        <v>11</v>
      </c>
      <c r="CJ58" s="2">
        <f t="shared" si="16"/>
        <v>25.5</v>
      </c>
      <c r="CK58" s="2">
        <f>55+IF(抽出データ!BJ58=1,60,0)+IF(抽出データ!BK58=1,25,0)+IF(抽出データ!BM58=1,5,0)+IF(抽出データ!BL58=1,5,0)+IF(抽出データ!BN58=1,5,0)</f>
        <v>65</v>
      </c>
      <c r="CL58" s="2">
        <f>(80+IF(抽出データ!BR58=1,12,0)+IF(SUM(抽出データ!BS58:BV58,抽出データ!CB58)&gt;1,22,IF(SUM(抽出データ!BS58:BV58,抽出データ!CB58)=1,11,0)))</f>
        <v>102</v>
      </c>
      <c r="CM58" s="2">
        <f>80+IF(抽出データ!CH58=1,40,0)+IF(抽出データ!CI58=1,20,0)+IF(抽出データ!CJ58=1,20,0)</f>
        <v>120</v>
      </c>
      <c r="CN58" s="2">
        <f>80+IF(抽出データ!CN58=1,10,0)+IF(抽出データ!CO58=1,5,0)+IF(抽出データ!CP58=1,10,0)+12</f>
        <v>107</v>
      </c>
      <c r="CO58" s="2">
        <f>IF(SUM(抽出データ!CT58:CW58)&gt;0,120,100)</f>
        <v>120</v>
      </c>
      <c r="CQ58" s="2">
        <f t="shared" si="17"/>
        <v>91.3</v>
      </c>
    </row>
    <row r="59" spans="1:95">
      <c r="A59" s="2">
        <v>2004</v>
      </c>
      <c r="B59" s="2">
        <v>10000</v>
      </c>
      <c r="C59" s="2">
        <v>30</v>
      </c>
      <c r="D59" s="2">
        <f t="shared" si="0"/>
        <v>333.33333333333331</v>
      </c>
      <c r="E59" s="4" t="s">
        <v>22</v>
      </c>
      <c r="F59" s="2">
        <f>IF(抽出データ!S59-2&lt;0,0,抽出データ!S59-2)</f>
        <v>0</v>
      </c>
      <c r="G59" s="2">
        <f>IF(抽出データ!T59-2&lt;0,0,抽出データ!T59-2)</f>
        <v>1</v>
      </c>
      <c r="H59" s="2">
        <f>IF(抽出データ!U59-2&lt;0,0,抽出データ!U59-2)</f>
        <v>2</v>
      </c>
      <c r="I59" s="2">
        <f>IF(抽出データ!V59-2&lt;0,0,抽出データ!V59-2)</f>
        <v>2</v>
      </c>
      <c r="J59" s="2">
        <f>MIN(2,IF(抽出データ!W59-2&lt;0,0,抽出データ!W59-2))</f>
        <v>1</v>
      </c>
      <c r="K59" s="2">
        <f>IF(抽出データ!X59-2&lt;0,0,抽出データ!X59-2)</f>
        <v>2</v>
      </c>
      <c r="L59" s="2">
        <f>IF(抽出データ!Y59-2&lt;0,0,抽出データ!Y59-2)</f>
        <v>1</v>
      </c>
      <c r="M59" s="2">
        <f>IF(抽出データ!Z59-2&lt;0,0,抽出データ!Z59-2)</f>
        <v>0</v>
      </c>
      <c r="N59" s="2">
        <f>IF(抽出データ!AB59-2&lt;0,0,抽出データ!AB59-2)</f>
        <v>1</v>
      </c>
      <c r="O59" s="2">
        <f>IF(抽出データ!AC59-2&lt;0,0,抽出データ!AC59-2)</f>
        <v>2</v>
      </c>
      <c r="P59" s="2">
        <f>IF(抽出データ!AD59-2&lt;0,0,抽出データ!AD59-2)</f>
        <v>2</v>
      </c>
      <c r="Q59" s="2">
        <f>IF(抽出データ!AE59-2&lt;0,0,抽出データ!AE59-2)</f>
        <v>2</v>
      </c>
      <c r="R59" s="2">
        <f>IF(抽出データ!AF59-2&lt;0,0,抽出データ!AF59-2)</f>
        <v>1</v>
      </c>
      <c r="S59" s="2">
        <f>IF(抽出データ!AG59-2&lt;0,0,抽出データ!AG59-2)</f>
        <v>1</v>
      </c>
      <c r="T59" s="2">
        <f>IF(抽出データ!AH59-2&lt;0,0,抽出データ!AH59-2)</f>
        <v>2</v>
      </c>
      <c r="U59" s="2">
        <f>IF(抽出データ!AI59-2&lt;0,0,抽出データ!AI59-2)</f>
        <v>1</v>
      </c>
      <c r="V59" s="2">
        <f>IF(抽出データ!AJ59-2&lt;0,0,抽出データ!AJ59-2)</f>
        <v>1</v>
      </c>
      <c r="W59" s="2">
        <f>IF(抽出データ!AK59-2&lt;0,0,抽出データ!AK59-2)</f>
        <v>2</v>
      </c>
      <c r="X59" s="2">
        <f>IF(抽出データ!AL59-2&lt;0,0,抽出データ!AL59-2)</f>
        <v>2</v>
      </c>
      <c r="Y59" s="2">
        <f>IF(抽出データ!AM59-2&lt;0,0,抽出データ!AM59-2)</f>
        <v>1</v>
      </c>
      <c r="Z59" s="2">
        <f>IF(抽出データ!AN59-2&lt;0,0,抽出データ!AN59-2)</f>
        <v>2</v>
      </c>
      <c r="AA59" s="2">
        <f>IF(抽出データ!AO59-2&lt;0,0,抽出データ!AO59-2)</f>
        <v>2</v>
      </c>
      <c r="AB59" s="2">
        <f>IF(抽出データ!AP59-2&lt;0,0,抽出データ!AP59-2)</f>
        <v>2</v>
      </c>
      <c r="AC59" s="2">
        <f>IF(抽出データ!AQ59-2&lt;0,0,抽出データ!AQ59-2)</f>
        <v>2</v>
      </c>
      <c r="AD59" s="2">
        <f>IF(抽出データ!AR59-2&lt;=0,1,2)</f>
        <v>1</v>
      </c>
      <c r="AE59" s="2">
        <f>IF(抽出データ!AS59-2&lt;=0,1,2)</f>
        <v>1</v>
      </c>
      <c r="AF59" s="2">
        <f>IF(抽出データ!AT59-2&lt;=0,1,2)</f>
        <v>2</v>
      </c>
      <c r="AG59" s="2">
        <f>IF(抽出データ!AU59-2&lt;=0,1,2)</f>
        <v>2</v>
      </c>
      <c r="AH59" s="2">
        <f>IF(抽出データ!AV59-2&lt;=0,1,2)</f>
        <v>2</v>
      </c>
      <c r="AI59" s="2">
        <f>IF(抽出データ!AW59-2&lt;=0,1,2)</f>
        <v>2</v>
      </c>
      <c r="AJ59" s="2">
        <f>IF(抽出データ!AX59-2&lt;=0,1,2)</f>
        <v>1</v>
      </c>
      <c r="AK59" s="2">
        <f>IF(抽出データ!AY59-2&lt;=0,1,2)</f>
        <v>2</v>
      </c>
      <c r="AL59" s="2">
        <f>IF(抽出データ!AZ59-2&lt;0,0,抽出データ!AZ59-2)</f>
        <v>2</v>
      </c>
      <c r="AM59" s="2">
        <f>IF(抽出データ!BB59-2&lt;0,0,抽出データ!BB59-2)</f>
        <v>1</v>
      </c>
      <c r="AN59" s="2">
        <f>IF(抽出データ!BD59-2&lt;0,0,抽出データ!BD59-2)</f>
        <v>2</v>
      </c>
      <c r="AO59" s="2">
        <f>MIN(2,IF(抽出データ!BE59-2&lt;0,0,抽出データ!BE59-2))</f>
        <v>2</v>
      </c>
      <c r="AP59" s="2">
        <f>IF(抽出データ!BF59-2&lt;0,0,抽出データ!BF59-2)</f>
        <v>1</v>
      </c>
      <c r="AQ59" s="2">
        <f>IF(抽出データ!BG59-2&lt;0,0,抽出データ!BG59-2)</f>
        <v>2</v>
      </c>
      <c r="AR59" s="2">
        <f>IF(抽出データ!BH59-2&lt;0,0,抽出データ!BH59-2)</f>
        <v>1</v>
      </c>
      <c r="AS59" s="2">
        <f t="shared" si="14"/>
        <v>0</v>
      </c>
      <c r="AT59" s="2">
        <f>IF(抽出データ!DB59-2&lt;=0,1,2)</f>
        <v>2</v>
      </c>
      <c r="AU59" s="2">
        <f>IF(抽出データ!DD59-2&lt;0,0,抽出データ!DD59-2)</f>
        <v>1</v>
      </c>
      <c r="AV59" s="2">
        <f>IF(抽出データ!DE59-2&lt;0,0,抽出データ!DE59-2)</f>
        <v>1</v>
      </c>
      <c r="AW59" s="2">
        <f>IF(抽出データ!DF59-2&lt;0,0,IF(抽出データ!DF59&gt;3,2,1))</f>
        <v>1</v>
      </c>
      <c r="AX59" s="2">
        <f>IF(抽出データ!DG59-2&lt;=0,1,2)</f>
        <v>1</v>
      </c>
      <c r="AY59" s="8">
        <v>5</v>
      </c>
      <c r="AZ59" s="2">
        <v>3</v>
      </c>
      <c r="BA59" s="2">
        <v>2</v>
      </c>
      <c r="BB59" s="2">
        <v>1</v>
      </c>
      <c r="BC59" s="2">
        <v>0</v>
      </c>
      <c r="BD59" s="2">
        <v>0</v>
      </c>
      <c r="BE59" s="2">
        <v>0</v>
      </c>
      <c r="BF59" s="2">
        <v>0</v>
      </c>
      <c r="BG59" s="2">
        <v>0</v>
      </c>
      <c r="BH59" s="2">
        <v>0</v>
      </c>
      <c r="BI59" s="4" t="s">
        <v>445</v>
      </c>
      <c r="BJ59" s="2">
        <v>1</v>
      </c>
      <c r="BK59" s="2">
        <v>93</v>
      </c>
      <c r="BL59" s="2">
        <v>1</v>
      </c>
      <c r="BM59" s="2">
        <v>26000</v>
      </c>
      <c r="BO59" s="2">
        <v>2</v>
      </c>
      <c r="BP59" s="2">
        <v>5</v>
      </c>
      <c r="BQ59" s="2">
        <v>4</v>
      </c>
      <c r="BR59" s="2">
        <v>5</v>
      </c>
      <c r="BS59" s="2">
        <v>3</v>
      </c>
      <c r="BT59" s="2">
        <v>3</v>
      </c>
      <c r="BV59" s="2">
        <f t="shared" si="1"/>
        <v>70</v>
      </c>
      <c r="BW59" s="2">
        <f t="shared" si="2"/>
        <v>31</v>
      </c>
      <c r="BX59" s="2">
        <f t="shared" si="3"/>
        <v>12</v>
      </c>
      <c r="BY59" s="2">
        <f t="shared" si="4"/>
        <v>19</v>
      </c>
      <c r="BZ59" s="2">
        <f t="shared" si="5"/>
        <v>38</v>
      </c>
      <c r="CA59" s="2">
        <f t="shared" si="6"/>
        <v>17</v>
      </c>
      <c r="CB59" s="2">
        <f t="shared" si="7"/>
        <v>11</v>
      </c>
      <c r="CC59" s="2">
        <f t="shared" si="8"/>
        <v>16</v>
      </c>
      <c r="CD59" s="2">
        <f t="shared" si="9"/>
        <v>23</v>
      </c>
      <c r="CE59" s="2">
        <f t="shared" si="10"/>
        <v>21</v>
      </c>
      <c r="CF59" s="2">
        <f t="shared" si="11"/>
        <v>14</v>
      </c>
      <c r="CG59" s="2">
        <f t="shared" si="12"/>
        <v>23</v>
      </c>
      <c r="CH59" s="2">
        <f t="shared" si="15"/>
        <v>5</v>
      </c>
      <c r="CI59" s="2">
        <f t="shared" si="13"/>
        <v>12</v>
      </c>
      <c r="CJ59" s="2">
        <f t="shared" si="16"/>
        <v>29</v>
      </c>
      <c r="CK59" s="2">
        <f>55+IF(抽出データ!BJ59=1,60,0)+IF(抽出データ!BK59=1,25,0)+IF(抽出データ!BM59=1,5,0)+IF(抽出データ!BL59=1,5,0)+IF(抽出データ!BN59=1,5,0)</f>
        <v>80</v>
      </c>
      <c r="CL59" s="2">
        <f>(80+IF(抽出データ!BR59=1,12,0)+IF(SUM(抽出データ!BS59:BV59,抽出データ!CB59)&gt;1,22,IF(SUM(抽出データ!BS59:BV59,抽出データ!CB59)=1,11,0)))</f>
        <v>114</v>
      </c>
      <c r="CM59" s="2">
        <f>80+IF(抽出データ!CH59=1,40,0)+IF(抽出データ!CI59=1,20,0)+IF(抽出データ!CJ59=1,20,0)</f>
        <v>80</v>
      </c>
      <c r="CN59" s="2">
        <f>80+IF(抽出データ!CN59=1,10,0)+IF(抽出データ!CO59=1,5,0)+IF(抽出データ!CP59=1,10,0)+12</f>
        <v>97</v>
      </c>
      <c r="CO59" s="2">
        <f>IF(SUM(抽出データ!CT59:CW59)&gt;0,120,100)</f>
        <v>100</v>
      </c>
      <c r="CQ59" s="2">
        <f t="shared" si="17"/>
        <v>92.899999999999991</v>
      </c>
    </row>
    <row r="60" spans="1:95">
      <c r="A60" s="2">
        <v>2000</v>
      </c>
      <c r="B60" s="2">
        <v>800</v>
      </c>
      <c r="C60" s="2">
        <v>7</v>
      </c>
      <c r="D60" s="2">
        <f t="shared" si="0"/>
        <v>114.28571428571429</v>
      </c>
      <c r="E60" s="4" t="s">
        <v>77</v>
      </c>
      <c r="F60" s="2">
        <f>IF(抽出データ!S60-2&lt;0,0,抽出データ!S60-2)</f>
        <v>2</v>
      </c>
      <c r="G60" s="2">
        <f>IF(抽出データ!T60-2&lt;0,0,抽出データ!T60-2)</f>
        <v>1</v>
      </c>
      <c r="H60" s="2">
        <f>IF(抽出データ!U60-2&lt;0,0,抽出データ!U60-2)</f>
        <v>0</v>
      </c>
      <c r="I60" s="2">
        <f>IF(抽出データ!V60-2&lt;0,0,抽出データ!V60-2)</f>
        <v>0</v>
      </c>
      <c r="J60" s="2">
        <f>MIN(2,IF(抽出データ!W60-2&lt;0,0,抽出データ!W60-2))</f>
        <v>0</v>
      </c>
      <c r="K60" s="2">
        <f>IF(抽出データ!X60-2&lt;0,0,抽出データ!X60-2)</f>
        <v>0</v>
      </c>
      <c r="L60" s="2">
        <f>IF(抽出データ!Y60-2&lt;0,0,抽出データ!Y60-2)</f>
        <v>1</v>
      </c>
      <c r="M60" s="2">
        <f>IF(抽出データ!Z60-2&lt;0,0,抽出データ!Z60-2)</f>
        <v>0</v>
      </c>
      <c r="N60" s="2">
        <f>IF(抽出データ!AB60-2&lt;0,0,抽出データ!AB60-2)</f>
        <v>1</v>
      </c>
      <c r="O60" s="2">
        <f>IF(抽出データ!AC60-2&lt;0,0,抽出データ!AC60-2)</f>
        <v>2</v>
      </c>
      <c r="P60" s="2">
        <f>IF(抽出データ!AD60-2&lt;0,0,抽出データ!AD60-2)</f>
        <v>2</v>
      </c>
      <c r="Q60" s="2">
        <f>IF(抽出データ!AE60-2&lt;0,0,抽出データ!AE60-2)</f>
        <v>2</v>
      </c>
      <c r="R60" s="2">
        <f>IF(抽出データ!AF60-2&lt;0,0,抽出データ!AF60-2)</f>
        <v>1</v>
      </c>
      <c r="S60" s="2">
        <f>IF(抽出データ!AG60-2&lt;0,0,抽出データ!AG60-2)</f>
        <v>1</v>
      </c>
      <c r="T60" s="2">
        <f>IF(抽出データ!AH60-2&lt;0,0,抽出データ!AH60-2)</f>
        <v>1</v>
      </c>
      <c r="U60" s="2">
        <f>IF(抽出データ!AI60-2&lt;0,0,抽出データ!AI60-2)</f>
        <v>1</v>
      </c>
      <c r="V60" s="2">
        <f>IF(抽出データ!AJ60-2&lt;0,0,抽出データ!AJ60-2)</f>
        <v>1</v>
      </c>
      <c r="W60" s="2">
        <f>IF(抽出データ!AK60-2&lt;0,0,抽出データ!AK60-2)</f>
        <v>2</v>
      </c>
      <c r="X60" s="2">
        <f>IF(抽出データ!AL60-2&lt;0,0,抽出データ!AL60-2)</f>
        <v>0</v>
      </c>
      <c r="Y60" s="2">
        <f>IF(抽出データ!AM60-2&lt;0,0,抽出データ!AM60-2)</f>
        <v>0</v>
      </c>
      <c r="Z60" s="2">
        <f>IF(抽出データ!AN60-2&lt;0,0,抽出データ!AN60-2)</f>
        <v>0</v>
      </c>
      <c r="AA60" s="2">
        <f>IF(抽出データ!AO60-2&lt;0,0,抽出データ!AO60-2)</f>
        <v>0</v>
      </c>
      <c r="AB60" s="2">
        <f>IF(抽出データ!AP60-2&lt;0,0,抽出データ!AP60-2)</f>
        <v>0</v>
      </c>
      <c r="AC60" s="2">
        <f>IF(抽出データ!AQ60-2&lt;0,0,抽出データ!AQ60-2)</f>
        <v>0</v>
      </c>
      <c r="AD60" s="2">
        <f>IF(抽出データ!AR60-2&lt;=0,1,2)</f>
        <v>1</v>
      </c>
      <c r="AE60" s="2">
        <f>IF(抽出データ!AS60-2&lt;=0,1,2)</f>
        <v>1</v>
      </c>
      <c r="AF60" s="2">
        <f>IF(抽出データ!AT60-2&lt;=0,1,2)</f>
        <v>2</v>
      </c>
      <c r="AG60" s="2">
        <f>IF(抽出データ!AU60-2&lt;=0,1,2)</f>
        <v>1</v>
      </c>
      <c r="AH60" s="2">
        <f>IF(抽出データ!AV60-2&lt;=0,1,2)</f>
        <v>1</v>
      </c>
      <c r="AI60" s="2">
        <f>IF(抽出データ!AW60-2&lt;=0,1,2)</f>
        <v>1</v>
      </c>
      <c r="AJ60" s="2">
        <f>IF(抽出データ!AX60-2&lt;=0,1,2)</f>
        <v>1</v>
      </c>
      <c r="AK60" s="2">
        <f>IF(抽出データ!AY60-2&lt;=0,1,2)</f>
        <v>1</v>
      </c>
      <c r="AL60" s="2">
        <f>IF(抽出データ!AZ60-2&lt;0,0,抽出データ!AZ60-2)</f>
        <v>0</v>
      </c>
      <c r="AM60" s="2">
        <f>IF(抽出データ!BB60-2&lt;0,0,抽出データ!BB60-2)</f>
        <v>0</v>
      </c>
      <c r="AN60" s="2">
        <f>IF(抽出データ!BD60-2&lt;0,0,抽出データ!BD60-2)</f>
        <v>0</v>
      </c>
      <c r="AO60" s="2">
        <f>MIN(2,IF(抽出データ!BE60-2&lt;0,0,抽出データ!BE60-2))</f>
        <v>0</v>
      </c>
      <c r="AP60" s="2">
        <f>IF(抽出データ!BF60-2&lt;0,0,抽出データ!BF60-2)</f>
        <v>2</v>
      </c>
      <c r="AQ60" s="2">
        <f>IF(抽出データ!BG60-2&lt;0,0,抽出データ!BG60-2)</f>
        <v>2</v>
      </c>
      <c r="AR60" s="2">
        <f>IF(抽出データ!BH60-2&lt;0,0,抽出データ!BH60-2)</f>
        <v>0</v>
      </c>
      <c r="AS60" s="2">
        <f t="shared" si="14"/>
        <v>0</v>
      </c>
      <c r="AT60" s="2">
        <f>IF(抽出データ!DB60-2&lt;=0,1,2)</f>
        <v>2</v>
      </c>
      <c r="AU60" s="2">
        <f>IF(抽出データ!DD60-2&lt;0,0,抽出データ!DD60-2)</f>
        <v>2</v>
      </c>
      <c r="AV60" s="2">
        <f>IF(抽出データ!DE60-2&lt;0,0,抽出データ!DE60-2)</f>
        <v>2</v>
      </c>
      <c r="AW60" s="2">
        <f>IF(抽出データ!DF60-2&lt;0,0,IF(抽出データ!DF60&gt;3,2,1))</f>
        <v>1</v>
      </c>
      <c r="AX60" s="2">
        <f>IF(抽出データ!DG60-2&lt;=0,1,2)</f>
        <v>1</v>
      </c>
      <c r="AY60" s="8">
        <v>4</v>
      </c>
      <c r="AZ60" s="2">
        <v>3</v>
      </c>
      <c r="BA60" s="2">
        <v>3</v>
      </c>
      <c r="BI60" s="4" t="s">
        <v>445</v>
      </c>
      <c r="BJ60" s="2">
        <v>1</v>
      </c>
      <c r="BK60" s="2">
        <v>100</v>
      </c>
      <c r="BL60" s="2">
        <v>3</v>
      </c>
      <c r="BO60" s="2">
        <v>4</v>
      </c>
      <c r="BP60" s="2">
        <v>4</v>
      </c>
      <c r="BQ60" s="2">
        <v>4</v>
      </c>
      <c r="BR60" s="2">
        <v>4</v>
      </c>
      <c r="BS60" s="2">
        <v>4</v>
      </c>
      <c r="BT60" s="2">
        <v>4</v>
      </c>
      <c r="BV60" s="2">
        <f t="shared" si="1"/>
        <v>39</v>
      </c>
      <c r="BW60" s="2">
        <f t="shared" si="2"/>
        <v>19</v>
      </c>
      <c r="BX60" s="2">
        <f t="shared" si="3"/>
        <v>5</v>
      </c>
      <c r="BY60" s="2">
        <f t="shared" si="4"/>
        <v>13</v>
      </c>
      <c r="BZ60" s="2">
        <f t="shared" si="5"/>
        <v>20</v>
      </c>
      <c r="CA60" s="2">
        <f t="shared" si="6"/>
        <v>8</v>
      </c>
      <c r="CB60" s="2">
        <f t="shared" si="7"/>
        <v>8</v>
      </c>
      <c r="CC60" s="2">
        <f t="shared" si="8"/>
        <v>10</v>
      </c>
      <c r="CD60" s="2">
        <f t="shared" si="9"/>
        <v>13</v>
      </c>
      <c r="CE60" s="2">
        <f t="shared" si="10"/>
        <v>8</v>
      </c>
      <c r="CF60" s="2">
        <f t="shared" si="11"/>
        <v>5</v>
      </c>
      <c r="CG60" s="2">
        <f t="shared" si="12"/>
        <v>19</v>
      </c>
      <c r="CH60" s="2">
        <f t="shared" si="15"/>
        <v>6</v>
      </c>
      <c r="CI60" s="2">
        <f t="shared" si="13"/>
        <v>4</v>
      </c>
      <c r="CJ60" s="2">
        <f t="shared" si="16"/>
        <v>11</v>
      </c>
      <c r="CK60" s="2">
        <f>55+IF(抽出データ!BJ60=1,60,0)+IF(抽出データ!BK60=1,25,0)+IF(抽出データ!BM60=1,5,0)+IF(抽出データ!BL60=1,5,0)+IF(抽出データ!BN60=1,5,0)</f>
        <v>55</v>
      </c>
      <c r="CL60" s="2">
        <f>(80+IF(抽出データ!BR60=1,12,0)+IF(SUM(抽出データ!BS60:BV60,抽出データ!CB60)&gt;1,22,IF(SUM(抽出データ!BS60:BV60,抽出データ!CB60)=1,11,0)))</f>
        <v>80</v>
      </c>
      <c r="CM60" s="2">
        <f>80+IF(抽出データ!CH60=1,40,0)+IF(抽出データ!CI60=1,20,0)+IF(抽出データ!CJ60=1,20,0)</f>
        <v>80</v>
      </c>
      <c r="CN60" s="2">
        <f>80+IF(抽出データ!CN60=1,10,0)+IF(抽出データ!CO60=1,5,0)+IF(抽出データ!CP60=1,10,0)+12</f>
        <v>92</v>
      </c>
      <c r="CO60" s="2">
        <f>IF(SUM(抽出データ!CT60:CW60)&gt;0,120,100)</f>
        <v>100</v>
      </c>
      <c r="CQ60" s="2">
        <f t="shared" si="17"/>
        <v>72.2</v>
      </c>
    </row>
    <row r="61" spans="1:95">
      <c r="A61" s="2">
        <v>1985</v>
      </c>
      <c r="B61" s="2">
        <v>320</v>
      </c>
      <c r="C61" s="2">
        <v>3</v>
      </c>
      <c r="D61" s="2">
        <f t="shared" si="0"/>
        <v>106.66666666666667</v>
      </c>
      <c r="E61" s="4" t="s">
        <v>78</v>
      </c>
      <c r="F61" s="2">
        <f>IF(抽出データ!S61-2&lt;0,0,抽出データ!S61-2)</f>
        <v>2</v>
      </c>
      <c r="G61" s="2">
        <f>IF(抽出データ!T61-2&lt;0,0,抽出データ!T61-2)</f>
        <v>1</v>
      </c>
      <c r="H61" s="2">
        <f>IF(抽出データ!U61-2&lt;0,0,抽出データ!U61-2)</f>
        <v>0</v>
      </c>
      <c r="I61" s="2">
        <f>IF(抽出データ!V61-2&lt;0,0,抽出データ!V61-2)</f>
        <v>2</v>
      </c>
      <c r="J61" s="2">
        <f>MIN(2,IF(抽出データ!W61-2&lt;0,0,抽出データ!W61-2))</f>
        <v>0</v>
      </c>
      <c r="K61" s="2">
        <f>IF(抽出データ!X61-2&lt;0,0,抽出データ!X61-2)</f>
        <v>0</v>
      </c>
      <c r="L61" s="2">
        <f>IF(抽出データ!Y61-2&lt;0,0,抽出データ!Y61-2)</f>
        <v>0</v>
      </c>
      <c r="M61" s="2">
        <f>IF(抽出データ!Z61-2&lt;0,0,抽出データ!Z61-2)</f>
        <v>1</v>
      </c>
      <c r="N61" s="2">
        <f>IF(抽出データ!AB61-2&lt;0,0,抽出データ!AB61-2)</f>
        <v>0</v>
      </c>
      <c r="O61" s="2">
        <f>IF(抽出データ!AC61-2&lt;0,0,抽出データ!AC61-2)</f>
        <v>2</v>
      </c>
      <c r="P61" s="2">
        <f>IF(抽出データ!AD61-2&lt;0,0,抽出データ!AD61-2)</f>
        <v>2</v>
      </c>
      <c r="Q61" s="2">
        <f>IF(抽出データ!AE61-2&lt;0,0,抽出データ!AE61-2)</f>
        <v>2</v>
      </c>
      <c r="R61" s="2">
        <f>IF(抽出データ!AF61-2&lt;0,0,抽出データ!AF61-2)</f>
        <v>1</v>
      </c>
      <c r="S61" s="2">
        <f>IF(抽出データ!AG61-2&lt;0,0,抽出データ!AG61-2)</f>
        <v>0</v>
      </c>
      <c r="T61" s="2">
        <f>IF(抽出データ!AH61-2&lt;0,0,抽出データ!AH61-2)</f>
        <v>1</v>
      </c>
      <c r="U61" s="2">
        <f>IF(抽出データ!AI61-2&lt;0,0,抽出データ!AI61-2)</f>
        <v>1</v>
      </c>
      <c r="V61" s="2">
        <f>IF(抽出データ!AJ61-2&lt;0,0,抽出データ!AJ61-2)</f>
        <v>1</v>
      </c>
      <c r="W61" s="2">
        <f>IF(抽出データ!AK61-2&lt;0,0,抽出データ!AK61-2)</f>
        <v>1</v>
      </c>
      <c r="X61" s="2">
        <f>IF(抽出データ!AL61-2&lt;0,0,抽出データ!AL61-2)</f>
        <v>1</v>
      </c>
      <c r="Y61" s="2">
        <f>IF(抽出データ!AM61-2&lt;0,0,抽出データ!AM61-2)</f>
        <v>2</v>
      </c>
      <c r="Z61" s="2">
        <f>IF(抽出データ!AN61-2&lt;0,0,抽出データ!AN61-2)</f>
        <v>1</v>
      </c>
      <c r="AA61" s="2">
        <f>IF(抽出データ!AO61-2&lt;0,0,抽出データ!AO61-2)</f>
        <v>2</v>
      </c>
      <c r="AB61" s="2">
        <f>IF(抽出データ!AP61-2&lt;0,0,抽出データ!AP61-2)</f>
        <v>2</v>
      </c>
      <c r="AC61" s="2">
        <f>IF(抽出データ!AQ61-2&lt;0,0,抽出データ!AQ61-2)</f>
        <v>2</v>
      </c>
      <c r="AD61" s="2">
        <f>IF(抽出データ!AR61-2&lt;=0,1,2)</f>
        <v>1</v>
      </c>
      <c r="AE61" s="2">
        <f>IF(抽出データ!AS61-2&lt;=0,1,2)</f>
        <v>1</v>
      </c>
      <c r="AF61" s="2">
        <f>IF(抽出データ!AT61-2&lt;=0,1,2)</f>
        <v>1</v>
      </c>
      <c r="AG61" s="2">
        <f>IF(抽出データ!AU61-2&lt;=0,1,2)</f>
        <v>1</v>
      </c>
      <c r="AH61" s="2">
        <f>IF(抽出データ!AV61-2&lt;=0,1,2)</f>
        <v>1</v>
      </c>
      <c r="AI61" s="2">
        <f>IF(抽出データ!AW61-2&lt;=0,1,2)</f>
        <v>1</v>
      </c>
      <c r="AJ61" s="2">
        <f>IF(抽出データ!AX61-2&lt;=0,1,2)</f>
        <v>1</v>
      </c>
      <c r="AK61" s="2">
        <f>IF(抽出データ!AY61-2&lt;=0,1,2)</f>
        <v>1</v>
      </c>
      <c r="AL61" s="2">
        <f>IF(抽出データ!AZ61-2&lt;0,0,抽出データ!AZ61-2)</f>
        <v>1</v>
      </c>
      <c r="AM61" s="2">
        <f>IF(抽出データ!BB61-2&lt;0,0,抽出データ!BB61-2)</f>
        <v>0</v>
      </c>
      <c r="AN61" s="2">
        <f>IF(抽出データ!BD61-2&lt;0,0,抽出データ!BD61-2)</f>
        <v>1</v>
      </c>
      <c r="AO61" s="2">
        <f>MIN(2,IF(抽出データ!BE61-2&lt;0,0,抽出データ!BE61-2))</f>
        <v>0</v>
      </c>
      <c r="AP61" s="2">
        <f>IF(抽出データ!BF61-2&lt;0,0,抽出データ!BF61-2)</f>
        <v>0</v>
      </c>
      <c r="AQ61" s="2">
        <f>IF(抽出データ!BG61-2&lt;0,0,抽出データ!BG61-2)</f>
        <v>0</v>
      </c>
      <c r="AR61" s="2">
        <f>IF(抽出データ!BH61-2&lt;0,0,抽出データ!BH61-2)</f>
        <v>0</v>
      </c>
      <c r="AS61" s="2">
        <f t="shared" si="14"/>
        <v>0</v>
      </c>
      <c r="AT61" s="2">
        <f>IF(抽出データ!DB61-2&lt;=0,1,2)</f>
        <v>1</v>
      </c>
      <c r="AU61" s="2">
        <f>IF(抽出データ!DD61-2&lt;0,0,抽出データ!DD61-2)</f>
        <v>0</v>
      </c>
      <c r="AV61" s="2">
        <f>IF(抽出データ!DE61-2&lt;0,0,抽出データ!DE61-2)</f>
        <v>1</v>
      </c>
      <c r="AW61" s="2">
        <f>IF(抽出データ!DF61-2&lt;0,0,IF(抽出データ!DF61&gt;3,2,1))</f>
        <v>1</v>
      </c>
      <c r="AX61" s="2">
        <f>IF(抽出データ!DG61-2&lt;=0,1,2)</f>
        <v>1</v>
      </c>
      <c r="AY61" s="8">
        <v>4</v>
      </c>
      <c r="AZ61" s="2">
        <v>2</v>
      </c>
      <c r="BA61" s="2">
        <v>2</v>
      </c>
      <c r="BB61" s="2">
        <v>1</v>
      </c>
      <c r="BC61" s="2">
        <v>0</v>
      </c>
      <c r="BD61" s="2">
        <v>0</v>
      </c>
      <c r="BE61" s="2">
        <v>1</v>
      </c>
      <c r="BF61" s="2">
        <v>0</v>
      </c>
      <c r="BG61" s="2">
        <v>0</v>
      </c>
      <c r="BH61" s="2">
        <v>0</v>
      </c>
      <c r="BI61" s="4" t="s">
        <v>445</v>
      </c>
      <c r="BJ61" s="2">
        <v>1</v>
      </c>
      <c r="BK61" s="2">
        <v>50</v>
      </c>
      <c r="BL61" s="2">
        <v>1</v>
      </c>
      <c r="BM61" s="2">
        <v>10000</v>
      </c>
      <c r="BO61" s="2">
        <v>3</v>
      </c>
      <c r="BP61" s="2">
        <v>3</v>
      </c>
      <c r="BQ61" s="2">
        <v>3</v>
      </c>
      <c r="BR61" s="2">
        <v>5</v>
      </c>
      <c r="BS61" s="2">
        <v>5</v>
      </c>
      <c r="BT61" s="2">
        <v>5</v>
      </c>
      <c r="BV61" s="2">
        <f t="shared" si="1"/>
        <v>43.5</v>
      </c>
      <c r="BW61" s="2">
        <f t="shared" si="2"/>
        <v>22</v>
      </c>
      <c r="BX61" s="2">
        <f t="shared" si="3"/>
        <v>10</v>
      </c>
      <c r="BY61" s="2">
        <f t="shared" si="4"/>
        <v>9</v>
      </c>
      <c r="BZ61" s="2">
        <f t="shared" si="5"/>
        <v>27</v>
      </c>
      <c r="CA61" s="2">
        <f t="shared" si="6"/>
        <v>12</v>
      </c>
      <c r="CB61" s="2">
        <f t="shared" si="7"/>
        <v>7</v>
      </c>
      <c r="CC61" s="2">
        <f t="shared" si="8"/>
        <v>14</v>
      </c>
      <c r="CD61" s="2">
        <f t="shared" si="9"/>
        <v>14</v>
      </c>
      <c r="CE61" s="2">
        <f t="shared" si="10"/>
        <v>14</v>
      </c>
      <c r="CF61" s="2">
        <f t="shared" si="11"/>
        <v>9</v>
      </c>
      <c r="CG61" s="2">
        <f t="shared" si="12"/>
        <v>17</v>
      </c>
      <c r="CH61" s="2">
        <f t="shared" si="15"/>
        <v>4</v>
      </c>
      <c r="CI61" s="2">
        <f t="shared" si="13"/>
        <v>6</v>
      </c>
      <c r="CJ61" s="2">
        <f t="shared" si="16"/>
        <v>18.5</v>
      </c>
      <c r="CK61" s="2">
        <f>55+IF(抽出データ!BJ61=1,60,0)+IF(抽出データ!BK61=1,25,0)+IF(抽出データ!BM61=1,5,0)+IF(抽出データ!BL61=1,5,0)+IF(抽出データ!BN61=1,5,0)</f>
        <v>55</v>
      </c>
      <c r="CL61" s="2">
        <f>(80+IF(抽出データ!BR61=1,12,0)+IF(SUM(抽出データ!BS61:BV61,抽出データ!CB61)&gt;1,22,IF(SUM(抽出データ!BS61:BV61,抽出データ!CB61)=1,11,0)))</f>
        <v>80</v>
      </c>
      <c r="CM61" s="2">
        <f>80+IF(抽出データ!CH61=1,40,0)+IF(抽出データ!CI61=1,20,0)+IF(抽出データ!CJ61=1,20,0)</f>
        <v>80</v>
      </c>
      <c r="CN61" s="2">
        <f>80+IF(抽出データ!CN61=1,10,0)+IF(抽出データ!CO61=1,5,0)+IF(抽出データ!CP61=1,10,0)+12</f>
        <v>92</v>
      </c>
      <c r="CO61" s="2">
        <f>IF(SUM(抽出データ!CT61:CW61)&gt;0,120,100)</f>
        <v>100</v>
      </c>
      <c r="CQ61" s="2">
        <f t="shared" si="17"/>
        <v>72.2</v>
      </c>
    </row>
    <row r="62" spans="1:95">
      <c r="A62" s="2">
        <v>2000</v>
      </c>
      <c r="B62" s="2">
        <v>300</v>
      </c>
      <c r="C62" s="2">
        <v>2</v>
      </c>
      <c r="D62" s="2">
        <f t="shared" si="0"/>
        <v>150</v>
      </c>
      <c r="E62" s="4" t="s">
        <v>17</v>
      </c>
      <c r="F62" s="2">
        <f>IF(抽出データ!S62-2&lt;0,0,抽出データ!S62-2)</f>
        <v>2</v>
      </c>
      <c r="G62" s="2">
        <f>IF(抽出データ!T62-2&lt;0,0,抽出データ!T62-2)</f>
        <v>1</v>
      </c>
      <c r="H62" s="2">
        <f>IF(抽出データ!U62-2&lt;0,0,抽出データ!U62-2)</f>
        <v>1</v>
      </c>
      <c r="I62" s="2">
        <f>IF(抽出データ!V62-2&lt;0,0,抽出データ!V62-2)</f>
        <v>2</v>
      </c>
      <c r="J62" s="2">
        <f>MIN(2,IF(抽出データ!W62-2&lt;0,0,抽出データ!W62-2))</f>
        <v>2</v>
      </c>
      <c r="K62" s="2">
        <f>IF(抽出データ!X62-2&lt;0,0,抽出データ!X62-2)</f>
        <v>0</v>
      </c>
      <c r="L62" s="2">
        <f>IF(抽出データ!Y62-2&lt;0,0,抽出データ!Y62-2)</f>
        <v>0</v>
      </c>
      <c r="M62" s="2">
        <f>IF(抽出データ!Z62-2&lt;0,0,抽出データ!Z62-2)</f>
        <v>0</v>
      </c>
      <c r="N62" s="2">
        <f>IF(抽出データ!AB62-2&lt;0,0,抽出データ!AB62-2)</f>
        <v>2</v>
      </c>
      <c r="O62" s="2">
        <f>IF(抽出データ!AC62-2&lt;0,0,抽出データ!AC62-2)</f>
        <v>2</v>
      </c>
      <c r="P62" s="2">
        <f>IF(抽出データ!AD62-2&lt;0,0,抽出データ!AD62-2)</f>
        <v>2</v>
      </c>
      <c r="Q62" s="2">
        <f>IF(抽出データ!AE62-2&lt;0,0,抽出データ!AE62-2)</f>
        <v>2</v>
      </c>
      <c r="R62" s="2">
        <f>IF(抽出データ!AF62-2&lt;0,0,抽出データ!AF62-2)</f>
        <v>1</v>
      </c>
      <c r="S62" s="2">
        <f>IF(抽出データ!AG62-2&lt;0,0,抽出データ!AG62-2)</f>
        <v>1</v>
      </c>
      <c r="T62" s="2">
        <f>IF(抽出データ!AH62-2&lt;0,0,抽出データ!AH62-2)</f>
        <v>2</v>
      </c>
      <c r="U62" s="2">
        <f>IF(抽出データ!AI62-2&lt;0,0,抽出データ!AI62-2)</f>
        <v>1</v>
      </c>
      <c r="V62" s="2">
        <f>IF(抽出データ!AJ62-2&lt;0,0,抽出データ!AJ62-2)</f>
        <v>1</v>
      </c>
      <c r="W62" s="2">
        <f>IF(抽出データ!AK62-2&lt;0,0,抽出データ!AK62-2)</f>
        <v>2</v>
      </c>
      <c r="X62" s="2">
        <f>IF(抽出データ!AL62-2&lt;0,0,抽出データ!AL62-2)</f>
        <v>2</v>
      </c>
      <c r="Y62" s="2">
        <f>IF(抽出データ!AM62-2&lt;0,0,抽出データ!AM62-2)</f>
        <v>0</v>
      </c>
      <c r="Z62" s="2">
        <f>IF(抽出データ!AN62-2&lt;0,0,抽出データ!AN62-2)</f>
        <v>2</v>
      </c>
      <c r="AA62" s="2">
        <f>IF(抽出データ!AO62-2&lt;0,0,抽出データ!AO62-2)</f>
        <v>1</v>
      </c>
      <c r="AB62" s="2">
        <f>IF(抽出データ!AP62-2&lt;0,0,抽出データ!AP62-2)</f>
        <v>2</v>
      </c>
      <c r="AC62" s="2">
        <f>IF(抽出データ!AQ62-2&lt;0,0,抽出データ!AQ62-2)</f>
        <v>2</v>
      </c>
      <c r="AD62" s="2">
        <f>IF(抽出データ!AR62-2&lt;=0,1,2)</f>
        <v>2</v>
      </c>
      <c r="AE62" s="2">
        <f>IF(抽出データ!AS62-2&lt;=0,1,2)</f>
        <v>1</v>
      </c>
      <c r="AF62" s="2">
        <f>IF(抽出データ!AT62-2&lt;=0,1,2)</f>
        <v>1</v>
      </c>
      <c r="AG62" s="2">
        <f>IF(抽出データ!AU62-2&lt;=0,1,2)</f>
        <v>1</v>
      </c>
      <c r="AH62" s="2">
        <f>IF(抽出データ!AV62-2&lt;=0,1,2)</f>
        <v>2</v>
      </c>
      <c r="AI62" s="2">
        <f>IF(抽出データ!AW62-2&lt;=0,1,2)</f>
        <v>1</v>
      </c>
      <c r="AJ62" s="2">
        <f>IF(抽出データ!AX62-2&lt;=0,1,2)</f>
        <v>2</v>
      </c>
      <c r="AK62" s="2">
        <f>IF(抽出データ!AY62-2&lt;=0,1,2)</f>
        <v>2</v>
      </c>
      <c r="AL62" s="2">
        <f>IF(抽出データ!AZ62-2&lt;0,0,抽出データ!AZ62-2)</f>
        <v>2</v>
      </c>
      <c r="AM62" s="2">
        <f>IF(抽出データ!BB62-2&lt;0,0,抽出データ!BB62-2)</f>
        <v>2</v>
      </c>
      <c r="AN62" s="2">
        <f>IF(抽出データ!BD62-2&lt;0,0,抽出データ!BD62-2)</f>
        <v>2</v>
      </c>
      <c r="AO62" s="2">
        <f>MIN(2,IF(抽出データ!BE62-2&lt;0,0,抽出データ!BE62-2))</f>
        <v>2</v>
      </c>
      <c r="AP62" s="2">
        <f>IF(抽出データ!BF62-2&lt;0,0,抽出データ!BF62-2)</f>
        <v>2</v>
      </c>
      <c r="AQ62" s="2">
        <f>IF(抽出データ!BG62-2&lt;0,0,抽出データ!BG62-2)</f>
        <v>2</v>
      </c>
      <c r="AR62" s="2">
        <f>IF(抽出データ!BH62-2&lt;0,0,抽出データ!BH62-2)</f>
        <v>1</v>
      </c>
      <c r="AS62" s="2">
        <f t="shared" si="14"/>
        <v>0</v>
      </c>
      <c r="AT62" s="2">
        <f>IF(抽出データ!DB62-2&lt;=0,1,2)</f>
        <v>1</v>
      </c>
      <c r="AU62" s="2">
        <f>IF(抽出データ!DD62-2&lt;0,0,抽出データ!DD62-2)</f>
        <v>1</v>
      </c>
      <c r="AV62" s="2">
        <f>IF(抽出データ!DE62-2&lt;0,0,抽出データ!DE62-2)</f>
        <v>1</v>
      </c>
      <c r="AW62" s="2">
        <f>IF(抽出データ!DF62-2&lt;0,0,IF(抽出データ!DF62&gt;3,2,1))</f>
        <v>2</v>
      </c>
      <c r="AX62" s="2">
        <f>IF(抽出データ!DG62-2&lt;=0,1,2)</f>
        <v>2</v>
      </c>
      <c r="AY62" s="8">
        <v>5</v>
      </c>
      <c r="AZ62" s="2">
        <v>4</v>
      </c>
      <c r="BA62" s="2">
        <v>3</v>
      </c>
      <c r="BI62" s="4" t="s">
        <v>445</v>
      </c>
      <c r="BJ62" s="2">
        <v>2</v>
      </c>
      <c r="BL62" s="2">
        <v>3</v>
      </c>
      <c r="BO62" s="2">
        <v>4</v>
      </c>
      <c r="BP62" s="2">
        <v>3</v>
      </c>
      <c r="BQ62" s="2">
        <v>4</v>
      </c>
      <c r="BR62" s="2">
        <v>4</v>
      </c>
      <c r="BS62" s="2">
        <v>3</v>
      </c>
      <c r="BT62" s="2">
        <v>4</v>
      </c>
      <c r="BV62" s="2">
        <f t="shared" si="1"/>
        <v>70</v>
      </c>
      <c r="BW62" s="2">
        <f t="shared" si="2"/>
        <v>30</v>
      </c>
      <c r="BX62" s="2">
        <f t="shared" si="3"/>
        <v>10</v>
      </c>
      <c r="BY62" s="2">
        <f t="shared" si="4"/>
        <v>22</v>
      </c>
      <c r="BZ62" s="2">
        <f t="shared" si="5"/>
        <v>36</v>
      </c>
      <c r="CA62" s="2">
        <f t="shared" si="6"/>
        <v>18</v>
      </c>
      <c r="CB62" s="2">
        <f t="shared" si="7"/>
        <v>13</v>
      </c>
      <c r="CC62" s="2">
        <f t="shared" si="8"/>
        <v>16</v>
      </c>
      <c r="CD62" s="2">
        <f t="shared" si="9"/>
        <v>21</v>
      </c>
      <c r="CE62" s="2">
        <f t="shared" si="10"/>
        <v>16</v>
      </c>
      <c r="CF62" s="2">
        <f t="shared" si="11"/>
        <v>12</v>
      </c>
      <c r="CG62" s="2">
        <f t="shared" si="12"/>
        <v>21</v>
      </c>
      <c r="CH62" s="2">
        <f t="shared" si="15"/>
        <v>6</v>
      </c>
      <c r="CI62" s="2">
        <f t="shared" si="13"/>
        <v>16</v>
      </c>
      <c r="CJ62" s="2">
        <f t="shared" si="16"/>
        <v>28</v>
      </c>
      <c r="CK62" s="2">
        <f>55+IF(抽出データ!BJ62=1,60,0)+IF(抽出データ!BK62=1,25,0)+IF(抽出データ!BM62=1,5,0)+IF(抽出データ!BL62=1,5,0)+IF(抽出データ!BN62=1,5,0)</f>
        <v>60</v>
      </c>
      <c r="CL62" s="2">
        <f>(80+IF(抽出データ!BR62=1,12,0)+IF(SUM(抽出データ!BS62:BV62,抽出データ!CB62)&gt;1,22,IF(SUM(抽出データ!BS62:BV62,抽出データ!CB62)=1,11,0)))</f>
        <v>80</v>
      </c>
      <c r="CM62" s="2">
        <f>80+IF(抽出データ!CH62=1,40,0)+IF(抽出データ!CI62=1,20,0)+IF(抽出データ!CJ62=1,20,0)</f>
        <v>80</v>
      </c>
      <c r="CN62" s="2">
        <f>80+IF(抽出データ!CN62=1,10,0)+IF(抽出データ!CO62=1,5,0)+IF(抽出データ!CP62=1,10,0)+12</f>
        <v>97</v>
      </c>
      <c r="CO62" s="2">
        <f>IF(SUM(抽出データ!CT62:CW62)&gt;0,120,100)</f>
        <v>100</v>
      </c>
      <c r="CQ62" s="2">
        <f t="shared" si="17"/>
        <v>74.7</v>
      </c>
    </row>
    <row r="63" spans="1:95">
      <c r="A63" s="2">
        <v>1996</v>
      </c>
      <c r="B63" s="2">
        <v>1000</v>
      </c>
      <c r="C63" s="2">
        <v>8</v>
      </c>
      <c r="D63" s="2">
        <f t="shared" si="0"/>
        <v>125</v>
      </c>
      <c r="E63" s="4" t="s">
        <v>79</v>
      </c>
      <c r="F63" s="2">
        <f>IF(抽出データ!S63-2&lt;0,0,抽出データ!S63-2)</f>
        <v>0</v>
      </c>
      <c r="G63" s="2">
        <f>IF(抽出データ!T63-2&lt;0,0,抽出データ!T63-2)</f>
        <v>0</v>
      </c>
      <c r="H63" s="2">
        <f>IF(抽出データ!U63-2&lt;0,0,抽出データ!U63-2)</f>
        <v>0</v>
      </c>
      <c r="I63" s="2">
        <f>IF(抽出データ!V63-2&lt;0,0,抽出データ!V63-2)</f>
        <v>2</v>
      </c>
      <c r="J63" s="2">
        <f>MIN(2,IF(抽出データ!W63-2&lt;0,0,抽出データ!W63-2))</f>
        <v>0</v>
      </c>
      <c r="K63" s="2">
        <f>IF(抽出データ!X63-2&lt;0,0,抽出データ!X63-2)</f>
        <v>0</v>
      </c>
      <c r="L63" s="2">
        <f>IF(抽出データ!Y63-2&lt;0,0,抽出データ!Y63-2)</f>
        <v>0</v>
      </c>
      <c r="M63" s="2">
        <f>IF(抽出データ!Z63-2&lt;0,0,抽出データ!Z63-2)</f>
        <v>0</v>
      </c>
      <c r="N63" s="2">
        <f>IF(抽出データ!AB63-2&lt;0,0,抽出データ!AB63-2)</f>
        <v>0</v>
      </c>
      <c r="O63" s="2">
        <f>IF(抽出データ!AC63-2&lt;0,0,抽出データ!AC63-2)</f>
        <v>2</v>
      </c>
      <c r="P63" s="2">
        <f>IF(抽出データ!AD63-2&lt;0,0,抽出データ!AD63-2)</f>
        <v>2</v>
      </c>
      <c r="Q63" s="2">
        <f>IF(抽出データ!AE63-2&lt;0,0,抽出データ!AE63-2)</f>
        <v>2</v>
      </c>
      <c r="R63" s="2">
        <f>IF(抽出データ!AF63-2&lt;0,0,抽出データ!AF63-2)</f>
        <v>1</v>
      </c>
      <c r="S63" s="2">
        <f>IF(抽出データ!AG63-2&lt;0,0,抽出データ!AG63-2)</f>
        <v>1</v>
      </c>
      <c r="T63" s="2">
        <f>IF(抽出データ!AH63-2&lt;0,0,抽出データ!AH63-2)</f>
        <v>2</v>
      </c>
      <c r="U63" s="2">
        <f>IF(抽出データ!AI63-2&lt;0,0,抽出データ!AI63-2)</f>
        <v>2</v>
      </c>
      <c r="V63" s="2">
        <f>IF(抽出データ!AJ63-2&lt;0,0,抽出データ!AJ63-2)</f>
        <v>2</v>
      </c>
      <c r="W63" s="2">
        <f>IF(抽出データ!AK63-2&lt;0,0,抽出データ!AK63-2)</f>
        <v>2</v>
      </c>
      <c r="X63" s="2">
        <f>IF(抽出データ!AL63-2&lt;0,0,抽出データ!AL63-2)</f>
        <v>2</v>
      </c>
      <c r="Y63" s="2">
        <f>IF(抽出データ!AM63-2&lt;0,0,抽出データ!AM63-2)</f>
        <v>1</v>
      </c>
      <c r="Z63" s="2">
        <f>IF(抽出データ!AN63-2&lt;0,0,抽出データ!AN63-2)</f>
        <v>0</v>
      </c>
      <c r="AA63" s="2">
        <f>IF(抽出データ!AO63-2&lt;0,0,抽出データ!AO63-2)</f>
        <v>1</v>
      </c>
      <c r="AB63" s="2">
        <f>IF(抽出データ!AP63-2&lt;0,0,抽出データ!AP63-2)</f>
        <v>2</v>
      </c>
      <c r="AC63" s="2">
        <f>IF(抽出データ!AQ63-2&lt;0,0,抽出データ!AQ63-2)</f>
        <v>2</v>
      </c>
      <c r="AD63" s="2">
        <f>IF(抽出データ!AR63-2&lt;=0,1,2)</f>
        <v>1</v>
      </c>
      <c r="AE63" s="2">
        <f>IF(抽出データ!AS63-2&lt;=0,1,2)</f>
        <v>1</v>
      </c>
      <c r="AF63" s="2">
        <f>IF(抽出データ!AT63-2&lt;=0,1,2)</f>
        <v>1</v>
      </c>
      <c r="AG63" s="2">
        <f>IF(抽出データ!AU63-2&lt;=0,1,2)</f>
        <v>1</v>
      </c>
      <c r="AH63" s="2">
        <f>IF(抽出データ!AV63-2&lt;=0,1,2)</f>
        <v>1</v>
      </c>
      <c r="AI63" s="2">
        <f>IF(抽出データ!AW63-2&lt;=0,1,2)</f>
        <v>1</v>
      </c>
      <c r="AJ63" s="2">
        <f>IF(抽出データ!AX63-2&lt;=0,1,2)</f>
        <v>1</v>
      </c>
      <c r="AK63" s="2">
        <f>IF(抽出データ!AY63-2&lt;=0,1,2)</f>
        <v>1</v>
      </c>
      <c r="AL63" s="2">
        <f>IF(抽出データ!AZ63-2&lt;0,0,抽出データ!AZ63-2)</f>
        <v>1</v>
      </c>
      <c r="AM63" s="2">
        <f>IF(抽出データ!BB63-2&lt;0,0,抽出データ!BB63-2)</f>
        <v>1</v>
      </c>
      <c r="AN63" s="2">
        <f>IF(抽出データ!BD63-2&lt;0,0,抽出データ!BD63-2)</f>
        <v>0</v>
      </c>
      <c r="AO63" s="2">
        <f>MIN(2,IF(抽出データ!BE63-2&lt;0,0,抽出データ!BE63-2))</f>
        <v>0</v>
      </c>
      <c r="AP63" s="2">
        <f>IF(抽出データ!BF63-2&lt;0,0,抽出データ!BF63-2)</f>
        <v>0</v>
      </c>
      <c r="AQ63" s="2">
        <f>IF(抽出データ!BG63-2&lt;0,0,抽出データ!BG63-2)</f>
        <v>0</v>
      </c>
      <c r="AR63" s="2">
        <f>IF(抽出データ!BH63-2&lt;0,0,抽出データ!BH63-2)</f>
        <v>0</v>
      </c>
      <c r="AS63" s="2">
        <f t="shared" si="14"/>
        <v>0</v>
      </c>
      <c r="AT63" s="2">
        <f>IF(抽出データ!DB63-2&lt;=0,1,2)</f>
        <v>1</v>
      </c>
      <c r="AU63" s="2">
        <f>IF(抽出データ!DD63-2&lt;0,0,抽出データ!DD63-2)</f>
        <v>0</v>
      </c>
      <c r="AV63" s="2">
        <f>IF(抽出データ!DE63-2&lt;0,0,抽出データ!DE63-2)</f>
        <v>0</v>
      </c>
      <c r="AW63" s="2">
        <f>IF(抽出データ!DF63-2&lt;0,0,IF(抽出データ!DF63&gt;3,2,1))</f>
        <v>1</v>
      </c>
      <c r="AX63" s="2">
        <f>IF(抽出データ!DG63-2&lt;=0,1,2)</f>
        <v>1</v>
      </c>
      <c r="AY63" s="8">
        <v>4</v>
      </c>
      <c r="AZ63" s="2">
        <v>3</v>
      </c>
      <c r="BA63" s="2">
        <v>4</v>
      </c>
      <c r="BI63" s="4" t="s">
        <v>445</v>
      </c>
      <c r="BJ63" s="2">
        <v>1</v>
      </c>
      <c r="BK63" s="2">
        <v>100</v>
      </c>
      <c r="BL63" s="2">
        <v>1</v>
      </c>
      <c r="BM63" s="2">
        <v>10000</v>
      </c>
      <c r="BO63" s="2">
        <v>4</v>
      </c>
      <c r="BP63" s="2">
        <v>4</v>
      </c>
      <c r="BQ63" s="2">
        <v>4</v>
      </c>
      <c r="BR63" s="2">
        <v>4</v>
      </c>
      <c r="BS63" s="2">
        <v>4</v>
      </c>
      <c r="BT63" s="2">
        <v>4</v>
      </c>
      <c r="BV63" s="2">
        <f t="shared" si="1"/>
        <v>41.5</v>
      </c>
      <c r="BW63" s="2">
        <f t="shared" si="2"/>
        <v>22</v>
      </c>
      <c r="BX63" s="2">
        <f t="shared" si="3"/>
        <v>9</v>
      </c>
      <c r="BY63" s="2">
        <f t="shared" si="4"/>
        <v>8</v>
      </c>
      <c r="BZ63" s="2">
        <f t="shared" si="5"/>
        <v>25</v>
      </c>
      <c r="CA63" s="2">
        <f t="shared" si="6"/>
        <v>13</v>
      </c>
      <c r="CB63" s="2">
        <f t="shared" si="7"/>
        <v>6</v>
      </c>
      <c r="CC63" s="2">
        <f t="shared" si="8"/>
        <v>14</v>
      </c>
      <c r="CD63" s="2">
        <f t="shared" si="9"/>
        <v>11</v>
      </c>
      <c r="CE63" s="2">
        <f t="shared" si="10"/>
        <v>13</v>
      </c>
      <c r="CF63" s="2">
        <f t="shared" si="11"/>
        <v>8</v>
      </c>
      <c r="CG63" s="2">
        <f t="shared" si="12"/>
        <v>20</v>
      </c>
      <c r="CH63" s="2">
        <f t="shared" si="15"/>
        <v>3</v>
      </c>
      <c r="CI63" s="2">
        <f t="shared" si="13"/>
        <v>6</v>
      </c>
      <c r="CJ63" s="2">
        <f t="shared" si="16"/>
        <v>15.5</v>
      </c>
      <c r="CK63" s="2">
        <f>55+IF(抽出データ!BJ63=1,60,0)+IF(抽出データ!BK63=1,25,0)+IF(抽出データ!BM63=1,5,0)+IF(抽出データ!BL63=1,5,0)+IF(抽出データ!BN63=1,5,0)</f>
        <v>80</v>
      </c>
      <c r="CL63" s="2">
        <f>(80+IF(抽出データ!BR63=1,12,0)+IF(SUM(抽出データ!BS63:BV63,抽出データ!CB63)&gt;1,22,IF(SUM(抽出データ!BS63:BV63,抽出データ!CB63)=1,11,0)))</f>
        <v>91</v>
      </c>
      <c r="CM63" s="2">
        <f>80+IF(抽出データ!CH63=1,40,0)+IF(抽出データ!CI63=1,20,0)+IF(抽出データ!CJ63=1,20,0)</f>
        <v>100</v>
      </c>
      <c r="CN63" s="2">
        <f>80+IF(抽出データ!CN63=1,10,0)+IF(抽出データ!CO63=1,5,0)+IF(抽出データ!CP63=1,10,0)+12</f>
        <v>97</v>
      </c>
      <c r="CO63" s="2">
        <f>IF(SUM(抽出データ!CT63:CW63)&gt;0,120,100)</f>
        <v>100</v>
      </c>
      <c r="CQ63" s="2">
        <f t="shared" si="17"/>
        <v>89</v>
      </c>
    </row>
    <row r="64" spans="1:95">
      <c r="A64" s="2">
        <v>1985</v>
      </c>
      <c r="B64" s="2">
        <v>100</v>
      </c>
      <c r="C64" s="2">
        <v>3</v>
      </c>
      <c r="D64" s="2">
        <f t="shared" si="0"/>
        <v>33.333333333333336</v>
      </c>
      <c r="E64" s="4" t="s">
        <v>80</v>
      </c>
      <c r="F64" s="2">
        <f>IF(抽出データ!S64-2&lt;0,0,抽出データ!S64-2)</f>
        <v>2</v>
      </c>
      <c r="G64" s="2">
        <f>IF(抽出データ!T64-2&lt;0,0,抽出データ!T64-2)</f>
        <v>0</v>
      </c>
      <c r="H64" s="2">
        <f>IF(抽出データ!U64-2&lt;0,0,抽出データ!U64-2)</f>
        <v>1</v>
      </c>
      <c r="I64" s="2">
        <f>IF(抽出データ!V64-2&lt;0,0,抽出データ!V64-2)</f>
        <v>1</v>
      </c>
      <c r="J64" s="2">
        <f>MIN(2,IF(抽出データ!W64-2&lt;0,0,抽出データ!W64-2))</f>
        <v>0</v>
      </c>
      <c r="K64" s="2">
        <f>IF(抽出データ!X64-2&lt;0,0,抽出データ!X64-2)</f>
        <v>0</v>
      </c>
      <c r="L64" s="2">
        <f>IF(抽出データ!Y64-2&lt;0,0,抽出データ!Y64-2)</f>
        <v>0</v>
      </c>
      <c r="M64" s="2">
        <f>IF(抽出データ!Z64-2&lt;0,0,抽出データ!Z64-2)</f>
        <v>0</v>
      </c>
      <c r="N64" s="2">
        <f>IF(抽出データ!AB64-2&lt;0,0,抽出データ!AB64-2)</f>
        <v>2</v>
      </c>
      <c r="O64" s="2">
        <f>IF(抽出データ!AC64-2&lt;0,0,抽出データ!AC64-2)</f>
        <v>2</v>
      </c>
      <c r="P64" s="2">
        <f>IF(抽出データ!AD64-2&lt;0,0,抽出データ!AD64-2)</f>
        <v>1</v>
      </c>
      <c r="Q64" s="2">
        <f>IF(抽出データ!AE64-2&lt;0,0,抽出データ!AE64-2)</f>
        <v>2</v>
      </c>
      <c r="R64" s="2">
        <f>IF(抽出データ!AF64-2&lt;0,0,抽出データ!AF64-2)</f>
        <v>0</v>
      </c>
      <c r="S64" s="2">
        <f>IF(抽出データ!AG64-2&lt;0,0,抽出データ!AG64-2)</f>
        <v>0</v>
      </c>
      <c r="T64" s="2">
        <f>IF(抽出データ!AH64-2&lt;0,0,抽出データ!AH64-2)</f>
        <v>1</v>
      </c>
      <c r="U64" s="2">
        <f>IF(抽出データ!AI64-2&lt;0,0,抽出データ!AI64-2)</f>
        <v>0</v>
      </c>
      <c r="V64" s="2">
        <f>IF(抽出データ!AJ64-2&lt;0,0,抽出データ!AJ64-2)</f>
        <v>0</v>
      </c>
      <c r="W64" s="2">
        <f>IF(抽出データ!AK64-2&lt;0,0,抽出データ!AK64-2)</f>
        <v>2</v>
      </c>
      <c r="X64" s="2">
        <f>IF(抽出データ!AL64-2&lt;0,0,抽出データ!AL64-2)</f>
        <v>1</v>
      </c>
      <c r="Y64" s="2">
        <f>IF(抽出データ!AM64-2&lt;0,0,抽出データ!AM64-2)</f>
        <v>1</v>
      </c>
      <c r="Z64" s="2">
        <f>IF(抽出データ!AN64-2&lt;0,0,抽出データ!AN64-2)</f>
        <v>1</v>
      </c>
      <c r="AA64" s="2">
        <f>IF(抽出データ!AO64-2&lt;0,0,抽出データ!AO64-2)</f>
        <v>2</v>
      </c>
      <c r="AB64" s="2">
        <f>IF(抽出データ!AP64-2&lt;0,0,抽出データ!AP64-2)</f>
        <v>2</v>
      </c>
      <c r="AC64" s="2">
        <f>IF(抽出データ!AQ64-2&lt;0,0,抽出データ!AQ64-2)</f>
        <v>2</v>
      </c>
      <c r="AD64" s="2">
        <f>IF(抽出データ!AR64-2&lt;=0,1,2)</f>
        <v>1</v>
      </c>
      <c r="AE64" s="2">
        <f>IF(抽出データ!AS64-2&lt;=0,1,2)</f>
        <v>1</v>
      </c>
      <c r="AF64" s="2">
        <f>IF(抽出データ!AT64-2&lt;=0,1,2)</f>
        <v>1</v>
      </c>
      <c r="AG64" s="2">
        <f>IF(抽出データ!AU64-2&lt;=0,1,2)</f>
        <v>1</v>
      </c>
      <c r="AH64" s="2">
        <f>IF(抽出データ!AV64-2&lt;=0,1,2)</f>
        <v>1</v>
      </c>
      <c r="AI64" s="2">
        <f>IF(抽出データ!AW64-2&lt;=0,1,2)</f>
        <v>1</v>
      </c>
      <c r="AJ64" s="2">
        <f>IF(抽出データ!AX64-2&lt;=0,1,2)</f>
        <v>1</v>
      </c>
      <c r="AK64" s="2">
        <f>IF(抽出データ!AY64-2&lt;=0,1,2)</f>
        <v>1</v>
      </c>
      <c r="AL64" s="2">
        <f>IF(抽出データ!AZ64-2&lt;0,0,抽出データ!AZ64-2)</f>
        <v>0</v>
      </c>
      <c r="AM64" s="2">
        <f>IF(抽出データ!BB64-2&lt;0,0,抽出データ!BB64-2)</f>
        <v>0</v>
      </c>
      <c r="AN64" s="2">
        <f>IF(抽出データ!BD64-2&lt;0,0,抽出データ!BD64-2)</f>
        <v>0</v>
      </c>
      <c r="AO64" s="2">
        <f>MIN(2,IF(抽出データ!BE64-2&lt;0,0,抽出データ!BE64-2))</f>
        <v>0</v>
      </c>
      <c r="AP64" s="2">
        <f>IF(抽出データ!BF64-2&lt;0,0,抽出データ!BF64-2)</f>
        <v>0</v>
      </c>
      <c r="AQ64" s="2">
        <f>IF(抽出データ!BG64-2&lt;0,0,抽出データ!BG64-2)</f>
        <v>1</v>
      </c>
      <c r="AR64" s="2">
        <f>IF(抽出データ!BH64-2&lt;0,0,抽出データ!BH64-2)</f>
        <v>0</v>
      </c>
      <c r="AS64" s="2">
        <f t="shared" si="14"/>
        <v>0</v>
      </c>
      <c r="AT64" s="2">
        <f>IF(抽出データ!DB64-2&lt;=0,1,2)</f>
        <v>1</v>
      </c>
      <c r="AU64" s="2">
        <f>IF(抽出データ!DD64-2&lt;0,0,抽出データ!DD64-2)</f>
        <v>0</v>
      </c>
      <c r="AV64" s="2">
        <f>IF(抽出データ!DE64-2&lt;0,0,抽出データ!DE64-2)</f>
        <v>1</v>
      </c>
      <c r="AW64" s="2">
        <f>IF(抽出データ!DF64-2&lt;0,0,IF(抽出データ!DF64&gt;3,2,1))</f>
        <v>1</v>
      </c>
      <c r="AX64" s="2">
        <f>IF(抽出データ!DG64-2&lt;=0,1,2)</f>
        <v>1</v>
      </c>
      <c r="AY64" s="8">
        <v>4</v>
      </c>
      <c r="AZ64" s="2">
        <v>3</v>
      </c>
      <c r="BA64" s="2">
        <v>2</v>
      </c>
      <c r="BB64" s="2">
        <v>0</v>
      </c>
      <c r="BC64" s="2">
        <v>0</v>
      </c>
      <c r="BD64" s="2">
        <v>1</v>
      </c>
      <c r="BE64" s="2">
        <v>0</v>
      </c>
      <c r="BF64" s="2">
        <v>0</v>
      </c>
      <c r="BG64" s="2">
        <v>0</v>
      </c>
      <c r="BH64" s="2">
        <v>0</v>
      </c>
      <c r="BI64" s="4" t="s">
        <v>445</v>
      </c>
      <c r="BJ64" s="2">
        <v>1</v>
      </c>
      <c r="BK64" s="2">
        <v>0</v>
      </c>
      <c r="BL64" s="2">
        <v>3</v>
      </c>
      <c r="BO64" s="2">
        <v>2</v>
      </c>
      <c r="BP64" s="2">
        <v>2</v>
      </c>
      <c r="BQ64" s="2">
        <v>2</v>
      </c>
      <c r="BR64" s="2">
        <v>2</v>
      </c>
      <c r="BS64" s="2">
        <v>2</v>
      </c>
      <c r="BT64" s="2">
        <v>2</v>
      </c>
      <c r="BV64" s="2">
        <f t="shared" si="1"/>
        <v>36</v>
      </c>
      <c r="BW64" s="2">
        <f t="shared" si="2"/>
        <v>18</v>
      </c>
      <c r="BX64" s="2">
        <f t="shared" si="3"/>
        <v>10</v>
      </c>
      <c r="BY64" s="2">
        <f t="shared" si="4"/>
        <v>7</v>
      </c>
      <c r="BZ64" s="2">
        <f t="shared" si="5"/>
        <v>23</v>
      </c>
      <c r="CA64" s="2">
        <f t="shared" si="6"/>
        <v>11</v>
      </c>
      <c r="CB64" s="2">
        <f t="shared" si="7"/>
        <v>6</v>
      </c>
      <c r="CC64" s="2">
        <f t="shared" si="8"/>
        <v>11</v>
      </c>
      <c r="CD64" s="2">
        <f t="shared" si="9"/>
        <v>13</v>
      </c>
      <c r="CE64" s="2">
        <f t="shared" si="10"/>
        <v>13</v>
      </c>
      <c r="CF64" s="2">
        <f t="shared" si="11"/>
        <v>9</v>
      </c>
      <c r="CG64" s="2">
        <f t="shared" si="12"/>
        <v>13</v>
      </c>
      <c r="CH64" s="2">
        <f t="shared" si="15"/>
        <v>4</v>
      </c>
      <c r="CI64" s="2">
        <f t="shared" si="13"/>
        <v>4</v>
      </c>
      <c r="CJ64" s="2">
        <f t="shared" si="16"/>
        <v>14</v>
      </c>
      <c r="CK64" s="2">
        <f>55+IF(抽出データ!BJ64=1,60,0)+IF(抽出データ!BK64=1,25,0)+IF(抽出データ!BM64=1,5,0)+IF(抽出データ!BL64=1,5,0)+IF(抽出データ!BN64=1,5,0)</f>
        <v>55</v>
      </c>
      <c r="CL64" s="2">
        <f>(80+IF(抽出データ!BR64=1,12,0)+IF(SUM(抽出データ!BS64:BV64,抽出データ!CB64)&gt;1,22,IF(SUM(抽出データ!BS64:BV64,抽出データ!CB64)=1,11,0)))</f>
        <v>80</v>
      </c>
      <c r="CM64" s="2">
        <f>80+IF(抽出データ!CH64=1,40,0)+IF(抽出データ!CI64=1,20,0)+IF(抽出データ!CJ64=1,20,0)</f>
        <v>80</v>
      </c>
      <c r="CN64" s="2">
        <f>80+IF(抽出データ!CN64=1,10,0)+IF(抽出データ!CO64=1,5,0)+IF(抽出データ!CP64=1,10,0)+12</f>
        <v>92</v>
      </c>
      <c r="CO64" s="2">
        <f>IF(SUM(抽出データ!CT64:CW64)&gt;0,120,100)</f>
        <v>100</v>
      </c>
      <c r="CQ64" s="2">
        <f t="shared" si="17"/>
        <v>72.2</v>
      </c>
    </row>
    <row r="65" spans="1:95">
      <c r="A65" s="2">
        <v>1972</v>
      </c>
      <c r="B65" s="2">
        <v>1000</v>
      </c>
      <c r="C65" s="2">
        <v>10</v>
      </c>
      <c r="D65" s="2">
        <f t="shared" si="0"/>
        <v>100</v>
      </c>
      <c r="E65" s="4" t="s">
        <v>81</v>
      </c>
      <c r="F65" s="2">
        <f>IF(抽出データ!S65-2&lt;0,0,抽出データ!S65-2)</f>
        <v>2</v>
      </c>
      <c r="G65" s="2">
        <f>IF(抽出データ!T65-2&lt;0,0,抽出データ!T65-2)</f>
        <v>0</v>
      </c>
      <c r="H65" s="2">
        <f>IF(抽出データ!U65-2&lt;0,0,抽出データ!U65-2)</f>
        <v>0</v>
      </c>
      <c r="I65" s="2">
        <f>IF(抽出データ!V65-2&lt;0,0,抽出データ!V65-2)</f>
        <v>0</v>
      </c>
      <c r="J65" s="2">
        <f>MIN(2,IF(抽出データ!W65-2&lt;0,0,抽出データ!W65-2))</f>
        <v>0</v>
      </c>
      <c r="K65" s="2">
        <f>IF(抽出データ!X65-2&lt;0,0,抽出データ!X65-2)</f>
        <v>0</v>
      </c>
      <c r="L65" s="2">
        <f>IF(抽出データ!Y65-2&lt;0,0,抽出データ!Y65-2)</f>
        <v>0</v>
      </c>
      <c r="M65" s="2">
        <f>IF(抽出データ!Z65-2&lt;0,0,抽出データ!Z65-2)</f>
        <v>0</v>
      </c>
      <c r="N65" s="2">
        <f>IF(抽出データ!AB65-2&lt;0,0,抽出データ!AB65-2)</f>
        <v>2</v>
      </c>
      <c r="O65" s="2">
        <f>IF(抽出データ!AC65-2&lt;0,0,抽出データ!AC65-2)</f>
        <v>2</v>
      </c>
      <c r="P65" s="2">
        <f>IF(抽出データ!AD65-2&lt;0,0,抽出データ!AD65-2)</f>
        <v>2</v>
      </c>
      <c r="Q65" s="2">
        <f>IF(抽出データ!AE65-2&lt;0,0,抽出データ!AE65-2)</f>
        <v>2</v>
      </c>
      <c r="R65" s="2">
        <f>IF(抽出データ!AF65-2&lt;0,0,抽出データ!AF65-2)</f>
        <v>0</v>
      </c>
      <c r="S65" s="2">
        <f>IF(抽出データ!AG65-2&lt;0,0,抽出データ!AG65-2)</f>
        <v>0</v>
      </c>
      <c r="T65" s="2">
        <f>IF(抽出データ!AH65-2&lt;0,0,抽出データ!AH65-2)</f>
        <v>0</v>
      </c>
      <c r="U65" s="2">
        <f>IF(抽出データ!AI65-2&lt;0,0,抽出データ!AI65-2)</f>
        <v>0</v>
      </c>
      <c r="V65" s="2">
        <f>IF(抽出データ!AJ65-2&lt;0,0,抽出データ!AJ65-2)</f>
        <v>0</v>
      </c>
      <c r="W65" s="2">
        <f>IF(抽出データ!AK65-2&lt;0,0,抽出データ!AK65-2)</f>
        <v>0</v>
      </c>
      <c r="X65" s="2">
        <f>IF(抽出データ!AL65-2&lt;0,0,抽出データ!AL65-2)</f>
        <v>1</v>
      </c>
      <c r="Y65" s="2">
        <f>IF(抽出データ!AM65-2&lt;0,0,抽出データ!AM65-2)</f>
        <v>1</v>
      </c>
      <c r="Z65" s="2">
        <f>IF(抽出データ!AN65-2&lt;0,0,抽出データ!AN65-2)</f>
        <v>0</v>
      </c>
      <c r="AA65" s="2">
        <f>IF(抽出データ!AO65-2&lt;0,0,抽出データ!AO65-2)</f>
        <v>2</v>
      </c>
      <c r="AB65" s="2">
        <f>IF(抽出データ!AP65-2&lt;0,0,抽出データ!AP65-2)</f>
        <v>1</v>
      </c>
      <c r="AC65" s="2">
        <f>IF(抽出データ!AQ65-2&lt;0,0,抽出データ!AQ65-2)</f>
        <v>1</v>
      </c>
      <c r="AD65" s="2">
        <f>IF(抽出データ!AR65-2&lt;=0,1,2)</f>
        <v>1</v>
      </c>
      <c r="AE65" s="2">
        <f>IF(抽出データ!AS65-2&lt;=0,1,2)</f>
        <v>1</v>
      </c>
      <c r="AF65" s="2">
        <f>IF(抽出データ!AT65-2&lt;=0,1,2)</f>
        <v>1</v>
      </c>
      <c r="AG65" s="2">
        <f>IF(抽出データ!AU65-2&lt;=0,1,2)</f>
        <v>1</v>
      </c>
      <c r="AH65" s="2">
        <f>IF(抽出データ!AV65-2&lt;=0,1,2)</f>
        <v>1</v>
      </c>
      <c r="AI65" s="2">
        <f>IF(抽出データ!AW65-2&lt;=0,1,2)</f>
        <v>1</v>
      </c>
      <c r="AJ65" s="2">
        <f>IF(抽出データ!AX65-2&lt;=0,1,2)</f>
        <v>1</v>
      </c>
      <c r="AK65" s="2">
        <f>IF(抽出データ!AY65-2&lt;=0,1,2)</f>
        <v>1</v>
      </c>
      <c r="AL65" s="2">
        <f>IF(抽出データ!AZ65-2&lt;0,0,抽出データ!AZ65-2)</f>
        <v>0</v>
      </c>
      <c r="AM65" s="2">
        <f>IF(抽出データ!BB65-2&lt;0,0,抽出データ!BB65-2)</f>
        <v>0</v>
      </c>
      <c r="AN65" s="2">
        <f>IF(抽出データ!BD65-2&lt;0,0,抽出データ!BD65-2)</f>
        <v>0</v>
      </c>
      <c r="AO65" s="2">
        <f>MIN(2,IF(抽出データ!BE65-2&lt;0,0,抽出データ!BE65-2))</f>
        <v>0</v>
      </c>
      <c r="AP65" s="2">
        <f>IF(抽出データ!BF65-2&lt;0,0,抽出データ!BF65-2)</f>
        <v>0</v>
      </c>
      <c r="AQ65" s="2">
        <f>IF(抽出データ!BG65-2&lt;0,0,抽出データ!BG65-2)</f>
        <v>0</v>
      </c>
      <c r="AR65" s="2">
        <f>IF(抽出データ!BH65-2&lt;0,0,抽出データ!BH65-2)</f>
        <v>0</v>
      </c>
      <c r="AS65" s="2">
        <f t="shared" si="14"/>
        <v>0</v>
      </c>
      <c r="AT65" s="2">
        <f>IF(抽出データ!DB65-2&lt;=0,1,2)</f>
        <v>1</v>
      </c>
      <c r="AU65" s="2">
        <f>IF(抽出データ!DD65-2&lt;0,0,抽出データ!DD65-2)</f>
        <v>0</v>
      </c>
      <c r="AV65" s="2">
        <f>IF(抽出データ!DE65-2&lt;0,0,抽出データ!DE65-2)</f>
        <v>1</v>
      </c>
      <c r="AW65" s="2">
        <f>IF(抽出データ!DF65-2&lt;0,0,IF(抽出データ!DF65&gt;3,2,1))</f>
        <v>1</v>
      </c>
      <c r="AX65" s="2">
        <f>IF(抽出データ!DG65-2&lt;=0,1,2)</f>
        <v>1</v>
      </c>
      <c r="AY65" s="8">
        <v>4</v>
      </c>
      <c r="AZ65" s="2">
        <v>3</v>
      </c>
      <c r="BA65" s="2">
        <v>2</v>
      </c>
      <c r="BB65" s="2">
        <v>1</v>
      </c>
      <c r="BC65" s="2">
        <v>1</v>
      </c>
      <c r="BD65" s="2">
        <v>1</v>
      </c>
      <c r="BE65" s="2">
        <v>1</v>
      </c>
      <c r="BF65" s="2">
        <v>1</v>
      </c>
      <c r="BG65" s="2">
        <v>0</v>
      </c>
      <c r="BH65" s="2">
        <v>0</v>
      </c>
      <c r="BI65" s="4" t="s">
        <v>445</v>
      </c>
      <c r="BJ65" s="2">
        <v>1</v>
      </c>
      <c r="BK65" s="2">
        <v>60</v>
      </c>
      <c r="BL65" s="2">
        <v>1</v>
      </c>
      <c r="BM65" s="2">
        <v>10000</v>
      </c>
      <c r="BO65" s="2">
        <v>3</v>
      </c>
      <c r="BP65" s="2">
        <v>3</v>
      </c>
      <c r="BQ65" s="2">
        <v>3</v>
      </c>
      <c r="BR65" s="2">
        <v>3</v>
      </c>
      <c r="BS65" s="2">
        <v>3</v>
      </c>
      <c r="BT65" s="2">
        <v>2</v>
      </c>
      <c r="BV65" s="2">
        <f t="shared" si="1"/>
        <v>28</v>
      </c>
      <c r="BW65" s="2">
        <f t="shared" si="2"/>
        <v>13</v>
      </c>
      <c r="BX65" s="2">
        <f t="shared" si="3"/>
        <v>8</v>
      </c>
      <c r="BY65" s="2">
        <f t="shared" si="4"/>
        <v>7</v>
      </c>
      <c r="BZ65" s="2">
        <f t="shared" si="5"/>
        <v>20</v>
      </c>
      <c r="CA65" s="2">
        <f t="shared" si="6"/>
        <v>5</v>
      </c>
      <c r="CB65" s="2">
        <f t="shared" si="7"/>
        <v>5</v>
      </c>
      <c r="CC65" s="2">
        <f t="shared" si="8"/>
        <v>10</v>
      </c>
      <c r="CD65" s="2">
        <f t="shared" si="9"/>
        <v>11</v>
      </c>
      <c r="CE65" s="2">
        <f t="shared" si="10"/>
        <v>9</v>
      </c>
      <c r="CF65" s="2">
        <f t="shared" si="11"/>
        <v>6</v>
      </c>
      <c r="CG65" s="2">
        <f t="shared" si="12"/>
        <v>10</v>
      </c>
      <c r="CH65" s="2">
        <f t="shared" si="15"/>
        <v>4</v>
      </c>
      <c r="CI65" s="2">
        <f t="shared" si="13"/>
        <v>3</v>
      </c>
      <c r="CJ65" s="2">
        <f t="shared" si="16"/>
        <v>9</v>
      </c>
      <c r="CK65" s="2">
        <f>55+IF(抽出データ!BJ65=1,60,0)+IF(抽出データ!BK65=1,25,0)+IF(抽出データ!BM65=1,5,0)+IF(抽出データ!BL65=1,5,0)+IF(抽出データ!BN65=1,5,0)</f>
        <v>55</v>
      </c>
      <c r="CL65" s="2">
        <f>(80+IF(抽出データ!BR65=1,12,0)+IF(SUM(抽出データ!BS65:BV65,抽出データ!CB65)&gt;1,22,IF(SUM(抽出データ!BS65:BV65,抽出データ!CB65)=1,11,0)))</f>
        <v>102</v>
      </c>
      <c r="CM65" s="2">
        <f>80+IF(抽出データ!CH65=1,40,0)+IF(抽出データ!CI65=1,20,0)+IF(抽出データ!CJ65=1,20,0)</f>
        <v>80</v>
      </c>
      <c r="CN65" s="2">
        <f>80+IF(抽出データ!CN65=1,10,0)+IF(抽出データ!CO65=1,5,0)+IF(抽出データ!CP65=1,10,0)+12</f>
        <v>92</v>
      </c>
      <c r="CO65" s="2">
        <f>IF(SUM(抽出データ!CT65:CW65)&gt;0,120,100)</f>
        <v>100</v>
      </c>
      <c r="CQ65" s="2">
        <f t="shared" si="17"/>
        <v>78.8</v>
      </c>
    </row>
    <row r="66" spans="1:95">
      <c r="A66" s="2">
        <v>2007</v>
      </c>
      <c r="B66" s="2">
        <v>1250</v>
      </c>
      <c r="C66" s="2">
        <v>2</v>
      </c>
      <c r="D66" s="2">
        <f t="shared" si="0"/>
        <v>625</v>
      </c>
      <c r="E66" s="4" t="s">
        <v>82</v>
      </c>
      <c r="F66" s="2">
        <f>IF(抽出データ!S66-2&lt;0,0,抽出データ!S66-2)</f>
        <v>2</v>
      </c>
      <c r="G66" s="2">
        <f>IF(抽出データ!T66-2&lt;0,0,抽出データ!T66-2)</f>
        <v>2</v>
      </c>
      <c r="H66" s="2">
        <f>IF(抽出データ!U66-2&lt;0,0,抽出データ!U66-2)</f>
        <v>2</v>
      </c>
      <c r="I66" s="2">
        <f>IF(抽出データ!V66-2&lt;0,0,抽出データ!V66-2)</f>
        <v>2</v>
      </c>
      <c r="J66" s="2">
        <f>MIN(2,IF(抽出データ!W66-2&lt;0,0,抽出データ!W66-2))</f>
        <v>2</v>
      </c>
      <c r="K66" s="2">
        <f>IF(抽出データ!X66-2&lt;0,0,抽出データ!X66-2)</f>
        <v>1</v>
      </c>
      <c r="L66" s="2">
        <f>IF(抽出データ!Y66-2&lt;0,0,抽出データ!Y66-2)</f>
        <v>1</v>
      </c>
      <c r="M66" s="2">
        <f>IF(抽出データ!Z66-2&lt;0,0,抽出データ!Z66-2)</f>
        <v>0</v>
      </c>
      <c r="N66" s="2">
        <f>IF(抽出データ!AB66-2&lt;0,0,抽出データ!AB66-2)</f>
        <v>1</v>
      </c>
      <c r="O66" s="2">
        <f>IF(抽出データ!AC66-2&lt;0,0,抽出データ!AC66-2)</f>
        <v>1</v>
      </c>
      <c r="P66" s="2">
        <f>IF(抽出データ!AD66-2&lt;0,0,抽出データ!AD66-2)</f>
        <v>2</v>
      </c>
      <c r="Q66" s="2">
        <f>IF(抽出データ!AE66-2&lt;0,0,抽出データ!AE66-2)</f>
        <v>2</v>
      </c>
      <c r="R66" s="2">
        <f>IF(抽出データ!AF66-2&lt;0,0,抽出データ!AF66-2)</f>
        <v>1</v>
      </c>
      <c r="S66" s="2">
        <f>IF(抽出データ!AG66-2&lt;0,0,抽出データ!AG66-2)</f>
        <v>1</v>
      </c>
      <c r="T66" s="2">
        <f>IF(抽出データ!AH66-2&lt;0,0,抽出データ!AH66-2)</f>
        <v>2</v>
      </c>
      <c r="U66" s="2">
        <f>IF(抽出データ!AI66-2&lt;0,0,抽出データ!AI66-2)</f>
        <v>2</v>
      </c>
      <c r="V66" s="2">
        <f>IF(抽出データ!AJ66-2&lt;0,0,抽出データ!AJ66-2)</f>
        <v>2</v>
      </c>
      <c r="W66" s="2">
        <f>IF(抽出データ!AK66-2&lt;0,0,抽出データ!AK66-2)</f>
        <v>2</v>
      </c>
      <c r="X66" s="2">
        <f>IF(抽出データ!AL66-2&lt;0,0,抽出データ!AL66-2)</f>
        <v>2</v>
      </c>
      <c r="Y66" s="2">
        <f>IF(抽出データ!AM66-2&lt;0,0,抽出データ!AM66-2)</f>
        <v>2</v>
      </c>
      <c r="Z66" s="2">
        <f>IF(抽出データ!AN66-2&lt;0,0,抽出データ!AN66-2)</f>
        <v>1</v>
      </c>
      <c r="AA66" s="2">
        <f>IF(抽出データ!AO66-2&lt;0,0,抽出データ!AO66-2)</f>
        <v>2</v>
      </c>
      <c r="AB66" s="2">
        <f>IF(抽出データ!AP66-2&lt;0,0,抽出データ!AP66-2)</f>
        <v>1</v>
      </c>
      <c r="AC66" s="2">
        <f>IF(抽出データ!AQ66-2&lt;0,0,抽出データ!AQ66-2)</f>
        <v>2</v>
      </c>
      <c r="AD66" s="2">
        <f>IF(抽出データ!AR66-2&lt;=0,1,2)</f>
        <v>2</v>
      </c>
      <c r="AE66" s="2">
        <f>IF(抽出データ!AS66-2&lt;=0,1,2)</f>
        <v>1</v>
      </c>
      <c r="AF66" s="2">
        <f>IF(抽出データ!AT66-2&lt;=0,1,2)</f>
        <v>2</v>
      </c>
      <c r="AG66" s="2">
        <f>IF(抽出データ!AU66-2&lt;=0,1,2)</f>
        <v>2</v>
      </c>
      <c r="AH66" s="2">
        <f>IF(抽出データ!AV66-2&lt;=0,1,2)</f>
        <v>1</v>
      </c>
      <c r="AI66" s="2">
        <f>IF(抽出データ!AW66-2&lt;=0,1,2)</f>
        <v>2</v>
      </c>
      <c r="AJ66" s="2">
        <f>IF(抽出データ!AX66-2&lt;=0,1,2)</f>
        <v>2</v>
      </c>
      <c r="AK66" s="2">
        <f>IF(抽出データ!AY66-2&lt;=0,1,2)</f>
        <v>2</v>
      </c>
      <c r="AL66" s="2">
        <f>IF(抽出データ!AZ66-2&lt;0,0,抽出データ!AZ66-2)</f>
        <v>1</v>
      </c>
      <c r="AM66" s="2">
        <f>IF(抽出データ!BB66-2&lt;0,0,抽出データ!BB66-2)</f>
        <v>1</v>
      </c>
      <c r="AN66" s="2">
        <f>IF(抽出データ!BD66-2&lt;0,0,抽出データ!BD66-2)</f>
        <v>1</v>
      </c>
      <c r="AO66" s="2">
        <f>MIN(2,IF(抽出データ!BE66-2&lt;0,0,抽出データ!BE66-2))</f>
        <v>2</v>
      </c>
      <c r="AP66" s="2">
        <f>IF(抽出データ!BF66-2&lt;0,0,抽出データ!BF66-2)</f>
        <v>1</v>
      </c>
      <c r="AQ66" s="2">
        <f>IF(抽出データ!BG66-2&lt;0,0,抽出データ!BG66-2)</f>
        <v>1</v>
      </c>
      <c r="AR66" s="2">
        <f>IF(抽出データ!BH66-2&lt;0,0,抽出データ!BH66-2)</f>
        <v>2</v>
      </c>
      <c r="AS66" s="2">
        <f t="shared" si="14"/>
        <v>0</v>
      </c>
      <c r="AT66" s="2">
        <f>IF(抽出データ!DB66-2&lt;=0,1,2)</f>
        <v>2</v>
      </c>
      <c r="AU66" s="2">
        <f>IF(抽出データ!DD66-2&lt;0,0,抽出データ!DD66-2)</f>
        <v>1</v>
      </c>
      <c r="AV66" s="2">
        <f>IF(抽出データ!DE66-2&lt;0,0,抽出データ!DE66-2)</f>
        <v>1</v>
      </c>
      <c r="AW66" s="2">
        <f>IF(抽出データ!DF66-2&lt;0,0,IF(抽出データ!DF66&gt;3,2,1))</f>
        <v>2</v>
      </c>
      <c r="AX66" s="2">
        <f>IF(抽出データ!DG66-2&lt;=0,1,2)</f>
        <v>2</v>
      </c>
      <c r="AY66" s="8">
        <v>4</v>
      </c>
      <c r="AZ66" s="2">
        <v>4</v>
      </c>
      <c r="BA66" s="2">
        <v>4</v>
      </c>
      <c r="BI66" s="4" t="s">
        <v>445</v>
      </c>
      <c r="BJ66" s="2">
        <v>1</v>
      </c>
      <c r="BK66" s="2">
        <v>100</v>
      </c>
      <c r="BL66" s="2">
        <v>3</v>
      </c>
      <c r="BO66" s="2">
        <v>3</v>
      </c>
      <c r="BP66" s="2">
        <v>3</v>
      </c>
      <c r="BQ66" s="2">
        <v>3</v>
      </c>
      <c r="BR66" s="2">
        <v>4</v>
      </c>
      <c r="BS66" s="2">
        <v>3</v>
      </c>
      <c r="BT66" s="2">
        <v>3</v>
      </c>
      <c r="BV66" s="2">
        <f t="shared" si="1"/>
        <v>71.5</v>
      </c>
      <c r="BW66" s="2">
        <f t="shared" si="2"/>
        <v>34</v>
      </c>
      <c r="BX66" s="2">
        <f t="shared" si="3"/>
        <v>12</v>
      </c>
      <c r="BY66" s="2">
        <f t="shared" si="4"/>
        <v>20</v>
      </c>
      <c r="BZ66" s="2">
        <f t="shared" si="5"/>
        <v>39</v>
      </c>
      <c r="CA66" s="2">
        <f t="shared" si="6"/>
        <v>18</v>
      </c>
      <c r="CB66" s="2">
        <f t="shared" si="7"/>
        <v>11</v>
      </c>
      <c r="CC66" s="2">
        <f t="shared" si="8"/>
        <v>16</v>
      </c>
      <c r="CD66" s="2">
        <f t="shared" si="9"/>
        <v>27</v>
      </c>
      <c r="CE66" s="2">
        <f t="shared" si="10"/>
        <v>20</v>
      </c>
      <c r="CF66" s="2">
        <f t="shared" si="11"/>
        <v>14</v>
      </c>
      <c r="CG66" s="2">
        <f t="shared" si="12"/>
        <v>24</v>
      </c>
      <c r="CH66" s="2">
        <f t="shared" si="15"/>
        <v>7</v>
      </c>
      <c r="CI66" s="2">
        <f t="shared" si="13"/>
        <v>12</v>
      </c>
      <c r="CJ66" s="2">
        <f t="shared" si="16"/>
        <v>27.5</v>
      </c>
      <c r="CK66" s="2">
        <f>55+IF(抽出データ!BJ66=1,60,0)+IF(抽出データ!BK66=1,25,0)+IF(抽出データ!BM66=1,5,0)+IF(抽出データ!BL66=1,5,0)+IF(抽出データ!BN66=1,5,0)</f>
        <v>60</v>
      </c>
      <c r="CL66" s="2">
        <f>(80+IF(抽出データ!BR66=1,12,0)+IF(SUM(抽出データ!BS66:BV66,抽出データ!CB66)&gt;1,22,IF(SUM(抽出データ!BS66:BV66,抽出データ!CB66)=1,11,0)))</f>
        <v>103</v>
      </c>
      <c r="CM66" s="2">
        <f>80+IF(抽出データ!CH66=1,40,0)+IF(抽出データ!CI66=1,20,0)+IF(抽出データ!CJ66=1,20,0)</f>
        <v>80</v>
      </c>
      <c r="CN66" s="2">
        <f>80+IF(抽出データ!CN66=1,10,0)+IF(抽出データ!CO66=1,5,0)+IF(抽出データ!CP66=1,10,0)+12</f>
        <v>92</v>
      </c>
      <c r="CO66" s="2">
        <f>IF(SUM(抽出データ!CT66:CW66)&gt;0,120,100)</f>
        <v>100</v>
      </c>
      <c r="CQ66" s="2">
        <f t="shared" si="17"/>
        <v>81.100000000000009</v>
      </c>
    </row>
    <row r="67" spans="1:95">
      <c r="A67" s="2">
        <v>1970</v>
      </c>
      <c r="B67" s="2">
        <v>120</v>
      </c>
      <c r="C67" s="2">
        <v>3</v>
      </c>
      <c r="D67" s="2">
        <f t="shared" si="0"/>
        <v>40</v>
      </c>
      <c r="E67" s="4" t="s">
        <v>83</v>
      </c>
      <c r="F67" s="2">
        <f>IF(抽出データ!S67-2&lt;0,0,抽出データ!S67-2)</f>
        <v>1</v>
      </c>
      <c r="G67" s="2">
        <f>IF(抽出データ!T67-2&lt;0,0,抽出データ!T67-2)</f>
        <v>0</v>
      </c>
      <c r="H67" s="2">
        <f>IF(抽出データ!U67-2&lt;0,0,抽出データ!U67-2)</f>
        <v>1</v>
      </c>
      <c r="I67" s="2">
        <f>IF(抽出データ!V67-2&lt;0,0,抽出データ!V67-2)</f>
        <v>2</v>
      </c>
      <c r="J67" s="2">
        <f>MIN(2,IF(抽出データ!W67-2&lt;0,0,抽出データ!W67-2))</f>
        <v>0</v>
      </c>
      <c r="K67" s="2">
        <f>IF(抽出データ!X67-2&lt;0,0,抽出データ!X67-2)</f>
        <v>0</v>
      </c>
      <c r="L67" s="2">
        <f>IF(抽出データ!Y67-2&lt;0,0,抽出データ!Y67-2)</f>
        <v>0</v>
      </c>
      <c r="M67" s="2">
        <f>IF(抽出データ!Z67-2&lt;0,0,抽出データ!Z67-2)</f>
        <v>0</v>
      </c>
      <c r="N67" s="2">
        <f>IF(抽出データ!AB67-2&lt;0,0,抽出データ!AB67-2)</f>
        <v>0</v>
      </c>
      <c r="O67" s="2">
        <f>IF(抽出データ!AC67-2&lt;0,0,抽出データ!AC67-2)</f>
        <v>2</v>
      </c>
      <c r="P67" s="2">
        <f>IF(抽出データ!AD67-2&lt;0,0,抽出データ!AD67-2)</f>
        <v>2</v>
      </c>
      <c r="Q67" s="2">
        <f>IF(抽出データ!AE67-2&lt;0,0,抽出データ!AE67-2)</f>
        <v>2</v>
      </c>
      <c r="R67" s="2">
        <f>IF(抽出データ!AF67-2&lt;0,0,抽出データ!AF67-2)</f>
        <v>1</v>
      </c>
      <c r="S67" s="2">
        <f>IF(抽出データ!AG67-2&lt;0,0,抽出データ!AG67-2)</f>
        <v>1</v>
      </c>
      <c r="T67" s="2">
        <f>IF(抽出データ!AH67-2&lt;0,0,抽出データ!AH67-2)</f>
        <v>1</v>
      </c>
      <c r="U67" s="2">
        <f>IF(抽出データ!AI67-2&lt;0,0,抽出データ!AI67-2)</f>
        <v>0</v>
      </c>
      <c r="V67" s="2">
        <f>IF(抽出データ!AJ67-2&lt;0,0,抽出データ!AJ67-2)</f>
        <v>0</v>
      </c>
      <c r="W67" s="2">
        <f>IF(抽出データ!AK67-2&lt;0,0,抽出データ!AK67-2)</f>
        <v>2</v>
      </c>
      <c r="X67" s="2">
        <f>IF(抽出データ!AL67-2&lt;0,0,抽出データ!AL67-2)</f>
        <v>1</v>
      </c>
      <c r="Y67" s="2">
        <f>IF(抽出データ!AM67-2&lt;0,0,抽出データ!AM67-2)</f>
        <v>0</v>
      </c>
      <c r="Z67" s="2">
        <f>IF(抽出データ!AN67-2&lt;0,0,抽出データ!AN67-2)</f>
        <v>0</v>
      </c>
      <c r="AA67" s="2">
        <f>IF(抽出データ!AO67-2&lt;0,0,抽出データ!AO67-2)</f>
        <v>0</v>
      </c>
      <c r="AB67" s="2">
        <f>IF(抽出データ!AP67-2&lt;0,0,抽出データ!AP67-2)</f>
        <v>2</v>
      </c>
      <c r="AC67" s="2">
        <f>IF(抽出データ!AQ67-2&lt;0,0,抽出データ!AQ67-2)</f>
        <v>2</v>
      </c>
      <c r="AD67" s="2">
        <f>IF(抽出データ!AR67-2&lt;=0,1,2)</f>
        <v>1</v>
      </c>
      <c r="AE67" s="2">
        <f>IF(抽出データ!AS67-2&lt;=0,1,2)</f>
        <v>1</v>
      </c>
      <c r="AF67" s="2">
        <f>IF(抽出データ!AT67-2&lt;=0,1,2)</f>
        <v>1</v>
      </c>
      <c r="AG67" s="2">
        <f>IF(抽出データ!AU67-2&lt;=0,1,2)</f>
        <v>1</v>
      </c>
      <c r="AH67" s="2">
        <f>IF(抽出データ!AV67-2&lt;=0,1,2)</f>
        <v>1</v>
      </c>
      <c r="AI67" s="2">
        <f>IF(抽出データ!AW67-2&lt;=0,1,2)</f>
        <v>1</v>
      </c>
      <c r="AJ67" s="2">
        <f>IF(抽出データ!AX67-2&lt;=0,1,2)</f>
        <v>1</v>
      </c>
      <c r="AK67" s="2">
        <f>IF(抽出データ!AY67-2&lt;=0,1,2)</f>
        <v>1</v>
      </c>
      <c r="AL67" s="2">
        <f>IF(抽出データ!AZ67-2&lt;0,0,抽出データ!AZ67-2)</f>
        <v>0</v>
      </c>
      <c r="AM67" s="2">
        <f>IF(抽出データ!BB67-2&lt;0,0,抽出データ!BB67-2)</f>
        <v>0</v>
      </c>
      <c r="AN67" s="2">
        <f>IF(抽出データ!BD67-2&lt;0,0,抽出データ!BD67-2)</f>
        <v>0</v>
      </c>
      <c r="AO67" s="2">
        <f>MIN(2,IF(抽出データ!BE67-2&lt;0,0,抽出データ!BE67-2))</f>
        <v>0</v>
      </c>
      <c r="AP67" s="2">
        <f>IF(抽出データ!BF67-2&lt;0,0,抽出データ!BF67-2)</f>
        <v>0</v>
      </c>
      <c r="AQ67" s="2">
        <f>IF(抽出データ!BG67-2&lt;0,0,抽出データ!BG67-2)</f>
        <v>0</v>
      </c>
      <c r="AR67" s="2">
        <f>IF(抽出データ!BH67-2&lt;0,0,抽出データ!BH67-2)</f>
        <v>0</v>
      </c>
      <c r="AS67" s="2">
        <f t="shared" si="14"/>
        <v>0</v>
      </c>
      <c r="AT67" s="2">
        <f>IF(抽出データ!DB67-2&lt;=0,1,2)</f>
        <v>1</v>
      </c>
      <c r="AU67" s="2">
        <f>IF(抽出データ!DD67-2&lt;0,0,抽出データ!DD67-2)</f>
        <v>0</v>
      </c>
      <c r="AV67" s="2">
        <f>IF(抽出データ!DE67-2&lt;0,0,抽出データ!DE67-2)</f>
        <v>0</v>
      </c>
      <c r="AW67" s="2">
        <f>IF(抽出データ!DF67-2&lt;0,0,IF(抽出データ!DF67&gt;3,2,1))</f>
        <v>1</v>
      </c>
      <c r="AX67" s="2">
        <f>IF(抽出データ!DG67-2&lt;=0,1,2)</f>
        <v>2</v>
      </c>
      <c r="AY67" s="8">
        <v>5</v>
      </c>
      <c r="AZ67" s="2">
        <v>3</v>
      </c>
      <c r="BA67" s="2">
        <v>2</v>
      </c>
      <c r="BB67" s="2">
        <v>0</v>
      </c>
      <c r="BC67" s="2">
        <v>1</v>
      </c>
      <c r="BD67" s="2">
        <v>0</v>
      </c>
      <c r="BE67" s="2">
        <v>0</v>
      </c>
      <c r="BF67" s="2">
        <v>0</v>
      </c>
      <c r="BG67" s="2">
        <v>0</v>
      </c>
      <c r="BH67" s="2">
        <v>0</v>
      </c>
      <c r="BI67" s="4" t="s">
        <v>445</v>
      </c>
      <c r="BJ67" s="2">
        <v>1</v>
      </c>
      <c r="BK67" s="2">
        <v>35</v>
      </c>
      <c r="BL67" s="2">
        <v>3</v>
      </c>
      <c r="BO67" s="2">
        <v>3</v>
      </c>
      <c r="BP67" s="2">
        <v>4</v>
      </c>
      <c r="BQ67" s="2">
        <v>4</v>
      </c>
      <c r="BR67" s="2">
        <v>4</v>
      </c>
      <c r="BS67" s="2">
        <v>4</v>
      </c>
      <c r="BT67" s="2">
        <v>3</v>
      </c>
      <c r="BV67" s="2">
        <f t="shared" si="1"/>
        <v>32</v>
      </c>
      <c r="BW67" s="2">
        <f t="shared" si="2"/>
        <v>17</v>
      </c>
      <c r="BX67" s="2">
        <f t="shared" si="3"/>
        <v>8</v>
      </c>
      <c r="BY67" s="2">
        <f t="shared" si="4"/>
        <v>7</v>
      </c>
      <c r="BZ67" s="2">
        <f t="shared" si="5"/>
        <v>24</v>
      </c>
      <c r="CA67" s="2">
        <f t="shared" si="6"/>
        <v>7</v>
      </c>
      <c r="CB67" s="2">
        <f t="shared" si="7"/>
        <v>6</v>
      </c>
      <c r="CC67" s="2">
        <f t="shared" si="8"/>
        <v>9</v>
      </c>
      <c r="CD67" s="2">
        <f t="shared" si="9"/>
        <v>12</v>
      </c>
      <c r="CE67" s="2">
        <f t="shared" si="10"/>
        <v>13</v>
      </c>
      <c r="CF67" s="2">
        <f t="shared" si="11"/>
        <v>9</v>
      </c>
      <c r="CG67" s="2">
        <f t="shared" si="12"/>
        <v>13</v>
      </c>
      <c r="CH67" s="2">
        <f t="shared" si="15"/>
        <v>4</v>
      </c>
      <c r="CI67" s="2">
        <f t="shared" si="13"/>
        <v>5</v>
      </c>
      <c r="CJ67" s="2">
        <f t="shared" si="16"/>
        <v>9</v>
      </c>
      <c r="CK67" s="2">
        <f>55+IF(抽出データ!BJ67=1,60,0)+IF(抽出データ!BK67=1,25,0)+IF(抽出データ!BM67=1,5,0)+IF(抽出データ!BL67=1,5,0)+IF(抽出データ!BN67=1,5,0)</f>
        <v>55</v>
      </c>
      <c r="CL67" s="2">
        <f>(80+IF(抽出データ!BR67=1,12,0)+IF(SUM(抽出データ!BS67:BV67,抽出データ!CB67)&gt;1,22,IF(SUM(抽出データ!BS67:BV67,抽出データ!CB67)=1,11,0)))</f>
        <v>80</v>
      </c>
      <c r="CM67" s="2">
        <f>80+IF(抽出データ!CH67=1,40,0)+IF(抽出データ!CI67=1,20,0)+IF(抽出データ!CJ67=1,20,0)</f>
        <v>80</v>
      </c>
      <c r="CN67" s="2">
        <f>80+IF(抽出データ!CN67=1,10,0)+IF(抽出データ!CO67=1,5,0)+IF(抽出データ!CP67=1,10,0)+12</f>
        <v>92</v>
      </c>
      <c r="CO67" s="2">
        <f>IF(SUM(抽出データ!CT67:CW67)&gt;0,120,100)</f>
        <v>100</v>
      </c>
      <c r="CQ67" s="2">
        <f t="shared" si="17"/>
        <v>72.2</v>
      </c>
    </row>
    <row r="68" spans="1:95">
      <c r="A68" s="2">
        <v>2003</v>
      </c>
      <c r="B68" s="2">
        <v>3300</v>
      </c>
      <c r="C68" s="2">
        <v>6</v>
      </c>
      <c r="D68" s="2">
        <f t="shared" ref="D68:D131" si="18">B68/C68</f>
        <v>550</v>
      </c>
      <c r="E68" s="4" t="s">
        <v>85</v>
      </c>
      <c r="F68" s="2">
        <f>IF(抽出データ!S68-2&lt;0,0,抽出データ!S68-2)</f>
        <v>1</v>
      </c>
      <c r="G68" s="2">
        <f>IF(抽出データ!T68-2&lt;0,0,抽出データ!T68-2)</f>
        <v>1</v>
      </c>
      <c r="H68" s="2">
        <f>IF(抽出データ!U68-2&lt;0,0,抽出データ!U68-2)</f>
        <v>1</v>
      </c>
      <c r="I68" s="2">
        <f>IF(抽出データ!V68-2&lt;0,0,抽出データ!V68-2)</f>
        <v>1</v>
      </c>
      <c r="J68" s="2">
        <f>MIN(2,IF(抽出データ!W68-2&lt;0,0,抽出データ!W68-2))</f>
        <v>1</v>
      </c>
      <c r="K68" s="2">
        <f>IF(抽出データ!X68-2&lt;0,0,抽出データ!X68-2)</f>
        <v>1</v>
      </c>
      <c r="L68" s="2">
        <f>IF(抽出データ!Y68-2&lt;0,0,抽出データ!Y68-2)</f>
        <v>1</v>
      </c>
      <c r="M68" s="2">
        <f>IF(抽出データ!Z68-2&lt;0,0,抽出データ!Z68-2)</f>
        <v>1</v>
      </c>
      <c r="N68" s="2">
        <f>IF(抽出データ!AB68-2&lt;0,0,抽出データ!AB68-2)</f>
        <v>2</v>
      </c>
      <c r="O68" s="2">
        <f>IF(抽出データ!AC68-2&lt;0,0,抽出データ!AC68-2)</f>
        <v>2</v>
      </c>
      <c r="P68" s="2">
        <f>IF(抽出データ!AD68-2&lt;0,0,抽出データ!AD68-2)</f>
        <v>2</v>
      </c>
      <c r="Q68" s="2">
        <f>IF(抽出データ!AE68-2&lt;0,0,抽出データ!AE68-2)</f>
        <v>2</v>
      </c>
      <c r="R68" s="2">
        <f>IF(抽出データ!AF68-2&lt;0,0,抽出データ!AF68-2)</f>
        <v>1</v>
      </c>
      <c r="S68" s="2">
        <f>IF(抽出データ!AG68-2&lt;0,0,抽出データ!AG68-2)</f>
        <v>1</v>
      </c>
      <c r="T68" s="2">
        <f>IF(抽出データ!AH68-2&lt;0,0,抽出データ!AH68-2)</f>
        <v>1</v>
      </c>
      <c r="U68" s="2">
        <f>IF(抽出データ!AI68-2&lt;0,0,抽出データ!AI68-2)</f>
        <v>0</v>
      </c>
      <c r="V68" s="2">
        <f>IF(抽出データ!AJ68-2&lt;0,0,抽出データ!AJ68-2)</f>
        <v>1</v>
      </c>
      <c r="W68" s="2">
        <f>IF(抽出データ!AK68-2&lt;0,0,抽出データ!AK68-2)</f>
        <v>2</v>
      </c>
      <c r="X68" s="2">
        <f>IF(抽出データ!AL68-2&lt;0,0,抽出データ!AL68-2)</f>
        <v>1</v>
      </c>
      <c r="Y68" s="2">
        <f>IF(抽出データ!AM68-2&lt;0,0,抽出データ!AM68-2)</f>
        <v>1</v>
      </c>
      <c r="Z68" s="2">
        <f>IF(抽出データ!AN68-2&lt;0,0,抽出データ!AN68-2)</f>
        <v>1</v>
      </c>
      <c r="AA68" s="2">
        <f>IF(抽出データ!AO68-2&lt;0,0,抽出データ!AO68-2)</f>
        <v>2</v>
      </c>
      <c r="AB68" s="2">
        <f>IF(抽出データ!AP68-2&lt;0,0,抽出データ!AP68-2)</f>
        <v>2</v>
      </c>
      <c r="AC68" s="2">
        <f>IF(抽出データ!AQ68-2&lt;0,0,抽出データ!AQ68-2)</f>
        <v>2</v>
      </c>
      <c r="AD68" s="2">
        <f>IF(抽出データ!AR68-2&lt;=0,1,2)</f>
        <v>1</v>
      </c>
      <c r="AE68" s="2">
        <f>IF(抽出データ!AS68-2&lt;=0,1,2)</f>
        <v>1</v>
      </c>
      <c r="AF68" s="2">
        <f>IF(抽出データ!AT68-2&lt;=0,1,2)</f>
        <v>1</v>
      </c>
      <c r="AG68" s="2">
        <f>IF(抽出データ!AU68-2&lt;=0,1,2)</f>
        <v>1</v>
      </c>
      <c r="AH68" s="2">
        <f>IF(抽出データ!AV68-2&lt;=0,1,2)</f>
        <v>1</v>
      </c>
      <c r="AI68" s="2">
        <f>IF(抽出データ!AW68-2&lt;=0,1,2)</f>
        <v>1</v>
      </c>
      <c r="AJ68" s="2">
        <f>IF(抽出データ!AX68-2&lt;=0,1,2)</f>
        <v>1</v>
      </c>
      <c r="AK68" s="2">
        <f>IF(抽出データ!AY68-2&lt;=0,1,2)</f>
        <v>1</v>
      </c>
      <c r="AL68" s="2">
        <f>IF(抽出データ!AZ68-2&lt;0,0,抽出データ!AZ68-2)</f>
        <v>1</v>
      </c>
      <c r="AM68" s="2">
        <f>IF(抽出データ!BB68-2&lt;0,0,抽出データ!BB68-2)</f>
        <v>0</v>
      </c>
      <c r="AN68" s="2">
        <f>IF(抽出データ!BD68-2&lt;0,0,抽出データ!BD68-2)</f>
        <v>1</v>
      </c>
      <c r="AO68" s="2">
        <f>MIN(2,IF(抽出データ!BE68-2&lt;0,0,抽出データ!BE68-2))</f>
        <v>0</v>
      </c>
      <c r="AP68" s="2">
        <f>IF(抽出データ!BF68-2&lt;0,0,抽出データ!BF68-2)</f>
        <v>0</v>
      </c>
      <c r="AQ68" s="2">
        <f>IF(抽出データ!BG68-2&lt;0,0,抽出データ!BG68-2)</f>
        <v>0</v>
      </c>
      <c r="AR68" s="2">
        <f>IF(抽出データ!BH68-2&lt;0,0,抽出データ!BH68-2)</f>
        <v>1</v>
      </c>
      <c r="AS68" s="2">
        <f t="shared" ref="AS68:AS131" si="19">IF(CQ68&lt;100,0,IF(CQ68&lt;110,1,2))</f>
        <v>0</v>
      </c>
      <c r="AT68" s="2">
        <f>IF(抽出データ!DB68-2&lt;=0,1,2)</f>
        <v>1</v>
      </c>
      <c r="AU68" s="2">
        <f>IF(抽出データ!DD68-2&lt;0,0,抽出データ!DD68-2)</f>
        <v>1</v>
      </c>
      <c r="AV68" s="2">
        <f>IF(抽出データ!DE68-2&lt;0,0,抽出データ!DE68-2)</f>
        <v>1</v>
      </c>
      <c r="AW68" s="2">
        <f>IF(抽出データ!DF68-2&lt;0,0,IF(抽出データ!DF68&gt;3,2,1))</f>
        <v>1</v>
      </c>
      <c r="AX68" s="2">
        <f>IF(抽出データ!DG68-2&lt;=0,1,2)</f>
        <v>1</v>
      </c>
      <c r="AY68" s="8">
        <v>4</v>
      </c>
      <c r="AZ68" s="2">
        <v>2</v>
      </c>
      <c r="BA68" s="2">
        <v>2</v>
      </c>
      <c r="BB68" s="2">
        <v>1</v>
      </c>
      <c r="BC68" s="2">
        <v>0</v>
      </c>
      <c r="BD68" s="2">
        <v>1</v>
      </c>
      <c r="BE68" s="2">
        <v>1</v>
      </c>
      <c r="BF68" s="2">
        <v>1</v>
      </c>
      <c r="BG68" s="2">
        <v>0</v>
      </c>
      <c r="BH68" s="2">
        <v>0</v>
      </c>
      <c r="BI68" s="4" t="s">
        <v>445</v>
      </c>
      <c r="BJ68" s="2">
        <v>1</v>
      </c>
      <c r="BK68" s="2">
        <v>84</v>
      </c>
      <c r="BL68" s="2">
        <v>1</v>
      </c>
      <c r="BM68" s="2">
        <v>13000</v>
      </c>
      <c r="BO68" s="2">
        <v>3</v>
      </c>
      <c r="BP68" s="2">
        <v>3</v>
      </c>
      <c r="BQ68" s="2">
        <v>3</v>
      </c>
      <c r="BR68" s="2">
        <v>5</v>
      </c>
      <c r="BS68" s="2">
        <v>5</v>
      </c>
      <c r="BT68" s="2">
        <v>5</v>
      </c>
      <c r="BV68" s="2">
        <f t="shared" ref="BV68:BV131" si="20">SUM(F68:AR68,AS68:AX68)+(AL68+AS68)*2.5</f>
        <v>49.5</v>
      </c>
      <c r="BW68" s="2">
        <f t="shared" ref="BW68:BW131" si="21">SUMPRODUCT(F68:AX68,$F$570:$AX$570)</f>
        <v>26</v>
      </c>
      <c r="BX68" s="2">
        <f t="shared" ref="BX68:BX131" si="22">SUMPRODUCT(F68:AX68,$F$571:$AX$571)</f>
        <v>10</v>
      </c>
      <c r="BY68" s="2">
        <f t="shared" ref="BY68:BY131" si="23">SUMPRODUCT(F68:AX68,$F$572:$AX$572)</f>
        <v>10</v>
      </c>
      <c r="BZ68" s="2">
        <f t="shared" ref="BZ68:BZ131" si="24">SUMPRODUCT(F68:AX68,$F$573:$AX$573)</f>
        <v>30</v>
      </c>
      <c r="CA68" s="2">
        <f t="shared" ref="CA68:CA131" si="25">SUMPRODUCT(F68:AX68,$F$574:$AX$574)</f>
        <v>13</v>
      </c>
      <c r="CB68" s="2">
        <f t="shared" ref="CB68:CB131" si="26">SUMPRODUCT(F68:AX68,$F$575:$AX$575)</f>
        <v>8</v>
      </c>
      <c r="CC68" s="2">
        <f t="shared" ref="CC68:CC131" si="27">SUMPRODUCT(F68:AX68,$F$576:$AX$576)</f>
        <v>14</v>
      </c>
      <c r="CD68" s="2">
        <f t="shared" ref="CD68:CD131" si="28">SUMPRODUCT(F68:AX68,$F$577:$AX$577)</f>
        <v>17</v>
      </c>
      <c r="CE68" s="2">
        <f t="shared" ref="CE68:CE131" si="29">SUMPRODUCT(F68:AX68,$F$578:$AX$578)</f>
        <v>15</v>
      </c>
      <c r="CF68" s="2">
        <f t="shared" ref="CF68:CF131" si="30">SUMPRODUCT(F68:AX68,$F$579:$AX$579)</f>
        <v>10</v>
      </c>
      <c r="CG68" s="2">
        <f t="shared" ref="CG68:CG131" si="31">SUMPRODUCT(F68:AX68,$F$580:$AX$580)</f>
        <v>18</v>
      </c>
      <c r="CH68" s="2">
        <f t="shared" si="15"/>
        <v>4</v>
      </c>
      <c r="CI68" s="2">
        <f t="shared" ref="CI68:CI131" si="32">SUMPRODUCT(F68:AX68,$F$582:$AX$582)</f>
        <v>6</v>
      </c>
      <c r="CJ68" s="2">
        <f t="shared" ref="CJ68:CJ131" si="33">SUMPRODUCT(F68:AX68,$F$583:$AX$583)</f>
        <v>23.5</v>
      </c>
      <c r="CK68" s="2">
        <f>55+IF(抽出データ!BJ68=1,60,0)+IF(抽出データ!BK68=1,25,0)+IF(抽出データ!BM68=1,5,0)+IF(抽出データ!BL68=1,5,0)+IF(抽出データ!BN68=1,5,0)</f>
        <v>55</v>
      </c>
      <c r="CL68" s="2">
        <f>(80+IF(抽出データ!BR68=1,12,0)+IF(SUM(抽出データ!BS68:BV68,抽出データ!CB68)&gt;1,22,IF(SUM(抽出データ!BS68:BV68,抽出データ!CB68)=1,11,0)))</f>
        <v>80</v>
      </c>
      <c r="CM68" s="2">
        <f>80+IF(抽出データ!CH68=1,40,0)+IF(抽出データ!CI68=1,20,0)+IF(抽出データ!CJ68=1,20,0)</f>
        <v>80</v>
      </c>
      <c r="CN68" s="2">
        <f>80+IF(抽出データ!CN68=1,10,0)+IF(抽出データ!CO68=1,5,0)+IF(抽出データ!CP68=1,10,0)+12</f>
        <v>92</v>
      </c>
      <c r="CO68" s="2">
        <f>IF(SUM(抽出データ!CT68:CW68)&gt;0,120,100)</f>
        <v>100</v>
      </c>
      <c r="CQ68" s="2">
        <f t="shared" ref="CQ68:CQ131" si="34">SUMPRODUCT($CK$2:$CO$2,CK68:CO68)</f>
        <v>72.2</v>
      </c>
    </row>
    <row r="69" spans="1:95">
      <c r="A69" s="2">
        <v>1995</v>
      </c>
      <c r="B69" s="2">
        <v>7000</v>
      </c>
      <c r="C69" s="2">
        <v>9</v>
      </c>
      <c r="D69" s="2">
        <f t="shared" si="18"/>
        <v>777.77777777777783</v>
      </c>
      <c r="E69" s="4" t="s">
        <v>86</v>
      </c>
      <c r="F69" s="2">
        <f>IF(抽出データ!S69-2&lt;0,0,抽出データ!S69-2)</f>
        <v>2</v>
      </c>
      <c r="G69" s="2">
        <f>IF(抽出データ!T69-2&lt;0,0,抽出データ!T69-2)</f>
        <v>1</v>
      </c>
      <c r="H69" s="2">
        <f>IF(抽出データ!U69-2&lt;0,0,抽出データ!U69-2)</f>
        <v>1</v>
      </c>
      <c r="I69" s="2">
        <f>IF(抽出データ!V69-2&lt;0,0,抽出データ!V69-2)</f>
        <v>2</v>
      </c>
      <c r="J69" s="2">
        <f>MIN(2,IF(抽出データ!W69-2&lt;0,0,抽出データ!W69-2))</f>
        <v>1</v>
      </c>
      <c r="K69" s="2">
        <f>IF(抽出データ!X69-2&lt;0,0,抽出データ!X69-2)</f>
        <v>0</v>
      </c>
      <c r="L69" s="2">
        <f>IF(抽出データ!Y69-2&lt;0,0,抽出データ!Y69-2)</f>
        <v>0</v>
      </c>
      <c r="M69" s="2">
        <f>IF(抽出データ!Z69-2&lt;0,0,抽出データ!Z69-2)</f>
        <v>0</v>
      </c>
      <c r="N69" s="2">
        <f>IF(抽出データ!AB69-2&lt;0,0,抽出データ!AB69-2)</f>
        <v>1</v>
      </c>
      <c r="O69" s="2">
        <f>IF(抽出データ!AC69-2&lt;0,0,抽出データ!AC69-2)</f>
        <v>2</v>
      </c>
      <c r="P69" s="2">
        <f>IF(抽出データ!AD69-2&lt;0,0,抽出データ!AD69-2)</f>
        <v>2</v>
      </c>
      <c r="Q69" s="2">
        <f>IF(抽出データ!AE69-2&lt;0,0,抽出データ!AE69-2)</f>
        <v>2</v>
      </c>
      <c r="R69" s="2">
        <f>IF(抽出データ!AF69-2&lt;0,0,抽出データ!AF69-2)</f>
        <v>1</v>
      </c>
      <c r="S69" s="2">
        <f>IF(抽出データ!AG69-2&lt;0,0,抽出データ!AG69-2)</f>
        <v>0</v>
      </c>
      <c r="T69" s="2">
        <f>IF(抽出データ!AH69-2&lt;0,0,抽出データ!AH69-2)</f>
        <v>1</v>
      </c>
      <c r="U69" s="2">
        <f>IF(抽出データ!AI69-2&lt;0,0,抽出データ!AI69-2)</f>
        <v>1</v>
      </c>
      <c r="V69" s="2">
        <f>IF(抽出データ!AJ69-2&lt;0,0,抽出データ!AJ69-2)</f>
        <v>0</v>
      </c>
      <c r="W69" s="2">
        <f>IF(抽出データ!AK69-2&lt;0,0,抽出データ!AK69-2)</f>
        <v>1</v>
      </c>
      <c r="X69" s="2">
        <f>IF(抽出データ!AL69-2&lt;0,0,抽出データ!AL69-2)</f>
        <v>1</v>
      </c>
      <c r="Y69" s="2">
        <f>IF(抽出データ!AM69-2&lt;0,0,抽出データ!AM69-2)</f>
        <v>1</v>
      </c>
      <c r="Z69" s="2">
        <f>IF(抽出データ!AN69-2&lt;0,0,抽出データ!AN69-2)</f>
        <v>0</v>
      </c>
      <c r="AA69" s="2">
        <f>IF(抽出データ!AO69-2&lt;0,0,抽出データ!AO69-2)</f>
        <v>1</v>
      </c>
      <c r="AB69" s="2">
        <f>IF(抽出データ!AP69-2&lt;0,0,抽出データ!AP69-2)</f>
        <v>2</v>
      </c>
      <c r="AC69" s="2">
        <f>IF(抽出データ!AQ69-2&lt;0,0,抽出データ!AQ69-2)</f>
        <v>2</v>
      </c>
      <c r="AD69" s="2">
        <f>IF(抽出データ!AR69-2&lt;=0,1,2)</f>
        <v>1</v>
      </c>
      <c r="AE69" s="2">
        <f>IF(抽出データ!AS69-2&lt;=0,1,2)</f>
        <v>2</v>
      </c>
      <c r="AF69" s="2">
        <f>IF(抽出データ!AT69-2&lt;=0,1,2)</f>
        <v>1</v>
      </c>
      <c r="AG69" s="2">
        <f>IF(抽出データ!AU69-2&lt;=0,1,2)</f>
        <v>1</v>
      </c>
      <c r="AH69" s="2">
        <f>IF(抽出データ!AV69-2&lt;=0,1,2)</f>
        <v>1</v>
      </c>
      <c r="AI69" s="2">
        <f>IF(抽出データ!AW69-2&lt;=0,1,2)</f>
        <v>2</v>
      </c>
      <c r="AJ69" s="2">
        <f>IF(抽出データ!AX69-2&lt;=0,1,2)</f>
        <v>1</v>
      </c>
      <c r="AK69" s="2">
        <f>IF(抽出データ!AY69-2&lt;=0,1,2)</f>
        <v>1</v>
      </c>
      <c r="AL69" s="2">
        <f>IF(抽出データ!AZ69-2&lt;0,0,抽出データ!AZ69-2)</f>
        <v>1</v>
      </c>
      <c r="AM69" s="2">
        <f>IF(抽出データ!BB69-2&lt;0,0,抽出データ!BB69-2)</f>
        <v>1</v>
      </c>
      <c r="AN69" s="2">
        <f>IF(抽出データ!BD69-2&lt;0,0,抽出データ!BD69-2)</f>
        <v>0</v>
      </c>
      <c r="AO69" s="2">
        <f>MIN(2,IF(抽出データ!BE69-2&lt;0,0,抽出データ!BE69-2))</f>
        <v>1</v>
      </c>
      <c r="AP69" s="2">
        <f>IF(抽出データ!BF69-2&lt;0,0,抽出データ!BF69-2)</f>
        <v>0</v>
      </c>
      <c r="AQ69" s="2">
        <f>IF(抽出データ!BG69-2&lt;0,0,抽出データ!BG69-2)</f>
        <v>0</v>
      </c>
      <c r="AR69" s="2">
        <f>IF(抽出データ!BH69-2&lt;0,0,抽出データ!BH69-2)</f>
        <v>0</v>
      </c>
      <c r="AS69" s="2">
        <f t="shared" si="19"/>
        <v>0</v>
      </c>
      <c r="AT69" s="2">
        <f>IF(抽出データ!DB69-2&lt;=0,1,2)</f>
        <v>1</v>
      </c>
      <c r="AU69" s="2">
        <f>IF(抽出データ!DD69-2&lt;0,0,抽出データ!DD69-2)</f>
        <v>1</v>
      </c>
      <c r="AV69" s="2">
        <f>IF(抽出データ!DE69-2&lt;0,0,抽出データ!DE69-2)</f>
        <v>1</v>
      </c>
      <c r="AW69" s="2">
        <f>IF(抽出データ!DF69-2&lt;0,0,IF(抽出データ!DF69&gt;3,2,1))</f>
        <v>1</v>
      </c>
      <c r="AX69" s="2">
        <f>IF(抽出データ!DG69-2&lt;=0,1,2)</f>
        <v>2</v>
      </c>
      <c r="AY69" s="8">
        <v>5</v>
      </c>
      <c r="AZ69" s="2">
        <v>3</v>
      </c>
      <c r="BA69" s="2">
        <v>3</v>
      </c>
      <c r="BI69" s="4" t="s">
        <v>445</v>
      </c>
      <c r="BJ69" s="2">
        <v>1</v>
      </c>
      <c r="BK69" s="2">
        <v>100</v>
      </c>
      <c r="BL69" s="2">
        <v>3</v>
      </c>
      <c r="BO69" s="2">
        <v>1</v>
      </c>
      <c r="BP69" s="2">
        <v>4</v>
      </c>
      <c r="BQ69" s="2">
        <v>4</v>
      </c>
      <c r="BR69" s="2">
        <v>7</v>
      </c>
      <c r="BS69" s="2">
        <v>7</v>
      </c>
      <c r="BT69" s="2">
        <v>5</v>
      </c>
      <c r="BV69" s="2">
        <f t="shared" si="20"/>
        <v>46.5</v>
      </c>
      <c r="BW69" s="2">
        <f t="shared" si="21"/>
        <v>21</v>
      </c>
      <c r="BX69" s="2">
        <f t="shared" si="22"/>
        <v>11</v>
      </c>
      <c r="BY69" s="2">
        <f t="shared" si="23"/>
        <v>12</v>
      </c>
      <c r="BZ69" s="2">
        <f t="shared" si="24"/>
        <v>29</v>
      </c>
      <c r="CA69" s="2">
        <f t="shared" si="25"/>
        <v>10</v>
      </c>
      <c r="CB69" s="2">
        <f t="shared" si="26"/>
        <v>9</v>
      </c>
      <c r="CC69" s="2">
        <f t="shared" si="27"/>
        <v>12</v>
      </c>
      <c r="CD69" s="2">
        <f t="shared" si="28"/>
        <v>17</v>
      </c>
      <c r="CE69" s="2">
        <f t="shared" si="29"/>
        <v>16</v>
      </c>
      <c r="CF69" s="2">
        <f t="shared" si="30"/>
        <v>11</v>
      </c>
      <c r="CG69" s="2">
        <f t="shared" si="31"/>
        <v>15</v>
      </c>
      <c r="CH69" s="2">
        <f t="shared" ref="CH69:CH132" si="35">SUMPRODUCT(F69:AX69,$F$581:$AX$581)</f>
        <v>5</v>
      </c>
      <c r="CI69" s="2">
        <f t="shared" si="32"/>
        <v>8</v>
      </c>
      <c r="CJ69" s="2">
        <f t="shared" si="33"/>
        <v>18.5</v>
      </c>
      <c r="CK69" s="2">
        <f>55+IF(抽出データ!BJ69=1,60,0)+IF(抽出データ!BK69=1,25,0)+IF(抽出データ!BM69=1,5,0)+IF(抽出データ!BL69=1,5,0)+IF(抽出データ!BN69=1,5,0)</f>
        <v>55</v>
      </c>
      <c r="CL69" s="2">
        <f>(80+IF(抽出データ!BR69=1,12,0)+IF(SUM(抽出データ!BS69:BV69,抽出データ!CB69)&gt;1,22,IF(SUM(抽出データ!BS69:BV69,抽出データ!CB69)=1,11,0)))</f>
        <v>80</v>
      </c>
      <c r="CM69" s="2">
        <f>80+IF(抽出データ!CH69=1,40,0)+IF(抽出データ!CI69=1,20,0)+IF(抽出データ!CJ69=1,20,0)</f>
        <v>80</v>
      </c>
      <c r="CN69" s="2">
        <f>80+IF(抽出データ!CN69=1,10,0)+IF(抽出データ!CO69=1,5,0)+IF(抽出データ!CP69=1,10,0)+12</f>
        <v>92</v>
      </c>
      <c r="CO69" s="2">
        <f>IF(SUM(抽出データ!CT69:CW69)&gt;0,120,100)</f>
        <v>100</v>
      </c>
      <c r="CQ69" s="2">
        <f t="shared" si="34"/>
        <v>72.2</v>
      </c>
    </row>
    <row r="70" spans="1:95">
      <c r="A70" s="2">
        <v>2010</v>
      </c>
      <c r="B70" s="2">
        <v>1000</v>
      </c>
      <c r="C70" s="2">
        <v>20</v>
      </c>
      <c r="D70" s="2">
        <f t="shared" si="18"/>
        <v>50</v>
      </c>
      <c r="E70" s="4" t="s">
        <v>71</v>
      </c>
      <c r="F70" s="2">
        <f>IF(抽出データ!S70-2&lt;0,0,抽出データ!S70-2)</f>
        <v>2</v>
      </c>
      <c r="G70" s="2">
        <f>IF(抽出データ!T70-2&lt;0,0,抽出データ!T70-2)</f>
        <v>2</v>
      </c>
      <c r="H70" s="2">
        <f>IF(抽出データ!U70-2&lt;0,0,抽出データ!U70-2)</f>
        <v>1</v>
      </c>
      <c r="I70" s="2">
        <f>IF(抽出データ!V70-2&lt;0,0,抽出データ!V70-2)</f>
        <v>1</v>
      </c>
      <c r="J70" s="2">
        <f>MIN(2,IF(抽出データ!W70-2&lt;0,0,抽出データ!W70-2))</f>
        <v>2</v>
      </c>
      <c r="K70" s="2">
        <f>IF(抽出データ!X70-2&lt;0,0,抽出データ!X70-2)</f>
        <v>1</v>
      </c>
      <c r="L70" s="2">
        <f>IF(抽出データ!Y70-2&lt;0,0,抽出データ!Y70-2)</f>
        <v>0</v>
      </c>
      <c r="M70" s="2">
        <f>IF(抽出データ!Z70-2&lt;0,0,抽出データ!Z70-2)</f>
        <v>2</v>
      </c>
      <c r="N70" s="2">
        <f>IF(抽出データ!AB70-2&lt;0,0,抽出データ!AB70-2)</f>
        <v>2</v>
      </c>
      <c r="O70" s="2">
        <f>IF(抽出データ!AC70-2&lt;0,0,抽出データ!AC70-2)</f>
        <v>2</v>
      </c>
      <c r="P70" s="2">
        <f>IF(抽出データ!AD70-2&lt;0,0,抽出データ!AD70-2)</f>
        <v>2</v>
      </c>
      <c r="Q70" s="2">
        <f>IF(抽出データ!AE70-2&lt;0,0,抽出データ!AE70-2)</f>
        <v>2</v>
      </c>
      <c r="R70" s="2">
        <f>IF(抽出データ!AF70-2&lt;0,0,抽出データ!AF70-2)</f>
        <v>1</v>
      </c>
      <c r="S70" s="2">
        <f>IF(抽出データ!AG70-2&lt;0,0,抽出データ!AG70-2)</f>
        <v>1</v>
      </c>
      <c r="T70" s="2">
        <f>IF(抽出データ!AH70-2&lt;0,0,抽出データ!AH70-2)</f>
        <v>2</v>
      </c>
      <c r="U70" s="2">
        <f>IF(抽出データ!AI70-2&lt;0,0,抽出データ!AI70-2)</f>
        <v>2</v>
      </c>
      <c r="V70" s="2">
        <f>IF(抽出データ!AJ70-2&lt;0,0,抽出データ!AJ70-2)</f>
        <v>2</v>
      </c>
      <c r="W70" s="2">
        <f>IF(抽出データ!AK70-2&lt;0,0,抽出データ!AK70-2)</f>
        <v>2</v>
      </c>
      <c r="X70" s="2">
        <f>IF(抽出データ!AL70-2&lt;0,0,抽出データ!AL70-2)</f>
        <v>2</v>
      </c>
      <c r="Y70" s="2">
        <f>IF(抽出データ!AM70-2&lt;0,0,抽出データ!AM70-2)</f>
        <v>2</v>
      </c>
      <c r="Z70" s="2">
        <f>IF(抽出データ!AN70-2&lt;0,0,抽出データ!AN70-2)</f>
        <v>1</v>
      </c>
      <c r="AA70" s="2">
        <f>IF(抽出データ!AO70-2&lt;0,0,抽出データ!AO70-2)</f>
        <v>2</v>
      </c>
      <c r="AB70" s="2">
        <f>IF(抽出データ!AP70-2&lt;0,0,抽出データ!AP70-2)</f>
        <v>2</v>
      </c>
      <c r="AC70" s="2">
        <f>IF(抽出データ!AQ70-2&lt;0,0,抽出データ!AQ70-2)</f>
        <v>2</v>
      </c>
      <c r="AD70" s="2">
        <f>IF(抽出データ!AR70-2&lt;=0,1,2)</f>
        <v>2</v>
      </c>
      <c r="AE70" s="2">
        <f>IF(抽出データ!AS70-2&lt;=0,1,2)</f>
        <v>2</v>
      </c>
      <c r="AF70" s="2">
        <f>IF(抽出データ!AT70-2&lt;=0,1,2)</f>
        <v>2</v>
      </c>
      <c r="AG70" s="2">
        <f>IF(抽出データ!AU70-2&lt;=0,1,2)</f>
        <v>2</v>
      </c>
      <c r="AH70" s="2">
        <f>IF(抽出データ!AV70-2&lt;=0,1,2)</f>
        <v>2</v>
      </c>
      <c r="AI70" s="2">
        <f>IF(抽出データ!AW70-2&lt;=0,1,2)</f>
        <v>2</v>
      </c>
      <c r="AJ70" s="2">
        <f>IF(抽出データ!AX70-2&lt;=0,1,2)</f>
        <v>2</v>
      </c>
      <c r="AK70" s="2">
        <f>IF(抽出データ!AY70-2&lt;=0,1,2)</f>
        <v>2</v>
      </c>
      <c r="AL70" s="2">
        <f>IF(抽出データ!AZ70-2&lt;0,0,抽出データ!AZ70-2)</f>
        <v>1</v>
      </c>
      <c r="AM70" s="2">
        <f>IF(抽出データ!BB70-2&lt;0,0,抽出データ!BB70-2)</f>
        <v>2</v>
      </c>
      <c r="AN70" s="2">
        <f>IF(抽出データ!BD70-2&lt;0,0,抽出データ!BD70-2)</f>
        <v>1</v>
      </c>
      <c r="AO70" s="2">
        <f>MIN(2,IF(抽出データ!BE70-2&lt;0,0,抽出データ!BE70-2))</f>
        <v>2</v>
      </c>
      <c r="AP70" s="2">
        <f>IF(抽出データ!BF70-2&lt;0,0,抽出データ!BF70-2)</f>
        <v>1</v>
      </c>
      <c r="AQ70" s="2">
        <f>IF(抽出データ!BG70-2&lt;0,0,抽出データ!BG70-2)</f>
        <v>2</v>
      </c>
      <c r="AR70" s="2">
        <f>IF(抽出データ!BH70-2&lt;0,0,抽出データ!BH70-2)</f>
        <v>2</v>
      </c>
      <c r="AS70" s="2">
        <f t="shared" si="19"/>
        <v>2</v>
      </c>
      <c r="AT70" s="2">
        <f>IF(抽出データ!DB70-2&lt;=0,1,2)</f>
        <v>2</v>
      </c>
      <c r="AU70" s="2">
        <f>IF(抽出データ!DD70-2&lt;0,0,抽出データ!DD70-2)</f>
        <v>0</v>
      </c>
      <c r="AV70" s="2">
        <f>IF(抽出データ!DE70-2&lt;0,0,抽出データ!DE70-2)</f>
        <v>1</v>
      </c>
      <c r="AW70" s="2">
        <f>IF(抽出データ!DF70-2&lt;0,0,IF(抽出データ!DF70&gt;3,2,1))</f>
        <v>1</v>
      </c>
      <c r="AX70" s="2">
        <f>IF(抽出データ!DG70-2&lt;=0,1,2)</f>
        <v>1</v>
      </c>
      <c r="AY70" s="8">
        <v>5</v>
      </c>
      <c r="AZ70" s="2">
        <v>4</v>
      </c>
      <c r="BA70" s="2">
        <v>4</v>
      </c>
      <c r="BI70" s="4" t="s">
        <v>445</v>
      </c>
      <c r="BJ70" s="2">
        <v>1</v>
      </c>
      <c r="BK70" s="2">
        <v>90</v>
      </c>
      <c r="BL70" s="2">
        <v>3</v>
      </c>
      <c r="BO70" s="2">
        <v>7</v>
      </c>
      <c r="BP70" s="2">
        <v>6</v>
      </c>
      <c r="BQ70" s="2">
        <v>6</v>
      </c>
      <c r="BR70" s="2">
        <v>6</v>
      </c>
      <c r="BS70" s="2">
        <v>7</v>
      </c>
      <c r="BT70" s="2">
        <v>6</v>
      </c>
      <c r="BV70" s="2">
        <f t="shared" si="20"/>
        <v>81.5</v>
      </c>
      <c r="BW70" s="2">
        <f t="shared" si="21"/>
        <v>36</v>
      </c>
      <c r="BX70" s="2">
        <f t="shared" si="22"/>
        <v>14</v>
      </c>
      <c r="BY70" s="2">
        <f t="shared" si="23"/>
        <v>18</v>
      </c>
      <c r="BZ70" s="2">
        <f t="shared" si="24"/>
        <v>40</v>
      </c>
      <c r="CA70" s="2">
        <f t="shared" si="25"/>
        <v>24</v>
      </c>
      <c r="CB70" s="2">
        <f t="shared" si="26"/>
        <v>10</v>
      </c>
      <c r="CC70" s="2">
        <f t="shared" si="27"/>
        <v>20</v>
      </c>
      <c r="CD70" s="2">
        <f t="shared" si="28"/>
        <v>26</v>
      </c>
      <c r="CE70" s="2">
        <f t="shared" si="29"/>
        <v>21</v>
      </c>
      <c r="CF70" s="2">
        <f t="shared" si="30"/>
        <v>15</v>
      </c>
      <c r="CG70" s="2">
        <f t="shared" si="31"/>
        <v>24</v>
      </c>
      <c r="CH70" s="2">
        <f t="shared" si="35"/>
        <v>7</v>
      </c>
      <c r="CI70" s="2">
        <f t="shared" si="32"/>
        <v>11</v>
      </c>
      <c r="CJ70" s="2">
        <f t="shared" si="33"/>
        <v>29.5</v>
      </c>
      <c r="CK70" s="2">
        <f>55+IF(抽出データ!BJ70=1,60,0)+IF(抽出データ!BK70=1,25,0)+IF(抽出データ!BM70=1,5,0)+IF(抽出データ!BL70=1,5,0)+IF(抽出データ!BN70=1,5,0)</f>
        <v>120</v>
      </c>
      <c r="CL70" s="2">
        <f>(80+IF(抽出データ!BR70=1,12,0)+IF(SUM(抽出データ!BS70:BV70,抽出データ!CB70)&gt;1,22,IF(SUM(抽出データ!BS70:BV70,抽出データ!CB70)=1,11,0)))</f>
        <v>103</v>
      </c>
      <c r="CM70" s="2">
        <f>80+IF(抽出データ!CH70=1,40,0)+IF(抽出データ!CI70=1,20,0)+IF(抽出データ!CJ70=1,20,0)</f>
        <v>120</v>
      </c>
      <c r="CN70" s="2">
        <f>80+IF(抽出データ!CN70=1,10,0)+IF(抽出データ!CO70=1,5,0)+IF(抽出データ!CP70=1,10,0)+12</f>
        <v>107</v>
      </c>
      <c r="CO70" s="2">
        <f>IF(SUM(抽出データ!CT70:CW70)&gt;0,120,100)</f>
        <v>120</v>
      </c>
      <c r="CQ70" s="2">
        <f t="shared" si="34"/>
        <v>113.60000000000001</v>
      </c>
    </row>
    <row r="71" spans="1:95">
      <c r="A71" s="2">
        <v>1996</v>
      </c>
      <c r="B71" s="2">
        <v>1200</v>
      </c>
      <c r="C71" s="2">
        <v>8</v>
      </c>
      <c r="D71" s="2">
        <f t="shared" si="18"/>
        <v>150</v>
      </c>
      <c r="E71" s="4" t="s">
        <v>87</v>
      </c>
      <c r="F71" s="2">
        <f>IF(抽出データ!S71-2&lt;0,0,抽出データ!S71-2)</f>
        <v>0</v>
      </c>
      <c r="G71" s="2">
        <f>IF(抽出データ!T71-2&lt;0,0,抽出データ!T71-2)</f>
        <v>2</v>
      </c>
      <c r="H71" s="2">
        <f>IF(抽出データ!U71-2&lt;0,0,抽出データ!U71-2)</f>
        <v>1</v>
      </c>
      <c r="I71" s="2">
        <f>IF(抽出データ!V71-2&lt;0,0,抽出データ!V71-2)</f>
        <v>0</v>
      </c>
      <c r="J71" s="2">
        <f>MIN(2,IF(抽出データ!W71-2&lt;0,0,抽出データ!W71-2))</f>
        <v>0</v>
      </c>
      <c r="K71" s="2">
        <f>IF(抽出データ!X71-2&lt;0,0,抽出データ!X71-2)</f>
        <v>0</v>
      </c>
      <c r="L71" s="2">
        <f>IF(抽出データ!Y71-2&lt;0,0,抽出データ!Y71-2)</f>
        <v>0</v>
      </c>
      <c r="M71" s="2">
        <f>IF(抽出データ!Z71-2&lt;0,0,抽出データ!Z71-2)</f>
        <v>2</v>
      </c>
      <c r="N71" s="2">
        <f>IF(抽出データ!AB71-2&lt;0,0,抽出データ!AB71-2)</f>
        <v>1</v>
      </c>
      <c r="O71" s="2">
        <f>IF(抽出データ!AC71-2&lt;0,0,抽出データ!AC71-2)</f>
        <v>2</v>
      </c>
      <c r="P71" s="2">
        <f>IF(抽出データ!AD71-2&lt;0,0,抽出データ!AD71-2)</f>
        <v>2</v>
      </c>
      <c r="Q71" s="2">
        <f>IF(抽出データ!AE71-2&lt;0,0,抽出データ!AE71-2)</f>
        <v>1</v>
      </c>
      <c r="R71" s="2">
        <f>IF(抽出データ!AF71-2&lt;0,0,抽出データ!AF71-2)</f>
        <v>0</v>
      </c>
      <c r="S71" s="2">
        <f>IF(抽出データ!AG71-2&lt;0,0,抽出データ!AG71-2)</f>
        <v>0</v>
      </c>
      <c r="T71" s="2">
        <f>IF(抽出データ!AH71-2&lt;0,0,抽出データ!AH71-2)</f>
        <v>1</v>
      </c>
      <c r="U71" s="2">
        <f>IF(抽出データ!AI71-2&lt;0,0,抽出データ!AI71-2)</f>
        <v>1</v>
      </c>
      <c r="V71" s="2">
        <f>IF(抽出データ!AJ71-2&lt;0,0,抽出データ!AJ71-2)</f>
        <v>1</v>
      </c>
      <c r="W71" s="2">
        <f>IF(抽出データ!AK71-2&lt;0,0,抽出データ!AK71-2)</f>
        <v>1</v>
      </c>
      <c r="X71" s="2">
        <f>IF(抽出データ!AL71-2&lt;0,0,抽出データ!AL71-2)</f>
        <v>0</v>
      </c>
      <c r="Y71" s="2">
        <f>IF(抽出データ!AM71-2&lt;0,0,抽出データ!AM71-2)</f>
        <v>2</v>
      </c>
      <c r="Z71" s="2">
        <f>IF(抽出データ!AN71-2&lt;0,0,抽出データ!AN71-2)</f>
        <v>2</v>
      </c>
      <c r="AA71" s="2">
        <f>IF(抽出データ!AO71-2&lt;0,0,抽出データ!AO71-2)</f>
        <v>2</v>
      </c>
      <c r="AB71" s="2">
        <f>IF(抽出データ!AP71-2&lt;0,0,抽出データ!AP71-2)</f>
        <v>2</v>
      </c>
      <c r="AC71" s="2">
        <f>IF(抽出データ!AQ71-2&lt;0,0,抽出データ!AQ71-2)</f>
        <v>1</v>
      </c>
      <c r="AD71" s="2">
        <f>IF(抽出データ!AR71-2&lt;=0,1,2)</f>
        <v>2</v>
      </c>
      <c r="AE71" s="2">
        <f>IF(抽出データ!AS71-2&lt;=0,1,2)</f>
        <v>2</v>
      </c>
      <c r="AF71" s="2">
        <f>IF(抽出データ!AT71-2&lt;=0,1,2)</f>
        <v>2</v>
      </c>
      <c r="AG71" s="2">
        <f>IF(抽出データ!AU71-2&lt;=0,1,2)</f>
        <v>1</v>
      </c>
      <c r="AH71" s="2">
        <f>IF(抽出データ!AV71-2&lt;=0,1,2)</f>
        <v>2</v>
      </c>
      <c r="AI71" s="2">
        <f>IF(抽出データ!AW71-2&lt;=0,1,2)</f>
        <v>2</v>
      </c>
      <c r="AJ71" s="2">
        <f>IF(抽出データ!AX71-2&lt;=0,1,2)</f>
        <v>2</v>
      </c>
      <c r="AK71" s="2">
        <f>IF(抽出データ!AY71-2&lt;=0,1,2)</f>
        <v>2</v>
      </c>
      <c r="AL71" s="2">
        <f>IF(抽出データ!AZ71-2&lt;0,0,抽出データ!AZ71-2)</f>
        <v>1</v>
      </c>
      <c r="AM71" s="2">
        <f>IF(抽出データ!BB71-2&lt;0,0,抽出データ!BB71-2)</f>
        <v>2</v>
      </c>
      <c r="AN71" s="2">
        <f>IF(抽出データ!BD71-2&lt;0,0,抽出データ!BD71-2)</f>
        <v>1</v>
      </c>
      <c r="AO71" s="2">
        <f>MIN(2,IF(抽出データ!BE71-2&lt;0,0,抽出データ!BE71-2))</f>
        <v>2</v>
      </c>
      <c r="AP71" s="2">
        <f>IF(抽出データ!BF71-2&lt;0,0,抽出データ!BF71-2)</f>
        <v>2</v>
      </c>
      <c r="AQ71" s="2">
        <f>IF(抽出データ!BG71-2&lt;0,0,抽出データ!BG71-2)</f>
        <v>2</v>
      </c>
      <c r="AR71" s="2">
        <f>IF(抽出データ!BH71-2&lt;0,0,抽出データ!BH71-2)</f>
        <v>1</v>
      </c>
      <c r="AS71" s="2">
        <f t="shared" si="19"/>
        <v>2</v>
      </c>
      <c r="AT71" s="2">
        <f>IF(抽出データ!DB71-2&lt;=0,1,2)</f>
        <v>1</v>
      </c>
      <c r="AU71" s="2">
        <f>IF(抽出データ!DD71-2&lt;0,0,抽出データ!DD71-2)</f>
        <v>2</v>
      </c>
      <c r="AV71" s="2">
        <f>IF(抽出データ!DE71-2&lt;0,0,抽出データ!DE71-2)</f>
        <v>1</v>
      </c>
      <c r="AW71" s="2">
        <f>IF(抽出データ!DF71-2&lt;0,0,IF(抽出データ!DF71&gt;3,2,1))</f>
        <v>2</v>
      </c>
      <c r="AX71" s="2">
        <f>IF(抽出データ!DG71-2&lt;=0,1,2)</f>
        <v>2</v>
      </c>
      <c r="AY71" s="8">
        <v>3</v>
      </c>
      <c r="AZ71" s="2">
        <v>3</v>
      </c>
      <c r="BA71" s="2">
        <v>2</v>
      </c>
      <c r="BB71" s="2">
        <v>1</v>
      </c>
      <c r="BC71" s="2">
        <v>1</v>
      </c>
      <c r="BD71" s="2">
        <v>0</v>
      </c>
      <c r="BE71" s="2">
        <v>1</v>
      </c>
      <c r="BF71" s="2">
        <v>0</v>
      </c>
      <c r="BG71" s="2">
        <v>0</v>
      </c>
      <c r="BH71" s="2">
        <v>0</v>
      </c>
      <c r="BI71" s="4" t="s">
        <v>445</v>
      </c>
      <c r="BJ71" s="2">
        <v>2</v>
      </c>
      <c r="BL71" s="2">
        <v>3</v>
      </c>
      <c r="BO71" s="2">
        <v>2</v>
      </c>
      <c r="BP71" s="2">
        <v>2</v>
      </c>
      <c r="BQ71" s="2">
        <v>3</v>
      </c>
      <c r="BR71" s="2">
        <v>4</v>
      </c>
      <c r="BS71" s="2">
        <v>4</v>
      </c>
      <c r="BT71" s="2">
        <v>4</v>
      </c>
      <c r="BV71" s="2">
        <f t="shared" si="20"/>
        <v>67.5</v>
      </c>
      <c r="BW71" s="2">
        <f t="shared" si="21"/>
        <v>21</v>
      </c>
      <c r="BX71" s="2">
        <f t="shared" si="22"/>
        <v>13</v>
      </c>
      <c r="BY71" s="2">
        <f t="shared" si="23"/>
        <v>21</v>
      </c>
      <c r="BZ71" s="2">
        <f t="shared" si="24"/>
        <v>27</v>
      </c>
      <c r="CA71" s="2">
        <f t="shared" si="25"/>
        <v>20</v>
      </c>
      <c r="CB71" s="2">
        <f t="shared" si="26"/>
        <v>13</v>
      </c>
      <c r="CC71" s="2">
        <f t="shared" si="27"/>
        <v>14</v>
      </c>
      <c r="CD71" s="2">
        <f t="shared" si="28"/>
        <v>19</v>
      </c>
      <c r="CE71" s="2">
        <f t="shared" si="29"/>
        <v>17</v>
      </c>
      <c r="CF71" s="2">
        <f t="shared" si="30"/>
        <v>13</v>
      </c>
      <c r="CG71" s="2">
        <f t="shared" si="31"/>
        <v>18</v>
      </c>
      <c r="CH71" s="2">
        <f t="shared" si="35"/>
        <v>8</v>
      </c>
      <c r="CI71" s="2">
        <f t="shared" si="32"/>
        <v>13</v>
      </c>
      <c r="CJ71" s="2">
        <f t="shared" si="33"/>
        <v>21.5</v>
      </c>
      <c r="CK71" s="2">
        <f>55+IF(抽出データ!BJ71=1,60,0)+IF(抽出データ!BK71=1,25,0)+IF(抽出データ!BM71=1,5,0)+IF(抽出データ!BL71=1,5,0)+IF(抽出データ!BN71=1,5,0)</f>
        <v>140</v>
      </c>
      <c r="CL71" s="2">
        <f>(80+IF(抽出データ!BR71=1,12,0)+IF(SUM(抽出データ!BS71:BV71,抽出データ!CB71)&gt;1,22,IF(SUM(抽出データ!BS71:BV71,抽出データ!CB71)=1,11,0)))</f>
        <v>102</v>
      </c>
      <c r="CM71" s="2">
        <f>80+IF(抽出データ!CH71=1,40,0)+IF(抽出データ!CI71=1,20,0)+IF(抽出データ!CJ71=1,20,0)</f>
        <v>100</v>
      </c>
      <c r="CN71" s="2">
        <f>80+IF(抽出データ!CN71=1,10,0)+IF(抽出データ!CO71=1,5,0)+IF(抽出データ!CP71=1,10,0)+12</f>
        <v>107</v>
      </c>
      <c r="CO71" s="2">
        <f>IF(SUM(抽出データ!CT71:CW71)&gt;0,120,100)</f>
        <v>120</v>
      </c>
      <c r="CQ71" s="2">
        <f t="shared" si="34"/>
        <v>118.3</v>
      </c>
    </row>
    <row r="72" spans="1:95">
      <c r="A72" s="2">
        <v>1985</v>
      </c>
      <c r="B72" s="2">
        <v>230</v>
      </c>
      <c r="C72" s="2">
        <v>3</v>
      </c>
      <c r="D72" s="2">
        <f t="shared" si="18"/>
        <v>76.666666666666671</v>
      </c>
      <c r="E72" s="4" t="s">
        <v>88</v>
      </c>
      <c r="F72" s="2">
        <f>IF(抽出データ!S72-2&lt;0,0,抽出データ!S72-2)</f>
        <v>1</v>
      </c>
      <c r="G72" s="2">
        <f>IF(抽出データ!T72-2&lt;0,0,抽出データ!T72-2)</f>
        <v>0</v>
      </c>
      <c r="H72" s="2">
        <f>IF(抽出データ!U72-2&lt;0,0,抽出データ!U72-2)</f>
        <v>1</v>
      </c>
      <c r="I72" s="2">
        <f>IF(抽出データ!V72-2&lt;0,0,抽出データ!V72-2)</f>
        <v>2</v>
      </c>
      <c r="J72" s="2">
        <f>MIN(2,IF(抽出データ!W72-2&lt;0,0,抽出データ!W72-2))</f>
        <v>0</v>
      </c>
      <c r="K72" s="2">
        <f>IF(抽出データ!X72-2&lt;0,0,抽出データ!X72-2)</f>
        <v>0</v>
      </c>
      <c r="L72" s="2">
        <f>IF(抽出データ!Y72-2&lt;0,0,抽出データ!Y72-2)</f>
        <v>0</v>
      </c>
      <c r="M72" s="2">
        <f>IF(抽出データ!Z72-2&lt;0,0,抽出データ!Z72-2)</f>
        <v>0</v>
      </c>
      <c r="N72" s="2">
        <f>IF(抽出データ!AB72-2&lt;0,0,抽出データ!AB72-2)</f>
        <v>1</v>
      </c>
      <c r="O72" s="2">
        <f>IF(抽出データ!AC72-2&lt;0,0,抽出データ!AC72-2)</f>
        <v>0</v>
      </c>
      <c r="P72" s="2">
        <f>IF(抽出データ!AD72-2&lt;0,0,抽出データ!AD72-2)</f>
        <v>0</v>
      </c>
      <c r="Q72" s="2">
        <f>IF(抽出データ!AE72-2&lt;0,0,抽出データ!AE72-2)</f>
        <v>0</v>
      </c>
      <c r="R72" s="2">
        <f>IF(抽出データ!AF72-2&lt;0,0,抽出データ!AF72-2)</f>
        <v>0</v>
      </c>
      <c r="S72" s="2">
        <f>IF(抽出データ!AG72-2&lt;0,0,抽出データ!AG72-2)</f>
        <v>0</v>
      </c>
      <c r="T72" s="2">
        <f>IF(抽出データ!AH72-2&lt;0,0,抽出データ!AH72-2)</f>
        <v>0</v>
      </c>
      <c r="U72" s="2">
        <f>IF(抽出データ!AI72-2&lt;0,0,抽出データ!AI72-2)</f>
        <v>0</v>
      </c>
      <c r="V72" s="2">
        <f>IF(抽出データ!AJ72-2&lt;0,0,抽出データ!AJ72-2)</f>
        <v>0</v>
      </c>
      <c r="W72" s="2">
        <f>IF(抽出データ!AK72-2&lt;0,0,抽出データ!AK72-2)</f>
        <v>0</v>
      </c>
      <c r="X72" s="2">
        <f>IF(抽出データ!AL72-2&lt;0,0,抽出データ!AL72-2)</f>
        <v>0</v>
      </c>
      <c r="Y72" s="2">
        <f>IF(抽出データ!AM72-2&lt;0,0,抽出データ!AM72-2)</f>
        <v>0</v>
      </c>
      <c r="Z72" s="2">
        <f>IF(抽出データ!AN72-2&lt;0,0,抽出データ!AN72-2)</f>
        <v>0</v>
      </c>
      <c r="AA72" s="2">
        <f>IF(抽出データ!AO72-2&lt;0,0,抽出データ!AO72-2)</f>
        <v>0</v>
      </c>
      <c r="AB72" s="2">
        <f>IF(抽出データ!AP72-2&lt;0,0,抽出データ!AP72-2)</f>
        <v>0</v>
      </c>
      <c r="AC72" s="2">
        <f>IF(抽出データ!AQ72-2&lt;0,0,抽出データ!AQ72-2)</f>
        <v>0</v>
      </c>
      <c r="AD72" s="2">
        <f>IF(抽出データ!AR72-2&lt;=0,1,2)</f>
        <v>1</v>
      </c>
      <c r="AE72" s="2">
        <f>IF(抽出データ!AS72-2&lt;=0,1,2)</f>
        <v>1</v>
      </c>
      <c r="AF72" s="2">
        <f>IF(抽出データ!AT72-2&lt;=0,1,2)</f>
        <v>1</v>
      </c>
      <c r="AG72" s="2">
        <f>IF(抽出データ!AU72-2&lt;=0,1,2)</f>
        <v>1</v>
      </c>
      <c r="AH72" s="2">
        <f>IF(抽出データ!AV72-2&lt;=0,1,2)</f>
        <v>1</v>
      </c>
      <c r="AI72" s="2">
        <f>IF(抽出データ!AW72-2&lt;=0,1,2)</f>
        <v>1</v>
      </c>
      <c r="AJ72" s="2">
        <f>IF(抽出データ!AX72-2&lt;=0,1,2)</f>
        <v>1</v>
      </c>
      <c r="AK72" s="2">
        <f>IF(抽出データ!AY72-2&lt;=0,1,2)</f>
        <v>1</v>
      </c>
      <c r="AL72" s="2">
        <f>IF(抽出データ!AZ72-2&lt;0,0,抽出データ!AZ72-2)</f>
        <v>0</v>
      </c>
      <c r="AM72" s="2">
        <f>IF(抽出データ!BB72-2&lt;0,0,抽出データ!BB72-2)</f>
        <v>0</v>
      </c>
      <c r="AN72" s="2">
        <f>IF(抽出データ!BD72-2&lt;0,0,抽出データ!BD72-2)</f>
        <v>0</v>
      </c>
      <c r="AO72" s="2">
        <f>MIN(2,IF(抽出データ!BE72-2&lt;0,0,抽出データ!BE72-2))</f>
        <v>0</v>
      </c>
      <c r="AP72" s="2">
        <f>IF(抽出データ!BF72-2&lt;0,0,抽出データ!BF72-2)</f>
        <v>0</v>
      </c>
      <c r="AQ72" s="2">
        <f>IF(抽出データ!BG72-2&lt;0,0,抽出データ!BG72-2)</f>
        <v>0</v>
      </c>
      <c r="AR72" s="2">
        <f>IF(抽出データ!BH72-2&lt;0,0,抽出データ!BH72-2)</f>
        <v>0</v>
      </c>
      <c r="AS72" s="2">
        <f t="shared" si="19"/>
        <v>0</v>
      </c>
      <c r="AT72" s="2">
        <f>IF(抽出データ!DB72-2&lt;=0,1,2)</f>
        <v>1</v>
      </c>
      <c r="AU72" s="2">
        <f>IF(抽出データ!DD72-2&lt;0,0,抽出データ!DD72-2)</f>
        <v>0</v>
      </c>
      <c r="AV72" s="2">
        <f>IF(抽出データ!DE72-2&lt;0,0,抽出データ!DE72-2)</f>
        <v>0</v>
      </c>
      <c r="AW72" s="2">
        <f>IF(抽出データ!DF72-2&lt;0,0,IF(抽出データ!DF72&gt;3,2,1))</f>
        <v>1</v>
      </c>
      <c r="AX72" s="2">
        <f>IF(抽出データ!DG72-2&lt;=0,1,2)</f>
        <v>1</v>
      </c>
      <c r="AY72" s="8">
        <v>1</v>
      </c>
      <c r="AZ72" s="2">
        <v>1</v>
      </c>
      <c r="BA72" s="2">
        <v>2</v>
      </c>
      <c r="BB72" s="2">
        <v>1</v>
      </c>
      <c r="BC72" s="2">
        <v>1</v>
      </c>
      <c r="BD72" s="2">
        <v>1</v>
      </c>
      <c r="BE72" s="2">
        <v>0</v>
      </c>
      <c r="BF72" s="2">
        <v>0</v>
      </c>
      <c r="BG72" s="2">
        <v>0</v>
      </c>
      <c r="BH72" s="2">
        <v>0</v>
      </c>
      <c r="BI72" s="4" t="s">
        <v>445</v>
      </c>
      <c r="BJ72" s="2">
        <v>1</v>
      </c>
      <c r="BK72" s="2">
        <v>70</v>
      </c>
      <c r="BL72" s="2">
        <v>2</v>
      </c>
      <c r="BN72" s="2">
        <v>6000</v>
      </c>
      <c r="BO72" s="2">
        <v>4</v>
      </c>
      <c r="BP72" s="2">
        <v>5</v>
      </c>
      <c r="BQ72" s="2">
        <v>4</v>
      </c>
      <c r="BR72" s="2">
        <v>6</v>
      </c>
      <c r="BS72" s="2">
        <v>4</v>
      </c>
      <c r="BT72" s="2">
        <v>3</v>
      </c>
      <c r="BV72" s="2">
        <f t="shared" si="20"/>
        <v>16</v>
      </c>
      <c r="BW72" s="2">
        <f t="shared" si="21"/>
        <v>6</v>
      </c>
      <c r="BX72" s="2">
        <f t="shared" si="22"/>
        <v>4</v>
      </c>
      <c r="BY72" s="2">
        <f t="shared" si="23"/>
        <v>6</v>
      </c>
      <c r="BZ72" s="2">
        <f t="shared" si="24"/>
        <v>11</v>
      </c>
      <c r="CA72" s="2">
        <f t="shared" si="25"/>
        <v>1</v>
      </c>
      <c r="CB72" s="2">
        <f t="shared" si="26"/>
        <v>3</v>
      </c>
      <c r="CC72" s="2">
        <f t="shared" si="27"/>
        <v>1</v>
      </c>
      <c r="CD72" s="2">
        <f t="shared" si="28"/>
        <v>11</v>
      </c>
      <c r="CE72" s="2">
        <f t="shared" si="29"/>
        <v>8</v>
      </c>
      <c r="CF72" s="2">
        <f t="shared" si="30"/>
        <v>5</v>
      </c>
      <c r="CG72" s="2">
        <f t="shared" si="31"/>
        <v>1</v>
      </c>
      <c r="CH72" s="2">
        <f t="shared" si="35"/>
        <v>3</v>
      </c>
      <c r="CI72" s="2">
        <f t="shared" si="32"/>
        <v>2</v>
      </c>
      <c r="CJ72" s="2">
        <f t="shared" si="33"/>
        <v>5</v>
      </c>
      <c r="CK72" s="2">
        <f>55+IF(抽出データ!BJ72=1,60,0)+IF(抽出データ!BK72=1,25,0)+IF(抽出データ!BM72=1,5,0)+IF(抽出データ!BL72=1,5,0)+IF(抽出データ!BN72=1,5,0)</f>
        <v>55</v>
      </c>
      <c r="CL72" s="2">
        <f>(80+IF(抽出データ!BR72=1,12,0)+IF(SUM(抽出データ!BS72:BV72,抽出データ!CB72)&gt;1,22,IF(SUM(抽出データ!BS72:BV72,抽出データ!CB72)=1,11,0)))</f>
        <v>80</v>
      </c>
      <c r="CM72" s="2">
        <f>80+IF(抽出データ!CH72=1,40,0)+IF(抽出データ!CI72=1,20,0)+IF(抽出データ!CJ72=1,20,0)</f>
        <v>80</v>
      </c>
      <c r="CN72" s="2">
        <f>80+IF(抽出データ!CN72=1,10,0)+IF(抽出データ!CO72=1,5,0)+IF(抽出データ!CP72=1,10,0)+12</f>
        <v>92</v>
      </c>
      <c r="CO72" s="2">
        <f>IF(SUM(抽出データ!CT72:CW72)&gt;0,120,100)</f>
        <v>100</v>
      </c>
      <c r="CQ72" s="2">
        <f t="shared" si="34"/>
        <v>72.2</v>
      </c>
    </row>
    <row r="73" spans="1:95">
      <c r="A73" s="2">
        <v>1985</v>
      </c>
      <c r="B73" s="2">
        <v>750</v>
      </c>
      <c r="C73" s="2">
        <v>3</v>
      </c>
      <c r="D73" s="2">
        <f t="shared" si="18"/>
        <v>250</v>
      </c>
      <c r="E73" s="4" t="s">
        <v>89</v>
      </c>
      <c r="F73" s="2">
        <f>IF(抽出データ!S73-2&lt;0,0,抽出データ!S73-2)</f>
        <v>2</v>
      </c>
      <c r="G73" s="2">
        <f>IF(抽出データ!T73-2&lt;0,0,抽出データ!T73-2)</f>
        <v>0</v>
      </c>
      <c r="H73" s="2">
        <f>IF(抽出データ!U73-2&lt;0,0,抽出データ!U73-2)</f>
        <v>0</v>
      </c>
      <c r="I73" s="2">
        <f>IF(抽出データ!V73-2&lt;0,0,抽出データ!V73-2)</f>
        <v>0</v>
      </c>
      <c r="J73" s="2">
        <f>MIN(2,IF(抽出データ!W73-2&lt;0,0,抽出データ!W73-2))</f>
        <v>0</v>
      </c>
      <c r="K73" s="2">
        <f>IF(抽出データ!X73-2&lt;0,0,抽出データ!X73-2)</f>
        <v>0</v>
      </c>
      <c r="L73" s="2">
        <f>IF(抽出データ!Y73-2&lt;0,0,抽出データ!Y73-2)</f>
        <v>0</v>
      </c>
      <c r="M73" s="2">
        <f>IF(抽出データ!Z73-2&lt;0,0,抽出データ!Z73-2)</f>
        <v>2</v>
      </c>
      <c r="N73" s="2">
        <f>IF(抽出データ!AB73-2&lt;0,0,抽出データ!AB73-2)</f>
        <v>0</v>
      </c>
      <c r="O73" s="2">
        <f>IF(抽出データ!AC73-2&lt;0,0,抽出データ!AC73-2)</f>
        <v>1</v>
      </c>
      <c r="P73" s="2">
        <f>IF(抽出データ!AD73-2&lt;0,0,抽出データ!AD73-2)</f>
        <v>2</v>
      </c>
      <c r="Q73" s="2">
        <f>IF(抽出データ!AE73-2&lt;0,0,抽出データ!AE73-2)</f>
        <v>2</v>
      </c>
      <c r="R73" s="2">
        <f>IF(抽出データ!AF73-2&lt;0,0,抽出データ!AF73-2)</f>
        <v>0</v>
      </c>
      <c r="S73" s="2">
        <f>IF(抽出データ!AG73-2&lt;0,0,抽出データ!AG73-2)</f>
        <v>2</v>
      </c>
      <c r="T73" s="2">
        <f>IF(抽出データ!AH73-2&lt;0,0,抽出データ!AH73-2)</f>
        <v>2</v>
      </c>
      <c r="U73" s="2">
        <f>IF(抽出データ!AI73-2&lt;0,0,抽出データ!AI73-2)</f>
        <v>2</v>
      </c>
      <c r="V73" s="2">
        <f>IF(抽出データ!AJ73-2&lt;0,0,抽出データ!AJ73-2)</f>
        <v>2</v>
      </c>
      <c r="W73" s="2">
        <f>IF(抽出データ!AK73-2&lt;0,0,抽出データ!AK73-2)</f>
        <v>2</v>
      </c>
      <c r="X73" s="2">
        <f>IF(抽出データ!AL73-2&lt;0,0,抽出データ!AL73-2)</f>
        <v>2</v>
      </c>
      <c r="Y73" s="2">
        <f>IF(抽出データ!AM73-2&lt;0,0,抽出データ!AM73-2)</f>
        <v>2</v>
      </c>
      <c r="Z73" s="2">
        <f>IF(抽出データ!AN73-2&lt;0,0,抽出データ!AN73-2)</f>
        <v>0</v>
      </c>
      <c r="AA73" s="2">
        <f>IF(抽出データ!AO73-2&lt;0,0,抽出データ!AO73-2)</f>
        <v>0</v>
      </c>
      <c r="AB73" s="2">
        <f>IF(抽出データ!AP73-2&lt;0,0,抽出データ!AP73-2)</f>
        <v>2</v>
      </c>
      <c r="AC73" s="2">
        <f>IF(抽出データ!AQ73-2&lt;0,0,抽出データ!AQ73-2)</f>
        <v>2</v>
      </c>
      <c r="AD73" s="2">
        <f>IF(抽出データ!AR73-2&lt;=0,1,2)</f>
        <v>1</v>
      </c>
      <c r="AE73" s="2">
        <f>IF(抽出データ!AS73-2&lt;=0,1,2)</f>
        <v>1</v>
      </c>
      <c r="AF73" s="2">
        <f>IF(抽出データ!AT73-2&lt;=0,1,2)</f>
        <v>2</v>
      </c>
      <c r="AG73" s="2">
        <f>IF(抽出データ!AU73-2&lt;=0,1,2)</f>
        <v>2</v>
      </c>
      <c r="AH73" s="2">
        <f>IF(抽出データ!AV73-2&lt;=0,1,2)</f>
        <v>2</v>
      </c>
      <c r="AI73" s="2">
        <f>IF(抽出データ!AW73-2&lt;=0,1,2)</f>
        <v>2</v>
      </c>
      <c r="AJ73" s="2">
        <f>IF(抽出データ!AX73-2&lt;=0,1,2)</f>
        <v>1</v>
      </c>
      <c r="AK73" s="2">
        <f>IF(抽出データ!AY73-2&lt;=0,1,2)</f>
        <v>2</v>
      </c>
      <c r="AL73" s="2">
        <f>IF(抽出データ!AZ73-2&lt;0,0,抽出データ!AZ73-2)</f>
        <v>1</v>
      </c>
      <c r="AM73" s="2">
        <f>IF(抽出データ!BB73-2&lt;0,0,抽出データ!BB73-2)</f>
        <v>1</v>
      </c>
      <c r="AN73" s="2">
        <f>IF(抽出データ!BD73-2&lt;0,0,抽出データ!BD73-2)</f>
        <v>0</v>
      </c>
      <c r="AO73" s="2">
        <f>MIN(2,IF(抽出データ!BE73-2&lt;0,0,抽出データ!BE73-2))</f>
        <v>0</v>
      </c>
      <c r="AP73" s="2">
        <f>IF(抽出データ!BF73-2&lt;0,0,抽出データ!BF73-2)</f>
        <v>0</v>
      </c>
      <c r="AQ73" s="2">
        <f>IF(抽出データ!BG73-2&lt;0,0,抽出データ!BG73-2)</f>
        <v>1</v>
      </c>
      <c r="AR73" s="2">
        <f>IF(抽出データ!BH73-2&lt;0,0,抽出データ!BH73-2)</f>
        <v>1</v>
      </c>
      <c r="AS73" s="2">
        <f t="shared" si="19"/>
        <v>0</v>
      </c>
      <c r="AT73" s="2">
        <f>IF(抽出データ!DB73-2&lt;=0,1,2)</f>
        <v>1</v>
      </c>
      <c r="AU73" s="2">
        <f>IF(抽出データ!DD73-2&lt;0,0,抽出データ!DD73-2)</f>
        <v>1</v>
      </c>
      <c r="AV73" s="2">
        <f>IF(抽出データ!DE73-2&lt;0,0,抽出データ!DE73-2)</f>
        <v>1</v>
      </c>
      <c r="AW73" s="2">
        <f>IF(抽出データ!DF73-2&lt;0,0,IF(抽出データ!DF73&gt;3,2,1))</f>
        <v>2</v>
      </c>
      <c r="AX73" s="2">
        <f>IF(抽出データ!DG73-2&lt;=0,1,2)</f>
        <v>2</v>
      </c>
      <c r="AY73" s="8">
        <v>4</v>
      </c>
      <c r="AZ73" s="2">
        <v>3</v>
      </c>
      <c r="BA73" s="2">
        <v>4</v>
      </c>
      <c r="BI73" s="4" t="s">
        <v>445</v>
      </c>
      <c r="BJ73" s="2">
        <v>1</v>
      </c>
      <c r="BK73" s="2">
        <v>20</v>
      </c>
      <c r="BL73" s="2">
        <v>3</v>
      </c>
      <c r="BO73" s="2">
        <v>1</v>
      </c>
      <c r="BP73" s="2">
        <v>1</v>
      </c>
      <c r="BQ73" s="2">
        <v>1</v>
      </c>
      <c r="BR73" s="2">
        <v>4</v>
      </c>
      <c r="BS73" s="2">
        <v>6</v>
      </c>
      <c r="BT73" s="2">
        <v>3</v>
      </c>
      <c r="BV73" s="2">
        <f t="shared" si="20"/>
        <v>53.5</v>
      </c>
      <c r="BW73" s="2">
        <f t="shared" si="21"/>
        <v>25</v>
      </c>
      <c r="BX73" s="2">
        <f t="shared" si="22"/>
        <v>10</v>
      </c>
      <c r="BY73" s="2">
        <f t="shared" si="23"/>
        <v>14</v>
      </c>
      <c r="BZ73" s="2">
        <f t="shared" si="24"/>
        <v>27</v>
      </c>
      <c r="CA73" s="2">
        <f t="shared" si="25"/>
        <v>16</v>
      </c>
      <c r="CB73" s="2">
        <f t="shared" si="26"/>
        <v>10</v>
      </c>
      <c r="CC73" s="2">
        <f t="shared" si="27"/>
        <v>15</v>
      </c>
      <c r="CD73" s="2">
        <f t="shared" si="28"/>
        <v>15</v>
      </c>
      <c r="CE73" s="2">
        <f t="shared" si="29"/>
        <v>15</v>
      </c>
      <c r="CF73" s="2">
        <f t="shared" si="30"/>
        <v>11</v>
      </c>
      <c r="CG73" s="2">
        <f t="shared" si="31"/>
        <v>23</v>
      </c>
      <c r="CH73" s="2">
        <f t="shared" si="35"/>
        <v>6</v>
      </c>
      <c r="CI73" s="2">
        <f t="shared" si="32"/>
        <v>8</v>
      </c>
      <c r="CJ73" s="2">
        <f t="shared" si="33"/>
        <v>19.5</v>
      </c>
      <c r="CK73" s="2">
        <f>55+IF(抽出データ!BJ73=1,60,0)+IF(抽出データ!BK73=1,25,0)+IF(抽出データ!BM73=1,5,0)+IF(抽出データ!BL73=1,5,0)+IF(抽出データ!BN73=1,5,0)</f>
        <v>85</v>
      </c>
      <c r="CL73" s="2">
        <f>(80+IF(抽出データ!BR73=1,12,0)+IF(SUM(抽出データ!BS73:BV73,抽出データ!CB73)&gt;1,22,IF(SUM(抽出データ!BS73:BV73,抽出データ!CB73)=1,11,0)))</f>
        <v>80</v>
      </c>
      <c r="CM73" s="2">
        <f>80+IF(抽出データ!CH73=1,40,0)+IF(抽出データ!CI73=1,20,0)+IF(抽出データ!CJ73=1,20,0)</f>
        <v>80</v>
      </c>
      <c r="CN73" s="2">
        <f>80+IF(抽出データ!CN73=1,10,0)+IF(抽出データ!CO73=1,5,0)+IF(抽出データ!CP73=1,10,0)+12</f>
        <v>92</v>
      </c>
      <c r="CO73" s="2">
        <f>IF(SUM(抽出データ!CT73:CW73)&gt;0,120,100)</f>
        <v>100</v>
      </c>
      <c r="CQ73" s="2">
        <f t="shared" si="34"/>
        <v>84.2</v>
      </c>
    </row>
    <row r="74" spans="1:95">
      <c r="A74" s="2">
        <v>1969</v>
      </c>
      <c r="B74" s="2">
        <v>10492</v>
      </c>
      <c r="C74" s="2">
        <v>1</v>
      </c>
      <c r="D74" s="2">
        <f t="shared" si="18"/>
        <v>10492</v>
      </c>
      <c r="E74" s="4" t="s">
        <v>36</v>
      </c>
      <c r="F74" s="2">
        <f>IF(抽出データ!S74-2&lt;0,0,抽出データ!S74-2)</f>
        <v>2</v>
      </c>
      <c r="G74" s="2">
        <f>IF(抽出データ!T74-2&lt;0,0,抽出データ!T74-2)</f>
        <v>1</v>
      </c>
      <c r="H74" s="2">
        <f>IF(抽出データ!U74-2&lt;0,0,抽出データ!U74-2)</f>
        <v>2</v>
      </c>
      <c r="I74" s="2">
        <f>IF(抽出データ!V74-2&lt;0,0,抽出データ!V74-2)</f>
        <v>2</v>
      </c>
      <c r="J74" s="2">
        <f>MIN(2,IF(抽出データ!W74-2&lt;0,0,抽出データ!W74-2))</f>
        <v>0</v>
      </c>
      <c r="K74" s="2">
        <f>IF(抽出データ!X74-2&lt;0,0,抽出データ!X74-2)</f>
        <v>0</v>
      </c>
      <c r="L74" s="2">
        <f>IF(抽出データ!Y74-2&lt;0,0,抽出データ!Y74-2)</f>
        <v>0</v>
      </c>
      <c r="M74" s="2">
        <f>IF(抽出データ!Z74-2&lt;0,0,抽出データ!Z74-2)</f>
        <v>2</v>
      </c>
      <c r="N74" s="2">
        <f>IF(抽出データ!AB74-2&lt;0,0,抽出データ!AB74-2)</f>
        <v>2</v>
      </c>
      <c r="O74" s="2">
        <f>IF(抽出データ!AC74-2&lt;0,0,抽出データ!AC74-2)</f>
        <v>1</v>
      </c>
      <c r="P74" s="2">
        <f>IF(抽出データ!AD74-2&lt;0,0,抽出データ!AD74-2)</f>
        <v>1</v>
      </c>
      <c r="Q74" s="2">
        <f>IF(抽出データ!AE74-2&lt;0,0,抽出データ!AE74-2)</f>
        <v>1</v>
      </c>
      <c r="R74" s="2">
        <f>IF(抽出データ!AF74-2&lt;0,0,抽出データ!AF74-2)</f>
        <v>1</v>
      </c>
      <c r="S74" s="2">
        <f>IF(抽出データ!AG74-2&lt;0,0,抽出データ!AG74-2)</f>
        <v>0</v>
      </c>
      <c r="T74" s="2">
        <f>IF(抽出データ!AH74-2&lt;0,0,抽出データ!AH74-2)</f>
        <v>1</v>
      </c>
      <c r="U74" s="2">
        <f>IF(抽出データ!AI74-2&lt;0,0,抽出データ!AI74-2)</f>
        <v>1</v>
      </c>
      <c r="V74" s="2">
        <f>IF(抽出データ!AJ74-2&lt;0,0,抽出データ!AJ74-2)</f>
        <v>1</v>
      </c>
      <c r="W74" s="2">
        <f>IF(抽出データ!AK74-2&lt;0,0,抽出データ!AK74-2)</f>
        <v>1</v>
      </c>
      <c r="X74" s="2">
        <f>IF(抽出データ!AL74-2&lt;0,0,抽出データ!AL74-2)</f>
        <v>1</v>
      </c>
      <c r="Y74" s="2">
        <f>IF(抽出データ!AM74-2&lt;0,0,抽出データ!AM74-2)</f>
        <v>1</v>
      </c>
      <c r="Z74" s="2">
        <f>IF(抽出データ!AN74-2&lt;0,0,抽出データ!AN74-2)</f>
        <v>1</v>
      </c>
      <c r="AA74" s="2">
        <f>IF(抽出データ!AO74-2&lt;0,0,抽出データ!AO74-2)</f>
        <v>2</v>
      </c>
      <c r="AB74" s="2">
        <f>IF(抽出データ!AP74-2&lt;0,0,抽出データ!AP74-2)</f>
        <v>1</v>
      </c>
      <c r="AC74" s="2">
        <f>IF(抽出データ!AQ74-2&lt;0,0,抽出データ!AQ74-2)</f>
        <v>2</v>
      </c>
      <c r="AD74" s="2">
        <f>IF(抽出データ!AR74-2&lt;=0,1,2)</f>
        <v>1</v>
      </c>
      <c r="AE74" s="2">
        <f>IF(抽出データ!AS74-2&lt;=0,1,2)</f>
        <v>1</v>
      </c>
      <c r="AF74" s="2">
        <f>IF(抽出データ!AT74-2&lt;=0,1,2)</f>
        <v>2</v>
      </c>
      <c r="AG74" s="2">
        <f>IF(抽出データ!AU74-2&lt;=0,1,2)</f>
        <v>1</v>
      </c>
      <c r="AH74" s="2">
        <f>IF(抽出データ!AV74-2&lt;=0,1,2)</f>
        <v>1</v>
      </c>
      <c r="AI74" s="2">
        <f>IF(抽出データ!AW74-2&lt;=0,1,2)</f>
        <v>1</v>
      </c>
      <c r="AJ74" s="2">
        <f>IF(抽出データ!AX74-2&lt;=0,1,2)</f>
        <v>1</v>
      </c>
      <c r="AK74" s="2">
        <f>IF(抽出データ!AY74-2&lt;=0,1,2)</f>
        <v>1</v>
      </c>
      <c r="AL74" s="2">
        <f>IF(抽出データ!AZ74-2&lt;0,0,抽出データ!AZ74-2)</f>
        <v>1</v>
      </c>
      <c r="AM74" s="2">
        <f>IF(抽出データ!BB74-2&lt;0,0,抽出データ!BB74-2)</f>
        <v>2</v>
      </c>
      <c r="AN74" s="2">
        <f>IF(抽出データ!BD74-2&lt;0,0,抽出データ!BD74-2)</f>
        <v>2</v>
      </c>
      <c r="AO74" s="2">
        <f>MIN(2,IF(抽出データ!BE74-2&lt;0,0,抽出データ!BE74-2))</f>
        <v>2</v>
      </c>
      <c r="AP74" s="2">
        <f>IF(抽出データ!BF74-2&lt;0,0,抽出データ!BF74-2)</f>
        <v>1</v>
      </c>
      <c r="AQ74" s="2">
        <f>IF(抽出データ!BG74-2&lt;0,0,抽出データ!BG74-2)</f>
        <v>0</v>
      </c>
      <c r="AR74" s="2">
        <f>IF(抽出データ!BH74-2&lt;0,0,抽出データ!BH74-2)</f>
        <v>0</v>
      </c>
      <c r="AS74" s="2">
        <f t="shared" si="19"/>
        <v>2</v>
      </c>
      <c r="AT74" s="2">
        <f>IF(抽出データ!DB74-2&lt;=0,1,2)</f>
        <v>2</v>
      </c>
      <c r="AU74" s="2">
        <f>IF(抽出データ!DD74-2&lt;0,0,抽出データ!DD74-2)</f>
        <v>1</v>
      </c>
      <c r="AV74" s="2">
        <f>IF(抽出データ!DE74-2&lt;0,0,抽出データ!DE74-2)</f>
        <v>1</v>
      </c>
      <c r="AW74" s="2">
        <f>IF(抽出データ!DF74-2&lt;0,0,IF(抽出データ!DF74&gt;3,2,1))</f>
        <v>2</v>
      </c>
      <c r="AX74" s="2">
        <f>IF(抽出データ!DG74-2&lt;=0,1,2)</f>
        <v>2</v>
      </c>
      <c r="AY74" s="8">
        <v>4</v>
      </c>
      <c r="AZ74" s="2">
        <v>3</v>
      </c>
      <c r="BA74" s="2">
        <v>2</v>
      </c>
      <c r="BB74" s="2">
        <v>1</v>
      </c>
      <c r="BC74" s="2">
        <v>1</v>
      </c>
      <c r="BD74" s="2">
        <v>0</v>
      </c>
      <c r="BE74" s="2">
        <v>0</v>
      </c>
      <c r="BF74" s="2">
        <v>0</v>
      </c>
      <c r="BG74" s="2">
        <v>0</v>
      </c>
      <c r="BH74" s="2">
        <v>0</v>
      </c>
      <c r="BI74" s="4" t="s">
        <v>445</v>
      </c>
      <c r="BJ74" s="2">
        <v>1</v>
      </c>
      <c r="BK74" s="2">
        <v>100</v>
      </c>
      <c r="BL74" s="2">
        <v>3</v>
      </c>
      <c r="BO74" s="2">
        <v>6</v>
      </c>
      <c r="BP74" s="2">
        <v>6</v>
      </c>
      <c r="BQ74" s="2">
        <v>4</v>
      </c>
      <c r="BR74" s="2">
        <v>5</v>
      </c>
      <c r="BS74" s="2">
        <v>4</v>
      </c>
      <c r="BT74" s="2">
        <v>5</v>
      </c>
      <c r="BV74" s="2">
        <f t="shared" si="20"/>
        <v>61.5</v>
      </c>
      <c r="BW74" s="2">
        <f t="shared" si="21"/>
        <v>23</v>
      </c>
      <c r="BX74" s="2">
        <f t="shared" si="22"/>
        <v>10</v>
      </c>
      <c r="BY74" s="2">
        <f t="shared" si="23"/>
        <v>19</v>
      </c>
      <c r="BZ74" s="2">
        <f t="shared" si="24"/>
        <v>26</v>
      </c>
      <c r="CA74" s="2">
        <f t="shared" si="25"/>
        <v>18</v>
      </c>
      <c r="CB74" s="2">
        <f t="shared" si="26"/>
        <v>13</v>
      </c>
      <c r="CC74" s="2">
        <f t="shared" si="27"/>
        <v>13</v>
      </c>
      <c r="CD74" s="2">
        <f t="shared" si="28"/>
        <v>17</v>
      </c>
      <c r="CE74" s="2">
        <f t="shared" si="29"/>
        <v>16</v>
      </c>
      <c r="CF74" s="2">
        <f t="shared" si="30"/>
        <v>10</v>
      </c>
      <c r="CG74" s="2">
        <f t="shared" si="31"/>
        <v>15</v>
      </c>
      <c r="CH74" s="2">
        <f t="shared" si="35"/>
        <v>9</v>
      </c>
      <c r="CI74" s="2">
        <f t="shared" si="32"/>
        <v>14</v>
      </c>
      <c r="CJ74" s="2">
        <f t="shared" si="33"/>
        <v>25.5</v>
      </c>
      <c r="CK74" s="2">
        <f>55+IF(抽出データ!BJ74=1,60,0)+IF(抽出データ!BK74=1,25,0)+IF(抽出データ!BM74=1,5,0)+IF(抽出データ!BL74=1,5,0)+IF(抽出データ!BN74=1,5,0)</f>
        <v>140</v>
      </c>
      <c r="CL74" s="2">
        <f>(80+IF(抽出データ!BR74=1,12,0)+IF(SUM(抽出データ!BS74:BV74,抽出データ!CB74)&gt;1,22,IF(SUM(抽出データ!BS74:BV74,抽出データ!CB74)=1,11,0)))</f>
        <v>103</v>
      </c>
      <c r="CM74" s="2">
        <f>80+IF(抽出データ!CH74=1,40,0)+IF(抽出データ!CI74=1,20,0)+IF(抽出データ!CJ74=1,20,0)</f>
        <v>80</v>
      </c>
      <c r="CN74" s="2">
        <f>80+IF(抽出データ!CN74=1,10,0)+IF(抽出データ!CO74=1,5,0)+IF(抽出データ!CP74=1,10,0)+12</f>
        <v>92</v>
      </c>
      <c r="CO74" s="2">
        <f>IF(SUM(抽出データ!CT74:CW74)&gt;0,120,100)</f>
        <v>100</v>
      </c>
      <c r="CQ74" s="2">
        <f t="shared" si="34"/>
        <v>113.10000000000001</v>
      </c>
    </row>
    <row r="75" spans="1:95">
      <c r="A75" s="2">
        <v>1988</v>
      </c>
      <c r="B75" s="2">
        <v>509</v>
      </c>
      <c r="C75" s="2">
        <v>4</v>
      </c>
      <c r="D75" s="2">
        <f t="shared" si="18"/>
        <v>127.25</v>
      </c>
      <c r="E75" s="4" t="s">
        <v>90</v>
      </c>
      <c r="F75" s="2">
        <f>IF(抽出データ!S75-2&lt;0,0,抽出データ!S75-2)</f>
        <v>2</v>
      </c>
      <c r="G75" s="2">
        <f>IF(抽出データ!T75-2&lt;0,0,抽出データ!T75-2)</f>
        <v>1</v>
      </c>
      <c r="H75" s="2">
        <f>IF(抽出データ!U75-2&lt;0,0,抽出データ!U75-2)</f>
        <v>1</v>
      </c>
      <c r="I75" s="2">
        <f>IF(抽出データ!V75-2&lt;0,0,抽出データ!V75-2)</f>
        <v>2</v>
      </c>
      <c r="J75" s="2">
        <f>MIN(2,IF(抽出データ!W75-2&lt;0,0,抽出データ!W75-2))</f>
        <v>0</v>
      </c>
      <c r="K75" s="2">
        <f>IF(抽出データ!X75-2&lt;0,0,抽出データ!X75-2)</f>
        <v>0</v>
      </c>
      <c r="L75" s="2">
        <f>IF(抽出データ!Y75-2&lt;0,0,抽出データ!Y75-2)</f>
        <v>0</v>
      </c>
      <c r="M75" s="2">
        <f>IF(抽出データ!Z75-2&lt;0,0,抽出データ!Z75-2)</f>
        <v>0</v>
      </c>
      <c r="N75" s="2">
        <f>IF(抽出データ!AB75-2&lt;0,0,抽出データ!AB75-2)</f>
        <v>2</v>
      </c>
      <c r="O75" s="2">
        <f>IF(抽出データ!AC75-2&lt;0,0,抽出データ!AC75-2)</f>
        <v>2</v>
      </c>
      <c r="P75" s="2">
        <f>IF(抽出データ!AD75-2&lt;0,0,抽出データ!AD75-2)</f>
        <v>1</v>
      </c>
      <c r="Q75" s="2">
        <f>IF(抽出データ!AE75-2&lt;0,0,抽出データ!AE75-2)</f>
        <v>2</v>
      </c>
      <c r="R75" s="2">
        <f>IF(抽出データ!AF75-2&lt;0,0,抽出データ!AF75-2)</f>
        <v>1</v>
      </c>
      <c r="S75" s="2">
        <f>IF(抽出データ!AG75-2&lt;0,0,抽出データ!AG75-2)</f>
        <v>1</v>
      </c>
      <c r="T75" s="2">
        <f>IF(抽出データ!AH75-2&lt;0,0,抽出データ!AH75-2)</f>
        <v>1</v>
      </c>
      <c r="U75" s="2">
        <f>IF(抽出データ!AI75-2&lt;0,0,抽出データ!AI75-2)</f>
        <v>1</v>
      </c>
      <c r="V75" s="2">
        <f>IF(抽出データ!AJ75-2&lt;0,0,抽出データ!AJ75-2)</f>
        <v>0</v>
      </c>
      <c r="W75" s="2">
        <f>IF(抽出データ!AK75-2&lt;0,0,抽出データ!AK75-2)</f>
        <v>2</v>
      </c>
      <c r="X75" s="2">
        <f>IF(抽出データ!AL75-2&lt;0,0,抽出データ!AL75-2)</f>
        <v>1</v>
      </c>
      <c r="Y75" s="2">
        <f>IF(抽出データ!AM75-2&lt;0,0,抽出データ!AM75-2)</f>
        <v>2</v>
      </c>
      <c r="Z75" s="2">
        <f>IF(抽出データ!AN75-2&lt;0,0,抽出データ!AN75-2)</f>
        <v>0</v>
      </c>
      <c r="AA75" s="2">
        <f>IF(抽出データ!AO75-2&lt;0,0,抽出データ!AO75-2)</f>
        <v>2</v>
      </c>
      <c r="AB75" s="2">
        <f>IF(抽出データ!AP75-2&lt;0,0,抽出データ!AP75-2)</f>
        <v>2</v>
      </c>
      <c r="AC75" s="2">
        <f>IF(抽出データ!AQ75-2&lt;0,0,抽出データ!AQ75-2)</f>
        <v>2</v>
      </c>
      <c r="AD75" s="2">
        <f>IF(抽出データ!AR75-2&lt;=0,1,2)</f>
        <v>1</v>
      </c>
      <c r="AE75" s="2">
        <f>IF(抽出データ!AS75-2&lt;=0,1,2)</f>
        <v>1</v>
      </c>
      <c r="AF75" s="2">
        <f>IF(抽出データ!AT75-2&lt;=0,1,2)</f>
        <v>1</v>
      </c>
      <c r="AG75" s="2">
        <f>IF(抽出データ!AU75-2&lt;=0,1,2)</f>
        <v>1</v>
      </c>
      <c r="AH75" s="2">
        <f>IF(抽出データ!AV75-2&lt;=0,1,2)</f>
        <v>1</v>
      </c>
      <c r="AI75" s="2">
        <f>IF(抽出データ!AW75-2&lt;=0,1,2)</f>
        <v>2</v>
      </c>
      <c r="AJ75" s="2">
        <f>IF(抽出データ!AX75-2&lt;=0,1,2)</f>
        <v>1</v>
      </c>
      <c r="AK75" s="2">
        <f>IF(抽出データ!AY75-2&lt;=0,1,2)</f>
        <v>1</v>
      </c>
      <c r="AL75" s="2">
        <f>IF(抽出データ!AZ75-2&lt;0,0,抽出データ!AZ75-2)</f>
        <v>1</v>
      </c>
      <c r="AM75" s="2">
        <f>IF(抽出データ!BB75-2&lt;0,0,抽出データ!BB75-2)</f>
        <v>1</v>
      </c>
      <c r="AN75" s="2">
        <f>IF(抽出データ!BD75-2&lt;0,0,抽出データ!BD75-2)</f>
        <v>2</v>
      </c>
      <c r="AO75" s="2">
        <f>MIN(2,IF(抽出データ!BE75-2&lt;0,0,抽出データ!BE75-2))</f>
        <v>0</v>
      </c>
      <c r="AP75" s="2">
        <f>IF(抽出データ!BF75-2&lt;0,0,抽出データ!BF75-2)</f>
        <v>0</v>
      </c>
      <c r="AQ75" s="2">
        <f>IF(抽出データ!BG75-2&lt;0,0,抽出データ!BG75-2)</f>
        <v>1</v>
      </c>
      <c r="AR75" s="2">
        <f>IF(抽出データ!BH75-2&lt;0,0,抽出データ!BH75-2)</f>
        <v>0</v>
      </c>
      <c r="AS75" s="2">
        <f t="shared" si="19"/>
        <v>0</v>
      </c>
      <c r="AT75" s="2">
        <f>IF(抽出データ!DB75-2&lt;=0,1,2)</f>
        <v>1</v>
      </c>
      <c r="AU75" s="2">
        <f>IF(抽出データ!DD75-2&lt;0,0,抽出データ!DD75-2)</f>
        <v>1</v>
      </c>
      <c r="AV75" s="2">
        <f>IF(抽出データ!DE75-2&lt;0,0,抽出データ!DE75-2)</f>
        <v>1</v>
      </c>
      <c r="AW75" s="2">
        <f>IF(抽出データ!DF75-2&lt;0,0,IF(抽出データ!DF75&gt;3,2,1))</f>
        <v>1</v>
      </c>
      <c r="AX75" s="2">
        <f>IF(抽出データ!DG75-2&lt;=0,1,2)</f>
        <v>2</v>
      </c>
      <c r="AY75" s="8">
        <v>4</v>
      </c>
      <c r="AZ75" s="2">
        <v>4</v>
      </c>
      <c r="BA75" s="2">
        <v>2</v>
      </c>
      <c r="BB75" s="2">
        <v>1</v>
      </c>
      <c r="BC75" s="2">
        <v>0</v>
      </c>
      <c r="BD75" s="2">
        <v>0</v>
      </c>
      <c r="BE75" s="2">
        <v>1</v>
      </c>
      <c r="BF75" s="2">
        <v>0</v>
      </c>
      <c r="BG75" s="2">
        <v>0</v>
      </c>
      <c r="BH75" s="2">
        <v>0</v>
      </c>
      <c r="BI75" s="4" t="s">
        <v>445</v>
      </c>
      <c r="BJ75" s="2">
        <v>1</v>
      </c>
      <c r="BK75" s="2">
        <v>100</v>
      </c>
      <c r="BL75" s="2">
        <v>1</v>
      </c>
      <c r="BM75" s="2">
        <v>9000</v>
      </c>
      <c r="BO75" s="2">
        <v>2</v>
      </c>
      <c r="BP75" s="2">
        <v>5</v>
      </c>
      <c r="BQ75" s="2">
        <v>5</v>
      </c>
      <c r="BR75" s="2">
        <v>5</v>
      </c>
      <c r="BS75" s="2">
        <v>5</v>
      </c>
      <c r="BT75" s="2">
        <v>5</v>
      </c>
      <c r="BV75" s="2">
        <f t="shared" si="20"/>
        <v>50.5</v>
      </c>
      <c r="BW75" s="2">
        <f t="shared" si="21"/>
        <v>23</v>
      </c>
      <c r="BX75" s="2">
        <f t="shared" si="22"/>
        <v>11</v>
      </c>
      <c r="BY75" s="2">
        <f t="shared" si="23"/>
        <v>13</v>
      </c>
      <c r="BZ75" s="2">
        <f t="shared" si="24"/>
        <v>28</v>
      </c>
      <c r="CA75" s="2">
        <f t="shared" si="25"/>
        <v>12</v>
      </c>
      <c r="CB75" s="2">
        <f t="shared" si="26"/>
        <v>11</v>
      </c>
      <c r="CC75" s="2">
        <f t="shared" si="27"/>
        <v>13</v>
      </c>
      <c r="CD75" s="2">
        <f t="shared" si="28"/>
        <v>17</v>
      </c>
      <c r="CE75" s="2">
        <f t="shared" si="29"/>
        <v>17</v>
      </c>
      <c r="CF75" s="2">
        <f t="shared" si="30"/>
        <v>11</v>
      </c>
      <c r="CG75" s="2">
        <f t="shared" si="31"/>
        <v>17</v>
      </c>
      <c r="CH75" s="2">
        <f t="shared" si="35"/>
        <v>5</v>
      </c>
      <c r="CI75" s="2">
        <f t="shared" si="32"/>
        <v>9</v>
      </c>
      <c r="CJ75" s="2">
        <f t="shared" si="33"/>
        <v>20.5</v>
      </c>
      <c r="CK75" s="2">
        <f>55+IF(抽出データ!BJ75=1,60,0)+IF(抽出データ!BK75=1,25,0)+IF(抽出データ!BM75=1,5,0)+IF(抽出データ!BL75=1,5,0)+IF(抽出データ!BN75=1,5,0)</f>
        <v>60</v>
      </c>
      <c r="CL75" s="2">
        <f>(80+IF(抽出データ!BR75=1,12,0)+IF(SUM(抽出データ!BS75:BV75,抽出データ!CB75)&gt;1,22,IF(SUM(抽出データ!BS75:BV75,抽出データ!CB75)=1,11,0)))</f>
        <v>102</v>
      </c>
      <c r="CM75" s="2">
        <f>80+IF(抽出データ!CH75=1,40,0)+IF(抽出データ!CI75=1,20,0)+IF(抽出データ!CJ75=1,20,0)</f>
        <v>80</v>
      </c>
      <c r="CN75" s="2">
        <f>80+IF(抽出データ!CN75=1,10,0)+IF(抽出データ!CO75=1,5,0)+IF(抽出データ!CP75=1,10,0)+12</f>
        <v>97</v>
      </c>
      <c r="CO75" s="2">
        <f>IF(SUM(抽出データ!CT75:CW75)&gt;0,120,100)</f>
        <v>100</v>
      </c>
      <c r="CQ75" s="2">
        <f t="shared" si="34"/>
        <v>81.3</v>
      </c>
    </row>
    <row r="76" spans="1:95">
      <c r="A76" s="2">
        <v>2000</v>
      </c>
      <c r="B76" s="2">
        <v>1000</v>
      </c>
      <c r="C76" s="2">
        <v>5</v>
      </c>
      <c r="D76" s="2">
        <f t="shared" si="18"/>
        <v>200</v>
      </c>
      <c r="E76" s="4" t="s">
        <v>91</v>
      </c>
      <c r="F76" s="2">
        <f>IF(抽出データ!S76-2&lt;0,0,抽出データ!S76-2)</f>
        <v>1</v>
      </c>
      <c r="G76" s="2">
        <f>IF(抽出データ!T76-2&lt;0,0,抽出データ!T76-2)</f>
        <v>0</v>
      </c>
      <c r="H76" s="2">
        <f>IF(抽出データ!U76-2&lt;0,0,抽出データ!U76-2)</f>
        <v>0</v>
      </c>
      <c r="I76" s="2">
        <f>IF(抽出データ!V76-2&lt;0,0,抽出データ!V76-2)</f>
        <v>0</v>
      </c>
      <c r="J76" s="2">
        <f>MIN(2,IF(抽出データ!W76-2&lt;0,0,抽出データ!W76-2))</f>
        <v>0</v>
      </c>
      <c r="K76" s="2">
        <f>IF(抽出データ!X76-2&lt;0,0,抽出データ!X76-2)</f>
        <v>0</v>
      </c>
      <c r="L76" s="2">
        <f>IF(抽出データ!Y76-2&lt;0,0,抽出データ!Y76-2)</f>
        <v>1</v>
      </c>
      <c r="M76" s="2">
        <f>IF(抽出データ!Z76-2&lt;0,0,抽出データ!Z76-2)</f>
        <v>0</v>
      </c>
      <c r="N76" s="2">
        <f>IF(抽出データ!AB76-2&lt;0,0,抽出データ!AB76-2)</f>
        <v>0</v>
      </c>
      <c r="O76" s="2">
        <f>IF(抽出データ!AC76-2&lt;0,0,抽出データ!AC76-2)</f>
        <v>1</v>
      </c>
      <c r="P76" s="2">
        <f>IF(抽出データ!AD76-2&lt;0,0,抽出データ!AD76-2)</f>
        <v>1</v>
      </c>
      <c r="Q76" s="2">
        <f>IF(抽出データ!AE76-2&lt;0,0,抽出データ!AE76-2)</f>
        <v>1</v>
      </c>
      <c r="R76" s="2">
        <f>IF(抽出データ!AF76-2&lt;0,0,抽出データ!AF76-2)</f>
        <v>1</v>
      </c>
      <c r="S76" s="2">
        <f>IF(抽出データ!AG76-2&lt;0,0,抽出データ!AG76-2)</f>
        <v>1</v>
      </c>
      <c r="T76" s="2">
        <f>IF(抽出データ!AH76-2&lt;0,0,抽出データ!AH76-2)</f>
        <v>1</v>
      </c>
      <c r="U76" s="2">
        <f>IF(抽出データ!AI76-2&lt;0,0,抽出データ!AI76-2)</f>
        <v>1</v>
      </c>
      <c r="V76" s="2">
        <f>IF(抽出データ!AJ76-2&lt;0,0,抽出データ!AJ76-2)</f>
        <v>1</v>
      </c>
      <c r="W76" s="2">
        <f>IF(抽出データ!AK76-2&lt;0,0,抽出データ!AK76-2)</f>
        <v>1</v>
      </c>
      <c r="X76" s="2">
        <f>IF(抽出データ!AL76-2&lt;0,0,抽出データ!AL76-2)</f>
        <v>1</v>
      </c>
      <c r="Y76" s="2">
        <f>IF(抽出データ!AM76-2&lt;0,0,抽出データ!AM76-2)</f>
        <v>1</v>
      </c>
      <c r="Z76" s="2">
        <f>IF(抽出データ!AN76-2&lt;0,0,抽出データ!AN76-2)</f>
        <v>1</v>
      </c>
      <c r="AA76" s="2">
        <f>IF(抽出データ!AO76-2&lt;0,0,抽出データ!AO76-2)</f>
        <v>1</v>
      </c>
      <c r="AB76" s="2">
        <f>IF(抽出データ!AP76-2&lt;0,0,抽出データ!AP76-2)</f>
        <v>1</v>
      </c>
      <c r="AC76" s="2">
        <f>IF(抽出データ!AQ76-2&lt;0,0,抽出データ!AQ76-2)</f>
        <v>1</v>
      </c>
      <c r="AD76" s="2">
        <f>IF(抽出データ!AR76-2&lt;=0,1,2)</f>
        <v>2</v>
      </c>
      <c r="AE76" s="2">
        <f>IF(抽出データ!AS76-2&lt;=0,1,2)</f>
        <v>1</v>
      </c>
      <c r="AF76" s="2">
        <f>IF(抽出データ!AT76-2&lt;=0,1,2)</f>
        <v>1</v>
      </c>
      <c r="AG76" s="2">
        <f>IF(抽出データ!AU76-2&lt;=0,1,2)</f>
        <v>1</v>
      </c>
      <c r="AH76" s="2">
        <f>IF(抽出データ!AV76-2&lt;=0,1,2)</f>
        <v>1</v>
      </c>
      <c r="AI76" s="2">
        <f>IF(抽出データ!AW76-2&lt;=0,1,2)</f>
        <v>1</v>
      </c>
      <c r="AJ76" s="2">
        <f>IF(抽出データ!AX76-2&lt;=0,1,2)</f>
        <v>1</v>
      </c>
      <c r="AK76" s="2">
        <f>IF(抽出データ!AY76-2&lt;=0,1,2)</f>
        <v>1</v>
      </c>
      <c r="AL76" s="2">
        <f>IF(抽出データ!AZ76-2&lt;0,0,抽出データ!AZ76-2)</f>
        <v>1</v>
      </c>
      <c r="AM76" s="2">
        <f>IF(抽出データ!BB76-2&lt;0,0,抽出データ!BB76-2)</f>
        <v>0</v>
      </c>
      <c r="AN76" s="2">
        <f>IF(抽出データ!BD76-2&lt;0,0,抽出データ!BD76-2)</f>
        <v>0</v>
      </c>
      <c r="AO76" s="2">
        <f>MIN(2,IF(抽出データ!BE76-2&lt;0,0,抽出データ!BE76-2))</f>
        <v>0</v>
      </c>
      <c r="AP76" s="2">
        <f>IF(抽出データ!BF76-2&lt;0,0,抽出データ!BF76-2)</f>
        <v>0</v>
      </c>
      <c r="AQ76" s="2">
        <f>IF(抽出データ!BG76-2&lt;0,0,抽出データ!BG76-2)</f>
        <v>1</v>
      </c>
      <c r="AR76" s="2">
        <f>IF(抽出データ!BH76-2&lt;0,0,抽出データ!BH76-2)</f>
        <v>0</v>
      </c>
      <c r="AS76" s="2">
        <f t="shared" si="19"/>
        <v>0</v>
      </c>
      <c r="AT76" s="2">
        <f>IF(抽出データ!DB76-2&lt;=0,1,2)</f>
        <v>1</v>
      </c>
      <c r="AU76" s="2">
        <f>IF(抽出データ!DD76-2&lt;0,0,抽出データ!DD76-2)</f>
        <v>0</v>
      </c>
      <c r="AV76" s="2">
        <f>IF(抽出データ!DE76-2&lt;0,0,抽出データ!DE76-2)</f>
        <v>1</v>
      </c>
      <c r="AW76" s="2">
        <f>IF(抽出データ!DF76-2&lt;0,0,IF(抽出データ!DF76&gt;3,2,1))</f>
        <v>1</v>
      </c>
      <c r="AX76" s="2">
        <f>IF(抽出データ!DG76-2&lt;=0,1,2)</f>
        <v>1</v>
      </c>
      <c r="AY76" s="8">
        <v>3</v>
      </c>
      <c r="AZ76" s="2">
        <v>3</v>
      </c>
      <c r="BA76" s="2">
        <v>3</v>
      </c>
      <c r="BI76" s="4" t="s">
        <v>445</v>
      </c>
      <c r="BJ76" s="2">
        <v>2</v>
      </c>
      <c r="BL76" s="2">
        <v>3</v>
      </c>
      <c r="BO76" s="2">
        <v>4</v>
      </c>
      <c r="BP76" s="2">
        <v>4</v>
      </c>
      <c r="BQ76" s="2">
        <v>4</v>
      </c>
      <c r="BR76" s="2">
        <v>4</v>
      </c>
      <c r="BS76" s="2">
        <v>4</v>
      </c>
      <c r="BT76" s="2">
        <v>4</v>
      </c>
      <c r="BV76" s="2">
        <f t="shared" si="20"/>
        <v>34.5</v>
      </c>
      <c r="BW76" s="2">
        <f t="shared" si="21"/>
        <v>15</v>
      </c>
      <c r="BX76" s="2">
        <f t="shared" si="22"/>
        <v>8</v>
      </c>
      <c r="BY76" s="2">
        <f t="shared" si="23"/>
        <v>8</v>
      </c>
      <c r="BZ76" s="2">
        <f t="shared" si="24"/>
        <v>20</v>
      </c>
      <c r="CA76" s="2">
        <f t="shared" si="25"/>
        <v>8</v>
      </c>
      <c r="CB76" s="2">
        <f t="shared" si="26"/>
        <v>5</v>
      </c>
      <c r="CC76" s="2">
        <f t="shared" si="27"/>
        <v>9</v>
      </c>
      <c r="CD76" s="2">
        <f t="shared" si="28"/>
        <v>12</v>
      </c>
      <c r="CE76" s="2">
        <f t="shared" si="29"/>
        <v>9</v>
      </c>
      <c r="CF76" s="2">
        <f t="shared" si="30"/>
        <v>7</v>
      </c>
      <c r="CG76" s="2">
        <f t="shared" si="31"/>
        <v>14</v>
      </c>
      <c r="CH76" s="2">
        <f t="shared" si="35"/>
        <v>4</v>
      </c>
      <c r="CI76" s="2">
        <f t="shared" si="32"/>
        <v>4</v>
      </c>
      <c r="CJ76" s="2">
        <f t="shared" si="33"/>
        <v>13.5</v>
      </c>
      <c r="CK76" s="2">
        <f>55+IF(抽出データ!BJ76=1,60,0)+IF(抽出データ!BK76=1,25,0)+IF(抽出データ!BM76=1,5,0)+IF(抽出データ!BL76=1,5,0)+IF(抽出データ!BN76=1,5,0)</f>
        <v>55</v>
      </c>
      <c r="CL76" s="2">
        <f>(80+IF(抽出データ!BR76=1,12,0)+IF(SUM(抽出データ!BS76:BV76,抽出データ!CB76)&gt;1,22,IF(SUM(抽出データ!BS76:BV76,抽出データ!CB76)=1,11,0)))</f>
        <v>80</v>
      </c>
      <c r="CM76" s="2">
        <f>80+IF(抽出データ!CH76=1,40,0)+IF(抽出データ!CI76=1,20,0)+IF(抽出データ!CJ76=1,20,0)</f>
        <v>80</v>
      </c>
      <c r="CN76" s="2">
        <f>80+IF(抽出データ!CN76=1,10,0)+IF(抽出データ!CO76=1,5,0)+IF(抽出データ!CP76=1,10,0)+12</f>
        <v>92</v>
      </c>
      <c r="CO76" s="2">
        <f>IF(SUM(抽出データ!CT76:CW76)&gt;0,120,100)</f>
        <v>100</v>
      </c>
      <c r="CQ76" s="2">
        <f t="shared" si="34"/>
        <v>72.2</v>
      </c>
    </row>
    <row r="77" spans="1:95">
      <c r="A77" s="2">
        <v>2005</v>
      </c>
      <c r="B77" s="2">
        <v>3600</v>
      </c>
      <c r="C77" s="2">
        <v>5</v>
      </c>
      <c r="D77" s="2">
        <f t="shared" si="18"/>
        <v>720</v>
      </c>
      <c r="E77" s="4" t="s">
        <v>92</v>
      </c>
      <c r="F77" s="2">
        <f>IF(抽出データ!S77-2&lt;0,0,抽出データ!S77-2)</f>
        <v>2</v>
      </c>
      <c r="G77" s="2">
        <f>IF(抽出データ!T77-2&lt;0,0,抽出データ!T77-2)</f>
        <v>2</v>
      </c>
      <c r="H77" s="2">
        <f>IF(抽出データ!U77-2&lt;0,0,抽出データ!U77-2)</f>
        <v>2</v>
      </c>
      <c r="I77" s="2">
        <f>IF(抽出データ!V77-2&lt;0,0,抽出データ!V77-2)</f>
        <v>1</v>
      </c>
      <c r="J77" s="2">
        <f>MIN(2,IF(抽出データ!W77-2&lt;0,0,抽出データ!W77-2))</f>
        <v>2</v>
      </c>
      <c r="K77" s="2">
        <f>IF(抽出データ!X77-2&lt;0,0,抽出データ!X77-2)</f>
        <v>1</v>
      </c>
      <c r="L77" s="2">
        <f>IF(抽出データ!Y77-2&lt;0,0,抽出データ!Y77-2)</f>
        <v>2</v>
      </c>
      <c r="M77" s="2">
        <f>IF(抽出データ!Z77-2&lt;0,0,抽出データ!Z77-2)</f>
        <v>2</v>
      </c>
      <c r="N77" s="2">
        <f>IF(抽出データ!AB77-2&lt;0,0,抽出データ!AB77-2)</f>
        <v>2</v>
      </c>
      <c r="O77" s="2">
        <f>IF(抽出データ!AC77-2&lt;0,0,抽出データ!AC77-2)</f>
        <v>2</v>
      </c>
      <c r="P77" s="2">
        <f>IF(抽出データ!AD77-2&lt;0,0,抽出データ!AD77-2)</f>
        <v>2</v>
      </c>
      <c r="Q77" s="2">
        <f>IF(抽出データ!AE77-2&lt;0,0,抽出データ!AE77-2)</f>
        <v>2</v>
      </c>
      <c r="R77" s="2">
        <f>IF(抽出データ!AF77-2&lt;0,0,抽出データ!AF77-2)</f>
        <v>2</v>
      </c>
      <c r="S77" s="2">
        <f>IF(抽出データ!AG77-2&lt;0,0,抽出データ!AG77-2)</f>
        <v>2</v>
      </c>
      <c r="T77" s="2">
        <f>IF(抽出データ!AH77-2&lt;0,0,抽出データ!AH77-2)</f>
        <v>2</v>
      </c>
      <c r="U77" s="2">
        <f>IF(抽出データ!AI77-2&lt;0,0,抽出データ!AI77-2)</f>
        <v>2</v>
      </c>
      <c r="V77" s="2">
        <f>IF(抽出データ!AJ77-2&lt;0,0,抽出データ!AJ77-2)</f>
        <v>2</v>
      </c>
      <c r="W77" s="2">
        <f>IF(抽出データ!AK77-2&lt;0,0,抽出データ!AK77-2)</f>
        <v>2</v>
      </c>
      <c r="X77" s="2">
        <f>IF(抽出データ!AL77-2&lt;0,0,抽出データ!AL77-2)</f>
        <v>2</v>
      </c>
      <c r="Y77" s="2">
        <f>IF(抽出データ!AM77-2&lt;0,0,抽出データ!AM77-2)</f>
        <v>2</v>
      </c>
      <c r="Z77" s="2">
        <f>IF(抽出データ!AN77-2&lt;0,0,抽出データ!AN77-2)</f>
        <v>2</v>
      </c>
      <c r="AA77" s="2">
        <f>IF(抽出データ!AO77-2&lt;0,0,抽出データ!AO77-2)</f>
        <v>2</v>
      </c>
      <c r="AB77" s="2">
        <f>IF(抽出データ!AP77-2&lt;0,0,抽出データ!AP77-2)</f>
        <v>2</v>
      </c>
      <c r="AC77" s="2">
        <f>IF(抽出データ!AQ77-2&lt;0,0,抽出データ!AQ77-2)</f>
        <v>2</v>
      </c>
      <c r="AD77" s="2">
        <f>IF(抽出データ!AR77-2&lt;=0,1,2)</f>
        <v>2</v>
      </c>
      <c r="AE77" s="2">
        <f>IF(抽出データ!AS77-2&lt;=0,1,2)</f>
        <v>1</v>
      </c>
      <c r="AF77" s="2">
        <f>IF(抽出データ!AT77-2&lt;=0,1,2)</f>
        <v>2</v>
      </c>
      <c r="AG77" s="2">
        <f>IF(抽出データ!AU77-2&lt;=0,1,2)</f>
        <v>2</v>
      </c>
      <c r="AH77" s="2">
        <f>IF(抽出データ!AV77-2&lt;=0,1,2)</f>
        <v>2</v>
      </c>
      <c r="AI77" s="2">
        <f>IF(抽出データ!AW77-2&lt;=0,1,2)</f>
        <v>2</v>
      </c>
      <c r="AJ77" s="2">
        <f>IF(抽出データ!AX77-2&lt;=0,1,2)</f>
        <v>2</v>
      </c>
      <c r="AK77" s="2">
        <f>IF(抽出データ!AY77-2&lt;=0,1,2)</f>
        <v>2</v>
      </c>
      <c r="AL77" s="2">
        <f>IF(抽出データ!AZ77-2&lt;0,0,抽出データ!AZ77-2)</f>
        <v>1</v>
      </c>
      <c r="AM77" s="2">
        <f>IF(抽出データ!BB77-2&lt;0,0,抽出データ!BB77-2)</f>
        <v>2</v>
      </c>
      <c r="AN77" s="2">
        <f>IF(抽出データ!BD77-2&lt;0,0,抽出データ!BD77-2)</f>
        <v>2</v>
      </c>
      <c r="AO77" s="2">
        <f>MIN(2,IF(抽出データ!BE77-2&lt;0,0,抽出データ!BE77-2))</f>
        <v>1</v>
      </c>
      <c r="AP77" s="2">
        <f>IF(抽出データ!BF77-2&lt;0,0,抽出データ!BF77-2)</f>
        <v>1</v>
      </c>
      <c r="AQ77" s="2">
        <f>IF(抽出データ!BG77-2&lt;0,0,抽出データ!BG77-2)</f>
        <v>2</v>
      </c>
      <c r="AR77" s="2">
        <f>IF(抽出データ!BH77-2&lt;0,0,抽出データ!BH77-2)</f>
        <v>1</v>
      </c>
      <c r="AS77" s="2">
        <f t="shared" si="19"/>
        <v>0</v>
      </c>
      <c r="AT77" s="2">
        <f>IF(抽出データ!DB77-2&lt;=0,1,2)</f>
        <v>2</v>
      </c>
      <c r="AU77" s="2">
        <f>IF(抽出データ!DD77-2&lt;0,0,抽出データ!DD77-2)</f>
        <v>1</v>
      </c>
      <c r="AV77" s="2">
        <f>IF(抽出データ!DE77-2&lt;0,0,抽出データ!DE77-2)</f>
        <v>1</v>
      </c>
      <c r="AW77" s="2">
        <f>IF(抽出データ!DF77-2&lt;0,0,IF(抽出データ!DF77&gt;3,2,1))</f>
        <v>2</v>
      </c>
      <c r="AX77" s="2">
        <f>IF(抽出データ!DG77-2&lt;=0,1,2)</f>
        <v>2</v>
      </c>
      <c r="AY77" s="8">
        <v>5</v>
      </c>
      <c r="AZ77" s="2">
        <v>4</v>
      </c>
      <c r="BA77" s="2">
        <v>4</v>
      </c>
      <c r="BI77" s="4" t="s">
        <v>445</v>
      </c>
      <c r="BJ77" s="2">
        <v>1</v>
      </c>
      <c r="BK77" s="2">
        <v>96</v>
      </c>
      <c r="BL77" s="2">
        <v>1</v>
      </c>
      <c r="BM77" s="2">
        <v>12000</v>
      </c>
      <c r="BO77" s="2">
        <v>4</v>
      </c>
      <c r="BP77" s="2">
        <v>4</v>
      </c>
      <c r="BQ77" s="2">
        <v>4</v>
      </c>
      <c r="BR77" s="2">
        <v>4</v>
      </c>
      <c r="BS77" s="2">
        <v>4</v>
      </c>
      <c r="BT77" s="2">
        <v>5</v>
      </c>
      <c r="BV77" s="2">
        <f t="shared" si="20"/>
        <v>81.5</v>
      </c>
      <c r="BW77" s="2">
        <f t="shared" si="21"/>
        <v>42</v>
      </c>
      <c r="BX77" s="2">
        <f t="shared" si="22"/>
        <v>13</v>
      </c>
      <c r="BY77" s="2">
        <f t="shared" si="23"/>
        <v>21</v>
      </c>
      <c r="BZ77" s="2">
        <f t="shared" si="24"/>
        <v>44</v>
      </c>
      <c r="CA77" s="2">
        <f t="shared" si="25"/>
        <v>22</v>
      </c>
      <c r="CB77" s="2">
        <f t="shared" si="26"/>
        <v>14</v>
      </c>
      <c r="CC77" s="2">
        <f t="shared" si="27"/>
        <v>22</v>
      </c>
      <c r="CD77" s="2">
        <f t="shared" si="28"/>
        <v>29</v>
      </c>
      <c r="CE77" s="2">
        <f t="shared" si="29"/>
        <v>22</v>
      </c>
      <c r="CF77" s="2">
        <f t="shared" si="30"/>
        <v>16</v>
      </c>
      <c r="CG77" s="2">
        <f t="shared" si="31"/>
        <v>28</v>
      </c>
      <c r="CH77" s="2">
        <f t="shared" si="35"/>
        <v>7</v>
      </c>
      <c r="CI77" s="2">
        <f t="shared" si="32"/>
        <v>13</v>
      </c>
      <c r="CJ77" s="2">
        <f t="shared" si="33"/>
        <v>33.5</v>
      </c>
      <c r="CK77" s="2">
        <f>55+IF(抽出データ!BJ77=1,60,0)+IF(抽出データ!BK77=1,25,0)+IF(抽出データ!BM77=1,5,0)+IF(抽出データ!BL77=1,5,0)+IF(抽出データ!BN77=1,5,0)</f>
        <v>60</v>
      </c>
      <c r="CL77" s="2">
        <f>(80+IF(抽出データ!BR77=1,12,0)+IF(SUM(抽出データ!BS77:BV77,抽出データ!CB77)&gt;1,22,IF(SUM(抽出データ!BS77:BV77,抽出データ!CB77)=1,11,0)))</f>
        <v>91</v>
      </c>
      <c r="CM77" s="2">
        <f>80+IF(抽出データ!CH77=1,40,0)+IF(抽出データ!CI77=1,20,0)+IF(抽出データ!CJ77=1,20,0)</f>
        <v>100</v>
      </c>
      <c r="CN77" s="2">
        <f>80+IF(抽出データ!CN77=1,10,0)+IF(抽出データ!CO77=1,5,0)+IF(抽出データ!CP77=1,10,0)+12</f>
        <v>97</v>
      </c>
      <c r="CO77" s="2">
        <f>IF(SUM(抽出データ!CT77:CW77)&gt;0,120,100)</f>
        <v>120</v>
      </c>
      <c r="CQ77" s="2">
        <f t="shared" si="34"/>
        <v>82</v>
      </c>
    </row>
    <row r="78" spans="1:95">
      <c r="A78" s="2">
        <v>1991</v>
      </c>
      <c r="B78" s="2">
        <v>1500</v>
      </c>
      <c r="C78" s="2">
        <v>4</v>
      </c>
      <c r="D78" s="2">
        <f t="shared" si="18"/>
        <v>375</v>
      </c>
      <c r="E78" s="4" t="s">
        <v>94</v>
      </c>
      <c r="F78" s="2">
        <f>IF(抽出データ!S78-2&lt;0,0,抽出データ!S78-2)</f>
        <v>2</v>
      </c>
      <c r="G78" s="2">
        <f>IF(抽出データ!T78-2&lt;0,0,抽出データ!T78-2)</f>
        <v>2</v>
      </c>
      <c r="H78" s="2">
        <f>IF(抽出データ!U78-2&lt;0,0,抽出データ!U78-2)</f>
        <v>1</v>
      </c>
      <c r="I78" s="2">
        <f>IF(抽出データ!V78-2&lt;0,0,抽出データ!V78-2)</f>
        <v>2</v>
      </c>
      <c r="J78" s="2">
        <f>MIN(2,IF(抽出データ!W78-2&lt;0,0,抽出データ!W78-2))</f>
        <v>0</v>
      </c>
      <c r="K78" s="2">
        <f>IF(抽出データ!X78-2&lt;0,0,抽出データ!X78-2)</f>
        <v>0</v>
      </c>
      <c r="L78" s="2">
        <f>IF(抽出データ!Y78-2&lt;0,0,抽出データ!Y78-2)</f>
        <v>1</v>
      </c>
      <c r="M78" s="2">
        <f>IF(抽出データ!Z78-2&lt;0,0,抽出データ!Z78-2)</f>
        <v>0</v>
      </c>
      <c r="N78" s="2">
        <f>IF(抽出データ!AB78-2&lt;0,0,抽出データ!AB78-2)</f>
        <v>2</v>
      </c>
      <c r="O78" s="2">
        <f>IF(抽出データ!AC78-2&lt;0,0,抽出データ!AC78-2)</f>
        <v>2</v>
      </c>
      <c r="P78" s="2">
        <f>IF(抽出データ!AD78-2&lt;0,0,抽出データ!AD78-2)</f>
        <v>2</v>
      </c>
      <c r="Q78" s="2">
        <f>IF(抽出データ!AE78-2&lt;0,0,抽出データ!AE78-2)</f>
        <v>2</v>
      </c>
      <c r="R78" s="2">
        <f>IF(抽出データ!AF78-2&lt;0,0,抽出データ!AF78-2)</f>
        <v>0</v>
      </c>
      <c r="S78" s="2">
        <f>IF(抽出データ!AG78-2&lt;0,0,抽出データ!AG78-2)</f>
        <v>0</v>
      </c>
      <c r="T78" s="2">
        <f>IF(抽出データ!AH78-2&lt;0,0,抽出データ!AH78-2)</f>
        <v>2</v>
      </c>
      <c r="U78" s="2">
        <f>IF(抽出データ!AI78-2&lt;0,0,抽出データ!AI78-2)</f>
        <v>1</v>
      </c>
      <c r="V78" s="2">
        <f>IF(抽出データ!AJ78-2&lt;0,0,抽出データ!AJ78-2)</f>
        <v>2</v>
      </c>
      <c r="W78" s="2">
        <f>IF(抽出データ!AK78-2&lt;0,0,抽出データ!AK78-2)</f>
        <v>0</v>
      </c>
      <c r="X78" s="2">
        <f>IF(抽出データ!AL78-2&lt;0,0,抽出データ!AL78-2)</f>
        <v>1</v>
      </c>
      <c r="Y78" s="2">
        <f>IF(抽出データ!AM78-2&lt;0,0,抽出データ!AM78-2)</f>
        <v>1</v>
      </c>
      <c r="Z78" s="2">
        <f>IF(抽出データ!AN78-2&lt;0,0,抽出データ!AN78-2)</f>
        <v>0</v>
      </c>
      <c r="AA78" s="2">
        <f>IF(抽出データ!AO78-2&lt;0,0,抽出データ!AO78-2)</f>
        <v>2</v>
      </c>
      <c r="AB78" s="2">
        <f>IF(抽出データ!AP78-2&lt;0,0,抽出データ!AP78-2)</f>
        <v>2</v>
      </c>
      <c r="AC78" s="2">
        <f>IF(抽出データ!AQ78-2&lt;0,0,抽出データ!AQ78-2)</f>
        <v>2</v>
      </c>
      <c r="AD78" s="2">
        <f>IF(抽出データ!AR78-2&lt;=0,1,2)</f>
        <v>1</v>
      </c>
      <c r="AE78" s="2">
        <f>IF(抽出データ!AS78-2&lt;=0,1,2)</f>
        <v>1</v>
      </c>
      <c r="AF78" s="2">
        <f>IF(抽出データ!AT78-2&lt;=0,1,2)</f>
        <v>1</v>
      </c>
      <c r="AG78" s="2">
        <f>IF(抽出データ!AU78-2&lt;=0,1,2)</f>
        <v>1</v>
      </c>
      <c r="AH78" s="2">
        <f>IF(抽出データ!AV78-2&lt;=0,1,2)</f>
        <v>1</v>
      </c>
      <c r="AI78" s="2">
        <f>IF(抽出データ!AW78-2&lt;=0,1,2)</f>
        <v>1</v>
      </c>
      <c r="AJ78" s="2">
        <f>IF(抽出データ!AX78-2&lt;=0,1,2)</f>
        <v>1</v>
      </c>
      <c r="AK78" s="2">
        <f>IF(抽出データ!AY78-2&lt;=0,1,2)</f>
        <v>1</v>
      </c>
      <c r="AL78" s="2">
        <f>IF(抽出データ!AZ78-2&lt;0,0,抽出データ!AZ78-2)</f>
        <v>0</v>
      </c>
      <c r="AM78" s="2">
        <f>IF(抽出データ!BB78-2&lt;0,0,抽出データ!BB78-2)</f>
        <v>1</v>
      </c>
      <c r="AN78" s="2">
        <f>IF(抽出データ!BD78-2&lt;0,0,抽出データ!BD78-2)</f>
        <v>1</v>
      </c>
      <c r="AO78" s="2">
        <f>MIN(2,IF(抽出データ!BE78-2&lt;0,0,抽出データ!BE78-2))</f>
        <v>2</v>
      </c>
      <c r="AP78" s="2">
        <f>IF(抽出データ!BF78-2&lt;0,0,抽出データ!BF78-2)</f>
        <v>0</v>
      </c>
      <c r="AQ78" s="2">
        <f>IF(抽出データ!BG78-2&lt;0,0,抽出データ!BG78-2)</f>
        <v>0</v>
      </c>
      <c r="AR78" s="2">
        <f>IF(抽出データ!BH78-2&lt;0,0,抽出データ!BH78-2)</f>
        <v>0</v>
      </c>
      <c r="AS78" s="2">
        <f t="shared" si="19"/>
        <v>0</v>
      </c>
      <c r="AT78" s="2">
        <f>IF(抽出データ!DB78-2&lt;=0,1,2)</f>
        <v>2</v>
      </c>
      <c r="AU78" s="2">
        <f>IF(抽出データ!DD78-2&lt;0,0,抽出データ!DD78-2)</f>
        <v>2</v>
      </c>
      <c r="AV78" s="2">
        <f>IF(抽出データ!DE78-2&lt;0,0,抽出データ!DE78-2)</f>
        <v>1</v>
      </c>
      <c r="AW78" s="2">
        <f>IF(抽出データ!DF78-2&lt;0,0,IF(抽出データ!DF78&gt;3,2,1))</f>
        <v>1</v>
      </c>
      <c r="AX78" s="2">
        <f>IF(抽出データ!DG78-2&lt;=0,1,2)</f>
        <v>2</v>
      </c>
      <c r="AY78" s="8">
        <v>4</v>
      </c>
      <c r="AZ78" s="2">
        <v>3</v>
      </c>
      <c r="BA78" s="2">
        <v>2</v>
      </c>
      <c r="BB78" s="2">
        <v>1</v>
      </c>
      <c r="BC78" s="2">
        <v>0</v>
      </c>
      <c r="BD78" s="2">
        <v>0</v>
      </c>
      <c r="BE78" s="2">
        <v>0</v>
      </c>
      <c r="BF78" s="2">
        <v>1</v>
      </c>
      <c r="BG78" s="2">
        <v>0</v>
      </c>
      <c r="BH78" s="2">
        <v>0</v>
      </c>
      <c r="BI78" s="4" t="s">
        <v>445</v>
      </c>
      <c r="BJ78" s="2">
        <v>1</v>
      </c>
      <c r="BK78" s="2">
        <v>10</v>
      </c>
      <c r="BL78" s="2">
        <v>1</v>
      </c>
      <c r="BM78" s="2">
        <v>15000</v>
      </c>
      <c r="BO78" s="2">
        <v>5</v>
      </c>
      <c r="BP78" s="2">
        <v>5</v>
      </c>
      <c r="BQ78" s="2">
        <v>3</v>
      </c>
      <c r="BR78" s="2">
        <v>3</v>
      </c>
      <c r="BS78" s="2">
        <v>3</v>
      </c>
      <c r="BT78" s="2">
        <v>2</v>
      </c>
      <c r="BV78" s="2">
        <f t="shared" si="20"/>
        <v>49</v>
      </c>
      <c r="BW78" s="2">
        <f t="shared" si="21"/>
        <v>24</v>
      </c>
      <c r="BX78" s="2">
        <f t="shared" si="22"/>
        <v>10</v>
      </c>
      <c r="BY78" s="2">
        <f t="shared" si="23"/>
        <v>15</v>
      </c>
      <c r="BZ78" s="2">
        <f t="shared" si="24"/>
        <v>28</v>
      </c>
      <c r="CA78" s="2">
        <f t="shared" si="25"/>
        <v>14</v>
      </c>
      <c r="CB78" s="2">
        <f t="shared" si="26"/>
        <v>12</v>
      </c>
      <c r="CC78" s="2">
        <f t="shared" si="27"/>
        <v>13</v>
      </c>
      <c r="CD78" s="2">
        <f t="shared" si="28"/>
        <v>17</v>
      </c>
      <c r="CE78" s="2">
        <f t="shared" si="29"/>
        <v>16</v>
      </c>
      <c r="CF78" s="2">
        <f t="shared" si="30"/>
        <v>11</v>
      </c>
      <c r="CG78" s="2">
        <f t="shared" si="31"/>
        <v>17</v>
      </c>
      <c r="CH78" s="2">
        <f t="shared" si="35"/>
        <v>6</v>
      </c>
      <c r="CI78" s="2">
        <f t="shared" si="32"/>
        <v>9</v>
      </c>
      <c r="CJ78" s="2">
        <f t="shared" si="33"/>
        <v>20</v>
      </c>
      <c r="CK78" s="2">
        <f>55+IF(抽出データ!BJ78=1,60,0)+IF(抽出データ!BK78=1,25,0)+IF(抽出データ!BM78=1,5,0)+IF(抽出データ!BL78=1,5,0)+IF(抽出データ!BN78=1,5,0)</f>
        <v>55</v>
      </c>
      <c r="CL78" s="2">
        <f>(80+IF(抽出データ!BR78=1,12,0)+IF(SUM(抽出データ!BS78:BV78,抽出データ!CB78)&gt;1,22,IF(SUM(抽出データ!BS78:BV78,抽出データ!CB78)=1,11,0)))</f>
        <v>80</v>
      </c>
      <c r="CM78" s="2">
        <f>80+IF(抽出データ!CH78=1,40,0)+IF(抽出データ!CI78=1,20,0)+IF(抽出データ!CJ78=1,20,0)</f>
        <v>80</v>
      </c>
      <c r="CN78" s="2">
        <f>80+IF(抽出データ!CN78=1,10,0)+IF(抽出データ!CO78=1,5,0)+IF(抽出データ!CP78=1,10,0)+12</f>
        <v>92</v>
      </c>
      <c r="CO78" s="2">
        <f>IF(SUM(抽出データ!CT78:CW78)&gt;0,120,100)</f>
        <v>100</v>
      </c>
      <c r="CQ78" s="2">
        <f t="shared" si="34"/>
        <v>72.2</v>
      </c>
    </row>
    <row r="79" spans="1:95">
      <c r="A79" s="2">
        <v>1994</v>
      </c>
      <c r="B79" s="2">
        <v>2000</v>
      </c>
      <c r="C79" s="2">
        <v>3</v>
      </c>
      <c r="D79" s="2">
        <f t="shared" si="18"/>
        <v>666.66666666666663</v>
      </c>
      <c r="E79" s="4" t="s">
        <v>95</v>
      </c>
      <c r="F79" s="2">
        <f>IF(抽出データ!S79-2&lt;0,0,抽出データ!S79-2)</f>
        <v>2</v>
      </c>
      <c r="G79" s="2">
        <f>IF(抽出データ!T79-2&lt;0,0,抽出データ!T79-2)</f>
        <v>0</v>
      </c>
      <c r="H79" s="2">
        <f>IF(抽出データ!U79-2&lt;0,0,抽出データ!U79-2)</f>
        <v>0</v>
      </c>
      <c r="I79" s="2">
        <f>IF(抽出データ!V79-2&lt;0,0,抽出データ!V79-2)</f>
        <v>0</v>
      </c>
      <c r="J79" s="2">
        <f>MIN(2,IF(抽出データ!W79-2&lt;0,0,抽出データ!W79-2))</f>
        <v>0</v>
      </c>
      <c r="K79" s="2">
        <f>IF(抽出データ!X79-2&lt;0,0,抽出データ!X79-2)</f>
        <v>0</v>
      </c>
      <c r="L79" s="2">
        <f>IF(抽出データ!Y79-2&lt;0,0,抽出データ!Y79-2)</f>
        <v>0</v>
      </c>
      <c r="M79" s="2">
        <f>IF(抽出データ!Z79-2&lt;0,0,抽出データ!Z79-2)</f>
        <v>0</v>
      </c>
      <c r="N79" s="2">
        <f>IF(抽出データ!AB79-2&lt;0,0,抽出データ!AB79-2)</f>
        <v>0</v>
      </c>
      <c r="O79" s="2">
        <f>IF(抽出データ!AC79-2&lt;0,0,抽出データ!AC79-2)</f>
        <v>2</v>
      </c>
      <c r="P79" s="2">
        <f>IF(抽出データ!AD79-2&lt;0,0,抽出データ!AD79-2)</f>
        <v>2</v>
      </c>
      <c r="Q79" s="2">
        <f>IF(抽出データ!AE79-2&lt;0,0,抽出データ!AE79-2)</f>
        <v>2</v>
      </c>
      <c r="R79" s="2">
        <f>IF(抽出データ!AF79-2&lt;0,0,抽出データ!AF79-2)</f>
        <v>0</v>
      </c>
      <c r="S79" s="2">
        <f>IF(抽出データ!AG79-2&lt;0,0,抽出データ!AG79-2)</f>
        <v>0</v>
      </c>
      <c r="T79" s="2">
        <f>IF(抽出データ!AH79-2&lt;0,0,抽出データ!AH79-2)</f>
        <v>0</v>
      </c>
      <c r="U79" s="2">
        <f>IF(抽出データ!AI79-2&lt;0,0,抽出データ!AI79-2)</f>
        <v>0</v>
      </c>
      <c r="V79" s="2">
        <f>IF(抽出データ!AJ79-2&lt;0,0,抽出データ!AJ79-2)</f>
        <v>0</v>
      </c>
      <c r="W79" s="2">
        <f>IF(抽出データ!AK79-2&lt;0,0,抽出データ!AK79-2)</f>
        <v>2</v>
      </c>
      <c r="X79" s="2">
        <f>IF(抽出データ!AL79-2&lt;0,0,抽出データ!AL79-2)</f>
        <v>0</v>
      </c>
      <c r="Y79" s="2">
        <f>IF(抽出データ!AM79-2&lt;0,0,抽出データ!AM79-2)</f>
        <v>0</v>
      </c>
      <c r="Z79" s="2">
        <f>IF(抽出データ!AN79-2&lt;0,0,抽出データ!AN79-2)</f>
        <v>0</v>
      </c>
      <c r="AA79" s="2">
        <f>IF(抽出データ!AO79-2&lt;0,0,抽出データ!AO79-2)</f>
        <v>2</v>
      </c>
      <c r="AB79" s="2">
        <f>IF(抽出データ!AP79-2&lt;0,0,抽出データ!AP79-2)</f>
        <v>2</v>
      </c>
      <c r="AC79" s="2">
        <f>IF(抽出データ!AQ79-2&lt;0,0,抽出データ!AQ79-2)</f>
        <v>2</v>
      </c>
      <c r="AD79" s="2">
        <f>IF(抽出データ!AR79-2&lt;=0,1,2)</f>
        <v>1</v>
      </c>
      <c r="AE79" s="2">
        <f>IF(抽出データ!AS79-2&lt;=0,1,2)</f>
        <v>1</v>
      </c>
      <c r="AF79" s="2">
        <f>IF(抽出データ!AT79-2&lt;=0,1,2)</f>
        <v>2</v>
      </c>
      <c r="AG79" s="2">
        <f>IF(抽出データ!AU79-2&lt;=0,1,2)</f>
        <v>1</v>
      </c>
      <c r="AH79" s="2">
        <f>IF(抽出データ!AV79-2&lt;=0,1,2)</f>
        <v>1</v>
      </c>
      <c r="AI79" s="2">
        <f>IF(抽出データ!AW79-2&lt;=0,1,2)</f>
        <v>1</v>
      </c>
      <c r="AJ79" s="2">
        <f>IF(抽出データ!AX79-2&lt;=0,1,2)</f>
        <v>1</v>
      </c>
      <c r="AK79" s="2">
        <f>IF(抽出データ!AY79-2&lt;=0,1,2)</f>
        <v>1</v>
      </c>
      <c r="AL79" s="2">
        <f>IF(抽出データ!AZ79-2&lt;0,0,抽出データ!AZ79-2)</f>
        <v>0</v>
      </c>
      <c r="AM79" s="2">
        <f>IF(抽出データ!BB79-2&lt;0,0,抽出データ!BB79-2)</f>
        <v>0</v>
      </c>
      <c r="AN79" s="2">
        <f>IF(抽出データ!BD79-2&lt;0,0,抽出データ!BD79-2)</f>
        <v>0</v>
      </c>
      <c r="AO79" s="2">
        <f>MIN(2,IF(抽出データ!BE79-2&lt;0,0,抽出データ!BE79-2))</f>
        <v>0</v>
      </c>
      <c r="AP79" s="2">
        <f>IF(抽出データ!BF79-2&lt;0,0,抽出データ!BF79-2)</f>
        <v>0</v>
      </c>
      <c r="AQ79" s="2">
        <f>IF(抽出データ!BG79-2&lt;0,0,抽出データ!BG79-2)</f>
        <v>0</v>
      </c>
      <c r="AR79" s="2">
        <f>IF(抽出データ!BH79-2&lt;0,0,抽出データ!BH79-2)</f>
        <v>0</v>
      </c>
      <c r="AS79" s="2">
        <f t="shared" si="19"/>
        <v>0</v>
      </c>
      <c r="AT79" s="2">
        <f>IF(抽出データ!DB79-2&lt;=0,1,2)</f>
        <v>1</v>
      </c>
      <c r="AU79" s="2">
        <f>IF(抽出データ!DD79-2&lt;0,0,抽出データ!DD79-2)</f>
        <v>0</v>
      </c>
      <c r="AV79" s="2">
        <f>IF(抽出データ!DE79-2&lt;0,0,抽出データ!DE79-2)</f>
        <v>0</v>
      </c>
      <c r="AW79" s="2">
        <f>IF(抽出データ!DF79-2&lt;0,0,IF(抽出データ!DF79&gt;3,2,1))</f>
        <v>1</v>
      </c>
      <c r="AX79" s="2">
        <f>IF(抽出データ!DG79-2&lt;=0,1,2)</f>
        <v>1</v>
      </c>
      <c r="AY79" s="8">
        <v>4</v>
      </c>
      <c r="AZ79" s="2">
        <v>1</v>
      </c>
      <c r="BA79" s="2">
        <v>3</v>
      </c>
      <c r="BI79" s="4" t="s">
        <v>445</v>
      </c>
      <c r="BJ79" s="2">
        <v>2</v>
      </c>
      <c r="BL79" s="2">
        <v>3</v>
      </c>
      <c r="BO79" s="2">
        <v>2</v>
      </c>
      <c r="BP79" s="2">
        <v>6</v>
      </c>
      <c r="BQ79" s="2">
        <v>2</v>
      </c>
      <c r="BR79" s="2">
        <v>6</v>
      </c>
      <c r="BS79" s="2">
        <v>3</v>
      </c>
      <c r="BT79" s="2">
        <v>2</v>
      </c>
      <c r="BV79" s="2">
        <f t="shared" si="20"/>
        <v>28</v>
      </c>
      <c r="BW79" s="2">
        <f t="shared" si="21"/>
        <v>11</v>
      </c>
      <c r="BX79" s="2">
        <f t="shared" si="22"/>
        <v>11</v>
      </c>
      <c r="BY79" s="2">
        <f t="shared" si="23"/>
        <v>6</v>
      </c>
      <c r="BZ79" s="2">
        <f t="shared" si="24"/>
        <v>22</v>
      </c>
      <c r="CA79" s="2">
        <f t="shared" si="25"/>
        <v>6</v>
      </c>
      <c r="CB79" s="2">
        <f t="shared" si="26"/>
        <v>5</v>
      </c>
      <c r="CC79" s="2">
        <f t="shared" si="27"/>
        <v>6</v>
      </c>
      <c r="CD79" s="2">
        <f t="shared" si="28"/>
        <v>12</v>
      </c>
      <c r="CE79" s="2">
        <f t="shared" si="29"/>
        <v>12</v>
      </c>
      <c r="CF79" s="2">
        <f t="shared" si="30"/>
        <v>8</v>
      </c>
      <c r="CG79" s="2">
        <f t="shared" si="31"/>
        <v>10</v>
      </c>
      <c r="CH79" s="2">
        <f t="shared" si="35"/>
        <v>3</v>
      </c>
      <c r="CI79" s="2">
        <f t="shared" si="32"/>
        <v>4</v>
      </c>
      <c r="CJ79" s="2">
        <f t="shared" si="33"/>
        <v>8</v>
      </c>
      <c r="CK79" s="2">
        <f>55+IF(抽出データ!BJ79=1,60,0)+IF(抽出データ!BK79=1,25,0)+IF(抽出データ!BM79=1,5,0)+IF(抽出データ!BL79=1,5,0)+IF(抽出データ!BN79=1,5,0)</f>
        <v>55</v>
      </c>
      <c r="CL79" s="2">
        <f>(80+IF(抽出データ!BR79=1,12,0)+IF(SUM(抽出データ!BS79:BV79,抽出データ!CB79)&gt;1,22,IF(SUM(抽出データ!BS79:BV79,抽出データ!CB79)=1,11,0)))</f>
        <v>80</v>
      </c>
      <c r="CM79" s="2">
        <f>80+IF(抽出データ!CH79=1,40,0)+IF(抽出データ!CI79=1,20,0)+IF(抽出データ!CJ79=1,20,0)</f>
        <v>80</v>
      </c>
      <c r="CN79" s="2">
        <f>80+IF(抽出データ!CN79=1,10,0)+IF(抽出データ!CO79=1,5,0)+IF(抽出データ!CP79=1,10,0)+12</f>
        <v>92</v>
      </c>
      <c r="CO79" s="2">
        <f>IF(SUM(抽出データ!CT79:CW79)&gt;0,120,100)</f>
        <v>100</v>
      </c>
      <c r="CQ79" s="2">
        <f t="shared" si="34"/>
        <v>72.2</v>
      </c>
    </row>
    <row r="80" spans="1:95">
      <c r="A80" s="2">
        <v>1998</v>
      </c>
      <c r="B80" s="2">
        <v>320</v>
      </c>
      <c r="C80" s="2">
        <v>3</v>
      </c>
      <c r="D80" s="2">
        <f t="shared" si="18"/>
        <v>106.66666666666667</v>
      </c>
      <c r="E80" s="4" t="s">
        <v>96</v>
      </c>
      <c r="F80" s="2">
        <f>IF(抽出データ!S80-2&lt;0,0,抽出データ!S80-2)</f>
        <v>0</v>
      </c>
      <c r="G80" s="2">
        <f>IF(抽出データ!T80-2&lt;0,0,抽出データ!T80-2)</f>
        <v>1</v>
      </c>
      <c r="H80" s="2">
        <f>IF(抽出データ!U80-2&lt;0,0,抽出データ!U80-2)</f>
        <v>0</v>
      </c>
      <c r="I80" s="2">
        <f>IF(抽出データ!V80-2&lt;0,0,抽出データ!V80-2)</f>
        <v>0</v>
      </c>
      <c r="J80" s="2">
        <f>MIN(2,IF(抽出データ!W80-2&lt;0,0,抽出データ!W80-2))</f>
        <v>0</v>
      </c>
      <c r="K80" s="2">
        <f>IF(抽出データ!X80-2&lt;0,0,抽出データ!X80-2)</f>
        <v>0</v>
      </c>
      <c r="L80" s="2">
        <f>IF(抽出データ!Y80-2&lt;0,0,抽出データ!Y80-2)</f>
        <v>0</v>
      </c>
      <c r="M80" s="2">
        <f>IF(抽出データ!Z80-2&lt;0,0,抽出データ!Z80-2)</f>
        <v>1</v>
      </c>
      <c r="N80" s="2">
        <f>IF(抽出データ!AB80-2&lt;0,0,抽出データ!AB80-2)</f>
        <v>1</v>
      </c>
      <c r="O80" s="2">
        <f>IF(抽出データ!AC80-2&lt;0,0,抽出データ!AC80-2)</f>
        <v>0</v>
      </c>
      <c r="P80" s="2">
        <f>IF(抽出データ!AD80-2&lt;0,0,抽出データ!AD80-2)</f>
        <v>0</v>
      </c>
      <c r="Q80" s="2">
        <f>IF(抽出データ!AE80-2&lt;0,0,抽出データ!AE80-2)</f>
        <v>0</v>
      </c>
      <c r="R80" s="2">
        <f>IF(抽出データ!AF80-2&lt;0,0,抽出データ!AF80-2)</f>
        <v>1</v>
      </c>
      <c r="S80" s="2">
        <f>IF(抽出データ!AG80-2&lt;0,0,抽出データ!AG80-2)</f>
        <v>1</v>
      </c>
      <c r="T80" s="2">
        <f>IF(抽出データ!AH80-2&lt;0,0,抽出データ!AH80-2)</f>
        <v>1</v>
      </c>
      <c r="U80" s="2">
        <f>IF(抽出データ!AI80-2&lt;0,0,抽出データ!AI80-2)</f>
        <v>1</v>
      </c>
      <c r="V80" s="2">
        <f>IF(抽出データ!AJ80-2&lt;0,0,抽出データ!AJ80-2)</f>
        <v>0</v>
      </c>
      <c r="W80" s="2">
        <f>IF(抽出データ!AK80-2&lt;0,0,抽出データ!AK80-2)</f>
        <v>0</v>
      </c>
      <c r="X80" s="2">
        <f>IF(抽出データ!AL80-2&lt;0,0,抽出データ!AL80-2)</f>
        <v>1</v>
      </c>
      <c r="Y80" s="2">
        <f>IF(抽出データ!AM80-2&lt;0,0,抽出データ!AM80-2)</f>
        <v>1</v>
      </c>
      <c r="Z80" s="2">
        <f>IF(抽出データ!AN80-2&lt;0,0,抽出データ!AN80-2)</f>
        <v>0</v>
      </c>
      <c r="AA80" s="2">
        <f>IF(抽出データ!AO80-2&lt;0,0,抽出データ!AO80-2)</f>
        <v>1</v>
      </c>
      <c r="AB80" s="2">
        <f>IF(抽出データ!AP80-2&lt;0,0,抽出データ!AP80-2)</f>
        <v>1</v>
      </c>
      <c r="AC80" s="2">
        <f>IF(抽出データ!AQ80-2&lt;0,0,抽出データ!AQ80-2)</f>
        <v>0</v>
      </c>
      <c r="AD80" s="2">
        <f>IF(抽出データ!AR80-2&lt;=0,1,2)</f>
        <v>2</v>
      </c>
      <c r="AE80" s="2">
        <f>IF(抽出データ!AS80-2&lt;=0,1,2)</f>
        <v>2</v>
      </c>
      <c r="AF80" s="2">
        <f>IF(抽出データ!AT80-2&lt;=0,1,2)</f>
        <v>2</v>
      </c>
      <c r="AG80" s="2">
        <f>IF(抽出データ!AU80-2&lt;=0,1,2)</f>
        <v>1</v>
      </c>
      <c r="AH80" s="2">
        <f>IF(抽出データ!AV80-2&lt;=0,1,2)</f>
        <v>1</v>
      </c>
      <c r="AI80" s="2">
        <f>IF(抽出データ!AW80-2&lt;=0,1,2)</f>
        <v>1</v>
      </c>
      <c r="AJ80" s="2">
        <f>IF(抽出データ!AX80-2&lt;=0,1,2)</f>
        <v>1</v>
      </c>
      <c r="AK80" s="2">
        <f>IF(抽出データ!AY80-2&lt;=0,1,2)</f>
        <v>1</v>
      </c>
      <c r="AL80" s="2">
        <f>IF(抽出データ!AZ80-2&lt;0,0,抽出データ!AZ80-2)</f>
        <v>0</v>
      </c>
      <c r="AM80" s="2">
        <f>IF(抽出データ!BB80-2&lt;0,0,抽出データ!BB80-2)</f>
        <v>1</v>
      </c>
      <c r="AN80" s="2">
        <f>IF(抽出データ!BD80-2&lt;0,0,抽出データ!BD80-2)</f>
        <v>1</v>
      </c>
      <c r="AO80" s="2">
        <f>MIN(2,IF(抽出データ!BE80-2&lt;0,0,抽出データ!BE80-2))</f>
        <v>1</v>
      </c>
      <c r="AP80" s="2">
        <f>IF(抽出データ!BF80-2&lt;0,0,抽出データ!BF80-2)</f>
        <v>0</v>
      </c>
      <c r="AQ80" s="2">
        <f>IF(抽出データ!BG80-2&lt;0,0,抽出データ!BG80-2)</f>
        <v>1</v>
      </c>
      <c r="AR80" s="2">
        <f>IF(抽出データ!BH80-2&lt;0,0,抽出データ!BH80-2)</f>
        <v>0</v>
      </c>
      <c r="AS80" s="2">
        <f t="shared" si="19"/>
        <v>0</v>
      </c>
      <c r="AT80" s="2">
        <f>IF(抽出データ!DB80-2&lt;=0,1,2)</f>
        <v>1</v>
      </c>
      <c r="AU80" s="2">
        <f>IF(抽出データ!DD80-2&lt;0,0,抽出データ!DD80-2)</f>
        <v>1</v>
      </c>
      <c r="AV80" s="2">
        <f>IF(抽出データ!DE80-2&lt;0,0,抽出データ!DE80-2)</f>
        <v>1</v>
      </c>
      <c r="AW80" s="2">
        <f>IF(抽出データ!DF80-2&lt;0,0,IF(抽出データ!DF80&gt;3,2,1))</f>
        <v>1</v>
      </c>
      <c r="AX80" s="2">
        <f>IF(抽出データ!DG80-2&lt;=0,1,2)</f>
        <v>2</v>
      </c>
      <c r="AY80" s="8">
        <v>3</v>
      </c>
      <c r="AZ80" s="2">
        <v>2</v>
      </c>
      <c r="BA80" s="2">
        <v>3</v>
      </c>
      <c r="BI80" s="4" t="s">
        <v>445</v>
      </c>
      <c r="BJ80" s="2">
        <v>1</v>
      </c>
      <c r="BK80" s="2">
        <v>60</v>
      </c>
      <c r="BL80" s="2">
        <v>1</v>
      </c>
      <c r="BM80" s="2">
        <v>13000</v>
      </c>
      <c r="BO80" s="2">
        <v>4</v>
      </c>
      <c r="BP80" s="2">
        <v>2</v>
      </c>
      <c r="BQ80" s="2">
        <v>3</v>
      </c>
      <c r="BR80" s="2">
        <v>3</v>
      </c>
      <c r="BS80" s="2">
        <v>2</v>
      </c>
      <c r="BT80" s="2">
        <v>2</v>
      </c>
      <c r="BV80" s="2">
        <f t="shared" si="20"/>
        <v>32</v>
      </c>
      <c r="BW80" s="2">
        <f t="shared" si="21"/>
        <v>10</v>
      </c>
      <c r="BX80" s="2">
        <f t="shared" si="22"/>
        <v>9</v>
      </c>
      <c r="BY80" s="2">
        <f t="shared" si="23"/>
        <v>12</v>
      </c>
      <c r="BZ80" s="2">
        <f t="shared" si="24"/>
        <v>16</v>
      </c>
      <c r="CA80" s="2">
        <f t="shared" si="25"/>
        <v>7</v>
      </c>
      <c r="CB80" s="2">
        <f t="shared" si="26"/>
        <v>9</v>
      </c>
      <c r="CC80" s="2">
        <f t="shared" si="27"/>
        <v>7</v>
      </c>
      <c r="CD80" s="2">
        <f t="shared" si="28"/>
        <v>13</v>
      </c>
      <c r="CE80" s="2">
        <f t="shared" si="29"/>
        <v>11</v>
      </c>
      <c r="CF80" s="2">
        <f t="shared" si="30"/>
        <v>7</v>
      </c>
      <c r="CG80" s="2">
        <f t="shared" si="31"/>
        <v>10</v>
      </c>
      <c r="CH80" s="2">
        <f t="shared" si="35"/>
        <v>5</v>
      </c>
      <c r="CI80" s="2">
        <f t="shared" si="32"/>
        <v>6</v>
      </c>
      <c r="CJ80" s="2">
        <f t="shared" si="33"/>
        <v>8</v>
      </c>
      <c r="CK80" s="2">
        <f>55+IF(抽出データ!BJ80=1,60,0)+IF(抽出データ!BK80=1,25,0)+IF(抽出データ!BM80=1,5,0)+IF(抽出データ!BL80=1,5,0)+IF(抽出データ!BN80=1,5,0)</f>
        <v>60</v>
      </c>
      <c r="CL80" s="2">
        <f>(80+IF(抽出データ!BR80=1,12,0)+IF(SUM(抽出データ!BS80:BV80,抽出データ!CB80)&gt;1,22,IF(SUM(抽出データ!BS80:BV80,抽出データ!CB80)=1,11,0)))</f>
        <v>91</v>
      </c>
      <c r="CM80" s="2">
        <f>80+IF(抽出データ!CH80=1,40,0)+IF(抽出データ!CI80=1,20,0)+IF(抽出データ!CJ80=1,20,0)</f>
        <v>80</v>
      </c>
      <c r="CN80" s="2">
        <f>80+IF(抽出データ!CN80=1,10,0)+IF(抽出データ!CO80=1,5,0)+IF(抽出データ!CP80=1,10,0)+12</f>
        <v>92</v>
      </c>
      <c r="CO80" s="2">
        <f>IF(SUM(抽出データ!CT80:CW80)&gt;0,120,100)</f>
        <v>100</v>
      </c>
      <c r="CQ80" s="2">
        <f t="shared" si="34"/>
        <v>77.5</v>
      </c>
    </row>
    <row r="81" spans="1:95">
      <c r="A81" s="2">
        <v>1990</v>
      </c>
      <c r="B81" s="2">
        <v>264</v>
      </c>
      <c r="C81" s="2">
        <v>2</v>
      </c>
      <c r="D81" s="2">
        <f t="shared" si="18"/>
        <v>132</v>
      </c>
      <c r="E81" s="4" t="s">
        <v>97</v>
      </c>
      <c r="F81" s="2">
        <f>IF(抽出データ!S81-2&lt;0,0,抽出データ!S81-2)</f>
        <v>2</v>
      </c>
      <c r="G81" s="2">
        <f>IF(抽出データ!T81-2&lt;0,0,抽出データ!T81-2)</f>
        <v>2</v>
      </c>
      <c r="H81" s="2">
        <f>IF(抽出データ!U81-2&lt;0,0,抽出データ!U81-2)</f>
        <v>2</v>
      </c>
      <c r="I81" s="2">
        <f>IF(抽出データ!V81-2&lt;0,0,抽出データ!V81-2)</f>
        <v>2</v>
      </c>
      <c r="J81" s="2">
        <f>MIN(2,IF(抽出データ!W81-2&lt;0,0,抽出データ!W81-2))</f>
        <v>0</v>
      </c>
      <c r="K81" s="2">
        <f>IF(抽出データ!X81-2&lt;0,0,抽出データ!X81-2)</f>
        <v>0</v>
      </c>
      <c r="L81" s="2">
        <f>IF(抽出データ!Y81-2&lt;0,0,抽出データ!Y81-2)</f>
        <v>0</v>
      </c>
      <c r="M81" s="2">
        <f>IF(抽出データ!Z81-2&lt;0,0,抽出データ!Z81-2)</f>
        <v>0</v>
      </c>
      <c r="N81" s="2">
        <f>IF(抽出データ!AB81-2&lt;0,0,抽出データ!AB81-2)</f>
        <v>0</v>
      </c>
      <c r="O81" s="2">
        <f>IF(抽出データ!AC81-2&lt;0,0,抽出データ!AC81-2)</f>
        <v>2</v>
      </c>
      <c r="P81" s="2">
        <f>IF(抽出データ!AD81-2&lt;0,0,抽出データ!AD81-2)</f>
        <v>2</v>
      </c>
      <c r="Q81" s="2">
        <f>IF(抽出データ!AE81-2&lt;0,0,抽出データ!AE81-2)</f>
        <v>2</v>
      </c>
      <c r="R81" s="2">
        <f>IF(抽出データ!AF81-2&lt;0,0,抽出データ!AF81-2)</f>
        <v>1</v>
      </c>
      <c r="S81" s="2">
        <f>IF(抽出データ!AG81-2&lt;0,0,抽出データ!AG81-2)</f>
        <v>2</v>
      </c>
      <c r="T81" s="2">
        <f>IF(抽出データ!AH81-2&lt;0,0,抽出データ!AH81-2)</f>
        <v>2</v>
      </c>
      <c r="U81" s="2">
        <f>IF(抽出データ!AI81-2&lt;0,0,抽出データ!AI81-2)</f>
        <v>0</v>
      </c>
      <c r="V81" s="2">
        <f>IF(抽出データ!AJ81-2&lt;0,0,抽出データ!AJ81-2)</f>
        <v>0</v>
      </c>
      <c r="W81" s="2">
        <f>IF(抽出データ!AK81-2&lt;0,0,抽出データ!AK81-2)</f>
        <v>2</v>
      </c>
      <c r="X81" s="2">
        <f>IF(抽出データ!AL81-2&lt;0,0,抽出データ!AL81-2)</f>
        <v>2</v>
      </c>
      <c r="Y81" s="2">
        <f>IF(抽出データ!AM81-2&lt;0,0,抽出データ!AM81-2)</f>
        <v>2</v>
      </c>
      <c r="Z81" s="2">
        <f>IF(抽出データ!AN81-2&lt;0,0,抽出データ!AN81-2)</f>
        <v>0</v>
      </c>
      <c r="AA81" s="2">
        <f>IF(抽出データ!AO81-2&lt;0,0,抽出データ!AO81-2)</f>
        <v>2</v>
      </c>
      <c r="AB81" s="2">
        <f>IF(抽出データ!AP81-2&lt;0,0,抽出データ!AP81-2)</f>
        <v>2</v>
      </c>
      <c r="AC81" s="2">
        <f>IF(抽出データ!AQ81-2&lt;0,0,抽出データ!AQ81-2)</f>
        <v>2</v>
      </c>
      <c r="AD81" s="2">
        <f>IF(抽出データ!AR81-2&lt;=0,1,2)</f>
        <v>1</v>
      </c>
      <c r="AE81" s="2">
        <f>IF(抽出データ!AS81-2&lt;=0,1,2)</f>
        <v>1</v>
      </c>
      <c r="AF81" s="2">
        <f>IF(抽出データ!AT81-2&lt;=0,1,2)</f>
        <v>1</v>
      </c>
      <c r="AG81" s="2">
        <f>IF(抽出データ!AU81-2&lt;=0,1,2)</f>
        <v>1</v>
      </c>
      <c r="AH81" s="2">
        <f>IF(抽出データ!AV81-2&lt;=0,1,2)</f>
        <v>1</v>
      </c>
      <c r="AI81" s="2">
        <f>IF(抽出データ!AW81-2&lt;=0,1,2)</f>
        <v>1</v>
      </c>
      <c r="AJ81" s="2">
        <f>IF(抽出データ!AX81-2&lt;=0,1,2)</f>
        <v>1</v>
      </c>
      <c r="AK81" s="2">
        <f>IF(抽出データ!AY81-2&lt;=0,1,2)</f>
        <v>1</v>
      </c>
      <c r="AL81" s="2">
        <f>IF(抽出データ!AZ81-2&lt;0,0,抽出データ!AZ81-2)</f>
        <v>0</v>
      </c>
      <c r="AM81" s="2">
        <f>IF(抽出データ!BB81-2&lt;0,0,抽出データ!BB81-2)</f>
        <v>0</v>
      </c>
      <c r="AN81" s="2">
        <f>IF(抽出データ!BD81-2&lt;0,0,抽出データ!BD81-2)</f>
        <v>0</v>
      </c>
      <c r="AO81" s="2">
        <f>MIN(2,IF(抽出データ!BE81-2&lt;0,0,抽出データ!BE81-2))</f>
        <v>0</v>
      </c>
      <c r="AP81" s="2">
        <f>IF(抽出データ!BF81-2&lt;0,0,抽出データ!BF81-2)</f>
        <v>0</v>
      </c>
      <c r="AQ81" s="2">
        <f>IF(抽出データ!BG81-2&lt;0,0,抽出データ!BG81-2)</f>
        <v>0</v>
      </c>
      <c r="AR81" s="2">
        <f>IF(抽出データ!BH81-2&lt;0,0,抽出データ!BH81-2)</f>
        <v>0</v>
      </c>
      <c r="AS81" s="2">
        <f t="shared" si="19"/>
        <v>0</v>
      </c>
      <c r="AT81" s="2">
        <f>IF(抽出データ!DB81-2&lt;=0,1,2)</f>
        <v>1</v>
      </c>
      <c r="AU81" s="2">
        <f>IF(抽出データ!DD81-2&lt;0,0,抽出データ!DD81-2)</f>
        <v>0</v>
      </c>
      <c r="AV81" s="2">
        <f>IF(抽出データ!DE81-2&lt;0,0,抽出データ!DE81-2)</f>
        <v>1</v>
      </c>
      <c r="AW81" s="2">
        <f>IF(抽出データ!DF81-2&lt;0,0,IF(抽出データ!DF81&gt;3,2,1))</f>
        <v>1</v>
      </c>
      <c r="AX81" s="2">
        <f>IF(抽出データ!DG81-2&lt;=0,1,2)</f>
        <v>1</v>
      </c>
      <c r="AY81" s="8">
        <v>4</v>
      </c>
      <c r="AZ81" s="2">
        <v>3</v>
      </c>
      <c r="BA81" s="2">
        <v>3</v>
      </c>
      <c r="BI81" s="4" t="s">
        <v>445</v>
      </c>
      <c r="BJ81" s="2">
        <v>1</v>
      </c>
      <c r="BK81" s="2">
        <v>100</v>
      </c>
      <c r="BL81" s="2">
        <v>1</v>
      </c>
      <c r="BM81" s="2">
        <v>10000</v>
      </c>
      <c r="BO81" s="2">
        <v>4</v>
      </c>
      <c r="BP81" s="2">
        <v>5</v>
      </c>
      <c r="BQ81" s="2">
        <v>4</v>
      </c>
      <c r="BR81" s="2">
        <v>4</v>
      </c>
      <c r="BS81" s="2">
        <v>4</v>
      </c>
      <c r="BT81" s="2">
        <v>4</v>
      </c>
      <c r="BV81" s="2">
        <f t="shared" si="20"/>
        <v>43</v>
      </c>
      <c r="BW81" s="2">
        <f t="shared" si="21"/>
        <v>26</v>
      </c>
      <c r="BX81" s="2">
        <f t="shared" si="22"/>
        <v>10</v>
      </c>
      <c r="BY81" s="2">
        <f t="shared" si="23"/>
        <v>7</v>
      </c>
      <c r="BZ81" s="2">
        <f t="shared" si="24"/>
        <v>32</v>
      </c>
      <c r="CA81" s="2">
        <f t="shared" si="25"/>
        <v>10</v>
      </c>
      <c r="CB81" s="2">
        <f t="shared" si="26"/>
        <v>6</v>
      </c>
      <c r="CC81" s="2">
        <f t="shared" si="27"/>
        <v>13</v>
      </c>
      <c r="CD81" s="2">
        <f t="shared" si="28"/>
        <v>19</v>
      </c>
      <c r="CE81" s="2">
        <f t="shared" si="29"/>
        <v>19</v>
      </c>
      <c r="CF81" s="2">
        <f t="shared" si="30"/>
        <v>12</v>
      </c>
      <c r="CG81" s="2">
        <f t="shared" si="31"/>
        <v>19</v>
      </c>
      <c r="CH81" s="2">
        <f t="shared" si="35"/>
        <v>4</v>
      </c>
      <c r="CI81" s="2">
        <f t="shared" si="32"/>
        <v>4</v>
      </c>
      <c r="CJ81" s="2">
        <f t="shared" si="33"/>
        <v>15</v>
      </c>
      <c r="CK81" s="2">
        <f>55+IF(抽出データ!BJ81=1,60,0)+IF(抽出データ!BK81=1,25,0)+IF(抽出データ!BM81=1,5,0)+IF(抽出データ!BL81=1,5,0)+IF(抽出データ!BN81=1,5,0)</f>
        <v>55</v>
      </c>
      <c r="CL81" s="2">
        <f>(80+IF(抽出データ!BR81=1,12,0)+IF(SUM(抽出データ!BS81:BV81,抽出データ!CB81)&gt;1,22,IF(SUM(抽出データ!BS81:BV81,抽出データ!CB81)=1,11,0)))</f>
        <v>80</v>
      </c>
      <c r="CM81" s="2">
        <f>80+IF(抽出データ!CH81=1,40,0)+IF(抽出データ!CI81=1,20,0)+IF(抽出データ!CJ81=1,20,0)</f>
        <v>80</v>
      </c>
      <c r="CN81" s="2">
        <f>80+IF(抽出データ!CN81=1,10,0)+IF(抽出データ!CO81=1,5,0)+IF(抽出データ!CP81=1,10,0)+12</f>
        <v>92</v>
      </c>
      <c r="CO81" s="2">
        <f>IF(SUM(抽出データ!CT81:CW81)&gt;0,120,100)</f>
        <v>100</v>
      </c>
      <c r="CQ81" s="2">
        <f t="shared" si="34"/>
        <v>72.2</v>
      </c>
    </row>
    <row r="82" spans="1:95">
      <c r="A82" s="2">
        <v>2005</v>
      </c>
      <c r="B82" s="2">
        <v>500</v>
      </c>
      <c r="C82" s="2">
        <v>1</v>
      </c>
      <c r="D82" s="2">
        <f t="shared" si="18"/>
        <v>500</v>
      </c>
      <c r="E82" s="4" t="s">
        <v>98</v>
      </c>
      <c r="F82" s="2">
        <f>IF(抽出データ!S82-2&lt;0,0,抽出データ!S82-2)</f>
        <v>2</v>
      </c>
      <c r="G82" s="2">
        <f>IF(抽出データ!T82-2&lt;0,0,抽出データ!T82-2)</f>
        <v>1</v>
      </c>
      <c r="H82" s="2">
        <f>IF(抽出データ!U82-2&lt;0,0,抽出データ!U82-2)</f>
        <v>2</v>
      </c>
      <c r="I82" s="2">
        <f>IF(抽出データ!V82-2&lt;0,0,抽出データ!V82-2)</f>
        <v>1</v>
      </c>
      <c r="J82" s="2">
        <f>MIN(2,IF(抽出データ!W82-2&lt;0,0,抽出データ!W82-2))</f>
        <v>0</v>
      </c>
      <c r="K82" s="2">
        <f>IF(抽出データ!X82-2&lt;0,0,抽出データ!X82-2)</f>
        <v>0</v>
      </c>
      <c r="L82" s="2">
        <f>IF(抽出データ!Y82-2&lt;0,0,抽出データ!Y82-2)</f>
        <v>0</v>
      </c>
      <c r="M82" s="2">
        <f>IF(抽出データ!Z82-2&lt;0,0,抽出データ!Z82-2)</f>
        <v>1</v>
      </c>
      <c r="N82" s="2">
        <f>IF(抽出データ!AB82-2&lt;0,0,抽出データ!AB82-2)</f>
        <v>1</v>
      </c>
      <c r="O82" s="2">
        <f>IF(抽出データ!AC82-2&lt;0,0,抽出データ!AC82-2)</f>
        <v>2</v>
      </c>
      <c r="P82" s="2">
        <f>IF(抽出データ!AD82-2&lt;0,0,抽出データ!AD82-2)</f>
        <v>2</v>
      </c>
      <c r="Q82" s="2">
        <f>IF(抽出データ!AE82-2&lt;0,0,抽出データ!AE82-2)</f>
        <v>2</v>
      </c>
      <c r="R82" s="2">
        <f>IF(抽出データ!AF82-2&lt;0,0,抽出データ!AF82-2)</f>
        <v>1</v>
      </c>
      <c r="S82" s="2">
        <f>IF(抽出データ!AG82-2&lt;0,0,抽出データ!AG82-2)</f>
        <v>1</v>
      </c>
      <c r="T82" s="2">
        <f>IF(抽出データ!AH82-2&lt;0,0,抽出データ!AH82-2)</f>
        <v>2</v>
      </c>
      <c r="U82" s="2">
        <f>IF(抽出データ!AI82-2&lt;0,0,抽出データ!AI82-2)</f>
        <v>2</v>
      </c>
      <c r="V82" s="2">
        <f>IF(抽出データ!AJ82-2&lt;0,0,抽出データ!AJ82-2)</f>
        <v>2</v>
      </c>
      <c r="W82" s="2">
        <f>IF(抽出データ!AK82-2&lt;0,0,抽出データ!AK82-2)</f>
        <v>2</v>
      </c>
      <c r="X82" s="2">
        <f>IF(抽出データ!AL82-2&lt;0,0,抽出データ!AL82-2)</f>
        <v>2</v>
      </c>
      <c r="Y82" s="2">
        <f>IF(抽出データ!AM82-2&lt;0,0,抽出データ!AM82-2)</f>
        <v>2</v>
      </c>
      <c r="Z82" s="2">
        <f>IF(抽出データ!AN82-2&lt;0,0,抽出データ!AN82-2)</f>
        <v>2</v>
      </c>
      <c r="AA82" s="2">
        <f>IF(抽出データ!AO82-2&lt;0,0,抽出データ!AO82-2)</f>
        <v>2</v>
      </c>
      <c r="AB82" s="2">
        <f>IF(抽出データ!AP82-2&lt;0,0,抽出データ!AP82-2)</f>
        <v>2</v>
      </c>
      <c r="AC82" s="2">
        <f>IF(抽出データ!AQ82-2&lt;0,0,抽出データ!AQ82-2)</f>
        <v>2</v>
      </c>
      <c r="AD82" s="2">
        <f>IF(抽出データ!AR82-2&lt;=0,1,2)</f>
        <v>2</v>
      </c>
      <c r="AE82" s="2">
        <f>IF(抽出データ!AS82-2&lt;=0,1,2)</f>
        <v>1</v>
      </c>
      <c r="AF82" s="2">
        <f>IF(抽出データ!AT82-2&lt;=0,1,2)</f>
        <v>2</v>
      </c>
      <c r="AG82" s="2">
        <f>IF(抽出データ!AU82-2&lt;=0,1,2)</f>
        <v>2</v>
      </c>
      <c r="AH82" s="2">
        <f>IF(抽出データ!AV82-2&lt;=0,1,2)</f>
        <v>1</v>
      </c>
      <c r="AI82" s="2">
        <f>IF(抽出データ!AW82-2&lt;=0,1,2)</f>
        <v>1</v>
      </c>
      <c r="AJ82" s="2">
        <f>IF(抽出データ!AX82-2&lt;=0,1,2)</f>
        <v>1</v>
      </c>
      <c r="AK82" s="2">
        <f>IF(抽出データ!AY82-2&lt;=0,1,2)</f>
        <v>1</v>
      </c>
      <c r="AL82" s="2">
        <f>IF(抽出データ!AZ82-2&lt;0,0,抽出データ!AZ82-2)</f>
        <v>1</v>
      </c>
      <c r="AM82" s="2">
        <f>IF(抽出データ!BB82-2&lt;0,0,抽出データ!BB82-2)</f>
        <v>0</v>
      </c>
      <c r="AN82" s="2">
        <f>IF(抽出データ!BD82-2&lt;0,0,抽出データ!BD82-2)</f>
        <v>0</v>
      </c>
      <c r="AO82" s="2">
        <f>MIN(2,IF(抽出データ!BE82-2&lt;0,0,抽出データ!BE82-2))</f>
        <v>0</v>
      </c>
      <c r="AP82" s="2">
        <f>IF(抽出データ!BF82-2&lt;0,0,抽出データ!BF82-2)</f>
        <v>0</v>
      </c>
      <c r="AQ82" s="2">
        <f>IF(抽出データ!BG82-2&lt;0,0,抽出データ!BG82-2)</f>
        <v>1</v>
      </c>
      <c r="AR82" s="2">
        <f>IF(抽出データ!BH82-2&lt;0,0,抽出データ!BH82-2)</f>
        <v>2</v>
      </c>
      <c r="AS82" s="2">
        <f t="shared" si="19"/>
        <v>0</v>
      </c>
      <c r="AT82" s="2">
        <f>IF(抽出データ!DB82-2&lt;=0,1,2)</f>
        <v>1</v>
      </c>
      <c r="AU82" s="2">
        <f>IF(抽出データ!DD82-2&lt;0,0,抽出データ!DD82-2)</f>
        <v>0</v>
      </c>
      <c r="AV82" s="2">
        <f>IF(抽出データ!DE82-2&lt;0,0,抽出データ!DE82-2)</f>
        <v>0</v>
      </c>
      <c r="AW82" s="2">
        <f>IF(抽出データ!DF82-2&lt;0,0,IF(抽出データ!DF82&gt;3,2,1))</f>
        <v>1</v>
      </c>
      <c r="AX82" s="2">
        <f>IF(抽出データ!DG82-2&lt;=0,1,2)</f>
        <v>1</v>
      </c>
      <c r="AY82" s="8">
        <v>4</v>
      </c>
      <c r="AZ82" s="2">
        <v>3</v>
      </c>
      <c r="BA82" s="2">
        <v>4</v>
      </c>
      <c r="BI82" s="4" t="s">
        <v>445</v>
      </c>
      <c r="BJ82" s="2">
        <v>1</v>
      </c>
      <c r="BK82" s="2">
        <v>100</v>
      </c>
      <c r="BL82" s="2">
        <v>3</v>
      </c>
      <c r="BO82" s="2">
        <v>4</v>
      </c>
      <c r="BP82" s="2">
        <v>4</v>
      </c>
      <c r="BQ82" s="2">
        <v>4</v>
      </c>
      <c r="BR82" s="2">
        <v>4</v>
      </c>
      <c r="BS82" s="2">
        <v>4</v>
      </c>
      <c r="BT82" s="2">
        <v>4</v>
      </c>
      <c r="BV82" s="2">
        <f t="shared" si="20"/>
        <v>56.5</v>
      </c>
      <c r="BW82" s="2">
        <f t="shared" si="21"/>
        <v>31</v>
      </c>
      <c r="BX82" s="2">
        <f t="shared" si="22"/>
        <v>12</v>
      </c>
      <c r="BY82" s="2">
        <f t="shared" si="23"/>
        <v>8</v>
      </c>
      <c r="BZ82" s="2">
        <f t="shared" si="24"/>
        <v>33</v>
      </c>
      <c r="CA82" s="2">
        <f t="shared" si="25"/>
        <v>18</v>
      </c>
      <c r="CB82" s="2">
        <f t="shared" si="26"/>
        <v>5</v>
      </c>
      <c r="CC82" s="2">
        <f t="shared" si="27"/>
        <v>19</v>
      </c>
      <c r="CD82" s="2">
        <f t="shared" si="28"/>
        <v>18</v>
      </c>
      <c r="CE82" s="2">
        <f t="shared" si="29"/>
        <v>18</v>
      </c>
      <c r="CF82" s="2">
        <f t="shared" si="30"/>
        <v>13</v>
      </c>
      <c r="CG82" s="2">
        <f t="shared" si="31"/>
        <v>24</v>
      </c>
      <c r="CH82" s="2">
        <f t="shared" si="35"/>
        <v>3</v>
      </c>
      <c r="CI82" s="2">
        <f t="shared" si="32"/>
        <v>5</v>
      </c>
      <c r="CJ82" s="2">
        <f t="shared" si="33"/>
        <v>23.5</v>
      </c>
      <c r="CK82" s="2">
        <f>55+IF(抽出データ!BJ82=1,60,0)+IF(抽出データ!BK82=1,25,0)+IF(抽出データ!BM82=1,5,0)+IF(抽出データ!BL82=1,5,0)+IF(抽出データ!BN82=1,5,0)</f>
        <v>80</v>
      </c>
      <c r="CL82" s="2">
        <f>(80+IF(抽出データ!BR82=1,12,0)+IF(SUM(抽出データ!BS82:BV82,抽出データ!CB82)&gt;1,22,IF(SUM(抽出データ!BS82:BV82,抽出データ!CB82)=1,11,0)))</f>
        <v>80</v>
      </c>
      <c r="CM82" s="2">
        <f>80+IF(抽出データ!CH82=1,40,0)+IF(抽出データ!CI82=1,20,0)+IF(抽出データ!CJ82=1,20,0)</f>
        <v>80</v>
      </c>
      <c r="CN82" s="2">
        <f>80+IF(抽出データ!CN82=1,10,0)+IF(抽出データ!CO82=1,5,0)+IF(抽出データ!CP82=1,10,0)+12</f>
        <v>92</v>
      </c>
      <c r="CO82" s="2">
        <f>IF(SUM(抽出データ!CT82:CW82)&gt;0,120,100)</f>
        <v>100</v>
      </c>
      <c r="CQ82" s="2">
        <f t="shared" si="34"/>
        <v>82.2</v>
      </c>
    </row>
    <row r="83" spans="1:95">
      <c r="A83" s="2">
        <v>1988</v>
      </c>
      <c r="B83" s="2">
        <v>700</v>
      </c>
      <c r="C83" s="2">
        <v>7</v>
      </c>
      <c r="D83" s="2">
        <f t="shared" si="18"/>
        <v>100</v>
      </c>
      <c r="E83" s="4" t="s">
        <v>27</v>
      </c>
      <c r="F83" s="2">
        <f>IF(抽出データ!S83-2&lt;0,0,抽出データ!S83-2)</f>
        <v>2</v>
      </c>
      <c r="G83" s="2">
        <f>IF(抽出データ!T83-2&lt;0,0,抽出データ!T83-2)</f>
        <v>0</v>
      </c>
      <c r="H83" s="2">
        <f>IF(抽出データ!U83-2&lt;0,0,抽出データ!U83-2)</f>
        <v>2</v>
      </c>
      <c r="I83" s="2">
        <f>IF(抽出データ!V83-2&lt;0,0,抽出データ!V83-2)</f>
        <v>1</v>
      </c>
      <c r="J83" s="2">
        <f>MIN(2,IF(抽出データ!W83-2&lt;0,0,抽出データ!W83-2))</f>
        <v>0</v>
      </c>
      <c r="K83" s="2">
        <f>IF(抽出データ!X83-2&lt;0,0,抽出データ!X83-2)</f>
        <v>0</v>
      </c>
      <c r="L83" s="2">
        <f>IF(抽出データ!Y83-2&lt;0,0,抽出データ!Y83-2)</f>
        <v>1</v>
      </c>
      <c r="M83" s="2">
        <f>IF(抽出データ!Z83-2&lt;0,0,抽出データ!Z83-2)</f>
        <v>0</v>
      </c>
      <c r="N83" s="2">
        <f>IF(抽出データ!AB83-2&lt;0,0,抽出データ!AB83-2)</f>
        <v>1</v>
      </c>
      <c r="O83" s="2">
        <f>IF(抽出データ!AC83-2&lt;0,0,抽出データ!AC83-2)</f>
        <v>2</v>
      </c>
      <c r="P83" s="2">
        <f>IF(抽出データ!AD83-2&lt;0,0,抽出データ!AD83-2)</f>
        <v>2</v>
      </c>
      <c r="Q83" s="2">
        <f>IF(抽出データ!AE83-2&lt;0,0,抽出データ!AE83-2)</f>
        <v>1</v>
      </c>
      <c r="R83" s="2">
        <f>IF(抽出データ!AF83-2&lt;0,0,抽出データ!AF83-2)</f>
        <v>1</v>
      </c>
      <c r="S83" s="2">
        <f>IF(抽出データ!AG83-2&lt;0,0,抽出データ!AG83-2)</f>
        <v>1</v>
      </c>
      <c r="T83" s="2">
        <f>IF(抽出データ!AH83-2&lt;0,0,抽出データ!AH83-2)</f>
        <v>1</v>
      </c>
      <c r="U83" s="2">
        <f>IF(抽出データ!AI83-2&lt;0,0,抽出データ!AI83-2)</f>
        <v>2</v>
      </c>
      <c r="V83" s="2">
        <f>IF(抽出データ!AJ83-2&lt;0,0,抽出データ!AJ83-2)</f>
        <v>0</v>
      </c>
      <c r="W83" s="2">
        <f>IF(抽出データ!AK83-2&lt;0,0,抽出データ!AK83-2)</f>
        <v>2</v>
      </c>
      <c r="X83" s="2">
        <f>IF(抽出データ!AL83-2&lt;0,0,抽出データ!AL83-2)</f>
        <v>2</v>
      </c>
      <c r="Y83" s="2">
        <f>IF(抽出データ!AM83-2&lt;0,0,抽出データ!AM83-2)</f>
        <v>0</v>
      </c>
      <c r="Z83" s="2">
        <f>IF(抽出データ!AN83-2&lt;0,0,抽出データ!AN83-2)</f>
        <v>0</v>
      </c>
      <c r="AA83" s="2">
        <f>IF(抽出データ!AO83-2&lt;0,0,抽出データ!AO83-2)</f>
        <v>2</v>
      </c>
      <c r="AB83" s="2">
        <f>IF(抽出データ!AP83-2&lt;0,0,抽出データ!AP83-2)</f>
        <v>2</v>
      </c>
      <c r="AC83" s="2">
        <f>IF(抽出データ!AQ83-2&lt;0,0,抽出データ!AQ83-2)</f>
        <v>2</v>
      </c>
      <c r="AD83" s="2">
        <f>IF(抽出データ!AR83-2&lt;=0,1,2)</f>
        <v>1</v>
      </c>
      <c r="AE83" s="2">
        <f>IF(抽出データ!AS83-2&lt;=0,1,2)</f>
        <v>1</v>
      </c>
      <c r="AF83" s="2">
        <f>IF(抽出データ!AT83-2&lt;=0,1,2)</f>
        <v>1</v>
      </c>
      <c r="AG83" s="2">
        <f>IF(抽出データ!AU83-2&lt;=0,1,2)</f>
        <v>1</v>
      </c>
      <c r="AH83" s="2">
        <f>IF(抽出データ!AV83-2&lt;=0,1,2)</f>
        <v>1</v>
      </c>
      <c r="AI83" s="2">
        <f>IF(抽出データ!AW83-2&lt;=0,1,2)</f>
        <v>1</v>
      </c>
      <c r="AJ83" s="2">
        <f>IF(抽出データ!AX83-2&lt;=0,1,2)</f>
        <v>1</v>
      </c>
      <c r="AK83" s="2">
        <f>IF(抽出データ!AY83-2&lt;=0,1,2)</f>
        <v>1</v>
      </c>
      <c r="AL83" s="2">
        <f>IF(抽出データ!AZ83-2&lt;0,0,抽出データ!AZ83-2)</f>
        <v>2</v>
      </c>
      <c r="AM83" s="2">
        <f>IF(抽出データ!BB83-2&lt;0,0,抽出データ!BB83-2)</f>
        <v>0</v>
      </c>
      <c r="AN83" s="2">
        <f>IF(抽出データ!BD83-2&lt;0,0,抽出データ!BD83-2)</f>
        <v>0</v>
      </c>
      <c r="AO83" s="2">
        <f>MIN(2,IF(抽出データ!BE83-2&lt;0,0,抽出データ!BE83-2))</f>
        <v>0</v>
      </c>
      <c r="AP83" s="2">
        <f>IF(抽出データ!BF83-2&lt;0,0,抽出データ!BF83-2)</f>
        <v>2</v>
      </c>
      <c r="AQ83" s="2">
        <f>IF(抽出データ!BG83-2&lt;0,0,抽出データ!BG83-2)</f>
        <v>2</v>
      </c>
      <c r="AR83" s="2">
        <f>IF(抽出データ!BH83-2&lt;0,0,抽出データ!BH83-2)</f>
        <v>1</v>
      </c>
      <c r="AS83" s="2">
        <f t="shared" si="19"/>
        <v>0</v>
      </c>
      <c r="AT83" s="2">
        <f>IF(抽出データ!DB83-2&lt;=0,1,2)</f>
        <v>2</v>
      </c>
      <c r="AU83" s="2">
        <f>IF(抽出データ!DD83-2&lt;0,0,抽出データ!DD83-2)</f>
        <v>1</v>
      </c>
      <c r="AV83" s="2">
        <f>IF(抽出データ!DE83-2&lt;0,0,抽出データ!DE83-2)</f>
        <v>1</v>
      </c>
      <c r="AW83" s="2">
        <f>IF(抽出データ!DF83-2&lt;0,0,IF(抽出データ!DF83&gt;3,2,1))</f>
        <v>1</v>
      </c>
      <c r="AX83" s="2">
        <f>IF(抽出データ!DG83-2&lt;=0,1,2)</f>
        <v>2</v>
      </c>
      <c r="AY83" s="8">
        <v>3</v>
      </c>
      <c r="AZ83" s="2">
        <v>3</v>
      </c>
      <c r="BA83" s="2">
        <v>2</v>
      </c>
      <c r="BB83" s="2">
        <v>0</v>
      </c>
      <c r="BC83" s="2">
        <v>1</v>
      </c>
      <c r="BD83" s="2">
        <v>0</v>
      </c>
      <c r="BE83" s="2">
        <v>0</v>
      </c>
      <c r="BF83" s="2">
        <v>0</v>
      </c>
      <c r="BG83" s="2">
        <v>0</v>
      </c>
      <c r="BH83" s="2">
        <v>0</v>
      </c>
      <c r="BI83" s="4" t="s">
        <v>445</v>
      </c>
      <c r="BJ83" s="2">
        <v>1</v>
      </c>
      <c r="BK83" s="2">
        <v>70</v>
      </c>
      <c r="BL83" s="2">
        <v>1</v>
      </c>
      <c r="BM83" s="2">
        <v>10000</v>
      </c>
      <c r="BO83" s="2">
        <v>3</v>
      </c>
      <c r="BP83" s="2">
        <v>3</v>
      </c>
      <c r="BQ83" s="2">
        <v>3</v>
      </c>
      <c r="BR83" s="2">
        <v>5</v>
      </c>
      <c r="BS83" s="2">
        <v>5</v>
      </c>
      <c r="BT83" s="2">
        <v>5</v>
      </c>
      <c r="BV83" s="2">
        <f t="shared" si="20"/>
        <v>54</v>
      </c>
      <c r="BW83" s="2">
        <f t="shared" si="21"/>
        <v>22</v>
      </c>
      <c r="BX83" s="2">
        <f t="shared" si="22"/>
        <v>10</v>
      </c>
      <c r="BY83" s="2">
        <f t="shared" si="23"/>
        <v>14</v>
      </c>
      <c r="BZ83" s="2">
        <f t="shared" si="24"/>
        <v>30</v>
      </c>
      <c r="CA83" s="2">
        <f t="shared" si="25"/>
        <v>12</v>
      </c>
      <c r="CB83" s="2">
        <f t="shared" si="26"/>
        <v>9</v>
      </c>
      <c r="CC83" s="2">
        <f t="shared" si="27"/>
        <v>12</v>
      </c>
      <c r="CD83" s="2">
        <f t="shared" si="28"/>
        <v>16</v>
      </c>
      <c r="CE83" s="2">
        <f t="shared" si="29"/>
        <v>15</v>
      </c>
      <c r="CF83" s="2">
        <f t="shared" si="30"/>
        <v>10</v>
      </c>
      <c r="CG83" s="2">
        <f t="shared" si="31"/>
        <v>17</v>
      </c>
      <c r="CH83" s="2">
        <f t="shared" si="35"/>
        <v>6</v>
      </c>
      <c r="CI83" s="2">
        <f t="shared" si="32"/>
        <v>9</v>
      </c>
      <c r="CJ83" s="2">
        <f t="shared" si="33"/>
        <v>25</v>
      </c>
      <c r="CK83" s="2">
        <f>55+IF(抽出データ!BJ83=1,60,0)+IF(抽出データ!BK83=1,25,0)+IF(抽出データ!BM83=1,5,0)+IF(抽出データ!BL83=1,5,0)+IF(抽出データ!BN83=1,5,0)</f>
        <v>55</v>
      </c>
      <c r="CL83" s="2">
        <f>(80+IF(抽出データ!BR83=1,12,0)+IF(SUM(抽出データ!BS83:BV83,抽出データ!CB83)&gt;1,22,IF(SUM(抽出データ!BS83:BV83,抽出データ!CB83)=1,11,0)))</f>
        <v>80</v>
      </c>
      <c r="CM83" s="2">
        <f>80+IF(抽出データ!CH83=1,40,0)+IF(抽出データ!CI83=1,20,0)+IF(抽出データ!CJ83=1,20,0)</f>
        <v>80</v>
      </c>
      <c r="CN83" s="2">
        <f>80+IF(抽出データ!CN83=1,10,0)+IF(抽出データ!CO83=1,5,0)+IF(抽出データ!CP83=1,10,0)+12</f>
        <v>92</v>
      </c>
      <c r="CO83" s="2">
        <f>IF(SUM(抽出データ!CT83:CW83)&gt;0,120,100)</f>
        <v>100</v>
      </c>
      <c r="CQ83" s="2">
        <f t="shared" si="34"/>
        <v>72.2</v>
      </c>
    </row>
    <row r="84" spans="1:95">
      <c r="A84" s="2">
        <v>2006</v>
      </c>
      <c r="B84" s="2">
        <v>60000</v>
      </c>
      <c r="C84" s="2">
        <v>6</v>
      </c>
      <c r="D84" s="2">
        <f t="shared" si="18"/>
        <v>10000</v>
      </c>
      <c r="E84" s="4" t="s">
        <v>99</v>
      </c>
      <c r="F84" s="2">
        <f>IF(抽出データ!S84-2&lt;0,0,抽出データ!S84-2)</f>
        <v>2</v>
      </c>
      <c r="G84" s="2">
        <f>IF(抽出データ!T84-2&lt;0,0,抽出データ!T84-2)</f>
        <v>2</v>
      </c>
      <c r="H84" s="2">
        <f>IF(抽出データ!U84-2&lt;0,0,抽出データ!U84-2)</f>
        <v>2</v>
      </c>
      <c r="I84" s="2">
        <f>IF(抽出データ!V84-2&lt;0,0,抽出データ!V84-2)</f>
        <v>1</v>
      </c>
      <c r="J84" s="2">
        <f>MIN(2,IF(抽出データ!W84-2&lt;0,0,抽出データ!W84-2))</f>
        <v>1</v>
      </c>
      <c r="K84" s="2">
        <f>IF(抽出データ!X84-2&lt;0,0,抽出データ!X84-2)</f>
        <v>0</v>
      </c>
      <c r="L84" s="2">
        <f>IF(抽出データ!Y84-2&lt;0,0,抽出データ!Y84-2)</f>
        <v>0</v>
      </c>
      <c r="M84" s="2">
        <f>IF(抽出データ!Z84-2&lt;0,0,抽出データ!Z84-2)</f>
        <v>2</v>
      </c>
      <c r="N84" s="2">
        <f>IF(抽出データ!AB84-2&lt;0,0,抽出データ!AB84-2)</f>
        <v>2</v>
      </c>
      <c r="O84" s="2">
        <f>IF(抽出データ!AC84-2&lt;0,0,抽出データ!AC84-2)</f>
        <v>2</v>
      </c>
      <c r="P84" s="2">
        <f>IF(抽出データ!AD84-2&lt;0,0,抽出データ!AD84-2)</f>
        <v>2</v>
      </c>
      <c r="Q84" s="2">
        <f>IF(抽出データ!AE84-2&lt;0,0,抽出データ!AE84-2)</f>
        <v>2</v>
      </c>
      <c r="R84" s="2">
        <f>IF(抽出データ!AF84-2&lt;0,0,抽出データ!AF84-2)</f>
        <v>1</v>
      </c>
      <c r="S84" s="2">
        <f>IF(抽出データ!AG84-2&lt;0,0,抽出データ!AG84-2)</f>
        <v>0</v>
      </c>
      <c r="T84" s="2">
        <f>IF(抽出データ!AH84-2&lt;0,0,抽出データ!AH84-2)</f>
        <v>1</v>
      </c>
      <c r="U84" s="2">
        <f>IF(抽出データ!AI84-2&lt;0,0,抽出データ!AI84-2)</f>
        <v>1</v>
      </c>
      <c r="V84" s="2">
        <f>IF(抽出データ!AJ84-2&lt;0,0,抽出データ!AJ84-2)</f>
        <v>1</v>
      </c>
      <c r="W84" s="2">
        <f>IF(抽出データ!AK84-2&lt;0,0,抽出データ!AK84-2)</f>
        <v>2</v>
      </c>
      <c r="X84" s="2">
        <f>IF(抽出データ!AL84-2&lt;0,0,抽出データ!AL84-2)</f>
        <v>0</v>
      </c>
      <c r="Y84" s="2">
        <f>IF(抽出データ!AM84-2&lt;0,0,抽出データ!AM84-2)</f>
        <v>0</v>
      </c>
      <c r="Z84" s="2">
        <f>IF(抽出データ!AN84-2&lt;0,0,抽出データ!AN84-2)</f>
        <v>0</v>
      </c>
      <c r="AA84" s="2">
        <f>IF(抽出データ!AO84-2&lt;0,0,抽出データ!AO84-2)</f>
        <v>2</v>
      </c>
      <c r="AB84" s="2">
        <f>IF(抽出データ!AP84-2&lt;0,0,抽出データ!AP84-2)</f>
        <v>2</v>
      </c>
      <c r="AC84" s="2">
        <f>IF(抽出データ!AQ84-2&lt;0,0,抽出データ!AQ84-2)</f>
        <v>2</v>
      </c>
      <c r="AD84" s="2">
        <f>IF(抽出データ!AR84-2&lt;=0,1,2)</f>
        <v>1</v>
      </c>
      <c r="AE84" s="2">
        <f>IF(抽出データ!AS84-2&lt;=0,1,2)</f>
        <v>2</v>
      </c>
      <c r="AF84" s="2">
        <f>IF(抽出データ!AT84-2&lt;=0,1,2)</f>
        <v>1</v>
      </c>
      <c r="AG84" s="2">
        <f>IF(抽出データ!AU84-2&lt;=0,1,2)</f>
        <v>2</v>
      </c>
      <c r="AH84" s="2">
        <f>IF(抽出データ!AV84-2&lt;=0,1,2)</f>
        <v>2</v>
      </c>
      <c r="AI84" s="2">
        <f>IF(抽出データ!AW84-2&lt;=0,1,2)</f>
        <v>2</v>
      </c>
      <c r="AJ84" s="2">
        <f>IF(抽出データ!AX84-2&lt;=0,1,2)</f>
        <v>1</v>
      </c>
      <c r="AK84" s="2">
        <f>IF(抽出データ!AY84-2&lt;=0,1,2)</f>
        <v>1</v>
      </c>
      <c r="AL84" s="2">
        <f>IF(抽出データ!AZ84-2&lt;0,0,抽出データ!AZ84-2)</f>
        <v>2</v>
      </c>
      <c r="AM84" s="2">
        <f>IF(抽出データ!BB84-2&lt;0,0,抽出データ!BB84-2)</f>
        <v>1</v>
      </c>
      <c r="AN84" s="2">
        <f>IF(抽出データ!BD84-2&lt;0,0,抽出データ!BD84-2)</f>
        <v>2</v>
      </c>
      <c r="AO84" s="2">
        <f>MIN(2,IF(抽出データ!BE84-2&lt;0,0,抽出データ!BE84-2))</f>
        <v>0</v>
      </c>
      <c r="AP84" s="2">
        <f>IF(抽出データ!BF84-2&lt;0,0,抽出データ!BF84-2)</f>
        <v>1</v>
      </c>
      <c r="AQ84" s="2">
        <f>IF(抽出データ!BG84-2&lt;0,0,抽出データ!BG84-2)</f>
        <v>0</v>
      </c>
      <c r="AR84" s="2">
        <f>IF(抽出データ!BH84-2&lt;0,0,抽出データ!BH84-2)</f>
        <v>0</v>
      </c>
      <c r="AS84" s="2">
        <f t="shared" si="19"/>
        <v>0</v>
      </c>
      <c r="AT84" s="2">
        <f>IF(抽出データ!DB84-2&lt;=0,1,2)</f>
        <v>2</v>
      </c>
      <c r="AU84" s="2">
        <f>IF(抽出データ!DD84-2&lt;0,0,抽出データ!DD84-2)</f>
        <v>0</v>
      </c>
      <c r="AV84" s="2">
        <f>IF(抽出データ!DE84-2&lt;0,0,抽出データ!DE84-2)</f>
        <v>2</v>
      </c>
      <c r="AW84" s="2">
        <f>IF(抽出データ!DF84-2&lt;0,0,IF(抽出データ!DF84&gt;3,2,1))</f>
        <v>1</v>
      </c>
      <c r="AX84" s="2">
        <f>IF(抽出データ!DG84-2&lt;=0,1,2)</f>
        <v>2</v>
      </c>
      <c r="AY84" s="8">
        <v>5</v>
      </c>
      <c r="AZ84" s="2">
        <v>4</v>
      </c>
      <c r="BA84" s="2">
        <v>3</v>
      </c>
      <c r="BI84" s="4" t="s">
        <v>445</v>
      </c>
      <c r="BJ84" s="2">
        <v>1</v>
      </c>
      <c r="BK84" s="2">
        <v>0</v>
      </c>
      <c r="BL84" s="2">
        <v>1</v>
      </c>
      <c r="BM84" s="2">
        <v>8000</v>
      </c>
      <c r="BO84" s="2">
        <v>4</v>
      </c>
      <c r="BP84" s="2">
        <v>4</v>
      </c>
      <c r="BQ84" s="2">
        <v>4</v>
      </c>
      <c r="BR84" s="2">
        <v>3</v>
      </c>
      <c r="BS84" s="2">
        <v>3</v>
      </c>
      <c r="BT84" s="2">
        <v>2</v>
      </c>
      <c r="BV84" s="2">
        <f t="shared" si="20"/>
        <v>60</v>
      </c>
      <c r="BW84" s="2">
        <f t="shared" si="21"/>
        <v>26</v>
      </c>
      <c r="BX84" s="2">
        <f t="shared" si="22"/>
        <v>12</v>
      </c>
      <c r="BY84" s="2">
        <f t="shared" si="23"/>
        <v>17</v>
      </c>
      <c r="BZ84" s="2">
        <f t="shared" si="24"/>
        <v>33</v>
      </c>
      <c r="CA84" s="2">
        <f t="shared" si="25"/>
        <v>14</v>
      </c>
      <c r="CB84" s="2">
        <f t="shared" si="26"/>
        <v>12</v>
      </c>
      <c r="CC84" s="2">
        <f t="shared" si="27"/>
        <v>13</v>
      </c>
      <c r="CD84" s="2">
        <f t="shared" si="28"/>
        <v>20</v>
      </c>
      <c r="CE84" s="2">
        <f t="shared" si="29"/>
        <v>20</v>
      </c>
      <c r="CF84" s="2">
        <f t="shared" si="30"/>
        <v>15</v>
      </c>
      <c r="CG84" s="2">
        <f t="shared" si="31"/>
        <v>15</v>
      </c>
      <c r="CH84" s="2">
        <f t="shared" si="35"/>
        <v>7</v>
      </c>
      <c r="CI84" s="2">
        <f t="shared" si="32"/>
        <v>11</v>
      </c>
      <c r="CJ84" s="2">
        <f t="shared" si="33"/>
        <v>27</v>
      </c>
      <c r="CK84" s="2">
        <f>55+IF(抽出データ!BJ84=1,60,0)+IF(抽出データ!BK84=1,25,0)+IF(抽出データ!BM84=1,5,0)+IF(抽出データ!BL84=1,5,0)+IF(抽出データ!BN84=1,5,0)</f>
        <v>55</v>
      </c>
      <c r="CL84" s="2">
        <f>(80+IF(抽出データ!BR84=1,12,0)+IF(SUM(抽出データ!BS84:BV84,抽出データ!CB84)&gt;1,22,IF(SUM(抽出データ!BS84:BV84,抽出データ!CB84)=1,11,0)))</f>
        <v>80</v>
      </c>
      <c r="CM84" s="2">
        <f>80+IF(抽出データ!CH84=1,40,0)+IF(抽出データ!CI84=1,20,0)+IF(抽出データ!CJ84=1,20,0)</f>
        <v>80</v>
      </c>
      <c r="CN84" s="2">
        <f>80+IF(抽出データ!CN84=1,10,0)+IF(抽出データ!CO84=1,5,0)+IF(抽出データ!CP84=1,10,0)+12</f>
        <v>92</v>
      </c>
      <c r="CO84" s="2">
        <f>IF(SUM(抽出データ!CT84:CW84)&gt;0,120,100)</f>
        <v>100</v>
      </c>
      <c r="CQ84" s="2">
        <f t="shared" si="34"/>
        <v>72.2</v>
      </c>
    </row>
    <row r="85" spans="1:95">
      <c r="A85" s="2">
        <v>2004</v>
      </c>
      <c r="B85" s="2">
        <v>1000</v>
      </c>
      <c r="C85" s="2">
        <v>5</v>
      </c>
      <c r="D85" s="2">
        <f t="shared" si="18"/>
        <v>200</v>
      </c>
      <c r="E85" s="4" t="s">
        <v>100</v>
      </c>
      <c r="F85" s="2">
        <f>IF(抽出データ!S85-2&lt;0,0,抽出データ!S85-2)</f>
        <v>2</v>
      </c>
      <c r="G85" s="2">
        <f>IF(抽出データ!T85-2&lt;0,0,抽出データ!T85-2)</f>
        <v>1</v>
      </c>
      <c r="H85" s="2">
        <f>IF(抽出データ!U85-2&lt;0,0,抽出データ!U85-2)</f>
        <v>1</v>
      </c>
      <c r="I85" s="2">
        <f>IF(抽出データ!V85-2&lt;0,0,抽出データ!V85-2)</f>
        <v>2</v>
      </c>
      <c r="J85" s="2">
        <f>MIN(2,IF(抽出データ!W85-2&lt;0,0,抽出データ!W85-2))</f>
        <v>1</v>
      </c>
      <c r="K85" s="2">
        <f>IF(抽出データ!X85-2&lt;0,0,抽出データ!X85-2)</f>
        <v>0</v>
      </c>
      <c r="L85" s="2">
        <f>IF(抽出データ!Y85-2&lt;0,0,抽出データ!Y85-2)</f>
        <v>0</v>
      </c>
      <c r="M85" s="2">
        <f>IF(抽出データ!Z85-2&lt;0,0,抽出データ!Z85-2)</f>
        <v>1</v>
      </c>
      <c r="N85" s="2">
        <f>IF(抽出データ!AB85-2&lt;0,0,抽出データ!AB85-2)</f>
        <v>1</v>
      </c>
      <c r="O85" s="2">
        <f>IF(抽出データ!AC85-2&lt;0,0,抽出データ!AC85-2)</f>
        <v>2</v>
      </c>
      <c r="P85" s="2">
        <f>IF(抽出データ!AD85-2&lt;0,0,抽出データ!AD85-2)</f>
        <v>2</v>
      </c>
      <c r="Q85" s="2">
        <f>IF(抽出データ!AE85-2&lt;0,0,抽出データ!AE85-2)</f>
        <v>2</v>
      </c>
      <c r="R85" s="2">
        <f>IF(抽出データ!AF85-2&lt;0,0,抽出データ!AF85-2)</f>
        <v>0</v>
      </c>
      <c r="S85" s="2">
        <f>IF(抽出データ!AG85-2&lt;0,0,抽出データ!AG85-2)</f>
        <v>1</v>
      </c>
      <c r="T85" s="2">
        <f>IF(抽出データ!AH85-2&lt;0,0,抽出データ!AH85-2)</f>
        <v>1</v>
      </c>
      <c r="U85" s="2">
        <f>IF(抽出データ!AI85-2&lt;0,0,抽出データ!AI85-2)</f>
        <v>1</v>
      </c>
      <c r="V85" s="2">
        <f>IF(抽出データ!AJ85-2&lt;0,0,抽出データ!AJ85-2)</f>
        <v>1</v>
      </c>
      <c r="W85" s="2">
        <f>IF(抽出データ!AK85-2&lt;0,0,抽出データ!AK85-2)</f>
        <v>2</v>
      </c>
      <c r="X85" s="2">
        <f>IF(抽出データ!AL85-2&lt;0,0,抽出データ!AL85-2)</f>
        <v>2</v>
      </c>
      <c r="Y85" s="2">
        <f>IF(抽出データ!AM85-2&lt;0,0,抽出データ!AM85-2)</f>
        <v>1</v>
      </c>
      <c r="Z85" s="2">
        <f>IF(抽出データ!AN85-2&lt;0,0,抽出データ!AN85-2)</f>
        <v>1</v>
      </c>
      <c r="AA85" s="2">
        <f>IF(抽出データ!AO85-2&lt;0,0,抽出データ!AO85-2)</f>
        <v>2</v>
      </c>
      <c r="AB85" s="2">
        <f>IF(抽出データ!AP85-2&lt;0,0,抽出データ!AP85-2)</f>
        <v>2</v>
      </c>
      <c r="AC85" s="2">
        <f>IF(抽出データ!AQ85-2&lt;0,0,抽出データ!AQ85-2)</f>
        <v>2</v>
      </c>
      <c r="AD85" s="2">
        <f>IF(抽出データ!AR85-2&lt;=0,1,2)</f>
        <v>1</v>
      </c>
      <c r="AE85" s="2">
        <f>IF(抽出データ!AS85-2&lt;=0,1,2)</f>
        <v>1</v>
      </c>
      <c r="AF85" s="2">
        <f>IF(抽出データ!AT85-2&lt;=0,1,2)</f>
        <v>1</v>
      </c>
      <c r="AG85" s="2">
        <f>IF(抽出データ!AU85-2&lt;=0,1,2)</f>
        <v>1</v>
      </c>
      <c r="AH85" s="2">
        <f>IF(抽出データ!AV85-2&lt;=0,1,2)</f>
        <v>1</v>
      </c>
      <c r="AI85" s="2">
        <f>IF(抽出データ!AW85-2&lt;=0,1,2)</f>
        <v>1</v>
      </c>
      <c r="AJ85" s="2">
        <f>IF(抽出データ!AX85-2&lt;=0,1,2)</f>
        <v>1</v>
      </c>
      <c r="AK85" s="2">
        <f>IF(抽出データ!AY85-2&lt;=0,1,2)</f>
        <v>1</v>
      </c>
      <c r="AL85" s="2">
        <f>IF(抽出データ!AZ85-2&lt;0,0,抽出データ!AZ85-2)</f>
        <v>2</v>
      </c>
      <c r="AM85" s="2">
        <f>IF(抽出データ!BB85-2&lt;0,0,抽出データ!BB85-2)</f>
        <v>0</v>
      </c>
      <c r="AN85" s="2">
        <f>IF(抽出データ!BD85-2&lt;0,0,抽出データ!BD85-2)</f>
        <v>0</v>
      </c>
      <c r="AO85" s="2">
        <f>MIN(2,IF(抽出データ!BE85-2&lt;0,0,抽出データ!BE85-2))</f>
        <v>0</v>
      </c>
      <c r="AP85" s="2">
        <f>IF(抽出データ!BF85-2&lt;0,0,抽出データ!BF85-2)</f>
        <v>1</v>
      </c>
      <c r="AQ85" s="2">
        <f>IF(抽出データ!BG85-2&lt;0,0,抽出データ!BG85-2)</f>
        <v>1</v>
      </c>
      <c r="AR85" s="2">
        <f>IF(抽出データ!BH85-2&lt;0,0,抽出データ!BH85-2)</f>
        <v>0</v>
      </c>
      <c r="AS85" s="2">
        <f t="shared" si="19"/>
        <v>0</v>
      </c>
      <c r="AT85" s="2">
        <f>IF(抽出データ!DB85-2&lt;=0,1,2)</f>
        <v>1</v>
      </c>
      <c r="AU85" s="2">
        <f>IF(抽出データ!DD85-2&lt;0,0,抽出データ!DD85-2)</f>
        <v>0</v>
      </c>
      <c r="AV85" s="2">
        <f>IF(抽出データ!DE85-2&lt;0,0,抽出データ!DE85-2)</f>
        <v>1</v>
      </c>
      <c r="AW85" s="2">
        <f>IF(抽出データ!DF85-2&lt;0,0,IF(抽出データ!DF85&gt;3,2,1))</f>
        <v>1</v>
      </c>
      <c r="AX85" s="2">
        <f>IF(抽出データ!DG85-2&lt;=0,1,2)</f>
        <v>1</v>
      </c>
      <c r="AY85" s="8">
        <v>4</v>
      </c>
      <c r="AZ85" s="2">
        <v>3</v>
      </c>
      <c r="BA85" s="2">
        <v>3</v>
      </c>
      <c r="BI85" s="4" t="s">
        <v>445</v>
      </c>
      <c r="BJ85" s="2">
        <v>1</v>
      </c>
      <c r="BK85" s="2">
        <v>100</v>
      </c>
      <c r="BL85" s="2">
        <v>1</v>
      </c>
      <c r="BM85" s="2">
        <v>1</v>
      </c>
      <c r="BO85" s="2">
        <v>4</v>
      </c>
      <c r="BP85" s="2">
        <v>4</v>
      </c>
      <c r="BQ85" s="2">
        <v>4</v>
      </c>
      <c r="BR85" s="2">
        <v>4</v>
      </c>
      <c r="BS85" s="2">
        <v>4</v>
      </c>
      <c r="BT85" s="2">
        <v>4</v>
      </c>
      <c r="BV85" s="2">
        <f t="shared" si="20"/>
        <v>52</v>
      </c>
      <c r="BW85" s="2">
        <f t="shared" si="21"/>
        <v>26</v>
      </c>
      <c r="BX85" s="2">
        <f t="shared" si="22"/>
        <v>10</v>
      </c>
      <c r="BY85" s="2">
        <f t="shared" si="23"/>
        <v>10</v>
      </c>
      <c r="BZ85" s="2">
        <f t="shared" si="24"/>
        <v>31</v>
      </c>
      <c r="CA85" s="2">
        <f t="shared" si="25"/>
        <v>14</v>
      </c>
      <c r="CB85" s="2">
        <f t="shared" si="26"/>
        <v>6</v>
      </c>
      <c r="CC85" s="2">
        <f t="shared" si="27"/>
        <v>14</v>
      </c>
      <c r="CD85" s="2">
        <f t="shared" si="28"/>
        <v>17</v>
      </c>
      <c r="CE85" s="2">
        <f t="shared" si="29"/>
        <v>16</v>
      </c>
      <c r="CF85" s="2">
        <f t="shared" si="30"/>
        <v>10</v>
      </c>
      <c r="CG85" s="2">
        <f t="shared" si="31"/>
        <v>18</v>
      </c>
      <c r="CH85" s="2">
        <f t="shared" si="35"/>
        <v>4</v>
      </c>
      <c r="CI85" s="2">
        <f t="shared" si="32"/>
        <v>7</v>
      </c>
      <c r="CJ85" s="2">
        <f t="shared" si="33"/>
        <v>26</v>
      </c>
      <c r="CK85" s="2">
        <f>55+IF(抽出データ!BJ85=1,60,0)+IF(抽出データ!BK85=1,25,0)+IF(抽出データ!BM85=1,5,0)+IF(抽出データ!BL85=1,5,0)+IF(抽出データ!BN85=1,5,0)</f>
        <v>55</v>
      </c>
      <c r="CL85" s="2">
        <f>(80+IF(抽出データ!BR85=1,12,0)+IF(SUM(抽出データ!BS85:BV85,抽出データ!CB85)&gt;1,22,IF(SUM(抽出データ!BS85:BV85,抽出データ!CB85)=1,11,0)))</f>
        <v>80</v>
      </c>
      <c r="CM85" s="2">
        <f>80+IF(抽出データ!CH85=1,40,0)+IF(抽出データ!CI85=1,20,0)+IF(抽出データ!CJ85=1,20,0)</f>
        <v>80</v>
      </c>
      <c r="CN85" s="2">
        <f>80+IF(抽出データ!CN85=1,10,0)+IF(抽出データ!CO85=1,5,0)+IF(抽出データ!CP85=1,10,0)+12</f>
        <v>92</v>
      </c>
      <c r="CO85" s="2">
        <f>IF(SUM(抽出データ!CT85:CW85)&gt;0,120,100)</f>
        <v>100</v>
      </c>
      <c r="CQ85" s="2">
        <f t="shared" si="34"/>
        <v>72.2</v>
      </c>
    </row>
    <row r="86" spans="1:95">
      <c r="A86" s="2">
        <v>1990</v>
      </c>
      <c r="B86" s="2">
        <v>900</v>
      </c>
      <c r="C86" s="2">
        <v>3</v>
      </c>
      <c r="D86" s="2">
        <f t="shared" si="18"/>
        <v>300</v>
      </c>
      <c r="E86" s="4" t="s">
        <v>27</v>
      </c>
      <c r="F86" s="2">
        <f>IF(抽出データ!S86-2&lt;0,0,抽出データ!S86-2)</f>
        <v>1</v>
      </c>
      <c r="G86" s="2">
        <f>IF(抽出データ!T86-2&lt;0,0,抽出データ!T86-2)</f>
        <v>1</v>
      </c>
      <c r="H86" s="2">
        <f>IF(抽出データ!U86-2&lt;0,0,抽出データ!U86-2)</f>
        <v>1</v>
      </c>
      <c r="I86" s="2">
        <f>IF(抽出データ!V86-2&lt;0,0,抽出データ!V86-2)</f>
        <v>1</v>
      </c>
      <c r="J86" s="2">
        <f>MIN(2,IF(抽出データ!W86-2&lt;0,0,抽出データ!W86-2))</f>
        <v>1</v>
      </c>
      <c r="K86" s="2">
        <f>IF(抽出データ!X86-2&lt;0,0,抽出データ!X86-2)</f>
        <v>0</v>
      </c>
      <c r="L86" s="2">
        <f>IF(抽出データ!Y86-2&lt;0,0,抽出データ!Y86-2)</f>
        <v>1</v>
      </c>
      <c r="M86" s="2">
        <f>IF(抽出データ!Z86-2&lt;0,0,抽出データ!Z86-2)</f>
        <v>2</v>
      </c>
      <c r="N86" s="2">
        <f>IF(抽出データ!AB86-2&lt;0,0,抽出データ!AB86-2)</f>
        <v>2</v>
      </c>
      <c r="O86" s="2">
        <f>IF(抽出データ!AC86-2&lt;0,0,抽出データ!AC86-2)</f>
        <v>2</v>
      </c>
      <c r="P86" s="2">
        <f>IF(抽出データ!AD86-2&lt;0,0,抽出データ!AD86-2)</f>
        <v>2</v>
      </c>
      <c r="Q86" s="2">
        <f>IF(抽出データ!AE86-2&lt;0,0,抽出データ!AE86-2)</f>
        <v>2</v>
      </c>
      <c r="R86" s="2">
        <f>IF(抽出データ!AF86-2&lt;0,0,抽出データ!AF86-2)</f>
        <v>1</v>
      </c>
      <c r="S86" s="2">
        <f>IF(抽出データ!AG86-2&lt;0,0,抽出データ!AG86-2)</f>
        <v>1</v>
      </c>
      <c r="T86" s="2">
        <f>IF(抽出データ!AH86-2&lt;0,0,抽出データ!AH86-2)</f>
        <v>2</v>
      </c>
      <c r="U86" s="2">
        <f>IF(抽出データ!AI86-2&lt;0,0,抽出データ!AI86-2)</f>
        <v>1</v>
      </c>
      <c r="V86" s="2">
        <f>IF(抽出データ!AJ86-2&lt;0,0,抽出データ!AJ86-2)</f>
        <v>1</v>
      </c>
      <c r="W86" s="2">
        <f>IF(抽出データ!AK86-2&lt;0,0,抽出データ!AK86-2)</f>
        <v>1</v>
      </c>
      <c r="X86" s="2">
        <f>IF(抽出データ!AL86-2&lt;0,0,抽出データ!AL86-2)</f>
        <v>1</v>
      </c>
      <c r="Y86" s="2">
        <f>IF(抽出データ!AM86-2&lt;0,0,抽出データ!AM86-2)</f>
        <v>2</v>
      </c>
      <c r="Z86" s="2">
        <f>IF(抽出データ!AN86-2&lt;0,0,抽出データ!AN86-2)</f>
        <v>2</v>
      </c>
      <c r="AA86" s="2">
        <f>IF(抽出データ!AO86-2&lt;0,0,抽出データ!AO86-2)</f>
        <v>2</v>
      </c>
      <c r="AB86" s="2">
        <f>IF(抽出データ!AP86-2&lt;0,0,抽出データ!AP86-2)</f>
        <v>2</v>
      </c>
      <c r="AC86" s="2">
        <f>IF(抽出データ!AQ86-2&lt;0,0,抽出データ!AQ86-2)</f>
        <v>2</v>
      </c>
      <c r="AD86" s="2">
        <f>IF(抽出データ!AR86-2&lt;=0,1,2)</f>
        <v>1</v>
      </c>
      <c r="AE86" s="2">
        <f>IF(抽出データ!AS86-2&lt;=0,1,2)</f>
        <v>2</v>
      </c>
      <c r="AF86" s="2">
        <f>IF(抽出データ!AT86-2&lt;=0,1,2)</f>
        <v>2</v>
      </c>
      <c r="AG86" s="2">
        <f>IF(抽出データ!AU86-2&lt;=0,1,2)</f>
        <v>2</v>
      </c>
      <c r="AH86" s="2">
        <f>IF(抽出データ!AV86-2&lt;=0,1,2)</f>
        <v>2</v>
      </c>
      <c r="AI86" s="2">
        <f>IF(抽出データ!AW86-2&lt;=0,1,2)</f>
        <v>2</v>
      </c>
      <c r="AJ86" s="2">
        <f>IF(抽出データ!AX86-2&lt;=0,1,2)</f>
        <v>1</v>
      </c>
      <c r="AK86" s="2">
        <f>IF(抽出データ!AY86-2&lt;=0,1,2)</f>
        <v>1</v>
      </c>
      <c r="AL86" s="2">
        <f>IF(抽出データ!AZ86-2&lt;0,0,抽出データ!AZ86-2)</f>
        <v>2</v>
      </c>
      <c r="AM86" s="2">
        <f>IF(抽出データ!BB86-2&lt;0,0,抽出データ!BB86-2)</f>
        <v>1</v>
      </c>
      <c r="AN86" s="2">
        <f>IF(抽出データ!BD86-2&lt;0,0,抽出データ!BD86-2)</f>
        <v>2</v>
      </c>
      <c r="AO86" s="2">
        <f>MIN(2,IF(抽出データ!BE86-2&lt;0,0,抽出データ!BE86-2))</f>
        <v>2</v>
      </c>
      <c r="AP86" s="2">
        <f>IF(抽出データ!BF86-2&lt;0,0,抽出データ!BF86-2)</f>
        <v>2</v>
      </c>
      <c r="AQ86" s="2">
        <f>IF(抽出データ!BG86-2&lt;0,0,抽出データ!BG86-2)</f>
        <v>1</v>
      </c>
      <c r="AR86" s="2">
        <f>IF(抽出データ!BH86-2&lt;0,0,抽出データ!BH86-2)</f>
        <v>1</v>
      </c>
      <c r="AS86" s="2">
        <f t="shared" si="19"/>
        <v>2</v>
      </c>
      <c r="AT86" s="2">
        <f>IF(抽出データ!DB86-2&lt;=0,1,2)</f>
        <v>2</v>
      </c>
      <c r="AU86" s="2">
        <f>IF(抽出データ!DD86-2&lt;0,0,抽出データ!DD86-2)</f>
        <v>2</v>
      </c>
      <c r="AV86" s="2">
        <f>IF(抽出データ!DE86-2&lt;0,0,抽出データ!DE86-2)</f>
        <v>2</v>
      </c>
      <c r="AW86" s="2">
        <f>IF(抽出データ!DF86-2&lt;0,0,IF(抽出データ!DF86&gt;3,2,1))</f>
        <v>2</v>
      </c>
      <c r="AX86" s="2">
        <f>IF(抽出データ!DG86-2&lt;=0,1,2)</f>
        <v>2</v>
      </c>
      <c r="AY86" s="8">
        <v>5</v>
      </c>
      <c r="AZ86" s="2">
        <v>4</v>
      </c>
      <c r="BA86" s="2">
        <v>4</v>
      </c>
      <c r="BI86" s="4" t="s">
        <v>445</v>
      </c>
      <c r="BJ86" s="2">
        <v>1</v>
      </c>
      <c r="BK86" s="2">
        <v>90</v>
      </c>
      <c r="BL86" s="2">
        <v>1</v>
      </c>
      <c r="BM86" s="2">
        <v>25000</v>
      </c>
      <c r="BO86" s="2">
        <v>4</v>
      </c>
      <c r="BP86" s="2">
        <v>5</v>
      </c>
      <c r="BQ86" s="2">
        <v>3</v>
      </c>
      <c r="BR86" s="2">
        <v>5</v>
      </c>
      <c r="BS86" s="2">
        <v>3</v>
      </c>
      <c r="BT86" s="2">
        <v>2</v>
      </c>
      <c r="BV86" s="2">
        <f t="shared" si="20"/>
        <v>80</v>
      </c>
      <c r="BW86" s="2">
        <f t="shared" si="21"/>
        <v>30</v>
      </c>
      <c r="BX86" s="2">
        <f t="shared" si="22"/>
        <v>13</v>
      </c>
      <c r="BY86" s="2">
        <f t="shared" si="23"/>
        <v>23</v>
      </c>
      <c r="BZ86" s="2">
        <f t="shared" si="24"/>
        <v>34</v>
      </c>
      <c r="CA86" s="2">
        <f t="shared" si="25"/>
        <v>23</v>
      </c>
      <c r="CB86" s="2">
        <f t="shared" si="26"/>
        <v>15</v>
      </c>
      <c r="CC86" s="2">
        <f t="shared" si="27"/>
        <v>19</v>
      </c>
      <c r="CD86" s="2">
        <f t="shared" si="28"/>
        <v>20</v>
      </c>
      <c r="CE86" s="2">
        <f t="shared" si="29"/>
        <v>20</v>
      </c>
      <c r="CF86" s="2">
        <f t="shared" si="30"/>
        <v>13</v>
      </c>
      <c r="CG86" s="2">
        <f t="shared" si="31"/>
        <v>24</v>
      </c>
      <c r="CH86" s="2">
        <f t="shared" si="35"/>
        <v>10</v>
      </c>
      <c r="CI86" s="2">
        <f t="shared" si="32"/>
        <v>15</v>
      </c>
      <c r="CJ86" s="2">
        <f t="shared" si="33"/>
        <v>33</v>
      </c>
      <c r="CK86" s="2">
        <f>55+IF(抽出データ!BJ86=1,60,0)+IF(抽出データ!BK86=1,25,0)+IF(抽出データ!BM86=1,5,0)+IF(抽出データ!BL86=1,5,0)+IF(抽出データ!BN86=1,5,0)</f>
        <v>120</v>
      </c>
      <c r="CL86" s="2">
        <f>(80+IF(抽出データ!BR86=1,12,0)+IF(SUM(抽出データ!BS86:BV86,抽出データ!CB86)&gt;1,22,IF(SUM(抽出データ!BS86:BV86,抽出データ!CB86)=1,11,0)))</f>
        <v>103</v>
      </c>
      <c r="CM86" s="2">
        <f>80+IF(抽出データ!CH86=1,40,0)+IF(抽出データ!CI86=1,20,0)+IF(抽出データ!CJ86=1,20,0)</f>
        <v>120</v>
      </c>
      <c r="CN86" s="2">
        <f>80+IF(抽出データ!CN86=1,10,0)+IF(抽出データ!CO86=1,5,0)+IF(抽出データ!CP86=1,10,0)+12</f>
        <v>107</v>
      </c>
      <c r="CO86" s="2">
        <f>IF(SUM(抽出データ!CT86:CW86)&gt;0,120,100)</f>
        <v>120</v>
      </c>
      <c r="CQ86" s="2">
        <f t="shared" si="34"/>
        <v>113.60000000000001</v>
      </c>
    </row>
    <row r="87" spans="1:95">
      <c r="A87" s="2">
        <v>1974</v>
      </c>
      <c r="B87" s="2">
        <v>150</v>
      </c>
      <c r="C87" s="2">
        <v>3</v>
      </c>
      <c r="D87" s="2">
        <f t="shared" si="18"/>
        <v>50</v>
      </c>
      <c r="E87" s="4" t="s">
        <v>101</v>
      </c>
      <c r="F87" s="2">
        <f>IF(抽出データ!S87-2&lt;0,0,抽出データ!S87-2)</f>
        <v>2</v>
      </c>
      <c r="G87" s="2">
        <f>IF(抽出データ!T87-2&lt;0,0,抽出データ!T87-2)</f>
        <v>1</v>
      </c>
      <c r="H87" s="2">
        <f>IF(抽出データ!U87-2&lt;0,0,抽出データ!U87-2)</f>
        <v>2</v>
      </c>
      <c r="I87" s="2">
        <f>IF(抽出データ!V87-2&lt;0,0,抽出データ!V87-2)</f>
        <v>2</v>
      </c>
      <c r="J87" s="2">
        <f>MIN(2,IF(抽出データ!W87-2&lt;0,0,抽出データ!W87-2))</f>
        <v>2</v>
      </c>
      <c r="K87" s="2">
        <f>IF(抽出データ!X87-2&lt;0,0,抽出データ!X87-2)</f>
        <v>0</v>
      </c>
      <c r="L87" s="2">
        <f>IF(抽出データ!Y87-2&lt;0,0,抽出データ!Y87-2)</f>
        <v>0</v>
      </c>
      <c r="M87" s="2">
        <f>IF(抽出データ!Z87-2&lt;0,0,抽出データ!Z87-2)</f>
        <v>2</v>
      </c>
      <c r="N87" s="2">
        <f>IF(抽出データ!AB87-2&lt;0,0,抽出データ!AB87-2)</f>
        <v>0</v>
      </c>
      <c r="O87" s="2">
        <f>IF(抽出データ!AC87-2&lt;0,0,抽出データ!AC87-2)</f>
        <v>2</v>
      </c>
      <c r="P87" s="2">
        <f>IF(抽出データ!AD87-2&lt;0,0,抽出データ!AD87-2)</f>
        <v>2</v>
      </c>
      <c r="Q87" s="2">
        <f>IF(抽出データ!AE87-2&lt;0,0,抽出データ!AE87-2)</f>
        <v>2</v>
      </c>
      <c r="R87" s="2">
        <f>IF(抽出データ!AF87-2&lt;0,0,抽出データ!AF87-2)</f>
        <v>1</v>
      </c>
      <c r="S87" s="2">
        <f>IF(抽出データ!AG87-2&lt;0,0,抽出データ!AG87-2)</f>
        <v>1</v>
      </c>
      <c r="T87" s="2">
        <f>IF(抽出データ!AH87-2&lt;0,0,抽出データ!AH87-2)</f>
        <v>2</v>
      </c>
      <c r="U87" s="2">
        <f>IF(抽出データ!AI87-2&lt;0,0,抽出データ!AI87-2)</f>
        <v>1</v>
      </c>
      <c r="V87" s="2">
        <f>IF(抽出データ!AJ87-2&lt;0,0,抽出データ!AJ87-2)</f>
        <v>1</v>
      </c>
      <c r="W87" s="2">
        <f>IF(抽出データ!AK87-2&lt;0,0,抽出データ!AK87-2)</f>
        <v>1</v>
      </c>
      <c r="X87" s="2">
        <f>IF(抽出データ!AL87-2&lt;0,0,抽出データ!AL87-2)</f>
        <v>0</v>
      </c>
      <c r="Y87" s="2">
        <f>IF(抽出データ!AM87-2&lt;0,0,抽出データ!AM87-2)</f>
        <v>2</v>
      </c>
      <c r="Z87" s="2">
        <f>IF(抽出データ!AN87-2&lt;0,0,抽出データ!AN87-2)</f>
        <v>2</v>
      </c>
      <c r="AA87" s="2">
        <f>IF(抽出データ!AO87-2&lt;0,0,抽出データ!AO87-2)</f>
        <v>2</v>
      </c>
      <c r="AB87" s="2">
        <f>IF(抽出データ!AP87-2&lt;0,0,抽出データ!AP87-2)</f>
        <v>2</v>
      </c>
      <c r="AC87" s="2">
        <f>IF(抽出データ!AQ87-2&lt;0,0,抽出データ!AQ87-2)</f>
        <v>2</v>
      </c>
      <c r="AD87" s="2">
        <f>IF(抽出データ!AR87-2&lt;=0,1,2)</f>
        <v>1</v>
      </c>
      <c r="AE87" s="2">
        <f>IF(抽出データ!AS87-2&lt;=0,1,2)</f>
        <v>1</v>
      </c>
      <c r="AF87" s="2">
        <f>IF(抽出データ!AT87-2&lt;=0,1,2)</f>
        <v>1</v>
      </c>
      <c r="AG87" s="2">
        <f>IF(抽出データ!AU87-2&lt;=0,1,2)</f>
        <v>1</v>
      </c>
      <c r="AH87" s="2">
        <f>IF(抽出データ!AV87-2&lt;=0,1,2)</f>
        <v>1</v>
      </c>
      <c r="AI87" s="2">
        <f>IF(抽出データ!AW87-2&lt;=0,1,2)</f>
        <v>1</v>
      </c>
      <c r="AJ87" s="2">
        <f>IF(抽出データ!AX87-2&lt;=0,1,2)</f>
        <v>2</v>
      </c>
      <c r="AK87" s="2">
        <f>IF(抽出データ!AY87-2&lt;=0,1,2)</f>
        <v>1</v>
      </c>
      <c r="AL87" s="2">
        <f>IF(抽出データ!AZ87-2&lt;0,0,抽出データ!AZ87-2)</f>
        <v>1</v>
      </c>
      <c r="AM87" s="2">
        <f>IF(抽出データ!BB87-2&lt;0,0,抽出データ!BB87-2)</f>
        <v>1</v>
      </c>
      <c r="AN87" s="2">
        <f>IF(抽出データ!BD87-2&lt;0,0,抽出データ!BD87-2)</f>
        <v>0</v>
      </c>
      <c r="AO87" s="2">
        <f>MIN(2,IF(抽出データ!BE87-2&lt;0,0,抽出データ!BE87-2))</f>
        <v>0</v>
      </c>
      <c r="AP87" s="2">
        <f>IF(抽出データ!BF87-2&lt;0,0,抽出データ!BF87-2)</f>
        <v>0</v>
      </c>
      <c r="AQ87" s="2">
        <f>IF(抽出データ!BG87-2&lt;0,0,抽出データ!BG87-2)</f>
        <v>1</v>
      </c>
      <c r="AR87" s="2">
        <f>IF(抽出データ!BH87-2&lt;0,0,抽出データ!BH87-2)</f>
        <v>0</v>
      </c>
      <c r="AS87" s="2">
        <f t="shared" si="19"/>
        <v>0</v>
      </c>
      <c r="AT87" s="2">
        <f>IF(抽出データ!DB87-2&lt;=0,1,2)</f>
        <v>1</v>
      </c>
      <c r="AU87" s="2">
        <f>IF(抽出データ!DD87-2&lt;0,0,抽出データ!DD87-2)</f>
        <v>0</v>
      </c>
      <c r="AV87" s="2">
        <f>IF(抽出データ!DE87-2&lt;0,0,抽出データ!DE87-2)</f>
        <v>0</v>
      </c>
      <c r="AW87" s="2">
        <f>IF(抽出データ!DF87-2&lt;0,0,IF(抽出データ!DF87&gt;3,2,1))</f>
        <v>1</v>
      </c>
      <c r="AX87" s="2">
        <f>IF(抽出データ!DG87-2&lt;=0,1,2)</f>
        <v>1</v>
      </c>
      <c r="AY87" s="8">
        <v>5</v>
      </c>
      <c r="AZ87" s="2">
        <v>3</v>
      </c>
      <c r="BA87" s="2">
        <v>3</v>
      </c>
      <c r="BI87" s="4" t="s">
        <v>445</v>
      </c>
      <c r="BJ87" s="2">
        <v>1</v>
      </c>
      <c r="BK87" s="2">
        <v>70</v>
      </c>
      <c r="BL87" s="2">
        <v>3</v>
      </c>
      <c r="BO87" s="2">
        <v>1</v>
      </c>
      <c r="BP87" s="2">
        <v>2</v>
      </c>
      <c r="BQ87" s="2">
        <v>3</v>
      </c>
      <c r="BR87" s="2">
        <v>3</v>
      </c>
      <c r="BS87" s="2">
        <v>2</v>
      </c>
      <c r="BT87" s="2">
        <v>2</v>
      </c>
      <c r="BV87" s="2">
        <f t="shared" si="20"/>
        <v>51.5</v>
      </c>
      <c r="BW87" s="2">
        <f t="shared" si="21"/>
        <v>29</v>
      </c>
      <c r="BX87" s="2">
        <f t="shared" si="22"/>
        <v>10</v>
      </c>
      <c r="BY87" s="2">
        <f t="shared" si="23"/>
        <v>9</v>
      </c>
      <c r="BZ87" s="2">
        <f t="shared" si="24"/>
        <v>32</v>
      </c>
      <c r="CA87" s="2">
        <f t="shared" si="25"/>
        <v>15</v>
      </c>
      <c r="CB87" s="2">
        <f t="shared" si="26"/>
        <v>6</v>
      </c>
      <c r="CC87" s="2">
        <f t="shared" si="27"/>
        <v>16</v>
      </c>
      <c r="CD87" s="2">
        <f t="shared" si="28"/>
        <v>20</v>
      </c>
      <c r="CE87" s="2">
        <f t="shared" si="29"/>
        <v>17</v>
      </c>
      <c r="CF87" s="2">
        <f t="shared" si="30"/>
        <v>11</v>
      </c>
      <c r="CG87" s="2">
        <f t="shared" si="31"/>
        <v>18</v>
      </c>
      <c r="CH87" s="2">
        <f t="shared" si="35"/>
        <v>3</v>
      </c>
      <c r="CI87" s="2">
        <f t="shared" si="32"/>
        <v>6</v>
      </c>
      <c r="CJ87" s="2">
        <f t="shared" si="33"/>
        <v>24.5</v>
      </c>
      <c r="CK87" s="2">
        <f>55+IF(抽出データ!BJ87=1,60,0)+IF(抽出データ!BK87=1,25,0)+IF(抽出データ!BM87=1,5,0)+IF(抽出データ!BL87=1,5,0)+IF(抽出データ!BN87=1,5,0)</f>
        <v>60</v>
      </c>
      <c r="CL87" s="2">
        <f>(80+IF(抽出データ!BR87=1,12,0)+IF(SUM(抽出データ!BS87:BV87,抽出データ!CB87)&gt;1,22,IF(SUM(抽出データ!BS87:BV87,抽出データ!CB87)=1,11,0)))</f>
        <v>80</v>
      </c>
      <c r="CM87" s="2">
        <f>80+IF(抽出データ!CH87=1,40,0)+IF(抽出データ!CI87=1,20,0)+IF(抽出データ!CJ87=1,20,0)</f>
        <v>80</v>
      </c>
      <c r="CN87" s="2">
        <f>80+IF(抽出データ!CN87=1,10,0)+IF(抽出データ!CO87=1,5,0)+IF(抽出データ!CP87=1,10,0)+12</f>
        <v>92</v>
      </c>
      <c r="CO87" s="2">
        <f>IF(SUM(抽出データ!CT87:CW87)&gt;0,120,100)</f>
        <v>100</v>
      </c>
      <c r="CQ87" s="2">
        <f t="shared" si="34"/>
        <v>74.2</v>
      </c>
    </row>
    <row r="88" spans="1:95">
      <c r="A88" s="2">
        <v>2006</v>
      </c>
      <c r="B88" s="2">
        <v>10000</v>
      </c>
      <c r="C88" s="2">
        <v>17</v>
      </c>
      <c r="D88" s="2">
        <f t="shared" si="18"/>
        <v>588.23529411764707</v>
      </c>
      <c r="E88" s="4" t="s">
        <v>102</v>
      </c>
      <c r="F88" s="2">
        <f>IF(抽出データ!S88-2&lt;0,0,抽出データ!S88-2)</f>
        <v>2</v>
      </c>
      <c r="G88" s="2">
        <f>IF(抽出データ!T88-2&lt;0,0,抽出データ!T88-2)</f>
        <v>2</v>
      </c>
      <c r="H88" s="2">
        <f>IF(抽出データ!U88-2&lt;0,0,抽出データ!U88-2)</f>
        <v>2</v>
      </c>
      <c r="I88" s="2">
        <f>IF(抽出データ!V88-2&lt;0,0,抽出データ!V88-2)</f>
        <v>2</v>
      </c>
      <c r="J88" s="2">
        <f>MIN(2,IF(抽出データ!W88-2&lt;0,0,抽出データ!W88-2))</f>
        <v>2</v>
      </c>
      <c r="K88" s="2">
        <f>IF(抽出データ!X88-2&lt;0,0,抽出データ!X88-2)</f>
        <v>2</v>
      </c>
      <c r="L88" s="2">
        <f>IF(抽出データ!Y88-2&lt;0,0,抽出データ!Y88-2)</f>
        <v>2</v>
      </c>
      <c r="M88" s="2">
        <f>IF(抽出データ!Z88-2&lt;0,0,抽出データ!Z88-2)</f>
        <v>2</v>
      </c>
      <c r="N88" s="2">
        <f>IF(抽出データ!AB88-2&lt;0,0,抽出データ!AB88-2)</f>
        <v>2</v>
      </c>
      <c r="O88" s="2">
        <f>IF(抽出データ!AC88-2&lt;0,0,抽出データ!AC88-2)</f>
        <v>2</v>
      </c>
      <c r="P88" s="2">
        <f>IF(抽出データ!AD88-2&lt;0,0,抽出データ!AD88-2)</f>
        <v>2</v>
      </c>
      <c r="Q88" s="2">
        <f>IF(抽出データ!AE88-2&lt;0,0,抽出データ!AE88-2)</f>
        <v>1</v>
      </c>
      <c r="R88" s="2">
        <f>IF(抽出データ!AF88-2&lt;0,0,抽出データ!AF88-2)</f>
        <v>1</v>
      </c>
      <c r="S88" s="2">
        <f>IF(抽出データ!AG88-2&lt;0,0,抽出データ!AG88-2)</f>
        <v>1</v>
      </c>
      <c r="T88" s="2">
        <f>IF(抽出データ!AH88-2&lt;0,0,抽出データ!AH88-2)</f>
        <v>2</v>
      </c>
      <c r="U88" s="2">
        <f>IF(抽出データ!AI88-2&lt;0,0,抽出データ!AI88-2)</f>
        <v>2</v>
      </c>
      <c r="V88" s="2">
        <f>IF(抽出データ!AJ88-2&lt;0,0,抽出データ!AJ88-2)</f>
        <v>1</v>
      </c>
      <c r="W88" s="2">
        <f>IF(抽出データ!AK88-2&lt;0,0,抽出データ!AK88-2)</f>
        <v>2</v>
      </c>
      <c r="X88" s="2">
        <f>IF(抽出データ!AL88-2&lt;0,0,抽出データ!AL88-2)</f>
        <v>2</v>
      </c>
      <c r="Y88" s="2">
        <f>IF(抽出データ!AM88-2&lt;0,0,抽出データ!AM88-2)</f>
        <v>1</v>
      </c>
      <c r="Z88" s="2">
        <f>IF(抽出データ!AN88-2&lt;0,0,抽出データ!AN88-2)</f>
        <v>1</v>
      </c>
      <c r="AA88" s="2">
        <f>IF(抽出データ!AO88-2&lt;0,0,抽出データ!AO88-2)</f>
        <v>2</v>
      </c>
      <c r="AB88" s="2">
        <f>IF(抽出データ!AP88-2&lt;0,0,抽出データ!AP88-2)</f>
        <v>1</v>
      </c>
      <c r="AC88" s="2">
        <f>IF(抽出データ!AQ88-2&lt;0,0,抽出データ!AQ88-2)</f>
        <v>1</v>
      </c>
      <c r="AD88" s="2">
        <f>IF(抽出データ!AR88-2&lt;=0,1,2)</f>
        <v>1</v>
      </c>
      <c r="AE88" s="2">
        <f>IF(抽出データ!AS88-2&lt;=0,1,2)</f>
        <v>1</v>
      </c>
      <c r="AF88" s="2">
        <f>IF(抽出データ!AT88-2&lt;=0,1,2)</f>
        <v>1</v>
      </c>
      <c r="AG88" s="2">
        <f>IF(抽出データ!AU88-2&lt;=0,1,2)</f>
        <v>2</v>
      </c>
      <c r="AH88" s="2">
        <f>IF(抽出データ!AV88-2&lt;=0,1,2)</f>
        <v>2</v>
      </c>
      <c r="AI88" s="2">
        <f>IF(抽出データ!AW88-2&lt;=0,1,2)</f>
        <v>2</v>
      </c>
      <c r="AJ88" s="2">
        <f>IF(抽出データ!AX88-2&lt;=0,1,2)</f>
        <v>2</v>
      </c>
      <c r="AK88" s="2">
        <f>IF(抽出データ!AY88-2&lt;=0,1,2)</f>
        <v>2</v>
      </c>
      <c r="AL88" s="2">
        <f>IF(抽出データ!AZ88-2&lt;0,0,抽出データ!AZ88-2)</f>
        <v>2</v>
      </c>
      <c r="AM88" s="2">
        <f>IF(抽出データ!BB88-2&lt;0,0,抽出データ!BB88-2)</f>
        <v>1</v>
      </c>
      <c r="AN88" s="2">
        <f>IF(抽出データ!BD88-2&lt;0,0,抽出データ!BD88-2)</f>
        <v>2</v>
      </c>
      <c r="AO88" s="2">
        <f>MIN(2,IF(抽出データ!BE88-2&lt;0,0,抽出データ!BE88-2))</f>
        <v>2</v>
      </c>
      <c r="AP88" s="2">
        <f>IF(抽出データ!BF88-2&lt;0,0,抽出データ!BF88-2)</f>
        <v>2</v>
      </c>
      <c r="AQ88" s="2">
        <f>IF(抽出データ!BG88-2&lt;0,0,抽出データ!BG88-2)</f>
        <v>1</v>
      </c>
      <c r="AR88" s="2">
        <f>IF(抽出データ!BH88-2&lt;0,0,抽出データ!BH88-2)</f>
        <v>2</v>
      </c>
      <c r="AS88" s="2">
        <f t="shared" si="19"/>
        <v>0</v>
      </c>
      <c r="AT88" s="2">
        <f>IF(抽出データ!DB88-2&lt;=0,1,2)</f>
        <v>2</v>
      </c>
      <c r="AU88" s="2">
        <f>IF(抽出データ!DD88-2&lt;0,0,抽出データ!DD88-2)</f>
        <v>2</v>
      </c>
      <c r="AV88" s="2">
        <f>IF(抽出データ!DE88-2&lt;0,0,抽出データ!DE88-2)</f>
        <v>1</v>
      </c>
      <c r="AW88" s="2">
        <f>IF(抽出データ!DF88-2&lt;0,0,IF(抽出データ!DF88&gt;3,2,1))</f>
        <v>1</v>
      </c>
      <c r="AX88" s="2">
        <f>IF(抽出データ!DG88-2&lt;=0,1,2)</f>
        <v>1</v>
      </c>
      <c r="AY88" s="8">
        <v>5</v>
      </c>
      <c r="AZ88" s="2">
        <v>4</v>
      </c>
      <c r="BA88" s="2">
        <v>4</v>
      </c>
      <c r="BI88" s="4" t="s">
        <v>445</v>
      </c>
      <c r="BJ88" s="2">
        <v>1</v>
      </c>
      <c r="BK88" s="2">
        <v>95</v>
      </c>
      <c r="BL88" s="2">
        <v>3</v>
      </c>
      <c r="BO88" s="2">
        <v>4</v>
      </c>
      <c r="BP88" s="2">
        <v>4</v>
      </c>
      <c r="BQ88" s="2">
        <v>4</v>
      </c>
      <c r="BR88" s="2">
        <v>4</v>
      </c>
      <c r="BS88" s="2">
        <v>4</v>
      </c>
      <c r="BT88" s="2">
        <v>4</v>
      </c>
      <c r="BV88" s="2">
        <f t="shared" si="20"/>
        <v>77</v>
      </c>
      <c r="BW88" s="2">
        <f t="shared" si="21"/>
        <v>38</v>
      </c>
      <c r="BX88" s="2">
        <f t="shared" si="22"/>
        <v>9</v>
      </c>
      <c r="BY88" s="2">
        <f t="shared" si="23"/>
        <v>22</v>
      </c>
      <c r="BZ88" s="2">
        <f t="shared" si="24"/>
        <v>40</v>
      </c>
      <c r="CA88" s="2">
        <f t="shared" si="25"/>
        <v>19</v>
      </c>
      <c r="CB88" s="2">
        <f t="shared" si="26"/>
        <v>11</v>
      </c>
      <c r="CC88" s="2">
        <f t="shared" si="27"/>
        <v>18</v>
      </c>
      <c r="CD88" s="2">
        <f t="shared" si="28"/>
        <v>28</v>
      </c>
      <c r="CE88" s="2">
        <f t="shared" si="29"/>
        <v>19</v>
      </c>
      <c r="CF88" s="2">
        <f t="shared" si="30"/>
        <v>13</v>
      </c>
      <c r="CG88" s="2">
        <f t="shared" si="31"/>
        <v>22</v>
      </c>
      <c r="CH88" s="2">
        <f t="shared" si="35"/>
        <v>5</v>
      </c>
      <c r="CI88" s="2">
        <f t="shared" si="32"/>
        <v>12</v>
      </c>
      <c r="CJ88" s="2">
        <f t="shared" si="33"/>
        <v>35</v>
      </c>
      <c r="CK88" s="2">
        <f>55+IF(抽出データ!BJ88=1,60,0)+IF(抽出データ!BK88=1,25,0)+IF(抽出データ!BM88=1,5,0)+IF(抽出データ!BL88=1,5,0)+IF(抽出データ!BN88=1,5,0)</f>
        <v>80</v>
      </c>
      <c r="CL88" s="2">
        <f>(80+IF(抽出データ!BR88=1,12,0)+IF(SUM(抽出データ!BS88:BV88,抽出データ!CB88)&gt;1,22,IF(SUM(抽出データ!BS88:BV88,抽出データ!CB88)=1,11,0)))</f>
        <v>114</v>
      </c>
      <c r="CM88" s="2">
        <f>80+IF(抽出データ!CH88=1,40,0)+IF(抽出データ!CI88=1,20,0)+IF(抽出データ!CJ88=1,20,0)</f>
        <v>80</v>
      </c>
      <c r="CN88" s="2">
        <f>80+IF(抽出データ!CN88=1,10,0)+IF(抽出データ!CO88=1,5,0)+IF(抽出データ!CP88=1,10,0)+12</f>
        <v>97</v>
      </c>
      <c r="CO88" s="2">
        <f>IF(SUM(抽出データ!CT88:CW88)&gt;0,120,100)</f>
        <v>100</v>
      </c>
      <c r="CQ88" s="2">
        <f t="shared" si="34"/>
        <v>92.899999999999991</v>
      </c>
    </row>
    <row r="89" spans="1:95">
      <c r="A89" s="2">
        <v>1988</v>
      </c>
      <c r="B89" s="2">
        <v>1020</v>
      </c>
      <c r="C89" s="2">
        <v>1</v>
      </c>
      <c r="D89" s="2">
        <f t="shared" si="18"/>
        <v>1020</v>
      </c>
      <c r="E89" s="4" t="s">
        <v>103</v>
      </c>
      <c r="F89" s="2">
        <f>IF(抽出データ!S89-2&lt;0,0,抽出データ!S89-2)</f>
        <v>1</v>
      </c>
      <c r="G89" s="2">
        <f>IF(抽出データ!T89-2&lt;0,0,抽出データ!T89-2)</f>
        <v>1</v>
      </c>
      <c r="H89" s="2">
        <f>IF(抽出データ!U89-2&lt;0,0,抽出データ!U89-2)</f>
        <v>1</v>
      </c>
      <c r="I89" s="2">
        <f>IF(抽出データ!V89-2&lt;0,0,抽出データ!V89-2)</f>
        <v>2</v>
      </c>
      <c r="J89" s="2">
        <f>MIN(2,IF(抽出データ!W89-2&lt;0,0,抽出データ!W89-2))</f>
        <v>2</v>
      </c>
      <c r="K89" s="2">
        <f>IF(抽出データ!X89-2&lt;0,0,抽出データ!X89-2)</f>
        <v>0</v>
      </c>
      <c r="L89" s="2">
        <f>IF(抽出データ!Y89-2&lt;0,0,抽出データ!Y89-2)</f>
        <v>1</v>
      </c>
      <c r="M89" s="2">
        <f>IF(抽出データ!Z89-2&lt;0,0,抽出データ!Z89-2)</f>
        <v>0</v>
      </c>
      <c r="N89" s="2">
        <f>IF(抽出データ!AB89-2&lt;0,0,抽出データ!AB89-2)</f>
        <v>1</v>
      </c>
      <c r="O89" s="2">
        <f>IF(抽出データ!AC89-2&lt;0,0,抽出データ!AC89-2)</f>
        <v>2</v>
      </c>
      <c r="P89" s="2">
        <f>IF(抽出データ!AD89-2&lt;0,0,抽出データ!AD89-2)</f>
        <v>2</v>
      </c>
      <c r="Q89" s="2">
        <f>IF(抽出データ!AE89-2&lt;0,0,抽出データ!AE89-2)</f>
        <v>2</v>
      </c>
      <c r="R89" s="2">
        <f>IF(抽出データ!AF89-2&lt;0,0,抽出データ!AF89-2)</f>
        <v>1</v>
      </c>
      <c r="S89" s="2">
        <f>IF(抽出データ!AG89-2&lt;0,0,抽出データ!AG89-2)</f>
        <v>1</v>
      </c>
      <c r="T89" s="2">
        <f>IF(抽出データ!AH89-2&lt;0,0,抽出データ!AH89-2)</f>
        <v>1</v>
      </c>
      <c r="U89" s="2">
        <f>IF(抽出データ!AI89-2&lt;0,0,抽出データ!AI89-2)</f>
        <v>1</v>
      </c>
      <c r="V89" s="2">
        <f>IF(抽出データ!AJ89-2&lt;0,0,抽出データ!AJ89-2)</f>
        <v>0</v>
      </c>
      <c r="W89" s="2">
        <f>IF(抽出データ!AK89-2&lt;0,0,抽出データ!AK89-2)</f>
        <v>1</v>
      </c>
      <c r="X89" s="2">
        <f>IF(抽出データ!AL89-2&lt;0,0,抽出データ!AL89-2)</f>
        <v>2</v>
      </c>
      <c r="Y89" s="2">
        <f>IF(抽出データ!AM89-2&lt;0,0,抽出データ!AM89-2)</f>
        <v>1</v>
      </c>
      <c r="Z89" s="2">
        <f>IF(抽出データ!AN89-2&lt;0,0,抽出データ!AN89-2)</f>
        <v>0</v>
      </c>
      <c r="AA89" s="2">
        <f>IF(抽出データ!AO89-2&lt;0,0,抽出データ!AO89-2)</f>
        <v>1</v>
      </c>
      <c r="AB89" s="2">
        <f>IF(抽出データ!AP89-2&lt;0,0,抽出データ!AP89-2)</f>
        <v>1</v>
      </c>
      <c r="AC89" s="2">
        <f>IF(抽出データ!AQ89-2&lt;0,0,抽出データ!AQ89-2)</f>
        <v>2</v>
      </c>
      <c r="AD89" s="2">
        <f>IF(抽出データ!AR89-2&lt;=0,1,2)</f>
        <v>1</v>
      </c>
      <c r="AE89" s="2">
        <f>IF(抽出データ!AS89-2&lt;=0,1,2)</f>
        <v>1</v>
      </c>
      <c r="AF89" s="2">
        <f>IF(抽出データ!AT89-2&lt;=0,1,2)</f>
        <v>1</v>
      </c>
      <c r="AG89" s="2">
        <f>IF(抽出データ!AU89-2&lt;=0,1,2)</f>
        <v>1</v>
      </c>
      <c r="AH89" s="2">
        <f>IF(抽出データ!AV89-2&lt;=0,1,2)</f>
        <v>1</v>
      </c>
      <c r="AI89" s="2">
        <f>IF(抽出データ!AW89-2&lt;=0,1,2)</f>
        <v>2</v>
      </c>
      <c r="AJ89" s="2">
        <f>IF(抽出データ!AX89-2&lt;=0,1,2)</f>
        <v>1</v>
      </c>
      <c r="AK89" s="2">
        <f>IF(抽出データ!AY89-2&lt;=0,1,2)</f>
        <v>1</v>
      </c>
      <c r="AL89" s="2">
        <f>IF(抽出データ!AZ89-2&lt;0,0,抽出データ!AZ89-2)</f>
        <v>1</v>
      </c>
      <c r="AM89" s="2">
        <f>IF(抽出データ!BB89-2&lt;0,0,抽出データ!BB89-2)</f>
        <v>0</v>
      </c>
      <c r="AN89" s="2">
        <f>IF(抽出データ!BD89-2&lt;0,0,抽出データ!BD89-2)</f>
        <v>0</v>
      </c>
      <c r="AO89" s="2">
        <f>MIN(2,IF(抽出データ!BE89-2&lt;0,0,抽出データ!BE89-2))</f>
        <v>0</v>
      </c>
      <c r="AP89" s="2">
        <f>IF(抽出データ!BF89-2&lt;0,0,抽出データ!BF89-2)</f>
        <v>1</v>
      </c>
      <c r="AQ89" s="2">
        <f>IF(抽出データ!BG89-2&lt;0,0,抽出データ!BG89-2)</f>
        <v>0</v>
      </c>
      <c r="AR89" s="2">
        <f>IF(抽出データ!BH89-2&lt;0,0,抽出データ!BH89-2)</f>
        <v>1</v>
      </c>
      <c r="AS89" s="2">
        <f t="shared" si="19"/>
        <v>0</v>
      </c>
      <c r="AT89" s="2">
        <f>IF(抽出データ!DB89-2&lt;=0,1,2)</f>
        <v>1</v>
      </c>
      <c r="AU89" s="2">
        <f>IF(抽出データ!DD89-2&lt;0,0,抽出データ!DD89-2)</f>
        <v>1</v>
      </c>
      <c r="AV89" s="2">
        <f>IF(抽出データ!DE89-2&lt;0,0,抽出データ!DE89-2)</f>
        <v>1</v>
      </c>
      <c r="AW89" s="2">
        <f>IF(抽出データ!DF89-2&lt;0,0,IF(抽出データ!DF89&gt;3,2,1))</f>
        <v>1</v>
      </c>
      <c r="AX89" s="2">
        <f>IF(抽出データ!DG89-2&lt;=0,1,2)</f>
        <v>1</v>
      </c>
      <c r="AY89" s="8">
        <v>4</v>
      </c>
      <c r="AZ89" s="2">
        <v>3</v>
      </c>
      <c r="BA89" s="2">
        <v>2</v>
      </c>
      <c r="BB89" s="2">
        <v>1</v>
      </c>
      <c r="BC89" s="2">
        <v>1</v>
      </c>
      <c r="BD89" s="2">
        <v>0</v>
      </c>
      <c r="BE89" s="2">
        <v>0</v>
      </c>
      <c r="BF89" s="2">
        <v>0</v>
      </c>
      <c r="BG89" s="2">
        <v>0</v>
      </c>
      <c r="BH89" s="2">
        <v>0</v>
      </c>
      <c r="BI89" s="4" t="s">
        <v>445</v>
      </c>
      <c r="BJ89" s="2">
        <v>1</v>
      </c>
      <c r="BK89" s="2">
        <v>80</v>
      </c>
      <c r="BL89" s="2">
        <v>1</v>
      </c>
      <c r="BM89" s="2">
        <v>11500</v>
      </c>
      <c r="BO89" s="2">
        <v>2</v>
      </c>
      <c r="BP89" s="2">
        <v>5</v>
      </c>
      <c r="BQ89" s="2">
        <v>2</v>
      </c>
      <c r="BR89" s="2">
        <v>5</v>
      </c>
      <c r="BS89" s="2">
        <v>2</v>
      </c>
      <c r="BT89" s="2">
        <v>2</v>
      </c>
      <c r="BV89" s="2">
        <f t="shared" si="20"/>
        <v>46.5</v>
      </c>
      <c r="BW89" s="2">
        <f t="shared" si="21"/>
        <v>24</v>
      </c>
      <c r="BX89" s="2">
        <f t="shared" si="22"/>
        <v>9</v>
      </c>
      <c r="BY89" s="2">
        <f t="shared" si="23"/>
        <v>10</v>
      </c>
      <c r="BZ89" s="2">
        <f t="shared" si="24"/>
        <v>30</v>
      </c>
      <c r="CA89" s="2">
        <f t="shared" si="25"/>
        <v>9</v>
      </c>
      <c r="CB89" s="2">
        <f t="shared" si="26"/>
        <v>6</v>
      </c>
      <c r="CC89" s="2">
        <f t="shared" si="27"/>
        <v>13</v>
      </c>
      <c r="CD89" s="2">
        <f t="shared" si="28"/>
        <v>18</v>
      </c>
      <c r="CE89" s="2">
        <f t="shared" si="29"/>
        <v>15</v>
      </c>
      <c r="CF89" s="2">
        <f t="shared" si="30"/>
        <v>10</v>
      </c>
      <c r="CG89" s="2">
        <f t="shared" si="31"/>
        <v>17</v>
      </c>
      <c r="CH89" s="2">
        <f t="shared" si="35"/>
        <v>4</v>
      </c>
      <c r="CI89" s="2">
        <f t="shared" si="32"/>
        <v>6</v>
      </c>
      <c r="CJ89" s="2">
        <f t="shared" si="33"/>
        <v>19.5</v>
      </c>
      <c r="CK89" s="2">
        <f>55+IF(抽出データ!BJ89=1,60,0)+IF(抽出データ!BK89=1,25,0)+IF(抽出データ!BM89=1,5,0)+IF(抽出データ!BL89=1,5,0)+IF(抽出データ!BN89=1,5,0)</f>
        <v>55</v>
      </c>
      <c r="CL89" s="2">
        <f>(80+IF(抽出データ!BR89=1,12,0)+IF(SUM(抽出データ!BS89:BV89,抽出データ!CB89)&gt;1,22,IF(SUM(抽出データ!BS89:BV89,抽出データ!CB89)=1,11,0)))</f>
        <v>80</v>
      </c>
      <c r="CM89" s="2">
        <f>80+IF(抽出データ!CH89=1,40,0)+IF(抽出データ!CI89=1,20,0)+IF(抽出データ!CJ89=1,20,0)</f>
        <v>80</v>
      </c>
      <c r="CN89" s="2">
        <f>80+IF(抽出データ!CN89=1,10,0)+IF(抽出データ!CO89=1,5,0)+IF(抽出データ!CP89=1,10,0)+12</f>
        <v>92</v>
      </c>
      <c r="CO89" s="2">
        <f>IF(SUM(抽出データ!CT89:CW89)&gt;0,120,100)</f>
        <v>100</v>
      </c>
      <c r="CQ89" s="2">
        <f t="shared" si="34"/>
        <v>72.2</v>
      </c>
    </row>
    <row r="90" spans="1:95">
      <c r="A90" s="2">
        <v>1995</v>
      </c>
      <c r="B90" s="2">
        <v>1000</v>
      </c>
      <c r="C90" s="2">
        <v>1</v>
      </c>
      <c r="D90" s="2">
        <f t="shared" si="18"/>
        <v>1000</v>
      </c>
      <c r="E90" s="4" t="s">
        <v>104</v>
      </c>
      <c r="F90" s="2">
        <f>IF(抽出データ!S90-2&lt;0,0,抽出データ!S90-2)</f>
        <v>2</v>
      </c>
      <c r="G90" s="2">
        <f>IF(抽出データ!T90-2&lt;0,0,抽出データ!T90-2)</f>
        <v>0</v>
      </c>
      <c r="H90" s="2">
        <f>IF(抽出データ!U90-2&lt;0,0,抽出データ!U90-2)</f>
        <v>0</v>
      </c>
      <c r="I90" s="2">
        <f>IF(抽出データ!V90-2&lt;0,0,抽出データ!V90-2)</f>
        <v>2</v>
      </c>
      <c r="J90" s="2">
        <f>MIN(2,IF(抽出データ!W90-2&lt;0,0,抽出データ!W90-2))</f>
        <v>0</v>
      </c>
      <c r="K90" s="2">
        <f>IF(抽出データ!X90-2&lt;0,0,抽出データ!X90-2)</f>
        <v>0</v>
      </c>
      <c r="L90" s="2">
        <f>IF(抽出データ!Y90-2&lt;0,0,抽出データ!Y90-2)</f>
        <v>0</v>
      </c>
      <c r="M90" s="2">
        <f>IF(抽出データ!Z90-2&lt;0,0,抽出データ!Z90-2)</f>
        <v>0</v>
      </c>
      <c r="N90" s="2">
        <f>IF(抽出データ!AB90-2&lt;0,0,抽出データ!AB90-2)</f>
        <v>0</v>
      </c>
      <c r="O90" s="2">
        <f>IF(抽出データ!AC90-2&lt;0,0,抽出データ!AC90-2)</f>
        <v>1</v>
      </c>
      <c r="P90" s="2">
        <f>IF(抽出データ!AD90-2&lt;0,0,抽出データ!AD90-2)</f>
        <v>2</v>
      </c>
      <c r="Q90" s="2">
        <f>IF(抽出データ!AE90-2&lt;0,0,抽出データ!AE90-2)</f>
        <v>2</v>
      </c>
      <c r="R90" s="2">
        <f>IF(抽出データ!AF90-2&lt;0,0,抽出データ!AF90-2)</f>
        <v>0</v>
      </c>
      <c r="S90" s="2">
        <f>IF(抽出データ!AG90-2&lt;0,0,抽出データ!AG90-2)</f>
        <v>0</v>
      </c>
      <c r="T90" s="2">
        <f>IF(抽出データ!AH90-2&lt;0,0,抽出データ!AH90-2)</f>
        <v>1</v>
      </c>
      <c r="U90" s="2">
        <f>IF(抽出データ!AI90-2&lt;0,0,抽出データ!AI90-2)</f>
        <v>0</v>
      </c>
      <c r="V90" s="2">
        <f>IF(抽出データ!AJ90-2&lt;0,0,抽出データ!AJ90-2)</f>
        <v>0</v>
      </c>
      <c r="W90" s="2">
        <f>IF(抽出データ!AK90-2&lt;0,0,抽出データ!AK90-2)</f>
        <v>1</v>
      </c>
      <c r="X90" s="2">
        <f>IF(抽出データ!AL90-2&lt;0,0,抽出データ!AL90-2)</f>
        <v>0</v>
      </c>
      <c r="Y90" s="2">
        <f>IF(抽出データ!AM90-2&lt;0,0,抽出データ!AM90-2)</f>
        <v>0</v>
      </c>
      <c r="Z90" s="2">
        <f>IF(抽出データ!AN90-2&lt;0,0,抽出データ!AN90-2)</f>
        <v>0</v>
      </c>
      <c r="AA90" s="2">
        <f>IF(抽出データ!AO90-2&lt;0,0,抽出データ!AO90-2)</f>
        <v>2</v>
      </c>
      <c r="AB90" s="2">
        <f>IF(抽出データ!AP90-2&lt;0,0,抽出データ!AP90-2)</f>
        <v>1</v>
      </c>
      <c r="AC90" s="2">
        <f>IF(抽出データ!AQ90-2&lt;0,0,抽出データ!AQ90-2)</f>
        <v>2</v>
      </c>
      <c r="AD90" s="2">
        <f>IF(抽出データ!AR90-2&lt;=0,1,2)</f>
        <v>1</v>
      </c>
      <c r="AE90" s="2">
        <f>IF(抽出データ!AS90-2&lt;=0,1,2)</f>
        <v>1</v>
      </c>
      <c r="AF90" s="2">
        <f>IF(抽出データ!AT90-2&lt;=0,1,2)</f>
        <v>1</v>
      </c>
      <c r="AG90" s="2">
        <f>IF(抽出データ!AU90-2&lt;=0,1,2)</f>
        <v>1</v>
      </c>
      <c r="AH90" s="2">
        <f>IF(抽出データ!AV90-2&lt;=0,1,2)</f>
        <v>1</v>
      </c>
      <c r="AI90" s="2">
        <f>IF(抽出データ!AW90-2&lt;=0,1,2)</f>
        <v>1</v>
      </c>
      <c r="AJ90" s="2">
        <f>IF(抽出データ!AX90-2&lt;=0,1,2)</f>
        <v>1</v>
      </c>
      <c r="AK90" s="2">
        <f>IF(抽出データ!AY90-2&lt;=0,1,2)</f>
        <v>1</v>
      </c>
      <c r="AL90" s="2">
        <f>IF(抽出データ!AZ90-2&lt;0,0,抽出データ!AZ90-2)</f>
        <v>0</v>
      </c>
      <c r="AM90" s="2">
        <f>IF(抽出データ!BB90-2&lt;0,0,抽出データ!BB90-2)</f>
        <v>0</v>
      </c>
      <c r="AN90" s="2">
        <f>IF(抽出データ!BD90-2&lt;0,0,抽出データ!BD90-2)</f>
        <v>0</v>
      </c>
      <c r="AO90" s="2">
        <f>MIN(2,IF(抽出データ!BE90-2&lt;0,0,抽出データ!BE90-2))</f>
        <v>0</v>
      </c>
      <c r="AP90" s="2">
        <f>IF(抽出データ!BF90-2&lt;0,0,抽出データ!BF90-2)</f>
        <v>0</v>
      </c>
      <c r="AQ90" s="2">
        <f>IF(抽出データ!BG90-2&lt;0,0,抽出データ!BG90-2)</f>
        <v>0</v>
      </c>
      <c r="AR90" s="2">
        <f>IF(抽出データ!BH90-2&lt;0,0,抽出データ!BH90-2)</f>
        <v>0</v>
      </c>
      <c r="AS90" s="2">
        <f t="shared" si="19"/>
        <v>0</v>
      </c>
      <c r="AT90" s="2">
        <f>IF(抽出データ!DB90-2&lt;=0,1,2)</f>
        <v>1</v>
      </c>
      <c r="AU90" s="2">
        <f>IF(抽出データ!DD90-2&lt;0,0,抽出データ!DD90-2)</f>
        <v>0</v>
      </c>
      <c r="AV90" s="2">
        <f>IF(抽出データ!DE90-2&lt;0,0,抽出データ!DE90-2)</f>
        <v>0</v>
      </c>
      <c r="AW90" s="2">
        <f>IF(抽出データ!DF90-2&lt;0,0,IF(抽出データ!DF90&gt;3,2,1))</f>
        <v>1</v>
      </c>
      <c r="AX90" s="2">
        <f>IF(抽出データ!DG90-2&lt;=0,1,2)</f>
        <v>2</v>
      </c>
      <c r="AY90" s="8">
        <v>4</v>
      </c>
      <c r="AZ90" s="2">
        <v>3</v>
      </c>
      <c r="BA90" s="2">
        <v>2</v>
      </c>
      <c r="BB90" s="2">
        <v>1</v>
      </c>
      <c r="BC90" s="2">
        <v>0</v>
      </c>
      <c r="BD90" s="2">
        <v>1</v>
      </c>
      <c r="BE90" s="2">
        <v>0</v>
      </c>
      <c r="BF90" s="2">
        <v>0</v>
      </c>
      <c r="BG90" s="2">
        <v>0</v>
      </c>
      <c r="BH90" s="2">
        <v>0</v>
      </c>
      <c r="BI90" s="4" t="s">
        <v>445</v>
      </c>
      <c r="BJ90" s="2">
        <v>1</v>
      </c>
      <c r="BK90" s="2">
        <v>98</v>
      </c>
      <c r="BL90" s="2">
        <v>2</v>
      </c>
      <c r="BN90" s="2">
        <v>5000</v>
      </c>
      <c r="BO90" s="2">
        <v>3</v>
      </c>
      <c r="BP90" s="2">
        <v>3</v>
      </c>
      <c r="BQ90" s="2">
        <v>3</v>
      </c>
      <c r="BR90" s="2">
        <v>3</v>
      </c>
      <c r="BS90" s="2">
        <v>3</v>
      </c>
      <c r="BT90" s="2">
        <v>3</v>
      </c>
      <c r="BV90" s="2">
        <f t="shared" si="20"/>
        <v>28</v>
      </c>
      <c r="BW90" s="2">
        <f t="shared" si="21"/>
        <v>12</v>
      </c>
      <c r="BX90" s="2">
        <f t="shared" si="22"/>
        <v>9</v>
      </c>
      <c r="BY90" s="2">
        <f t="shared" si="23"/>
        <v>7</v>
      </c>
      <c r="BZ90" s="2">
        <f t="shared" si="24"/>
        <v>21</v>
      </c>
      <c r="CA90" s="2">
        <f t="shared" si="25"/>
        <v>5</v>
      </c>
      <c r="CB90" s="2">
        <f t="shared" si="26"/>
        <v>5</v>
      </c>
      <c r="CC90" s="2">
        <f t="shared" si="27"/>
        <v>6</v>
      </c>
      <c r="CD90" s="2">
        <f t="shared" si="28"/>
        <v>13</v>
      </c>
      <c r="CE90" s="2">
        <f t="shared" si="29"/>
        <v>12</v>
      </c>
      <c r="CF90" s="2">
        <f t="shared" si="30"/>
        <v>7</v>
      </c>
      <c r="CG90" s="2">
        <f t="shared" si="31"/>
        <v>8</v>
      </c>
      <c r="CH90" s="2">
        <f t="shared" si="35"/>
        <v>4</v>
      </c>
      <c r="CI90" s="2">
        <f t="shared" si="32"/>
        <v>5</v>
      </c>
      <c r="CJ90" s="2">
        <f t="shared" si="33"/>
        <v>9</v>
      </c>
      <c r="CK90" s="2">
        <f>55+IF(抽出データ!BJ90=1,60,0)+IF(抽出データ!BK90=1,25,0)+IF(抽出データ!BM90=1,5,0)+IF(抽出データ!BL90=1,5,0)+IF(抽出データ!BN90=1,5,0)</f>
        <v>55</v>
      </c>
      <c r="CL90" s="2">
        <f>(80+IF(抽出データ!BR90=1,12,0)+IF(SUM(抽出データ!BS90:BV90,抽出データ!CB90)&gt;1,22,IF(SUM(抽出データ!BS90:BV90,抽出データ!CB90)=1,11,0)))</f>
        <v>80</v>
      </c>
      <c r="CM90" s="2">
        <f>80+IF(抽出データ!CH90=1,40,0)+IF(抽出データ!CI90=1,20,0)+IF(抽出データ!CJ90=1,20,0)</f>
        <v>80</v>
      </c>
      <c r="CN90" s="2">
        <f>80+IF(抽出データ!CN90=1,10,0)+IF(抽出データ!CO90=1,5,0)+IF(抽出データ!CP90=1,10,0)+12</f>
        <v>92</v>
      </c>
      <c r="CO90" s="2">
        <f>IF(SUM(抽出データ!CT90:CW90)&gt;0,120,100)</f>
        <v>100</v>
      </c>
      <c r="CQ90" s="2">
        <f t="shared" si="34"/>
        <v>72.2</v>
      </c>
    </row>
    <row r="91" spans="1:95">
      <c r="A91" s="2">
        <v>2014</v>
      </c>
      <c r="B91" s="2">
        <v>500</v>
      </c>
      <c r="C91" s="2">
        <v>3</v>
      </c>
      <c r="D91" s="2">
        <f t="shared" si="18"/>
        <v>166.66666666666666</v>
      </c>
      <c r="E91" s="4" t="s">
        <v>105</v>
      </c>
      <c r="F91" s="2">
        <f>IF(抽出データ!S91-2&lt;0,0,抽出データ!S91-2)</f>
        <v>2</v>
      </c>
      <c r="G91" s="2">
        <f>IF(抽出データ!T91-2&lt;0,0,抽出データ!T91-2)</f>
        <v>1</v>
      </c>
      <c r="H91" s="2">
        <f>IF(抽出データ!U91-2&lt;0,0,抽出データ!U91-2)</f>
        <v>0</v>
      </c>
      <c r="I91" s="2">
        <f>IF(抽出データ!V91-2&lt;0,0,抽出データ!V91-2)</f>
        <v>0</v>
      </c>
      <c r="J91" s="2">
        <f>MIN(2,IF(抽出データ!W91-2&lt;0,0,抽出データ!W91-2))</f>
        <v>0</v>
      </c>
      <c r="K91" s="2">
        <f>IF(抽出データ!X91-2&lt;0,0,抽出データ!X91-2)</f>
        <v>0</v>
      </c>
      <c r="L91" s="2">
        <f>IF(抽出データ!Y91-2&lt;0,0,抽出データ!Y91-2)</f>
        <v>0</v>
      </c>
      <c r="M91" s="2">
        <f>IF(抽出データ!Z91-2&lt;0,0,抽出データ!Z91-2)</f>
        <v>0</v>
      </c>
      <c r="N91" s="2">
        <f>IF(抽出データ!AB91-2&lt;0,0,抽出データ!AB91-2)</f>
        <v>0</v>
      </c>
      <c r="O91" s="2">
        <f>IF(抽出データ!AC91-2&lt;0,0,抽出データ!AC91-2)</f>
        <v>0</v>
      </c>
      <c r="P91" s="2">
        <f>IF(抽出データ!AD91-2&lt;0,0,抽出データ!AD91-2)</f>
        <v>0</v>
      </c>
      <c r="Q91" s="2">
        <f>IF(抽出データ!AE91-2&lt;0,0,抽出データ!AE91-2)</f>
        <v>0</v>
      </c>
      <c r="R91" s="2">
        <f>IF(抽出データ!AF91-2&lt;0,0,抽出データ!AF91-2)</f>
        <v>0</v>
      </c>
      <c r="S91" s="2">
        <f>IF(抽出データ!AG91-2&lt;0,0,抽出データ!AG91-2)</f>
        <v>0</v>
      </c>
      <c r="T91" s="2">
        <f>IF(抽出データ!AH91-2&lt;0,0,抽出データ!AH91-2)</f>
        <v>0</v>
      </c>
      <c r="U91" s="2">
        <f>IF(抽出データ!AI91-2&lt;0,0,抽出データ!AI91-2)</f>
        <v>0</v>
      </c>
      <c r="V91" s="2">
        <f>IF(抽出データ!AJ91-2&lt;0,0,抽出データ!AJ91-2)</f>
        <v>0</v>
      </c>
      <c r="W91" s="2">
        <f>IF(抽出データ!AK91-2&lt;0,0,抽出データ!AK91-2)</f>
        <v>0</v>
      </c>
      <c r="X91" s="2">
        <f>IF(抽出データ!AL91-2&lt;0,0,抽出データ!AL91-2)</f>
        <v>2</v>
      </c>
      <c r="Y91" s="2">
        <f>IF(抽出データ!AM91-2&lt;0,0,抽出データ!AM91-2)</f>
        <v>0</v>
      </c>
      <c r="Z91" s="2">
        <f>IF(抽出データ!AN91-2&lt;0,0,抽出データ!AN91-2)</f>
        <v>0</v>
      </c>
      <c r="AA91" s="2">
        <f>IF(抽出データ!AO91-2&lt;0,0,抽出データ!AO91-2)</f>
        <v>2</v>
      </c>
      <c r="AB91" s="2">
        <f>IF(抽出データ!AP91-2&lt;0,0,抽出データ!AP91-2)</f>
        <v>2</v>
      </c>
      <c r="AC91" s="2">
        <f>IF(抽出データ!AQ91-2&lt;0,0,抽出データ!AQ91-2)</f>
        <v>2</v>
      </c>
      <c r="AD91" s="2">
        <f>IF(抽出データ!AR91-2&lt;=0,1,2)</f>
        <v>1</v>
      </c>
      <c r="AE91" s="2">
        <f>IF(抽出データ!AS91-2&lt;=0,1,2)</f>
        <v>1</v>
      </c>
      <c r="AF91" s="2">
        <f>IF(抽出データ!AT91-2&lt;=0,1,2)</f>
        <v>1</v>
      </c>
      <c r="AG91" s="2">
        <f>IF(抽出データ!AU91-2&lt;=0,1,2)</f>
        <v>1</v>
      </c>
      <c r="AH91" s="2">
        <f>IF(抽出データ!AV91-2&lt;=0,1,2)</f>
        <v>1</v>
      </c>
      <c r="AI91" s="2">
        <f>IF(抽出データ!AW91-2&lt;=0,1,2)</f>
        <v>1</v>
      </c>
      <c r="AJ91" s="2">
        <f>IF(抽出データ!AX91-2&lt;=0,1,2)</f>
        <v>1</v>
      </c>
      <c r="AK91" s="2">
        <f>IF(抽出データ!AY91-2&lt;=0,1,2)</f>
        <v>1</v>
      </c>
      <c r="AL91" s="2">
        <f>IF(抽出データ!AZ91-2&lt;0,0,抽出データ!AZ91-2)</f>
        <v>0</v>
      </c>
      <c r="AM91" s="2">
        <f>IF(抽出データ!BB91-2&lt;0,0,抽出データ!BB91-2)</f>
        <v>0</v>
      </c>
      <c r="AN91" s="2">
        <f>IF(抽出データ!BD91-2&lt;0,0,抽出データ!BD91-2)</f>
        <v>0</v>
      </c>
      <c r="AO91" s="2">
        <f>MIN(2,IF(抽出データ!BE91-2&lt;0,0,抽出データ!BE91-2))</f>
        <v>0</v>
      </c>
      <c r="AP91" s="2">
        <f>IF(抽出データ!BF91-2&lt;0,0,抽出データ!BF91-2)</f>
        <v>0</v>
      </c>
      <c r="AQ91" s="2">
        <f>IF(抽出データ!BG91-2&lt;0,0,抽出データ!BG91-2)</f>
        <v>1</v>
      </c>
      <c r="AR91" s="2">
        <f>IF(抽出データ!BH91-2&lt;0,0,抽出データ!BH91-2)</f>
        <v>0</v>
      </c>
      <c r="AS91" s="2">
        <f t="shared" si="19"/>
        <v>0</v>
      </c>
      <c r="AT91" s="2">
        <f>IF(抽出データ!DB91-2&lt;=0,1,2)</f>
        <v>1</v>
      </c>
      <c r="AU91" s="2">
        <f>IF(抽出データ!DD91-2&lt;0,0,抽出データ!DD91-2)</f>
        <v>0</v>
      </c>
      <c r="AV91" s="2">
        <f>IF(抽出データ!DE91-2&lt;0,0,抽出データ!DE91-2)</f>
        <v>0</v>
      </c>
      <c r="AW91" s="2">
        <f>IF(抽出データ!DF91-2&lt;0,0,IF(抽出データ!DF91&gt;3,2,1))</f>
        <v>1</v>
      </c>
      <c r="AX91" s="2">
        <f>IF(抽出データ!DG91-2&lt;=0,1,2)</f>
        <v>1</v>
      </c>
      <c r="AY91" s="8">
        <v>1</v>
      </c>
      <c r="AZ91" s="2">
        <v>1</v>
      </c>
      <c r="BA91" s="2">
        <v>1</v>
      </c>
      <c r="BI91" s="4" t="s">
        <v>445</v>
      </c>
      <c r="BJ91" s="2">
        <v>1</v>
      </c>
      <c r="BK91" s="2">
        <v>100</v>
      </c>
      <c r="BL91" s="2">
        <v>3</v>
      </c>
      <c r="BO91" s="2">
        <v>4</v>
      </c>
      <c r="BP91" s="2">
        <v>4</v>
      </c>
      <c r="BQ91" s="2">
        <v>4</v>
      </c>
      <c r="BR91" s="2">
        <v>4</v>
      </c>
      <c r="BS91" s="2">
        <v>4</v>
      </c>
      <c r="BT91" s="2">
        <v>3</v>
      </c>
      <c r="BV91" s="2">
        <f t="shared" si="20"/>
        <v>23</v>
      </c>
      <c r="BW91" s="2">
        <f t="shared" si="21"/>
        <v>6</v>
      </c>
      <c r="BX91" s="2">
        <f t="shared" si="22"/>
        <v>10</v>
      </c>
      <c r="BY91" s="2">
        <f t="shared" si="23"/>
        <v>6</v>
      </c>
      <c r="BZ91" s="2">
        <f t="shared" si="24"/>
        <v>18</v>
      </c>
      <c r="CA91" s="2">
        <f t="shared" si="25"/>
        <v>4</v>
      </c>
      <c r="CB91" s="2">
        <f t="shared" si="26"/>
        <v>5</v>
      </c>
      <c r="CC91" s="2">
        <f t="shared" si="27"/>
        <v>2</v>
      </c>
      <c r="CD91" s="2">
        <f t="shared" si="28"/>
        <v>12</v>
      </c>
      <c r="CE91" s="2">
        <f t="shared" si="29"/>
        <v>12</v>
      </c>
      <c r="CF91" s="2">
        <f t="shared" si="30"/>
        <v>9</v>
      </c>
      <c r="CG91" s="2">
        <f t="shared" si="31"/>
        <v>3</v>
      </c>
      <c r="CH91" s="2">
        <f t="shared" si="35"/>
        <v>3</v>
      </c>
      <c r="CI91" s="2">
        <f t="shared" si="32"/>
        <v>4</v>
      </c>
      <c r="CJ91" s="2">
        <f t="shared" si="33"/>
        <v>8</v>
      </c>
      <c r="CK91" s="2">
        <f>55+IF(抽出データ!BJ91=1,60,0)+IF(抽出データ!BK91=1,25,0)+IF(抽出データ!BM91=1,5,0)+IF(抽出データ!BL91=1,5,0)+IF(抽出データ!BN91=1,5,0)</f>
        <v>55</v>
      </c>
      <c r="CL91" s="2">
        <f>(80+IF(抽出データ!BR91=1,12,0)+IF(SUM(抽出データ!BS91:BV91,抽出データ!CB91)&gt;1,22,IF(SUM(抽出データ!BS91:BV91,抽出データ!CB91)=1,11,0)))</f>
        <v>80</v>
      </c>
      <c r="CM91" s="2">
        <f>80+IF(抽出データ!CH91=1,40,0)+IF(抽出データ!CI91=1,20,0)+IF(抽出データ!CJ91=1,20,0)</f>
        <v>80</v>
      </c>
      <c r="CN91" s="2">
        <f>80+IF(抽出データ!CN91=1,10,0)+IF(抽出データ!CO91=1,5,0)+IF(抽出データ!CP91=1,10,0)+12</f>
        <v>92</v>
      </c>
      <c r="CO91" s="2">
        <f>IF(SUM(抽出データ!CT91:CW91)&gt;0,120,100)</f>
        <v>100</v>
      </c>
      <c r="CQ91" s="2">
        <f t="shared" si="34"/>
        <v>72.2</v>
      </c>
    </row>
    <row r="92" spans="1:95">
      <c r="A92" s="2">
        <v>1992</v>
      </c>
      <c r="B92" s="2">
        <v>2500</v>
      </c>
      <c r="C92" s="2">
        <v>4</v>
      </c>
      <c r="D92" s="2">
        <f t="shared" si="18"/>
        <v>625</v>
      </c>
      <c r="E92" s="4" t="s">
        <v>106</v>
      </c>
      <c r="F92" s="2">
        <f>IF(抽出データ!S92-2&lt;0,0,抽出データ!S92-2)</f>
        <v>2</v>
      </c>
      <c r="G92" s="2">
        <f>IF(抽出データ!T92-2&lt;0,0,抽出データ!T92-2)</f>
        <v>2</v>
      </c>
      <c r="H92" s="2">
        <f>IF(抽出データ!U92-2&lt;0,0,抽出データ!U92-2)</f>
        <v>2</v>
      </c>
      <c r="I92" s="2">
        <f>IF(抽出データ!V92-2&lt;0,0,抽出データ!V92-2)</f>
        <v>2</v>
      </c>
      <c r="J92" s="2">
        <f>MIN(2,IF(抽出データ!W92-2&lt;0,0,抽出データ!W92-2))</f>
        <v>0</v>
      </c>
      <c r="K92" s="2">
        <f>IF(抽出データ!X92-2&lt;0,0,抽出データ!X92-2)</f>
        <v>0</v>
      </c>
      <c r="L92" s="2">
        <f>IF(抽出データ!Y92-2&lt;0,0,抽出データ!Y92-2)</f>
        <v>1</v>
      </c>
      <c r="M92" s="2">
        <f>IF(抽出データ!Z92-2&lt;0,0,抽出データ!Z92-2)</f>
        <v>0</v>
      </c>
      <c r="N92" s="2">
        <f>IF(抽出データ!AB92-2&lt;0,0,抽出データ!AB92-2)</f>
        <v>1</v>
      </c>
      <c r="O92" s="2">
        <f>IF(抽出データ!AC92-2&lt;0,0,抽出データ!AC92-2)</f>
        <v>1</v>
      </c>
      <c r="P92" s="2">
        <f>IF(抽出データ!AD92-2&lt;0,0,抽出データ!AD92-2)</f>
        <v>1</v>
      </c>
      <c r="Q92" s="2">
        <f>IF(抽出データ!AE92-2&lt;0,0,抽出データ!AE92-2)</f>
        <v>1</v>
      </c>
      <c r="R92" s="2">
        <f>IF(抽出データ!AF92-2&lt;0,0,抽出データ!AF92-2)</f>
        <v>1</v>
      </c>
      <c r="S92" s="2">
        <f>IF(抽出データ!AG92-2&lt;0,0,抽出データ!AG92-2)</f>
        <v>0</v>
      </c>
      <c r="T92" s="2">
        <f>IF(抽出データ!AH92-2&lt;0,0,抽出データ!AH92-2)</f>
        <v>2</v>
      </c>
      <c r="U92" s="2">
        <f>IF(抽出データ!AI92-2&lt;0,0,抽出データ!AI92-2)</f>
        <v>2</v>
      </c>
      <c r="V92" s="2">
        <f>IF(抽出データ!AJ92-2&lt;0,0,抽出データ!AJ92-2)</f>
        <v>2</v>
      </c>
      <c r="W92" s="2">
        <f>IF(抽出データ!AK92-2&lt;0,0,抽出データ!AK92-2)</f>
        <v>1</v>
      </c>
      <c r="X92" s="2">
        <f>IF(抽出データ!AL92-2&lt;0,0,抽出データ!AL92-2)</f>
        <v>1</v>
      </c>
      <c r="Y92" s="2">
        <f>IF(抽出データ!AM92-2&lt;0,0,抽出データ!AM92-2)</f>
        <v>2</v>
      </c>
      <c r="Z92" s="2">
        <f>IF(抽出データ!AN92-2&lt;0,0,抽出データ!AN92-2)</f>
        <v>0</v>
      </c>
      <c r="AA92" s="2">
        <f>IF(抽出データ!AO92-2&lt;0,0,抽出データ!AO92-2)</f>
        <v>1</v>
      </c>
      <c r="AB92" s="2">
        <f>IF(抽出データ!AP92-2&lt;0,0,抽出データ!AP92-2)</f>
        <v>1</v>
      </c>
      <c r="AC92" s="2">
        <f>IF(抽出データ!AQ92-2&lt;0,0,抽出データ!AQ92-2)</f>
        <v>1</v>
      </c>
      <c r="AD92" s="2">
        <f>IF(抽出データ!AR92-2&lt;=0,1,2)</f>
        <v>1</v>
      </c>
      <c r="AE92" s="2">
        <f>IF(抽出データ!AS92-2&lt;=0,1,2)</f>
        <v>2</v>
      </c>
      <c r="AF92" s="2">
        <f>IF(抽出データ!AT92-2&lt;=0,1,2)</f>
        <v>2</v>
      </c>
      <c r="AG92" s="2">
        <f>IF(抽出データ!AU92-2&lt;=0,1,2)</f>
        <v>1</v>
      </c>
      <c r="AH92" s="2">
        <f>IF(抽出データ!AV92-2&lt;=0,1,2)</f>
        <v>1</v>
      </c>
      <c r="AI92" s="2">
        <f>IF(抽出データ!AW92-2&lt;=0,1,2)</f>
        <v>1</v>
      </c>
      <c r="AJ92" s="2">
        <f>IF(抽出データ!AX92-2&lt;=0,1,2)</f>
        <v>2</v>
      </c>
      <c r="AK92" s="2">
        <f>IF(抽出データ!AY92-2&lt;=0,1,2)</f>
        <v>2</v>
      </c>
      <c r="AL92" s="2">
        <f>IF(抽出データ!AZ92-2&lt;0,0,抽出データ!AZ92-2)</f>
        <v>1</v>
      </c>
      <c r="AM92" s="2">
        <f>IF(抽出データ!BB92-2&lt;0,0,抽出データ!BB92-2)</f>
        <v>0</v>
      </c>
      <c r="AN92" s="2">
        <f>IF(抽出データ!BD92-2&lt;0,0,抽出データ!BD92-2)</f>
        <v>1</v>
      </c>
      <c r="AO92" s="2">
        <f>MIN(2,IF(抽出データ!BE92-2&lt;0,0,抽出データ!BE92-2))</f>
        <v>0</v>
      </c>
      <c r="AP92" s="2">
        <f>IF(抽出データ!BF92-2&lt;0,0,抽出データ!BF92-2)</f>
        <v>0</v>
      </c>
      <c r="AQ92" s="2">
        <f>IF(抽出データ!BG92-2&lt;0,0,抽出データ!BG92-2)</f>
        <v>1</v>
      </c>
      <c r="AR92" s="2">
        <f>IF(抽出データ!BH92-2&lt;0,0,抽出データ!BH92-2)</f>
        <v>1</v>
      </c>
      <c r="AS92" s="2">
        <f t="shared" si="19"/>
        <v>0</v>
      </c>
      <c r="AT92" s="2">
        <f>IF(抽出データ!DB92-2&lt;=0,1,2)</f>
        <v>2</v>
      </c>
      <c r="AU92" s="2">
        <f>IF(抽出データ!DD92-2&lt;0,0,抽出データ!DD92-2)</f>
        <v>1</v>
      </c>
      <c r="AV92" s="2">
        <f>IF(抽出データ!DE92-2&lt;0,0,抽出データ!DE92-2)</f>
        <v>1</v>
      </c>
      <c r="AW92" s="2">
        <f>IF(抽出データ!DF92-2&lt;0,0,IF(抽出データ!DF92&gt;3,2,1))</f>
        <v>1</v>
      </c>
      <c r="AX92" s="2">
        <f>IF(抽出データ!DG92-2&lt;=0,1,2)</f>
        <v>2</v>
      </c>
      <c r="AY92" s="8">
        <v>2</v>
      </c>
      <c r="AZ92" s="2">
        <v>2</v>
      </c>
      <c r="BA92" s="2">
        <v>2</v>
      </c>
      <c r="BB92" s="2">
        <v>1</v>
      </c>
      <c r="BC92" s="2">
        <v>1</v>
      </c>
      <c r="BD92" s="2">
        <v>0</v>
      </c>
      <c r="BE92" s="2">
        <v>0</v>
      </c>
      <c r="BF92" s="2">
        <v>1</v>
      </c>
      <c r="BG92" s="2">
        <v>0</v>
      </c>
      <c r="BH92" s="2">
        <v>0</v>
      </c>
      <c r="BI92" s="4" t="s">
        <v>445</v>
      </c>
      <c r="BJ92" s="2">
        <v>1</v>
      </c>
      <c r="BK92" s="2">
        <v>40</v>
      </c>
      <c r="BL92" s="2">
        <v>1</v>
      </c>
      <c r="BM92" s="2">
        <v>8000</v>
      </c>
      <c r="BO92" s="2">
        <v>4</v>
      </c>
      <c r="BP92" s="2">
        <v>5</v>
      </c>
      <c r="BQ92" s="2">
        <v>4</v>
      </c>
      <c r="BR92" s="2">
        <v>4</v>
      </c>
      <c r="BS92" s="2">
        <v>4</v>
      </c>
      <c r="BT92" s="2">
        <v>4</v>
      </c>
      <c r="BV92" s="2">
        <f t="shared" si="20"/>
        <v>52.5</v>
      </c>
      <c r="BW92" s="2">
        <f t="shared" si="21"/>
        <v>25</v>
      </c>
      <c r="BX92" s="2">
        <f t="shared" si="22"/>
        <v>9</v>
      </c>
      <c r="BY92" s="2">
        <f t="shared" si="23"/>
        <v>14</v>
      </c>
      <c r="BZ92" s="2">
        <f t="shared" si="24"/>
        <v>29</v>
      </c>
      <c r="CA92" s="2">
        <f t="shared" si="25"/>
        <v>12</v>
      </c>
      <c r="CB92" s="2">
        <f t="shared" si="26"/>
        <v>9</v>
      </c>
      <c r="CC92" s="2">
        <f t="shared" si="27"/>
        <v>12</v>
      </c>
      <c r="CD92" s="2">
        <f t="shared" si="28"/>
        <v>21</v>
      </c>
      <c r="CE92" s="2">
        <f t="shared" si="29"/>
        <v>16</v>
      </c>
      <c r="CF92" s="2">
        <f t="shared" si="30"/>
        <v>10</v>
      </c>
      <c r="CG92" s="2">
        <f t="shared" si="31"/>
        <v>18</v>
      </c>
      <c r="CH92" s="2">
        <f t="shared" si="35"/>
        <v>6</v>
      </c>
      <c r="CI92" s="2">
        <f t="shared" si="32"/>
        <v>6</v>
      </c>
      <c r="CJ92" s="2">
        <f t="shared" si="33"/>
        <v>20.5</v>
      </c>
      <c r="CK92" s="2">
        <f>55+IF(抽出データ!BJ92=1,60,0)+IF(抽出データ!BK92=1,25,0)+IF(抽出データ!BM92=1,5,0)+IF(抽出データ!BL92=1,5,0)+IF(抽出データ!BN92=1,5,0)</f>
        <v>55</v>
      </c>
      <c r="CL92" s="2">
        <f>(80+IF(抽出データ!BR92=1,12,0)+IF(SUM(抽出データ!BS92:BV92,抽出データ!CB92)&gt;1,22,IF(SUM(抽出データ!BS92:BV92,抽出データ!CB92)=1,11,0)))</f>
        <v>80</v>
      </c>
      <c r="CM92" s="2">
        <f>80+IF(抽出データ!CH92=1,40,0)+IF(抽出データ!CI92=1,20,0)+IF(抽出データ!CJ92=1,20,0)</f>
        <v>80</v>
      </c>
      <c r="CN92" s="2">
        <f>80+IF(抽出データ!CN92=1,10,0)+IF(抽出データ!CO92=1,5,0)+IF(抽出データ!CP92=1,10,0)+12</f>
        <v>92</v>
      </c>
      <c r="CO92" s="2">
        <f>IF(SUM(抽出データ!CT92:CW92)&gt;0,120,100)</f>
        <v>100</v>
      </c>
      <c r="CQ92" s="2">
        <f t="shared" si="34"/>
        <v>72.2</v>
      </c>
    </row>
    <row r="93" spans="1:95">
      <c r="A93" s="2">
        <v>1970</v>
      </c>
      <c r="B93" s="2">
        <v>990</v>
      </c>
      <c r="C93" s="2">
        <v>8</v>
      </c>
      <c r="D93" s="2">
        <f t="shared" si="18"/>
        <v>123.75</v>
      </c>
      <c r="E93" s="4" t="s">
        <v>103</v>
      </c>
      <c r="F93" s="2">
        <f>IF(抽出データ!S93-2&lt;0,0,抽出データ!S93-2)</f>
        <v>2</v>
      </c>
      <c r="G93" s="2">
        <f>IF(抽出データ!T93-2&lt;0,0,抽出データ!T93-2)</f>
        <v>1</v>
      </c>
      <c r="H93" s="2">
        <f>IF(抽出データ!U93-2&lt;0,0,抽出データ!U93-2)</f>
        <v>1</v>
      </c>
      <c r="I93" s="2">
        <f>IF(抽出データ!V93-2&lt;0,0,抽出データ!V93-2)</f>
        <v>1</v>
      </c>
      <c r="J93" s="2">
        <f>MIN(2,IF(抽出データ!W93-2&lt;0,0,抽出データ!W93-2))</f>
        <v>1</v>
      </c>
      <c r="K93" s="2">
        <f>IF(抽出データ!X93-2&lt;0,0,抽出データ!X93-2)</f>
        <v>0</v>
      </c>
      <c r="L93" s="2">
        <f>IF(抽出データ!Y93-2&lt;0,0,抽出データ!Y93-2)</f>
        <v>0</v>
      </c>
      <c r="M93" s="2">
        <f>IF(抽出データ!Z93-2&lt;0,0,抽出データ!Z93-2)</f>
        <v>0</v>
      </c>
      <c r="N93" s="2">
        <f>IF(抽出データ!AB93-2&lt;0,0,抽出データ!AB93-2)</f>
        <v>0</v>
      </c>
      <c r="O93" s="2">
        <f>IF(抽出データ!AC93-2&lt;0,0,抽出データ!AC93-2)</f>
        <v>1</v>
      </c>
      <c r="P93" s="2">
        <f>IF(抽出データ!AD93-2&lt;0,0,抽出データ!AD93-2)</f>
        <v>1</v>
      </c>
      <c r="Q93" s="2">
        <f>IF(抽出データ!AE93-2&lt;0,0,抽出データ!AE93-2)</f>
        <v>1</v>
      </c>
      <c r="R93" s="2">
        <f>IF(抽出データ!AF93-2&lt;0,0,抽出データ!AF93-2)</f>
        <v>1</v>
      </c>
      <c r="S93" s="2">
        <f>IF(抽出データ!AG93-2&lt;0,0,抽出データ!AG93-2)</f>
        <v>1</v>
      </c>
      <c r="T93" s="2">
        <f>IF(抽出データ!AH93-2&lt;0,0,抽出データ!AH93-2)</f>
        <v>1</v>
      </c>
      <c r="U93" s="2">
        <f>IF(抽出データ!AI93-2&lt;0,0,抽出データ!AI93-2)</f>
        <v>1</v>
      </c>
      <c r="V93" s="2">
        <f>IF(抽出データ!AJ93-2&lt;0,0,抽出データ!AJ93-2)</f>
        <v>1</v>
      </c>
      <c r="W93" s="2">
        <f>IF(抽出データ!AK93-2&lt;0,0,抽出データ!AK93-2)</f>
        <v>1</v>
      </c>
      <c r="X93" s="2">
        <f>IF(抽出データ!AL93-2&lt;0,0,抽出データ!AL93-2)</f>
        <v>1</v>
      </c>
      <c r="Y93" s="2">
        <f>IF(抽出データ!AM93-2&lt;0,0,抽出データ!AM93-2)</f>
        <v>1</v>
      </c>
      <c r="Z93" s="2">
        <f>IF(抽出データ!AN93-2&lt;0,0,抽出データ!AN93-2)</f>
        <v>1</v>
      </c>
      <c r="AA93" s="2">
        <f>IF(抽出データ!AO93-2&lt;0,0,抽出データ!AO93-2)</f>
        <v>0</v>
      </c>
      <c r="AB93" s="2">
        <f>IF(抽出データ!AP93-2&lt;0,0,抽出データ!AP93-2)</f>
        <v>1</v>
      </c>
      <c r="AC93" s="2">
        <f>IF(抽出データ!AQ93-2&lt;0,0,抽出データ!AQ93-2)</f>
        <v>2</v>
      </c>
      <c r="AD93" s="2">
        <f>IF(抽出データ!AR93-2&lt;=0,1,2)</f>
        <v>1</v>
      </c>
      <c r="AE93" s="2">
        <f>IF(抽出データ!AS93-2&lt;=0,1,2)</f>
        <v>1</v>
      </c>
      <c r="AF93" s="2">
        <f>IF(抽出データ!AT93-2&lt;=0,1,2)</f>
        <v>1</v>
      </c>
      <c r="AG93" s="2">
        <f>IF(抽出データ!AU93-2&lt;=0,1,2)</f>
        <v>1</v>
      </c>
      <c r="AH93" s="2">
        <f>IF(抽出データ!AV93-2&lt;=0,1,2)</f>
        <v>1</v>
      </c>
      <c r="AI93" s="2">
        <f>IF(抽出データ!AW93-2&lt;=0,1,2)</f>
        <v>1</v>
      </c>
      <c r="AJ93" s="2">
        <f>IF(抽出データ!AX93-2&lt;=0,1,2)</f>
        <v>1</v>
      </c>
      <c r="AK93" s="2">
        <f>IF(抽出データ!AY93-2&lt;=0,1,2)</f>
        <v>1</v>
      </c>
      <c r="AL93" s="2">
        <f>IF(抽出データ!AZ93-2&lt;0,0,抽出データ!AZ93-2)</f>
        <v>0</v>
      </c>
      <c r="AM93" s="2">
        <f>IF(抽出データ!BB93-2&lt;0,0,抽出データ!BB93-2)</f>
        <v>1</v>
      </c>
      <c r="AN93" s="2">
        <f>IF(抽出データ!BD93-2&lt;0,0,抽出データ!BD93-2)</f>
        <v>2</v>
      </c>
      <c r="AO93" s="2">
        <f>MIN(2,IF(抽出データ!BE93-2&lt;0,0,抽出データ!BE93-2))</f>
        <v>0</v>
      </c>
      <c r="AP93" s="2">
        <f>IF(抽出データ!BF93-2&lt;0,0,抽出データ!BF93-2)</f>
        <v>0</v>
      </c>
      <c r="AQ93" s="2">
        <f>IF(抽出データ!BG93-2&lt;0,0,抽出データ!BG93-2)</f>
        <v>0</v>
      </c>
      <c r="AR93" s="2">
        <f>IF(抽出データ!BH93-2&lt;0,0,抽出データ!BH93-2)</f>
        <v>0</v>
      </c>
      <c r="AS93" s="2">
        <f t="shared" si="19"/>
        <v>0</v>
      </c>
      <c r="AT93" s="2">
        <f>IF(抽出データ!DB93-2&lt;=0,1,2)</f>
        <v>2</v>
      </c>
      <c r="AU93" s="2">
        <f>IF(抽出データ!DD93-2&lt;0,0,抽出データ!DD93-2)</f>
        <v>1</v>
      </c>
      <c r="AV93" s="2">
        <f>IF(抽出データ!DE93-2&lt;0,0,抽出データ!DE93-2)</f>
        <v>1</v>
      </c>
      <c r="AW93" s="2">
        <f>IF(抽出データ!DF93-2&lt;0,0,IF(抽出データ!DF93&gt;3,2,1))</f>
        <v>1</v>
      </c>
      <c r="AX93" s="2">
        <f>IF(抽出データ!DG93-2&lt;=0,1,2)</f>
        <v>1</v>
      </c>
      <c r="AY93" s="8">
        <v>4</v>
      </c>
      <c r="AZ93" s="2">
        <v>3</v>
      </c>
      <c r="BA93" s="2">
        <v>2</v>
      </c>
      <c r="BB93" s="2">
        <v>0</v>
      </c>
      <c r="BC93" s="2">
        <v>0</v>
      </c>
      <c r="BD93" s="2">
        <v>1</v>
      </c>
      <c r="BE93" s="2">
        <v>1</v>
      </c>
      <c r="BF93" s="2">
        <v>0</v>
      </c>
      <c r="BG93" s="2">
        <v>0</v>
      </c>
      <c r="BH93" s="2">
        <v>0</v>
      </c>
      <c r="BI93" s="4" t="s">
        <v>445</v>
      </c>
      <c r="BJ93" s="2">
        <v>1</v>
      </c>
      <c r="BK93" s="2">
        <v>100</v>
      </c>
      <c r="BL93" s="2">
        <v>3</v>
      </c>
      <c r="BO93" s="2">
        <v>4</v>
      </c>
      <c r="BP93" s="2">
        <v>4</v>
      </c>
      <c r="BQ93" s="2">
        <v>4</v>
      </c>
      <c r="BR93" s="2">
        <v>4</v>
      </c>
      <c r="BS93" s="2">
        <v>4</v>
      </c>
      <c r="BT93" s="2">
        <v>4</v>
      </c>
      <c r="BV93" s="2">
        <f t="shared" si="20"/>
        <v>38</v>
      </c>
      <c r="BW93" s="2">
        <f t="shared" si="21"/>
        <v>19</v>
      </c>
      <c r="BX93" s="2">
        <f t="shared" si="22"/>
        <v>7</v>
      </c>
      <c r="BY93" s="2">
        <f t="shared" si="23"/>
        <v>12</v>
      </c>
      <c r="BZ93" s="2">
        <f t="shared" si="24"/>
        <v>22</v>
      </c>
      <c r="CA93" s="2">
        <f t="shared" si="25"/>
        <v>9</v>
      </c>
      <c r="CB93" s="2">
        <f t="shared" si="26"/>
        <v>10</v>
      </c>
      <c r="CC93" s="2">
        <f t="shared" si="27"/>
        <v>9</v>
      </c>
      <c r="CD93" s="2">
        <f t="shared" si="28"/>
        <v>14</v>
      </c>
      <c r="CE93" s="2">
        <f t="shared" si="29"/>
        <v>12</v>
      </c>
      <c r="CF93" s="2">
        <f t="shared" si="30"/>
        <v>9</v>
      </c>
      <c r="CG93" s="2">
        <f t="shared" si="31"/>
        <v>15</v>
      </c>
      <c r="CH93" s="2">
        <f t="shared" si="35"/>
        <v>5</v>
      </c>
      <c r="CI93" s="2">
        <f t="shared" si="32"/>
        <v>7</v>
      </c>
      <c r="CJ93" s="2">
        <f t="shared" si="33"/>
        <v>14</v>
      </c>
      <c r="CK93" s="2">
        <f>55+IF(抽出データ!BJ93=1,60,0)+IF(抽出データ!BK93=1,25,0)+IF(抽出データ!BM93=1,5,0)+IF(抽出データ!BL93=1,5,0)+IF(抽出データ!BN93=1,5,0)</f>
        <v>55</v>
      </c>
      <c r="CL93" s="2">
        <f>(80+IF(抽出データ!BR93=1,12,0)+IF(SUM(抽出データ!BS93:BV93,抽出データ!CB93)&gt;1,22,IF(SUM(抽出データ!BS93:BV93,抽出データ!CB93)=1,11,0)))</f>
        <v>80</v>
      </c>
      <c r="CM93" s="2">
        <f>80+IF(抽出データ!CH93=1,40,0)+IF(抽出データ!CI93=1,20,0)+IF(抽出データ!CJ93=1,20,0)</f>
        <v>80</v>
      </c>
      <c r="CN93" s="2">
        <f>80+IF(抽出データ!CN93=1,10,0)+IF(抽出データ!CO93=1,5,0)+IF(抽出データ!CP93=1,10,0)+12</f>
        <v>97</v>
      </c>
      <c r="CO93" s="2">
        <f>IF(SUM(抽出データ!CT93:CW93)&gt;0,120,100)</f>
        <v>100</v>
      </c>
      <c r="CQ93" s="2">
        <f t="shared" si="34"/>
        <v>72.7</v>
      </c>
    </row>
    <row r="94" spans="1:95">
      <c r="A94" s="2">
        <v>1982</v>
      </c>
      <c r="B94" s="2">
        <v>500</v>
      </c>
      <c r="C94" s="2">
        <v>4</v>
      </c>
      <c r="D94" s="2">
        <f t="shared" si="18"/>
        <v>125</v>
      </c>
      <c r="E94" s="4" t="s">
        <v>108</v>
      </c>
      <c r="F94" s="2">
        <f>IF(抽出データ!S94-2&lt;0,0,抽出データ!S94-2)</f>
        <v>2</v>
      </c>
      <c r="G94" s="2">
        <f>IF(抽出データ!T94-2&lt;0,0,抽出データ!T94-2)</f>
        <v>0</v>
      </c>
      <c r="H94" s="2">
        <f>IF(抽出データ!U94-2&lt;0,0,抽出データ!U94-2)</f>
        <v>0</v>
      </c>
      <c r="I94" s="2">
        <f>IF(抽出データ!V94-2&lt;0,0,抽出データ!V94-2)</f>
        <v>2</v>
      </c>
      <c r="J94" s="2">
        <f>MIN(2,IF(抽出データ!W94-2&lt;0,0,抽出データ!W94-2))</f>
        <v>0</v>
      </c>
      <c r="K94" s="2">
        <f>IF(抽出データ!X94-2&lt;0,0,抽出データ!X94-2)</f>
        <v>0</v>
      </c>
      <c r="L94" s="2">
        <f>IF(抽出データ!Y94-2&lt;0,0,抽出データ!Y94-2)</f>
        <v>0</v>
      </c>
      <c r="M94" s="2">
        <f>IF(抽出データ!Z94-2&lt;0,0,抽出データ!Z94-2)</f>
        <v>0</v>
      </c>
      <c r="N94" s="2">
        <f>IF(抽出データ!AB94-2&lt;0,0,抽出データ!AB94-2)</f>
        <v>2</v>
      </c>
      <c r="O94" s="2">
        <f>IF(抽出データ!AC94-2&lt;0,0,抽出データ!AC94-2)</f>
        <v>2</v>
      </c>
      <c r="P94" s="2">
        <f>IF(抽出データ!AD94-2&lt;0,0,抽出データ!AD94-2)</f>
        <v>2</v>
      </c>
      <c r="Q94" s="2">
        <f>IF(抽出データ!AE94-2&lt;0,0,抽出データ!AE94-2)</f>
        <v>1</v>
      </c>
      <c r="R94" s="2">
        <f>IF(抽出データ!AF94-2&lt;0,0,抽出データ!AF94-2)</f>
        <v>1</v>
      </c>
      <c r="S94" s="2">
        <f>IF(抽出データ!AG94-2&lt;0,0,抽出データ!AG94-2)</f>
        <v>1</v>
      </c>
      <c r="T94" s="2">
        <f>IF(抽出データ!AH94-2&lt;0,0,抽出データ!AH94-2)</f>
        <v>1</v>
      </c>
      <c r="U94" s="2">
        <f>IF(抽出データ!AI94-2&lt;0,0,抽出データ!AI94-2)</f>
        <v>1</v>
      </c>
      <c r="V94" s="2">
        <f>IF(抽出データ!AJ94-2&lt;0,0,抽出データ!AJ94-2)</f>
        <v>1</v>
      </c>
      <c r="W94" s="2">
        <f>IF(抽出データ!AK94-2&lt;0,0,抽出データ!AK94-2)</f>
        <v>0</v>
      </c>
      <c r="X94" s="2">
        <f>IF(抽出データ!AL94-2&lt;0,0,抽出データ!AL94-2)</f>
        <v>2</v>
      </c>
      <c r="Y94" s="2">
        <f>IF(抽出データ!AM94-2&lt;0,0,抽出データ!AM94-2)</f>
        <v>1</v>
      </c>
      <c r="Z94" s="2">
        <f>IF(抽出データ!AN94-2&lt;0,0,抽出データ!AN94-2)</f>
        <v>2</v>
      </c>
      <c r="AA94" s="2">
        <f>IF(抽出データ!AO94-2&lt;0,0,抽出データ!AO94-2)</f>
        <v>0</v>
      </c>
      <c r="AB94" s="2">
        <f>IF(抽出データ!AP94-2&lt;0,0,抽出データ!AP94-2)</f>
        <v>1</v>
      </c>
      <c r="AC94" s="2">
        <f>IF(抽出データ!AQ94-2&lt;0,0,抽出データ!AQ94-2)</f>
        <v>1</v>
      </c>
      <c r="AD94" s="2">
        <f>IF(抽出データ!AR94-2&lt;=0,1,2)</f>
        <v>1</v>
      </c>
      <c r="AE94" s="2">
        <f>IF(抽出データ!AS94-2&lt;=0,1,2)</f>
        <v>2</v>
      </c>
      <c r="AF94" s="2">
        <f>IF(抽出データ!AT94-2&lt;=0,1,2)</f>
        <v>1</v>
      </c>
      <c r="AG94" s="2">
        <f>IF(抽出データ!AU94-2&lt;=0,1,2)</f>
        <v>1</v>
      </c>
      <c r="AH94" s="2">
        <f>IF(抽出データ!AV94-2&lt;=0,1,2)</f>
        <v>1</v>
      </c>
      <c r="AI94" s="2">
        <f>IF(抽出データ!AW94-2&lt;=0,1,2)</f>
        <v>1</v>
      </c>
      <c r="AJ94" s="2">
        <f>IF(抽出データ!AX94-2&lt;=0,1,2)</f>
        <v>1</v>
      </c>
      <c r="AK94" s="2">
        <f>IF(抽出データ!AY94-2&lt;=0,1,2)</f>
        <v>1</v>
      </c>
      <c r="AL94" s="2">
        <f>IF(抽出データ!AZ94-2&lt;0,0,抽出データ!AZ94-2)</f>
        <v>0</v>
      </c>
      <c r="AM94" s="2">
        <f>IF(抽出データ!BB94-2&lt;0,0,抽出データ!BB94-2)</f>
        <v>1</v>
      </c>
      <c r="AN94" s="2">
        <f>IF(抽出データ!BD94-2&lt;0,0,抽出データ!BD94-2)</f>
        <v>1</v>
      </c>
      <c r="AO94" s="2">
        <f>MIN(2,IF(抽出データ!BE94-2&lt;0,0,抽出データ!BE94-2))</f>
        <v>0</v>
      </c>
      <c r="AP94" s="2">
        <f>IF(抽出データ!BF94-2&lt;0,0,抽出データ!BF94-2)</f>
        <v>0</v>
      </c>
      <c r="AQ94" s="2">
        <f>IF(抽出データ!BG94-2&lt;0,0,抽出データ!BG94-2)</f>
        <v>0</v>
      </c>
      <c r="AR94" s="2">
        <f>IF(抽出データ!BH94-2&lt;0,0,抽出データ!BH94-2)</f>
        <v>0</v>
      </c>
      <c r="AS94" s="2">
        <f t="shared" si="19"/>
        <v>2</v>
      </c>
      <c r="AT94" s="2">
        <f>IF(抽出データ!DB94-2&lt;=0,1,2)</f>
        <v>1</v>
      </c>
      <c r="AU94" s="2">
        <f>IF(抽出データ!DD94-2&lt;0,0,抽出データ!DD94-2)</f>
        <v>0</v>
      </c>
      <c r="AV94" s="2">
        <f>IF(抽出データ!DE94-2&lt;0,0,抽出データ!DE94-2)</f>
        <v>0</v>
      </c>
      <c r="AW94" s="2">
        <f>IF(抽出データ!DF94-2&lt;0,0,IF(抽出データ!DF94&gt;3,2,1))</f>
        <v>0</v>
      </c>
      <c r="AX94" s="2">
        <f>IF(抽出データ!DG94-2&lt;=0,1,2)</f>
        <v>1</v>
      </c>
      <c r="AY94" s="8">
        <v>3</v>
      </c>
      <c r="AZ94" s="2">
        <v>2</v>
      </c>
      <c r="BA94" s="2">
        <v>2</v>
      </c>
      <c r="BB94" s="2">
        <v>0</v>
      </c>
      <c r="BC94" s="2">
        <v>1</v>
      </c>
      <c r="BD94" s="2">
        <v>1</v>
      </c>
      <c r="BE94" s="2">
        <v>1</v>
      </c>
      <c r="BF94" s="2">
        <v>1</v>
      </c>
      <c r="BG94" s="2">
        <v>1</v>
      </c>
      <c r="BH94" s="2">
        <v>0</v>
      </c>
      <c r="BI94" s="4" t="s">
        <v>445</v>
      </c>
      <c r="BJ94" s="2">
        <v>1</v>
      </c>
      <c r="BK94" s="2">
        <v>0</v>
      </c>
      <c r="BL94" s="2">
        <v>3</v>
      </c>
      <c r="BO94" s="2">
        <v>4</v>
      </c>
      <c r="BP94" s="2">
        <v>5</v>
      </c>
      <c r="BQ94" s="2">
        <v>5</v>
      </c>
      <c r="BR94" s="2">
        <v>5</v>
      </c>
      <c r="BS94" s="2">
        <v>5</v>
      </c>
      <c r="BT94" s="2">
        <v>5</v>
      </c>
      <c r="BV94" s="2">
        <f t="shared" si="20"/>
        <v>43</v>
      </c>
      <c r="BW94" s="2">
        <f t="shared" si="21"/>
        <v>22</v>
      </c>
      <c r="BX94" s="2">
        <f t="shared" si="22"/>
        <v>7</v>
      </c>
      <c r="BY94" s="2">
        <f t="shared" si="23"/>
        <v>7</v>
      </c>
      <c r="BZ94" s="2">
        <f t="shared" si="24"/>
        <v>23</v>
      </c>
      <c r="CA94" s="2">
        <f t="shared" si="25"/>
        <v>12</v>
      </c>
      <c r="CB94" s="2">
        <f t="shared" si="26"/>
        <v>5</v>
      </c>
      <c r="CC94" s="2">
        <f t="shared" si="27"/>
        <v>15</v>
      </c>
      <c r="CD94" s="2">
        <f t="shared" si="28"/>
        <v>13</v>
      </c>
      <c r="CE94" s="2">
        <f t="shared" si="29"/>
        <v>11</v>
      </c>
      <c r="CF94" s="2">
        <f t="shared" si="30"/>
        <v>6</v>
      </c>
      <c r="CG94" s="2">
        <f t="shared" si="31"/>
        <v>16</v>
      </c>
      <c r="CH94" s="2">
        <f t="shared" si="35"/>
        <v>4</v>
      </c>
      <c r="CI94" s="2">
        <f t="shared" si="32"/>
        <v>4</v>
      </c>
      <c r="CJ94" s="2">
        <f t="shared" si="33"/>
        <v>15</v>
      </c>
      <c r="CK94" s="2">
        <f>55+IF(抽出データ!BJ94=1,60,0)+IF(抽出データ!BK94=1,25,0)+IF(抽出データ!BM94=1,5,0)+IF(抽出データ!BL94=1,5,0)+IF(抽出データ!BN94=1,5,0)</f>
        <v>150</v>
      </c>
      <c r="CL94" s="2">
        <f>(80+IF(抽出データ!BR94=1,12,0)+IF(SUM(抽出データ!BS94:BV94,抽出データ!CB94)&gt;1,22,IF(SUM(抽出データ!BS94:BV94,抽出データ!CB94)=1,11,0)))</f>
        <v>80</v>
      </c>
      <c r="CM94" s="2">
        <f>80+IF(抽出データ!CH94=1,40,0)+IF(抽出データ!CI94=1,20,0)+IF(抽出データ!CJ94=1,20,0)</f>
        <v>80</v>
      </c>
      <c r="CN94" s="2">
        <f>80+IF(抽出データ!CN94=1,10,0)+IF(抽出データ!CO94=1,5,0)+IF(抽出データ!CP94=1,10,0)+12</f>
        <v>92</v>
      </c>
      <c r="CO94" s="2">
        <f>IF(SUM(抽出データ!CT94:CW94)&gt;0,120,100)</f>
        <v>100</v>
      </c>
      <c r="CQ94" s="2">
        <f t="shared" si="34"/>
        <v>110.2</v>
      </c>
    </row>
    <row r="95" spans="1:95">
      <c r="A95" s="2">
        <v>2010</v>
      </c>
      <c r="B95" s="2">
        <v>1500</v>
      </c>
      <c r="C95" s="2">
        <v>5</v>
      </c>
      <c r="D95" s="2">
        <f t="shared" si="18"/>
        <v>300</v>
      </c>
      <c r="E95" s="4" t="s">
        <v>109</v>
      </c>
      <c r="F95" s="2">
        <f>IF(抽出データ!S95-2&lt;0,0,抽出データ!S95-2)</f>
        <v>1</v>
      </c>
      <c r="G95" s="2">
        <f>IF(抽出データ!T95-2&lt;0,0,抽出データ!T95-2)</f>
        <v>1</v>
      </c>
      <c r="H95" s="2">
        <f>IF(抽出データ!U95-2&lt;0,0,抽出データ!U95-2)</f>
        <v>1</v>
      </c>
      <c r="I95" s="2">
        <f>IF(抽出データ!V95-2&lt;0,0,抽出データ!V95-2)</f>
        <v>0</v>
      </c>
      <c r="J95" s="2">
        <f>MIN(2,IF(抽出データ!W95-2&lt;0,0,抽出データ!W95-2))</f>
        <v>1</v>
      </c>
      <c r="K95" s="2">
        <f>IF(抽出データ!X95-2&lt;0,0,抽出データ!X95-2)</f>
        <v>0</v>
      </c>
      <c r="L95" s="2">
        <f>IF(抽出データ!Y95-2&lt;0,0,抽出データ!Y95-2)</f>
        <v>0</v>
      </c>
      <c r="M95" s="2">
        <f>IF(抽出データ!Z95-2&lt;0,0,抽出データ!Z95-2)</f>
        <v>0</v>
      </c>
      <c r="N95" s="2">
        <f>IF(抽出データ!AB95-2&lt;0,0,抽出データ!AB95-2)</f>
        <v>1</v>
      </c>
      <c r="O95" s="2">
        <f>IF(抽出データ!AC95-2&lt;0,0,抽出データ!AC95-2)</f>
        <v>2</v>
      </c>
      <c r="P95" s="2">
        <f>IF(抽出データ!AD95-2&lt;0,0,抽出データ!AD95-2)</f>
        <v>2</v>
      </c>
      <c r="Q95" s="2">
        <f>IF(抽出データ!AE95-2&lt;0,0,抽出データ!AE95-2)</f>
        <v>2</v>
      </c>
      <c r="R95" s="2">
        <f>IF(抽出データ!AF95-2&lt;0,0,抽出データ!AF95-2)</f>
        <v>1</v>
      </c>
      <c r="S95" s="2">
        <f>IF(抽出データ!AG95-2&lt;0,0,抽出データ!AG95-2)</f>
        <v>1</v>
      </c>
      <c r="T95" s="2">
        <f>IF(抽出データ!AH95-2&lt;0,0,抽出データ!AH95-2)</f>
        <v>1</v>
      </c>
      <c r="U95" s="2">
        <f>IF(抽出データ!AI95-2&lt;0,0,抽出データ!AI95-2)</f>
        <v>1</v>
      </c>
      <c r="V95" s="2">
        <f>IF(抽出データ!AJ95-2&lt;0,0,抽出データ!AJ95-2)</f>
        <v>1</v>
      </c>
      <c r="W95" s="2">
        <f>IF(抽出データ!AK95-2&lt;0,0,抽出データ!AK95-2)</f>
        <v>2</v>
      </c>
      <c r="X95" s="2">
        <f>IF(抽出データ!AL95-2&lt;0,0,抽出データ!AL95-2)</f>
        <v>2</v>
      </c>
      <c r="Y95" s="2">
        <f>IF(抽出データ!AM95-2&lt;0,0,抽出データ!AM95-2)</f>
        <v>1</v>
      </c>
      <c r="Z95" s="2">
        <f>IF(抽出データ!AN95-2&lt;0,0,抽出データ!AN95-2)</f>
        <v>1</v>
      </c>
      <c r="AA95" s="2">
        <f>IF(抽出データ!AO95-2&lt;0,0,抽出データ!AO95-2)</f>
        <v>2</v>
      </c>
      <c r="AB95" s="2">
        <f>IF(抽出データ!AP95-2&lt;0,0,抽出データ!AP95-2)</f>
        <v>2</v>
      </c>
      <c r="AC95" s="2">
        <f>IF(抽出データ!AQ95-2&lt;0,0,抽出データ!AQ95-2)</f>
        <v>2</v>
      </c>
      <c r="AD95" s="2">
        <f>IF(抽出データ!AR95-2&lt;=0,1,2)</f>
        <v>2</v>
      </c>
      <c r="AE95" s="2">
        <f>IF(抽出データ!AS95-2&lt;=0,1,2)</f>
        <v>2</v>
      </c>
      <c r="AF95" s="2">
        <f>IF(抽出データ!AT95-2&lt;=0,1,2)</f>
        <v>1</v>
      </c>
      <c r="AG95" s="2">
        <f>IF(抽出データ!AU95-2&lt;=0,1,2)</f>
        <v>1</v>
      </c>
      <c r="AH95" s="2">
        <f>IF(抽出データ!AV95-2&lt;=0,1,2)</f>
        <v>1</v>
      </c>
      <c r="AI95" s="2">
        <f>IF(抽出データ!AW95-2&lt;=0,1,2)</f>
        <v>1</v>
      </c>
      <c r="AJ95" s="2">
        <f>IF(抽出データ!AX95-2&lt;=0,1,2)</f>
        <v>1</v>
      </c>
      <c r="AK95" s="2">
        <f>IF(抽出データ!AY95-2&lt;=0,1,2)</f>
        <v>1</v>
      </c>
      <c r="AL95" s="2">
        <f>IF(抽出データ!AZ95-2&lt;0,0,抽出データ!AZ95-2)</f>
        <v>1</v>
      </c>
      <c r="AM95" s="2">
        <f>IF(抽出データ!BB95-2&lt;0,0,抽出データ!BB95-2)</f>
        <v>1</v>
      </c>
      <c r="AN95" s="2">
        <f>IF(抽出データ!BD95-2&lt;0,0,抽出データ!BD95-2)</f>
        <v>1</v>
      </c>
      <c r="AO95" s="2">
        <f>MIN(2,IF(抽出データ!BE95-2&lt;0,0,抽出データ!BE95-2))</f>
        <v>1</v>
      </c>
      <c r="AP95" s="2">
        <f>IF(抽出データ!BF95-2&lt;0,0,抽出データ!BF95-2)</f>
        <v>1</v>
      </c>
      <c r="AQ95" s="2">
        <f>IF(抽出データ!BG95-2&lt;0,0,抽出データ!BG95-2)</f>
        <v>1</v>
      </c>
      <c r="AR95" s="2">
        <f>IF(抽出データ!BH95-2&lt;0,0,抽出データ!BH95-2)</f>
        <v>1</v>
      </c>
      <c r="AS95" s="2">
        <f t="shared" si="19"/>
        <v>0</v>
      </c>
      <c r="AT95" s="2">
        <f>IF(抽出データ!DB95-2&lt;=0,1,2)</f>
        <v>1</v>
      </c>
      <c r="AU95" s="2">
        <f>IF(抽出データ!DD95-2&lt;0,0,抽出データ!DD95-2)</f>
        <v>1</v>
      </c>
      <c r="AV95" s="2">
        <f>IF(抽出データ!DE95-2&lt;0,0,抽出データ!DE95-2)</f>
        <v>1</v>
      </c>
      <c r="AW95" s="2">
        <f>IF(抽出データ!DF95-2&lt;0,0,IF(抽出データ!DF95&gt;3,2,1))</f>
        <v>2</v>
      </c>
      <c r="AX95" s="2">
        <f>IF(抽出データ!DG95-2&lt;=0,1,2)</f>
        <v>2</v>
      </c>
      <c r="AY95" s="8">
        <v>4</v>
      </c>
      <c r="AZ95" s="2">
        <v>3</v>
      </c>
      <c r="BA95" s="2">
        <v>3</v>
      </c>
      <c r="BI95" s="4" t="s">
        <v>445</v>
      </c>
      <c r="BJ95" s="2">
        <v>2</v>
      </c>
      <c r="BL95" s="2">
        <v>3</v>
      </c>
      <c r="BO95" s="2">
        <v>2</v>
      </c>
      <c r="BP95" s="2">
        <v>2</v>
      </c>
      <c r="BQ95" s="2">
        <v>2</v>
      </c>
      <c r="BR95" s="2">
        <v>2</v>
      </c>
      <c r="BS95" s="2">
        <v>2</v>
      </c>
      <c r="BT95" s="2">
        <v>3</v>
      </c>
      <c r="BV95" s="2">
        <f t="shared" si="20"/>
        <v>54.5</v>
      </c>
      <c r="BW95" s="2">
        <f t="shared" si="21"/>
        <v>23</v>
      </c>
      <c r="BX95" s="2">
        <f t="shared" si="22"/>
        <v>12</v>
      </c>
      <c r="BY95" s="2">
        <f t="shared" si="23"/>
        <v>15</v>
      </c>
      <c r="BZ95" s="2">
        <f t="shared" si="24"/>
        <v>30</v>
      </c>
      <c r="CA95" s="2">
        <f t="shared" si="25"/>
        <v>14</v>
      </c>
      <c r="CB95" s="2">
        <f t="shared" si="26"/>
        <v>11</v>
      </c>
      <c r="CC95" s="2">
        <f t="shared" si="27"/>
        <v>14</v>
      </c>
      <c r="CD95" s="2">
        <f t="shared" si="28"/>
        <v>16</v>
      </c>
      <c r="CE95" s="2">
        <f t="shared" si="29"/>
        <v>15</v>
      </c>
      <c r="CF95" s="2">
        <f t="shared" si="30"/>
        <v>11</v>
      </c>
      <c r="CG95" s="2">
        <f t="shared" si="31"/>
        <v>20</v>
      </c>
      <c r="CH95" s="2">
        <f t="shared" si="35"/>
        <v>6</v>
      </c>
      <c r="CI95" s="2">
        <f t="shared" si="32"/>
        <v>11</v>
      </c>
      <c r="CJ95" s="2">
        <f t="shared" si="33"/>
        <v>19.5</v>
      </c>
      <c r="CK95" s="2">
        <f>55+IF(抽出データ!BJ95=1,60,0)+IF(抽出データ!BK95=1,25,0)+IF(抽出データ!BM95=1,5,0)+IF(抽出データ!BL95=1,5,0)+IF(抽出データ!BN95=1,5,0)</f>
        <v>60</v>
      </c>
      <c r="CL95" s="2">
        <f>(80+IF(抽出データ!BR95=1,12,0)+IF(SUM(抽出データ!BS95:BV95,抽出データ!CB95)&gt;1,22,IF(SUM(抽出データ!BS95:BV95,抽出データ!CB95)=1,11,0)))</f>
        <v>80</v>
      </c>
      <c r="CM95" s="2">
        <f>80+IF(抽出データ!CH95=1,40,0)+IF(抽出データ!CI95=1,20,0)+IF(抽出データ!CJ95=1,20,0)</f>
        <v>80</v>
      </c>
      <c r="CN95" s="2">
        <f>80+IF(抽出データ!CN95=1,10,0)+IF(抽出データ!CO95=1,5,0)+IF(抽出データ!CP95=1,10,0)+12</f>
        <v>92</v>
      </c>
      <c r="CO95" s="2">
        <f>IF(SUM(抽出データ!CT95:CW95)&gt;0,120,100)</f>
        <v>100</v>
      </c>
      <c r="CQ95" s="2">
        <f t="shared" si="34"/>
        <v>74.2</v>
      </c>
    </row>
    <row r="96" spans="1:95">
      <c r="A96" s="2">
        <v>1974</v>
      </c>
      <c r="B96" s="2">
        <v>625</v>
      </c>
      <c r="C96" s="2">
        <v>5</v>
      </c>
      <c r="D96" s="2">
        <f t="shared" si="18"/>
        <v>125</v>
      </c>
      <c r="E96" s="4" t="s">
        <v>110</v>
      </c>
      <c r="F96" s="2">
        <f>IF(抽出データ!S96-2&lt;0,0,抽出データ!S96-2)</f>
        <v>2</v>
      </c>
      <c r="G96" s="2">
        <f>IF(抽出データ!T96-2&lt;0,0,抽出データ!T96-2)</f>
        <v>1</v>
      </c>
      <c r="H96" s="2">
        <f>IF(抽出データ!U96-2&lt;0,0,抽出データ!U96-2)</f>
        <v>2</v>
      </c>
      <c r="I96" s="2">
        <f>IF(抽出データ!V96-2&lt;0,0,抽出データ!V96-2)</f>
        <v>1</v>
      </c>
      <c r="J96" s="2">
        <f>MIN(2,IF(抽出データ!W96-2&lt;0,0,抽出データ!W96-2))</f>
        <v>0</v>
      </c>
      <c r="K96" s="2">
        <f>IF(抽出データ!X96-2&lt;0,0,抽出データ!X96-2)</f>
        <v>0</v>
      </c>
      <c r="L96" s="2">
        <f>IF(抽出データ!Y96-2&lt;0,0,抽出データ!Y96-2)</f>
        <v>0</v>
      </c>
      <c r="M96" s="2">
        <f>IF(抽出データ!Z96-2&lt;0,0,抽出データ!Z96-2)</f>
        <v>1</v>
      </c>
      <c r="N96" s="2">
        <f>IF(抽出データ!AB96-2&lt;0,0,抽出データ!AB96-2)</f>
        <v>0</v>
      </c>
      <c r="O96" s="2">
        <f>IF(抽出データ!AC96-2&lt;0,0,抽出データ!AC96-2)</f>
        <v>2</v>
      </c>
      <c r="P96" s="2">
        <f>IF(抽出データ!AD96-2&lt;0,0,抽出データ!AD96-2)</f>
        <v>1</v>
      </c>
      <c r="Q96" s="2">
        <f>IF(抽出データ!AE96-2&lt;0,0,抽出データ!AE96-2)</f>
        <v>1</v>
      </c>
      <c r="R96" s="2">
        <f>IF(抽出データ!AF96-2&lt;0,0,抽出データ!AF96-2)</f>
        <v>1</v>
      </c>
      <c r="S96" s="2">
        <f>IF(抽出データ!AG96-2&lt;0,0,抽出データ!AG96-2)</f>
        <v>1</v>
      </c>
      <c r="T96" s="2">
        <f>IF(抽出データ!AH96-2&lt;0,0,抽出データ!AH96-2)</f>
        <v>1</v>
      </c>
      <c r="U96" s="2">
        <f>IF(抽出データ!AI96-2&lt;0,0,抽出データ!AI96-2)</f>
        <v>0</v>
      </c>
      <c r="V96" s="2">
        <f>IF(抽出データ!AJ96-2&lt;0,0,抽出データ!AJ96-2)</f>
        <v>0</v>
      </c>
      <c r="W96" s="2">
        <f>IF(抽出データ!AK96-2&lt;0,0,抽出データ!AK96-2)</f>
        <v>0</v>
      </c>
      <c r="X96" s="2">
        <f>IF(抽出データ!AL96-2&lt;0,0,抽出データ!AL96-2)</f>
        <v>0</v>
      </c>
      <c r="Y96" s="2">
        <f>IF(抽出データ!AM96-2&lt;0,0,抽出データ!AM96-2)</f>
        <v>1</v>
      </c>
      <c r="Z96" s="2">
        <f>IF(抽出データ!AN96-2&lt;0,0,抽出データ!AN96-2)</f>
        <v>0</v>
      </c>
      <c r="AA96" s="2">
        <f>IF(抽出データ!AO96-2&lt;0,0,抽出データ!AO96-2)</f>
        <v>1</v>
      </c>
      <c r="AB96" s="2">
        <f>IF(抽出データ!AP96-2&lt;0,0,抽出データ!AP96-2)</f>
        <v>2</v>
      </c>
      <c r="AC96" s="2">
        <f>IF(抽出データ!AQ96-2&lt;0,0,抽出データ!AQ96-2)</f>
        <v>2</v>
      </c>
      <c r="AD96" s="2">
        <f>IF(抽出データ!AR96-2&lt;=0,1,2)</f>
        <v>1</v>
      </c>
      <c r="AE96" s="2">
        <f>IF(抽出データ!AS96-2&lt;=0,1,2)</f>
        <v>2</v>
      </c>
      <c r="AF96" s="2">
        <f>IF(抽出データ!AT96-2&lt;=0,1,2)</f>
        <v>2</v>
      </c>
      <c r="AG96" s="2">
        <f>IF(抽出データ!AU96-2&lt;=0,1,2)</f>
        <v>1</v>
      </c>
      <c r="AH96" s="2">
        <f>IF(抽出データ!AV96-2&lt;=0,1,2)</f>
        <v>1</v>
      </c>
      <c r="AI96" s="2">
        <f>IF(抽出データ!AW96-2&lt;=0,1,2)</f>
        <v>1</v>
      </c>
      <c r="AJ96" s="2">
        <f>IF(抽出データ!AX96-2&lt;=0,1,2)</f>
        <v>1</v>
      </c>
      <c r="AK96" s="2">
        <f>IF(抽出データ!AY96-2&lt;=0,1,2)</f>
        <v>1</v>
      </c>
      <c r="AL96" s="2">
        <f>IF(抽出データ!AZ96-2&lt;0,0,抽出データ!AZ96-2)</f>
        <v>0</v>
      </c>
      <c r="AM96" s="2">
        <f>IF(抽出データ!BB96-2&lt;0,0,抽出データ!BB96-2)</f>
        <v>0</v>
      </c>
      <c r="AN96" s="2">
        <f>IF(抽出データ!BD96-2&lt;0,0,抽出データ!BD96-2)</f>
        <v>0</v>
      </c>
      <c r="AO96" s="2">
        <f>MIN(2,IF(抽出データ!BE96-2&lt;0,0,抽出データ!BE96-2))</f>
        <v>0</v>
      </c>
      <c r="AP96" s="2">
        <f>IF(抽出データ!BF96-2&lt;0,0,抽出データ!BF96-2)</f>
        <v>1</v>
      </c>
      <c r="AQ96" s="2">
        <f>IF(抽出データ!BG96-2&lt;0,0,抽出データ!BG96-2)</f>
        <v>0</v>
      </c>
      <c r="AR96" s="2">
        <f>IF(抽出データ!BH96-2&lt;0,0,抽出データ!BH96-2)</f>
        <v>0</v>
      </c>
      <c r="AS96" s="2">
        <f t="shared" si="19"/>
        <v>0</v>
      </c>
      <c r="AT96" s="2">
        <f>IF(抽出データ!DB96-2&lt;=0,1,2)</f>
        <v>1</v>
      </c>
      <c r="AU96" s="2">
        <f>IF(抽出データ!DD96-2&lt;0,0,抽出データ!DD96-2)</f>
        <v>0</v>
      </c>
      <c r="AV96" s="2">
        <f>IF(抽出データ!DE96-2&lt;0,0,抽出データ!DE96-2)</f>
        <v>1</v>
      </c>
      <c r="AW96" s="2">
        <f>IF(抽出データ!DF96-2&lt;0,0,IF(抽出データ!DF96&gt;3,2,1))</f>
        <v>1</v>
      </c>
      <c r="AX96" s="2">
        <f>IF(抽出データ!DG96-2&lt;=0,1,2)</f>
        <v>1</v>
      </c>
      <c r="AY96" s="8">
        <v>2</v>
      </c>
      <c r="AZ96" s="2">
        <v>2</v>
      </c>
      <c r="BA96" s="2">
        <v>2</v>
      </c>
      <c r="BB96" s="2">
        <v>1</v>
      </c>
      <c r="BC96" s="2">
        <v>1</v>
      </c>
      <c r="BD96" s="2">
        <v>1</v>
      </c>
      <c r="BE96" s="2">
        <v>1</v>
      </c>
      <c r="BF96" s="2">
        <v>1</v>
      </c>
      <c r="BG96" s="2">
        <v>0</v>
      </c>
      <c r="BH96" s="2">
        <v>0</v>
      </c>
      <c r="BI96" s="4" t="s">
        <v>445</v>
      </c>
      <c r="BJ96" s="2">
        <v>1</v>
      </c>
      <c r="BK96" s="2">
        <v>100</v>
      </c>
      <c r="BL96" s="2">
        <v>3</v>
      </c>
      <c r="BO96" s="2">
        <v>3</v>
      </c>
      <c r="BP96" s="2">
        <v>3</v>
      </c>
      <c r="BQ96" s="2">
        <v>3</v>
      </c>
      <c r="BR96" s="2">
        <v>3</v>
      </c>
      <c r="BS96" s="2">
        <v>2</v>
      </c>
      <c r="BT96" s="2">
        <v>3</v>
      </c>
      <c r="BV96" s="2">
        <f t="shared" si="20"/>
        <v>35</v>
      </c>
      <c r="BW96" s="2">
        <f t="shared" si="21"/>
        <v>16</v>
      </c>
      <c r="BX96" s="2">
        <f t="shared" si="22"/>
        <v>11</v>
      </c>
      <c r="BY96" s="2">
        <f t="shared" si="23"/>
        <v>8</v>
      </c>
      <c r="BZ96" s="2">
        <f t="shared" si="24"/>
        <v>26</v>
      </c>
      <c r="CA96" s="2">
        <f t="shared" si="25"/>
        <v>8</v>
      </c>
      <c r="CB96" s="2">
        <f t="shared" si="26"/>
        <v>6</v>
      </c>
      <c r="CC96" s="2">
        <f t="shared" si="27"/>
        <v>8</v>
      </c>
      <c r="CD96" s="2">
        <f t="shared" si="28"/>
        <v>17</v>
      </c>
      <c r="CE96" s="2">
        <f t="shared" si="29"/>
        <v>17</v>
      </c>
      <c r="CF96" s="2">
        <f t="shared" si="30"/>
        <v>11</v>
      </c>
      <c r="CG96" s="2">
        <f t="shared" si="31"/>
        <v>11</v>
      </c>
      <c r="CH96" s="2">
        <f t="shared" si="35"/>
        <v>4</v>
      </c>
      <c r="CI96" s="2">
        <f t="shared" si="32"/>
        <v>5</v>
      </c>
      <c r="CJ96" s="2">
        <f t="shared" si="33"/>
        <v>13</v>
      </c>
      <c r="CK96" s="2">
        <f>55+IF(抽出データ!BJ96=1,60,0)+IF(抽出データ!BK96=1,25,0)+IF(抽出データ!BM96=1,5,0)+IF(抽出データ!BL96=1,5,0)+IF(抽出データ!BN96=1,5,0)</f>
        <v>55</v>
      </c>
      <c r="CL96" s="2">
        <f>(80+IF(抽出データ!BR96=1,12,0)+IF(SUM(抽出データ!BS96:BV96,抽出データ!CB96)&gt;1,22,IF(SUM(抽出データ!BS96:BV96,抽出データ!CB96)=1,11,0)))</f>
        <v>80</v>
      </c>
      <c r="CM96" s="2">
        <f>80+IF(抽出データ!CH96=1,40,0)+IF(抽出データ!CI96=1,20,0)+IF(抽出データ!CJ96=1,20,0)</f>
        <v>80</v>
      </c>
      <c r="CN96" s="2">
        <f>80+IF(抽出データ!CN96=1,10,0)+IF(抽出データ!CO96=1,5,0)+IF(抽出データ!CP96=1,10,0)+12</f>
        <v>92</v>
      </c>
      <c r="CO96" s="2">
        <f>IF(SUM(抽出データ!CT96:CW96)&gt;0,120,100)</f>
        <v>100</v>
      </c>
      <c r="CQ96" s="2">
        <f t="shared" si="34"/>
        <v>72.2</v>
      </c>
    </row>
    <row r="97" spans="1:95">
      <c r="A97" s="2">
        <v>1995</v>
      </c>
      <c r="B97" s="2">
        <v>3000</v>
      </c>
      <c r="C97" s="2">
        <v>2</v>
      </c>
      <c r="D97" s="2">
        <f t="shared" si="18"/>
        <v>1500</v>
      </c>
      <c r="E97" s="4" t="s">
        <v>111</v>
      </c>
      <c r="F97" s="2">
        <f>IF(抽出データ!S97-2&lt;0,0,抽出データ!S97-2)</f>
        <v>1</v>
      </c>
      <c r="G97" s="2">
        <f>IF(抽出データ!T97-2&lt;0,0,抽出データ!T97-2)</f>
        <v>1</v>
      </c>
      <c r="H97" s="2">
        <f>IF(抽出データ!U97-2&lt;0,0,抽出データ!U97-2)</f>
        <v>1</v>
      </c>
      <c r="I97" s="2">
        <f>IF(抽出データ!V97-2&lt;0,0,抽出データ!V97-2)</f>
        <v>0</v>
      </c>
      <c r="J97" s="2">
        <f>MIN(2,IF(抽出データ!W97-2&lt;0,0,抽出データ!W97-2))</f>
        <v>1</v>
      </c>
      <c r="K97" s="2">
        <f>IF(抽出データ!X97-2&lt;0,0,抽出データ!X97-2)</f>
        <v>0</v>
      </c>
      <c r="L97" s="2">
        <f>IF(抽出データ!Y97-2&lt;0,0,抽出データ!Y97-2)</f>
        <v>0</v>
      </c>
      <c r="M97" s="2">
        <f>IF(抽出データ!Z97-2&lt;0,0,抽出データ!Z97-2)</f>
        <v>1</v>
      </c>
      <c r="N97" s="2">
        <f>IF(抽出データ!AB97-2&lt;0,0,抽出データ!AB97-2)</f>
        <v>1</v>
      </c>
      <c r="O97" s="2">
        <f>IF(抽出データ!AC97-2&lt;0,0,抽出データ!AC97-2)</f>
        <v>2</v>
      </c>
      <c r="P97" s="2">
        <f>IF(抽出データ!AD97-2&lt;0,0,抽出データ!AD97-2)</f>
        <v>2</v>
      </c>
      <c r="Q97" s="2">
        <f>IF(抽出データ!AE97-2&lt;0,0,抽出データ!AE97-2)</f>
        <v>2</v>
      </c>
      <c r="R97" s="2">
        <f>IF(抽出データ!AF97-2&lt;0,0,抽出データ!AF97-2)</f>
        <v>1</v>
      </c>
      <c r="S97" s="2">
        <f>IF(抽出データ!AG97-2&lt;0,0,抽出データ!AG97-2)</f>
        <v>1</v>
      </c>
      <c r="T97" s="2">
        <f>IF(抽出データ!AH97-2&lt;0,0,抽出データ!AH97-2)</f>
        <v>1</v>
      </c>
      <c r="U97" s="2">
        <f>IF(抽出データ!AI97-2&lt;0,0,抽出データ!AI97-2)</f>
        <v>2</v>
      </c>
      <c r="V97" s="2">
        <f>IF(抽出データ!AJ97-2&lt;0,0,抽出データ!AJ97-2)</f>
        <v>2</v>
      </c>
      <c r="W97" s="2">
        <f>IF(抽出データ!AK97-2&lt;0,0,抽出データ!AK97-2)</f>
        <v>2</v>
      </c>
      <c r="X97" s="2">
        <f>IF(抽出データ!AL97-2&lt;0,0,抽出データ!AL97-2)</f>
        <v>1</v>
      </c>
      <c r="Y97" s="2">
        <f>IF(抽出データ!AM97-2&lt;0,0,抽出データ!AM97-2)</f>
        <v>0</v>
      </c>
      <c r="Z97" s="2">
        <f>IF(抽出データ!AN97-2&lt;0,0,抽出データ!AN97-2)</f>
        <v>2</v>
      </c>
      <c r="AA97" s="2">
        <f>IF(抽出データ!AO97-2&lt;0,0,抽出データ!AO97-2)</f>
        <v>2</v>
      </c>
      <c r="AB97" s="2">
        <f>IF(抽出データ!AP97-2&lt;0,0,抽出データ!AP97-2)</f>
        <v>2</v>
      </c>
      <c r="AC97" s="2">
        <f>IF(抽出データ!AQ97-2&lt;0,0,抽出データ!AQ97-2)</f>
        <v>2</v>
      </c>
      <c r="AD97" s="2">
        <f>IF(抽出データ!AR97-2&lt;=0,1,2)</f>
        <v>1</v>
      </c>
      <c r="AE97" s="2">
        <f>IF(抽出データ!AS97-2&lt;=0,1,2)</f>
        <v>1</v>
      </c>
      <c r="AF97" s="2">
        <f>IF(抽出データ!AT97-2&lt;=0,1,2)</f>
        <v>1</v>
      </c>
      <c r="AG97" s="2">
        <f>IF(抽出データ!AU97-2&lt;=0,1,2)</f>
        <v>1</v>
      </c>
      <c r="AH97" s="2">
        <f>IF(抽出データ!AV97-2&lt;=0,1,2)</f>
        <v>1</v>
      </c>
      <c r="AI97" s="2">
        <f>IF(抽出データ!AW97-2&lt;=0,1,2)</f>
        <v>1</v>
      </c>
      <c r="AJ97" s="2">
        <f>IF(抽出データ!AX97-2&lt;=0,1,2)</f>
        <v>2</v>
      </c>
      <c r="AK97" s="2">
        <f>IF(抽出データ!AY97-2&lt;=0,1,2)</f>
        <v>1</v>
      </c>
      <c r="AL97" s="2">
        <f>IF(抽出データ!AZ97-2&lt;0,0,抽出データ!AZ97-2)</f>
        <v>2</v>
      </c>
      <c r="AM97" s="2">
        <f>IF(抽出データ!BB97-2&lt;0,0,抽出データ!BB97-2)</f>
        <v>2</v>
      </c>
      <c r="AN97" s="2">
        <f>IF(抽出データ!BD97-2&lt;0,0,抽出データ!BD97-2)</f>
        <v>1</v>
      </c>
      <c r="AO97" s="2">
        <f>MIN(2,IF(抽出データ!BE97-2&lt;0,0,抽出データ!BE97-2))</f>
        <v>2</v>
      </c>
      <c r="AP97" s="2">
        <f>IF(抽出データ!BF97-2&lt;0,0,抽出データ!BF97-2)</f>
        <v>1</v>
      </c>
      <c r="AQ97" s="2">
        <f>IF(抽出データ!BG97-2&lt;0,0,抽出データ!BG97-2)</f>
        <v>1</v>
      </c>
      <c r="AR97" s="2">
        <f>IF(抽出データ!BH97-2&lt;0,0,抽出データ!BH97-2)</f>
        <v>1</v>
      </c>
      <c r="AS97" s="2">
        <f t="shared" si="19"/>
        <v>0</v>
      </c>
      <c r="AT97" s="2">
        <f>IF(抽出データ!DB97-2&lt;=0,1,2)</f>
        <v>1</v>
      </c>
      <c r="AU97" s="2">
        <f>IF(抽出データ!DD97-2&lt;0,0,抽出データ!DD97-2)</f>
        <v>0</v>
      </c>
      <c r="AV97" s="2">
        <f>IF(抽出データ!DE97-2&lt;0,0,抽出データ!DE97-2)</f>
        <v>1</v>
      </c>
      <c r="AW97" s="2">
        <f>IF(抽出データ!DF97-2&lt;0,0,IF(抽出データ!DF97&gt;3,2,1))</f>
        <v>2</v>
      </c>
      <c r="AX97" s="2">
        <f>IF(抽出データ!DG97-2&lt;=0,1,2)</f>
        <v>2</v>
      </c>
      <c r="AY97" s="8">
        <v>5</v>
      </c>
      <c r="AZ97" s="2">
        <v>4</v>
      </c>
      <c r="BA97" s="2">
        <v>4</v>
      </c>
      <c r="BI97" s="4" t="s">
        <v>445</v>
      </c>
      <c r="BJ97" s="2">
        <v>2</v>
      </c>
      <c r="BL97" s="2">
        <v>3</v>
      </c>
      <c r="BO97" s="2">
        <v>4</v>
      </c>
      <c r="BP97" s="2">
        <v>3</v>
      </c>
      <c r="BQ97" s="2">
        <v>5</v>
      </c>
      <c r="BR97" s="2">
        <v>3</v>
      </c>
      <c r="BS97" s="2">
        <v>4</v>
      </c>
      <c r="BT97" s="2">
        <v>4</v>
      </c>
      <c r="BV97" s="2">
        <f t="shared" si="20"/>
        <v>60</v>
      </c>
      <c r="BW97" s="2">
        <f t="shared" si="21"/>
        <v>25</v>
      </c>
      <c r="BX97" s="2">
        <f t="shared" si="22"/>
        <v>10</v>
      </c>
      <c r="BY97" s="2">
        <f t="shared" si="23"/>
        <v>18</v>
      </c>
      <c r="BZ97" s="2">
        <f t="shared" si="24"/>
        <v>29</v>
      </c>
      <c r="CA97" s="2">
        <f t="shared" si="25"/>
        <v>18</v>
      </c>
      <c r="CB97" s="2">
        <f t="shared" si="26"/>
        <v>11</v>
      </c>
      <c r="CC97" s="2">
        <f t="shared" si="27"/>
        <v>15</v>
      </c>
      <c r="CD97" s="2">
        <f t="shared" si="28"/>
        <v>15</v>
      </c>
      <c r="CE97" s="2">
        <f t="shared" si="29"/>
        <v>14</v>
      </c>
      <c r="CF97" s="2">
        <f t="shared" si="30"/>
        <v>10</v>
      </c>
      <c r="CG97" s="2">
        <f t="shared" si="31"/>
        <v>20</v>
      </c>
      <c r="CH97" s="2">
        <f t="shared" si="35"/>
        <v>6</v>
      </c>
      <c r="CI97" s="2">
        <f t="shared" si="32"/>
        <v>14</v>
      </c>
      <c r="CJ97" s="2">
        <f t="shared" si="33"/>
        <v>26</v>
      </c>
      <c r="CK97" s="2">
        <f>55+IF(抽出データ!BJ97=1,60,0)+IF(抽出データ!BK97=1,25,0)+IF(抽出データ!BM97=1,5,0)+IF(抽出データ!BL97=1,5,0)+IF(抽出データ!BN97=1,5,0)</f>
        <v>80</v>
      </c>
      <c r="CL97" s="2">
        <f>(80+IF(抽出データ!BR97=1,12,0)+IF(SUM(抽出データ!BS97:BV97,抽出データ!CB97)&gt;1,22,IF(SUM(抽出データ!BS97:BV97,抽出データ!CB97)=1,11,0)))</f>
        <v>102</v>
      </c>
      <c r="CM97" s="2">
        <f>80+IF(抽出データ!CH97=1,40,0)+IF(抽出データ!CI97=1,20,0)+IF(抽出データ!CJ97=1,20,0)</f>
        <v>100</v>
      </c>
      <c r="CN97" s="2">
        <f>80+IF(抽出データ!CN97=1,10,0)+IF(抽出データ!CO97=1,5,0)+IF(抽出データ!CP97=1,10,0)+12</f>
        <v>97</v>
      </c>
      <c r="CO97" s="2">
        <f>IF(SUM(抽出データ!CT97:CW97)&gt;0,120,100)</f>
        <v>120</v>
      </c>
      <c r="CQ97" s="2">
        <f t="shared" si="34"/>
        <v>93.3</v>
      </c>
    </row>
    <row r="98" spans="1:95">
      <c r="A98" s="2">
        <v>1982</v>
      </c>
      <c r="B98" s="2">
        <v>780</v>
      </c>
      <c r="C98" s="2">
        <v>1</v>
      </c>
      <c r="D98" s="2">
        <f t="shared" si="18"/>
        <v>780</v>
      </c>
      <c r="E98" s="4" t="s">
        <v>112</v>
      </c>
      <c r="F98" s="2">
        <f>IF(抽出データ!S98-2&lt;0,0,抽出データ!S98-2)</f>
        <v>2</v>
      </c>
      <c r="G98" s="2">
        <f>IF(抽出データ!T98-2&lt;0,0,抽出データ!T98-2)</f>
        <v>1</v>
      </c>
      <c r="H98" s="2">
        <f>IF(抽出データ!U98-2&lt;0,0,抽出データ!U98-2)</f>
        <v>0</v>
      </c>
      <c r="I98" s="2">
        <f>IF(抽出データ!V98-2&lt;0,0,抽出データ!V98-2)</f>
        <v>2</v>
      </c>
      <c r="J98" s="2">
        <f>MIN(2,IF(抽出データ!W98-2&lt;0,0,抽出データ!W98-2))</f>
        <v>1</v>
      </c>
      <c r="K98" s="2">
        <f>IF(抽出データ!X98-2&lt;0,0,抽出データ!X98-2)</f>
        <v>0</v>
      </c>
      <c r="L98" s="2">
        <f>IF(抽出データ!Y98-2&lt;0,0,抽出データ!Y98-2)</f>
        <v>0</v>
      </c>
      <c r="M98" s="2">
        <f>IF(抽出データ!Z98-2&lt;0,0,抽出データ!Z98-2)</f>
        <v>0</v>
      </c>
      <c r="N98" s="2">
        <f>IF(抽出データ!AB98-2&lt;0,0,抽出データ!AB98-2)</f>
        <v>1</v>
      </c>
      <c r="O98" s="2">
        <f>IF(抽出データ!AC98-2&lt;0,0,抽出データ!AC98-2)</f>
        <v>2</v>
      </c>
      <c r="P98" s="2">
        <f>IF(抽出データ!AD98-2&lt;0,0,抽出データ!AD98-2)</f>
        <v>2</v>
      </c>
      <c r="Q98" s="2">
        <f>IF(抽出データ!AE98-2&lt;0,0,抽出データ!AE98-2)</f>
        <v>2</v>
      </c>
      <c r="R98" s="2">
        <f>IF(抽出データ!AF98-2&lt;0,0,抽出データ!AF98-2)</f>
        <v>0</v>
      </c>
      <c r="S98" s="2">
        <f>IF(抽出データ!AG98-2&lt;0,0,抽出データ!AG98-2)</f>
        <v>0</v>
      </c>
      <c r="T98" s="2">
        <f>IF(抽出データ!AH98-2&lt;0,0,抽出データ!AH98-2)</f>
        <v>1</v>
      </c>
      <c r="U98" s="2">
        <f>IF(抽出データ!AI98-2&lt;0,0,抽出データ!AI98-2)</f>
        <v>1</v>
      </c>
      <c r="V98" s="2">
        <f>IF(抽出データ!AJ98-2&lt;0,0,抽出データ!AJ98-2)</f>
        <v>0</v>
      </c>
      <c r="W98" s="2">
        <f>IF(抽出データ!AK98-2&lt;0,0,抽出データ!AK98-2)</f>
        <v>1</v>
      </c>
      <c r="X98" s="2">
        <f>IF(抽出データ!AL98-2&lt;0,0,抽出データ!AL98-2)</f>
        <v>1</v>
      </c>
      <c r="Y98" s="2">
        <f>IF(抽出データ!AM98-2&lt;0,0,抽出データ!AM98-2)</f>
        <v>2</v>
      </c>
      <c r="Z98" s="2">
        <f>IF(抽出データ!AN98-2&lt;0,0,抽出データ!AN98-2)</f>
        <v>1</v>
      </c>
      <c r="AA98" s="2">
        <f>IF(抽出データ!AO98-2&lt;0,0,抽出データ!AO98-2)</f>
        <v>2</v>
      </c>
      <c r="AB98" s="2">
        <f>IF(抽出データ!AP98-2&lt;0,0,抽出データ!AP98-2)</f>
        <v>2</v>
      </c>
      <c r="AC98" s="2">
        <f>IF(抽出データ!AQ98-2&lt;0,0,抽出データ!AQ98-2)</f>
        <v>1</v>
      </c>
      <c r="AD98" s="2">
        <f>IF(抽出データ!AR98-2&lt;=0,1,2)</f>
        <v>1</v>
      </c>
      <c r="AE98" s="2">
        <f>IF(抽出データ!AS98-2&lt;=0,1,2)</f>
        <v>2</v>
      </c>
      <c r="AF98" s="2">
        <f>IF(抽出データ!AT98-2&lt;=0,1,2)</f>
        <v>1</v>
      </c>
      <c r="AG98" s="2">
        <f>IF(抽出データ!AU98-2&lt;=0,1,2)</f>
        <v>1</v>
      </c>
      <c r="AH98" s="2">
        <f>IF(抽出データ!AV98-2&lt;=0,1,2)</f>
        <v>1</v>
      </c>
      <c r="AI98" s="2">
        <f>IF(抽出データ!AW98-2&lt;=0,1,2)</f>
        <v>1</v>
      </c>
      <c r="AJ98" s="2">
        <f>IF(抽出データ!AX98-2&lt;=0,1,2)</f>
        <v>1</v>
      </c>
      <c r="AK98" s="2">
        <f>IF(抽出データ!AY98-2&lt;=0,1,2)</f>
        <v>1</v>
      </c>
      <c r="AL98" s="2">
        <f>IF(抽出データ!AZ98-2&lt;0,0,抽出データ!AZ98-2)</f>
        <v>0</v>
      </c>
      <c r="AM98" s="2">
        <f>IF(抽出データ!BB98-2&lt;0,0,抽出データ!BB98-2)</f>
        <v>0</v>
      </c>
      <c r="AN98" s="2">
        <f>IF(抽出データ!BD98-2&lt;0,0,抽出データ!BD98-2)</f>
        <v>0</v>
      </c>
      <c r="AO98" s="2">
        <f>MIN(2,IF(抽出データ!BE98-2&lt;0,0,抽出データ!BE98-2))</f>
        <v>0</v>
      </c>
      <c r="AP98" s="2">
        <f>IF(抽出データ!BF98-2&lt;0,0,抽出データ!BF98-2)</f>
        <v>1</v>
      </c>
      <c r="AQ98" s="2">
        <f>IF(抽出データ!BG98-2&lt;0,0,抽出データ!BG98-2)</f>
        <v>1</v>
      </c>
      <c r="AR98" s="2">
        <f>IF(抽出データ!BH98-2&lt;0,0,抽出データ!BH98-2)</f>
        <v>0</v>
      </c>
      <c r="AS98" s="2">
        <f t="shared" si="19"/>
        <v>0</v>
      </c>
      <c r="AT98" s="2">
        <f>IF(抽出データ!DB98-2&lt;=0,1,2)</f>
        <v>1</v>
      </c>
      <c r="AU98" s="2">
        <f>IF(抽出データ!DD98-2&lt;0,0,抽出データ!DD98-2)</f>
        <v>1</v>
      </c>
      <c r="AV98" s="2">
        <f>IF(抽出データ!DE98-2&lt;0,0,抽出データ!DE98-2)</f>
        <v>1</v>
      </c>
      <c r="AW98" s="2">
        <f>IF(抽出データ!DF98-2&lt;0,0,IF(抽出データ!DF98&gt;3,2,1))</f>
        <v>2</v>
      </c>
      <c r="AX98" s="2">
        <f>IF(抽出データ!DG98-2&lt;=0,1,2)</f>
        <v>2</v>
      </c>
      <c r="AY98" s="8">
        <v>4</v>
      </c>
      <c r="AZ98" s="2">
        <v>3</v>
      </c>
      <c r="BA98" s="2">
        <v>2</v>
      </c>
      <c r="BB98" s="2">
        <v>0</v>
      </c>
      <c r="BC98" s="2">
        <v>1</v>
      </c>
      <c r="BD98" s="2">
        <v>1</v>
      </c>
      <c r="BE98" s="2">
        <v>0</v>
      </c>
      <c r="BF98" s="2">
        <v>0</v>
      </c>
      <c r="BG98" s="2">
        <v>0</v>
      </c>
      <c r="BH98" s="2">
        <v>0</v>
      </c>
      <c r="BI98" s="4" t="s">
        <v>445</v>
      </c>
      <c r="BJ98" s="2">
        <v>1</v>
      </c>
      <c r="BK98" s="2">
        <v>92</v>
      </c>
      <c r="BL98" s="2">
        <v>1</v>
      </c>
      <c r="BM98" s="2">
        <v>15000</v>
      </c>
      <c r="BO98" s="2">
        <v>3</v>
      </c>
      <c r="BP98" s="2">
        <v>3</v>
      </c>
      <c r="BQ98" s="2">
        <v>3</v>
      </c>
      <c r="BR98" s="2">
        <v>5</v>
      </c>
      <c r="BS98" s="2">
        <v>3</v>
      </c>
      <c r="BT98" s="2">
        <v>3</v>
      </c>
      <c r="BV98" s="2">
        <f t="shared" si="20"/>
        <v>43</v>
      </c>
      <c r="BW98" s="2">
        <f t="shared" si="21"/>
        <v>21</v>
      </c>
      <c r="BX98" s="2">
        <f t="shared" si="22"/>
        <v>10</v>
      </c>
      <c r="BY98" s="2">
        <f t="shared" si="23"/>
        <v>11</v>
      </c>
      <c r="BZ98" s="2">
        <f t="shared" si="24"/>
        <v>26</v>
      </c>
      <c r="CA98" s="2">
        <f t="shared" si="25"/>
        <v>11</v>
      </c>
      <c r="CB98" s="2">
        <f t="shared" si="26"/>
        <v>9</v>
      </c>
      <c r="CC98" s="2">
        <f t="shared" si="27"/>
        <v>13</v>
      </c>
      <c r="CD98" s="2">
        <f t="shared" si="28"/>
        <v>16</v>
      </c>
      <c r="CE98" s="2">
        <f t="shared" si="29"/>
        <v>14</v>
      </c>
      <c r="CF98" s="2">
        <f t="shared" si="30"/>
        <v>8</v>
      </c>
      <c r="CG98" s="2">
        <f t="shared" si="31"/>
        <v>16</v>
      </c>
      <c r="CH98" s="2">
        <f t="shared" si="35"/>
        <v>6</v>
      </c>
      <c r="CI98" s="2">
        <f t="shared" si="32"/>
        <v>6</v>
      </c>
      <c r="CJ98" s="2">
        <f t="shared" si="33"/>
        <v>15</v>
      </c>
      <c r="CK98" s="2">
        <f>55+IF(抽出データ!BJ98=1,60,0)+IF(抽出データ!BK98=1,25,0)+IF(抽出データ!BM98=1,5,0)+IF(抽出データ!BL98=1,5,0)+IF(抽出データ!BN98=1,5,0)</f>
        <v>55</v>
      </c>
      <c r="CL98" s="2">
        <f>(80+IF(抽出データ!BR98=1,12,0)+IF(SUM(抽出データ!BS98:BV98,抽出データ!CB98)&gt;1,22,IF(SUM(抽出データ!BS98:BV98,抽出データ!CB98)=1,11,0)))</f>
        <v>80</v>
      </c>
      <c r="CM98" s="2">
        <f>80+IF(抽出データ!CH98=1,40,0)+IF(抽出データ!CI98=1,20,0)+IF(抽出データ!CJ98=1,20,0)</f>
        <v>80</v>
      </c>
      <c r="CN98" s="2">
        <f>80+IF(抽出データ!CN98=1,10,0)+IF(抽出データ!CO98=1,5,0)+IF(抽出データ!CP98=1,10,0)+12</f>
        <v>92</v>
      </c>
      <c r="CO98" s="2">
        <f>IF(SUM(抽出データ!CT98:CW98)&gt;0,120,100)</f>
        <v>100</v>
      </c>
      <c r="CQ98" s="2">
        <f t="shared" si="34"/>
        <v>72.2</v>
      </c>
    </row>
    <row r="99" spans="1:95">
      <c r="A99" s="2">
        <v>1990</v>
      </c>
      <c r="B99" s="2">
        <v>800</v>
      </c>
      <c r="C99" s="2">
        <v>3</v>
      </c>
      <c r="D99" s="2">
        <f t="shared" si="18"/>
        <v>266.66666666666669</v>
      </c>
      <c r="E99" s="4" t="s">
        <v>113</v>
      </c>
      <c r="F99" s="2">
        <f>IF(抽出データ!S99-2&lt;0,0,抽出データ!S99-2)</f>
        <v>2</v>
      </c>
      <c r="G99" s="2">
        <f>IF(抽出データ!T99-2&lt;0,0,抽出データ!T99-2)</f>
        <v>1</v>
      </c>
      <c r="H99" s="2">
        <f>IF(抽出データ!U99-2&lt;0,0,抽出データ!U99-2)</f>
        <v>1</v>
      </c>
      <c r="I99" s="2">
        <f>IF(抽出データ!V99-2&lt;0,0,抽出データ!V99-2)</f>
        <v>1</v>
      </c>
      <c r="J99" s="2">
        <f>MIN(2,IF(抽出データ!W99-2&lt;0,0,抽出データ!W99-2))</f>
        <v>1</v>
      </c>
      <c r="K99" s="2">
        <f>IF(抽出データ!X99-2&lt;0,0,抽出データ!X99-2)</f>
        <v>0</v>
      </c>
      <c r="L99" s="2">
        <f>IF(抽出データ!Y99-2&lt;0,0,抽出データ!Y99-2)</f>
        <v>0</v>
      </c>
      <c r="M99" s="2">
        <f>IF(抽出データ!Z99-2&lt;0,0,抽出データ!Z99-2)</f>
        <v>2</v>
      </c>
      <c r="N99" s="2">
        <f>IF(抽出データ!AB99-2&lt;0,0,抽出データ!AB99-2)</f>
        <v>2</v>
      </c>
      <c r="O99" s="2">
        <f>IF(抽出データ!AC99-2&lt;0,0,抽出データ!AC99-2)</f>
        <v>2</v>
      </c>
      <c r="P99" s="2">
        <f>IF(抽出データ!AD99-2&lt;0,0,抽出データ!AD99-2)</f>
        <v>2</v>
      </c>
      <c r="Q99" s="2">
        <f>IF(抽出データ!AE99-2&lt;0,0,抽出データ!AE99-2)</f>
        <v>2</v>
      </c>
      <c r="R99" s="2">
        <f>IF(抽出データ!AF99-2&lt;0,0,抽出データ!AF99-2)</f>
        <v>0</v>
      </c>
      <c r="S99" s="2">
        <f>IF(抽出データ!AG99-2&lt;0,0,抽出データ!AG99-2)</f>
        <v>1</v>
      </c>
      <c r="T99" s="2">
        <f>IF(抽出データ!AH99-2&lt;0,0,抽出データ!AH99-2)</f>
        <v>1</v>
      </c>
      <c r="U99" s="2">
        <f>IF(抽出データ!AI99-2&lt;0,0,抽出データ!AI99-2)</f>
        <v>1</v>
      </c>
      <c r="V99" s="2">
        <f>IF(抽出データ!AJ99-2&lt;0,0,抽出データ!AJ99-2)</f>
        <v>1</v>
      </c>
      <c r="W99" s="2">
        <f>IF(抽出データ!AK99-2&lt;0,0,抽出データ!AK99-2)</f>
        <v>1</v>
      </c>
      <c r="X99" s="2">
        <f>IF(抽出データ!AL99-2&lt;0,0,抽出データ!AL99-2)</f>
        <v>2</v>
      </c>
      <c r="Y99" s="2">
        <f>IF(抽出データ!AM99-2&lt;0,0,抽出データ!AM99-2)</f>
        <v>2</v>
      </c>
      <c r="Z99" s="2">
        <f>IF(抽出データ!AN99-2&lt;0,0,抽出データ!AN99-2)</f>
        <v>0</v>
      </c>
      <c r="AA99" s="2">
        <f>IF(抽出データ!AO99-2&lt;0,0,抽出データ!AO99-2)</f>
        <v>2</v>
      </c>
      <c r="AB99" s="2">
        <f>IF(抽出データ!AP99-2&lt;0,0,抽出データ!AP99-2)</f>
        <v>2</v>
      </c>
      <c r="AC99" s="2">
        <f>IF(抽出データ!AQ99-2&lt;0,0,抽出データ!AQ99-2)</f>
        <v>2</v>
      </c>
      <c r="AD99" s="2">
        <f>IF(抽出データ!AR99-2&lt;=0,1,2)</f>
        <v>1</v>
      </c>
      <c r="AE99" s="2">
        <f>IF(抽出データ!AS99-2&lt;=0,1,2)</f>
        <v>1</v>
      </c>
      <c r="AF99" s="2">
        <f>IF(抽出データ!AT99-2&lt;=0,1,2)</f>
        <v>2</v>
      </c>
      <c r="AG99" s="2">
        <f>IF(抽出データ!AU99-2&lt;=0,1,2)</f>
        <v>1</v>
      </c>
      <c r="AH99" s="2">
        <f>IF(抽出データ!AV99-2&lt;=0,1,2)</f>
        <v>2</v>
      </c>
      <c r="AI99" s="2">
        <f>IF(抽出データ!AW99-2&lt;=0,1,2)</f>
        <v>1</v>
      </c>
      <c r="AJ99" s="2">
        <f>IF(抽出データ!AX99-2&lt;=0,1,2)</f>
        <v>1</v>
      </c>
      <c r="AK99" s="2">
        <f>IF(抽出データ!AY99-2&lt;=0,1,2)</f>
        <v>1</v>
      </c>
      <c r="AL99" s="2">
        <f>IF(抽出データ!AZ99-2&lt;0,0,抽出データ!AZ99-2)</f>
        <v>0</v>
      </c>
      <c r="AM99" s="2">
        <f>IF(抽出データ!BB99-2&lt;0,0,抽出データ!BB99-2)</f>
        <v>0</v>
      </c>
      <c r="AN99" s="2">
        <f>IF(抽出データ!BD99-2&lt;0,0,抽出データ!BD99-2)</f>
        <v>0</v>
      </c>
      <c r="AO99" s="2">
        <f>MIN(2,IF(抽出データ!BE99-2&lt;0,0,抽出データ!BE99-2))</f>
        <v>0</v>
      </c>
      <c r="AP99" s="2">
        <f>IF(抽出データ!BF99-2&lt;0,0,抽出データ!BF99-2)</f>
        <v>1</v>
      </c>
      <c r="AQ99" s="2">
        <f>IF(抽出データ!BG99-2&lt;0,0,抽出データ!BG99-2)</f>
        <v>0</v>
      </c>
      <c r="AR99" s="2">
        <f>IF(抽出データ!BH99-2&lt;0,0,抽出データ!BH99-2)</f>
        <v>0</v>
      </c>
      <c r="AS99" s="2">
        <f t="shared" si="19"/>
        <v>0</v>
      </c>
      <c r="AT99" s="2">
        <f>IF(抽出データ!DB99-2&lt;=0,1,2)</f>
        <v>1</v>
      </c>
      <c r="AU99" s="2">
        <f>IF(抽出データ!DD99-2&lt;0,0,抽出データ!DD99-2)</f>
        <v>1</v>
      </c>
      <c r="AV99" s="2">
        <f>IF(抽出データ!DE99-2&lt;0,0,抽出データ!DE99-2)</f>
        <v>1</v>
      </c>
      <c r="AW99" s="2">
        <f>IF(抽出データ!DF99-2&lt;0,0,IF(抽出データ!DF99&gt;3,2,1))</f>
        <v>1</v>
      </c>
      <c r="AX99" s="2">
        <f>IF(抽出データ!DG99-2&lt;=0,1,2)</f>
        <v>1</v>
      </c>
      <c r="AY99" s="8">
        <v>4</v>
      </c>
      <c r="AZ99" s="2">
        <v>3</v>
      </c>
      <c r="BA99" s="2">
        <v>2</v>
      </c>
      <c r="BB99" s="2">
        <v>1</v>
      </c>
      <c r="BC99" s="2">
        <v>1</v>
      </c>
      <c r="BD99" s="2">
        <v>1</v>
      </c>
      <c r="BE99" s="2">
        <v>1</v>
      </c>
      <c r="BF99" s="2">
        <v>1</v>
      </c>
      <c r="BG99" s="2">
        <v>0</v>
      </c>
      <c r="BH99" s="2">
        <v>0</v>
      </c>
      <c r="BI99" s="4" t="s">
        <v>445</v>
      </c>
      <c r="BJ99" s="2">
        <v>1</v>
      </c>
      <c r="BK99" s="2">
        <v>50</v>
      </c>
      <c r="BL99" s="2">
        <v>3</v>
      </c>
      <c r="BO99" s="2">
        <v>4</v>
      </c>
      <c r="BP99" s="2">
        <v>5</v>
      </c>
      <c r="BQ99" s="2">
        <v>5</v>
      </c>
      <c r="BR99" s="2">
        <v>5</v>
      </c>
      <c r="BS99" s="2">
        <v>5</v>
      </c>
      <c r="BT99" s="2">
        <v>5</v>
      </c>
      <c r="BV99" s="2">
        <f t="shared" si="20"/>
        <v>47</v>
      </c>
      <c r="BW99" s="2">
        <f t="shared" si="21"/>
        <v>27</v>
      </c>
      <c r="BX99" s="2">
        <f t="shared" si="22"/>
        <v>11</v>
      </c>
      <c r="BY99" s="2">
        <f t="shared" si="23"/>
        <v>9</v>
      </c>
      <c r="BZ99" s="2">
        <f t="shared" si="24"/>
        <v>30</v>
      </c>
      <c r="CA99" s="2">
        <f t="shared" si="25"/>
        <v>15</v>
      </c>
      <c r="CB99" s="2">
        <f t="shared" si="26"/>
        <v>7</v>
      </c>
      <c r="CC99" s="2">
        <f t="shared" si="27"/>
        <v>16</v>
      </c>
      <c r="CD99" s="2">
        <f t="shared" si="28"/>
        <v>18</v>
      </c>
      <c r="CE99" s="2">
        <f t="shared" si="29"/>
        <v>17</v>
      </c>
      <c r="CF99" s="2">
        <f t="shared" si="30"/>
        <v>11</v>
      </c>
      <c r="CG99" s="2">
        <f t="shared" si="31"/>
        <v>19</v>
      </c>
      <c r="CH99" s="2">
        <f t="shared" si="35"/>
        <v>4</v>
      </c>
      <c r="CI99" s="2">
        <f t="shared" si="32"/>
        <v>5</v>
      </c>
      <c r="CJ99" s="2">
        <f t="shared" si="33"/>
        <v>20</v>
      </c>
      <c r="CK99" s="2">
        <f>55+IF(抽出データ!BJ99=1,60,0)+IF(抽出データ!BK99=1,25,0)+IF(抽出データ!BM99=1,5,0)+IF(抽出データ!BL99=1,5,0)+IF(抽出データ!BN99=1,5,0)</f>
        <v>55</v>
      </c>
      <c r="CL99" s="2">
        <f>(80+IF(抽出データ!BR99=1,12,0)+IF(SUM(抽出データ!BS99:BV99,抽出データ!CB99)&gt;1,22,IF(SUM(抽出データ!BS99:BV99,抽出データ!CB99)=1,11,0)))</f>
        <v>80</v>
      </c>
      <c r="CM99" s="2">
        <f>80+IF(抽出データ!CH99=1,40,0)+IF(抽出データ!CI99=1,20,0)+IF(抽出データ!CJ99=1,20,0)</f>
        <v>80</v>
      </c>
      <c r="CN99" s="2">
        <f>80+IF(抽出データ!CN99=1,10,0)+IF(抽出データ!CO99=1,5,0)+IF(抽出データ!CP99=1,10,0)+12</f>
        <v>92</v>
      </c>
      <c r="CO99" s="2">
        <f>IF(SUM(抽出データ!CT99:CW99)&gt;0,120,100)</f>
        <v>100</v>
      </c>
      <c r="CQ99" s="2">
        <f t="shared" si="34"/>
        <v>72.2</v>
      </c>
    </row>
    <row r="100" spans="1:95">
      <c r="A100" s="2">
        <v>1970</v>
      </c>
      <c r="B100" s="2">
        <v>1000</v>
      </c>
      <c r="C100" s="2">
        <v>4</v>
      </c>
      <c r="D100" s="2">
        <f t="shared" si="18"/>
        <v>250</v>
      </c>
      <c r="E100" s="4" t="s">
        <v>114</v>
      </c>
      <c r="F100" s="2">
        <f>IF(抽出データ!S100-2&lt;0,0,抽出データ!S100-2)</f>
        <v>0</v>
      </c>
      <c r="G100" s="2">
        <f>IF(抽出データ!T100-2&lt;0,0,抽出データ!T100-2)</f>
        <v>0</v>
      </c>
      <c r="H100" s="2">
        <f>IF(抽出データ!U100-2&lt;0,0,抽出データ!U100-2)</f>
        <v>0</v>
      </c>
      <c r="I100" s="2">
        <f>IF(抽出データ!V100-2&lt;0,0,抽出データ!V100-2)</f>
        <v>0</v>
      </c>
      <c r="J100" s="2">
        <f>MIN(2,IF(抽出データ!W100-2&lt;0,0,抽出データ!W100-2))</f>
        <v>0</v>
      </c>
      <c r="K100" s="2">
        <f>IF(抽出データ!X100-2&lt;0,0,抽出データ!X100-2)</f>
        <v>0</v>
      </c>
      <c r="L100" s="2">
        <f>IF(抽出データ!Y100-2&lt;0,0,抽出データ!Y100-2)</f>
        <v>0</v>
      </c>
      <c r="M100" s="2">
        <f>IF(抽出データ!Z100-2&lt;0,0,抽出データ!Z100-2)</f>
        <v>0</v>
      </c>
      <c r="N100" s="2">
        <f>IF(抽出データ!AB100-2&lt;0,0,抽出データ!AB100-2)</f>
        <v>0</v>
      </c>
      <c r="O100" s="2">
        <f>IF(抽出データ!AC100-2&lt;0,0,抽出データ!AC100-2)</f>
        <v>2</v>
      </c>
      <c r="P100" s="2">
        <f>IF(抽出データ!AD100-2&lt;0,0,抽出データ!AD100-2)</f>
        <v>2</v>
      </c>
      <c r="Q100" s="2">
        <f>IF(抽出データ!AE100-2&lt;0,0,抽出データ!AE100-2)</f>
        <v>2</v>
      </c>
      <c r="R100" s="2">
        <f>IF(抽出データ!AF100-2&lt;0,0,抽出データ!AF100-2)</f>
        <v>0</v>
      </c>
      <c r="S100" s="2">
        <f>IF(抽出データ!AG100-2&lt;0,0,抽出データ!AG100-2)</f>
        <v>0</v>
      </c>
      <c r="T100" s="2">
        <f>IF(抽出データ!AH100-2&lt;0,0,抽出データ!AH100-2)</f>
        <v>1</v>
      </c>
      <c r="U100" s="2">
        <f>IF(抽出データ!AI100-2&lt;0,0,抽出データ!AI100-2)</f>
        <v>0</v>
      </c>
      <c r="V100" s="2">
        <f>IF(抽出データ!AJ100-2&lt;0,0,抽出データ!AJ100-2)</f>
        <v>0</v>
      </c>
      <c r="W100" s="2">
        <f>IF(抽出データ!AK100-2&lt;0,0,抽出データ!AK100-2)</f>
        <v>0</v>
      </c>
      <c r="X100" s="2">
        <f>IF(抽出データ!AL100-2&lt;0,0,抽出データ!AL100-2)</f>
        <v>1</v>
      </c>
      <c r="Y100" s="2">
        <f>IF(抽出データ!AM100-2&lt;0,0,抽出データ!AM100-2)</f>
        <v>0</v>
      </c>
      <c r="Z100" s="2">
        <f>IF(抽出データ!AN100-2&lt;0,0,抽出データ!AN100-2)</f>
        <v>0</v>
      </c>
      <c r="AA100" s="2">
        <f>IF(抽出データ!AO100-2&lt;0,0,抽出データ!AO100-2)</f>
        <v>0</v>
      </c>
      <c r="AB100" s="2">
        <f>IF(抽出データ!AP100-2&lt;0,0,抽出データ!AP100-2)</f>
        <v>2</v>
      </c>
      <c r="AC100" s="2">
        <f>IF(抽出データ!AQ100-2&lt;0,0,抽出データ!AQ100-2)</f>
        <v>2</v>
      </c>
      <c r="AD100" s="2">
        <f>IF(抽出データ!AR100-2&lt;=0,1,2)</f>
        <v>1</v>
      </c>
      <c r="AE100" s="2">
        <f>IF(抽出データ!AS100-2&lt;=0,1,2)</f>
        <v>1</v>
      </c>
      <c r="AF100" s="2">
        <f>IF(抽出データ!AT100-2&lt;=0,1,2)</f>
        <v>1</v>
      </c>
      <c r="AG100" s="2">
        <f>IF(抽出データ!AU100-2&lt;=0,1,2)</f>
        <v>1</v>
      </c>
      <c r="AH100" s="2">
        <f>IF(抽出データ!AV100-2&lt;=0,1,2)</f>
        <v>1</v>
      </c>
      <c r="AI100" s="2">
        <f>IF(抽出データ!AW100-2&lt;=0,1,2)</f>
        <v>1</v>
      </c>
      <c r="AJ100" s="2">
        <f>IF(抽出データ!AX100-2&lt;=0,1,2)</f>
        <v>1</v>
      </c>
      <c r="AK100" s="2">
        <f>IF(抽出データ!AY100-2&lt;=0,1,2)</f>
        <v>1</v>
      </c>
      <c r="AL100" s="2">
        <f>IF(抽出データ!AZ100-2&lt;0,0,抽出データ!AZ100-2)</f>
        <v>0</v>
      </c>
      <c r="AM100" s="2">
        <f>IF(抽出データ!BB100-2&lt;0,0,抽出データ!BB100-2)</f>
        <v>0</v>
      </c>
      <c r="AN100" s="2">
        <f>IF(抽出データ!BD100-2&lt;0,0,抽出データ!BD100-2)</f>
        <v>0</v>
      </c>
      <c r="AO100" s="2">
        <f>MIN(2,IF(抽出データ!BE100-2&lt;0,0,抽出データ!BE100-2))</f>
        <v>0</v>
      </c>
      <c r="AP100" s="2">
        <f>IF(抽出データ!BF100-2&lt;0,0,抽出データ!BF100-2)</f>
        <v>0</v>
      </c>
      <c r="AQ100" s="2">
        <f>IF(抽出データ!BG100-2&lt;0,0,抽出データ!BG100-2)</f>
        <v>0</v>
      </c>
      <c r="AR100" s="2">
        <f>IF(抽出データ!BH100-2&lt;0,0,抽出データ!BH100-2)</f>
        <v>0</v>
      </c>
      <c r="AS100" s="2">
        <f t="shared" si="19"/>
        <v>0</v>
      </c>
      <c r="AT100" s="2">
        <f>IF(抽出データ!DB100-2&lt;=0,1,2)</f>
        <v>1</v>
      </c>
      <c r="AU100" s="2">
        <f>IF(抽出データ!DD100-2&lt;0,0,抽出データ!DD100-2)</f>
        <v>0</v>
      </c>
      <c r="AV100" s="2">
        <f>IF(抽出データ!DE100-2&lt;0,0,抽出データ!DE100-2)</f>
        <v>1</v>
      </c>
      <c r="AW100" s="2">
        <f>IF(抽出データ!DF100-2&lt;0,0,IF(抽出データ!DF100&gt;3,2,1))</f>
        <v>1</v>
      </c>
      <c r="AX100" s="2">
        <f>IF(抽出データ!DG100-2&lt;=0,1,2)</f>
        <v>1</v>
      </c>
      <c r="AY100" s="8">
        <v>1</v>
      </c>
      <c r="AZ100" s="2">
        <v>1</v>
      </c>
      <c r="BA100" s="2">
        <v>1</v>
      </c>
      <c r="BI100" s="4" t="s">
        <v>445</v>
      </c>
      <c r="BJ100" s="2">
        <v>2</v>
      </c>
      <c r="BL100" s="2">
        <v>3</v>
      </c>
      <c r="BO100" s="2">
        <v>4</v>
      </c>
      <c r="BP100" s="2">
        <v>4</v>
      </c>
      <c r="BQ100" s="2">
        <v>4</v>
      </c>
      <c r="BR100" s="2">
        <v>4</v>
      </c>
      <c r="BS100" s="2">
        <v>4</v>
      </c>
      <c r="BT100" s="2">
        <v>4</v>
      </c>
      <c r="BV100" s="2">
        <f t="shared" si="20"/>
        <v>24</v>
      </c>
      <c r="BW100" s="2">
        <f t="shared" si="21"/>
        <v>9</v>
      </c>
      <c r="BX100" s="2">
        <f t="shared" si="22"/>
        <v>8</v>
      </c>
      <c r="BY100" s="2">
        <f t="shared" si="23"/>
        <v>7</v>
      </c>
      <c r="BZ100" s="2">
        <f t="shared" si="24"/>
        <v>18</v>
      </c>
      <c r="CA100" s="2">
        <f t="shared" si="25"/>
        <v>5</v>
      </c>
      <c r="CB100" s="2">
        <f t="shared" si="26"/>
        <v>6</v>
      </c>
      <c r="CC100" s="2">
        <f t="shared" si="27"/>
        <v>8</v>
      </c>
      <c r="CD100" s="2">
        <f t="shared" si="28"/>
        <v>7</v>
      </c>
      <c r="CE100" s="2">
        <f t="shared" si="29"/>
        <v>9</v>
      </c>
      <c r="CF100" s="2">
        <f t="shared" si="30"/>
        <v>8</v>
      </c>
      <c r="CG100" s="2">
        <f t="shared" si="31"/>
        <v>10</v>
      </c>
      <c r="CH100" s="2">
        <f t="shared" si="35"/>
        <v>4</v>
      </c>
      <c r="CI100" s="2">
        <f t="shared" si="32"/>
        <v>4</v>
      </c>
      <c r="CJ100" s="2">
        <f t="shared" si="33"/>
        <v>5</v>
      </c>
      <c r="CK100" s="2">
        <f>55+IF(抽出データ!BJ100=1,60,0)+IF(抽出データ!BK100=1,25,0)+IF(抽出データ!BM100=1,5,0)+IF(抽出データ!BL100=1,5,0)+IF(抽出データ!BN100=1,5,0)</f>
        <v>55</v>
      </c>
      <c r="CL100" s="2">
        <f>(80+IF(抽出データ!BR100=1,12,0)+IF(SUM(抽出データ!BS100:BV100,抽出データ!CB100)&gt;1,22,IF(SUM(抽出データ!BS100:BV100,抽出データ!CB100)=1,11,0)))</f>
        <v>80</v>
      </c>
      <c r="CM100" s="2">
        <f>80+IF(抽出データ!CH100=1,40,0)+IF(抽出データ!CI100=1,20,0)+IF(抽出データ!CJ100=1,20,0)</f>
        <v>80</v>
      </c>
      <c r="CN100" s="2">
        <f>80+IF(抽出データ!CN100=1,10,0)+IF(抽出データ!CO100=1,5,0)+IF(抽出データ!CP100=1,10,0)+12</f>
        <v>92</v>
      </c>
      <c r="CO100" s="2">
        <f>IF(SUM(抽出データ!CT100:CW100)&gt;0,120,100)</f>
        <v>100</v>
      </c>
      <c r="CQ100" s="2">
        <f t="shared" si="34"/>
        <v>72.2</v>
      </c>
    </row>
    <row r="101" spans="1:95">
      <c r="A101" s="2">
        <v>1995</v>
      </c>
      <c r="B101" s="2">
        <v>9000</v>
      </c>
      <c r="C101" s="2">
        <v>8</v>
      </c>
      <c r="D101" s="2">
        <f t="shared" si="18"/>
        <v>1125</v>
      </c>
      <c r="E101" s="4" t="s">
        <v>115</v>
      </c>
      <c r="F101" s="2">
        <f>IF(抽出データ!S101-2&lt;0,0,抽出データ!S101-2)</f>
        <v>0</v>
      </c>
      <c r="G101" s="2">
        <f>IF(抽出データ!T101-2&lt;0,0,抽出データ!T101-2)</f>
        <v>2</v>
      </c>
      <c r="H101" s="2">
        <f>IF(抽出データ!U101-2&lt;0,0,抽出データ!U101-2)</f>
        <v>2</v>
      </c>
      <c r="I101" s="2">
        <f>IF(抽出データ!V101-2&lt;0,0,抽出データ!V101-2)</f>
        <v>2</v>
      </c>
      <c r="J101" s="2">
        <f>MIN(2,IF(抽出データ!W101-2&lt;0,0,抽出データ!W101-2))</f>
        <v>2</v>
      </c>
      <c r="K101" s="2">
        <f>IF(抽出データ!X101-2&lt;0,0,抽出データ!X101-2)</f>
        <v>2</v>
      </c>
      <c r="L101" s="2">
        <f>IF(抽出データ!Y101-2&lt;0,0,抽出データ!Y101-2)</f>
        <v>0</v>
      </c>
      <c r="M101" s="2">
        <f>IF(抽出データ!Z101-2&lt;0,0,抽出データ!Z101-2)</f>
        <v>2</v>
      </c>
      <c r="N101" s="2">
        <f>IF(抽出データ!AB101-2&lt;0,0,抽出データ!AB101-2)</f>
        <v>2</v>
      </c>
      <c r="O101" s="2">
        <f>IF(抽出データ!AC101-2&lt;0,0,抽出データ!AC101-2)</f>
        <v>2</v>
      </c>
      <c r="P101" s="2">
        <f>IF(抽出データ!AD101-2&lt;0,0,抽出データ!AD101-2)</f>
        <v>2</v>
      </c>
      <c r="Q101" s="2">
        <f>IF(抽出データ!AE101-2&lt;0,0,抽出データ!AE101-2)</f>
        <v>2</v>
      </c>
      <c r="R101" s="2">
        <f>IF(抽出データ!AF101-2&lt;0,0,抽出データ!AF101-2)</f>
        <v>1</v>
      </c>
      <c r="S101" s="2">
        <f>IF(抽出データ!AG101-2&lt;0,0,抽出データ!AG101-2)</f>
        <v>1</v>
      </c>
      <c r="T101" s="2">
        <f>IF(抽出データ!AH101-2&lt;0,0,抽出データ!AH101-2)</f>
        <v>2</v>
      </c>
      <c r="U101" s="2">
        <f>IF(抽出データ!AI101-2&lt;0,0,抽出データ!AI101-2)</f>
        <v>2</v>
      </c>
      <c r="V101" s="2">
        <f>IF(抽出データ!AJ101-2&lt;0,0,抽出データ!AJ101-2)</f>
        <v>0</v>
      </c>
      <c r="W101" s="2">
        <f>IF(抽出データ!AK101-2&lt;0,0,抽出データ!AK101-2)</f>
        <v>1</v>
      </c>
      <c r="X101" s="2">
        <f>IF(抽出データ!AL101-2&lt;0,0,抽出データ!AL101-2)</f>
        <v>2</v>
      </c>
      <c r="Y101" s="2">
        <f>IF(抽出データ!AM101-2&lt;0,0,抽出データ!AM101-2)</f>
        <v>2</v>
      </c>
      <c r="Z101" s="2">
        <f>IF(抽出データ!AN101-2&lt;0,0,抽出データ!AN101-2)</f>
        <v>2</v>
      </c>
      <c r="AA101" s="2">
        <f>IF(抽出データ!AO101-2&lt;0,0,抽出データ!AO101-2)</f>
        <v>2</v>
      </c>
      <c r="AB101" s="2">
        <f>IF(抽出データ!AP101-2&lt;0,0,抽出データ!AP101-2)</f>
        <v>2</v>
      </c>
      <c r="AC101" s="2">
        <f>IF(抽出データ!AQ101-2&lt;0,0,抽出データ!AQ101-2)</f>
        <v>2</v>
      </c>
      <c r="AD101" s="2">
        <f>IF(抽出データ!AR101-2&lt;=0,1,2)</f>
        <v>1</v>
      </c>
      <c r="AE101" s="2">
        <f>IF(抽出データ!AS101-2&lt;=0,1,2)</f>
        <v>1</v>
      </c>
      <c r="AF101" s="2">
        <f>IF(抽出データ!AT101-2&lt;=0,1,2)</f>
        <v>2</v>
      </c>
      <c r="AG101" s="2">
        <f>IF(抽出データ!AU101-2&lt;=0,1,2)</f>
        <v>2</v>
      </c>
      <c r="AH101" s="2">
        <f>IF(抽出データ!AV101-2&lt;=0,1,2)</f>
        <v>2</v>
      </c>
      <c r="AI101" s="2">
        <f>IF(抽出データ!AW101-2&lt;=0,1,2)</f>
        <v>1</v>
      </c>
      <c r="AJ101" s="2">
        <f>IF(抽出データ!AX101-2&lt;=0,1,2)</f>
        <v>1</v>
      </c>
      <c r="AK101" s="2">
        <f>IF(抽出データ!AY101-2&lt;=0,1,2)</f>
        <v>1</v>
      </c>
      <c r="AL101" s="2">
        <f>IF(抽出データ!AZ101-2&lt;0,0,抽出データ!AZ101-2)</f>
        <v>1</v>
      </c>
      <c r="AM101" s="2">
        <f>IF(抽出データ!BB101-2&lt;0,0,抽出データ!BB101-2)</f>
        <v>1</v>
      </c>
      <c r="AN101" s="2">
        <f>IF(抽出データ!BD101-2&lt;0,0,抽出データ!BD101-2)</f>
        <v>2</v>
      </c>
      <c r="AO101" s="2">
        <f>MIN(2,IF(抽出データ!BE101-2&lt;0,0,抽出データ!BE101-2))</f>
        <v>2</v>
      </c>
      <c r="AP101" s="2">
        <f>IF(抽出データ!BF101-2&lt;0,0,抽出データ!BF101-2)</f>
        <v>1</v>
      </c>
      <c r="AQ101" s="2">
        <f>IF(抽出データ!BG101-2&lt;0,0,抽出データ!BG101-2)</f>
        <v>1</v>
      </c>
      <c r="AR101" s="2">
        <f>IF(抽出データ!BH101-2&lt;0,0,抽出データ!BH101-2)</f>
        <v>2</v>
      </c>
      <c r="AS101" s="2">
        <f t="shared" si="19"/>
        <v>0</v>
      </c>
      <c r="AT101" s="2">
        <f>IF(抽出データ!DB101-2&lt;=0,1,2)</f>
        <v>2</v>
      </c>
      <c r="AU101" s="2">
        <f>IF(抽出データ!DD101-2&lt;0,0,抽出データ!DD101-2)</f>
        <v>1</v>
      </c>
      <c r="AV101" s="2">
        <f>IF(抽出データ!DE101-2&lt;0,0,抽出データ!DE101-2)</f>
        <v>1</v>
      </c>
      <c r="AW101" s="2">
        <f>IF(抽出データ!DF101-2&lt;0,0,IF(抽出データ!DF101&gt;3,2,1))</f>
        <v>2</v>
      </c>
      <c r="AX101" s="2">
        <f>IF(抽出データ!DG101-2&lt;=0,1,2)</f>
        <v>1</v>
      </c>
      <c r="AY101" s="8">
        <v>4</v>
      </c>
      <c r="AZ101" s="2">
        <v>3</v>
      </c>
      <c r="BA101" s="2">
        <v>2</v>
      </c>
      <c r="BB101" s="2">
        <v>1</v>
      </c>
      <c r="BC101" s="2">
        <v>1</v>
      </c>
      <c r="BD101" s="2">
        <v>0</v>
      </c>
      <c r="BE101" s="2">
        <v>0</v>
      </c>
      <c r="BF101" s="2">
        <v>0</v>
      </c>
      <c r="BG101" s="2">
        <v>0</v>
      </c>
      <c r="BH101" s="2">
        <v>0</v>
      </c>
      <c r="BI101" s="4" t="s">
        <v>445</v>
      </c>
      <c r="BJ101" s="2">
        <v>1</v>
      </c>
      <c r="BK101" s="2">
        <v>80</v>
      </c>
      <c r="BL101" s="2">
        <v>2</v>
      </c>
      <c r="BN101" s="2">
        <v>11000</v>
      </c>
      <c r="BO101" s="2">
        <v>4</v>
      </c>
      <c r="BP101" s="2">
        <v>4</v>
      </c>
      <c r="BQ101" s="2">
        <v>4</v>
      </c>
      <c r="BR101" s="2">
        <v>4</v>
      </c>
      <c r="BS101" s="2">
        <v>4</v>
      </c>
      <c r="BT101" s="2">
        <v>4</v>
      </c>
      <c r="BV101" s="2">
        <f t="shared" si="20"/>
        <v>69.5</v>
      </c>
      <c r="BW101" s="2">
        <f t="shared" si="21"/>
        <v>35</v>
      </c>
      <c r="BX101" s="2">
        <f t="shared" si="22"/>
        <v>11</v>
      </c>
      <c r="BY101" s="2">
        <f t="shared" si="23"/>
        <v>18</v>
      </c>
      <c r="BZ101" s="2">
        <f t="shared" si="24"/>
        <v>37</v>
      </c>
      <c r="CA101" s="2">
        <f t="shared" si="25"/>
        <v>20</v>
      </c>
      <c r="CB101" s="2">
        <f t="shared" si="26"/>
        <v>12</v>
      </c>
      <c r="CC101" s="2">
        <f t="shared" si="27"/>
        <v>21</v>
      </c>
      <c r="CD101" s="2">
        <f t="shared" si="28"/>
        <v>22</v>
      </c>
      <c r="CE101" s="2">
        <f t="shared" si="29"/>
        <v>21</v>
      </c>
      <c r="CF101" s="2">
        <f t="shared" si="30"/>
        <v>14</v>
      </c>
      <c r="CG101" s="2">
        <f t="shared" si="31"/>
        <v>23</v>
      </c>
      <c r="CH101" s="2">
        <f t="shared" si="35"/>
        <v>6</v>
      </c>
      <c r="CI101" s="2">
        <f t="shared" si="32"/>
        <v>12</v>
      </c>
      <c r="CJ101" s="2">
        <f t="shared" si="33"/>
        <v>28.5</v>
      </c>
      <c r="CK101" s="2">
        <f>55+IF(抽出データ!BJ101=1,60,0)+IF(抽出データ!BK101=1,25,0)+IF(抽出データ!BM101=1,5,0)+IF(抽出データ!BL101=1,5,0)+IF(抽出データ!BN101=1,5,0)</f>
        <v>80</v>
      </c>
      <c r="CL101" s="2">
        <f>(80+IF(抽出データ!BR101=1,12,0)+IF(SUM(抽出データ!BS101:BV101,抽出データ!CB101)&gt;1,22,IF(SUM(抽出データ!BS101:BV101,抽出データ!CB101)=1,11,0)))</f>
        <v>102</v>
      </c>
      <c r="CM101" s="2">
        <f>80+IF(抽出データ!CH101=1,40,0)+IF(抽出データ!CI101=1,20,0)+IF(抽出データ!CJ101=1,20,0)</f>
        <v>100</v>
      </c>
      <c r="CN101" s="2">
        <f>80+IF(抽出データ!CN101=1,10,0)+IF(抽出データ!CO101=1,5,0)+IF(抽出データ!CP101=1,10,0)+12</f>
        <v>92</v>
      </c>
      <c r="CO101" s="2">
        <f>IF(SUM(抽出データ!CT101:CW101)&gt;0,120,100)</f>
        <v>100</v>
      </c>
      <c r="CQ101" s="2">
        <f t="shared" si="34"/>
        <v>91.8</v>
      </c>
    </row>
    <row r="102" spans="1:95">
      <c r="A102" s="2">
        <v>2005</v>
      </c>
      <c r="B102" s="2">
        <v>1000</v>
      </c>
      <c r="C102" s="2">
        <v>5</v>
      </c>
      <c r="D102" s="2">
        <f t="shared" si="18"/>
        <v>200</v>
      </c>
      <c r="E102" s="4" t="s">
        <v>116</v>
      </c>
      <c r="F102" s="2">
        <f>IF(抽出データ!S102-2&lt;0,0,抽出データ!S102-2)</f>
        <v>2</v>
      </c>
      <c r="G102" s="2">
        <f>IF(抽出データ!T102-2&lt;0,0,抽出データ!T102-2)</f>
        <v>1</v>
      </c>
      <c r="H102" s="2">
        <f>IF(抽出データ!U102-2&lt;0,0,抽出データ!U102-2)</f>
        <v>1</v>
      </c>
      <c r="I102" s="2">
        <f>IF(抽出データ!V102-2&lt;0,0,抽出データ!V102-2)</f>
        <v>2</v>
      </c>
      <c r="J102" s="2">
        <f>MIN(2,IF(抽出データ!W102-2&lt;0,0,抽出データ!W102-2))</f>
        <v>0</v>
      </c>
      <c r="K102" s="2">
        <f>IF(抽出データ!X102-2&lt;0,0,抽出データ!X102-2)</f>
        <v>0</v>
      </c>
      <c r="L102" s="2">
        <f>IF(抽出データ!Y102-2&lt;0,0,抽出データ!Y102-2)</f>
        <v>1</v>
      </c>
      <c r="M102" s="2">
        <f>IF(抽出データ!Z102-2&lt;0,0,抽出データ!Z102-2)</f>
        <v>0</v>
      </c>
      <c r="N102" s="2">
        <f>IF(抽出データ!AB102-2&lt;0,0,抽出データ!AB102-2)</f>
        <v>0</v>
      </c>
      <c r="O102" s="2">
        <f>IF(抽出データ!AC102-2&lt;0,0,抽出データ!AC102-2)</f>
        <v>2</v>
      </c>
      <c r="P102" s="2">
        <f>IF(抽出データ!AD102-2&lt;0,0,抽出データ!AD102-2)</f>
        <v>2</v>
      </c>
      <c r="Q102" s="2">
        <f>IF(抽出データ!AE102-2&lt;0,0,抽出データ!AE102-2)</f>
        <v>2</v>
      </c>
      <c r="R102" s="2">
        <f>IF(抽出データ!AF102-2&lt;0,0,抽出データ!AF102-2)</f>
        <v>1</v>
      </c>
      <c r="S102" s="2">
        <f>IF(抽出データ!AG102-2&lt;0,0,抽出データ!AG102-2)</f>
        <v>1</v>
      </c>
      <c r="T102" s="2">
        <f>IF(抽出データ!AH102-2&lt;0,0,抽出データ!AH102-2)</f>
        <v>0</v>
      </c>
      <c r="U102" s="2">
        <f>IF(抽出データ!AI102-2&lt;0,0,抽出データ!AI102-2)</f>
        <v>1</v>
      </c>
      <c r="V102" s="2">
        <f>IF(抽出データ!AJ102-2&lt;0,0,抽出データ!AJ102-2)</f>
        <v>1</v>
      </c>
      <c r="W102" s="2">
        <f>IF(抽出データ!AK102-2&lt;0,0,抽出データ!AK102-2)</f>
        <v>2</v>
      </c>
      <c r="X102" s="2">
        <f>IF(抽出データ!AL102-2&lt;0,0,抽出データ!AL102-2)</f>
        <v>2</v>
      </c>
      <c r="Y102" s="2">
        <f>IF(抽出データ!AM102-2&lt;0,0,抽出データ!AM102-2)</f>
        <v>2</v>
      </c>
      <c r="Z102" s="2">
        <f>IF(抽出データ!AN102-2&lt;0,0,抽出データ!AN102-2)</f>
        <v>2</v>
      </c>
      <c r="AA102" s="2">
        <f>IF(抽出データ!AO102-2&lt;0,0,抽出データ!AO102-2)</f>
        <v>2</v>
      </c>
      <c r="AB102" s="2">
        <f>IF(抽出データ!AP102-2&lt;0,0,抽出データ!AP102-2)</f>
        <v>2</v>
      </c>
      <c r="AC102" s="2">
        <f>IF(抽出データ!AQ102-2&lt;0,0,抽出データ!AQ102-2)</f>
        <v>2</v>
      </c>
      <c r="AD102" s="2">
        <f>IF(抽出データ!AR102-2&lt;=0,1,2)</f>
        <v>1</v>
      </c>
      <c r="AE102" s="2">
        <f>IF(抽出データ!AS102-2&lt;=0,1,2)</f>
        <v>1</v>
      </c>
      <c r="AF102" s="2">
        <f>IF(抽出データ!AT102-2&lt;=0,1,2)</f>
        <v>1</v>
      </c>
      <c r="AG102" s="2">
        <f>IF(抽出データ!AU102-2&lt;=0,1,2)</f>
        <v>1</v>
      </c>
      <c r="AH102" s="2">
        <f>IF(抽出データ!AV102-2&lt;=0,1,2)</f>
        <v>1</v>
      </c>
      <c r="AI102" s="2">
        <f>IF(抽出データ!AW102-2&lt;=0,1,2)</f>
        <v>1</v>
      </c>
      <c r="AJ102" s="2">
        <f>IF(抽出データ!AX102-2&lt;=0,1,2)</f>
        <v>1</v>
      </c>
      <c r="AK102" s="2">
        <f>IF(抽出データ!AY102-2&lt;=0,1,2)</f>
        <v>1</v>
      </c>
      <c r="AL102" s="2">
        <f>IF(抽出データ!AZ102-2&lt;0,0,抽出データ!AZ102-2)</f>
        <v>0</v>
      </c>
      <c r="AM102" s="2">
        <f>IF(抽出データ!BB102-2&lt;0,0,抽出データ!BB102-2)</f>
        <v>0</v>
      </c>
      <c r="AN102" s="2">
        <f>IF(抽出データ!BD102-2&lt;0,0,抽出データ!BD102-2)</f>
        <v>0</v>
      </c>
      <c r="AO102" s="2">
        <f>MIN(2,IF(抽出データ!BE102-2&lt;0,0,抽出データ!BE102-2))</f>
        <v>0</v>
      </c>
      <c r="AP102" s="2">
        <f>IF(抽出データ!BF102-2&lt;0,0,抽出データ!BF102-2)</f>
        <v>1</v>
      </c>
      <c r="AQ102" s="2">
        <f>IF(抽出データ!BG102-2&lt;0,0,抽出データ!BG102-2)</f>
        <v>0</v>
      </c>
      <c r="AR102" s="2">
        <f>IF(抽出データ!BH102-2&lt;0,0,抽出データ!BH102-2)</f>
        <v>0</v>
      </c>
      <c r="AS102" s="2">
        <f t="shared" si="19"/>
        <v>0</v>
      </c>
      <c r="AT102" s="2">
        <f>IF(抽出データ!DB102-2&lt;=0,1,2)</f>
        <v>1</v>
      </c>
      <c r="AU102" s="2">
        <f>IF(抽出データ!DD102-2&lt;0,0,抽出データ!DD102-2)</f>
        <v>1</v>
      </c>
      <c r="AV102" s="2">
        <f>IF(抽出データ!DE102-2&lt;0,0,抽出データ!DE102-2)</f>
        <v>1</v>
      </c>
      <c r="AW102" s="2">
        <f>IF(抽出データ!DF102-2&lt;0,0,IF(抽出データ!DF102&gt;3,2,1))</f>
        <v>1</v>
      </c>
      <c r="AX102" s="2">
        <f>IF(抽出データ!DG102-2&lt;=0,1,2)</f>
        <v>1</v>
      </c>
      <c r="AY102" s="8">
        <v>5</v>
      </c>
      <c r="AZ102" s="2">
        <v>4</v>
      </c>
      <c r="BA102" s="2">
        <v>3</v>
      </c>
      <c r="BI102" s="4" t="s">
        <v>445</v>
      </c>
      <c r="BJ102" s="2">
        <v>1</v>
      </c>
      <c r="BK102" s="2">
        <v>100</v>
      </c>
      <c r="BL102" s="2">
        <v>3</v>
      </c>
      <c r="BO102" s="2">
        <v>4</v>
      </c>
      <c r="BP102" s="2">
        <v>4</v>
      </c>
      <c r="BQ102" s="2">
        <v>4</v>
      </c>
      <c r="BR102" s="2">
        <v>4</v>
      </c>
      <c r="BS102" s="2">
        <v>4</v>
      </c>
      <c r="BT102" s="2">
        <v>4</v>
      </c>
      <c r="BV102" s="2">
        <f t="shared" si="20"/>
        <v>45</v>
      </c>
      <c r="BW102" s="2">
        <f t="shared" si="21"/>
        <v>26</v>
      </c>
      <c r="BX102" s="2">
        <f t="shared" si="22"/>
        <v>10</v>
      </c>
      <c r="BY102" s="2">
        <f t="shared" si="23"/>
        <v>9</v>
      </c>
      <c r="BZ102" s="2">
        <f t="shared" si="24"/>
        <v>30</v>
      </c>
      <c r="CA102" s="2">
        <f t="shared" si="25"/>
        <v>13</v>
      </c>
      <c r="CB102" s="2">
        <f t="shared" si="26"/>
        <v>7</v>
      </c>
      <c r="CC102" s="2">
        <f t="shared" si="27"/>
        <v>14</v>
      </c>
      <c r="CD102" s="2">
        <f t="shared" si="28"/>
        <v>17</v>
      </c>
      <c r="CE102" s="2">
        <f t="shared" si="29"/>
        <v>16</v>
      </c>
      <c r="CF102" s="2">
        <f t="shared" si="30"/>
        <v>10</v>
      </c>
      <c r="CG102" s="2">
        <f t="shared" si="31"/>
        <v>21</v>
      </c>
      <c r="CH102" s="2">
        <f t="shared" si="35"/>
        <v>4</v>
      </c>
      <c r="CI102" s="2">
        <f t="shared" si="32"/>
        <v>5</v>
      </c>
      <c r="CJ102" s="2">
        <f t="shared" si="33"/>
        <v>19</v>
      </c>
      <c r="CK102" s="2">
        <f>55+IF(抽出データ!BJ102=1,60,0)+IF(抽出データ!BK102=1,25,0)+IF(抽出データ!BM102=1,5,0)+IF(抽出データ!BL102=1,5,0)+IF(抽出データ!BN102=1,5,0)</f>
        <v>55</v>
      </c>
      <c r="CL102" s="2">
        <f>(80+IF(抽出データ!BR102=1,12,0)+IF(SUM(抽出データ!BS102:BV102,抽出データ!CB102)&gt;1,22,IF(SUM(抽出データ!BS102:BV102,抽出データ!CB102)=1,11,0)))</f>
        <v>80</v>
      </c>
      <c r="CM102" s="2">
        <f>80+IF(抽出データ!CH102=1,40,0)+IF(抽出データ!CI102=1,20,0)+IF(抽出データ!CJ102=1,20,0)</f>
        <v>80</v>
      </c>
      <c r="CN102" s="2">
        <f>80+IF(抽出データ!CN102=1,10,0)+IF(抽出データ!CO102=1,5,0)+IF(抽出データ!CP102=1,10,0)+12</f>
        <v>92</v>
      </c>
      <c r="CO102" s="2">
        <f>IF(SUM(抽出データ!CT102:CW102)&gt;0,120,100)</f>
        <v>100</v>
      </c>
      <c r="CQ102" s="2">
        <f t="shared" si="34"/>
        <v>72.2</v>
      </c>
    </row>
    <row r="103" spans="1:95">
      <c r="A103" s="2">
        <v>1985</v>
      </c>
      <c r="B103" s="2">
        <v>1200</v>
      </c>
      <c r="C103" s="2">
        <v>3</v>
      </c>
      <c r="D103" s="2">
        <f t="shared" si="18"/>
        <v>400</v>
      </c>
      <c r="E103" s="4" t="s">
        <v>117</v>
      </c>
      <c r="F103" s="2">
        <f>IF(抽出データ!S103-2&lt;0,0,抽出データ!S103-2)</f>
        <v>2</v>
      </c>
      <c r="G103" s="2">
        <f>IF(抽出データ!T103-2&lt;0,0,抽出データ!T103-2)</f>
        <v>0</v>
      </c>
      <c r="H103" s="2">
        <f>IF(抽出データ!U103-2&lt;0,0,抽出データ!U103-2)</f>
        <v>0</v>
      </c>
      <c r="I103" s="2">
        <f>IF(抽出データ!V103-2&lt;0,0,抽出データ!V103-2)</f>
        <v>0</v>
      </c>
      <c r="J103" s="2">
        <f>MIN(2,IF(抽出データ!W103-2&lt;0,0,抽出データ!W103-2))</f>
        <v>0</v>
      </c>
      <c r="K103" s="2">
        <f>IF(抽出データ!X103-2&lt;0,0,抽出データ!X103-2)</f>
        <v>0</v>
      </c>
      <c r="L103" s="2">
        <f>IF(抽出データ!Y103-2&lt;0,0,抽出データ!Y103-2)</f>
        <v>0</v>
      </c>
      <c r="M103" s="2">
        <f>IF(抽出データ!Z103-2&lt;0,0,抽出データ!Z103-2)</f>
        <v>1</v>
      </c>
      <c r="N103" s="2">
        <f>IF(抽出データ!AB103-2&lt;0,0,抽出データ!AB103-2)</f>
        <v>2</v>
      </c>
      <c r="O103" s="2">
        <f>IF(抽出データ!AC103-2&lt;0,0,抽出データ!AC103-2)</f>
        <v>2</v>
      </c>
      <c r="P103" s="2">
        <f>IF(抽出データ!AD103-2&lt;0,0,抽出データ!AD103-2)</f>
        <v>2</v>
      </c>
      <c r="Q103" s="2">
        <f>IF(抽出データ!AE103-2&lt;0,0,抽出データ!AE103-2)</f>
        <v>2</v>
      </c>
      <c r="R103" s="2">
        <f>IF(抽出データ!AF103-2&lt;0,0,抽出データ!AF103-2)</f>
        <v>1</v>
      </c>
      <c r="S103" s="2">
        <f>IF(抽出データ!AG103-2&lt;0,0,抽出データ!AG103-2)</f>
        <v>1</v>
      </c>
      <c r="T103" s="2">
        <f>IF(抽出データ!AH103-2&lt;0,0,抽出データ!AH103-2)</f>
        <v>1</v>
      </c>
      <c r="U103" s="2">
        <f>IF(抽出データ!AI103-2&lt;0,0,抽出データ!AI103-2)</f>
        <v>2</v>
      </c>
      <c r="V103" s="2">
        <f>IF(抽出データ!AJ103-2&lt;0,0,抽出データ!AJ103-2)</f>
        <v>2</v>
      </c>
      <c r="W103" s="2">
        <f>IF(抽出データ!AK103-2&lt;0,0,抽出データ!AK103-2)</f>
        <v>2</v>
      </c>
      <c r="X103" s="2">
        <f>IF(抽出データ!AL103-2&lt;0,0,抽出データ!AL103-2)</f>
        <v>2</v>
      </c>
      <c r="Y103" s="2">
        <f>IF(抽出データ!AM103-2&lt;0,0,抽出データ!AM103-2)</f>
        <v>2</v>
      </c>
      <c r="Z103" s="2">
        <f>IF(抽出データ!AN103-2&lt;0,0,抽出データ!AN103-2)</f>
        <v>2</v>
      </c>
      <c r="AA103" s="2">
        <f>IF(抽出データ!AO103-2&lt;0,0,抽出データ!AO103-2)</f>
        <v>2</v>
      </c>
      <c r="AB103" s="2">
        <f>IF(抽出データ!AP103-2&lt;0,0,抽出データ!AP103-2)</f>
        <v>2</v>
      </c>
      <c r="AC103" s="2">
        <f>IF(抽出データ!AQ103-2&lt;0,0,抽出データ!AQ103-2)</f>
        <v>2</v>
      </c>
      <c r="AD103" s="2">
        <f>IF(抽出データ!AR103-2&lt;=0,1,2)</f>
        <v>2</v>
      </c>
      <c r="AE103" s="2">
        <f>IF(抽出データ!AS103-2&lt;=0,1,2)</f>
        <v>1</v>
      </c>
      <c r="AF103" s="2">
        <f>IF(抽出データ!AT103-2&lt;=0,1,2)</f>
        <v>1</v>
      </c>
      <c r="AG103" s="2">
        <f>IF(抽出データ!AU103-2&lt;=0,1,2)</f>
        <v>1</v>
      </c>
      <c r="AH103" s="2">
        <f>IF(抽出データ!AV103-2&lt;=0,1,2)</f>
        <v>1</v>
      </c>
      <c r="AI103" s="2">
        <f>IF(抽出データ!AW103-2&lt;=0,1,2)</f>
        <v>1</v>
      </c>
      <c r="AJ103" s="2">
        <f>IF(抽出データ!AX103-2&lt;=0,1,2)</f>
        <v>2</v>
      </c>
      <c r="AK103" s="2">
        <f>IF(抽出データ!AY103-2&lt;=0,1,2)</f>
        <v>2</v>
      </c>
      <c r="AL103" s="2">
        <f>IF(抽出データ!AZ103-2&lt;0,0,抽出データ!AZ103-2)</f>
        <v>0</v>
      </c>
      <c r="AM103" s="2">
        <f>IF(抽出データ!BB103-2&lt;0,0,抽出データ!BB103-2)</f>
        <v>0</v>
      </c>
      <c r="AN103" s="2">
        <f>IF(抽出データ!BD103-2&lt;0,0,抽出データ!BD103-2)</f>
        <v>0</v>
      </c>
      <c r="AO103" s="2">
        <f>MIN(2,IF(抽出データ!BE103-2&lt;0,0,抽出データ!BE103-2))</f>
        <v>0</v>
      </c>
      <c r="AP103" s="2">
        <f>IF(抽出データ!BF103-2&lt;0,0,抽出データ!BF103-2)</f>
        <v>0</v>
      </c>
      <c r="AQ103" s="2">
        <f>IF(抽出データ!BG103-2&lt;0,0,抽出データ!BG103-2)</f>
        <v>1</v>
      </c>
      <c r="AR103" s="2">
        <f>IF(抽出データ!BH103-2&lt;0,0,抽出データ!BH103-2)</f>
        <v>0</v>
      </c>
      <c r="AS103" s="2">
        <f t="shared" si="19"/>
        <v>0</v>
      </c>
      <c r="AT103" s="2">
        <f>IF(抽出データ!DB103-2&lt;=0,1,2)</f>
        <v>1</v>
      </c>
      <c r="AU103" s="2">
        <f>IF(抽出データ!DD103-2&lt;0,0,抽出データ!DD103-2)</f>
        <v>0</v>
      </c>
      <c r="AV103" s="2">
        <f>IF(抽出データ!DE103-2&lt;0,0,抽出データ!DE103-2)</f>
        <v>0</v>
      </c>
      <c r="AW103" s="2">
        <f>IF(抽出データ!DF103-2&lt;0,0,IF(抽出データ!DF103&gt;3,2,1))</f>
        <v>1</v>
      </c>
      <c r="AX103" s="2">
        <f>IF(抽出データ!DG103-2&lt;=0,1,2)</f>
        <v>1</v>
      </c>
      <c r="AY103" s="8">
        <v>3</v>
      </c>
      <c r="AZ103" s="2">
        <v>2</v>
      </c>
      <c r="BA103" s="2">
        <v>3</v>
      </c>
      <c r="BI103" s="4" t="s">
        <v>445</v>
      </c>
      <c r="BJ103" s="2">
        <v>1</v>
      </c>
      <c r="BK103" s="2">
        <v>100</v>
      </c>
      <c r="BL103" s="2">
        <v>1</v>
      </c>
      <c r="BM103" s="2">
        <v>10000</v>
      </c>
      <c r="BO103" s="2">
        <v>3</v>
      </c>
      <c r="BP103" s="2">
        <v>3</v>
      </c>
      <c r="BQ103" s="2">
        <v>3</v>
      </c>
      <c r="BR103" s="2">
        <v>3</v>
      </c>
      <c r="BS103" s="2">
        <v>3</v>
      </c>
      <c r="BT103" s="2">
        <v>3</v>
      </c>
      <c r="BV103" s="2">
        <f t="shared" si="20"/>
        <v>47</v>
      </c>
      <c r="BW103" s="2">
        <f t="shared" si="21"/>
        <v>27</v>
      </c>
      <c r="BX103" s="2">
        <f t="shared" si="22"/>
        <v>11</v>
      </c>
      <c r="BY103" s="2">
        <f t="shared" si="23"/>
        <v>8</v>
      </c>
      <c r="BZ103" s="2">
        <f t="shared" si="24"/>
        <v>28</v>
      </c>
      <c r="CA103" s="2">
        <f t="shared" si="25"/>
        <v>18</v>
      </c>
      <c r="CB103" s="2">
        <f t="shared" si="26"/>
        <v>5</v>
      </c>
      <c r="CC103" s="2">
        <f t="shared" si="27"/>
        <v>19</v>
      </c>
      <c r="CD103" s="2">
        <f t="shared" si="28"/>
        <v>15</v>
      </c>
      <c r="CE103" s="2">
        <f t="shared" si="29"/>
        <v>12</v>
      </c>
      <c r="CF103" s="2">
        <f t="shared" si="30"/>
        <v>9</v>
      </c>
      <c r="CG103" s="2">
        <f t="shared" si="31"/>
        <v>22</v>
      </c>
      <c r="CH103" s="2">
        <f t="shared" si="35"/>
        <v>3</v>
      </c>
      <c r="CI103" s="2">
        <f t="shared" si="32"/>
        <v>4</v>
      </c>
      <c r="CJ103" s="2">
        <f t="shared" si="33"/>
        <v>18</v>
      </c>
      <c r="CK103" s="2">
        <f>55+IF(抽出データ!BJ103=1,60,0)+IF(抽出データ!BK103=1,25,0)+IF(抽出データ!BM103=1,5,0)+IF(抽出データ!BL103=1,5,0)+IF(抽出データ!BN103=1,5,0)</f>
        <v>55</v>
      </c>
      <c r="CL103" s="2">
        <f>(80+IF(抽出データ!BR103=1,12,0)+IF(SUM(抽出データ!BS103:BV103,抽出データ!CB103)&gt;1,22,IF(SUM(抽出データ!BS103:BV103,抽出データ!CB103)=1,11,0)))</f>
        <v>80</v>
      </c>
      <c r="CM103" s="2">
        <f>80+IF(抽出データ!CH103=1,40,0)+IF(抽出データ!CI103=1,20,0)+IF(抽出データ!CJ103=1,20,0)</f>
        <v>80</v>
      </c>
      <c r="CN103" s="2">
        <f>80+IF(抽出データ!CN103=1,10,0)+IF(抽出データ!CO103=1,5,0)+IF(抽出データ!CP103=1,10,0)+12</f>
        <v>92</v>
      </c>
      <c r="CO103" s="2">
        <f>IF(SUM(抽出データ!CT103:CW103)&gt;0,120,100)</f>
        <v>100</v>
      </c>
      <c r="CQ103" s="2">
        <f t="shared" si="34"/>
        <v>72.2</v>
      </c>
    </row>
    <row r="104" spans="1:95">
      <c r="A104" s="2">
        <v>2010</v>
      </c>
      <c r="B104" s="2">
        <v>150</v>
      </c>
      <c r="C104" s="2">
        <v>2</v>
      </c>
      <c r="D104" s="2">
        <f t="shared" si="18"/>
        <v>75</v>
      </c>
      <c r="E104" s="4" t="s">
        <v>118</v>
      </c>
      <c r="F104" s="2">
        <f>IF(抽出データ!S104-2&lt;0,0,抽出データ!S104-2)</f>
        <v>1</v>
      </c>
      <c r="G104" s="2">
        <f>IF(抽出データ!T104-2&lt;0,0,抽出データ!T104-2)</f>
        <v>1</v>
      </c>
      <c r="H104" s="2">
        <f>IF(抽出データ!U104-2&lt;0,0,抽出データ!U104-2)</f>
        <v>1</v>
      </c>
      <c r="I104" s="2">
        <f>IF(抽出データ!V104-2&lt;0,0,抽出データ!V104-2)</f>
        <v>0</v>
      </c>
      <c r="J104" s="2">
        <f>MIN(2,IF(抽出データ!W104-2&lt;0,0,抽出データ!W104-2))</f>
        <v>2</v>
      </c>
      <c r="K104" s="2">
        <f>IF(抽出データ!X104-2&lt;0,0,抽出データ!X104-2)</f>
        <v>0</v>
      </c>
      <c r="L104" s="2">
        <f>IF(抽出データ!Y104-2&lt;0,0,抽出データ!Y104-2)</f>
        <v>0</v>
      </c>
      <c r="M104" s="2">
        <f>IF(抽出データ!Z104-2&lt;0,0,抽出データ!Z104-2)</f>
        <v>1</v>
      </c>
      <c r="N104" s="2">
        <f>IF(抽出データ!AB104-2&lt;0,0,抽出データ!AB104-2)</f>
        <v>1</v>
      </c>
      <c r="O104" s="2">
        <f>IF(抽出データ!AC104-2&lt;0,0,抽出データ!AC104-2)</f>
        <v>1</v>
      </c>
      <c r="P104" s="2">
        <f>IF(抽出データ!AD104-2&lt;0,0,抽出データ!AD104-2)</f>
        <v>1</v>
      </c>
      <c r="Q104" s="2">
        <f>IF(抽出データ!AE104-2&lt;0,0,抽出データ!AE104-2)</f>
        <v>1</v>
      </c>
      <c r="R104" s="2">
        <f>IF(抽出データ!AF104-2&lt;0,0,抽出データ!AF104-2)</f>
        <v>1</v>
      </c>
      <c r="S104" s="2">
        <f>IF(抽出データ!AG104-2&lt;0,0,抽出データ!AG104-2)</f>
        <v>1</v>
      </c>
      <c r="T104" s="2">
        <f>IF(抽出データ!AH104-2&lt;0,0,抽出データ!AH104-2)</f>
        <v>1</v>
      </c>
      <c r="U104" s="2">
        <f>IF(抽出データ!AI104-2&lt;0,0,抽出データ!AI104-2)</f>
        <v>1</v>
      </c>
      <c r="V104" s="2">
        <f>IF(抽出データ!AJ104-2&lt;0,0,抽出データ!AJ104-2)</f>
        <v>1</v>
      </c>
      <c r="W104" s="2">
        <f>IF(抽出データ!AK104-2&lt;0,0,抽出データ!AK104-2)</f>
        <v>1</v>
      </c>
      <c r="X104" s="2">
        <f>IF(抽出データ!AL104-2&lt;0,0,抽出データ!AL104-2)</f>
        <v>1</v>
      </c>
      <c r="Y104" s="2">
        <f>IF(抽出データ!AM104-2&lt;0,0,抽出データ!AM104-2)</f>
        <v>1</v>
      </c>
      <c r="Z104" s="2">
        <f>IF(抽出データ!AN104-2&lt;0,0,抽出データ!AN104-2)</f>
        <v>1</v>
      </c>
      <c r="AA104" s="2">
        <f>IF(抽出データ!AO104-2&lt;0,0,抽出データ!AO104-2)</f>
        <v>1</v>
      </c>
      <c r="AB104" s="2">
        <f>IF(抽出データ!AP104-2&lt;0,0,抽出データ!AP104-2)</f>
        <v>1</v>
      </c>
      <c r="AC104" s="2">
        <f>IF(抽出データ!AQ104-2&lt;0,0,抽出データ!AQ104-2)</f>
        <v>1</v>
      </c>
      <c r="AD104" s="2">
        <f>IF(抽出データ!AR104-2&lt;=0,1,2)</f>
        <v>2</v>
      </c>
      <c r="AE104" s="2">
        <f>IF(抽出データ!AS104-2&lt;=0,1,2)</f>
        <v>2</v>
      </c>
      <c r="AF104" s="2">
        <f>IF(抽出データ!AT104-2&lt;=0,1,2)</f>
        <v>1</v>
      </c>
      <c r="AG104" s="2">
        <f>IF(抽出データ!AU104-2&lt;=0,1,2)</f>
        <v>1</v>
      </c>
      <c r="AH104" s="2">
        <f>IF(抽出データ!AV104-2&lt;=0,1,2)</f>
        <v>2</v>
      </c>
      <c r="AI104" s="2">
        <f>IF(抽出データ!AW104-2&lt;=0,1,2)</f>
        <v>2</v>
      </c>
      <c r="AJ104" s="2">
        <f>IF(抽出データ!AX104-2&lt;=0,1,2)</f>
        <v>1</v>
      </c>
      <c r="AK104" s="2">
        <f>IF(抽出データ!AY104-2&lt;=0,1,2)</f>
        <v>2</v>
      </c>
      <c r="AL104" s="2">
        <f>IF(抽出データ!AZ104-2&lt;0,0,抽出データ!AZ104-2)</f>
        <v>1</v>
      </c>
      <c r="AM104" s="2">
        <f>IF(抽出データ!BB104-2&lt;0,0,抽出データ!BB104-2)</f>
        <v>1</v>
      </c>
      <c r="AN104" s="2">
        <f>IF(抽出データ!BD104-2&lt;0,0,抽出データ!BD104-2)</f>
        <v>1</v>
      </c>
      <c r="AO104" s="2">
        <f>MIN(2,IF(抽出データ!BE104-2&lt;0,0,抽出データ!BE104-2))</f>
        <v>1</v>
      </c>
      <c r="AP104" s="2">
        <f>IF(抽出データ!BF104-2&lt;0,0,抽出データ!BF104-2)</f>
        <v>1</v>
      </c>
      <c r="AQ104" s="2">
        <f>IF(抽出データ!BG104-2&lt;0,0,抽出データ!BG104-2)</f>
        <v>1</v>
      </c>
      <c r="AR104" s="2">
        <f>IF(抽出データ!BH104-2&lt;0,0,抽出データ!BH104-2)</f>
        <v>1</v>
      </c>
      <c r="AS104" s="2">
        <f t="shared" si="19"/>
        <v>0</v>
      </c>
      <c r="AT104" s="2">
        <f>IF(抽出データ!DB104-2&lt;=0,1,2)</f>
        <v>2</v>
      </c>
      <c r="AU104" s="2">
        <f>IF(抽出データ!DD104-2&lt;0,0,抽出データ!DD104-2)</f>
        <v>1</v>
      </c>
      <c r="AV104" s="2">
        <f>IF(抽出データ!DE104-2&lt;0,0,抽出データ!DE104-2)</f>
        <v>1</v>
      </c>
      <c r="AW104" s="2">
        <f>IF(抽出データ!DF104-2&lt;0,0,IF(抽出データ!DF104&gt;3,2,1))</f>
        <v>2</v>
      </c>
      <c r="AX104" s="2">
        <f>IF(抽出データ!DG104-2&lt;=0,1,2)</f>
        <v>2</v>
      </c>
      <c r="AY104" s="8">
        <v>4</v>
      </c>
      <c r="AZ104" s="2">
        <v>3</v>
      </c>
      <c r="BA104" s="2">
        <v>3</v>
      </c>
      <c r="BI104" s="4" t="s">
        <v>445</v>
      </c>
      <c r="BJ104" s="2">
        <v>1</v>
      </c>
      <c r="BK104" s="2">
        <v>80</v>
      </c>
      <c r="BL104" s="2">
        <v>3</v>
      </c>
      <c r="BO104" s="2">
        <v>1</v>
      </c>
      <c r="BP104" s="2">
        <v>1</v>
      </c>
      <c r="BQ104" s="2">
        <v>2</v>
      </c>
      <c r="BR104" s="2">
        <v>3</v>
      </c>
      <c r="BS104" s="2">
        <v>2</v>
      </c>
      <c r="BT104" s="2">
        <v>2</v>
      </c>
      <c r="BV104" s="2">
        <f t="shared" si="20"/>
        <v>52.5</v>
      </c>
      <c r="BW104" s="2">
        <f t="shared" si="21"/>
        <v>21</v>
      </c>
      <c r="BX104" s="2">
        <f t="shared" si="22"/>
        <v>10</v>
      </c>
      <c r="BY104" s="2">
        <f t="shared" si="23"/>
        <v>17</v>
      </c>
      <c r="BZ104" s="2">
        <f t="shared" si="24"/>
        <v>26</v>
      </c>
      <c r="CA104" s="2">
        <f t="shared" si="25"/>
        <v>12</v>
      </c>
      <c r="CB104" s="2">
        <f t="shared" si="26"/>
        <v>11</v>
      </c>
      <c r="CC104" s="2">
        <f t="shared" si="27"/>
        <v>11</v>
      </c>
      <c r="CD104" s="2">
        <f t="shared" si="28"/>
        <v>19</v>
      </c>
      <c r="CE104" s="2">
        <f t="shared" si="29"/>
        <v>14</v>
      </c>
      <c r="CF104" s="2">
        <f t="shared" si="30"/>
        <v>11</v>
      </c>
      <c r="CG104" s="2">
        <f t="shared" si="31"/>
        <v>15</v>
      </c>
      <c r="CH104" s="2">
        <f t="shared" si="35"/>
        <v>7</v>
      </c>
      <c r="CI104" s="2">
        <f t="shared" si="32"/>
        <v>10</v>
      </c>
      <c r="CJ104" s="2">
        <f t="shared" si="33"/>
        <v>18.5</v>
      </c>
      <c r="CK104" s="2">
        <f>55+IF(抽出データ!BJ104=1,60,0)+IF(抽出データ!BK104=1,25,0)+IF(抽出データ!BM104=1,5,0)+IF(抽出データ!BL104=1,5,0)+IF(抽出データ!BN104=1,5,0)</f>
        <v>65</v>
      </c>
      <c r="CL104" s="2">
        <f>(80+IF(抽出データ!BR104=1,12,0)+IF(SUM(抽出データ!BS104:BV104,抽出データ!CB104)&gt;1,22,IF(SUM(抽出データ!BS104:BV104,抽出データ!CB104)=1,11,0)))</f>
        <v>91</v>
      </c>
      <c r="CM104" s="2">
        <f>80+IF(抽出データ!CH104=1,40,0)+IF(抽出データ!CI104=1,20,0)+IF(抽出データ!CJ104=1,20,0)</f>
        <v>100</v>
      </c>
      <c r="CN104" s="2">
        <f>80+IF(抽出データ!CN104=1,10,0)+IF(抽出データ!CO104=1,5,0)+IF(抽出データ!CP104=1,10,0)+12</f>
        <v>97</v>
      </c>
      <c r="CO104" s="2">
        <f>IF(SUM(抽出データ!CT104:CW104)&gt;0,120,100)</f>
        <v>120</v>
      </c>
      <c r="CQ104" s="2">
        <f t="shared" si="34"/>
        <v>84</v>
      </c>
    </row>
    <row r="105" spans="1:95">
      <c r="A105" s="2">
        <v>1981</v>
      </c>
      <c r="B105" s="2">
        <v>270</v>
      </c>
      <c r="C105" s="2">
        <v>4</v>
      </c>
      <c r="D105" s="2">
        <f t="shared" si="18"/>
        <v>67.5</v>
      </c>
      <c r="E105" s="4" t="s">
        <v>119</v>
      </c>
      <c r="F105" s="2">
        <f>IF(抽出データ!S105-2&lt;0,0,抽出データ!S105-2)</f>
        <v>2</v>
      </c>
      <c r="G105" s="2">
        <f>IF(抽出データ!T105-2&lt;0,0,抽出データ!T105-2)</f>
        <v>0</v>
      </c>
      <c r="H105" s="2">
        <f>IF(抽出データ!U105-2&lt;0,0,抽出データ!U105-2)</f>
        <v>0</v>
      </c>
      <c r="I105" s="2">
        <f>IF(抽出データ!V105-2&lt;0,0,抽出データ!V105-2)</f>
        <v>2</v>
      </c>
      <c r="J105" s="2">
        <f>MIN(2,IF(抽出データ!W105-2&lt;0,0,抽出データ!W105-2))</f>
        <v>0</v>
      </c>
      <c r="K105" s="2">
        <f>IF(抽出データ!X105-2&lt;0,0,抽出データ!X105-2)</f>
        <v>0</v>
      </c>
      <c r="L105" s="2">
        <f>IF(抽出データ!Y105-2&lt;0,0,抽出データ!Y105-2)</f>
        <v>0</v>
      </c>
      <c r="M105" s="2">
        <f>IF(抽出データ!Z105-2&lt;0,0,抽出データ!Z105-2)</f>
        <v>0</v>
      </c>
      <c r="N105" s="2">
        <f>IF(抽出データ!AB105-2&lt;0,0,抽出データ!AB105-2)</f>
        <v>1</v>
      </c>
      <c r="O105" s="2">
        <f>IF(抽出データ!AC105-2&lt;0,0,抽出データ!AC105-2)</f>
        <v>2</v>
      </c>
      <c r="P105" s="2">
        <f>IF(抽出データ!AD105-2&lt;0,0,抽出データ!AD105-2)</f>
        <v>1</v>
      </c>
      <c r="Q105" s="2">
        <f>IF(抽出データ!AE105-2&lt;0,0,抽出データ!AE105-2)</f>
        <v>2</v>
      </c>
      <c r="R105" s="2">
        <f>IF(抽出データ!AF105-2&lt;0,0,抽出データ!AF105-2)</f>
        <v>1</v>
      </c>
      <c r="S105" s="2">
        <f>IF(抽出データ!AG105-2&lt;0,0,抽出データ!AG105-2)</f>
        <v>0</v>
      </c>
      <c r="T105" s="2">
        <f>IF(抽出データ!AH105-2&lt;0,0,抽出データ!AH105-2)</f>
        <v>2</v>
      </c>
      <c r="U105" s="2">
        <f>IF(抽出データ!AI105-2&lt;0,0,抽出データ!AI105-2)</f>
        <v>2</v>
      </c>
      <c r="V105" s="2">
        <f>IF(抽出データ!AJ105-2&lt;0,0,抽出データ!AJ105-2)</f>
        <v>0</v>
      </c>
      <c r="W105" s="2">
        <f>IF(抽出データ!AK105-2&lt;0,0,抽出データ!AK105-2)</f>
        <v>2</v>
      </c>
      <c r="X105" s="2">
        <f>IF(抽出データ!AL105-2&lt;0,0,抽出データ!AL105-2)</f>
        <v>2</v>
      </c>
      <c r="Y105" s="2">
        <f>IF(抽出データ!AM105-2&lt;0,0,抽出データ!AM105-2)</f>
        <v>2</v>
      </c>
      <c r="Z105" s="2">
        <f>IF(抽出データ!AN105-2&lt;0,0,抽出データ!AN105-2)</f>
        <v>0</v>
      </c>
      <c r="AA105" s="2">
        <f>IF(抽出データ!AO105-2&lt;0,0,抽出データ!AO105-2)</f>
        <v>1</v>
      </c>
      <c r="AB105" s="2">
        <f>IF(抽出データ!AP105-2&lt;0,0,抽出データ!AP105-2)</f>
        <v>1</v>
      </c>
      <c r="AC105" s="2">
        <f>IF(抽出データ!AQ105-2&lt;0,0,抽出データ!AQ105-2)</f>
        <v>2</v>
      </c>
      <c r="AD105" s="2">
        <f>IF(抽出データ!AR105-2&lt;=0,1,2)</f>
        <v>1</v>
      </c>
      <c r="AE105" s="2">
        <f>IF(抽出データ!AS105-2&lt;=0,1,2)</f>
        <v>1</v>
      </c>
      <c r="AF105" s="2">
        <f>IF(抽出データ!AT105-2&lt;=0,1,2)</f>
        <v>2</v>
      </c>
      <c r="AG105" s="2">
        <f>IF(抽出データ!AU105-2&lt;=0,1,2)</f>
        <v>1</v>
      </c>
      <c r="AH105" s="2">
        <f>IF(抽出データ!AV105-2&lt;=0,1,2)</f>
        <v>2</v>
      </c>
      <c r="AI105" s="2">
        <f>IF(抽出データ!AW105-2&lt;=0,1,2)</f>
        <v>1</v>
      </c>
      <c r="AJ105" s="2">
        <f>IF(抽出データ!AX105-2&lt;=0,1,2)</f>
        <v>1</v>
      </c>
      <c r="AK105" s="2">
        <f>IF(抽出データ!AY105-2&lt;=0,1,2)</f>
        <v>1</v>
      </c>
      <c r="AL105" s="2">
        <f>IF(抽出データ!AZ105-2&lt;0,0,抽出データ!AZ105-2)</f>
        <v>0</v>
      </c>
      <c r="AM105" s="2">
        <f>IF(抽出データ!BB105-2&lt;0,0,抽出データ!BB105-2)</f>
        <v>2</v>
      </c>
      <c r="AN105" s="2">
        <f>IF(抽出データ!BD105-2&lt;0,0,抽出データ!BD105-2)</f>
        <v>0</v>
      </c>
      <c r="AO105" s="2">
        <f>MIN(2,IF(抽出データ!BE105-2&lt;0,0,抽出データ!BE105-2))</f>
        <v>0</v>
      </c>
      <c r="AP105" s="2">
        <f>IF(抽出データ!BF105-2&lt;0,0,抽出データ!BF105-2)</f>
        <v>2</v>
      </c>
      <c r="AQ105" s="2">
        <f>IF(抽出データ!BG105-2&lt;0,0,抽出データ!BG105-2)</f>
        <v>0</v>
      </c>
      <c r="AR105" s="2">
        <f>IF(抽出データ!BH105-2&lt;0,0,抽出データ!BH105-2)</f>
        <v>0</v>
      </c>
      <c r="AS105" s="2">
        <f t="shared" si="19"/>
        <v>0</v>
      </c>
      <c r="AT105" s="2">
        <f>IF(抽出データ!DB105-2&lt;=0,1,2)</f>
        <v>2</v>
      </c>
      <c r="AU105" s="2">
        <f>IF(抽出データ!DD105-2&lt;0,0,抽出データ!DD105-2)</f>
        <v>0</v>
      </c>
      <c r="AV105" s="2">
        <f>IF(抽出データ!DE105-2&lt;0,0,抽出データ!DE105-2)</f>
        <v>0</v>
      </c>
      <c r="AW105" s="2">
        <f>IF(抽出データ!DF105-2&lt;0,0,IF(抽出データ!DF105&gt;3,2,1))</f>
        <v>2</v>
      </c>
      <c r="AX105" s="2">
        <f>IF(抽出データ!DG105-2&lt;=0,1,2)</f>
        <v>2</v>
      </c>
      <c r="AY105" s="8">
        <v>5</v>
      </c>
      <c r="AZ105" s="2">
        <v>4</v>
      </c>
      <c r="BA105" s="2">
        <v>2</v>
      </c>
      <c r="BB105" s="2">
        <v>1</v>
      </c>
      <c r="BC105" s="2">
        <v>1</v>
      </c>
      <c r="BD105" s="2">
        <v>1</v>
      </c>
      <c r="BE105" s="2">
        <v>1</v>
      </c>
      <c r="BF105" s="2">
        <v>1</v>
      </c>
      <c r="BG105" s="2">
        <v>1</v>
      </c>
      <c r="BH105" s="2">
        <v>0</v>
      </c>
      <c r="BI105" s="4" t="s">
        <v>445</v>
      </c>
      <c r="BJ105" s="2">
        <v>1</v>
      </c>
      <c r="BK105" s="2">
        <v>0</v>
      </c>
      <c r="BL105" s="2">
        <v>2</v>
      </c>
      <c r="BN105" s="2">
        <v>10000</v>
      </c>
      <c r="BO105" s="2">
        <v>1</v>
      </c>
      <c r="BP105" s="2">
        <v>4</v>
      </c>
      <c r="BQ105" s="2">
        <v>4</v>
      </c>
      <c r="BR105" s="2">
        <v>7</v>
      </c>
      <c r="BS105" s="2">
        <v>7</v>
      </c>
      <c r="BT105" s="2">
        <v>7</v>
      </c>
      <c r="BV105" s="2">
        <f t="shared" si="20"/>
        <v>45</v>
      </c>
      <c r="BW105" s="2">
        <f t="shared" si="21"/>
        <v>23</v>
      </c>
      <c r="BX105" s="2">
        <f t="shared" si="22"/>
        <v>9</v>
      </c>
      <c r="BY105" s="2">
        <f t="shared" si="23"/>
        <v>13</v>
      </c>
      <c r="BZ105" s="2">
        <f t="shared" si="24"/>
        <v>25</v>
      </c>
      <c r="CA105" s="2">
        <f t="shared" si="25"/>
        <v>14</v>
      </c>
      <c r="CB105" s="2">
        <f t="shared" si="26"/>
        <v>9</v>
      </c>
      <c r="CC105" s="2">
        <f t="shared" si="27"/>
        <v>15</v>
      </c>
      <c r="CD105" s="2">
        <f t="shared" si="28"/>
        <v>14</v>
      </c>
      <c r="CE105" s="2">
        <f t="shared" si="29"/>
        <v>13</v>
      </c>
      <c r="CF105" s="2">
        <f t="shared" si="30"/>
        <v>8</v>
      </c>
      <c r="CG105" s="2">
        <f t="shared" si="31"/>
        <v>18</v>
      </c>
      <c r="CH105" s="2">
        <f t="shared" si="35"/>
        <v>6</v>
      </c>
      <c r="CI105" s="2">
        <f t="shared" si="32"/>
        <v>10</v>
      </c>
      <c r="CJ105" s="2">
        <f t="shared" si="33"/>
        <v>11</v>
      </c>
      <c r="CK105" s="2">
        <f>55+IF(抽出データ!BJ105=1,60,0)+IF(抽出データ!BK105=1,25,0)+IF(抽出データ!BM105=1,5,0)+IF(抽出データ!BL105=1,5,0)+IF(抽出データ!BN105=1,5,0)</f>
        <v>55</v>
      </c>
      <c r="CL105" s="2">
        <f>(80+IF(抽出データ!BR105=1,12,0)+IF(SUM(抽出データ!BS105:BV105,抽出データ!CB105)&gt;1,22,IF(SUM(抽出データ!BS105:BV105,抽出データ!CB105)=1,11,0)))</f>
        <v>80</v>
      </c>
      <c r="CM105" s="2">
        <f>80+IF(抽出データ!CH105=1,40,0)+IF(抽出データ!CI105=1,20,0)+IF(抽出データ!CJ105=1,20,0)</f>
        <v>80</v>
      </c>
      <c r="CN105" s="2">
        <f>80+IF(抽出データ!CN105=1,10,0)+IF(抽出データ!CO105=1,5,0)+IF(抽出データ!CP105=1,10,0)+12</f>
        <v>92</v>
      </c>
      <c r="CO105" s="2">
        <f>IF(SUM(抽出データ!CT105:CW105)&gt;0,120,100)</f>
        <v>100</v>
      </c>
      <c r="CQ105" s="2">
        <f t="shared" si="34"/>
        <v>72.2</v>
      </c>
    </row>
    <row r="106" spans="1:95">
      <c r="A106" s="2">
        <v>2010</v>
      </c>
      <c r="B106" s="2">
        <v>1500</v>
      </c>
      <c r="C106" s="2">
        <v>3</v>
      </c>
      <c r="D106" s="2">
        <f t="shared" si="18"/>
        <v>500</v>
      </c>
      <c r="E106" s="4" t="s">
        <v>121</v>
      </c>
      <c r="F106" s="2">
        <f>IF(抽出データ!S106-2&lt;0,0,抽出データ!S106-2)</f>
        <v>2</v>
      </c>
      <c r="G106" s="2">
        <f>IF(抽出データ!T106-2&lt;0,0,抽出データ!T106-2)</f>
        <v>1</v>
      </c>
      <c r="H106" s="2">
        <f>IF(抽出データ!U106-2&lt;0,0,抽出データ!U106-2)</f>
        <v>1</v>
      </c>
      <c r="I106" s="2">
        <f>IF(抽出データ!V106-2&lt;0,0,抽出データ!V106-2)</f>
        <v>1</v>
      </c>
      <c r="J106" s="2">
        <f>MIN(2,IF(抽出データ!W106-2&lt;0,0,抽出データ!W106-2))</f>
        <v>2</v>
      </c>
      <c r="K106" s="2">
        <f>IF(抽出データ!X106-2&lt;0,0,抽出データ!X106-2)</f>
        <v>1</v>
      </c>
      <c r="L106" s="2">
        <f>IF(抽出データ!Y106-2&lt;0,0,抽出データ!Y106-2)</f>
        <v>1</v>
      </c>
      <c r="M106" s="2">
        <f>IF(抽出データ!Z106-2&lt;0,0,抽出データ!Z106-2)</f>
        <v>1</v>
      </c>
      <c r="N106" s="2">
        <f>IF(抽出データ!AB106-2&lt;0,0,抽出データ!AB106-2)</f>
        <v>1</v>
      </c>
      <c r="O106" s="2">
        <f>IF(抽出データ!AC106-2&lt;0,0,抽出データ!AC106-2)</f>
        <v>1</v>
      </c>
      <c r="P106" s="2">
        <f>IF(抽出データ!AD106-2&lt;0,0,抽出データ!AD106-2)</f>
        <v>2</v>
      </c>
      <c r="Q106" s="2">
        <f>IF(抽出データ!AE106-2&lt;0,0,抽出データ!AE106-2)</f>
        <v>2</v>
      </c>
      <c r="R106" s="2">
        <f>IF(抽出データ!AF106-2&lt;0,0,抽出データ!AF106-2)</f>
        <v>1</v>
      </c>
      <c r="S106" s="2">
        <f>IF(抽出データ!AG106-2&lt;0,0,抽出データ!AG106-2)</f>
        <v>1</v>
      </c>
      <c r="T106" s="2">
        <f>IF(抽出データ!AH106-2&lt;0,0,抽出データ!AH106-2)</f>
        <v>2</v>
      </c>
      <c r="U106" s="2">
        <f>IF(抽出データ!AI106-2&lt;0,0,抽出データ!AI106-2)</f>
        <v>1</v>
      </c>
      <c r="V106" s="2">
        <f>IF(抽出データ!AJ106-2&lt;0,0,抽出データ!AJ106-2)</f>
        <v>1</v>
      </c>
      <c r="W106" s="2">
        <f>IF(抽出データ!AK106-2&lt;0,0,抽出データ!AK106-2)</f>
        <v>2</v>
      </c>
      <c r="X106" s="2">
        <f>IF(抽出データ!AL106-2&lt;0,0,抽出データ!AL106-2)</f>
        <v>1</v>
      </c>
      <c r="Y106" s="2">
        <f>IF(抽出データ!AM106-2&lt;0,0,抽出データ!AM106-2)</f>
        <v>1</v>
      </c>
      <c r="Z106" s="2">
        <f>IF(抽出データ!AN106-2&lt;0,0,抽出データ!AN106-2)</f>
        <v>1</v>
      </c>
      <c r="AA106" s="2">
        <f>IF(抽出データ!AO106-2&lt;0,0,抽出データ!AO106-2)</f>
        <v>2</v>
      </c>
      <c r="AB106" s="2">
        <f>IF(抽出データ!AP106-2&lt;0,0,抽出データ!AP106-2)</f>
        <v>2</v>
      </c>
      <c r="AC106" s="2">
        <f>IF(抽出データ!AQ106-2&lt;0,0,抽出データ!AQ106-2)</f>
        <v>2</v>
      </c>
      <c r="AD106" s="2">
        <f>IF(抽出データ!AR106-2&lt;=0,1,2)</f>
        <v>2</v>
      </c>
      <c r="AE106" s="2">
        <f>IF(抽出データ!AS106-2&lt;=0,1,2)</f>
        <v>2</v>
      </c>
      <c r="AF106" s="2">
        <f>IF(抽出データ!AT106-2&lt;=0,1,2)</f>
        <v>2</v>
      </c>
      <c r="AG106" s="2">
        <f>IF(抽出データ!AU106-2&lt;=0,1,2)</f>
        <v>2</v>
      </c>
      <c r="AH106" s="2">
        <f>IF(抽出データ!AV106-2&lt;=0,1,2)</f>
        <v>2</v>
      </c>
      <c r="AI106" s="2">
        <f>IF(抽出データ!AW106-2&lt;=0,1,2)</f>
        <v>1</v>
      </c>
      <c r="AJ106" s="2">
        <f>IF(抽出データ!AX106-2&lt;=0,1,2)</f>
        <v>2</v>
      </c>
      <c r="AK106" s="2">
        <f>IF(抽出データ!AY106-2&lt;=0,1,2)</f>
        <v>2</v>
      </c>
      <c r="AL106" s="2">
        <f>IF(抽出データ!AZ106-2&lt;0,0,抽出データ!AZ106-2)</f>
        <v>1</v>
      </c>
      <c r="AM106" s="2">
        <f>IF(抽出データ!BB106-2&lt;0,0,抽出データ!BB106-2)</f>
        <v>1</v>
      </c>
      <c r="AN106" s="2">
        <f>IF(抽出データ!BD106-2&lt;0,0,抽出データ!BD106-2)</f>
        <v>2</v>
      </c>
      <c r="AO106" s="2">
        <f>MIN(2,IF(抽出データ!BE106-2&lt;0,0,抽出データ!BE106-2))</f>
        <v>2</v>
      </c>
      <c r="AP106" s="2">
        <f>IF(抽出データ!BF106-2&lt;0,0,抽出データ!BF106-2)</f>
        <v>2</v>
      </c>
      <c r="AQ106" s="2">
        <f>IF(抽出データ!BG106-2&lt;0,0,抽出データ!BG106-2)</f>
        <v>1</v>
      </c>
      <c r="AR106" s="2">
        <f>IF(抽出データ!BH106-2&lt;0,0,抽出データ!BH106-2)</f>
        <v>1</v>
      </c>
      <c r="AS106" s="2">
        <f t="shared" si="19"/>
        <v>0</v>
      </c>
      <c r="AT106" s="2">
        <f>IF(抽出データ!DB106-2&lt;=0,1,2)</f>
        <v>2</v>
      </c>
      <c r="AU106" s="2">
        <f>IF(抽出データ!DD106-2&lt;0,0,抽出データ!DD106-2)</f>
        <v>1</v>
      </c>
      <c r="AV106" s="2">
        <f>IF(抽出データ!DE106-2&lt;0,0,抽出データ!DE106-2)</f>
        <v>2</v>
      </c>
      <c r="AW106" s="2">
        <f>IF(抽出データ!DF106-2&lt;0,0,IF(抽出データ!DF106&gt;3,2,1))</f>
        <v>2</v>
      </c>
      <c r="AX106" s="2">
        <f>IF(抽出データ!DG106-2&lt;=0,1,2)</f>
        <v>2</v>
      </c>
      <c r="AY106" s="8">
        <v>5</v>
      </c>
      <c r="AZ106" s="2">
        <v>4</v>
      </c>
      <c r="BA106" s="2">
        <v>4</v>
      </c>
      <c r="BI106" s="4" t="s">
        <v>445</v>
      </c>
      <c r="BJ106" s="2">
        <v>1</v>
      </c>
      <c r="BK106" s="2">
        <v>85</v>
      </c>
      <c r="BL106" s="2">
        <v>1</v>
      </c>
      <c r="BM106" s="2">
        <v>10000</v>
      </c>
      <c r="BO106" s="2">
        <v>6</v>
      </c>
      <c r="BP106" s="2">
        <v>2</v>
      </c>
      <c r="BQ106" s="2">
        <v>2</v>
      </c>
      <c r="BR106" s="2">
        <v>6</v>
      </c>
      <c r="BS106" s="2">
        <v>7</v>
      </c>
      <c r="BT106" s="2">
        <v>2</v>
      </c>
      <c r="BV106" s="2">
        <f t="shared" si="20"/>
        <v>69.5</v>
      </c>
      <c r="BW106" s="2">
        <f t="shared" si="21"/>
        <v>29</v>
      </c>
      <c r="BX106" s="2">
        <f t="shared" si="22"/>
        <v>13</v>
      </c>
      <c r="BY106" s="2">
        <f t="shared" si="23"/>
        <v>23</v>
      </c>
      <c r="BZ106" s="2">
        <f t="shared" si="24"/>
        <v>38</v>
      </c>
      <c r="CA106" s="2">
        <f t="shared" si="25"/>
        <v>18</v>
      </c>
      <c r="CB106" s="2">
        <f t="shared" si="26"/>
        <v>14</v>
      </c>
      <c r="CC106" s="2">
        <f t="shared" si="27"/>
        <v>14</v>
      </c>
      <c r="CD106" s="2">
        <f t="shared" si="28"/>
        <v>25</v>
      </c>
      <c r="CE106" s="2">
        <f t="shared" si="29"/>
        <v>19</v>
      </c>
      <c r="CF106" s="2">
        <f t="shared" si="30"/>
        <v>13</v>
      </c>
      <c r="CG106" s="2">
        <f t="shared" si="31"/>
        <v>21</v>
      </c>
      <c r="CH106" s="2">
        <f t="shared" si="35"/>
        <v>8</v>
      </c>
      <c r="CI106" s="2">
        <f t="shared" si="32"/>
        <v>14</v>
      </c>
      <c r="CJ106" s="2">
        <f t="shared" si="33"/>
        <v>26.5</v>
      </c>
      <c r="CK106" s="2">
        <f>55+IF(抽出データ!BJ106=1,60,0)+IF(抽出データ!BK106=1,25,0)+IF(抽出データ!BM106=1,5,0)+IF(抽出データ!BL106=1,5,0)+IF(抽出データ!BN106=1,5,0)</f>
        <v>80</v>
      </c>
      <c r="CL106" s="2">
        <f>(80+IF(抽出データ!BR106=1,12,0)+IF(SUM(抽出データ!BS106:BV106,抽出データ!CB106)&gt;1,22,IF(SUM(抽出データ!BS106:BV106,抽出データ!CB106)=1,11,0)))</f>
        <v>102</v>
      </c>
      <c r="CM106" s="2">
        <f>80+IF(抽出データ!CH106=1,40,0)+IF(抽出データ!CI106=1,20,0)+IF(抽出データ!CJ106=1,20,0)</f>
        <v>100</v>
      </c>
      <c r="CN106" s="2">
        <f>80+IF(抽出データ!CN106=1,10,0)+IF(抽出データ!CO106=1,5,0)+IF(抽出データ!CP106=1,10,0)+12</f>
        <v>102</v>
      </c>
      <c r="CO106" s="2">
        <f>IF(SUM(抽出データ!CT106:CW106)&gt;0,120,100)</f>
        <v>120</v>
      </c>
      <c r="CQ106" s="2">
        <f t="shared" si="34"/>
        <v>93.8</v>
      </c>
    </row>
    <row r="107" spans="1:95">
      <c r="A107" s="2">
        <v>1995</v>
      </c>
      <c r="B107" s="2">
        <v>100</v>
      </c>
      <c r="C107" s="2">
        <v>1</v>
      </c>
      <c r="D107" s="2">
        <f t="shared" si="18"/>
        <v>100</v>
      </c>
      <c r="E107" s="4" t="s">
        <v>122</v>
      </c>
      <c r="F107" s="2">
        <f>IF(抽出データ!S107-2&lt;0,0,抽出データ!S107-2)</f>
        <v>0</v>
      </c>
      <c r="G107" s="2">
        <f>IF(抽出データ!T107-2&lt;0,0,抽出データ!T107-2)</f>
        <v>0</v>
      </c>
      <c r="H107" s="2">
        <f>IF(抽出データ!U107-2&lt;0,0,抽出データ!U107-2)</f>
        <v>0</v>
      </c>
      <c r="I107" s="2">
        <f>IF(抽出データ!V107-2&lt;0,0,抽出データ!V107-2)</f>
        <v>0</v>
      </c>
      <c r="J107" s="2">
        <f>MIN(2,IF(抽出データ!W107-2&lt;0,0,抽出データ!W107-2))</f>
        <v>0</v>
      </c>
      <c r="K107" s="2">
        <f>IF(抽出データ!X107-2&lt;0,0,抽出データ!X107-2)</f>
        <v>0</v>
      </c>
      <c r="L107" s="2">
        <f>IF(抽出データ!Y107-2&lt;0,0,抽出データ!Y107-2)</f>
        <v>0</v>
      </c>
      <c r="M107" s="2">
        <f>IF(抽出データ!Z107-2&lt;0,0,抽出データ!Z107-2)</f>
        <v>0</v>
      </c>
      <c r="N107" s="2">
        <f>IF(抽出データ!AB107-2&lt;0,0,抽出データ!AB107-2)</f>
        <v>0</v>
      </c>
      <c r="O107" s="2">
        <f>IF(抽出データ!AC107-2&lt;0,0,抽出データ!AC107-2)</f>
        <v>0</v>
      </c>
      <c r="P107" s="2">
        <f>IF(抽出データ!AD107-2&lt;0,0,抽出データ!AD107-2)</f>
        <v>0</v>
      </c>
      <c r="Q107" s="2">
        <f>IF(抽出データ!AE107-2&lt;0,0,抽出データ!AE107-2)</f>
        <v>1</v>
      </c>
      <c r="R107" s="2">
        <f>IF(抽出データ!AF107-2&lt;0,0,抽出データ!AF107-2)</f>
        <v>0</v>
      </c>
      <c r="S107" s="2">
        <f>IF(抽出データ!AG107-2&lt;0,0,抽出データ!AG107-2)</f>
        <v>0</v>
      </c>
      <c r="T107" s="2">
        <f>IF(抽出データ!AH107-2&lt;0,0,抽出データ!AH107-2)</f>
        <v>0</v>
      </c>
      <c r="U107" s="2">
        <f>IF(抽出データ!AI107-2&lt;0,0,抽出データ!AI107-2)</f>
        <v>0</v>
      </c>
      <c r="V107" s="2">
        <f>IF(抽出データ!AJ107-2&lt;0,0,抽出データ!AJ107-2)</f>
        <v>0</v>
      </c>
      <c r="W107" s="2">
        <f>IF(抽出データ!AK107-2&lt;0,0,抽出データ!AK107-2)</f>
        <v>1</v>
      </c>
      <c r="X107" s="2">
        <f>IF(抽出データ!AL107-2&lt;0,0,抽出データ!AL107-2)</f>
        <v>0</v>
      </c>
      <c r="Y107" s="2">
        <f>IF(抽出データ!AM107-2&lt;0,0,抽出データ!AM107-2)</f>
        <v>1</v>
      </c>
      <c r="Z107" s="2">
        <f>IF(抽出データ!AN107-2&lt;0,0,抽出データ!AN107-2)</f>
        <v>1</v>
      </c>
      <c r="AA107" s="2">
        <f>IF(抽出データ!AO107-2&lt;0,0,抽出データ!AO107-2)</f>
        <v>0</v>
      </c>
      <c r="AB107" s="2">
        <f>IF(抽出データ!AP107-2&lt;0,0,抽出データ!AP107-2)</f>
        <v>0</v>
      </c>
      <c r="AC107" s="2">
        <f>IF(抽出データ!AQ107-2&lt;0,0,抽出データ!AQ107-2)</f>
        <v>2</v>
      </c>
      <c r="AD107" s="2">
        <f>IF(抽出データ!AR107-2&lt;=0,1,2)</f>
        <v>2</v>
      </c>
      <c r="AE107" s="2">
        <f>IF(抽出データ!AS107-2&lt;=0,1,2)</f>
        <v>1</v>
      </c>
      <c r="AF107" s="2">
        <f>IF(抽出データ!AT107-2&lt;=0,1,2)</f>
        <v>1</v>
      </c>
      <c r="AG107" s="2">
        <f>IF(抽出データ!AU107-2&lt;=0,1,2)</f>
        <v>1</v>
      </c>
      <c r="AH107" s="2">
        <f>IF(抽出データ!AV107-2&lt;=0,1,2)</f>
        <v>1</v>
      </c>
      <c r="AI107" s="2">
        <f>IF(抽出データ!AW107-2&lt;=0,1,2)</f>
        <v>1</v>
      </c>
      <c r="AJ107" s="2">
        <f>IF(抽出データ!AX107-2&lt;=0,1,2)</f>
        <v>1</v>
      </c>
      <c r="AK107" s="2">
        <f>IF(抽出データ!AY107-2&lt;=0,1,2)</f>
        <v>2</v>
      </c>
      <c r="AL107" s="2">
        <f>IF(抽出データ!AZ107-2&lt;0,0,抽出データ!AZ107-2)</f>
        <v>0</v>
      </c>
      <c r="AM107" s="2">
        <f>IF(抽出データ!BB107-2&lt;0,0,抽出データ!BB107-2)</f>
        <v>0</v>
      </c>
      <c r="AN107" s="2">
        <f>IF(抽出データ!BD107-2&lt;0,0,抽出データ!BD107-2)</f>
        <v>0</v>
      </c>
      <c r="AO107" s="2">
        <f>MIN(2,IF(抽出データ!BE107-2&lt;0,0,抽出データ!BE107-2))</f>
        <v>0</v>
      </c>
      <c r="AP107" s="2">
        <f>IF(抽出データ!BF107-2&lt;0,0,抽出データ!BF107-2)</f>
        <v>0</v>
      </c>
      <c r="AQ107" s="2">
        <f>IF(抽出データ!BG107-2&lt;0,0,抽出データ!BG107-2)</f>
        <v>0</v>
      </c>
      <c r="AR107" s="2">
        <f>IF(抽出データ!BH107-2&lt;0,0,抽出データ!BH107-2)</f>
        <v>0</v>
      </c>
      <c r="AS107" s="2">
        <f t="shared" si="19"/>
        <v>0</v>
      </c>
      <c r="AT107" s="2">
        <f>IF(抽出データ!DB107-2&lt;=0,1,2)</f>
        <v>1</v>
      </c>
      <c r="AU107" s="2">
        <f>IF(抽出データ!DD107-2&lt;0,0,抽出データ!DD107-2)</f>
        <v>0</v>
      </c>
      <c r="AV107" s="2">
        <f>IF(抽出データ!DE107-2&lt;0,0,抽出データ!DE107-2)</f>
        <v>0</v>
      </c>
      <c r="AW107" s="2">
        <f>IF(抽出データ!DF107-2&lt;0,0,IF(抽出データ!DF107&gt;3,2,1))</f>
        <v>1</v>
      </c>
      <c r="AX107" s="2">
        <f>IF(抽出データ!DG107-2&lt;=0,1,2)</f>
        <v>1</v>
      </c>
      <c r="AY107" s="8">
        <v>1</v>
      </c>
      <c r="AZ107" s="2">
        <v>1</v>
      </c>
      <c r="BA107" s="2">
        <v>3</v>
      </c>
      <c r="BI107" s="4" t="s">
        <v>445</v>
      </c>
      <c r="BJ107" s="2">
        <v>2</v>
      </c>
      <c r="BL107" s="2">
        <v>3</v>
      </c>
      <c r="BO107" s="2">
        <v>2</v>
      </c>
      <c r="BP107" s="2">
        <v>4</v>
      </c>
      <c r="BQ107" s="2">
        <v>3</v>
      </c>
      <c r="BR107" s="2">
        <v>2</v>
      </c>
      <c r="BS107" s="2">
        <v>3</v>
      </c>
      <c r="BT107" s="2">
        <v>3</v>
      </c>
      <c r="BV107" s="2">
        <f t="shared" si="20"/>
        <v>19</v>
      </c>
      <c r="BW107" s="2">
        <f t="shared" si="21"/>
        <v>5</v>
      </c>
      <c r="BX107" s="2">
        <f t="shared" si="22"/>
        <v>7</v>
      </c>
      <c r="BY107" s="2">
        <f t="shared" si="23"/>
        <v>7</v>
      </c>
      <c r="BZ107" s="2">
        <f t="shared" si="24"/>
        <v>12</v>
      </c>
      <c r="CA107" s="2">
        <f t="shared" si="25"/>
        <v>5</v>
      </c>
      <c r="CB107" s="2">
        <f t="shared" si="26"/>
        <v>3</v>
      </c>
      <c r="CC107" s="2">
        <f t="shared" si="27"/>
        <v>3</v>
      </c>
      <c r="CD107" s="2">
        <f t="shared" si="28"/>
        <v>9</v>
      </c>
      <c r="CE107" s="2">
        <f t="shared" si="29"/>
        <v>7</v>
      </c>
      <c r="CF107" s="2">
        <f t="shared" si="30"/>
        <v>7</v>
      </c>
      <c r="CG107" s="2">
        <f t="shared" si="31"/>
        <v>5</v>
      </c>
      <c r="CH107" s="2">
        <f t="shared" si="35"/>
        <v>3</v>
      </c>
      <c r="CI107" s="2">
        <f t="shared" si="32"/>
        <v>4</v>
      </c>
      <c r="CJ107" s="2">
        <f t="shared" si="33"/>
        <v>3</v>
      </c>
      <c r="CK107" s="2">
        <f>55+IF(抽出データ!BJ107=1,60,0)+IF(抽出データ!BK107=1,25,0)+IF(抽出データ!BM107=1,5,0)+IF(抽出データ!BL107=1,5,0)+IF(抽出データ!BN107=1,5,0)</f>
        <v>55</v>
      </c>
      <c r="CL107" s="2">
        <f>(80+IF(抽出データ!BR107=1,12,0)+IF(SUM(抽出データ!BS107:BV107,抽出データ!CB107)&gt;1,22,IF(SUM(抽出データ!BS107:BV107,抽出データ!CB107)=1,11,0)))</f>
        <v>80</v>
      </c>
      <c r="CM107" s="2">
        <f>80+IF(抽出データ!CH107=1,40,0)+IF(抽出データ!CI107=1,20,0)+IF(抽出データ!CJ107=1,20,0)</f>
        <v>80</v>
      </c>
      <c r="CN107" s="2">
        <f>80+IF(抽出データ!CN107=1,10,0)+IF(抽出データ!CO107=1,5,0)+IF(抽出データ!CP107=1,10,0)+12</f>
        <v>92</v>
      </c>
      <c r="CO107" s="2">
        <f>IF(SUM(抽出データ!CT107:CW107)&gt;0,120,100)</f>
        <v>100</v>
      </c>
      <c r="CQ107" s="2">
        <f t="shared" si="34"/>
        <v>72.2</v>
      </c>
    </row>
    <row r="108" spans="1:95">
      <c r="A108" s="2">
        <v>1990</v>
      </c>
      <c r="B108" s="2">
        <v>6600</v>
      </c>
      <c r="C108" s="2">
        <v>10</v>
      </c>
      <c r="D108" s="2">
        <f t="shared" si="18"/>
        <v>660</v>
      </c>
      <c r="E108" s="4" t="s">
        <v>122</v>
      </c>
      <c r="F108" s="2">
        <f>IF(抽出データ!S108-2&lt;0,0,抽出データ!S108-2)</f>
        <v>2</v>
      </c>
      <c r="G108" s="2">
        <f>IF(抽出データ!T108-2&lt;0,0,抽出データ!T108-2)</f>
        <v>2</v>
      </c>
      <c r="H108" s="2">
        <f>IF(抽出データ!U108-2&lt;0,0,抽出データ!U108-2)</f>
        <v>2</v>
      </c>
      <c r="I108" s="2">
        <f>IF(抽出データ!V108-2&lt;0,0,抽出データ!V108-2)</f>
        <v>1</v>
      </c>
      <c r="J108" s="2">
        <f>MIN(2,IF(抽出データ!W108-2&lt;0,0,抽出データ!W108-2))</f>
        <v>2</v>
      </c>
      <c r="K108" s="2">
        <f>IF(抽出データ!X108-2&lt;0,0,抽出データ!X108-2)</f>
        <v>0</v>
      </c>
      <c r="L108" s="2">
        <f>IF(抽出データ!Y108-2&lt;0,0,抽出データ!Y108-2)</f>
        <v>2</v>
      </c>
      <c r="M108" s="2">
        <f>IF(抽出データ!Z108-2&lt;0,0,抽出データ!Z108-2)</f>
        <v>2</v>
      </c>
      <c r="N108" s="2">
        <f>IF(抽出データ!AB108-2&lt;0,0,抽出データ!AB108-2)</f>
        <v>2</v>
      </c>
      <c r="O108" s="2">
        <f>IF(抽出データ!AC108-2&lt;0,0,抽出データ!AC108-2)</f>
        <v>2</v>
      </c>
      <c r="P108" s="2">
        <f>IF(抽出データ!AD108-2&lt;0,0,抽出データ!AD108-2)</f>
        <v>2</v>
      </c>
      <c r="Q108" s="2">
        <f>IF(抽出データ!AE108-2&lt;0,0,抽出データ!AE108-2)</f>
        <v>2</v>
      </c>
      <c r="R108" s="2">
        <f>IF(抽出データ!AF108-2&lt;0,0,抽出データ!AF108-2)</f>
        <v>1</v>
      </c>
      <c r="S108" s="2">
        <f>IF(抽出データ!AG108-2&lt;0,0,抽出データ!AG108-2)</f>
        <v>1</v>
      </c>
      <c r="T108" s="2">
        <f>IF(抽出データ!AH108-2&lt;0,0,抽出データ!AH108-2)</f>
        <v>1</v>
      </c>
      <c r="U108" s="2">
        <f>IF(抽出データ!AI108-2&lt;0,0,抽出データ!AI108-2)</f>
        <v>1</v>
      </c>
      <c r="V108" s="2">
        <f>IF(抽出データ!AJ108-2&lt;0,0,抽出データ!AJ108-2)</f>
        <v>0</v>
      </c>
      <c r="W108" s="2">
        <f>IF(抽出データ!AK108-2&lt;0,0,抽出データ!AK108-2)</f>
        <v>1</v>
      </c>
      <c r="X108" s="2">
        <f>IF(抽出データ!AL108-2&lt;0,0,抽出データ!AL108-2)</f>
        <v>1</v>
      </c>
      <c r="Y108" s="2">
        <f>IF(抽出データ!AM108-2&lt;0,0,抽出データ!AM108-2)</f>
        <v>1</v>
      </c>
      <c r="Z108" s="2">
        <f>IF(抽出データ!AN108-2&lt;0,0,抽出データ!AN108-2)</f>
        <v>1</v>
      </c>
      <c r="AA108" s="2">
        <f>IF(抽出データ!AO108-2&lt;0,0,抽出データ!AO108-2)</f>
        <v>1</v>
      </c>
      <c r="AB108" s="2">
        <f>IF(抽出データ!AP108-2&lt;0,0,抽出データ!AP108-2)</f>
        <v>1</v>
      </c>
      <c r="AC108" s="2">
        <f>IF(抽出データ!AQ108-2&lt;0,0,抽出データ!AQ108-2)</f>
        <v>1</v>
      </c>
      <c r="AD108" s="2">
        <f>IF(抽出データ!AR108-2&lt;=0,1,2)</f>
        <v>1</v>
      </c>
      <c r="AE108" s="2">
        <f>IF(抽出データ!AS108-2&lt;=0,1,2)</f>
        <v>1</v>
      </c>
      <c r="AF108" s="2">
        <f>IF(抽出データ!AT108-2&lt;=0,1,2)</f>
        <v>1</v>
      </c>
      <c r="AG108" s="2">
        <f>IF(抽出データ!AU108-2&lt;=0,1,2)</f>
        <v>2</v>
      </c>
      <c r="AH108" s="2">
        <f>IF(抽出データ!AV108-2&lt;=0,1,2)</f>
        <v>2</v>
      </c>
      <c r="AI108" s="2">
        <f>IF(抽出データ!AW108-2&lt;=0,1,2)</f>
        <v>2</v>
      </c>
      <c r="AJ108" s="2">
        <f>IF(抽出データ!AX108-2&lt;=0,1,2)</f>
        <v>1</v>
      </c>
      <c r="AK108" s="2">
        <f>IF(抽出データ!AY108-2&lt;=0,1,2)</f>
        <v>1</v>
      </c>
      <c r="AL108" s="2">
        <f>IF(抽出データ!AZ108-2&lt;0,0,抽出データ!AZ108-2)</f>
        <v>1</v>
      </c>
      <c r="AM108" s="2">
        <f>IF(抽出データ!BB108-2&lt;0,0,抽出データ!BB108-2)</f>
        <v>0</v>
      </c>
      <c r="AN108" s="2">
        <f>IF(抽出データ!BD108-2&lt;0,0,抽出データ!BD108-2)</f>
        <v>1</v>
      </c>
      <c r="AO108" s="2">
        <f>MIN(2,IF(抽出データ!BE108-2&lt;0,0,抽出データ!BE108-2))</f>
        <v>1</v>
      </c>
      <c r="AP108" s="2">
        <f>IF(抽出データ!BF108-2&lt;0,0,抽出データ!BF108-2)</f>
        <v>1</v>
      </c>
      <c r="AQ108" s="2">
        <f>IF(抽出データ!BG108-2&lt;0,0,抽出データ!BG108-2)</f>
        <v>1</v>
      </c>
      <c r="AR108" s="2">
        <f>IF(抽出データ!BH108-2&lt;0,0,抽出データ!BH108-2)</f>
        <v>0</v>
      </c>
      <c r="AS108" s="2">
        <f t="shared" si="19"/>
        <v>0</v>
      </c>
      <c r="AT108" s="2">
        <f>IF(抽出データ!DB108-2&lt;=0,1,2)</f>
        <v>1</v>
      </c>
      <c r="AU108" s="2">
        <f>IF(抽出データ!DD108-2&lt;0,0,抽出データ!DD108-2)</f>
        <v>1</v>
      </c>
      <c r="AV108" s="2">
        <f>IF(抽出データ!DE108-2&lt;0,0,抽出データ!DE108-2)</f>
        <v>2</v>
      </c>
      <c r="AW108" s="2">
        <f>IF(抽出データ!DF108-2&lt;0,0,IF(抽出データ!DF108&gt;3,2,1))</f>
        <v>1</v>
      </c>
      <c r="AX108" s="2">
        <f>IF(抽出データ!DG108-2&lt;=0,1,2)</f>
        <v>2</v>
      </c>
      <c r="AY108" s="8">
        <v>1</v>
      </c>
      <c r="AZ108" s="2">
        <v>1</v>
      </c>
      <c r="BA108" s="2">
        <v>1</v>
      </c>
      <c r="BI108" s="4" t="s">
        <v>445</v>
      </c>
      <c r="BJ108" s="2">
        <v>1</v>
      </c>
      <c r="BK108" s="2">
        <v>90</v>
      </c>
      <c r="BL108" s="2">
        <v>1</v>
      </c>
      <c r="BM108" s="2">
        <v>20000</v>
      </c>
      <c r="BO108" s="2">
        <v>3</v>
      </c>
      <c r="BP108" s="2">
        <v>4</v>
      </c>
      <c r="BQ108" s="2">
        <v>5</v>
      </c>
      <c r="BR108" s="2">
        <v>6</v>
      </c>
      <c r="BS108" s="2">
        <v>7</v>
      </c>
      <c r="BT108" s="2">
        <v>6</v>
      </c>
      <c r="BV108" s="2">
        <f t="shared" si="20"/>
        <v>57.5</v>
      </c>
      <c r="BW108" s="2">
        <f t="shared" si="21"/>
        <v>31</v>
      </c>
      <c r="BX108" s="2">
        <f t="shared" si="22"/>
        <v>8</v>
      </c>
      <c r="BY108" s="2">
        <f t="shared" si="23"/>
        <v>15</v>
      </c>
      <c r="BZ108" s="2">
        <f t="shared" si="24"/>
        <v>33</v>
      </c>
      <c r="CA108" s="2">
        <f t="shared" si="25"/>
        <v>13</v>
      </c>
      <c r="CB108" s="2">
        <f t="shared" si="26"/>
        <v>9</v>
      </c>
      <c r="CC108" s="2">
        <f t="shared" si="27"/>
        <v>16</v>
      </c>
      <c r="CD108" s="2">
        <f t="shared" si="28"/>
        <v>22</v>
      </c>
      <c r="CE108" s="2">
        <f t="shared" si="29"/>
        <v>17</v>
      </c>
      <c r="CF108" s="2">
        <f t="shared" si="30"/>
        <v>13</v>
      </c>
      <c r="CG108" s="2">
        <f t="shared" si="31"/>
        <v>18</v>
      </c>
      <c r="CH108" s="2">
        <f t="shared" si="35"/>
        <v>6</v>
      </c>
      <c r="CI108" s="2">
        <f t="shared" si="32"/>
        <v>8</v>
      </c>
      <c r="CJ108" s="2">
        <f t="shared" si="33"/>
        <v>25.5</v>
      </c>
      <c r="CK108" s="2">
        <f>55+IF(抽出データ!BJ108=1,60,0)+IF(抽出データ!BK108=1,25,0)+IF(抽出データ!BM108=1,5,0)+IF(抽出データ!BL108=1,5,0)+IF(抽出データ!BN108=1,5,0)</f>
        <v>55</v>
      </c>
      <c r="CL108" s="2">
        <f>(80+IF(抽出データ!BR108=1,12,0)+IF(SUM(抽出データ!BS108:BV108,抽出データ!CB108)&gt;1,22,IF(SUM(抽出データ!BS108:BV108,抽出データ!CB108)=1,11,0)))</f>
        <v>80</v>
      </c>
      <c r="CM108" s="2">
        <f>80+IF(抽出データ!CH108=1,40,0)+IF(抽出データ!CI108=1,20,0)+IF(抽出データ!CJ108=1,20,0)</f>
        <v>80</v>
      </c>
      <c r="CN108" s="2">
        <f>80+IF(抽出データ!CN108=1,10,0)+IF(抽出データ!CO108=1,5,0)+IF(抽出データ!CP108=1,10,0)+12</f>
        <v>92</v>
      </c>
      <c r="CO108" s="2">
        <f>IF(SUM(抽出データ!CT108:CW108)&gt;0,120,100)</f>
        <v>100</v>
      </c>
      <c r="CQ108" s="2">
        <f t="shared" si="34"/>
        <v>72.2</v>
      </c>
    </row>
    <row r="109" spans="1:95">
      <c r="A109" s="2">
        <v>2008</v>
      </c>
      <c r="B109" s="2">
        <v>250</v>
      </c>
      <c r="C109" s="2">
        <v>10</v>
      </c>
      <c r="D109" s="2">
        <f t="shared" si="18"/>
        <v>25</v>
      </c>
      <c r="E109" s="4" t="s">
        <v>123</v>
      </c>
      <c r="F109" s="2">
        <f>IF(抽出データ!S109-2&lt;0,0,抽出データ!S109-2)</f>
        <v>1</v>
      </c>
      <c r="G109" s="2">
        <f>IF(抽出データ!T109-2&lt;0,0,抽出データ!T109-2)</f>
        <v>1</v>
      </c>
      <c r="H109" s="2">
        <f>IF(抽出データ!U109-2&lt;0,0,抽出データ!U109-2)</f>
        <v>1</v>
      </c>
      <c r="I109" s="2">
        <f>IF(抽出データ!V109-2&lt;0,0,抽出データ!V109-2)</f>
        <v>0</v>
      </c>
      <c r="J109" s="2">
        <f>MIN(2,IF(抽出データ!W109-2&lt;0,0,抽出データ!W109-2))</f>
        <v>0</v>
      </c>
      <c r="K109" s="2">
        <f>IF(抽出データ!X109-2&lt;0,0,抽出データ!X109-2)</f>
        <v>0</v>
      </c>
      <c r="L109" s="2">
        <f>IF(抽出データ!Y109-2&lt;0,0,抽出データ!Y109-2)</f>
        <v>0</v>
      </c>
      <c r="M109" s="2">
        <f>IF(抽出データ!Z109-2&lt;0,0,抽出データ!Z109-2)</f>
        <v>1</v>
      </c>
      <c r="N109" s="2">
        <f>IF(抽出データ!AB109-2&lt;0,0,抽出データ!AB109-2)</f>
        <v>1</v>
      </c>
      <c r="O109" s="2">
        <f>IF(抽出データ!AC109-2&lt;0,0,抽出データ!AC109-2)</f>
        <v>0</v>
      </c>
      <c r="P109" s="2">
        <f>IF(抽出データ!AD109-2&lt;0,0,抽出データ!AD109-2)</f>
        <v>2</v>
      </c>
      <c r="Q109" s="2">
        <f>IF(抽出データ!AE109-2&lt;0,0,抽出データ!AE109-2)</f>
        <v>1</v>
      </c>
      <c r="R109" s="2">
        <f>IF(抽出データ!AF109-2&lt;0,0,抽出データ!AF109-2)</f>
        <v>1</v>
      </c>
      <c r="S109" s="2">
        <f>IF(抽出データ!AG109-2&lt;0,0,抽出データ!AG109-2)</f>
        <v>1</v>
      </c>
      <c r="T109" s="2">
        <f>IF(抽出データ!AH109-2&lt;0,0,抽出データ!AH109-2)</f>
        <v>2</v>
      </c>
      <c r="U109" s="2">
        <f>IF(抽出データ!AI109-2&lt;0,0,抽出データ!AI109-2)</f>
        <v>1</v>
      </c>
      <c r="V109" s="2">
        <f>IF(抽出データ!AJ109-2&lt;0,0,抽出データ!AJ109-2)</f>
        <v>0</v>
      </c>
      <c r="W109" s="2">
        <f>IF(抽出データ!AK109-2&lt;0,0,抽出データ!AK109-2)</f>
        <v>1</v>
      </c>
      <c r="X109" s="2">
        <f>IF(抽出データ!AL109-2&lt;0,0,抽出データ!AL109-2)</f>
        <v>1</v>
      </c>
      <c r="Y109" s="2">
        <f>IF(抽出データ!AM109-2&lt;0,0,抽出データ!AM109-2)</f>
        <v>1</v>
      </c>
      <c r="Z109" s="2">
        <f>IF(抽出データ!AN109-2&lt;0,0,抽出データ!AN109-2)</f>
        <v>1</v>
      </c>
      <c r="AA109" s="2">
        <f>IF(抽出データ!AO109-2&lt;0,0,抽出データ!AO109-2)</f>
        <v>2</v>
      </c>
      <c r="AB109" s="2">
        <f>IF(抽出データ!AP109-2&lt;0,0,抽出データ!AP109-2)</f>
        <v>2</v>
      </c>
      <c r="AC109" s="2">
        <f>IF(抽出データ!AQ109-2&lt;0,0,抽出データ!AQ109-2)</f>
        <v>2</v>
      </c>
      <c r="AD109" s="2">
        <f>IF(抽出データ!AR109-2&lt;=0,1,2)</f>
        <v>2</v>
      </c>
      <c r="AE109" s="2">
        <f>IF(抽出データ!AS109-2&lt;=0,1,2)</f>
        <v>2</v>
      </c>
      <c r="AF109" s="2">
        <f>IF(抽出データ!AT109-2&lt;=0,1,2)</f>
        <v>1</v>
      </c>
      <c r="AG109" s="2">
        <f>IF(抽出データ!AU109-2&lt;=0,1,2)</f>
        <v>1</v>
      </c>
      <c r="AH109" s="2">
        <f>IF(抽出データ!AV109-2&lt;=0,1,2)</f>
        <v>1</v>
      </c>
      <c r="AI109" s="2">
        <f>IF(抽出データ!AW109-2&lt;=0,1,2)</f>
        <v>1</v>
      </c>
      <c r="AJ109" s="2">
        <f>IF(抽出データ!AX109-2&lt;=0,1,2)</f>
        <v>2</v>
      </c>
      <c r="AK109" s="2">
        <f>IF(抽出データ!AY109-2&lt;=0,1,2)</f>
        <v>2</v>
      </c>
      <c r="AL109" s="2">
        <f>IF(抽出データ!AZ109-2&lt;0,0,抽出データ!AZ109-2)</f>
        <v>1</v>
      </c>
      <c r="AM109" s="2">
        <f>IF(抽出データ!BB109-2&lt;0,0,抽出データ!BB109-2)</f>
        <v>1</v>
      </c>
      <c r="AN109" s="2">
        <f>IF(抽出データ!BD109-2&lt;0,0,抽出データ!BD109-2)</f>
        <v>1</v>
      </c>
      <c r="AO109" s="2">
        <f>MIN(2,IF(抽出データ!BE109-2&lt;0,0,抽出データ!BE109-2))</f>
        <v>1</v>
      </c>
      <c r="AP109" s="2">
        <f>IF(抽出データ!BF109-2&lt;0,0,抽出データ!BF109-2)</f>
        <v>0</v>
      </c>
      <c r="AQ109" s="2">
        <f>IF(抽出データ!BG109-2&lt;0,0,抽出データ!BG109-2)</f>
        <v>1</v>
      </c>
      <c r="AR109" s="2">
        <f>IF(抽出データ!BH109-2&lt;0,0,抽出データ!BH109-2)</f>
        <v>1</v>
      </c>
      <c r="AS109" s="2">
        <f t="shared" si="19"/>
        <v>1</v>
      </c>
      <c r="AT109" s="2">
        <f>IF(抽出データ!DB109-2&lt;=0,1,2)</f>
        <v>1</v>
      </c>
      <c r="AU109" s="2">
        <f>IF(抽出データ!DD109-2&lt;0,0,抽出データ!DD109-2)</f>
        <v>2</v>
      </c>
      <c r="AV109" s="2">
        <f>IF(抽出データ!DE109-2&lt;0,0,抽出データ!DE109-2)</f>
        <v>1</v>
      </c>
      <c r="AW109" s="2">
        <f>IF(抽出データ!DF109-2&lt;0,0,IF(抽出データ!DF109&gt;3,2,1))</f>
        <v>2</v>
      </c>
      <c r="AX109" s="2">
        <f>IF(抽出データ!DG109-2&lt;=0,1,2)</f>
        <v>2</v>
      </c>
      <c r="AY109" s="8">
        <v>4</v>
      </c>
      <c r="AZ109" s="2">
        <v>3</v>
      </c>
      <c r="BA109" s="2">
        <v>2</v>
      </c>
      <c r="BB109" s="2">
        <v>0</v>
      </c>
      <c r="BC109" s="2">
        <v>1</v>
      </c>
      <c r="BD109" s="2">
        <v>0</v>
      </c>
      <c r="BE109" s="2">
        <v>0</v>
      </c>
      <c r="BF109" s="2">
        <v>0</v>
      </c>
      <c r="BG109" s="2">
        <v>0</v>
      </c>
      <c r="BH109" s="2">
        <v>0</v>
      </c>
      <c r="BI109" s="4" t="s">
        <v>445</v>
      </c>
      <c r="BJ109" s="2">
        <v>1</v>
      </c>
      <c r="BK109" s="2">
        <v>80</v>
      </c>
      <c r="BL109" s="2">
        <v>1</v>
      </c>
      <c r="BM109" s="2">
        <v>5000</v>
      </c>
      <c r="BO109" s="2">
        <v>6</v>
      </c>
      <c r="BP109" s="2">
        <v>3</v>
      </c>
      <c r="BQ109" s="2">
        <v>5</v>
      </c>
      <c r="BR109" s="2">
        <v>2</v>
      </c>
      <c r="BS109" s="2">
        <v>4</v>
      </c>
      <c r="BT109" s="2">
        <v>4</v>
      </c>
      <c r="BV109" s="2">
        <f t="shared" si="20"/>
        <v>55</v>
      </c>
      <c r="BW109" s="2">
        <f t="shared" si="21"/>
        <v>18</v>
      </c>
      <c r="BX109" s="2">
        <f t="shared" si="22"/>
        <v>12</v>
      </c>
      <c r="BY109" s="2">
        <f t="shared" si="23"/>
        <v>17</v>
      </c>
      <c r="BZ109" s="2">
        <f t="shared" si="24"/>
        <v>27</v>
      </c>
      <c r="CA109" s="2">
        <f t="shared" si="25"/>
        <v>14</v>
      </c>
      <c r="CB109" s="2">
        <f t="shared" si="26"/>
        <v>12</v>
      </c>
      <c r="CC109" s="2">
        <f t="shared" si="27"/>
        <v>12</v>
      </c>
      <c r="CD109" s="2">
        <f t="shared" si="28"/>
        <v>17</v>
      </c>
      <c r="CE109" s="2">
        <f t="shared" si="29"/>
        <v>15</v>
      </c>
      <c r="CF109" s="2">
        <f t="shared" si="30"/>
        <v>11</v>
      </c>
      <c r="CG109" s="2">
        <f t="shared" si="31"/>
        <v>16</v>
      </c>
      <c r="CH109" s="2">
        <f t="shared" si="35"/>
        <v>7</v>
      </c>
      <c r="CI109" s="2">
        <f t="shared" si="32"/>
        <v>10</v>
      </c>
      <c r="CJ109" s="2">
        <f t="shared" si="33"/>
        <v>20.5</v>
      </c>
      <c r="CK109" s="2">
        <f>55+IF(抽出データ!BJ109=1,60,0)+IF(抽出データ!BK109=1,25,0)+IF(抽出データ!BM109=1,5,0)+IF(抽出データ!BL109=1,5,0)+IF(抽出データ!BN109=1,5,0)</f>
        <v>85</v>
      </c>
      <c r="CL109" s="2">
        <f>(80+IF(抽出データ!BR109=1,12,0)+IF(SUM(抽出データ!BS109:BV109,抽出データ!CB109)&gt;1,22,IF(SUM(抽出データ!BS109:BV109,抽出データ!CB109)=1,11,0)))</f>
        <v>114</v>
      </c>
      <c r="CM109" s="2">
        <f>80+IF(抽出データ!CH109=1,40,0)+IF(抽出データ!CI109=1,20,0)+IF(抽出データ!CJ109=1,20,0)</f>
        <v>120</v>
      </c>
      <c r="CN109" s="2">
        <f>80+IF(抽出データ!CN109=1,10,0)+IF(抽出データ!CO109=1,5,0)+IF(抽出データ!CP109=1,10,0)+12</f>
        <v>102</v>
      </c>
      <c r="CO109" s="2">
        <f>IF(SUM(抽出データ!CT109:CW109)&gt;0,120,100)</f>
        <v>100</v>
      </c>
      <c r="CQ109" s="2">
        <f t="shared" si="34"/>
        <v>101.39999999999999</v>
      </c>
    </row>
    <row r="110" spans="1:95">
      <c r="A110" s="2">
        <v>1990</v>
      </c>
      <c r="B110" s="2">
        <v>250</v>
      </c>
      <c r="C110" s="2">
        <v>5</v>
      </c>
      <c r="D110" s="2">
        <f t="shared" si="18"/>
        <v>50</v>
      </c>
      <c r="E110" s="4" t="s">
        <v>124</v>
      </c>
      <c r="F110" s="2">
        <f>IF(抽出データ!S110-2&lt;0,0,抽出データ!S110-2)</f>
        <v>0</v>
      </c>
      <c r="G110" s="2">
        <f>IF(抽出データ!T110-2&lt;0,0,抽出データ!T110-2)</f>
        <v>0</v>
      </c>
      <c r="H110" s="2">
        <f>IF(抽出データ!U110-2&lt;0,0,抽出データ!U110-2)</f>
        <v>0</v>
      </c>
      <c r="I110" s="2">
        <f>IF(抽出データ!V110-2&lt;0,0,抽出データ!V110-2)</f>
        <v>2</v>
      </c>
      <c r="J110" s="2">
        <f>MIN(2,IF(抽出データ!W110-2&lt;0,0,抽出データ!W110-2))</f>
        <v>0</v>
      </c>
      <c r="K110" s="2">
        <f>IF(抽出データ!X110-2&lt;0,0,抽出データ!X110-2)</f>
        <v>0</v>
      </c>
      <c r="L110" s="2">
        <f>IF(抽出データ!Y110-2&lt;0,0,抽出データ!Y110-2)</f>
        <v>0</v>
      </c>
      <c r="M110" s="2">
        <f>IF(抽出データ!Z110-2&lt;0,0,抽出データ!Z110-2)</f>
        <v>0</v>
      </c>
      <c r="N110" s="2">
        <f>IF(抽出データ!AB110-2&lt;0,0,抽出データ!AB110-2)</f>
        <v>0</v>
      </c>
      <c r="O110" s="2">
        <f>IF(抽出データ!AC110-2&lt;0,0,抽出データ!AC110-2)</f>
        <v>2</v>
      </c>
      <c r="P110" s="2">
        <f>IF(抽出データ!AD110-2&lt;0,0,抽出データ!AD110-2)</f>
        <v>2</v>
      </c>
      <c r="Q110" s="2">
        <f>IF(抽出データ!AE110-2&lt;0,0,抽出データ!AE110-2)</f>
        <v>2</v>
      </c>
      <c r="R110" s="2">
        <f>IF(抽出データ!AF110-2&lt;0,0,抽出データ!AF110-2)</f>
        <v>0</v>
      </c>
      <c r="S110" s="2">
        <f>IF(抽出データ!AG110-2&lt;0,0,抽出データ!AG110-2)</f>
        <v>0</v>
      </c>
      <c r="T110" s="2">
        <f>IF(抽出データ!AH110-2&lt;0,0,抽出データ!AH110-2)</f>
        <v>0</v>
      </c>
      <c r="U110" s="2">
        <f>IF(抽出データ!AI110-2&lt;0,0,抽出データ!AI110-2)</f>
        <v>0</v>
      </c>
      <c r="V110" s="2">
        <f>IF(抽出データ!AJ110-2&lt;0,0,抽出データ!AJ110-2)</f>
        <v>0</v>
      </c>
      <c r="W110" s="2">
        <f>IF(抽出データ!AK110-2&lt;0,0,抽出データ!AK110-2)</f>
        <v>2</v>
      </c>
      <c r="X110" s="2">
        <f>IF(抽出データ!AL110-2&lt;0,0,抽出データ!AL110-2)</f>
        <v>0</v>
      </c>
      <c r="Y110" s="2">
        <f>IF(抽出データ!AM110-2&lt;0,0,抽出データ!AM110-2)</f>
        <v>1</v>
      </c>
      <c r="Z110" s="2">
        <f>IF(抽出データ!AN110-2&lt;0,0,抽出データ!AN110-2)</f>
        <v>0</v>
      </c>
      <c r="AA110" s="2">
        <f>IF(抽出データ!AO110-2&lt;0,0,抽出データ!AO110-2)</f>
        <v>0</v>
      </c>
      <c r="AB110" s="2">
        <f>IF(抽出データ!AP110-2&lt;0,0,抽出データ!AP110-2)</f>
        <v>2</v>
      </c>
      <c r="AC110" s="2">
        <f>IF(抽出データ!AQ110-2&lt;0,0,抽出データ!AQ110-2)</f>
        <v>2</v>
      </c>
      <c r="AD110" s="2">
        <f>IF(抽出データ!AR110-2&lt;=0,1,2)</f>
        <v>1</v>
      </c>
      <c r="AE110" s="2">
        <f>IF(抽出データ!AS110-2&lt;=0,1,2)</f>
        <v>1</v>
      </c>
      <c r="AF110" s="2">
        <f>IF(抽出データ!AT110-2&lt;=0,1,2)</f>
        <v>1</v>
      </c>
      <c r="AG110" s="2">
        <f>IF(抽出データ!AU110-2&lt;=0,1,2)</f>
        <v>1</v>
      </c>
      <c r="AH110" s="2">
        <f>IF(抽出データ!AV110-2&lt;=0,1,2)</f>
        <v>1</v>
      </c>
      <c r="AI110" s="2">
        <f>IF(抽出データ!AW110-2&lt;=0,1,2)</f>
        <v>1</v>
      </c>
      <c r="AJ110" s="2">
        <f>IF(抽出データ!AX110-2&lt;=0,1,2)</f>
        <v>1</v>
      </c>
      <c r="AK110" s="2">
        <f>IF(抽出データ!AY110-2&lt;=0,1,2)</f>
        <v>1</v>
      </c>
      <c r="AL110" s="2">
        <f>IF(抽出データ!AZ110-2&lt;0,0,抽出データ!AZ110-2)</f>
        <v>0</v>
      </c>
      <c r="AM110" s="2">
        <f>IF(抽出データ!BB110-2&lt;0,0,抽出データ!BB110-2)</f>
        <v>0</v>
      </c>
      <c r="AN110" s="2">
        <f>IF(抽出データ!BD110-2&lt;0,0,抽出データ!BD110-2)</f>
        <v>0</v>
      </c>
      <c r="AO110" s="2">
        <f>MIN(2,IF(抽出データ!BE110-2&lt;0,0,抽出データ!BE110-2))</f>
        <v>0</v>
      </c>
      <c r="AP110" s="2">
        <f>IF(抽出データ!BF110-2&lt;0,0,抽出データ!BF110-2)</f>
        <v>0</v>
      </c>
      <c r="AQ110" s="2">
        <f>IF(抽出データ!BG110-2&lt;0,0,抽出データ!BG110-2)</f>
        <v>0</v>
      </c>
      <c r="AR110" s="2">
        <f>IF(抽出データ!BH110-2&lt;0,0,抽出データ!BH110-2)</f>
        <v>0</v>
      </c>
      <c r="AS110" s="2">
        <f t="shared" si="19"/>
        <v>0</v>
      </c>
      <c r="AT110" s="2">
        <f>IF(抽出データ!DB110-2&lt;=0,1,2)</f>
        <v>1</v>
      </c>
      <c r="AU110" s="2">
        <f>IF(抽出データ!DD110-2&lt;0,0,抽出データ!DD110-2)</f>
        <v>0</v>
      </c>
      <c r="AV110" s="2">
        <f>IF(抽出データ!DE110-2&lt;0,0,抽出データ!DE110-2)</f>
        <v>0</v>
      </c>
      <c r="AW110" s="2">
        <f>IF(抽出データ!DF110-2&lt;0,0,IF(抽出データ!DF110&gt;3,2,1))</f>
        <v>1</v>
      </c>
      <c r="AX110" s="2">
        <f>IF(抽出データ!DG110-2&lt;=0,1,2)</f>
        <v>1</v>
      </c>
      <c r="AY110" s="8">
        <v>1</v>
      </c>
      <c r="AZ110" s="2">
        <v>2</v>
      </c>
      <c r="BA110" s="2">
        <v>3</v>
      </c>
      <c r="BI110" s="4" t="s">
        <v>445</v>
      </c>
      <c r="BJ110" s="2">
        <v>1</v>
      </c>
      <c r="BK110" s="2">
        <v>100</v>
      </c>
      <c r="BL110" s="2">
        <v>3</v>
      </c>
      <c r="BO110" s="2">
        <v>6</v>
      </c>
      <c r="BP110" s="2">
        <v>6</v>
      </c>
      <c r="BQ110" s="2">
        <v>4</v>
      </c>
      <c r="BR110" s="2">
        <v>4</v>
      </c>
      <c r="BS110" s="2">
        <v>3</v>
      </c>
      <c r="BT110" s="2">
        <v>4</v>
      </c>
      <c r="BV110" s="2">
        <f t="shared" si="20"/>
        <v>26</v>
      </c>
      <c r="BW110" s="2">
        <f t="shared" si="21"/>
        <v>12</v>
      </c>
      <c r="BX110" s="2">
        <f t="shared" si="22"/>
        <v>8</v>
      </c>
      <c r="BY110" s="2">
        <f t="shared" si="23"/>
        <v>6</v>
      </c>
      <c r="BZ110" s="2">
        <f t="shared" si="24"/>
        <v>19</v>
      </c>
      <c r="CA110" s="2">
        <f t="shared" si="25"/>
        <v>7</v>
      </c>
      <c r="CB110" s="2">
        <f t="shared" si="26"/>
        <v>5</v>
      </c>
      <c r="CC110" s="2">
        <f t="shared" si="27"/>
        <v>7</v>
      </c>
      <c r="CD110" s="2">
        <f t="shared" si="28"/>
        <v>9</v>
      </c>
      <c r="CE110" s="2">
        <f t="shared" si="29"/>
        <v>11</v>
      </c>
      <c r="CF110" s="2">
        <f t="shared" si="30"/>
        <v>8</v>
      </c>
      <c r="CG110" s="2">
        <f t="shared" si="31"/>
        <v>10</v>
      </c>
      <c r="CH110" s="2">
        <f t="shared" si="35"/>
        <v>3</v>
      </c>
      <c r="CI110" s="2">
        <f t="shared" si="32"/>
        <v>4</v>
      </c>
      <c r="CJ110" s="2">
        <f t="shared" si="33"/>
        <v>6</v>
      </c>
      <c r="CK110" s="2">
        <f>55+IF(抽出データ!BJ110=1,60,0)+IF(抽出データ!BK110=1,25,0)+IF(抽出データ!BM110=1,5,0)+IF(抽出データ!BL110=1,5,0)+IF(抽出データ!BN110=1,5,0)</f>
        <v>55</v>
      </c>
      <c r="CL110" s="2">
        <f>(80+IF(抽出データ!BR110=1,12,0)+IF(SUM(抽出データ!BS110:BV110,抽出データ!CB110)&gt;1,22,IF(SUM(抽出データ!BS110:BV110,抽出データ!CB110)=1,11,0)))</f>
        <v>80</v>
      </c>
      <c r="CM110" s="2">
        <f>80+IF(抽出データ!CH110=1,40,0)+IF(抽出データ!CI110=1,20,0)+IF(抽出データ!CJ110=1,20,0)</f>
        <v>80</v>
      </c>
      <c r="CN110" s="2">
        <f>80+IF(抽出データ!CN110=1,10,0)+IF(抽出データ!CO110=1,5,0)+IF(抽出データ!CP110=1,10,0)+12</f>
        <v>92</v>
      </c>
      <c r="CO110" s="2">
        <f>IF(SUM(抽出データ!CT110:CW110)&gt;0,120,100)</f>
        <v>100</v>
      </c>
      <c r="CQ110" s="2">
        <f t="shared" si="34"/>
        <v>72.2</v>
      </c>
    </row>
    <row r="111" spans="1:95">
      <c r="A111" s="2">
        <v>2001</v>
      </c>
      <c r="B111" s="2">
        <v>1500</v>
      </c>
      <c r="C111" s="2">
        <v>5</v>
      </c>
      <c r="D111" s="2">
        <f t="shared" si="18"/>
        <v>300</v>
      </c>
      <c r="E111" s="4" t="s">
        <v>43</v>
      </c>
      <c r="F111" s="2">
        <f>IF(抽出データ!S111-2&lt;0,0,抽出データ!S111-2)</f>
        <v>0</v>
      </c>
      <c r="G111" s="2">
        <f>IF(抽出データ!T111-2&lt;0,0,抽出データ!T111-2)</f>
        <v>1</v>
      </c>
      <c r="H111" s="2">
        <f>IF(抽出データ!U111-2&lt;0,0,抽出データ!U111-2)</f>
        <v>1</v>
      </c>
      <c r="I111" s="2">
        <f>IF(抽出データ!V111-2&lt;0,0,抽出データ!V111-2)</f>
        <v>0</v>
      </c>
      <c r="J111" s="2">
        <f>MIN(2,IF(抽出データ!W111-2&lt;0,0,抽出データ!W111-2))</f>
        <v>0</v>
      </c>
      <c r="K111" s="2">
        <f>IF(抽出データ!X111-2&lt;0,0,抽出データ!X111-2)</f>
        <v>1</v>
      </c>
      <c r="L111" s="2">
        <f>IF(抽出データ!Y111-2&lt;0,0,抽出データ!Y111-2)</f>
        <v>1</v>
      </c>
      <c r="M111" s="2">
        <f>IF(抽出データ!Z111-2&lt;0,0,抽出データ!Z111-2)</f>
        <v>0</v>
      </c>
      <c r="N111" s="2">
        <f>IF(抽出データ!AB111-2&lt;0,0,抽出データ!AB111-2)</f>
        <v>1</v>
      </c>
      <c r="O111" s="2">
        <f>IF(抽出データ!AC111-2&lt;0,0,抽出データ!AC111-2)</f>
        <v>2</v>
      </c>
      <c r="P111" s="2">
        <f>IF(抽出データ!AD111-2&lt;0,0,抽出データ!AD111-2)</f>
        <v>2</v>
      </c>
      <c r="Q111" s="2">
        <f>IF(抽出データ!AE111-2&lt;0,0,抽出データ!AE111-2)</f>
        <v>2</v>
      </c>
      <c r="R111" s="2">
        <f>IF(抽出データ!AF111-2&lt;0,0,抽出データ!AF111-2)</f>
        <v>1</v>
      </c>
      <c r="S111" s="2">
        <f>IF(抽出データ!AG111-2&lt;0,0,抽出データ!AG111-2)</f>
        <v>1</v>
      </c>
      <c r="T111" s="2">
        <f>IF(抽出データ!AH111-2&lt;0,0,抽出データ!AH111-2)</f>
        <v>1</v>
      </c>
      <c r="U111" s="2">
        <f>IF(抽出データ!AI111-2&lt;0,0,抽出データ!AI111-2)</f>
        <v>1</v>
      </c>
      <c r="V111" s="2">
        <f>IF(抽出データ!AJ111-2&lt;0,0,抽出データ!AJ111-2)</f>
        <v>1</v>
      </c>
      <c r="W111" s="2">
        <f>IF(抽出データ!AK111-2&lt;0,0,抽出データ!AK111-2)</f>
        <v>1</v>
      </c>
      <c r="X111" s="2">
        <f>IF(抽出データ!AL111-2&lt;0,0,抽出データ!AL111-2)</f>
        <v>1</v>
      </c>
      <c r="Y111" s="2">
        <f>IF(抽出データ!AM111-2&lt;0,0,抽出データ!AM111-2)</f>
        <v>1</v>
      </c>
      <c r="Z111" s="2">
        <f>IF(抽出データ!AN111-2&lt;0,0,抽出データ!AN111-2)</f>
        <v>1</v>
      </c>
      <c r="AA111" s="2">
        <f>IF(抽出データ!AO111-2&lt;0,0,抽出データ!AO111-2)</f>
        <v>1</v>
      </c>
      <c r="AB111" s="2">
        <f>IF(抽出データ!AP111-2&lt;0,0,抽出データ!AP111-2)</f>
        <v>2</v>
      </c>
      <c r="AC111" s="2">
        <f>IF(抽出データ!AQ111-2&lt;0,0,抽出データ!AQ111-2)</f>
        <v>2</v>
      </c>
      <c r="AD111" s="2">
        <f>IF(抽出データ!AR111-2&lt;=0,1,2)</f>
        <v>1</v>
      </c>
      <c r="AE111" s="2">
        <f>IF(抽出データ!AS111-2&lt;=0,1,2)</f>
        <v>1</v>
      </c>
      <c r="AF111" s="2">
        <f>IF(抽出データ!AT111-2&lt;=0,1,2)</f>
        <v>2</v>
      </c>
      <c r="AG111" s="2">
        <f>IF(抽出データ!AU111-2&lt;=0,1,2)</f>
        <v>2</v>
      </c>
      <c r="AH111" s="2">
        <f>IF(抽出データ!AV111-2&lt;=0,1,2)</f>
        <v>2</v>
      </c>
      <c r="AI111" s="2">
        <f>IF(抽出データ!AW111-2&lt;=0,1,2)</f>
        <v>2</v>
      </c>
      <c r="AJ111" s="2">
        <f>IF(抽出データ!AX111-2&lt;=0,1,2)</f>
        <v>2</v>
      </c>
      <c r="AK111" s="2">
        <f>IF(抽出データ!AY111-2&lt;=0,1,2)</f>
        <v>2</v>
      </c>
      <c r="AL111" s="2">
        <f>IF(抽出データ!AZ111-2&lt;0,0,抽出データ!AZ111-2)</f>
        <v>1</v>
      </c>
      <c r="AM111" s="2">
        <f>IF(抽出データ!BB111-2&lt;0,0,抽出データ!BB111-2)</f>
        <v>1</v>
      </c>
      <c r="AN111" s="2">
        <f>IF(抽出データ!BD111-2&lt;0,0,抽出データ!BD111-2)</f>
        <v>1</v>
      </c>
      <c r="AO111" s="2">
        <f>MIN(2,IF(抽出データ!BE111-2&lt;0,0,抽出データ!BE111-2))</f>
        <v>0</v>
      </c>
      <c r="AP111" s="2">
        <f>IF(抽出データ!BF111-2&lt;0,0,抽出データ!BF111-2)</f>
        <v>0</v>
      </c>
      <c r="AQ111" s="2">
        <f>IF(抽出データ!BG111-2&lt;0,0,抽出データ!BG111-2)</f>
        <v>1</v>
      </c>
      <c r="AR111" s="2">
        <f>IF(抽出データ!BH111-2&lt;0,0,抽出データ!BH111-2)</f>
        <v>0</v>
      </c>
      <c r="AS111" s="2">
        <f t="shared" si="19"/>
        <v>0</v>
      </c>
      <c r="AT111" s="2">
        <f>IF(抽出データ!DB111-2&lt;=0,1,2)</f>
        <v>2</v>
      </c>
      <c r="AU111" s="2">
        <f>IF(抽出データ!DD111-2&lt;0,0,抽出データ!DD111-2)</f>
        <v>0</v>
      </c>
      <c r="AV111" s="2">
        <f>IF(抽出データ!DE111-2&lt;0,0,抽出データ!DE111-2)</f>
        <v>1</v>
      </c>
      <c r="AW111" s="2">
        <f>IF(抽出データ!DF111-2&lt;0,0,IF(抽出データ!DF111&gt;3,2,1))</f>
        <v>1</v>
      </c>
      <c r="AX111" s="2">
        <f>IF(抽出データ!DG111-2&lt;=0,1,2)</f>
        <v>2</v>
      </c>
      <c r="AY111" s="8">
        <v>4</v>
      </c>
      <c r="AZ111" s="2">
        <v>3</v>
      </c>
      <c r="BA111" s="2">
        <v>3</v>
      </c>
      <c r="BI111" s="4" t="s">
        <v>445</v>
      </c>
      <c r="BJ111" s="2">
        <v>2</v>
      </c>
      <c r="BL111" s="2">
        <v>3</v>
      </c>
      <c r="BO111" s="2">
        <v>4</v>
      </c>
      <c r="BP111" s="2">
        <v>3</v>
      </c>
      <c r="BQ111" s="2">
        <v>4</v>
      </c>
      <c r="BR111" s="2">
        <v>5</v>
      </c>
      <c r="BS111" s="2">
        <v>3</v>
      </c>
      <c r="BT111" s="2">
        <v>4</v>
      </c>
      <c r="BV111" s="2">
        <f t="shared" si="20"/>
        <v>51.5</v>
      </c>
      <c r="BW111" s="2">
        <f t="shared" si="21"/>
        <v>22</v>
      </c>
      <c r="BX111" s="2">
        <f t="shared" si="22"/>
        <v>11</v>
      </c>
      <c r="BY111" s="2">
        <f t="shared" si="23"/>
        <v>15</v>
      </c>
      <c r="BZ111" s="2">
        <f t="shared" si="24"/>
        <v>31</v>
      </c>
      <c r="CA111" s="2">
        <f t="shared" si="25"/>
        <v>11</v>
      </c>
      <c r="CB111" s="2">
        <f t="shared" si="26"/>
        <v>10</v>
      </c>
      <c r="CC111" s="2">
        <f t="shared" si="27"/>
        <v>13</v>
      </c>
      <c r="CD111" s="2">
        <f t="shared" si="28"/>
        <v>18</v>
      </c>
      <c r="CE111" s="2">
        <f t="shared" si="29"/>
        <v>17</v>
      </c>
      <c r="CF111" s="2">
        <f t="shared" si="30"/>
        <v>13</v>
      </c>
      <c r="CG111" s="2">
        <f t="shared" si="31"/>
        <v>18</v>
      </c>
      <c r="CH111" s="2">
        <f t="shared" si="35"/>
        <v>6</v>
      </c>
      <c r="CI111" s="2">
        <f t="shared" si="32"/>
        <v>8</v>
      </c>
      <c r="CJ111" s="2">
        <f t="shared" si="33"/>
        <v>17.5</v>
      </c>
      <c r="CK111" s="2">
        <f>55+IF(抽出データ!BJ111=1,60,0)+IF(抽出データ!BK111=1,25,0)+IF(抽出データ!BM111=1,5,0)+IF(抽出データ!BL111=1,5,0)+IF(抽出データ!BN111=1,5,0)</f>
        <v>80</v>
      </c>
      <c r="CL111" s="2">
        <f>(80+IF(抽出データ!BR111=1,12,0)+IF(SUM(抽出データ!BS111:BV111,抽出データ!CB111)&gt;1,22,IF(SUM(抽出データ!BS111:BV111,抽出データ!CB111)=1,11,0)))</f>
        <v>91</v>
      </c>
      <c r="CM111" s="2">
        <f>80+IF(抽出データ!CH111=1,40,0)+IF(抽出データ!CI111=1,20,0)+IF(抽出データ!CJ111=1,20,0)</f>
        <v>120</v>
      </c>
      <c r="CN111" s="2">
        <f>80+IF(抽出データ!CN111=1,10,0)+IF(抽出データ!CO111=1,5,0)+IF(抽出データ!CP111=1,10,0)+12</f>
        <v>97</v>
      </c>
      <c r="CO111" s="2">
        <f>IF(SUM(抽出データ!CT111:CW111)&gt;0,120,100)</f>
        <v>100</v>
      </c>
      <c r="CQ111" s="2">
        <f t="shared" si="34"/>
        <v>92</v>
      </c>
    </row>
    <row r="112" spans="1:95">
      <c r="A112" s="2">
        <v>1970</v>
      </c>
      <c r="B112" s="2">
        <v>1280</v>
      </c>
      <c r="C112" s="2">
        <v>8</v>
      </c>
      <c r="D112" s="2">
        <f t="shared" si="18"/>
        <v>160</v>
      </c>
      <c r="E112" s="4" t="s">
        <v>42</v>
      </c>
      <c r="F112" s="2">
        <f>IF(抽出データ!S112-2&lt;0,0,抽出データ!S112-2)</f>
        <v>2</v>
      </c>
      <c r="G112" s="2">
        <f>IF(抽出データ!T112-2&lt;0,0,抽出データ!T112-2)</f>
        <v>2</v>
      </c>
      <c r="H112" s="2">
        <f>IF(抽出データ!U112-2&lt;0,0,抽出データ!U112-2)</f>
        <v>1</v>
      </c>
      <c r="I112" s="2">
        <f>IF(抽出データ!V112-2&lt;0,0,抽出データ!V112-2)</f>
        <v>1</v>
      </c>
      <c r="J112" s="2">
        <f>MIN(2,IF(抽出データ!W112-2&lt;0,0,抽出データ!W112-2))</f>
        <v>2</v>
      </c>
      <c r="K112" s="2">
        <f>IF(抽出データ!X112-2&lt;0,0,抽出データ!X112-2)</f>
        <v>2</v>
      </c>
      <c r="L112" s="2">
        <f>IF(抽出データ!Y112-2&lt;0,0,抽出データ!Y112-2)</f>
        <v>2</v>
      </c>
      <c r="M112" s="2">
        <f>IF(抽出データ!Z112-2&lt;0,0,抽出データ!Z112-2)</f>
        <v>2</v>
      </c>
      <c r="N112" s="2">
        <f>IF(抽出データ!AB112-2&lt;0,0,抽出データ!AB112-2)</f>
        <v>2</v>
      </c>
      <c r="O112" s="2">
        <f>IF(抽出データ!AC112-2&lt;0,0,抽出データ!AC112-2)</f>
        <v>2</v>
      </c>
      <c r="P112" s="2">
        <f>IF(抽出データ!AD112-2&lt;0,0,抽出データ!AD112-2)</f>
        <v>2</v>
      </c>
      <c r="Q112" s="2">
        <f>IF(抽出データ!AE112-2&lt;0,0,抽出データ!AE112-2)</f>
        <v>2</v>
      </c>
      <c r="R112" s="2">
        <f>IF(抽出データ!AF112-2&lt;0,0,抽出データ!AF112-2)</f>
        <v>2</v>
      </c>
      <c r="S112" s="2">
        <f>IF(抽出データ!AG112-2&lt;0,0,抽出データ!AG112-2)</f>
        <v>1</v>
      </c>
      <c r="T112" s="2">
        <f>IF(抽出データ!AH112-2&lt;0,0,抽出データ!AH112-2)</f>
        <v>2</v>
      </c>
      <c r="U112" s="2">
        <f>IF(抽出データ!AI112-2&lt;0,0,抽出データ!AI112-2)</f>
        <v>1</v>
      </c>
      <c r="V112" s="2">
        <f>IF(抽出データ!AJ112-2&lt;0,0,抽出データ!AJ112-2)</f>
        <v>1</v>
      </c>
      <c r="W112" s="2">
        <f>IF(抽出データ!AK112-2&lt;0,0,抽出データ!AK112-2)</f>
        <v>2</v>
      </c>
      <c r="X112" s="2">
        <f>IF(抽出データ!AL112-2&lt;0,0,抽出データ!AL112-2)</f>
        <v>2</v>
      </c>
      <c r="Y112" s="2">
        <f>IF(抽出データ!AM112-2&lt;0,0,抽出データ!AM112-2)</f>
        <v>1</v>
      </c>
      <c r="Z112" s="2">
        <f>IF(抽出データ!AN112-2&lt;0,0,抽出データ!AN112-2)</f>
        <v>2</v>
      </c>
      <c r="AA112" s="2">
        <f>IF(抽出データ!AO112-2&lt;0,0,抽出データ!AO112-2)</f>
        <v>2</v>
      </c>
      <c r="AB112" s="2">
        <f>IF(抽出データ!AP112-2&lt;0,0,抽出データ!AP112-2)</f>
        <v>2</v>
      </c>
      <c r="AC112" s="2">
        <f>IF(抽出データ!AQ112-2&lt;0,0,抽出データ!AQ112-2)</f>
        <v>2</v>
      </c>
      <c r="AD112" s="2">
        <f>IF(抽出データ!AR112-2&lt;=0,1,2)</f>
        <v>2</v>
      </c>
      <c r="AE112" s="2">
        <f>IF(抽出データ!AS112-2&lt;=0,1,2)</f>
        <v>1</v>
      </c>
      <c r="AF112" s="2">
        <f>IF(抽出データ!AT112-2&lt;=0,1,2)</f>
        <v>2</v>
      </c>
      <c r="AG112" s="2">
        <f>IF(抽出データ!AU112-2&lt;=0,1,2)</f>
        <v>1</v>
      </c>
      <c r="AH112" s="2">
        <f>IF(抽出データ!AV112-2&lt;=0,1,2)</f>
        <v>1</v>
      </c>
      <c r="AI112" s="2">
        <f>IF(抽出データ!AW112-2&lt;=0,1,2)</f>
        <v>1</v>
      </c>
      <c r="AJ112" s="2">
        <f>IF(抽出データ!AX112-2&lt;=0,1,2)</f>
        <v>2</v>
      </c>
      <c r="AK112" s="2">
        <f>IF(抽出データ!AY112-2&lt;=0,1,2)</f>
        <v>2</v>
      </c>
      <c r="AL112" s="2">
        <f>IF(抽出データ!AZ112-2&lt;0,0,抽出データ!AZ112-2)</f>
        <v>2</v>
      </c>
      <c r="AM112" s="2">
        <f>IF(抽出データ!BB112-2&lt;0,0,抽出データ!BB112-2)</f>
        <v>1</v>
      </c>
      <c r="AN112" s="2">
        <f>IF(抽出データ!BD112-2&lt;0,0,抽出データ!BD112-2)</f>
        <v>1</v>
      </c>
      <c r="AO112" s="2">
        <f>MIN(2,IF(抽出データ!BE112-2&lt;0,0,抽出データ!BE112-2))</f>
        <v>2</v>
      </c>
      <c r="AP112" s="2">
        <f>IF(抽出データ!BF112-2&lt;0,0,抽出データ!BF112-2)</f>
        <v>0</v>
      </c>
      <c r="AQ112" s="2">
        <f>IF(抽出データ!BG112-2&lt;0,0,抽出データ!BG112-2)</f>
        <v>1</v>
      </c>
      <c r="AR112" s="2">
        <f>IF(抽出データ!BH112-2&lt;0,0,抽出データ!BH112-2)</f>
        <v>1</v>
      </c>
      <c r="AS112" s="2">
        <f t="shared" si="19"/>
        <v>0</v>
      </c>
      <c r="AT112" s="2">
        <f>IF(抽出データ!DB112-2&lt;=0,1,2)</f>
        <v>1</v>
      </c>
      <c r="AU112" s="2">
        <f>IF(抽出データ!DD112-2&lt;0,0,抽出データ!DD112-2)</f>
        <v>1</v>
      </c>
      <c r="AV112" s="2">
        <f>IF(抽出データ!DE112-2&lt;0,0,抽出データ!DE112-2)</f>
        <v>2</v>
      </c>
      <c r="AW112" s="2">
        <f>IF(抽出データ!DF112-2&lt;0,0,IF(抽出データ!DF112&gt;3,2,1))</f>
        <v>2</v>
      </c>
      <c r="AX112" s="2">
        <f>IF(抽出データ!DG112-2&lt;=0,1,2)</f>
        <v>2</v>
      </c>
      <c r="AY112" s="8">
        <v>5</v>
      </c>
      <c r="AZ112" s="2">
        <v>3</v>
      </c>
      <c r="BA112" s="2">
        <v>4</v>
      </c>
      <c r="BI112" s="4" t="s">
        <v>445</v>
      </c>
      <c r="BJ112" s="2">
        <v>1</v>
      </c>
      <c r="BK112" s="2">
        <v>90</v>
      </c>
      <c r="BL112" s="2">
        <v>2</v>
      </c>
      <c r="BN112" s="2">
        <v>10000</v>
      </c>
      <c r="BO112" s="2">
        <v>5</v>
      </c>
      <c r="BP112" s="2">
        <v>4</v>
      </c>
      <c r="BQ112" s="2">
        <v>4</v>
      </c>
      <c r="BR112" s="2">
        <v>6</v>
      </c>
      <c r="BS112" s="2">
        <v>5</v>
      </c>
      <c r="BT112" s="2">
        <v>3</v>
      </c>
      <c r="BV112" s="2">
        <f t="shared" si="20"/>
        <v>75</v>
      </c>
      <c r="BW112" s="2">
        <f t="shared" si="21"/>
        <v>37</v>
      </c>
      <c r="BX112" s="2">
        <f t="shared" si="22"/>
        <v>12</v>
      </c>
      <c r="BY112" s="2">
        <f t="shared" si="23"/>
        <v>19</v>
      </c>
      <c r="BZ112" s="2">
        <f t="shared" si="24"/>
        <v>42</v>
      </c>
      <c r="CA112" s="2">
        <f t="shared" si="25"/>
        <v>19</v>
      </c>
      <c r="CB112" s="2">
        <f t="shared" si="26"/>
        <v>12</v>
      </c>
      <c r="CC112" s="2">
        <f t="shared" si="27"/>
        <v>20</v>
      </c>
      <c r="CD112" s="2">
        <f t="shared" si="28"/>
        <v>26</v>
      </c>
      <c r="CE112" s="2">
        <f t="shared" si="29"/>
        <v>17</v>
      </c>
      <c r="CF112" s="2">
        <f t="shared" si="30"/>
        <v>12</v>
      </c>
      <c r="CG112" s="2">
        <f t="shared" si="31"/>
        <v>25</v>
      </c>
      <c r="CH112" s="2">
        <f t="shared" si="35"/>
        <v>7</v>
      </c>
      <c r="CI112" s="2">
        <f t="shared" si="32"/>
        <v>12</v>
      </c>
      <c r="CJ112" s="2">
        <f t="shared" si="33"/>
        <v>35</v>
      </c>
      <c r="CK112" s="2">
        <f>55+IF(抽出データ!BJ112=1,60,0)+IF(抽出データ!BK112=1,25,0)+IF(抽出データ!BM112=1,5,0)+IF(抽出データ!BL112=1,5,0)+IF(抽出データ!BN112=1,5,0)</f>
        <v>55</v>
      </c>
      <c r="CL112" s="2">
        <f>(80+IF(抽出データ!BR112=1,12,0)+IF(SUM(抽出データ!BS112:BV112,抽出データ!CB112)&gt;1,22,IF(SUM(抽出データ!BS112:BV112,抽出データ!CB112)=1,11,0)))</f>
        <v>103</v>
      </c>
      <c r="CM112" s="2">
        <f>80+IF(抽出データ!CH112=1,40,0)+IF(抽出データ!CI112=1,20,0)+IF(抽出データ!CJ112=1,20,0)</f>
        <v>120</v>
      </c>
      <c r="CN112" s="2">
        <f>80+IF(抽出データ!CN112=1,10,0)+IF(抽出データ!CO112=1,5,0)+IF(抽出データ!CP112=1,10,0)+12</f>
        <v>97</v>
      </c>
      <c r="CO112" s="2">
        <f>IF(SUM(抽出データ!CT112:CW112)&gt;0,120,100)</f>
        <v>120</v>
      </c>
      <c r="CQ112" s="2">
        <f t="shared" si="34"/>
        <v>86.600000000000009</v>
      </c>
    </row>
    <row r="113" spans="1:95">
      <c r="A113" s="2">
        <v>1991</v>
      </c>
      <c r="B113" s="2">
        <v>360</v>
      </c>
      <c r="C113" s="2">
        <v>6</v>
      </c>
      <c r="D113" s="2">
        <f t="shared" si="18"/>
        <v>60</v>
      </c>
      <c r="E113" s="4" t="s">
        <v>103</v>
      </c>
      <c r="F113" s="2">
        <f>IF(抽出データ!S113-2&lt;0,0,抽出データ!S113-2)</f>
        <v>0</v>
      </c>
      <c r="G113" s="2">
        <f>IF(抽出データ!T113-2&lt;0,0,抽出データ!T113-2)</f>
        <v>0</v>
      </c>
      <c r="H113" s="2">
        <f>IF(抽出データ!U113-2&lt;0,0,抽出データ!U113-2)</f>
        <v>0</v>
      </c>
      <c r="I113" s="2">
        <f>IF(抽出データ!V113-2&lt;0,0,抽出データ!V113-2)</f>
        <v>2</v>
      </c>
      <c r="J113" s="2">
        <f>MIN(2,IF(抽出データ!W113-2&lt;0,0,抽出データ!W113-2))</f>
        <v>0</v>
      </c>
      <c r="K113" s="2">
        <f>IF(抽出データ!X113-2&lt;0,0,抽出データ!X113-2)</f>
        <v>0</v>
      </c>
      <c r="L113" s="2">
        <f>IF(抽出データ!Y113-2&lt;0,0,抽出データ!Y113-2)</f>
        <v>0</v>
      </c>
      <c r="M113" s="2">
        <f>IF(抽出データ!Z113-2&lt;0,0,抽出データ!Z113-2)</f>
        <v>0</v>
      </c>
      <c r="N113" s="2">
        <f>IF(抽出データ!AB113-2&lt;0,0,抽出データ!AB113-2)</f>
        <v>0</v>
      </c>
      <c r="O113" s="2">
        <f>IF(抽出データ!AC113-2&lt;0,0,抽出データ!AC113-2)</f>
        <v>2</v>
      </c>
      <c r="P113" s="2">
        <f>IF(抽出データ!AD113-2&lt;0,0,抽出データ!AD113-2)</f>
        <v>2</v>
      </c>
      <c r="Q113" s="2">
        <f>IF(抽出データ!AE113-2&lt;0,0,抽出データ!AE113-2)</f>
        <v>2</v>
      </c>
      <c r="R113" s="2">
        <f>IF(抽出データ!AF113-2&lt;0,0,抽出データ!AF113-2)</f>
        <v>0</v>
      </c>
      <c r="S113" s="2">
        <f>IF(抽出データ!AG113-2&lt;0,0,抽出データ!AG113-2)</f>
        <v>1</v>
      </c>
      <c r="T113" s="2">
        <f>IF(抽出データ!AH113-2&lt;0,0,抽出データ!AH113-2)</f>
        <v>1</v>
      </c>
      <c r="U113" s="2">
        <f>IF(抽出データ!AI113-2&lt;0,0,抽出データ!AI113-2)</f>
        <v>1</v>
      </c>
      <c r="V113" s="2">
        <f>IF(抽出データ!AJ113-2&lt;0,0,抽出データ!AJ113-2)</f>
        <v>1</v>
      </c>
      <c r="W113" s="2">
        <f>IF(抽出データ!AK113-2&lt;0,0,抽出データ!AK113-2)</f>
        <v>2</v>
      </c>
      <c r="X113" s="2">
        <f>IF(抽出データ!AL113-2&lt;0,0,抽出データ!AL113-2)</f>
        <v>2</v>
      </c>
      <c r="Y113" s="2">
        <f>IF(抽出データ!AM113-2&lt;0,0,抽出データ!AM113-2)</f>
        <v>2</v>
      </c>
      <c r="Z113" s="2">
        <f>IF(抽出データ!AN113-2&lt;0,0,抽出データ!AN113-2)</f>
        <v>0</v>
      </c>
      <c r="AA113" s="2">
        <f>IF(抽出データ!AO113-2&lt;0,0,抽出データ!AO113-2)</f>
        <v>2</v>
      </c>
      <c r="AB113" s="2">
        <f>IF(抽出データ!AP113-2&lt;0,0,抽出データ!AP113-2)</f>
        <v>2</v>
      </c>
      <c r="AC113" s="2">
        <f>IF(抽出データ!AQ113-2&lt;0,0,抽出データ!AQ113-2)</f>
        <v>2</v>
      </c>
      <c r="AD113" s="2">
        <f>IF(抽出データ!AR113-2&lt;=0,1,2)</f>
        <v>1</v>
      </c>
      <c r="AE113" s="2">
        <f>IF(抽出データ!AS113-2&lt;=0,1,2)</f>
        <v>1</v>
      </c>
      <c r="AF113" s="2">
        <f>IF(抽出データ!AT113-2&lt;=0,1,2)</f>
        <v>1</v>
      </c>
      <c r="AG113" s="2">
        <f>IF(抽出データ!AU113-2&lt;=0,1,2)</f>
        <v>1</v>
      </c>
      <c r="AH113" s="2">
        <f>IF(抽出データ!AV113-2&lt;=0,1,2)</f>
        <v>1</v>
      </c>
      <c r="AI113" s="2">
        <f>IF(抽出データ!AW113-2&lt;=0,1,2)</f>
        <v>1</v>
      </c>
      <c r="AJ113" s="2">
        <f>IF(抽出データ!AX113-2&lt;=0,1,2)</f>
        <v>1</v>
      </c>
      <c r="AK113" s="2">
        <f>IF(抽出データ!AY113-2&lt;=0,1,2)</f>
        <v>1</v>
      </c>
      <c r="AL113" s="2">
        <f>IF(抽出データ!AZ113-2&lt;0,0,抽出データ!AZ113-2)</f>
        <v>1</v>
      </c>
      <c r="AM113" s="2">
        <f>IF(抽出データ!BB113-2&lt;0,0,抽出データ!BB113-2)</f>
        <v>0</v>
      </c>
      <c r="AN113" s="2">
        <f>IF(抽出データ!BD113-2&lt;0,0,抽出データ!BD113-2)</f>
        <v>0</v>
      </c>
      <c r="AO113" s="2">
        <f>MIN(2,IF(抽出データ!BE113-2&lt;0,0,抽出データ!BE113-2))</f>
        <v>0</v>
      </c>
      <c r="AP113" s="2">
        <f>IF(抽出データ!BF113-2&lt;0,0,抽出データ!BF113-2)</f>
        <v>0</v>
      </c>
      <c r="AQ113" s="2">
        <f>IF(抽出データ!BG113-2&lt;0,0,抽出データ!BG113-2)</f>
        <v>0</v>
      </c>
      <c r="AR113" s="2">
        <f>IF(抽出データ!BH113-2&lt;0,0,抽出データ!BH113-2)</f>
        <v>0</v>
      </c>
      <c r="AS113" s="2">
        <f t="shared" si="19"/>
        <v>0</v>
      </c>
      <c r="AT113" s="2">
        <f>IF(抽出データ!DB113-2&lt;=0,1,2)</f>
        <v>1</v>
      </c>
      <c r="AU113" s="2">
        <f>IF(抽出データ!DD113-2&lt;0,0,抽出データ!DD113-2)</f>
        <v>0</v>
      </c>
      <c r="AV113" s="2">
        <f>IF(抽出データ!DE113-2&lt;0,0,抽出データ!DE113-2)</f>
        <v>0</v>
      </c>
      <c r="AW113" s="2">
        <f>IF(抽出データ!DF113-2&lt;0,0,IF(抽出データ!DF113&gt;3,2,1))</f>
        <v>1</v>
      </c>
      <c r="AX113" s="2">
        <f>IF(抽出データ!DG113-2&lt;=0,1,2)</f>
        <v>1</v>
      </c>
      <c r="AY113" s="8">
        <v>1</v>
      </c>
      <c r="AZ113" s="2">
        <v>3</v>
      </c>
      <c r="BA113" s="2">
        <v>2</v>
      </c>
      <c r="BB113" s="2">
        <v>0</v>
      </c>
      <c r="BC113" s="2">
        <v>0</v>
      </c>
      <c r="BD113" s="2">
        <v>0</v>
      </c>
      <c r="BE113" s="2">
        <v>1</v>
      </c>
      <c r="BF113" s="2">
        <v>0</v>
      </c>
      <c r="BG113" s="2">
        <v>0</v>
      </c>
      <c r="BH113" s="2">
        <v>0</v>
      </c>
      <c r="BI113" s="4" t="s">
        <v>445</v>
      </c>
      <c r="BJ113" s="2">
        <v>1</v>
      </c>
      <c r="BK113" s="2">
        <v>50</v>
      </c>
      <c r="BL113" s="2">
        <v>2</v>
      </c>
      <c r="BN113" s="2">
        <v>12000</v>
      </c>
      <c r="BO113" s="2">
        <v>4</v>
      </c>
      <c r="BP113" s="2">
        <v>4</v>
      </c>
      <c r="BQ113" s="2">
        <v>4</v>
      </c>
      <c r="BR113" s="2">
        <v>4</v>
      </c>
      <c r="BS113" s="2">
        <v>4</v>
      </c>
      <c r="BT113" s="2">
        <v>4</v>
      </c>
      <c r="BV113" s="2">
        <f t="shared" si="20"/>
        <v>38.5</v>
      </c>
      <c r="BW113" s="2">
        <f t="shared" si="21"/>
        <v>19</v>
      </c>
      <c r="BX113" s="2">
        <f t="shared" si="22"/>
        <v>10</v>
      </c>
      <c r="BY113" s="2">
        <f t="shared" si="23"/>
        <v>7</v>
      </c>
      <c r="BZ113" s="2">
        <f t="shared" si="24"/>
        <v>25</v>
      </c>
      <c r="CA113" s="2">
        <f t="shared" si="25"/>
        <v>11</v>
      </c>
      <c r="CB113" s="2">
        <f t="shared" si="26"/>
        <v>5</v>
      </c>
      <c r="CC113" s="2">
        <f t="shared" si="27"/>
        <v>12</v>
      </c>
      <c r="CD113" s="2">
        <f t="shared" si="28"/>
        <v>12</v>
      </c>
      <c r="CE113" s="2">
        <f t="shared" si="29"/>
        <v>14</v>
      </c>
      <c r="CF113" s="2">
        <f t="shared" si="30"/>
        <v>8</v>
      </c>
      <c r="CG113" s="2">
        <f t="shared" si="31"/>
        <v>17</v>
      </c>
      <c r="CH113" s="2">
        <f t="shared" si="35"/>
        <v>3</v>
      </c>
      <c r="CI113" s="2">
        <f t="shared" si="32"/>
        <v>5</v>
      </c>
      <c r="CJ113" s="2">
        <f t="shared" si="33"/>
        <v>14.5</v>
      </c>
      <c r="CK113" s="2">
        <f>55+IF(抽出データ!BJ113=1,60,0)+IF(抽出データ!BK113=1,25,0)+IF(抽出データ!BM113=1,5,0)+IF(抽出データ!BL113=1,5,0)+IF(抽出データ!BN113=1,5,0)</f>
        <v>55</v>
      </c>
      <c r="CL113" s="2">
        <f>(80+IF(抽出データ!BR113=1,12,0)+IF(SUM(抽出データ!BS113:BV113,抽出データ!CB113)&gt;1,22,IF(SUM(抽出データ!BS113:BV113,抽出データ!CB113)=1,11,0)))</f>
        <v>80</v>
      </c>
      <c r="CM113" s="2">
        <f>80+IF(抽出データ!CH113=1,40,0)+IF(抽出データ!CI113=1,20,0)+IF(抽出データ!CJ113=1,20,0)</f>
        <v>80</v>
      </c>
      <c r="CN113" s="2">
        <f>80+IF(抽出データ!CN113=1,10,0)+IF(抽出データ!CO113=1,5,0)+IF(抽出データ!CP113=1,10,0)+12</f>
        <v>92</v>
      </c>
      <c r="CO113" s="2">
        <f>IF(SUM(抽出データ!CT113:CW113)&gt;0,120,100)</f>
        <v>100</v>
      </c>
      <c r="CQ113" s="2">
        <f t="shared" si="34"/>
        <v>72.2</v>
      </c>
    </row>
    <row r="114" spans="1:95">
      <c r="A114" s="2">
        <v>2015</v>
      </c>
      <c r="B114" s="2">
        <v>220</v>
      </c>
      <c r="C114" s="2">
        <v>4</v>
      </c>
      <c r="D114" s="2">
        <f t="shared" si="18"/>
        <v>55</v>
      </c>
      <c r="E114" s="4" t="s">
        <v>125</v>
      </c>
      <c r="F114" s="2">
        <f>IF(抽出データ!S114-2&lt;0,0,抽出データ!S114-2)</f>
        <v>2</v>
      </c>
      <c r="G114" s="2">
        <f>IF(抽出データ!T114-2&lt;0,0,抽出データ!T114-2)</f>
        <v>0</v>
      </c>
      <c r="H114" s="2">
        <f>IF(抽出データ!U114-2&lt;0,0,抽出データ!U114-2)</f>
        <v>0</v>
      </c>
      <c r="I114" s="2">
        <f>IF(抽出データ!V114-2&lt;0,0,抽出データ!V114-2)</f>
        <v>1</v>
      </c>
      <c r="J114" s="2">
        <f>MIN(2,IF(抽出データ!W114-2&lt;0,0,抽出データ!W114-2))</f>
        <v>0</v>
      </c>
      <c r="K114" s="2">
        <f>IF(抽出データ!X114-2&lt;0,0,抽出データ!X114-2)</f>
        <v>0</v>
      </c>
      <c r="L114" s="2">
        <f>IF(抽出データ!Y114-2&lt;0,0,抽出データ!Y114-2)</f>
        <v>0</v>
      </c>
      <c r="M114" s="2">
        <f>IF(抽出データ!Z114-2&lt;0,0,抽出データ!Z114-2)</f>
        <v>2</v>
      </c>
      <c r="N114" s="2">
        <f>IF(抽出データ!AB114-2&lt;0,0,抽出データ!AB114-2)</f>
        <v>2</v>
      </c>
      <c r="O114" s="2">
        <f>IF(抽出データ!AC114-2&lt;0,0,抽出データ!AC114-2)</f>
        <v>2</v>
      </c>
      <c r="P114" s="2">
        <f>IF(抽出データ!AD114-2&lt;0,0,抽出データ!AD114-2)</f>
        <v>2</v>
      </c>
      <c r="Q114" s="2">
        <f>IF(抽出データ!AE114-2&lt;0,0,抽出データ!AE114-2)</f>
        <v>2</v>
      </c>
      <c r="R114" s="2">
        <f>IF(抽出データ!AF114-2&lt;0,0,抽出データ!AF114-2)</f>
        <v>0</v>
      </c>
      <c r="S114" s="2">
        <f>IF(抽出データ!AG114-2&lt;0,0,抽出データ!AG114-2)</f>
        <v>0</v>
      </c>
      <c r="T114" s="2">
        <f>IF(抽出データ!AH114-2&lt;0,0,抽出データ!AH114-2)</f>
        <v>0</v>
      </c>
      <c r="U114" s="2">
        <f>IF(抽出データ!AI114-2&lt;0,0,抽出データ!AI114-2)</f>
        <v>1</v>
      </c>
      <c r="V114" s="2">
        <f>IF(抽出データ!AJ114-2&lt;0,0,抽出データ!AJ114-2)</f>
        <v>1</v>
      </c>
      <c r="W114" s="2">
        <f>IF(抽出データ!AK114-2&lt;0,0,抽出データ!AK114-2)</f>
        <v>1</v>
      </c>
      <c r="X114" s="2">
        <f>IF(抽出データ!AL114-2&lt;0,0,抽出データ!AL114-2)</f>
        <v>1</v>
      </c>
      <c r="Y114" s="2">
        <f>IF(抽出データ!AM114-2&lt;0,0,抽出データ!AM114-2)</f>
        <v>1</v>
      </c>
      <c r="Z114" s="2">
        <f>IF(抽出データ!AN114-2&lt;0,0,抽出データ!AN114-2)</f>
        <v>1</v>
      </c>
      <c r="AA114" s="2">
        <f>IF(抽出データ!AO114-2&lt;0,0,抽出データ!AO114-2)</f>
        <v>1</v>
      </c>
      <c r="AB114" s="2">
        <f>IF(抽出データ!AP114-2&lt;0,0,抽出データ!AP114-2)</f>
        <v>1</v>
      </c>
      <c r="AC114" s="2">
        <f>IF(抽出データ!AQ114-2&lt;0,0,抽出データ!AQ114-2)</f>
        <v>2</v>
      </c>
      <c r="AD114" s="2">
        <f>IF(抽出データ!AR114-2&lt;=0,1,2)</f>
        <v>2</v>
      </c>
      <c r="AE114" s="2">
        <f>IF(抽出データ!AS114-2&lt;=0,1,2)</f>
        <v>2</v>
      </c>
      <c r="AF114" s="2">
        <f>IF(抽出データ!AT114-2&lt;=0,1,2)</f>
        <v>2</v>
      </c>
      <c r="AG114" s="2">
        <f>IF(抽出データ!AU114-2&lt;=0,1,2)</f>
        <v>1</v>
      </c>
      <c r="AH114" s="2">
        <f>IF(抽出データ!AV114-2&lt;=0,1,2)</f>
        <v>1</v>
      </c>
      <c r="AI114" s="2">
        <f>IF(抽出データ!AW114-2&lt;=0,1,2)</f>
        <v>1</v>
      </c>
      <c r="AJ114" s="2">
        <f>IF(抽出データ!AX114-2&lt;=0,1,2)</f>
        <v>2</v>
      </c>
      <c r="AK114" s="2">
        <f>IF(抽出データ!AY114-2&lt;=0,1,2)</f>
        <v>2</v>
      </c>
      <c r="AL114" s="2">
        <f>IF(抽出データ!AZ114-2&lt;0,0,抽出データ!AZ114-2)</f>
        <v>0</v>
      </c>
      <c r="AM114" s="2">
        <f>IF(抽出データ!BB114-2&lt;0,0,抽出データ!BB114-2)</f>
        <v>0</v>
      </c>
      <c r="AN114" s="2">
        <f>IF(抽出データ!BD114-2&lt;0,0,抽出データ!BD114-2)</f>
        <v>0</v>
      </c>
      <c r="AO114" s="2">
        <f>MIN(2,IF(抽出データ!BE114-2&lt;0,0,抽出データ!BE114-2))</f>
        <v>0</v>
      </c>
      <c r="AP114" s="2">
        <f>IF(抽出データ!BF114-2&lt;0,0,抽出データ!BF114-2)</f>
        <v>0</v>
      </c>
      <c r="AQ114" s="2">
        <f>IF(抽出データ!BG114-2&lt;0,0,抽出データ!BG114-2)</f>
        <v>0</v>
      </c>
      <c r="AR114" s="2">
        <f>IF(抽出データ!BH114-2&lt;0,0,抽出データ!BH114-2)</f>
        <v>0</v>
      </c>
      <c r="AS114" s="2">
        <f t="shared" si="19"/>
        <v>0</v>
      </c>
      <c r="AT114" s="2">
        <f>IF(抽出データ!DB114-2&lt;=0,1,2)</f>
        <v>1</v>
      </c>
      <c r="AU114" s="2">
        <f>IF(抽出データ!DD114-2&lt;0,0,抽出データ!DD114-2)</f>
        <v>0</v>
      </c>
      <c r="AV114" s="2">
        <f>IF(抽出データ!DE114-2&lt;0,0,抽出データ!DE114-2)</f>
        <v>1</v>
      </c>
      <c r="AW114" s="2">
        <f>IF(抽出データ!DF114-2&lt;0,0,IF(抽出データ!DF114&gt;3,2,1))</f>
        <v>1</v>
      </c>
      <c r="AX114" s="2">
        <f>IF(抽出データ!DG114-2&lt;=0,1,2)</f>
        <v>1</v>
      </c>
      <c r="AY114" s="8">
        <v>4</v>
      </c>
      <c r="AZ114" s="2">
        <v>4</v>
      </c>
      <c r="BA114" s="2">
        <v>3</v>
      </c>
      <c r="BI114" s="4" t="s">
        <v>445</v>
      </c>
      <c r="BJ114" s="2">
        <v>1</v>
      </c>
      <c r="BK114" s="2">
        <v>90</v>
      </c>
      <c r="BL114" s="2">
        <v>1</v>
      </c>
      <c r="BM114" s="2">
        <v>11000</v>
      </c>
      <c r="BO114" s="2">
        <v>4</v>
      </c>
      <c r="BP114" s="2">
        <v>3</v>
      </c>
      <c r="BQ114" s="2">
        <v>3</v>
      </c>
      <c r="BR114" s="2">
        <v>4</v>
      </c>
      <c r="BS114" s="2">
        <v>3</v>
      </c>
      <c r="BT114" s="2">
        <v>4</v>
      </c>
      <c r="BV114" s="2">
        <f t="shared" si="20"/>
        <v>40</v>
      </c>
      <c r="BW114" s="2">
        <f t="shared" si="21"/>
        <v>20</v>
      </c>
      <c r="BX114" s="2">
        <f t="shared" si="22"/>
        <v>11</v>
      </c>
      <c r="BY114" s="2">
        <f t="shared" si="23"/>
        <v>9</v>
      </c>
      <c r="BZ114" s="2">
        <f t="shared" si="24"/>
        <v>26</v>
      </c>
      <c r="CA114" s="2">
        <f t="shared" si="25"/>
        <v>12</v>
      </c>
      <c r="CB114" s="2">
        <f t="shared" si="26"/>
        <v>5</v>
      </c>
      <c r="CC114" s="2">
        <f t="shared" si="27"/>
        <v>14</v>
      </c>
      <c r="CD114" s="2">
        <f t="shared" si="28"/>
        <v>16</v>
      </c>
      <c r="CE114" s="2">
        <f t="shared" si="29"/>
        <v>12</v>
      </c>
      <c r="CF114" s="2">
        <f t="shared" si="30"/>
        <v>8</v>
      </c>
      <c r="CG114" s="2">
        <f t="shared" si="31"/>
        <v>15</v>
      </c>
      <c r="CH114" s="2">
        <f t="shared" si="35"/>
        <v>4</v>
      </c>
      <c r="CI114" s="2">
        <f t="shared" si="32"/>
        <v>4</v>
      </c>
      <c r="CJ114" s="2">
        <f t="shared" si="33"/>
        <v>15</v>
      </c>
      <c r="CK114" s="2">
        <f>55+IF(抽出データ!BJ114=1,60,0)+IF(抽出データ!BK114=1,25,0)+IF(抽出データ!BM114=1,5,0)+IF(抽出データ!BL114=1,5,0)+IF(抽出データ!BN114=1,5,0)</f>
        <v>55</v>
      </c>
      <c r="CL114" s="2">
        <f>(80+IF(抽出データ!BR114=1,12,0)+IF(SUM(抽出データ!BS114:BV114,抽出データ!CB114)&gt;1,22,IF(SUM(抽出データ!BS114:BV114,抽出データ!CB114)=1,11,0)))</f>
        <v>80</v>
      </c>
      <c r="CM114" s="2">
        <f>80+IF(抽出データ!CH114=1,40,0)+IF(抽出データ!CI114=1,20,0)+IF(抽出データ!CJ114=1,20,0)</f>
        <v>80</v>
      </c>
      <c r="CN114" s="2">
        <f>80+IF(抽出データ!CN114=1,10,0)+IF(抽出データ!CO114=1,5,0)+IF(抽出データ!CP114=1,10,0)+12</f>
        <v>92</v>
      </c>
      <c r="CO114" s="2">
        <f>IF(SUM(抽出データ!CT114:CW114)&gt;0,120,100)</f>
        <v>100</v>
      </c>
      <c r="CQ114" s="2">
        <f t="shared" si="34"/>
        <v>72.2</v>
      </c>
    </row>
    <row r="115" spans="1:95">
      <c r="A115" s="2">
        <v>2001</v>
      </c>
      <c r="B115" s="2">
        <v>500</v>
      </c>
      <c r="C115" s="2">
        <v>3</v>
      </c>
      <c r="D115" s="2">
        <f t="shared" si="18"/>
        <v>166.66666666666666</v>
      </c>
      <c r="E115" s="4" t="s">
        <v>126</v>
      </c>
      <c r="F115" s="2">
        <f>IF(抽出データ!S115-2&lt;0,0,抽出データ!S115-2)</f>
        <v>2</v>
      </c>
      <c r="G115" s="2">
        <f>IF(抽出データ!T115-2&lt;0,0,抽出データ!T115-2)</f>
        <v>0</v>
      </c>
      <c r="H115" s="2">
        <f>IF(抽出データ!U115-2&lt;0,0,抽出データ!U115-2)</f>
        <v>0</v>
      </c>
      <c r="I115" s="2">
        <f>IF(抽出データ!V115-2&lt;0,0,抽出データ!V115-2)</f>
        <v>2</v>
      </c>
      <c r="J115" s="2">
        <f>MIN(2,IF(抽出データ!W115-2&lt;0,0,抽出データ!W115-2))</f>
        <v>0</v>
      </c>
      <c r="K115" s="2">
        <f>IF(抽出データ!X115-2&lt;0,0,抽出データ!X115-2)</f>
        <v>0</v>
      </c>
      <c r="L115" s="2">
        <f>IF(抽出データ!Y115-2&lt;0,0,抽出データ!Y115-2)</f>
        <v>0</v>
      </c>
      <c r="M115" s="2">
        <f>IF(抽出データ!Z115-2&lt;0,0,抽出データ!Z115-2)</f>
        <v>2</v>
      </c>
      <c r="N115" s="2">
        <f>IF(抽出データ!AB115-2&lt;0,0,抽出データ!AB115-2)</f>
        <v>2</v>
      </c>
      <c r="O115" s="2">
        <f>IF(抽出データ!AC115-2&lt;0,0,抽出データ!AC115-2)</f>
        <v>2</v>
      </c>
      <c r="P115" s="2">
        <f>IF(抽出データ!AD115-2&lt;0,0,抽出データ!AD115-2)</f>
        <v>2</v>
      </c>
      <c r="Q115" s="2">
        <f>IF(抽出データ!AE115-2&lt;0,0,抽出データ!AE115-2)</f>
        <v>2</v>
      </c>
      <c r="R115" s="2">
        <f>IF(抽出データ!AF115-2&lt;0,0,抽出データ!AF115-2)</f>
        <v>1</v>
      </c>
      <c r="S115" s="2">
        <f>IF(抽出データ!AG115-2&lt;0,0,抽出データ!AG115-2)</f>
        <v>1</v>
      </c>
      <c r="T115" s="2">
        <f>IF(抽出データ!AH115-2&lt;0,0,抽出データ!AH115-2)</f>
        <v>2</v>
      </c>
      <c r="U115" s="2">
        <f>IF(抽出データ!AI115-2&lt;0,0,抽出データ!AI115-2)</f>
        <v>1</v>
      </c>
      <c r="V115" s="2">
        <f>IF(抽出データ!AJ115-2&lt;0,0,抽出データ!AJ115-2)</f>
        <v>0</v>
      </c>
      <c r="W115" s="2">
        <f>IF(抽出データ!AK115-2&lt;0,0,抽出データ!AK115-2)</f>
        <v>1</v>
      </c>
      <c r="X115" s="2">
        <f>IF(抽出データ!AL115-2&lt;0,0,抽出データ!AL115-2)</f>
        <v>0</v>
      </c>
      <c r="Y115" s="2">
        <f>IF(抽出データ!AM115-2&lt;0,0,抽出データ!AM115-2)</f>
        <v>2</v>
      </c>
      <c r="Z115" s="2">
        <f>IF(抽出データ!AN115-2&lt;0,0,抽出データ!AN115-2)</f>
        <v>1</v>
      </c>
      <c r="AA115" s="2">
        <f>IF(抽出データ!AO115-2&lt;0,0,抽出データ!AO115-2)</f>
        <v>2</v>
      </c>
      <c r="AB115" s="2">
        <f>IF(抽出データ!AP115-2&lt;0,0,抽出データ!AP115-2)</f>
        <v>2</v>
      </c>
      <c r="AC115" s="2">
        <f>IF(抽出データ!AQ115-2&lt;0,0,抽出データ!AQ115-2)</f>
        <v>2</v>
      </c>
      <c r="AD115" s="2">
        <f>IF(抽出データ!AR115-2&lt;=0,1,2)</f>
        <v>1</v>
      </c>
      <c r="AE115" s="2">
        <f>IF(抽出データ!AS115-2&lt;=0,1,2)</f>
        <v>1</v>
      </c>
      <c r="AF115" s="2">
        <f>IF(抽出データ!AT115-2&lt;=0,1,2)</f>
        <v>2</v>
      </c>
      <c r="AG115" s="2">
        <f>IF(抽出データ!AU115-2&lt;=0,1,2)</f>
        <v>1</v>
      </c>
      <c r="AH115" s="2">
        <f>IF(抽出データ!AV115-2&lt;=0,1,2)</f>
        <v>1</v>
      </c>
      <c r="AI115" s="2">
        <f>IF(抽出データ!AW115-2&lt;=0,1,2)</f>
        <v>1</v>
      </c>
      <c r="AJ115" s="2">
        <f>IF(抽出データ!AX115-2&lt;=0,1,2)</f>
        <v>1</v>
      </c>
      <c r="AK115" s="2">
        <f>IF(抽出データ!AY115-2&lt;=0,1,2)</f>
        <v>1</v>
      </c>
      <c r="AL115" s="2">
        <f>IF(抽出データ!AZ115-2&lt;0,0,抽出データ!AZ115-2)</f>
        <v>1</v>
      </c>
      <c r="AM115" s="2">
        <f>IF(抽出データ!BB115-2&lt;0,0,抽出データ!BB115-2)</f>
        <v>1</v>
      </c>
      <c r="AN115" s="2">
        <f>IF(抽出データ!BD115-2&lt;0,0,抽出データ!BD115-2)</f>
        <v>0</v>
      </c>
      <c r="AO115" s="2">
        <f>MIN(2,IF(抽出データ!BE115-2&lt;0,0,抽出データ!BE115-2))</f>
        <v>1</v>
      </c>
      <c r="AP115" s="2">
        <f>IF(抽出データ!BF115-2&lt;0,0,抽出データ!BF115-2)</f>
        <v>0</v>
      </c>
      <c r="AQ115" s="2">
        <f>IF(抽出データ!BG115-2&lt;0,0,抽出データ!BG115-2)</f>
        <v>0</v>
      </c>
      <c r="AR115" s="2">
        <f>IF(抽出データ!BH115-2&lt;0,0,抽出データ!BH115-2)</f>
        <v>1</v>
      </c>
      <c r="AS115" s="2">
        <f t="shared" si="19"/>
        <v>0</v>
      </c>
      <c r="AT115" s="2">
        <f>IF(抽出データ!DB115-2&lt;=0,1,2)</f>
        <v>1</v>
      </c>
      <c r="AU115" s="2">
        <f>IF(抽出データ!DD115-2&lt;0,0,抽出データ!DD115-2)</f>
        <v>0</v>
      </c>
      <c r="AV115" s="2">
        <f>IF(抽出データ!DE115-2&lt;0,0,抽出データ!DE115-2)</f>
        <v>1</v>
      </c>
      <c r="AW115" s="2">
        <f>IF(抽出データ!DF115-2&lt;0,0,IF(抽出データ!DF115&gt;3,2,1))</f>
        <v>1</v>
      </c>
      <c r="AX115" s="2">
        <f>IF(抽出データ!DG115-2&lt;=0,1,2)</f>
        <v>2</v>
      </c>
      <c r="AY115" s="8">
        <v>4</v>
      </c>
      <c r="AZ115" s="2">
        <v>3</v>
      </c>
      <c r="BA115" s="2">
        <v>3</v>
      </c>
      <c r="BI115" s="4" t="s">
        <v>445</v>
      </c>
      <c r="BJ115" s="2">
        <v>1</v>
      </c>
      <c r="BK115" s="2">
        <v>100</v>
      </c>
      <c r="BL115" s="2">
        <v>1</v>
      </c>
      <c r="BM115" s="2">
        <v>10000</v>
      </c>
      <c r="BO115" s="2">
        <v>4</v>
      </c>
      <c r="BP115" s="2">
        <v>4</v>
      </c>
      <c r="BQ115" s="2">
        <v>4</v>
      </c>
      <c r="BR115" s="2">
        <v>4</v>
      </c>
      <c r="BS115" s="2">
        <v>4</v>
      </c>
      <c r="BT115" s="2">
        <v>4</v>
      </c>
      <c r="BV115" s="2">
        <f t="shared" si="20"/>
        <v>49.5</v>
      </c>
      <c r="BW115" s="2">
        <f t="shared" si="21"/>
        <v>24</v>
      </c>
      <c r="BX115" s="2">
        <f t="shared" si="22"/>
        <v>11</v>
      </c>
      <c r="BY115" s="2">
        <f t="shared" si="23"/>
        <v>11</v>
      </c>
      <c r="BZ115" s="2">
        <f t="shared" si="24"/>
        <v>27</v>
      </c>
      <c r="CA115" s="2">
        <f t="shared" si="25"/>
        <v>16</v>
      </c>
      <c r="CB115" s="2">
        <f t="shared" si="26"/>
        <v>8</v>
      </c>
      <c r="CC115" s="2">
        <f t="shared" si="27"/>
        <v>17</v>
      </c>
      <c r="CD115" s="2">
        <f t="shared" si="28"/>
        <v>15</v>
      </c>
      <c r="CE115" s="2">
        <f t="shared" si="29"/>
        <v>15</v>
      </c>
      <c r="CF115" s="2">
        <f t="shared" si="30"/>
        <v>8</v>
      </c>
      <c r="CG115" s="2">
        <f t="shared" si="31"/>
        <v>18</v>
      </c>
      <c r="CH115" s="2">
        <f t="shared" si="35"/>
        <v>5</v>
      </c>
      <c r="CI115" s="2">
        <f t="shared" si="32"/>
        <v>8</v>
      </c>
      <c r="CJ115" s="2">
        <f t="shared" si="33"/>
        <v>21.5</v>
      </c>
      <c r="CK115" s="2">
        <f>55+IF(抽出データ!BJ115=1,60,0)+IF(抽出データ!BK115=1,25,0)+IF(抽出データ!BM115=1,5,0)+IF(抽出データ!BL115=1,5,0)+IF(抽出データ!BN115=1,5,0)</f>
        <v>55</v>
      </c>
      <c r="CL115" s="2">
        <f>(80+IF(抽出データ!BR115=1,12,0)+IF(SUM(抽出データ!BS115:BV115,抽出データ!CB115)&gt;1,22,IF(SUM(抽出データ!BS115:BV115,抽出データ!CB115)=1,11,0)))</f>
        <v>92</v>
      </c>
      <c r="CM115" s="2">
        <f>80+IF(抽出データ!CH115=1,40,0)+IF(抽出データ!CI115=1,20,0)+IF(抽出データ!CJ115=1,20,0)</f>
        <v>80</v>
      </c>
      <c r="CN115" s="2">
        <f>80+IF(抽出データ!CN115=1,10,0)+IF(抽出データ!CO115=1,5,0)+IF(抽出データ!CP115=1,10,0)+12</f>
        <v>92</v>
      </c>
      <c r="CO115" s="2">
        <f>IF(SUM(抽出データ!CT115:CW115)&gt;0,120,100)</f>
        <v>100</v>
      </c>
      <c r="CQ115" s="2">
        <f t="shared" si="34"/>
        <v>75.8</v>
      </c>
    </row>
    <row r="116" spans="1:95">
      <c r="A116" s="2">
        <v>2001</v>
      </c>
      <c r="B116" s="2">
        <v>10000</v>
      </c>
      <c r="C116" s="2">
        <v>5</v>
      </c>
      <c r="D116" s="2">
        <f t="shared" si="18"/>
        <v>2000</v>
      </c>
      <c r="E116" s="4" t="s">
        <v>127</v>
      </c>
      <c r="F116" s="2">
        <f>IF(抽出データ!S116-2&lt;0,0,抽出データ!S116-2)</f>
        <v>2</v>
      </c>
      <c r="G116" s="2">
        <f>IF(抽出データ!T116-2&lt;0,0,抽出データ!T116-2)</f>
        <v>1</v>
      </c>
      <c r="H116" s="2">
        <f>IF(抽出データ!U116-2&lt;0,0,抽出データ!U116-2)</f>
        <v>2</v>
      </c>
      <c r="I116" s="2">
        <f>IF(抽出データ!V116-2&lt;0,0,抽出データ!V116-2)</f>
        <v>0</v>
      </c>
      <c r="J116" s="2">
        <f>MIN(2,IF(抽出データ!W116-2&lt;0,0,抽出データ!W116-2))</f>
        <v>1</v>
      </c>
      <c r="K116" s="2">
        <f>IF(抽出データ!X116-2&lt;0,0,抽出データ!X116-2)</f>
        <v>1</v>
      </c>
      <c r="L116" s="2">
        <f>IF(抽出データ!Y116-2&lt;0,0,抽出データ!Y116-2)</f>
        <v>1</v>
      </c>
      <c r="M116" s="2">
        <f>IF(抽出データ!Z116-2&lt;0,0,抽出データ!Z116-2)</f>
        <v>1</v>
      </c>
      <c r="N116" s="2">
        <f>IF(抽出データ!AB116-2&lt;0,0,抽出データ!AB116-2)</f>
        <v>1</v>
      </c>
      <c r="O116" s="2">
        <f>IF(抽出データ!AC116-2&lt;0,0,抽出データ!AC116-2)</f>
        <v>2</v>
      </c>
      <c r="P116" s="2">
        <f>IF(抽出データ!AD116-2&lt;0,0,抽出データ!AD116-2)</f>
        <v>2</v>
      </c>
      <c r="Q116" s="2">
        <f>IF(抽出データ!AE116-2&lt;0,0,抽出データ!AE116-2)</f>
        <v>2</v>
      </c>
      <c r="R116" s="2">
        <f>IF(抽出データ!AF116-2&lt;0,0,抽出データ!AF116-2)</f>
        <v>2</v>
      </c>
      <c r="S116" s="2">
        <f>IF(抽出データ!AG116-2&lt;0,0,抽出データ!AG116-2)</f>
        <v>2</v>
      </c>
      <c r="T116" s="2">
        <f>IF(抽出データ!AH116-2&lt;0,0,抽出データ!AH116-2)</f>
        <v>2</v>
      </c>
      <c r="U116" s="2">
        <f>IF(抽出データ!AI116-2&lt;0,0,抽出データ!AI116-2)</f>
        <v>2</v>
      </c>
      <c r="V116" s="2">
        <f>IF(抽出データ!AJ116-2&lt;0,0,抽出データ!AJ116-2)</f>
        <v>2</v>
      </c>
      <c r="W116" s="2">
        <f>IF(抽出データ!AK116-2&lt;0,0,抽出データ!AK116-2)</f>
        <v>2</v>
      </c>
      <c r="X116" s="2">
        <f>IF(抽出データ!AL116-2&lt;0,0,抽出データ!AL116-2)</f>
        <v>2</v>
      </c>
      <c r="Y116" s="2">
        <f>IF(抽出データ!AM116-2&lt;0,0,抽出データ!AM116-2)</f>
        <v>2</v>
      </c>
      <c r="Z116" s="2">
        <f>IF(抽出データ!AN116-2&lt;0,0,抽出データ!AN116-2)</f>
        <v>2</v>
      </c>
      <c r="AA116" s="2">
        <f>IF(抽出データ!AO116-2&lt;0,0,抽出データ!AO116-2)</f>
        <v>1</v>
      </c>
      <c r="AB116" s="2">
        <f>IF(抽出データ!AP116-2&lt;0,0,抽出データ!AP116-2)</f>
        <v>1</v>
      </c>
      <c r="AC116" s="2">
        <f>IF(抽出データ!AQ116-2&lt;0,0,抽出データ!AQ116-2)</f>
        <v>1</v>
      </c>
      <c r="AD116" s="2">
        <f>IF(抽出データ!AR116-2&lt;=0,1,2)</f>
        <v>2</v>
      </c>
      <c r="AE116" s="2">
        <f>IF(抽出データ!AS116-2&lt;=0,1,2)</f>
        <v>2</v>
      </c>
      <c r="AF116" s="2">
        <f>IF(抽出データ!AT116-2&lt;=0,1,2)</f>
        <v>2</v>
      </c>
      <c r="AG116" s="2">
        <f>IF(抽出データ!AU116-2&lt;=0,1,2)</f>
        <v>2</v>
      </c>
      <c r="AH116" s="2">
        <f>IF(抽出データ!AV116-2&lt;=0,1,2)</f>
        <v>2</v>
      </c>
      <c r="AI116" s="2">
        <f>IF(抽出データ!AW116-2&lt;=0,1,2)</f>
        <v>2</v>
      </c>
      <c r="AJ116" s="2">
        <f>IF(抽出データ!AX116-2&lt;=0,1,2)</f>
        <v>2</v>
      </c>
      <c r="AK116" s="2">
        <f>IF(抽出データ!AY116-2&lt;=0,1,2)</f>
        <v>2</v>
      </c>
      <c r="AL116" s="2">
        <f>IF(抽出データ!AZ116-2&lt;0,0,抽出データ!AZ116-2)</f>
        <v>2</v>
      </c>
      <c r="AM116" s="2">
        <f>IF(抽出データ!BB116-2&lt;0,0,抽出データ!BB116-2)</f>
        <v>2</v>
      </c>
      <c r="AN116" s="2">
        <f>IF(抽出データ!BD116-2&lt;0,0,抽出データ!BD116-2)</f>
        <v>2</v>
      </c>
      <c r="AO116" s="2">
        <f>MIN(2,IF(抽出データ!BE116-2&lt;0,0,抽出データ!BE116-2))</f>
        <v>2</v>
      </c>
      <c r="AP116" s="2">
        <f>IF(抽出データ!BF116-2&lt;0,0,抽出データ!BF116-2)</f>
        <v>2</v>
      </c>
      <c r="AQ116" s="2">
        <f>IF(抽出データ!BG116-2&lt;0,0,抽出データ!BG116-2)</f>
        <v>2</v>
      </c>
      <c r="AR116" s="2">
        <f>IF(抽出データ!BH116-2&lt;0,0,抽出データ!BH116-2)</f>
        <v>2</v>
      </c>
      <c r="AS116" s="2">
        <f t="shared" si="19"/>
        <v>1</v>
      </c>
      <c r="AT116" s="2">
        <f>IF(抽出データ!DB116-2&lt;=0,1,2)</f>
        <v>2</v>
      </c>
      <c r="AU116" s="2">
        <f>IF(抽出データ!DD116-2&lt;0,0,抽出データ!DD116-2)</f>
        <v>2</v>
      </c>
      <c r="AV116" s="2">
        <f>IF(抽出データ!DE116-2&lt;0,0,抽出データ!DE116-2)</f>
        <v>2</v>
      </c>
      <c r="AW116" s="2">
        <f>IF(抽出データ!DF116-2&lt;0,0,IF(抽出データ!DF116&gt;3,2,1))</f>
        <v>2</v>
      </c>
      <c r="AX116" s="2">
        <f>IF(抽出データ!DG116-2&lt;=0,1,2)</f>
        <v>2</v>
      </c>
      <c r="AY116" s="8">
        <v>5</v>
      </c>
      <c r="AZ116" s="2">
        <v>4</v>
      </c>
      <c r="BA116" s="2">
        <v>4</v>
      </c>
      <c r="BI116" s="4" t="s">
        <v>445</v>
      </c>
      <c r="BJ116" s="2">
        <v>1</v>
      </c>
      <c r="BK116" s="2">
        <v>80</v>
      </c>
      <c r="BL116" s="2">
        <v>1</v>
      </c>
      <c r="BM116" s="2">
        <v>10000</v>
      </c>
      <c r="BO116" s="2">
        <v>4</v>
      </c>
      <c r="BP116" s="2">
        <v>5</v>
      </c>
      <c r="BQ116" s="2">
        <v>4</v>
      </c>
      <c r="BR116" s="2">
        <v>4</v>
      </c>
      <c r="BS116" s="2">
        <v>3</v>
      </c>
      <c r="BT116" s="2">
        <v>5</v>
      </c>
      <c r="BV116" s="2">
        <f t="shared" si="20"/>
        <v>85.5</v>
      </c>
      <c r="BW116" s="2">
        <f t="shared" si="21"/>
        <v>36</v>
      </c>
      <c r="BX116" s="2">
        <f t="shared" si="22"/>
        <v>11</v>
      </c>
      <c r="BY116" s="2">
        <f t="shared" si="23"/>
        <v>26</v>
      </c>
      <c r="BZ116" s="2">
        <f t="shared" si="24"/>
        <v>39</v>
      </c>
      <c r="CA116" s="2">
        <f t="shared" si="25"/>
        <v>21</v>
      </c>
      <c r="CB116" s="2">
        <f t="shared" si="26"/>
        <v>15</v>
      </c>
      <c r="CC116" s="2">
        <f t="shared" si="27"/>
        <v>20</v>
      </c>
      <c r="CD116" s="2">
        <f t="shared" si="28"/>
        <v>25</v>
      </c>
      <c r="CE116" s="2">
        <f t="shared" si="29"/>
        <v>18</v>
      </c>
      <c r="CF116" s="2">
        <f t="shared" si="30"/>
        <v>13</v>
      </c>
      <c r="CG116" s="2">
        <f t="shared" si="31"/>
        <v>30</v>
      </c>
      <c r="CH116" s="2">
        <f t="shared" si="35"/>
        <v>9</v>
      </c>
      <c r="CI116" s="2">
        <f t="shared" si="32"/>
        <v>15</v>
      </c>
      <c r="CJ116" s="2">
        <f t="shared" si="33"/>
        <v>32</v>
      </c>
      <c r="CK116" s="2">
        <f>55+IF(抽出データ!BJ116=1,60,0)+IF(抽出データ!BK116=1,25,0)+IF(抽出データ!BM116=1,5,0)+IF(抽出データ!BL116=1,5,0)+IF(抽出データ!BN116=1,5,0)</f>
        <v>115</v>
      </c>
      <c r="CL116" s="2">
        <f>(80+IF(抽出データ!BR116=1,12,0)+IF(SUM(抽出データ!BS116:BV116,抽出データ!CB116)&gt;1,22,IF(SUM(抽出データ!BS116:BV116,抽出データ!CB116)=1,11,0)))</f>
        <v>92</v>
      </c>
      <c r="CM116" s="2">
        <f>80+IF(抽出データ!CH116=1,40,0)+IF(抽出データ!CI116=1,20,0)+IF(抽出データ!CJ116=1,20,0)</f>
        <v>120</v>
      </c>
      <c r="CN116" s="2">
        <f>80+IF(抽出データ!CN116=1,10,0)+IF(抽出データ!CO116=1,5,0)+IF(抽出データ!CP116=1,10,0)+12</f>
        <v>102</v>
      </c>
      <c r="CO116" s="2">
        <f>IF(SUM(抽出データ!CT116:CW116)&gt;0,120,100)</f>
        <v>120</v>
      </c>
      <c r="CQ116" s="2">
        <f t="shared" si="34"/>
        <v>107.8</v>
      </c>
    </row>
    <row r="117" spans="1:95">
      <c r="A117" s="2">
        <v>1970</v>
      </c>
      <c r="B117" s="2">
        <v>330</v>
      </c>
      <c r="C117" s="2">
        <v>3</v>
      </c>
      <c r="D117" s="2">
        <f t="shared" si="18"/>
        <v>110</v>
      </c>
      <c r="E117" s="4" t="s">
        <v>128</v>
      </c>
      <c r="F117" s="2">
        <f>IF(抽出データ!S117-2&lt;0,0,抽出データ!S117-2)</f>
        <v>0</v>
      </c>
      <c r="G117" s="2">
        <f>IF(抽出データ!T117-2&lt;0,0,抽出データ!T117-2)</f>
        <v>0</v>
      </c>
      <c r="H117" s="2">
        <f>IF(抽出データ!U117-2&lt;0,0,抽出データ!U117-2)</f>
        <v>0</v>
      </c>
      <c r="I117" s="2">
        <f>IF(抽出データ!V117-2&lt;0,0,抽出データ!V117-2)</f>
        <v>0</v>
      </c>
      <c r="J117" s="2">
        <f>MIN(2,IF(抽出データ!W117-2&lt;0,0,抽出データ!W117-2))</f>
        <v>0</v>
      </c>
      <c r="K117" s="2">
        <f>IF(抽出データ!X117-2&lt;0,0,抽出データ!X117-2)</f>
        <v>0</v>
      </c>
      <c r="L117" s="2">
        <f>IF(抽出データ!Y117-2&lt;0,0,抽出データ!Y117-2)</f>
        <v>0</v>
      </c>
      <c r="M117" s="2">
        <f>IF(抽出データ!Z117-2&lt;0,0,抽出データ!Z117-2)</f>
        <v>0</v>
      </c>
      <c r="N117" s="2">
        <f>IF(抽出データ!AB117-2&lt;0,0,抽出データ!AB117-2)</f>
        <v>0</v>
      </c>
      <c r="O117" s="2">
        <f>IF(抽出データ!AC117-2&lt;0,0,抽出データ!AC117-2)</f>
        <v>2</v>
      </c>
      <c r="P117" s="2">
        <f>IF(抽出データ!AD117-2&lt;0,0,抽出データ!AD117-2)</f>
        <v>2</v>
      </c>
      <c r="Q117" s="2">
        <f>IF(抽出データ!AE117-2&lt;0,0,抽出データ!AE117-2)</f>
        <v>2</v>
      </c>
      <c r="R117" s="2">
        <f>IF(抽出データ!AF117-2&lt;0,0,抽出データ!AF117-2)</f>
        <v>0</v>
      </c>
      <c r="S117" s="2">
        <f>IF(抽出データ!AG117-2&lt;0,0,抽出データ!AG117-2)</f>
        <v>1</v>
      </c>
      <c r="T117" s="2">
        <f>IF(抽出データ!AH117-2&lt;0,0,抽出データ!AH117-2)</f>
        <v>0</v>
      </c>
      <c r="U117" s="2">
        <f>IF(抽出データ!AI117-2&lt;0,0,抽出データ!AI117-2)</f>
        <v>0</v>
      </c>
      <c r="V117" s="2">
        <f>IF(抽出データ!AJ117-2&lt;0,0,抽出データ!AJ117-2)</f>
        <v>0</v>
      </c>
      <c r="W117" s="2">
        <f>IF(抽出データ!AK117-2&lt;0,0,抽出データ!AK117-2)</f>
        <v>0</v>
      </c>
      <c r="X117" s="2">
        <f>IF(抽出データ!AL117-2&lt;0,0,抽出データ!AL117-2)</f>
        <v>2</v>
      </c>
      <c r="Y117" s="2">
        <f>IF(抽出データ!AM117-2&lt;0,0,抽出データ!AM117-2)</f>
        <v>1</v>
      </c>
      <c r="Z117" s="2">
        <f>IF(抽出データ!AN117-2&lt;0,0,抽出データ!AN117-2)</f>
        <v>0</v>
      </c>
      <c r="AA117" s="2">
        <f>IF(抽出データ!AO117-2&lt;0,0,抽出データ!AO117-2)</f>
        <v>0</v>
      </c>
      <c r="AB117" s="2">
        <f>IF(抽出データ!AP117-2&lt;0,0,抽出データ!AP117-2)</f>
        <v>2</v>
      </c>
      <c r="AC117" s="2">
        <f>IF(抽出データ!AQ117-2&lt;0,0,抽出データ!AQ117-2)</f>
        <v>2</v>
      </c>
      <c r="AD117" s="2">
        <f>IF(抽出データ!AR117-2&lt;=0,1,2)</f>
        <v>1</v>
      </c>
      <c r="AE117" s="2">
        <f>IF(抽出データ!AS117-2&lt;=0,1,2)</f>
        <v>1</v>
      </c>
      <c r="AF117" s="2">
        <f>IF(抽出データ!AT117-2&lt;=0,1,2)</f>
        <v>1</v>
      </c>
      <c r="AG117" s="2">
        <f>IF(抽出データ!AU117-2&lt;=0,1,2)</f>
        <v>1</v>
      </c>
      <c r="AH117" s="2">
        <f>IF(抽出データ!AV117-2&lt;=0,1,2)</f>
        <v>1</v>
      </c>
      <c r="AI117" s="2">
        <f>IF(抽出データ!AW117-2&lt;=0,1,2)</f>
        <v>1</v>
      </c>
      <c r="AJ117" s="2">
        <f>IF(抽出データ!AX117-2&lt;=0,1,2)</f>
        <v>1</v>
      </c>
      <c r="AK117" s="2">
        <f>IF(抽出データ!AY117-2&lt;=0,1,2)</f>
        <v>1</v>
      </c>
      <c r="AL117" s="2">
        <f>IF(抽出データ!AZ117-2&lt;0,0,抽出データ!AZ117-2)</f>
        <v>0</v>
      </c>
      <c r="AM117" s="2">
        <f>IF(抽出データ!BB117-2&lt;0,0,抽出データ!BB117-2)</f>
        <v>0</v>
      </c>
      <c r="AN117" s="2">
        <f>IF(抽出データ!BD117-2&lt;0,0,抽出データ!BD117-2)</f>
        <v>0</v>
      </c>
      <c r="AO117" s="2">
        <f>MIN(2,IF(抽出データ!BE117-2&lt;0,0,抽出データ!BE117-2))</f>
        <v>0</v>
      </c>
      <c r="AP117" s="2">
        <f>IF(抽出データ!BF117-2&lt;0,0,抽出データ!BF117-2)</f>
        <v>0</v>
      </c>
      <c r="AQ117" s="2">
        <f>IF(抽出データ!BG117-2&lt;0,0,抽出データ!BG117-2)</f>
        <v>0</v>
      </c>
      <c r="AR117" s="2">
        <f>IF(抽出データ!BH117-2&lt;0,0,抽出データ!BH117-2)</f>
        <v>0</v>
      </c>
      <c r="AS117" s="2">
        <f t="shared" si="19"/>
        <v>0</v>
      </c>
      <c r="AT117" s="2">
        <f>IF(抽出データ!DB117-2&lt;=0,1,2)</f>
        <v>1</v>
      </c>
      <c r="AU117" s="2">
        <f>IF(抽出データ!DD117-2&lt;0,0,抽出データ!DD117-2)</f>
        <v>0</v>
      </c>
      <c r="AV117" s="2">
        <f>IF(抽出データ!DE117-2&lt;0,0,抽出データ!DE117-2)</f>
        <v>0</v>
      </c>
      <c r="AW117" s="2">
        <f>IF(抽出データ!DF117-2&lt;0,0,IF(抽出データ!DF117&gt;3,2,1))</f>
        <v>1</v>
      </c>
      <c r="AX117" s="2">
        <f>IF(抽出データ!DG117-2&lt;=0,1,2)</f>
        <v>1</v>
      </c>
      <c r="AY117" s="8">
        <v>1</v>
      </c>
      <c r="AZ117" s="2">
        <v>2</v>
      </c>
      <c r="BA117" s="2">
        <v>2</v>
      </c>
      <c r="BB117" s="2">
        <v>1</v>
      </c>
      <c r="BC117" s="2">
        <v>0</v>
      </c>
      <c r="BD117" s="2">
        <v>0</v>
      </c>
      <c r="BE117" s="2">
        <v>0</v>
      </c>
      <c r="BF117" s="2">
        <v>0</v>
      </c>
      <c r="BG117" s="2">
        <v>0</v>
      </c>
      <c r="BH117" s="2">
        <v>0</v>
      </c>
      <c r="BI117" s="4" t="s">
        <v>445</v>
      </c>
      <c r="BJ117" s="2">
        <v>1</v>
      </c>
      <c r="BK117" s="2">
        <v>50</v>
      </c>
      <c r="BL117" s="2">
        <v>2</v>
      </c>
      <c r="BN117" s="2">
        <v>9500</v>
      </c>
      <c r="BO117" s="2">
        <v>4</v>
      </c>
      <c r="BP117" s="2">
        <v>4</v>
      </c>
      <c r="BQ117" s="2">
        <v>4</v>
      </c>
      <c r="BR117" s="2">
        <v>4</v>
      </c>
      <c r="BS117" s="2">
        <v>4</v>
      </c>
      <c r="BT117" s="2">
        <v>5</v>
      </c>
      <c r="BV117" s="2">
        <f t="shared" si="20"/>
        <v>25</v>
      </c>
      <c r="BW117" s="2">
        <f t="shared" si="21"/>
        <v>11</v>
      </c>
      <c r="BX117" s="2">
        <f t="shared" si="22"/>
        <v>8</v>
      </c>
      <c r="BY117" s="2">
        <f t="shared" si="23"/>
        <v>6</v>
      </c>
      <c r="BZ117" s="2">
        <f t="shared" si="24"/>
        <v>20</v>
      </c>
      <c r="CA117" s="2">
        <f t="shared" si="25"/>
        <v>5</v>
      </c>
      <c r="CB117" s="2">
        <f t="shared" si="26"/>
        <v>5</v>
      </c>
      <c r="CC117" s="2">
        <f t="shared" si="27"/>
        <v>9</v>
      </c>
      <c r="CD117" s="2">
        <f t="shared" si="28"/>
        <v>8</v>
      </c>
      <c r="CE117" s="2">
        <f t="shared" si="29"/>
        <v>10</v>
      </c>
      <c r="CF117" s="2">
        <f t="shared" si="30"/>
        <v>8</v>
      </c>
      <c r="CG117" s="2">
        <f t="shared" si="31"/>
        <v>11</v>
      </c>
      <c r="CH117" s="2">
        <f t="shared" si="35"/>
        <v>3</v>
      </c>
      <c r="CI117" s="2">
        <f t="shared" si="32"/>
        <v>4</v>
      </c>
      <c r="CJ117" s="2">
        <f t="shared" si="33"/>
        <v>5</v>
      </c>
      <c r="CK117" s="2">
        <f>55+IF(抽出データ!BJ117=1,60,0)+IF(抽出データ!BK117=1,25,0)+IF(抽出データ!BM117=1,5,0)+IF(抽出データ!BL117=1,5,0)+IF(抽出データ!BN117=1,5,0)</f>
        <v>55</v>
      </c>
      <c r="CL117" s="2">
        <f>(80+IF(抽出データ!BR117=1,12,0)+IF(SUM(抽出データ!BS117:BV117,抽出データ!CB117)&gt;1,22,IF(SUM(抽出データ!BS117:BV117,抽出データ!CB117)=1,11,0)))</f>
        <v>80</v>
      </c>
      <c r="CM117" s="2">
        <f>80+IF(抽出データ!CH117=1,40,0)+IF(抽出データ!CI117=1,20,0)+IF(抽出データ!CJ117=1,20,0)</f>
        <v>80</v>
      </c>
      <c r="CN117" s="2">
        <f>80+IF(抽出データ!CN117=1,10,0)+IF(抽出データ!CO117=1,5,0)+IF(抽出データ!CP117=1,10,0)+12</f>
        <v>92</v>
      </c>
      <c r="CO117" s="2">
        <f>IF(SUM(抽出データ!CT117:CW117)&gt;0,120,100)</f>
        <v>100</v>
      </c>
      <c r="CQ117" s="2">
        <f t="shared" si="34"/>
        <v>72.2</v>
      </c>
    </row>
    <row r="118" spans="1:95">
      <c r="A118" s="2">
        <v>2000</v>
      </c>
      <c r="B118" s="2">
        <v>3000</v>
      </c>
      <c r="C118" s="2">
        <v>5</v>
      </c>
      <c r="D118" s="2">
        <f t="shared" si="18"/>
        <v>600</v>
      </c>
      <c r="E118" s="4" t="s">
        <v>116</v>
      </c>
      <c r="F118" s="2">
        <f>IF(抽出データ!S118-2&lt;0,0,抽出データ!S118-2)</f>
        <v>2</v>
      </c>
      <c r="G118" s="2">
        <f>IF(抽出データ!T118-2&lt;0,0,抽出データ!T118-2)</f>
        <v>1</v>
      </c>
      <c r="H118" s="2">
        <f>IF(抽出データ!U118-2&lt;0,0,抽出データ!U118-2)</f>
        <v>1</v>
      </c>
      <c r="I118" s="2">
        <f>IF(抽出データ!V118-2&lt;0,0,抽出データ!V118-2)</f>
        <v>1</v>
      </c>
      <c r="J118" s="2">
        <f>MIN(2,IF(抽出データ!W118-2&lt;0,0,抽出データ!W118-2))</f>
        <v>2</v>
      </c>
      <c r="K118" s="2">
        <f>IF(抽出データ!X118-2&lt;0,0,抽出データ!X118-2)</f>
        <v>2</v>
      </c>
      <c r="L118" s="2">
        <f>IF(抽出データ!Y118-2&lt;0,0,抽出データ!Y118-2)</f>
        <v>2</v>
      </c>
      <c r="M118" s="2">
        <f>IF(抽出データ!Z118-2&lt;0,0,抽出データ!Z118-2)</f>
        <v>2</v>
      </c>
      <c r="N118" s="2">
        <f>IF(抽出データ!AB118-2&lt;0,0,抽出データ!AB118-2)</f>
        <v>2</v>
      </c>
      <c r="O118" s="2">
        <f>IF(抽出データ!AC118-2&lt;0,0,抽出データ!AC118-2)</f>
        <v>2</v>
      </c>
      <c r="P118" s="2">
        <f>IF(抽出データ!AD118-2&lt;0,0,抽出データ!AD118-2)</f>
        <v>2</v>
      </c>
      <c r="Q118" s="2">
        <f>IF(抽出データ!AE118-2&lt;0,0,抽出データ!AE118-2)</f>
        <v>2</v>
      </c>
      <c r="R118" s="2">
        <f>IF(抽出データ!AF118-2&lt;0,0,抽出データ!AF118-2)</f>
        <v>2</v>
      </c>
      <c r="S118" s="2">
        <f>IF(抽出データ!AG118-2&lt;0,0,抽出データ!AG118-2)</f>
        <v>2</v>
      </c>
      <c r="T118" s="2">
        <f>IF(抽出データ!AH118-2&lt;0,0,抽出データ!AH118-2)</f>
        <v>2</v>
      </c>
      <c r="U118" s="2">
        <f>IF(抽出データ!AI118-2&lt;0,0,抽出データ!AI118-2)</f>
        <v>2</v>
      </c>
      <c r="V118" s="2">
        <f>IF(抽出データ!AJ118-2&lt;0,0,抽出データ!AJ118-2)</f>
        <v>2</v>
      </c>
      <c r="W118" s="2">
        <f>IF(抽出データ!AK118-2&lt;0,0,抽出データ!AK118-2)</f>
        <v>2</v>
      </c>
      <c r="X118" s="2">
        <f>IF(抽出データ!AL118-2&lt;0,0,抽出データ!AL118-2)</f>
        <v>2</v>
      </c>
      <c r="Y118" s="2">
        <f>IF(抽出データ!AM118-2&lt;0,0,抽出データ!AM118-2)</f>
        <v>2</v>
      </c>
      <c r="Z118" s="2">
        <f>IF(抽出データ!AN118-2&lt;0,0,抽出データ!AN118-2)</f>
        <v>2</v>
      </c>
      <c r="AA118" s="2">
        <f>IF(抽出データ!AO118-2&lt;0,0,抽出データ!AO118-2)</f>
        <v>2</v>
      </c>
      <c r="AB118" s="2">
        <f>IF(抽出データ!AP118-2&lt;0,0,抽出データ!AP118-2)</f>
        <v>2</v>
      </c>
      <c r="AC118" s="2">
        <f>IF(抽出データ!AQ118-2&lt;0,0,抽出データ!AQ118-2)</f>
        <v>2</v>
      </c>
      <c r="AD118" s="2">
        <f>IF(抽出データ!AR118-2&lt;=0,1,2)</f>
        <v>2</v>
      </c>
      <c r="AE118" s="2">
        <f>IF(抽出データ!AS118-2&lt;=0,1,2)</f>
        <v>2</v>
      </c>
      <c r="AF118" s="2">
        <f>IF(抽出データ!AT118-2&lt;=0,1,2)</f>
        <v>2</v>
      </c>
      <c r="AG118" s="2">
        <f>IF(抽出データ!AU118-2&lt;=0,1,2)</f>
        <v>2</v>
      </c>
      <c r="AH118" s="2">
        <f>IF(抽出データ!AV118-2&lt;=0,1,2)</f>
        <v>2</v>
      </c>
      <c r="AI118" s="2">
        <f>IF(抽出データ!AW118-2&lt;=0,1,2)</f>
        <v>2</v>
      </c>
      <c r="AJ118" s="2">
        <f>IF(抽出データ!AX118-2&lt;=0,1,2)</f>
        <v>2</v>
      </c>
      <c r="AK118" s="2">
        <f>IF(抽出データ!AY118-2&lt;=0,1,2)</f>
        <v>2</v>
      </c>
      <c r="AL118" s="2">
        <f>IF(抽出データ!AZ118-2&lt;0,0,抽出データ!AZ118-2)</f>
        <v>2</v>
      </c>
      <c r="AM118" s="2">
        <f>IF(抽出データ!BB118-2&lt;0,0,抽出データ!BB118-2)</f>
        <v>2</v>
      </c>
      <c r="AN118" s="2">
        <f>IF(抽出データ!BD118-2&lt;0,0,抽出データ!BD118-2)</f>
        <v>2</v>
      </c>
      <c r="AO118" s="2">
        <f>MIN(2,IF(抽出データ!BE118-2&lt;0,0,抽出データ!BE118-2))</f>
        <v>2</v>
      </c>
      <c r="AP118" s="2">
        <f>IF(抽出データ!BF118-2&lt;0,0,抽出データ!BF118-2)</f>
        <v>2</v>
      </c>
      <c r="AQ118" s="2">
        <f>IF(抽出データ!BG118-2&lt;0,0,抽出データ!BG118-2)</f>
        <v>2</v>
      </c>
      <c r="AR118" s="2">
        <f>IF(抽出データ!BH118-2&lt;0,0,抽出データ!BH118-2)</f>
        <v>2</v>
      </c>
      <c r="AS118" s="2">
        <f t="shared" si="19"/>
        <v>2</v>
      </c>
      <c r="AT118" s="2">
        <f>IF(抽出データ!DB118-2&lt;=0,1,2)</f>
        <v>2</v>
      </c>
      <c r="AU118" s="2">
        <f>IF(抽出データ!DD118-2&lt;0,0,抽出データ!DD118-2)</f>
        <v>2</v>
      </c>
      <c r="AV118" s="2">
        <f>IF(抽出データ!DE118-2&lt;0,0,抽出データ!DE118-2)</f>
        <v>2</v>
      </c>
      <c r="AW118" s="2">
        <f>IF(抽出データ!DF118-2&lt;0,0,IF(抽出データ!DF118&gt;3,2,1))</f>
        <v>2</v>
      </c>
      <c r="AX118" s="2">
        <f>IF(抽出データ!DG118-2&lt;=0,1,2)</f>
        <v>2</v>
      </c>
      <c r="AY118" s="8">
        <v>5</v>
      </c>
      <c r="AZ118" s="2">
        <v>4</v>
      </c>
      <c r="BA118" s="2">
        <v>4</v>
      </c>
      <c r="BI118" s="4" t="s">
        <v>445</v>
      </c>
      <c r="BJ118" s="2">
        <v>1</v>
      </c>
      <c r="BK118" s="2">
        <v>100</v>
      </c>
      <c r="BL118" s="2">
        <v>1</v>
      </c>
      <c r="BM118" s="2">
        <v>30000</v>
      </c>
      <c r="BO118" s="2">
        <v>1</v>
      </c>
      <c r="BP118" s="2">
        <v>2</v>
      </c>
      <c r="BQ118" s="2">
        <v>2</v>
      </c>
      <c r="BR118" s="2">
        <v>2</v>
      </c>
      <c r="BS118" s="2">
        <v>2</v>
      </c>
      <c r="BT118" s="2">
        <v>1</v>
      </c>
      <c r="BV118" s="2">
        <f t="shared" si="20"/>
        <v>97</v>
      </c>
      <c r="BW118" s="2">
        <f t="shared" si="21"/>
        <v>41</v>
      </c>
      <c r="BX118" s="2">
        <f t="shared" si="22"/>
        <v>14</v>
      </c>
      <c r="BY118" s="2">
        <f t="shared" si="23"/>
        <v>26</v>
      </c>
      <c r="BZ118" s="2">
        <f t="shared" si="24"/>
        <v>45</v>
      </c>
      <c r="CA118" s="2">
        <f t="shared" si="25"/>
        <v>26</v>
      </c>
      <c r="CB118" s="2">
        <f t="shared" si="26"/>
        <v>16</v>
      </c>
      <c r="CC118" s="2">
        <f t="shared" si="27"/>
        <v>22</v>
      </c>
      <c r="CD118" s="2">
        <f t="shared" si="28"/>
        <v>29</v>
      </c>
      <c r="CE118" s="2">
        <f t="shared" si="29"/>
        <v>21</v>
      </c>
      <c r="CF118" s="2">
        <f t="shared" si="30"/>
        <v>14</v>
      </c>
      <c r="CG118" s="2">
        <f t="shared" si="31"/>
        <v>30</v>
      </c>
      <c r="CH118" s="2">
        <f t="shared" si="35"/>
        <v>10</v>
      </c>
      <c r="CI118" s="2">
        <f t="shared" si="32"/>
        <v>16</v>
      </c>
      <c r="CJ118" s="2">
        <f t="shared" si="33"/>
        <v>41</v>
      </c>
      <c r="CK118" s="2">
        <f>55+IF(抽出データ!BJ118=1,60,0)+IF(抽出データ!BK118=1,25,0)+IF(抽出データ!BM118=1,5,0)+IF(抽出データ!BL118=1,5,0)+IF(抽出データ!BN118=1,5,0)</f>
        <v>150</v>
      </c>
      <c r="CL118" s="2">
        <f>(80+IF(抽出データ!BR118=1,12,0)+IF(SUM(抽出データ!BS118:BV118,抽出データ!CB118)&gt;1,22,IF(SUM(抽出データ!BS118:BV118,抽出データ!CB118)=1,11,0)))</f>
        <v>114</v>
      </c>
      <c r="CM118" s="2">
        <f>80+IF(抽出データ!CH118=1,40,0)+IF(抽出データ!CI118=1,20,0)+IF(抽出データ!CJ118=1,20,0)</f>
        <v>140</v>
      </c>
      <c r="CN118" s="2">
        <f>80+IF(抽出データ!CN118=1,10,0)+IF(抽出データ!CO118=1,5,0)+IF(抽出データ!CP118=1,10,0)+12</f>
        <v>107</v>
      </c>
      <c r="CO118" s="2">
        <f>IF(SUM(抽出データ!CT118:CW118)&gt;0,120,100)</f>
        <v>120</v>
      </c>
      <c r="CQ118" s="2">
        <f t="shared" si="34"/>
        <v>131.89999999999998</v>
      </c>
    </row>
    <row r="119" spans="1:95">
      <c r="A119" s="2">
        <v>2000</v>
      </c>
      <c r="B119" s="2">
        <v>100</v>
      </c>
      <c r="C119" s="2">
        <v>5</v>
      </c>
      <c r="D119" s="2">
        <f t="shared" si="18"/>
        <v>20</v>
      </c>
      <c r="E119" s="4" t="s">
        <v>129</v>
      </c>
      <c r="F119" s="2">
        <f>IF(抽出データ!S119-2&lt;0,0,抽出データ!S119-2)</f>
        <v>0</v>
      </c>
      <c r="G119" s="2">
        <f>IF(抽出データ!T119-2&lt;0,0,抽出データ!T119-2)</f>
        <v>1</v>
      </c>
      <c r="H119" s="2">
        <f>IF(抽出データ!U119-2&lt;0,0,抽出データ!U119-2)</f>
        <v>0</v>
      </c>
      <c r="I119" s="2">
        <f>IF(抽出データ!V119-2&lt;0,0,抽出データ!V119-2)</f>
        <v>0</v>
      </c>
      <c r="J119" s="2">
        <f>MIN(2,IF(抽出データ!W119-2&lt;0,0,抽出データ!W119-2))</f>
        <v>0</v>
      </c>
      <c r="K119" s="2">
        <f>IF(抽出データ!X119-2&lt;0,0,抽出データ!X119-2)</f>
        <v>0</v>
      </c>
      <c r="L119" s="2">
        <f>IF(抽出データ!Y119-2&lt;0,0,抽出データ!Y119-2)</f>
        <v>0</v>
      </c>
      <c r="M119" s="2">
        <f>IF(抽出データ!Z119-2&lt;0,0,抽出データ!Z119-2)</f>
        <v>0</v>
      </c>
      <c r="N119" s="2">
        <f>IF(抽出データ!AB119-2&lt;0,0,抽出データ!AB119-2)</f>
        <v>0</v>
      </c>
      <c r="O119" s="2">
        <f>IF(抽出データ!AC119-2&lt;0,0,抽出データ!AC119-2)</f>
        <v>1</v>
      </c>
      <c r="P119" s="2">
        <f>IF(抽出データ!AD119-2&lt;0,0,抽出データ!AD119-2)</f>
        <v>1</v>
      </c>
      <c r="Q119" s="2">
        <f>IF(抽出データ!AE119-2&lt;0,0,抽出データ!AE119-2)</f>
        <v>1</v>
      </c>
      <c r="R119" s="2">
        <f>IF(抽出データ!AF119-2&lt;0,0,抽出データ!AF119-2)</f>
        <v>0</v>
      </c>
      <c r="S119" s="2">
        <f>IF(抽出データ!AG119-2&lt;0,0,抽出データ!AG119-2)</f>
        <v>0</v>
      </c>
      <c r="T119" s="2">
        <f>IF(抽出データ!AH119-2&lt;0,0,抽出データ!AH119-2)</f>
        <v>0</v>
      </c>
      <c r="U119" s="2">
        <f>IF(抽出データ!AI119-2&lt;0,0,抽出データ!AI119-2)</f>
        <v>0</v>
      </c>
      <c r="V119" s="2">
        <f>IF(抽出データ!AJ119-2&lt;0,0,抽出データ!AJ119-2)</f>
        <v>0</v>
      </c>
      <c r="W119" s="2">
        <f>IF(抽出データ!AK119-2&lt;0,0,抽出データ!AK119-2)</f>
        <v>0</v>
      </c>
      <c r="X119" s="2">
        <f>IF(抽出データ!AL119-2&lt;0,0,抽出データ!AL119-2)</f>
        <v>0</v>
      </c>
      <c r="Y119" s="2">
        <f>IF(抽出データ!AM119-2&lt;0,0,抽出データ!AM119-2)</f>
        <v>0</v>
      </c>
      <c r="Z119" s="2">
        <f>IF(抽出データ!AN119-2&lt;0,0,抽出データ!AN119-2)</f>
        <v>0</v>
      </c>
      <c r="AA119" s="2">
        <f>IF(抽出データ!AO119-2&lt;0,0,抽出データ!AO119-2)</f>
        <v>0</v>
      </c>
      <c r="AB119" s="2">
        <f>IF(抽出データ!AP119-2&lt;0,0,抽出データ!AP119-2)</f>
        <v>0</v>
      </c>
      <c r="AC119" s="2">
        <f>IF(抽出データ!AQ119-2&lt;0,0,抽出データ!AQ119-2)</f>
        <v>0</v>
      </c>
      <c r="AD119" s="2">
        <f>IF(抽出データ!AR119-2&lt;=0,1,2)</f>
        <v>1</v>
      </c>
      <c r="AE119" s="2">
        <f>IF(抽出データ!AS119-2&lt;=0,1,2)</f>
        <v>2</v>
      </c>
      <c r="AF119" s="2">
        <f>IF(抽出データ!AT119-2&lt;=0,1,2)</f>
        <v>1</v>
      </c>
      <c r="AG119" s="2">
        <f>IF(抽出データ!AU119-2&lt;=0,1,2)</f>
        <v>1</v>
      </c>
      <c r="AH119" s="2">
        <f>IF(抽出データ!AV119-2&lt;=0,1,2)</f>
        <v>1</v>
      </c>
      <c r="AI119" s="2">
        <f>IF(抽出データ!AW119-2&lt;=0,1,2)</f>
        <v>1</v>
      </c>
      <c r="AJ119" s="2">
        <f>IF(抽出データ!AX119-2&lt;=0,1,2)</f>
        <v>1</v>
      </c>
      <c r="AK119" s="2">
        <f>IF(抽出データ!AY119-2&lt;=0,1,2)</f>
        <v>1</v>
      </c>
      <c r="AL119" s="2">
        <f>IF(抽出データ!AZ119-2&lt;0,0,抽出データ!AZ119-2)</f>
        <v>0</v>
      </c>
      <c r="AM119" s="2">
        <f>IF(抽出データ!BB119-2&lt;0,0,抽出データ!BB119-2)</f>
        <v>1</v>
      </c>
      <c r="AN119" s="2">
        <f>IF(抽出データ!BD119-2&lt;0,0,抽出データ!BD119-2)</f>
        <v>1</v>
      </c>
      <c r="AO119" s="2">
        <f>MIN(2,IF(抽出データ!BE119-2&lt;0,0,抽出データ!BE119-2))</f>
        <v>0</v>
      </c>
      <c r="AP119" s="2">
        <f>IF(抽出データ!BF119-2&lt;0,0,抽出データ!BF119-2)</f>
        <v>0</v>
      </c>
      <c r="AQ119" s="2">
        <f>IF(抽出データ!BG119-2&lt;0,0,抽出データ!BG119-2)</f>
        <v>0</v>
      </c>
      <c r="AR119" s="2">
        <f>IF(抽出データ!BH119-2&lt;0,0,抽出データ!BH119-2)</f>
        <v>0</v>
      </c>
      <c r="AS119" s="2">
        <f t="shared" si="19"/>
        <v>2</v>
      </c>
      <c r="AT119" s="2">
        <f>IF(抽出データ!DB119-2&lt;=0,1,2)</f>
        <v>1</v>
      </c>
      <c r="AU119" s="2">
        <f>IF(抽出データ!DD119-2&lt;0,0,抽出データ!DD119-2)</f>
        <v>0</v>
      </c>
      <c r="AV119" s="2">
        <f>IF(抽出データ!DE119-2&lt;0,0,抽出データ!DE119-2)</f>
        <v>0</v>
      </c>
      <c r="AW119" s="2">
        <f>IF(抽出データ!DF119-2&lt;0,0,IF(抽出データ!DF119&gt;3,2,1))</f>
        <v>1</v>
      </c>
      <c r="AX119" s="2">
        <f>IF(抽出データ!DG119-2&lt;=0,1,2)</f>
        <v>1</v>
      </c>
      <c r="AY119" s="8">
        <v>2</v>
      </c>
      <c r="AZ119" s="2">
        <v>2</v>
      </c>
      <c r="BA119" s="2">
        <v>2</v>
      </c>
      <c r="BB119" s="2">
        <v>1</v>
      </c>
      <c r="BC119" s="2">
        <v>1</v>
      </c>
      <c r="BD119" s="2">
        <v>1</v>
      </c>
      <c r="BE119" s="2">
        <v>1</v>
      </c>
      <c r="BF119" s="2">
        <v>1</v>
      </c>
      <c r="BG119" s="2">
        <v>1</v>
      </c>
      <c r="BH119" s="2">
        <v>0</v>
      </c>
      <c r="BI119" s="4" t="s">
        <v>445</v>
      </c>
      <c r="BJ119" s="2">
        <v>2</v>
      </c>
      <c r="BL119" s="2">
        <v>3</v>
      </c>
      <c r="BO119" s="2">
        <v>3</v>
      </c>
      <c r="BP119" s="2">
        <v>3</v>
      </c>
      <c r="BQ119" s="2">
        <v>4</v>
      </c>
      <c r="BR119" s="2">
        <v>4</v>
      </c>
      <c r="BS119" s="2">
        <v>4</v>
      </c>
      <c r="BT119" s="2">
        <v>3</v>
      </c>
      <c r="BV119" s="2">
        <f t="shared" si="20"/>
        <v>25</v>
      </c>
      <c r="BW119" s="2">
        <f t="shared" si="21"/>
        <v>5</v>
      </c>
      <c r="BX119" s="2">
        <f t="shared" si="22"/>
        <v>5</v>
      </c>
      <c r="BY119" s="2">
        <f t="shared" si="23"/>
        <v>8</v>
      </c>
      <c r="BZ119" s="2">
        <f t="shared" si="24"/>
        <v>12</v>
      </c>
      <c r="CA119" s="2">
        <f t="shared" si="25"/>
        <v>2</v>
      </c>
      <c r="CB119" s="2">
        <f t="shared" si="26"/>
        <v>5</v>
      </c>
      <c r="CC119" s="2">
        <f t="shared" si="27"/>
        <v>3</v>
      </c>
      <c r="CD119" s="2">
        <f t="shared" si="28"/>
        <v>9</v>
      </c>
      <c r="CE119" s="2">
        <f t="shared" si="29"/>
        <v>7</v>
      </c>
      <c r="CF119" s="2">
        <f t="shared" si="30"/>
        <v>5</v>
      </c>
      <c r="CG119" s="2">
        <f t="shared" si="31"/>
        <v>4</v>
      </c>
      <c r="CH119" s="2">
        <f t="shared" si="35"/>
        <v>5</v>
      </c>
      <c r="CI119" s="2">
        <f t="shared" si="32"/>
        <v>4</v>
      </c>
      <c r="CJ119" s="2">
        <f t="shared" si="33"/>
        <v>2</v>
      </c>
      <c r="CK119" s="2">
        <f>55+IF(抽出データ!BJ119=1,60,0)+IF(抽出データ!BK119=1,25,0)+IF(抽出データ!BM119=1,5,0)+IF(抽出データ!BL119=1,5,0)+IF(抽出データ!BN119=1,5,0)</f>
        <v>150</v>
      </c>
      <c r="CL119" s="2">
        <f>(80+IF(抽出データ!BR119=1,12,0)+IF(SUM(抽出データ!BS119:BV119,抽出データ!CB119)&gt;1,22,IF(SUM(抽出データ!BS119:BV119,抽出データ!CB119)=1,11,0)))</f>
        <v>114</v>
      </c>
      <c r="CM119" s="2">
        <f>80+IF(抽出データ!CH119=1,40,0)+IF(抽出データ!CI119=1,20,0)+IF(抽出データ!CJ119=1,20,0)</f>
        <v>120</v>
      </c>
      <c r="CN119" s="2">
        <f>80+IF(抽出データ!CN119=1,10,0)+IF(抽出データ!CO119=1,5,0)+IF(抽出データ!CP119=1,10,0)+12</f>
        <v>97</v>
      </c>
      <c r="CO119" s="2">
        <f>IF(SUM(抽出データ!CT119:CW119)&gt;0,120,100)</f>
        <v>120</v>
      </c>
      <c r="CQ119" s="2">
        <f t="shared" si="34"/>
        <v>127.89999999999999</v>
      </c>
    </row>
    <row r="120" spans="1:95">
      <c r="A120" s="2">
        <v>2012</v>
      </c>
      <c r="B120" s="2">
        <v>20000</v>
      </c>
      <c r="C120" s="2">
        <v>29</v>
      </c>
      <c r="D120" s="2">
        <f t="shared" si="18"/>
        <v>689.65517241379314</v>
      </c>
      <c r="E120" s="4" t="s">
        <v>131</v>
      </c>
      <c r="F120" s="2">
        <f>IF(抽出データ!S120-2&lt;0,0,抽出データ!S120-2)</f>
        <v>0</v>
      </c>
      <c r="G120" s="2">
        <f>IF(抽出データ!T120-2&lt;0,0,抽出データ!T120-2)</f>
        <v>1</v>
      </c>
      <c r="H120" s="2">
        <f>IF(抽出データ!U120-2&lt;0,0,抽出データ!U120-2)</f>
        <v>0</v>
      </c>
      <c r="I120" s="2">
        <f>IF(抽出データ!V120-2&lt;0,0,抽出データ!V120-2)</f>
        <v>2</v>
      </c>
      <c r="J120" s="2">
        <f>MIN(2,IF(抽出データ!W120-2&lt;0,0,抽出データ!W120-2))</f>
        <v>2</v>
      </c>
      <c r="K120" s="2">
        <f>IF(抽出データ!X120-2&lt;0,0,抽出データ!X120-2)</f>
        <v>2</v>
      </c>
      <c r="L120" s="2">
        <f>IF(抽出データ!Y120-2&lt;0,0,抽出データ!Y120-2)</f>
        <v>1</v>
      </c>
      <c r="M120" s="2">
        <f>IF(抽出データ!Z120-2&lt;0,0,抽出データ!Z120-2)</f>
        <v>1</v>
      </c>
      <c r="N120" s="2">
        <f>IF(抽出データ!AB120-2&lt;0,0,抽出データ!AB120-2)</f>
        <v>1</v>
      </c>
      <c r="O120" s="2">
        <f>IF(抽出データ!AC120-2&lt;0,0,抽出データ!AC120-2)</f>
        <v>2</v>
      </c>
      <c r="P120" s="2">
        <f>IF(抽出データ!AD120-2&lt;0,0,抽出データ!AD120-2)</f>
        <v>2</v>
      </c>
      <c r="Q120" s="2">
        <f>IF(抽出データ!AE120-2&lt;0,0,抽出データ!AE120-2)</f>
        <v>1</v>
      </c>
      <c r="R120" s="2">
        <f>IF(抽出データ!AF120-2&lt;0,0,抽出データ!AF120-2)</f>
        <v>1</v>
      </c>
      <c r="S120" s="2">
        <f>IF(抽出データ!AG120-2&lt;0,0,抽出データ!AG120-2)</f>
        <v>1</v>
      </c>
      <c r="T120" s="2">
        <f>IF(抽出データ!AH120-2&lt;0,0,抽出データ!AH120-2)</f>
        <v>2</v>
      </c>
      <c r="U120" s="2">
        <f>IF(抽出データ!AI120-2&lt;0,0,抽出データ!AI120-2)</f>
        <v>2</v>
      </c>
      <c r="V120" s="2">
        <f>IF(抽出データ!AJ120-2&lt;0,0,抽出データ!AJ120-2)</f>
        <v>1</v>
      </c>
      <c r="W120" s="2">
        <f>IF(抽出データ!AK120-2&lt;0,0,抽出データ!AK120-2)</f>
        <v>0</v>
      </c>
      <c r="X120" s="2">
        <f>IF(抽出データ!AL120-2&lt;0,0,抽出データ!AL120-2)</f>
        <v>2</v>
      </c>
      <c r="Y120" s="2">
        <f>IF(抽出データ!AM120-2&lt;0,0,抽出データ!AM120-2)</f>
        <v>2</v>
      </c>
      <c r="Z120" s="2">
        <f>IF(抽出データ!AN120-2&lt;0,0,抽出データ!AN120-2)</f>
        <v>1</v>
      </c>
      <c r="AA120" s="2">
        <f>IF(抽出データ!AO120-2&lt;0,0,抽出データ!AO120-2)</f>
        <v>2</v>
      </c>
      <c r="AB120" s="2">
        <f>IF(抽出データ!AP120-2&lt;0,0,抽出データ!AP120-2)</f>
        <v>2</v>
      </c>
      <c r="AC120" s="2">
        <f>IF(抽出データ!AQ120-2&lt;0,0,抽出データ!AQ120-2)</f>
        <v>0</v>
      </c>
      <c r="AD120" s="2">
        <f>IF(抽出データ!AR120-2&lt;=0,1,2)</f>
        <v>1</v>
      </c>
      <c r="AE120" s="2">
        <f>IF(抽出データ!AS120-2&lt;=0,1,2)</f>
        <v>2</v>
      </c>
      <c r="AF120" s="2">
        <f>IF(抽出データ!AT120-2&lt;=0,1,2)</f>
        <v>2</v>
      </c>
      <c r="AG120" s="2">
        <f>IF(抽出データ!AU120-2&lt;=0,1,2)</f>
        <v>2</v>
      </c>
      <c r="AH120" s="2">
        <f>IF(抽出データ!AV120-2&lt;=0,1,2)</f>
        <v>2</v>
      </c>
      <c r="AI120" s="2">
        <f>IF(抽出データ!AW120-2&lt;=0,1,2)</f>
        <v>2</v>
      </c>
      <c r="AJ120" s="2">
        <f>IF(抽出データ!AX120-2&lt;=0,1,2)</f>
        <v>2</v>
      </c>
      <c r="AK120" s="2">
        <f>IF(抽出データ!AY120-2&lt;=0,1,2)</f>
        <v>1</v>
      </c>
      <c r="AL120" s="2">
        <f>IF(抽出データ!AZ120-2&lt;0,0,抽出データ!AZ120-2)</f>
        <v>2</v>
      </c>
      <c r="AM120" s="2">
        <f>IF(抽出データ!BB120-2&lt;0,0,抽出データ!BB120-2)</f>
        <v>2</v>
      </c>
      <c r="AN120" s="2">
        <f>IF(抽出データ!BD120-2&lt;0,0,抽出データ!BD120-2)</f>
        <v>2</v>
      </c>
      <c r="AO120" s="2">
        <f>MIN(2,IF(抽出データ!BE120-2&lt;0,0,抽出データ!BE120-2))</f>
        <v>1</v>
      </c>
      <c r="AP120" s="2">
        <f>IF(抽出データ!BF120-2&lt;0,0,抽出データ!BF120-2)</f>
        <v>1</v>
      </c>
      <c r="AQ120" s="2">
        <f>IF(抽出データ!BG120-2&lt;0,0,抽出データ!BG120-2)</f>
        <v>2</v>
      </c>
      <c r="AR120" s="2">
        <f>IF(抽出データ!BH120-2&lt;0,0,抽出データ!BH120-2)</f>
        <v>2</v>
      </c>
      <c r="AS120" s="2">
        <f t="shared" si="19"/>
        <v>1</v>
      </c>
      <c r="AT120" s="2">
        <f>IF(抽出データ!DB120-2&lt;=0,1,2)</f>
        <v>2</v>
      </c>
      <c r="AU120" s="2">
        <f>IF(抽出データ!DD120-2&lt;0,0,抽出データ!DD120-2)</f>
        <v>1</v>
      </c>
      <c r="AV120" s="2">
        <f>IF(抽出データ!DE120-2&lt;0,0,抽出データ!DE120-2)</f>
        <v>2</v>
      </c>
      <c r="AW120" s="2">
        <f>IF(抽出データ!DF120-2&lt;0,0,IF(抽出データ!DF120&gt;3,2,1))</f>
        <v>2</v>
      </c>
      <c r="AX120" s="2">
        <f>IF(抽出データ!DG120-2&lt;=0,1,2)</f>
        <v>2</v>
      </c>
      <c r="AY120" s="8">
        <v>5</v>
      </c>
      <c r="AZ120" s="2">
        <v>2</v>
      </c>
      <c r="BA120" s="2">
        <v>2</v>
      </c>
      <c r="BB120" s="2">
        <v>1</v>
      </c>
      <c r="BC120" s="2">
        <v>0</v>
      </c>
      <c r="BD120" s="2">
        <v>0</v>
      </c>
      <c r="BE120" s="2">
        <v>0</v>
      </c>
      <c r="BF120" s="2">
        <v>1</v>
      </c>
      <c r="BG120" s="2">
        <v>0</v>
      </c>
      <c r="BH120" s="2">
        <v>0</v>
      </c>
      <c r="BI120" s="4" t="s">
        <v>445</v>
      </c>
      <c r="BJ120" s="2">
        <v>1</v>
      </c>
      <c r="BK120" s="2">
        <v>80</v>
      </c>
      <c r="BL120" s="2">
        <v>3</v>
      </c>
      <c r="BO120" s="2">
        <v>3</v>
      </c>
      <c r="BP120" s="2">
        <v>3</v>
      </c>
      <c r="BQ120" s="2">
        <v>3</v>
      </c>
      <c r="BR120" s="2">
        <v>4</v>
      </c>
      <c r="BS120" s="2">
        <v>4</v>
      </c>
      <c r="BT120" s="2">
        <v>5</v>
      </c>
      <c r="BV120" s="2">
        <f t="shared" si="20"/>
        <v>74.5</v>
      </c>
      <c r="BW120" s="2">
        <f t="shared" si="21"/>
        <v>29</v>
      </c>
      <c r="BX120" s="2">
        <f t="shared" si="22"/>
        <v>11</v>
      </c>
      <c r="BY120" s="2">
        <f t="shared" si="23"/>
        <v>22</v>
      </c>
      <c r="BZ120" s="2">
        <f t="shared" si="24"/>
        <v>35</v>
      </c>
      <c r="CA120" s="2">
        <f t="shared" si="25"/>
        <v>15</v>
      </c>
      <c r="CB120" s="2">
        <f t="shared" si="26"/>
        <v>15</v>
      </c>
      <c r="CC120" s="2">
        <f t="shared" si="27"/>
        <v>17</v>
      </c>
      <c r="CD120" s="2">
        <f t="shared" si="28"/>
        <v>23</v>
      </c>
      <c r="CE120" s="2">
        <f t="shared" si="29"/>
        <v>18</v>
      </c>
      <c r="CF120" s="2">
        <f t="shared" si="30"/>
        <v>10</v>
      </c>
      <c r="CG120" s="2">
        <f t="shared" si="31"/>
        <v>22</v>
      </c>
      <c r="CH120" s="2">
        <f t="shared" si="35"/>
        <v>9</v>
      </c>
      <c r="CI120" s="2">
        <f t="shared" si="32"/>
        <v>12</v>
      </c>
      <c r="CJ120" s="2">
        <f t="shared" si="33"/>
        <v>29</v>
      </c>
      <c r="CK120" s="2">
        <f>55+IF(抽出データ!BJ120=1,60,0)+IF(抽出データ!BK120=1,25,0)+IF(抽出データ!BM120=1,5,0)+IF(抽出データ!BL120=1,5,0)+IF(抽出データ!BN120=1,5,0)</f>
        <v>115</v>
      </c>
      <c r="CL120" s="2">
        <f>(80+IF(抽出データ!BR120=1,12,0)+IF(SUM(抽出データ!BS120:BV120,抽出データ!CB120)&gt;1,22,IF(SUM(抽出データ!BS120:BV120,抽出データ!CB120)=1,11,0)))</f>
        <v>92</v>
      </c>
      <c r="CM120" s="2">
        <f>80+IF(抽出データ!CH120=1,40,0)+IF(抽出データ!CI120=1,20,0)+IF(抽出データ!CJ120=1,20,0)</f>
        <v>80</v>
      </c>
      <c r="CN120" s="2">
        <f>80+IF(抽出データ!CN120=1,10,0)+IF(抽出データ!CO120=1,5,0)+IF(抽出データ!CP120=1,10,0)+12</f>
        <v>107</v>
      </c>
      <c r="CO120" s="2">
        <f>IF(SUM(抽出データ!CT120:CW120)&gt;0,120,100)</f>
        <v>120</v>
      </c>
      <c r="CQ120" s="2">
        <f t="shared" si="34"/>
        <v>102.3</v>
      </c>
    </row>
    <row r="121" spans="1:95">
      <c r="A121" s="2">
        <v>1980</v>
      </c>
      <c r="B121" s="2">
        <v>5000</v>
      </c>
      <c r="C121" s="2">
        <v>4</v>
      </c>
      <c r="D121" s="2">
        <f t="shared" si="18"/>
        <v>1250</v>
      </c>
      <c r="E121" s="4" t="s">
        <v>133</v>
      </c>
      <c r="F121" s="2">
        <f>IF(抽出データ!S121-2&lt;0,0,抽出データ!S121-2)</f>
        <v>0</v>
      </c>
      <c r="G121" s="2">
        <f>IF(抽出データ!T121-2&lt;0,0,抽出データ!T121-2)</f>
        <v>2</v>
      </c>
      <c r="H121" s="2">
        <f>IF(抽出データ!U121-2&lt;0,0,抽出データ!U121-2)</f>
        <v>2</v>
      </c>
      <c r="I121" s="2">
        <f>IF(抽出データ!V121-2&lt;0,0,抽出データ!V121-2)</f>
        <v>0</v>
      </c>
      <c r="J121" s="2">
        <f>MIN(2,IF(抽出データ!W121-2&lt;0,0,抽出データ!W121-2))</f>
        <v>2</v>
      </c>
      <c r="K121" s="2">
        <f>IF(抽出データ!X121-2&lt;0,0,抽出データ!X121-2)</f>
        <v>0</v>
      </c>
      <c r="L121" s="2">
        <f>IF(抽出データ!Y121-2&lt;0,0,抽出データ!Y121-2)</f>
        <v>0</v>
      </c>
      <c r="M121" s="2">
        <f>IF(抽出データ!Z121-2&lt;0,0,抽出データ!Z121-2)</f>
        <v>0</v>
      </c>
      <c r="N121" s="2">
        <f>IF(抽出データ!AB121-2&lt;0,0,抽出データ!AB121-2)</f>
        <v>0</v>
      </c>
      <c r="O121" s="2">
        <f>IF(抽出データ!AC121-2&lt;0,0,抽出データ!AC121-2)</f>
        <v>2</v>
      </c>
      <c r="P121" s="2">
        <f>IF(抽出データ!AD121-2&lt;0,0,抽出データ!AD121-2)</f>
        <v>1</v>
      </c>
      <c r="Q121" s="2">
        <f>IF(抽出データ!AE121-2&lt;0,0,抽出データ!AE121-2)</f>
        <v>1</v>
      </c>
      <c r="R121" s="2">
        <f>IF(抽出データ!AF121-2&lt;0,0,抽出データ!AF121-2)</f>
        <v>1</v>
      </c>
      <c r="S121" s="2">
        <f>IF(抽出データ!AG121-2&lt;0,0,抽出データ!AG121-2)</f>
        <v>1</v>
      </c>
      <c r="T121" s="2">
        <f>IF(抽出データ!AH121-2&lt;0,0,抽出データ!AH121-2)</f>
        <v>2</v>
      </c>
      <c r="U121" s="2">
        <f>IF(抽出データ!AI121-2&lt;0,0,抽出データ!AI121-2)</f>
        <v>0</v>
      </c>
      <c r="V121" s="2">
        <f>IF(抽出データ!AJ121-2&lt;0,0,抽出データ!AJ121-2)</f>
        <v>1</v>
      </c>
      <c r="W121" s="2">
        <f>IF(抽出データ!AK121-2&lt;0,0,抽出データ!AK121-2)</f>
        <v>0</v>
      </c>
      <c r="X121" s="2">
        <f>IF(抽出データ!AL121-2&lt;0,0,抽出データ!AL121-2)</f>
        <v>1</v>
      </c>
      <c r="Y121" s="2">
        <f>IF(抽出データ!AM121-2&lt;0,0,抽出データ!AM121-2)</f>
        <v>2</v>
      </c>
      <c r="Z121" s="2">
        <f>IF(抽出データ!AN121-2&lt;0,0,抽出データ!AN121-2)</f>
        <v>1</v>
      </c>
      <c r="AA121" s="2">
        <f>IF(抽出データ!AO121-2&lt;0,0,抽出データ!AO121-2)</f>
        <v>2</v>
      </c>
      <c r="AB121" s="2">
        <f>IF(抽出データ!AP121-2&lt;0,0,抽出データ!AP121-2)</f>
        <v>1</v>
      </c>
      <c r="AC121" s="2">
        <f>IF(抽出データ!AQ121-2&lt;0,0,抽出データ!AQ121-2)</f>
        <v>1</v>
      </c>
      <c r="AD121" s="2">
        <f>IF(抽出データ!AR121-2&lt;=0,1,2)</f>
        <v>2</v>
      </c>
      <c r="AE121" s="2">
        <f>IF(抽出データ!AS121-2&lt;=0,1,2)</f>
        <v>2</v>
      </c>
      <c r="AF121" s="2">
        <f>IF(抽出データ!AT121-2&lt;=0,1,2)</f>
        <v>2</v>
      </c>
      <c r="AG121" s="2">
        <f>IF(抽出データ!AU121-2&lt;=0,1,2)</f>
        <v>1</v>
      </c>
      <c r="AH121" s="2">
        <f>IF(抽出データ!AV121-2&lt;=0,1,2)</f>
        <v>2</v>
      </c>
      <c r="AI121" s="2">
        <f>IF(抽出データ!AW121-2&lt;=0,1,2)</f>
        <v>1</v>
      </c>
      <c r="AJ121" s="2">
        <f>IF(抽出データ!AX121-2&lt;=0,1,2)</f>
        <v>2</v>
      </c>
      <c r="AK121" s="2">
        <f>IF(抽出データ!AY121-2&lt;=0,1,2)</f>
        <v>1</v>
      </c>
      <c r="AL121" s="2">
        <f>IF(抽出データ!AZ121-2&lt;0,0,抽出データ!AZ121-2)</f>
        <v>0</v>
      </c>
      <c r="AM121" s="2">
        <f>IF(抽出データ!BB121-2&lt;0,0,抽出データ!BB121-2)</f>
        <v>1</v>
      </c>
      <c r="AN121" s="2">
        <f>IF(抽出データ!BD121-2&lt;0,0,抽出データ!BD121-2)</f>
        <v>0</v>
      </c>
      <c r="AO121" s="2">
        <f>MIN(2,IF(抽出データ!BE121-2&lt;0,0,抽出データ!BE121-2))</f>
        <v>1</v>
      </c>
      <c r="AP121" s="2">
        <f>IF(抽出データ!BF121-2&lt;0,0,抽出データ!BF121-2)</f>
        <v>1</v>
      </c>
      <c r="AQ121" s="2">
        <f>IF(抽出データ!BG121-2&lt;0,0,抽出データ!BG121-2)</f>
        <v>1</v>
      </c>
      <c r="AR121" s="2">
        <f>IF(抽出データ!BH121-2&lt;0,0,抽出データ!BH121-2)</f>
        <v>0</v>
      </c>
      <c r="AS121" s="2">
        <f t="shared" si="19"/>
        <v>0</v>
      </c>
      <c r="AT121" s="2">
        <f>IF(抽出データ!DB121-2&lt;=0,1,2)</f>
        <v>1</v>
      </c>
      <c r="AU121" s="2">
        <f>IF(抽出データ!DD121-2&lt;0,0,抽出データ!DD121-2)</f>
        <v>1</v>
      </c>
      <c r="AV121" s="2">
        <f>IF(抽出データ!DE121-2&lt;0,0,抽出データ!DE121-2)</f>
        <v>1</v>
      </c>
      <c r="AW121" s="2">
        <f>IF(抽出データ!DF121-2&lt;0,0,IF(抽出データ!DF121&gt;3,2,1))</f>
        <v>1</v>
      </c>
      <c r="AX121" s="2">
        <f>IF(抽出データ!DG121-2&lt;=0,1,2)</f>
        <v>2</v>
      </c>
      <c r="AY121" s="8">
        <v>4</v>
      </c>
      <c r="AZ121" s="2">
        <v>3</v>
      </c>
      <c r="BA121" s="2">
        <v>3</v>
      </c>
      <c r="BI121" s="4" t="s">
        <v>445</v>
      </c>
      <c r="BJ121" s="2">
        <v>1</v>
      </c>
      <c r="BK121" s="2">
        <v>95</v>
      </c>
      <c r="BL121" s="2">
        <v>3</v>
      </c>
      <c r="BO121" s="2">
        <v>3</v>
      </c>
      <c r="BP121" s="2">
        <v>4</v>
      </c>
      <c r="BQ121" s="2">
        <v>3</v>
      </c>
      <c r="BR121" s="2">
        <v>4</v>
      </c>
      <c r="BS121" s="2">
        <v>4</v>
      </c>
      <c r="BT121" s="2">
        <v>4</v>
      </c>
      <c r="BV121" s="2">
        <f t="shared" si="20"/>
        <v>46</v>
      </c>
      <c r="BW121" s="2">
        <f t="shared" si="21"/>
        <v>21</v>
      </c>
      <c r="BX121" s="2">
        <f t="shared" si="22"/>
        <v>11</v>
      </c>
      <c r="BY121" s="2">
        <f t="shared" si="23"/>
        <v>13</v>
      </c>
      <c r="BZ121" s="2">
        <f t="shared" si="24"/>
        <v>29</v>
      </c>
      <c r="CA121" s="2">
        <f t="shared" si="25"/>
        <v>10</v>
      </c>
      <c r="CB121" s="2">
        <f t="shared" si="26"/>
        <v>8</v>
      </c>
      <c r="CC121" s="2">
        <f t="shared" si="27"/>
        <v>11</v>
      </c>
      <c r="CD121" s="2">
        <f t="shared" si="28"/>
        <v>21</v>
      </c>
      <c r="CE121" s="2">
        <f t="shared" si="29"/>
        <v>17</v>
      </c>
      <c r="CF121" s="2">
        <f t="shared" si="30"/>
        <v>12</v>
      </c>
      <c r="CG121" s="2">
        <f t="shared" si="31"/>
        <v>17</v>
      </c>
      <c r="CH121" s="2">
        <f t="shared" si="35"/>
        <v>5</v>
      </c>
      <c r="CI121" s="2">
        <f t="shared" si="32"/>
        <v>7</v>
      </c>
      <c r="CJ121" s="2">
        <f t="shared" si="33"/>
        <v>13</v>
      </c>
      <c r="CK121" s="2">
        <f>55+IF(抽出データ!BJ121=1,60,0)+IF(抽出データ!BK121=1,25,0)+IF(抽出データ!BM121=1,5,0)+IF(抽出データ!BL121=1,5,0)+IF(抽出データ!BN121=1,5,0)</f>
        <v>55</v>
      </c>
      <c r="CL121" s="2">
        <f>(80+IF(抽出データ!BR121=1,12,0)+IF(SUM(抽出データ!BS121:BV121,抽出データ!CB121)&gt;1,22,IF(SUM(抽出データ!BS121:BV121,抽出データ!CB121)=1,11,0)))</f>
        <v>80</v>
      </c>
      <c r="CM121" s="2">
        <f>80+IF(抽出データ!CH121=1,40,0)+IF(抽出データ!CI121=1,20,0)+IF(抽出データ!CJ121=1,20,0)</f>
        <v>80</v>
      </c>
      <c r="CN121" s="2">
        <f>80+IF(抽出データ!CN121=1,10,0)+IF(抽出データ!CO121=1,5,0)+IF(抽出データ!CP121=1,10,0)+12</f>
        <v>92</v>
      </c>
      <c r="CO121" s="2">
        <f>IF(SUM(抽出データ!CT121:CW121)&gt;0,120,100)</f>
        <v>120</v>
      </c>
      <c r="CQ121" s="2">
        <f t="shared" si="34"/>
        <v>73.2</v>
      </c>
    </row>
    <row r="122" spans="1:95">
      <c r="A122" s="2">
        <v>1982</v>
      </c>
      <c r="B122" s="2">
        <v>200</v>
      </c>
      <c r="C122" s="2">
        <v>5</v>
      </c>
      <c r="D122" s="2">
        <f t="shared" si="18"/>
        <v>40</v>
      </c>
      <c r="E122" s="4" t="s">
        <v>65</v>
      </c>
      <c r="F122" s="2">
        <f>IF(抽出データ!S122-2&lt;0,0,抽出データ!S122-2)</f>
        <v>0</v>
      </c>
      <c r="G122" s="2">
        <f>IF(抽出データ!T122-2&lt;0,0,抽出データ!T122-2)</f>
        <v>2</v>
      </c>
      <c r="H122" s="2">
        <f>IF(抽出データ!U122-2&lt;0,0,抽出データ!U122-2)</f>
        <v>1</v>
      </c>
      <c r="I122" s="2">
        <f>IF(抽出データ!V122-2&lt;0,0,抽出データ!V122-2)</f>
        <v>2</v>
      </c>
      <c r="J122" s="2">
        <f>MIN(2,IF(抽出データ!W122-2&lt;0,0,抽出データ!W122-2))</f>
        <v>2</v>
      </c>
      <c r="K122" s="2">
        <f>IF(抽出データ!X122-2&lt;0,0,抽出データ!X122-2)</f>
        <v>2</v>
      </c>
      <c r="L122" s="2">
        <f>IF(抽出データ!Y122-2&lt;0,0,抽出データ!Y122-2)</f>
        <v>2</v>
      </c>
      <c r="M122" s="2">
        <f>IF(抽出データ!Z122-2&lt;0,0,抽出データ!Z122-2)</f>
        <v>2</v>
      </c>
      <c r="N122" s="2">
        <f>IF(抽出データ!AB122-2&lt;0,0,抽出データ!AB122-2)</f>
        <v>2</v>
      </c>
      <c r="O122" s="2">
        <f>IF(抽出データ!AC122-2&lt;0,0,抽出データ!AC122-2)</f>
        <v>2</v>
      </c>
      <c r="P122" s="2">
        <f>IF(抽出データ!AD122-2&lt;0,0,抽出データ!AD122-2)</f>
        <v>2</v>
      </c>
      <c r="Q122" s="2">
        <f>IF(抽出データ!AE122-2&lt;0,0,抽出データ!AE122-2)</f>
        <v>2</v>
      </c>
      <c r="R122" s="2">
        <f>IF(抽出データ!AF122-2&lt;0,0,抽出データ!AF122-2)</f>
        <v>2</v>
      </c>
      <c r="S122" s="2">
        <f>IF(抽出データ!AG122-2&lt;0,0,抽出データ!AG122-2)</f>
        <v>2</v>
      </c>
      <c r="T122" s="2">
        <f>IF(抽出データ!AH122-2&lt;0,0,抽出データ!AH122-2)</f>
        <v>2</v>
      </c>
      <c r="U122" s="2">
        <f>IF(抽出データ!AI122-2&lt;0,0,抽出データ!AI122-2)</f>
        <v>2</v>
      </c>
      <c r="V122" s="2">
        <f>IF(抽出データ!AJ122-2&lt;0,0,抽出データ!AJ122-2)</f>
        <v>2</v>
      </c>
      <c r="W122" s="2">
        <f>IF(抽出データ!AK122-2&lt;0,0,抽出データ!AK122-2)</f>
        <v>2</v>
      </c>
      <c r="X122" s="2">
        <f>IF(抽出データ!AL122-2&lt;0,0,抽出データ!AL122-2)</f>
        <v>2</v>
      </c>
      <c r="Y122" s="2">
        <f>IF(抽出データ!AM122-2&lt;0,0,抽出データ!AM122-2)</f>
        <v>2</v>
      </c>
      <c r="Z122" s="2">
        <f>IF(抽出データ!AN122-2&lt;0,0,抽出データ!AN122-2)</f>
        <v>2</v>
      </c>
      <c r="AA122" s="2">
        <f>IF(抽出データ!AO122-2&lt;0,0,抽出データ!AO122-2)</f>
        <v>2</v>
      </c>
      <c r="AB122" s="2">
        <f>IF(抽出データ!AP122-2&lt;0,0,抽出データ!AP122-2)</f>
        <v>2</v>
      </c>
      <c r="AC122" s="2">
        <f>IF(抽出データ!AQ122-2&lt;0,0,抽出データ!AQ122-2)</f>
        <v>2</v>
      </c>
      <c r="AD122" s="2">
        <f>IF(抽出データ!AR122-2&lt;=0,1,2)</f>
        <v>2</v>
      </c>
      <c r="AE122" s="2">
        <f>IF(抽出データ!AS122-2&lt;=0,1,2)</f>
        <v>2</v>
      </c>
      <c r="AF122" s="2">
        <f>IF(抽出データ!AT122-2&lt;=0,1,2)</f>
        <v>2</v>
      </c>
      <c r="AG122" s="2">
        <f>IF(抽出データ!AU122-2&lt;=0,1,2)</f>
        <v>1</v>
      </c>
      <c r="AH122" s="2">
        <f>IF(抽出データ!AV122-2&lt;=0,1,2)</f>
        <v>2</v>
      </c>
      <c r="AI122" s="2">
        <f>IF(抽出データ!AW122-2&lt;=0,1,2)</f>
        <v>2</v>
      </c>
      <c r="AJ122" s="2">
        <f>IF(抽出データ!AX122-2&lt;=0,1,2)</f>
        <v>2</v>
      </c>
      <c r="AK122" s="2">
        <f>IF(抽出データ!AY122-2&lt;=0,1,2)</f>
        <v>2</v>
      </c>
      <c r="AL122" s="2">
        <f>IF(抽出データ!AZ122-2&lt;0,0,抽出データ!AZ122-2)</f>
        <v>2</v>
      </c>
      <c r="AM122" s="2">
        <f>IF(抽出データ!BB122-2&lt;0,0,抽出データ!BB122-2)</f>
        <v>2</v>
      </c>
      <c r="AN122" s="2">
        <f>IF(抽出データ!BD122-2&lt;0,0,抽出データ!BD122-2)</f>
        <v>2</v>
      </c>
      <c r="AO122" s="2">
        <f>MIN(2,IF(抽出データ!BE122-2&lt;0,0,抽出データ!BE122-2))</f>
        <v>2</v>
      </c>
      <c r="AP122" s="2">
        <f>IF(抽出データ!BF122-2&lt;0,0,抽出データ!BF122-2)</f>
        <v>2</v>
      </c>
      <c r="AQ122" s="2">
        <f>IF(抽出データ!BG122-2&lt;0,0,抽出データ!BG122-2)</f>
        <v>2</v>
      </c>
      <c r="AR122" s="2">
        <f>IF(抽出データ!BH122-2&lt;0,0,抽出データ!BH122-2)</f>
        <v>2</v>
      </c>
      <c r="AS122" s="2">
        <f t="shared" si="19"/>
        <v>1</v>
      </c>
      <c r="AT122" s="2">
        <f>IF(抽出データ!DB122-2&lt;=0,1,2)</f>
        <v>1</v>
      </c>
      <c r="AU122" s="2">
        <f>IF(抽出データ!DD122-2&lt;0,0,抽出データ!DD122-2)</f>
        <v>1</v>
      </c>
      <c r="AV122" s="2">
        <f>IF(抽出データ!DE122-2&lt;0,0,抽出データ!DE122-2)</f>
        <v>1</v>
      </c>
      <c r="AW122" s="2">
        <f>IF(抽出データ!DF122-2&lt;0,0,IF(抽出データ!DF122&gt;3,2,1))</f>
        <v>2</v>
      </c>
      <c r="AX122" s="2">
        <f>IF(抽出データ!DG122-2&lt;=0,1,2)</f>
        <v>2</v>
      </c>
      <c r="AY122" s="8">
        <v>5</v>
      </c>
      <c r="AZ122" s="2">
        <v>4</v>
      </c>
      <c r="BA122" s="2">
        <v>3</v>
      </c>
      <c r="BI122" s="4" t="s">
        <v>445</v>
      </c>
      <c r="BJ122" s="2">
        <v>1</v>
      </c>
      <c r="BK122" s="2">
        <v>100</v>
      </c>
      <c r="BL122" s="2">
        <v>3</v>
      </c>
      <c r="BO122" s="2">
        <v>4</v>
      </c>
      <c r="BP122" s="2">
        <v>4</v>
      </c>
      <c r="BQ122" s="2">
        <v>4</v>
      </c>
      <c r="BR122" s="2">
        <v>4</v>
      </c>
      <c r="BS122" s="2">
        <v>4</v>
      </c>
      <c r="BT122" s="2">
        <v>4</v>
      </c>
      <c r="BV122" s="2">
        <f t="shared" si="20"/>
        <v>89.5</v>
      </c>
      <c r="BW122" s="2">
        <f t="shared" si="21"/>
        <v>41</v>
      </c>
      <c r="BX122" s="2">
        <f t="shared" si="22"/>
        <v>14</v>
      </c>
      <c r="BY122" s="2">
        <f t="shared" si="23"/>
        <v>22</v>
      </c>
      <c r="BZ122" s="2">
        <f t="shared" si="24"/>
        <v>44</v>
      </c>
      <c r="CA122" s="2">
        <f t="shared" si="25"/>
        <v>25</v>
      </c>
      <c r="CB122" s="2">
        <f t="shared" si="26"/>
        <v>13</v>
      </c>
      <c r="CC122" s="2">
        <f t="shared" si="27"/>
        <v>22</v>
      </c>
      <c r="CD122" s="2">
        <f t="shared" si="28"/>
        <v>29</v>
      </c>
      <c r="CE122" s="2">
        <f t="shared" si="29"/>
        <v>22</v>
      </c>
      <c r="CF122" s="2">
        <f t="shared" si="30"/>
        <v>14</v>
      </c>
      <c r="CG122" s="2">
        <f t="shared" si="31"/>
        <v>28</v>
      </c>
      <c r="CH122" s="2">
        <f t="shared" si="35"/>
        <v>7</v>
      </c>
      <c r="CI122" s="2">
        <f t="shared" si="32"/>
        <v>16</v>
      </c>
      <c r="CJ122" s="2">
        <f t="shared" si="33"/>
        <v>37</v>
      </c>
      <c r="CK122" s="2">
        <f>55+IF(抽出データ!BJ122=1,60,0)+IF(抽出データ!BK122=1,25,0)+IF(抽出データ!BM122=1,5,0)+IF(抽出データ!BL122=1,5,0)+IF(抽出データ!BN122=1,5,0)</f>
        <v>80</v>
      </c>
      <c r="CL122" s="2">
        <f>(80+IF(抽出データ!BR122=1,12,0)+IF(SUM(抽出データ!BS122:BV122,抽出データ!CB122)&gt;1,22,IF(SUM(抽出データ!BS122:BV122,抽出データ!CB122)=1,11,0)))</f>
        <v>114</v>
      </c>
      <c r="CM122" s="2">
        <f>80+IF(抽出データ!CH122=1,40,0)+IF(抽出データ!CI122=1,20,0)+IF(抽出データ!CJ122=1,20,0)</f>
        <v>140</v>
      </c>
      <c r="CN122" s="2">
        <f>80+IF(抽出データ!CN122=1,10,0)+IF(抽出データ!CO122=1,5,0)+IF(抽出データ!CP122=1,10,0)+12</f>
        <v>107</v>
      </c>
      <c r="CO122" s="2">
        <f>IF(SUM(抽出データ!CT122:CW122)&gt;0,120,100)</f>
        <v>120</v>
      </c>
      <c r="CQ122" s="2">
        <f t="shared" si="34"/>
        <v>103.89999999999999</v>
      </c>
    </row>
    <row r="123" spans="1:95">
      <c r="A123" s="2">
        <v>2002</v>
      </c>
      <c r="B123" s="2">
        <v>495</v>
      </c>
      <c r="C123" s="2">
        <v>1</v>
      </c>
      <c r="D123" s="2">
        <f t="shared" si="18"/>
        <v>495</v>
      </c>
      <c r="E123" s="4" t="s">
        <v>134</v>
      </c>
      <c r="F123" s="2">
        <f>IF(抽出データ!S123-2&lt;0,0,抽出データ!S123-2)</f>
        <v>2</v>
      </c>
      <c r="G123" s="2">
        <f>IF(抽出データ!T123-2&lt;0,0,抽出データ!T123-2)</f>
        <v>1</v>
      </c>
      <c r="H123" s="2">
        <f>IF(抽出データ!U123-2&lt;0,0,抽出データ!U123-2)</f>
        <v>1</v>
      </c>
      <c r="I123" s="2">
        <f>IF(抽出データ!V123-2&lt;0,0,抽出データ!V123-2)</f>
        <v>2</v>
      </c>
      <c r="J123" s="2">
        <f>MIN(2,IF(抽出データ!W123-2&lt;0,0,抽出データ!W123-2))</f>
        <v>0</v>
      </c>
      <c r="K123" s="2">
        <f>IF(抽出データ!X123-2&lt;0,0,抽出データ!X123-2)</f>
        <v>1</v>
      </c>
      <c r="L123" s="2">
        <f>IF(抽出データ!Y123-2&lt;0,0,抽出データ!Y123-2)</f>
        <v>1</v>
      </c>
      <c r="M123" s="2">
        <f>IF(抽出データ!Z123-2&lt;0,0,抽出データ!Z123-2)</f>
        <v>1</v>
      </c>
      <c r="N123" s="2">
        <f>IF(抽出データ!AB123-2&lt;0,0,抽出データ!AB123-2)</f>
        <v>1</v>
      </c>
      <c r="O123" s="2">
        <f>IF(抽出データ!AC123-2&lt;0,0,抽出データ!AC123-2)</f>
        <v>0</v>
      </c>
      <c r="P123" s="2">
        <f>IF(抽出データ!AD123-2&lt;0,0,抽出データ!AD123-2)</f>
        <v>1</v>
      </c>
      <c r="Q123" s="2">
        <f>IF(抽出データ!AE123-2&lt;0,0,抽出データ!AE123-2)</f>
        <v>2</v>
      </c>
      <c r="R123" s="2">
        <f>IF(抽出データ!AF123-2&lt;0,0,抽出データ!AF123-2)</f>
        <v>1</v>
      </c>
      <c r="S123" s="2">
        <f>IF(抽出データ!AG123-2&lt;0,0,抽出データ!AG123-2)</f>
        <v>2</v>
      </c>
      <c r="T123" s="2">
        <f>IF(抽出データ!AH123-2&lt;0,0,抽出データ!AH123-2)</f>
        <v>1</v>
      </c>
      <c r="U123" s="2">
        <f>IF(抽出データ!AI123-2&lt;0,0,抽出データ!AI123-2)</f>
        <v>1</v>
      </c>
      <c r="V123" s="2">
        <f>IF(抽出データ!AJ123-2&lt;0,0,抽出データ!AJ123-2)</f>
        <v>1</v>
      </c>
      <c r="W123" s="2">
        <f>IF(抽出データ!AK123-2&lt;0,0,抽出データ!AK123-2)</f>
        <v>1</v>
      </c>
      <c r="X123" s="2">
        <f>IF(抽出データ!AL123-2&lt;0,0,抽出データ!AL123-2)</f>
        <v>2</v>
      </c>
      <c r="Y123" s="2">
        <f>IF(抽出データ!AM123-2&lt;0,0,抽出データ!AM123-2)</f>
        <v>2</v>
      </c>
      <c r="Z123" s="2">
        <f>IF(抽出データ!AN123-2&lt;0,0,抽出データ!AN123-2)</f>
        <v>1</v>
      </c>
      <c r="AA123" s="2">
        <f>IF(抽出データ!AO123-2&lt;0,0,抽出データ!AO123-2)</f>
        <v>2</v>
      </c>
      <c r="AB123" s="2">
        <f>IF(抽出データ!AP123-2&lt;0,0,抽出データ!AP123-2)</f>
        <v>1</v>
      </c>
      <c r="AC123" s="2">
        <f>IF(抽出データ!AQ123-2&lt;0,0,抽出データ!AQ123-2)</f>
        <v>2</v>
      </c>
      <c r="AD123" s="2">
        <f>IF(抽出データ!AR123-2&lt;=0,1,2)</f>
        <v>2</v>
      </c>
      <c r="AE123" s="2">
        <f>IF(抽出データ!AS123-2&lt;=0,1,2)</f>
        <v>2</v>
      </c>
      <c r="AF123" s="2">
        <f>IF(抽出データ!AT123-2&lt;=0,1,2)</f>
        <v>1</v>
      </c>
      <c r="AG123" s="2">
        <f>IF(抽出データ!AU123-2&lt;=0,1,2)</f>
        <v>2</v>
      </c>
      <c r="AH123" s="2">
        <f>IF(抽出データ!AV123-2&lt;=0,1,2)</f>
        <v>2</v>
      </c>
      <c r="AI123" s="2">
        <f>IF(抽出データ!AW123-2&lt;=0,1,2)</f>
        <v>1</v>
      </c>
      <c r="AJ123" s="2">
        <f>IF(抽出データ!AX123-2&lt;=0,1,2)</f>
        <v>1</v>
      </c>
      <c r="AK123" s="2">
        <f>IF(抽出データ!AY123-2&lt;=0,1,2)</f>
        <v>2</v>
      </c>
      <c r="AL123" s="2">
        <f>IF(抽出データ!AZ123-2&lt;0,0,抽出データ!AZ123-2)</f>
        <v>0</v>
      </c>
      <c r="AM123" s="2">
        <f>IF(抽出データ!BB123-2&lt;0,0,抽出データ!BB123-2)</f>
        <v>1</v>
      </c>
      <c r="AN123" s="2">
        <f>IF(抽出データ!BD123-2&lt;0,0,抽出データ!BD123-2)</f>
        <v>1</v>
      </c>
      <c r="AO123" s="2">
        <f>MIN(2,IF(抽出データ!BE123-2&lt;0,0,抽出データ!BE123-2))</f>
        <v>1</v>
      </c>
      <c r="AP123" s="2">
        <f>IF(抽出データ!BF123-2&lt;0,0,抽出データ!BF123-2)</f>
        <v>1</v>
      </c>
      <c r="AQ123" s="2">
        <f>IF(抽出データ!BG123-2&lt;0,0,抽出データ!BG123-2)</f>
        <v>1</v>
      </c>
      <c r="AR123" s="2">
        <f>IF(抽出データ!BH123-2&lt;0,0,抽出データ!BH123-2)</f>
        <v>1</v>
      </c>
      <c r="AS123" s="2">
        <f t="shared" si="19"/>
        <v>0</v>
      </c>
      <c r="AT123" s="2">
        <f>IF(抽出データ!DB123-2&lt;=0,1,2)</f>
        <v>1</v>
      </c>
      <c r="AU123" s="2">
        <f>IF(抽出データ!DD123-2&lt;0,0,抽出データ!DD123-2)</f>
        <v>1</v>
      </c>
      <c r="AV123" s="2">
        <f>IF(抽出データ!DE123-2&lt;0,0,抽出データ!DE123-2)</f>
        <v>2</v>
      </c>
      <c r="AW123" s="2">
        <f>IF(抽出データ!DF123-2&lt;0,0,IF(抽出データ!DF123&gt;3,2,1))</f>
        <v>2</v>
      </c>
      <c r="AX123" s="2">
        <f>IF(抽出データ!DG123-2&lt;=0,1,2)</f>
        <v>2</v>
      </c>
      <c r="AY123" s="8">
        <v>3</v>
      </c>
      <c r="AZ123" s="2">
        <v>2</v>
      </c>
      <c r="BA123" s="2">
        <v>3</v>
      </c>
      <c r="BI123" s="4" t="s">
        <v>445</v>
      </c>
      <c r="BJ123" s="2">
        <v>1</v>
      </c>
      <c r="BK123" s="2">
        <v>85</v>
      </c>
      <c r="BL123" s="2">
        <v>1</v>
      </c>
      <c r="BM123" s="2">
        <v>15000</v>
      </c>
      <c r="BO123" s="2">
        <v>3</v>
      </c>
      <c r="BP123" s="2">
        <v>5</v>
      </c>
      <c r="BQ123" s="2">
        <v>4</v>
      </c>
      <c r="BR123" s="2">
        <v>2</v>
      </c>
      <c r="BS123" s="2">
        <v>3</v>
      </c>
      <c r="BT123" s="2">
        <v>5</v>
      </c>
      <c r="BV123" s="2">
        <f t="shared" si="20"/>
        <v>57</v>
      </c>
      <c r="BW123" s="2">
        <f t="shared" si="21"/>
        <v>27</v>
      </c>
      <c r="BX123" s="2">
        <f t="shared" si="22"/>
        <v>11</v>
      </c>
      <c r="BY123" s="2">
        <f t="shared" si="23"/>
        <v>17</v>
      </c>
      <c r="BZ123" s="2">
        <f t="shared" si="24"/>
        <v>33</v>
      </c>
      <c r="CA123" s="2">
        <f t="shared" si="25"/>
        <v>14</v>
      </c>
      <c r="CB123" s="2">
        <f t="shared" si="26"/>
        <v>11</v>
      </c>
      <c r="CC123" s="2">
        <f t="shared" si="27"/>
        <v>13</v>
      </c>
      <c r="CD123" s="2">
        <f t="shared" si="28"/>
        <v>23</v>
      </c>
      <c r="CE123" s="2">
        <f t="shared" si="29"/>
        <v>19</v>
      </c>
      <c r="CF123" s="2">
        <f t="shared" si="30"/>
        <v>12</v>
      </c>
      <c r="CG123" s="2">
        <f t="shared" si="31"/>
        <v>19</v>
      </c>
      <c r="CH123" s="2">
        <f t="shared" si="35"/>
        <v>7</v>
      </c>
      <c r="CI123" s="2">
        <f t="shared" si="32"/>
        <v>10</v>
      </c>
      <c r="CJ123" s="2">
        <f t="shared" si="33"/>
        <v>22</v>
      </c>
      <c r="CK123" s="2">
        <f>55+IF(抽出データ!BJ123=1,60,0)+IF(抽出データ!BK123=1,25,0)+IF(抽出データ!BM123=1,5,0)+IF(抽出データ!BL123=1,5,0)+IF(抽出データ!BN123=1,5,0)</f>
        <v>80</v>
      </c>
      <c r="CL123" s="2">
        <f>(80+IF(抽出データ!BR123=1,12,0)+IF(SUM(抽出データ!BS123:BV123,抽出データ!CB123)&gt;1,22,IF(SUM(抽出データ!BS123:BV123,抽出データ!CB123)=1,11,0)))</f>
        <v>102</v>
      </c>
      <c r="CM123" s="2">
        <f>80+IF(抽出データ!CH123=1,40,0)+IF(抽出データ!CI123=1,20,0)+IF(抽出データ!CJ123=1,20,0)</f>
        <v>120</v>
      </c>
      <c r="CN123" s="2">
        <f>80+IF(抽出データ!CN123=1,10,0)+IF(抽出データ!CO123=1,5,0)+IF(抽出データ!CP123=1,10,0)+12</f>
        <v>97</v>
      </c>
      <c r="CO123" s="2">
        <f>IF(SUM(抽出データ!CT123:CW123)&gt;0,120,100)</f>
        <v>120</v>
      </c>
      <c r="CQ123" s="2">
        <f t="shared" si="34"/>
        <v>96.3</v>
      </c>
    </row>
    <row r="124" spans="1:95">
      <c r="A124" s="2">
        <v>1989</v>
      </c>
      <c r="B124" s="2">
        <v>2200</v>
      </c>
      <c r="C124" s="2">
        <v>5</v>
      </c>
      <c r="D124" s="2">
        <f t="shared" si="18"/>
        <v>440</v>
      </c>
      <c r="E124" s="4" t="s">
        <v>135</v>
      </c>
      <c r="F124" s="2">
        <f>IF(抽出データ!S124-2&lt;0,0,抽出データ!S124-2)</f>
        <v>2</v>
      </c>
      <c r="G124" s="2">
        <f>IF(抽出データ!T124-2&lt;0,0,抽出データ!T124-2)</f>
        <v>1</v>
      </c>
      <c r="H124" s="2">
        <f>IF(抽出データ!U124-2&lt;0,0,抽出データ!U124-2)</f>
        <v>1</v>
      </c>
      <c r="I124" s="2">
        <f>IF(抽出データ!V124-2&lt;0,0,抽出データ!V124-2)</f>
        <v>2</v>
      </c>
      <c r="J124" s="2">
        <f>MIN(2,IF(抽出データ!W124-2&lt;0,0,抽出データ!W124-2))</f>
        <v>0</v>
      </c>
      <c r="K124" s="2">
        <f>IF(抽出データ!X124-2&lt;0,0,抽出データ!X124-2)</f>
        <v>0</v>
      </c>
      <c r="L124" s="2">
        <f>IF(抽出データ!Y124-2&lt;0,0,抽出データ!Y124-2)</f>
        <v>0</v>
      </c>
      <c r="M124" s="2">
        <f>IF(抽出データ!Z124-2&lt;0,0,抽出データ!Z124-2)</f>
        <v>0</v>
      </c>
      <c r="N124" s="2">
        <f>IF(抽出データ!AB124-2&lt;0,0,抽出データ!AB124-2)</f>
        <v>0</v>
      </c>
      <c r="O124" s="2">
        <f>IF(抽出データ!AC124-2&lt;0,0,抽出データ!AC124-2)</f>
        <v>2</v>
      </c>
      <c r="P124" s="2">
        <f>IF(抽出データ!AD124-2&lt;0,0,抽出データ!AD124-2)</f>
        <v>2</v>
      </c>
      <c r="Q124" s="2">
        <f>IF(抽出データ!AE124-2&lt;0,0,抽出データ!AE124-2)</f>
        <v>2</v>
      </c>
      <c r="R124" s="2">
        <f>IF(抽出データ!AF124-2&lt;0,0,抽出データ!AF124-2)</f>
        <v>0</v>
      </c>
      <c r="S124" s="2">
        <f>IF(抽出データ!AG124-2&lt;0,0,抽出データ!AG124-2)</f>
        <v>0</v>
      </c>
      <c r="T124" s="2">
        <f>IF(抽出データ!AH124-2&lt;0,0,抽出データ!AH124-2)</f>
        <v>2</v>
      </c>
      <c r="U124" s="2">
        <f>IF(抽出データ!AI124-2&lt;0,0,抽出データ!AI124-2)</f>
        <v>0</v>
      </c>
      <c r="V124" s="2">
        <f>IF(抽出データ!AJ124-2&lt;0,0,抽出データ!AJ124-2)</f>
        <v>0</v>
      </c>
      <c r="W124" s="2">
        <f>IF(抽出データ!AK124-2&lt;0,0,抽出データ!AK124-2)</f>
        <v>2</v>
      </c>
      <c r="X124" s="2">
        <f>IF(抽出データ!AL124-2&lt;0,0,抽出データ!AL124-2)</f>
        <v>2</v>
      </c>
      <c r="Y124" s="2">
        <f>IF(抽出データ!AM124-2&lt;0,0,抽出データ!AM124-2)</f>
        <v>2</v>
      </c>
      <c r="Z124" s="2">
        <f>IF(抽出データ!AN124-2&lt;0,0,抽出データ!AN124-2)</f>
        <v>0</v>
      </c>
      <c r="AA124" s="2">
        <f>IF(抽出データ!AO124-2&lt;0,0,抽出データ!AO124-2)</f>
        <v>0</v>
      </c>
      <c r="AB124" s="2">
        <f>IF(抽出データ!AP124-2&lt;0,0,抽出データ!AP124-2)</f>
        <v>2</v>
      </c>
      <c r="AC124" s="2">
        <f>IF(抽出データ!AQ124-2&lt;0,0,抽出データ!AQ124-2)</f>
        <v>2</v>
      </c>
      <c r="AD124" s="2">
        <f>IF(抽出データ!AR124-2&lt;=0,1,2)</f>
        <v>1</v>
      </c>
      <c r="AE124" s="2">
        <f>IF(抽出データ!AS124-2&lt;=0,1,2)</f>
        <v>1</v>
      </c>
      <c r="AF124" s="2">
        <f>IF(抽出データ!AT124-2&lt;=0,1,2)</f>
        <v>1</v>
      </c>
      <c r="AG124" s="2">
        <f>IF(抽出データ!AU124-2&lt;=0,1,2)</f>
        <v>1</v>
      </c>
      <c r="AH124" s="2">
        <f>IF(抽出データ!AV124-2&lt;=0,1,2)</f>
        <v>1</v>
      </c>
      <c r="AI124" s="2">
        <f>IF(抽出データ!AW124-2&lt;=0,1,2)</f>
        <v>1</v>
      </c>
      <c r="AJ124" s="2">
        <f>IF(抽出データ!AX124-2&lt;=0,1,2)</f>
        <v>1</v>
      </c>
      <c r="AK124" s="2">
        <f>IF(抽出データ!AY124-2&lt;=0,1,2)</f>
        <v>1</v>
      </c>
      <c r="AL124" s="2">
        <f>IF(抽出データ!AZ124-2&lt;0,0,抽出データ!AZ124-2)</f>
        <v>0</v>
      </c>
      <c r="AM124" s="2">
        <f>IF(抽出データ!BB124-2&lt;0,0,抽出データ!BB124-2)</f>
        <v>0</v>
      </c>
      <c r="AN124" s="2">
        <f>IF(抽出データ!BD124-2&lt;0,0,抽出データ!BD124-2)</f>
        <v>0</v>
      </c>
      <c r="AO124" s="2">
        <f>MIN(2,IF(抽出データ!BE124-2&lt;0,0,抽出データ!BE124-2))</f>
        <v>0</v>
      </c>
      <c r="AP124" s="2">
        <f>IF(抽出データ!BF124-2&lt;0,0,抽出データ!BF124-2)</f>
        <v>0</v>
      </c>
      <c r="AQ124" s="2">
        <f>IF(抽出データ!BG124-2&lt;0,0,抽出データ!BG124-2)</f>
        <v>0</v>
      </c>
      <c r="AR124" s="2">
        <f>IF(抽出データ!BH124-2&lt;0,0,抽出データ!BH124-2)</f>
        <v>0</v>
      </c>
      <c r="AS124" s="2">
        <f t="shared" si="19"/>
        <v>0</v>
      </c>
      <c r="AT124" s="2">
        <f>IF(抽出データ!DB124-2&lt;=0,1,2)</f>
        <v>1</v>
      </c>
      <c r="AU124" s="2">
        <f>IF(抽出データ!DD124-2&lt;0,0,抽出データ!DD124-2)</f>
        <v>0</v>
      </c>
      <c r="AV124" s="2">
        <f>IF(抽出データ!DE124-2&lt;0,0,抽出データ!DE124-2)</f>
        <v>0</v>
      </c>
      <c r="AW124" s="2">
        <f>IF(抽出データ!DF124-2&lt;0,0,IF(抽出データ!DF124&gt;3,2,1))</f>
        <v>1</v>
      </c>
      <c r="AX124" s="2">
        <f>IF(抽出データ!DG124-2&lt;=0,1,2)</f>
        <v>1</v>
      </c>
      <c r="AY124" s="8">
        <v>4</v>
      </c>
      <c r="AZ124" s="2">
        <v>3</v>
      </c>
      <c r="BA124" s="2">
        <v>2</v>
      </c>
      <c r="BB124" s="2">
        <v>1</v>
      </c>
      <c r="BC124" s="2">
        <v>1</v>
      </c>
      <c r="BD124" s="2">
        <v>0</v>
      </c>
      <c r="BE124" s="2">
        <v>0</v>
      </c>
      <c r="BF124" s="2">
        <v>1</v>
      </c>
      <c r="BG124" s="2">
        <v>0</v>
      </c>
      <c r="BH124" s="2">
        <v>0</v>
      </c>
      <c r="BI124" s="4" t="s">
        <v>445</v>
      </c>
      <c r="BJ124" s="2">
        <v>1</v>
      </c>
      <c r="BK124" s="2">
        <v>100</v>
      </c>
      <c r="BL124" s="2">
        <v>1</v>
      </c>
      <c r="BM124" s="2">
        <v>11000</v>
      </c>
      <c r="BO124" s="2">
        <v>3</v>
      </c>
      <c r="BP124" s="2">
        <v>3</v>
      </c>
      <c r="BQ124" s="2">
        <v>3</v>
      </c>
      <c r="BR124" s="2">
        <v>3</v>
      </c>
      <c r="BS124" s="2">
        <v>3</v>
      </c>
      <c r="BT124" s="2">
        <v>3</v>
      </c>
      <c r="BV124" s="2">
        <f t="shared" si="20"/>
        <v>35</v>
      </c>
      <c r="BW124" s="2">
        <f t="shared" si="21"/>
        <v>21</v>
      </c>
      <c r="BX124" s="2">
        <f t="shared" si="22"/>
        <v>8</v>
      </c>
      <c r="BY124" s="2">
        <f t="shared" si="23"/>
        <v>6</v>
      </c>
      <c r="BZ124" s="2">
        <f t="shared" si="24"/>
        <v>25</v>
      </c>
      <c r="CA124" s="2">
        <f t="shared" si="25"/>
        <v>10</v>
      </c>
      <c r="CB124" s="2">
        <f t="shared" si="26"/>
        <v>5</v>
      </c>
      <c r="CC124" s="2">
        <f t="shared" si="27"/>
        <v>12</v>
      </c>
      <c r="CD124" s="2">
        <f t="shared" si="28"/>
        <v>13</v>
      </c>
      <c r="CE124" s="2">
        <f t="shared" si="29"/>
        <v>13</v>
      </c>
      <c r="CF124" s="2">
        <f t="shared" si="30"/>
        <v>10</v>
      </c>
      <c r="CG124" s="2">
        <f t="shared" si="31"/>
        <v>15</v>
      </c>
      <c r="CH124" s="2">
        <f t="shared" si="35"/>
        <v>3</v>
      </c>
      <c r="CI124" s="2">
        <f t="shared" si="32"/>
        <v>4</v>
      </c>
      <c r="CJ124" s="2">
        <f t="shared" si="33"/>
        <v>9</v>
      </c>
      <c r="CK124" s="2">
        <f>55+IF(抽出データ!BJ124=1,60,0)+IF(抽出データ!BK124=1,25,0)+IF(抽出データ!BM124=1,5,0)+IF(抽出データ!BL124=1,5,0)+IF(抽出データ!BN124=1,5,0)</f>
        <v>55</v>
      </c>
      <c r="CL124" s="2">
        <f>(80+IF(抽出データ!BR124=1,12,0)+IF(SUM(抽出データ!BS124:BV124,抽出データ!CB124)&gt;1,22,IF(SUM(抽出データ!BS124:BV124,抽出データ!CB124)=1,11,0)))</f>
        <v>80</v>
      </c>
      <c r="CM124" s="2">
        <f>80+IF(抽出データ!CH124=1,40,0)+IF(抽出データ!CI124=1,20,0)+IF(抽出データ!CJ124=1,20,0)</f>
        <v>80</v>
      </c>
      <c r="CN124" s="2">
        <f>80+IF(抽出データ!CN124=1,10,0)+IF(抽出データ!CO124=1,5,0)+IF(抽出データ!CP124=1,10,0)+12</f>
        <v>92</v>
      </c>
      <c r="CO124" s="2">
        <f>IF(SUM(抽出データ!CT124:CW124)&gt;0,120,100)</f>
        <v>100</v>
      </c>
      <c r="CQ124" s="2">
        <f t="shared" si="34"/>
        <v>72.2</v>
      </c>
    </row>
    <row r="125" spans="1:95">
      <c r="A125" s="2">
        <v>2014</v>
      </c>
      <c r="B125" s="2">
        <v>500</v>
      </c>
      <c r="C125" s="2">
        <v>4</v>
      </c>
      <c r="D125" s="2">
        <f t="shared" si="18"/>
        <v>125</v>
      </c>
      <c r="E125" s="4" t="s">
        <v>112</v>
      </c>
      <c r="F125" s="2">
        <f>IF(抽出データ!S125-2&lt;0,0,抽出データ!S125-2)</f>
        <v>2</v>
      </c>
      <c r="G125" s="2">
        <f>IF(抽出データ!T125-2&lt;0,0,抽出データ!T125-2)</f>
        <v>0</v>
      </c>
      <c r="H125" s="2">
        <f>IF(抽出データ!U125-2&lt;0,0,抽出データ!U125-2)</f>
        <v>1</v>
      </c>
      <c r="I125" s="2">
        <f>IF(抽出データ!V125-2&lt;0,0,抽出データ!V125-2)</f>
        <v>2</v>
      </c>
      <c r="J125" s="2">
        <f>MIN(2,IF(抽出データ!W125-2&lt;0,0,抽出データ!W125-2))</f>
        <v>1</v>
      </c>
      <c r="K125" s="2">
        <f>IF(抽出データ!X125-2&lt;0,0,抽出データ!X125-2)</f>
        <v>0</v>
      </c>
      <c r="L125" s="2">
        <f>IF(抽出データ!Y125-2&lt;0,0,抽出データ!Y125-2)</f>
        <v>0</v>
      </c>
      <c r="M125" s="2">
        <f>IF(抽出データ!Z125-2&lt;0,0,抽出データ!Z125-2)</f>
        <v>2</v>
      </c>
      <c r="N125" s="2">
        <f>IF(抽出データ!AB125-2&lt;0,0,抽出データ!AB125-2)</f>
        <v>2</v>
      </c>
      <c r="O125" s="2">
        <f>IF(抽出データ!AC125-2&lt;0,0,抽出データ!AC125-2)</f>
        <v>2</v>
      </c>
      <c r="P125" s="2">
        <f>IF(抽出データ!AD125-2&lt;0,0,抽出データ!AD125-2)</f>
        <v>2</v>
      </c>
      <c r="Q125" s="2">
        <f>IF(抽出データ!AE125-2&lt;0,0,抽出データ!AE125-2)</f>
        <v>2</v>
      </c>
      <c r="R125" s="2">
        <f>IF(抽出データ!AF125-2&lt;0,0,抽出データ!AF125-2)</f>
        <v>1</v>
      </c>
      <c r="S125" s="2">
        <f>IF(抽出データ!AG125-2&lt;0,0,抽出データ!AG125-2)</f>
        <v>1</v>
      </c>
      <c r="T125" s="2">
        <f>IF(抽出データ!AH125-2&lt;0,0,抽出データ!AH125-2)</f>
        <v>1</v>
      </c>
      <c r="U125" s="2">
        <f>IF(抽出データ!AI125-2&lt;0,0,抽出データ!AI125-2)</f>
        <v>1</v>
      </c>
      <c r="V125" s="2">
        <f>IF(抽出データ!AJ125-2&lt;0,0,抽出データ!AJ125-2)</f>
        <v>1</v>
      </c>
      <c r="W125" s="2">
        <f>IF(抽出データ!AK125-2&lt;0,0,抽出データ!AK125-2)</f>
        <v>2</v>
      </c>
      <c r="X125" s="2">
        <f>IF(抽出データ!AL125-2&lt;0,0,抽出データ!AL125-2)</f>
        <v>0</v>
      </c>
      <c r="Y125" s="2">
        <f>IF(抽出データ!AM125-2&lt;0,0,抽出データ!AM125-2)</f>
        <v>2</v>
      </c>
      <c r="Z125" s="2">
        <f>IF(抽出データ!AN125-2&lt;0,0,抽出データ!AN125-2)</f>
        <v>2</v>
      </c>
      <c r="AA125" s="2">
        <f>IF(抽出データ!AO125-2&lt;0,0,抽出データ!AO125-2)</f>
        <v>2</v>
      </c>
      <c r="AB125" s="2">
        <f>IF(抽出データ!AP125-2&lt;0,0,抽出データ!AP125-2)</f>
        <v>1</v>
      </c>
      <c r="AC125" s="2">
        <f>IF(抽出データ!AQ125-2&lt;0,0,抽出データ!AQ125-2)</f>
        <v>2</v>
      </c>
      <c r="AD125" s="2">
        <f>IF(抽出データ!AR125-2&lt;=0,1,2)</f>
        <v>1</v>
      </c>
      <c r="AE125" s="2">
        <f>IF(抽出データ!AS125-2&lt;=0,1,2)</f>
        <v>2</v>
      </c>
      <c r="AF125" s="2">
        <f>IF(抽出データ!AT125-2&lt;=0,1,2)</f>
        <v>2</v>
      </c>
      <c r="AG125" s="2">
        <f>IF(抽出データ!AU125-2&lt;=0,1,2)</f>
        <v>2</v>
      </c>
      <c r="AH125" s="2">
        <f>IF(抽出データ!AV125-2&lt;=0,1,2)</f>
        <v>2</v>
      </c>
      <c r="AI125" s="2">
        <f>IF(抽出データ!AW125-2&lt;=0,1,2)</f>
        <v>2</v>
      </c>
      <c r="AJ125" s="2">
        <f>IF(抽出データ!AX125-2&lt;=0,1,2)</f>
        <v>1</v>
      </c>
      <c r="AK125" s="2">
        <f>IF(抽出データ!AY125-2&lt;=0,1,2)</f>
        <v>1</v>
      </c>
      <c r="AL125" s="2">
        <f>IF(抽出データ!AZ125-2&lt;0,0,抽出データ!AZ125-2)</f>
        <v>0</v>
      </c>
      <c r="AM125" s="2">
        <f>IF(抽出データ!BB125-2&lt;0,0,抽出データ!BB125-2)</f>
        <v>1</v>
      </c>
      <c r="AN125" s="2">
        <f>IF(抽出データ!BD125-2&lt;0,0,抽出データ!BD125-2)</f>
        <v>0</v>
      </c>
      <c r="AO125" s="2">
        <f>MIN(2,IF(抽出データ!BE125-2&lt;0,0,抽出データ!BE125-2))</f>
        <v>0</v>
      </c>
      <c r="AP125" s="2">
        <f>IF(抽出データ!BF125-2&lt;0,0,抽出データ!BF125-2)</f>
        <v>1</v>
      </c>
      <c r="AQ125" s="2">
        <f>IF(抽出データ!BG125-2&lt;0,0,抽出データ!BG125-2)</f>
        <v>0</v>
      </c>
      <c r="AR125" s="2">
        <f>IF(抽出データ!BH125-2&lt;0,0,抽出データ!BH125-2)</f>
        <v>0</v>
      </c>
      <c r="AS125" s="2">
        <f t="shared" si="19"/>
        <v>0</v>
      </c>
      <c r="AT125" s="2">
        <f>IF(抽出データ!DB125-2&lt;=0,1,2)</f>
        <v>1</v>
      </c>
      <c r="AU125" s="2">
        <f>IF(抽出データ!DD125-2&lt;0,0,抽出データ!DD125-2)</f>
        <v>0</v>
      </c>
      <c r="AV125" s="2">
        <f>IF(抽出データ!DE125-2&lt;0,0,抽出データ!DE125-2)</f>
        <v>1</v>
      </c>
      <c r="AW125" s="2">
        <f>IF(抽出データ!DF125-2&lt;0,0,IF(抽出データ!DF125&gt;3,2,1))</f>
        <v>2</v>
      </c>
      <c r="AX125" s="2">
        <f>IF(抽出データ!DG125-2&lt;=0,1,2)</f>
        <v>1</v>
      </c>
      <c r="AY125" s="8">
        <v>1</v>
      </c>
      <c r="AZ125" s="2">
        <v>4</v>
      </c>
      <c r="BA125" s="2">
        <v>3</v>
      </c>
      <c r="BI125" s="4" t="s">
        <v>445</v>
      </c>
      <c r="BJ125" s="2">
        <v>1</v>
      </c>
      <c r="BK125" s="2">
        <v>60</v>
      </c>
      <c r="BL125" s="2">
        <v>1</v>
      </c>
      <c r="BM125" s="2">
        <v>11000</v>
      </c>
      <c r="BO125" s="2">
        <v>1</v>
      </c>
      <c r="BP125" s="2">
        <v>2</v>
      </c>
      <c r="BQ125" s="2">
        <v>3</v>
      </c>
      <c r="BR125" s="2">
        <v>4</v>
      </c>
      <c r="BS125" s="2">
        <v>3</v>
      </c>
      <c r="BT125" s="2">
        <v>3</v>
      </c>
      <c r="BV125" s="2">
        <f t="shared" si="20"/>
        <v>52</v>
      </c>
      <c r="BW125" s="2">
        <f t="shared" si="21"/>
        <v>29</v>
      </c>
      <c r="BX125" s="2">
        <f t="shared" si="22"/>
        <v>12</v>
      </c>
      <c r="BY125" s="2">
        <f t="shared" si="23"/>
        <v>11</v>
      </c>
      <c r="BZ125" s="2">
        <f t="shared" si="24"/>
        <v>30</v>
      </c>
      <c r="CA125" s="2">
        <f t="shared" si="25"/>
        <v>17</v>
      </c>
      <c r="CB125" s="2">
        <f t="shared" si="26"/>
        <v>7</v>
      </c>
      <c r="CC125" s="2">
        <f t="shared" si="27"/>
        <v>17</v>
      </c>
      <c r="CD125" s="2">
        <f t="shared" si="28"/>
        <v>20</v>
      </c>
      <c r="CE125" s="2">
        <f t="shared" si="29"/>
        <v>19</v>
      </c>
      <c r="CF125" s="2">
        <f t="shared" si="30"/>
        <v>11</v>
      </c>
      <c r="CG125" s="2">
        <f t="shared" si="31"/>
        <v>20</v>
      </c>
      <c r="CH125" s="2">
        <f t="shared" si="35"/>
        <v>5</v>
      </c>
      <c r="CI125" s="2">
        <f t="shared" si="32"/>
        <v>7</v>
      </c>
      <c r="CJ125" s="2">
        <f t="shared" si="33"/>
        <v>21</v>
      </c>
      <c r="CK125" s="2">
        <f>55+IF(抽出データ!BJ125=1,60,0)+IF(抽出データ!BK125=1,25,0)+IF(抽出データ!BM125=1,5,0)+IF(抽出データ!BL125=1,5,0)+IF(抽出データ!BN125=1,5,0)</f>
        <v>55</v>
      </c>
      <c r="CL125" s="2">
        <f>(80+IF(抽出データ!BR125=1,12,0)+IF(SUM(抽出データ!BS125:BV125,抽出データ!CB125)&gt;1,22,IF(SUM(抽出データ!BS125:BV125,抽出データ!CB125)=1,11,0)))</f>
        <v>103</v>
      </c>
      <c r="CM125" s="2">
        <f>80+IF(抽出データ!CH125=1,40,0)+IF(抽出データ!CI125=1,20,0)+IF(抽出データ!CJ125=1,20,0)</f>
        <v>80</v>
      </c>
      <c r="CN125" s="2">
        <f>80+IF(抽出データ!CN125=1,10,0)+IF(抽出データ!CO125=1,5,0)+IF(抽出データ!CP125=1,10,0)+12</f>
        <v>92</v>
      </c>
      <c r="CO125" s="2">
        <f>IF(SUM(抽出データ!CT125:CW125)&gt;0,120,100)</f>
        <v>100</v>
      </c>
      <c r="CQ125" s="2">
        <f t="shared" si="34"/>
        <v>79.100000000000009</v>
      </c>
    </row>
    <row r="126" spans="1:95">
      <c r="A126" s="2">
        <v>2008</v>
      </c>
      <c r="B126" s="2">
        <v>500</v>
      </c>
      <c r="C126" s="2">
        <v>2</v>
      </c>
      <c r="D126" s="2">
        <f t="shared" si="18"/>
        <v>250</v>
      </c>
      <c r="E126" s="4" t="s">
        <v>136</v>
      </c>
      <c r="F126" s="2">
        <f>IF(抽出データ!S126-2&lt;0,0,抽出データ!S126-2)</f>
        <v>0</v>
      </c>
      <c r="G126" s="2">
        <f>IF(抽出データ!T126-2&lt;0,0,抽出データ!T126-2)</f>
        <v>1</v>
      </c>
      <c r="H126" s="2">
        <f>IF(抽出データ!U126-2&lt;0,0,抽出データ!U126-2)</f>
        <v>0</v>
      </c>
      <c r="I126" s="2">
        <f>IF(抽出データ!V126-2&lt;0,0,抽出データ!V126-2)</f>
        <v>1</v>
      </c>
      <c r="J126" s="2">
        <f>MIN(2,IF(抽出データ!W126-2&lt;0,0,抽出データ!W126-2))</f>
        <v>0</v>
      </c>
      <c r="K126" s="2">
        <f>IF(抽出データ!X126-2&lt;0,0,抽出データ!X126-2)</f>
        <v>0</v>
      </c>
      <c r="L126" s="2">
        <f>IF(抽出データ!Y126-2&lt;0,0,抽出データ!Y126-2)</f>
        <v>1</v>
      </c>
      <c r="M126" s="2">
        <f>IF(抽出データ!Z126-2&lt;0,0,抽出データ!Z126-2)</f>
        <v>0</v>
      </c>
      <c r="N126" s="2">
        <f>IF(抽出データ!AB126-2&lt;0,0,抽出データ!AB126-2)</f>
        <v>1</v>
      </c>
      <c r="O126" s="2">
        <f>IF(抽出データ!AC126-2&lt;0,0,抽出データ!AC126-2)</f>
        <v>0</v>
      </c>
      <c r="P126" s="2">
        <f>IF(抽出データ!AD126-2&lt;0,0,抽出データ!AD126-2)</f>
        <v>0</v>
      </c>
      <c r="Q126" s="2">
        <f>IF(抽出データ!AE126-2&lt;0,0,抽出データ!AE126-2)</f>
        <v>0</v>
      </c>
      <c r="R126" s="2">
        <f>IF(抽出データ!AF126-2&lt;0,0,抽出データ!AF126-2)</f>
        <v>0</v>
      </c>
      <c r="S126" s="2">
        <f>IF(抽出データ!AG126-2&lt;0,0,抽出データ!AG126-2)</f>
        <v>1</v>
      </c>
      <c r="T126" s="2">
        <f>IF(抽出データ!AH126-2&lt;0,0,抽出データ!AH126-2)</f>
        <v>1</v>
      </c>
      <c r="U126" s="2">
        <f>IF(抽出データ!AI126-2&lt;0,0,抽出データ!AI126-2)</f>
        <v>1</v>
      </c>
      <c r="V126" s="2">
        <f>IF(抽出データ!AJ126-2&lt;0,0,抽出データ!AJ126-2)</f>
        <v>1</v>
      </c>
      <c r="W126" s="2">
        <f>IF(抽出データ!AK126-2&lt;0,0,抽出データ!AK126-2)</f>
        <v>1</v>
      </c>
      <c r="X126" s="2">
        <f>IF(抽出データ!AL126-2&lt;0,0,抽出データ!AL126-2)</f>
        <v>0</v>
      </c>
      <c r="Y126" s="2">
        <f>IF(抽出データ!AM126-2&lt;0,0,抽出データ!AM126-2)</f>
        <v>1</v>
      </c>
      <c r="Z126" s="2">
        <f>IF(抽出データ!AN126-2&lt;0,0,抽出データ!AN126-2)</f>
        <v>0</v>
      </c>
      <c r="AA126" s="2">
        <f>IF(抽出データ!AO126-2&lt;0,0,抽出データ!AO126-2)</f>
        <v>1</v>
      </c>
      <c r="AB126" s="2">
        <f>IF(抽出データ!AP126-2&lt;0,0,抽出データ!AP126-2)</f>
        <v>0</v>
      </c>
      <c r="AC126" s="2">
        <f>IF(抽出データ!AQ126-2&lt;0,0,抽出データ!AQ126-2)</f>
        <v>0</v>
      </c>
      <c r="AD126" s="2">
        <f>IF(抽出データ!AR126-2&lt;=0,1,2)</f>
        <v>1</v>
      </c>
      <c r="AE126" s="2">
        <f>IF(抽出データ!AS126-2&lt;=0,1,2)</f>
        <v>1</v>
      </c>
      <c r="AF126" s="2">
        <f>IF(抽出データ!AT126-2&lt;=0,1,2)</f>
        <v>1</v>
      </c>
      <c r="AG126" s="2">
        <f>IF(抽出データ!AU126-2&lt;=0,1,2)</f>
        <v>1</v>
      </c>
      <c r="AH126" s="2">
        <f>IF(抽出データ!AV126-2&lt;=0,1,2)</f>
        <v>1</v>
      </c>
      <c r="AI126" s="2">
        <f>IF(抽出データ!AW126-2&lt;=0,1,2)</f>
        <v>1</v>
      </c>
      <c r="AJ126" s="2">
        <f>IF(抽出データ!AX126-2&lt;=0,1,2)</f>
        <v>1</v>
      </c>
      <c r="AK126" s="2">
        <f>IF(抽出データ!AY126-2&lt;=0,1,2)</f>
        <v>1</v>
      </c>
      <c r="AL126" s="2">
        <f>IF(抽出データ!AZ126-2&lt;0,0,抽出データ!AZ126-2)</f>
        <v>0</v>
      </c>
      <c r="AM126" s="2">
        <f>IF(抽出データ!BB126-2&lt;0,0,抽出データ!BB126-2)</f>
        <v>0</v>
      </c>
      <c r="AN126" s="2">
        <f>IF(抽出データ!BD126-2&lt;0,0,抽出データ!BD126-2)</f>
        <v>0</v>
      </c>
      <c r="AO126" s="2">
        <f>MIN(2,IF(抽出データ!BE126-2&lt;0,0,抽出データ!BE126-2))</f>
        <v>0</v>
      </c>
      <c r="AP126" s="2">
        <f>IF(抽出データ!BF126-2&lt;0,0,抽出データ!BF126-2)</f>
        <v>0</v>
      </c>
      <c r="AQ126" s="2">
        <f>IF(抽出データ!BG126-2&lt;0,0,抽出データ!BG126-2)</f>
        <v>1</v>
      </c>
      <c r="AR126" s="2">
        <f>IF(抽出データ!BH126-2&lt;0,0,抽出データ!BH126-2)</f>
        <v>0</v>
      </c>
      <c r="AS126" s="2">
        <f t="shared" si="19"/>
        <v>0</v>
      </c>
      <c r="AT126" s="2">
        <f>IF(抽出データ!DB126-2&lt;=0,1,2)</f>
        <v>1</v>
      </c>
      <c r="AU126" s="2">
        <f>IF(抽出データ!DD126-2&lt;0,0,抽出データ!DD126-2)</f>
        <v>0</v>
      </c>
      <c r="AV126" s="2">
        <f>IF(抽出データ!DE126-2&lt;0,0,抽出データ!DE126-2)</f>
        <v>1</v>
      </c>
      <c r="AW126" s="2">
        <f>IF(抽出データ!DF126-2&lt;0,0,IF(抽出データ!DF126&gt;3,2,1))</f>
        <v>1</v>
      </c>
      <c r="AX126" s="2">
        <f>IF(抽出データ!DG126-2&lt;=0,1,2)</f>
        <v>1</v>
      </c>
      <c r="AY126" s="8">
        <v>2</v>
      </c>
      <c r="AZ126" s="2">
        <v>3</v>
      </c>
      <c r="BA126" s="2">
        <v>3</v>
      </c>
      <c r="BI126" s="4" t="s">
        <v>445</v>
      </c>
      <c r="BJ126" s="2">
        <v>2</v>
      </c>
      <c r="BL126" s="2">
        <v>3</v>
      </c>
      <c r="BO126" s="2">
        <v>4</v>
      </c>
      <c r="BP126" s="2">
        <v>4</v>
      </c>
      <c r="BQ126" s="2">
        <v>4</v>
      </c>
      <c r="BR126" s="2">
        <v>5</v>
      </c>
      <c r="BS126" s="2">
        <v>5</v>
      </c>
      <c r="BT126" s="2">
        <v>5</v>
      </c>
      <c r="BV126" s="2">
        <f t="shared" si="20"/>
        <v>24</v>
      </c>
      <c r="BW126" s="2">
        <f t="shared" si="21"/>
        <v>11</v>
      </c>
      <c r="BX126" s="2">
        <f t="shared" si="22"/>
        <v>5</v>
      </c>
      <c r="BY126" s="2">
        <f t="shared" si="23"/>
        <v>7</v>
      </c>
      <c r="BZ126" s="2">
        <f t="shared" si="24"/>
        <v>12</v>
      </c>
      <c r="CA126" s="2">
        <f t="shared" si="25"/>
        <v>6</v>
      </c>
      <c r="CB126" s="2">
        <f t="shared" si="26"/>
        <v>4</v>
      </c>
      <c r="CC126" s="2">
        <f t="shared" si="27"/>
        <v>4</v>
      </c>
      <c r="CD126" s="2">
        <f t="shared" si="28"/>
        <v>12</v>
      </c>
      <c r="CE126" s="2">
        <f t="shared" si="29"/>
        <v>9</v>
      </c>
      <c r="CF126" s="2">
        <f t="shared" si="30"/>
        <v>5</v>
      </c>
      <c r="CG126" s="2">
        <f t="shared" si="31"/>
        <v>8</v>
      </c>
      <c r="CH126" s="2">
        <f t="shared" si="35"/>
        <v>4</v>
      </c>
      <c r="CI126" s="2">
        <f t="shared" si="32"/>
        <v>2</v>
      </c>
      <c r="CJ126" s="2">
        <f t="shared" si="33"/>
        <v>8</v>
      </c>
      <c r="CK126" s="2">
        <f>55+IF(抽出データ!BJ126=1,60,0)+IF(抽出データ!BK126=1,25,0)+IF(抽出データ!BM126=1,5,0)+IF(抽出データ!BL126=1,5,0)+IF(抽出データ!BN126=1,5,0)</f>
        <v>60</v>
      </c>
      <c r="CL126" s="2">
        <f>(80+IF(抽出データ!BR126=1,12,0)+IF(SUM(抽出データ!BS126:BV126,抽出データ!CB126)&gt;1,22,IF(SUM(抽出データ!BS126:BV126,抽出データ!CB126)=1,11,0)))</f>
        <v>91</v>
      </c>
      <c r="CM126" s="2">
        <f>80+IF(抽出データ!CH126=1,40,0)+IF(抽出データ!CI126=1,20,0)+IF(抽出データ!CJ126=1,20,0)</f>
        <v>80</v>
      </c>
      <c r="CN126" s="2">
        <f>80+IF(抽出データ!CN126=1,10,0)+IF(抽出データ!CO126=1,5,0)+IF(抽出データ!CP126=1,10,0)+12</f>
        <v>92</v>
      </c>
      <c r="CO126" s="2">
        <f>IF(SUM(抽出データ!CT126:CW126)&gt;0,120,100)</f>
        <v>100</v>
      </c>
      <c r="CQ126" s="2">
        <f t="shared" si="34"/>
        <v>77.5</v>
      </c>
    </row>
    <row r="127" spans="1:95">
      <c r="A127" s="2">
        <v>1970</v>
      </c>
      <c r="B127" s="2">
        <v>188</v>
      </c>
      <c r="C127" s="2">
        <v>2</v>
      </c>
      <c r="D127" s="2">
        <f t="shared" si="18"/>
        <v>94</v>
      </c>
      <c r="E127" s="4" t="s">
        <v>49</v>
      </c>
      <c r="F127" s="2">
        <f>IF(抽出データ!S127-2&lt;0,0,抽出データ!S127-2)</f>
        <v>2</v>
      </c>
      <c r="G127" s="2">
        <f>IF(抽出データ!T127-2&lt;0,0,抽出データ!T127-2)</f>
        <v>0</v>
      </c>
      <c r="H127" s="2">
        <f>IF(抽出データ!U127-2&lt;0,0,抽出データ!U127-2)</f>
        <v>1</v>
      </c>
      <c r="I127" s="2">
        <f>IF(抽出データ!V127-2&lt;0,0,抽出データ!V127-2)</f>
        <v>2</v>
      </c>
      <c r="J127" s="2">
        <f>MIN(2,IF(抽出データ!W127-2&lt;0,0,抽出データ!W127-2))</f>
        <v>0</v>
      </c>
      <c r="K127" s="2">
        <f>IF(抽出データ!X127-2&lt;0,0,抽出データ!X127-2)</f>
        <v>0</v>
      </c>
      <c r="L127" s="2">
        <f>IF(抽出データ!Y127-2&lt;0,0,抽出データ!Y127-2)</f>
        <v>0</v>
      </c>
      <c r="M127" s="2">
        <f>IF(抽出データ!Z127-2&lt;0,0,抽出データ!Z127-2)</f>
        <v>0</v>
      </c>
      <c r="N127" s="2">
        <f>IF(抽出データ!AB127-2&lt;0,0,抽出データ!AB127-2)</f>
        <v>0</v>
      </c>
      <c r="O127" s="2">
        <f>IF(抽出データ!AC127-2&lt;0,0,抽出データ!AC127-2)</f>
        <v>2</v>
      </c>
      <c r="P127" s="2">
        <f>IF(抽出データ!AD127-2&lt;0,0,抽出データ!AD127-2)</f>
        <v>2</v>
      </c>
      <c r="Q127" s="2">
        <f>IF(抽出データ!AE127-2&lt;0,0,抽出データ!AE127-2)</f>
        <v>2</v>
      </c>
      <c r="R127" s="2">
        <f>IF(抽出データ!AF127-2&lt;0,0,抽出データ!AF127-2)</f>
        <v>0</v>
      </c>
      <c r="S127" s="2">
        <f>IF(抽出データ!AG127-2&lt;0,0,抽出データ!AG127-2)</f>
        <v>1</v>
      </c>
      <c r="T127" s="2">
        <f>IF(抽出データ!AH127-2&lt;0,0,抽出データ!AH127-2)</f>
        <v>0</v>
      </c>
      <c r="U127" s="2">
        <f>IF(抽出データ!AI127-2&lt;0,0,抽出データ!AI127-2)</f>
        <v>0</v>
      </c>
      <c r="V127" s="2">
        <f>IF(抽出データ!AJ127-2&lt;0,0,抽出データ!AJ127-2)</f>
        <v>0</v>
      </c>
      <c r="W127" s="2">
        <f>IF(抽出データ!AK127-2&lt;0,0,抽出データ!AK127-2)</f>
        <v>2</v>
      </c>
      <c r="X127" s="2">
        <f>IF(抽出データ!AL127-2&lt;0,0,抽出データ!AL127-2)</f>
        <v>0</v>
      </c>
      <c r="Y127" s="2">
        <f>IF(抽出データ!AM127-2&lt;0,0,抽出データ!AM127-2)</f>
        <v>0</v>
      </c>
      <c r="Z127" s="2">
        <f>IF(抽出データ!AN127-2&lt;0,0,抽出データ!AN127-2)</f>
        <v>0</v>
      </c>
      <c r="AA127" s="2">
        <f>IF(抽出データ!AO127-2&lt;0,0,抽出データ!AO127-2)</f>
        <v>0</v>
      </c>
      <c r="AB127" s="2">
        <f>IF(抽出データ!AP127-2&lt;0,0,抽出データ!AP127-2)</f>
        <v>0</v>
      </c>
      <c r="AC127" s="2">
        <f>IF(抽出データ!AQ127-2&lt;0,0,抽出データ!AQ127-2)</f>
        <v>2</v>
      </c>
      <c r="AD127" s="2">
        <f>IF(抽出データ!AR127-2&lt;=0,1,2)</f>
        <v>2</v>
      </c>
      <c r="AE127" s="2">
        <f>IF(抽出データ!AS127-2&lt;=0,1,2)</f>
        <v>1</v>
      </c>
      <c r="AF127" s="2">
        <f>IF(抽出データ!AT127-2&lt;=0,1,2)</f>
        <v>2</v>
      </c>
      <c r="AG127" s="2">
        <f>IF(抽出データ!AU127-2&lt;=0,1,2)</f>
        <v>1</v>
      </c>
      <c r="AH127" s="2">
        <f>IF(抽出データ!AV127-2&lt;=0,1,2)</f>
        <v>1</v>
      </c>
      <c r="AI127" s="2">
        <f>IF(抽出データ!AW127-2&lt;=0,1,2)</f>
        <v>1</v>
      </c>
      <c r="AJ127" s="2">
        <f>IF(抽出データ!AX127-2&lt;=0,1,2)</f>
        <v>1</v>
      </c>
      <c r="AK127" s="2">
        <f>IF(抽出データ!AY127-2&lt;=0,1,2)</f>
        <v>1</v>
      </c>
      <c r="AL127" s="2">
        <f>IF(抽出データ!AZ127-2&lt;0,0,抽出データ!AZ127-2)</f>
        <v>0</v>
      </c>
      <c r="AM127" s="2">
        <f>IF(抽出データ!BB127-2&lt;0,0,抽出データ!BB127-2)</f>
        <v>0</v>
      </c>
      <c r="AN127" s="2">
        <f>IF(抽出データ!BD127-2&lt;0,0,抽出データ!BD127-2)</f>
        <v>0</v>
      </c>
      <c r="AO127" s="2">
        <f>MIN(2,IF(抽出データ!BE127-2&lt;0,0,抽出データ!BE127-2))</f>
        <v>0</v>
      </c>
      <c r="AP127" s="2">
        <f>IF(抽出データ!BF127-2&lt;0,0,抽出データ!BF127-2)</f>
        <v>0</v>
      </c>
      <c r="AQ127" s="2">
        <f>IF(抽出データ!BG127-2&lt;0,0,抽出データ!BG127-2)</f>
        <v>0</v>
      </c>
      <c r="AR127" s="2">
        <f>IF(抽出データ!BH127-2&lt;0,0,抽出データ!BH127-2)</f>
        <v>0</v>
      </c>
      <c r="AS127" s="2">
        <f t="shared" si="19"/>
        <v>0</v>
      </c>
      <c r="AT127" s="2">
        <f>IF(抽出データ!DB127-2&lt;=0,1,2)</f>
        <v>1</v>
      </c>
      <c r="AU127" s="2">
        <f>IF(抽出データ!DD127-2&lt;0,0,抽出データ!DD127-2)</f>
        <v>0</v>
      </c>
      <c r="AV127" s="2">
        <f>IF(抽出データ!DE127-2&lt;0,0,抽出データ!DE127-2)</f>
        <v>0</v>
      </c>
      <c r="AW127" s="2">
        <f>IF(抽出データ!DF127-2&lt;0,0,IF(抽出データ!DF127&gt;3,2,1))</f>
        <v>0</v>
      </c>
      <c r="AX127" s="2">
        <f>IF(抽出データ!DG127-2&lt;=0,1,2)</f>
        <v>1</v>
      </c>
      <c r="AY127" s="8">
        <v>1</v>
      </c>
      <c r="AZ127" s="2">
        <v>1</v>
      </c>
      <c r="BA127" s="2">
        <v>2</v>
      </c>
      <c r="BB127" s="2">
        <v>1</v>
      </c>
      <c r="BC127" s="2">
        <v>0</v>
      </c>
      <c r="BD127" s="2">
        <v>0</v>
      </c>
      <c r="BE127" s="2">
        <v>0</v>
      </c>
      <c r="BF127" s="2">
        <v>0</v>
      </c>
      <c r="BG127" s="2">
        <v>0</v>
      </c>
      <c r="BH127" s="2">
        <v>0</v>
      </c>
      <c r="BI127" s="4" t="s">
        <v>445</v>
      </c>
      <c r="BJ127" s="2">
        <v>1</v>
      </c>
      <c r="BK127" s="2">
        <v>50</v>
      </c>
      <c r="BL127" s="2">
        <v>2</v>
      </c>
      <c r="BN127" s="2">
        <v>10000</v>
      </c>
      <c r="BO127" s="2">
        <v>4</v>
      </c>
      <c r="BP127" s="2">
        <v>4</v>
      </c>
      <c r="BQ127" s="2">
        <v>3</v>
      </c>
      <c r="BR127" s="2">
        <v>4</v>
      </c>
      <c r="BS127" s="2">
        <v>3</v>
      </c>
      <c r="BT127" s="2">
        <v>4</v>
      </c>
      <c r="BV127" s="2">
        <f t="shared" si="20"/>
        <v>28</v>
      </c>
      <c r="BW127" s="2">
        <f t="shared" si="21"/>
        <v>15</v>
      </c>
      <c r="BX127" s="2">
        <f t="shared" si="22"/>
        <v>8</v>
      </c>
      <c r="BY127" s="2">
        <f t="shared" si="23"/>
        <v>5</v>
      </c>
      <c r="BZ127" s="2">
        <f t="shared" si="24"/>
        <v>23</v>
      </c>
      <c r="CA127" s="2">
        <f t="shared" si="25"/>
        <v>4</v>
      </c>
      <c r="CB127" s="2">
        <f t="shared" si="26"/>
        <v>2</v>
      </c>
      <c r="CC127" s="2">
        <f t="shared" si="27"/>
        <v>6</v>
      </c>
      <c r="CD127" s="2">
        <f t="shared" si="28"/>
        <v>15</v>
      </c>
      <c r="CE127" s="2">
        <f t="shared" si="29"/>
        <v>12</v>
      </c>
      <c r="CF127" s="2">
        <f t="shared" si="30"/>
        <v>8</v>
      </c>
      <c r="CG127" s="2">
        <f t="shared" si="31"/>
        <v>11</v>
      </c>
      <c r="CH127" s="2">
        <f t="shared" si="35"/>
        <v>2</v>
      </c>
      <c r="CI127" s="2">
        <f t="shared" si="32"/>
        <v>3</v>
      </c>
      <c r="CJ127" s="2">
        <f t="shared" si="33"/>
        <v>8</v>
      </c>
      <c r="CK127" s="2">
        <f>55+IF(抽出データ!BJ127=1,60,0)+IF(抽出データ!BK127=1,25,0)+IF(抽出データ!BM127=1,5,0)+IF(抽出データ!BL127=1,5,0)+IF(抽出データ!BN127=1,5,0)</f>
        <v>55</v>
      </c>
      <c r="CL127" s="2">
        <f>(80+IF(抽出データ!BR127=1,12,0)+IF(SUM(抽出データ!BS127:BV127,抽出データ!CB127)&gt;1,22,IF(SUM(抽出データ!BS127:BV127,抽出データ!CB127)=1,11,0)))</f>
        <v>80</v>
      </c>
      <c r="CM127" s="2">
        <f>80+IF(抽出データ!CH127=1,40,0)+IF(抽出データ!CI127=1,20,0)+IF(抽出データ!CJ127=1,20,0)</f>
        <v>80</v>
      </c>
      <c r="CN127" s="2">
        <f>80+IF(抽出データ!CN127=1,10,0)+IF(抽出データ!CO127=1,5,0)+IF(抽出データ!CP127=1,10,0)+12</f>
        <v>92</v>
      </c>
      <c r="CO127" s="2">
        <f>IF(SUM(抽出データ!CT127:CW127)&gt;0,120,100)</f>
        <v>100</v>
      </c>
      <c r="CQ127" s="2">
        <f t="shared" si="34"/>
        <v>72.2</v>
      </c>
    </row>
    <row r="128" spans="1:95">
      <c r="A128" s="2">
        <v>1980</v>
      </c>
      <c r="B128" s="2">
        <v>3500</v>
      </c>
      <c r="C128" s="2">
        <v>10</v>
      </c>
      <c r="D128" s="2">
        <f t="shared" si="18"/>
        <v>350</v>
      </c>
      <c r="E128" s="4" t="s">
        <v>112</v>
      </c>
      <c r="F128" s="2">
        <f>IF(抽出データ!S128-2&lt;0,0,抽出データ!S128-2)</f>
        <v>2</v>
      </c>
      <c r="G128" s="2">
        <f>IF(抽出データ!T128-2&lt;0,0,抽出データ!T128-2)</f>
        <v>1</v>
      </c>
      <c r="H128" s="2">
        <f>IF(抽出データ!U128-2&lt;0,0,抽出データ!U128-2)</f>
        <v>1</v>
      </c>
      <c r="I128" s="2">
        <f>IF(抽出データ!V128-2&lt;0,0,抽出データ!V128-2)</f>
        <v>1</v>
      </c>
      <c r="J128" s="2">
        <f>MIN(2,IF(抽出データ!W128-2&lt;0,0,抽出データ!W128-2))</f>
        <v>1</v>
      </c>
      <c r="K128" s="2">
        <f>IF(抽出データ!X128-2&lt;0,0,抽出データ!X128-2)</f>
        <v>1</v>
      </c>
      <c r="L128" s="2">
        <f>IF(抽出データ!Y128-2&lt;0,0,抽出データ!Y128-2)</f>
        <v>1</v>
      </c>
      <c r="M128" s="2">
        <f>IF(抽出データ!Z128-2&lt;0,0,抽出データ!Z128-2)</f>
        <v>2</v>
      </c>
      <c r="N128" s="2">
        <f>IF(抽出データ!AB128-2&lt;0,0,抽出データ!AB128-2)</f>
        <v>1</v>
      </c>
      <c r="O128" s="2">
        <f>IF(抽出データ!AC128-2&lt;0,0,抽出データ!AC128-2)</f>
        <v>2</v>
      </c>
      <c r="P128" s="2">
        <f>IF(抽出データ!AD128-2&lt;0,0,抽出データ!AD128-2)</f>
        <v>2</v>
      </c>
      <c r="Q128" s="2">
        <f>IF(抽出データ!AE128-2&lt;0,0,抽出データ!AE128-2)</f>
        <v>1</v>
      </c>
      <c r="R128" s="2">
        <f>IF(抽出データ!AF128-2&lt;0,0,抽出データ!AF128-2)</f>
        <v>1</v>
      </c>
      <c r="S128" s="2">
        <f>IF(抽出データ!AG128-2&lt;0,0,抽出データ!AG128-2)</f>
        <v>1</v>
      </c>
      <c r="T128" s="2">
        <f>IF(抽出データ!AH128-2&lt;0,0,抽出データ!AH128-2)</f>
        <v>2</v>
      </c>
      <c r="U128" s="2">
        <f>IF(抽出データ!AI128-2&lt;0,0,抽出データ!AI128-2)</f>
        <v>1</v>
      </c>
      <c r="V128" s="2">
        <f>IF(抽出データ!AJ128-2&lt;0,0,抽出データ!AJ128-2)</f>
        <v>1</v>
      </c>
      <c r="W128" s="2">
        <f>IF(抽出データ!AK128-2&lt;0,0,抽出データ!AK128-2)</f>
        <v>1</v>
      </c>
      <c r="X128" s="2">
        <f>IF(抽出データ!AL128-2&lt;0,0,抽出データ!AL128-2)</f>
        <v>1</v>
      </c>
      <c r="Y128" s="2">
        <f>IF(抽出データ!AM128-2&lt;0,0,抽出データ!AM128-2)</f>
        <v>1</v>
      </c>
      <c r="Z128" s="2">
        <f>IF(抽出データ!AN128-2&lt;0,0,抽出データ!AN128-2)</f>
        <v>1</v>
      </c>
      <c r="AA128" s="2">
        <f>IF(抽出データ!AO128-2&lt;0,0,抽出データ!AO128-2)</f>
        <v>2</v>
      </c>
      <c r="AB128" s="2">
        <f>IF(抽出データ!AP128-2&lt;0,0,抽出データ!AP128-2)</f>
        <v>1</v>
      </c>
      <c r="AC128" s="2">
        <f>IF(抽出データ!AQ128-2&lt;0,0,抽出データ!AQ128-2)</f>
        <v>1</v>
      </c>
      <c r="AD128" s="2">
        <f>IF(抽出データ!AR128-2&lt;=0,1,2)</f>
        <v>1</v>
      </c>
      <c r="AE128" s="2">
        <f>IF(抽出データ!AS128-2&lt;=0,1,2)</f>
        <v>1</v>
      </c>
      <c r="AF128" s="2">
        <f>IF(抽出データ!AT128-2&lt;=0,1,2)</f>
        <v>1</v>
      </c>
      <c r="AG128" s="2">
        <f>IF(抽出データ!AU128-2&lt;=0,1,2)</f>
        <v>1</v>
      </c>
      <c r="AH128" s="2">
        <f>IF(抽出データ!AV128-2&lt;=0,1,2)</f>
        <v>2</v>
      </c>
      <c r="AI128" s="2">
        <f>IF(抽出データ!AW128-2&lt;=0,1,2)</f>
        <v>2</v>
      </c>
      <c r="AJ128" s="2">
        <f>IF(抽出データ!AX128-2&lt;=0,1,2)</f>
        <v>1</v>
      </c>
      <c r="AK128" s="2">
        <f>IF(抽出データ!AY128-2&lt;=0,1,2)</f>
        <v>1</v>
      </c>
      <c r="AL128" s="2">
        <f>IF(抽出データ!AZ128-2&lt;0,0,抽出データ!AZ128-2)</f>
        <v>2</v>
      </c>
      <c r="AM128" s="2">
        <f>IF(抽出データ!BB128-2&lt;0,0,抽出データ!BB128-2)</f>
        <v>0</v>
      </c>
      <c r="AN128" s="2">
        <f>IF(抽出データ!BD128-2&lt;0,0,抽出データ!BD128-2)</f>
        <v>1</v>
      </c>
      <c r="AO128" s="2">
        <f>MIN(2,IF(抽出データ!BE128-2&lt;0,0,抽出データ!BE128-2))</f>
        <v>2</v>
      </c>
      <c r="AP128" s="2">
        <f>IF(抽出データ!BF128-2&lt;0,0,抽出データ!BF128-2)</f>
        <v>1</v>
      </c>
      <c r="AQ128" s="2">
        <f>IF(抽出データ!BG128-2&lt;0,0,抽出データ!BG128-2)</f>
        <v>2</v>
      </c>
      <c r="AR128" s="2">
        <f>IF(抽出データ!BH128-2&lt;0,0,抽出データ!BH128-2)</f>
        <v>1</v>
      </c>
      <c r="AS128" s="2">
        <f t="shared" si="19"/>
        <v>0</v>
      </c>
      <c r="AT128" s="2">
        <f>IF(抽出データ!DB128-2&lt;=0,1,2)</f>
        <v>2</v>
      </c>
      <c r="AU128" s="2">
        <f>IF(抽出データ!DD128-2&lt;0,0,抽出データ!DD128-2)</f>
        <v>0</v>
      </c>
      <c r="AV128" s="2">
        <f>IF(抽出データ!DE128-2&lt;0,0,抽出データ!DE128-2)</f>
        <v>1</v>
      </c>
      <c r="AW128" s="2">
        <f>IF(抽出データ!DF128-2&lt;0,0,IF(抽出データ!DF128&gt;3,2,1))</f>
        <v>1</v>
      </c>
      <c r="AX128" s="2">
        <f>IF(抽出データ!DG128-2&lt;=0,1,2)</f>
        <v>1</v>
      </c>
      <c r="AY128" s="8">
        <v>4</v>
      </c>
      <c r="AZ128" s="2">
        <v>3</v>
      </c>
      <c r="BA128" s="2">
        <v>3</v>
      </c>
      <c r="BI128" s="4" t="s">
        <v>445</v>
      </c>
      <c r="BJ128" s="2">
        <v>1</v>
      </c>
      <c r="BK128" s="2">
        <v>90</v>
      </c>
      <c r="BL128" s="2">
        <v>3</v>
      </c>
      <c r="BO128" s="2">
        <v>4</v>
      </c>
      <c r="BP128" s="2">
        <v>3</v>
      </c>
      <c r="BQ128" s="2">
        <v>3</v>
      </c>
      <c r="BR128" s="2">
        <v>5</v>
      </c>
      <c r="BS128" s="2">
        <v>3</v>
      </c>
      <c r="BT128" s="2">
        <v>3</v>
      </c>
      <c r="BV128" s="2">
        <f t="shared" si="20"/>
        <v>59</v>
      </c>
      <c r="BW128" s="2">
        <f t="shared" si="21"/>
        <v>28</v>
      </c>
      <c r="BX128" s="2">
        <f t="shared" si="22"/>
        <v>9</v>
      </c>
      <c r="BY128" s="2">
        <f t="shared" si="23"/>
        <v>14</v>
      </c>
      <c r="BZ128" s="2">
        <f t="shared" si="24"/>
        <v>30</v>
      </c>
      <c r="CA128" s="2">
        <f t="shared" si="25"/>
        <v>15</v>
      </c>
      <c r="CB128" s="2">
        <f t="shared" si="26"/>
        <v>7</v>
      </c>
      <c r="CC128" s="2">
        <f t="shared" si="27"/>
        <v>15</v>
      </c>
      <c r="CD128" s="2">
        <f t="shared" si="28"/>
        <v>20</v>
      </c>
      <c r="CE128" s="2">
        <f t="shared" si="29"/>
        <v>15</v>
      </c>
      <c r="CF128" s="2">
        <f t="shared" si="30"/>
        <v>10</v>
      </c>
      <c r="CG128" s="2">
        <f t="shared" si="31"/>
        <v>17</v>
      </c>
      <c r="CH128" s="2">
        <f t="shared" si="35"/>
        <v>5</v>
      </c>
      <c r="CI128" s="2">
        <f t="shared" si="32"/>
        <v>9</v>
      </c>
      <c r="CJ128" s="2">
        <f t="shared" si="33"/>
        <v>26</v>
      </c>
      <c r="CK128" s="2">
        <f>55+IF(抽出データ!BJ128=1,60,0)+IF(抽出データ!BK128=1,25,0)+IF(抽出データ!BM128=1,5,0)+IF(抽出データ!BL128=1,5,0)+IF(抽出データ!BN128=1,5,0)</f>
        <v>65</v>
      </c>
      <c r="CL128" s="2">
        <f>(80+IF(抽出データ!BR128=1,12,0)+IF(SUM(抽出データ!BS128:BV128,抽出データ!CB128)&gt;1,22,IF(SUM(抽出データ!BS128:BV128,抽出データ!CB128)=1,11,0)))</f>
        <v>91</v>
      </c>
      <c r="CM128" s="2">
        <f>80+IF(抽出データ!CH128=1,40,0)+IF(抽出データ!CI128=1,20,0)+IF(抽出データ!CJ128=1,20,0)</f>
        <v>100</v>
      </c>
      <c r="CN128" s="2">
        <f>80+IF(抽出データ!CN128=1,10,0)+IF(抽出データ!CO128=1,5,0)+IF(抽出データ!CP128=1,10,0)+12</f>
        <v>97</v>
      </c>
      <c r="CO128" s="2">
        <f>IF(SUM(抽出データ!CT128:CW128)&gt;0,120,100)</f>
        <v>100</v>
      </c>
      <c r="CQ128" s="2">
        <f t="shared" si="34"/>
        <v>83</v>
      </c>
    </row>
    <row r="129" spans="1:95">
      <c r="A129" s="2">
        <v>2001</v>
      </c>
      <c r="B129" s="2">
        <v>500</v>
      </c>
      <c r="C129" s="2">
        <v>6</v>
      </c>
      <c r="D129" s="2">
        <f t="shared" si="18"/>
        <v>83.333333333333329</v>
      </c>
      <c r="E129" s="4" t="s">
        <v>138</v>
      </c>
      <c r="F129" s="2">
        <f>IF(抽出データ!S129-2&lt;0,0,抽出データ!S129-2)</f>
        <v>0</v>
      </c>
      <c r="G129" s="2">
        <f>IF(抽出データ!T129-2&lt;0,0,抽出データ!T129-2)</f>
        <v>0</v>
      </c>
      <c r="H129" s="2">
        <f>IF(抽出データ!U129-2&lt;0,0,抽出データ!U129-2)</f>
        <v>0</v>
      </c>
      <c r="I129" s="2">
        <f>IF(抽出データ!V129-2&lt;0,0,抽出データ!V129-2)</f>
        <v>0</v>
      </c>
      <c r="J129" s="2">
        <f>MIN(2,IF(抽出データ!W129-2&lt;0,0,抽出データ!W129-2))</f>
        <v>0</v>
      </c>
      <c r="K129" s="2">
        <f>IF(抽出データ!X129-2&lt;0,0,抽出データ!X129-2)</f>
        <v>0</v>
      </c>
      <c r="L129" s="2">
        <f>IF(抽出データ!Y129-2&lt;0,0,抽出データ!Y129-2)</f>
        <v>0</v>
      </c>
      <c r="M129" s="2">
        <f>IF(抽出データ!Z129-2&lt;0,0,抽出データ!Z129-2)</f>
        <v>0</v>
      </c>
      <c r="N129" s="2">
        <f>IF(抽出データ!AB129-2&lt;0,0,抽出データ!AB129-2)</f>
        <v>0</v>
      </c>
      <c r="O129" s="2">
        <f>IF(抽出データ!AC129-2&lt;0,0,抽出データ!AC129-2)</f>
        <v>0</v>
      </c>
      <c r="P129" s="2">
        <f>IF(抽出データ!AD129-2&lt;0,0,抽出データ!AD129-2)</f>
        <v>0</v>
      </c>
      <c r="Q129" s="2">
        <f>IF(抽出データ!AE129-2&lt;0,0,抽出データ!AE129-2)</f>
        <v>1</v>
      </c>
      <c r="R129" s="2">
        <f>IF(抽出データ!AF129-2&lt;0,0,抽出データ!AF129-2)</f>
        <v>1</v>
      </c>
      <c r="S129" s="2">
        <f>IF(抽出データ!AG129-2&lt;0,0,抽出データ!AG129-2)</f>
        <v>1</v>
      </c>
      <c r="T129" s="2">
        <f>IF(抽出データ!AH129-2&lt;0,0,抽出データ!AH129-2)</f>
        <v>0</v>
      </c>
      <c r="U129" s="2">
        <f>IF(抽出データ!AI129-2&lt;0,0,抽出データ!AI129-2)</f>
        <v>0</v>
      </c>
      <c r="V129" s="2">
        <f>IF(抽出データ!AJ129-2&lt;0,0,抽出データ!AJ129-2)</f>
        <v>1</v>
      </c>
      <c r="W129" s="2">
        <f>IF(抽出データ!AK129-2&lt;0,0,抽出データ!AK129-2)</f>
        <v>1</v>
      </c>
      <c r="X129" s="2">
        <f>IF(抽出データ!AL129-2&lt;0,0,抽出データ!AL129-2)</f>
        <v>0</v>
      </c>
      <c r="Y129" s="2">
        <f>IF(抽出データ!AM129-2&lt;0,0,抽出データ!AM129-2)</f>
        <v>0</v>
      </c>
      <c r="Z129" s="2">
        <f>IF(抽出データ!AN129-2&lt;0,0,抽出データ!AN129-2)</f>
        <v>1</v>
      </c>
      <c r="AA129" s="2">
        <f>IF(抽出データ!AO129-2&lt;0,0,抽出データ!AO129-2)</f>
        <v>1</v>
      </c>
      <c r="AB129" s="2">
        <f>IF(抽出データ!AP129-2&lt;0,0,抽出データ!AP129-2)</f>
        <v>1</v>
      </c>
      <c r="AC129" s="2">
        <f>IF(抽出データ!AQ129-2&lt;0,0,抽出データ!AQ129-2)</f>
        <v>0</v>
      </c>
      <c r="AD129" s="2">
        <f>IF(抽出データ!AR129-2&lt;=0,1,2)</f>
        <v>2</v>
      </c>
      <c r="AE129" s="2">
        <f>IF(抽出データ!AS129-2&lt;=0,1,2)</f>
        <v>1</v>
      </c>
      <c r="AF129" s="2">
        <f>IF(抽出データ!AT129-2&lt;=0,1,2)</f>
        <v>2</v>
      </c>
      <c r="AG129" s="2">
        <f>IF(抽出データ!AU129-2&lt;=0,1,2)</f>
        <v>1</v>
      </c>
      <c r="AH129" s="2">
        <f>IF(抽出データ!AV129-2&lt;=0,1,2)</f>
        <v>1</v>
      </c>
      <c r="AI129" s="2">
        <f>IF(抽出データ!AW129-2&lt;=0,1,2)</f>
        <v>1</v>
      </c>
      <c r="AJ129" s="2">
        <f>IF(抽出データ!AX129-2&lt;=0,1,2)</f>
        <v>1</v>
      </c>
      <c r="AK129" s="2">
        <f>IF(抽出データ!AY129-2&lt;=0,1,2)</f>
        <v>1</v>
      </c>
      <c r="AL129" s="2">
        <f>IF(抽出データ!AZ129-2&lt;0,0,抽出データ!AZ129-2)</f>
        <v>0</v>
      </c>
      <c r="AM129" s="2">
        <f>IF(抽出データ!BB129-2&lt;0,0,抽出データ!BB129-2)</f>
        <v>1</v>
      </c>
      <c r="AN129" s="2">
        <f>IF(抽出データ!BD129-2&lt;0,0,抽出データ!BD129-2)</f>
        <v>0</v>
      </c>
      <c r="AO129" s="2">
        <f>MIN(2,IF(抽出データ!BE129-2&lt;0,0,抽出データ!BE129-2))</f>
        <v>1</v>
      </c>
      <c r="AP129" s="2">
        <f>IF(抽出データ!BF129-2&lt;0,0,抽出データ!BF129-2)</f>
        <v>0</v>
      </c>
      <c r="AQ129" s="2">
        <f>IF(抽出データ!BG129-2&lt;0,0,抽出データ!BG129-2)</f>
        <v>0</v>
      </c>
      <c r="AR129" s="2">
        <f>IF(抽出データ!BH129-2&lt;0,0,抽出データ!BH129-2)</f>
        <v>1</v>
      </c>
      <c r="AS129" s="2">
        <f t="shared" si="19"/>
        <v>0</v>
      </c>
      <c r="AT129" s="2">
        <f>IF(抽出データ!DB129-2&lt;=0,1,2)</f>
        <v>1</v>
      </c>
      <c r="AU129" s="2">
        <f>IF(抽出データ!DD129-2&lt;0,0,抽出データ!DD129-2)</f>
        <v>1</v>
      </c>
      <c r="AV129" s="2">
        <f>IF(抽出データ!DE129-2&lt;0,0,抽出データ!DE129-2)</f>
        <v>1</v>
      </c>
      <c r="AW129" s="2">
        <f>IF(抽出データ!DF129-2&lt;0,0,IF(抽出データ!DF129&gt;3,2,1))</f>
        <v>1</v>
      </c>
      <c r="AX129" s="2">
        <f>IF(抽出データ!DG129-2&lt;=0,1,2)</f>
        <v>1</v>
      </c>
      <c r="AY129" s="8">
        <v>4</v>
      </c>
      <c r="AZ129" s="2">
        <v>4</v>
      </c>
      <c r="BA129" s="2">
        <v>2</v>
      </c>
      <c r="BB129" s="2">
        <v>1</v>
      </c>
      <c r="BC129" s="2">
        <v>0</v>
      </c>
      <c r="BD129" s="2">
        <v>1</v>
      </c>
      <c r="BE129" s="2">
        <v>0</v>
      </c>
      <c r="BF129" s="2">
        <v>0</v>
      </c>
      <c r="BG129" s="2">
        <v>0</v>
      </c>
      <c r="BH129" s="2">
        <v>0</v>
      </c>
      <c r="BI129" s="4" t="s">
        <v>445</v>
      </c>
      <c r="BJ129" s="2">
        <v>2</v>
      </c>
      <c r="BL129" s="2">
        <v>3</v>
      </c>
      <c r="BO129" s="2">
        <v>3</v>
      </c>
      <c r="BP129" s="2">
        <v>3</v>
      </c>
      <c r="BQ129" s="2">
        <v>3</v>
      </c>
      <c r="BR129" s="2">
        <v>3</v>
      </c>
      <c r="BS129" s="2">
        <v>4</v>
      </c>
      <c r="BT129" s="2">
        <v>4</v>
      </c>
      <c r="BV129" s="2">
        <f t="shared" si="20"/>
        <v>26</v>
      </c>
      <c r="BW129" s="2">
        <f t="shared" si="21"/>
        <v>7</v>
      </c>
      <c r="BX129" s="2">
        <f t="shared" si="22"/>
        <v>8</v>
      </c>
      <c r="BY129" s="2">
        <f t="shared" si="23"/>
        <v>10</v>
      </c>
      <c r="BZ129" s="2">
        <f t="shared" si="24"/>
        <v>14</v>
      </c>
      <c r="CA129" s="2">
        <f t="shared" si="25"/>
        <v>5</v>
      </c>
      <c r="CB129" s="2">
        <f t="shared" si="26"/>
        <v>7</v>
      </c>
      <c r="CC129" s="2">
        <f t="shared" si="27"/>
        <v>3</v>
      </c>
      <c r="CD129" s="2">
        <f t="shared" si="28"/>
        <v>11</v>
      </c>
      <c r="CE129" s="2">
        <f t="shared" si="29"/>
        <v>9</v>
      </c>
      <c r="CF129" s="2">
        <f t="shared" si="30"/>
        <v>6</v>
      </c>
      <c r="CG129" s="2">
        <f t="shared" si="31"/>
        <v>10</v>
      </c>
      <c r="CH129" s="2">
        <f t="shared" si="35"/>
        <v>4</v>
      </c>
      <c r="CI129" s="2">
        <f t="shared" si="32"/>
        <v>4</v>
      </c>
      <c r="CJ129" s="2">
        <f t="shared" si="33"/>
        <v>7</v>
      </c>
      <c r="CK129" s="2">
        <f>55+IF(抽出データ!BJ129=1,60,0)+IF(抽出データ!BK129=1,25,0)+IF(抽出データ!BM129=1,5,0)+IF(抽出データ!BL129=1,5,0)+IF(抽出データ!BN129=1,5,0)</f>
        <v>55</v>
      </c>
      <c r="CL129" s="2">
        <f>(80+IF(抽出データ!BR129=1,12,0)+IF(SUM(抽出データ!BS129:BV129,抽出データ!CB129)&gt;1,22,IF(SUM(抽出データ!BS129:BV129,抽出データ!CB129)=1,11,0)))</f>
        <v>91</v>
      </c>
      <c r="CM129" s="2">
        <f>80+IF(抽出データ!CH129=1,40,0)+IF(抽出データ!CI129=1,20,0)+IF(抽出データ!CJ129=1,20,0)</f>
        <v>80</v>
      </c>
      <c r="CN129" s="2">
        <f>80+IF(抽出データ!CN129=1,10,0)+IF(抽出データ!CO129=1,5,0)+IF(抽出データ!CP129=1,10,0)+12</f>
        <v>97</v>
      </c>
      <c r="CO129" s="2">
        <f>IF(SUM(抽出データ!CT129:CW129)&gt;0,120,100)</f>
        <v>100</v>
      </c>
      <c r="CQ129" s="2">
        <f t="shared" si="34"/>
        <v>76</v>
      </c>
    </row>
    <row r="130" spans="1:95">
      <c r="A130" s="2">
        <v>2001</v>
      </c>
      <c r="B130" s="2">
        <v>800</v>
      </c>
      <c r="C130" s="2">
        <v>3</v>
      </c>
      <c r="D130" s="2">
        <f t="shared" si="18"/>
        <v>266.66666666666669</v>
      </c>
      <c r="E130" s="4" t="s">
        <v>139</v>
      </c>
      <c r="F130" s="2">
        <f>IF(抽出データ!S130-2&lt;0,0,抽出データ!S130-2)</f>
        <v>2</v>
      </c>
      <c r="G130" s="2">
        <f>IF(抽出データ!T130-2&lt;0,0,抽出データ!T130-2)</f>
        <v>1</v>
      </c>
      <c r="H130" s="2">
        <f>IF(抽出データ!U130-2&lt;0,0,抽出データ!U130-2)</f>
        <v>1</v>
      </c>
      <c r="I130" s="2">
        <f>IF(抽出データ!V130-2&lt;0,0,抽出データ!V130-2)</f>
        <v>1</v>
      </c>
      <c r="J130" s="2">
        <f>MIN(2,IF(抽出データ!W130-2&lt;0,0,抽出データ!W130-2))</f>
        <v>0</v>
      </c>
      <c r="K130" s="2">
        <f>IF(抽出データ!X130-2&lt;0,0,抽出データ!X130-2)</f>
        <v>1</v>
      </c>
      <c r="L130" s="2">
        <f>IF(抽出データ!Y130-2&lt;0,0,抽出データ!Y130-2)</f>
        <v>2</v>
      </c>
      <c r="M130" s="2">
        <f>IF(抽出データ!Z130-2&lt;0,0,抽出データ!Z130-2)</f>
        <v>1</v>
      </c>
      <c r="N130" s="2">
        <f>IF(抽出データ!AB130-2&lt;0,0,抽出データ!AB130-2)</f>
        <v>2</v>
      </c>
      <c r="O130" s="2">
        <f>IF(抽出データ!AC130-2&lt;0,0,抽出データ!AC130-2)</f>
        <v>2</v>
      </c>
      <c r="P130" s="2">
        <f>IF(抽出データ!AD130-2&lt;0,0,抽出データ!AD130-2)</f>
        <v>1</v>
      </c>
      <c r="Q130" s="2">
        <f>IF(抽出データ!AE130-2&lt;0,0,抽出データ!AE130-2)</f>
        <v>1</v>
      </c>
      <c r="R130" s="2">
        <f>IF(抽出データ!AF130-2&lt;0,0,抽出データ!AF130-2)</f>
        <v>1</v>
      </c>
      <c r="S130" s="2">
        <f>IF(抽出データ!AG130-2&lt;0,0,抽出データ!AG130-2)</f>
        <v>1</v>
      </c>
      <c r="T130" s="2">
        <f>IF(抽出データ!AH130-2&lt;0,0,抽出データ!AH130-2)</f>
        <v>1</v>
      </c>
      <c r="U130" s="2">
        <f>IF(抽出データ!AI130-2&lt;0,0,抽出データ!AI130-2)</f>
        <v>1</v>
      </c>
      <c r="V130" s="2">
        <f>IF(抽出データ!AJ130-2&lt;0,0,抽出データ!AJ130-2)</f>
        <v>0</v>
      </c>
      <c r="W130" s="2">
        <f>IF(抽出データ!AK130-2&lt;0,0,抽出データ!AK130-2)</f>
        <v>2</v>
      </c>
      <c r="X130" s="2">
        <f>IF(抽出データ!AL130-2&lt;0,0,抽出データ!AL130-2)</f>
        <v>2</v>
      </c>
      <c r="Y130" s="2">
        <f>IF(抽出データ!AM130-2&lt;0,0,抽出データ!AM130-2)</f>
        <v>2</v>
      </c>
      <c r="Z130" s="2">
        <f>IF(抽出データ!AN130-2&lt;0,0,抽出データ!AN130-2)</f>
        <v>0</v>
      </c>
      <c r="AA130" s="2">
        <f>IF(抽出データ!AO130-2&lt;0,0,抽出データ!AO130-2)</f>
        <v>2</v>
      </c>
      <c r="AB130" s="2">
        <f>IF(抽出データ!AP130-2&lt;0,0,抽出データ!AP130-2)</f>
        <v>1</v>
      </c>
      <c r="AC130" s="2">
        <f>IF(抽出データ!AQ130-2&lt;0,0,抽出データ!AQ130-2)</f>
        <v>1</v>
      </c>
      <c r="AD130" s="2">
        <f>IF(抽出データ!AR130-2&lt;=0,1,2)</f>
        <v>1</v>
      </c>
      <c r="AE130" s="2">
        <f>IF(抽出データ!AS130-2&lt;=0,1,2)</f>
        <v>1</v>
      </c>
      <c r="AF130" s="2">
        <f>IF(抽出データ!AT130-2&lt;=0,1,2)</f>
        <v>2</v>
      </c>
      <c r="AG130" s="2">
        <f>IF(抽出データ!AU130-2&lt;=0,1,2)</f>
        <v>1</v>
      </c>
      <c r="AH130" s="2">
        <f>IF(抽出データ!AV130-2&lt;=0,1,2)</f>
        <v>2</v>
      </c>
      <c r="AI130" s="2">
        <f>IF(抽出データ!AW130-2&lt;=0,1,2)</f>
        <v>2</v>
      </c>
      <c r="AJ130" s="2">
        <f>IF(抽出データ!AX130-2&lt;=0,1,2)</f>
        <v>1</v>
      </c>
      <c r="AK130" s="2">
        <f>IF(抽出データ!AY130-2&lt;=0,1,2)</f>
        <v>2</v>
      </c>
      <c r="AL130" s="2">
        <f>IF(抽出データ!AZ130-2&lt;0,0,抽出データ!AZ130-2)</f>
        <v>1</v>
      </c>
      <c r="AM130" s="2">
        <f>IF(抽出データ!BB130-2&lt;0,0,抽出データ!BB130-2)</f>
        <v>1</v>
      </c>
      <c r="AN130" s="2">
        <f>IF(抽出データ!BD130-2&lt;0,0,抽出データ!BD130-2)</f>
        <v>1</v>
      </c>
      <c r="AO130" s="2">
        <f>MIN(2,IF(抽出データ!BE130-2&lt;0,0,抽出データ!BE130-2))</f>
        <v>2</v>
      </c>
      <c r="AP130" s="2">
        <f>IF(抽出データ!BF130-2&lt;0,0,抽出データ!BF130-2)</f>
        <v>1</v>
      </c>
      <c r="AQ130" s="2">
        <f>IF(抽出データ!BG130-2&lt;0,0,抽出データ!BG130-2)</f>
        <v>1</v>
      </c>
      <c r="AR130" s="2">
        <f>IF(抽出データ!BH130-2&lt;0,0,抽出データ!BH130-2)</f>
        <v>1</v>
      </c>
      <c r="AS130" s="2">
        <f t="shared" si="19"/>
        <v>0</v>
      </c>
      <c r="AT130" s="2">
        <f>IF(抽出データ!DB130-2&lt;=0,1,2)</f>
        <v>1</v>
      </c>
      <c r="AU130" s="2">
        <f>IF(抽出データ!DD130-2&lt;0,0,抽出データ!DD130-2)</f>
        <v>1</v>
      </c>
      <c r="AV130" s="2">
        <f>IF(抽出データ!DE130-2&lt;0,0,抽出データ!DE130-2)</f>
        <v>1</v>
      </c>
      <c r="AW130" s="2">
        <f>IF(抽出データ!DF130-2&lt;0,0,IF(抽出データ!DF130&gt;3,2,1))</f>
        <v>1</v>
      </c>
      <c r="AX130" s="2">
        <f>IF(抽出データ!DG130-2&lt;=0,1,2)</f>
        <v>2</v>
      </c>
      <c r="AY130" s="8">
        <v>4</v>
      </c>
      <c r="AZ130" s="2">
        <v>2</v>
      </c>
      <c r="BA130" s="2">
        <v>2</v>
      </c>
      <c r="BB130" s="2">
        <v>0</v>
      </c>
      <c r="BC130" s="2">
        <v>1</v>
      </c>
      <c r="BD130" s="2">
        <v>0</v>
      </c>
      <c r="BE130" s="2">
        <v>1</v>
      </c>
      <c r="BF130" s="2">
        <v>1</v>
      </c>
      <c r="BG130" s="2">
        <v>0</v>
      </c>
      <c r="BH130" s="2">
        <v>0</v>
      </c>
      <c r="BI130" s="4" t="s">
        <v>445</v>
      </c>
      <c r="BJ130" s="2">
        <v>1</v>
      </c>
      <c r="BK130" s="2">
        <v>90</v>
      </c>
      <c r="BL130" s="2">
        <v>3</v>
      </c>
      <c r="BO130" s="2">
        <v>5</v>
      </c>
      <c r="BP130" s="2">
        <v>3</v>
      </c>
      <c r="BQ130" s="2">
        <v>3</v>
      </c>
      <c r="BR130" s="2">
        <v>3</v>
      </c>
      <c r="BS130" s="2">
        <v>3</v>
      </c>
      <c r="BT130" s="2">
        <v>2</v>
      </c>
      <c r="BV130" s="2">
        <f t="shared" si="20"/>
        <v>57.5</v>
      </c>
      <c r="BW130" s="2">
        <f t="shared" si="21"/>
        <v>27</v>
      </c>
      <c r="BX130" s="2">
        <f t="shared" si="22"/>
        <v>10</v>
      </c>
      <c r="BY130" s="2">
        <f t="shared" si="23"/>
        <v>16</v>
      </c>
      <c r="BZ130" s="2">
        <f t="shared" si="24"/>
        <v>31</v>
      </c>
      <c r="CA130" s="2">
        <f t="shared" si="25"/>
        <v>14</v>
      </c>
      <c r="CB130" s="2">
        <f t="shared" si="26"/>
        <v>9</v>
      </c>
      <c r="CC130" s="2">
        <f t="shared" si="27"/>
        <v>14</v>
      </c>
      <c r="CD130" s="2">
        <f t="shared" si="28"/>
        <v>22</v>
      </c>
      <c r="CE130" s="2">
        <f t="shared" si="29"/>
        <v>16</v>
      </c>
      <c r="CF130" s="2">
        <f t="shared" si="30"/>
        <v>10</v>
      </c>
      <c r="CG130" s="2">
        <f t="shared" si="31"/>
        <v>18</v>
      </c>
      <c r="CH130" s="2">
        <f t="shared" si="35"/>
        <v>5</v>
      </c>
      <c r="CI130" s="2">
        <f t="shared" si="32"/>
        <v>10</v>
      </c>
      <c r="CJ130" s="2">
        <f t="shared" si="33"/>
        <v>21.5</v>
      </c>
      <c r="CK130" s="2">
        <f>55+IF(抽出データ!BJ130=1,60,0)+IF(抽出データ!BK130=1,25,0)+IF(抽出データ!BM130=1,5,0)+IF(抽出データ!BL130=1,5,0)+IF(抽出データ!BN130=1,5,0)</f>
        <v>85</v>
      </c>
      <c r="CL130" s="2">
        <f>(80+IF(抽出データ!BR130=1,12,0)+IF(SUM(抽出データ!BS130:BV130,抽出データ!CB130)&gt;1,22,IF(SUM(抽出データ!BS130:BV130,抽出データ!CB130)=1,11,0)))</f>
        <v>103</v>
      </c>
      <c r="CM130" s="2">
        <f>80+IF(抽出データ!CH130=1,40,0)+IF(抽出データ!CI130=1,20,0)+IF(抽出データ!CJ130=1,20,0)</f>
        <v>80</v>
      </c>
      <c r="CN130" s="2">
        <f>80+IF(抽出データ!CN130=1,10,0)+IF(抽出データ!CO130=1,5,0)+IF(抽出データ!CP130=1,10,0)+12</f>
        <v>92</v>
      </c>
      <c r="CO130" s="2">
        <f>IF(SUM(抽出データ!CT130:CW130)&gt;0,120,100)</f>
        <v>100</v>
      </c>
      <c r="CQ130" s="2">
        <f t="shared" si="34"/>
        <v>91.100000000000009</v>
      </c>
    </row>
    <row r="131" spans="1:95">
      <c r="A131" s="2">
        <v>2000</v>
      </c>
      <c r="B131" s="2">
        <v>684</v>
      </c>
      <c r="C131" s="2">
        <v>5</v>
      </c>
      <c r="D131" s="2">
        <f t="shared" si="18"/>
        <v>136.80000000000001</v>
      </c>
      <c r="E131" s="4" t="s">
        <v>140</v>
      </c>
      <c r="F131" s="2">
        <f>IF(抽出データ!S131-2&lt;0,0,抽出データ!S131-2)</f>
        <v>2</v>
      </c>
      <c r="G131" s="2">
        <f>IF(抽出データ!T131-2&lt;0,0,抽出データ!T131-2)</f>
        <v>1</v>
      </c>
      <c r="H131" s="2">
        <f>IF(抽出データ!U131-2&lt;0,0,抽出データ!U131-2)</f>
        <v>1</v>
      </c>
      <c r="I131" s="2">
        <f>IF(抽出データ!V131-2&lt;0,0,抽出データ!V131-2)</f>
        <v>1</v>
      </c>
      <c r="J131" s="2">
        <f>MIN(2,IF(抽出データ!W131-2&lt;0,0,抽出データ!W131-2))</f>
        <v>0</v>
      </c>
      <c r="K131" s="2">
        <f>IF(抽出データ!X131-2&lt;0,0,抽出データ!X131-2)</f>
        <v>0</v>
      </c>
      <c r="L131" s="2">
        <f>IF(抽出データ!Y131-2&lt;0,0,抽出データ!Y131-2)</f>
        <v>0</v>
      </c>
      <c r="M131" s="2">
        <f>IF(抽出データ!Z131-2&lt;0,0,抽出データ!Z131-2)</f>
        <v>2</v>
      </c>
      <c r="N131" s="2">
        <f>IF(抽出データ!AB131-2&lt;0,0,抽出データ!AB131-2)</f>
        <v>2</v>
      </c>
      <c r="O131" s="2">
        <f>IF(抽出データ!AC131-2&lt;0,0,抽出データ!AC131-2)</f>
        <v>2</v>
      </c>
      <c r="P131" s="2">
        <f>IF(抽出データ!AD131-2&lt;0,0,抽出データ!AD131-2)</f>
        <v>2</v>
      </c>
      <c r="Q131" s="2">
        <f>IF(抽出データ!AE131-2&lt;0,0,抽出データ!AE131-2)</f>
        <v>2</v>
      </c>
      <c r="R131" s="2">
        <f>IF(抽出データ!AF131-2&lt;0,0,抽出データ!AF131-2)</f>
        <v>1</v>
      </c>
      <c r="S131" s="2">
        <f>IF(抽出データ!AG131-2&lt;0,0,抽出データ!AG131-2)</f>
        <v>1</v>
      </c>
      <c r="T131" s="2">
        <f>IF(抽出データ!AH131-2&lt;0,0,抽出データ!AH131-2)</f>
        <v>2</v>
      </c>
      <c r="U131" s="2">
        <f>IF(抽出データ!AI131-2&lt;0,0,抽出データ!AI131-2)</f>
        <v>1</v>
      </c>
      <c r="V131" s="2">
        <f>IF(抽出データ!AJ131-2&lt;0,0,抽出データ!AJ131-2)</f>
        <v>1</v>
      </c>
      <c r="W131" s="2">
        <f>IF(抽出データ!AK131-2&lt;0,0,抽出データ!AK131-2)</f>
        <v>2</v>
      </c>
      <c r="X131" s="2">
        <f>IF(抽出データ!AL131-2&lt;0,0,抽出データ!AL131-2)</f>
        <v>2</v>
      </c>
      <c r="Y131" s="2">
        <f>IF(抽出データ!AM131-2&lt;0,0,抽出データ!AM131-2)</f>
        <v>1</v>
      </c>
      <c r="Z131" s="2">
        <f>IF(抽出データ!AN131-2&lt;0,0,抽出データ!AN131-2)</f>
        <v>0</v>
      </c>
      <c r="AA131" s="2">
        <f>IF(抽出データ!AO131-2&lt;0,0,抽出データ!AO131-2)</f>
        <v>1</v>
      </c>
      <c r="AB131" s="2">
        <f>IF(抽出データ!AP131-2&lt;0,0,抽出データ!AP131-2)</f>
        <v>2</v>
      </c>
      <c r="AC131" s="2">
        <f>IF(抽出データ!AQ131-2&lt;0,0,抽出データ!AQ131-2)</f>
        <v>2</v>
      </c>
      <c r="AD131" s="2">
        <f>IF(抽出データ!AR131-2&lt;=0,1,2)</f>
        <v>1</v>
      </c>
      <c r="AE131" s="2">
        <f>IF(抽出データ!AS131-2&lt;=0,1,2)</f>
        <v>1</v>
      </c>
      <c r="AF131" s="2">
        <f>IF(抽出データ!AT131-2&lt;=0,1,2)</f>
        <v>1</v>
      </c>
      <c r="AG131" s="2">
        <f>IF(抽出データ!AU131-2&lt;=0,1,2)</f>
        <v>1</v>
      </c>
      <c r="AH131" s="2">
        <f>IF(抽出データ!AV131-2&lt;=0,1,2)</f>
        <v>1</v>
      </c>
      <c r="AI131" s="2">
        <f>IF(抽出データ!AW131-2&lt;=0,1,2)</f>
        <v>1</v>
      </c>
      <c r="AJ131" s="2">
        <f>IF(抽出データ!AX131-2&lt;=0,1,2)</f>
        <v>1</v>
      </c>
      <c r="AK131" s="2">
        <f>IF(抽出データ!AY131-2&lt;=0,1,2)</f>
        <v>1</v>
      </c>
      <c r="AL131" s="2">
        <f>IF(抽出データ!AZ131-2&lt;0,0,抽出データ!AZ131-2)</f>
        <v>2</v>
      </c>
      <c r="AM131" s="2">
        <f>IF(抽出データ!BB131-2&lt;0,0,抽出データ!BB131-2)</f>
        <v>0</v>
      </c>
      <c r="AN131" s="2">
        <f>IF(抽出データ!BD131-2&lt;0,0,抽出データ!BD131-2)</f>
        <v>0</v>
      </c>
      <c r="AO131" s="2">
        <f>MIN(2,IF(抽出データ!BE131-2&lt;0,0,抽出データ!BE131-2))</f>
        <v>1</v>
      </c>
      <c r="AP131" s="2">
        <f>IF(抽出データ!BF131-2&lt;0,0,抽出データ!BF131-2)</f>
        <v>0</v>
      </c>
      <c r="AQ131" s="2">
        <f>IF(抽出データ!BG131-2&lt;0,0,抽出データ!BG131-2)</f>
        <v>1</v>
      </c>
      <c r="AR131" s="2">
        <f>IF(抽出データ!BH131-2&lt;0,0,抽出データ!BH131-2)</f>
        <v>0</v>
      </c>
      <c r="AS131" s="2">
        <f t="shared" si="19"/>
        <v>0</v>
      </c>
      <c r="AT131" s="2">
        <f>IF(抽出データ!DB131-2&lt;=0,1,2)</f>
        <v>1</v>
      </c>
      <c r="AU131" s="2">
        <f>IF(抽出データ!DD131-2&lt;0,0,抽出データ!DD131-2)</f>
        <v>1</v>
      </c>
      <c r="AV131" s="2">
        <f>IF(抽出データ!DE131-2&lt;0,0,抽出データ!DE131-2)</f>
        <v>1</v>
      </c>
      <c r="AW131" s="2">
        <f>IF(抽出データ!DF131-2&lt;0,0,IF(抽出データ!DF131&gt;3,2,1))</f>
        <v>1</v>
      </c>
      <c r="AX131" s="2">
        <f>IF(抽出データ!DG131-2&lt;=0,1,2)</f>
        <v>1</v>
      </c>
      <c r="AY131" s="8">
        <v>5</v>
      </c>
      <c r="AZ131" s="2">
        <v>3</v>
      </c>
      <c r="BA131" s="2">
        <v>3</v>
      </c>
      <c r="BI131" s="4" t="s">
        <v>445</v>
      </c>
      <c r="BJ131" s="2">
        <v>1</v>
      </c>
      <c r="BK131" s="2">
        <v>96</v>
      </c>
      <c r="BL131" s="2">
        <v>2</v>
      </c>
      <c r="BN131" s="2">
        <v>11000</v>
      </c>
      <c r="BO131" s="2">
        <v>4</v>
      </c>
      <c r="BP131" s="2">
        <v>3</v>
      </c>
      <c r="BQ131" s="2">
        <v>2</v>
      </c>
      <c r="BR131" s="2">
        <v>3</v>
      </c>
      <c r="BS131" s="2">
        <v>3</v>
      </c>
      <c r="BT131" s="2">
        <v>4</v>
      </c>
      <c r="BV131" s="2">
        <f t="shared" si="20"/>
        <v>53</v>
      </c>
      <c r="BW131" s="2">
        <f t="shared" si="21"/>
        <v>27</v>
      </c>
      <c r="BX131" s="2">
        <f t="shared" si="22"/>
        <v>9</v>
      </c>
      <c r="BY131" s="2">
        <f t="shared" si="23"/>
        <v>11</v>
      </c>
      <c r="BZ131" s="2">
        <f t="shared" si="24"/>
        <v>29</v>
      </c>
      <c r="CA131" s="2">
        <f t="shared" si="25"/>
        <v>16</v>
      </c>
      <c r="CB131" s="2">
        <f t="shared" si="26"/>
        <v>7</v>
      </c>
      <c r="CC131" s="2">
        <f t="shared" si="27"/>
        <v>17</v>
      </c>
      <c r="CD131" s="2">
        <f t="shared" si="28"/>
        <v>14</v>
      </c>
      <c r="CE131" s="2">
        <f t="shared" si="29"/>
        <v>14</v>
      </c>
      <c r="CF131" s="2">
        <f t="shared" si="30"/>
        <v>10</v>
      </c>
      <c r="CG131" s="2">
        <f t="shared" si="31"/>
        <v>20</v>
      </c>
      <c r="CH131" s="2">
        <f t="shared" si="35"/>
        <v>4</v>
      </c>
      <c r="CI131" s="2">
        <f t="shared" si="32"/>
        <v>7</v>
      </c>
      <c r="CJ131" s="2">
        <f t="shared" si="33"/>
        <v>25</v>
      </c>
      <c r="CK131" s="2">
        <f>55+IF(抽出データ!BJ131=1,60,0)+IF(抽出データ!BK131=1,25,0)+IF(抽出データ!BM131=1,5,0)+IF(抽出データ!BL131=1,5,0)+IF(抽出データ!BN131=1,5,0)</f>
        <v>55</v>
      </c>
      <c r="CL131" s="2">
        <f>(80+IF(抽出データ!BR131=1,12,0)+IF(SUM(抽出データ!BS131:BV131,抽出データ!CB131)&gt;1,22,IF(SUM(抽出データ!BS131:BV131,抽出データ!CB131)=1,11,0)))</f>
        <v>91</v>
      </c>
      <c r="CM131" s="2">
        <f>80+IF(抽出データ!CH131=1,40,0)+IF(抽出データ!CI131=1,20,0)+IF(抽出データ!CJ131=1,20,0)</f>
        <v>80</v>
      </c>
      <c r="CN131" s="2">
        <f>80+IF(抽出データ!CN131=1,10,0)+IF(抽出データ!CO131=1,5,0)+IF(抽出データ!CP131=1,10,0)+12</f>
        <v>92</v>
      </c>
      <c r="CO131" s="2">
        <f>IF(SUM(抽出データ!CT131:CW131)&gt;0,120,100)</f>
        <v>100</v>
      </c>
      <c r="CQ131" s="2">
        <f t="shared" si="34"/>
        <v>75.5</v>
      </c>
    </row>
    <row r="132" spans="1:95">
      <c r="A132" s="2">
        <v>1950</v>
      </c>
      <c r="B132" s="2">
        <v>4000</v>
      </c>
      <c r="C132" s="2">
        <v>8</v>
      </c>
      <c r="D132" s="2">
        <f t="shared" ref="D132:D195" si="36">B132/C132</f>
        <v>500</v>
      </c>
      <c r="E132" s="4" t="s">
        <v>141</v>
      </c>
      <c r="F132" s="2">
        <f>IF(抽出データ!S132-2&lt;0,0,抽出データ!S132-2)</f>
        <v>2</v>
      </c>
      <c r="G132" s="2">
        <f>IF(抽出データ!T132-2&lt;0,0,抽出データ!T132-2)</f>
        <v>1</v>
      </c>
      <c r="H132" s="2">
        <f>IF(抽出データ!U132-2&lt;0,0,抽出データ!U132-2)</f>
        <v>0</v>
      </c>
      <c r="I132" s="2">
        <f>IF(抽出データ!V132-2&lt;0,0,抽出データ!V132-2)</f>
        <v>1</v>
      </c>
      <c r="J132" s="2">
        <f>MIN(2,IF(抽出データ!W132-2&lt;0,0,抽出データ!W132-2))</f>
        <v>0</v>
      </c>
      <c r="K132" s="2">
        <f>IF(抽出データ!X132-2&lt;0,0,抽出データ!X132-2)</f>
        <v>0</v>
      </c>
      <c r="L132" s="2">
        <f>IF(抽出データ!Y132-2&lt;0,0,抽出データ!Y132-2)</f>
        <v>0</v>
      </c>
      <c r="M132" s="2">
        <f>IF(抽出データ!Z132-2&lt;0,0,抽出データ!Z132-2)</f>
        <v>2</v>
      </c>
      <c r="N132" s="2">
        <f>IF(抽出データ!AB132-2&lt;0,0,抽出データ!AB132-2)</f>
        <v>0</v>
      </c>
      <c r="O132" s="2">
        <f>IF(抽出データ!AC132-2&lt;0,0,抽出データ!AC132-2)</f>
        <v>2</v>
      </c>
      <c r="P132" s="2">
        <f>IF(抽出データ!AD132-2&lt;0,0,抽出データ!AD132-2)</f>
        <v>2</v>
      </c>
      <c r="Q132" s="2">
        <f>IF(抽出データ!AE132-2&lt;0,0,抽出データ!AE132-2)</f>
        <v>2</v>
      </c>
      <c r="R132" s="2">
        <f>IF(抽出データ!AF132-2&lt;0,0,抽出データ!AF132-2)</f>
        <v>1</v>
      </c>
      <c r="S132" s="2">
        <f>IF(抽出データ!AG132-2&lt;0,0,抽出データ!AG132-2)</f>
        <v>0</v>
      </c>
      <c r="T132" s="2">
        <f>IF(抽出データ!AH132-2&lt;0,0,抽出データ!AH132-2)</f>
        <v>1</v>
      </c>
      <c r="U132" s="2">
        <f>IF(抽出データ!AI132-2&lt;0,0,抽出データ!AI132-2)</f>
        <v>2</v>
      </c>
      <c r="V132" s="2">
        <f>IF(抽出データ!AJ132-2&lt;0,0,抽出データ!AJ132-2)</f>
        <v>2</v>
      </c>
      <c r="W132" s="2">
        <f>IF(抽出データ!AK132-2&lt;0,0,抽出データ!AK132-2)</f>
        <v>2</v>
      </c>
      <c r="X132" s="2">
        <f>IF(抽出データ!AL132-2&lt;0,0,抽出データ!AL132-2)</f>
        <v>1</v>
      </c>
      <c r="Y132" s="2">
        <f>IF(抽出データ!AM132-2&lt;0,0,抽出データ!AM132-2)</f>
        <v>0</v>
      </c>
      <c r="Z132" s="2">
        <f>IF(抽出データ!AN132-2&lt;0,0,抽出データ!AN132-2)</f>
        <v>1</v>
      </c>
      <c r="AA132" s="2">
        <f>IF(抽出データ!AO132-2&lt;0,0,抽出データ!AO132-2)</f>
        <v>2</v>
      </c>
      <c r="AB132" s="2">
        <f>IF(抽出データ!AP132-2&lt;0,0,抽出データ!AP132-2)</f>
        <v>2</v>
      </c>
      <c r="AC132" s="2">
        <f>IF(抽出データ!AQ132-2&lt;0,0,抽出データ!AQ132-2)</f>
        <v>2</v>
      </c>
      <c r="AD132" s="2">
        <f>IF(抽出データ!AR132-2&lt;=0,1,2)</f>
        <v>1</v>
      </c>
      <c r="AE132" s="2">
        <f>IF(抽出データ!AS132-2&lt;=0,1,2)</f>
        <v>1</v>
      </c>
      <c r="AF132" s="2">
        <f>IF(抽出データ!AT132-2&lt;=0,1,2)</f>
        <v>1</v>
      </c>
      <c r="AG132" s="2">
        <f>IF(抽出データ!AU132-2&lt;=0,1,2)</f>
        <v>1</v>
      </c>
      <c r="AH132" s="2">
        <f>IF(抽出データ!AV132-2&lt;=0,1,2)</f>
        <v>1</v>
      </c>
      <c r="AI132" s="2">
        <f>IF(抽出データ!AW132-2&lt;=0,1,2)</f>
        <v>1</v>
      </c>
      <c r="AJ132" s="2">
        <f>IF(抽出データ!AX132-2&lt;=0,1,2)</f>
        <v>1</v>
      </c>
      <c r="AK132" s="2">
        <f>IF(抽出データ!AY132-2&lt;=0,1,2)</f>
        <v>1</v>
      </c>
      <c r="AL132" s="2">
        <f>IF(抽出データ!AZ132-2&lt;0,0,抽出データ!AZ132-2)</f>
        <v>0</v>
      </c>
      <c r="AM132" s="2">
        <f>IF(抽出データ!BB132-2&lt;0,0,抽出データ!BB132-2)</f>
        <v>0</v>
      </c>
      <c r="AN132" s="2">
        <f>IF(抽出データ!BD132-2&lt;0,0,抽出データ!BD132-2)</f>
        <v>0</v>
      </c>
      <c r="AO132" s="2">
        <f>MIN(2,IF(抽出データ!BE132-2&lt;0,0,抽出データ!BE132-2))</f>
        <v>0</v>
      </c>
      <c r="AP132" s="2">
        <f>IF(抽出データ!BF132-2&lt;0,0,抽出データ!BF132-2)</f>
        <v>0</v>
      </c>
      <c r="AQ132" s="2">
        <f>IF(抽出データ!BG132-2&lt;0,0,抽出データ!BG132-2)</f>
        <v>1</v>
      </c>
      <c r="AR132" s="2">
        <f>IF(抽出データ!BH132-2&lt;0,0,抽出データ!BH132-2)</f>
        <v>0</v>
      </c>
      <c r="AS132" s="2">
        <f t="shared" ref="AS132:AS195" si="37">IF(CQ132&lt;100,0,IF(CQ132&lt;110,1,2))</f>
        <v>0</v>
      </c>
      <c r="AT132" s="2">
        <f>IF(抽出データ!DB132-2&lt;=0,1,2)</f>
        <v>1</v>
      </c>
      <c r="AU132" s="2">
        <f>IF(抽出データ!DD132-2&lt;0,0,抽出データ!DD132-2)</f>
        <v>0</v>
      </c>
      <c r="AV132" s="2">
        <f>IF(抽出データ!DE132-2&lt;0,0,抽出データ!DE132-2)</f>
        <v>1</v>
      </c>
      <c r="AW132" s="2">
        <f>IF(抽出データ!DF132-2&lt;0,0,IF(抽出データ!DF132&gt;3,2,1))</f>
        <v>1</v>
      </c>
      <c r="AX132" s="2">
        <f>IF(抽出データ!DG132-2&lt;=0,1,2)</f>
        <v>1</v>
      </c>
      <c r="AY132" s="8">
        <v>1</v>
      </c>
      <c r="AZ132" s="2">
        <v>3</v>
      </c>
      <c r="BA132" s="2">
        <v>2</v>
      </c>
      <c r="BB132" s="2">
        <v>0</v>
      </c>
      <c r="BC132" s="2">
        <v>0</v>
      </c>
      <c r="BD132" s="2">
        <v>0</v>
      </c>
      <c r="BE132" s="2">
        <v>0</v>
      </c>
      <c r="BF132" s="2">
        <v>1</v>
      </c>
      <c r="BG132" s="2">
        <v>0</v>
      </c>
      <c r="BH132" s="2">
        <v>0</v>
      </c>
      <c r="BI132" s="4" t="s">
        <v>445</v>
      </c>
      <c r="BJ132" s="2">
        <v>1</v>
      </c>
      <c r="BK132" s="2">
        <v>90</v>
      </c>
      <c r="BL132" s="2">
        <v>3</v>
      </c>
      <c r="BO132" s="2">
        <v>3</v>
      </c>
      <c r="BP132" s="2">
        <v>2</v>
      </c>
      <c r="BQ132" s="2">
        <v>2</v>
      </c>
      <c r="BR132" s="2">
        <v>3</v>
      </c>
      <c r="BS132" s="2">
        <v>4</v>
      </c>
      <c r="BT132" s="2">
        <v>3</v>
      </c>
      <c r="BV132" s="2">
        <f t="shared" ref="BV132:BV195" si="38">SUM(F132:AR132,AS132:AX132)+(AL132+AS132)*2.5</f>
        <v>41</v>
      </c>
      <c r="BW132" s="2">
        <f t="shared" ref="BW132:BW195" si="39">SUMPRODUCT(F132:AX132,$F$570:$AX$570)</f>
        <v>23</v>
      </c>
      <c r="BX132" s="2">
        <f t="shared" ref="BX132:BX195" si="40">SUMPRODUCT(F132:AX132,$F$571:$AX$571)</f>
        <v>10</v>
      </c>
      <c r="BY132" s="2">
        <f t="shared" ref="BY132:BY195" si="41">SUMPRODUCT(F132:AX132,$F$572:$AX$572)</f>
        <v>7</v>
      </c>
      <c r="BZ132" s="2">
        <f t="shared" ref="BZ132:BZ195" si="42">SUMPRODUCT(F132:AX132,$F$573:$AX$573)</f>
        <v>25</v>
      </c>
      <c r="CA132" s="2">
        <f t="shared" ref="CA132:CA195" si="43">SUMPRODUCT(F132:AX132,$F$574:$AX$574)</f>
        <v>14</v>
      </c>
      <c r="CB132" s="2">
        <f t="shared" ref="CB132:CB195" si="44">SUMPRODUCT(F132:AX132,$F$575:$AX$575)</f>
        <v>6</v>
      </c>
      <c r="CC132" s="2">
        <f t="shared" ref="CC132:CC195" si="45">SUMPRODUCT(F132:AX132,$F$576:$AX$576)</f>
        <v>14</v>
      </c>
      <c r="CD132" s="2">
        <f t="shared" ref="CD132:CD195" si="46">SUMPRODUCT(F132:AX132,$F$577:$AX$577)</f>
        <v>13</v>
      </c>
      <c r="CE132" s="2">
        <f t="shared" ref="CE132:CE195" si="47">SUMPRODUCT(F132:AX132,$F$578:$AX$578)</f>
        <v>13</v>
      </c>
      <c r="CF132" s="2">
        <f t="shared" ref="CF132:CF195" si="48">SUMPRODUCT(F132:AX132,$F$579:$AX$579)</f>
        <v>9</v>
      </c>
      <c r="CG132" s="2">
        <f t="shared" ref="CG132:CG195" si="49">SUMPRODUCT(F132:AX132,$F$580:$AX$580)</f>
        <v>18</v>
      </c>
      <c r="CH132" s="2">
        <f t="shared" si="35"/>
        <v>4</v>
      </c>
      <c r="CI132" s="2">
        <f t="shared" ref="CI132:CI195" si="50">SUMPRODUCT(F132:AX132,$F$582:$AX$582)</f>
        <v>4</v>
      </c>
      <c r="CJ132" s="2">
        <f t="shared" ref="CJ132:CJ195" si="51">SUMPRODUCT(F132:AX132,$F$583:$AX$583)</f>
        <v>17</v>
      </c>
      <c r="CK132" s="2">
        <f>55+IF(抽出データ!BJ132=1,60,0)+IF(抽出データ!BK132=1,25,0)+IF(抽出データ!BM132=1,5,0)+IF(抽出データ!BL132=1,5,0)+IF(抽出データ!BN132=1,5,0)</f>
        <v>80</v>
      </c>
      <c r="CL132" s="2">
        <f>(80+IF(抽出データ!BR132=1,12,0)+IF(SUM(抽出データ!BS132:BV132,抽出データ!CB132)&gt;1,22,IF(SUM(抽出データ!BS132:BV132,抽出データ!CB132)=1,11,0)))</f>
        <v>91</v>
      </c>
      <c r="CM132" s="2">
        <f>80+IF(抽出データ!CH132=1,40,0)+IF(抽出データ!CI132=1,20,0)+IF(抽出データ!CJ132=1,20,0)</f>
        <v>80</v>
      </c>
      <c r="CN132" s="2">
        <f>80+IF(抽出データ!CN132=1,10,0)+IF(抽出データ!CO132=1,5,0)+IF(抽出データ!CP132=1,10,0)+12</f>
        <v>97</v>
      </c>
      <c r="CO132" s="2">
        <f>IF(SUM(抽出データ!CT132:CW132)&gt;0,120,100)</f>
        <v>100</v>
      </c>
      <c r="CQ132" s="2">
        <f t="shared" ref="CQ132:CQ195" si="52">SUMPRODUCT($CK$2:$CO$2,CK132:CO132)</f>
        <v>86</v>
      </c>
    </row>
    <row r="133" spans="1:95">
      <c r="A133" s="2">
        <v>1980</v>
      </c>
      <c r="B133" s="2">
        <v>100</v>
      </c>
      <c r="C133" s="2">
        <v>3</v>
      </c>
      <c r="D133" s="2">
        <f t="shared" si="36"/>
        <v>33.333333333333336</v>
      </c>
      <c r="E133" s="4" t="s">
        <v>142</v>
      </c>
      <c r="F133" s="2">
        <f>IF(抽出データ!S133-2&lt;0,0,抽出データ!S133-2)</f>
        <v>2</v>
      </c>
      <c r="G133" s="2">
        <f>IF(抽出データ!T133-2&lt;0,0,抽出データ!T133-2)</f>
        <v>0</v>
      </c>
      <c r="H133" s="2">
        <f>IF(抽出データ!U133-2&lt;0,0,抽出データ!U133-2)</f>
        <v>0</v>
      </c>
      <c r="I133" s="2">
        <f>IF(抽出データ!V133-2&lt;0,0,抽出データ!V133-2)</f>
        <v>2</v>
      </c>
      <c r="J133" s="2">
        <f>MIN(2,IF(抽出データ!W133-2&lt;0,0,抽出データ!W133-2))</f>
        <v>0</v>
      </c>
      <c r="K133" s="2">
        <f>IF(抽出データ!X133-2&lt;0,0,抽出データ!X133-2)</f>
        <v>0</v>
      </c>
      <c r="L133" s="2">
        <f>IF(抽出データ!Y133-2&lt;0,0,抽出データ!Y133-2)</f>
        <v>0</v>
      </c>
      <c r="M133" s="2">
        <f>IF(抽出データ!Z133-2&lt;0,0,抽出データ!Z133-2)</f>
        <v>0</v>
      </c>
      <c r="N133" s="2">
        <f>IF(抽出データ!AB133-2&lt;0,0,抽出データ!AB133-2)</f>
        <v>0</v>
      </c>
      <c r="O133" s="2">
        <f>IF(抽出データ!AC133-2&lt;0,0,抽出データ!AC133-2)</f>
        <v>2</v>
      </c>
      <c r="P133" s="2">
        <f>IF(抽出データ!AD133-2&lt;0,0,抽出データ!AD133-2)</f>
        <v>2</v>
      </c>
      <c r="Q133" s="2">
        <f>IF(抽出データ!AE133-2&lt;0,0,抽出データ!AE133-2)</f>
        <v>2</v>
      </c>
      <c r="R133" s="2">
        <f>IF(抽出データ!AF133-2&lt;0,0,抽出データ!AF133-2)</f>
        <v>1</v>
      </c>
      <c r="S133" s="2">
        <f>IF(抽出データ!AG133-2&lt;0,0,抽出データ!AG133-2)</f>
        <v>2</v>
      </c>
      <c r="T133" s="2">
        <f>IF(抽出データ!AH133-2&lt;0,0,抽出データ!AH133-2)</f>
        <v>1</v>
      </c>
      <c r="U133" s="2">
        <f>IF(抽出データ!AI133-2&lt;0,0,抽出データ!AI133-2)</f>
        <v>0</v>
      </c>
      <c r="V133" s="2">
        <f>IF(抽出データ!AJ133-2&lt;0,0,抽出データ!AJ133-2)</f>
        <v>0</v>
      </c>
      <c r="W133" s="2">
        <f>IF(抽出データ!AK133-2&lt;0,0,抽出データ!AK133-2)</f>
        <v>0</v>
      </c>
      <c r="X133" s="2">
        <f>IF(抽出データ!AL133-2&lt;0,0,抽出データ!AL133-2)</f>
        <v>1</v>
      </c>
      <c r="Y133" s="2">
        <f>IF(抽出データ!AM133-2&lt;0,0,抽出データ!AM133-2)</f>
        <v>0</v>
      </c>
      <c r="Z133" s="2">
        <f>IF(抽出データ!AN133-2&lt;0,0,抽出データ!AN133-2)</f>
        <v>0</v>
      </c>
      <c r="AA133" s="2">
        <f>IF(抽出データ!AO133-2&lt;0,0,抽出データ!AO133-2)</f>
        <v>0</v>
      </c>
      <c r="AB133" s="2">
        <f>IF(抽出データ!AP133-2&lt;0,0,抽出データ!AP133-2)</f>
        <v>2</v>
      </c>
      <c r="AC133" s="2">
        <f>IF(抽出データ!AQ133-2&lt;0,0,抽出データ!AQ133-2)</f>
        <v>2</v>
      </c>
      <c r="AD133" s="2">
        <f>IF(抽出データ!AR133-2&lt;=0,1,2)</f>
        <v>1</v>
      </c>
      <c r="AE133" s="2">
        <f>IF(抽出データ!AS133-2&lt;=0,1,2)</f>
        <v>2</v>
      </c>
      <c r="AF133" s="2">
        <f>IF(抽出データ!AT133-2&lt;=0,1,2)</f>
        <v>1</v>
      </c>
      <c r="AG133" s="2">
        <f>IF(抽出データ!AU133-2&lt;=0,1,2)</f>
        <v>1</v>
      </c>
      <c r="AH133" s="2">
        <f>IF(抽出データ!AV133-2&lt;=0,1,2)</f>
        <v>1</v>
      </c>
      <c r="AI133" s="2">
        <f>IF(抽出データ!AW133-2&lt;=0,1,2)</f>
        <v>1</v>
      </c>
      <c r="AJ133" s="2">
        <f>IF(抽出データ!AX133-2&lt;=0,1,2)</f>
        <v>1</v>
      </c>
      <c r="AK133" s="2">
        <f>IF(抽出データ!AY133-2&lt;=0,1,2)</f>
        <v>1</v>
      </c>
      <c r="AL133" s="2">
        <f>IF(抽出データ!AZ133-2&lt;0,0,抽出データ!AZ133-2)</f>
        <v>0</v>
      </c>
      <c r="AM133" s="2">
        <f>IF(抽出データ!BB133-2&lt;0,0,抽出データ!BB133-2)</f>
        <v>1</v>
      </c>
      <c r="AN133" s="2">
        <f>IF(抽出データ!BD133-2&lt;0,0,抽出データ!BD133-2)</f>
        <v>2</v>
      </c>
      <c r="AO133" s="2">
        <f>MIN(2,IF(抽出データ!BE133-2&lt;0,0,抽出データ!BE133-2))</f>
        <v>0</v>
      </c>
      <c r="AP133" s="2">
        <f>IF(抽出データ!BF133-2&lt;0,0,抽出データ!BF133-2)</f>
        <v>0</v>
      </c>
      <c r="AQ133" s="2">
        <f>IF(抽出データ!BG133-2&lt;0,0,抽出データ!BG133-2)</f>
        <v>0</v>
      </c>
      <c r="AR133" s="2">
        <f>IF(抽出データ!BH133-2&lt;0,0,抽出データ!BH133-2)</f>
        <v>0</v>
      </c>
      <c r="AS133" s="2">
        <f t="shared" si="37"/>
        <v>0</v>
      </c>
      <c r="AT133" s="2">
        <f>IF(抽出データ!DB133-2&lt;=0,1,2)</f>
        <v>1</v>
      </c>
      <c r="AU133" s="2">
        <f>IF(抽出データ!DD133-2&lt;0,0,抽出データ!DD133-2)</f>
        <v>1</v>
      </c>
      <c r="AV133" s="2">
        <f>IF(抽出データ!DE133-2&lt;0,0,抽出データ!DE133-2)</f>
        <v>0</v>
      </c>
      <c r="AW133" s="2">
        <f>IF(抽出データ!DF133-2&lt;0,0,IF(抽出データ!DF133&gt;3,2,1))</f>
        <v>1</v>
      </c>
      <c r="AX133" s="2">
        <f>IF(抽出データ!DG133-2&lt;=0,1,2)</f>
        <v>1</v>
      </c>
      <c r="AY133" s="8">
        <v>4</v>
      </c>
      <c r="AZ133" s="2">
        <v>3</v>
      </c>
      <c r="BA133" s="2">
        <v>2</v>
      </c>
      <c r="BB133" s="2">
        <v>0</v>
      </c>
      <c r="BC133" s="2">
        <v>0</v>
      </c>
      <c r="BD133" s="2">
        <v>1</v>
      </c>
      <c r="BE133" s="2">
        <v>0</v>
      </c>
      <c r="BF133" s="2">
        <v>0</v>
      </c>
      <c r="BG133" s="2">
        <v>1</v>
      </c>
      <c r="BH133" s="2">
        <v>0</v>
      </c>
      <c r="BI133" s="4" t="s">
        <v>445</v>
      </c>
      <c r="BJ133" s="2">
        <v>1</v>
      </c>
      <c r="BK133" s="2">
        <v>80</v>
      </c>
      <c r="BL133" s="2">
        <v>3</v>
      </c>
      <c r="BO133" s="2">
        <v>4</v>
      </c>
      <c r="BP133" s="2">
        <v>4</v>
      </c>
      <c r="BQ133" s="2">
        <v>4</v>
      </c>
      <c r="BR133" s="2">
        <v>4</v>
      </c>
      <c r="BS133" s="2">
        <v>4</v>
      </c>
      <c r="BT133" s="2">
        <v>4</v>
      </c>
      <c r="BV133" s="2">
        <f t="shared" si="38"/>
        <v>35</v>
      </c>
      <c r="BW133" s="2">
        <f t="shared" si="39"/>
        <v>16</v>
      </c>
      <c r="BX133" s="2">
        <f t="shared" si="40"/>
        <v>9</v>
      </c>
      <c r="BY133" s="2">
        <f t="shared" si="41"/>
        <v>10</v>
      </c>
      <c r="BZ133" s="2">
        <f t="shared" si="42"/>
        <v>26</v>
      </c>
      <c r="CA133" s="2">
        <f t="shared" si="43"/>
        <v>5</v>
      </c>
      <c r="CB133" s="2">
        <f t="shared" si="44"/>
        <v>9</v>
      </c>
      <c r="CC133" s="2">
        <f t="shared" si="45"/>
        <v>9</v>
      </c>
      <c r="CD133" s="2">
        <f t="shared" si="46"/>
        <v>14</v>
      </c>
      <c r="CE133" s="2">
        <f t="shared" si="47"/>
        <v>14</v>
      </c>
      <c r="CF133" s="2">
        <f t="shared" si="48"/>
        <v>8</v>
      </c>
      <c r="CG133" s="2">
        <f t="shared" si="49"/>
        <v>13</v>
      </c>
      <c r="CH133" s="2">
        <f t="shared" ref="CH133:CH196" si="53">SUMPRODUCT(F133:AX133,$F$581:$AX$581)</f>
        <v>3</v>
      </c>
      <c r="CI133" s="2">
        <f t="shared" si="50"/>
        <v>7</v>
      </c>
      <c r="CJ133" s="2">
        <f t="shared" si="51"/>
        <v>11</v>
      </c>
      <c r="CK133" s="2">
        <f>55+IF(抽出データ!BJ133=1,60,0)+IF(抽出データ!BK133=1,25,0)+IF(抽出データ!BM133=1,5,0)+IF(抽出データ!BL133=1,5,0)+IF(抽出データ!BN133=1,5,0)</f>
        <v>55</v>
      </c>
      <c r="CL133" s="2">
        <f>(80+IF(抽出データ!BR133=1,12,0)+IF(SUM(抽出データ!BS133:BV133,抽出データ!CB133)&gt;1,22,IF(SUM(抽出データ!BS133:BV133,抽出データ!CB133)=1,11,0)))</f>
        <v>92</v>
      </c>
      <c r="CM133" s="2">
        <f>80+IF(抽出データ!CH133=1,40,0)+IF(抽出データ!CI133=1,20,0)+IF(抽出データ!CJ133=1,20,0)</f>
        <v>80</v>
      </c>
      <c r="CN133" s="2">
        <f>80+IF(抽出データ!CN133=1,10,0)+IF(抽出データ!CO133=1,5,0)+IF(抽出データ!CP133=1,10,0)+12</f>
        <v>92</v>
      </c>
      <c r="CO133" s="2">
        <f>IF(SUM(抽出データ!CT133:CW133)&gt;0,120,100)</f>
        <v>100</v>
      </c>
      <c r="CQ133" s="2">
        <f t="shared" si="52"/>
        <v>75.8</v>
      </c>
    </row>
    <row r="134" spans="1:95">
      <c r="A134" s="2">
        <v>1995</v>
      </c>
      <c r="B134" s="2">
        <v>300</v>
      </c>
      <c r="C134" s="2">
        <v>3</v>
      </c>
      <c r="D134" s="2">
        <f t="shared" si="36"/>
        <v>100</v>
      </c>
      <c r="E134" s="4" t="s">
        <v>144</v>
      </c>
      <c r="F134" s="2">
        <f>IF(抽出データ!S134-2&lt;0,0,抽出データ!S134-2)</f>
        <v>2</v>
      </c>
      <c r="G134" s="2">
        <f>IF(抽出データ!T134-2&lt;0,0,抽出データ!T134-2)</f>
        <v>1</v>
      </c>
      <c r="H134" s="2">
        <f>IF(抽出データ!U134-2&lt;0,0,抽出データ!U134-2)</f>
        <v>1</v>
      </c>
      <c r="I134" s="2">
        <f>IF(抽出データ!V134-2&lt;0,0,抽出データ!V134-2)</f>
        <v>2</v>
      </c>
      <c r="J134" s="2">
        <f>MIN(2,IF(抽出データ!W134-2&lt;0,0,抽出データ!W134-2))</f>
        <v>0</v>
      </c>
      <c r="K134" s="2">
        <f>IF(抽出データ!X134-2&lt;0,0,抽出データ!X134-2)</f>
        <v>0</v>
      </c>
      <c r="L134" s="2">
        <f>IF(抽出データ!Y134-2&lt;0,0,抽出データ!Y134-2)</f>
        <v>0</v>
      </c>
      <c r="M134" s="2">
        <f>IF(抽出データ!Z134-2&lt;0,0,抽出データ!Z134-2)</f>
        <v>2</v>
      </c>
      <c r="N134" s="2">
        <f>IF(抽出データ!AB134-2&lt;0,0,抽出データ!AB134-2)</f>
        <v>0</v>
      </c>
      <c r="O134" s="2">
        <f>IF(抽出データ!AC134-2&lt;0,0,抽出データ!AC134-2)</f>
        <v>2</v>
      </c>
      <c r="P134" s="2">
        <f>IF(抽出データ!AD134-2&lt;0,0,抽出データ!AD134-2)</f>
        <v>2</v>
      </c>
      <c r="Q134" s="2">
        <f>IF(抽出データ!AE134-2&lt;0,0,抽出データ!AE134-2)</f>
        <v>2</v>
      </c>
      <c r="R134" s="2">
        <f>IF(抽出データ!AF134-2&lt;0,0,抽出データ!AF134-2)</f>
        <v>0</v>
      </c>
      <c r="S134" s="2">
        <f>IF(抽出データ!AG134-2&lt;0,0,抽出データ!AG134-2)</f>
        <v>0</v>
      </c>
      <c r="T134" s="2">
        <f>IF(抽出データ!AH134-2&lt;0,0,抽出データ!AH134-2)</f>
        <v>0</v>
      </c>
      <c r="U134" s="2">
        <f>IF(抽出データ!AI134-2&lt;0,0,抽出データ!AI134-2)</f>
        <v>0</v>
      </c>
      <c r="V134" s="2">
        <f>IF(抽出データ!AJ134-2&lt;0,0,抽出データ!AJ134-2)</f>
        <v>0</v>
      </c>
      <c r="W134" s="2">
        <f>IF(抽出データ!AK134-2&lt;0,0,抽出データ!AK134-2)</f>
        <v>2</v>
      </c>
      <c r="X134" s="2">
        <f>IF(抽出データ!AL134-2&lt;0,0,抽出データ!AL134-2)</f>
        <v>2</v>
      </c>
      <c r="Y134" s="2">
        <f>IF(抽出データ!AM134-2&lt;0,0,抽出データ!AM134-2)</f>
        <v>0</v>
      </c>
      <c r="Z134" s="2">
        <f>IF(抽出データ!AN134-2&lt;0,0,抽出データ!AN134-2)</f>
        <v>0</v>
      </c>
      <c r="AA134" s="2">
        <f>IF(抽出データ!AO134-2&lt;0,0,抽出データ!AO134-2)</f>
        <v>0</v>
      </c>
      <c r="AB134" s="2">
        <f>IF(抽出データ!AP134-2&lt;0,0,抽出データ!AP134-2)</f>
        <v>2</v>
      </c>
      <c r="AC134" s="2">
        <f>IF(抽出データ!AQ134-2&lt;0,0,抽出データ!AQ134-2)</f>
        <v>2</v>
      </c>
      <c r="AD134" s="2">
        <f>IF(抽出データ!AR134-2&lt;=0,1,2)</f>
        <v>1</v>
      </c>
      <c r="AE134" s="2">
        <f>IF(抽出データ!AS134-2&lt;=0,1,2)</f>
        <v>1</v>
      </c>
      <c r="AF134" s="2">
        <f>IF(抽出データ!AT134-2&lt;=0,1,2)</f>
        <v>1</v>
      </c>
      <c r="AG134" s="2">
        <f>IF(抽出データ!AU134-2&lt;=0,1,2)</f>
        <v>1</v>
      </c>
      <c r="AH134" s="2">
        <f>IF(抽出データ!AV134-2&lt;=0,1,2)</f>
        <v>1</v>
      </c>
      <c r="AI134" s="2">
        <f>IF(抽出データ!AW134-2&lt;=0,1,2)</f>
        <v>1</v>
      </c>
      <c r="AJ134" s="2">
        <f>IF(抽出データ!AX134-2&lt;=0,1,2)</f>
        <v>1</v>
      </c>
      <c r="AK134" s="2">
        <f>IF(抽出データ!AY134-2&lt;=0,1,2)</f>
        <v>1</v>
      </c>
      <c r="AL134" s="2">
        <f>IF(抽出データ!AZ134-2&lt;0,0,抽出データ!AZ134-2)</f>
        <v>0</v>
      </c>
      <c r="AM134" s="2">
        <f>IF(抽出データ!BB134-2&lt;0,0,抽出データ!BB134-2)</f>
        <v>0</v>
      </c>
      <c r="AN134" s="2">
        <f>IF(抽出データ!BD134-2&lt;0,0,抽出データ!BD134-2)</f>
        <v>0</v>
      </c>
      <c r="AO134" s="2">
        <f>MIN(2,IF(抽出データ!BE134-2&lt;0,0,抽出データ!BE134-2))</f>
        <v>0</v>
      </c>
      <c r="AP134" s="2">
        <f>IF(抽出データ!BF134-2&lt;0,0,抽出データ!BF134-2)</f>
        <v>0</v>
      </c>
      <c r="AQ134" s="2">
        <f>IF(抽出データ!BG134-2&lt;0,0,抽出データ!BG134-2)</f>
        <v>1</v>
      </c>
      <c r="AR134" s="2">
        <f>IF(抽出データ!BH134-2&lt;0,0,抽出データ!BH134-2)</f>
        <v>0</v>
      </c>
      <c r="AS134" s="2">
        <f t="shared" si="37"/>
        <v>0</v>
      </c>
      <c r="AT134" s="2">
        <f>IF(抽出データ!DB134-2&lt;=0,1,2)</f>
        <v>1</v>
      </c>
      <c r="AU134" s="2">
        <f>IF(抽出データ!DD134-2&lt;0,0,抽出データ!DD134-2)</f>
        <v>0</v>
      </c>
      <c r="AV134" s="2">
        <f>IF(抽出データ!DE134-2&lt;0,0,抽出データ!DE134-2)</f>
        <v>1</v>
      </c>
      <c r="AW134" s="2">
        <f>IF(抽出データ!DF134-2&lt;0,0,IF(抽出データ!DF134&gt;3,2,1))</f>
        <v>0</v>
      </c>
      <c r="AX134" s="2">
        <f>IF(抽出データ!DG134-2&lt;=0,1,2)</f>
        <v>1</v>
      </c>
      <c r="AY134" s="8">
        <v>4</v>
      </c>
      <c r="AZ134" s="2">
        <v>2</v>
      </c>
      <c r="BA134" s="2">
        <v>3</v>
      </c>
      <c r="BI134" s="4" t="s">
        <v>445</v>
      </c>
      <c r="BJ134" s="2">
        <v>1</v>
      </c>
      <c r="BK134" s="2">
        <v>100</v>
      </c>
      <c r="BL134" s="2">
        <v>1</v>
      </c>
      <c r="BM134" s="2">
        <v>8000</v>
      </c>
      <c r="BO134" s="2">
        <v>5</v>
      </c>
      <c r="BP134" s="2">
        <v>5</v>
      </c>
      <c r="BQ134" s="2">
        <v>5</v>
      </c>
      <c r="BR134" s="2">
        <v>5</v>
      </c>
      <c r="BS134" s="2">
        <v>5</v>
      </c>
      <c r="BT134" s="2">
        <v>4</v>
      </c>
      <c r="BV134" s="2">
        <f t="shared" si="38"/>
        <v>34</v>
      </c>
      <c r="BW134" s="2">
        <f t="shared" si="39"/>
        <v>19</v>
      </c>
      <c r="BX134" s="2">
        <f t="shared" si="40"/>
        <v>8</v>
      </c>
      <c r="BY134" s="2">
        <f t="shared" si="41"/>
        <v>6</v>
      </c>
      <c r="BZ134" s="2">
        <f t="shared" si="42"/>
        <v>25</v>
      </c>
      <c r="CA134" s="2">
        <f t="shared" si="43"/>
        <v>8</v>
      </c>
      <c r="CB134" s="2">
        <f t="shared" si="44"/>
        <v>5</v>
      </c>
      <c r="CC134" s="2">
        <f t="shared" si="45"/>
        <v>10</v>
      </c>
      <c r="CD134" s="2">
        <f t="shared" si="46"/>
        <v>13</v>
      </c>
      <c r="CE134" s="2">
        <f t="shared" si="47"/>
        <v>13</v>
      </c>
      <c r="CF134" s="2">
        <f t="shared" si="48"/>
        <v>10</v>
      </c>
      <c r="CG134" s="2">
        <f t="shared" si="49"/>
        <v>12</v>
      </c>
      <c r="CH134" s="2">
        <f t="shared" si="53"/>
        <v>3</v>
      </c>
      <c r="CI134" s="2">
        <f t="shared" si="50"/>
        <v>3</v>
      </c>
      <c r="CJ134" s="2">
        <f t="shared" si="51"/>
        <v>12</v>
      </c>
      <c r="CK134" s="2">
        <f>55+IF(抽出データ!BJ134=1,60,0)+IF(抽出データ!BK134=1,25,0)+IF(抽出データ!BM134=1,5,0)+IF(抽出データ!BL134=1,5,0)+IF(抽出データ!BN134=1,5,0)</f>
        <v>55</v>
      </c>
      <c r="CL134" s="2">
        <f>(80+IF(抽出データ!BR134=1,12,0)+IF(SUM(抽出データ!BS134:BV134,抽出データ!CB134)&gt;1,22,IF(SUM(抽出データ!BS134:BV134,抽出データ!CB134)=1,11,0)))</f>
        <v>80</v>
      </c>
      <c r="CM134" s="2">
        <f>80+IF(抽出データ!CH134=1,40,0)+IF(抽出データ!CI134=1,20,0)+IF(抽出データ!CJ134=1,20,0)</f>
        <v>80</v>
      </c>
      <c r="CN134" s="2">
        <f>80+IF(抽出データ!CN134=1,10,0)+IF(抽出データ!CO134=1,5,0)+IF(抽出データ!CP134=1,10,0)+12</f>
        <v>92</v>
      </c>
      <c r="CO134" s="2">
        <f>IF(SUM(抽出データ!CT134:CW134)&gt;0,120,100)</f>
        <v>100</v>
      </c>
      <c r="CQ134" s="2">
        <f t="shared" si="52"/>
        <v>72.2</v>
      </c>
    </row>
    <row r="135" spans="1:95">
      <c r="A135" s="2">
        <v>2007</v>
      </c>
      <c r="B135" s="2">
        <v>200</v>
      </c>
      <c r="C135" s="2">
        <v>2</v>
      </c>
      <c r="D135" s="2">
        <f t="shared" si="36"/>
        <v>100</v>
      </c>
      <c r="E135" s="4" t="s">
        <v>145</v>
      </c>
      <c r="F135" s="2">
        <f>IF(抽出データ!S135-2&lt;0,0,抽出データ!S135-2)</f>
        <v>2</v>
      </c>
      <c r="G135" s="2">
        <f>IF(抽出データ!T135-2&lt;0,0,抽出データ!T135-2)</f>
        <v>1</v>
      </c>
      <c r="H135" s="2">
        <f>IF(抽出データ!U135-2&lt;0,0,抽出データ!U135-2)</f>
        <v>1</v>
      </c>
      <c r="I135" s="2">
        <f>IF(抽出データ!V135-2&lt;0,0,抽出データ!V135-2)</f>
        <v>2</v>
      </c>
      <c r="J135" s="2">
        <f>MIN(2,IF(抽出データ!W135-2&lt;0,0,抽出データ!W135-2))</f>
        <v>1</v>
      </c>
      <c r="K135" s="2">
        <f>IF(抽出データ!X135-2&lt;0,0,抽出データ!X135-2)</f>
        <v>0</v>
      </c>
      <c r="L135" s="2">
        <f>IF(抽出データ!Y135-2&lt;0,0,抽出データ!Y135-2)</f>
        <v>0</v>
      </c>
      <c r="M135" s="2">
        <f>IF(抽出データ!Z135-2&lt;0,0,抽出データ!Z135-2)</f>
        <v>2</v>
      </c>
      <c r="N135" s="2">
        <f>IF(抽出データ!AB135-2&lt;0,0,抽出データ!AB135-2)</f>
        <v>2</v>
      </c>
      <c r="O135" s="2">
        <f>IF(抽出データ!AC135-2&lt;0,0,抽出データ!AC135-2)</f>
        <v>2</v>
      </c>
      <c r="P135" s="2">
        <f>IF(抽出データ!AD135-2&lt;0,0,抽出データ!AD135-2)</f>
        <v>2</v>
      </c>
      <c r="Q135" s="2">
        <f>IF(抽出データ!AE135-2&lt;0,0,抽出データ!AE135-2)</f>
        <v>2</v>
      </c>
      <c r="R135" s="2">
        <f>IF(抽出データ!AF135-2&lt;0,0,抽出データ!AF135-2)</f>
        <v>1</v>
      </c>
      <c r="S135" s="2">
        <f>IF(抽出データ!AG135-2&lt;0,0,抽出データ!AG135-2)</f>
        <v>1</v>
      </c>
      <c r="T135" s="2">
        <f>IF(抽出データ!AH135-2&lt;0,0,抽出データ!AH135-2)</f>
        <v>2</v>
      </c>
      <c r="U135" s="2">
        <f>IF(抽出データ!AI135-2&lt;0,0,抽出データ!AI135-2)</f>
        <v>1</v>
      </c>
      <c r="V135" s="2">
        <f>IF(抽出データ!AJ135-2&lt;0,0,抽出データ!AJ135-2)</f>
        <v>1</v>
      </c>
      <c r="W135" s="2">
        <f>IF(抽出データ!AK135-2&lt;0,0,抽出データ!AK135-2)</f>
        <v>2</v>
      </c>
      <c r="X135" s="2">
        <f>IF(抽出データ!AL135-2&lt;0,0,抽出データ!AL135-2)</f>
        <v>0</v>
      </c>
      <c r="Y135" s="2">
        <f>IF(抽出データ!AM135-2&lt;0,0,抽出データ!AM135-2)</f>
        <v>1</v>
      </c>
      <c r="Z135" s="2">
        <f>IF(抽出データ!AN135-2&lt;0,0,抽出データ!AN135-2)</f>
        <v>1</v>
      </c>
      <c r="AA135" s="2">
        <f>IF(抽出データ!AO135-2&lt;0,0,抽出データ!AO135-2)</f>
        <v>2</v>
      </c>
      <c r="AB135" s="2">
        <f>IF(抽出データ!AP135-2&lt;0,0,抽出データ!AP135-2)</f>
        <v>2</v>
      </c>
      <c r="AC135" s="2">
        <f>IF(抽出データ!AQ135-2&lt;0,0,抽出データ!AQ135-2)</f>
        <v>2</v>
      </c>
      <c r="AD135" s="2">
        <f>IF(抽出データ!AR135-2&lt;=0,1,2)</f>
        <v>1</v>
      </c>
      <c r="AE135" s="2">
        <f>IF(抽出データ!AS135-2&lt;=0,1,2)</f>
        <v>1</v>
      </c>
      <c r="AF135" s="2">
        <f>IF(抽出データ!AT135-2&lt;=0,1,2)</f>
        <v>1</v>
      </c>
      <c r="AG135" s="2">
        <f>IF(抽出データ!AU135-2&lt;=0,1,2)</f>
        <v>1</v>
      </c>
      <c r="AH135" s="2">
        <f>IF(抽出データ!AV135-2&lt;=0,1,2)</f>
        <v>1</v>
      </c>
      <c r="AI135" s="2">
        <f>IF(抽出データ!AW135-2&lt;=0,1,2)</f>
        <v>1</v>
      </c>
      <c r="AJ135" s="2">
        <f>IF(抽出データ!AX135-2&lt;=0,1,2)</f>
        <v>1</v>
      </c>
      <c r="AK135" s="2">
        <f>IF(抽出データ!AY135-2&lt;=0,1,2)</f>
        <v>1</v>
      </c>
      <c r="AL135" s="2">
        <f>IF(抽出データ!AZ135-2&lt;0,0,抽出データ!AZ135-2)</f>
        <v>1</v>
      </c>
      <c r="AM135" s="2">
        <f>IF(抽出データ!BB135-2&lt;0,0,抽出データ!BB135-2)</f>
        <v>1</v>
      </c>
      <c r="AN135" s="2">
        <f>IF(抽出データ!BD135-2&lt;0,0,抽出データ!BD135-2)</f>
        <v>2</v>
      </c>
      <c r="AO135" s="2">
        <f>MIN(2,IF(抽出データ!BE135-2&lt;0,0,抽出データ!BE135-2))</f>
        <v>0</v>
      </c>
      <c r="AP135" s="2">
        <f>IF(抽出データ!BF135-2&lt;0,0,抽出データ!BF135-2)</f>
        <v>1</v>
      </c>
      <c r="AQ135" s="2">
        <f>IF(抽出データ!BG135-2&lt;0,0,抽出データ!BG135-2)</f>
        <v>1</v>
      </c>
      <c r="AR135" s="2">
        <f>IF(抽出データ!BH135-2&lt;0,0,抽出データ!BH135-2)</f>
        <v>1</v>
      </c>
      <c r="AS135" s="2">
        <f t="shared" si="37"/>
        <v>0</v>
      </c>
      <c r="AT135" s="2">
        <f>IF(抽出データ!DB135-2&lt;=0,1,2)</f>
        <v>1</v>
      </c>
      <c r="AU135" s="2">
        <f>IF(抽出データ!DD135-2&lt;0,0,抽出データ!DD135-2)</f>
        <v>1</v>
      </c>
      <c r="AV135" s="2">
        <f>IF(抽出データ!DE135-2&lt;0,0,抽出データ!DE135-2)</f>
        <v>2</v>
      </c>
      <c r="AW135" s="2">
        <f>IF(抽出データ!DF135-2&lt;0,0,IF(抽出データ!DF135&gt;3,2,1))</f>
        <v>1</v>
      </c>
      <c r="AX135" s="2">
        <f>IF(抽出データ!DG135-2&lt;=0,1,2)</f>
        <v>1</v>
      </c>
      <c r="AY135" s="8">
        <v>4</v>
      </c>
      <c r="AZ135" s="2">
        <v>3</v>
      </c>
      <c r="BA135" s="2">
        <v>3</v>
      </c>
      <c r="BI135" s="4" t="s">
        <v>445</v>
      </c>
      <c r="BJ135" s="2">
        <v>1</v>
      </c>
      <c r="BK135" s="2">
        <v>80</v>
      </c>
      <c r="BL135" s="2">
        <v>3</v>
      </c>
      <c r="BO135" s="2">
        <v>2</v>
      </c>
      <c r="BP135" s="2">
        <v>2</v>
      </c>
      <c r="BQ135" s="2">
        <v>3</v>
      </c>
      <c r="BR135" s="2">
        <v>2</v>
      </c>
      <c r="BS135" s="2">
        <v>2</v>
      </c>
      <c r="BT135" s="2">
        <v>2</v>
      </c>
      <c r="BV135" s="2">
        <f t="shared" si="38"/>
        <v>56.5</v>
      </c>
      <c r="BW135" s="2">
        <f t="shared" si="39"/>
        <v>28</v>
      </c>
      <c r="BX135" s="2">
        <f t="shared" si="40"/>
        <v>10</v>
      </c>
      <c r="BY135" s="2">
        <f t="shared" si="41"/>
        <v>14</v>
      </c>
      <c r="BZ135" s="2">
        <f t="shared" si="42"/>
        <v>29</v>
      </c>
      <c r="CA135" s="2">
        <f t="shared" si="43"/>
        <v>17</v>
      </c>
      <c r="CB135" s="2">
        <f t="shared" si="44"/>
        <v>11</v>
      </c>
      <c r="CC135" s="2">
        <f t="shared" si="45"/>
        <v>16</v>
      </c>
      <c r="CD135" s="2">
        <f t="shared" si="46"/>
        <v>17</v>
      </c>
      <c r="CE135" s="2">
        <f t="shared" si="47"/>
        <v>16</v>
      </c>
      <c r="CF135" s="2">
        <f t="shared" si="48"/>
        <v>10</v>
      </c>
      <c r="CG135" s="2">
        <f t="shared" si="49"/>
        <v>20</v>
      </c>
      <c r="CH135" s="2">
        <f t="shared" si="53"/>
        <v>5</v>
      </c>
      <c r="CI135" s="2">
        <f t="shared" si="50"/>
        <v>9</v>
      </c>
      <c r="CJ135" s="2">
        <f t="shared" si="51"/>
        <v>26.5</v>
      </c>
      <c r="CK135" s="2">
        <f>55+IF(抽出データ!BJ135=1,60,0)+IF(抽出データ!BK135=1,25,0)+IF(抽出データ!BM135=1,5,0)+IF(抽出データ!BL135=1,5,0)+IF(抽出データ!BN135=1,5,0)</f>
        <v>55</v>
      </c>
      <c r="CL135" s="2">
        <f>(80+IF(抽出データ!BR135=1,12,0)+IF(SUM(抽出データ!BS135:BV135,抽出データ!CB135)&gt;1,22,IF(SUM(抽出データ!BS135:BV135,抽出データ!CB135)=1,11,0)))</f>
        <v>80</v>
      </c>
      <c r="CM135" s="2">
        <f>80+IF(抽出データ!CH135=1,40,0)+IF(抽出データ!CI135=1,20,0)+IF(抽出データ!CJ135=1,20,0)</f>
        <v>80</v>
      </c>
      <c r="CN135" s="2">
        <f>80+IF(抽出データ!CN135=1,10,0)+IF(抽出データ!CO135=1,5,0)+IF(抽出データ!CP135=1,10,0)+12</f>
        <v>92</v>
      </c>
      <c r="CO135" s="2">
        <f>IF(SUM(抽出データ!CT135:CW135)&gt;0,120,100)</f>
        <v>100</v>
      </c>
      <c r="CQ135" s="2">
        <f t="shared" si="52"/>
        <v>72.2</v>
      </c>
    </row>
    <row r="136" spans="1:95">
      <c r="A136" s="2">
        <v>2005</v>
      </c>
      <c r="B136" s="2">
        <v>300</v>
      </c>
      <c r="C136" s="2">
        <v>3</v>
      </c>
      <c r="D136" s="2">
        <f t="shared" si="36"/>
        <v>100</v>
      </c>
      <c r="E136" s="4" t="s">
        <v>146</v>
      </c>
      <c r="F136" s="2">
        <f>IF(抽出データ!S136-2&lt;0,0,抽出データ!S136-2)</f>
        <v>2</v>
      </c>
      <c r="G136" s="2">
        <f>IF(抽出データ!T136-2&lt;0,0,抽出データ!T136-2)</f>
        <v>0</v>
      </c>
      <c r="H136" s="2">
        <f>IF(抽出データ!U136-2&lt;0,0,抽出データ!U136-2)</f>
        <v>1</v>
      </c>
      <c r="I136" s="2">
        <f>IF(抽出データ!V136-2&lt;0,0,抽出データ!V136-2)</f>
        <v>1</v>
      </c>
      <c r="J136" s="2">
        <f>MIN(2,IF(抽出データ!W136-2&lt;0,0,抽出データ!W136-2))</f>
        <v>2</v>
      </c>
      <c r="K136" s="2">
        <f>IF(抽出データ!X136-2&lt;0,0,抽出データ!X136-2)</f>
        <v>0</v>
      </c>
      <c r="L136" s="2">
        <f>IF(抽出データ!Y136-2&lt;0,0,抽出データ!Y136-2)</f>
        <v>0</v>
      </c>
      <c r="M136" s="2">
        <f>IF(抽出データ!Z136-2&lt;0,0,抽出データ!Z136-2)</f>
        <v>2</v>
      </c>
      <c r="N136" s="2">
        <f>IF(抽出データ!AB136-2&lt;0,0,抽出データ!AB136-2)</f>
        <v>2</v>
      </c>
      <c r="O136" s="2">
        <f>IF(抽出データ!AC136-2&lt;0,0,抽出データ!AC136-2)</f>
        <v>2</v>
      </c>
      <c r="P136" s="2">
        <f>IF(抽出データ!AD136-2&lt;0,0,抽出データ!AD136-2)</f>
        <v>2</v>
      </c>
      <c r="Q136" s="2">
        <f>IF(抽出データ!AE136-2&lt;0,0,抽出データ!AE136-2)</f>
        <v>2</v>
      </c>
      <c r="R136" s="2">
        <f>IF(抽出データ!AF136-2&lt;0,0,抽出データ!AF136-2)</f>
        <v>1</v>
      </c>
      <c r="S136" s="2">
        <f>IF(抽出データ!AG136-2&lt;0,0,抽出データ!AG136-2)</f>
        <v>2</v>
      </c>
      <c r="T136" s="2">
        <f>IF(抽出データ!AH136-2&lt;0,0,抽出データ!AH136-2)</f>
        <v>2</v>
      </c>
      <c r="U136" s="2">
        <f>IF(抽出データ!AI136-2&lt;0,0,抽出データ!AI136-2)</f>
        <v>1</v>
      </c>
      <c r="V136" s="2">
        <f>IF(抽出データ!AJ136-2&lt;0,0,抽出データ!AJ136-2)</f>
        <v>1</v>
      </c>
      <c r="W136" s="2">
        <f>IF(抽出データ!AK136-2&lt;0,0,抽出データ!AK136-2)</f>
        <v>2</v>
      </c>
      <c r="X136" s="2">
        <f>IF(抽出データ!AL136-2&lt;0,0,抽出データ!AL136-2)</f>
        <v>2</v>
      </c>
      <c r="Y136" s="2">
        <f>IF(抽出データ!AM136-2&lt;0,0,抽出データ!AM136-2)</f>
        <v>2</v>
      </c>
      <c r="Z136" s="2">
        <f>IF(抽出データ!AN136-2&lt;0,0,抽出データ!AN136-2)</f>
        <v>2</v>
      </c>
      <c r="AA136" s="2">
        <f>IF(抽出データ!AO136-2&lt;0,0,抽出データ!AO136-2)</f>
        <v>2</v>
      </c>
      <c r="AB136" s="2">
        <f>IF(抽出データ!AP136-2&lt;0,0,抽出データ!AP136-2)</f>
        <v>2</v>
      </c>
      <c r="AC136" s="2">
        <f>IF(抽出データ!AQ136-2&lt;0,0,抽出データ!AQ136-2)</f>
        <v>2</v>
      </c>
      <c r="AD136" s="2">
        <f>IF(抽出データ!AR136-2&lt;=0,1,2)</f>
        <v>1</v>
      </c>
      <c r="AE136" s="2">
        <f>IF(抽出データ!AS136-2&lt;=0,1,2)</f>
        <v>1</v>
      </c>
      <c r="AF136" s="2">
        <f>IF(抽出データ!AT136-2&lt;=0,1,2)</f>
        <v>1</v>
      </c>
      <c r="AG136" s="2">
        <f>IF(抽出データ!AU136-2&lt;=0,1,2)</f>
        <v>1</v>
      </c>
      <c r="AH136" s="2">
        <f>IF(抽出データ!AV136-2&lt;=0,1,2)</f>
        <v>1</v>
      </c>
      <c r="AI136" s="2">
        <f>IF(抽出データ!AW136-2&lt;=0,1,2)</f>
        <v>1</v>
      </c>
      <c r="AJ136" s="2">
        <f>IF(抽出データ!AX136-2&lt;=0,1,2)</f>
        <v>1</v>
      </c>
      <c r="AK136" s="2">
        <f>IF(抽出データ!AY136-2&lt;=0,1,2)</f>
        <v>1</v>
      </c>
      <c r="AL136" s="2">
        <f>IF(抽出データ!AZ136-2&lt;0,0,抽出データ!AZ136-2)</f>
        <v>2</v>
      </c>
      <c r="AM136" s="2">
        <f>IF(抽出データ!BB136-2&lt;0,0,抽出データ!BB136-2)</f>
        <v>2</v>
      </c>
      <c r="AN136" s="2">
        <f>IF(抽出データ!BD136-2&lt;0,0,抽出データ!BD136-2)</f>
        <v>2</v>
      </c>
      <c r="AO136" s="2">
        <f>MIN(2,IF(抽出データ!BE136-2&lt;0,0,抽出データ!BE136-2))</f>
        <v>1</v>
      </c>
      <c r="AP136" s="2">
        <f>IF(抽出データ!BF136-2&lt;0,0,抽出データ!BF136-2)</f>
        <v>2</v>
      </c>
      <c r="AQ136" s="2">
        <f>IF(抽出データ!BG136-2&lt;0,0,抽出データ!BG136-2)</f>
        <v>1</v>
      </c>
      <c r="AR136" s="2">
        <f>IF(抽出データ!BH136-2&lt;0,0,抽出データ!BH136-2)</f>
        <v>0</v>
      </c>
      <c r="AS136" s="2">
        <f t="shared" si="37"/>
        <v>0</v>
      </c>
      <c r="AT136" s="2">
        <f>IF(抽出データ!DB136-2&lt;=0,1,2)</f>
        <v>2</v>
      </c>
      <c r="AU136" s="2">
        <f>IF(抽出データ!DD136-2&lt;0,0,抽出データ!DD136-2)</f>
        <v>1</v>
      </c>
      <c r="AV136" s="2">
        <f>IF(抽出データ!DE136-2&lt;0,0,抽出データ!DE136-2)</f>
        <v>2</v>
      </c>
      <c r="AW136" s="2">
        <f>IF(抽出データ!DF136-2&lt;0,0,IF(抽出データ!DF136&gt;3,2,1))</f>
        <v>1</v>
      </c>
      <c r="AX136" s="2">
        <f>IF(抽出データ!DG136-2&lt;=0,1,2)</f>
        <v>1</v>
      </c>
      <c r="AY136" s="8">
        <v>4</v>
      </c>
      <c r="AZ136" s="2">
        <v>3</v>
      </c>
      <c r="BA136" s="2">
        <v>2</v>
      </c>
      <c r="BB136" s="2">
        <v>0</v>
      </c>
      <c r="BC136" s="2">
        <v>1</v>
      </c>
      <c r="BD136" s="2">
        <v>1</v>
      </c>
      <c r="BE136" s="2">
        <v>0</v>
      </c>
      <c r="BF136" s="2">
        <v>1</v>
      </c>
      <c r="BG136" s="2">
        <v>0</v>
      </c>
      <c r="BH136" s="2">
        <v>0</v>
      </c>
      <c r="BI136" s="4" t="s">
        <v>445</v>
      </c>
      <c r="BJ136" s="2">
        <v>1</v>
      </c>
      <c r="BK136" s="2">
        <v>100</v>
      </c>
      <c r="BL136" s="2">
        <v>3</v>
      </c>
      <c r="BO136" s="2">
        <v>6</v>
      </c>
      <c r="BP136" s="2">
        <v>6</v>
      </c>
      <c r="BQ136" s="2">
        <v>6</v>
      </c>
      <c r="BR136" s="2">
        <v>5</v>
      </c>
      <c r="BS136" s="2">
        <v>5</v>
      </c>
      <c r="BT136" s="2">
        <v>6</v>
      </c>
      <c r="BV136" s="2">
        <f t="shared" si="38"/>
        <v>67</v>
      </c>
      <c r="BW136" s="2">
        <f t="shared" si="39"/>
        <v>32</v>
      </c>
      <c r="BX136" s="2">
        <f t="shared" si="40"/>
        <v>10</v>
      </c>
      <c r="BY136" s="2">
        <f t="shared" si="41"/>
        <v>19</v>
      </c>
      <c r="BZ136" s="2">
        <f t="shared" si="42"/>
        <v>32</v>
      </c>
      <c r="CA136" s="2">
        <f t="shared" si="43"/>
        <v>21</v>
      </c>
      <c r="CB136" s="2">
        <f t="shared" si="44"/>
        <v>13</v>
      </c>
      <c r="CC136" s="2">
        <f t="shared" si="45"/>
        <v>20</v>
      </c>
      <c r="CD136" s="2">
        <f t="shared" si="46"/>
        <v>17</v>
      </c>
      <c r="CE136" s="2">
        <f t="shared" si="47"/>
        <v>15</v>
      </c>
      <c r="CF136" s="2">
        <f t="shared" si="48"/>
        <v>9</v>
      </c>
      <c r="CG136" s="2">
        <f t="shared" si="49"/>
        <v>25</v>
      </c>
      <c r="CH136" s="2">
        <f t="shared" si="53"/>
        <v>6</v>
      </c>
      <c r="CI136" s="2">
        <f t="shared" si="50"/>
        <v>13</v>
      </c>
      <c r="CJ136" s="2">
        <f t="shared" si="51"/>
        <v>32</v>
      </c>
      <c r="CK136" s="2">
        <f>55+IF(抽出データ!BJ136=1,60,0)+IF(抽出データ!BK136=1,25,0)+IF(抽出データ!BM136=1,5,0)+IF(抽出データ!BL136=1,5,0)+IF(抽出データ!BN136=1,5,0)</f>
        <v>55</v>
      </c>
      <c r="CL136" s="2">
        <f>(80+IF(抽出データ!BR136=1,12,0)+IF(SUM(抽出データ!BS136:BV136,抽出データ!CB136)&gt;1,22,IF(SUM(抽出データ!BS136:BV136,抽出データ!CB136)=1,11,0)))</f>
        <v>92</v>
      </c>
      <c r="CM136" s="2">
        <f>80+IF(抽出データ!CH136=1,40,0)+IF(抽出データ!CI136=1,20,0)+IF(抽出データ!CJ136=1,20,0)</f>
        <v>80</v>
      </c>
      <c r="CN136" s="2">
        <f>80+IF(抽出データ!CN136=1,10,0)+IF(抽出データ!CO136=1,5,0)+IF(抽出データ!CP136=1,10,0)+12</f>
        <v>92</v>
      </c>
      <c r="CO136" s="2">
        <f>IF(SUM(抽出データ!CT136:CW136)&gt;0,120,100)</f>
        <v>100</v>
      </c>
      <c r="CQ136" s="2">
        <f t="shared" si="52"/>
        <v>75.8</v>
      </c>
    </row>
    <row r="137" spans="1:95">
      <c r="A137" s="2">
        <v>2000</v>
      </c>
      <c r="B137" s="2">
        <v>600</v>
      </c>
      <c r="C137" s="2">
        <v>6</v>
      </c>
      <c r="D137" s="2">
        <f t="shared" si="36"/>
        <v>100</v>
      </c>
      <c r="E137" s="4" t="s">
        <v>147</v>
      </c>
      <c r="F137" s="2">
        <f>IF(抽出データ!S137-2&lt;0,0,抽出データ!S137-2)</f>
        <v>2</v>
      </c>
      <c r="G137" s="2">
        <f>IF(抽出データ!T137-2&lt;0,0,抽出データ!T137-2)</f>
        <v>2</v>
      </c>
      <c r="H137" s="2">
        <f>IF(抽出データ!U137-2&lt;0,0,抽出データ!U137-2)</f>
        <v>1</v>
      </c>
      <c r="I137" s="2">
        <f>IF(抽出データ!V137-2&lt;0,0,抽出データ!V137-2)</f>
        <v>1</v>
      </c>
      <c r="J137" s="2">
        <f>MIN(2,IF(抽出データ!W137-2&lt;0,0,抽出データ!W137-2))</f>
        <v>2</v>
      </c>
      <c r="K137" s="2">
        <f>IF(抽出データ!X137-2&lt;0,0,抽出データ!X137-2)</f>
        <v>0</v>
      </c>
      <c r="L137" s="2">
        <f>IF(抽出データ!Y137-2&lt;0,0,抽出データ!Y137-2)</f>
        <v>0</v>
      </c>
      <c r="M137" s="2">
        <f>IF(抽出データ!Z137-2&lt;0,0,抽出データ!Z137-2)</f>
        <v>0</v>
      </c>
      <c r="N137" s="2">
        <f>IF(抽出データ!AB137-2&lt;0,0,抽出データ!AB137-2)</f>
        <v>0</v>
      </c>
      <c r="O137" s="2">
        <f>IF(抽出データ!AC137-2&lt;0,0,抽出データ!AC137-2)</f>
        <v>0</v>
      </c>
      <c r="P137" s="2">
        <f>IF(抽出データ!AD137-2&lt;0,0,抽出データ!AD137-2)</f>
        <v>0</v>
      </c>
      <c r="Q137" s="2">
        <f>IF(抽出データ!AE137-2&lt;0,0,抽出データ!AE137-2)</f>
        <v>1</v>
      </c>
      <c r="R137" s="2">
        <f>IF(抽出データ!AF137-2&lt;0,0,抽出データ!AF137-2)</f>
        <v>0</v>
      </c>
      <c r="S137" s="2">
        <f>IF(抽出データ!AG137-2&lt;0,0,抽出データ!AG137-2)</f>
        <v>1</v>
      </c>
      <c r="T137" s="2">
        <f>IF(抽出データ!AH137-2&lt;0,0,抽出データ!AH137-2)</f>
        <v>0</v>
      </c>
      <c r="U137" s="2">
        <f>IF(抽出データ!AI137-2&lt;0,0,抽出データ!AI137-2)</f>
        <v>1</v>
      </c>
      <c r="V137" s="2">
        <f>IF(抽出データ!AJ137-2&lt;0,0,抽出データ!AJ137-2)</f>
        <v>0</v>
      </c>
      <c r="W137" s="2">
        <f>IF(抽出データ!AK137-2&lt;0,0,抽出データ!AK137-2)</f>
        <v>1</v>
      </c>
      <c r="X137" s="2">
        <f>IF(抽出データ!AL137-2&lt;0,0,抽出データ!AL137-2)</f>
        <v>0</v>
      </c>
      <c r="Y137" s="2">
        <f>IF(抽出データ!AM137-2&lt;0,0,抽出データ!AM137-2)</f>
        <v>0</v>
      </c>
      <c r="Z137" s="2">
        <f>IF(抽出データ!AN137-2&lt;0,0,抽出データ!AN137-2)</f>
        <v>1</v>
      </c>
      <c r="AA137" s="2">
        <f>IF(抽出データ!AO137-2&lt;0,0,抽出データ!AO137-2)</f>
        <v>1</v>
      </c>
      <c r="AB137" s="2">
        <f>IF(抽出データ!AP137-2&lt;0,0,抽出データ!AP137-2)</f>
        <v>1</v>
      </c>
      <c r="AC137" s="2">
        <f>IF(抽出データ!AQ137-2&lt;0,0,抽出データ!AQ137-2)</f>
        <v>1</v>
      </c>
      <c r="AD137" s="2">
        <f>IF(抽出データ!AR137-2&lt;=0,1,2)</f>
        <v>2</v>
      </c>
      <c r="AE137" s="2">
        <f>IF(抽出データ!AS137-2&lt;=0,1,2)</f>
        <v>2</v>
      </c>
      <c r="AF137" s="2">
        <f>IF(抽出データ!AT137-2&lt;=0,1,2)</f>
        <v>2</v>
      </c>
      <c r="AG137" s="2">
        <f>IF(抽出データ!AU137-2&lt;=0,1,2)</f>
        <v>2</v>
      </c>
      <c r="AH137" s="2">
        <f>IF(抽出データ!AV137-2&lt;=0,1,2)</f>
        <v>2</v>
      </c>
      <c r="AI137" s="2">
        <f>IF(抽出データ!AW137-2&lt;=0,1,2)</f>
        <v>2</v>
      </c>
      <c r="AJ137" s="2">
        <f>IF(抽出データ!AX137-2&lt;=0,1,2)</f>
        <v>1</v>
      </c>
      <c r="AK137" s="2">
        <f>IF(抽出データ!AY137-2&lt;=0,1,2)</f>
        <v>1</v>
      </c>
      <c r="AL137" s="2">
        <f>IF(抽出データ!AZ137-2&lt;0,0,抽出データ!AZ137-2)</f>
        <v>0</v>
      </c>
      <c r="AM137" s="2">
        <f>IF(抽出データ!BB137-2&lt;0,0,抽出データ!BB137-2)</f>
        <v>0</v>
      </c>
      <c r="AN137" s="2">
        <f>IF(抽出データ!BD137-2&lt;0,0,抽出データ!BD137-2)</f>
        <v>1</v>
      </c>
      <c r="AO137" s="2">
        <f>MIN(2,IF(抽出データ!BE137-2&lt;0,0,抽出データ!BE137-2))</f>
        <v>1</v>
      </c>
      <c r="AP137" s="2">
        <f>IF(抽出データ!BF137-2&lt;0,0,抽出データ!BF137-2)</f>
        <v>0</v>
      </c>
      <c r="AQ137" s="2">
        <f>IF(抽出データ!BG137-2&lt;0,0,抽出データ!BG137-2)</f>
        <v>0</v>
      </c>
      <c r="AR137" s="2">
        <f>IF(抽出データ!BH137-2&lt;0,0,抽出データ!BH137-2)</f>
        <v>1</v>
      </c>
      <c r="AS137" s="2">
        <f t="shared" si="37"/>
        <v>0</v>
      </c>
      <c r="AT137" s="2">
        <f>IF(抽出データ!DB137-2&lt;=0,1,2)</f>
        <v>2</v>
      </c>
      <c r="AU137" s="2">
        <f>IF(抽出データ!DD137-2&lt;0,0,抽出データ!DD137-2)</f>
        <v>1</v>
      </c>
      <c r="AV137" s="2">
        <f>IF(抽出データ!DE137-2&lt;0,0,抽出データ!DE137-2)</f>
        <v>1</v>
      </c>
      <c r="AW137" s="2">
        <f>IF(抽出データ!DF137-2&lt;0,0,IF(抽出データ!DF137&gt;3,2,1))</f>
        <v>1</v>
      </c>
      <c r="AX137" s="2">
        <f>IF(抽出データ!DG137-2&lt;=0,1,2)</f>
        <v>2</v>
      </c>
      <c r="AY137" s="8">
        <v>3</v>
      </c>
      <c r="AZ137" s="2">
        <v>2</v>
      </c>
      <c r="BA137" s="2">
        <v>2</v>
      </c>
      <c r="BB137" s="2">
        <v>0</v>
      </c>
      <c r="BC137" s="2">
        <v>0</v>
      </c>
      <c r="BD137" s="2">
        <v>1</v>
      </c>
      <c r="BE137" s="2">
        <v>0</v>
      </c>
      <c r="BF137" s="2">
        <v>0</v>
      </c>
      <c r="BG137" s="2">
        <v>0</v>
      </c>
      <c r="BH137" s="2">
        <v>0</v>
      </c>
      <c r="BI137" s="4" t="s">
        <v>445</v>
      </c>
      <c r="BJ137" s="2">
        <v>2</v>
      </c>
      <c r="BL137" s="2">
        <v>3</v>
      </c>
      <c r="BO137" s="2">
        <v>4</v>
      </c>
      <c r="BP137" s="2">
        <v>5</v>
      </c>
      <c r="BQ137" s="2">
        <v>4</v>
      </c>
      <c r="BR137" s="2">
        <v>4</v>
      </c>
      <c r="BS137" s="2">
        <v>3</v>
      </c>
      <c r="BT137" s="2">
        <v>4</v>
      </c>
      <c r="BV137" s="2">
        <f t="shared" si="38"/>
        <v>40</v>
      </c>
      <c r="BW137" s="2">
        <f t="shared" si="39"/>
        <v>15</v>
      </c>
      <c r="BX137" s="2">
        <f t="shared" si="40"/>
        <v>11</v>
      </c>
      <c r="BY137" s="2">
        <f t="shared" si="41"/>
        <v>13</v>
      </c>
      <c r="BZ137" s="2">
        <f t="shared" si="42"/>
        <v>25</v>
      </c>
      <c r="CA137" s="2">
        <f t="shared" si="43"/>
        <v>6</v>
      </c>
      <c r="CB137" s="2">
        <f t="shared" si="44"/>
        <v>9</v>
      </c>
      <c r="CC137" s="2">
        <f t="shared" si="45"/>
        <v>3</v>
      </c>
      <c r="CD137" s="2">
        <f t="shared" si="46"/>
        <v>22</v>
      </c>
      <c r="CE137" s="2">
        <f t="shared" si="47"/>
        <v>18</v>
      </c>
      <c r="CF137" s="2">
        <f t="shared" si="48"/>
        <v>13</v>
      </c>
      <c r="CG137" s="2">
        <f t="shared" si="49"/>
        <v>9</v>
      </c>
      <c r="CH137" s="2">
        <f t="shared" si="53"/>
        <v>6</v>
      </c>
      <c r="CI137" s="2">
        <f t="shared" si="50"/>
        <v>6</v>
      </c>
      <c r="CJ137" s="2">
        <f t="shared" si="51"/>
        <v>14</v>
      </c>
      <c r="CK137" s="2">
        <f>55+IF(抽出データ!BJ137=1,60,0)+IF(抽出データ!BK137=1,25,0)+IF(抽出データ!BM137=1,5,0)+IF(抽出データ!BL137=1,5,0)+IF(抽出データ!BN137=1,5,0)</f>
        <v>80</v>
      </c>
      <c r="CL137" s="2">
        <f>(80+IF(抽出データ!BR137=1,12,0)+IF(SUM(抽出データ!BS137:BV137,抽出データ!CB137)&gt;1,22,IF(SUM(抽出データ!BS137:BV137,抽出データ!CB137)=1,11,0)))</f>
        <v>91</v>
      </c>
      <c r="CM137" s="2">
        <f>80+IF(抽出データ!CH137=1,40,0)+IF(抽出データ!CI137=1,20,0)+IF(抽出データ!CJ137=1,20,0)</f>
        <v>100</v>
      </c>
      <c r="CN137" s="2">
        <f>80+IF(抽出データ!CN137=1,10,0)+IF(抽出データ!CO137=1,5,0)+IF(抽出データ!CP137=1,10,0)+12</f>
        <v>92</v>
      </c>
      <c r="CO137" s="2">
        <f>IF(SUM(抽出データ!CT137:CW137)&gt;0,120,100)</f>
        <v>100</v>
      </c>
      <c r="CQ137" s="2">
        <f t="shared" si="52"/>
        <v>88.5</v>
      </c>
    </row>
    <row r="138" spans="1:95">
      <c r="A138" s="2">
        <v>2013</v>
      </c>
      <c r="B138" s="2">
        <v>125</v>
      </c>
      <c r="C138" s="2">
        <v>23</v>
      </c>
      <c r="D138" s="2">
        <f t="shared" si="36"/>
        <v>5.4347826086956523</v>
      </c>
      <c r="E138" s="4" t="s">
        <v>148</v>
      </c>
      <c r="F138" s="2">
        <f>IF(抽出データ!S138-2&lt;0,0,抽出データ!S138-2)</f>
        <v>0</v>
      </c>
      <c r="G138" s="2">
        <f>IF(抽出データ!T138-2&lt;0,0,抽出データ!T138-2)</f>
        <v>0</v>
      </c>
      <c r="H138" s="2">
        <f>IF(抽出データ!U138-2&lt;0,0,抽出データ!U138-2)</f>
        <v>0</v>
      </c>
      <c r="I138" s="2">
        <f>IF(抽出データ!V138-2&lt;0,0,抽出データ!V138-2)</f>
        <v>0</v>
      </c>
      <c r="J138" s="2">
        <f>MIN(2,IF(抽出データ!W138-2&lt;0,0,抽出データ!W138-2))</f>
        <v>0</v>
      </c>
      <c r="K138" s="2">
        <f>IF(抽出データ!X138-2&lt;0,0,抽出データ!X138-2)</f>
        <v>0</v>
      </c>
      <c r="L138" s="2">
        <f>IF(抽出データ!Y138-2&lt;0,0,抽出データ!Y138-2)</f>
        <v>1</v>
      </c>
      <c r="M138" s="2">
        <f>IF(抽出データ!Z138-2&lt;0,0,抽出データ!Z138-2)</f>
        <v>1</v>
      </c>
      <c r="N138" s="2">
        <f>IF(抽出データ!AB138-2&lt;0,0,抽出データ!AB138-2)</f>
        <v>1</v>
      </c>
      <c r="O138" s="2">
        <f>IF(抽出データ!AC138-2&lt;0,0,抽出データ!AC138-2)</f>
        <v>1</v>
      </c>
      <c r="P138" s="2">
        <f>IF(抽出データ!AD138-2&lt;0,0,抽出データ!AD138-2)</f>
        <v>1</v>
      </c>
      <c r="Q138" s="2">
        <f>IF(抽出データ!AE138-2&lt;0,0,抽出データ!AE138-2)</f>
        <v>1</v>
      </c>
      <c r="R138" s="2">
        <f>IF(抽出データ!AF138-2&lt;0,0,抽出データ!AF138-2)</f>
        <v>1</v>
      </c>
      <c r="S138" s="2">
        <f>IF(抽出データ!AG138-2&lt;0,0,抽出データ!AG138-2)</f>
        <v>1</v>
      </c>
      <c r="T138" s="2">
        <f>IF(抽出データ!AH138-2&lt;0,0,抽出データ!AH138-2)</f>
        <v>1</v>
      </c>
      <c r="U138" s="2">
        <f>IF(抽出データ!AI138-2&lt;0,0,抽出データ!AI138-2)</f>
        <v>1</v>
      </c>
      <c r="V138" s="2">
        <f>IF(抽出データ!AJ138-2&lt;0,0,抽出データ!AJ138-2)</f>
        <v>1</v>
      </c>
      <c r="W138" s="2">
        <f>IF(抽出データ!AK138-2&lt;0,0,抽出データ!AK138-2)</f>
        <v>1</v>
      </c>
      <c r="X138" s="2">
        <f>IF(抽出データ!AL138-2&lt;0,0,抽出データ!AL138-2)</f>
        <v>1</v>
      </c>
      <c r="Y138" s="2">
        <f>IF(抽出データ!AM138-2&lt;0,0,抽出データ!AM138-2)</f>
        <v>1</v>
      </c>
      <c r="Z138" s="2">
        <f>IF(抽出データ!AN138-2&lt;0,0,抽出データ!AN138-2)</f>
        <v>1</v>
      </c>
      <c r="AA138" s="2">
        <f>IF(抽出データ!AO138-2&lt;0,0,抽出データ!AO138-2)</f>
        <v>1</v>
      </c>
      <c r="AB138" s="2">
        <f>IF(抽出データ!AP138-2&lt;0,0,抽出データ!AP138-2)</f>
        <v>1</v>
      </c>
      <c r="AC138" s="2">
        <f>IF(抽出データ!AQ138-2&lt;0,0,抽出データ!AQ138-2)</f>
        <v>1</v>
      </c>
      <c r="AD138" s="2">
        <f>IF(抽出データ!AR138-2&lt;=0,1,2)</f>
        <v>2</v>
      </c>
      <c r="AE138" s="2">
        <f>IF(抽出データ!AS138-2&lt;=0,1,2)</f>
        <v>2</v>
      </c>
      <c r="AF138" s="2">
        <f>IF(抽出データ!AT138-2&lt;=0,1,2)</f>
        <v>2</v>
      </c>
      <c r="AG138" s="2">
        <f>IF(抽出データ!AU138-2&lt;=0,1,2)</f>
        <v>1</v>
      </c>
      <c r="AH138" s="2">
        <f>IF(抽出データ!AV138-2&lt;=0,1,2)</f>
        <v>2</v>
      </c>
      <c r="AI138" s="2">
        <f>IF(抽出データ!AW138-2&lt;=0,1,2)</f>
        <v>2</v>
      </c>
      <c r="AJ138" s="2">
        <f>IF(抽出データ!AX138-2&lt;=0,1,2)</f>
        <v>2</v>
      </c>
      <c r="AK138" s="2">
        <f>IF(抽出データ!AY138-2&lt;=0,1,2)</f>
        <v>2</v>
      </c>
      <c r="AL138" s="2">
        <f>IF(抽出データ!AZ138-2&lt;0,0,抽出データ!AZ138-2)</f>
        <v>1</v>
      </c>
      <c r="AM138" s="2">
        <f>IF(抽出データ!BB138-2&lt;0,0,抽出データ!BB138-2)</f>
        <v>1</v>
      </c>
      <c r="AN138" s="2">
        <f>IF(抽出データ!BD138-2&lt;0,0,抽出データ!BD138-2)</f>
        <v>1</v>
      </c>
      <c r="AO138" s="2">
        <f>MIN(2,IF(抽出データ!BE138-2&lt;0,0,抽出データ!BE138-2))</f>
        <v>1</v>
      </c>
      <c r="AP138" s="2">
        <f>IF(抽出データ!BF138-2&lt;0,0,抽出データ!BF138-2)</f>
        <v>1</v>
      </c>
      <c r="AQ138" s="2">
        <f>IF(抽出データ!BG138-2&lt;0,0,抽出データ!BG138-2)</f>
        <v>1</v>
      </c>
      <c r="AR138" s="2">
        <f>IF(抽出データ!BH138-2&lt;0,0,抽出データ!BH138-2)</f>
        <v>1</v>
      </c>
      <c r="AS138" s="2">
        <f t="shared" si="37"/>
        <v>0</v>
      </c>
      <c r="AT138" s="2">
        <f>IF(抽出データ!DB138-2&lt;=0,1,2)</f>
        <v>1</v>
      </c>
      <c r="AU138" s="2">
        <f>IF(抽出データ!DD138-2&lt;0,0,抽出データ!DD138-2)</f>
        <v>1</v>
      </c>
      <c r="AV138" s="2">
        <f>IF(抽出データ!DE138-2&lt;0,0,抽出データ!DE138-2)</f>
        <v>0</v>
      </c>
      <c r="AW138" s="2">
        <f>IF(抽出データ!DF138-2&lt;0,0,IF(抽出データ!DF138&gt;3,2,1))</f>
        <v>1</v>
      </c>
      <c r="AX138" s="2">
        <f>IF(抽出データ!DG138-2&lt;=0,1,2)</f>
        <v>2</v>
      </c>
      <c r="AY138" s="8">
        <v>3</v>
      </c>
      <c r="AZ138" s="2">
        <v>2</v>
      </c>
      <c r="BA138" s="2">
        <v>3</v>
      </c>
      <c r="BI138" s="4" t="s">
        <v>445</v>
      </c>
      <c r="BJ138" s="2">
        <v>1</v>
      </c>
      <c r="BK138" s="2">
        <v>30</v>
      </c>
      <c r="BL138" s="2">
        <v>1</v>
      </c>
      <c r="BM138" s="2">
        <v>20000</v>
      </c>
      <c r="BO138" s="2">
        <v>4</v>
      </c>
      <c r="BP138" s="2">
        <v>4</v>
      </c>
      <c r="BQ138" s="2">
        <v>4</v>
      </c>
      <c r="BR138" s="2">
        <v>4</v>
      </c>
      <c r="BS138" s="2">
        <v>5</v>
      </c>
      <c r="BT138" s="2">
        <v>4</v>
      </c>
      <c r="BV138" s="2">
        <f t="shared" si="38"/>
        <v>47.5</v>
      </c>
      <c r="BW138" s="2">
        <f t="shared" si="39"/>
        <v>17</v>
      </c>
      <c r="BX138" s="2">
        <f t="shared" si="40"/>
        <v>11</v>
      </c>
      <c r="BY138" s="2">
        <f t="shared" si="41"/>
        <v>15</v>
      </c>
      <c r="BZ138" s="2">
        <f t="shared" si="42"/>
        <v>24</v>
      </c>
      <c r="CA138" s="2">
        <f t="shared" si="43"/>
        <v>12</v>
      </c>
      <c r="CB138" s="2">
        <f t="shared" si="44"/>
        <v>8</v>
      </c>
      <c r="CC138" s="2">
        <f t="shared" si="45"/>
        <v>11</v>
      </c>
      <c r="CD138" s="2">
        <f t="shared" si="46"/>
        <v>17</v>
      </c>
      <c r="CE138" s="2">
        <f t="shared" si="47"/>
        <v>13</v>
      </c>
      <c r="CF138" s="2">
        <f t="shared" si="48"/>
        <v>9</v>
      </c>
      <c r="CG138" s="2">
        <f t="shared" si="49"/>
        <v>15</v>
      </c>
      <c r="CH138" s="2">
        <f t="shared" si="53"/>
        <v>4</v>
      </c>
      <c r="CI138" s="2">
        <f t="shared" si="50"/>
        <v>9</v>
      </c>
      <c r="CJ138" s="2">
        <f t="shared" si="51"/>
        <v>14.5</v>
      </c>
      <c r="CK138" s="2">
        <f>55+IF(抽出データ!BJ138=1,60,0)+IF(抽出データ!BK138=1,25,0)+IF(抽出データ!BM138=1,5,0)+IF(抽出データ!BL138=1,5,0)+IF(抽出データ!BN138=1,5,0)</f>
        <v>60</v>
      </c>
      <c r="CL138" s="2">
        <f>(80+IF(抽出データ!BR138=1,12,0)+IF(SUM(抽出データ!BS138:BV138,抽出データ!CB138)&gt;1,22,IF(SUM(抽出データ!BS138:BV138,抽出データ!CB138)=1,11,0)))</f>
        <v>91</v>
      </c>
      <c r="CM138" s="2">
        <f>80+IF(抽出データ!CH138=1,40,0)+IF(抽出データ!CI138=1,20,0)+IF(抽出データ!CJ138=1,20,0)</f>
        <v>100</v>
      </c>
      <c r="CN138" s="2">
        <f>80+IF(抽出データ!CN138=1,10,0)+IF(抽出データ!CO138=1,5,0)+IF(抽出データ!CP138=1,10,0)+12</f>
        <v>97</v>
      </c>
      <c r="CO138" s="2">
        <f>IF(SUM(抽出データ!CT138:CW138)&gt;0,120,100)</f>
        <v>120</v>
      </c>
      <c r="CQ138" s="2">
        <f t="shared" si="52"/>
        <v>82</v>
      </c>
    </row>
    <row r="139" spans="1:95">
      <c r="A139" s="2">
        <v>2008</v>
      </c>
      <c r="B139" s="2">
        <v>100</v>
      </c>
      <c r="C139" s="2">
        <v>12</v>
      </c>
      <c r="D139" s="2">
        <f t="shared" si="36"/>
        <v>8.3333333333333339</v>
      </c>
      <c r="E139" s="4" t="s">
        <v>44</v>
      </c>
      <c r="F139" s="2">
        <f>IF(抽出データ!S139-2&lt;0,0,抽出データ!S139-2)</f>
        <v>0</v>
      </c>
      <c r="G139" s="2">
        <f>IF(抽出データ!T139-2&lt;0,0,抽出データ!T139-2)</f>
        <v>0</v>
      </c>
      <c r="H139" s="2">
        <f>IF(抽出データ!U139-2&lt;0,0,抽出データ!U139-2)</f>
        <v>0</v>
      </c>
      <c r="I139" s="2">
        <f>IF(抽出データ!V139-2&lt;0,0,抽出データ!V139-2)</f>
        <v>2</v>
      </c>
      <c r="J139" s="2">
        <f>MIN(2,IF(抽出データ!W139-2&lt;0,0,抽出データ!W139-2))</f>
        <v>0</v>
      </c>
      <c r="K139" s="2">
        <f>IF(抽出データ!X139-2&lt;0,0,抽出データ!X139-2)</f>
        <v>0</v>
      </c>
      <c r="L139" s="2">
        <f>IF(抽出データ!Y139-2&lt;0,0,抽出データ!Y139-2)</f>
        <v>0</v>
      </c>
      <c r="M139" s="2">
        <f>IF(抽出データ!Z139-2&lt;0,0,抽出データ!Z139-2)</f>
        <v>0</v>
      </c>
      <c r="N139" s="2">
        <f>IF(抽出データ!AB139-2&lt;0,0,抽出データ!AB139-2)</f>
        <v>2</v>
      </c>
      <c r="O139" s="2">
        <f>IF(抽出データ!AC139-2&lt;0,0,抽出データ!AC139-2)</f>
        <v>2</v>
      </c>
      <c r="P139" s="2">
        <f>IF(抽出データ!AD139-2&lt;0,0,抽出データ!AD139-2)</f>
        <v>2</v>
      </c>
      <c r="Q139" s="2">
        <f>IF(抽出データ!AE139-2&lt;0,0,抽出データ!AE139-2)</f>
        <v>2</v>
      </c>
      <c r="R139" s="2">
        <f>IF(抽出データ!AF139-2&lt;0,0,抽出データ!AF139-2)</f>
        <v>2</v>
      </c>
      <c r="S139" s="2">
        <f>IF(抽出データ!AG139-2&lt;0,0,抽出データ!AG139-2)</f>
        <v>1</v>
      </c>
      <c r="T139" s="2">
        <f>IF(抽出データ!AH139-2&lt;0,0,抽出データ!AH139-2)</f>
        <v>1</v>
      </c>
      <c r="U139" s="2">
        <f>IF(抽出データ!AI139-2&lt;0,0,抽出データ!AI139-2)</f>
        <v>2</v>
      </c>
      <c r="V139" s="2">
        <f>IF(抽出データ!AJ139-2&lt;0,0,抽出データ!AJ139-2)</f>
        <v>1</v>
      </c>
      <c r="W139" s="2">
        <f>IF(抽出データ!AK139-2&lt;0,0,抽出データ!AK139-2)</f>
        <v>1</v>
      </c>
      <c r="X139" s="2">
        <f>IF(抽出データ!AL139-2&lt;0,0,抽出データ!AL139-2)</f>
        <v>1</v>
      </c>
      <c r="Y139" s="2">
        <f>IF(抽出データ!AM139-2&lt;0,0,抽出データ!AM139-2)</f>
        <v>1</v>
      </c>
      <c r="Z139" s="2">
        <f>IF(抽出データ!AN139-2&lt;0,0,抽出データ!AN139-2)</f>
        <v>0</v>
      </c>
      <c r="AA139" s="2">
        <f>IF(抽出データ!AO139-2&lt;0,0,抽出データ!AO139-2)</f>
        <v>0</v>
      </c>
      <c r="AB139" s="2">
        <f>IF(抽出データ!AP139-2&lt;0,0,抽出データ!AP139-2)</f>
        <v>0</v>
      </c>
      <c r="AC139" s="2">
        <f>IF(抽出データ!AQ139-2&lt;0,0,抽出データ!AQ139-2)</f>
        <v>2</v>
      </c>
      <c r="AD139" s="2">
        <f>IF(抽出データ!AR139-2&lt;=0,1,2)</f>
        <v>1</v>
      </c>
      <c r="AE139" s="2">
        <f>IF(抽出データ!AS139-2&lt;=0,1,2)</f>
        <v>1</v>
      </c>
      <c r="AF139" s="2">
        <f>IF(抽出データ!AT139-2&lt;=0,1,2)</f>
        <v>2</v>
      </c>
      <c r="AG139" s="2">
        <f>IF(抽出データ!AU139-2&lt;=0,1,2)</f>
        <v>2</v>
      </c>
      <c r="AH139" s="2">
        <f>IF(抽出データ!AV139-2&lt;=0,1,2)</f>
        <v>2</v>
      </c>
      <c r="AI139" s="2">
        <f>IF(抽出データ!AW139-2&lt;=0,1,2)</f>
        <v>2</v>
      </c>
      <c r="AJ139" s="2">
        <f>IF(抽出データ!AX139-2&lt;=0,1,2)</f>
        <v>2</v>
      </c>
      <c r="AK139" s="2">
        <f>IF(抽出データ!AY139-2&lt;=0,1,2)</f>
        <v>2</v>
      </c>
      <c r="AL139" s="2">
        <f>IF(抽出データ!AZ139-2&lt;0,0,抽出データ!AZ139-2)</f>
        <v>2</v>
      </c>
      <c r="AM139" s="2">
        <f>IF(抽出データ!BB139-2&lt;0,0,抽出データ!BB139-2)</f>
        <v>1</v>
      </c>
      <c r="AN139" s="2">
        <f>IF(抽出データ!BD139-2&lt;0,0,抽出データ!BD139-2)</f>
        <v>1</v>
      </c>
      <c r="AO139" s="2">
        <f>MIN(2,IF(抽出データ!BE139-2&lt;0,0,抽出データ!BE139-2))</f>
        <v>1</v>
      </c>
      <c r="AP139" s="2">
        <f>IF(抽出データ!BF139-2&lt;0,0,抽出データ!BF139-2)</f>
        <v>0</v>
      </c>
      <c r="AQ139" s="2">
        <f>IF(抽出データ!BG139-2&lt;0,0,抽出データ!BG139-2)</f>
        <v>1</v>
      </c>
      <c r="AR139" s="2">
        <f>IF(抽出データ!BH139-2&lt;0,0,抽出データ!BH139-2)</f>
        <v>1</v>
      </c>
      <c r="AS139" s="2">
        <f t="shared" si="37"/>
        <v>0</v>
      </c>
      <c r="AT139" s="2">
        <f>IF(抽出データ!DB139-2&lt;=0,1,2)</f>
        <v>1</v>
      </c>
      <c r="AU139" s="2">
        <f>IF(抽出データ!DD139-2&lt;0,0,抽出データ!DD139-2)</f>
        <v>1</v>
      </c>
      <c r="AV139" s="2">
        <f>IF(抽出データ!DE139-2&lt;0,0,抽出データ!DE139-2)</f>
        <v>1</v>
      </c>
      <c r="AW139" s="2">
        <f>IF(抽出データ!DF139-2&lt;0,0,IF(抽出データ!DF139&gt;3,2,1))</f>
        <v>2</v>
      </c>
      <c r="AX139" s="2">
        <f>IF(抽出データ!DG139-2&lt;=0,1,2)</f>
        <v>2</v>
      </c>
      <c r="AY139" s="8">
        <v>5</v>
      </c>
      <c r="AZ139" s="2">
        <v>4</v>
      </c>
      <c r="BA139" s="2">
        <v>3</v>
      </c>
      <c r="BI139" s="4" t="s">
        <v>445</v>
      </c>
      <c r="BJ139" s="2">
        <v>1</v>
      </c>
      <c r="BK139" s="2">
        <v>100</v>
      </c>
      <c r="BL139" s="2">
        <v>1</v>
      </c>
      <c r="BM139" s="2">
        <v>5000</v>
      </c>
      <c r="BO139" s="2">
        <v>4</v>
      </c>
      <c r="BP139" s="2">
        <v>4</v>
      </c>
      <c r="BQ139" s="2">
        <v>4</v>
      </c>
      <c r="BR139" s="2">
        <v>4</v>
      </c>
      <c r="BS139" s="2">
        <v>4</v>
      </c>
      <c r="BT139" s="2">
        <v>4</v>
      </c>
      <c r="BV139" s="2">
        <f t="shared" si="38"/>
        <v>55</v>
      </c>
      <c r="BW139" s="2">
        <f t="shared" si="39"/>
        <v>22</v>
      </c>
      <c r="BX139" s="2">
        <f t="shared" si="40"/>
        <v>8</v>
      </c>
      <c r="BY139" s="2">
        <f t="shared" si="41"/>
        <v>18</v>
      </c>
      <c r="BZ139" s="2">
        <f t="shared" si="42"/>
        <v>28</v>
      </c>
      <c r="CA139" s="2">
        <f t="shared" si="43"/>
        <v>11</v>
      </c>
      <c r="CB139" s="2">
        <f t="shared" si="44"/>
        <v>9</v>
      </c>
      <c r="CC139" s="2">
        <f t="shared" si="45"/>
        <v>15</v>
      </c>
      <c r="CD139" s="2">
        <f t="shared" si="46"/>
        <v>15</v>
      </c>
      <c r="CE139" s="2">
        <f t="shared" si="47"/>
        <v>14</v>
      </c>
      <c r="CF139" s="2">
        <f t="shared" si="48"/>
        <v>9</v>
      </c>
      <c r="CG139" s="2">
        <f t="shared" si="49"/>
        <v>20</v>
      </c>
      <c r="CH139" s="2">
        <f t="shared" si="53"/>
        <v>6</v>
      </c>
      <c r="CI139" s="2">
        <f t="shared" si="50"/>
        <v>11</v>
      </c>
      <c r="CJ139" s="2">
        <f t="shared" si="51"/>
        <v>19</v>
      </c>
      <c r="CK139" s="2">
        <f>55+IF(抽出データ!BJ139=1,60,0)+IF(抽出データ!BK139=1,25,0)+IF(抽出データ!BM139=1,5,0)+IF(抽出データ!BL139=1,5,0)+IF(抽出データ!BN139=1,5,0)</f>
        <v>55</v>
      </c>
      <c r="CL139" s="2">
        <f>(80+IF(抽出データ!BR139=1,12,0)+IF(SUM(抽出データ!BS139:BV139,抽出データ!CB139)&gt;1,22,IF(SUM(抽出データ!BS139:BV139,抽出データ!CB139)=1,11,0)))</f>
        <v>92</v>
      </c>
      <c r="CM139" s="2">
        <f>80+IF(抽出データ!CH139=1,40,0)+IF(抽出データ!CI139=1,20,0)+IF(抽出データ!CJ139=1,20,0)</f>
        <v>120</v>
      </c>
      <c r="CN139" s="2">
        <f>80+IF(抽出データ!CN139=1,10,0)+IF(抽出データ!CO139=1,5,0)+IF(抽出データ!CP139=1,10,0)+12</f>
        <v>102</v>
      </c>
      <c r="CO139" s="2">
        <f>IF(SUM(抽出データ!CT139:CW139)&gt;0,120,100)</f>
        <v>100</v>
      </c>
      <c r="CQ139" s="2">
        <f t="shared" si="52"/>
        <v>82.8</v>
      </c>
    </row>
    <row r="140" spans="1:95">
      <c r="A140" s="2">
        <v>2011</v>
      </c>
      <c r="B140" s="2">
        <v>100</v>
      </c>
      <c r="C140" s="2">
        <v>2</v>
      </c>
      <c r="D140" s="2">
        <f t="shared" si="36"/>
        <v>50</v>
      </c>
      <c r="E140" s="4" t="s">
        <v>149</v>
      </c>
      <c r="F140" s="2">
        <f>IF(抽出データ!S140-2&lt;0,0,抽出データ!S140-2)</f>
        <v>0</v>
      </c>
      <c r="G140" s="2">
        <f>IF(抽出データ!T140-2&lt;0,0,抽出データ!T140-2)</f>
        <v>0</v>
      </c>
      <c r="H140" s="2">
        <f>IF(抽出データ!U140-2&lt;0,0,抽出データ!U140-2)</f>
        <v>1</v>
      </c>
      <c r="I140" s="2">
        <f>IF(抽出データ!V140-2&lt;0,0,抽出データ!V140-2)</f>
        <v>0</v>
      </c>
      <c r="J140" s="2">
        <f>MIN(2,IF(抽出データ!W140-2&lt;0,0,抽出データ!W140-2))</f>
        <v>0</v>
      </c>
      <c r="K140" s="2">
        <f>IF(抽出データ!X140-2&lt;0,0,抽出データ!X140-2)</f>
        <v>1</v>
      </c>
      <c r="L140" s="2">
        <f>IF(抽出データ!Y140-2&lt;0,0,抽出データ!Y140-2)</f>
        <v>0</v>
      </c>
      <c r="M140" s="2">
        <f>IF(抽出データ!Z140-2&lt;0,0,抽出データ!Z140-2)</f>
        <v>0</v>
      </c>
      <c r="N140" s="2">
        <f>IF(抽出データ!AB140-2&lt;0,0,抽出データ!AB140-2)</f>
        <v>0</v>
      </c>
      <c r="O140" s="2">
        <f>IF(抽出データ!AC140-2&lt;0,0,抽出データ!AC140-2)</f>
        <v>0</v>
      </c>
      <c r="P140" s="2">
        <f>IF(抽出データ!AD140-2&lt;0,0,抽出データ!AD140-2)</f>
        <v>1</v>
      </c>
      <c r="Q140" s="2">
        <f>IF(抽出データ!AE140-2&lt;0,0,抽出データ!AE140-2)</f>
        <v>0</v>
      </c>
      <c r="R140" s="2">
        <f>IF(抽出データ!AF140-2&lt;0,0,抽出データ!AF140-2)</f>
        <v>0</v>
      </c>
      <c r="S140" s="2">
        <f>IF(抽出データ!AG140-2&lt;0,0,抽出データ!AG140-2)</f>
        <v>0</v>
      </c>
      <c r="T140" s="2">
        <f>IF(抽出データ!AH140-2&lt;0,0,抽出データ!AH140-2)</f>
        <v>1</v>
      </c>
      <c r="U140" s="2">
        <f>IF(抽出データ!AI140-2&lt;0,0,抽出データ!AI140-2)</f>
        <v>0</v>
      </c>
      <c r="V140" s="2">
        <f>IF(抽出データ!AJ140-2&lt;0,0,抽出データ!AJ140-2)</f>
        <v>0</v>
      </c>
      <c r="W140" s="2">
        <f>IF(抽出データ!AK140-2&lt;0,0,抽出データ!AK140-2)</f>
        <v>1</v>
      </c>
      <c r="X140" s="2">
        <f>IF(抽出データ!AL140-2&lt;0,0,抽出データ!AL140-2)</f>
        <v>1</v>
      </c>
      <c r="Y140" s="2">
        <f>IF(抽出データ!AM140-2&lt;0,0,抽出データ!AM140-2)</f>
        <v>0</v>
      </c>
      <c r="Z140" s="2">
        <f>IF(抽出データ!AN140-2&lt;0,0,抽出データ!AN140-2)</f>
        <v>0</v>
      </c>
      <c r="AA140" s="2">
        <f>IF(抽出データ!AO140-2&lt;0,0,抽出データ!AO140-2)</f>
        <v>0</v>
      </c>
      <c r="AB140" s="2">
        <f>IF(抽出データ!AP140-2&lt;0,0,抽出データ!AP140-2)</f>
        <v>1</v>
      </c>
      <c r="AC140" s="2">
        <f>IF(抽出データ!AQ140-2&lt;0,0,抽出データ!AQ140-2)</f>
        <v>0</v>
      </c>
      <c r="AD140" s="2">
        <f>IF(抽出データ!AR140-2&lt;=0,1,2)</f>
        <v>2</v>
      </c>
      <c r="AE140" s="2">
        <f>IF(抽出データ!AS140-2&lt;=0,1,2)</f>
        <v>2</v>
      </c>
      <c r="AF140" s="2">
        <f>IF(抽出データ!AT140-2&lt;=0,1,2)</f>
        <v>2</v>
      </c>
      <c r="AG140" s="2">
        <f>IF(抽出データ!AU140-2&lt;=0,1,2)</f>
        <v>2</v>
      </c>
      <c r="AH140" s="2">
        <f>IF(抽出データ!AV140-2&lt;=0,1,2)</f>
        <v>2</v>
      </c>
      <c r="AI140" s="2">
        <f>IF(抽出データ!AW140-2&lt;=0,1,2)</f>
        <v>2</v>
      </c>
      <c r="AJ140" s="2">
        <f>IF(抽出データ!AX140-2&lt;=0,1,2)</f>
        <v>1</v>
      </c>
      <c r="AK140" s="2">
        <f>IF(抽出データ!AY140-2&lt;=0,1,2)</f>
        <v>2</v>
      </c>
      <c r="AL140" s="2">
        <f>IF(抽出データ!AZ140-2&lt;0,0,抽出データ!AZ140-2)</f>
        <v>0</v>
      </c>
      <c r="AM140" s="2">
        <f>IF(抽出データ!BB140-2&lt;0,0,抽出データ!BB140-2)</f>
        <v>1</v>
      </c>
      <c r="AN140" s="2">
        <f>IF(抽出データ!BD140-2&lt;0,0,抽出データ!BD140-2)</f>
        <v>1</v>
      </c>
      <c r="AO140" s="2">
        <f>MIN(2,IF(抽出データ!BE140-2&lt;0,0,抽出データ!BE140-2))</f>
        <v>1</v>
      </c>
      <c r="AP140" s="2">
        <f>IF(抽出データ!BF140-2&lt;0,0,抽出データ!BF140-2)</f>
        <v>0</v>
      </c>
      <c r="AQ140" s="2">
        <f>IF(抽出データ!BG140-2&lt;0,0,抽出データ!BG140-2)</f>
        <v>0</v>
      </c>
      <c r="AR140" s="2">
        <f>IF(抽出データ!BH140-2&lt;0,0,抽出データ!BH140-2)</f>
        <v>0</v>
      </c>
      <c r="AS140" s="2">
        <f t="shared" si="37"/>
        <v>0</v>
      </c>
      <c r="AT140" s="2">
        <f>IF(抽出データ!DB140-2&lt;=0,1,2)</f>
        <v>1</v>
      </c>
      <c r="AU140" s="2">
        <f>IF(抽出データ!DD140-2&lt;0,0,抽出データ!DD140-2)</f>
        <v>0</v>
      </c>
      <c r="AV140" s="2">
        <f>IF(抽出データ!DE140-2&lt;0,0,抽出データ!DE140-2)</f>
        <v>0</v>
      </c>
      <c r="AW140" s="2">
        <f>IF(抽出データ!DF140-2&lt;0,0,IF(抽出データ!DF140&gt;3,2,1))</f>
        <v>1</v>
      </c>
      <c r="AX140" s="2">
        <f>IF(抽出データ!DG140-2&lt;=0,1,2)</f>
        <v>1</v>
      </c>
      <c r="AY140" s="8">
        <v>3</v>
      </c>
      <c r="AZ140" s="2">
        <v>2</v>
      </c>
      <c r="BA140" s="2">
        <v>2</v>
      </c>
      <c r="BB140" s="2">
        <v>0</v>
      </c>
      <c r="BC140" s="2">
        <v>0</v>
      </c>
      <c r="BD140" s="2">
        <v>1</v>
      </c>
      <c r="BE140" s="2">
        <v>0</v>
      </c>
      <c r="BF140" s="2">
        <v>0</v>
      </c>
      <c r="BG140" s="2">
        <v>0</v>
      </c>
      <c r="BH140" s="2">
        <v>0</v>
      </c>
      <c r="BI140" s="4" t="s">
        <v>445</v>
      </c>
      <c r="BJ140" s="2">
        <v>2</v>
      </c>
      <c r="BL140" s="2">
        <v>3</v>
      </c>
      <c r="BO140" s="2">
        <v>4</v>
      </c>
      <c r="BP140" s="2">
        <v>4</v>
      </c>
      <c r="BQ140" s="2">
        <v>3</v>
      </c>
      <c r="BR140" s="2">
        <v>3</v>
      </c>
      <c r="BS140" s="2">
        <v>3</v>
      </c>
      <c r="BT140" s="2">
        <v>4</v>
      </c>
      <c r="BV140" s="2">
        <f t="shared" si="38"/>
        <v>28</v>
      </c>
      <c r="BW140" s="2">
        <f t="shared" si="39"/>
        <v>8</v>
      </c>
      <c r="BX140" s="2">
        <f t="shared" si="40"/>
        <v>9</v>
      </c>
      <c r="BY140" s="2">
        <f t="shared" si="41"/>
        <v>11</v>
      </c>
      <c r="BZ140" s="2">
        <f t="shared" si="42"/>
        <v>18</v>
      </c>
      <c r="CA140" s="2">
        <f t="shared" si="43"/>
        <v>4</v>
      </c>
      <c r="CB140" s="2">
        <f t="shared" si="44"/>
        <v>6</v>
      </c>
      <c r="CC140" s="2">
        <f t="shared" si="45"/>
        <v>3</v>
      </c>
      <c r="CD140" s="2">
        <f t="shared" si="46"/>
        <v>15</v>
      </c>
      <c r="CE140" s="2">
        <f t="shared" si="47"/>
        <v>12</v>
      </c>
      <c r="CF140" s="2">
        <f t="shared" si="48"/>
        <v>10</v>
      </c>
      <c r="CG140" s="2">
        <f t="shared" si="49"/>
        <v>6</v>
      </c>
      <c r="CH140" s="2">
        <f t="shared" si="53"/>
        <v>3</v>
      </c>
      <c r="CI140" s="2">
        <f t="shared" si="50"/>
        <v>5</v>
      </c>
      <c r="CJ140" s="2">
        <f t="shared" si="51"/>
        <v>3</v>
      </c>
      <c r="CK140" s="2">
        <f>55+IF(抽出データ!BJ140=1,60,0)+IF(抽出データ!BK140=1,25,0)+IF(抽出データ!BM140=1,5,0)+IF(抽出データ!BL140=1,5,0)+IF(抽出データ!BN140=1,5,0)</f>
        <v>80</v>
      </c>
      <c r="CL140" s="2">
        <f>(80+IF(抽出データ!BR140=1,12,0)+IF(SUM(抽出データ!BS140:BV140,抽出データ!CB140)&gt;1,22,IF(SUM(抽出データ!BS140:BV140,抽出データ!CB140)=1,11,0)))</f>
        <v>102</v>
      </c>
      <c r="CM140" s="2">
        <f>80+IF(抽出データ!CH140=1,40,0)+IF(抽出データ!CI140=1,20,0)+IF(抽出データ!CJ140=1,20,0)</f>
        <v>100</v>
      </c>
      <c r="CN140" s="2">
        <f>80+IF(抽出データ!CN140=1,10,0)+IF(抽出データ!CO140=1,5,0)+IF(抽出データ!CP140=1,10,0)+12</f>
        <v>97</v>
      </c>
      <c r="CO140" s="2">
        <f>IF(SUM(抽出データ!CT140:CW140)&gt;0,120,100)</f>
        <v>100</v>
      </c>
      <c r="CQ140" s="2">
        <f t="shared" si="52"/>
        <v>92.3</v>
      </c>
    </row>
    <row r="141" spans="1:95">
      <c r="A141" s="2">
        <v>1994</v>
      </c>
      <c r="B141" s="2">
        <v>1000</v>
      </c>
      <c r="C141" s="2">
        <v>5</v>
      </c>
      <c r="D141" s="2">
        <f t="shared" si="36"/>
        <v>200</v>
      </c>
      <c r="E141" s="4" t="s">
        <v>24</v>
      </c>
      <c r="F141" s="2">
        <f>IF(抽出データ!S141-2&lt;0,0,抽出データ!S141-2)</f>
        <v>2</v>
      </c>
      <c r="G141" s="2">
        <f>IF(抽出データ!T141-2&lt;0,0,抽出データ!T141-2)</f>
        <v>0</v>
      </c>
      <c r="H141" s="2">
        <f>IF(抽出データ!U141-2&lt;0,0,抽出データ!U141-2)</f>
        <v>0</v>
      </c>
      <c r="I141" s="2">
        <f>IF(抽出データ!V141-2&lt;0,0,抽出データ!V141-2)</f>
        <v>0</v>
      </c>
      <c r="J141" s="2">
        <f>MIN(2,IF(抽出データ!W141-2&lt;0,0,抽出データ!W141-2))</f>
        <v>0</v>
      </c>
      <c r="K141" s="2">
        <f>IF(抽出データ!X141-2&lt;0,0,抽出データ!X141-2)</f>
        <v>0</v>
      </c>
      <c r="L141" s="2">
        <f>IF(抽出データ!Y141-2&lt;0,0,抽出データ!Y141-2)</f>
        <v>0</v>
      </c>
      <c r="M141" s="2">
        <f>IF(抽出データ!Z141-2&lt;0,0,抽出データ!Z141-2)</f>
        <v>0</v>
      </c>
      <c r="N141" s="2">
        <f>IF(抽出データ!AB141-2&lt;0,0,抽出データ!AB141-2)</f>
        <v>1</v>
      </c>
      <c r="O141" s="2">
        <f>IF(抽出データ!AC141-2&lt;0,0,抽出データ!AC141-2)</f>
        <v>2</v>
      </c>
      <c r="P141" s="2">
        <f>IF(抽出データ!AD141-2&lt;0,0,抽出データ!AD141-2)</f>
        <v>2</v>
      </c>
      <c r="Q141" s="2">
        <f>IF(抽出データ!AE141-2&lt;0,0,抽出データ!AE141-2)</f>
        <v>2</v>
      </c>
      <c r="R141" s="2">
        <f>IF(抽出データ!AF141-2&lt;0,0,抽出データ!AF141-2)</f>
        <v>0</v>
      </c>
      <c r="S141" s="2">
        <f>IF(抽出データ!AG141-2&lt;0,0,抽出データ!AG141-2)</f>
        <v>1</v>
      </c>
      <c r="T141" s="2">
        <f>IF(抽出データ!AH141-2&lt;0,0,抽出データ!AH141-2)</f>
        <v>0</v>
      </c>
      <c r="U141" s="2">
        <f>IF(抽出データ!AI141-2&lt;0,0,抽出データ!AI141-2)</f>
        <v>1</v>
      </c>
      <c r="V141" s="2">
        <f>IF(抽出データ!AJ141-2&lt;0,0,抽出データ!AJ141-2)</f>
        <v>0</v>
      </c>
      <c r="W141" s="2">
        <f>IF(抽出データ!AK141-2&lt;0,0,抽出データ!AK141-2)</f>
        <v>2</v>
      </c>
      <c r="X141" s="2">
        <f>IF(抽出データ!AL141-2&lt;0,0,抽出データ!AL141-2)</f>
        <v>2</v>
      </c>
      <c r="Y141" s="2">
        <f>IF(抽出データ!AM141-2&lt;0,0,抽出データ!AM141-2)</f>
        <v>2</v>
      </c>
      <c r="Z141" s="2">
        <f>IF(抽出データ!AN141-2&lt;0,0,抽出データ!AN141-2)</f>
        <v>0</v>
      </c>
      <c r="AA141" s="2">
        <f>IF(抽出データ!AO141-2&lt;0,0,抽出データ!AO141-2)</f>
        <v>2</v>
      </c>
      <c r="AB141" s="2">
        <f>IF(抽出データ!AP141-2&lt;0,0,抽出データ!AP141-2)</f>
        <v>2</v>
      </c>
      <c r="AC141" s="2">
        <f>IF(抽出データ!AQ141-2&lt;0,0,抽出データ!AQ141-2)</f>
        <v>2</v>
      </c>
      <c r="AD141" s="2">
        <f>IF(抽出データ!AR141-2&lt;=0,1,2)</f>
        <v>1</v>
      </c>
      <c r="AE141" s="2">
        <f>IF(抽出データ!AS141-2&lt;=0,1,2)</f>
        <v>1</v>
      </c>
      <c r="AF141" s="2">
        <f>IF(抽出データ!AT141-2&lt;=0,1,2)</f>
        <v>1</v>
      </c>
      <c r="AG141" s="2">
        <f>IF(抽出データ!AU141-2&lt;=0,1,2)</f>
        <v>1</v>
      </c>
      <c r="AH141" s="2">
        <f>IF(抽出データ!AV141-2&lt;=0,1,2)</f>
        <v>1</v>
      </c>
      <c r="AI141" s="2">
        <f>IF(抽出データ!AW141-2&lt;=0,1,2)</f>
        <v>1</v>
      </c>
      <c r="AJ141" s="2">
        <f>IF(抽出データ!AX141-2&lt;=0,1,2)</f>
        <v>1</v>
      </c>
      <c r="AK141" s="2">
        <f>IF(抽出データ!AY141-2&lt;=0,1,2)</f>
        <v>1</v>
      </c>
      <c r="AL141" s="2">
        <f>IF(抽出データ!AZ141-2&lt;0,0,抽出データ!AZ141-2)</f>
        <v>0</v>
      </c>
      <c r="AM141" s="2">
        <f>IF(抽出データ!BB141-2&lt;0,0,抽出データ!BB141-2)</f>
        <v>0</v>
      </c>
      <c r="AN141" s="2">
        <f>IF(抽出データ!BD141-2&lt;0,0,抽出データ!BD141-2)</f>
        <v>0</v>
      </c>
      <c r="AO141" s="2">
        <f>MIN(2,IF(抽出データ!BE141-2&lt;0,0,抽出データ!BE141-2))</f>
        <v>0</v>
      </c>
      <c r="AP141" s="2">
        <f>IF(抽出データ!BF141-2&lt;0,0,抽出データ!BF141-2)</f>
        <v>0</v>
      </c>
      <c r="AQ141" s="2">
        <f>IF(抽出データ!BG141-2&lt;0,0,抽出データ!BG141-2)</f>
        <v>0</v>
      </c>
      <c r="AR141" s="2">
        <f>IF(抽出データ!BH141-2&lt;0,0,抽出データ!BH141-2)</f>
        <v>1</v>
      </c>
      <c r="AS141" s="2">
        <f t="shared" si="37"/>
        <v>0</v>
      </c>
      <c r="AT141" s="2">
        <f>IF(抽出データ!DB141-2&lt;=0,1,2)</f>
        <v>1</v>
      </c>
      <c r="AU141" s="2">
        <f>IF(抽出データ!DD141-2&lt;0,0,抽出データ!DD141-2)</f>
        <v>0</v>
      </c>
      <c r="AV141" s="2">
        <f>IF(抽出データ!DE141-2&lt;0,0,抽出データ!DE141-2)</f>
        <v>0</v>
      </c>
      <c r="AW141" s="2">
        <f>IF(抽出データ!DF141-2&lt;0,0,IF(抽出データ!DF141&gt;3,2,1))</f>
        <v>2</v>
      </c>
      <c r="AX141" s="2">
        <f>IF(抽出データ!DG141-2&lt;=0,1,2)</f>
        <v>2</v>
      </c>
      <c r="AY141" s="8">
        <v>5</v>
      </c>
      <c r="AZ141" s="2">
        <v>1</v>
      </c>
      <c r="BA141" s="2">
        <v>3</v>
      </c>
      <c r="BI141" s="4" t="s">
        <v>445</v>
      </c>
      <c r="BJ141" s="2">
        <v>1</v>
      </c>
      <c r="BK141" s="2">
        <v>100</v>
      </c>
      <c r="BL141" s="2">
        <v>3</v>
      </c>
      <c r="BO141" s="2">
        <v>3</v>
      </c>
      <c r="BP141" s="2">
        <v>3</v>
      </c>
      <c r="BQ141" s="2">
        <v>3</v>
      </c>
      <c r="BR141" s="2">
        <v>4</v>
      </c>
      <c r="BS141" s="2">
        <v>4</v>
      </c>
      <c r="BT141" s="2">
        <v>4</v>
      </c>
      <c r="BV141" s="2">
        <f t="shared" si="38"/>
        <v>37</v>
      </c>
      <c r="BW141" s="2">
        <f t="shared" si="39"/>
        <v>18</v>
      </c>
      <c r="BX141" s="2">
        <f t="shared" si="40"/>
        <v>10</v>
      </c>
      <c r="BY141" s="2">
        <f t="shared" si="41"/>
        <v>8</v>
      </c>
      <c r="BZ141" s="2">
        <f t="shared" si="42"/>
        <v>24</v>
      </c>
      <c r="CA141" s="2">
        <f t="shared" si="43"/>
        <v>10</v>
      </c>
      <c r="CB141" s="2">
        <f t="shared" si="44"/>
        <v>7</v>
      </c>
      <c r="CC141" s="2">
        <f t="shared" si="45"/>
        <v>12</v>
      </c>
      <c r="CD141" s="2">
        <f t="shared" si="46"/>
        <v>12</v>
      </c>
      <c r="CE141" s="2">
        <f t="shared" si="47"/>
        <v>12</v>
      </c>
      <c r="CF141" s="2">
        <f t="shared" si="48"/>
        <v>8</v>
      </c>
      <c r="CG141" s="2">
        <f t="shared" si="49"/>
        <v>15</v>
      </c>
      <c r="CH141" s="2">
        <f t="shared" si="53"/>
        <v>5</v>
      </c>
      <c r="CI141" s="2">
        <f t="shared" si="50"/>
        <v>6</v>
      </c>
      <c r="CJ141" s="2">
        <f t="shared" si="51"/>
        <v>11</v>
      </c>
      <c r="CK141" s="2">
        <f>55+IF(抽出データ!BJ141=1,60,0)+IF(抽出データ!BK141=1,25,0)+IF(抽出データ!BM141=1,5,0)+IF(抽出データ!BL141=1,5,0)+IF(抽出データ!BN141=1,5,0)</f>
        <v>55</v>
      </c>
      <c r="CL141" s="2">
        <f>(80+IF(抽出データ!BR141=1,12,0)+IF(SUM(抽出データ!BS141:BV141,抽出データ!CB141)&gt;1,22,IF(SUM(抽出データ!BS141:BV141,抽出データ!CB141)=1,11,0)))</f>
        <v>80</v>
      </c>
      <c r="CM141" s="2">
        <f>80+IF(抽出データ!CH141=1,40,0)+IF(抽出データ!CI141=1,20,0)+IF(抽出データ!CJ141=1,20,0)</f>
        <v>80</v>
      </c>
      <c r="CN141" s="2">
        <f>80+IF(抽出データ!CN141=1,10,0)+IF(抽出データ!CO141=1,5,0)+IF(抽出データ!CP141=1,10,0)+12</f>
        <v>92</v>
      </c>
      <c r="CO141" s="2">
        <f>IF(SUM(抽出データ!CT141:CW141)&gt;0,120,100)</f>
        <v>100</v>
      </c>
      <c r="CQ141" s="2">
        <f t="shared" si="52"/>
        <v>72.2</v>
      </c>
    </row>
    <row r="142" spans="1:95">
      <c r="A142" s="2">
        <v>1990</v>
      </c>
      <c r="B142" s="2">
        <v>200</v>
      </c>
      <c r="C142" s="2">
        <v>3</v>
      </c>
      <c r="D142" s="2">
        <f t="shared" si="36"/>
        <v>66.666666666666671</v>
      </c>
      <c r="E142" s="4" t="s">
        <v>150</v>
      </c>
      <c r="F142" s="2">
        <f>IF(抽出データ!S142-2&lt;0,0,抽出データ!S142-2)</f>
        <v>2</v>
      </c>
      <c r="G142" s="2">
        <f>IF(抽出データ!T142-2&lt;0,0,抽出データ!T142-2)</f>
        <v>1</v>
      </c>
      <c r="H142" s="2">
        <f>IF(抽出データ!U142-2&lt;0,0,抽出データ!U142-2)</f>
        <v>1</v>
      </c>
      <c r="I142" s="2">
        <f>IF(抽出データ!V142-2&lt;0,0,抽出データ!V142-2)</f>
        <v>2</v>
      </c>
      <c r="J142" s="2">
        <f>MIN(2,IF(抽出データ!W142-2&lt;0,0,抽出データ!W142-2))</f>
        <v>0</v>
      </c>
      <c r="K142" s="2">
        <f>IF(抽出データ!X142-2&lt;0,0,抽出データ!X142-2)</f>
        <v>0</v>
      </c>
      <c r="L142" s="2">
        <f>IF(抽出データ!Y142-2&lt;0,0,抽出データ!Y142-2)</f>
        <v>0</v>
      </c>
      <c r="M142" s="2">
        <f>IF(抽出データ!Z142-2&lt;0,0,抽出データ!Z142-2)</f>
        <v>2</v>
      </c>
      <c r="N142" s="2">
        <f>IF(抽出データ!AB142-2&lt;0,0,抽出データ!AB142-2)</f>
        <v>2</v>
      </c>
      <c r="O142" s="2">
        <f>IF(抽出データ!AC142-2&lt;0,0,抽出データ!AC142-2)</f>
        <v>2</v>
      </c>
      <c r="P142" s="2">
        <f>IF(抽出データ!AD142-2&lt;0,0,抽出データ!AD142-2)</f>
        <v>2</v>
      </c>
      <c r="Q142" s="2">
        <f>IF(抽出データ!AE142-2&lt;0,0,抽出データ!AE142-2)</f>
        <v>2</v>
      </c>
      <c r="R142" s="2">
        <f>IF(抽出データ!AF142-2&lt;0,0,抽出データ!AF142-2)</f>
        <v>0</v>
      </c>
      <c r="S142" s="2">
        <f>IF(抽出データ!AG142-2&lt;0,0,抽出データ!AG142-2)</f>
        <v>0</v>
      </c>
      <c r="T142" s="2">
        <f>IF(抽出データ!AH142-2&lt;0,0,抽出データ!AH142-2)</f>
        <v>0</v>
      </c>
      <c r="U142" s="2">
        <f>IF(抽出データ!AI142-2&lt;0,0,抽出データ!AI142-2)</f>
        <v>1</v>
      </c>
      <c r="V142" s="2">
        <f>IF(抽出データ!AJ142-2&lt;0,0,抽出データ!AJ142-2)</f>
        <v>1</v>
      </c>
      <c r="W142" s="2">
        <f>IF(抽出データ!AK142-2&lt;0,0,抽出データ!AK142-2)</f>
        <v>1</v>
      </c>
      <c r="X142" s="2">
        <f>IF(抽出データ!AL142-2&lt;0,0,抽出データ!AL142-2)</f>
        <v>1</v>
      </c>
      <c r="Y142" s="2">
        <f>IF(抽出データ!AM142-2&lt;0,0,抽出データ!AM142-2)</f>
        <v>1</v>
      </c>
      <c r="Z142" s="2">
        <f>IF(抽出データ!AN142-2&lt;0,0,抽出データ!AN142-2)</f>
        <v>1</v>
      </c>
      <c r="AA142" s="2">
        <f>IF(抽出データ!AO142-2&lt;0,0,抽出データ!AO142-2)</f>
        <v>1</v>
      </c>
      <c r="AB142" s="2">
        <f>IF(抽出データ!AP142-2&lt;0,0,抽出データ!AP142-2)</f>
        <v>0</v>
      </c>
      <c r="AC142" s="2">
        <f>IF(抽出データ!AQ142-2&lt;0,0,抽出データ!AQ142-2)</f>
        <v>0</v>
      </c>
      <c r="AD142" s="2">
        <f>IF(抽出データ!AR142-2&lt;=0,1,2)</f>
        <v>1</v>
      </c>
      <c r="AE142" s="2">
        <f>IF(抽出データ!AS142-2&lt;=0,1,2)</f>
        <v>1</v>
      </c>
      <c r="AF142" s="2">
        <f>IF(抽出データ!AT142-2&lt;=0,1,2)</f>
        <v>1</v>
      </c>
      <c r="AG142" s="2">
        <f>IF(抽出データ!AU142-2&lt;=0,1,2)</f>
        <v>1</v>
      </c>
      <c r="AH142" s="2">
        <f>IF(抽出データ!AV142-2&lt;=0,1,2)</f>
        <v>1</v>
      </c>
      <c r="AI142" s="2">
        <f>IF(抽出データ!AW142-2&lt;=0,1,2)</f>
        <v>1</v>
      </c>
      <c r="AJ142" s="2">
        <f>IF(抽出データ!AX142-2&lt;=0,1,2)</f>
        <v>1</v>
      </c>
      <c r="AK142" s="2">
        <f>IF(抽出データ!AY142-2&lt;=0,1,2)</f>
        <v>1</v>
      </c>
      <c r="AL142" s="2">
        <f>IF(抽出データ!AZ142-2&lt;0,0,抽出データ!AZ142-2)</f>
        <v>0</v>
      </c>
      <c r="AM142" s="2">
        <f>IF(抽出データ!BB142-2&lt;0,0,抽出データ!BB142-2)</f>
        <v>0</v>
      </c>
      <c r="AN142" s="2">
        <f>IF(抽出データ!BD142-2&lt;0,0,抽出データ!BD142-2)</f>
        <v>0</v>
      </c>
      <c r="AO142" s="2">
        <f>MIN(2,IF(抽出データ!BE142-2&lt;0,0,抽出データ!BE142-2))</f>
        <v>0</v>
      </c>
      <c r="AP142" s="2">
        <f>IF(抽出データ!BF142-2&lt;0,0,抽出データ!BF142-2)</f>
        <v>0</v>
      </c>
      <c r="AQ142" s="2">
        <f>IF(抽出データ!BG142-2&lt;0,0,抽出データ!BG142-2)</f>
        <v>0</v>
      </c>
      <c r="AR142" s="2">
        <f>IF(抽出データ!BH142-2&lt;0,0,抽出データ!BH142-2)</f>
        <v>0</v>
      </c>
      <c r="AS142" s="2">
        <f t="shared" si="37"/>
        <v>0</v>
      </c>
      <c r="AT142" s="2">
        <f>IF(抽出データ!DB142-2&lt;=0,1,2)</f>
        <v>1</v>
      </c>
      <c r="AU142" s="2">
        <f>IF(抽出データ!DD142-2&lt;0,0,抽出データ!DD142-2)</f>
        <v>0</v>
      </c>
      <c r="AV142" s="2">
        <f>IF(抽出データ!DE142-2&lt;0,0,抽出データ!DE142-2)</f>
        <v>0</v>
      </c>
      <c r="AW142" s="2">
        <f>IF(抽出データ!DF142-2&lt;0,0,IF(抽出データ!DF142&gt;3,2,1))</f>
        <v>1</v>
      </c>
      <c r="AX142" s="2">
        <f>IF(抽出データ!DG142-2&lt;=0,1,2)</f>
        <v>1</v>
      </c>
      <c r="AY142" s="8">
        <v>2</v>
      </c>
      <c r="AZ142" s="2">
        <v>2</v>
      </c>
      <c r="BA142" s="2">
        <v>2</v>
      </c>
      <c r="BB142" s="2">
        <v>0</v>
      </c>
      <c r="BC142" s="2">
        <v>1</v>
      </c>
      <c r="BD142" s="2">
        <v>0</v>
      </c>
      <c r="BE142" s="2">
        <v>0</v>
      </c>
      <c r="BF142" s="2">
        <v>0</v>
      </c>
      <c r="BG142" s="2">
        <v>0</v>
      </c>
      <c r="BH142" s="2">
        <v>0</v>
      </c>
      <c r="BI142" s="4" t="s">
        <v>445</v>
      </c>
      <c r="BJ142" s="2">
        <v>2</v>
      </c>
      <c r="BL142" s="2">
        <v>1</v>
      </c>
      <c r="BM142" s="2">
        <v>9000</v>
      </c>
      <c r="BO142" s="2">
        <v>1</v>
      </c>
      <c r="BP142" s="2">
        <v>1</v>
      </c>
      <c r="BQ142" s="2">
        <v>1</v>
      </c>
      <c r="BR142" s="2">
        <v>4</v>
      </c>
      <c r="BS142" s="2">
        <v>4</v>
      </c>
      <c r="BT142" s="2">
        <v>4</v>
      </c>
      <c r="BV142" s="2">
        <f t="shared" si="38"/>
        <v>34</v>
      </c>
      <c r="BW142" s="2">
        <f t="shared" si="39"/>
        <v>23</v>
      </c>
      <c r="BX142" s="2">
        <f t="shared" si="40"/>
        <v>5</v>
      </c>
      <c r="BY142" s="2">
        <f t="shared" si="41"/>
        <v>6</v>
      </c>
      <c r="BZ142" s="2">
        <f t="shared" si="42"/>
        <v>21</v>
      </c>
      <c r="CA142" s="2">
        <f t="shared" si="43"/>
        <v>9</v>
      </c>
      <c r="CB142" s="2">
        <f t="shared" si="44"/>
        <v>3</v>
      </c>
      <c r="CC142" s="2">
        <f t="shared" si="45"/>
        <v>14</v>
      </c>
      <c r="CD142" s="2">
        <f t="shared" si="46"/>
        <v>14</v>
      </c>
      <c r="CE142" s="2">
        <f t="shared" si="47"/>
        <v>10</v>
      </c>
      <c r="CF142" s="2">
        <f t="shared" si="48"/>
        <v>6</v>
      </c>
      <c r="CG142" s="2">
        <f t="shared" si="49"/>
        <v>13</v>
      </c>
      <c r="CH142" s="2">
        <f t="shared" si="53"/>
        <v>3</v>
      </c>
      <c r="CI142" s="2">
        <f t="shared" si="50"/>
        <v>2</v>
      </c>
      <c r="CJ142" s="2">
        <f t="shared" si="51"/>
        <v>13</v>
      </c>
      <c r="CK142" s="2">
        <f>55+IF(抽出データ!BJ142=1,60,0)+IF(抽出データ!BK142=1,25,0)+IF(抽出データ!BM142=1,5,0)+IF(抽出データ!BL142=1,5,0)+IF(抽出データ!BN142=1,5,0)</f>
        <v>55</v>
      </c>
      <c r="CL142" s="2">
        <f>(80+IF(抽出データ!BR142=1,12,0)+IF(SUM(抽出データ!BS142:BV142,抽出データ!CB142)&gt;1,22,IF(SUM(抽出データ!BS142:BV142,抽出データ!CB142)=1,11,0)))</f>
        <v>80</v>
      </c>
      <c r="CM142" s="2">
        <f>80+IF(抽出データ!CH142=1,40,0)+IF(抽出データ!CI142=1,20,0)+IF(抽出データ!CJ142=1,20,0)</f>
        <v>80</v>
      </c>
      <c r="CN142" s="2">
        <f>80+IF(抽出データ!CN142=1,10,0)+IF(抽出データ!CO142=1,5,0)+IF(抽出データ!CP142=1,10,0)+12</f>
        <v>92</v>
      </c>
      <c r="CO142" s="2">
        <f>IF(SUM(抽出データ!CT142:CW142)&gt;0,120,100)</f>
        <v>100</v>
      </c>
      <c r="CQ142" s="2">
        <f t="shared" si="52"/>
        <v>72.2</v>
      </c>
    </row>
    <row r="143" spans="1:95">
      <c r="A143" s="2">
        <v>2000</v>
      </c>
      <c r="B143" s="2">
        <v>350</v>
      </c>
      <c r="C143" s="2">
        <v>4</v>
      </c>
      <c r="D143" s="2">
        <f t="shared" si="36"/>
        <v>87.5</v>
      </c>
      <c r="E143" s="4" t="s">
        <v>22</v>
      </c>
      <c r="F143" s="2">
        <f>IF(抽出データ!S143-2&lt;0,0,抽出データ!S143-2)</f>
        <v>2</v>
      </c>
      <c r="G143" s="2">
        <f>IF(抽出データ!T143-2&lt;0,0,抽出データ!T143-2)</f>
        <v>1</v>
      </c>
      <c r="H143" s="2">
        <f>IF(抽出データ!U143-2&lt;0,0,抽出データ!U143-2)</f>
        <v>1</v>
      </c>
      <c r="I143" s="2">
        <f>IF(抽出データ!V143-2&lt;0,0,抽出データ!V143-2)</f>
        <v>2</v>
      </c>
      <c r="J143" s="2">
        <f>MIN(2,IF(抽出データ!W143-2&lt;0,0,抽出データ!W143-2))</f>
        <v>0</v>
      </c>
      <c r="K143" s="2">
        <f>IF(抽出データ!X143-2&lt;0,0,抽出データ!X143-2)</f>
        <v>0</v>
      </c>
      <c r="L143" s="2">
        <f>IF(抽出データ!Y143-2&lt;0,0,抽出データ!Y143-2)</f>
        <v>0</v>
      </c>
      <c r="M143" s="2">
        <f>IF(抽出データ!Z143-2&lt;0,0,抽出データ!Z143-2)</f>
        <v>0</v>
      </c>
      <c r="N143" s="2">
        <f>IF(抽出データ!AB143-2&lt;0,0,抽出データ!AB143-2)</f>
        <v>1</v>
      </c>
      <c r="O143" s="2">
        <f>IF(抽出データ!AC143-2&lt;0,0,抽出データ!AC143-2)</f>
        <v>2</v>
      </c>
      <c r="P143" s="2">
        <f>IF(抽出データ!AD143-2&lt;0,0,抽出データ!AD143-2)</f>
        <v>2</v>
      </c>
      <c r="Q143" s="2">
        <f>IF(抽出データ!AE143-2&lt;0,0,抽出データ!AE143-2)</f>
        <v>1</v>
      </c>
      <c r="R143" s="2">
        <f>IF(抽出データ!AF143-2&lt;0,0,抽出データ!AF143-2)</f>
        <v>0</v>
      </c>
      <c r="S143" s="2">
        <f>IF(抽出データ!AG143-2&lt;0,0,抽出データ!AG143-2)</f>
        <v>1</v>
      </c>
      <c r="T143" s="2">
        <f>IF(抽出データ!AH143-2&lt;0,0,抽出データ!AH143-2)</f>
        <v>2</v>
      </c>
      <c r="U143" s="2">
        <f>IF(抽出データ!AI143-2&lt;0,0,抽出データ!AI143-2)</f>
        <v>2</v>
      </c>
      <c r="V143" s="2">
        <f>IF(抽出データ!AJ143-2&lt;0,0,抽出データ!AJ143-2)</f>
        <v>0</v>
      </c>
      <c r="W143" s="2">
        <f>IF(抽出データ!AK143-2&lt;0,0,抽出データ!AK143-2)</f>
        <v>2</v>
      </c>
      <c r="X143" s="2">
        <f>IF(抽出データ!AL143-2&lt;0,0,抽出データ!AL143-2)</f>
        <v>0</v>
      </c>
      <c r="Y143" s="2">
        <f>IF(抽出データ!AM143-2&lt;0,0,抽出データ!AM143-2)</f>
        <v>1</v>
      </c>
      <c r="Z143" s="2">
        <f>IF(抽出データ!AN143-2&lt;0,0,抽出データ!AN143-2)</f>
        <v>0</v>
      </c>
      <c r="AA143" s="2">
        <f>IF(抽出データ!AO143-2&lt;0,0,抽出データ!AO143-2)</f>
        <v>2</v>
      </c>
      <c r="AB143" s="2">
        <f>IF(抽出データ!AP143-2&lt;0,0,抽出データ!AP143-2)</f>
        <v>1</v>
      </c>
      <c r="AC143" s="2">
        <f>IF(抽出データ!AQ143-2&lt;0,0,抽出データ!AQ143-2)</f>
        <v>2</v>
      </c>
      <c r="AD143" s="2">
        <f>IF(抽出データ!AR143-2&lt;=0,1,2)</f>
        <v>1</v>
      </c>
      <c r="AE143" s="2">
        <f>IF(抽出データ!AS143-2&lt;=0,1,2)</f>
        <v>2</v>
      </c>
      <c r="AF143" s="2">
        <f>IF(抽出データ!AT143-2&lt;=0,1,2)</f>
        <v>1</v>
      </c>
      <c r="AG143" s="2">
        <f>IF(抽出データ!AU143-2&lt;=0,1,2)</f>
        <v>1</v>
      </c>
      <c r="AH143" s="2">
        <f>IF(抽出データ!AV143-2&lt;=0,1,2)</f>
        <v>1</v>
      </c>
      <c r="AI143" s="2">
        <f>IF(抽出データ!AW143-2&lt;=0,1,2)</f>
        <v>1</v>
      </c>
      <c r="AJ143" s="2">
        <f>IF(抽出データ!AX143-2&lt;=0,1,2)</f>
        <v>2</v>
      </c>
      <c r="AK143" s="2">
        <f>IF(抽出データ!AY143-2&lt;=0,1,2)</f>
        <v>1</v>
      </c>
      <c r="AL143" s="2">
        <f>IF(抽出データ!AZ143-2&lt;0,0,抽出データ!AZ143-2)</f>
        <v>0</v>
      </c>
      <c r="AM143" s="2">
        <f>IF(抽出データ!BB143-2&lt;0,0,抽出データ!BB143-2)</f>
        <v>0</v>
      </c>
      <c r="AN143" s="2">
        <f>IF(抽出データ!BD143-2&lt;0,0,抽出データ!BD143-2)</f>
        <v>0</v>
      </c>
      <c r="AO143" s="2">
        <f>MIN(2,IF(抽出データ!BE143-2&lt;0,0,抽出データ!BE143-2))</f>
        <v>0</v>
      </c>
      <c r="AP143" s="2">
        <f>IF(抽出データ!BF143-2&lt;0,0,抽出データ!BF143-2)</f>
        <v>0</v>
      </c>
      <c r="AQ143" s="2">
        <f>IF(抽出データ!BG143-2&lt;0,0,抽出データ!BG143-2)</f>
        <v>0</v>
      </c>
      <c r="AR143" s="2">
        <f>IF(抽出データ!BH143-2&lt;0,0,抽出データ!BH143-2)</f>
        <v>0</v>
      </c>
      <c r="AS143" s="2">
        <f t="shared" si="37"/>
        <v>0</v>
      </c>
      <c r="AT143" s="2">
        <f>IF(抽出データ!DB143-2&lt;=0,1,2)</f>
        <v>1</v>
      </c>
      <c r="AU143" s="2">
        <f>IF(抽出データ!DD143-2&lt;0,0,抽出データ!DD143-2)</f>
        <v>0</v>
      </c>
      <c r="AV143" s="2">
        <f>IF(抽出データ!DE143-2&lt;0,0,抽出データ!DE143-2)</f>
        <v>0</v>
      </c>
      <c r="AW143" s="2">
        <f>IF(抽出データ!DF143-2&lt;0,0,IF(抽出データ!DF143&gt;3,2,1))</f>
        <v>1</v>
      </c>
      <c r="AX143" s="2">
        <f>IF(抽出データ!DG143-2&lt;=0,1,2)</f>
        <v>2</v>
      </c>
      <c r="AY143" s="8">
        <v>2</v>
      </c>
      <c r="AZ143" s="2">
        <v>2</v>
      </c>
      <c r="BA143" s="2">
        <v>2</v>
      </c>
      <c r="BB143" s="2">
        <v>1</v>
      </c>
      <c r="BC143" s="2">
        <v>1</v>
      </c>
      <c r="BD143" s="2">
        <v>0</v>
      </c>
      <c r="BE143" s="2">
        <v>1</v>
      </c>
      <c r="BF143" s="2">
        <v>0</v>
      </c>
      <c r="BG143" s="2">
        <v>0</v>
      </c>
      <c r="BH143" s="2">
        <v>0</v>
      </c>
      <c r="BI143" s="4" t="s">
        <v>445</v>
      </c>
      <c r="BJ143" s="2">
        <v>1</v>
      </c>
      <c r="BK143" s="2">
        <v>100</v>
      </c>
      <c r="BL143" s="2">
        <v>2</v>
      </c>
      <c r="BN143" s="2">
        <v>20000</v>
      </c>
      <c r="BO143" s="2">
        <v>3</v>
      </c>
      <c r="BP143" s="2">
        <v>3</v>
      </c>
      <c r="BQ143" s="2">
        <v>3</v>
      </c>
      <c r="BR143" s="2">
        <v>5</v>
      </c>
      <c r="BS143" s="2">
        <v>5</v>
      </c>
      <c r="BT143" s="2">
        <v>3</v>
      </c>
      <c r="BV143" s="2">
        <f t="shared" si="38"/>
        <v>39</v>
      </c>
      <c r="BW143" s="2">
        <f t="shared" si="39"/>
        <v>21</v>
      </c>
      <c r="BX143" s="2">
        <f t="shared" si="40"/>
        <v>10</v>
      </c>
      <c r="BY143" s="2">
        <f t="shared" si="41"/>
        <v>8</v>
      </c>
      <c r="BZ143" s="2">
        <f t="shared" si="42"/>
        <v>26</v>
      </c>
      <c r="CA143" s="2">
        <f t="shared" si="43"/>
        <v>11</v>
      </c>
      <c r="CB143" s="2">
        <f t="shared" si="44"/>
        <v>5</v>
      </c>
      <c r="CC143" s="2">
        <f t="shared" si="45"/>
        <v>11</v>
      </c>
      <c r="CD143" s="2">
        <f t="shared" si="46"/>
        <v>18</v>
      </c>
      <c r="CE143" s="2">
        <f t="shared" si="47"/>
        <v>16</v>
      </c>
      <c r="CF143" s="2">
        <f t="shared" si="48"/>
        <v>9</v>
      </c>
      <c r="CG143" s="2">
        <f t="shared" si="49"/>
        <v>14</v>
      </c>
      <c r="CH143" s="2">
        <f t="shared" si="53"/>
        <v>4</v>
      </c>
      <c r="CI143" s="2">
        <f t="shared" si="50"/>
        <v>5</v>
      </c>
      <c r="CJ143" s="2">
        <f t="shared" si="51"/>
        <v>14</v>
      </c>
      <c r="CK143" s="2">
        <f>55+IF(抽出データ!BJ143=1,60,0)+IF(抽出データ!BK143=1,25,0)+IF(抽出データ!BM143=1,5,0)+IF(抽出データ!BL143=1,5,0)+IF(抽出データ!BN143=1,5,0)</f>
        <v>55</v>
      </c>
      <c r="CL143" s="2">
        <f>(80+IF(抽出データ!BR143=1,12,0)+IF(SUM(抽出データ!BS143:BV143,抽出データ!CB143)&gt;1,22,IF(SUM(抽出データ!BS143:BV143,抽出データ!CB143)=1,11,0)))</f>
        <v>80</v>
      </c>
      <c r="CM143" s="2">
        <f>80+IF(抽出データ!CH143=1,40,0)+IF(抽出データ!CI143=1,20,0)+IF(抽出データ!CJ143=1,20,0)</f>
        <v>80</v>
      </c>
      <c r="CN143" s="2">
        <f>80+IF(抽出データ!CN143=1,10,0)+IF(抽出データ!CO143=1,5,0)+IF(抽出データ!CP143=1,10,0)+12</f>
        <v>92</v>
      </c>
      <c r="CO143" s="2">
        <f>IF(SUM(抽出データ!CT143:CW143)&gt;0,120,100)</f>
        <v>100</v>
      </c>
      <c r="CQ143" s="2">
        <f t="shared" si="52"/>
        <v>72.2</v>
      </c>
    </row>
    <row r="144" spans="1:95">
      <c r="A144" s="2">
        <v>1992</v>
      </c>
      <c r="B144" s="2">
        <v>2800</v>
      </c>
      <c r="C144" s="2">
        <v>7</v>
      </c>
      <c r="D144" s="2">
        <f t="shared" si="36"/>
        <v>400</v>
      </c>
      <c r="E144" s="4" t="s">
        <v>151</v>
      </c>
      <c r="F144" s="2">
        <f>IF(抽出データ!S144-2&lt;0,0,抽出データ!S144-2)</f>
        <v>2</v>
      </c>
      <c r="G144" s="2">
        <f>IF(抽出データ!T144-2&lt;0,0,抽出データ!T144-2)</f>
        <v>2</v>
      </c>
      <c r="H144" s="2">
        <f>IF(抽出データ!U144-2&lt;0,0,抽出データ!U144-2)</f>
        <v>2</v>
      </c>
      <c r="I144" s="2">
        <f>IF(抽出データ!V144-2&lt;0,0,抽出データ!V144-2)</f>
        <v>2</v>
      </c>
      <c r="J144" s="2">
        <f>MIN(2,IF(抽出データ!W144-2&lt;0,0,抽出データ!W144-2))</f>
        <v>2</v>
      </c>
      <c r="K144" s="2">
        <f>IF(抽出データ!X144-2&lt;0,0,抽出データ!X144-2)</f>
        <v>2</v>
      </c>
      <c r="L144" s="2">
        <f>IF(抽出データ!Y144-2&lt;0,0,抽出データ!Y144-2)</f>
        <v>2</v>
      </c>
      <c r="M144" s="2">
        <f>IF(抽出データ!Z144-2&lt;0,0,抽出データ!Z144-2)</f>
        <v>2</v>
      </c>
      <c r="N144" s="2">
        <f>IF(抽出データ!AB144-2&lt;0,0,抽出データ!AB144-2)</f>
        <v>2</v>
      </c>
      <c r="O144" s="2">
        <f>IF(抽出データ!AC144-2&lt;0,0,抽出データ!AC144-2)</f>
        <v>2</v>
      </c>
      <c r="P144" s="2">
        <f>IF(抽出データ!AD144-2&lt;0,0,抽出データ!AD144-2)</f>
        <v>1</v>
      </c>
      <c r="Q144" s="2">
        <f>IF(抽出データ!AE144-2&lt;0,0,抽出データ!AE144-2)</f>
        <v>1</v>
      </c>
      <c r="R144" s="2">
        <f>IF(抽出データ!AF144-2&lt;0,0,抽出データ!AF144-2)</f>
        <v>1</v>
      </c>
      <c r="S144" s="2">
        <f>IF(抽出データ!AG144-2&lt;0,0,抽出データ!AG144-2)</f>
        <v>1</v>
      </c>
      <c r="T144" s="2">
        <f>IF(抽出データ!AH144-2&lt;0,0,抽出データ!AH144-2)</f>
        <v>1</v>
      </c>
      <c r="U144" s="2">
        <f>IF(抽出データ!AI144-2&lt;0,0,抽出データ!AI144-2)</f>
        <v>2</v>
      </c>
      <c r="V144" s="2">
        <f>IF(抽出データ!AJ144-2&lt;0,0,抽出データ!AJ144-2)</f>
        <v>2</v>
      </c>
      <c r="W144" s="2">
        <f>IF(抽出データ!AK144-2&lt;0,0,抽出データ!AK144-2)</f>
        <v>1</v>
      </c>
      <c r="X144" s="2">
        <f>IF(抽出データ!AL144-2&lt;0,0,抽出データ!AL144-2)</f>
        <v>2</v>
      </c>
      <c r="Y144" s="2">
        <f>IF(抽出データ!AM144-2&lt;0,0,抽出データ!AM144-2)</f>
        <v>2</v>
      </c>
      <c r="Z144" s="2">
        <f>IF(抽出データ!AN144-2&lt;0,0,抽出データ!AN144-2)</f>
        <v>1</v>
      </c>
      <c r="AA144" s="2">
        <f>IF(抽出データ!AO144-2&lt;0,0,抽出データ!AO144-2)</f>
        <v>2</v>
      </c>
      <c r="AB144" s="2">
        <f>IF(抽出データ!AP144-2&lt;0,0,抽出データ!AP144-2)</f>
        <v>1</v>
      </c>
      <c r="AC144" s="2">
        <f>IF(抽出データ!AQ144-2&lt;0,0,抽出データ!AQ144-2)</f>
        <v>1</v>
      </c>
      <c r="AD144" s="2">
        <f>IF(抽出データ!AR144-2&lt;=0,1,2)</f>
        <v>2</v>
      </c>
      <c r="AE144" s="2">
        <f>IF(抽出データ!AS144-2&lt;=0,1,2)</f>
        <v>1</v>
      </c>
      <c r="AF144" s="2">
        <f>IF(抽出データ!AT144-2&lt;=0,1,2)</f>
        <v>2</v>
      </c>
      <c r="AG144" s="2">
        <f>IF(抽出データ!AU144-2&lt;=0,1,2)</f>
        <v>1</v>
      </c>
      <c r="AH144" s="2">
        <f>IF(抽出データ!AV144-2&lt;=0,1,2)</f>
        <v>1</v>
      </c>
      <c r="AI144" s="2">
        <f>IF(抽出データ!AW144-2&lt;=0,1,2)</f>
        <v>1</v>
      </c>
      <c r="AJ144" s="2">
        <f>IF(抽出データ!AX144-2&lt;=0,1,2)</f>
        <v>1</v>
      </c>
      <c r="AK144" s="2">
        <f>IF(抽出データ!AY144-2&lt;=0,1,2)</f>
        <v>1</v>
      </c>
      <c r="AL144" s="2">
        <f>IF(抽出データ!AZ144-2&lt;0,0,抽出データ!AZ144-2)</f>
        <v>2</v>
      </c>
      <c r="AM144" s="2">
        <f>IF(抽出データ!BB144-2&lt;0,0,抽出データ!BB144-2)</f>
        <v>0</v>
      </c>
      <c r="AN144" s="2">
        <f>IF(抽出データ!BD144-2&lt;0,0,抽出データ!BD144-2)</f>
        <v>1</v>
      </c>
      <c r="AO144" s="2">
        <f>MIN(2,IF(抽出データ!BE144-2&lt;0,0,抽出データ!BE144-2))</f>
        <v>2</v>
      </c>
      <c r="AP144" s="2">
        <f>IF(抽出データ!BF144-2&lt;0,0,抽出データ!BF144-2)</f>
        <v>1</v>
      </c>
      <c r="AQ144" s="2">
        <f>IF(抽出データ!BG144-2&lt;0,0,抽出データ!BG144-2)</f>
        <v>1</v>
      </c>
      <c r="AR144" s="2">
        <f>IF(抽出データ!BH144-2&lt;0,0,抽出データ!BH144-2)</f>
        <v>1</v>
      </c>
      <c r="AS144" s="2">
        <f t="shared" si="37"/>
        <v>1</v>
      </c>
      <c r="AT144" s="2">
        <f>IF(抽出データ!DB144-2&lt;=0,1,2)</f>
        <v>2</v>
      </c>
      <c r="AU144" s="2">
        <f>IF(抽出データ!DD144-2&lt;0,0,抽出データ!DD144-2)</f>
        <v>1</v>
      </c>
      <c r="AV144" s="2">
        <f>IF(抽出データ!DE144-2&lt;0,0,抽出データ!DE144-2)</f>
        <v>2</v>
      </c>
      <c r="AW144" s="2">
        <f>IF(抽出データ!DF144-2&lt;0,0,IF(抽出データ!DF144&gt;3,2,1))</f>
        <v>2</v>
      </c>
      <c r="AX144" s="2">
        <f>IF(抽出データ!DG144-2&lt;=0,1,2)</f>
        <v>2</v>
      </c>
      <c r="AY144" s="8">
        <v>4</v>
      </c>
      <c r="AZ144" s="2">
        <v>4</v>
      </c>
      <c r="BA144" s="2">
        <v>3</v>
      </c>
      <c r="BI144" s="4" t="s">
        <v>445</v>
      </c>
      <c r="BJ144" s="2">
        <v>1</v>
      </c>
      <c r="BK144" s="2">
        <v>90</v>
      </c>
      <c r="BL144" s="2">
        <v>1</v>
      </c>
      <c r="BM144" s="2">
        <v>13000</v>
      </c>
      <c r="BO144" s="2">
        <v>5</v>
      </c>
      <c r="BP144" s="2">
        <v>5</v>
      </c>
      <c r="BQ144" s="2">
        <v>3</v>
      </c>
      <c r="BR144" s="2">
        <v>3</v>
      </c>
      <c r="BS144" s="2">
        <v>3</v>
      </c>
      <c r="BT144" s="2">
        <v>3</v>
      </c>
      <c r="BV144" s="2">
        <f t="shared" si="38"/>
        <v>74.5</v>
      </c>
      <c r="BW144" s="2">
        <f t="shared" si="39"/>
        <v>36</v>
      </c>
      <c r="BX144" s="2">
        <f t="shared" si="40"/>
        <v>10</v>
      </c>
      <c r="BY144" s="2">
        <f t="shared" si="41"/>
        <v>18</v>
      </c>
      <c r="BZ144" s="2">
        <f t="shared" si="42"/>
        <v>37</v>
      </c>
      <c r="CA144" s="2">
        <f t="shared" si="43"/>
        <v>19</v>
      </c>
      <c r="CB144" s="2">
        <f t="shared" si="44"/>
        <v>11</v>
      </c>
      <c r="CC144" s="2">
        <f t="shared" si="45"/>
        <v>17</v>
      </c>
      <c r="CD144" s="2">
        <f t="shared" si="46"/>
        <v>26</v>
      </c>
      <c r="CE144" s="2">
        <f t="shared" si="47"/>
        <v>17</v>
      </c>
      <c r="CF144" s="2">
        <f t="shared" si="48"/>
        <v>11</v>
      </c>
      <c r="CG144" s="2">
        <f t="shared" si="49"/>
        <v>22</v>
      </c>
      <c r="CH144" s="2">
        <f t="shared" si="53"/>
        <v>9</v>
      </c>
      <c r="CI144" s="2">
        <f t="shared" si="50"/>
        <v>11</v>
      </c>
      <c r="CJ144" s="2">
        <f t="shared" si="51"/>
        <v>37</v>
      </c>
      <c r="CK144" s="2">
        <f>55+IF(抽出データ!BJ144=1,60,0)+IF(抽出データ!BK144=1,25,0)+IF(抽出データ!BM144=1,5,0)+IF(抽出データ!BL144=1,5,0)+IF(抽出データ!BN144=1,5,0)</f>
        <v>115</v>
      </c>
      <c r="CL144" s="2">
        <f>(80+IF(抽出データ!BR144=1,12,0)+IF(SUM(抽出データ!BS144:BV144,抽出データ!CB144)&gt;1,22,IF(SUM(抽出データ!BS144:BV144,抽出データ!CB144)=1,11,0)))</f>
        <v>92</v>
      </c>
      <c r="CM144" s="2">
        <f>80+IF(抽出データ!CH144=1,40,0)+IF(抽出データ!CI144=1,20,0)+IF(抽出データ!CJ144=1,20,0)</f>
        <v>100</v>
      </c>
      <c r="CN144" s="2">
        <f>80+IF(抽出データ!CN144=1,10,0)+IF(抽出データ!CO144=1,5,0)+IF(抽出データ!CP144=1,10,0)+12</f>
        <v>102</v>
      </c>
      <c r="CO144" s="2">
        <f>IF(SUM(抽出データ!CT144:CW144)&gt;0,120,100)</f>
        <v>100</v>
      </c>
      <c r="CQ144" s="2">
        <f t="shared" si="52"/>
        <v>103.8</v>
      </c>
    </row>
    <row r="145" spans="1:95">
      <c r="A145" s="2">
        <v>1941</v>
      </c>
      <c r="B145" s="2">
        <v>200</v>
      </c>
      <c r="C145" s="2">
        <v>2</v>
      </c>
      <c r="D145" s="2">
        <f t="shared" si="36"/>
        <v>100</v>
      </c>
      <c r="E145" s="4" t="s">
        <v>129</v>
      </c>
      <c r="F145" s="2">
        <f>IF(抽出データ!S145-2&lt;0,0,抽出データ!S145-2)</f>
        <v>0</v>
      </c>
      <c r="G145" s="2">
        <f>IF(抽出データ!T145-2&lt;0,0,抽出データ!T145-2)</f>
        <v>0</v>
      </c>
      <c r="H145" s="2">
        <f>IF(抽出データ!U145-2&lt;0,0,抽出データ!U145-2)</f>
        <v>1</v>
      </c>
      <c r="I145" s="2">
        <f>IF(抽出データ!V145-2&lt;0,0,抽出データ!V145-2)</f>
        <v>0</v>
      </c>
      <c r="J145" s="2">
        <f>MIN(2,IF(抽出データ!W145-2&lt;0,0,抽出データ!W145-2))</f>
        <v>0</v>
      </c>
      <c r="K145" s="2">
        <f>IF(抽出データ!X145-2&lt;0,0,抽出データ!X145-2)</f>
        <v>0</v>
      </c>
      <c r="L145" s="2">
        <f>IF(抽出データ!Y145-2&lt;0,0,抽出データ!Y145-2)</f>
        <v>0</v>
      </c>
      <c r="M145" s="2">
        <f>IF(抽出データ!Z145-2&lt;0,0,抽出データ!Z145-2)</f>
        <v>0</v>
      </c>
      <c r="N145" s="2">
        <f>IF(抽出データ!AB145-2&lt;0,0,抽出データ!AB145-2)</f>
        <v>0</v>
      </c>
      <c r="O145" s="2">
        <f>IF(抽出データ!AC145-2&lt;0,0,抽出データ!AC145-2)</f>
        <v>1</v>
      </c>
      <c r="P145" s="2">
        <f>IF(抽出データ!AD145-2&lt;0,0,抽出データ!AD145-2)</f>
        <v>2</v>
      </c>
      <c r="Q145" s="2">
        <f>IF(抽出データ!AE145-2&lt;0,0,抽出データ!AE145-2)</f>
        <v>1</v>
      </c>
      <c r="R145" s="2">
        <f>IF(抽出データ!AF145-2&lt;0,0,抽出データ!AF145-2)</f>
        <v>0</v>
      </c>
      <c r="S145" s="2">
        <f>IF(抽出データ!AG145-2&lt;0,0,抽出データ!AG145-2)</f>
        <v>1</v>
      </c>
      <c r="T145" s="2">
        <f>IF(抽出データ!AH145-2&lt;0,0,抽出データ!AH145-2)</f>
        <v>0</v>
      </c>
      <c r="U145" s="2">
        <f>IF(抽出データ!AI145-2&lt;0,0,抽出データ!AI145-2)</f>
        <v>0</v>
      </c>
      <c r="V145" s="2">
        <f>IF(抽出データ!AJ145-2&lt;0,0,抽出データ!AJ145-2)</f>
        <v>0</v>
      </c>
      <c r="W145" s="2">
        <f>IF(抽出データ!AK145-2&lt;0,0,抽出データ!AK145-2)</f>
        <v>1</v>
      </c>
      <c r="X145" s="2">
        <f>IF(抽出データ!AL145-2&lt;0,0,抽出データ!AL145-2)</f>
        <v>1</v>
      </c>
      <c r="Y145" s="2">
        <f>IF(抽出データ!AM145-2&lt;0,0,抽出データ!AM145-2)</f>
        <v>2</v>
      </c>
      <c r="Z145" s="2">
        <f>IF(抽出データ!AN145-2&lt;0,0,抽出データ!AN145-2)</f>
        <v>0</v>
      </c>
      <c r="AA145" s="2">
        <f>IF(抽出データ!AO145-2&lt;0,0,抽出データ!AO145-2)</f>
        <v>2</v>
      </c>
      <c r="AB145" s="2">
        <f>IF(抽出データ!AP145-2&lt;0,0,抽出データ!AP145-2)</f>
        <v>1</v>
      </c>
      <c r="AC145" s="2">
        <f>IF(抽出データ!AQ145-2&lt;0,0,抽出データ!AQ145-2)</f>
        <v>0</v>
      </c>
      <c r="AD145" s="2">
        <f>IF(抽出データ!AR145-2&lt;=0,1,2)</f>
        <v>1</v>
      </c>
      <c r="AE145" s="2">
        <f>IF(抽出データ!AS145-2&lt;=0,1,2)</f>
        <v>1</v>
      </c>
      <c r="AF145" s="2">
        <f>IF(抽出データ!AT145-2&lt;=0,1,2)</f>
        <v>1</v>
      </c>
      <c r="AG145" s="2">
        <f>IF(抽出データ!AU145-2&lt;=0,1,2)</f>
        <v>1</v>
      </c>
      <c r="AH145" s="2">
        <f>IF(抽出データ!AV145-2&lt;=0,1,2)</f>
        <v>1</v>
      </c>
      <c r="AI145" s="2">
        <f>IF(抽出データ!AW145-2&lt;=0,1,2)</f>
        <v>1</v>
      </c>
      <c r="AJ145" s="2">
        <f>IF(抽出データ!AX145-2&lt;=0,1,2)</f>
        <v>1</v>
      </c>
      <c r="AK145" s="2">
        <f>IF(抽出データ!AY145-2&lt;=0,1,2)</f>
        <v>1</v>
      </c>
      <c r="AL145" s="2">
        <f>IF(抽出データ!AZ145-2&lt;0,0,抽出データ!AZ145-2)</f>
        <v>0</v>
      </c>
      <c r="AM145" s="2">
        <f>IF(抽出データ!BB145-2&lt;0,0,抽出データ!BB145-2)</f>
        <v>0</v>
      </c>
      <c r="AN145" s="2">
        <f>IF(抽出データ!BD145-2&lt;0,0,抽出データ!BD145-2)</f>
        <v>0</v>
      </c>
      <c r="AO145" s="2">
        <f>MIN(2,IF(抽出データ!BE145-2&lt;0,0,抽出データ!BE145-2))</f>
        <v>0</v>
      </c>
      <c r="AP145" s="2">
        <f>IF(抽出データ!BF145-2&lt;0,0,抽出データ!BF145-2)</f>
        <v>0</v>
      </c>
      <c r="AQ145" s="2">
        <f>IF(抽出データ!BG145-2&lt;0,0,抽出データ!BG145-2)</f>
        <v>0</v>
      </c>
      <c r="AR145" s="2">
        <f>IF(抽出データ!BH145-2&lt;0,0,抽出データ!BH145-2)</f>
        <v>0</v>
      </c>
      <c r="AS145" s="2">
        <f t="shared" si="37"/>
        <v>0</v>
      </c>
      <c r="AT145" s="2">
        <f>IF(抽出データ!DB145-2&lt;=0,1,2)</f>
        <v>1</v>
      </c>
      <c r="AU145" s="2">
        <f>IF(抽出データ!DD145-2&lt;0,0,抽出データ!DD145-2)</f>
        <v>1</v>
      </c>
      <c r="AV145" s="2">
        <f>IF(抽出データ!DE145-2&lt;0,0,抽出データ!DE145-2)</f>
        <v>1</v>
      </c>
      <c r="AW145" s="2">
        <f>IF(抽出データ!DF145-2&lt;0,0,IF(抽出データ!DF145&gt;3,2,1))</f>
        <v>1</v>
      </c>
      <c r="AX145" s="2">
        <f>IF(抽出データ!DG145-2&lt;=0,1,2)</f>
        <v>2</v>
      </c>
      <c r="AY145" s="8">
        <v>3</v>
      </c>
      <c r="AZ145" s="2">
        <v>3</v>
      </c>
      <c r="BA145" s="2">
        <v>3</v>
      </c>
      <c r="BI145" s="4" t="s">
        <v>445</v>
      </c>
      <c r="BJ145" s="2">
        <v>1</v>
      </c>
      <c r="BK145" s="2">
        <v>80</v>
      </c>
      <c r="BL145" s="2">
        <v>1</v>
      </c>
      <c r="BM145" s="2">
        <v>10000</v>
      </c>
      <c r="BO145" s="2">
        <v>4</v>
      </c>
      <c r="BP145" s="2">
        <v>4</v>
      </c>
      <c r="BQ145" s="2">
        <v>4</v>
      </c>
      <c r="BR145" s="2">
        <v>4</v>
      </c>
      <c r="BS145" s="2">
        <v>4</v>
      </c>
      <c r="BT145" s="2">
        <v>4</v>
      </c>
      <c r="BV145" s="2">
        <f t="shared" si="38"/>
        <v>27</v>
      </c>
      <c r="BW145" s="2">
        <f t="shared" si="39"/>
        <v>11</v>
      </c>
      <c r="BX145" s="2">
        <f t="shared" si="40"/>
        <v>7</v>
      </c>
      <c r="BY145" s="2">
        <f t="shared" si="41"/>
        <v>9</v>
      </c>
      <c r="BZ145" s="2">
        <f t="shared" si="42"/>
        <v>17</v>
      </c>
      <c r="CA145" s="2">
        <f t="shared" si="43"/>
        <v>4</v>
      </c>
      <c r="CB145" s="2">
        <f t="shared" si="44"/>
        <v>7</v>
      </c>
      <c r="CC145" s="2">
        <f t="shared" si="45"/>
        <v>7</v>
      </c>
      <c r="CD145" s="2">
        <f t="shared" si="46"/>
        <v>11</v>
      </c>
      <c r="CE145" s="2">
        <f t="shared" si="47"/>
        <v>10</v>
      </c>
      <c r="CF145" s="2">
        <f t="shared" si="48"/>
        <v>6</v>
      </c>
      <c r="CG145" s="2">
        <f t="shared" si="49"/>
        <v>12</v>
      </c>
      <c r="CH145" s="2">
        <f t="shared" si="53"/>
        <v>5</v>
      </c>
      <c r="CI145" s="2">
        <f t="shared" si="50"/>
        <v>3</v>
      </c>
      <c r="CJ145" s="2">
        <f t="shared" si="51"/>
        <v>7</v>
      </c>
      <c r="CK145" s="2">
        <f>55+IF(抽出データ!BJ145=1,60,0)+IF(抽出データ!BK145=1,25,0)+IF(抽出データ!BM145=1,5,0)+IF(抽出データ!BL145=1,5,0)+IF(抽出データ!BN145=1,5,0)</f>
        <v>55</v>
      </c>
      <c r="CL145" s="2">
        <f>(80+IF(抽出データ!BR145=1,12,0)+IF(SUM(抽出データ!BS145:BV145,抽出データ!CB145)&gt;1,22,IF(SUM(抽出データ!BS145:BV145,抽出データ!CB145)=1,11,0)))</f>
        <v>80</v>
      </c>
      <c r="CM145" s="2">
        <f>80+IF(抽出データ!CH145=1,40,0)+IF(抽出データ!CI145=1,20,0)+IF(抽出データ!CJ145=1,20,0)</f>
        <v>80</v>
      </c>
      <c r="CN145" s="2">
        <f>80+IF(抽出データ!CN145=1,10,0)+IF(抽出データ!CO145=1,5,0)+IF(抽出データ!CP145=1,10,0)+12</f>
        <v>92</v>
      </c>
      <c r="CO145" s="2">
        <f>IF(SUM(抽出データ!CT145:CW145)&gt;0,120,100)</f>
        <v>100</v>
      </c>
      <c r="CQ145" s="2">
        <f t="shared" si="52"/>
        <v>72.2</v>
      </c>
    </row>
    <row r="146" spans="1:95">
      <c r="A146" s="2">
        <v>2002</v>
      </c>
      <c r="B146" s="2">
        <v>100</v>
      </c>
      <c r="C146" s="2">
        <v>1</v>
      </c>
      <c r="D146" s="2">
        <f t="shared" si="36"/>
        <v>100</v>
      </c>
      <c r="E146" s="4" t="s">
        <v>152</v>
      </c>
      <c r="F146" s="2">
        <f>IF(抽出データ!S146-2&lt;0,0,抽出データ!S146-2)</f>
        <v>2</v>
      </c>
      <c r="G146" s="2">
        <f>IF(抽出データ!T146-2&lt;0,0,抽出データ!T146-2)</f>
        <v>1</v>
      </c>
      <c r="H146" s="2">
        <f>IF(抽出データ!U146-2&lt;0,0,抽出データ!U146-2)</f>
        <v>1</v>
      </c>
      <c r="I146" s="2">
        <f>IF(抽出データ!V146-2&lt;0,0,抽出データ!V146-2)</f>
        <v>2</v>
      </c>
      <c r="J146" s="2">
        <f>MIN(2,IF(抽出データ!W146-2&lt;0,0,抽出データ!W146-2))</f>
        <v>0</v>
      </c>
      <c r="K146" s="2">
        <f>IF(抽出データ!X146-2&lt;0,0,抽出データ!X146-2)</f>
        <v>0</v>
      </c>
      <c r="L146" s="2">
        <f>IF(抽出データ!Y146-2&lt;0,0,抽出データ!Y146-2)</f>
        <v>0</v>
      </c>
      <c r="M146" s="2">
        <f>IF(抽出データ!Z146-2&lt;0,0,抽出データ!Z146-2)</f>
        <v>1</v>
      </c>
      <c r="N146" s="2">
        <f>IF(抽出データ!AB146-2&lt;0,0,抽出データ!AB146-2)</f>
        <v>1</v>
      </c>
      <c r="O146" s="2">
        <f>IF(抽出データ!AC146-2&lt;0,0,抽出データ!AC146-2)</f>
        <v>2</v>
      </c>
      <c r="P146" s="2">
        <f>IF(抽出データ!AD146-2&lt;0,0,抽出データ!AD146-2)</f>
        <v>1</v>
      </c>
      <c r="Q146" s="2">
        <f>IF(抽出データ!AE146-2&lt;0,0,抽出データ!AE146-2)</f>
        <v>2</v>
      </c>
      <c r="R146" s="2">
        <f>IF(抽出データ!AF146-2&lt;0,0,抽出データ!AF146-2)</f>
        <v>1</v>
      </c>
      <c r="S146" s="2">
        <f>IF(抽出データ!AG146-2&lt;0,0,抽出データ!AG146-2)</f>
        <v>0</v>
      </c>
      <c r="T146" s="2">
        <f>IF(抽出データ!AH146-2&lt;0,0,抽出データ!AH146-2)</f>
        <v>2</v>
      </c>
      <c r="U146" s="2">
        <f>IF(抽出データ!AI146-2&lt;0,0,抽出データ!AI146-2)</f>
        <v>1</v>
      </c>
      <c r="V146" s="2">
        <f>IF(抽出データ!AJ146-2&lt;0,0,抽出データ!AJ146-2)</f>
        <v>1</v>
      </c>
      <c r="W146" s="2">
        <f>IF(抽出データ!AK146-2&lt;0,0,抽出データ!AK146-2)</f>
        <v>0</v>
      </c>
      <c r="X146" s="2">
        <f>IF(抽出データ!AL146-2&lt;0,0,抽出データ!AL146-2)</f>
        <v>0</v>
      </c>
      <c r="Y146" s="2">
        <f>IF(抽出データ!AM146-2&lt;0,0,抽出データ!AM146-2)</f>
        <v>1</v>
      </c>
      <c r="Z146" s="2">
        <f>IF(抽出データ!AN146-2&lt;0,0,抽出データ!AN146-2)</f>
        <v>0</v>
      </c>
      <c r="AA146" s="2">
        <f>IF(抽出データ!AO146-2&lt;0,0,抽出データ!AO146-2)</f>
        <v>2</v>
      </c>
      <c r="AB146" s="2">
        <f>IF(抽出データ!AP146-2&lt;0,0,抽出データ!AP146-2)</f>
        <v>2</v>
      </c>
      <c r="AC146" s="2">
        <f>IF(抽出データ!AQ146-2&lt;0,0,抽出データ!AQ146-2)</f>
        <v>2</v>
      </c>
      <c r="AD146" s="2">
        <f>IF(抽出データ!AR146-2&lt;=0,1,2)</f>
        <v>1</v>
      </c>
      <c r="AE146" s="2">
        <f>IF(抽出データ!AS146-2&lt;=0,1,2)</f>
        <v>1</v>
      </c>
      <c r="AF146" s="2">
        <f>IF(抽出データ!AT146-2&lt;=0,1,2)</f>
        <v>1</v>
      </c>
      <c r="AG146" s="2">
        <f>IF(抽出データ!AU146-2&lt;=0,1,2)</f>
        <v>1</v>
      </c>
      <c r="AH146" s="2">
        <f>IF(抽出データ!AV146-2&lt;=0,1,2)</f>
        <v>1</v>
      </c>
      <c r="AI146" s="2">
        <f>IF(抽出データ!AW146-2&lt;=0,1,2)</f>
        <v>1</v>
      </c>
      <c r="AJ146" s="2">
        <f>IF(抽出データ!AX146-2&lt;=0,1,2)</f>
        <v>1</v>
      </c>
      <c r="AK146" s="2">
        <f>IF(抽出データ!AY146-2&lt;=0,1,2)</f>
        <v>1</v>
      </c>
      <c r="AL146" s="2">
        <f>IF(抽出データ!AZ146-2&lt;0,0,抽出データ!AZ146-2)</f>
        <v>0</v>
      </c>
      <c r="AM146" s="2">
        <f>IF(抽出データ!BB146-2&lt;0,0,抽出データ!BB146-2)</f>
        <v>0</v>
      </c>
      <c r="AN146" s="2">
        <f>IF(抽出データ!BD146-2&lt;0,0,抽出データ!BD146-2)</f>
        <v>0</v>
      </c>
      <c r="AO146" s="2">
        <f>MIN(2,IF(抽出データ!BE146-2&lt;0,0,抽出データ!BE146-2))</f>
        <v>0</v>
      </c>
      <c r="AP146" s="2">
        <f>IF(抽出データ!BF146-2&lt;0,0,抽出データ!BF146-2)</f>
        <v>0</v>
      </c>
      <c r="AQ146" s="2">
        <f>IF(抽出データ!BG146-2&lt;0,0,抽出データ!BG146-2)</f>
        <v>0</v>
      </c>
      <c r="AR146" s="2">
        <f>IF(抽出データ!BH146-2&lt;0,0,抽出データ!BH146-2)</f>
        <v>1</v>
      </c>
      <c r="AS146" s="2">
        <f t="shared" si="37"/>
        <v>0</v>
      </c>
      <c r="AT146" s="2">
        <f>IF(抽出データ!DB146-2&lt;=0,1,2)</f>
        <v>1</v>
      </c>
      <c r="AU146" s="2">
        <f>IF(抽出データ!DD146-2&lt;0,0,抽出データ!DD146-2)</f>
        <v>0</v>
      </c>
      <c r="AV146" s="2">
        <f>IF(抽出データ!DE146-2&lt;0,0,抽出データ!DE146-2)</f>
        <v>0</v>
      </c>
      <c r="AW146" s="2">
        <f>IF(抽出データ!DF146-2&lt;0,0,IF(抽出データ!DF146&gt;3,2,1))</f>
        <v>1</v>
      </c>
      <c r="AX146" s="2">
        <f>IF(抽出データ!DG146-2&lt;=0,1,2)</f>
        <v>1</v>
      </c>
      <c r="AY146" s="8">
        <v>4</v>
      </c>
      <c r="AZ146" s="2">
        <v>2</v>
      </c>
      <c r="BA146" s="2">
        <v>1</v>
      </c>
      <c r="BI146" s="4" t="s">
        <v>445</v>
      </c>
      <c r="BJ146" s="2">
        <v>2</v>
      </c>
      <c r="BL146" s="2">
        <v>3</v>
      </c>
      <c r="BO146" s="2">
        <v>3</v>
      </c>
      <c r="BP146" s="2">
        <v>3</v>
      </c>
      <c r="BQ146" s="2">
        <v>3</v>
      </c>
      <c r="BR146" s="2">
        <v>3</v>
      </c>
      <c r="BS146" s="2">
        <v>3</v>
      </c>
      <c r="BT146" s="2">
        <v>3</v>
      </c>
      <c r="BV146" s="2">
        <f t="shared" si="38"/>
        <v>37</v>
      </c>
      <c r="BW146" s="2">
        <f t="shared" si="39"/>
        <v>20</v>
      </c>
      <c r="BX146" s="2">
        <f t="shared" si="40"/>
        <v>10</v>
      </c>
      <c r="BY146" s="2">
        <f t="shared" si="41"/>
        <v>6</v>
      </c>
      <c r="BZ146" s="2">
        <f t="shared" si="42"/>
        <v>25</v>
      </c>
      <c r="CA146" s="2">
        <f t="shared" si="43"/>
        <v>11</v>
      </c>
      <c r="CB146" s="2">
        <f t="shared" si="44"/>
        <v>5</v>
      </c>
      <c r="CC146" s="2">
        <f t="shared" si="45"/>
        <v>12</v>
      </c>
      <c r="CD146" s="2">
        <f t="shared" si="46"/>
        <v>15</v>
      </c>
      <c r="CE146" s="2">
        <f t="shared" si="47"/>
        <v>15</v>
      </c>
      <c r="CF146" s="2">
        <f t="shared" si="48"/>
        <v>10</v>
      </c>
      <c r="CG146" s="2">
        <f t="shared" si="49"/>
        <v>12</v>
      </c>
      <c r="CH146" s="2">
        <f t="shared" si="53"/>
        <v>3</v>
      </c>
      <c r="CI146" s="2">
        <f t="shared" si="50"/>
        <v>4</v>
      </c>
      <c r="CJ146" s="2">
        <f t="shared" si="51"/>
        <v>15</v>
      </c>
      <c r="CK146" s="2">
        <f>55+IF(抽出データ!BJ146=1,60,0)+IF(抽出データ!BK146=1,25,0)+IF(抽出データ!BM146=1,5,0)+IF(抽出データ!BL146=1,5,0)+IF(抽出データ!BN146=1,5,0)</f>
        <v>55</v>
      </c>
      <c r="CL146" s="2">
        <f>(80+IF(抽出データ!BR146=1,12,0)+IF(SUM(抽出データ!BS146:BV146,抽出データ!CB146)&gt;1,22,IF(SUM(抽出データ!BS146:BV146,抽出データ!CB146)=1,11,0)))</f>
        <v>80</v>
      </c>
      <c r="CM146" s="2">
        <f>80+IF(抽出データ!CH146=1,40,0)+IF(抽出データ!CI146=1,20,0)+IF(抽出データ!CJ146=1,20,0)</f>
        <v>80</v>
      </c>
      <c r="CN146" s="2">
        <f>80+IF(抽出データ!CN146=1,10,0)+IF(抽出データ!CO146=1,5,0)+IF(抽出データ!CP146=1,10,0)+12</f>
        <v>92</v>
      </c>
      <c r="CO146" s="2">
        <f>IF(SUM(抽出データ!CT146:CW146)&gt;0,120,100)</f>
        <v>100</v>
      </c>
      <c r="CQ146" s="2">
        <f t="shared" si="52"/>
        <v>72.2</v>
      </c>
    </row>
    <row r="147" spans="1:95">
      <c r="A147" s="2">
        <v>1980</v>
      </c>
      <c r="B147" s="2">
        <v>350</v>
      </c>
      <c r="C147" s="2">
        <v>3</v>
      </c>
      <c r="D147" s="2">
        <f t="shared" si="36"/>
        <v>116.66666666666667</v>
      </c>
      <c r="E147" s="4" t="s">
        <v>153</v>
      </c>
      <c r="F147" s="2">
        <f>IF(抽出データ!S147-2&lt;0,0,抽出データ!S147-2)</f>
        <v>0</v>
      </c>
      <c r="G147" s="2">
        <f>IF(抽出データ!T147-2&lt;0,0,抽出データ!T147-2)</f>
        <v>1</v>
      </c>
      <c r="H147" s="2">
        <f>IF(抽出データ!U147-2&lt;0,0,抽出データ!U147-2)</f>
        <v>0</v>
      </c>
      <c r="I147" s="2">
        <f>IF(抽出データ!V147-2&lt;0,0,抽出データ!V147-2)</f>
        <v>2</v>
      </c>
      <c r="J147" s="2">
        <f>MIN(2,IF(抽出データ!W147-2&lt;0,0,抽出データ!W147-2))</f>
        <v>0</v>
      </c>
      <c r="K147" s="2">
        <f>IF(抽出データ!X147-2&lt;0,0,抽出データ!X147-2)</f>
        <v>0</v>
      </c>
      <c r="L147" s="2">
        <f>IF(抽出データ!Y147-2&lt;0,0,抽出データ!Y147-2)</f>
        <v>0</v>
      </c>
      <c r="M147" s="2">
        <f>IF(抽出データ!Z147-2&lt;0,0,抽出データ!Z147-2)</f>
        <v>0</v>
      </c>
      <c r="N147" s="2">
        <f>IF(抽出データ!AB147-2&lt;0,0,抽出データ!AB147-2)</f>
        <v>1</v>
      </c>
      <c r="O147" s="2">
        <f>IF(抽出データ!AC147-2&lt;0,0,抽出データ!AC147-2)</f>
        <v>2</v>
      </c>
      <c r="P147" s="2">
        <f>IF(抽出データ!AD147-2&lt;0,0,抽出データ!AD147-2)</f>
        <v>2</v>
      </c>
      <c r="Q147" s="2">
        <f>IF(抽出データ!AE147-2&lt;0,0,抽出データ!AE147-2)</f>
        <v>2</v>
      </c>
      <c r="R147" s="2">
        <f>IF(抽出データ!AF147-2&lt;0,0,抽出データ!AF147-2)</f>
        <v>1</v>
      </c>
      <c r="S147" s="2">
        <f>IF(抽出データ!AG147-2&lt;0,0,抽出データ!AG147-2)</f>
        <v>1</v>
      </c>
      <c r="T147" s="2">
        <f>IF(抽出データ!AH147-2&lt;0,0,抽出データ!AH147-2)</f>
        <v>1</v>
      </c>
      <c r="U147" s="2">
        <f>IF(抽出データ!AI147-2&lt;0,0,抽出データ!AI147-2)</f>
        <v>2</v>
      </c>
      <c r="V147" s="2">
        <f>IF(抽出データ!AJ147-2&lt;0,0,抽出データ!AJ147-2)</f>
        <v>2</v>
      </c>
      <c r="W147" s="2">
        <f>IF(抽出データ!AK147-2&lt;0,0,抽出データ!AK147-2)</f>
        <v>2</v>
      </c>
      <c r="X147" s="2">
        <f>IF(抽出データ!AL147-2&lt;0,0,抽出データ!AL147-2)</f>
        <v>1</v>
      </c>
      <c r="Y147" s="2">
        <f>IF(抽出データ!AM147-2&lt;0,0,抽出データ!AM147-2)</f>
        <v>1</v>
      </c>
      <c r="Z147" s="2">
        <f>IF(抽出データ!AN147-2&lt;0,0,抽出データ!AN147-2)</f>
        <v>0</v>
      </c>
      <c r="AA147" s="2">
        <f>IF(抽出データ!AO147-2&lt;0,0,抽出データ!AO147-2)</f>
        <v>2</v>
      </c>
      <c r="AB147" s="2">
        <f>IF(抽出データ!AP147-2&lt;0,0,抽出データ!AP147-2)</f>
        <v>1</v>
      </c>
      <c r="AC147" s="2">
        <f>IF(抽出データ!AQ147-2&lt;0,0,抽出データ!AQ147-2)</f>
        <v>2</v>
      </c>
      <c r="AD147" s="2">
        <f>IF(抽出データ!AR147-2&lt;=0,1,2)</f>
        <v>1</v>
      </c>
      <c r="AE147" s="2">
        <f>IF(抽出データ!AS147-2&lt;=0,1,2)</f>
        <v>1</v>
      </c>
      <c r="AF147" s="2">
        <f>IF(抽出データ!AT147-2&lt;=0,1,2)</f>
        <v>1</v>
      </c>
      <c r="AG147" s="2">
        <f>IF(抽出データ!AU147-2&lt;=0,1,2)</f>
        <v>1</v>
      </c>
      <c r="AH147" s="2">
        <f>IF(抽出データ!AV147-2&lt;=0,1,2)</f>
        <v>1</v>
      </c>
      <c r="AI147" s="2">
        <f>IF(抽出データ!AW147-2&lt;=0,1,2)</f>
        <v>1</v>
      </c>
      <c r="AJ147" s="2">
        <f>IF(抽出データ!AX147-2&lt;=0,1,2)</f>
        <v>1</v>
      </c>
      <c r="AK147" s="2">
        <f>IF(抽出データ!AY147-2&lt;=0,1,2)</f>
        <v>1</v>
      </c>
      <c r="AL147" s="2">
        <f>IF(抽出データ!AZ147-2&lt;0,0,抽出データ!AZ147-2)</f>
        <v>0</v>
      </c>
      <c r="AM147" s="2">
        <f>IF(抽出データ!BB147-2&lt;0,0,抽出データ!BB147-2)</f>
        <v>0</v>
      </c>
      <c r="AN147" s="2">
        <f>IF(抽出データ!BD147-2&lt;0,0,抽出データ!BD147-2)</f>
        <v>0</v>
      </c>
      <c r="AO147" s="2">
        <f>MIN(2,IF(抽出データ!BE147-2&lt;0,0,抽出データ!BE147-2))</f>
        <v>0</v>
      </c>
      <c r="AP147" s="2">
        <f>IF(抽出データ!BF147-2&lt;0,0,抽出データ!BF147-2)</f>
        <v>0</v>
      </c>
      <c r="AQ147" s="2">
        <f>IF(抽出データ!BG147-2&lt;0,0,抽出データ!BG147-2)</f>
        <v>0</v>
      </c>
      <c r="AR147" s="2">
        <f>IF(抽出データ!BH147-2&lt;0,0,抽出データ!BH147-2)</f>
        <v>0</v>
      </c>
      <c r="AS147" s="2">
        <f t="shared" si="37"/>
        <v>0</v>
      </c>
      <c r="AT147" s="2">
        <f>IF(抽出データ!DB147-2&lt;=0,1,2)</f>
        <v>1</v>
      </c>
      <c r="AU147" s="2">
        <f>IF(抽出データ!DD147-2&lt;0,0,抽出データ!DD147-2)</f>
        <v>0</v>
      </c>
      <c r="AV147" s="2">
        <f>IF(抽出データ!DE147-2&lt;0,0,抽出データ!DE147-2)</f>
        <v>0</v>
      </c>
      <c r="AW147" s="2">
        <f>IF(抽出データ!DF147-2&lt;0,0,IF(抽出データ!DF147&gt;3,2,1))</f>
        <v>1</v>
      </c>
      <c r="AX147" s="2">
        <f>IF(抽出データ!DG147-2&lt;=0,1,2)</f>
        <v>1</v>
      </c>
      <c r="AY147" s="8">
        <v>3</v>
      </c>
      <c r="AZ147" s="2">
        <v>2</v>
      </c>
      <c r="BA147" s="2">
        <v>2</v>
      </c>
      <c r="BB147" s="2">
        <v>0</v>
      </c>
      <c r="BC147" s="2">
        <v>1</v>
      </c>
      <c r="BD147" s="2">
        <v>1</v>
      </c>
      <c r="BE147" s="2">
        <v>0</v>
      </c>
      <c r="BF147" s="2">
        <v>1</v>
      </c>
      <c r="BG147" s="2">
        <v>0</v>
      </c>
      <c r="BH147" s="2">
        <v>0</v>
      </c>
      <c r="BI147" s="4" t="s">
        <v>445</v>
      </c>
      <c r="BJ147" s="2">
        <v>2</v>
      </c>
      <c r="BL147" s="2">
        <v>3</v>
      </c>
      <c r="BO147" s="2">
        <v>4</v>
      </c>
      <c r="BP147" s="2">
        <v>4</v>
      </c>
      <c r="BQ147" s="2">
        <v>4</v>
      </c>
      <c r="BR147" s="2">
        <v>4</v>
      </c>
      <c r="BS147" s="2">
        <v>4</v>
      </c>
      <c r="BT147" s="2">
        <v>4</v>
      </c>
      <c r="BV147" s="2">
        <f t="shared" si="38"/>
        <v>37</v>
      </c>
      <c r="BW147" s="2">
        <f t="shared" si="39"/>
        <v>22</v>
      </c>
      <c r="BX147" s="2">
        <f t="shared" si="40"/>
        <v>9</v>
      </c>
      <c r="BY147" s="2">
        <f t="shared" si="41"/>
        <v>6</v>
      </c>
      <c r="BZ147" s="2">
        <f t="shared" si="42"/>
        <v>24</v>
      </c>
      <c r="CA147" s="2">
        <f t="shared" si="43"/>
        <v>12</v>
      </c>
      <c r="CB147" s="2">
        <f t="shared" si="44"/>
        <v>4</v>
      </c>
      <c r="CC147" s="2">
        <f t="shared" si="45"/>
        <v>13</v>
      </c>
      <c r="CD147" s="2">
        <f t="shared" si="46"/>
        <v>13</v>
      </c>
      <c r="CE147" s="2">
        <f t="shared" si="47"/>
        <v>14</v>
      </c>
      <c r="CF147" s="2">
        <f t="shared" si="48"/>
        <v>8</v>
      </c>
      <c r="CG147" s="2">
        <f t="shared" si="49"/>
        <v>18</v>
      </c>
      <c r="CH147" s="2">
        <f t="shared" si="53"/>
        <v>3</v>
      </c>
      <c r="CI147" s="2">
        <f t="shared" si="50"/>
        <v>4</v>
      </c>
      <c r="CJ147" s="2">
        <f t="shared" si="51"/>
        <v>13</v>
      </c>
      <c r="CK147" s="2">
        <f>55+IF(抽出データ!BJ147=1,60,0)+IF(抽出データ!BK147=1,25,0)+IF(抽出データ!BM147=1,5,0)+IF(抽出データ!BL147=1,5,0)+IF(抽出データ!BN147=1,5,0)</f>
        <v>55</v>
      </c>
      <c r="CL147" s="2">
        <f>(80+IF(抽出データ!BR147=1,12,0)+IF(SUM(抽出データ!BS147:BV147,抽出データ!CB147)&gt;1,22,IF(SUM(抽出データ!BS147:BV147,抽出データ!CB147)=1,11,0)))</f>
        <v>80</v>
      </c>
      <c r="CM147" s="2">
        <f>80+IF(抽出データ!CH147=1,40,0)+IF(抽出データ!CI147=1,20,0)+IF(抽出データ!CJ147=1,20,0)</f>
        <v>80</v>
      </c>
      <c r="CN147" s="2">
        <f>80+IF(抽出データ!CN147=1,10,0)+IF(抽出データ!CO147=1,5,0)+IF(抽出データ!CP147=1,10,0)+12</f>
        <v>92</v>
      </c>
      <c r="CO147" s="2">
        <f>IF(SUM(抽出データ!CT147:CW147)&gt;0,120,100)</f>
        <v>100</v>
      </c>
      <c r="CQ147" s="2">
        <f t="shared" si="52"/>
        <v>72.2</v>
      </c>
    </row>
    <row r="148" spans="1:95">
      <c r="A148" s="2">
        <v>1973</v>
      </c>
      <c r="B148" s="2">
        <v>400</v>
      </c>
      <c r="C148" s="2">
        <v>2</v>
      </c>
      <c r="D148" s="2">
        <f t="shared" si="36"/>
        <v>200</v>
      </c>
      <c r="E148" s="4" t="s">
        <v>154</v>
      </c>
      <c r="F148" s="2">
        <f>IF(抽出データ!S148-2&lt;0,0,抽出データ!S148-2)</f>
        <v>2</v>
      </c>
      <c r="G148" s="2">
        <f>IF(抽出データ!T148-2&lt;0,0,抽出データ!T148-2)</f>
        <v>1</v>
      </c>
      <c r="H148" s="2">
        <f>IF(抽出データ!U148-2&lt;0,0,抽出データ!U148-2)</f>
        <v>1</v>
      </c>
      <c r="I148" s="2">
        <f>IF(抽出データ!V148-2&lt;0,0,抽出データ!V148-2)</f>
        <v>0</v>
      </c>
      <c r="J148" s="2">
        <f>MIN(2,IF(抽出データ!W148-2&lt;0,0,抽出データ!W148-2))</f>
        <v>0</v>
      </c>
      <c r="K148" s="2">
        <f>IF(抽出データ!X148-2&lt;0,0,抽出データ!X148-2)</f>
        <v>0</v>
      </c>
      <c r="L148" s="2">
        <f>IF(抽出データ!Y148-2&lt;0,0,抽出データ!Y148-2)</f>
        <v>0</v>
      </c>
      <c r="M148" s="2">
        <f>IF(抽出データ!Z148-2&lt;0,0,抽出データ!Z148-2)</f>
        <v>0</v>
      </c>
      <c r="N148" s="2">
        <f>IF(抽出データ!AB148-2&lt;0,0,抽出データ!AB148-2)</f>
        <v>1</v>
      </c>
      <c r="O148" s="2">
        <f>IF(抽出データ!AC148-2&lt;0,0,抽出データ!AC148-2)</f>
        <v>2</v>
      </c>
      <c r="P148" s="2">
        <f>IF(抽出データ!AD148-2&lt;0,0,抽出データ!AD148-2)</f>
        <v>0</v>
      </c>
      <c r="Q148" s="2">
        <f>IF(抽出データ!AE148-2&lt;0,0,抽出データ!AE148-2)</f>
        <v>2</v>
      </c>
      <c r="R148" s="2">
        <f>IF(抽出データ!AF148-2&lt;0,0,抽出データ!AF148-2)</f>
        <v>0</v>
      </c>
      <c r="S148" s="2">
        <f>IF(抽出データ!AG148-2&lt;0,0,抽出データ!AG148-2)</f>
        <v>0</v>
      </c>
      <c r="T148" s="2">
        <f>IF(抽出データ!AH148-2&lt;0,0,抽出データ!AH148-2)</f>
        <v>0</v>
      </c>
      <c r="U148" s="2">
        <f>IF(抽出データ!AI148-2&lt;0,0,抽出データ!AI148-2)</f>
        <v>0</v>
      </c>
      <c r="V148" s="2">
        <f>IF(抽出データ!AJ148-2&lt;0,0,抽出データ!AJ148-2)</f>
        <v>0</v>
      </c>
      <c r="W148" s="2">
        <f>IF(抽出データ!AK148-2&lt;0,0,抽出データ!AK148-2)</f>
        <v>0</v>
      </c>
      <c r="X148" s="2">
        <f>IF(抽出データ!AL148-2&lt;0,0,抽出データ!AL148-2)</f>
        <v>1</v>
      </c>
      <c r="Y148" s="2">
        <f>IF(抽出データ!AM148-2&lt;0,0,抽出データ!AM148-2)</f>
        <v>1</v>
      </c>
      <c r="Z148" s="2">
        <f>IF(抽出データ!AN148-2&lt;0,0,抽出データ!AN148-2)</f>
        <v>1</v>
      </c>
      <c r="AA148" s="2">
        <f>IF(抽出データ!AO148-2&lt;0,0,抽出データ!AO148-2)</f>
        <v>1</v>
      </c>
      <c r="AB148" s="2">
        <f>IF(抽出データ!AP148-2&lt;0,0,抽出データ!AP148-2)</f>
        <v>1</v>
      </c>
      <c r="AC148" s="2">
        <f>IF(抽出データ!AQ148-2&lt;0,0,抽出データ!AQ148-2)</f>
        <v>0</v>
      </c>
      <c r="AD148" s="2">
        <f>IF(抽出データ!AR148-2&lt;=0,1,2)</f>
        <v>1</v>
      </c>
      <c r="AE148" s="2">
        <f>IF(抽出データ!AS148-2&lt;=0,1,2)</f>
        <v>1</v>
      </c>
      <c r="AF148" s="2">
        <f>IF(抽出データ!AT148-2&lt;=0,1,2)</f>
        <v>1</v>
      </c>
      <c r="AG148" s="2">
        <f>IF(抽出データ!AU148-2&lt;=0,1,2)</f>
        <v>1</v>
      </c>
      <c r="AH148" s="2">
        <f>IF(抽出データ!AV148-2&lt;=0,1,2)</f>
        <v>1</v>
      </c>
      <c r="AI148" s="2">
        <f>IF(抽出データ!AW148-2&lt;=0,1,2)</f>
        <v>1</v>
      </c>
      <c r="AJ148" s="2">
        <f>IF(抽出データ!AX148-2&lt;=0,1,2)</f>
        <v>1</v>
      </c>
      <c r="AK148" s="2">
        <f>IF(抽出データ!AY148-2&lt;=0,1,2)</f>
        <v>1</v>
      </c>
      <c r="AL148" s="2">
        <f>IF(抽出データ!AZ148-2&lt;0,0,抽出データ!AZ148-2)</f>
        <v>0</v>
      </c>
      <c r="AM148" s="2">
        <f>IF(抽出データ!BB148-2&lt;0,0,抽出データ!BB148-2)</f>
        <v>1</v>
      </c>
      <c r="AN148" s="2">
        <f>IF(抽出データ!BD148-2&lt;0,0,抽出データ!BD148-2)</f>
        <v>0</v>
      </c>
      <c r="AO148" s="2">
        <f>MIN(2,IF(抽出データ!BE148-2&lt;0,0,抽出データ!BE148-2))</f>
        <v>0</v>
      </c>
      <c r="AP148" s="2">
        <f>IF(抽出データ!BF148-2&lt;0,0,抽出データ!BF148-2)</f>
        <v>0</v>
      </c>
      <c r="AQ148" s="2">
        <f>IF(抽出データ!BG148-2&lt;0,0,抽出データ!BG148-2)</f>
        <v>1</v>
      </c>
      <c r="AR148" s="2">
        <f>IF(抽出データ!BH148-2&lt;0,0,抽出データ!BH148-2)</f>
        <v>0</v>
      </c>
      <c r="AS148" s="2">
        <f t="shared" si="37"/>
        <v>0</v>
      </c>
      <c r="AT148" s="2">
        <f>IF(抽出データ!DB148-2&lt;=0,1,2)</f>
        <v>1</v>
      </c>
      <c r="AU148" s="2">
        <f>IF(抽出データ!DD148-2&lt;0,0,抽出データ!DD148-2)</f>
        <v>0</v>
      </c>
      <c r="AV148" s="2">
        <f>IF(抽出データ!DE148-2&lt;0,0,抽出データ!DE148-2)</f>
        <v>0</v>
      </c>
      <c r="AW148" s="2">
        <f>IF(抽出データ!DF148-2&lt;0,0,IF(抽出データ!DF148&gt;3,2,1))</f>
        <v>1</v>
      </c>
      <c r="AX148" s="2">
        <f>IF(抽出データ!DG148-2&lt;=0,1,2)</f>
        <v>1</v>
      </c>
      <c r="AY148" s="8">
        <v>3</v>
      </c>
      <c r="AZ148" s="2">
        <v>2</v>
      </c>
      <c r="BA148" s="2">
        <v>2</v>
      </c>
      <c r="BB148" s="2">
        <v>0</v>
      </c>
      <c r="BC148" s="2">
        <v>1</v>
      </c>
      <c r="BD148" s="2">
        <v>0</v>
      </c>
      <c r="BE148" s="2">
        <v>0</v>
      </c>
      <c r="BF148" s="2">
        <v>1</v>
      </c>
      <c r="BG148" s="2">
        <v>0</v>
      </c>
      <c r="BH148" s="2">
        <v>0</v>
      </c>
      <c r="BI148" s="4" t="s">
        <v>445</v>
      </c>
      <c r="BJ148" s="2">
        <v>1</v>
      </c>
      <c r="BK148" s="2">
        <v>75</v>
      </c>
      <c r="BL148" s="2">
        <v>3</v>
      </c>
      <c r="BO148" s="2">
        <v>5</v>
      </c>
      <c r="BP148" s="2">
        <v>5</v>
      </c>
      <c r="BQ148" s="2">
        <v>5</v>
      </c>
      <c r="BR148" s="2">
        <v>4</v>
      </c>
      <c r="BS148" s="2">
        <v>3</v>
      </c>
      <c r="BT148" s="2">
        <v>5</v>
      </c>
      <c r="BV148" s="2">
        <f t="shared" si="38"/>
        <v>27</v>
      </c>
      <c r="BW148" s="2">
        <f t="shared" si="39"/>
        <v>13</v>
      </c>
      <c r="BX148" s="2">
        <f t="shared" si="40"/>
        <v>6</v>
      </c>
      <c r="BY148" s="2">
        <f t="shared" si="41"/>
        <v>7</v>
      </c>
      <c r="BZ148" s="2">
        <f t="shared" si="42"/>
        <v>18</v>
      </c>
      <c r="CA148" s="2">
        <f t="shared" si="43"/>
        <v>4</v>
      </c>
      <c r="CB148" s="2">
        <f t="shared" si="44"/>
        <v>5</v>
      </c>
      <c r="CC148" s="2">
        <f t="shared" si="45"/>
        <v>8</v>
      </c>
      <c r="CD148" s="2">
        <f t="shared" si="46"/>
        <v>12</v>
      </c>
      <c r="CE148" s="2">
        <f t="shared" si="47"/>
        <v>9</v>
      </c>
      <c r="CF148" s="2">
        <f t="shared" si="48"/>
        <v>7</v>
      </c>
      <c r="CG148" s="2">
        <f t="shared" si="49"/>
        <v>8</v>
      </c>
      <c r="CH148" s="2">
        <f t="shared" si="53"/>
        <v>3</v>
      </c>
      <c r="CI148" s="2">
        <f t="shared" si="50"/>
        <v>3</v>
      </c>
      <c r="CJ148" s="2">
        <f t="shared" si="51"/>
        <v>7</v>
      </c>
      <c r="CK148" s="2">
        <f>55+IF(抽出データ!BJ148=1,60,0)+IF(抽出データ!BK148=1,25,0)+IF(抽出データ!BM148=1,5,0)+IF(抽出データ!BL148=1,5,0)+IF(抽出データ!BN148=1,5,0)</f>
        <v>55</v>
      </c>
      <c r="CL148" s="2">
        <f>(80+IF(抽出データ!BR148=1,12,0)+IF(SUM(抽出データ!BS148:BV148,抽出データ!CB148)&gt;1,22,IF(SUM(抽出データ!BS148:BV148,抽出データ!CB148)=1,11,0)))</f>
        <v>80</v>
      </c>
      <c r="CM148" s="2">
        <f>80+IF(抽出データ!CH148=1,40,0)+IF(抽出データ!CI148=1,20,0)+IF(抽出データ!CJ148=1,20,0)</f>
        <v>80</v>
      </c>
      <c r="CN148" s="2">
        <f>80+IF(抽出データ!CN148=1,10,0)+IF(抽出データ!CO148=1,5,0)+IF(抽出データ!CP148=1,10,0)+12</f>
        <v>92</v>
      </c>
      <c r="CO148" s="2">
        <f>IF(SUM(抽出データ!CT148:CW148)&gt;0,120,100)</f>
        <v>100</v>
      </c>
      <c r="CQ148" s="2">
        <f t="shared" si="52"/>
        <v>72.2</v>
      </c>
    </row>
    <row r="149" spans="1:95">
      <c r="A149" s="2">
        <v>1975</v>
      </c>
      <c r="B149" s="2">
        <v>850</v>
      </c>
      <c r="C149" s="2">
        <v>5</v>
      </c>
      <c r="D149" s="2">
        <f t="shared" si="36"/>
        <v>170</v>
      </c>
      <c r="E149" s="4" t="s">
        <v>71</v>
      </c>
      <c r="F149" s="2">
        <f>IF(抽出データ!S149-2&lt;0,0,抽出データ!S149-2)</f>
        <v>2</v>
      </c>
      <c r="G149" s="2">
        <f>IF(抽出データ!T149-2&lt;0,0,抽出データ!T149-2)</f>
        <v>1</v>
      </c>
      <c r="H149" s="2">
        <f>IF(抽出データ!U149-2&lt;0,0,抽出データ!U149-2)</f>
        <v>1</v>
      </c>
      <c r="I149" s="2">
        <f>IF(抽出データ!V149-2&lt;0,0,抽出データ!V149-2)</f>
        <v>1</v>
      </c>
      <c r="J149" s="2">
        <f>MIN(2,IF(抽出データ!W149-2&lt;0,0,抽出データ!W149-2))</f>
        <v>0</v>
      </c>
      <c r="K149" s="2">
        <f>IF(抽出データ!X149-2&lt;0,0,抽出データ!X149-2)</f>
        <v>0</v>
      </c>
      <c r="L149" s="2">
        <f>IF(抽出データ!Y149-2&lt;0,0,抽出データ!Y149-2)</f>
        <v>0</v>
      </c>
      <c r="M149" s="2">
        <f>IF(抽出データ!Z149-2&lt;0,0,抽出データ!Z149-2)</f>
        <v>1</v>
      </c>
      <c r="N149" s="2">
        <f>IF(抽出データ!AB149-2&lt;0,0,抽出データ!AB149-2)</f>
        <v>1</v>
      </c>
      <c r="O149" s="2">
        <f>IF(抽出データ!AC149-2&lt;0,0,抽出データ!AC149-2)</f>
        <v>2</v>
      </c>
      <c r="P149" s="2">
        <f>IF(抽出データ!AD149-2&lt;0,0,抽出データ!AD149-2)</f>
        <v>2</v>
      </c>
      <c r="Q149" s="2">
        <f>IF(抽出データ!AE149-2&lt;0,0,抽出データ!AE149-2)</f>
        <v>2</v>
      </c>
      <c r="R149" s="2">
        <f>IF(抽出データ!AF149-2&lt;0,0,抽出データ!AF149-2)</f>
        <v>1</v>
      </c>
      <c r="S149" s="2">
        <f>IF(抽出データ!AG149-2&lt;0,0,抽出データ!AG149-2)</f>
        <v>1</v>
      </c>
      <c r="T149" s="2">
        <f>IF(抽出データ!AH149-2&lt;0,0,抽出データ!AH149-2)</f>
        <v>1</v>
      </c>
      <c r="U149" s="2">
        <f>IF(抽出データ!AI149-2&lt;0,0,抽出データ!AI149-2)</f>
        <v>1</v>
      </c>
      <c r="V149" s="2">
        <f>IF(抽出データ!AJ149-2&lt;0,0,抽出データ!AJ149-2)</f>
        <v>1</v>
      </c>
      <c r="W149" s="2">
        <f>IF(抽出データ!AK149-2&lt;0,0,抽出データ!AK149-2)</f>
        <v>2</v>
      </c>
      <c r="X149" s="2">
        <f>IF(抽出データ!AL149-2&lt;0,0,抽出データ!AL149-2)</f>
        <v>2</v>
      </c>
      <c r="Y149" s="2">
        <f>IF(抽出データ!AM149-2&lt;0,0,抽出データ!AM149-2)</f>
        <v>1</v>
      </c>
      <c r="Z149" s="2">
        <f>IF(抽出データ!AN149-2&lt;0,0,抽出データ!AN149-2)</f>
        <v>1</v>
      </c>
      <c r="AA149" s="2">
        <f>IF(抽出データ!AO149-2&lt;0,0,抽出データ!AO149-2)</f>
        <v>1</v>
      </c>
      <c r="AB149" s="2">
        <f>IF(抽出データ!AP149-2&lt;0,0,抽出データ!AP149-2)</f>
        <v>2</v>
      </c>
      <c r="AC149" s="2">
        <f>IF(抽出データ!AQ149-2&lt;0,0,抽出データ!AQ149-2)</f>
        <v>2</v>
      </c>
      <c r="AD149" s="2">
        <f>IF(抽出データ!AR149-2&lt;=0,1,2)</f>
        <v>1</v>
      </c>
      <c r="AE149" s="2">
        <f>IF(抽出データ!AS149-2&lt;=0,1,2)</f>
        <v>1</v>
      </c>
      <c r="AF149" s="2">
        <f>IF(抽出データ!AT149-2&lt;=0,1,2)</f>
        <v>1</v>
      </c>
      <c r="AG149" s="2">
        <f>IF(抽出データ!AU149-2&lt;=0,1,2)</f>
        <v>1</v>
      </c>
      <c r="AH149" s="2">
        <f>IF(抽出データ!AV149-2&lt;=0,1,2)</f>
        <v>1</v>
      </c>
      <c r="AI149" s="2">
        <f>IF(抽出データ!AW149-2&lt;=0,1,2)</f>
        <v>1</v>
      </c>
      <c r="AJ149" s="2">
        <f>IF(抽出データ!AX149-2&lt;=0,1,2)</f>
        <v>1</v>
      </c>
      <c r="AK149" s="2">
        <f>IF(抽出データ!AY149-2&lt;=0,1,2)</f>
        <v>1</v>
      </c>
      <c r="AL149" s="2">
        <f>IF(抽出データ!AZ149-2&lt;0,0,抽出データ!AZ149-2)</f>
        <v>0</v>
      </c>
      <c r="AM149" s="2">
        <f>IF(抽出データ!BB149-2&lt;0,0,抽出データ!BB149-2)</f>
        <v>1</v>
      </c>
      <c r="AN149" s="2">
        <f>IF(抽出データ!BD149-2&lt;0,0,抽出データ!BD149-2)</f>
        <v>0</v>
      </c>
      <c r="AO149" s="2">
        <f>MIN(2,IF(抽出データ!BE149-2&lt;0,0,抽出データ!BE149-2))</f>
        <v>0</v>
      </c>
      <c r="AP149" s="2">
        <f>IF(抽出データ!BF149-2&lt;0,0,抽出データ!BF149-2)</f>
        <v>0</v>
      </c>
      <c r="AQ149" s="2">
        <f>IF(抽出データ!BG149-2&lt;0,0,抽出データ!BG149-2)</f>
        <v>0</v>
      </c>
      <c r="AR149" s="2">
        <f>IF(抽出データ!BH149-2&lt;0,0,抽出データ!BH149-2)</f>
        <v>0</v>
      </c>
      <c r="AS149" s="2">
        <f t="shared" si="37"/>
        <v>0</v>
      </c>
      <c r="AT149" s="2">
        <f>IF(抽出データ!DB149-2&lt;=0,1,2)</f>
        <v>1</v>
      </c>
      <c r="AU149" s="2">
        <f>IF(抽出データ!DD149-2&lt;0,0,抽出データ!DD149-2)</f>
        <v>0</v>
      </c>
      <c r="AV149" s="2">
        <f>IF(抽出データ!DE149-2&lt;0,0,抽出データ!DE149-2)</f>
        <v>1</v>
      </c>
      <c r="AW149" s="2">
        <f>IF(抽出データ!DF149-2&lt;0,0,IF(抽出データ!DF149&gt;3,2,1))</f>
        <v>1</v>
      </c>
      <c r="AX149" s="2">
        <f>IF(抽出データ!DG149-2&lt;=0,1,2)</f>
        <v>1</v>
      </c>
      <c r="AY149" s="8">
        <v>3</v>
      </c>
      <c r="AZ149" s="2">
        <v>1</v>
      </c>
      <c r="BA149" s="2">
        <v>3</v>
      </c>
      <c r="BI149" s="4" t="s">
        <v>445</v>
      </c>
      <c r="BJ149" s="2">
        <v>1</v>
      </c>
      <c r="BK149" s="2">
        <v>75</v>
      </c>
      <c r="BL149" s="2">
        <v>1</v>
      </c>
      <c r="BM149" s="2">
        <v>4000</v>
      </c>
      <c r="BO149" s="2">
        <v>1</v>
      </c>
      <c r="BP149" s="2">
        <v>1</v>
      </c>
      <c r="BQ149" s="2">
        <v>1</v>
      </c>
      <c r="BR149" s="2">
        <v>1</v>
      </c>
      <c r="BS149" s="2">
        <v>1</v>
      </c>
      <c r="BT149" s="2">
        <v>3</v>
      </c>
      <c r="BV149" s="2">
        <f t="shared" si="38"/>
        <v>42</v>
      </c>
      <c r="BW149" s="2">
        <f t="shared" si="39"/>
        <v>25</v>
      </c>
      <c r="BX149" s="2">
        <f t="shared" si="40"/>
        <v>9</v>
      </c>
      <c r="BY149" s="2">
        <f t="shared" si="41"/>
        <v>8</v>
      </c>
      <c r="BZ149" s="2">
        <f t="shared" si="42"/>
        <v>27</v>
      </c>
      <c r="CA149" s="2">
        <f t="shared" si="43"/>
        <v>13</v>
      </c>
      <c r="CB149" s="2">
        <f t="shared" si="44"/>
        <v>7</v>
      </c>
      <c r="CC149" s="2">
        <f t="shared" si="45"/>
        <v>15</v>
      </c>
      <c r="CD149" s="2">
        <f t="shared" si="46"/>
        <v>14</v>
      </c>
      <c r="CE149" s="2">
        <f t="shared" si="47"/>
        <v>14</v>
      </c>
      <c r="CF149" s="2">
        <f t="shared" si="48"/>
        <v>10</v>
      </c>
      <c r="CG149" s="2">
        <f t="shared" si="49"/>
        <v>19</v>
      </c>
      <c r="CH149" s="2">
        <f t="shared" si="53"/>
        <v>4</v>
      </c>
      <c r="CI149" s="2">
        <f t="shared" si="50"/>
        <v>5</v>
      </c>
      <c r="CJ149" s="2">
        <f t="shared" si="51"/>
        <v>16</v>
      </c>
      <c r="CK149" s="2">
        <f>55+IF(抽出データ!BJ149=1,60,0)+IF(抽出データ!BK149=1,25,0)+IF(抽出データ!BM149=1,5,0)+IF(抽出データ!BL149=1,5,0)+IF(抽出データ!BN149=1,5,0)</f>
        <v>55</v>
      </c>
      <c r="CL149" s="2">
        <f>(80+IF(抽出データ!BR149=1,12,0)+IF(SUM(抽出データ!BS149:BV149,抽出データ!CB149)&gt;1,22,IF(SUM(抽出データ!BS149:BV149,抽出データ!CB149)=1,11,0)))</f>
        <v>80</v>
      </c>
      <c r="CM149" s="2">
        <f>80+IF(抽出データ!CH149=1,40,0)+IF(抽出データ!CI149=1,20,0)+IF(抽出データ!CJ149=1,20,0)</f>
        <v>80</v>
      </c>
      <c r="CN149" s="2">
        <f>80+IF(抽出データ!CN149=1,10,0)+IF(抽出データ!CO149=1,5,0)+IF(抽出データ!CP149=1,10,0)+12</f>
        <v>92</v>
      </c>
      <c r="CO149" s="2">
        <f>IF(SUM(抽出データ!CT149:CW149)&gt;0,120,100)</f>
        <v>100</v>
      </c>
      <c r="CQ149" s="2">
        <f t="shared" si="52"/>
        <v>72.2</v>
      </c>
    </row>
    <row r="150" spans="1:95">
      <c r="A150" s="2">
        <v>2008</v>
      </c>
      <c r="B150" s="2">
        <v>210</v>
      </c>
      <c r="C150" s="2">
        <v>3</v>
      </c>
      <c r="D150" s="2">
        <f t="shared" si="36"/>
        <v>70</v>
      </c>
      <c r="E150" s="4" t="s">
        <v>155</v>
      </c>
      <c r="F150" s="2">
        <f>IF(抽出データ!S150-2&lt;0,0,抽出データ!S150-2)</f>
        <v>0</v>
      </c>
      <c r="G150" s="2">
        <f>IF(抽出データ!T150-2&lt;0,0,抽出データ!T150-2)</f>
        <v>2</v>
      </c>
      <c r="H150" s="2">
        <f>IF(抽出データ!U150-2&lt;0,0,抽出データ!U150-2)</f>
        <v>1</v>
      </c>
      <c r="I150" s="2">
        <f>IF(抽出データ!V150-2&lt;0,0,抽出データ!V150-2)</f>
        <v>2</v>
      </c>
      <c r="J150" s="2">
        <f>MIN(2,IF(抽出データ!W150-2&lt;0,0,抽出データ!W150-2))</f>
        <v>0</v>
      </c>
      <c r="K150" s="2">
        <f>IF(抽出データ!X150-2&lt;0,0,抽出データ!X150-2)</f>
        <v>0</v>
      </c>
      <c r="L150" s="2">
        <f>IF(抽出データ!Y150-2&lt;0,0,抽出データ!Y150-2)</f>
        <v>0</v>
      </c>
      <c r="M150" s="2">
        <f>IF(抽出データ!Z150-2&lt;0,0,抽出データ!Z150-2)</f>
        <v>0</v>
      </c>
      <c r="N150" s="2">
        <f>IF(抽出データ!AB150-2&lt;0,0,抽出データ!AB150-2)</f>
        <v>0</v>
      </c>
      <c r="O150" s="2">
        <f>IF(抽出データ!AC150-2&lt;0,0,抽出データ!AC150-2)</f>
        <v>2</v>
      </c>
      <c r="P150" s="2">
        <f>IF(抽出データ!AD150-2&lt;0,0,抽出データ!AD150-2)</f>
        <v>2</v>
      </c>
      <c r="Q150" s="2">
        <f>IF(抽出データ!AE150-2&lt;0,0,抽出データ!AE150-2)</f>
        <v>2</v>
      </c>
      <c r="R150" s="2">
        <f>IF(抽出データ!AF150-2&lt;0,0,抽出データ!AF150-2)</f>
        <v>1</v>
      </c>
      <c r="S150" s="2">
        <f>IF(抽出データ!AG150-2&lt;0,0,抽出データ!AG150-2)</f>
        <v>0</v>
      </c>
      <c r="T150" s="2">
        <f>IF(抽出データ!AH150-2&lt;0,0,抽出データ!AH150-2)</f>
        <v>2</v>
      </c>
      <c r="U150" s="2">
        <f>IF(抽出データ!AI150-2&lt;0,0,抽出データ!AI150-2)</f>
        <v>2</v>
      </c>
      <c r="V150" s="2">
        <f>IF(抽出データ!AJ150-2&lt;0,0,抽出データ!AJ150-2)</f>
        <v>1</v>
      </c>
      <c r="W150" s="2">
        <f>IF(抽出データ!AK150-2&lt;0,0,抽出データ!AK150-2)</f>
        <v>2</v>
      </c>
      <c r="X150" s="2">
        <f>IF(抽出データ!AL150-2&lt;0,0,抽出データ!AL150-2)</f>
        <v>2</v>
      </c>
      <c r="Y150" s="2">
        <f>IF(抽出データ!AM150-2&lt;0,0,抽出データ!AM150-2)</f>
        <v>2</v>
      </c>
      <c r="Z150" s="2">
        <f>IF(抽出データ!AN150-2&lt;0,0,抽出データ!AN150-2)</f>
        <v>0</v>
      </c>
      <c r="AA150" s="2">
        <f>IF(抽出データ!AO150-2&lt;0,0,抽出データ!AO150-2)</f>
        <v>2</v>
      </c>
      <c r="AB150" s="2">
        <f>IF(抽出データ!AP150-2&lt;0,0,抽出データ!AP150-2)</f>
        <v>2</v>
      </c>
      <c r="AC150" s="2">
        <f>IF(抽出データ!AQ150-2&lt;0,0,抽出データ!AQ150-2)</f>
        <v>2</v>
      </c>
      <c r="AD150" s="2">
        <f>IF(抽出データ!AR150-2&lt;=0,1,2)</f>
        <v>2</v>
      </c>
      <c r="AE150" s="2">
        <f>IF(抽出データ!AS150-2&lt;=0,1,2)</f>
        <v>1</v>
      </c>
      <c r="AF150" s="2">
        <f>IF(抽出データ!AT150-2&lt;=0,1,2)</f>
        <v>1</v>
      </c>
      <c r="AG150" s="2">
        <f>IF(抽出データ!AU150-2&lt;=0,1,2)</f>
        <v>2</v>
      </c>
      <c r="AH150" s="2">
        <f>IF(抽出データ!AV150-2&lt;=0,1,2)</f>
        <v>1</v>
      </c>
      <c r="AI150" s="2">
        <f>IF(抽出データ!AW150-2&lt;=0,1,2)</f>
        <v>2</v>
      </c>
      <c r="AJ150" s="2">
        <f>IF(抽出データ!AX150-2&lt;=0,1,2)</f>
        <v>1</v>
      </c>
      <c r="AK150" s="2">
        <f>IF(抽出データ!AY150-2&lt;=0,1,2)</f>
        <v>1</v>
      </c>
      <c r="AL150" s="2">
        <f>IF(抽出データ!AZ150-2&lt;0,0,抽出データ!AZ150-2)</f>
        <v>0</v>
      </c>
      <c r="AM150" s="2">
        <f>IF(抽出データ!BB150-2&lt;0,0,抽出データ!BB150-2)</f>
        <v>2</v>
      </c>
      <c r="AN150" s="2">
        <f>IF(抽出データ!BD150-2&lt;0,0,抽出データ!BD150-2)</f>
        <v>2</v>
      </c>
      <c r="AO150" s="2">
        <f>MIN(2,IF(抽出データ!BE150-2&lt;0,0,抽出データ!BE150-2))</f>
        <v>0</v>
      </c>
      <c r="AP150" s="2">
        <f>IF(抽出データ!BF150-2&lt;0,0,抽出データ!BF150-2)</f>
        <v>2</v>
      </c>
      <c r="AQ150" s="2">
        <f>IF(抽出データ!BG150-2&lt;0,0,抽出データ!BG150-2)</f>
        <v>0</v>
      </c>
      <c r="AR150" s="2">
        <f>IF(抽出データ!BH150-2&lt;0,0,抽出データ!BH150-2)</f>
        <v>2</v>
      </c>
      <c r="AS150" s="2">
        <f t="shared" si="37"/>
        <v>0</v>
      </c>
      <c r="AT150" s="2">
        <f>IF(抽出データ!DB150-2&lt;=0,1,2)</f>
        <v>1</v>
      </c>
      <c r="AU150" s="2">
        <f>IF(抽出データ!DD150-2&lt;0,0,抽出データ!DD150-2)</f>
        <v>0</v>
      </c>
      <c r="AV150" s="2">
        <f>IF(抽出データ!DE150-2&lt;0,0,抽出データ!DE150-2)</f>
        <v>0</v>
      </c>
      <c r="AW150" s="2">
        <f>IF(抽出データ!DF150-2&lt;0,0,IF(抽出データ!DF150&gt;3,2,1))</f>
        <v>1</v>
      </c>
      <c r="AX150" s="2">
        <f>IF(抽出データ!DG150-2&lt;=0,1,2)</f>
        <v>1</v>
      </c>
      <c r="AY150" s="8">
        <v>1</v>
      </c>
      <c r="AZ150" s="2">
        <v>1</v>
      </c>
      <c r="BA150" s="2">
        <v>4</v>
      </c>
      <c r="BI150" s="4" t="s">
        <v>445</v>
      </c>
      <c r="BJ150" s="2">
        <v>1</v>
      </c>
      <c r="BK150" s="2">
        <v>100</v>
      </c>
      <c r="BL150" s="2">
        <v>1</v>
      </c>
      <c r="BM150" s="2">
        <v>7000</v>
      </c>
      <c r="BO150" s="2">
        <v>4</v>
      </c>
      <c r="BP150" s="2">
        <v>5</v>
      </c>
      <c r="BQ150" s="2">
        <v>6</v>
      </c>
      <c r="BR150" s="2">
        <v>4</v>
      </c>
      <c r="BS150" s="2">
        <v>3</v>
      </c>
      <c r="BT150" s="2">
        <v>5</v>
      </c>
      <c r="BV150" s="2">
        <f t="shared" si="38"/>
        <v>51</v>
      </c>
      <c r="BW150" s="2">
        <f t="shared" si="39"/>
        <v>24</v>
      </c>
      <c r="BX150" s="2">
        <f t="shared" si="40"/>
        <v>12</v>
      </c>
      <c r="BY150" s="2">
        <f t="shared" si="41"/>
        <v>13</v>
      </c>
      <c r="BZ150" s="2">
        <f t="shared" si="42"/>
        <v>29</v>
      </c>
      <c r="CA150" s="2">
        <f t="shared" si="43"/>
        <v>15</v>
      </c>
      <c r="CB150" s="2">
        <f t="shared" si="44"/>
        <v>9</v>
      </c>
      <c r="CC150" s="2">
        <f t="shared" si="45"/>
        <v>15</v>
      </c>
      <c r="CD150" s="2">
        <f t="shared" si="46"/>
        <v>16</v>
      </c>
      <c r="CE150" s="2">
        <f t="shared" si="47"/>
        <v>18</v>
      </c>
      <c r="CF150" s="2">
        <f t="shared" si="48"/>
        <v>14</v>
      </c>
      <c r="CG150" s="2">
        <f t="shared" si="49"/>
        <v>19</v>
      </c>
      <c r="CH150" s="2">
        <f t="shared" si="53"/>
        <v>3</v>
      </c>
      <c r="CI150" s="2">
        <f t="shared" si="50"/>
        <v>10</v>
      </c>
      <c r="CJ150" s="2">
        <f t="shared" si="51"/>
        <v>12</v>
      </c>
      <c r="CK150" s="2">
        <f>55+IF(抽出データ!BJ150=1,60,0)+IF(抽出データ!BK150=1,25,0)+IF(抽出データ!BM150=1,5,0)+IF(抽出データ!BL150=1,5,0)+IF(抽出データ!BN150=1,5,0)</f>
        <v>60</v>
      </c>
      <c r="CL150" s="2">
        <f>(80+IF(抽出データ!BR150=1,12,0)+IF(SUM(抽出データ!BS150:BV150,抽出データ!CB150)&gt;1,22,IF(SUM(抽出データ!BS150:BV150,抽出データ!CB150)=1,11,0)))</f>
        <v>92</v>
      </c>
      <c r="CM150" s="2">
        <f>80+IF(抽出データ!CH150=1,40,0)+IF(抽出データ!CI150=1,20,0)+IF(抽出データ!CJ150=1,20,0)</f>
        <v>80</v>
      </c>
      <c r="CN150" s="2">
        <f>80+IF(抽出データ!CN150=1,10,0)+IF(抽出データ!CO150=1,5,0)+IF(抽出データ!CP150=1,10,0)+12</f>
        <v>92</v>
      </c>
      <c r="CO150" s="2">
        <f>IF(SUM(抽出データ!CT150:CW150)&gt;0,120,100)</f>
        <v>100</v>
      </c>
      <c r="CQ150" s="2">
        <f t="shared" si="52"/>
        <v>77.8</v>
      </c>
    </row>
    <row r="151" spans="1:95">
      <c r="A151" s="2">
        <v>1981</v>
      </c>
      <c r="B151" s="2">
        <v>225</v>
      </c>
      <c r="C151" s="2">
        <v>3</v>
      </c>
      <c r="D151" s="2">
        <f t="shared" si="36"/>
        <v>75</v>
      </c>
      <c r="E151" s="4" t="s">
        <v>99</v>
      </c>
      <c r="F151" s="2">
        <f>IF(抽出データ!S151-2&lt;0,0,抽出データ!S151-2)</f>
        <v>2</v>
      </c>
      <c r="G151" s="2">
        <f>IF(抽出データ!T151-2&lt;0,0,抽出データ!T151-2)</f>
        <v>0</v>
      </c>
      <c r="H151" s="2">
        <f>IF(抽出データ!U151-2&lt;0,0,抽出データ!U151-2)</f>
        <v>1</v>
      </c>
      <c r="I151" s="2">
        <f>IF(抽出データ!V151-2&lt;0,0,抽出データ!V151-2)</f>
        <v>2</v>
      </c>
      <c r="J151" s="2">
        <f>MIN(2,IF(抽出データ!W151-2&lt;0,0,抽出データ!W151-2))</f>
        <v>0</v>
      </c>
      <c r="K151" s="2">
        <f>IF(抽出データ!X151-2&lt;0,0,抽出データ!X151-2)</f>
        <v>0</v>
      </c>
      <c r="L151" s="2">
        <f>IF(抽出データ!Y151-2&lt;0,0,抽出データ!Y151-2)</f>
        <v>0</v>
      </c>
      <c r="M151" s="2">
        <f>IF(抽出データ!Z151-2&lt;0,0,抽出データ!Z151-2)</f>
        <v>2</v>
      </c>
      <c r="N151" s="2">
        <f>IF(抽出データ!AB151-2&lt;0,0,抽出データ!AB151-2)</f>
        <v>0</v>
      </c>
      <c r="O151" s="2">
        <f>IF(抽出データ!AC151-2&lt;0,0,抽出データ!AC151-2)</f>
        <v>2</v>
      </c>
      <c r="P151" s="2">
        <f>IF(抽出データ!AD151-2&lt;0,0,抽出データ!AD151-2)</f>
        <v>2</v>
      </c>
      <c r="Q151" s="2">
        <f>IF(抽出データ!AE151-2&lt;0,0,抽出データ!AE151-2)</f>
        <v>2</v>
      </c>
      <c r="R151" s="2">
        <f>IF(抽出データ!AF151-2&lt;0,0,抽出データ!AF151-2)</f>
        <v>1</v>
      </c>
      <c r="S151" s="2">
        <f>IF(抽出データ!AG151-2&lt;0,0,抽出データ!AG151-2)</f>
        <v>1</v>
      </c>
      <c r="T151" s="2">
        <f>IF(抽出データ!AH151-2&lt;0,0,抽出データ!AH151-2)</f>
        <v>1</v>
      </c>
      <c r="U151" s="2">
        <f>IF(抽出データ!AI151-2&lt;0,0,抽出データ!AI151-2)</f>
        <v>1</v>
      </c>
      <c r="V151" s="2">
        <f>IF(抽出データ!AJ151-2&lt;0,0,抽出データ!AJ151-2)</f>
        <v>1</v>
      </c>
      <c r="W151" s="2">
        <f>IF(抽出データ!AK151-2&lt;0,0,抽出データ!AK151-2)</f>
        <v>2</v>
      </c>
      <c r="X151" s="2">
        <f>IF(抽出データ!AL151-2&lt;0,0,抽出データ!AL151-2)</f>
        <v>0</v>
      </c>
      <c r="Y151" s="2">
        <f>IF(抽出データ!AM151-2&lt;0,0,抽出データ!AM151-2)</f>
        <v>1</v>
      </c>
      <c r="Z151" s="2">
        <f>IF(抽出データ!AN151-2&lt;0,0,抽出データ!AN151-2)</f>
        <v>0</v>
      </c>
      <c r="AA151" s="2">
        <f>IF(抽出データ!AO151-2&lt;0,0,抽出データ!AO151-2)</f>
        <v>0</v>
      </c>
      <c r="AB151" s="2">
        <f>IF(抽出データ!AP151-2&lt;0,0,抽出データ!AP151-2)</f>
        <v>2</v>
      </c>
      <c r="AC151" s="2">
        <f>IF(抽出データ!AQ151-2&lt;0,0,抽出データ!AQ151-2)</f>
        <v>0</v>
      </c>
      <c r="AD151" s="2">
        <f>IF(抽出データ!AR151-2&lt;=0,1,2)</f>
        <v>1</v>
      </c>
      <c r="AE151" s="2">
        <f>IF(抽出データ!AS151-2&lt;=0,1,2)</f>
        <v>1</v>
      </c>
      <c r="AF151" s="2">
        <f>IF(抽出データ!AT151-2&lt;=0,1,2)</f>
        <v>1</v>
      </c>
      <c r="AG151" s="2">
        <f>IF(抽出データ!AU151-2&lt;=0,1,2)</f>
        <v>1</v>
      </c>
      <c r="AH151" s="2">
        <f>IF(抽出データ!AV151-2&lt;=0,1,2)</f>
        <v>1</v>
      </c>
      <c r="AI151" s="2">
        <f>IF(抽出データ!AW151-2&lt;=0,1,2)</f>
        <v>1</v>
      </c>
      <c r="AJ151" s="2">
        <f>IF(抽出データ!AX151-2&lt;=0,1,2)</f>
        <v>1</v>
      </c>
      <c r="AK151" s="2">
        <f>IF(抽出データ!AY151-2&lt;=0,1,2)</f>
        <v>1</v>
      </c>
      <c r="AL151" s="2">
        <f>IF(抽出データ!AZ151-2&lt;0,0,抽出データ!AZ151-2)</f>
        <v>0</v>
      </c>
      <c r="AM151" s="2">
        <f>IF(抽出データ!BB151-2&lt;0,0,抽出データ!BB151-2)</f>
        <v>0</v>
      </c>
      <c r="AN151" s="2">
        <f>IF(抽出データ!BD151-2&lt;0,0,抽出データ!BD151-2)</f>
        <v>0</v>
      </c>
      <c r="AO151" s="2">
        <f>MIN(2,IF(抽出データ!BE151-2&lt;0,0,抽出データ!BE151-2))</f>
        <v>0</v>
      </c>
      <c r="AP151" s="2">
        <f>IF(抽出データ!BF151-2&lt;0,0,抽出データ!BF151-2)</f>
        <v>0</v>
      </c>
      <c r="AQ151" s="2">
        <f>IF(抽出データ!BG151-2&lt;0,0,抽出データ!BG151-2)</f>
        <v>0</v>
      </c>
      <c r="AR151" s="2">
        <f>IF(抽出データ!BH151-2&lt;0,0,抽出データ!BH151-2)</f>
        <v>0</v>
      </c>
      <c r="AS151" s="2">
        <f t="shared" si="37"/>
        <v>0</v>
      </c>
      <c r="AT151" s="2">
        <f>IF(抽出データ!DB151-2&lt;=0,1,2)</f>
        <v>1</v>
      </c>
      <c r="AU151" s="2">
        <f>IF(抽出データ!DD151-2&lt;0,0,抽出データ!DD151-2)</f>
        <v>0</v>
      </c>
      <c r="AV151" s="2">
        <f>IF(抽出データ!DE151-2&lt;0,0,抽出データ!DE151-2)</f>
        <v>0</v>
      </c>
      <c r="AW151" s="2">
        <f>IF(抽出データ!DF151-2&lt;0,0,IF(抽出データ!DF151&gt;3,2,1))</f>
        <v>1</v>
      </c>
      <c r="AX151" s="2">
        <f>IF(抽出データ!DG151-2&lt;=0,1,2)</f>
        <v>1</v>
      </c>
      <c r="AY151" s="8">
        <v>1</v>
      </c>
      <c r="AZ151" s="2">
        <v>1</v>
      </c>
      <c r="BA151" s="2">
        <v>2</v>
      </c>
      <c r="BB151" s="2">
        <v>1</v>
      </c>
      <c r="BC151" s="2">
        <v>0</v>
      </c>
      <c r="BD151" s="2">
        <v>1</v>
      </c>
      <c r="BE151" s="2">
        <v>1</v>
      </c>
      <c r="BF151" s="2">
        <v>0</v>
      </c>
      <c r="BG151" s="2">
        <v>0</v>
      </c>
      <c r="BH151" s="2">
        <v>0</v>
      </c>
      <c r="BI151" s="4" t="s">
        <v>445</v>
      </c>
      <c r="BJ151" s="2">
        <v>1</v>
      </c>
      <c r="BK151" s="2">
        <v>100</v>
      </c>
      <c r="BL151" s="2">
        <v>3</v>
      </c>
      <c r="BO151" s="2">
        <v>4</v>
      </c>
      <c r="BP151" s="2">
        <v>4</v>
      </c>
      <c r="BQ151" s="2">
        <v>4</v>
      </c>
      <c r="BR151" s="2">
        <v>4</v>
      </c>
      <c r="BS151" s="2">
        <v>4</v>
      </c>
      <c r="BT151" s="2">
        <v>4</v>
      </c>
      <c r="BV151" s="2">
        <f t="shared" si="38"/>
        <v>34</v>
      </c>
      <c r="BW151" s="2">
        <f t="shared" si="39"/>
        <v>22</v>
      </c>
      <c r="BX151" s="2">
        <f t="shared" si="40"/>
        <v>6</v>
      </c>
      <c r="BY151" s="2">
        <f t="shared" si="41"/>
        <v>6</v>
      </c>
      <c r="BZ151" s="2">
        <f t="shared" si="42"/>
        <v>22</v>
      </c>
      <c r="CA151" s="2">
        <f t="shared" si="43"/>
        <v>10</v>
      </c>
      <c r="CB151" s="2">
        <f t="shared" si="44"/>
        <v>5</v>
      </c>
      <c r="CC151" s="2">
        <f t="shared" si="45"/>
        <v>12</v>
      </c>
      <c r="CD151" s="2">
        <f t="shared" si="46"/>
        <v>13</v>
      </c>
      <c r="CE151" s="2">
        <f t="shared" si="47"/>
        <v>11</v>
      </c>
      <c r="CF151" s="2">
        <f t="shared" si="48"/>
        <v>7</v>
      </c>
      <c r="CG151" s="2">
        <f t="shared" si="49"/>
        <v>15</v>
      </c>
      <c r="CH151" s="2">
        <f t="shared" si="53"/>
        <v>3</v>
      </c>
      <c r="CI151" s="2">
        <f t="shared" si="50"/>
        <v>2</v>
      </c>
      <c r="CJ151" s="2">
        <f t="shared" si="51"/>
        <v>12</v>
      </c>
      <c r="CK151" s="2">
        <f>55+IF(抽出データ!BJ151=1,60,0)+IF(抽出データ!BK151=1,25,0)+IF(抽出データ!BM151=1,5,0)+IF(抽出データ!BL151=1,5,0)+IF(抽出データ!BN151=1,5,0)</f>
        <v>55</v>
      </c>
      <c r="CL151" s="2">
        <f>(80+IF(抽出データ!BR151=1,12,0)+IF(SUM(抽出データ!BS151:BV151,抽出データ!CB151)&gt;1,22,IF(SUM(抽出データ!BS151:BV151,抽出データ!CB151)=1,11,0)))</f>
        <v>80</v>
      </c>
      <c r="CM151" s="2">
        <f>80+IF(抽出データ!CH151=1,40,0)+IF(抽出データ!CI151=1,20,0)+IF(抽出データ!CJ151=1,20,0)</f>
        <v>80</v>
      </c>
      <c r="CN151" s="2">
        <f>80+IF(抽出データ!CN151=1,10,0)+IF(抽出データ!CO151=1,5,0)+IF(抽出データ!CP151=1,10,0)+12</f>
        <v>92</v>
      </c>
      <c r="CO151" s="2">
        <f>IF(SUM(抽出データ!CT151:CW151)&gt;0,120,100)</f>
        <v>100</v>
      </c>
      <c r="CQ151" s="2">
        <f t="shared" si="52"/>
        <v>72.2</v>
      </c>
    </row>
    <row r="152" spans="1:95">
      <c r="A152" s="2">
        <v>1996</v>
      </c>
      <c r="B152" s="2">
        <v>200</v>
      </c>
      <c r="C152" s="2">
        <v>3</v>
      </c>
      <c r="D152" s="2">
        <f t="shared" si="36"/>
        <v>66.666666666666671</v>
      </c>
      <c r="E152" s="4" t="s">
        <v>156</v>
      </c>
      <c r="F152" s="2">
        <f>IF(抽出データ!S152-2&lt;0,0,抽出データ!S152-2)</f>
        <v>0</v>
      </c>
      <c r="G152" s="2">
        <f>IF(抽出データ!T152-2&lt;0,0,抽出データ!T152-2)</f>
        <v>0</v>
      </c>
      <c r="H152" s="2">
        <f>IF(抽出データ!U152-2&lt;0,0,抽出データ!U152-2)</f>
        <v>0</v>
      </c>
      <c r="I152" s="2">
        <f>IF(抽出データ!V152-2&lt;0,0,抽出データ!V152-2)</f>
        <v>1</v>
      </c>
      <c r="J152" s="2">
        <f>MIN(2,IF(抽出データ!W152-2&lt;0,0,抽出データ!W152-2))</f>
        <v>1</v>
      </c>
      <c r="K152" s="2">
        <f>IF(抽出データ!X152-2&lt;0,0,抽出データ!X152-2)</f>
        <v>0</v>
      </c>
      <c r="L152" s="2">
        <f>IF(抽出データ!Y152-2&lt;0,0,抽出データ!Y152-2)</f>
        <v>0</v>
      </c>
      <c r="M152" s="2">
        <f>IF(抽出データ!Z152-2&lt;0,0,抽出データ!Z152-2)</f>
        <v>0</v>
      </c>
      <c r="N152" s="2">
        <f>IF(抽出データ!AB152-2&lt;0,0,抽出データ!AB152-2)</f>
        <v>0</v>
      </c>
      <c r="O152" s="2">
        <f>IF(抽出データ!AC152-2&lt;0,0,抽出データ!AC152-2)</f>
        <v>0</v>
      </c>
      <c r="P152" s="2">
        <f>IF(抽出データ!AD152-2&lt;0,0,抽出データ!AD152-2)</f>
        <v>1</v>
      </c>
      <c r="Q152" s="2">
        <f>IF(抽出データ!AE152-2&lt;0,0,抽出データ!AE152-2)</f>
        <v>0</v>
      </c>
      <c r="R152" s="2">
        <f>IF(抽出データ!AF152-2&lt;0,0,抽出データ!AF152-2)</f>
        <v>1</v>
      </c>
      <c r="S152" s="2">
        <f>IF(抽出データ!AG152-2&lt;0,0,抽出データ!AG152-2)</f>
        <v>1</v>
      </c>
      <c r="T152" s="2">
        <f>IF(抽出データ!AH152-2&lt;0,0,抽出データ!AH152-2)</f>
        <v>1</v>
      </c>
      <c r="U152" s="2">
        <f>IF(抽出データ!AI152-2&lt;0,0,抽出データ!AI152-2)</f>
        <v>1</v>
      </c>
      <c r="V152" s="2">
        <f>IF(抽出データ!AJ152-2&lt;0,0,抽出データ!AJ152-2)</f>
        <v>0</v>
      </c>
      <c r="W152" s="2">
        <f>IF(抽出データ!AK152-2&lt;0,0,抽出データ!AK152-2)</f>
        <v>1</v>
      </c>
      <c r="X152" s="2">
        <f>IF(抽出データ!AL152-2&lt;0,0,抽出データ!AL152-2)</f>
        <v>1</v>
      </c>
      <c r="Y152" s="2">
        <f>IF(抽出データ!AM152-2&lt;0,0,抽出データ!AM152-2)</f>
        <v>1</v>
      </c>
      <c r="Z152" s="2">
        <f>IF(抽出データ!AN152-2&lt;0,0,抽出データ!AN152-2)</f>
        <v>0</v>
      </c>
      <c r="AA152" s="2">
        <f>IF(抽出データ!AO152-2&lt;0,0,抽出データ!AO152-2)</f>
        <v>1</v>
      </c>
      <c r="AB152" s="2">
        <f>IF(抽出データ!AP152-2&lt;0,0,抽出データ!AP152-2)</f>
        <v>1</v>
      </c>
      <c r="AC152" s="2">
        <f>IF(抽出データ!AQ152-2&lt;0,0,抽出データ!AQ152-2)</f>
        <v>0</v>
      </c>
      <c r="AD152" s="2">
        <f>IF(抽出データ!AR152-2&lt;=0,1,2)</f>
        <v>2</v>
      </c>
      <c r="AE152" s="2">
        <f>IF(抽出データ!AS152-2&lt;=0,1,2)</f>
        <v>1</v>
      </c>
      <c r="AF152" s="2">
        <f>IF(抽出データ!AT152-2&lt;=0,1,2)</f>
        <v>1</v>
      </c>
      <c r="AG152" s="2">
        <f>IF(抽出データ!AU152-2&lt;=0,1,2)</f>
        <v>1</v>
      </c>
      <c r="AH152" s="2">
        <f>IF(抽出データ!AV152-2&lt;=0,1,2)</f>
        <v>2</v>
      </c>
      <c r="AI152" s="2">
        <f>IF(抽出データ!AW152-2&lt;=0,1,2)</f>
        <v>2</v>
      </c>
      <c r="AJ152" s="2">
        <f>IF(抽出データ!AX152-2&lt;=0,1,2)</f>
        <v>1</v>
      </c>
      <c r="AK152" s="2">
        <f>IF(抽出データ!AY152-2&lt;=0,1,2)</f>
        <v>2</v>
      </c>
      <c r="AL152" s="2">
        <f>IF(抽出データ!AZ152-2&lt;0,0,抽出データ!AZ152-2)</f>
        <v>0</v>
      </c>
      <c r="AM152" s="2">
        <f>IF(抽出データ!BB152-2&lt;0,0,抽出データ!BB152-2)</f>
        <v>0</v>
      </c>
      <c r="AN152" s="2">
        <f>IF(抽出データ!BD152-2&lt;0,0,抽出データ!BD152-2)</f>
        <v>0</v>
      </c>
      <c r="AO152" s="2">
        <f>MIN(2,IF(抽出データ!BE152-2&lt;0,0,抽出データ!BE152-2))</f>
        <v>0</v>
      </c>
      <c r="AP152" s="2">
        <f>IF(抽出データ!BF152-2&lt;0,0,抽出データ!BF152-2)</f>
        <v>0</v>
      </c>
      <c r="AQ152" s="2">
        <f>IF(抽出データ!BG152-2&lt;0,0,抽出データ!BG152-2)</f>
        <v>0</v>
      </c>
      <c r="AR152" s="2">
        <f>IF(抽出データ!BH152-2&lt;0,0,抽出データ!BH152-2)</f>
        <v>0</v>
      </c>
      <c r="AS152" s="2">
        <f t="shared" si="37"/>
        <v>0</v>
      </c>
      <c r="AT152" s="2">
        <f>IF(抽出データ!DB152-2&lt;=0,1,2)</f>
        <v>1</v>
      </c>
      <c r="AU152" s="2">
        <f>IF(抽出データ!DD152-2&lt;0,0,抽出データ!DD152-2)</f>
        <v>0</v>
      </c>
      <c r="AV152" s="2">
        <f>IF(抽出データ!DE152-2&lt;0,0,抽出データ!DE152-2)</f>
        <v>0</v>
      </c>
      <c r="AW152" s="2">
        <f>IF(抽出データ!DF152-2&lt;0,0,IF(抽出データ!DF152&gt;3,2,1))</f>
        <v>1</v>
      </c>
      <c r="AX152" s="2">
        <f>IF(抽出データ!DG152-2&lt;=0,1,2)</f>
        <v>1</v>
      </c>
      <c r="AY152" s="8">
        <v>1</v>
      </c>
      <c r="AZ152" s="2">
        <v>2</v>
      </c>
      <c r="BA152" s="2">
        <v>3</v>
      </c>
      <c r="BI152" s="4" t="s">
        <v>445</v>
      </c>
      <c r="BJ152" s="2">
        <v>2</v>
      </c>
      <c r="BL152" s="2">
        <v>3</v>
      </c>
      <c r="BO152" s="2">
        <v>3</v>
      </c>
      <c r="BP152" s="2">
        <v>2</v>
      </c>
      <c r="BQ152" s="2">
        <v>4</v>
      </c>
      <c r="BR152" s="2">
        <v>4</v>
      </c>
      <c r="BS152" s="2">
        <v>4</v>
      </c>
      <c r="BT152" s="2">
        <v>4</v>
      </c>
      <c r="BV152" s="2">
        <f t="shared" si="38"/>
        <v>27</v>
      </c>
      <c r="BW152" s="2">
        <f t="shared" si="39"/>
        <v>12</v>
      </c>
      <c r="BX152" s="2">
        <f t="shared" si="40"/>
        <v>8</v>
      </c>
      <c r="BY152" s="2">
        <f t="shared" si="41"/>
        <v>7</v>
      </c>
      <c r="BZ152" s="2">
        <f t="shared" si="42"/>
        <v>18</v>
      </c>
      <c r="CA152" s="2">
        <f t="shared" si="43"/>
        <v>5</v>
      </c>
      <c r="CB152" s="2">
        <f t="shared" si="44"/>
        <v>4</v>
      </c>
      <c r="CC152" s="2">
        <f t="shared" si="45"/>
        <v>6</v>
      </c>
      <c r="CD152" s="2">
        <f t="shared" si="46"/>
        <v>15</v>
      </c>
      <c r="CE152" s="2">
        <f t="shared" si="47"/>
        <v>11</v>
      </c>
      <c r="CF152" s="2">
        <f t="shared" si="48"/>
        <v>8</v>
      </c>
      <c r="CG152" s="2">
        <f t="shared" si="49"/>
        <v>9</v>
      </c>
      <c r="CH152" s="2">
        <f t="shared" si="53"/>
        <v>3</v>
      </c>
      <c r="CI152" s="2">
        <f t="shared" si="50"/>
        <v>2</v>
      </c>
      <c r="CJ152" s="2">
        <f t="shared" si="51"/>
        <v>6</v>
      </c>
      <c r="CK152" s="2">
        <f>55+IF(抽出データ!BJ152=1,60,0)+IF(抽出データ!BK152=1,25,0)+IF(抽出データ!BM152=1,5,0)+IF(抽出データ!BL152=1,5,0)+IF(抽出データ!BN152=1,5,0)</f>
        <v>80</v>
      </c>
      <c r="CL152" s="2">
        <f>(80+IF(抽出データ!BR152=1,12,0)+IF(SUM(抽出データ!BS152:BV152,抽出データ!CB152)&gt;1,22,IF(SUM(抽出データ!BS152:BV152,抽出データ!CB152)=1,11,0)))</f>
        <v>102</v>
      </c>
      <c r="CM152" s="2">
        <f>80+IF(抽出データ!CH152=1,40,0)+IF(抽出データ!CI152=1,20,0)+IF(抽出データ!CJ152=1,20,0)</f>
        <v>80</v>
      </c>
      <c r="CN152" s="2">
        <f>80+IF(抽出データ!CN152=1,10,0)+IF(抽出データ!CO152=1,5,0)+IF(抽出データ!CP152=1,10,0)+12</f>
        <v>97</v>
      </c>
      <c r="CO152" s="2">
        <f>IF(SUM(抽出データ!CT152:CW152)&gt;0,120,100)</f>
        <v>120</v>
      </c>
      <c r="CQ152" s="2">
        <f t="shared" si="52"/>
        <v>90.3</v>
      </c>
    </row>
    <row r="153" spans="1:95">
      <c r="A153" s="2">
        <v>1985</v>
      </c>
      <c r="B153" s="2">
        <v>1500</v>
      </c>
      <c r="C153" s="2">
        <v>5</v>
      </c>
      <c r="D153" s="2">
        <f t="shared" si="36"/>
        <v>300</v>
      </c>
      <c r="E153" s="4" t="s">
        <v>58</v>
      </c>
      <c r="F153" s="2">
        <f>IF(抽出データ!S153-2&lt;0,0,抽出データ!S153-2)</f>
        <v>2</v>
      </c>
      <c r="G153" s="2">
        <f>IF(抽出データ!T153-2&lt;0,0,抽出データ!T153-2)</f>
        <v>2</v>
      </c>
      <c r="H153" s="2">
        <f>IF(抽出データ!U153-2&lt;0,0,抽出データ!U153-2)</f>
        <v>1</v>
      </c>
      <c r="I153" s="2">
        <f>IF(抽出データ!V153-2&lt;0,0,抽出データ!V153-2)</f>
        <v>1</v>
      </c>
      <c r="J153" s="2">
        <f>MIN(2,IF(抽出データ!W153-2&lt;0,0,抽出データ!W153-2))</f>
        <v>1</v>
      </c>
      <c r="K153" s="2">
        <f>IF(抽出データ!X153-2&lt;0,0,抽出データ!X153-2)</f>
        <v>0</v>
      </c>
      <c r="L153" s="2">
        <f>IF(抽出データ!Y153-2&lt;0,0,抽出データ!Y153-2)</f>
        <v>0</v>
      </c>
      <c r="M153" s="2">
        <f>IF(抽出データ!Z153-2&lt;0,0,抽出データ!Z153-2)</f>
        <v>0</v>
      </c>
      <c r="N153" s="2">
        <f>IF(抽出データ!AB153-2&lt;0,0,抽出データ!AB153-2)</f>
        <v>1</v>
      </c>
      <c r="O153" s="2">
        <f>IF(抽出データ!AC153-2&lt;0,0,抽出データ!AC153-2)</f>
        <v>2</v>
      </c>
      <c r="P153" s="2">
        <f>IF(抽出データ!AD153-2&lt;0,0,抽出データ!AD153-2)</f>
        <v>1</v>
      </c>
      <c r="Q153" s="2">
        <f>IF(抽出データ!AE153-2&lt;0,0,抽出データ!AE153-2)</f>
        <v>1</v>
      </c>
      <c r="R153" s="2">
        <f>IF(抽出データ!AF153-2&lt;0,0,抽出データ!AF153-2)</f>
        <v>1</v>
      </c>
      <c r="S153" s="2">
        <f>IF(抽出データ!AG153-2&lt;0,0,抽出データ!AG153-2)</f>
        <v>1</v>
      </c>
      <c r="T153" s="2">
        <f>IF(抽出データ!AH153-2&lt;0,0,抽出データ!AH153-2)</f>
        <v>0</v>
      </c>
      <c r="U153" s="2">
        <f>IF(抽出データ!AI153-2&lt;0,0,抽出データ!AI153-2)</f>
        <v>1</v>
      </c>
      <c r="V153" s="2">
        <f>IF(抽出データ!AJ153-2&lt;0,0,抽出データ!AJ153-2)</f>
        <v>1</v>
      </c>
      <c r="W153" s="2">
        <f>IF(抽出データ!AK153-2&lt;0,0,抽出データ!AK153-2)</f>
        <v>1</v>
      </c>
      <c r="X153" s="2">
        <f>IF(抽出データ!AL153-2&lt;0,0,抽出データ!AL153-2)</f>
        <v>2</v>
      </c>
      <c r="Y153" s="2">
        <f>IF(抽出データ!AM153-2&lt;0,0,抽出データ!AM153-2)</f>
        <v>1</v>
      </c>
      <c r="Z153" s="2">
        <f>IF(抽出データ!AN153-2&lt;0,0,抽出データ!AN153-2)</f>
        <v>1</v>
      </c>
      <c r="AA153" s="2">
        <f>IF(抽出データ!AO153-2&lt;0,0,抽出データ!AO153-2)</f>
        <v>2</v>
      </c>
      <c r="AB153" s="2">
        <f>IF(抽出データ!AP153-2&lt;0,0,抽出データ!AP153-2)</f>
        <v>1</v>
      </c>
      <c r="AC153" s="2">
        <f>IF(抽出データ!AQ153-2&lt;0,0,抽出データ!AQ153-2)</f>
        <v>1</v>
      </c>
      <c r="AD153" s="2">
        <f>IF(抽出データ!AR153-2&lt;=0,1,2)</f>
        <v>1</v>
      </c>
      <c r="AE153" s="2">
        <f>IF(抽出データ!AS153-2&lt;=0,1,2)</f>
        <v>1</v>
      </c>
      <c r="AF153" s="2">
        <f>IF(抽出データ!AT153-2&lt;=0,1,2)</f>
        <v>1</v>
      </c>
      <c r="AG153" s="2">
        <f>IF(抽出データ!AU153-2&lt;=0,1,2)</f>
        <v>1</v>
      </c>
      <c r="AH153" s="2">
        <f>IF(抽出データ!AV153-2&lt;=0,1,2)</f>
        <v>1</v>
      </c>
      <c r="AI153" s="2">
        <f>IF(抽出データ!AW153-2&lt;=0,1,2)</f>
        <v>1</v>
      </c>
      <c r="AJ153" s="2">
        <f>IF(抽出データ!AX153-2&lt;=0,1,2)</f>
        <v>1</v>
      </c>
      <c r="AK153" s="2">
        <f>IF(抽出データ!AY153-2&lt;=0,1,2)</f>
        <v>1</v>
      </c>
      <c r="AL153" s="2">
        <f>IF(抽出データ!AZ153-2&lt;0,0,抽出データ!AZ153-2)</f>
        <v>1</v>
      </c>
      <c r="AM153" s="2">
        <f>IF(抽出データ!BB153-2&lt;0,0,抽出データ!BB153-2)</f>
        <v>1</v>
      </c>
      <c r="AN153" s="2">
        <f>IF(抽出データ!BD153-2&lt;0,0,抽出データ!BD153-2)</f>
        <v>0</v>
      </c>
      <c r="AO153" s="2">
        <f>MIN(2,IF(抽出データ!BE153-2&lt;0,0,抽出データ!BE153-2))</f>
        <v>0</v>
      </c>
      <c r="AP153" s="2">
        <f>IF(抽出データ!BF153-2&lt;0,0,抽出データ!BF153-2)</f>
        <v>1</v>
      </c>
      <c r="AQ153" s="2">
        <f>IF(抽出データ!BG153-2&lt;0,0,抽出データ!BG153-2)</f>
        <v>0</v>
      </c>
      <c r="AR153" s="2">
        <f>IF(抽出データ!BH153-2&lt;0,0,抽出データ!BH153-2)</f>
        <v>0</v>
      </c>
      <c r="AS153" s="2">
        <f t="shared" si="37"/>
        <v>0</v>
      </c>
      <c r="AT153" s="2">
        <f>IF(抽出データ!DB153-2&lt;=0,1,2)</f>
        <v>1</v>
      </c>
      <c r="AU153" s="2">
        <f>IF(抽出データ!DD153-2&lt;0,0,抽出データ!DD153-2)</f>
        <v>0</v>
      </c>
      <c r="AV153" s="2">
        <f>IF(抽出データ!DE153-2&lt;0,0,抽出データ!DE153-2)</f>
        <v>1</v>
      </c>
      <c r="AW153" s="2">
        <f>IF(抽出データ!DF153-2&lt;0,0,IF(抽出データ!DF153&gt;3,2,1))</f>
        <v>1</v>
      </c>
      <c r="AX153" s="2">
        <f>IF(抽出データ!DG153-2&lt;=0,1,2)</f>
        <v>1</v>
      </c>
      <c r="AY153" s="8">
        <v>1</v>
      </c>
      <c r="AZ153" s="2">
        <v>1</v>
      </c>
      <c r="BA153" s="2">
        <v>2</v>
      </c>
      <c r="BB153" s="2">
        <v>1</v>
      </c>
      <c r="BC153" s="2">
        <v>1</v>
      </c>
      <c r="BD153" s="2">
        <v>1</v>
      </c>
      <c r="BE153" s="2">
        <v>1</v>
      </c>
      <c r="BF153" s="2">
        <v>1</v>
      </c>
      <c r="BG153" s="2">
        <v>0</v>
      </c>
      <c r="BH153" s="2">
        <v>0</v>
      </c>
      <c r="BI153" s="4" t="s">
        <v>445</v>
      </c>
      <c r="BJ153" s="2">
        <v>1</v>
      </c>
      <c r="BK153" s="2">
        <v>0</v>
      </c>
      <c r="BL153" s="2">
        <v>1</v>
      </c>
      <c r="BM153" s="2">
        <v>18000</v>
      </c>
      <c r="BO153" s="2">
        <v>5</v>
      </c>
      <c r="BP153" s="2">
        <v>3</v>
      </c>
      <c r="BQ153" s="2">
        <v>4</v>
      </c>
      <c r="BR153" s="2">
        <v>4</v>
      </c>
      <c r="BS153" s="2">
        <v>4</v>
      </c>
      <c r="BT153" s="2">
        <v>4</v>
      </c>
      <c r="BV153" s="2">
        <f t="shared" si="38"/>
        <v>42.5</v>
      </c>
      <c r="BW153" s="2">
        <f t="shared" si="39"/>
        <v>22</v>
      </c>
      <c r="BX153" s="2">
        <f t="shared" si="40"/>
        <v>8</v>
      </c>
      <c r="BY153" s="2">
        <f t="shared" si="41"/>
        <v>10</v>
      </c>
      <c r="BZ153" s="2">
        <f t="shared" si="42"/>
        <v>27</v>
      </c>
      <c r="CA153" s="2">
        <f t="shared" si="43"/>
        <v>9</v>
      </c>
      <c r="CB153" s="2">
        <f t="shared" si="44"/>
        <v>6</v>
      </c>
      <c r="CC153" s="2">
        <f t="shared" si="45"/>
        <v>11</v>
      </c>
      <c r="CD153" s="2">
        <f t="shared" si="46"/>
        <v>17</v>
      </c>
      <c r="CE153" s="2">
        <f t="shared" si="47"/>
        <v>14</v>
      </c>
      <c r="CF153" s="2">
        <f t="shared" si="48"/>
        <v>9</v>
      </c>
      <c r="CG153" s="2">
        <f t="shared" si="49"/>
        <v>15</v>
      </c>
      <c r="CH153" s="2">
        <f t="shared" si="53"/>
        <v>4</v>
      </c>
      <c r="CI153" s="2">
        <f t="shared" si="50"/>
        <v>6</v>
      </c>
      <c r="CJ153" s="2">
        <f t="shared" si="51"/>
        <v>18.5</v>
      </c>
      <c r="CK153" s="2">
        <f>55+IF(抽出データ!BJ153=1,60,0)+IF(抽出データ!BK153=1,25,0)+IF(抽出データ!BM153=1,5,0)+IF(抽出データ!BL153=1,5,0)+IF(抽出データ!BN153=1,5,0)</f>
        <v>60</v>
      </c>
      <c r="CL153" s="2">
        <f>(80+IF(抽出データ!BR153=1,12,0)+IF(SUM(抽出データ!BS153:BV153,抽出データ!CB153)&gt;1,22,IF(SUM(抽出データ!BS153:BV153,抽出データ!CB153)=1,11,0)))</f>
        <v>80</v>
      </c>
      <c r="CM153" s="2">
        <f>80+IF(抽出データ!CH153=1,40,0)+IF(抽出データ!CI153=1,20,0)+IF(抽出データ!CJ153=1,20,0)</f>
        <v>80</v>
      </c>
      <c r="CN153" s="2">
        <f>80+IF(抽出データ!CN153=1,10,0)+IF(抽出データ!CO153=1,5,0)+IF(抽出データ!CP153=1,10,0)+12</f>
        <v>92</v>
      </c>
      <c r="CO153" s="2">
        <f>IF(SUM(抽出データ!CT153:CW153)&gt;0,120,100)</f>
        <v>100</v>
      </c>
      <c r="CQ153" s="2">
        <f t="shared" si="52"/>
        <v>74.2</v>
      </c>
    </row>
    <row r="154" spans="1:95">
      <c r="A154" s="2">
        <v>1993</v>
      </c>
      <c r="B154" s="2">
        <v>50000</v>
      </c>
      <c r="C154" s="2">
        <v>11</v>
      </c>
      <c r="D154" s="2">
        <f t="shared" si="36"/>
        <v>4545.454545454545</v>
      </c>
      <c r="E154" s="4" t="s">
        <v>157</v>
      </c>
      <c r="F154" s="2">
        <f>IF(抽出データ!S154-2&lt;0,0,抽出データ!S154-2)</f>
        <v>2</v>
      </c>
      <c r="G154" s="2">
        <f>IF(抽出データ!T154-2&lt;0,0,抽出データ!T154-2)</f>
        <v>2</v>
      </c>
      <c r="H154" s="2">
        <f>IF(抽出データ!U154-2&lt;0,0,抽出データ!U154-2)</f>
        <v>2</v>
      </c>
      <c r="I154" s="2">
        <f>IF(抽出データ!V154-2&lt;0,0,抽出データ!V154-2)</f>
        <v>2</v>
      </c>
      <c r="J154" s="2">
        <f>MIN(2,IF(抽出データ!W154-2&lt;0,0,抽出データ!W154-2))</f>
        <v>2</v>
      </c>
      <c r="K154" s="2">
        <f>IF(抽出データ!X154-2&lt;0,0,抽出データ!X154-2)</f>
        <v>2</v>
      </c>
      <c r="L154" s="2">
        <f>IF(抽出データ!Y154-2&lt;0,0,抽出データ!Y154-2)</f>
        <v>1</v>
      </c>
      <c r="M154" s="2">
        <f>IF(抽出データ!Z154-2&lt;0,0,抽出データ!Z154-2)</f>
        <v>0</v>
      </c>
      <c r="N154" s="2">
        <f>IF(抽出データ!AB154-2&lt;0,0,抽出データ!AB154-2)</f>
        <v>2</v>
      </c>
      <c r="O154" s="2">
        <f>IF(抽出データ!AC154-2&lt;0,0,抽出データ!AC154-2)</f>
        <v>2</v>
      </c>
      <c r="P154" s="2">
        <f>IF(抽出データ!AD154-2&lt;0,0,抽出データ!AD154-2)</f>
        <v>2</v>
      </c>
      <c r="Q154" s="2">
        <f>IF(抽出データ!AE154-2&lt;0,0,抽出データ!AE154-2)</f>
        <v>1</v>
      </c>
      <c r="R154" s="2">
        <f>IF(抽出データ!AF154-2&lt;0,0,抽出データ!AF154-2)</f>
        <v>1</v>
      </c>
      <c r="S154" s="2">
        <f>IF(抽出データ!AG154-2&lt;0,0,抽出データ!AG154-2)</f>
        <v>1</v>
      </c>
      <c r="T154" s="2">
        <f>IF(抽出データ!AH154-2&lt;0,0,抽出データ!AH154-2)</f>
        <v>2</v>
      </c>
      <c r="U154" s="2">
        <f>IF(抽出データ!AI154-2&lt;0,0,抽出データ!AI154-2)</f>
        <v>1</v>
      </c>
      <c r="V154" s="2">
        <f>IF(抽出データ!AJ154-2&lt;0,0,抽出データ!AJ154-2)</f>
        <v>2</v>
      </c>
      <c r="W154" s="2">
        <f>IF(抽出データ!AK154-2&lt;0,0,抽出データ!AK154-2)</f>
        <v>2</v>
      </c>
      <c r="X154" s="2">
        <f>IF(抽出データ!AL154-2&lt;0,0,抽出データ!AL154-2)</f>
        <v>1</v>
      </c>
      <c r="Y154" s="2">
        <f>IF(抽出データ!AM154-2&lt;0,0,抽出データ!AM154-2)</f>
        <v>0</v>
      </c>
      <c r="Z154" s="2">
        <f>IF(抽出データ!AN154-2&lt;0,0,抽出データ!AN154-2)</f>
        <v>2</v>
      </c>
      <c r="AA154" s="2">
        <f>IF(抽出データ!AO154-2&lt;0,0,抽出データ!AO154-2)</f>
        <v>2</v>
      </c>
      <c r="AB154" s="2">
        <f>IF(抽出データ!AP154-2&lt;0,0,抽出データ!AP154-2)</f>
        <v>1</v>
      </c>
      <c r="AC154" s="2">
        <f>IF(抽出データ!AQ154-2&lt;0,0,抽出データ!AQ154-2)</f>
        <v>2</v>
      </c>
      <c r="AD154" s="2">
        <f>IF(抽出データ!AR154-2&lt;=0,1,2)</f>
        <v>2</v>
      </c>
      <c r="AE154" s="2">
        <f>IF(抽出データ!AS154-2&lt;=0,1,2)</f>
        <v>2</v>
      </c>
      <c r="AF154" s="2">
        <f>IF(抽出データ!AT154-2&lt;=0,1,2)</f>
        <v>2</v>
      </c>
      <c r="AG154" s="2">
        <f>IF(抽出データ!AU154-2&lt;=0,1,2)</f>
        <v>2</v>
      </c>
      <c r="AH154" s="2">
        <f>IF(抽出データ!AV154-2&lt;=0,1,2)</f>
        <v>2</v>
      </c>
      <c r="AI154" s="2">
        <f>IF(抽出データ!AW154-2&lt;=0,1,2)</f>
        <v>2</v>
      </c>
      <c r="AJ154" s="2">
        <f>IF(抽出データ!AX154-2&lt;=0,1,2)</f>
        <v>2</v>
      </c>
      <c r="AK154" s="2">
        <f>IF(抽出データ!AY154-2&lt;=0,1,2)</f>
        <v>2</v>
      </c>
      <c r="AL154" s="2">
        <f>IF(抽出データ!AZ154-2&lt;0,0,抽出データ!AZ154-2)</f>
        <v>2</v>
      </c>
      <c r="AM154" s="2">
        <f>IF(抽出データ!BB154-2&lt;0,0,抽出データ!BB154-2)</f>
        <v>2</v>
      </c>
      <c r="AN154" s="2">
        <f>IF(抽出データ!BD154-2&lt;0,0,抽出データ!BD154-2)</f>
        <v>2</v>
      </c>
      <c r="AO154" s="2">
        <f>MIN(2,IF(抽出データ!BE154-2&lt;0,0,抽出データ!BE154-2))</f>
        <v>2</v>
      </c>
      <c r="AP154" s="2">
        <f>IF(抽出データ!BF154-2&lt;0,0,抽出データ!BF154-2)</f>
        <v>2</v>
      </c>
      <c r="AQ154" s="2">
        <f>IF(抽出データ!BG154-2&lt;0,0,抽出データ!BG154-2)</f>
        <v>1</v>
      </c>
      <c r="AR154" s="2">
        <f>IF(抽出データ!BH154-2&lt;0,0,抽出データ!BH154-2)</f>
        <v>0</v>
      </c>
      <c r="AS154" s="2">
        <f t="shared" si="37"/>
        <v>2</v>
      </c>
      <c r="AT154" s="2">
        <f>IF(抽出データ!DB154-2&lt;=0,1,2)</f>
        <v>2</v>
      </c>
      <c r="AU154" s="2">
        <f>IF(抽出データ!DD154-2&lt;0,0,抽出データ!DD154-2)</f>
        <v>1</v>
      </c>
      <c r="AV154" s="2">
        <f>IF(抽出データ!DE154-2&lt;0,0,抽出データ!DE154-2)</f>
        <v>2</v>
      </c>
      <c r="AW154" s="2">
        <f>IF(抽出データ!DF154-2&lt;0,0,IF(抽出データ!DF154&gt;3,2,1))</f>
        <v>2</v>
      </c>
      <c r="AX154" s="2">
        <f>IF(抽出データ!DG154-2&lt;=0,1,2)</f>
        <v>2</v>
      </c>
      <c r="AY154" s="8">
        <v>4</v>
      </c>
      <c r="AZ154" s="2">
        <v>2</v>
      </c>
      <c r="BA154" s="2">
        <v>3</v>
      </c>
      <c r="BI154" s="4" t="s">
        <v>445</v>
      </c>
      <c r="BJ154" s="2">
        <v>1</v>
      </c>
      <c r="BK154" s="2">
        <v>0</v>
      </c>
      <c r="BL154" s="2">
        <v>3</v>
      </c>
      <c r="BO154" s="2">
        <v>3</v>
      </c>
      <c r="BP154" s="2">
        <v>3</v>
      </c>
      <c r="BQ154" s="2">
        <v>3</v>
      </c>
      <c r="BR154" s="2">
        <v>5</v>
      </c>
      <c r="BS154" s="2">
        <v>5</v>
      </c>
      <c r="BT154" s="2">
        <v>5</v>
      </c>
      <c r="BV154" s="2">
        <f t="shared" si="38"/>
        <v>85</v>
      </c>
      <c r="BW154" s="2">
        <f t="shared" si="39"/>
        <v>34</v>
      </c>
      <c r="BX154" s="2">
        <f t="shared" si="40"/>
        <v>13</v>
      </c>
      <c r="BY154" s="2">
        <f t="shared" si="41"/>
        <v>25</v>
      </c>
      <c r="BZ154" s="2">
        <f t="shared" si="42"/>
        <v>42</v>
      </c>
      <c r="CA154" s="2">
        <f t="shared" si="43"/>
        <v>20</v>
      </c>
      <c r="CB154" s="2">
        <f t="shared" si="44"/>
        <v>14</v>
      </c>
      <c r="CC154" s="2">
        <f t="shared" si="45"/>
        <v>14</v>
      </c>
      <c r="CD154" s="2">
        <f t="shared" si="46"/>
        <v>30</v>
      </c>
      <c r="CE154" s="2">
        <f t="shared" si="47"/>
        <v>22</v>
      </c>
      <c r="CF154" s="2">
        <f t="shared" si="48"/>
        <v>15</v>
      </c>
      <c r="CG154" s="2">
        <f t="shared" si="49"/>
        <v>22</v>
      </c>
      <c r="CH154" s="2">
        <f t="shared" si="53"/>
        <v>10</v>
      </c>
      <c r="CI154" s="2">
        <f t="shared" si="50"/>
        <v>16</v>
      </c>
      <c r="CJ154" s="2">
        <f t="shared" si="51"/>
        <v>36</v>
      </c>
      <c r="CK154" s="2">
        <f>55+IF(抽出データ!BJ154=1,60,0)+IF(抽出データ!BK154=1,25,0)+IF(抽出データ!BM154=1,5,0)+IF(抽出データ!BL154=1,5,0)+IF(抽出データ!BN154=1,5,0)</f>
        <v>120</v>
      </c>
      <c r="CL154" s="2">
        <f>(80+IF(抽出データ!BR154=1,12,0)+IF(SUM(抽出データ!BS154:BV154,抽出データ!CB154)&gt;1,22,IF(SUM(抽出データ!BS154:BV154,抽出データ!CB154)=1,11,0)))</f>
        <v>103</v>
      </c>
      <c r="CM154" s="2">
        <f>80+IF(抽出データ!CH154=1,40,0)+IF(抽出データ!CI154=1,20,0)+IF(抽出データ!CJ154=1,20,0)</f>
        <v>120</v>
      </c>
      <c r="CN154" s="2">
        <f>80+IF(抽出データ!CN154=1,10,0)+IF(抽出データ!CO154=1,5,0)+IF(抽出データ!CP154=1,10,0)+12</f>
        <v>92</v>
      </c>
      <c r="CO154" s="2">
        <f>IF(SUM(抽出データ!CT154:CW154)&gt;0,120,100)</f>
        <v>100</v>
      </c>
      <c r="CQ154" s="2">
        <f t="shared" si="52"/>
        <v>111.10000000000001</v>
      </c>
    </row>
    <row r="155" spans="1:95">
      <c r="A155" s="2">
        <v>1996</v>
      </c>
      <c r="B155" s="2">
        <v>150</v>
      </c>
      <c r="C155" s="2">
        <v>1</v>
      </c>
      <c r="D155" s="2">
        <f t="shared" si="36"/>
        <v>150</v>
      </c>
      <c r="E155" s="4" t="s">
        <v>158</v>
      </c>
      <c r="F155" s="2">
        <f>IF(抽出データ!S155-2&lt;0,0,抽出データ!S155-2)</f>
        <v>2</v>
      </c>
      <c r="G155" s="2">
        <f>IF(抽出データ!T155-2&lt;0,0,抽出データ!T155-2)</f>
        <v>0</v>
      </c>
      <c r="H155" s="2">
        <f>IF(抽出データ!U155-2&lt;0,0,抽出データ!U155-2)</f>
        <v>0</v>
      </c>
      <c r="I155" s="2">
        <f>IF(抽出データ!V155-2&lt;0,0,抽出データ!V155-2)</f>
        <v>0</v>
      </c>
      <c r="J155" s="2">
        <f>MIN(2,IF(抽出データ!W155-2&lt;0,0,抽出データ!W155-2))</f>
        <v>0</v>
      </c>
      <c r="K155" s="2">
        <f>IF(抽出データ!X155-2&lt;0,0,抽出データ!X155-2)</f>
        <v>0</v>
      </c>
      <c r="L155" s="2">
        <f>IF(抽出データ!Y155-2&lt;0,0,抽出データ!Y155-2)</f>
        <v>0</v>
      </c>
      <c r="M155" s="2">
        <f>IF(抽出データ!Z155-2&lt;0,0,抽出データ!Z155-2)</f>
        <v>0</v>
      </c>
      <c r="N155" s="2">
        <f>IF(抽出データ!AB155-2&lt;0,0,抽出データ!AB155-2)</f>
        <v>0</v>
      </c>
      <c r="O155" s="2">
        <f>IF(抽出データ!AC155-2&lt;0,0,抽出データ!AC155-2)</f>
        <v>2</v>
      </c>
      <c r="P155" s="2">
        <f>IF(抽出データ!AD155-2&lt;0,0,抽出データ!AD155-2)</f>
        <v>2</v>
      </c>
      <c r="Q155" s="2">
        <f>IF(抽出データ!AE155-2&lt;0,0,抽出データ!AE155-2)</f>
        <v>2</v>
      </c>
      <c r="R155" s="2">
        <f>IF(抽出データ!AF155-2&lt;0,0,抽出データ!AF155-2)</f>
        <v>0</v>
      </c>
      <c r="S155" s="2">
        <f>IF(抽出データ!AG155-2&lt;0,0,抽出データ!AG155-2)</f>
        <v>1</v>
      </c>
      <c r="T155" s="2">
        <f>IF(抽出データ!AH155-2&lt;0,0,抽出データ!AH155-2)</f>
        <v>1</v>
      </c>
      <c r="U155" s="2">
        <f>IF(抽出データ!AI155-2&lt;0,0,抽出データ!AI155-2)</f>
        <v>0</v>
      </c>
      <c r="V155" s="2">
        <f>IF(抽出データ!AJ155-2&lt;0,0,抽出データ!AJ155-2)</f>
        <v>0</v>
      </c>
      <c r="W155" s="2">
        <f>IF(抽出データ!AK155-2&lt;0,0,抽出データ!AK155-2)</f>
        <v>2</v>
      </c>
      <c r="X155" s="2">
        <f>IF(抽出データ!AL155-2&lt;0,0,抽出データ!AL155-2)</f>
        <v>1</v>
      </c>
      <c r="Y155" s="2">
        <f>IF(抽出データ!AM155-2&lt;0,0,抽出データ!AM155-2)</f>
        <v>0</v>
      </c>
      <c r="Z155" s="2">
        <f>IF(抽出データ!AN155-2&lt;0,0,抽出データ!AN155-2)</f>
        <v>0</v>
      </c>
      <c r="AA155" s="2">
        <f>IF(抽出データ!AO155-2&lt;0,0,抽出データ!AO155-2)</f>
        <v>2</v>
      </c>
      <c r="AB155" s="2">
        <f>IF(抽出データ!AP155-2&lt;0,0,抽出データ!AP155-2)</f>
        <v>2</v>
      </c>
      <c r="AC155" s="2">
        <f>IF(抽出データ!AQ155-2&lt;0,0,抽出データ!AQ155-2)</f>
        <v>2</v>
      </c>
      <c r="AD155" s="2">
        <f>IF(抽出データ!AR155-2&lt;=0,1,2)</f>
        <v>1</v>
      </c>
      <c r="AE155" s="2">
        <f>IF(抽出データ!AS155-2&lt;=0,1,2)</f>
        <v>1</v>
      </c>
      <c r="AF155" s="2">
        <f>IF(抽出データ!AT155-2&lt;=0,1,2)</f>
        <v>1</v>
      </c>
      <c r="AG155" s="2">
        <f>IF(抽出データ!AU155-2&lt;=0,1,2)</f>
        <v>1</v>
      </c>
      <c r="AH155" s="2">
        <f>IF(抽出データ!AV155-2&lt;=0,1,2)</f>
        <v>1</v>
      </c>
      <c r="AI155" s="2">
        <f>IF(抽出データ!AW155-2&lt;=0,1,2)</f>
        <v>1</v>
      </c>
      <c r="AJ155" s="2">
        <f>IF(抽出データ!AX155-2&lt;=0,1,2)</f>
        <v>1</v>
      </c>
      <c r="AK155" s="2">
        <f>IF(抽出データ!AY155-2&lt;=0,1,2)</f>
        <v>1</v>
      </c>
      <c r="AL155" s="2">
        <f>IF(抽出データ!AZ155-2&lt;0,0,抽出データ!AZ155-2)</f>
        <v>0</v>
      </c>
      <c r="AM155" s="2">
        <f>IF(抽出データ!BB155-2&lt;0,0,抽出データ!BB155-2)</f>
        <v>1</v>
      </c>
      <c r="AN155" s="2">
        <f>IF(抽出データ!BD155-2&lt;0,0,抽出データ!BD155-2)</f>
        <v>0</v>
      </c>
      <c r="AO155" s="2">
        <f>MIN(2,IF(抽出データ!BE155-2&lt;0,0,抽出データ!BE155-2))</f>
        <v>0</v>
      </c>
      <c r="AP155" s="2">
        <f>IF(抽出データ!BF155-2&lt;0,0,抽出データ!BF155-2)</f>
        <v>0</v>
      </c>
      <c r="AQ155" s="2">
        <f>IF(抽出データ!BG155-2&lt;0,0,抽出データ!BG155-2)</f>
        <v>0</v>
      </c>
      <c r="AR155" s="2">
        <f>IF(抽出データ!BH155-2&lt;0,0,抽出データ!BH155-2)</f>
        <v>0</v>
      </c>
      <c r="AS155" s="2">
        <f t="shared" si="37"/>
        <v>0</v>
      </c>
      <c r="AT155" s="2">
        <f>IF(抽出データ!DB155-2&lt;=0,1,2)</f>
        <v>1</v>
      </c>
      <c r="AU155" s="2">
        <f>IF(抽出データ!DD155-2&lt;0,0,抽出データ!DD155-2)</f>
        <v>0</v>
      </c>
      <c r="AV155" s="2">
        <f>IF(抽出データ!DE155-2&lt;0,0,抽出データ!DE155-2)</f>
        <v>0</v>
      </c>
      <c r="AW155" s="2">
        <f>IF(抽出データ!DF155-2&lt;0,0,IF(抽出データ!DF155&gt;3,2,1))</f>
        <v>1</v>
      </c>
      <c r="AX155" s="2">
        <f>IF(抽出データ!DG155-2&lt;=0,1,2)</f>
        <v>1</v>
      </c>
      <c r="AY155" s="8">
        <v>4</v>
      </c>
      <c r="AZ155" s="2">
        <v>1</v>
      </c>
      <c r="BA155" s="2">
        <v>3</v>
      </c>
      <c r="BI155" s="4" t="s">
        <v>445</v>
      </c>
      <c r="BJ155" s="2">
        <v>1</v>
      </c>
      <c r="BK155" s="2">
        <v>100</v>
      </c>
      <c r="BL155" s="2">
        <v>2</v>
      </c>
      <c r="BN155" s="2">
        <v>3000</v>
      </c>
      <c r="BO155" s="2">
        <v>3</v>
      </c>
      <c r="BP155" s="2">
        <v>3</v>
      </c>
      <c r="BQ155" s="2">
        <v>3</v>
      </c>
      <c r="BR155" s="2">
        <v>4</v>
      </c>
      <c r="BS155" s="2">
        <v>3</v>
      </c>
      <c r="BT155" s="2">
        <v>3</v>
      </c>
      <c r="BV155" s="2">
        <f t="shared" si="38"/>
        <v>31</v>
      </c>
      <c r="BW155" s="2">
        <f t="shared" si="39"/>
        <v>14</v>
      </c>
      <c r="BX155" s="2">
        <f t="shared" si="40"/>
        <v>10</v>
      </c>
      <c r="BY155" s="2">
        <f t="shared" si="41"/>
        <v>7</v>
      </c>
      <c r="BZ155" s="2">
        <f t="shared" si="42"/>
        <v>23</v>
      </c>
      <c r="CA155" s="2">
        <f t="shared" si="43"/>
        <v>7</v>
      </c>
      <c r="CB155" s="2">
        <f t="shared" si="44"/>
        <v>6</v>
      </c>
      <c r="CC155" s="2">
        <f t="shared" si="45"/>
        <v>8</v>
      </c>
      <c r="CD155" s="2">
        <f t="shared" si="46"/>
        <v>12</v>
      </c>
      <c r="CE155" s="2">
        <f t="shared" si="47"/>
        <v>12</v>
      </c>
      <c r="CF155" s="2">
        <f t="shared" si="48"/>
        <v>8</v>
      </c>
      <c r="CG155" s="2">
        <f t="shared" si="49"/>
        <v>12</v>
      </c>
      <c r="CH155" s="2">
        <f t="shared" si="53"/>
        <v>3</v>
      </c>
      <c r="CI155" s="2">
        <f t="shared" si="50"/>
        <v>5</v>
      </c>
      <c r="CJ155" s="2">
        <f t="shared" si="51"/>
        <v>9</v>
      </c>
      <c r="CK155" s="2">
        <f>55+IF(抽出データ!BJ155=1,60,0)+IF(抽出データ!BK155=1,25,0)+IF(抽出データ!BM155=1,5,0)+IF(抽出データ!BL155=1,5,0)+IF(抽出データ!BN155=1,5,0)</f>
        <v>55</v>
      </c>
      <c r="CL155" s="2">
        <f>(80+IF(抽出データ!BR155=1,12,0)+IF(SUM(抽出データ!BS155:BV155,抽出データ!CB155)&gt;1,22,IF(SUM(抽出データ!BS155:BV155,抽出データ!CB155)=1,11,0)))</f>
        <v>80</v>
      </c>
      <c r="CM155" s="2">
        <f>80+IF(抽出データ!CH155=1,40,0)+IF(抽出データ!CI155=1,20,0)+IF(抽出データ!CJ155=1,20,0)</f>
        <v>80</v>
      </c>
      <c r="CN155" s="2">
        <f>80+IF(抽出データ!CN155=1,10,0)+IF(抽出データ!CO155=1,5,0)+IF(抽出データ!CP155=1,10,0)+12</f>
        <v>92</v>
      </c>
      <c r="CO155" s="2">
        <f>IF(SUM(抽出データ!CT155:CW155)&gt;0,120,100)</f>
        <v>100</v>
      </c>
      <c r="CQ155" s="2">
        <f t="shared" si="52"/>
        <v>72.2</v>
      </c>
    </row>
    <row r="156" spans="1:95">
      <c r="A156" s="2">
        <v>1980</v>
      </c>
      <c r="B156" s="2">
        <v>300</v>
      </c>
      <c r="C156" s="2">
        <v>3</v>
      </c>
      <c r="D156" s="2">
        <f t="shared" si="36"/>
        <v>100</v>
      </c>
      <c r="E156" s="4" t="s">
        <v>159</v>
      </c>
      <c r="F156" s="2">
        <f>IF(抽出データ!S156-2&lt;0,0,抽出データ!S156-2)</f>
        <v>2</v>
      </c>
      <c r="G156" s="2">
        <f>IF(抽出データ!T156-2&lt;0,0,抽出データ!T156-2)</f>
        <v>0</v>
      </c>
      <c r="H156" s="2">
        <f>IF(抽出データ!U156-2&lt;0,0,抽出データ!U156-2)</f>
        <v>1</v>
      </c>
      <c r="I156" s="2">
        <f>IF(抽出データ!V156-2&lt;0,0,抽出データ!V156-2)</f>
        <v>1</v>
      </c>
      <c r="J156" s="2">
        <f>MIN(2,IF(抽出データ!W156-2&lt;0,0,抽出データ!W156-2))</f>
        <v>2</v>
      </c>
      <c r="K156" s="2">
        <f>IF(抽出データ!X156-2&lt;0,0,抽出データ!X156-2)</f>
        <v>0</v>
      </c>
      <c r="L156" s="2">
        <f>IF(抽出データ!Y156-2&lt;0,0,抽出データ!Y156-2)</f>
        <v>0</v>
      </c>
      <c r="M156" s="2">
        <f>IF(抽出データ!Z156-2&lt;0,0,抽出データ!Z156-2)</f>
        <v>2</v>
      </c>
      <c r="N156" s="2">
        <f>IF(抽出データ!AB156-2&lt;0,0,抽出データ!AB156-2)</f>
        <v>2</v>
      </c>
      <c r="O156" s="2">
        <f>IF(抽出データ!AC156-2&lt;0,0,抽出データ!AC156-2)</f>
        <v>1</v>
      </c>
      <c r="P156" s="2">
        <f>IF(抽出データ!AD156-2&lt;0,0,抽出データ!AD156-2)</f>
        <v>1</v>
      </c>
      <c r="Q156" s="2">
        <f>IF(抽出データ!AE156-2&lt;0,0,抽出データ!AE156-2)</f>
        <v>1</v>
      </c>
      <c r="R156" s="2">
        <f>IF(抽出データ!AF156-2&lt;0,0,抽出データ!AF156-2)</f>
        <v>1</v>
      </c>
      <c r="S156" s="2">
        <f>IF(抽出データ!AG156-2&lt;0,0,抽出データ!AG156-2)</f>
        <v>1</v>
      </c>
      <c r="T156" s="2">
        <f>IF(抽出データ!AH156-2&lt;0,0,抽出データ!AH156-2)</f>
        <v>1</v>
      </c>
      <c r="U156" s="2">
        <f>IF(抽出データ!AI156-2&lt;0,0,抽出データ!AI156-2)</f>
        <v>1</v>
      </c>
      <c r="V156" s="2">
        <f>IF(抽出データ!AJ156-2&lt;0,0,抽出データ!AJ156-2)</f>
        <v>1</v>
      </c>
      <c r="W156" s="2">
        <f>IF(抽出データ!AK156-2&lt;0,0,抽出データ!AK156-2)</f>
        <v>1</v>
      </c>
      <c r="X156" s="2">
        <f>IF(抽出データ!AL156-2&lt;0,0,抽出データ!AL156-2)</f>
        <v>1</v>
      </c>
      <c r="Y156" s="2">
        <f>IF(抽出データ!AM156-2&lt;0,0,抽出データ!AM156-2)</f>
        <v>1</v>
      </c>
      <c r="Z156" s="2">
        <f>IF(抽出データ!AN156-2&lt;0,0,抽出データ!AN156-2)</f>
        <v>1</v>
      </c>
      <c r="AA156" s="2">
        <f>IF(抽出データ!AO156-2&lt;0,0,抽出データ!AO156-2)</f>
        <v>1</v>
      </c>
      <c r="AB156" s="2">
        <f>IF(抽出データ!AP156-2&lt;0,0,抽出データ!AP156-2)</f>
        <v>1</v>
      </c>
      <c r="AC156" s="2">
        <f>IF(抽出データ!AQ156-2&lt;0,0,抽出データ!AQ156-2)</f>
        <v>1</v>
      </c>
      <c r="AD156" s="2">
        <f>IF(抽出データ!AR156-2&lt;=0,1,2)</f>
        <v>2</v>
      </c>
      <c r="AE156" s="2">
        <f>IF(抽出データ!AS156-2&lt;=0,1,2)</f>
        <v>2</v>
      </c>
      <c r="AF156" s="2">
        <f>IF(抽出データ!AT156-2&lt;=0,1,2)</f>
        <v>2</v>
      </c>
      <c r="AG156" s="2">
        <f>IF(抽出データ!AU156-2&lt;=0,1,2)</f>
        <v>2</v>
      </c>
      <c r="AH156" s="2">
        <f>IF(抽出データ!AV156-2&lt;=0,1,2)</f>
        <v>2</v>
      </c>
      <c r="AI156" s="2">
        <f>IF(抽出データ!AW156-2&lt;=0,1,2)</f>
        <v>2</v>
      </c>
      <c r="AJ156" s="2">
        <f>IF(抽出データ!AX156-2&lt;=0,1,2)</f>
        <v>1</v>
      </c>
      <c r="AK156" s="2">
        <f>IF(抽出データ!AY156-2&lt;=0,1,2)</f>
        <v>2</v>
      </c>
      <c r="AL156" s="2">
        <f>IF(抽出データ!AZ156-2&lt;0,0,抽出データ!AZ156-2)</f>
        <v>1</v>
      </c>
      <c r="AM156" s="2">
        <f>IF(抽出データ!BB156-2&lt;0,0,抽出データ!BB156-2)</f>
        <v>1</v>
      </c>
      <c r="AN156" s="2">
        <f>IF(抽出データ!BD156-2&lt;0,0,抽出データ!BD156-2)</f>
        <v>1</v>
      </c>
      <c r="AO156" s="2">
        <f>MIN(2,IF(抽出データ!BE156-2&lt;0,0,抽出データ!BE156-2))</f>
        <v>2</v>
      </c>
      <c r="AP156" s="2">
        <f>IF(抽出データ!BF156-2&lt;0,0,抽出データ!BF156-2)</f>
        <v>1</v>
      </c>
      <c r="AQ156" s="2">
        <f>IF(抽出データ!BG156-2&lt;0,0,抽出データ!BG156-2)</f>
        <v>1</v>
      </c>
      <c r="AR156" s="2">
        <f>IF(抽出データ!BH156-2&lt;0,0,抽出データ!BH156-2)</f>
        <v>1</v>
      </c>
      <c r="AS156" s="2">
        <f t="shared" si="37"/>
        <v>0</v>
      </c>
      <c r="AT156" s="2">
        <f>IF(抽出データ!DB156-2&lt;=0,1,2)</f>
        <v>2</v>
      </c>
      <c r="AU156" s="2">
        <f>IF(抽出データ!DD156-2&lt;0,0,抽出データ!DD156-2)</f>
        <v>1</v>
      </c>
      <c r="AV156" s="2">
        <f>IF(抽出データ!DE156-2&lt;0,0,抽出データ!DE156-2)</f>
        <v>1</v>
      </c>
      <c r="AW156" s="2">
        <f>IF(抽出データ!DF156-2&lt;0,0,IF(抽出データ!DF156&gt;3,2,1))</f>
        <v>2</v>
      </c>
      <c r="AX156" s="2">
        <f>IF(抽出データ!DG156-2&lt;=0,1,2)</f>
        <v>2</v>
      </c>
      <c r="AY156" s="8">
        <v>4</v>
      </c>
      <c r="AZ156" s="2">
        <v>3</v>
      </c>
      <c r="BA156" s="2">
        <v>3</v>
      </c>
      <c r="BI156" s="4" t="s">
        <v>445</v>
      </c>
      <c r="BJ156" s="2">
        <v>1</v>
      </c>
      <c r="BK156" s="2">
        <v>100</v>
      </c>
      <c r="BL156" s="2">
        <v>1</v>
      </c>
      <c r="BM156" s="2">
        <v>10000</v>
      </c>
      <c r="BO156" s="2">
        <v>4</v>
      </c>
      <c r="BP156" s="2">
        <v>4</v>
      </c>
      <c r="BQ156" s="2">
        <v>4</v>
      </c>
      <c r="BR156" s="2">
        <v>4</v>
      </c>
      <c r="BS156" s="2">
        <v>4</v>
      </c>
      <c r="BT156" s="2">
        <v>4</v>
      </c>
      <c r="BV156" s="2">
        <f t="shared" si="38"/>
        <v>58.5</v>
      </c>
      <c r="BW156" s="2">
        <f t="shared" si="39"/>
        <v>24</v>
      </c>
      <c r="BX156" s="2">
        <f t="shared" si="40"/>
        <v>11</v>
      </c>
      <c r="BY156" s="2">
        <f t="shared" si="41"/>
        <v>19</v>
      </c>
      <c r="BZ156" s="2">
        <f t="shared" si="42"/>
        <v>29</v>
      </c>
      <c r="CA156" s="2">
        <f t="shared" si="43"/>
        <v>15</v>
      </c>
      <c r="CB156" s="2">
        <f t="shared" si="44"/>
        <v>11</v>
      </c>
      <c r="CC156" s="2">
        <f t="shared" si="45"/>
        <v>13</v>
      </c>
      <c r="CD156" s="2">
        <f t="shared" si="46"/>
        <v>21</v>
      </c>
      <c r="CE156" s="2">
        <f t="shared" si="47"/>
        <v>16</v>
      </c>
      <c r="CF156" s="2">
        <f t="shared" si="48"/>
        <v>11</v>
      </c>
      <c r="CG156" s="2">
        <f t="shared" si="49"/>
        <v>16</v>
      </c>
      <c r="CH156" s="2">
        <f t="shared" si="53"/>
        <v>7</v>
      </c>
      <c r="CI156" s="2">
        <f t="shared" si="50"/>
        <v>11</v>
      </c>
      <c r="CJ156" s="2">
        <f t="shared" si="51"/>
        <v>22.5</v>
      </c>
      <c r="CK156" s="2">
        <f>55+IF(抽出データ!BJ156=1,60,0)+IF(抽出データ!BK156=1,25,0)+IF(抽出データ!BM156=1,5,0)+IF(抽出データ!BL156=1,5,0)+IF(抽出データ!BN156=1,5,0)</f>
        <v>80</v>
      </c>
      <c r="CL156" s="2">
        <f>(80+IF(抽出データ!BR156=1,12,0)+IF(SUM(抽出データ!BS156:BV156,抽出データ!CB156)&gt;1,22,IF(SUM(抽出データ!BS156:BV156,抽出データ!CB156)=1,11,0)))</f>
        <v>91</v>
      </c>
      <c r="CM156" s="2">
        <f>80+IF(抽出データ!CH156=1,40,0)+IF(抽出データ!CI156=1,20,0)+IF(抽出データ!CJ156=1,20,0)</f>
        <v>100</v>
      </c>
      <c r="CN156" s="2">
        <f>80+IF(抽出データ!CN156=1,10,0)+IF(抽出データ!CO156=1,5,0)+IF(抽出データ!CP156=1,10,0)+12</f>
        <v>97</v>
      </c>
      <c r="CO156" s="2">
        <f>IF(SUM(抽出データ!CT156:CW156)&gt;0,120,100)</f>
        <v>120</v>
      </c>
      <c r="CQ156" s="2">
        <f t="shared" si="52"/>
        <v>90</v>
      </c>
    </row>
    <row r="157" spans="1:95">
      <c r="A157" s="2">
        <v>1989</v>
      </c>
      <c r="B157" s="2">
        <v>2000</v>
      </c>
      <c r="C157" s="2">
        <v>6</v>
      </c>
      <c r="D157" s="2">
        <f t="shared" si="36"/>
        <v>333.33333333333331</v>
      </c>
      <c r="E157" s="4" t="s">
        <v>160</v>
      </c>
      <c r="F157" s="2">
        <f>IF(抽出データ!S157-2&lt;0,0,抽出データ!S157-2)</f>
        <v>2</v>
      </c>
      <c r="G157" s="2">
        <f>IF(抽出データ!T157-2&lt;0,0,抽出データ!T157-2)</f>
        <v>2</v>
      </c>
      <c r="H157" s="2">
        <f>IF(抽出データ!U157-2&lt;0,0,抽出データ!U157-2)</f>
        <v>2</v>
      </c>
      <c r="I157" s="2">
        <f>IF(抽出データ!V157-2&lt;0,0,抽出データ!V157-2)</f>
        <v>1</v>
      </c>
      <c r="J157" s="2">
        <f>MIN(2,IF(抽出データ!W157-2&lt;0,0,抽出データ!W157-2))</f>
        <v>2</v>
      </c>
      <c r="K157" s="2">
        <f>IF(抽出データ!X157-2&lt;0,0,抽出データ!X157-2)</f>
        <v>1</v>
      </c>
      <c r="L157" s="2">
        <f>IF(抽出データ!Y157-2&lt;0,0,抽出データ!Y157-2)</f>
        <v>0</v>
      </c>
      <c r="M157" s="2">
        <f>IF(抽出データ!Z157-2&lt;0,0,抽出データ!Z157-2)</f>
        <v>2</v>
      </c>
      <c r="N157" s="2">
        <f>IF(抽出データ!AB157-2&lt;0,0,抽出データ!AB157-2)</f>
        <v>1</v>
      </c>
      <c r="O157" s="2">
        <f>IF(抽出データ!AC157-2&lt;0,0,抽出データ!AC157-2)</f>
        <v>2</v>
      </c>
      <c r="P157" s="2">
        <f>IF(抽出データ!AD157-2&lt;0,0,抽出データ!AD157-2)</f>
        <v>1</v>
      </c>
      <c r="Q157" s="2">
        <f>IF(抽出データ!AE157-2&lt;0,0,抽出データ!AE157-2)</f>
        <v>2</v>
      </c>
      <c r="R157" s="2">
        <f>IF(抽出データ!AF157-2&lt;0,0,抽出データ!AF157-2)</f>
        <v>1</v>
      </c>
      <c r="S157" s="2">
        <f>IF(抽出データ!AG157-2&lt;0,0,抽出データ!AG157-2)</f>
        <v>1</v>
      </c>
      <c r="T157" s="2">
        <f>IF(抽出データ!AH157-2&lt;0,0,抽出データ!AH157-2)</f>
        <v>2</v>
      </c>
      <c r="U157" s="2">
        <f>IF(抽出データ!AI157-2&lt;0,0,抽出データ!AI157-2)</f>
        <v>1</v>
      </c>
      <c r="V157" s="2">
        <f>IF(抽出データ!AJ157-2&lt;0,0,抽出データ!AJ157-2)</f>
        <v>1</v>
      </c>
      <c r="W157" s="2">
        <f>IF(抽出データ!AK157-2&lt;0,0,抽出データ!AK157-2)</f>
        <v>2</v>
      </c>
      <c r="X157" s="2">
        <f>IF(抽出データ!AL157-2&lt;0,0,抽出データ!AL157-2)</f>
        <v>1</v>
      </c>
      <c r="Y157" s="2">
        <f>IF(抽出データ!AM157-2&lt;0,0,抽出データ!AM157-2)</f>
        <v>1</v>
      </c>
      <c r="Z157" s="2">
        <f>IF(抽出データ!AN157-2&lt;0,0,抽出データ!AN157-2)</f>
        <v>1</v>
      </c>
      <c r="AA157" s="2">
        <f>IF(抽出データ!AO157-2&lt;0,0,抽出データ!AO157-2)</f>
        <v>2</v>
      </c>
      <c r="AB157" s="2">
        <f>IF(抽出データ!AP157-2&lt;0,0,抽出データ!AP157-2)</f>
        <v>1</v>
      </c>
      <c r="AC157" s="2">
        <f>IF(抽出データ!AQ157-2&lt;0,0,抽出データ!AQ157-2)</f>
        <v>1</v>
      </c>
      <c r="AD157" s="2">
        <f>IF(抽出データ!AR157-2&lt;=0,1,2)</f>
        <v>2</v>
      </c>
      <c r="AE157" s="2">
        <f>IF(抽出データ!AS157-2&lt;=0,1,2)</f>
        <v>1</v>
      </c>
      <c r="AF157" s="2">
        <f>IF(抽出データ!AT157-2&lt;=0,1,2)</f>
        <v>1</v>
      </c>
      <c r="AG157" s="2">
        <f>IF(抽出データ!AU157-2&lt;=0,1,2)</f>
        <v>2</v>
      </c>
      <c r="AH157" s="2">
        <f>IF(抽出データ!AV157-2&lt;=0,1,2)</f>
        <v>2</v>
      </c>
      <c r="AI157" s="2">
        <f>IF(抽出データ!AW157-2&lt;=0,1,2)</f>
        <v>1</v>
      </c>
      <c r="AJ157" s="2">
        <f>IF(抽出データ!AX157-2&lt;=0,1,2)</f>
        <v>1</v>
      </c>
      <c r="AK157" s="2">
        <f>IF(抽出データ!AY157-2&lt;=0,1,2)</f>
        <v>1</v>
      </c>
      <c r="AL157" s="2">
        <f>IF(抽出データ!AZ157-2&lt;0,0,抽出データ!AZ157-2)</f>
        <v>1</v>
      </c>
      <c r="AM157" s="2">
        <f>IF(抽出データ!BB157-2&lt;0,0,抽出データ!BB157-2)</f>
        <v>1</v>
      </c>
      <c r="AN157" s="2">
        <f>IF(抽出データ!BD157-2&lt;0,0,抽出データ!BD157-2)</f>
        <v>1</v>
      </c>
      <c r="AO157" s="2">
        <f>MIN(2,IF(抽出データ!BE157-2&lt;0,0,抽出データ!BE157-2))</f>
        <v>1</v>
      </c>
      <c r="AP157" s="2">
        <f>IF(抽出データ!BF157-2&lt;0,0,抽出データ!BF157-2)</f>
        <v>1</v>
      </c>
      <c r="AQ157" s="2">
        <f>IF(抽出データ!BG157-2&lt;0,0,抽出データ!BG157-2)</f>
        <v>1</v>
      </c>
      <c r="AR157" s="2">
        <f>IF(抽出データ!BH157-2&lt;0,0,抽出データ!BH157-2)</f>
        <v>1</v>
      </c>
      <c r="AS157" s="2">
        <f t="shared" si="37"/>
        <v>0</v>
      </c>
      <c r="AT157" s="2">
        <f>IF(抽出データ!DB157-2&lt;=0,1,2)</f>
        <v>2</v>
      </c>
      <c r="AU157" s="2">
        <f>IF(抽出データ!DD157-2&lt;0,0,抽出データ!DD157-2)</f>
        <v>1</v>
      </c>
      <c r="AV157" s="2">
        <f>IF(抽出データ!DE157-2&lt;0,0,抽出データ!DE157-2)</f>
        <v>1</v>
      </c>
      <c r="AW157" s="2">
        <f>IF(抽出データ!DF157-2&lt;0,0,IF(抽出データ!DF157&gt;3,2,1))</f>
        <v>1</v>
      </c>
      <c r="AX157" s="2">
        <f>IF(抽出データ!DG157-2&lt;=0,1,2)</f>
        <v>2</v>
      </c>
      <c r="AY157" s="8">
        <v>4</v>
      </c>
      <c r="AZ157" s="2">
        <v>3</v>
      </c>
      <c r="BA157" s="2">
        <v>2</v>
      </c>
      <c r="BB157" s="2">
        <v>1</v>
      </c>
      <c r="BC157" s="2">
        <v>1</v>
      </c>
      <c r="BD157" s="2">
        <v>1</v>
      </c>
      <c r="BE157" s="2">
        <v>0</v>
      </c>
      <c r="BF157" s="2">
        <v>1</v>
      </c>
      <c r="BG157" s="2">
        <v>0</v>
      </c>
      <c r="BH157" s="2">
        <v>0</v>
      </c>
      <c r="BI157" s="4" t="s">
        <v>445</v>
      </c>
      <c r="BJ157" s="2">
        <v>1</v>
      </c>
      <c r="BK157" s="2">
        <v>85</v>
      </c>
      <c r="BL157" s="2">
        <v>1</v>
      </c>
      <c r="BM157" s="2">
        <v>10000</v>
      </c>
      <c r="BO157" s="2">
        <v>4</v>
      </c>
      <c r="BP157" s="2">
        <v>4</v>
      </c>
      <c r="BQ157" s="2">
        <v>4</v>
      </c>
      <c r="BR157" s="2">
        <v>4</v>
      </c>
      <c r="BS157" s="2">
        <v>5</v>
      </c>
      <c r="BT157" s="2">
        <v>4</v>
      </c>
      <c r="BV157" s="2">
        <f t="shared" si="38"/>
        <v>60.5</v>
      </c>
      <c r="BW157" s="2">
        <f t="shared" si="39"/>
        <v>31</v>
      </c>
      <c r="BX157" s="2">
        <f t="shared" si="40"/>
        <v>9</v>
      </c>
      <c r="BY157" s="2">
        <f t="shared" si="41"/>
        <v>16</v>
      </c>
      <c r="BZ157" s="2">
        <f t="shared" si="42"/>
        <v>33</v>
      </c>
      <c r="CA157" s="2">
        <f t="shared" si="43"/>
        <v>15</v>
      </c>
      <c r="CB157" s="2">
        <f t="shared" si="44"/>
        <v>10</v>
      </c>
      <c r="CC157" s="2">
        <f t="shared" si="45"/>
        <v>15</v>
      </c>
      <c r="CD157" s="2">
        <f t="shared" si="46"/>
        <v>22</v>
      </c>
      <c r="CE157" s="2">
        <f t="shared" si="47"/>
        <v>17</v>
      </c>
      <c r="CF157" s="2">
        <f t="shared" si="48"/>
        <v>13</v>
      </c>
      <c r="CG157" s="2">
        <f t="shared" si="49"/>
        <v>19</v>
      </c>
      <c r="CH157" s="2">
        <f t="shared" si="53"/>
        <v>6</v>
      </c>
      <c r="CI157" s="2">
        <f t="shared" si="50"/>
        <v>9</v>
      </c>
      <c r="CJ157" s="2">
        <f t="shared" si="51"/>
        <v>24.5</v>
      </c>
      <c r="CK157" s="2">
        <f>55+IF(抽出データ!BJ157=1,60,0)+IF(抽出データ!BK157=1,25,0)+IF(抽出データ!BM157=1,5,0)+IF(抽出データ!BL157=1,5,0)+IF(抽出データ!BN157=1,5,0)</f>
        <v>60</v>
      </c>
      <c r="CL157" s="2">
        <f>(80+IF(抽出データ!BR157=1,12,0)+IF(SUM(抽出データ!BS157:BV157,抽出データ!CB157)&gt;1,22,IF(SUM(抽出データ!BS157:BV157,抽出データ!CB157)=1,11,0)))</f>
        <v>92</v>
      </c>
      <c r="CM157" s="2">
        <f>80+IF(抽出データ!CH157=1,40,0)+IF(抽出データ!CI157=1,20,0)+IF(抽出データ!CJ157=1,20,0)</f>
        <v>80</v>
      </c>
      <c r="CN157" s="2">
        <f>80+IF(抽出データ!CN157=1,10,0)+IF(抽出データ!CO157=1,5,0)+IF(抽出データ!CP157=1,10,0)+12</f>
        <v>97</v>
      </c>
      <c r="CO157" s="2">
        <f>IF(SUM(抽出データ!CT157:CW157)&gt;0,120,100)</f>
        <v>100</v>
      </c>
      <c r="CQ157" s="2">
        <f t="shared" si="52"/>
        <v>78.3</v>
      </c>
    </row>
    <row r="158" spans="1:95">
      <c r="A158" s="2">
        <v>1989</v>
      </c>
      <c r="B158" s="2">
        <v>300</v>
      </c>
      <c r="C158" s="2">
        <v>2</v>
      </c>
      <c r="D158" s="2">
        <f t="shared" si="36"/>
        <v>150</v>
      </c>
      <c r="E158" s="4" t="s">
        <v>162</v>
      </c>
      <c r="F158" s="2">
        <f>IF(抽出データ!S158-2&lt;0,0,抽出データ!S158-2)</f>
        <v>2</v>
      </c>
      <c r="G158" s="2">
        <f>IF(抽出データ!T158-2&lt;0,0,抽出データ!T158-2)</f>
        <v>2</v>
      </c>
      <c r="H158" s="2">
        <f>IF(抽出データ!U158-2&lt;0,0,抽出データ!U158-2)</f>
        <v>0</v>
      </c>
      <c r="I158" s="2">
        <f>IF(抽出データ!V158-2&lt;0,0,抽出データ!V158-2)</f>
        <v>0</v>
      </c>
      <c r="J158" s="2">
        <f>MIN(2,IF(抽出データ!W158-2&lt;0,0,抽出データ!W158-2))</f>
        <v>0</v>
      </c>
      <c r="K158" s="2">
        <f>IF(抽出データ!X158-2&lt;0,0,抽出データ!X158-2)</f>
        <v>0</v>
      </c>
      <c r="L158" s="2">
        <f>IF(抽出データ!Y158-2&lt;0,0,抽出データ!Y158-2)</f>
        <v>0</v>
      </c>
      <c r="M158" s="2">
        <f>IF(抽出データ!Z158-2&lt;0,0,抽出データ!Z158-2)</f>
        <v>0</v>
      </c>
      <c r="N158" s="2">
        <f>IF(抽出データ!AB158-2&lt;0,0,抽出データ!AB158-2)</f>
        <v>0</v>
      </c>
      <c r="O158" s="2">
        <f>IF(抽出データ!AC158-2&lt;0,0,抽出データ!AC158-2)</f>
        <v>0</v>
      </c>
      <c r="P158" s="2">
        <f>IF(抽出データ!AD158-2&lt;0,0,抽出データ!AD158-2)</f>
        <v>0</v>
      </c>
      <c r="Q158" s="2">
        <f>IF(抽出データ!AE158-2&lt;0,0,抽出データ!AE158-2)</f>
        <v>0</v>
      </c>
      <c r="R158" s="2">
        <f>IF(抽出データ!AF158-2&lt;0,0,抽出データ!AF158-2)</f>
        <v>0</v>
      </c>
      <c r="S158" s="2">
        <f>IF(抽出データ!AG158-2&lt;0,0,抽出データ!AG158-2)</f>
        <v>0</v>
      </c>
      <c r="T158" s="2">
        <f>IF(抽出データ!AH158-2&lt;0,0,抽出データ!AH158-2)</f>
        <v>0</v>
      </c>
      <c r="U158" s="2">
        <f>IF(抽出データ!AI158-2&lt;0,0,抽出データ!AI158-2)</f>
        <v>0</v>
      </c>
      <c r="V158" s="2">
        <f>IF(抽出データ!AJ158-2&lt;0,0,抽出データ!AJ158-2)</f>
        <v>0</v>
      </c>
      <c r="W158" s="2">
        <f>IF(抽出データ!AK158-2&lt;0,0,抽出データ!AK158-2)</f>
        <v>0</v>
      </c>
      <c r="X158" s="2">
        <f>IF(抽出データ!AL158-2&lt;0,0,抽出データ!AL158-2)</f>
        <v>0</v>
      </c>
      <c r="Y158" s="2">
        <f>IF(抽出データ!AM158-2&lt;0,0,抽出データ!AM158-2)</f>
        <v>0</v>
      </c>
      <c r="Z158" s="2">
        <f>IF(抽出データ!AN158-2&lt;0,0,抽出データ!AN158-2)</f>
        <v>0</v>
      </c>
      <c r="AA158" s="2">
        <f>IF(抽出データ!AO158-2&lt;0,0,抽出データ!AO158-2)</f>
        <v>1</v>
      </c>
      <c r="AB158" s="2">
        <f>IF(抽出データ!AP158-2&lt;0,0,抽出データ!AP158-2)</f>
        <v>0</v>
      </c>
      <c r="AC158" s="2">
        <f>IF(抽出データ!AQ158-2&lt;0,0,抽出データ!AQ158-2)</f>
        <v>2</v>
      </c>
      <c r="AD158" s="2">
        <f>IF(抽出データ!AR158-2&lt;=0,1,2)</f>
        <v>1</v>
      </c>
      <c r="AE158" s="2">
        <f>IF(抽出データ!AS158-2&lt;=0,1,2)</f>
        <v>1</v>
      </c>
      <c r="AF158" s="2">
        <f>IF(抽出データ!AT158-2&lt;=0,1,2)</f>
        <v>2</v>
      </c>
      <c r="AG158" s="2">
        <f>IF(抽出データ!AU158-2&lt;=0,1,2)</f>
        <v>1</v>
      </c>
      <c r="AH158" s="2">
        <f>IF(抽出データ!AV158-2&lt;=0,1,2)</f>
        <v>1</v>
      </c>
      <c r="AI158" s="2">
        <f>IF(抽出データ!AW158-2&lt;=0,1,2)</f>
        <v>1</v>
      </c>
      <c r="AJ158" s="2">
        <f>IF(抽出データ!AX158-2&lt;=0,1,2)</f>
        <v>1</v>
      </c>
      <c r="AK158" s="2">
        <f>IF(抽出データ!AY158-2&lt;=0,1,2)</f>
        <v>1</v>
      </c>
      <c r="AL158" s="2">
        <f>IF(抽出データ!AZ158-2&lt;0,0,抽出データ!AZ158-2)</f>
        <v>0</v>
      </c>
      <c r="AM158" s="2">
        <f>IF(抽出データ!BB158-2&lt;0,0,抽出データ!BB158-2)</f>
        <v>0</v>
      </c>
      <c r="AN158" s="2">
        <f>IF(抽出データ!BD158-2&lt;0,0,抽出データ!BD158-2)</f>
        <v>0</v>
      </c>
      <c r="AO158" s="2">
        <f>MIN(2,IF(抽出データ!BE158-2&lt;0,0,抽出データ!BE158-2))</f>
        <v>0</v>
      </c>
      <c r="AP158" s="2">
        <f>IF(抽出データ!BF158-2&lt;0,0,抽出データ!BF158-2)</f>
        <v>0</v>
      </c>
      <c r="AQ158" s="2">
        <f>IF(抽出データ!BG158-2&lt;0,0,抽出データ!BG158-2)</f>
        <v>1</v>
      </c>
      <c r="AR158" s="2">
        <f>IF(抽出データ!BH158-2&lt;0,0,抽出データ!BH158-2)</f>
        <v>1</v>
      </c>
      <c r="AS158" s="2">
        <f t="shared" si="37"/>
        <v>0</v>
      </c>
      <c r="AT158" s="2">
        <f>IF(抽出データ!DB158-2&lt;=0,1,2)</f>
        <v>1</v>
      </c>
      <c r="AU158" s="2">
        <f>IF(抽出データ!DD158-2&lt;0,0,抽出データ!DD158-2)</f>
        <v>0</v>
      </c>
      <c r="AV158" s="2">
        <f>IF(抽出データ!DE158-2&lt;0,0,抽出データ!DE158-2)</f>
        <v>0</v>
      </c>
      <c r="AW158" s="2">
        <f>IF(抽出データ!DF158-2&lt;0,0,IF(抽出データ!DF158&gt;3,2,1))</f>
        <v>1</v>
      </c>
      <c r="AX158" s="2">
        <f>IF(抽出データ!DG158-2&lt;=0,1,2)</f>
        <v>1</v>
      </c>
      <c r="AY158" s="8">
        <v>1</v>
      </c>
      <c r="AZ158" s="2">
        <v>1</v>
      </c>
      <c r="BA158" s="2">
        <v>1</v>
      </c>
      <c r="BI158" s="4" t="s">
        <v>445</v>
      </c>
      <c r="BJ158" s="2">
        <v>1</v>
      </c>
      <c r="BK158" s="2">
        <v>100</v>
      </c>
      <c r="BL158" s="2">
        <v>3</v>
      </c>
      <c r="BO158" s="2">
        <v>4</v>
      </c>
      <c r="BP158" s="2">
        <v>4</v>
      </c>
      <c r="BQ158" s="2">
        <v>4</v>
      </c>
      <c r="BR158" s="2">
        <v>4</v>
      </c>
      <c r="BS158" s="2">
        <v>4</v>
      </c>
      <c r="BT158" s="2">
        <v>4</v>
      </c>
      <c r="BV158" s="2">
        <f t="shared" si="38"/>
        <v>21</v>
      </c>
      <c r="BW158" s="2">
        <f t="shared" si="39"/>
        <v>5</v>
      </c>
      <c r="BX158" s="2">
        <f t="shared" si="40"/>
        <v>8</v>
      </c>
      <c r="BY158" s="2">
        <f t="shared" si="41"/>
        <v>6</v>
      </c>
      <c r="BZ158" s="2">
        <f t="shared" si="42"/>
        <v>15</v>
      </c>
      <c r="CA158" s="2">
        <f t="shared" si="43"/>
        <v>2</v>
      </c>
      <c r="CB158" s="2">
        <f t="shared" si="44"/>
        <v>3</v>
      </c>
      <c r="CC158" s="2">
        <f t="shared" si="45"/>
        <v>0</v>
      </c>
      <c r="CD158" s="2">
        <f t="shared" si="46"/>
        <v>13</v>
      </c>
      <c r="CE158" s="2">
        <f t="shared" si="47"/>
        <v>11</v>
      </c>
      <c r="CF158" s="2">
        <f t="shared" si="48"/>
        <v>8</v>
      </c>
      <c r="CG158" s="2">
        <f t="shared" si="49"/>
        <v>2</v>
      </c>
      <c r="CH158" s="2">
        <f t="shared" si="53"/>
        <v>3</v>
      </c>
      <c r="CI158" s="2">
        <f t="shared" si="50"/>
        <v>4</v>
      </c>
      <c r="CJ158" s="2">
        <f t="shared" si="51"/>
        <v>5</v>
      </c>
      <c r="CK158" s="2">
        <f>55+IF(抽出データ!BJ158=1,60,0)+IF(抽出データ!BK158=1,25,0)+IF(抽出データ!BM158=1,5,0)+IF(抽出データ!BL158=1,5,0)+IF(抽出データ!BN158=1,5,0)</f>
        <v>55</v>
      </c>
      <c r="CL158" s="2">
        <f>(80+IF(抽出データ!BR158=1,12,0)+IF(SUM(抽出データ!BS158:BV158,抽出データ!CB158)&gt;1,22,IF(SUM(抽出データ!BS158:BV158,抽出データ!CB158)=1,11,0)))</f>
        <v>80</v>
      </c>
      <c r="CM158" s="2">
        <f>80+IF(抽出データ!CH158=1,40,0)+IF(抽出データ!CI158=1,20,0)+IF(抽出データ!CJ158=1,20,0)</f>
        <v>80</v>
      </c>
      <c r="CN158" s="2">
        <f>80+IF(抽出データ!CN158=1,10,0)+IF(抽出データ!CO158=1,5,0)+IF(抽出データ!CP158=1,10,0)+12</f>
        <v>92</v>
      </c>
      <c r="CO158" s="2">
        <f>IF(SUM(抽出データ!CT158:CW158)&gt;0,120,100)</f>
        <v>100</v>
      </c>
      <c r="CQ158" s="2">
        <f t="shared" si="52"/>
        <v>72.2</v>
      </c>
    </row>
    <row r="159" spans="1:95">
      <c r="A159" s="2">
        <v>2000</v>
      </c>
      <c r="B159" s="2">
        <v>600</v>
      </c>
      <c r="C159" s="2">
        <v>2</v>
      </c>
      <c r="D159" s="2">
        <f t="shared" si="36"/>
        <v>300</v>
      </c>
      <c r="E159" s="4" t="s">
        <v>163</v>
      </c>
      <c r="F159" s="2">
        <f>IF(抽出データ!S159-2&lt;0,0,抽出データ!S159-2)</f>
        <v>2</v>
      </c>
      <c r="G159" s="2">
        <f>IF(抽出データ!T159-2&lt;0,0,抽出データ!T159-2)</f>
        <v>1</v>
      </c>
      <c r="H159" s="2">
        <f>IF(抽出データ!U159-2&lt;0,0,抽出データ!U159-2)</f>
        <v>2</v>
      </c>
      <c r="I159" s="2">
        <f>IF(抽出データ!V159-2&lt;0,0,抽出データ!V159-2)</f>
        <v>2</v>
      </c>
      <c r="J159" s="2">
        <f>MIN(2,IF(抽出データ!W159-2&lt;0,0,抽出データ!W159-2))</f>
        <v>1</v>
      </c>
      <c r="K159" s="2">
        <f>IF(抽出データ!X159-2&lt;0,0,抽出データ!X159-2)</f>
        <v>0</v>
      </c>
      <c r="L159" s="2">
        <f>IF(抽出データ!Y159-2&lt;0,0,抽出データ!Y159-2)</f>
        <v>0</v>
      </c>
      <c r="M159" s="2">
        <f>IF(抽出データ!Z159-2&lt;0,0,抽出データ!Z159-2)</f>
        <v>1</v>
      </c>
      <c r="N159" s="2">
        <f>IF(抽出データ!AB159-2&lt;0,0,抽出データ!AB159-2)</f>
        <v>1</v>
      </c>
      <c r="O159" s="2">
        <f>IF(抽出データ!AC159-2&lt;0,0,抽出データ!AC159-2)</f>
        <v>2</v>
      </c>
      <c r="P159" s="2">
        <f>IF(抽出データ!AD159-2&lt;0,0,抽出データ!AD159-2)</f>
        <v>2</v>
      </c>
      <c r="Q159" s="2">
        <f>IF(抽出データ!AE159-2&lt;0,0,抽出データ!AE159-2)</f>
        <v>2</v>
      </c>
      <c r="R159" s="2">
        <f>IF(抽出データ!AF159-2&lt;0,0,抽出データ!AF159-2)</f>
        <v>1</v>
      </c>
      <c r="S159" s="2">
        <f>IF(抽出データ!AG159-2&lt;0,0,抽出データ!AG159-2)</f>
        <v>1</v>
      </c>
      <c r="T159" s="2">
        <f>IF(抽出データ!AH159-2&lt;0,0,抽出データ!AH159-2)</f>
        <v>0</v>
      </c>
      <c r="U159" s="2">
        <f>IF(抽出データ!AI159-2&lt;0,0,抽出データ!AI159-2)</f>
        <v>1</v>
      </c>
      <c r="V159" s="2">
        <f>IF(抽出データ!AJ159-2&lt;0,0,抽出データ!AJ159-2)</f>
        <v>1</v>
      </c>
      <c r="W159" s="2">
        <f>IF(抽出データ!AK159-2&lt;0,0,抽出データ!AK159-2)</f>
        <v>2</v>
      </c>
      <c r="X159" s="2">
        <f>IF(抽出データ!AL159-2&lt;0,0,抽出データ!AL159-2)</f>
        <v>0</v>
      </c>
      <c r="Y159" s="2">
        <f>IF(抽出データ!AM159-2&lt;0,0,抽出データ!AM159-2)</f>
        <v>2</v>
      </c>
      <c r="Z159" s="2">
        <f>IF(抽出データ!AN159-2&lt;0,0,抽出データ!AN159-2)</f>
        <v>2</v>
      </c>
      <c r="AA159" s="2">
        <f>IF(抽出データ!AO159-2&lt;0,0,抽出データ!AO159-2)</f>
        <v>2</v>
      </c>
      <c r="AB159" s="2">
        <f>IF(抽出データ!AP159-2&lt;0,0,抽出データ!AP159-2)</f>
        <v>2</v>
      </c>
      <c r="AC159" s="2">
        <f>IF(抽出データ!AQ159-2&lt;0,0,抽出データ!AQ159-2)</f>
        <v>2</v>
      </c>
      <c r="AD159" s="2">
        <f>IF(抽出データ!AR159-2&lt;=0,1,2)</f>
        <v>1</v>
      </c>
      <c r="AE159" s="2">
        <f>IF(抽出データ!AS159-2&lt;=0,1,2)</f>
        <v>1</v>
      </c>
      <c r="AF159" s="2">
        <f>IF(抽出データ!AT159-2&lt;=0,1,2)</f>
        <v>2</v>
      </c>
      <c r="AG159" s="2">
        <f>IF(抽出データ!AU159-2&lt;=0,1,2)</f>
        <v>1</v>
      </c>
      <c r="AH159" s="2">
        <f>IF(抽出データ!AV159-2&lt;=0,1,2)</f>
        <v>1</v>
      </c>
      <c r="AI159" s="2">
        <f>IF(抽出データ!AW159-2&lt;=0,1,2)</f>
        <v>1</v>
      </c>
      <c r="AJ159" s="2">
        <f>IF(抽出データ!AX159-2&lt;=0,1,2)</f>
        <v>1</v>
      </c>
      <c r="AK159" s="2">
        <f>IF(抽出データ!AY159-2&lt;=0,1,2)</f>
        <v>1</v>
      </c>
      <c r="AL159" s="2">
        <f>IF(抽出データ!AZ159-2&lt;0,0,抽出データ!AZ159-2)</f>
        <v>2</v>
      </c>
      <c r="AM159" s="2">
        <f>IF(抽出データ!BB159-2&lt;0,0,抽出データ!BB159-2)</f>
        <v>0</v>
      </c>
      <c r="AN159" s="2">
        <f>IF(抽出データ!BD159-2&lt;0,0,抽出データ!BD159-2)</f>
        <v>0</v>
      </c>
      <c r="AO159" s="2">
        <f>MIN(2,IF(抽出データ!BE159-2&lt;0,0,抽出データ!BE159-2))</f>
        <v>1</v>
      </c>
      <c r="AP159" s="2">
        <f>IF(抽出データ!BF159-2&lt;0,0,抽出データ!BF159-2)</f>
        <v>2</v>
      </c>
      <c r="AQ159" s="2">
        <f>IF(抽出データ!BG159-2&lt;0,0,抽出データ!BG159-2)</f>
        <v>1</v>
      </c>
      <c r="AR159" s="2">
        <f>IF(抽出データ!BH159-2&lt;0,0,抽出データ!BH159-2)</f>
        <v>1</v>
      </c>
      <c r="AS159" s="2">
        <f t="shared" si="37"/>
        <v>0</v>
      </c>
      <c r="AT159" s="2">
        <f>IF(抽出データ!DB159-2&lt;=0,1,2)</f>
        <v>1</v>
      </c>
      <c r="AU159" s="2">
        <f>IF(抽出データ!DD159-2&lt;0,0,抽出データ!DD159-2)</f>
        <v>0</v>
      </c>
      <c r="AV159" s="2">
        <f>IF(抽出データ!DE159-2&lt;0,0,抽出データ!DE159-2)</f>
        <v>0</v>
      </c>
      <c r="AW159" s="2">
        <f>IF(抽出データ!DF159-2&lt;0,0,IF(抽出データ!DF159&gt;3,2,1))</f>
        <v>1</v>
      </c>
      <c r="AX159" s="2">
        <f>IF(抽出データ!DG159-2&lt;=0,1,2)</f>
        <v>1</v>
      </c>
      <c r="AY159" s="8">
        <v>5</v>
      </c>
      <c r="AZ159" s="2">
        <v>4</v>
      </c>
      <c r="BA159" s="2">
        <v>4</v>
      </c>
      <c r="BI159" s="4" t="s">
        <v>445</v>
      </c>
      <c r="BJ159" s="2">
        <v>1</v>
      </c>
      <c r="BK159" s="2">
        <v>90</v>
      </c>
      <c r="BL159" s="2">
        <v>3</v>
      </c>
      <c r="BO159" s="2">
        <v>4</v>
      </c>
      <c r="BP159" s="2">
        <v>4</v>
      </c>
      <c r="BQ159" s="2">
        <v>4</v>
      </c>
      <c r="BR159" s="2">
        <v>4</v>
      </c>
      <c r="BS159" s="2">
        <v>5</v>
      </c>
      <c r="BT159" s="2">
        <v>5</v>
      </c>
      <c r="BV159" s="2">
        <f t="shared" si="38"/>
        <v>56</v>
      </c>
      <c r="BW159" s="2">
        <f t="shared" si="39"/>
        <v>27</v>
      </c>
      <c r="BX159" s="2">
        <f t="shared" si="40"/>
        <v>11</v>
      </c>
      <c r="BY159" s="2">
        <f t="shared" si="41"/>
        <v>11</v>
      </c>
      <c r="BZ159" s="2">
        <f t="shared" si="42"/>
        <v>32</v>
      </c>
      <c r="CA159" s="2">
        <f t="shared" si="43"/>
        <v>17</v>
      </c>
      <c r="CB159" s="2">
        <f t="shared" si="44"/>
        <v>5</v>
      </c>
      <c r="CC159" s="2">
        <f t="shared" si="45"/>
        <v>14</v>
      </c>
      <c r="CD159" s="2">
        <f t="shared" si="46"/>
        <v>19</v>
      </c>
      <c r="CE159" s="2">
        <f t="shared" si="47"/>
        <v>18</v>
      </c>
      <c r="CF159" s="2">
        <f t="shared" si="48"/>
        <v>11</v>
      </c>
      <c r="CG159" s="2">
        <f t="shared" si="49"/>
        <v>18</v>
      </c>
      <c r="CH159" s="2">
        <f t="shared" si="53"/>
        <v>3</v>
      </c>
      <c r="CI159" s="2">
        <f t="shared" si="50"/>
        <v>9</v>
      </c>
      <c r="CJ159" s="2">
        <f t="shared" si="51"/>
        <v>27</v>
      </c>
      <c r="CK159" s="2">
        <f>55+IF(抽出データ!BJ159=1,60,0)+IF(抽出データ!BK159=1,25,0)+IF(抽出データ!BM159=1,5,0)+IF(抽出データ!BL159=1,5,0)+IF(抽出データ!BN159=1,5,0)</f>
        <v>55</v>
      </c>
      <c r="CL159" s="2">
        <f>(80+IF(抽出データ!BR159=1,12,0)+IF(SUM(抽出データ!BS159:BV159,抽出データ!CB159)&gt;1,22,IF(SUM(抽出データ!BS159:BV159,抽出データ!CB159)=1,11,0)))</f>
        <v>80</v>
      </c>
      <c r="CM159" s="2">
        <f>80+IF(抽出データ!CH159=1,40,0)+IF(抽出データ!CI159=1,20,0)+IF(抽出データ!CJ159=1,20,0)</f>
        <v>80</v>
      </c>
      <c r="CN159" s="2">
        <f>80+IF(抽出データ!CN159=1,10,0)+IF(抽出データ!CO159=1,5,0)+IF(抽出データ!CP159=1,10,0)+12</f>
        <v>92</v>
      </c>
      <c r="CO159" s="2">
        <f>IF(SUM(抽出データ!CT159:CW159)&gt;0,120,100)</f>
        <v>100</v>
      </c>
      <c r="CQ159" s="2">
        <f t="shared" si="52"/>
        <v>72.2</v>
      </c>
    </row>
    <row r="160" spans="1:95">
      <c r="A160" s="2">
        <v>2002</v>
      </c>
      <c r="B160" s="2">
        <v>3000</v>
      </c>
      <c r="C160" s="2">
        <v>2</v>
      </c>
      <c r="D160" s="2">
        <f t="shared" si="36"/>
        <v>1500</v>
      </c>
      <c r="E160" s="4" t="s">
        <v>164</v>
      </c>
      <c r="F160" s="2">
        <f>IF(抽出データ!S160-2&lt;0,0,抽出データ!S160-2)</f>
        <v>1</v>
      </c>
      <c r="G160" s="2">
        <f>IF(抽出データ!T160-2&lt;0,0,抽出データ!T160-2)</f>
        <v>0</v>
      </c>
      <c r="H160" s="2">
        <f>IF(抽出データ!U160-2&lt;0,0,抽出データ!U160-2)</f>
        <v>1</v>
      </c>
      <c r="I160" s="2">
        <f>IF(抽出データ!V160-2&lt;0,0,抽出データ!V160-2)</f>
        <v>2</v>
      </c>
      <c r="J160" s="2">
        <f>MIN(2,IF(抽出データ!W160-2&lt;0,0,抽出データ!W160-2))</f>
        <v>0</v>
      </c>
      <c r="K160" s="2">
        <f>IF(抽出データ!X160-2&lt;0,0,抽出データ!X160-2)</f>
        <v>0</v>
      </c>
      <c r="L160" s="2">
        <f>IF(抽出データ!Y160-2&lt;0,0,抽出データ!Y160-2)</f>
        <v>0</v>
      </c>
      <c r="M160" s="2">
        <f>IF(抽出データ!Z160-2&lt;0,0,抽出データ!Z160-2)</f>
        <v>0</v>
      </c>
      <c r="N160" s="2">
        <f>IF(抽出データ!AB160-2&lt;0,0,抽出データ!AB160-2)</f>
        <v>1</v>
      </c>
      <c r="O160" s="2">
        <f>IF(抽出データ!AC160-2&lt;0,0,抽出データ!AC160-2)</f>
        <v>2</v>
      </c>
      <c r="P160" s="2">
        <f>IF(抽出データ!AD160-2&lt;0,0,抽出データ!AD160-2)</f>
        <v>2</v>
      </c>
      <c r="Q160" s="2">
        <f>IF(抽出データ!AE160-2&lt;0,0,抽出データ!AE160-2)</f>
        <v>2</v>
      </c>
      <c r="R160" s="2">
        <f>IF(抽出データ!AF160-2&lt;0,0,抽出データ!AF160-2)</f>
        <v>1</v>
      </c>
      <c r="S160" s="2">
        <f>IF(抽出データ!AG160-2&lt;0,0,抽出データ!AG160-2)</f>
        <v>1</v>
      </c>
      <c r="T160" s="2">
        <f>IF(抽出データ!AH160-2&lt;0,0,抽出データ!AH160-2)</f>
        <v>1</v>
      </c>
      <c r="U160" s="2">
        <f>IF(抽出データ!AI160-2&lt;0,0,抽出データ!AI160-2)</f>
        <v>0</v>
      </c>
      <c r="V160" s="2">
        <f>IF(抽出データ!AJ160-2&lt;0,0,抽出データ!AJ160-2)</f>
        <v>0</v>
      </c>
      <c r="W160" s="2">
        <f>IF(抽出データ!AK160-2&lt;0,0,抽出データ!AK160-2)</f>
        <v>0</v>
      </c>
      <c r="X160" s="2">
        <f>IF(抽出データ!AL160-2&lt;0,0,抽出データ!AL160-2)</f>
        <v>1</v>
      </c>
      <c r="Y160" s="2">
        <f>IF(抽出データ!AM160-2&lt;0,0,抽出データ!AM160-2)</f>
        <v>0</v>
      </c>
      <c r="Z160" s="2">
        <f>IF(抽出データ!AN160-2&lt;0,0,抽出データ!AN160-2)</f>
        <v>0</v>
      </c>
      <c r="AA160" s="2">
        <f>IF(抽出データ!AO160-2&lt;0,0,抽出データ!AO160-2)</f>
        <v>2</v>
      </c>
      <c r="AB160" s="2">
        <f>IF(抽出データ!AP160-2&lt;0,0,抽出データ!AP160-2)</f>
        <v>2</v>
      </c>
      <c r="AC160" s="2">
        <f>IF(抽出データ!AQ160-2&lt;0,0,抽出データ!AQ160-2)</f>
        <v>2</v>
      </c>
      <c r="AD160" s="2">
        <f>IF(抽出データ!AR160-2&lt;=0,1,2)</f>
        <v>1</v>
      </c>
      <c r="AE160" s="2">
        <f>IF(抽出データ!AS160-2&lt;=0,1,2)</f>
        <v>1</v>
      </c>
      <c r="AF160" s="2">
        <f>IF(抽出データ!AT160-2&lt;=0,1,2)</f>
        <v>1</v>
      </c>
      <c r="AG160" s="2">
        <f>IF(抽出データ!AU160-2&lt;=0,1,2)</f>
        <v>1</v>
      </c>
      <c r="AH160" s="2">
        <f>IF(抽出データ!AV160-2&lt;=0,1,2)</f>
        <v>1</v>
      </c>
      <c r="AI160" s="2">
        <f>IF(抽出データ!AW160-2&lt;=0,1,2)</f>
        <v>1</v>
      </c>
      <c r="AJ160" s="2">
        <f>IF(抽出データ!AX160-2&lt;=0,1,2)</f>
        <v>2</v>
      </c>
      <c r="AK160" s="2">
        <f>IF(抽出データ!AY160-2&lt;=0,1,2)</f>
        <v>2</v>
      </c>
      <c r="AL160" s="2">
        <f>IF(抽出データ!AZ160-2&lt;0,0,抽出データ!AZ160-2)</f>
        <v>2</v>
      </c>
      <c r="AM160" s="2">
        <f>IF(抽出データ!BB160-2&lt;0,0,抽出データ!BB160-2)</f>
        <v>1</v>
      </c>
      <c r="AN160" s="2">
        <f>IF(抽出データ!BD160-2&lt;0,0,抽出データ!BD160-2)</f>
        <v>0</v>
      </c>
      <c r="AO160" s="2">
        <f>MIN(2,IF(抽出データ!BE160-2&lt;0,0,抽出データ!BE160-2))</f>
        <v>0</v>
      </c>
      <c r="AP160" s="2">
        <f>IF(抽出データ!BF160-2&lt;0,0,抽出データ!BF160-2)</f>
        <v>1</v>
      </c>
      <c r="AQ160" s="2">
        <f>IF(抽出データ!BG160-2&lt;0,0,抽出データ!BG160-2)</f>
        <v>0</v>
      </c>
      <c r="AR160" s="2">
        <f>IF(抽出データ!BH160-2&lt;0,0,抽出データ!BH160-2)</f>
        <v>0</v>
      </c>
      <c r="AS160" s="2">
        <f t="shared" si="37"/>
        <v>0</v>
      </c>
      <c r="AT160" s="2">
        <f>IF(抽出データ!DB160-2&lt;=0,1,2)</f>
        <v>1</v>
      </c>
      <c r="AU160" s="2">
        <f>IF(抽出データ!DD160-2&lt;0,0,抽出データ!DD160-2)</f>
        <v>0</v>
      </c>
      <c r="AV160" s="2">
        <f>IF(抽出データ!DE160-2&lt;0,0,抽出データ!DE160-2)</f>
        <v>1</v>
      </c>
      <c r="AW160" s="2">
        <f>IF(抽出データ!DF160-2&lt;0,0,IF(抽出データ!DF160&gt;3,2,1))</f>
        <v>2</v>
      </c>
      <c r="AX160" s="2">
        <f>IF(抽出データ!DG160-2&lt;=0,1,2)</f>
        <v>1</v>
      </c>
      <c r="AY160" s="8">
        <v>5</v>
      </c>
      <c r="AZ160" s="2">
        <v>4</v>
      </c>
      <c r="BA160" s="2">
        <v>4</v>
      </c>
      <c r="BI160" s="4" t="s">
        <v>445</v>
      </c>
      <c r="BJ160" s="2">
        <v>1</v>
      </c>
      <c r="BK160" s="2">
        <v>100</v>
      </c>
      <c r="BL160" s="2">
        <v>3</v>
      </c>
      <c r="BO160" s="2">
        <v>4</v>
      </c>
      <c r="BP160" s="2">
        <v>4</v>
      </c>
      <c r="BQ160" s="2">
        <v>4</v>
      </c>
      <c r="BR160" s="2">
        <v>4</v>
      </c>
      <c r="BS160" s="2">
        <v>4</v>
      </c>
      <c r="BT160" s="2">
        <v>4</v>
      </c>
      <c r="BV160" s="2">
        <f t="shared" si="38"/>
        <v>45</v>
      </c>
      <c r="BW160" s="2">
        <f t="shared" si="39"/>
        <v>16</v>
      </c>
      <c r="BX160" s="2">
        <f t="shared" si="40"/>
        <v>10</v>
      </c>
      <c r="BY160" s="2">
        <f t="shared" si="41"/>
        <v>14</v>
      </c>
      <c r="BZ160" s="2">
        <f t="shared" si="42"/>
        <v>30</v>
      </c>
      <c r="CA160" s="2">
        <f t="shared" si="43"/>
        <v>7</v>
      </c>
      <c r="CB160" s="2">
        <f t="shared" si="44"/>
        <v>8</v>
      </c>
      <c r="CC160" s="2">
        <f t="shared" si="45"/>
        <v>10</v>
      </c>
      <c r="CD160" s="2">
        <f t="shared" si="46"/>
        <v>16</v>
      </c>
      <c r="CE160" s="2">
        <f t="shared" si="47"/>
        <v>15</v>
      </c>
      <c r="CF160" s="2">
        <f t="shared" si="48"/>
        <v>9</v>
      </c>
      <c r="CG160" s="2">
        <f t="shared" si="49"/>
        <v>12</v>
      </c>
      <c r="CH160" s="2">
        <f t="shared" si="53"/>
        <v>5</v>
      </c>
      <c r="CI160" s="2">
        <f t="shared" si="50"/>
        <v>9</v>
      </c>
      <c r="CJ160" s="2">
        <f t="shared" si="51"/>
        <v>20</v>
      </c>
      <c r="CK160" s="2">
        <f>55+IF(抽出データ!BJ160=1,60,0)+IF(抽出データ!BK160=1,25,0)+IF(抽出データ!BM160=1,5,0)+IF(抽出データ!BL160=1,5,0)+IF(抽出データ!BN160=1,5,0)</f>
        <v>55</v>
      </c>
      <c r="CL160" s="2">
        <f>(80+IF(抽出データ!BR160=1,12,0)+IF(SUM(抽出データ!BS160:BV160,抽出データ!CB160)&gt;1,22,IF(SUM(抽出データ!BS160:BV160,抽出データ!CB160)=1,11,0)))</f>
        <v>91</v>
      </c>
      <c r="CM160" s="2">
        <f>80+IF(抽出データ!CH160=1,40,0)+IF(抽出データ!CI160=1,20,0)+IF(抽出データ!CJ160=1,20,0)</f>
        <v>80</v>
      </c>
      <c r="CN160" s="2">
        <f>80+IF(抽出データ!CN160=1,10,0)+IF(抽出データ!CO160=1,5,0)+IF(抽出データ!CP160=1,10,0)+12</f>
        <v>92</v>
      </c>
      <c r="CO160" s="2">
        <f>IF(SUM(抽出データ!CT160:CW160)&gt;0,120,100)</f>
        <v>100</v>
      </c>
      <c r="CQ160" s="2">
        <f t="shared" si="52"/>
        <v>75.5</v>
      </c>
    </row>
    <row r="161" spans="1:95">
      <c r="A161" s="2">
        <v>1970</v>
      </c>
      <c r="B161" s="2">
        <v>10000</v>
      </c>
      <c r="C161" s="2">
        <v>3</v>
      </c>
      <c r="D161" s="2">
        <f t="shared" si="36"/>
        <v>3333.3333333333335</v>
      </c>
      <c r="E161" s="4" t="s">
        <v>165</v>
      </c>
      <c r="F161" s="2">
        <f>IF(抽出データ!S161-2&lt;0,0,抽出データ!S161-2)</f>
        <v>2</v>
      </c>
      <c r="G161" s="2">
        <f>IF(抽出データ!T161-2&lt;0,0,抽出データ!T161-2)</f>
        <v>2</v>
      </c>
      <c r="H161" s="2">
        <f>IF(抽出データ!U161-2&lt;0,0,抽出データ!U161-2)</f>
        <v>2</v>
      </c>
      <c r="I161" s="2">
        <f>IF(抽出データ!V161-2&lt;0,0,抽出データ!V161-2)</f>
        <v>2</v>
      </c>
      <c r="J161" s="2">
        <f>MIN(2,IF(抽出データ!W161-2&lt;0,0,抽出データ!W161-2))</f>
        <v>2</v>
      </c>
      <c r="K161" s="2">
        <f>IF(抽出データ!X161-2&lt;0,0,抽出データ!X161-2)</f>
        <v>2</v>
      </c>
      <c r="L161" s="2">
        <f>IF(抽出データ!Y161-2&lt;0,0,抽出データ!Y161-2)</f>
        <v>1</v>
      </c>
      <c r="M161" s="2">
        <f>IF(抽出データ!Z161-2&lt;0,0,抽出データ!Z161-2)</f>
        <v>2</v>
      </c>
      <c r="N161" s="2">
        <f>IF(抽出データ!AB161-2&lt;0,0,抽出データ!AB161-2)</f>
        <v>2</v>
      </c>
      <c r="O161" s="2">
        <f>IF(抽出データ!AC161-2&lt;0,0,抽出データ!AC161-2)</f>
        <v>2</v>
      </c>
      <c r="P161" s="2">
        <f>IF(抽出データ!AD161-2&lt;0,0,抽出データ!AD161-2)</f>
        <v>2</v>
      </c>
      <c r="Q161" s="2">
        <f>IF(抽出データ!AE161-2&lt;0,0,抽出データ!AE161-2)</f>
        <v>2</v>
      </c>
      <c r="R161" s="2">
        <f>IF(抽出データ!AF161-2&lt;0,0,抽出データ!AF161-2)</f>
        <v>1</v>
      </c>
      <c r="S161" s="2">
        <f>IF(抽出データ!AG161-2&lt;0,0,抽出データ!AG161-2)</f>
        <v>2</v>
      </c>
      <c r="T161" s="2">
        <f>IF(抽出データ!AH161-2&lt;0,0,抽出データ!AH161-2)</f>
        <v>2</v>
      </c>
      <c r="U161" s="2">
        <f>IF(抽出データ!AI161-2&lt;0,0,抽出データ!AI161-2)</f>
        <v>1</v>
      </c>
      <c r="V161" s="2">
        <f>IF(抽出データ!AJ161-2&lt;0,0,抽出データ!AJ161-2)</f>
        <v>1</v>
      </c>
      <c r="W161" s="2">
        <f>IF(抽出データ!AK161-2&lt;0,0,抽出データ!AK161-2)</f>
        <v>2</v>
      </c>
      <c r="X161" s="2">
        <f>IF(抽出データ!AL161-2&lt;0,0,抽出データ!AL161-2)</f>
        <v>2</v>
      </c>
      <c r="Y161" s="2">
        <f>IF(抽出データ!AM161-2&lt;0,0,抽出データ!AM161-2)</f>
        <v>1</v>
      </c>
      <c r="Z161" s="2">
        <f>IF(抽出データ!AN161-2&lt;0,0,抽出データ!AN161-2)</f>
        <v>2</v>
      </c>
      <c r="AA161" s="2">
        <f>IF(抽出データ!AO161-2&lt;0,0,抽出データ!AO161-2)</f>
        <v>2</v>
      </c>
      <c r="AB161" s="2">
        <f>IF(抽出データ!AP161-2&lt;0,0,抽出データ!AP161-2)</f>
        <v>2</v>
      </c>
      <c r="AC161" s="2">
        <f>IF(抽出データ!AQ161-2&lt;0,0,抽出データ!AQ161-2)</f>
        <v>2</v>
      </c>
      <c r="AD161" s="2">
        <f>IF(抽出データ!AR161-2&lt;=0,1,2)</f>
        <v>2</v>
      </c>
      <c r="AE161" s="2">
        <f>IF(抽出データ!AS161-2&lt;=0,1,2)</f>
        <v>2</v>
      </c>
      <c r="AF161" s="2">
        <f>IF(抽出データ!AT161-2&lt;=0,1,2)</f>
        <v>2</v>
      </c>
      <c r="AG161" s="2">
        <f>IF(抽出データ!AU161-2&lt;=0,1,2)</f>
        <v>2</v>
      </c>
      <c r="AH161" s="2">
        <f>IF(抽出データ!AV161-2&lt;=0,1,2)</f>
        <v>2</v>
      </c>
      <c r="AI161" s="2">
        <f>IF(抽出データ!AW161-2&lt;=0,1,2)</f>
        <v>2</v>
      </c>
      <c r="AJ161" s="2">
        <f>IF(抽出データ!AX161-2&lt;=0,1,2)</f>
        <v>2</v>
      </c>
      <c r="AK161" s="2">
        <f>IF(抽出データ!AY161-2&lt;=0,1,2)</f>
        <v>2</v>
      </c>
      <c r="AL161" s="2">
        <f>IF(抽出データ!AZ161-2&lt;0,0,抽出データ!AZ161-2)</f>
        <v>1</v>
      </c>
      <c r="AM161" s="2">
        <f>IF(抽出データ!BB161-2&lt;0,0,抽出データ!BB161-2)</f>
        <v>1</v>
      </c>
      <c r="AN161" s="2">
        <f>IF(抽出データ!BD161-2&lt;0,0,抽出データ!BD161-2)</f>
        <v>2</v>
      </c>
      <c r="AO161" s="2">
        <f>MIN(2,IF(抽出データ!BE161-2&lt;0,0,抽出データ!BE161-2))</f>
        <v>2</v>
      </c>
      <c r="AP161" s="2">
        <f>IF(抽出データ!BF161-2&lt;0,0,抽出データ!BF161-2)</f>
        <v>0</v>
      </c>
      <c r="AQ161" s="2">
        <f>IF(抽出データ!BG161-2&lt;0,0,抽出データ!BG161-2)</f>
        <v>1</v>
      </c>
      <c r="AR161" s="2">
        <f>IF(抽出データ!BH161-2&lt;0,0,抽出データ!BH161-2)</f>
        <v>1</v>
      </c>
      <c r="AS161" s="2">
        <f t="shared" si="37"/>
        <v>1</v>
      </c>
      <c r="AT161" s="2">
        <f>IF(抽出データ!DB161-2&lt;=0,1,2)</f>
        <v>2</v>
      </c>
      <c r="AU161" s="2">
        <f>IF(抽出データ!DD161-2&lt;0,0,抽出データ!DD161-2)</f>
        <v>1</v>
      </c>
      <c r="AV161" s="2">
        <f>IF(抽出データ!DE161-2&lt;0,0,抽出データ!DE161-2)</f>
        <v>2</v>
      </c>
      <c r="AW161" s="2">
        <f>IF(抽出データ!DF161-2&lt;0,0,IF(抽出データ!DF161&gt;3,2,1))</f>
        <v>2</v>
      </c>
      <c r="AX161" s="2">
        <f>IF(抽出データ!DG161-2&lt;=0,1,2)</f>
        <v>2</v>
      </c>
      <c r="AY161" s="8">
        <v>5</v>
      </c>
      <c r="AZ161" s="2">
        <v>4</v>
      </c>
      <c r="BA161" s="2">
        <v>4</v>
      </c>
      <c r="BI161" s="4" t="s">
        <v>445</v>
      </c>
      <c r="BJ161" s="2">
        <v>1</v>
      </c>
      <c r="BK161" s="2">
        <v>100</v>
      </c>
      <c r="BL161" s="2">
        <v>1</v>
      </c>
      <c r="BM161" s="2">
        <v>20000</v>
      </c>
      <c r="BO161" s="2">
        <v>4</v>
      </c>
      <c r="BP161" s="2">
        <v>4</v>
      </c>
      <c r="BQ161" s="2">
        <v>4</v>
      </c>
      <c r="BR161" s="2">
        <v>4</v>
      </c>
      <c r="BS161" s="2">
        <v>4</v>
      </c>
      <c r="BT161" s="2">
        <v>3</v>
      </c>
      <c r="BV161" s="2">
        <f t="shared" si="38"/>
        <v>82</v>
      </c>
      <c r="BW161" s="2">
        <f t="shared" si="39"/>
        <v>39</v>
      </c>
      <c r="BX161" s="2">
        <f t="shared" si="40"/>
        <v>14</v>
      </c>
      <c r="BY161" s="2">
        <f t="shared" si="41"/>
        <v>21</v>
      </c>
      <c r="BZ161" s="2">
        <f t="shared" si="42"/>
        <v>45</v>
      </c>
      <c r="CA161" s="2">
        <f t="shared" si="43"/>
        <v>20</v>
      </c>
      <c r="CB161" s="2">
        <f t="shared" si="44"/>
        <v>14</v>
      </c>
      <c r="CC161" s="2">
        <f t="shared" si="45"/>
        <v>19</v>
      </c>
      <c r="CD161" s="2">
        <f t="shared" si="46"/>
        <v>31</v>
      </c>
      <c r="CE161" s="2">
        <f t="shared" si="47"/>
        <v>24</v>
      </c>
      <c r="CF161" s="2">
        <f t="shared" si="48"/>
        <v>16</v>
      </c>
      <c r="CG161" s="2">
        <f t="shared" si="49"/>
        <v>25</v>
      </c>
      <c r="CH161" s="2">
        <f t="shared" si="53"/>
        <v>9</v>
      </c>
      <c r="CI161" s="2">
        <f t="shared" si="50"/>
        <v>12</v>
      </c>
      <c r="CJ161" s="2">
        <f t="shared" si="51"/>
        <v>34.5</v>
      </c>
      <c r="CK161" s="2">
        <f>55+IF(抽出データ!BJ161=1,60,0)+IF(抽出データ!BK161=1,25,0)+IF(抽出データ!BM161=1,5,0)+IF(抽出データ!BL161=1,5,0)+IF(抽出データ!BN161=1,5,0)</f>
        <v>115</v>
      </c>
      <c r="CL161" s="2">
        <f>(80+IF(抽出データ!BR161=1,12,0)+IF(SUM(抽出データ!BS161:BV161,抽出データ!CB161)&gt;1,22,IF(SUM(抽出データ!BS161:BV161,抽出データ!CB161)=1,11,0)))</f>
        <v>92</v>
      </c>
      <c r="CM161" s="2">
        <f>80+IF(抽出データ!CH161=1,40,0)+IF(抽出データ!CI161=1,20,0)+IF(抽出データ!CJ161=1,20,0)</f>
        <v>120</v>
      </c>
      <c r="CN161" s="2">
        <f>80+IF(抽出データ!CN161=1,10,0)+IF(抽出データ!CO161=1,5,0)+IF(抽出データ!CP161=1,10,0)+12</f>
        <v>102</v>
      </c>
      <c r="CO161" s="2">
        <f>IF(SUM(抽出データ!CT161:CW161)&gt;0,120,100)</f>
        <v>120</v>
      </c>
      <c r="CQ161" s="2">
        <f t="shared" si="52"/>
        <v>107.8</v>
      </c>
    </row>
    <row r="162" spans="1:95">
      <c r="A162" s="2">
        <v>2005</v>
      </c>
      <c r="B162" s="2">
        <v>200</v>
      </c>
      <c r="C162" s="2">
        <v>3</v>
      </c>
      <c r="D162" s="2">
        <f t="shared" si="36"/>
        <v>66.666666666666671</v>
      </c>
      <c r="E162" s="4" t="s">
        <v>45</v>
      </c>
      <c r="F162" s="2">
        <f>IF(抽出データ!S162-2&lt;0,0,抽出データ!S162-2)</f>
        <v>0</v>
      </c>
      <c r="G162" s="2">
        <f>IF(抽出データ!T162-2&lt;0,0,抽出データ!T162-2)</f>
        <v>0</v>
      </c>
      <c r="H162" s="2">
        <f>IF(抽出データ!U162-2&lt;0,0,抽出データ!U162-2)</f>
        <v>1</v>
      </c>
      <c r="I162" s="2">
        <f>IF(抽出データ!V162-2&lt;0,0,抽出データ!V162-2)</f>
        <v>0</v>
      </c>
      <c r="J162" s="2">
        <f>MIN(2,IF(抽出データ!W162-2&lt;0,0,抽出データ!W162-2))</f>
        <v>0</v>
      </c>
      <c r="K162" s="2">
        <f>IF(抽出データ!X162-2&lt;0,0,抽出データ!X162-2)</f>
        <v>1</v>
      </c>
      <c r="L162" s="2">
        <f>IF(抽出データ!Y162-2&lt;0,0,抽出データ!Y162-2)</f>
        <v>1</v>
      </c>
      <c r="M162" s="2">
        <f>IF(抽出データ!Z162-2&lt;0,0,抽出データ!Z162-2)</f>
        <v>0</v>
      </c>
      <c r="N162" s="2">
        <f>IF(抽出データ!AB162-2&lt;0,0,抽出データ!AB162-2)</f>
        <v>0</v>
      </c>
      <c r="O162" s="2">
        <f>IF(抽出データ!AC162-2&lt;0,0,抽出データ!AC162-2)</f>
        <v>0</v>
      </c>
      <c r="P162" s="2">
        <f>IF(抽出データ!AD162-2&lt;0,0,抽出データ!AD162-2)</f>
        <v>1</v>
      </c>
      <c r="Q162" s="2">
        <f>IF(抽出データ!AE162-2&lt;0,0,抽出データ!AE162-2)</f>
        <v>1</v>
      </c>
      <c r="R162" s="2">
        <f>IF(抽出データ!AF162-2&lt;0,0,抽出データ!AF162-2)</f>
        <v>0</v>
      </c>
      <c r="S162" s="2">
        <f>IF(抽出データ!AG162-2&lt;0,0,抽出データ!AG162-2)</f>
        <v>0</v>
      </c>
      <c r="T162" s="2">
        <f>IF(抽出データ!AH162-2&lt;0,0,抽出データ!AH162-2)</f>
        <v>0</v>
      </c>
      <c r="U162" s="2">
        <f>IF(抽出データ!AI162-2&lt;0,0,抽出データ!AI162-2)</f>
        <v>1</v>
      </c>
      <c r="V162" s="2">
        <f>IF(抽出データ!AJ162-2&lt;0,0,抽出データ!AJ162-2)</f>
        <v>1</v>
      </c>
      <c r="W162" s="2">
        <f>IF(抽出データ!AK162-2&lt;0,0,抽出データ!AK162-2)</f>
        <v>1</v>
      </c>
      <c r="X162" s="2">
        <f>IF(抽出データ!AL162-2&lt;0,0,抽出データ!AL162-2)</f>
        <v>1</v>
      </c>
      <c r="Y162" s="2">
        <f>IF(抽出データ!AM162-2&lt;0,0,抽出データ!AM162-2)</f>
        <v>0</v>
      </c>
      <c r="Z162" s="2">
        <f>IF(抽出データ!AN162-2&lt;0,0,抽出データ!AN162-2)</f>
        <v>1</v>
      </c>
      <c r="AA162" s="2">
        <f>IF(抽出データ!AO162-2&lt;0,0,抽出データ!AO162-2)</f>
        <v>1</v>
      </c>
      <c r="AB162" s="2">
        <f>IF(抽出データ!AP162-2&lt;0,0,抽出データ!AP162-2)</f>
        <v>1</v>
      </c>
      <c r="AC162" s="2">
        <f>IF(抽出データ!AQ162-2&lt;0,0,抽出データ!AQ162-2)</f>
        <v>1</v>
      </c>
      <c r="AD162" s="2">
        <f>IF(抽出データ!AR162-2&lt;=0,1,2)</f>
        <v>2</v>
      </c>
      <c r="AE162" s="2">
        <f>IF(抽出データ!AS162-2&lt;=0,1,2)</f>
        <v>2</v>
      </c>
      <c r="AF162" s="2">
        <f>IF(抽出データ!AT162-2&lt;=0,1,2)</f>
        <v>2</v>
      </c>
      <c r="AG162" s="2">
        <f>IF(抽出データ!AU162-2&lt;=0,1,2)</f>
        <v>1</v>
      </c>
      <c r="AH162" s="2">
        <f>IF(抽出データ!AV162-2&lt;=0,1,2)</f>
        <v>2</v>
      </c>
      <c r="AI162" s="2">
        <f>IF(抽出データ!AW162-2&lt;=0,1,2)</f>
        <v>1</v>
      </c>
      <c r="AJ162" s="2">
        <f>IF(抽出データ!AX162-2&lt;=0,1,2)</f>
        <v>2</v>
      </c>
      <c r="AK162" s="2">
        <f>IF(抽出データ!AY162-2&lt;=0,1,2)</f>
        <v>2</v>
      </c>
      <c r="AL162" s="2">
        <f>IF(抽出データ!AZ162-2&lt;0,0,抽出データ!AZ162-2)</f>
        <v>1</v>
      </c>
      <c r="AM162" s="2">
        <f>IF(抽出データ!BB162-2&lt;0,0,抽出データ!BB162-2)</f>
        <v>0</v>
      </c>
      <c r="AN162" s="2">
        <f>IF(抽出データ!BD162-2&lt;0,0,抽出データ!BD162-2)</f>
        <v>1</v>
      </c>
      <c r="AO162" s="2">
        <f>MIN(2,IF(抽出データ!BE162-2&lt;0,0,抽出データ!BE162-2))</f>
        <v>2</v>
      </c>
      <c r="AP162" s="2">
        <f>IF(抽出データ!BF162-2&lt;0,0,抽出データ!BF162-2)</f>
        <v>0</v>
      </c>
      <c r="AQ162" s="2">
        <f>IF(抽出データ!BG162-2&lt;0,0,抽出データ!BG162-2)</f>
        <v>1</v>
      </c>
      <c r="AR162" s="2">
        <f>IF(抽出データ!BH162-2&lt;0,0,抽出データ!BH162-2)</f>
        <v>1</v>
      </c>
      <c r="AS162" s="2">
        <f t="shared" si="37"/>
        <v>0</v>
      </c>
      <c r="AT162" s="2">
        <f>IF(抽出データ!DB162-2&lt;=0,1,2)</f>
        <v>1</v>
      </c>
      <c r="AU162" s="2">
        <f>IF(抽出データ!DD162-2&lt;0,0,抽出データ!DD162-2)</f>
        <v>1</v>
      </c>
      <c r="AV162" s="2">
        <f>IF(抽出データ!DE162-2&lt;0,0,抽出データ!DE162-2)</f>
        <v>1</v>
      </c>
      <c r="AW162" s="2">
        <f>IF(抽出データ!DF162-2&lt;0,0,IF(抽出データ!DF162&gt;3,2,1))</f>
        <v>1</v>
      </c>
      <c r="AX162" s="2">
        <f>IF(抽出データ!DG162-2&lt;=0,1,2)</f>
        <v>2</v>
      </c>
      <c r="AY162" s="8">
        <v>5</v>
      </c>
      <c r="AZ162" s="2">
        <v>4</v>
      </c>
      <c r="BA162" s="2">
        <v>3</v>
      </c>
      <c r="BI162" s="4" t="s">
        <v>445</v>
      </c>
      <c r="BJ162" s="2">
        <v>2</v>
      </c>
      <c r="BL162" s="2">
        <v>3</v>
      </c>
      <c r="BO162" s="2">
        <v>3</v>
      </c>
      <c r="BP162" s="2">
        <v>2</v>
      </c>
      <c r="BQ162" s="2">
        <v>2</v>
      </c>
      <c r="BR162" s="2">
        <v>2</v>
      </c>
      <c r="BS162" s="2">
        <v>2</v>
      </c>
      <c r="BT162" s="2">
        <v>2</v>
      </c>
      <c r="BV162" s="2">
        <f t="shared" si="38"/>
        <v>41.5</v>
      </c>
      <c r="BW162" s="2">
        <f t="shared" si="39"/>
        <v>12</v>
      </c>
      <c r="BX162" s="2">
        <f t="shared" si="40"/>
        <v>10</v>
      </c>
      <c r="BY162" s="2">
        <f t="shared" si="41"/>
        <v>15</v>
      </c>
      <c r="BZ162" s="2">
        <f t="shared" si="42"/>
        <v>23</v>
      </c>
      <c r="CA162" s="2">
        <f t="shared" si="43"/>
        <v>8</v>
      </c>
      <c r="CB162" s="2">
        <f t="shared" si="44"/>
        <v>8</v>
      </c>
      <c r="CC162" s="2">
        <f t="shared" si="45"/>
        <v>5</v>
      </c>
      <c r="CD162" s="2">
        <f t="shared" si="46"/>
        <v>17</v>
      </c>
      <c r="CE162" s="2">
        <f t="shared" si="47"/>
        <v>12</v>
      </c>
      <c r="CF162" s="2">
        <f t="shared" si="48"/>
        <v>9</v>
      </c>
      <c r="CG162" s="2">
        <f t="shared" si="49"/>
        <v>11</v>
      </c>
      <c r="CH162" s="2">
        <f t="shared" si="53"/>
        <v>5</v>
      </c>
      <c r="CI162" s="2">
        <f t="shared" si="50"/>
        <v>8</v>
      </c>
      <c r="CJ162" s="2">
        <f t="shared" si="51"/>
        <v>14.5</v>
      </c>
      <c r="CK162" s="2">
        <f>55+IF(抽出データ!BJ162=1,60,0)+IF(抽出データ!BK162=1,25,0)+IF(抽出データ!BM162=1,5,0)+IF(抽出データ!BL162=1,5,0)+IF(抽出データ!BN162=1,5,0)</f>
        <v>80</v>
      </c>
      <c r="CL162" s="2">
        <f>(80+IF(抽出データ!BR162=1,12,0)+IF(SUM(抽出データ!BS162:BV162,抽出データ!CB162)&gt;1,22,IF(SUM(抽出データ!BS162:BV162,抽出データ!CB162)=1,11,0)))</f>
        <v>91</v>
      </c>
      <c r="CM162" s="2">
        <f>80+IF(抽出データ!CH162=1,40,0)+IF(抽出データ!CI162=1,20,0)+IF(抽出データ!CJ162=1,20,0)</f>
        <v>120</v>
      </c>
      <c r="CN162" s="2">
        <f>80+IF(抽出データ!CN162=1,10,0)+IF(抽出データ!CO162=1,5,0)+IF(抽出データ!CP162=1,10,0)+12</f>
        <v>92</v>
      </c>
      <c r="CO162" s="2">
        <f>IF(SUM(抽出データ!CT162:CW162)&gt;0,120,100)</f>
        <v>100</v>
      </c>
      <c r="CQ162" s="2">
        <f t="shared" si="52"/>
        <v>91.5</v>
      </c>
    </row>
    <row r="163" spans="1:95">
      <c r="A163" s="2">
        <v>1999</v>
      </c>
      <c r="B163" s="2">
        <v>800</v>
      </c>
      <c r="C163" s="2">
        <v>6</v>
      </c>
      <c r="D163" s="2">
        <f t="shared" si="36"/>
        <v>133.33333333333334</v>
      </c>
      <c r="E163" s="4" t="s">
        <v>166</v>
      </c>
      <c r="F163" s="2">
        <f>IF(抽出データ!S163-2&lt;0,0,抽出データ!S163-2)</f>
        <v>2</v>
      </c>
      <c r="G163" s="2">
        <f>IF(抽出データ!T163-2&lt;0,0,抽出データ!T163-2)</f>
        <v>2</v>
      </c>
      <c r="H163" s="2">
        <f>IF(抽出データ!U163-2&lt;0,0,抽出データ!U163-2)</f>
        <v>1</v>
      </c>
      <c r="I163" s="2">
        <f>IF(抽出データ!V163-2&lt;0,0,抽出データ!V163-2)</f>
        <v>0</v>
      </c>
      <c r="J163" s="2">
        <f>MIN(2,IF(抽出データ!W163-2&lt;0,0,抽出データ!W163-2))</f>
        <v>1</v>
      </c>
      <c r="K163" s="2">
        <f>IF(抽出データ!X163-2&lt;0,0,抽出データ!X163-2)</f>
        <v>1</v>
      </c>
      <c r="L163" s="2">
        <f>IF(抽出データ!Y163-2&lt;0,0,抽出データ!Y163-2)</f>
        <v>1</v>
      </c>
      <c r="M163" s="2">
        <f>IF(抽出データ!Z163-2&lt;0,0,抽出データ!Z163-2)</f>
        <v>1</v>
      </c>
      <c r="N163" s="2">
        <f>IF(抽出データ!AB163-2&lt;0,0,抽出データ!AB163-2)</f>
        <v>1</v>
      </c>
      <c r="O163" s="2">
        <f>IF(抽出データ!AC163-2&lt;0,0,抽出データ!AC163-2)</f>
        <v>1</v>
      </c>
      <c r="P163" s="2">
        <f>IF(抽出データ!AD163-2&lt;0,0,抽出データ!AD163-2)</f>
        <v>1</v>
      </c>
      <c r="Q163" s="2">
        <f>IF(抽出データ!AE163-2&lt;0,0,抽出データ!AE163-2)</f>
        <v>1</v>
      </c>
      <c r="R163" s="2">
        <f>IF(抽出データ!AF163-2&lt;0,0,抽出データ!AF163-2)</f>
        <v>1</v>
      </c>
      <c r="S163" s="2">
        <f>IF(抽出データ!AG163-2&lt;0,0,抽出データ!AG163-2)</f>
        <v>1</v>
      </c>
      <c r="T163" s="2">
        <f>IF(抽出データ!AH163-2&lt;0,0,抽出データ!AH163-2)</f>
        <v>1</v>
      </c>
      <c r="U163" s="2">
        <f>IF(抽出データ!AI163-2&lt;0,0,抽出データ!AI163-2)</f>
        <v>1</v>
      </c>
      <c r="V163" s="2">
        <f>IF(抽出データ!AJ163-2&lt;0,0,抽出データ!AJ163-2)</f>
        <v>1</v>
      </c>
      <c r="W163" s="2">
        <f>IF(抽出データ!AK163-2&lt;0,0,抽出データ!AK163-2)</f>
        <v>1</v>
      </c>
      <c r="X163" s="2">
        <f>IF(抽出データ!AL163-2&lt;0,0,抽出データ!AL163-2)</f>
        <v>1</v>
      </c>
      <c r="Y163" s="2">
        <f>IF(抽出データ!AM163-2&lt;0,0,抽出データ!AM163-2)</f>
        <v>1</v>
      </c>
      <c r="Z163" s="2">
        <f>IF(抽出データ!AN163-2&lt;0,0,抽出データ!AN163-2)</f>
        <v>1</v>
      </c>
      <c r="AA163" s="2">
        <f>IF(抽出データ!AO163-2&lt;0,0,抽出データ!AO163-2)</f>
        <v>2</v>
      </c>
      <c r="AB163" s="2">
        <f>IF(抽出データ!AP163-2&lt;0,0,抽出データ!AP163-2)</f>
        <v>1</v>
      </c>
      <c r="AC163" s="2">
        <f>IF(抽出データ!AQ163-2&lt;0,0,抽出データ!AQ163-2)</f>
        <v>1</v>
      </c>
      <c r="AD163" s="2">
        <f>IF(抽出データ!AR163-2&lt;=0,1,2)</f>
        <v>2</v>
      </c>
      <c r="AE163" s="2">
        <f>IF(抽出データ!AS163-2&lt;=0,1,2)</f>
        <v>2</v>
      </c>
      <c r="AF163" s="2">
        <f>IF(抽出データ!AT163-2&lt;=0,1,2)</f>
        <v>2</v>
      </c>
      <c r="AG163" s="2">
        <f>IF(抽出データ!AU163-2&lt;=0,1,2)</f>
        <v>2</v>
      </c>
      <c r="AH163" s="2">
        <f>IF(抽出データ!AV163-2&lt;=0,1,2)</f>
        <v>2</v>
      </c>
      <c r="AI163" s="2">
        <f>IF(抽出データ!AW163-2&lt;=0,1,2)</f>
        <v>1</v>
      </c>
      <c r="AJ163" s="2">
        <f>IF(抽出データ!AX163-2&lt;=0,1,2)</f>
        <v>2</v>
      </c>
      <c r="AK163" s="2">
        <f>IF(抽出データ!AY163-2&lt;=0,1,2)</f>
        <v>2</v>
      </c>
      <c r="AL163" s="2">
        <f>IF(抽出データ!AZ163-2&lt;0,0,抽出データ!AZ163-2)</f>
        <v>1</v>
      </c>
      <c r="AM163" s="2">
        <f>IF(抽出データ!BB163-2&lt;0,0,抽出データ!BB163-2)</f>
        <v>1</v>
      </c>
      <c r="AN163" s="2">
        <f>IF(抽出データ!BD163-2&lt;0,0,抽出データ!BD163-2)</f>
        <v>0</v>
      </c>
      <c r="AO163" s="2">
        <f>MIN(2,IF(抽出データ!BE163-2&lt;0,0,抽出データ!BE163-2))</f>
        <v>1</v>
      </c>
      <c r="AP163" s="2">
        <f>IF(抽出データ!BF163-2&lt;0,0,抽出データ!BF163-2)</f>
        <v>1</v>
      </c>
      <c r="AQ163" s="2">
        <f>IF(抽出データ!BG163-2&lt;0,0,抽出データ!BG163-2)</f>
        <v>1</v>
      </c>
      <c r="AR163" s="2">
        <f>IF(抽出データ!BH163-2&lt;0,0,抽出データ!BH163-2)</f>
        <v>0</v>
      </c>
      <c r="AS163" s="2">
        <f t="shared" si="37"/>
        <v>0</v>
      </c>
      <c r="AT163" s="2">
        <f>IF(抽出データ!DB163-2&lt;=0,1,2)</f>
        <v>2</v>
      </c>
      <c r="AU163" s="2">
        <f>IF(抽出データ!DD163-2&lt;0,0,抽出データ!DD163-2)</f>
        <v>1</v>
      </c>
      <c r="AV163" s="2">
        <f>IF(抽出データ!DE163-2&lt;0,0,抽出データ!DE163-2)</f>
        <v>0</v>
      </c>
      <c r="AW163" s="2">
        <f>IF(抽出データ!DF163-2&lt;0,0,IF(抽出データ!DF163&gt;3,2,1))</f>
        <v>1</v>
      </c>
      <c r="AX163" s="2">
        <f>IF(抽出データ!DG163-2&lt;=0,1,2)</f>
        <v>1</v>
      </c>
      <c r="AY163" s="8">
        <v>4</v>
      </c>
      <c r="AZ163" s="2">
        <v>3</v>
      </c>
      <c r="BA163" s="2">
        <v>3</v>
      </c>
      <c r="BI163" s="4" t="s">
        <v>445</v>
      </c>
      <c r="BJ163" s="2">
        <v>1</v>
      </c>
      <c r="BK163" s="2">
        <v>5</v>
      </c>
      <c r="BL163" s="2">
        <v>1</v>
      </c>
      <c r="BM163" s="2">
        <v>5000</v>
      </c>
      <c r="BO163" s="2">
        <v>2</v>
      </c>
      <c r="BP163" s="2">
        <v>2</v>
      </c>
      <c r="BQ163" s="2">
        <v>1</v>
      </c>
      <c r="BR163" s="2">
        <v>1</v>
      </c>
      <c r="BS163" s="2">
        <v>2</v>
      </c>
      <c r="BT163" s="2">
        <v>2</v>
      </c>
      <c r="BV163" s="2">
        <f t="shared" si="38"/>
        <v>53.5</v>
      </c>
      <c r="BW163" s="2">
        <f t="shared" si="39"/>
        <v>24</v>
      </c>
      <c r="BX163" s="2">
        <f t="shared" si="40"/>
        <v>11</v>
      </c>
      <c r="BY163" s="2">
        <f t="shared" si="41"/>
        <v>15</v>
      </c>
      <c r="BZ163" s="2">
        <f t="shared" si="42"/>
        <v>33</v>
      </c>
      <c r="CA163" s="2">
        <f t="shared" si="43"/>
        <v>12</v>
      </c>
      <c r="CB163" s="2">
        <f t="shared" si="44"/>
        <v>7</v>
      </c>
      <c r="CC163" s="2">
        <f t="shared" si="45"/>
        <v>11</v>
      </c>
      <c r="CD163" s="2">
        <f t="shared" si="46"/>
        <v>24</v>
      </c>
      <c r="CE163" s="2">
        <f t="shared" si="47"/>
        <v>17</v>
      </c>
      <c r="CF163" s="2">
        <f t="shared" si="48"/>
        <v>12</v>
      </c>
      <c r="CG163" s="2">
        <f t="shared" si="49"/>
        <v>15</v>
      </c>
      <c r="CH163" s="2">
        <f t="shared" si="53"/>
        <v>4</v>
      </c>
      <c r="CI163" s="2">
        <f t="shared" si="50"/>
        <v>7</v>
      </c>
      <c r="CJ163" s="2">
        <f t="shared" si="51"/>
        <v>20.5</v>
      </c>
      <c r="CK163" s="2">
        <f>55+IF(抽出データ!BJ163=1,60,0)+IF(抽出データ!BK163=1,25,0)+IF(抽出データ!BM163=1,5,0)+IF(抽出データ!BL163=1,5,0)+IF(抽出データ!BN163=1,5,0)</f>
        <v>55</v>
      </c>
      <c r="CL163" s="2">
        <f>(80+IF(抽出データ!BR163=1,12,0)+IF(SUM(抽出データ!BS163:BV163,抽出データ!CB163)&gt;1,22,IF(SUM(抽出データ!BS163:BV163,抽出データ!CB163)=1,11,0)))</f>
        <v>80</v>
      </c>
      <c r="CM163" s="2">
        <f>80+IF(抽出データ!CH163=1,40,0)+IF(抽出データ!CI163=1,20,0)+IF(抽出データ!CJ163=1,20,0)</f>
        <v>80</v>
      </c>
      <c r="CN163" s="2">
        <f>80+IF(抽出データ!CN163=1,10,0)+IF(抽出データ!CO163=1,5,0)+IF(抽出データ!CP163=1,10,0)+12</f>
        <v>92</v>
      </c>
      <c r="CO163" s="2">
        <f>IF(SUM(抽出データ!CT163:CW163)&gt;0,120,100)</f>
        <v>100</v>
      </c>
      <c r="CQ163" s="2">
        <f t="shared" si="52"/>
        <v>72.2</v>
      </c>
    </row>
    <row r="164" spans="1:95">
      <c r="A164" s="2">
        <v>2014</v>
      </c>
      <c r="B164" s="2">
        <v>5000</v>
      </c>
      <c r="C164" s="2">
        <v>10</v>
      </c>
      <c r="D164" s="2">
        <f t="shared" si="36"/>
        <v>500</v>
      </c>
      <c r="E164" s="4" t="s">
        <v>167</v>
      </c>
      <c r="F164" s="2">
        <f>IF(抽出データ!S164-2&lt;0,0,抽出データ!S164-2)</f>
        <v>2</v>
      </c>
      <c r="G164" s="2">
        <f>IF(抽出データ!T164-2&lt;0,0,抽出データ!T164-2)</f>
        <v>2</v>
      </c>
      <c r="H164" s="2">
        <f>IF(抽出データ!U164-2&lt;0,0,抽出データ!U164-2)</f>
        <v>2</v>
      </c>
      <c r="I164" s="2">
        <f>IF(抽出データ!V164-2&lt;0,0,抽出データ!V164-2)</f>
        <v>1</v>
      </c>
      <c r="J164" s="2">
        <f>MIN(2,IF(抽出データ!W164-2&lt;0,0,抽出データ!W164-2))</f>
        <v>2</v>
      </c>
      <c r="K164" s="2">
        <f>IF(抽出データ!X164-2&lt;0,0,抽出データ!X164-2)</f>
        <v>0</v>
      </c>
      <c r="L164" s="2">
        <f>IF(抽出データ!Y164-2&lt;0,0,抽出データ!Y164-2)</f>
        <v>2</v>
      </c>
      <c r="M164" s="2">
        <f>IF(抽出データ!Z164-2&lt;0,0,抽出データ!Z164-2)</f>
        <v>2</v>
      </c>
      <c r="N164" s="2">
        <f>IF(抽出データ!AB164-2&lt;0,0,抽出データ!AB164-2)</f>
        <v>2</v>
      </c>
      <c r="O164" s="2">
        <f>IF(抽出データ!AC164-2&lt;0,0,抽出データ!AC164-2)</f>
        <v>2</v>
      </c>
      <c r="P164" s="2">
        <f>IF(抽出データ!AD164-2&lt;0,0,抽出データ!AD164-2)</f>
        <v>2</v>
      </c>
      <c r="Q164" s="2">
        <f>IF(抽出データ!AE164-2&lt;0,0,抽出データ!AE164-2)</f>
        <v>2</v>
      </c>
      <c r="R164" s="2">
        <f>IF(抽出データ!AF164-2&lt;0,0,抽出データ!AF164-2)</f>
        <v>1</v>
      </c>
      <c r="S164" s="2">
        <f>IF(抽出データ!AG164-2&lt;0,0,抽出データ!AG164-2)</f>
        <v>1</v>
      </c>
      <c r="T164" s="2">
        <f>IF(抽出データ!AH164-2&lt;0,0,抽出データ!AH164-2)</f>
        <v>2</v>
      </c>
      <c r="U164" s="2">
        <f>IF(抽出データ!AI164-2&lt;0,0,抽出データ!AI164-2)</f>
        <v>2</v>
      </c>
      <c r="V164" s="2">
        <f>IF(抽出データ!AJ164-2&lt;0,0,抽出データ!AJ164-2)</f>
        <v>2</v>
      </c>
      <c r="W164" s="2">
        <f>IF(抽出データ!AK164-2&lt;0,0,抽出データ!AK164-2)</f>
        <v>2</v>
      </c>
      <c r="X164" s="2">
        <f>IF(抽出データ!AL164-2&lt;0,0,抽出データ!AL164-2)</f>
        <v>2</v>
      </c>
      <c r="Y164" s="2">
        <f>IF(抽出データ!AM164-2&lt;0,0,抽出データ!AM164-2)</f>
        <v>2</v>
      </c>
      <c r="Z164" s="2">
        <f>IF(抽出データ!AN164-2&lt;0,0,抽出データ!AN164-2)</f>
        <v>2</v>
      </c>
      <c r="AA164" s="2">
        <f>IF(抽出データ!AO164-2&lt;0,0,抽出データ!AO164-2)</f>
        <v>2</v>
      </c>
      <c r="AB164" s="2">
        <f>IF(抽出データ!AP164-2&lt;0,0,抽出データ!AP164-2)</f>
        <v>2</v>
      </c>
      <c r="AC164" s="2">
        <f>IF(抽出データ!AQ164-2&lt;0,0,抽出データ!AQ164-2)</f>
        <v>2</v>
      </c>
      <c r="AD164" s="2">
        <f>IF(抽出データ!AR164-2&lt;=0,1,2)</f>
        <v>2</v>
      </c>
      <c r="AE164" s="2">
        <f>IF(抽出データ!AS164-2&lt;=0,1,2)</f>
        <v>1</v>
      </c>
      <c r="AF164" s="2">
        <f>IF(抽出データ!AT164-2&lt;=0,1,2)</f>
        <v>2</v>
      </c>
      <c r="AG164" s="2">
        <f>IF(抽出データ!AU164-2&lt;=0,1,2)</f>
        <v>2</v>
      </c>
      <c r="AH164" s="2">
        <f>IF(抽出データ!AV164-2&lt;=0,1,2)</f>
        <v>2</v>
      </c>
      <c r="AI164" s="2">
        <f>IF(抽出データ!AW164-2&lt;=0,1,2)</f>
        <v>2</v>
      </c>
      <c r="AJ164" s="2">
        <f>IF(抽出データ!AX164-2&lt;=0,1,2)</f>
        <v>2</v>
      </c>
      <c r="AK164" s="2">
        <f>IF(抽出データ!AY164-2&lt;=0,1,2)</f>
        <v>2</v>
      </c>
      <c r="AL164" s="2">
        <f>IF(抽出データ!AZ164-2&lt;0,0,抽出データ!AZ164-2)</f>
        <v>2</v>
      </c>
      <c r="AM164" s="2">
        <f>IF(抽出データ!BB164-2&lt;0,0,抽出データ!BB164-2)</f>
        <v>2</v>
      </c>
      <c r="AN164" s="2">
        <f>IF(抽出データ!BD164-2&lt;0,0,抽出データ!BD164-2)</f>
        <v>2</v>
      </c>
      <c r="AO164" s="2">
        <f>MIN(2,IF(抽出データ!BE164-2&lt;0,0,抽出データ!BE164-2))</f>
        <v>2</v>
      </c>
      <c r="AP164" s="2">
        <f>IF(抽出データ!BF164-2&lt;0,0,抽出データ!BF164-2)</f>
        <v>2</v>
      </c>
      <c r="AQ164" s="2">
        <f>IF(抽出データ!BG164-2&lt;0,0,抽出データ!BG164-2)</f>
        <v>2</v>
      </c>
      <c r="AR164" s="2">
        <f>IF(抽出データ!BH164-2&lt;0,0,抽出データ!BH164-2)</f>
        <v>2</v>
      </c>
      <c r="AS164" s="2">
        <f t="shared" si="37"/>
        <v>2</v>
      </c>
      <c r="AT164" s="2">
        <f>IF(抽出データ!DB164-2&lt;=0,1,2)</f>
        <v>1</v>
      </c>
      <c r="AU164" s="2">
        <f>IF(抽出データ!DD164-2&lt;0,0,抽出データ!DD164-2)</f>
        <v>2</v>
      </c>
      <c r="AV164" s="2">
        <f>IF(抽出データ!DE164-2&lt;0,0,抽出データ!DE164-2)</f>
        <v>2</v>
      </c>
      <c r="AW164" s="2">
        <f>IF(抽出データ!DF164-2&lt;0,0,IF(抽出データ!DF164&gt;3,2,1))</f>
        <v>1</v>
      </c>
      <c r="AX164" s="2">
        <f>IF(抽出データ!DG164-2&lt;=0,1,2)</f>
        <v>1</v>
      </c>
      <c r="AY164" s="8">
        <v>5</v>
      </c>
      <c r="AZ164" s="2">
        <v>4</v>
      </c>
      <c r="BA164" s="2">
        <v>4</v>
      </c>
      <c r="BI164" s="4" t="s">
        <v>445</v>
      </c>
      <c r="BJ164" s="2">
        <v>1</v>
      </c>
      <c r="BK164" s="2">
        <v>100</v>
      </c>
      <c r="BL164" s="2">
        <v>1</v>
      </c>
      <c r="BM164" s="2">
        <v>23000</v>
      </c>
      <c r="BO164" s="2">
        <v>6</v>
      </c>
      <c r="BP164" s="2">
        <v>6</v>
      </c>
      <c r="BQ164" s="2">
        <v>6</v>
      </c>
      <c r="BR164" s="2">
        <v>4</v>
      </c>
      <c r="BS164" s="2">
        <v>4</v>
      </c>
      <c r="BT164" s="2">
        <v>3</v>
      </c>
      <c r="BV164" s="2">
        <f t="shared" si="38"/>
        <v>91</v>
      </c>
      <c r="BW164" s="2">
        <f t="shared" si="39"/>
        <v>39</v>
      </c>
      <c r="BX164" s="2">
        <f t="shared" si="40"/>
        <v>13</v>
      </c>
      <c r="BY164" s="2">
        <f t="shared" si="41"/>
        <v>23</v>
      </c>
      <c r="BZ164" s="2">
        <f t="shared" si="42"/>
        <v>42</v>
      </c>
      <c r="CA164" s="2">
        <f t="shared" si="43"/>
        <v>26</v>
      </c>
      <c r="CB164" s="2">
        <f t="shared" si="44"/>
        <v>13</v>
      </c>
      <c r="CC164" s="2">
        <f t="shared" si="45"/>
        <v>21</v>
      </c>
      <c r="CD164" s="2">
        <f t="shared" si="46"/>
        <v>27</v>
      </c>
      <c r="CE164" s="2">
        <f t="shared" si="47"/>
        <v>21</v>
      </c>
      <c r="CF164" s="2">
        <f t="shared" si="48"/>
        <v>16</v>
      </c>
      <c r="CG164" s="2">
        <f t="shared" si="49"/>
        <v>28</v>
      </c>
      <c r="CH164" s="2">
        <f t="shared" si="53"/>
        <v>7</v>
      </c>
      <c r="CI164" s="2">
        <f t="shared" si="50"/>
        <v>14</v>
      </c>
      <c r="CJ164" s="2">
        <f t="shared" si="51"/>
        <v>39</v>
      </c>
      <c r="CK164" s="2">
        <f>55+IF(抽出データ!BJ164=1,60,0)+IF(抽出データ!BK164=1,25,0)+IF(抽出データ!BM164=1,5,0)+IF(抽出データ!BL164=1,5,0)+IF(抽出データ!BN164=1,5,0)</f>
        <v>140</v>
      </c>
      <c r="CL164" s="2">
        <f>(80+IF(抽出データ!BR164=1,12,0)+IF(SUM(抽出データ!BS164:BV164,抽出データ!CB164)&gt;1,22,IF(SUM(抽出データ!BS164:BV164,抽出データ!CB164)=1,11,0)))</f>
        <v>114</v>
      </c>
      <c r="CM164" s="2">
        <f>80+IF(抽出データ!CH164=1,40,0)+IF(抽出データ!CI164=1,20,0)+IF(抽出データ!CJ164=1,20,0)</f>
        <v>140</v>
      </c>
      <c r="CN164" s="2">
        <f>80+IF(抽出データ!CN164=1,10,0)+IF(抽出データ!CO164=1,5,0)+IF(抽出データ!CP164=1,10,0)+12</f>
        <v>107</v>
      </c>
      <c r="CO164" s="2">
        <f>IF(SUM(抽出データ!CT164:CW164)&gt;0,120,100)</f>
        <v>120</v>
      </c>
      <c r="CQ164" s="2">
        <f t="shared" si="52"/>
        <v>127.89999999999999</v>
      </c>
    </row>
    <row r="165" spans="1:95">
      <c r="A165" s="2">
        <v>2013</v>
      </c>
      <c r="B165" s="2">
        <v>1500</v>
      </c>
      <c r="C165" s="2">
        <v>5</v>
      </c>
      <c r="D165" s="2">
        <f t="shared" si="36"/>
        <v>300</v>
      </c>
      <c r="E165" s="4" t="s">
        <v>168</v>
      </c>
      <c r="F165" s="2">
        <f>IF(抽出データ!S165-2&lt;0,0,抽出データ!S165-2)</f>
        <v>1</v>
      </c>
      <c r="G165" s="2">
        <f>IF(抽出データ!T165-2&lt;0,0,抽出データ!T165-2)</f>
        <v>0</v>
      </c>
      <c r="H165" s="2">
        <f>IF(抽出データ!U165-2&lt;0,0,抽出データ!U165-2)</f>
        <v>1</v>
      </c>
      <c r="I165" s="2">
        <f>IF(抽出データ!V165-2&lt;0,0,抽出データ!V165-2)</f>
        <v>0</v>
      </c>
      <c r="J165" s="2">
        <f>MIN(2,IF(抽出データ!W165-2&lt;0,0,抽出データ!W165-2))</f>
        <v>1</v>
      </c>
      <c r="K165" s="2">
        <f>IF(抽出データ!X165-2&lt;0,0,抽出データ!X165-2)</f>
        <v>0</v>
      </c>
      <c r="L165" s="2">
        <f>IF(抽出データ!Y165-2&lt;0,0,抽出データ!Y165-2)</f>
        <v>1</v>
      </c>
      <c r="M165" s="2">
        <f>IF(抽出データ!Z165-2&lt;0,0,抽出データ!Z165-2)</f>
        <v>2</v>
      </c>
      <c r="N165" s="2">
        <f>IF(抽出データ!AB165-2&lt;0,0,抽出データ!AB165-2)</f>
        <v>2</v>
      </c>
      <c r="O165" s="2">
        <f>IF(抽出データ!AC165-2&lt;0,0,抽出データ!AC165-2)</f>
        <v>2</v>
      </c>
      <c r="P165" s="2">
        <f>IF(抽出データ!AD165-2&lt;0,0,抽出データ!AD165-2)</f>
        <v>0</v>
      </c>
      <c r="Q165" s="2">
        <f>IF(抽出データ!AE165-2&lt;0,0,抽出データ!AE165-2)</f>
        <v>0</v>
      </c>
      <c r="R165" s="2">
        <f>IF(抽出データ!AF165-2&lt;0,0,抽出データ!AF165-2)</f>
        <v>0</v>
      </c>
      <c r="S165" s="2">
        <f>IF(抽出データ!AG165-2&lt;0,0,抽出データ!AG165-2)</f>
        <v>1</v>
      </c>
      <c r="T165" s="2">
        <f>IF(抽出データ!AH165-2&lt;0,0,抽出データ!AH165-2)</f>
        <v>2</v>
      </c>
      <c r="U165" s="2">
        <f>IF(抽出データ!AI165-2&lt;0,0,抽出データ!AI165-2)</f>
        <v>1</v>
      </c>
      <c r="V165" s="2">
        <f>IF(抽出データ!AJ165-2&lt;0,0,抽出データ!AJ165-2)</f>
        <v>1</v>
      </c>
      <c r="W165" s="2">
        <f>IF(抽出データ!AK165-2&lt;0,0,抽出データ!AK165-2)</f>
        <v>0</v>
      </c>
      <c r="X165" s="2">
        <f>IF(抽出データ!AL165-2&lt;0,0,抽出データ!AL165-2)</f>
        <v>2</v>
      </c>
      <c r="Y165" s="2">
        <f>IF(抽出データ!AM165-2&lt;0,0,抽出データ!AM165-2)</f>
        <v>1</v>
      </c>
      <c r="Z165" s="2">
        <f>IF(抽出データ!AN165-2&lt;0,0,抽出データ!AN165-2)</f>
        <v>0</v>
      </c>
      <c r="AA165" s="2">
        <f>IF(抽出データ!AO165-2&lt;0,0,抽出データ!AO165-2)</f>
        <v>2</v>
      </c>
      <c r="AB165" s="2">
        <f>IF(抽出データ!AP165-2&lt;0,0,抽出データ!AP165-2)</f>
        <v>2</v>
      </c>
      <c r="AC165" s="2">
        <f>IF(抽出データ!AQ165-2&lt;0,0,抽出データ!AQ165-2)</f>
        <v>2</v>
      </c>
      <c r="AD165" s="2">
        <f>IF(抽出データ!AR165-2&lt;=0,1,2)</f>
        <v>2</v>
      </c>
      <c r="AE165" s="2">
        <f>IF(抽出データ!AS165-2&lt;=0,1,2)</f>
        <v>2</v>
      </c>
      <c r="AF165" s="2">
        <f>IF(抽出データ!AT165-2&lt;=0,1,2)</f>
        <v>1</v>
      </c>
      <c r="AG165" s="2">
        <f>IF(抽出データ!AU165-2&lt;=0,1,2)</f>
        <v>1</v>
      </c>
      <c r="AH165" s="2">
        <f>IF(抽出データ!AV165-2&lt;=0,1,2)</f>
        <v>1</v>
      </c>
      <c r="AI165" s="2">
        <f>IF(抽出データ!AW165-2&lt;=0,1,2)</f>
        <v>1</v>
      </c>
      <c r="AJ165" s="2">
        <f>IF(抽出データ!AX165-2&lt;=0,1,2)</f>
        <v>1</v>
      </c>
      <c r="AK165" s="2">
        <f>IF(抽出データ!AY165-2&lt;=0,1,2)</f>
        <v>1</v>
      </c>
      <c r="AL165" s="2">
        <f>IF(抽出データ!AZ165-2&lt;0,0,抽出データ!AZ165-2)</f>
        <v>2</v>
      </c>
      <c r="AM165" s="2">
        <f>IF(抽出データ!BB165-2&lt;0,0,抽出データ!BB165-2)</f>
        <v>1</v>
      </c>
      <c r="AN165" s="2">
        <f>IF(抽出データ!BD165-2&lt;0,0,抽出データ!BD165-2)</f>
        <v>0</v>
      </c>
      <c r="AO165" s="2">
        <f>MIN(2,IF(抽出データ!BE165-2&lt;0,0,抽出データ!BE165-2))</f>
        <v>0</v>
      </c>
      <c r="AP165" s="2">
        <f>IF(抽出データ!BF165-2&lt;0,0,抽出データ!BF165-2)</f>
        <v>2</v>
      </c>
      <c r="AQ165" s="2">
        <f>IF(抽出データ!BG165-2&lt;0,0,抽出データ!BG165-2)</f>
        <v>1</v>
      </c>
      <c r="AR165" s="2">
        <f>IF(抽出データ!BH165-2&lt;0,0,抽出データ!BH165-2)</f>
        <v>1</v>
      </c>
      <c r="AS165" s="2">
        <f t="shared" si="37"/>
        <v>0</v>
      </c>
      <c r="AT165" s="2">
        <f>IF(抽出データ!DB165-2&lt;=0,1,2)</f>
        <v>1</v>
      </c>
      <c r="AU165" s="2">
        <f>IF(抽出データ!DD165-2&lt;0,0,抽出データ!DD165-2)</f>
        <v>1</v>
      </c>
      <c r="AV165" s="2">
        <f>IF(抽出データ!DE165-2&lt;0,0,抽出データ!DE165-2)</f>
        <v>1</v>
      </c>
      <c r="AW165" s="2">
        <f>IF(抽出データ!DF165-2&lt;0,0,IF(抽出データ!DF165&gt;3,2,1))</f>
        <v>1</v>
      </c>
      <c r="AX165" s="2">
        <f>IF(抽出データ!DG165-2&lt;=0,1,2)</f>
        <v>1</v>
      </c>
      <c r="AY165" s="8">
        <v>1</v>
      </c>
      <c r="AZ165" s="2">
        <v>3</v>
      </c>
      <c r="BA165" s="2">
        <v>2</v>
      </c>
      <c r="BB165" s="2">
        <v>0</v>
      </c>
      <c r="BC165" s="2">
        <v>0</v>
      </c>
      <c r="BD165" s="2">
        <v>0</v>
      </c>
      <c r="BE165" s="2">
        <v>1</v>
      </c>
      <c r="BF165" s="2">
        <v>0</v>
      </c>
      <c r="BG165" s="2">
        <v>1</v>
      </c>
      <c r="BH165" s="2">
        <v>0</v>
      </c>
      <c r="BI165" s="4" t="s">
        <v>445</v>
      </c>
      <c r="BJ165" s="2">
        <v>1</v>
      </c>
      <c r="BK165" s="2">
        <v>85</v>
      </c>
      <c r="BL165" s="2">
        <v>1</v>
      </c>
      <c r="BM165" s="2">
        <v>13000</v>
      </c>
      <c r="BO165" s="2">
        <v>5</v>
      </c>
      <c r="BP165" s="2">
        <v>4</v>
      </c>
      <c r="BQ165" s="2">
        <v>4</v>
      </c>
      <c r="BR165" s="2">
        <v>4</v>
      </c>
      <c r="BS165" s="2">
        <v>4</v>
      </c>
      <c r="BT165" s="2">
        <v>4</v>
      </c>
      <c r="BV165" s="2">
        <f t="shared" si="38"/>
        <v>51</v>
      </c>
      <c r="BW165" s="2">
        <f t="shared" si="39"/>
        <v>19</v>
      </c>
      <c r="BX165" s="2">
        <f t="shared" si="40"/>
        <v>12</v>
      </c>
      <c r="BY165" s="2">
        <f t="shared" si="41"/>
        <v>13</v>
      </c>
      <c r="BZ165" s="2">
        <f t="shared" si="42"/>
        <v>26</v>
      </c>
      <c r="CA165" s="2">
        <f t="shared" si="43"/>
        <v>15</v>
      </c>
      <c r="CB165" s="2">
        <f t="shared" si="44"/>
        <v>8</v>
      </c>
      <c r="CC165" s="2">
        <f t="shared" si="45"/>
        <v>12</v>
      </c>
      <c r="CD165" s="2">
        <f t="shared" si="46"/>
        <v>16</v>
      </c>
      <c r="CE165" s="2">
        <f t="shared" si="47"/>
        <v>14</v>
      </c>
      <c r="CF165" s="2">
        <f t="shared" si="48"/>
        <v>10</v>
      </c>
      <c r="CG165" s="2">
        <f t="shared" si="49"/>
        <v>13</v>
      </c>
      <c r="CH165" s="2">
        <f t="shared" si="53"/>
        <v>4</v>
      </c>
      <c r="CI165" s="2">
        <f t="shared" si="50"/>
        <v>9</v>
      </c>
      <c r="CJ165" s="2">
        <f t="shared" si="51"/>
        <v>26</v>
      </c>
      <c r="CK165" s="2">
        <f>55+IF(抽出データ!BJ165=1,60,0)+IF(抽出データ!BK165=1,25,0)+IF(抽出データ!BM165=1,5,0)+IF(抽出データ!BL165=1,5,0)+IF(抽出データ!BN165=1,5,0)</f>
        <v>55</v>
      </c>
      <c r="CL165" s="2">
        <f>(80+IF(抽出データ!BR165=1,12,0)+IF(SUM(抽出データ!BS165:BV165,抽出データ!CB165)&gt;1,22,IF(SUM(抽出データ!BS165:BV165,抽出データ!CB165)=1,11,0)))</f>
        <v>91</v>
      </c>
      <c r="CM165" s="2">
        <f>80+IF(抽出データ!CH165=1,40,0)+IF(抽出データ!CI165=1,20,0)+IF(抽出データ!CJ165=1,20,0)</f>
        <v>80</v>
      </c>
      <c r="CN165" s="2">
        <f>80+IF(抽出データ!CN165=1,10,0)+IF(抽出データ!CO165=1,5,0)+IF(抽出データ!CP165=1,10,0)+12</f>
        <v>92</v>
      </c>
      <c r="CO165" s="2">
        <f>IF(SUM(抽出データ!CT165:CW165)&gt;0,120,100)</f>
        <v>100</v>
      </c>
      <c r="CQ165" s="2">
        <f t="shared" si="52"/>
        <v>75.5</v>
      </c>
    </row>
    <row r="166" spans="1:95">
      <c r="A166" s="2">
        <v>1983</v>
      </c>
      <c r="B166" s="2">
        <v>460</v>
      </c>
      <c r="C166" s="2">
        <v>5</v>
      </c>
      <c r="D166" s="2">
        <f t="shared" si="36"/>
        <v>92</v>
      </c>
      <c r="E166" s="4" t="s">
        <v>169</v>
      </c>
      <c r="F166" s="2">
        <f>IF(抽出データ!S166-2&lt;0,0,抽出データ!S166-2)</f>
        <v>2</v>
      </c>
      <c r="G166" s="2">
        <f>IF(抽出データ!T166-2&lt;0,0,抽出データ!T166-2)</f>
        <v>1</v>
      </c>
      <c r="H166" s="2">
        <f>IF(抽出データ!U166-2&lt;0,0,抽出データ!U166-2)</f>
        <v>1</v>
      </c>
      <c r="I166" s="2">
        <f>IF(抽出データ!V166-2&lt;0,0,抽出データ!V166-2)</f>
        <v>1</v>
      </c>
      <c r="J166" s="2">
        <f>MIN(2,IF(抽出データ!W166-2&lt;0,0,抽出データ!W166-2))</f>
        <v>0</v>
      </c>
      <c r="K166" s="2">
        <f>IF(抽出データ!X166-2&lt;0,0,抽出データ!X166-2)</f>
        <v>0</v>
      </c>
      <c r="L166" s="2">
        <f>IF(抽出データ!Y166-2&lt;0,0,抽出データ!Y166-2)</f>
        <v>0</v>
      </c>
      <c r="M166" s="2">
        <f>IF(抽出データ!Z166-2&lt;0,0,抽出データ!Z166-2)</f>
        <v>1</v>
      </c>
      <c r="N166" s="2">
        <f>IF(抽出データ!AB166-2&lt;0,0,抽出データ!AB166-2)</f>
        <v>0</v>
      </c>
      <c r="O166" s="2">
        <f>IF(抽出データ!AC166-2&lt;0,0,抽出データ!AC166-2)</f>
        <v>2</v>
      </c>
      <c r="P166" s="2">
        <f>IF(抽出データ!AD166-2&lt;0,0,抽出データ!AD166-2)</f>
        <v>2</v>
      </c>
      <c r="Q166" s="2">
        <f>IF(抽出データ!AE166-2&lt;0,0,抽出データ!AE166-2)</f>
        <v>1</v>
      </c>
      <c r="R166" s="2">
        <f>IF(抽出データ!AF166-2&lt;0,0,抽出データ!AF166-2)</f>
        <v>1</v>
      </c>
      <c r="S166" s="2">
        <f>IF(抽出データ!AG166-2&lt;0,0,抽出データ!AG166-2)</f>
        <v>1</v>
      </c>
      <c r="T166" s="2">
        <f>IF(抽出データ!AH166-2&lt;0,0,抽出データ!AH166-2)</f>
        <v>2</v>
      </c>
      <c r="U166" s="2">
        <f>IF(抽出データ!AI166-2&lt;0,0,抽出データ!AI166-2)</f>
        <v>0</v>
      </c>
      <c r="V166" s="2">
        <f>IF(抽出データ!AJ166-2&lt;0,0,抽出データ!AJ166-2)</f>
        <v>0</v>
      </c>
      <c r="W166" s="2">
        <f>IF(抽出データ!AK166-2&lt;0,0,抽出データ!AK166-2)</f>
        <v>1</v>
      </c>
      <c r="X166" s="2">
        <f>IF(抽出データ!AL166-2&lt;0,0,抽出データ!AL166-2)</f>
        <v>2</v>
      </c>
      <c r="Y166" s="2">
        <f>IF(抽出データ!AM166-2&lt;0,0,抽出データ!AM166-2)</f>
        <v>2</v>
      </c>
      <c r="Z166" s="2">
        <f>IF(抽出データ!AN166-2&lt;0,0,抽出データ!AN166-2)</f>
        <v>1</v>
      </c>
      <c r="AA166" s="2">
        <f>IF(抽出データ!AO166-2&lt;0,0,抽出データ!AO166-2)</f>
        <v>1</v>
      </c>
      <c r="AB166" s="2">
        <f>IF(抽出データ!AP166-2&lt;0,0,抽出データ!AP166-2)</f>
        <v>1</v>
      </c>
      <c r="AC166" s="2">
        <f>IF(抽出データ!AQ166-2&lt;0,0,抽出データ!AQ166-2)</f>
        <v>1</v>
      </c>
      <c r="AD166" s="2">
        <f>IF(抽出データ!AR166-2&lt;=0,1,2)</f>
        <v>1</v>
      </c>
      <c r="AE166" s="2">
        <f>IF(抽出データ!AS166-2&lt;=0,1,2)</f>
        <v>1</v>
      </c>
      <c r="AF166" s="2">
        <f>IF(抽出データ!AT166-2&lt;=0,1,2)</f>
        <v>1</v>
      </c>
      <c r="AG166" s="2">
        <f>IF(抽出データ!AU166-2&lt;=0,1,2)</f>
        <v>1</v>
      </c>
      <c r="AH166" s="2">
        <f>IF(抽出データ!AV166-2&lt;=0,1,2)</f>
        <v>2</v>
      </c>
      <c r="AI166" s="2">
        <f>IF(抽出データ!AW166-2&lt;=0,1,2)</f>
        <v>2</v>
      </c>
      <c r="AJ166" s="2">
        <f>IF(抽出データ!AX166-2&lt;=0,1,2)</f>
        <v>1</v>
      </c>
      <c r="AK166" s="2">
        <f>IF(抽出データ!AY166-2&lt;=0,1,2)</f>
        <v>1</v>
      </c>
      <c r="AL166" s="2">
        <f>IF(抽出データ!AZ166-2&lt;0,0,抽出データ!AZ166-2)</f>
        <v>2</v>
      </c>
      <c r="AM166" s="2">
        <f>IF(抽出データ!BB166-2&lt;0,0,抽出データ!BB166-2)</f>
        <v>1</v>
      </c>
      <c r="AN166" s="2">
        <f>IF(抽出データ!BD166-2&lt;0,0,抽出データ!BD166-2)</f>
        <v>2</v>
      </c>
      <c r="AO166" s="2">
        <f>MIN(2,IF(抽出データ!BE166-2&lt;0,0,抽出データ!BE166-2))</f>
        <v>0</v>
      </c>
      <c r="AP166" s="2">
        <f>IF(抽出データ!BF166-2&lt;0,0,抽出データ!BF166-2)</f>
        <v>2</v>
      </c>
      <c r="AQ166" s="2">
        <f>IF(抽出データ!BG166-2&lt;0,0,抽出データ!BG166-2)</f>
        <v>1</v>
      </c>
      <c r="AR166" s="2">
        <f>IF(抽出データ!BH166-2&lt;0,0,抽出データ!BH166-2)</f>
        <v>0</v>
      </c>
      <c r="AS166" s="2">
        <f t="shared" si="37"/>
        <v>0</v>
      </c>
      <c r="AT166" s="2">
        <f>IF(抽出データ!DB166-2&lt;=0,1,2)</f>
        <v>1</v>
      </c>
      <c r="AU166" s="2">
        <f>IF(抽出データ!DD166-2&lt;0,0,抽出データ!DD166-2)</f>
        <v>0</v>
      </c>
      <c r="AV166" s="2">
        <f>IF(抽出データ!DE166-2&lt;0,0,抽出データ!DE166-2)</f>
        <v>1</v>
      </c>
      <c r="AW166" s="2">
        <f>IF(抽出データ!DF166-2&lt;0,0,IF(抽出データ!DF166&gt;3,2,1))</f>
        <v>1</v>
      </c>
      <c r="AX166" s="2">
        <f>IF(抽出データ!DG166-2&lt;=0,1,2)</f>
        <v>1</v>
      </c>
      <c r="AY166" s="8">
        <v>3</v>
      </c>
      <c r="AZ166" s="2">
        <v>2</v>
      </c>
      <c r="BA166" s="2">
        <v>2</v>
      </c>
      <c r="BB166" s="2">
        <v>0</v>
      </c>
      <c r="BC166" s="2">
        <v>1</v>
      </c>
      <c r="BD166" s="2">
        <v>1</v>
      </c>
      <c r="BE166" s="2">
        <v>0</v>
      </c>
      <c r="BF166" s="2">
        <v>1</v>
      </c>
      <c r="BG166" s="2">
        <v>0</v>
      </c>
      <c r="BH166" s="2">
        <v>0</v>
      </c>
      <c r="BI166" s="4" t="s">
        <v>445</v>
      </c>
      <c r="BJ166" s="2">
        <v>1</v>
      </c>
      <c r="BK166" s="2">
        <v>100</v>
      </c>
      <c r="BL166" s="2">
        <v>3</v>
      </c>
      <c r="BO166" s="2">
        <v>3</v>
      </c>
      <c r="BP166" s="2">
        <v>4</v>
      </c>
      <c r="BQ166" s="2">
        <v>4</v>
      </c>
      <c r="BR166" s="2">
        <v>4</v>
      </c>
      <c r="BS166" s="2">
        <v>4</v>
      </c>
      <c r="BT166" s="2">
        <v>3</v>
      </c>
      <c r="BV166" s="2">
        <f t="shared" si="38"/>
        <v>51</v>
      </c>
      <c r="BW166" s="2">
        <f t="shared" si="39"/>
        <v>23</v>
      </c>
      <c r="BX166" s="2">
        <f t="shared" si="40"/>
        <v>8</v>
      </c>
      <c r="BY166" s="2">
        <f t="shared" si="41"/>
        <v>14</v>
      </c>
      <c r="BZ166" s="2">
        <f t="shared" si="42"/>
        <v>27</v>
      </c>
      <c r="CA166" s="2">
        <f t="shared" si="43"/>
        <v>11</v>
      </c>
      <c r="CB166" s="2">
        <f t="shared" si="44"/>
        <v>8</v>
      </c>
      <c r="CC166" s="2">
        <f t="shared" si="45"/>
        <v>14</v>
      </c>
      <c r="CD166" s="2">
        <f t="shared" si="46"/>
        <v>16</v>
      </c>
      <c r="CE166" s="2">
        <f t="shared" si="47"/>
        <v>14</v>
      </c>
      <c r="CF166" s="2">
        <f t="shared" si="48"/>
        <v>10</v>
      </c>
      <c r="CG166" s="2">
        <f t="shared" si="49"/>
        <v>17</v>
      </c>
      <c r="CH166" s="2">
        <f t="shared" si="53"/>
        <v>4</v>
      </c>
      <c r="CI166" s="2">
        <f t="shared" si="50"/>
        <v>10</v>
      </c>
      <c r="CJ166" s="2">
        <f t="shared" si="51"/>
        <v>18</v>
      </c>
      <c r="CK166" s="2">
        <f>55+IF(抽出データ!BJ166=1,60,0)+IF(抽出データ!BK166=1,25,0)+IF(抽出データ!BM166=1,5,0)+IF(抽出データ!BL166=1,5,0)+IF(抽出データ!BN166=1,5,0)</f>
        <v>55</v>
      </c>
      <c r="CL166" s="2">
        <f>(80+IF(抽出データ!BR166=1,12,0)+IF(SUM(抽出データ!BS166:BV166,抽出データ!CB166)&gt;1,22,IF(SUM(抽出データ!BS166:BV166,抽出データ!CB166)=1,11,0)))</f>
        <v>92</v>
      </c>
      <c r="CM166" s="2">
        <f>80+IF(抽出データ!CH166=1,40,0)+IF(抽出データ!CI166=1,20,0)+IF(抽出データ!CJ166=1,20,0)</f>
        <v>80</v>
      </c>
      <c r="CN166" s="2">
        <f>80+IF(抽出データ!CN166=1,10,0)+IF(抽出データ!CO166=1,5,0)+IF(抽出データ!CP166=1,10,0)+12</f>
        <v>92</v>
      </c>
      <c r="CO166" s="2">
        <f>IF(SUM(抽出データ!CT166:CW166)&gt;0,120,100)</f>
        <v>100</v>
      </c>
      <c r="CQ166" s="2">
        <f t="shared" si="52"/>
        <v>75.8</v>
      </c>
    </row>
    <row r="167" spans="1:95">
      <c r="A167" s="2">
        <v>1982</v>
      </c>
      <c r="B167" s="2">
        <v>100</v>
      </c>
      <c r="C167" s="2">
        <v>1</v>
      </c>
      <c r="D167" s="2">
        <f t="shared" si="36"/>
        <v>100</v>
      </c>
      <c r="E167" s="4" t="s">
        <v>170</v>
      </c>
      <c r="F167" s="2">
        <f>IF(抽出データ!S167-2&lt;0,0,抽出データ!S167-2)</f>
        <v>2</v>
      </c>
      <c r="G167" s="2">
        <f>IF(抽出データ!T167-2&lt;0,0,抽出データ!T167-2)</f>
        <v>2</v>
      </c>
      <c r="H167" s="2">
        <f>IF(抽出データ!U167-2&lt;0,0,抽出データ!U167-2)</f>
        <v>0</v>
      </c>
      <c r="I167" s="2">
        <f>IF(抽出データ!V167-2&lt;0,0,抽出データ!V167-2)</f>
        <v>2</v>
      </c>
      <c r="J167" s="2">
        <f>MIN(2,IF(抽出データ!W167-2&lt;0,0,抽出データ!W167-2))</f>
        <v>0</v>
      </c>
      <c r="K167" s="2">
        <f>IF(抽出データ!X167-2&lt;0,0,抽出データ!X167-2)</f>
        <v>0</v>
      </c>
      <c r="L167" s="2">
        <f>IF(抽出データ!Y167-2&lt;0,0,抽出データ!Y167-2)</f>
        <v>0</v>
      </c>
      <c r="M167" s="2">
        <f>IF(抽出データ!Z167-2&lt;0,0,抽出データ!Z167-2)</f>
        <v>0</v>
      </c>
      <c r="N167" s="2">
        <f>IF(抽出データ!AB167-2&lt;0,0,抽出データ!AB167-2)</f>
        <v>1</v>
      </c>
      <c r="O167" s="2">
        <f>IF(抽出データ!AC167-2&lt;0,0,抽出データ!AC167-2)</f>
        <v>2</v>
      </c>
      <c r="P167" s="2">
        <f>IF(抽出データ!AD167-2&lt;0,0,抽出データ!AD167-2)</f>
        <v>2</v>
      </c>
      <c r="Q167" s="2">
        <f>IF(抽出データ!AE167-2&lt;0,0,抽出データ!AE167-2)</f>
        <v>2</v>
      </c>
      <c r="R167" s="2">
        <f>IF(抽出データ!AF167-2&lt;0,0,抽出データ!AF167-2)</f>
        <v>1</v>
      </c>
      <c r="S167" s="2">
        <f>IF(抽出データ!AG167-2&lt;0,0,抽出データ!AG167-2)</f>
        <v>1</v>
      </c>
      <c r="T167" s="2">
        <f>IF(抽出データ!AH167-2&lt;0,0,抽出データ!AH167-2)</f>
        <v>2</v>
      </c>
      <c r="U167" s="2">
        <f>IF(抽出データ!AI167-2&lt;0,0,抽出データ!AI167-2)</f>
        <v>2</v>
      </c>
      <c r="V167" s="2">
        <f>IF(抽出データ!AJ167-2&lt;0,0,抽出データ!AJ167-2)</f>
        <v>1</v>
      </c>
      <c r="W167" s="2">
        <f>IF(抽出データ!AK167-2&lt;0,0,抽出データ!AK167-2)</f>
        <v>1</v>
      </c>
      <c r="X167" s="2">
        <f>IF(抽出データ!AL167-2&lt;0,0,抽出データ!AL167-2)</f>
        <v>1</v>
      </c>
      <c r="Y167" s="2">
        <f>IF(抽出データ!AM167-2&lt;0,0,抽出データ!AM167-2)</f>
        <v>2</v>
      </c>
      <c r="Z167" s="2">
        <f>IF(抽出データ!AN167-2&lt;0,0,抽出データ!AN167-2)</f>
        <v>0</v>
      </c>
      <c r="AA167" s="2">
        <f>IF(抽出データ!AO167-2&lt;0,0,抽出データ!AO167-2)</f>
        <v>2</v>
      </c>
      <c r="AB167" s="2">
        <f>IF(抽出データ!AP167-2&lt;0,0,抽出データ!AP167-2)</f>
        <v>1</v>
      </c>
      <c r="AC167" s="2">
        <f>IF(抽出データ!AQ167-2&lt;0,0,抽出データ!AQ167-2)</f>
        <v>2</v>
      </c>
      <c r="AD167" s="2">
        <f>IF(抽出データ!AR167-2&lt;=0,1,2)</f>
        <v>2</v>
      </c>
      <c r="AE167" s="2">
        <f>IF(抽出データ!AS167-2&lt;=0,1,2)</f>
        <v>1</v>
      </c>
      <c r="AF167" s="2">
        <f>IF(抽出データ!AT167-2&lt;=0,1,2)</f>
        <v>2</v>
      </c>
      <c r="AG167" s="2">
        <f>IF(抽出データ!AU167-2&lt;=0,1,2)</f>
        <v>1</v>
      </c>
      <c r="AH167" s="2">
        <f>IF(抽出データ!AV167-2&lt;=0,1,2)</f>
        <v>1</v>
      </c>
      <c r="AI167" s="2">
        <f>IF(抽出データ!AW167-2&lt;=0,1,2)</f>
        <v>1</v>
      </c>
      <c r="AJ167" s="2">
        <f>IF(抽出データ!AX167-2&lt;=0,1,2)</f>
        <v>1</v>
      </c>
      <c r="AK167" s="2">
        <f>IF(抽出データ!AY167-2&lt;=0,1,2)</f>
        <v>2</v>
      </c>
      <c r="AL167" s="2">
        <f>IF(抽出データ!AZ167-2&lt;0,0,抽出データ!AZ167-2)</f>
        <v>1</v>
      </c>
      <c r="AM167" s="2">
        <f>IF(抽出データ!BB167-2&lt;0,0,抽出データ!BB167-2)</f>
        <v>0</v>
      </c>
      <c r="AN167" s="2">
        <f>IF(抽出データ!BD167-2&lt;0,0,抽出データ!BD167-2)</f>
        <v>0</v>
      </c>
      <c r="AO167" s="2">
        <f>MIN(2,IF(抽出データ!BE167-2&lt;0,0,抽出データ!BE167-2))</f>
        <v>0</v>
      </c>
      <c r="AP167" s="2">
        <f>IF(抽出データ!BF167-2&lt;0,0,抽出データ!BF167-2)</f>
        <v>0</v>
      </c>
      <c r="AQ167" s="2">
        <f>IF(抽出データ!BG167-2&lt;0,0,抽出データ!BG167-2)</f>
        <v>1</v>
      </c>
      <c r="AR167" s="2">
        <f>IF(抽出データ!BH167-2&lt;0,0,抽出データ!BH167-2)</f>
        <v>1</v>
      </c>
      <c r="AS167" s="2">
        <f t="shared" si="37"/>
        <v>0</v>
      </c>
      <c r="AT167" s="2">
        <f>IF(抽出データ!DB167-2&lt;=0,1,2)</f>
        <v>1</v>
      </c>
      <c r="AU167" s="2">
        <f>IF(抽出データ!DD167-2&lt;0,0,抽出データ!DD167-2)</f>
        <v>0</v>
      </c>
      <c r="AV167" s="2">
        <f>IF(抽出データ!DE167-2&lt;0,0,抽出データ!DE167-2)</f>
        <v>0</v>
      </c>
      <c r="AW167" s="2">
        <f>IF(抽出データ!DF167-2&lt;0,0,IF(抽出データ!DF167&gt;3,2,1))</f>
        <v>2</v>
      </c>
      <c r="AX167" s="2">
        <f>IF(抽出データ!DG167-2&lt;=0,1,2)</f>
        <v>2</v>
      </c>
      <c r="AY167" s="8">
        <v>5</v>
      </c>
      <c r="AZ167" s="2">
        <v>4</v>
      </c>
      <c r="BA167" s="2">
        <v>3</v>
      </c>
      <c r="BI167" s="4" t="s">
        <v>445</v>
      </c>
      <c r="BJ167" s="2">
        <v>2</v>
      </c>
      <c r="BL167" s="2">
        <v>3</v>
      </c>
      <c r="BO167" s="2">
        <v>5</v>
      </c>
      <c r="BP167" s="2">
        <v>5</v>
      </c>
      <c r="BQ167" s="2">
        <v>5</v>
      </c>
      <c r="BR167" s="2">
        <v>4</v>
      </c>
      <c r="BS167" s="2">
        <v>4</v>
      </c>
      <c r="BT167" s="2">
        <v>3</v>
      </c>
      <c r="BV167" s="2">
        <f t="shared" si="38"/>
        <v>50.5</v>
      </c>
      <c r="BW167" s="2">
        <f t="shared" si="39"/>
        <v>25</v>
      </c>
      <c r="BX167" s="2">
        <f t="shared" si="40"/>
        <v>11</v>
      </c>
      <c r="BY167" s="2">
        <f t="shared" si="41"/>
        <v>10</v>
      </c>
      <c r="BZ167" s="2">
        <f t="shared" si="42"/>
        <v>31</v>
      </c>
      <c r="CA167" s="2">
        <f t="shared" si="43"/>
        <v>12</v>
      </c>
      <c r="CB167" s="2">
        <f t="shared" si="44"/>
        <v>6</v>
      </c>
      <c r="CC167" s="2">
        <f t="shared" si="45"/>
        <v>15</v>
      </c>
      <c r="CD167" s="2">
        <f t="shared" si="46"/>
        <v>19</v>
      </c>
      <c r="CE167" s="2">
        <f t="shared" si="47"/>
        <v>16</v>
      </c>
      <c r="CF167" s="2">
        <f t="shared" si="48"/>
        <v>10</v>
      </c>
      <c r="CG167" s="2">
        <f t="shared" si="49"/>
        <v>19</v>
      </c>
      <c r="CH167" s="2">
        <f t="shared" si="53"/>
        <v>5</v>
      </c>
      <c r="CI167" s="2">
        <f t="shared" si="50"/>
        <v>7</v>
      </c>
      <c r="CJ167" s="2">
        <f t="shared" si="51"/>
        <v>17.5</v>
      </c>
      <c r="CK167" s="2">
        <f>55+IF(抽出データ!BJ167=1,60,0)+IF(抽出データ!BK167=1,25,0)+IF(抽出データ!BM167=1,5,0)+IF(抽出データ!BL167=1,5,0)+IF(抽出データ!BN167=1,5,0)</f>
        <v>60</v>
      </c>
      <c r="CL167" s="2">
        <f>(80+IF(抽出データ!BR167=1,12,0)+IF(SUM(抽出データ!BS167:BV167,抽出データ!CB167)&gt;1,22,IF(SUM(抽出データ!BS167:BV167,抽出データ!CB167)=1,11,0)))</f>
        <v>92</v>
      </c>
      <c r="CM167" s="2">
        <f>80+IF(抽出データ!CH167=1,40,0)+IF(抽出データ!CI167=1,20,0)+IF(抽出データ!CJ167=1,20,0)</f>
        <v>80</v>
      </c>
      <c r="CN167" s="2">
        <f>80+IF(抽出データ!CN167=1,10,0)+IF(抽出データ!CO167=1,5,0)+IF(抽出データ!CP167=1,10,0)+12</f>
        <v>97</v>
      </c>
      <c r="CO167" s="2">
        <f>IF(SUM(抽出データ!CT167:CW167)&gt;0,120,100)</f>
        <v>100</v>
      </c>
      <c r="CQ167" s="2">
        <f t="shared" si="52"/>
        <v>78.3</v>
      </c>
    </row>
    <row r="168" spans="1:95">
      <c r="A168" s="2">
        <v>2009</v>
      </c>
      <c r="B168" s="2">
        <v>5000</v>
      </c>
      <c r="C168" s="2">
        <v>10</v>
      </c>
      <c r="D168" s="2">
        <f t="shared" si="36"/>
        <v>500</v>
      </c>
      <c r="E168" s="4" t="s">
        <v>45</v>
      </c>
      <c r="F168" s="2">
        <f>IF(抽出データ!S168-2&lt;0,0,抽出データ!S168-2)</f>
        <v>1</v>
      </c>
      <c r="G168" s="2">
        <f>IF(抽出データ!T168-2&lt;0,0,抽出データ!T168-2)</f>
        <v>2</v>
      </c>
      <c r="H168" s="2">
        <f>IF(抽出データ!U168-2&lt;0,0,抽出データ!U168-2)</f>
        <v>2</v>
      </c>
      <c r="I168" s="2">
        <f>IF(抽出データ!V168-2&lt;0,0,抽出データ!V168-2)</f>
        <v>1</v>
      </c>
      <c r="J168" s="2">
        <f>MIN(2,IF(抽出データ!W168-2&lt;0,0,抽出データ!W168-2))</f>
        <v>2</v>
      </c>
      <c r="K168" s="2">
        <f>IF(抽出データ!X168-2&lt;0,0,抽出データ!X168-2)</f>
        <v>2</v>
      </c>
      <c r="L168" s="2">
        <f>IF(抽出データ!Y168-2&lt;0,0,抽出データ!Y168-2)</f>
        <v>2</v>
      </c>
      <c r="M168" s="2">
        <f>IF(抽出データ!Z168-2&lt;0,0,抽出データ!Z168-2)</f>
        <v>1</v>
      </c>
      <c r="N168" s="2">
        <f>IF(抽出データ!AB168-2&lt;0,0,抽出データ!AB168-2)</f>
        <v>2</v>
      </c>
      <c r="O168" s="2">
        <f>IF(抽出データ!AC168-2&lt;0,0,抽出データ!AC168-2)</f>
        <v>2</v>
      </c>
      <c r="P168" s="2">
        <f>IF(抽出データ!AD168-2&lt;0,0,抽出データ!AD168-2)</f>
        <v>2</v>
      </c>
      <c r="Q168" s="2">
        <f>IF(抽出データ!AE168-2&lt;0,0,抽出データ!AE168-2)</f>
        <v>1</v>
      </c>
      <c r="R168" s="2">
        <f>IF(抽出データ!AF168-2&lt;0,0,抽出データ!AF168-2)</f>
        <v>1</v>
      </c>
      <c r="S168" s="2">
        <f>IF(抽出データ!AG168-2&lt;0,0,抽出データ!AG168-2)</f>
        <v>1</v>
      </c>
      <c r="T168" s="2">
        <f>IF(抽出データ!AH168-2&lt;0,0,抽出データ!AH168-2)</f>
        <v>1</v>
      </c>
      <c r="U168" s="2">
        <f>IF(抽出データ!AI168-2&lt;0,0,抽出データ!AI168-2)</f>
        <v>1</v>
      </c>
      <c r="V168" s="2">
        <f>IF(抽出データ!AJ168-2&lt;0,0,抽出データ!AJ168-2)</f>
        <v>1</v>
      </c>
      <c r="W168" s="2">
        <f>IF(抽出データ!AK168-2&lt;0,0,抽出データ!AK168-2)</f>
        <v>1</v>
      </c>
      <c r="X168" s="2">
        <f>IF(抽出データ!AL168-2&lt;0,0,抽出データ!AL168-2)</f>
        <v>2</v>
      </c>
      <c r="Y168" s="2">
        <f>IF(抽出データ!AM168-2&lt;0,0,抽出データ!AM168-2)</f>
        <v>1</v>
      </c>
      <c r="Z168" s="2">
        <f>IF(抽出データ!AN168-2&lt;0,0,抽出データ!AN168-2)</f>
        <v>1</v>
      </c>
      <c r="AA168" s="2">
        <f>IF(抽出データ!AO168-2&lt;0,0,抽出データ!AO168-2)</f>
        <v>2</v>
      </c>
      <c r="AB168" s="2">
        <f>IF(抽出データ!AP168-2&lt;0,0,抽出データ!AP168-2)</f>
        <v>2</v>
      </c>
      <c r="AC168" s="2">
        <f>IF(抽出データ!AQ168-2&lt;0,0,抽出データ!AQ168-2)</f>
        <v>1</v>
      </c>
      <c r="AD168" s="2">
        <f>IF(抽出データ!AR168-2&lt;=0,1,2)</f>
        <v>1</v>
      </c>
      <c r="AE168" s="2">
        <f>IF(抽出データ!AS168-2&lt;=0,1,2)</f>
        <v>1</v>
      </c>
      <c r="AF168" s="2">
        <f>IF(抽出データ!AT168-2&lt;=0,1,2)</f>
        <v>2</v>
      </c>
      <c r="AG168" s="2">
        <f>IF(抽出データ!AU168-2&lt;=0,1,2)</f>
        <v>1</v>
      </c>
      <c r="AH168" s="2">
        <f>IF(抽出データ!AV168-2&lt;=0,1,2)</f>
        <v>2</v>
      </c>
      <c r="AI168" s="2">
        <f>IF(抽出データ!AW168-2&lt;=0,1,2)</f>
        <v>2</v>
      </c>
      <c r="AJ168" s="2">
        <f>IF(抽出データ!AX168-2&lt;=0,1,2)</f>
        <v>2</v>
      </c>
      <c r="AK168" s="2">
        <f>IF(抽出データ!AY168-2&lt;=0,1,2)</f>
        <v>2</v>
      </c>
      <c r="AL168" s="2">
        <f>IF(抽出データ!AZ168-2&lt;0,0,抽出データ!AZ168-2)</f>
        <v>1</v>
      </c>
      <c r="AM168" s="2">
        <f>IF(抽出データ!BB168-2&lt;0,0,抽出データ!BB168-2)</f>
        <v>1</v>
      </c>
      <c r="AN168" s="2">
        <f>IF(抽出データ!BD168-2&lt;0,0,抽出データ!BD168-2)</f>
        <v>1</v>
      </c>
      <c r="AO168" s="2">
        <f>MIN(2,IF(抽出データ!BE168-2&lt;0,0,抽出データ!BE168-2))</f>
        <v>2</v>
      </c>
      <c r="AP168" s="2">
        <f>IF(抽出データ!BF168-2&lt;0,0,抽出データ!BF168-2)</f>
        <v>1</v>
      </c>
      <c r="AQ168" s="2">
        <f>IF(抽出データ!BG168-2&lt;0,0,抽出データ!BG168-2)</f>
        <v>1</v>
      </c>
      <c r="AR168" s="2">
        <f>IF(抽出データ!BH168-2&lt;0,0,抽出データ!BH168-2)</f>
        <v>1</v>
      </c>
      <c r="AS168" s="2">
        <f t="shared" si="37"/>
        <v>0</v>
      </c>
      <c r="AT168" s="2">
        <f>IF(抽出データ!DB168-2&lt;=0,1,2)</f>
        <v>1</v>
      </c>
      <c r="AU168" s="2">
        <f>IF(抽出データ!DD168-2&lt;0,0,抽出データ!DD168-2)</f>
        <v>0</v>
      </c>
      <c r="AV168" s="2">
        <f>IF(抽出データ!DE168-2&lt;0,0,抽出データ!DE168-2)</f>
        <v>1</v>
      </c>
      <c r="AW168" s="2">
        <f>IF(抽出データ!DF168-2&lt;0,0,IF(抽出データ!DF168&gt;3,2,1))</f>
        <v>2</v>
      </c>
      <c r="AX168" s="2">
        <f>IF(抽出データ!DG168-2&lt;=0,1,2)</f>
        <v>2</v>
      </c>
      <c r="AY168" s="8">
        <v>2</v>
      </c>
      <c r="AZ168" s="2">
        <v>2</v>
      </c>
      <c r="BA168" s="2">
        <v>3</v>
      </c>
      <c r="BI168" s="4" t="s">
        <v>445</v>
      </c>
      <c r="BJ168" s="2">
        <v>1</v>
      </c>
      <c r="BK168" s="2">
        <v>90</v>
      </c>
      <c r="BL168" s="2">
        <v>1</v>
      </c>
      <c r="BM168" s="2">
        <v>28000</v>
      </c>
      <c r="BO168" s="2">
        <v>4</v>
      </c>
      <c r="BP168" s="2">
        <v>4</v>
      </c>
      <c r="BQ168" s="2">
        <v>3</v>
      </c>
      <c r="BR168" s="2">
        <v>5</v>
      </c>
      <c r="BS168" s="2">
        <v>5</v>
      </c>
      <c r="BT168" s="2">
        <v>5</v>
      </c>
      <c r="BV168" s="2">
        <f t="shared" si="38"/>
        <v>64.5</v>
      </c>
      <c r="BW168" s="2">
        <f t="shared" si="39"/>
        <v>32</v>
      </c>
      <c r="BX168" s="2">
        <f t="shared" si="40"/>
        <v>11</v>
      </c>
      <c r="BY168" s="2">
        <f t="shared" si="41"/>
        <v>17</v>
      </c>
      <c r="BZ168" s="2">
        <f t="shared" si="42"/>
        <v>38</v>
      </c>
      <c r="CA168" s="2">
        <f t="shared" si="43"/>
        <v>15</v>
      </c>
      <c r="CB168" s="2">
        <f t="shared" si="44"/>
        <v>10</v>
      </c>
      <c r="CC168" s="2">
        <f t="shared" si="45"/>
        <v>15</v>
      </c>
      <c r="CD168" s="2">
        <f t="shared" si="46"/>
        <v>27</v>
      </c>
      <c r="CE168" s="2">
        <f t="shared" si="47"/>
        <v>19</v>
      </c>
      <c r="CF168" s="2">
        <f t="shared" si="48"/>
        <v>13</v>
      </c>
      <c r="CG168" s="2">
        <f t="shared" si="49"/>
        <v>18</v>
      </c>
      <c r="CH168" s="2">
        <f t="shared" si="53"/>
        <v>6</v>
      </c>
      <c r="CI168" s="2">
        <f t="shared" si="50"/>
        <v>11</v>
      </c>
      <c r="CJ168" s="2">
        <f t="shared" si="51"/>
        <v>26.5</v>
      </c>
      <c r="CK168" s="2">
        <f>55+IF(抽出データ!BJ168=1,60,0)+IF(抽出データ!BK168=1,25,0)+IF(抽出データ!BM168=1,5,0)+IF(抽出データ!BL168=1,5,0)+IF(抽出データ!BN168=1,5,0)</f>
        <v>60</v>
      </c>
      <c r="CL168" s="2">
        <f>(80+IF(抽出データ!BR168=1,12,0)+IF(SUM(抽出データ!BS168:BV168,抽出データ!CB168)&gt;1,22,IF(SUM(抽出データ!BS168:BV168,抽出データ!CB168)=1,11,0)))</f>
        <v>102</v>
      </c>
      <c r="CM168" s="2">
        <f>80+IF(抽出データ!CH168=1,40,0)+IF(抽出データ!CI168=1,20,0)+IF(抽出データ!CJ168=1,20,0)</f>
        <v>100</v>
      </c>
      <c r="CN168" s="2">
        <f>80+IF(抽出データ!CN168=1,10,0)+IF(抽出データ!CO168=1,5,0)+IF(抽出データ!CP168=1,10,0)+12</f>
        <v>97</v>
      </c>
      <c r="CO168" s="2">
        <f>IF(SUM(抽出データ!CT168:CW168)&gt;0,120,100)</f>
        <v>120</v>
      </c>
      <c r="CQ168" s="2">
        <f t="shared" si="52"/>
        <v>85.3</v>
      </c>
    </row>
    <row r="169" spans="1:95">
      <c r="A169" s="2">
        <v>1991</v>
      </c>
      <c r="B169" s="2">
        <v>200</v>
      </c>
      <c r="C169" s="2">
        <v>1</v>
      </c>
      <c r="D169" s="2">
        <f t="shared" si="36"/>
        <v>200</v>
      </c>
      <c r="E169" s="4" t="s">
        <v>171</v>
      </c>
      <c r="F169" s="2">
        <f>IF(抽出データ!S169-2&lt;0,0,抽出データ!S169-2)</f>
        <v>1</v>
      </c>
      <c r="G169" s="2">
        <f>IF(抽出データ!T169-2&lt;0,0,抽出データ!T169-2)</f>
        <v>1</v>
      </c>
      <c r="H169" s="2">
        <f>IF(抽出データ!U169-2&lt;0,0,抽出データ!U169-2)</f>
        <v>2</v>
      </c>
      <c r="I169" s="2">
        <f>IF(抽出データ!V169-2&lt;0,0,抽出データ!V169-2)</f>
        <v>1</v>
      </c>
      <c r="J169" s="2">
        <f>MIN(2,IF(抽出データ!W169-2&lt;0,0,抽出データ!W169-2))</f>
        <v>0</v>
      </c>
      <c r="K169" s="2">
        <f>IF(抽出データ!X169-2&lt;0,0,抽出データ!X169-2)</f>
        <v>0</v>
      </c>
      <c r="L169" s="2">
        <f>IF(抽出データ!Y169-2&lt;0,0,抽出データ!Y169-2)</f>
        <v>0</v>
      </c>
      <c r="M169" s="2">
        <f>IF(抽出データ!Z169-2&lt;0,0,抽出データ!Z169-2)</f>
        <v>2</v>
      </c>
      <c r="N169" s="2">
        <f>IF(抽出データ!AB169-2&lt;0,0,抽出データ!AB169-2)</f>
        <v>1</v>
      </c>
      <c r="O169" s="2">
        <f>IF(抽出データ!AC169-2&lt;0,0,抽出データ!AC169-2)</f>
        <v>1</v>
      </c>
      <c r="P169" s="2">
        <f>IF(抽出データ!AD169-2&lt;0,0,抽出データ!AD169-2)</f>
        <v>1</v>
      </c>
      <c r="Q169" s="2">
        <f>IF(抽出データ!AE169-2&lt;0,0,抽出データ!AE169-2)</f>
        <v>2</v>
      </c>
      <c r="R169" s="2">
        <f>IF(抽出データ!AF169-2&lt;0,0,抽出データ!AF169-2)</f>
        <v>0</v>
      </c>
      <c r="S169" s="2">
        <f>IF(抽出データ!AG169-2&lt;0,0,抽出データ!AG169-2)</f>
        <v>1</v>
      </c>
      <c r="T169" s="2">
        <f>IF(抽出データ!AH169-2&lt;0,0,抽出データ!AH169-2)</f>
        <v>1</v>
      </c>
      <c r="U169" s="2">
        <f>IF(抽出データ!AI169-2&lt;0,0,抽出データ!AI169-2)</f>
        <v>1</v>
      </c>
      <c r="V169" s="2">
        <f>IF(抽出データ!AJ169-2&lt;0,0,抽出データ!AJ169-2)</f>
        <v>1</v>
      </c>
      <c r="W169" s="2">
        <f>IF(抽出データ!AK169-2&lt;0,0,抽出データ!AK169-2)</f>
        <v>1</v>
      </c>
      <c r="X169" s="2">
        <f>IF(抽出データ!AL169-2&lt;0,0,抽出データ!AL169-2)</f>
        <v>1</v>
      </c>
      <c r="Y169" s="2">
        <f>IF(抽出データ!AM169-2&lt;0,0,抽出データ!AM169-2)</f>
        <v>1</v>
      </c>
      <c r="Z169" s="2">
        <f>IF(抽出データ!AN169-2&lt;0,0,抽出データ!AN169-2)</f>
        <v>1</v>
      </c>
      <c r="AA169" s="2">
        <f>IF(抽出データ!AO169-2&lt;0,0,抽出データ!AO169-2)</f>
        <v>2</v>
      </c>
      <c r="AB169" s="2">
        <f>IF(抽出データ!AP169-2&lt;0,0,抽出データ!AP169-2)</f>
        <v>2</v>
      </c>
      <c r="AC169" s="2">
        <f>IF(抽出データ!AQ169-2&lt;0,0,抽出データ!AQ169-2)</f>
        <v>2</v>
      </c>
      <c r="AD169" s="2">
        <f>IF(抽出データ!AR169-2&lt;=0,1,2)</f>
        <v>2</v>
      </c>
      <c r="AE169" s="2">
        <f>IF(抽出データ!AS169-2&lt;=0,1,2)</f>
        <v>1</v>
      </c>
      <c r="AF169" s="2">
        <f>IF(抽出データ!AT169-2&lt;=0,1,2)</f>
        <v>2</v>
      </c>
      <c r="AG169" s="2">
        <f>IF(抽出データ!AU169-2&lt;=0,1,2)</f>
        <v>2</v>
      </c>
      <c r="AH169" s="2">
        <f>IF(抽出データ!AV169-2&lt;=0,1,2)</f>
        <v>2</v>
      </c>
      <c r="AI169" s="2">
        <f>IF(抽出データ!AW169-2&lt;=0,1,2)</f>
        <v>2</v>
      </c>
      <c r="AJ169" s="2">
        <f>IF(抽出データ!AX169-2&lt;=0,1,2)</f>
        <v>1</v>
      </c>
      <c r="AK169" s="2">
        <f>IF(抽出データ!AY169-2&lt;=0,1,2)</f>
        <v>2</v>
      </c>
      <c r="AL169" s="2">
        <f>IF(抽出データ!AZ169-2&lt;0,0,抽出データ!AZ169-2)</f>
        <v>0</v>
      </c>
      <c r="AM169" s="2">
        <f>IF(抽出データ!BB169-2&lt;0,0,抽出データ!BB169-2)</f>
        <v>0</v>
      </c>
      <c r="AN169" s="2">
        <f>IF(抽出データ!BD169-2&lt;0,0,抽出データ!BD169-2)</f>
        <v>0</v>
      </c>
      <c r="AO169" s="2">
        <f>MIN(2,IF(抽出データ!BE169-2&lt;0,0,抽出データ!BE169-2))</f>
        <v>0</v>
      </c>
      <c r="AP169" s="2">
        <f>IF(抽出データ!BF169-2&lt;0,0,抽出データ!BF169-2)</f>
        <v>0</v>
      </c>
      <c r="AQ169" s="2">
        <f>IF(抽出データ!BG169-2&lt;0,0,抽出データ!BG169-2)</f>
        <v>1</v>
      </c>
      <c r="AR169" s="2">
        <f>IF(抽出データ!BH169-2&lt;0,0,抽出データ!BH169-2)</f>
        <v>2</v>
      </c>
      <c r="AS169" s="2">
        <f t="shared" si="37"/>
        <v>0</v>
      </c>
      <c r="AT169" s="2">
        <f>IF(抽出データ!DB169-2&lt;=0,1,2)</f>
        <v>1</v>
      </c>
      <c r="AU169" s="2">
        <f>IF(抽出データ!DD169-2&lt;0,0,抽出データ!DD169-2)</f>
        <v>0</v>
      </c>
      <c r="AV169" s="2">
        <f>IF(抽出データ!DE169-2&lt;0,0,抽出データ!DE169-2)</f>
        <v>1</v>
      </c>
      <c r="AW169" s="2">
        <f>IF(抽出データ!DF169-2&lt;0,0,IF(抽出データ!DF169&gt;3,2,1))</f>
        <v>1</v>
      </c>
      <c r="AX169" s="2">
        <f>IF(抽出データ!DG169-2&lt;=0,1,2)</f>
        <v>2</v>
      </c>
      <c r="AY169" s="8">
        <v>4</v>
      </c>
      <c r="AZ169" s="2">
        <v>3</v>
      </c>
      <c r="BA169" s="2">
        <v>2</v>
      </c>
      <c r="BB169" s="2">
        <v>0</v>
      </c>
      <c r="BC169" s="2">
        <v>1</v>
      </c>
      <c r="BD169" s="2">
        <v>0</v>
      </c>
      <c r="BE169" s="2">
        <v>0</v>
      </c>
      <c r="BF169" s="2">
        <v>1</v>
      </c>
      <c r="BG169" s="2">
        <v>0</v>
      </c>
      <c r="BH169" s="2">
        <v>0</v>
      </c>
      <c r="BI169" s="4" t="s">
        <v>445</v>
      </c>
      <c r="BJ169" s="2">
        <v>2</v>
      </c>
      <c r="BL169" s="2">
        <v>3</v>
      </c>
      <c r="BO169" s="2">
        <v>4</v>
      </c>
      <c r="BP169" s="2">
        <v>4</v>
      </c>
      <c r="BQ169" s="2">
        <v>4</v>
      </c>
      <c r="BR169" s="2">
        <v>5</v>
      </c>
      <c r="BS169" s="2">
        <v>4</v>
      </c>
      <c r="BT169" s="2">
        <v>3</v>
      </c>
      <c r="BV169" s="2">
        <f t="shared" si="38"/>
        <v>48</v>
      </c>
      <c r="BW169" s="2">
        <f t="shared" si="39"/>
        <v>22</v>
      </c>
      <c r="BX169" s="2">
        <f t="shared" si="40"/>
        <v>13</v>
      </c>
      <c r="BY169" s="2">
        <f t="shared" si="41"/>
        <v>10</v>
      </c>
      <c r="BZ169" s="2">
        <f t="shared" si="42"/>
        <v>29</v>
      </c>
      <c r="CA169" s="2">
        <f t="shared" si="43"/>
        <v>13</v>
      </c>
      <c r="CB169" s="2">
        <f t="shared" si="44"/>
        <v>7</v>
      </c>
      <c r="CC169" s="2">
        <f t="shared" si="45"/>
        <v>12</v>
      </c>
      <c r="CD169" s="2">
        <f t="shared" si="46"/>
        <v>20</v>
      </c>
      <c r="CE169" s="2">
        <f t="shared" si="47"/>
        <v>20</v>
      </c>
      <c r="CF169" s="2">
        <f t="shared" si="48"/>
        <v>15</v>
      </c>
      <c r="CG169" s="2">
        <f t="shared" si="49"/>
        <v>15</v>
      </c>
      <c r="CH169" s="2">
        <f t="shared" si="53"/>
        <v>5</v>
      </c>
      <c r="CI169" s="2">
        <f t="shared" si="50"/>
        <v>5</v>
      </c>
      <c r="CJ169" s="2">
        <f t="shared" si="51"/>
        <v>18</v>
      </c>
      <c r="CK169" s="2">
        <f>55+IF(抽出データ!BJ169=1,60,0)+IF(抽出データ!BK169=1,25,0)+IF(抽出データ!BM169=1,5,0)+IF(抽出データ!BL169=1,5,0)+IF(抽出データ!BN169=1,5,0)</f>
        <v>55</v>
      </c>
      <c r="CL169" s="2">
        <f>(80+IF(抽出データ!BR169=1,12,0)+IF(SUM(抽出データ!BS169:BV169,抽出データ!CB169)&gt;1,22,IF(SUM(抽出データ!BS169:BV169,抽出データ!CB169)=1,11,0)))</f>
        <v>80</v>
      </c>
      <c r="CM169" s="2">
        <f>80+IF(抽出データ!CH169=1,40,0)+IF(抽出データ!CI169=1,20,0)+IF(抽出データ!CJ169=1,20,0)</f>
        <v>80</v>
      </c>
      <c r="CN169" s="2">
        <f>80+IF(抽出データ!CN169=1,10,0)+IF(抽出データ!CO169=1,5,0)+IF(抽出データ!CP169=1,10,0)+12</f>
        <v>92</v>
      </c>
      <c r="CO169" s="2">
        <f>IF(SUM(抽出データ!CT169:CW169)&gt;0,120,100)</f>
        <v>100</v>
      </c>
      <c r="CQ169" s="2">
        <f t="shared" si="52"/>
        <v>72.2</v>
      </c>
    </row>
    <row r="170" spans="1:95">
      <c r="A170" s="2">
        <v>2005</v>
      </c>
      <c r="B170" s="2">
        <v>300</v>
      </c>
      <c r="C170" s="2">
        <v>3</v>
      </c>
      <c r="D170" s="2">
        <f t="shared" si="36"/>
        <v>100</v>
      </c>
      <c r="E170" s="4" t="s">
        <v>172</v>
      </c>
      <c r="F170" s="2">
        <f>IF(抽出データ!S170-2&lt;0,0,抽出データ!S170-2)</f>
        <v>2</v>
      </c>
      <c r="G170" s="2">
        <f>IF(抽出データ!T170-2&lt;0,0,抽出データ!T170-2)</f>
        <v>0</v>
      </c>
      <c r="H170" s="2">
        <f>IF(抽出データ!U170-2&lt;0,0,抽出データ!U170-2)</f>
        <v>0</v>
      </c>
      <c r="I170" s="2">
        <f>IF(抽出データ!V170-2&lt;0,0,抽出データ!V170-2)</f>
        <v>2</v>
      </c>
      <c r="J170" s="2">
        <f>MIN(2,IF(抽出データ!W170-2&lt;0,0,抽出データ!W170-2))</f>
        <v>2</v>
      </c>
      <c r="K170" s="2">
        <f>IF(抽出データ!X170-2&lt;0,0,抽出データ!X170-2)</f>
        <v>0</v>
      </c>
      <c r="L170" s="2">
        <f>IF(抽出データ!Y170-2&lt;0,0,抽出データ!Y170-2)</f>
        <v>1</v>
      </c>
      <c r="M170" s="2">
        <f>IF(抽出データ!Z170-2&lt;0,0,抽出データ!Z170-2)</f>
        <v>1</v>
      </c>
      <c r="N170" s="2">
        <f>IF(抽出データ!AB170-2&lt;0,0,抽出データ!AB170-2)</f>
        <v>1</v>
      </c>
      <c r="O170" s="2">
        <f>IF(抽出データ!AC170-2&lt;0,0,抽出データ!AC170-2)</f>
        <v>1</v>
      </c>
      <c r="P170" s="2">
        <f>IF(抽出データ!AD170-2&lt;0,0,抽出データ!AD170-2)</f>
        <v>1</v>
      </c>
      <c r="Q170" s="2">
        <f>IF(抽出データ!AE170-2&lt;0,0,抽出データ!AE170-2)</f>
        <v>1</v>
      </c>
      <c r="R170" s="2">
        <f>IF(抽出データ!AF170-2&lt;0,0,抽出データ!AF170-2)</f>
        <v>1</v>
      </c>
      <c r="S170" s="2">
        <f>IF(抽出データ!AG170-2&lt;0,0,抽出データ!AG170-2)</f>
        <v>1</v>
      </c>
      <c r="T170" s="2">
        <f>IF(抽出データ!AH170-2&lt;0,0,抽出データ!AH170-2)</f>
        <v>2</v>
      </c>
      <c r="U170" s="2">
        <f>IF(抽出データ!AI170-2&lt;0,0,抽出データ!AI170-2)</f>
        <v>2</v>
      </c>
      <c r="V170" s="2">
        <f>IF(抽出データ!AJ170-2&lt;0,0,抽出データ!AJ170-2)</f>
        <v>2</v>
      </c>
      <c r="W170" s="2">
        <f>IF(抽出データ!AK170-2&lt;0,0,抽出データ!AK170-2)</f>
        <v>1</v>
      </c>
      <c r="X170" s="2">
        <f>IF(抽出データ!AL170-2&lt;0,0,抽出データ!AL170-2)</f>
        <v>2</v>
      </c>
      <c r="Y170" s="2">
        <f>IF(抽出データ!AM170-2&lt;0,0,抽出データ!AM170-2)</f>
        <v>2</v>
      </c>
      <c r="Z170" s="2">
        <f>IF(抽出データ!AN170-2&lt;0,0,抽出データ!AN170-2)</f>
        <v>2</v>
      </c>
      <c r="AA170" s="2">
        <f>IF(抽出データ!AO170-2&lt;0,0,抽出データ!AO170-2)</f>
        <v>2</v>
      </c>
      <c r="AB170" s="2">
        <f>IF(抽出データ!AP170-2&lt;0,0,抽出データ!AP170-2)</f>
        <v>1</v>
      </c>
      <c r="AC170" s="2">
        <f>IF(抽出データ!AQ170-2&lt;0,0,抽出データ!AQ170-2)</f>
        <v>2</v>
      </c>
      <c r="AD170" s="2">
        <f>IF(抽出データ!AR170-2&lt;=0,1,2)</f>
        <v>2</v>
      </c>
      <c r="AE170" s="2">
        <f>IF(抽出データ!AS170-2&lt;=0,1,2)</f>
        <v>1</v>
      </c>
      <c r="AF170" s="2">
        <f>IF(抽出データ!AT170-2&lt;=0,1,2)</f>
        <v>2</v>
      </c>
      <c r="AG170" s="2">
        <f>IF(抽出データ!AU170-2&lt;=0,1,2)</f>
        <v>2</v>
      </c>
      <c r="AH170" s="2">
        <f>IF(抽出データ!AV170-2&lt;=0,1,2)</f>
        <v>2</v>
      </c>
      <c r="AI170" s="2">
        <f>IF(抽出データ!AW170-2&lt;=0,1,2)</f>
        <v>2</v>
      </c>
      <c r="AJ170" s="2">
        <f>IF(抽出データ!AX170-2&lt;=0,1,2)</f>
        <v>2</v>
      </c>
      <c r="AK170" s="2">
        <f>IF(抽出データ!AY170-2&lt;=0,1,2)</f>
        <v>1</v>
      </c>
      <c r="AL170" s="2">
        <f>IF(抽出データ!AZ170-2&lt;0,0,抽出データ!AZ170-2)</f>
        <v>1</v>
      </c>
      <c r="AM170" s="2">
        <f>IF(抽出データ!BB170-2&lt;0,0,抽出データ!BB170-2)</f>
        <v>1</v>
      </c>
      <c r="AN170" s="2">
        <f>IF(抽出データ!BD170-2&lt;0,0,抽出データ!BD170-2)</f>
        <v>2</v>
      </c>
      <c r="AO170" s="2">
        <f>MIN(2,IF(抽出データ!BE170-2&lt;0,0,抽出データ!BE170-2))</f>
        <v>2</v>
      </c>
      <c r="AP170" s="2">
        <f>IF(抽出データ!BF170-2&lt;0,0,抽出データ!BF170-2)</f>
        <v>1</v>
      </c>
      <c r="AQ170" s="2">
        <f>IF(抽出データ!BG170-2&lt;0,0,抽出データ!BG170-2)</f>
        <v>1</v>
      </c>
      <c r="AR170" s="2">
        <f>IF(抽出データ!BH170-2&lt;0,0,抽出データ!BH170-2)</f>
        <v>1</v>
      </c>
      <c r="AS170" s="2">
        <f t="shared" si="37"/>
        <v>0</v>
      </c>
      <c r="AT170" s="2">
        <f>IF(抽出データ!DB170-2&lt;=0,1,2)</f>
        <v>2</v>
      </c>
      <c r="AU170" s="2">
        <f>IF(抽出データ!DD170-2&lt;0,0,抽出データ!DD170-2)</f>
        <v>1</v>
      </c>
      <c r="AV170" s="2">
        <f>IF(抽出データ!DE170-2&lt;0,0,抽出データ!DE170-2)</f>
        <v>1</v>
      </c>
      <c r="AW170" s="2">
        <f>IF(抽出データ!DF170-2&lt;0,0,IF(抽出データ!DF170&gt;3,2,1))</f>
        <v>2</v>
      </c>
      <c r="AX170" s="2">
        <f>IF(抽出データ!DG170-2&lt;=0,1,2)</f>
        <v>2</v>
      </c>
      <c r="AY170" s="8">
        <v>5</v>
      </c>
      <c r="AZ170" s="2">
        <v>4</v>
      </c>
      <c r="BA170" s="2">
        <v>3</v>
      </c>
      <c r="BI170" s="4" t="s">
        <v>445</v>
      </c>
      <c r="BJ170" s="2">
        <v>1</v>
      </c>
      <c r="BK170" s="2">
        <v>80</v>
      </c>
      <c r="BL170" s="2">
        <v>1</v>
      </c>
      <c r="BM170" s="2">
        <v>20000</v>
      </c>
      <c r="BO170" s="2">
        <v>2</v>
      </c>
      <c r="BP170" s="2">
        <v>4</v>
      </c>
      <c r="BQ170" s="2">
        <v>5</v>
      </c>
      <c r="BR170" s="2">
        <v>3</v>
      </c>
      <c r="BS170" s="2">
        <v>5</v>
      </c>
      <c r="BT170" s="2">
        <v>5</v>
      </c>
      <c r="BV170" s="2">
        <f t="shared" si="38"/>
        <v>65.5</v>
      </c>
      <c r="BW170" s="2">
        <f t="shared" si="39"/>
        <v>29</v>
      </c>
      <c r="BX170" s="2">
        <f t="shared" si="40"/>
        <v>12</v>
      </c>
      <c r="BY170" s="2">
        <f t="shared" si="41"/>
        <v>20</v>
      </c>
      <c r="BZ170" s="2">
        <f t="shared" si="42"/>
        <v>32</v>
      </c>
      <c r="CA170" s="2">
        <f t="shared" si="43"/>
        <v>19</v>
      </c>
      <c r="CB170" s="2">
        <f t="shared" si="44"/>
        <v>12</v>
      </c>
      <c r="CC170" s="2">
        <f t="shared" si="45"/>
        <v>16</v>
      </c>
      <c r="CD170" s="2">
        <f t="shared" si="46"/>
        <v>22</v>
      </c>
      <c r="CE170" s="2">
        <f t="shared" si="47"/>
        <v>17</v>
      </c>
      <c r="CF170" s="2">
        <f t="shared" si="48"/>
        <v>11</v>
      </c>
      <c r="CG170" s="2">
        <f t="shared" si="49"/>
        <v>22</v>
      </c>
      <c r="CH170" s="2">
        <f t="shared" si="53"/>
        <v>7</v>
      </c>
      <c r="CI170" s="2">
        <f t="shared" si="50"/>
        <v>13</v>
      </c>
      <c r="CJ170" s="2">
        <f t="shared" si="51"/>
        <v>26.5</v>
      </c>
      <c r="CK170" s="2">
        <f>55+IF(抽出データ!BJ170=1,60,0)+IF(抽出データ!BK170=1,25,0)+IF(抽出データ!BM170=1,5,0)+IF(抽出データ!BL170=1,5,0)+IF(抽出データ!BN170=1,5,0)</f>
        <v>85</v>
      </c>
      <c r="CL170" s="2">
        <f>(80+IF(抽出データ!BR170=1,12,0)+IF(SUM(抽出データ!BS170:BV170,抽出データ!CB170)&gt;1,22,IF(SUM(抽出データ!BS170:BV170,抽出データ!CB170)=1,11,0)))</f>
        <v>103</v>
      </c>
      <c r="CM170" s="2">
        <f>80+IF(抽出データ!CH170=1,40,0)+IF(抽出データ!CI170=1,20,0)+IF(抽出データ!CJ170=1,20,0)</f>
        <v>100</v>
      </c>
      <c r="CN170" s="2">
        <f>80+IF(抽出データ!CN170=1,10,0)+IF(抽出データ!CO170=1,5,0)+IF(抽出データ!CP170=1,10,0)+12</f>
        <v>107</v>
      </c>
      <c r="CO170" s="2">
        <f>IF(SUM(抽出データ!CT170:CW170)&gt;0,120,100)</f>
        <v>120</v>
      </c>
      <c r="CQ170" s="2">
        <f t="shared" si="52"/>
        <v>96.600000000000009</v>
      </c>
    </row>
    <row r="171" spans="1:95">
      <c r="A171" s="2">
        <v>2013</v>
      </c>
      <c r="B171" s="2">
        <v>5500</v>
      </c>
      <c r="C171" s="2">
        <v>3</v>
      </c>
      <c r="D171" s="2">
        <f t="shared" si="36"/>
        <v>1833.3333333333333</v>
      </c>
      <c r="E171" s="4" t="s">
        <v>173</v>
      </c>
      <c r="F171" s="2">
        <f>IF(抽出データ!S171-2&lt;0,0,抽出データ!S171-2)</f>
        <v>0</v>
      </c>
      <c r="G171" s="2">
        <f>IF(抽出データ!T171-2&lt;0,0,抽出データ!T171-2)</f>
        <v>2</v>
      </c>
      <c r="H171" s="2">
        <f>IF(抽出データ!U171-2&lt;0,0,抽出データ!U171-2)</f>
        <v>2</v>
      </c>
      <c r="I171" s="2">
        <f>IF(抽出データ!V171-2&lt;0,0,抽出データ!V171-2)</f>
        <v>2</v>
      </c>
      <c r="J171" s="2">
        <f>MIN(2,IF(抽出データ!W171-2&lt;0,0,抽出データ!W171-2))</f>
        <v>2</v>
      </c>
      <c r="K171" s="2">
        <f>IF(抽出データ!X171-2&lt;0,0,抽出データ!X171-2)</f>
        <v>2</v>
      </c>
      <c r="L171" s="2">
        <f>IF(抽出データ!Y171-2&lt;0,0,抽出データ!Y171-2)</f>
        <v>2</v>
      </c>
      <c r="M171" s="2">
        <f>IF(抽出データ!Z171-2&lt;0,0,抽出データ!Z171-2)</f>
        <v>2</v>
      </c>
      <c r="N171" s="2">
        <f>IF(抽出データ!AB171-2&lt;0,0,抽出データ!AB171-2)</f>
        <v>2</v>
      </c>
      <c r="O171" s="2">
        <f>IF(抽出データ!AC171-2&lt;0,0,抽出データ!AC171-2)</f>
        <v>2</v>
      </c>
      <c r="P171" s="2">
        <f>IF(抽出データ!AD171-2&lt;0,0,抽出データ!AD171-2)</f>
        <v>2</v>
      </c>
      <c r="Q171" s="2">
        <f>IF(抽出データ!AE171-2&lt;0,0,抽出データ!AE171-2)</f>
        <v>2</v>
      </c>
      <c r="R171" s="2">
        <f>IF(抽出データ!AF171-2&lt;0,0,抽出データ!AF171-2)</f>
        <v>2</v>
      </c>
      <c r="S171" s="2">
        <f>IF(抽出データ!AG171-2&lt;0,0,抽出データ!AG171-2)</f>
        <v>2</v>
      </c>
      <c r="T171" s="2">
        <f>IF(抽出データ!AH171-2&lt;0,0,抽出データ!AH171-2)</f>
        <v>2</v>
      </c>
      <c r="U171" s="2">
        <f>IF(抽出データ!AI171-2&lt;0,0,抽出データ!AI171-2)</f>
        <v>2</v>
      </c>
      <c r="V171" s="2">
        <f>IF(抽出データ!AJ171-2&lt;0,0,抽出データ!AJ171-2)</f>
        <v>2</v>
      </c>
      <c r="W171" s="2">
        <f>IF(抽出データ!AK171-2&lt;0,0,抽出データ!AK171-2)</f>
        <v>2</v>
      </c>
      <c r="X171" s="2">
        <f>IF(抽出データ!AL171-2&lt;0,0,抽出データ!AL171-2)</f>
        <v>2</v>
      </c>
      <c r="Y171" s="2">
        <f>IF(抽出データ!AM171-2&lt;0,0,抽出データ!AM171-2)</f>
        <v>2</v>
      </c>
      <c r="Z171" s="2">
        <f>IF(抽出データ!AN171-2&lt;0,0,抽出データ!AN171-2)</f>
        <v>2</v>
      </c>
      <c r="AA171" s="2">
        <f>IF(抽出データ!AO171-2&lt;0,0,抽出データ!AO171-2)</f>
        <v>2</v>
      </c>
      <c r="AB171" s="2">
        <f>IF(抽出データ!AP171-2&lt;0,0,抽出データ!AP171-2)</f>
        <v>2</v>
      </c>
      <c r="AC171" s="2">
        <f>IF(抽出データ!AQ171-2&lt;0,0,抽出データ!AQ171-2)</f>
        <v>2</v>
      </c>
      <c r="AD171" s="2">
        <f>IF(抽出データ!AR171-2&lt;=0,1,2)</f>
        <v>2</v>
      </c>
      <c r="AE171" s="2">
        <f>IF(抽出データ!AS171-2&lt;=0,1,2)</f>
        <v>2</v>
      </c>
      <c r="AF171" s="2">
        <f>IF(抽出データ!AT171-2&lt;=0,1,2)</f>
        <v>2</v>
      </c>
      <c r="AG171" s="2">
        <f>IF(抽出データ!AU171-2&lt;=0,1,2)</f>
        <v>2</v>
      </c>
      <c r="AH171" s="2">
        <f>IF(抽出データ!AV171-2&lt;=0,1,2)</f>
        <v>2</v>
      </c>
      <c r="AI171" s="2">
        <f>IF(抽出データ!AW171-2&lt;=0,1,2)</f>
        <v>2</v>
      </c>
      <c r="AJ171" s="2">
        <f>IF(抽出データ!AX171-2&lt;=0,1,2)</f>
        <v>2</v>
      </c>
      <c r="AK171" s="2">
        <f>IF(抽出データ!AY171-2&lt;=0,1,2)</f>
        <v>2</v>
      </c>
      <c r="AL171" s="2">
        <f>IF(抽出データ!AZ171-2&lt;0,0,抽出データ!AZ171-2)</f>
        <v>2</v>
      </c>
      <c r="AM171" s="2">
        <f>IF(抽出データ!BB171-2&lt;0,0,抽出データ!BB171-2)</f>
        <v>2</v>
      </c>
      <c r="AN171" s="2">
        <f>IF(抽出データ!BD171-2&lt;0,0,抽出データ!BD171-2)</f>
        <v>2</v>
      </c>
      <c r="AO171" s="2">
        <f>MIN(2,IF(抽出データ!BE171-2&lt;0,0,抽出データ!BE171-2))</f>
        <v>2</v>
      </c>
      <c r="AP171" s="2">
        <f>IF(抽出データ!BF171-2&lt;0,0,抽出データ!BF171-2)</f>
        <v>2</v>
      </c>
      <c r="AQ171" s="2">
        <f>IF(抽出データ!BG171-2&lt;0,0,抽出データ!BG171-2)</f>
        <v>2</v>
      </c>
      <c r="AR171" s="2">
        <f>IF(抽出データ!BH171-2&lt;0,0,抽出データ!BH171-2)</f>
        <v>2</v>
      </c>
      <c r="AS171" s="2">
        <f t="shared" si="37"/>
        <v>2</v>
      </c>
      <c r="AT171" s="2">
        <f>IF(抽出データ!DB171-2&lt;=0,1,2)</f>
        <v>2</v>
      </c>
      <c r="AU171" s="2">
        <f>IF(抽出データ!DD171-2&lt;0,0,抽出データ!DD171-2)</f>
        <v>2</v>
      </c>
      <c r="AV171" s="2">
        <f>IF(抽出データ!DE171-2&lt;0,0,抽出データ!DE171-2)</f>
        <v>2</v>
      </c>
      <c r="AW171" s="2">
        <f>IF(抽出データ!DF171-2&lt;0,0,IF(抽出データ!DF171&gt;3,2,1))</f>
        <v>2</v>
      </c>
      <c r="AX171" s="2">
        <f>IF(抽出データ!DG171-2&lt;=0,1,2)</f>
        <v>2</v>
      </c>
      <c r="AY171" s="8">
        <v>5</v>
      </c>
      <c r="AZ171" s="2">
        <v>4</v>
      </c>
      <c r="BA171" s="2">
        <v>4</v>
      </c>
      <c r="BI171" s="4" t="s">
        <v>445</v>
      </c>
      <c r="BJ171" s="2">
        <v>1</v>
      </c>
      <c r="BK171" s="2">
        <v>100</v>
      </c>
      <c r="BL171" s="2">
        <v>3</v>
      </c>
      <c r="BO171" s="2">
        <v>1</v>
      </c>
      <c r="BP171" s="2">
        <v>1</v>
      </c>
      <c r="BQ171" s="2">
        <v>1</v>
      </c>
      <c r="BR171" s="2">
        <v>2</v>
      </c>
      <c r="BS171" s="2">
        <v>2</v>
      </c>
      <c r="BT171" s="2">
        <v>3</v>
      </c>
      <c r="BV171" s="2">
        <f t="shared" si="38"/>
        <v>98</v>
      </c>
      <c r="BW171" s="2">
        <f t="shared" si="39"/>
        <v>42</v>
      </c>
      <c r="BX171" s="2">
        <f t="shared" si="40"/>
        <v>14</v>
      </c>
      <c r="BY171" s="2">
        <f t="shared" si="41"/>
        <v>26</v>
      </c>
      <c r="BZ171" s="2">
        <f t="shared" si="42"/>
        <v>46</v>
      </c>
      <c r="CA171" s="2">
        <f t="shared" si="43"/>
        <v>26</v>
      </c>
      <c r="CB171" s="2">
        <f t="shared" si="44"/>
        <v>16</v>
      </c>
      <c r="CC171" s="2">
        <f t="shared" si="45"/>
        <v>22</v>
      </c>
      <c r="CD171" s="2">
        <f t="shared" si="46"/>
        <v>30</v>
      </c>
      <c r="CE171" s="2">
        <f t="shared" si="47"/>
        <v>24</v>
      </c>
      <c r="CF171" s="2">
        <f t="shared" si="48"/>
        <v>16</v>
      </c>
      <c r="CG171" s="2">
        <f t="shared" si="49"/>
        <v>30</v>
      </c>
      <c r="CH171" s="2">
        <f t="shared" si="53"/>
        <v>10</v>
      </c>
      <c r="CI171" s="2">
        <f t="shared" si="50"/>
        <v>16</v>
      </c>
      <c r="CJ171" s="2">
        <f t="shared" si="51"/>
        <v>41</v>
      </c>
      <c r="CK171" s="2">
        <f>55+IF(抽出データ!BJ171=1,60,0)+IF(抽出データ!BK171=1,25,0)+IF(抽出データ!BM171=1,5,0)+IF(抽出データ!BL171=1,5,0)+IF(抽出データ!BN171=1,5,0)</f>
        <v>145</v>
      </c>
      <c r="CL171" s="2">
        <f>(80+IF(抽出データ!BR171=1,12,0)+IF(SUM(抽出データ!BS171:BV171,抽出データ!CB171)&gt;1,22,IF(SUM(抽出データ!BS171:BV171,抽出データ!CB171)=1,11,0)))</f>
        <v>80</v>
      </c>
      <c r="CM171" s="2">
        <f>80+IF(抽出データ!CH171=1,40,0)+IF(抽出データ!CI171=1,20,0)+IF(抽出データ!CJ171=1,20,0)</f>
        <v>140</v>
      </c>
      <c r="CN171" s="2">
        <f>80+IF(抽出データ!CN171=1,10,0)+IF(抽出データ!CO171=1,5,0)+IF(抽出データ!CP171=1,10,0)+12</f>
        <v>107</v>
      </c>
      <c r="CO171" s="2">
        <f>IF(SUM(抽出データ!CT171:CW171)&gt;0,120,100)</f>
        <v>100</v>
      </c>
      <c r="CQ171" s="2">
        <f t="shared" si="52"/>
        <v>118.7</v>
      </c>
    </row>
    <row r="172" spans="1:95">
      <c r="A172" s="2">
        <v>2008</v>
      </c>
      <c r="B172" s="2">
        <v>145</v>
      </c>
      <c r="C172" s="2">
        <v>2</v>
      </c>
      <c r="D172" s="2">
        <f t="shared" si="36"/>
        <v>72.5</v>
      </c>
      <c r="E172" s="4" t="s">
        <v>174</v>
      </c>
      <c r="F172" s="2">
        <f>IF(抽出データ!S172-2&lt;0,0,抽出データ!S172-2)</f>
        <v>0</v>
      </c>
      <c r="G172" s="2">
        <f>IF(抽出データ!T172-2&lt;0,0,抽出データ!T172-2)</f>
        <v>2</v>
      </c>
      <c r="H172" s="2">
        <f>IF(抽出データ!U172-2&lt;0,0,抽出データ!U172-2)</f>
        <v>1</v>
      </c>
      <c r="I172" s="2">
        <f>IF(抽出データ!V172-2&lt;0,0,抽出データ!V172-2)</f>
        <v>2</v>
      </c>
      <c r="J172" s="2">
        <f>MIN(2,IF(抽出データ!W172-2&lt;0,0,抽出データ!W172-2))</f>
        <v>0</v>
      </c>
      <c r="K172" s="2">
        <f>IF(抽出データ!X172-2&lt;0,0,抽出データ!X172-2)</f>
        <v>0</v>
      </c>
      <c r="L172" s="2">
        <f>IF(抽出データ!Y172-2&lt;0,0,抽出データ!Y172-2)</f>
        <v>0</v>
      </c>
      <c r="M172" s="2">
        <f>IF(抽出データ!Z172-2&lt;0,0,抽出データ!Z172-2)</f>
        <v>0</v>
      </c>
      <c r="N172" s="2">
        <f>IF(抽出データ!AB172-2&lt;0,0,抽出データ!AB172-2)</f>
        <v>2</v>
      </c>
      <c r="O172" s="2">
        <f>IF(抽出データ!AC172-2&lt;0,0,抽出データ!AC172-2)</f>
        <v>2</v>
      </c>
      <c r="P172" s="2">
        <f>IF(抽出データ!AD172-2&lt;0,0,抽出データ!AD172-2)</f>
        <v>1</v>
      </c>
      <c r="Q172" s="2">
        <f>IF(抽出データ!AE172-2&lt;0,0,抽出データ!AE172-2)</f>
        <v>2</v>
      </c>
      <c r="R172" s="2">
        <f>IF(抽出データ!AF172-2&lt;0,0,抽出データ!AF172-2)</f>
        <v>2</v>
      </c>
      <c r="S172" s="2">
        <f>IF(抽出データ!AG172-2&lt;0,0,抽出データ!AG172-2)</f>
        <v>1</v>
      </c>
      <c r="T172" s="2">
        <f>IF(抽出データ!AH172-2&lt;0,0,抽出データ!AH172-2)</f>
        <v>1</v>
      </c>
      <c r="U172" s="2">
        <f>IF(抽出データ!AI172-2&lt;0,0,抽出データ!AI172-2)</f>
        <v>2</v>
      </c>
      <c r="V172" s="2">
        <f>IF(抽出データ!AJ172-2&lt;0,0,抽出データ!AJ172-2)</f>
        <v>1</v>
      </c>
      <c r="W172" s="2">
        <f>IF(抽出データ!AK172-2&lt;0,0,抽出データ!AK172-2)</f>
        <v>0</v>
      </c>
      <c r="X172" s="2">
        <f>IF(抽出データ!AL172-2&lt;0,0,抽出データ!AL172-2)</f>
        <v>2</v>
      </c>
      <c r="Y172" s="2">
        <f>IF(抽出データ!AM172-2&lt;0,0,抽出データ!AM172-2)</f>
        <v>0</v>
      </c>
      <c r="Z172" s="2">
        <f>IF(抽出データ!AN172-2&lt;0,0,抽出データ!AN172-2)</f>
        <v>0</v>
      </c>
      <c r="AA172" s="2">
        <f>IF(抽出データ!AO172-2&lt;0,0,抽出データ!AO172-2)</f>
        <v>2</v>
      </c>
      <c r="AB172" s="2">
        <f>IF(抽出データ!AP172-2&lt;0,0,抽出データ!AP172-2)</f>
        <v>2</v>
      </c>
      <c r="AC172" s="2">
        <f>IF(抽出データ!AQ172-2&lt;0,0,抽出データ!AQ172-2)</f>
        <v>1</v>
      </c>
      <c r="AD172" s="2">
        <f>IF(抽出データ!AR172-2&lt;=0,1,2)</f>
        <v>2</v>
      </c>
      <c r="AE172" s="2">
        <f>IF(抽出データ!AS172-2&lt;=0,1,2)</f>
        <v>2</v>
      </c>
      <c r="AF172" s="2">
        <f>IF(抽出データ!AT172-2&lt;=0,1,2)</f>
        <v>1</v>
      </c>
      <c r="AG172" s="2">
        <f>IF(抽出データ!AU172-2&lt;=0,1,2)</f>
        <v>1</v>
      </c>
      <c r="AH172" s="2">
        <f>IF(抽出データ!AV172-2&lt;=0,1,2)</f>
        <v>1</v>
      </c>
      <c r="AI172" s="2">
        <f>IF(抽出データ!AW172-2&lt;=0,1,2)</f>
        <v>1</v>
      </c>
      <c r="AJ172" s="2">
        <f>IF(抽出データ!AX172-2&lt;=0,1,2)</f>
        <v>1</v>
      </c>
      <c r="AK172" s="2">
        <f>IF(抽出データ!AY172-2&lt;=0,1,2)</f>
        <v>1</v>
      </c>
      <c r="AL172" s="2">
        <f>IF(抽出データ!AZ172-2&lt;0,0,抽出データ!AZ172-2)</f>
        <v>2</v>
      </c>
      <c r="AM172" s="2">
        <f>IF(抽出データ!BB172-2&lt;0,0,抽出データ!BB172-2)</f>
        <v>1</v>
      </c>
      <c r="AN172" s="2">
        <f>IF(抽出データ!BD172-2&lt;0,0,抽出データ!BD172-2)</f>
        <v>0</v>
      </c>
      <c r="AO172" s="2">
        <f>MIN(2,IF(抽出データ!BE172-2&lt;0,0,抽出データ!BE172-2))</f>
        <v>1</v>
      </c>
      <c r="AP172" s="2">
        <f>IF(抽出データ!BF172-2&lt;0,0,抽出データ!BF172-2)</f>
        <v>0</v>
      </c>
      <c r="AQ172" s="2">
        <f>IF(抽出データ!BG172-2&lt;0,0,抽出データ!BG172-2)</f>
        <v>2</v>
      </c>
      <c r="AR172" s="2">
        <f>IF(抽出データ!BH172-2&lt;0,0,抽出データ!BH172-2)</f>
        <v>0</v>
      </c>
      <c r="AS172" s="2">
        <f t="shared" si="37"/>
        <v>0</v>
      </c>
      <c r="AT172" s="2">
        <f>IF(抽出データ!DB172-2&lt;=0,1,2)</f>
        <v>1</v>
      </c>
      <c r="AU172" s="2">
        <f>IF(抽出データ!DD172-2&lt;0,0,抽出データ!DD172-2)</f>
        <v>1</v>
      </c>
      <c r="AV172" s="2">
        <f>IF(抽出データ!DE172-2&lt;0,0,抽出データ!DE172-2)</f>
        <v>1</v>
      </c>
      <c r="AW172" s="2">
        <f>IF(抽出データ!DF172-2&lt;0,0,IF(抽出データ!DF172&gt;3,2,1))</f>
        <v>1</v>
      </c>
      <c r="AX172" s="2">
        <f>IF(抽出データ!DG172-2&lt;=0,1,2)</f>
        <v>2</v>
      </c>
      <c r="AY172" s="8">
        <v>4</v>
      </c>
      <c r="AZ172" s="2">
        <v>1</v>
      </c>
      <c r="BA172" s="2">
        <v>2</v>
      </c>
      <c r="BB172" s="2">
        <v>1</v>
      </c>
      <c r="BC172" s="2">
        <v>0</v>
      </c>
      <c r="BD172" s="2">
        <v>0</v>
      </c>
      <c r="BE172" s="2">
        <v>0</v>
      </c>
      <c r="BF172" s="2">
        <v>0</v>
      </c>
      <c r="BG172" s="2">
        <v>1</v>
      </c>
      <c r="BH172" s="2">
        <v>0</v>
      </c>
      <c r="BI172" s="4" t="s">
        <v>445</v>
      </c>
      <c r="BJ172" s="2">
        <v>1</v>
      </c>
      <c r="BK172" s="2">
        <v>100</v>
      </c>
      <c r="BL172" s="2">
        <v>3</v>
      </c>
      <c r="BO172" s="2">
        <v>4</v>
      </c>
      <c r="BP172" s="2">
        <v>4</v>
      </c>
      <c r="BQ172" s="2">
        <v>4</v>
      </c>
      <c r="BR172" s="2">
        <v>4</v>
      </c>
      <c r="BS172" s="2">
        <v>4</v>
      </c>
      <c r="BT172" s="2">
        <v>4</v>
      </c>
      <c r="BV172" s="2">
        <f t="shared" si="38"/>
        <v>53</v>
      </c>
      <c r="BW172" s="2">
        <f t="shared" si="39"/>
        <v>22</v>
      </c>
      <c r="BX172" s="2">
        <f t="shared" si="40"/>
        <v>11</v>
      </c>
      <c r="BY172" s="2">
        <f t="shared" si="41"/>
        <v>13</v>
      </c>
      <c r="BZ172" s="2">
        <f t="shared" si="42"/>
        <v>31</v>
      </c>
      <c r="CA172" s="2">
        <f t="shared" si="43"/>
        <v>10</v>
      </c>
      <c r="CB172" s="2">
        <f t="shared" si="44"/>
        <v>9</v>
      </c>
      <c r="CC172" s="2">
        <f t="shared" si="45"/>
        <v>14</v>
      </c>
      <c r="CD172" s="2">
        <f t="shared" si="46"/>
        <v>17</v>
      </c>
      <c r="CE172" s="2">
        <f t="shared" si="47"/>
        <v>17</v>
      </c>
      <c r="CF172" s="2">
        <f t="shared" si="48"/>
        <v>11</v>
      </c>
      <c r="CG172" s="2">
        <f t="shared" si="49"/>
        <v>17</v>
      </c>
      <c r="CH172" s="2">
        <f t="shared" si="53"/>
        <v>5</v>
      </c>
      <c r="CI172" s="2">
        <f t="shared" si="50"/>
        <v>8</v>
      </c>
      <c r="CJ172" s="2">
        <f t="shared" si="51"/>
        <v>23</v>
      </c>
      <c r="CK172" s="2">
        <f>55+IF(抽出データ!BJ172=1,60,0)+IF(抽出データ!BK172=1,25,0)+IF(抽出データ!BM172=1,5,0)+IF(抽出データ!BL172=1,5,0)+IF(抽出データ!BN172=1,5,0)</f>
        <v>55</v>
      </c>
      <c r="CL172" s="2">
        <f>(80+IF(抽出データ!BR172=1,12,0)+IF(SUM(抽出データ!BS172:BV172,抽出データ!CB172)&gt;1,22,IF(SUM(抽出データ!BS172:BV172,抽出データ!CB172)=1,11,0)))</f>
        <v>80</v>
      </c>
      <c r="CM172" s="2">
        <f>80+IF(抽出データ!CH172=1,40,0)+IF(抽出データ!CI172=1,20,0)+IF(抽出データ!CJ172=1,20,0)</f>
        <v>80</v>
      </c>
      <c r="CN172" s="2">
        <f>80+IF(抽出データ!CN172=1,10,0)+IF(抽出データ!CO172=1,5,0)+IF(抽出データ!CP172=1,10,0)+12</f>
        <v>92</v>
      </c>
      <c r="CO172" s="2">
        <f>IF(SUM(抽出データ!CT172:CW172)&gt;0,120,100)</f>
        <v>100</v>
      </c>
      <c r="CQ172" s="2">
        <f t="shared" si="52"/>
        <v>72.2</v>
      </c>
    </row>
    <row r="173" spans="1:95">
      <c r="A173" s="2">
        <v>1982</v>
      </c>
      <c r="B173" s="2">
        <v>6000</v>
      </c>
      <c r="C173" s="2">
        <v>8</v>
      </c>
      <c r="D173" s="2">
        <f t="shared" si="36"/>
        <v>750</v>
      </c>
      <c r="E173" s="4" t="s">
        <v>175</v>
      </c>
      <c r="F173" s="2">
        <f>IF(抽出データ!S173-2&lt;0,0,抽出データ!S173-2)</f>
        <v>0</v>
      </c>
      <c r="G173" s="2">
        <f>IF(抽出データ!T173-2&lt;0,0,抽出データ!T173-2)</f>
        <v>1</v>
      </c>
      <c r="H173" s="2">
        <f>IF(抽出データ!U173-2&lt;0,0,抽出データ!U173-2)</f>
        <v>1</v>
      </c>
      <c r="I173" s="2">
        <f>IF(抽出データ!V173-2&lt;0,0,抽出データ!V173-2)</f>
        <v>2</v>
      </c>
      <c r="J173" s="2">
        <f>MIN(2,IF(抽出データ!W173-2&lt;0,0,抽出データ!W173-2))</f>
        <v>0</v>
      </c>
      <c r="K173" s="2">
        <f>IF(抽出データ!X173-2&lt;0,0,抽出データ!X173-2)</f>
        <v>0</v>
      </c>
      <c r="L173" s="2">
        <f>IF(抽出データ!Y173-2&lt;0,0,抽出データ!Y173-2)</f>
        <v>0</v>
      </c>
      <c r="M173" s="2">
        <f>IF(抽出データ!Z173-2&lt;0,0,抽出データ!Z173-2)</f>
        <v>2</v>
      </c>
      <c r="N173" s="2">
        <f>IF(抽出データ!AB173-2&lt;0,0,抽出データ!AB173-2)</f>
        <v>1</v>
      </c>
      <c r="O173" s="2">
        <f>IF(抽出データ!AC173-2&lt;0,0,抽出データ!AC173-2)</f>
        <v>2</v>
      </c>
      <c r="P173" s="2">
        <f>IF(抽出データ!AD173-2&lt;0,0,抽出データ!AD173-2)</f>
        <v>2</v>
      </c>
      <c r="Q173" s="2">
        <f>IF(抽出データ!AE173-2&lt;0,0,抽出データ!AE173-2)</f>
        <v>2</v>
      </c>
      <c r="R173" s="2">
        <f>IF(抽出データ!AF173-2&lt;0,0,抽出データ!AF173-2)</f>
        <v>1</v>
      </c>
      <c r="S173" s="2">
        <f>IF(抽出データ!AG173-2&lt;0,0,抽出データ!AG173-2)</f>
        <v>1</v>
      </c>
      <c r="T173" s="2">
        <f>IF(抽出データ!AH173-2&lt;0,0,抽出データ!AH173-2)</f>
        <v>1</v>
      </c>
      <c r="U173" s="2">
        <f>IF(抽出データ!AI173-2&lt;0,0,抽出データ!AI173-2)</f>
        <v>1</v>
      </c>
      <c r="V173" s="2">
        <f>IF(抽出データ!AJ173-2&lt;0,0,抽出データ!AJ173-2)</f>
        <v>1</v>
      </c>
      <c r="W173" s="2">
        <f>IF(抽出データ!AK173-2&lt;0,0,抽出データ!AK173-2)</f>
        <v>2</v>
      </c>
      <c r="X173" s="2">
        <f>IF(抽出データ!AL173-2&lt;0,0,抽出データ!AL173-2)</f>
        <v>1</v>
      </c>
      <c r="Y173" s="2">
        <f>IF(抽出データ!AM173-2&lt;0,0,抽出データ!AM173-2)</f>
        <v>0</v>
      </c>
      <c r="Z173" s="2">
        <f>IF(抽出データ!AN173-2&lt;0,0,抽出データ!AN173-2)</f>
        <v>2</v>
      </c>
      <c r="AA173" s="2">
        <f>IF(抽出データ!AO173-2&lt;0,0,抽出データ!AO173-2)</f>
        <v>2</v>
      </c>
      <c r="AB173" s="2">
        <f>IF(抽出データ!AP173-2&lt;0,0,抽出データ!AP173-2)</f>
        <v>2</v>
      </c>
      <c r="AC173" s="2">
        <f>IF(抽出データ!AQ173-2&lt;0,0,抽出データ!AQ173-2)</f>
        <v>0</v>
      </c>
      <c r="AD173" s="2">
        <f>IF(抽出データ!AR173-2&lt;=0,1,2)</f>
        <v>1</v>
      </c>
      <c r="AE173" s="2">
        <f>IF(抽出データ!AS173-2&lt;=0,1,2)</f>
        <v>2</v>
      </c>
      <c r="AF173" s="2">
        <f>IF(抽出データ!AT173-2&lt;=0,1,2)</f>
        <v>2</v>
      </c>
      <c r="AG173" s="2">
        <f>IF(抽出データ!AU173-2&lt;=0,1,2)</f>
        <v>1</v>
      </c>
      <c r="AH173" s="2">
        <f>IF(抽出データ!AV173-2&lt;=0,1,2)</f>
        <v>2</v>
      </c>
      <c r="AI173" s="2">
        <f>IF(抽出データ!AW173-2&lt;=0,1,2)</f>
        <v>1</v>
      </c>
      <c r="AJ173" s="2">
        <f>IF(抽出データ!AX173-2&lt;=0,1,2)</f>
        <v>2</v>
      </c>
      <c r="AK173" s="2">
        <f>IF(抽出データ!AY173-2&lt;=0,1,2)</f>
        <v>2</v>
      </c>
      <c r="AL173" s="2">
        <f>IF(抽出データ!AZ173-2&lt;0,0,抽出データ!AZ173-2)</f>
        <v>0</v>
      </c>
      <c r="AM173" s="2">
        <f>IF(抽出データ!BB173-2&lt;0,0,抽出データ!BB173-2)</f>
        <v>1</v>
      </c>
      <c r="AN173" s="2">
        <f>IF(抽出データ!BD173-2&lt;0,0,抽出データ!BD173-2)</f>
        <v>1</v>
      </c>
      <c r="AO173" s="2">
        <f>MIN(2,IF(抽出データ!BE173-2&lt;0,0,抽出データ!BE173-2))</f>
        <v>0</v>
      </c>
      <c r="AP173" s="2">
        <f>IF(抽出データ!BF173-2&lt;0,0,抽出データ!BF173-2)</f>
        <v>0</v>
      </c>
      <c r="AQ173" s="2">
        <f>IF(抽出データ!BG173-2&lt;0,0,抽出データ!BG173-2)</f>
        <v>0</v>
      </c>
      <c r="AR173" s="2">
        <f>IF(抽出データ!BH173-2&lt;0,0,抽出データ!BH173-2)</f>
        <v>0</v>
      </c>
      <c r="AS173" s="2">
        <f t="shared" si="37"/>
        <v>0</v>
      </c>
      <c r="AT173" s="2">
        <f>IF(抽出データ!DB173-2&lt;=0,1,2)</f>
        <v>2</v>
      </c>
      <c r="AU173" s="2">
        <f>IF(抽出データ!DD173-2&lt;0,0,抽出データ!DD173-2)</f>
        <v>1</v>
      </c>
      <c r="AV173" s="2">
        <f>IF(抽出データ!DE173-2&lt;0,0,抽出データ!DE173-2)</f>
        <v>1</v>
      </c>
      <c r="AW173" s="2">
        <f>IF(抽出データ!DF173-2&lt;0,0,IF(抽出データ!DF173&gt;3,2,1))</f>
        <v>2</v>
      </c>
      <c r="AX173" s="2">
        <f>IF(抽出データ!DG173-2&lt;=0,1,2)</f>
        <v>2</v>
      </c>
      <c r="AY173" s="8">
        <v>2</v>
      </c>
      <c r="AZ173" s="2">
        <v>3</v>
      </c>
      <c r="BA173" s="2">
        <v>2</v>
      </c>
      <c r="BB173" s="2">
        <v>0</v>
      </c>
      <c r="BC173" s="2">
        <v>0</v>
      </c>
      <c r="BD173" s="2">
        <v>1</v>
      </c>
      <c r="BE173" s="2">
        <v>0</v>
      </c>
      <c r="BF173" s="2">
        <v>1</v>
      </c>
      <c r="BG173" s="2">
        <v>0</v>
      </c>
      <c r="BH173" s="2">
        <v>0</v>
      </c>
      <c r="BI173" s="4" t="s">
        <v>445</v>
      </c>
      <c r="BJ173" s="2">
        <v>1</v>
      </c>
      <c r="BK173" s="2">
        <v>50</v>
      </c>
      <c r="BL173" s="2">
        <v>1</v>
      </c>
      <c r="BM173" s="2">
        <v>20000</v>
      </c>
      <c r="BO173" s="2">
        <v>5</v>
      </c>
      <c r="BP173" s="2">
        <v>5</v>
      </c>
      <c r="BQ173" s="2">
        <v>5</v>
      </c>
      <c r="BR173" s="2">
        <v>5</v>
      </c>
      <c r="BS173" s="2">
        <v>5</v>
      </c>
      <c r="BT173" s="2">
        <v>5</v>
      </c>
      <c r="BV173" s="2">
        <f t="shared" si="38"/>
        <v>50</v>
      </c>
      <c r="BW173" s="2">
        <f t="shared" si="39"/>
        <v>25</v>
      </c>
      <c r="BX173" s="2">
        <f t="shared" si="40"/>
        <v>10</v>
      </c>
      <c r="BY173" s="2">
        <f t="shared" si="41"/>
        <v>15</v>
      </c>
      <c r="BZ173" s="2">
        <f t="shared" si="42"/>
        <v>29</v>
      </c>
      <c r="CA173" s="2">
        <f t="shared" si="43"/>
        <v>12</v>
      </c>
      <c r="CB173" s="2">
        <f t="shared" si="44"/>
        <v>12</v>
      </c>
      <c r="CC173" s="2">
        <f t="shared" si="45"/>
        <v>15</v>
      </c>
      <c r="CD173" s="2">
        <f t="shared" si="46"/>
        <v>19</v>
      </c>
      <c r="CE173" s="2">
        <f t="shared" si="47"/>
        <v>17</v>
      </c>
      <c r="CF173" s="2">
        <f t="shared" si="48"/>
        <v>9</v>
      </c>
      <c r="CG173" s="2">
        <f t="shared" si="49"/>
        <v>20</v>
      </c>
      <c r="CH173" s="2">
        <f t="shared" si="53"/>
        <v>7</v>
      </c>
      <c r="CI173" s="2">
        <f t="shared" si="50"/>
        <v>6</v>
      </c>
      <c r="CJ173" s="2">
        <f t="shared" si="51"/>
        <v>17</v>
      </c>
      <c r="CK173" s="2">
        <f>55+IF(抽出データ!BJ173=1,60,0)+IF(抽出データ!BK173=1,25,0)+IF(抽出データ!BM173=1,5,0)+IF(抽出データ!BL173=1,5,0)+IF(抽出データ!BN173=1,5,0)</f>
        <v>55</v>
      </c>
      <c r="CL173" s="2">
        <f>(80+IF(抽出データ!BR173=1,12,0)+IF(SUM(抽出データ!BS173:BV173,抽出データ!CB173)&gt;1,22,IF(SUM(抽出データ!BS173:BV173,抽出データ!CB173)=1,11,0)))</f>
        <v>80</v>
      </c>
      <c r="CM173" s="2">
        <f>80+IF(抽出データ!CH173=1,40,0)+IF(抽出データ!CI173=1,20,0)+IF(抽出データ!CJ173=1,20,0)</f>
        <v>80</v>
      </c>
      <c r="CN173" s="2">
        <f>80+IF(抽出データ!CN173=1,10,0)+IF(抽出データ!CO173=1,5,0)+IF(抽出データ!CP173=1,10,0)+12</f>
        <v>92</v>
      </c>
      <c r="CO173" s="2">
        <f>IF(SUM(抽出データ!CT173:CW173)&gt;0,120,100)</f>
        <v>100</v>
      </c>
      <c r="CQ173" s="2">
        <f t="shared" si="52"/>
        <v>72.2</v>
      </c>
    </row>
    <row r="174" spans="1:95">
      <c r="A174" s="2">
        <v>1973</v>
      </c>
      <c r="B174" s="2">
        <v>150</v>
      </c>
      <c r="C174" s="2">
        <v>2</v>
      </c>
      <c r="D174" s="2">
        <f t="shared" si="36"/>
        <v>75</v>
      </c>
      <c r="E174" s="4" t="s">
        <v>176</v>
      </c>
      <c r="F174" s="2">
        <f>IF(抽出データ!S174-2&lt;0,0,抽出データ!S174-2)</f>
        <v>0</v>
      </c>
      <c r="G174" s="2">
        <f>IF(抽出データ!T174-2&lt;0,0,抽出データ!T174-2)</f>
        <v>0</v>
      </c>
      <c r="H174" s="2">
        <f>IF(抽出データ!U174-2&lt;0,0,抽出データ!U174-2)</f>
        <v>0</v>
      </c>
      <c r="I174" s="2">
        <f>IF(抽出データ!V174-2&lt;0,0,抽出データ!V174-2)</f>
        <v>0</v>
      </c>
      <c r="J174" s="2">
        <f>MIN(2,IF(抽出データ!W174-2&lt;0,0,抽出データ!W174-2))</f>
        <v>0</v>
      </c>
      <c r="K174" s="2">
        <f>IF(抽出データ!X174-2&lt;0,0,抽出データ!X174-2)</f>
        <v>0</v>
      </c>
      <c r="L174" s="2">
        <f>IF(抽出データ!Y174-2&lt;0,0,抽出データ!Y174-2)</f>
        <v>0</v>
      </c>
      <c r="M174" s="2">
        <f>IF(抽出データ!Z174-2&lt;0,0,抽出データ!Z174-2)</f>
        <v>0</v>
      </c>
      <c r="N174" s="2">
        <f>IF(抽出データ!AB174-2&lt;0,0,抽出データ!AB174-2)</f>
        <v>0</v>
      </c>
      <c r="O174" s="2">
        <f>IF(抽出データ!AC174-2&lt;0,0,抽出データ!AC174-2)</f>
        <v>2</v>
      </c>
      <c r="P174" s="2">
        <f>IF(抽出データ!AD174-2&lt;0,0,抽出データ!AD174-2)</f>
        <v>2</v>
      </c>
      <c r="Q174" s="2">
        <f>IF(抽出データ!AE174-2&lt;0,0,抽出データ!AE174-2)</f>
        <v>2</v>
      </c>
      <c r="R174" s="2">
        <f>IF(抽出データ!AF174-2&lt;0,0,抽出データ!AF174-2)</f>
        <v>0</v>
      </c>
      <c r="S174" s="2">
        <f>IF(抽出データ!AG174-2&lt;0,0,抽出データ!AG174-2)</f>
        <v>0</v>
      </c>
      <c r="T174" s="2">
        <f>IF(抽出データ!AH174-2&lt;0,0,抽出データ!AH174-2)</f>
        <v>0</v>
      </c>
      <c r="U174" s="2">
        <f>IF(抽出データ!AI174-2&lt;0,0,抽出データ!AI174-2)</f>
        <v>0</v>
      </c>
      <c r="V174" s="2">
        <f>IF(抽出データ!AJ174-2&lt;0,0,抽出データ!AJ174-2)</f>
        <v>0</v>
      </c>
      <c r="W174" s="2">
        <f>IF(抽出データ!AK174-2&lt;0,0,抽出データ!AK174-2)</f>
        <v>0</v>
      </c>
      <c r="X174" s="2">
        <f>IF(抽出データ!AL174-2&lt;0,0,抽出データ!AL174-2)</f>
        <v>0</v>
      </c>
      <c r="Y174" s="2">
        <f>IF(抽出データ!AM174-2&lt;0,0,抽出データ!AM174-2)</f>
        <v>0</v>
      </c>
      <c r="Z174" s="2">
        <f>IF(抽出データ!AN174-2&lt;0,0,抽出データ!AN174-2)</f>
        <v>0</v>
      </c>
      <c r="AA174" s="2">
        <f>IF(抽出データ!AO174-2&lt;0,0,抽出データ!AO174-2)</f>
        <v>0</v>
      </c>
      <c r="AB174" s="2">
        <f>IF(抽出データ!AP174-2&lt;0,0,抽出データ!AP174-2)</f>
        <v>2</v>
      </c>
      <c r="AC174" s="2">
        <f>IF(抽出データ!AQ174-2&lt;0,0,抽出データ!AQ174-2)</f>
        <v>2</v>
      </c>
      <c r="AD174" s="2">
        <f>IF(抽出データ!AR174-2&lt;=0,1,2)</f>
        <v>1</v>
      </c>
      <c r="AE174" s="2">
        <f>IF(抽出データ!AS174-2&lt;=0,1,2)</f>
        <v>1</v>
      </c>
      <c r="AF174" s="2">
        <f>IF(抽出データ!AT174-2&lt;=0,1,2)</f>
        <v>1</v>
      </c>
      <c r="AG174" s="2">
        <f>IF(抽出データ!AU174-2&lt;=0,1,2)</f>
        <v>1</v>
      </c>
      <c r="AH174" s="2">
        <f>IF(抽出データ!AV174-2&lt;=0,1,2)</f>
        <v>1</v>
      </c>
      <c r="AI174" s="2">
        <f>IF(抽出データ!AW174-2&lt;=0,1,2)</f>
        <v>1</v>
      </c>
      <c r="AJ174" s="2">
        <f>IF(抽出データ!AX174-2&lt;=0,1,2)</f>
        <v>1</v>
      </c>
      <c r="AK174" s="2">
        <f>IF(抽出データ!AY174-2&lt;=0,1,2)</f>
        <v>1</v>
      </c>
      <c r="AL174" s="2">
        <f>IF(抽出データ!AZ174-2&lt;0,0,抽出データ!AZ174-2)</f>
        <v>0</v>
      </c>
      <c r="AM174" s="2">
        <f>IF(抽出データ!BB174-2&lt;0,0,抽出データ!BB174-2)</f>
        <v>0</v>
      </c>
      <c r="AN174" s="2">
        <f>IF(抽出データ!BD174-2&lt;0,0,抽出データ!BD174-2)</f>
        <v>0</v>
      </c>
      <c r="AO174" s="2">
        <f>MIN(2,IF(抽出データ!BE174-2&lt;0,0,抽出データ!BE174-2))</f>
        <v>0</v>
      </c>
      <c r="AP174" s="2">
        <f>IF(抽出データ!BF174-2&lt;0,0,抽出データ!BF174-2)</f>
        <v>0</v>
      </c>
      <c r="AQ174" s="2">
        <f>IF(抽出データ!BG174-2&lt;0,0,抽出データ!BG174-2)</f>
        <v>0</v>
      </c>
      <c r="AR174" s="2">
        <f>IF(抽出データ!BH174-2&lt;0,0,抽出データ!BH174-2)</f>
        <v>0</v>
      </c>
      <c r="AS174" s="2">
        <f t="shared" si="37"/>
        <v>0</v>
      </c>
      <c r="AT174" s="2">
        <f>IF(抽出データ!DB174-2&lt;=0,1,2)</f>
        <v>1</v>
      </c>
      <c r="AU174" s="2">
        <f>IF(抽出データ!DD174-2&lt;0,0,抽出データ!DD174-2)</f>
        <v>0</v>
      </c>
      <c r="AV174" s="2">
        <f>IF(抽出データ!DE174-2&lt;0,0,抽出データ!DE174-2)</f>
        <v>0</v>
      </c>
      <c r="AW174" s="2">
        <f>IF(抽出データ!DF174-2&lt;0,0,IF(抽出データ!DF174&gt;3,2,1))</f>
        <v>1</v>
      </c>
      <c r="AX174" s="2">
        <f>IF(抽出データ!DG174-2&lt;=0,1,2)</f>
        <v>1</v>
      </c>
      <c r="AY174" s="8">
        <v>1</v>
      </c>
      <c r="AZ174" s="2">
        <v>2</v>
      </c>
      <c r="BA174" s="2">
        <v>2</v>
      </c>
      <c r="BB174" s="2">
        <v>0</v>
      </c>
      <c r="BC174" s="2">
        <v>0</v>
      </c>
      <c r="BD174" s="2">
        <v>1</v>
      </c>
      <c r="BE174" s="2">
        <v>0</v>
      </c>
      <c r="BF174" s="2">
        <v>0</v>
      </c>
      <c r="BG174" s="2">
        <v>0</v>
      </c>
      <c r="BH174" s="2">
        <v>0</v>
      </c>
      <c r="BI174" s="4" t="s">
        <v>445</v>
      </c>
      <c r="BJ174" s="2">
        <v>1</v>
      </c>
      <c r="BK174" s="2">
        <v>100</v>
      </c>
      <c r="BL174" s="2">
        <v>3</v>
      </c>
      <c r="BO174" s="2">
        <v>2</v>
      </c>
      <c r="BP174" s="2">
        <v>2</v>
      </c>
      <c r="BQ174" s="2">
        <v>2</v>
      </c>
      <c r="BR174" s="2">
        <v>5</v>
      </c>
      <c r="BS174" s="2">
        <v>5</v>
      </c>
      <c r="BT174" s="2">
        <v>2</v>
      </c>
      <c r="BV174" s="2">
        <f t="shared" si="38"/>
        <v>21</v>
      </c>
      <c r="BW174" s="2">
        <f t="shared" si="39"/>
        <v>7</v>
      </c>
      <c r="BX174" s="2">
        <f t="shared" si="40"/>
        <v>8</v>
      </c>
      <c r="BY174" s="2">
        <f t="shared" si="41"/>
        <v>6</v>
      </c>
      <c r="BZ174" s="2">
        <f t="shared" si="42"/>
        <v>17</v>
      </c>
      <c r="CA174" s="2">
        <f t="shared" si="43"/>
        <v>4</v>
      </c>
      <c r="CB174" s="2">
        <f t="shared" si="44"/>
        <v>5</v>
      </c>
      <c r="CC174" s="2">
        <f t="shared" si="45"/>
        <v>6</v>
      </c>
      <c r="CD174" s="2">
        <f t="shared" si="46"/>
        <v>7</v>
      </c>
      <c r="CE174" s="2">
        <f t="shared" si="47"/>
        <v>9</v>
      </c>
      <c r="CF174" s="2">
        <f t="shared" si="48"/>
        <v>8</v>
      </c>
      <c r="CG174" s="2">
        <f t="shared" si="49"/>
        <v>7</v>
      </c>
      <c r="CH174" s="2">
        <f t="shared" si="53"/>
        <v>3</v>
      </c>
      <c r="CI174" s="2">
        <f t="shared" si="50"/>
        <v>4</v>
      </c>
      <c r="CJ174" s="2">
        <f t="shared" si="51"/>
        <v>4</v>
      </c>
      <c r="CK174" s="2">
        <f>55+IF(抽出データ!BJ174=1,60,0)+IF(抽出データ!BK174=1,25,0)+IF(抽出データ!BM174=1,5,0)+IF(抽出データ!BL174=1,5,0)+IF(抽出データ!BN174=1,5,0)</f>
        <v>55</v>
      </c>
      <c r="CL174" s="2">
        <f>(80+IF(抽出データ!BR174=1,12,0)+IF(SUM(抽出データ!BS174:BV174,抽出データ!CB174)&gt;1,22,IF(SUM(抽出データ!BS174:BV174,抽出データ!CB174)=1,11,0)))</f>
        <v>80</v>
      </c>
      <c r="CM174" s="2">
        <f>80+IF(抽出データ!CH174=1,40,0)+IF(抽出データ!CI174=1,20,0)+IF(抽出データ!CJ174=1,20,0)</f>
        <v>80</v>
      </c>
      <c r="CN174" s="2">
        <f>80+IF(抽出データ!CN174=1,10,0)+IF(抽出データ!CO174=1,5,0)+IF(抽出データ!CP174=1,10,0)+12</f>
        <v>92</v>
      </c>
      <c r="CO174" s="2">
        <f>IF(SUM(抽出データ!CT174:CW174)&gt;0,120,100)</f>
        <v>100</v>
      </c>
      <c r="CQ174" s="2">
        <f t="shared" si="52"/>
        <v>72.2</v>
      </c>
    </row>
    <row r="175" spans="1:95">
      <c r="A175" s="2">
        <v>2007</v>
      </c>
      <c r="B175" s="2">
        <v>3000</v>
      </c>
      <c r="C175" s="2">
        <v>2</v>
      </c>
      <c r="D175" s="2">
        <f t="shared" si="36"/>
        <v>1500</v>
      </c>
      <c r="E175" s="4" t="s">
        <v>177</v>
      </c>
      <c r="F175" s="2">
        <f>IF(抽出データ!S175-2&lt;0,0,抽出データ!S175-2)</f>
        <v>1</v>
      </c>
      <c r="G175" s="2">
        <f>IF(抽出データ!T175-2&lt;0,0,抽出データ!T175-2)</f>
        <v>0</v>
      </c>
      <c r="H175" s="2">
        <f>IF(抽出データ!U175-2&lt;0,0,抽出データ!U175-2)</f>
        <v>1</v>
      </c>
      <c r="I175" s="2">
        <f>IF(抽出データ!V175-2&lt;0,0,抽出データ!V175-2)</f>
        <v>0</v>
      </c>
      <c r="J175" s="2">
        <f>MIN(2,IF(抽出データ!W175-2&lt;0,0,抽出データ!W175-2))</f>
        <v>2</v>
      </c>
      <c r="K175" s="2">
        <f>IF(抽出データ!X175-2&lt;0,0,抽出データ!X175-2)</f>
        <v>0</v>
      </c>
      <c r="L175" s="2">
        <f>IF(抽出データ!Y175-2&lt;0,0,抽出データ!Y175-2)</f>
        <v>1</v>
      </c>
      <c r="M175" s="2">
        <f>IF(抽出データ!Z175-2&lt;0,0,抽出データ!Z175-2)</f>
        <v>0</v>
      </c>
      <c r="N175" s="2">
        <f>IF(抽出データ!AB175-2&lt;0,0,抽出データ!AB175-2)</f>
        <v>1</v>
      </c>
      <c r="O175" s="2">
        <f>IF(抽出データ!AC175-2&lt;0,0,抽出データ!AC175-2)</f>
        <v>2</v>
      </c>
      <c r="P175" s="2">
        <f>IF(抽出データ!AD175-2&lt;0,0,抽出データ!AD175-2)</f>
        <v>1</v>
      </c>
      <c r="Q175" s="2">
        <f>IF(抽出データ!AE175-2&lt;0,0,抽出データ!AE175-2)</f>
        <v>1</v>
      </c>
      <c r="R175" s="2">
        <f>IF(抽出データ!AF175-2&lt;0,0,抽出データ!AF175-2)</f>
        <v>0</v>
      </c>
      <c r="S175" s="2">
        <f>IF(抽出データ!AG175-2&lt;0,0,抽出データ!AG175-2)</f>
        <v>0</v>
      </c>
      <c r="T175" s="2">
        <f>IF(抽出データ!AH175-2&lt;0,0,抽出データ!AH175-2)</f>
        <v>1</v>
      </c>
      <c r="U175" s="2">
        <f>IF(抽出データ!AI175-2&lt;0,0,抽出データ!AI175-2)</f>
        <v>1</v>
      </c>
      <c r="V175" s="2">
        <f>IF(抽出データ!AJ175-2&lt;0,0,抽出データ!AJ175-2)</f>
        <v>1</v>
      </c>
      <c r="W175" s="2">
        <f>IF(抽出データ!AK175-2&lt;0,0,抽出データ!AK175-2)</f>
        <v>1</v>
      </c>
      <c r="X175" s="2">
        <f>IF(抽出データ!AL175-2&lt;0,0,抽出データ!AL175-2)</f>
        <v>1</v>
      </c>
      <c r="Y175" s="2">
        <f>IF(抽出データ!AM175-2&lt;0,0,抽出データ!AM175-2)</f>
        <v>1</v>
      </c>
      <c r="Z175" s="2">
        <f>IF(抽出データ!AN175-2&lt;0,0,抽出データ!AN175-2)</f>
        <v>1</v>
      </c>
      <c r="AA175" s="2">
        <f>IF(抽出データ!AO175-2&lt;0,0,抽出データ!AO175-2)</f>
        <v>2</v>
      </c>
      <c r="AB175" s="2">
        <f>IF(抽出データ!AP175-2&lt;0,0,抽出データ!AP175-2)</f>
        <v>1</v>
      </c>
      <c r="AC175" s="2">
        <f>IF(抽出データ!AQ175-2&lt;0,0,抽出データ!AQ175-2)</f>
        <v>2</v>
      </c>
      <c r="AD175" s="2">
        <f>IF(抽出データ!AR175-2&lt;=0,1,2)</f>
        <v>1</v>
      </c>
      <c r="AE175" s="2">
        <f>IF(抽出データ!AS175-2&lt;=0,1,2)</f>
        <v>1</v>
      </c>
      <c r="AF175" s="2">
        <f>IF(抽出データ!AT175-2&lt;=0,1,2)</f>
        <v>2</v>
      </c>
      <c r="AG175" s="2">
        <f>IF(抽出データ!AU175-2&lt;=0,1,2)</f>
        <v>1</v>
      </c>
      <c r="AH175" s="2">
        <f>IF(抽出データ!AV175-2&lt;=0,1,2)</f>
        <v>1</v>
      </c>
      <c r="AI175" s="2">
        <f>IF(抽出データ!AW175-2&lt;=0,1,2)</f>
        <v>1</v>
      </c>
      <c r="AJ175" s="2">
        <f>IF(抽出データ!AX175-2&lt;=0,1,2)</f>
        <v>1</v>
      </c>
      <c r="AK175" s="2">
        <f>IF(抽出データ!AY175-2&lt;=0,1,2)</f>
        <v>1</v>
      </c>
      <c r="AL175" s="2">
        <f>IF(抽出データ!AZ175-2&lt;0,0,抽出データ!AZ175-2)</f>
        <v>2</v>
      </c>
      <c r="AM175" s="2">
        <f>IF(抽出データ!BB175-2&lt;0,0,抽出データ!BB175-2)</f>
        <v>1</v>
      </c>
      <c r="AN175" s="2">
        <f>IF(抽出データ!BD175-2&lt;0,0,抽出データ!BD175-2)</f>
        <v>2</v>
      </c>
      <c r="AO175" s="2">
        <f>MIN(2,IF(抽出データ!BE175-2&lt;0,0,抽出データ!BE175-2))</f>
        <v>2</v>
      </c>
      <c r="AP175" s="2">
        <f>IF(抽出データ!BF175-2&lt;0,0,抽出データ!BF175-2)</f>
        <v>1</v>
      </c>
      <c r="AQ175" s="2">
        <f>IF(抽出データ!BG175-2&lt;0,0,抽出データ!BG175-2)</f>
        <v>0</v>
      </c>
      <c r="AR175" s="2">
        <f>IF(抽出データ!BH175-2&lt;0,0,抽出データ!BH175-2)</f>
        <v>0</v>
      </c>
      <c r="AS175" s="2">
        <f t="shared" si="37"/>
        <v>0</v>
      </c>
      <c r="AT175" s="2">
        <f>IF(抽出データ!DB175-2&lt;=0,1,2)</f>
        <v>1</v>
      </c>
      <c r="AU175" s="2">
        <f>IF(抽出データ!DD175-2&lt;0,0,抽出データ!DD175-2)</f>
        <v>2</v>
      </c>
      <c r="AV175" s="2">
        <f>IF(抽出データ!DE175-2&lt;0,0,抽出データ!DE175-2)</f>
        <v>1</v>
      </c>
      <c r="AW175" s="2">
        <f>IF(抽出データ!DF175-2&lt;0,0,IF(抽出データ!DF175&gt;3,2,1))</f>
        <v>2</v>
      </c>
      <c r="AX175" s="2">
        <f>IF(抽出データ!DG175-2&lt;=0,1,2)</f>
        <v>2</v>
      </c>
      <c r="AY175" s="8">
        <v>5</v>
      </c>
      <c r="AZ175" s="2">
        <v>3</v>
      </c>
      <c r="BA175" s="2">
        <v>2</v>
      </c>
      <c r="BB175" s="2">
        <v>1</v>
      </c>
      <c r="BC175" s="2">
        <v>0</v>
      </c>
      <c r="BD175" s="2">
        <v>0</v>
      </c>
      <c r="BE175" s="2">
        <v>0</v>
      </c>
      <c r="BF175" s="2">
        <v>0</v>
      </c>
      <c r="BG175" s="2">
        <v>0</v>
      </c>
      <c r="BH175" s="2">
        <v>0</v>
      </c>
      <c r="BI175" s="4" t="s">
        <v>445</v>
      </c>
      <c r="BJ175" s="2">
        <v>1</v>
      </c>
      <c r="BK175" s="2">
        <v>0</v>
      </c>
      <c r="BL175" s="2">
        <v>1</v>
      </c>
      <c r="BM175" s="2">
        <v>20000</v>
      </c>
      <c r="BO175" s="2">
        <v>2</v>
      </c>
      <c r="BP175" s="2">
        <v>4</v>
      </c>
      <c r="BQ175" s="2">
        <v>4</v>
      </c>
      <c r="BR175" s="2">
        <v>3</v>
      </c>
      <c r="BS175" s="2">
        <v>3</v>
      </c>
      <c r="BT175" s="2">
        <v>3</v>
      </c>
      <c r="BV175" s="2">
        <f t="shared" si="38"/>
        <v>52</v>
      </c>
      <c r="BW175" s="2">
        <f t="shared" si="39"/>
        <v>18</v>
      </c>
      <c r="BX175" s="2">
        <f t="shared" si="40"/>
        <v>10</v>
      </c>
      <c r="BY175" s="2">
        <f t="shared" si="41"/>
        <v>19</v>
      </c>
      <c r="BZ175" s="2">
        <f t="shared" si="42"/>
        <v>25</v>
      </c>
      <c r="CA175" s="2">
        <f t="shared" si="43"/>
        <v>13</v>
      </c>
      <c r="CB175" s="2">
        <f t="shared" si="44"/>
        <v>12</v>
      </c>
      <c r="CC175" s="2">
        <f t="shared" si="45"/>
        <v>10</v>
      </c>
      <c r="CD175" s="2">
        <f t="shared" si="46"/>
        <v>15</v>
      </c>
      <c r="CE175" s="2">
        <f t="shared" si="47"/>
        <v>12</v>
      </c>
      <c r="CF175" s="2">
        <f t="shared" si="48"/>
        <v>8</v>
      </c>
      <c r="CG175" s="2">
        <f t="shared" si="49"/>
        <v>16</v>
      </c>
      <c r="CH175" s="2">
        <f t="shared" si="53"/>
        <v>6</v>
      </c>
      <c r="CI175" s="2">
        <f t="shared" si="50"/>
        <v>14</v>
      </c>
      <c r="CJ175" s="2">
        <f t="shared" si="51"/>
        <v>24</v>
      </c>
      <c r="CK175" s="2">
        <f>55+IF(抽出データ!BJ175=1,60,0)+IF(抽出データ!BK175=1,25,0)+IF(抽出データ!BM175=1,5,0)+IF(抽出データ!BL175=1,5,0)+IF(抽出データ!BN175=1,5,0)</f>
        <v>60</v>
      </c>
      <c r="CL175" s="2">
        <f>(80+IF(抽出データ!BR175=1,12,0)+IF(SUM(抽出データ!BS175:BV175,抽出データ!CB175)&gt;1,22,IF(SUM(抽出データ!BS175:BV175,抽出データ!CB175)=1,11,0)))</f>
        <v>92</v>
      </c>
      <c r="CM175" s="2">
        <f>80+IF(抽出データ!CH175=1,40,0)+IF(抽出データ!CI175=1,20,0)+IF(抽出データ!CJ175=1,20,0)</f>
        <v>80</v>
      </c>
      <c r="CN175" s="2">
        <f>80+IF(抽出データ!CN175=1,10,0)+IF(抽出データ!CO175=1,5,0)+IF(抽出データ!CP175=1,10,0)+12</f>
        <v>92</v>
      </c>
      <c r="CO175" s="2">
        <f>IF(SUM(抽出データ!CT175:CW175)&gt;0,120,100)</f>
        <v>100</v>
      </c>
      <c r="CQ175" s="2">
        <f t="shared" si="52"/>
        <v>77.8</v>
      </c>
    </row>
    <row r="176" spans="1:95">
      <c r="A176" s="2">
        <v>2010</v>
      </c>
      <c r="B176" s="2">
        <v>500</v>
      </c>
      <c r="C176" s="2">
        <v>5</v>
      </c>
      <c r="D176" s="2">
        <f t="shared" si="36"/>
        <v>100</v>
      </c>
      <c r="E176" s="4" t="s">
        <v>178</v>
      </c>
      <c r="F176" s="2">
        <f>IF(抽出データ!S176-2&lt;0,0,抽出データ!S176-2)</f>
        <v>2</v>
      </c>
      <c r="G176" s="2">
        <f>IF(抽出データ!T176-2&lt;0,0,抽出データ!T176-2)</f>
        <v>1</v>
      </c>
      <c r="H176" s="2">
        <f>IF(抽出データ!U176-2&lt;0,0,抽出データ!U176-2)</f>
        <v>1</v>
      </c>
      <c r="I176" s="2">
        <f>IF(抽出データ!V176-2&lt;0,0,抽出データ!V176-2)</f>
        <v>0</v>
      </c>
      <c r="J176" s="2">
        <f>MIN(2,IF(抽出データ!W176-2&lt;0,0,抽出データ!W176-2))</f>
        <v>1</v>
      </c>
      <c r="K176" s="2">
        <f>IF(抽出データ!X176-2&lt;0,0,抽出データ!X176-2)</f>
        <v>0</v>
      </c>
      <c r="L176" s="2">
        <f>IF(抽出データ!Y176-2&lt;0,0,抽出データ!Y176-2)</f>
        <v>0</v>
      </c>
      <c r="M176" s="2">
        <f>IF(抽出データ!Z176-2&lt;0,0,抽出データ!Z176-2)</f>
        <v>1</v>
      </c>
      <c r="N176" s="2">
        <f>IF(抽出データ!AB176-2&lt;0,0,抽出データ!AB176-2)</f>
        <v>2</v>
      </c>
      <c r="O176" s="2">
        <f>IF(抽出データ!AC176-2&lt;0,0,抽出データ!AC176-2)</f>
        <v>2</v>
      </c>
      <c r="P176" s="2">
        <f>IF(抽出データ!AD176-2&lt;0,0,抽出データ!AD176-2)</f>
        <v>2</v>
      </c>
      <c r="Q176" s="2">
        <f>IF(抽出データ!AE176-2&lt;0,0,抽出データ!AE176-2)</f>
        <v>1</v>
      </c>
      <c r="R176" s="2">
        <f>IF(抽出データ!AF176-2&lt;0,0,抽出データ!AF176-2)</f>
        <v>1</v>
      </c>
      <c r="S176" s="2">
        <f>IF(抽出データ!AG176-2&lt;0,0,抽出データ!AG176-2)</f>
        <v>0</v>
      </c>
      <c r="T176" s="2">
        <f>IF(抽出データ!AH176-2&lt;0,0,抽出データ!AH176-2)</f>
        <v>2</v>
      </c>
      <c r="U176" s="2">
        <f>IF(抽出データ!AI176-2&lt;0,0,抽出データ!AI176-2)</f>
        <v>0</v>
      </c>
      <c r="V176" s="2">
        <f>IF(抽出データ!AJ176-2&lt;0,0,抽出データ!AJ176-2)</f>
        <v>1</v>
      </c>
      <c r="W176" s="2">
        <f>IF(抽出データ!AK176-2&lt;0,0,抽出データ!AK176-2)</f>
        <v>1</v>
      </c>
      <c r="X176" s="2">
        <f>IF(抽出データ!AL176-2&lt;0,0,抽出データ!AL176-2)</f>
        <v>1</v>
      </c>
      <c r="Y176" s="2">
        <f>IF(抽出データ!AM176-2&lt;0,0,抽出データ!AM176-2)</f>
        <v>1</v>
      </c>
      <c r="Z176" s="2">
        <f>IF(抽出データ!AN176-2&lt;0,0,抽出データ!AN176-2)</f>
        <v>0</v>
      </c>
      <c r="AA176" s="2">
        <f>IF(抽出データ!AO176-2&lt;0,0,抽出データ!AO176-2)</f>
        <v>1</v>
      </c>
      <c r="AB176" s="2">
        <f>IF(抽出データ!AP176-2&lt;0,0,抽出データ!AP176-2)</f>
        <v>1</v>
      </c>
      <c r="AC176" s="2">
        <f>IF(抽出データ!AQ176-2&lt;0,0,抽出データ!AQ176-2)</f>
        <v>2</v>
      </c>
      <c r="AD176" s="2">
        <f>IF(抽出データ!AR176-2&lt;=0,1,2)</f>
        <v>2</v>
      </c>
      <c r="AE176" s="2">
        <f>IF(抽出データ!AS176-2&lt;=0,1,2)</f>
        <v>2</v>
      </c>
      <c r="AF176" s="2">
        <f>IF(抽出データ!AT176-2&lt;=0,1,2)</f>
        <v>2</v>
      </c>
      <c r="AG176" s="2">
        <f>IF(抽出データ!AU176-2&lt;=0,1,2)</f>
        <v>1</v>
      </c>
      <c r="AH176" s="2">
        <f>IF(抽出データ!AV176-2&lt;=0,1,2)</f>
        <v>1</v>
      </c>
      <c r="AI176" s="2">
        <f>IF(抽出データ!AW176-2&lt;=0,1,2)</f>
        <v>1</v>
      </c>
      <c r="AJ176" s="2">
        <f>IF(抽出データ!AX176-2&lt;=0,1,2)</f>
        <v>1</v>
      </c>
      <c r="AK176" s="2">
        <f>IF(抽出データ!AY176-2&lt;=0,1,2)</f>
        <v>1</v>
      </c>
      <c r="AL176" s="2">
        <f>IF(抽出データ!AZ176-2&lt;0,0,抽出データ!AZ176-2)</f>
        <v>1</v>
      </c>
      <c r="AM176" s="2">
        <f>IF(抽出データ!BB176-2&lt;0,0,抽出データ!BB176-2)</f>
        <v>0</v>
      </c>
      <c r="AN176" s="2">
        <f>IF(抽出データ!BD176-2&lt;0,0,抽出データ!BD176-2)</f>
        <v>1</v>
      </c>
      <c r="AO176" s="2">
        <f>MIN(2,IF(抽出データ!BE176-2&lt;0,0,抽出データ!BE176-2))</f>
        <v>0</v>
      </c>
      <c r="AP176" s="2">
        <f>IF(抽出データ!BF176-2&lt;0,0,抽出データ!BF176-2)</f>
        <v>0</v>
      </c>
      <c r="AQ176" s="2">
        <f>IF(抽出データ!BG176-2&lt;0,0,抽出データ!BG176-2)</f>
        <v>0</v>
      </c>
      <c r="AR176" s="2">
        <f>IF(抽出データ!BH176-2&lt;0,0,抽出データ!BH176-2)</f>
        <v>1</v>
      </c>
      <c r="AS176" s="2">
        <f t="shared" si="37"/>
        <v>0</v>
      </c>
      <c r="AT176" s="2">
        <f>IF(抽出データ!DB176-2&lt;=0,1,2)</f>
        <v>1</v>
      </c>
      <c r="AU176" s="2">
        <f>IF(抽出データ!DD176-2&lt;0,0,抽出データ!DD176-2)</f>
        <v>1</v>
      </c>
      <c r="AV176" s="2">
        <f>IF(抽出データ!DE176-2&lt;0,0,抽出データ!DE176-2)</f>
        <v>1</v>
      </c>
      <c r="AW176" s="2">
        <f>IF(抽出データ!DF176-2&lt;0,0,IF(抽出データ!DF176&gt;3,2,1))</f>
        <v>0</v>
      </c>
      <c r="AX176" s="2">
        <f>IF(抽出データ!DG176-2&lt;=0,1,2)</f>
        <v>1</v>
      </c>
      <c r="AY176" s="8">
        <v>3</v>
      </c>
      <c r="AZ176" s="2">
        <v>3</v>
      </c>
      <c r="BA176" s="2">
        <v>2</v>
      </c>
      <c r="BB176" s="2">
        <v>1</v>
      </c>
      <c r="BC176" s="2">
        <v>1</v>
      </c>
      <c r="BD176" s="2">
        <v>0</v>
      </c>
      <c r="BE176" s="2">
        <v>1</v>
      </c>
      <c r="BF176" s="2">
        <v>1</v>
      </c>
      <c r="BG176" s="2">
        <v>0</v>
      </c>
      <c r="BH176" s="2">
        <v>0</v>
      </c>
      <c r="BI176" s="4" t="s">
        <v>445</v>
      </c>
      <c r="BJ176" s="2">
        <v>1</v>
      </c>
      <c r="BK176" s="2">
        <v>80</v>
      </c>
      <c r="BL176" s="2">
        <v>3</v>
      </c>
      <c r="BO176" s="2">
        <v>4</v>
      </c>
      <c r="BP176" s="2">
        <v>4</v>
      </c>
      <c r="BQ176" s="2">
        <v>3</v>
      </c>
      <c r="BR176" s="2">
        <v>3</v>
      </c>
      <c r="BS176" s="2">
        <v>3</v>
      </c>
      <c r="BT176" s="2">
        <v>3</v>
      </c>
      <c r="BV176" s="2">
        <f t="shared" si="38"/>
        <v>44.5</v>
      </c>
      <c r="BW176" s="2">
        <f t="shared" si="39"/>
        <v>21</v>
      </c>
      <c r="BX176" s="2">
        <f t="shared" si="40"/>
        <v>11</v>
      </c>
      <c r="BY176" s="2">
        <f t="shared" si="41"/>
        <v>9</v>
      </c>
      <c r="BZ176" s="2">
        <f t="shared" si="42"/>
        <v>27</v>
      </c>
      <c r="CA176" s="2">
        <f t="shared" si="43"/>
        <v>11</v>
      </c>
      <c r="CB176" s="2">
        <f t="shared" si="44"/>
        <v>6</v>
      </c>
      <c r="CC176" s="2">
        <f t="shared" si="45"/>
        <v>13</v>
      </c>
      <c r="CD176" s="2">
        <f t="shared" si="46"/>
        <v>16</v>
      </c>
      <c r="CE176" s="2">
        <f t="shared" si="47"/>
        <v>13</v>
      </c>
      <c r="CF176" s="2">
        <f t="shared" si="48"/>
        <v>10</v>
      </c>
      <c r="CG176" s="2">
        <f t="shared" si="49"/>
        <v>16</v>
      </c>
      <c r="CH176" s="2">
        <f t="shared" si="53"/>
        <v>3</v>
      </c>
      <c r="CI176" s="2">
        <f t="shared" si="50"/>
        <v>5</v>
      </c>
      <c r="CJ176" s="2">
        <f t="shared" si="51"/>
        <v>17.5</v>
      </c>
      <c r="CK176" s="2">
        <f>55+IF(抽出データ!BJ176=1,60,0)+IF(抽出データ!BK176=1,25,0)+IF(抽出データ!BM176=1,5,0)+IF(抽出データ!BL176=1,5,0)+IF(抽出データ!BN176=1,5,0)</f>
        <v>55</v>
      </c>
      <c r="CL176" s="2">
        <f>(80+IF(抽出データ!BR176=1,12,0)+IF(SUM(抽出データ!BS176:BV176,抽出データ!CB176)&gt;1,22,IF(SUM(抽出データ!BS176:BV176,抽出データ!CB176)=1,11,0)))</f>
        <v>80</v>
      </c>
      <c r="CM176" s="2">
        <f>80+IF(抽出データ!CH176=1,40,0)+IF(抽出データ!CI176=1,20,0)+IF(抽出データ!CJ176=1,20,0)</f>
        <v>80</v>
      </c>
      <c r="CN176" s="2">
        <f>80+IF(抽出データ!CN176=1,10,0)+IF(抽出データ!CO176=1,5,0)+IF(抽出データ!CP176=1,10,0)+12</f>
        <v>102</v>
      </c>
      <c r="CO176" s="2">
        <f>IF(SUM(抽出データ!CT176:CW176)&gt;0,120,100)</f>
        <v>120</v>
      </c>
      <c r="CQ176" s="2">
        <f t="shared" si="52"/>
        <v>74.2</v>
      </c>
    </row>
    <row r="177" spans="1:95">
      <c r="A177" s="2">
        <v>1990</v>
      </c>
      <c r="B177" s="2">
        <v>400</v>
      </c>
      <c r="C177" s="2">
        <v>4</v>
      </c>
      <c r="D177" s="2">
        <f t="shared" si="36"/>
        <v>100</v>
      </c>
      <c r="E177" s="4" t="s">
        <v>179</v>
      </c>
      <c r="F177" s="2">
        <f>IF(抽出データ!S177-2&lt;0,0,抽出データ!S177-2)</f>
        <v>2</v>
      </c>
      <c r="G177" s="2">
        <f>IF(抽出データ!T177-2&lt;0,0,抽出データ!T177-2)</f>
        <v>1</v>
      </c>
      <c r="H177" s="2">
        <f>IF(抽出データ!U177-2&lt;0,0,抽出データ!U177-2)</f>
        <v>1</v>
      </c>
      <c r="I177" s="2">
        <f>IF(抽出データ!V177-2&lt;0,0,抽出データ!V177-2)</f>
        <v>2</v>
      </c>
      <c r="J177" s="2">
        <f>MIN(2,IF(抽出データ!W177-2&lt;0,0,抽出データ!W177-2))</f>
        <v>2</v>
      </c>
      <c r="K177" s="2">
        <f>IF(抽出データ!X177-2&lt;0,0,抽出データ!X177-2)</f>
        <v>0</v>
      </c>
      <c r="L177" s="2">
        <f>IF(抽出データ!Y177-2&lt;0,0,抽出データ!Y177-2)</f>
        <v>0</v>
      </c>
      <c r="M177" s="2">
        <f>IF(抽出データ!Z177-2&lt;0,0,抽出データ!Z177-2)</f>
        <v>2</v>
      </c>
      <c r="N177" s="2">
        <f>IF(抽出データ!AB177-2&lt;0,0,抽出データ!AB177-2)</f>
        <v>0</v>
      </c>
      <c r="O177" s="2">
        <f>IF(抽出データ!AC177-2&lt;0,0,抽出データ!AC177-2)</f>
        <v>2</v>
      </c>
      <c r="P177" s="2">
        <f>IF(抽出データ!AD177-2&lt;0,0,抽出データ!AD177-2)</f>
        <v>1</v>
      </c>
      <c r="Q177" s="2">
        <f>IF(抽出データ!AE177-2&lt;0,0,抽出データ!AE177-2)</f>
        <v>2</v>
      </c>
      <c r="R177" s="2">
        <f>IF(抽出データ!AF177-2&lt;0,0,抽出データ!AF177-2)</f>
        <v>1</v>
      </c>
      <c r="S177" s="2">
        <f>IF(抽出データ!AG177-2&lt;0,0,抽出データ!AG177-2)</f>
        <v>1</v>
      </c>
      <c r="T177" s="2">
        <f>IF(抽出データ!AH177-2&lt;0,0,抽出データ!AH177-2)</f>
        <v>1</v>
      </c>
      <c r="U177" s="2">
        <f>IF(抽出データ!AI177-2&lt;0,0,抽出データ!AI177-2)</f>
        <v>1</v>
      </c>
      <c r="V177" s="2">
        <f>IF(抽出データ!AJ177-2&lt;0,0,抽出データ!AJ177-2)</f>
        <v>1</v>
      </c>
      <c r="W177" s="2">
        <f>IF(抽出データ!AK177-2&lt;0,0,抽出データ!AK177-2)</f>
        <v>1</v>
      </c>
      <c r="X177" s="2">
        <f>IF(抽出データ!AL177-2&lt;0,0,抽出データ!AL177-2)</f>
        <v>1</v>
      </c>
      <c r="Y177" s="2">
        <f>IF(抽出データ!AM177-2&lt;0,0,抽出データ!AM177-2)</f>
        <v>1</v>
      </c>
      <c r="Z177" s="2">
        <f>IF(抽出データ!AN177-2&lt;0,0,抽出データ!AN177-2)</f>
        <v>0</v>
      </c>
      <c r="AA177" s="2">
        <f>IF(抽出データ!AO177-2&lt;0,0,抽出データ!AO177-2)</f>
        <v>0</v>
      </c>
      <c r="AB177" s="2">
        <f>IF(抽出データ!AP177-2&lt;0,0,抽出データ!AP177-2)</f>
        <v>2</v>
      </c>
      <c r="AC177" s="2">
        <f>IF(抽出データ!AQ177-2&lt;0,0,抽出データ!AQ177-2)</f>
        <v>0</v>
      </c>
      <c r="AD177" s="2">
        <f>IF(抽出データ!AR177-2&lt;=0,1,2)</f>
        <v>1</v>
      </c>
      <c r="AE177" s="2">
        <f>IF(抽出データ!AS177-2&lt;=0,1,2)</f>
        <v>1</v>
      </c>
      <c r="AF177" s="2">
        <f>IF(抽出データ!AT177-2&lt;=0,1,2)</f>
        <v>1</v>
      </c>
      <c r="AG177" s="2">
        <f>IF(抽出データ!AU177-2&lt;=0,1,2)</f>
        <v>1</v>
      </c>
      <c r="AH177" s="2">
        <f>IF(抽出データ!AV177-2&lt;=0,1,2)</f>
        <v>1</v>
      </c>
      <c r="AI177" s="2">
        <f>IF(抽出データ!AW177-2&lt;=0,1,2)</f>
        <v>1</v>
      </c>
      <c r="AJ177" s="2">
        <f>IF(抽出データ!AX177-2&lt;=0,1,2)</f>
        <v>1</v>
      </c>
      <c r="AK177" s="2">
        <f>IF(抽出データ!AY177-2&lt;=0,1,2)</f>
        <v>1</v>
      </c>
      <c r="AL177" s="2">
        <f>IF(抽出データ!AZ177-2&lt;0,0,抽出データ!AZ177-2)</f>
        <v>0</v>
      </c>
      <c r="AM177" s="2">
        <f>IF(抽出データ!BB177-2&lt;0,0,抽出データ!BB177-2)</f>
        <v>0</v>
      </c>
      <c r="AN177" s="2">
        <f>IF(抽出データ!BD177-2&lt;0,0,抽出データ!BD177-2)</f>
        <v>2</v>
      </c>
      <c r="AO177" s="2">
        <f>MIN(2,IF(抽出データ!BE177-2&lt;0,0,抽出データ!BE177-2))</f>
        <v>0</v>
      </c>
      <c r="AP177" s="2">
        <f>IF(抽出データ!BF177-2&lt;0,0,抽出データ!BF177-2)</f>
        <v>0</v>
      </c>
      <c r="AQ177" s="2">
        <f>IF(抽出データ!BG177-2&lt;0,0,抽出データ!BG177-2)</f>
        <v>0</v>
      </c>
      <c r="AR177" s="2">
        <f>IF(抽出データ!BH177-2&lt;0,0,抽出データ!BH177-2)</f>
        <v>0</v>
      </c>
      <c r="AS177" s="2">
        <f t="shared" si="37"/>
        <v>0</v>
      </c>
      <c r="AT177" s="2">
        <f>IF(抽出データ!DB177-2&lt;=0,1,2)</f>
        <v>2</v>
      </c>
      <c r="AU177" s="2">
        <f>IF(抽出データ!DD177-2&lt;0,0,抽出データ!DD177-2)</f>
        <v>0</v>
      </c>
      <c r="AV177" s="2">
        <f>IF(抽出データ!DE177-2&lt;0,0,抽出データ!DE177-2)</f>
        <v>0</v>
      </c>
      <c r="AW177" s="2">
        <f>IF(抽出データ!DF177-2&lt;0,0,IF(抽出データ!DF177&gt;3,2,1))</f>
        <v>1</v>
      </c>
      <c r="AX177" s="2">
        <f>IF(抽出データ!DG177-2&lt;=0,1,2)</f>
        <v>1</v>
      </c>
      <c r="AY177" s="8">
        <v>1</v>
      </c>
      <c r="AZ177" s="2">
        <v>2</v>
      </c>
      <c r="BA177" s="2">
        <v>2</v>
      </c>
      <c r="BB177" s="2">
        <v>0</v>
      </c>
      <c r="BC177" s="2">
        <v>1</v>
      </c>
      <c r="BD177" s="2">
        <v>0</v>
      </c>
      <c r="BE177" s="2">
        <v>0</v>
      </c>
      <c r="BF177" s="2">
        <v>0</v>
      </c>
      <c r="BG177" s="2">
        <v>0</v>
      </c>
      <c r="BH177" s="2">
        <v>0</v>
      </c>
      <c r="BI177" s="4" t="s">
        <v>445</v>
      </c>
      <c r="BJ177" s="2">
        <v>2</v>
      </c>
      <c r="BL177" s="2">
        <v>3</v>
      </c>
      <c r="BO177" s="2">
        <v>4</v>
      </c>
      <c r="BP177" s="2">
        <v>4</v>
      </c>
      <c r="BQ177" s="2">
        <v>4</v>
      </c>
      <c r="BR177" s="2">
        <v>4</v>
      </c>
      <c r="BS177" s="2">
        <v>4</v>
      </c>
      <c r="BT177" s="2">
        <v>3</v>
      </c>
      <c r="BV177" s="2">
        <f t="shared" si="38"/>
        <v>39</v>
      </c>
      <c r="BW177" s="2">
        <f t="shared" si="39"/>
        <v>24</v>
      </c>
      <c r="BX177" s="2">
        <f t="shared" si="40"/>
        <v>6</v>
      </c>
      <c r="BY177" s="2">
        <f t="shared" si="41"/>
        <v>9</v>
      </c>
      <c r="BZ177" s="2">
        <f t="shared" si="42"/>
        <v>25</v>
      </c>
      <c r="CA177" s="2">
        <f t="shared" si="43"/>
        <v>9</v>
      </c>
      <c r="CB177" s="2">
        <f t="shared" si="44"/>
        <v>8</v>
      </c>
      <c r="CC177" s="2">
        <f t="shared" si="45"/>
        <v>12</v>
      </c>
      <c r="CD177" s="2">
        <f t="shared" si="46"/>
        <v>16</v>
      </c>
      <c r="CE177" s="2">
        <f t="shared" si="47"/>
        <v>12</v>
      </c>
      <c r="CF177" s="2">
        <f t="shared" si="48"/>
        <v>8</v>
      </c>
      <c r="CG177" s="2">
        <f t="shared" si="49"/>
        <v>14</v>
      </c>
      <c r="CH177" s="2">
        <f t="shared" si="53"/>
        <v>4</v>
      </c>
      <c r="CI177" s="2">
        <f t="shared" si="50"/>
        <v>4</v>
      </c>
      <c r="CJ177" s="2">
        <f t="shared" si="51"/>
        <v>14</v>
      </c>
      <c r="CK177" s="2">
        <f>55+IF(抽出データ!BJ177=1,60,0)+IF(抽出データ!BK177=1,25,0)+IF(抽出データ!BM177=1,5,0)+IF(抽出データ!BL177=1,5,0)+IF(抽出データ!BN177=1,5,0)</f>
        <v>115</v>
      </c>
      <c r="CL177" s="2">
        <f>(80+IF(抽出データ!BR177=1,12,0)+IF(SUM(抽出データ!BS177:BV177,抽出データ!CB177)&gt;1,22,IF(SUM(抽出データ!BS177:BV177,抽出データ!CB177)=1,11,0)))</f>
        <v>80</v>
      </c>
      <c r="CM177" s="2">
        <f>80+IF(抽出データ!CH177=1,40,0)+IF(抽出データ!CI177=1,20,0)+IF(抽出データ!CJ177=1,20,0)</f>
        <v>80</v>
      </c>
      <c r="CN177" s="2">
        <f>80+IF(抽出データ!CN177=1,10,0)+IF(抽出データ!CO177=1,5,0)+IF(抽出データ!CP177=1,10,0)+12</f>
        <v>92</v>
      </c>
      <c r="CO177" s="2">
        <f>IF(SUM(抽出データ!CT177:CW177)&gt;0,120,100)</f>
        <v>100</v>
      </c>
      <c r="CQ177" s="2">
        <f t="shared" si="52"/>
        <v>96.2</v>
      </c>
    </row>
    <row r="178" spans="1:95">
      <c r="A178" s="2">
        <v>2000</v>
      </c>
      <c r="B178" s="2">
        <v>400</v>
      </c>
      <c r="C178" s="2">
        <v>4</v>
      </c>
      <c r="D178" s="2">
        <f t="shared" si="36"/>
        <v>100</v>
      </c>
      <c r="E178" s="4" t="s">
        <v>37</v>
      </c>
      <c r="F178" s="2">
        <f>IF(抽出データ!S178-2&lt;0,0,抽出データ!S178-2)</f>
        <v>2</v>
      </c>
      <c r="G178" s="2">
        <f>IF(抽出データ!T178-2&lt;0,0,抽出データ!T178-2)</f>
        <v>1</v>
      </c>
      <c r="H178" s="2">
        <f>IF(抽出データ!U178-2&lt;0,0,抽出データ!U178-2)</f>
        <v>1</v>
      </c>
      <c r="I178" s="2">
        <f>IF(抽出データ!V178-2&lt;0,0,抽出データ!V178-2)</f>
        <v>0</v>
      </c>
      <c r="J178" s="2">
        <f>MIN(2,IF(抽出データ!W178-2&lt;0,0,抽出データ!W178-2))</f>
        <v>1</v>
      </c>
      <c r="K178" s="2">
        <f>IF(抽出データ!X178-2&lt;0,0,抽出データ!X178-2)</f>
        <v>0</v>
      </c>
      <c r="L178" s="2">
        <f>IF(抽出データ!Y178-2&lt;0,0,抽出データ!Y178-2)</f>
        <v>0</v>
      </c>
      <c r="M178" s="2">
        <f>IF(抽出データ!Z178-2&lt;0,0,抽出データ!Z178-2)</f>
        <v>0</v>
      </c>
      <c r="N178" s="2">
        <f>IF(抽出データ!AB178-2&lt;0,0,抽出データ!AB178-2)</f>
        <v>2</v>
      </c>
      <c r="O178" s="2">
        <f>IF(抽出データ!AC178-2&lt;0,0,抽出データ!AC178-2)</f>
        <v>0</v>
      </c>
      <c r="P178" s="2">
        <f>IF(抽出データ!AD178-2&lt;0,0,抽出データ!AD178-2)</f>
        <v>1</v>
      </c>
      <c r="Q178" s="2">
        <f>IF(抽出データ!AE178-2&lt;0,0,抽出データ!AE178-2)</f>
        <v>1</v>
      </c>
      <c r="R178" s="2">
        <f>IF(抽出データ!AF178-2&lt;0,0,抽出データ!AF178-2)</f>
        <v>0</v>
      </c>
      <c r="S178" s="2">
        <f>IF(抽出データ!AG178-2&lt;0,0,抽出データ!AG178-2)</f>
        <v>1</v>
      </c>
      <c r="T178" s="2">
        <f>IF(抽出データ!AH178-2&lt;0,0,抽出データ!AH178-2)</f>
        <v>1</v>
      </c>
      <c r="U178" s="2">
        <f>IF(抽出データ!AI178-2&lt;0,0,抽出データ!AI178-2)</f>
        <v>2</v>
      </c>
      <c r="V178" s="2">
        <f>IF(抽出データ!AJ178-2&lt;0,0,抽出データ!AJ178-2)</f>
        <v>2</v>
      </c>
      <c r="W178" s="2">
        <f>IF(抽出データ!AK178-2&lt;0,0,抽出データ!AK178-2)</f>
        <v>1</v>
      </c>
      <c r="X178" s="2">
        <f>IF(抽出データ!AL178-2&lt;0,0,抽出データ!AL178-2)</f>
        <v>1</v>
      </c>
      <c r="Y178" s="2">
        <f>IF(抽出データ!AM178-2&lt;0,0,抽出データ!AM178-2)</f>
        <v>2</v>
      </c>
      <c r="Z178" s="2">
        <f>IF(抽出データ!AN178-2&lt;0,0,抽出データ!AN178-2)</f>
        <v>1</v>
      </c>
      <c r="AA178" s="2">
        <f>IF(抽出データ!AO178-2&lt;0,0,抽出データ!AO178-2)</f>
        <v>1</v>
      </c>
      <c r="AB178" s="2">
        <f>IF(抽出データ!AP178-2&lt;0,0,抽出データ!AP178-2)</f>
        <v>1</v>
      </c>
      <c r="AC178" s="2">
        <f>IF(抽出データ!AQ178-2&lt;0,0,抽出データ!AQ178-2)</f>
        <v>1</v>
      </c>
      <c r="AD178" s="2">
        <f>IF(抽出データ!AR178-2&lt;=0,1,2)</f>
        <v>2</v>
      </c>
      <c r="AE178" s="2">
        <f>IF(抽出データ!AS178-2&lt;=0,1,2)</f>
        <v>2</v>
      </c>
      <c r="AF178" s="2">
        <f>IF(抽出データ!AT178-2&lt;=0,1,2)</f>
        <v>2</v>
      </c>
      <c r="AG178" s="2">
        <f>IF(抽出データ!AU178-2&lt;=0,1,2)</f>
        <v>1</v>
      </c>
      <c r="AH178" s="2">
        <f>IF(抽出データ!AV178-2&lt;=0,1,2)</f>
        <v>1</v>
      </c>
      <c r="AI178" s="2">
        <f>IF(抽出データ!AW178-2&lt;=0,1,2)</f>
        <v>1</v>
      </c>
      <c r="AJ178" s="2">
        <f>IF(抽出データ!AX178-2&lt;=0,1,2)</f>
        <v>1</v>
      </c>
      <c r="AK178" s="2">
        <f>IF(抽出データ!AY178-2&lt;=0,1,2)</f>
        <v>1</v>
      </c>
      <c r="AL178" s="2">
        <f>IF(抽出データ!AZ178-2&lt;0,0,抽出データ!AZ178-2)</f>
        <v>1</v>
      </c>
      <c r="AM178" s="2">
        <f>IF(抽出データ!BB178-2&lt;0,0,抽出データ!BB178-2)</f>
        <v>0</v>
      </c>
      <c r="AN178" s="2">
        <f>IF(抽出データ!BD178-2&lt;0,0,抽出データ!BD178-2)</f>
        <v>1</v>
      </c>
      <c r="AO178" s="2">
        <f>MIN(2,IF(抽出データ!BE178-2&lt;0,0,抽出データ!BE178-2))</f>
        <v>0</v>
      </c>
      <c r="AP178" s="2">
        <f>IF(抽出データ!BF178-2&lt;0,0,抽出データ!BF178-2)</f>
        <v>0</v>
      </c>
      <c r="AQ178" s="2">
        <f>IF(抽出データ!BG178-2&lt;0,0,抽出データ!BG178-2)</f>
        <v>1</v>
      </c>
      <c r="AR178" s="2">
        <f>IF(抽出データ!BH178-2&lt;0,0,抽出データ!BH178-2)</f>
        <v>1</v>
      </c>
      <c r="AS178" s="2">
        <f t="shared" si="37"/>
        <v>0</v>
      </c>
      <c r="AT178" s="2">
        <f>IF(抽出データ!DB178-2&lt;=0,1,2)</f>
        <v>1</v>
      </c>
      <c r="AU178" s="2">
        <f>IF(抽出データ!DD178-2&lt;0,0,抽出データ!DD178-2)</f>
        <v>0</v>
      </c>
      <c r="AV178" s="2">
        <f>IF(抽出データ!DE178-2&lt;0,0,抽出データ!DE178-2)</f>
        <v>1</v>
      </c>
      <c r="AW178" s="2">
        <f>IF(抽出データ!DF178-2&lt;0,0,IF(抽出データ!DF178&gt;3,2,1))</f>
        <v>1</v>
      </c>
      <c r="AX178" s="2">
        <f>IF(抽出データ!DG178-2&lt;=0,1,2)</f>
        <v>1</v>
      </c>
      <c r="AY178" s="8">
        <v>3</v>
      </c>
      <c r="AZ178" s="2">
        <v>2</v>
      </c>
      <c r="BA178" s="2">
        <v>3</v>
      </c>
      <c r="BI178" s="4" t="s">
        <v>445</v>
      </c>
      <c r="BJ178" s="2">
        <v>2</v>
      </c>
      <c r="BL178" s="2">
        <v>3</v>
      </c>
      <c r="BO178" s="2">
        <v>4</v>
      </c>
      <c r="BP178" s="2">
        <v>4</v>
      </c>
      <c r="BQ178" s="2">
        <v>4</v>
      </c>
      <c r="BR178" s="2">
        <v>5</v>
      </c>
      <c r="BS178" s="2">
        <v>5</v>
      </c>
      <c r="BT178" s="2">
        <v>4</v>
      </c>
      <c r="BV178" s="2">
        <f t="shared" si="38"/>
        <v>44.5</v>
      </c>
      <c r="BW178" s="2">
        <f t="shared" si="39"/>
        <v>21</v>
      </c>
      <c r="BX178" s="2">
        <f t="shared" si="40"/>
        <v>10</v>
      </c>
      <c r="BY178" s="2">
        <f t="shared" si="41"/>
        <v>9</v>
      </c>
      <c r="BZ178" s="2">
        <f t="shared" si="42"/>
        <v>23</v>
      </c>
      <c r="CA178" s="2">
        <f t="shared" si="43"/>
        <v>13</v>
      </c>
      <c r="CB178" s="2">
        <f t="shared" si="44"/>
        <v>6</v>
      </c>
      <c r="CC178" s="2">
        <f t="shared" si="45"/>
        <v>11</v>
      </c>
      <c r="CD178" s="2">
        <f t="shared" si="46"/>
        <v>17</v>
      </c>
      <c r="CE178" s="2">
        <f t="shared" si="47"/>
        <v>13</v>
      </c>
      <c r="CF178" s="2">
        <f t="shared" si="48"/>
        <v>9</v>
      </c>
      <c r="CG178" s="2">
        <f t="shared" si="49"/>
        <v>16</v>
      </c>
      <c r="CH178" s="2">
        <f t="shared" si="53"/>
        <v>4</v>
      </c>
      <c r="CI178" s="2">
        <f t="shared" si="50"/>
        <v>5</v>
      </c>
      <c r="CJ178" s="2">
        <f t="shared" si="51"/>
        <v>19.5</v>
      </c>
      <c r="CK178" s="2">
        <f>55+IF(抽出データ!BJ178=1,60,0)+IF(抽出データ!BK178=1,25,0)+IF(抽出データ!BM178=1,5,0)+IF(抽出データ!BL178=1,5,0)+IF(抽出データ!BN178=1,5,0)</f>
        <v>80</v>
      </c>
      <c r="CL178" s="2">
        <f>(80+IF(抽出データ!BR178=1,12,0)+IF(SUM(抽出データ!BS178:BV178,抽出データ!CB178)&gt;1,22,IF(SUM(抽出データ!BS178:BV178,抽出データ!CB178)=1,11,0)))</f>
        <v>91</v>
      </c>
      <c r="CM178" s="2">
        <f>80+IF(抽出データ!CH178=1,40,0)+IF(抽出データ!CI178=1,20,0)+IF(抽出データ!CJ178=1,20,0)</f>
        <v>80</v>
      </c>
      <c r="CN178" s="2">
        <f>80+IF(抽出データ!CN178=1,10,0)+IF(抽出データ!CO178=1,5,0)+IF(抽出データ!CP178=1,10,0)+12</f>
        <v>92</v>
      </c>
      <c r="CO178" s="2">
        <f>IF(SUM(抽出データ!CT178:CW178)&gt;0,120,100)</f>
        <v>100</v>
      </c>
      <c r="CQ178" s="2">
        <f t="shared" si="52"/>
        <v>85.5</v>
      </c>
    </row>
    <row r="179" spans="1:95">
      <c r="A179" s="2">
        <v>1980</v>
      </c>
      <c r="B179" s="2">
        <v>1786</v>
      </c>
      <c r="C179" s="2">
        <v>6</v>
      </c>
      <c r="D179" s="2">
        <f t="shared" si="36"/>
        <v>297.66666666666669</v>
      </c>
      <c r="E179" s="4" t="s">
        <v>180</v>
      </c>
      <c r="F179" s="2">
        <f>IF(抽出データ!S179-2&lt;0,0,抽出データ!S179-2)</f>
        <v>2</v>
      </c>
      <c r="G179" s="2">
        <f>IF(抽出データ!T179-2&lt;0,0,抽出データ!T179-2)</f>
        <v>1</v>
      </c>
      <c r="H179" s="2">
        <f>IF(抽出データ!U179-2&lt;0,0,抽出データ!U179-2)</f>
        <v>2</v>
      </c>
      <c r="I179" s="2">
        <f>IF(抽出データ!V179-2&lt;0,0,抽出データ!V179-2)</f>
        <v>1</v>
      </c>
      <c r="J179" s="2">
        <f>MIN(2,IF(抽出データ!W179-2&lt;0,0,抽出データ!W179-2))</f>
        <v>0</v>
      </c>
      <c r="K179" s="2">
        <f>IF(抽出データ!X179-2&lt;0,0,抽出データ!X179-2)</f>
        <v>0</v>
      </c>
      <c r="L179" s="2">
        <f>IF(抽出データ!Y179-2&lt;0,0,抽出データ!Y179-2)</f>
        <v>0</v>
      </c>
      <c r="M179" s="2">
        <f>IF(抽出データ!Z179-2&lt;0,0,抽出データ!Z179-2)</f>
        <v>0</v>
      </c>
      <c r="N179" s="2">
        <f>IF(抽出データ!AB179-2&lt;0,0,抽出データ!AB179-2)</f>
        <v>2</v>
      </c>
      <c r="O179" s="2">
        <f>IF(抽出データ!AC179-2&lt;0,0,抽出データ!AC179-2)</f>
        <v>1</v>
      </c>
      <c r="P179" s="2">
        <f>IF(抽出データ!AD179-2&lt;0,0,抽出データ!AD179-2)</f>
        <v>2</v>
      </c>
      <c r="Q179" s="2">
        <f>IF(抽出データ!AE179-2&lt;0,0,抽出データ!AE179-2)</f>
        <v>2</v>
      </c>
      <c r="R179" s="2">
        <f>IF(抽出データ!AF179-2&lt;0,0,抽出データ!AF179-2)</f>
        <v>0</v>
      </c>
      <c r="S179" s="2">
        <f>IF(抽出データ!AG179-2&lt;0,0,抽出データ!AG179-2)</f>
        <v>1</v>
      </c>
      <c r="T179" s="2">
        <f>IF(抽出データ!AH179-2&lt;0,0,抽出データ!AH179-2)</f>
        <v>1</v>
      </c>
      <c r="U179" s="2">
        <f>IF(抽出データ!AI179-2&lt;0,0,抽出データ!AI179-2)</f>
        <v>0</v>
      </c>
      <c r="V179" s="2">
        <f>IF(抽出データ!AJ179-2&lt;0,0,抽出データ!AJ179-2)</f>
        <v>0</v>
      </c>
      <c r="W179" s="2">
        <f>IF(抽出データ!AK179-2&lt;0,0,抽出データ!AK179-2)</f>
        <v>0</v>
      </c>
      <c r="X179" s="2">
        <f>IF(抽出データ!AL179-2&lt;0,0,抽出データ!AL179-2)</f>
        <v>1</v>
      </c>
      <c r="Y179" s="2">
        <f>IF(抽出データ!AM179-2&lt;0,0,抽出データ!AM179-2)</f>
        <v>2</v>
      </c>
      <c r="Z179" s="2">
        <f>IF(抽出データ!AN179-2&lt;0,0,抽出データ!AN179-2)</f>
        <v>0</v>
      </c>
      <c r="AA179" s="2">
        <f>IF(抽出データ!AO179-2&lt;0,0,抽出データ!AO179-2)</f>
        <v>1</v>
      </c>
      <c r="AB179" s="2">
        <f>IF(抽出データ!AP179-2&lt;0,0,抽出データ!AP179-2)</f>
        <v>1</v>
      </c>
      <c r="AC179" s="2">
        <f>IF(抽出データ!AQ179-2&lt;0,0,抽出データ!AQ179-2)</f>
        <v>1</v>
      </c>
      <c r="AD179" s="2">
        <f>IF(抽出データ!AR179-2&lt;=0,1,2)</f>
        <v>1</v>
      </c>
      <c r="AE179" s="2">
        <f>IF(抽出データ!AS179-2&lt;=0,1,2)</f>
        <v>1</v>
      </c>
      <c r="AF179" s="2">
        <f>IF(抽出データ!AT179-2&lt;=0,1,2)</f>
        <v>1</v>
      </c>
      <c r="AG179" s="2">
        <f>IF(抽出データ!AU179-2&lt;=0,1,2)</f>
        <v>1</v>
      </c>
      <c r="AH179" s="2">
        <f>IF(抽出データ!AV179-2&lt;=0,1,2)</f>
        <v>1</v>
      </c>
      <c r="AI179" s="2">
        <f>IF(抽出データ!AW179-2&lt;=0,1,2)</f>
        <v>1</v>
      </c>
      <c r="AJ179" s="2">
        <f>IF(抽出データ!AX179-2&lt;=0,1,2)</f>
        <v>1</v>
      </c>
      <c r="AK179" s="2">
        <f>IF(抽出データ!AY179-2&lt;=0,1,2)</f>
        <v>1</v>
      </c>
      <c r="AL179" s="2">
        <f>IF(抽出データ!AZ179-2&lt;0,0,抽出データ!AZ179-2)</f>
        <v>0</v>
      </c>
      <c r="AM179" s="2">
        <f>IF(抽出データ!BB179-2&lt;0,0,抽出データ!BB179-2)</f>
        <v>0</v>
      </c>
      <c r="AN179" s="2">
        <f>IF(抽出データ!BD179-2&lt;0,0,抽出データ!BD179-2)</f>
        <v>0</v>
      </c>
      <c r="AO179" s="2">
        <f>MIN(2,IF(抽出データ!BE179-2&lt;0,0,抽出データ!BE179-2))</f>
        <v>0</v>
      </c>
      <c r="AP179" s="2">
        <f>IF(抽出データ!BF179-2&lt;0,0,抽出データ!BF179-2)</f>
        <v>1</v>
      </c>
      <c r="AQ179" s="2">
        <f>IF(抽出データ!BG179-2&lt;0,0,抽出データ!BG179-2)</f>
        <v>1</v>
      </c>
      <c r="AR179" s="2">
        <f>IF(抽出データ!BH179-2&lt;0,0,抽出データ!BH179-2)</f>
        <v>0</v>
      </c>
      <c r="AS179" s="2">
        <f t="shared" si="37"/>
        <v>0</v>
      </c>
      <c r="AT179" s="2">
        <f>IF(抽出データ!DB179-2&lt;=0,1,2)</f>
        <v>1</v>
      </c>
      <c r="AU179" s="2">
        <f>IF(抽出データ!DD179-2&lt;0,0,抽出データ!DD179-2)</f>
        <v>1</v>
      </c>
      <c r="AV179" s="2">
        <f>IF(抽出データ!DE179-2&lt;0,0,抽出データ!DE179-2)</f>
        <v>1</v>
      </c>
      <c r="AW179" s="2">
        <f>IF(抽出データ!DF179-2&lt;0,0,IF(抽出データ!DF179&gt;3,2,1))</f>
        <v>1</v>
      </c>
      <c r="AX179" s="2">
        <f>IF(抽出データ!DG179-2&lt;=0,1,2)</f>
        <v>1</v>
      </c>
      <c r="AY179" s="8">
        <v>4</v>
      </c>
      <c r="AZ179" s="2">
        <v>1</v>
      </c>
      <c r="BA179" s="2">
        <v>2</v>
      </c>
      <c r="BB179" s="2">
        <v>0</v>
      </c>
      <c r="BC179" s="2">
        <v>1</v>
      </c>
      <c r="BD179" s="2">
        <v>0</v>
      </c>
      <c r="BE179" s="2">
        <v>0</v>
      </c>
      <c r="BF179" s="2">
        <v>0</v>
      </c>
      <c r="BG179" s="2">
        <v>1</v>
      </c>
      <c r="BH179" s="2">
        <v>1</v>
      </c>
      <c r="BI179" s="4" t="s">
        <v>507</v>
      </c>
      <c r="BJ179" s="2">
        <v>1</v>
      </c>
      <c r="BK179" s="2">
        <v>50</v>
      </c>
      <c r="BL179" s="2">
        <v>1</v>
      </c>
      <c r="BM179" s="2">
        <v>4500</v>
      </c>
      <c r="BO179" s="2">
        <v>3</v>
      </c>
      <c r="BP179" s="2">
        <v>3</v>
      </c>
      <c r="BQ179" s="2">
        <v>3</v>
      </c>
      <c r="BR179" s="2">
        <v>3</v>
      </c>
      <c r="BS179" s="2">
        <v>3</v>
      </c>
      <c r="BT179" s="2">
        <v>4</v>
      </c>
      <c r="BV179" s="2">
        <f t="shared" si="38"/>
        <v>36</v>
      </c>
      <c r="BW179" s="2">
        <f t="shared" si="39"/>
        <v>19</v>
      </c>
      <c r="BX179" s="2">
        <f t="shared" si="40"/>
        <v>7</v>
      </c>
      <c r="BY179" s="2">
        <f t="shared" si="41"/>
        <v>9</v>
      </c>
      <c r="BZ179" s="2">
        <f t="shared" si="42"/>
        <v>23</v>
      </c>
      <c r="CA179" s="2">
        <f t="shared" si="43"/>
        <v>8</v>
      </c>
      <c r="CB179" s="2">
        <f t="shared" si="44"/>
        <v>6</v>
      </c>
      <c r="CC179" s="2">
        <f t="shared" si="45"/>
        <v>11</v>
      </c>
      <c r="CD179" s="2">
        <f t="shared" si="46"/>
        <v>15</v>
      </c>
      <c r="CE179" s="2">
        <f t="shared" si="47"/>
        <v>13</v>
      </c>
      <c r="CF179" s="2">
        <f t="shared" si="48"/>
        <v>9</v>
      </c>
      <c r="CG179" s="2">
        <f t="shared" si="49"/>
        <v>13</v>
      </c>
      <c r="CH179" s="2">
        <f t="shared" si="53"/>
        <v>4</v>
      </c>
      <c r="CI179" s="2">
        <f t="shared" si="50"/>
        <v>4</v>
      </c>
      <c r="CJ179" s="2">
        <f t="shared" si="51"/>
        <v>13</v>
      </c>
      <c r="CK179" s="2">
        <f>55+IF(抽出データ!BJ179=1,60,0)+IF(抽出データ!BK179=1,25,0)+IF(抽出データ!BM179=1,5,0)+IF(抽出データ!BL179=1,5,0)+IF(抽出データ!BN179=1,5,0)</f>
        <v>55</v>
      </c>
      <c r="CL179" s="2">
        <f>(80+IF(抽出データ!BR179=1,12,0)+IF(SUM(抽出データ!BS179:BV179,抽出データ!CB179)&gt;1,22,IF(SUM(抽出データ!BS179:BV179,抽出データ!CB179)=1,11,0)))</f>
        <v>80</v>
      </c>
      <c r="CM179" s="2">
        <f>80+IF(抽出データ!CH179=1,40,0)+IF(抽出データ!CI179=1,20,0)+IF(抽出データ!CJ179=1,20,0)</f>
        <v>80</v>
      </c>
      <c r="CN179" s="2">
        <f>80+IF(抽出データ!CN179=1,10,0)+IF(抽出データ!CO179=1,5,0)+IF(抽出データ!CP179=1,10,0)+12</f>
        <v>92</v>
      </c>
      <c r="CO179" s="2">
        <f>IF(SUM(抽出データ!CT179:CW179)&gt;0,120,100)</f>
        <v>100</v>
      </c>
      <c r="CQ179" s="2">
        <f t="shared" si="52"/>
        <v>72.2</v>
      </c>
    </row>
    <row r="180" spans="1:95">
      <c r="A180" s="2">
        <v>1989</v>
      </c>
      <c r="B180" s="2">
        <v>1547</v>
      </c>
      <c r="C180" s="2">
        <v>8</v>
      </c>
      <c r="D180" s="2">
        <f t="shared" si="36"/>
        <v>193.375</v>
      </c>
      <c r="E180" s="4" t="s">
        <v>181</v>
      </c>
      <c r="F180" s="2">
        <f>IF(抽出データ!S180-2&lt;0,0,抽出データ!S180-2)</f>
        <v>2</v>
      </c>
      <c r="G180" s="2">
        <f>IF(抽出データ!T180-2&lt;0,0,抽出データ!T180-2)</f>
        <v>1</v>
      </c>
      <c r="H180" s="2">
        <f>IF(抽出データ!U180-2&lt;0,0,抽出データ!U180-2)</f>
        <v>1</v>
      </c>
      <c r="I180" s="2">
        <f>IF(抽出データ!V180-2&lt;0,0,抽出データ!V180-2)</f>
        <v>2</v>
      </c>
      <c r="J180" s="2">
        <f>MIN(2,IF(抽出データ!W180-2&lt;0,0,抽出データ!W180-2))</f>
        <v>0</v>
      </c>
      <c r="K180" s="2">
        <f>IF(抽出データ!X180-2&lt;0,0,抽出データ!X180-2)</f>
        <v>0</v>
      </c>
      <c r="L180" s="2">
        <f>IF(抽出データ!Y180-2&lt;0,0,抽出データ!Y180-2)</f>
        <v>1</v>
      </c>
      <c r="M180" s="2">
        <f>IF(抽出データ!Z180-2&lt;0,0,抽出データ!Z180-2)</f>
        <v>2</v>
      </c>
      <c r="N180" s="2">
        <f>IF(抽出データ!AB180-2&lt;0,0,抽出データ!AB180-2)</f>
        <v>2</v>
      </c>
      <c r="O180" s="2">
        <f>IF(抽出データ!AC180-2&lt;0,0,抽出データ!AC180-2)</f>
        <v>2</v>
      </c>
      <c r="P180" s="2">
        <f>IF(抽出データ!AD180-2&lt;0,0,抽出データ!AD180-2)</f>
        <v>2</v>
      </c>
      <c r="Q180" s="2">
        <f>IF(抽出データ!AE180-2&lt;0,0,抽出データ!AE180-2)</f>
        <v>2</v>
      </c>
      <c r="R180" s="2">
        <f>IF(抽出データ!AF180-2&lt;0,0,抽出データ!AF180-2)</f>
        <v>1</v>
      </c>
      <c r="S180" s="2">
        <f>IF(抽出データ!AG180-2&lt;0,0,抽出データ!AG180-2)</f>
        <v>1</v>
      </c>
      <c r="T180" s="2">
        <f>IF(抽出データ!AH180-2&lt;0,0,抽出データ!AH180-2)</f>
        <v>2</v>
      </c>
      <c r="U180" s="2">
        <f>IF(抽出データ!AI180-2&lt;0,0,抽出データ!AI180-2)</f>
        <v>2</v>
      </c>
      <c r="V180" s="2">
        <f>IF(抽出データ!AJ180-2&lt;0,0,抽出データ!AJ180-2)</f>
        <v>2</v>
      </c>
      <c r="W180" s="2">
        <f>IF(抽出データ!AK180-2&lt;0,0,抽出データ!AK180-2)</f>
        <v>2</v>
      </c>
      <c r="X180" s="2">
        <f>IF(抽出データ!AL180-2&lt;0,0,抽出データ!AL180-2)</f>
        <v>2</v>
      </c>
      <c r="Y180" s="2">
        <f>IF(抽出データ!AM180-2&lt;0,0,抽出データ!AM180-2)</f>
        <v>2</v>
      </c>
      <c r="Z180" s="2">
        <f>IF(抽出データ!AN180-2&lt;0,0,抽出データ!AN180-2)</f>
        <v>0</v>
      </c>
      <c r="AA180" s="2">
        <f>IF(抽出データ!AO180-2&lt;0,0,抽出データ!AO180-2)</f>
        <v>2</v>
      </c>
      <c r="AB180" s="2">
        <f>IF(抽出データ!AP180-2&lt;0,0,抽出データ!AP180-2)</f>
        <v>2</v>
      </c>
      <c r="AC180" s="2">
        <f>IF(抽出データ!AQ180-2&lt;0,0,抽出データ!AQ180-2)</f>
        <v>2</v>
      </c>
      <c r="AD180" s="2">
        <f>IF(抽出データ!AR180-2&lt;=0,1,2)</f>
        <v>1</v>
      </c>
      <c r="AE180" s="2">
        <f>IF(抽出データ!AS180-2&lt;=0,1,2)</f>
        <v>1</v>
      </c>
      <c r="AF180" s="2">
        <f>IF(抽出データ!AT180-2&lt;=0,1,2)</f>
        <v>1</v>
      </c>
      <c r="AG180" s="2">
        <f>IF(抽出データ!AU180-2&lt;=0,1,2)</f>
        <v>2</v>
      </c>
      <c r="AH180" s="2">
        <f>IF(抽出データ!AV180-2&lt;=0,1,2)</f>
        <v>1</v>
      </c>
      <c r="AI180" s="2">
        <f>IF(抽出データ!AW180-2&lt;=0,1,2)</f>
        <v>2</v>
      </c>
      <c r="AJ180" s="2">
        <f>IF(抽出データ!AX180-2&lt;=0,1,2)</f>
        <v>1</v>
      </c>
      <c r="AK180" s="2">
        <f>IF(抽出データ!AY180-2&lt;=0,1,2)</f>
        <v>1</v>
      </c>
      <c r="AL180" s="2">
        <f>IF(抽出データ!AZ180-2&lt;0,0,抽出データ!AZ180-2)</f>
        <v>1</v>
      </c>
      <c r="AM180" s="2">
        <f>IF(抽出データ!BB180-2&lt;0,0,抽出データ!BB180-2)</f>
        <v>0</v>
      </c>
      <c r="AN180" s="2">
        <f>IF(抽出データ!BD180-2&lt;0,0,抽出データ!BD180-2)</f>
        <v>0</v>
      </c>
      <c r="AO180" s="2">
        <f>MIN(2,IF(抽出データ!BE180-2&lt;0,0,抽出データ!BE180-2))</f>
        <v>2</v>
      </c>
      <c r="AP180" s="2">
        <f>IF(抽出データ!BF180-2&lt;0,0,抽出データ!BF180-2)</f>
        <v>0</v>
      </c>
      <c r="AQ180" s="2">
        <f>IF(抽出データ!BG180-2&lt;0,0,抽出データ!BG180-2)</f>
        <v>0</v>
      </c>
      <c r="AR180" s="2">
        <f>IF(抽出データ!BH180-2&lt;0,0,抽出データ!BH180-2)</f>
        <v>0</v>
      </c>
      <c r="AS180" s="2">
        <f t="shared" si="37"/>
        <v>0</v>
      </c>
      <c r="AT180" s="2">
        <f>IF(抽出データ!DB180-2&lt;=0,1,2)</f>
        <v>1</v>
      </c>
      <c r="AU180" s="2">
        <f>IF(抽出データ!DD180-2&lt;0,0,抽出データ!DD180-2)</f>
        <v>0</v>
      </c>
      <c r="AV180" s="2">
        <f>IF(抽出データ!DE180-2&lt;0,0,抽出データ!DE180-2)</f>
        <v>1</v>
      </c>
      <c r="AW180" s="2">
        <f>IF(抽出データ!DF180-2&lt;0,0,IF(抽出データ!DF180&gt;3,2,1))</f>
        <v>1</v>
      </c>
      <c r="AX180" s="2">
        <f>IF(抽出データ!DG180-2&lt;=0,1,2)</f>
        <v>1</v>
      </c>
      <c r="AY180" s="8">
        <v>4</v>
      </c>
      <c r="AZ180" s="2">
        <v>3</v>
      </c>
      <c r="BA180" s="2">
        <v>2</v>
      </c>
      <c r="BB180" s="2">
        <v>0</v>
      </c>
      <c r="BC180" s="2">
        <v>0</v>
      </c>
      <c r="BD180" s="2">
        <v>0</v>
      </c>
      <c r="BE180" s="2">
        <v>0</v>
      </c>
      <c r="BF180" s="2">
        <v>0</v>
      </c>
      <c r="BG180" s="2">
        <v>1</v>
      </c>
      <c r="BH180" s="2">
        <v>0</v>
      </c>
      <c r="BI180" s="4" t="s">
        <v>445</v>
      </c>
      <c r="BJ180" s="2">
        <v>1</v>
      </c>
      <c r="BK180" s="2">
        <v>10</v>
      </c>
      <c r="BL180" s="2">
        <v>1</v>
      </c>
      <c r="BM180" s="2">
        <v>7500</v>
      </c>
      <c r="BO180" s="2">
        <v>6</v>
      </c>
      <c r="BP180" s="2">
        <v>5</v>
      </c>
      <c r="BQ180" s="2">
        <v>4</v>
      </c>
      <c r="BR180" s="2">
        <v>6</v>
      </c>
      <c r="BS180" s="2">
        <v>6</v>
      </c>
      <c r="BT180" s="2">
        <v>4</v>
      </c>
      <c r="BV180" s="2">
        <f t="shared" si="38"/>
        <v>56.5</v>
      </c>
      <c r="BW180" s="2">
        <f t="shared" si="39"/>
        <v>32</v>
      </c>
      <c r="BX180" s="2">
        <f t="shared" si="40"/>
        <v>11</v>
      </c>
      <c r="BY180" s="2">
        <f t="shared" si="41"/>
        <v>11</v>
      </c>
      <c r="BZ180" s="2">
        <f t="shared" si="42"/>
        <v>32</v>
      </c>
      <c r="CA180" s="2">
        <f t="shared" si="43"/>
        <v>20</v>
      </c>
      <c r="CB180" s="2">
        <f t="shared" si="44"/>
        <v>6</v>
      </c>
      <c r="CC180" s="2">
        <f t="shared" si="45"/>
        <v>19</v>
      </c>
      <c r="CD180" s="2">
        <f t="shared" si="46"/>
        <v>18</v>
      </c>
      <c r="CE180" s="2">
        <f t="shared" si="47"/>
        <v>18</v>
      </c>
      <c r="CF180" s="2">
        <f t="shared" si="48"/>
        <v>12</v>
      </c>
      <c r="CG180" s="2">
        <f t="shared" si="49"/>
        <v>22</v>
      </c>
      <c r="CH180" s="2">
        <f t="shared" si="53"/>
        <v>4</v>
      </c>
      <c r="CI180" s="2">
        <f t="shared" si="50"/>
        <v>7</v>
      </c>
      <c r="CJ180" s="2">
        <f t="shared" si="51"/>
        <v>25.5</v>
      </c>
      <c r="CK180" s="2">
        <f>55+IF(抽出データ!BJ180=1,60,0)+IF(抽出データ!BK180=1,25,0)+IF(抽出データ!BM180=1,5,0)+IF(抽出データ!BL180=1,5,0)+IF(抽出データ!BN180=1,5,0)</f>
        <v>55</v>
      </c>
      <c r="CL180" s="2">
        <f>(80+IF(抽出データ!BR180=1,12,0)+IF(SUM(抽出データ!BS180:BV180,抽出データ!CB180)&gt;1,22,IF(SUM(抽出データ!BS180:BV180,抽出データ!CB180)=1,11,0)))</f>
        <v>103</v>
      </c>
      <c r="CM180" s="2">
        <f>80+IF(抽出データ!CH180=1,40,0)+IF(抽出データ!CI180=1,20,0)+IF(抽出データ!CJ180=1,20,0)</f>
        <v>80</v>
      </c>
      <c r="CN180" s="2">
        <f>80+IF(抽出データ!CN180=1,10,0)+IF(抽出データ!CO180=1,5,0)+IF(抽出データ!CP180=1,10,0)+12</f>
        <v>92</v>
      </c>
      <c r="CO180" s="2">
        <f>IF(SUM(抽出データ!CT180:CW180)&gt;0,120,100)</f>
        <v>100</v>
      </c>
      <c r="CQ180" s="2">
        <f t="shared" si="52"/>
        <v>79.100000000000009</v>
      </c>
    </row>
    <row r="181" spans="1:95">
      <c r="A181" s="2">
        <v>1987</v>
      </c>
      <c r="B181" s="2">
        <v>1600</v>
      </c>
      <c r="C181" s="2">
        <v>8</v>
      </c>
      <c r="D181" s="2">
        <f t="shared" si="36"/>
        <v>200</v>
      </c>
      <c r="E181" s="4" t="s">
        <v>182</v>
      </c>
      <c r="F181" s="2">
        <f>IF(抽出データ!S181-2&lt;0,0,抽出データ!S181-2)</f>
        <v>0</v>
      </c>
      <c r="G181" s="2">
        <f>IF(抽出データ!T181-2&lt;0,0,抽出データ!T181-2)</f>
        <v>0</v>
      </c>
      <c r="H181" s="2">
        <f>IF(抽出データ!U181-2&lt;0,0,抽出データ!U181-2)</f>
        <v>2</v>
      </c>
      <c r="I181" s="2">
        <f>IF(抽出データ!V181-2&lt;0,0,抽出データ!V181-2)</f>
        <v>2</v>
      </c>
      <c r="J181" s="2">
        <f>MIN(2,IF(抽出データ!W181-2&lt;0,0,抽出データ!W181-2))</f>
        <v>0</v>
      </c>
      <c r="K181" s="2">
        <f>IF(抽出データ!X181-2&lt;0,0,抽出データ!X181-2)</f>
        <v>0</v>
      </c>
      <c r="L181" s="2">
        <f>IF(抽出データ!Y181-2&lt;0,0,抽出データ!Y181-2)</f>
        <v>0</v>
      </c>
      <c r="M181" s="2">
        <f>IF(抽出データ!Z181-2&lt;0,0,抽出データ!Z181-2)</f>
        <v>0</v>
      </c>
      <c r="N181" s="2">
        <f>IF(抽出データ!AB181-2&lt;0,0,抽出データ!AB181-2)</f>
        <v>2</v>
      </c>
      <c r="O181" s="2">
        <f>IF(抽出データ!AC181-2&lt;0,0,抽出データ!AC181-2)</f>
        <v>2</v>
      </c>
      <c r="P181" s="2">
        <f>IF(抽出データ!AD181-2&lt;0,0,抽出データ!AD181-2)</f>
        <v>2</v>
      </c>
      <c r="Q181" s="2">
        <f>IF(抽出データ!AE181-2&lt;0,0,抽出データ!AE181-2)</f>
        <v>2</v>
      </c>
      <c r="R181" s="2">
        <f>IF(抽出データ!AF181-2&lt;0,0,抽出データ!AF181-2)</f>
        <v>1</v>
      </c>
      <c r="S181" s="2">
        <f>IF(抽出データ!AG181-2&lt;0,0,抽出データ!AG181-2)</f>
        <v>1</v>
      </c>
      <c r="T181" s="2">
        <f>IF(抽出データ!AH181-2&lt;0,0,抽出データ!AH181-2)</f>
        <v>2</v>
      </c>
      <c r="U181" s="2">
        <f>IF(抽出データ!AI181-2&lt;0,0,抽出データ!AI181-2)</f>
        <v>1</v>
      </c>
      <c r="V181" s="2">
        <f>IF(抽出データ!AJ181-2&lt;0,0,抽出データ!AJ181-2)</f>
        <v>1</v>
      </c>
      <c r="W181" s="2">
        <f>IF(抽出データ!AK181-2&lt;0,0,抽出データ!AK181-2)</f>
        <v>2</v>
      </c>
      <c r="X181" s="2">
        <f>IF(抽出データ!AL181-2&lt;0,0,抽出データ!AL181-2)</f>
        <v>2</v>
      </c>
      <c r="Y181" s="2">
        <f>IF(抽出データ!AM181-2&lt;0,0,抽出データ!AM181-2)</f>
        <v>0</v>
      </c>
      <c r="Z181" s="2">
        <f>IF(抽出データ!AN181-2&lt;0,0,抽出データ!AN181-2)</f>
        <v>0</v>
      </c>
      <c r="AA181" s="2">
        <f>IF(抽出データ!AO181-2&lt;0,0,抽出データ!AO181-2)</f>
        <v>2</v>
      </c>
      <c r="AB181" s="2">
        <f>IF(抽出データ!AP181-2&lt;0,0,抽出データ!AP181-2)</f>
        <v>2</v>
      </c>
      <c r="AC181" s="2">
        <f>IF(抽出データ!AQ181-2&lt;0,0,抽出データ!AQ181-2)</f>
        <v>2</v>
      </c>
      <c r="AD181" s="2">
        <f>IF(抽出データ!AR181-2&lt;=0,1,2)</f>
        <v>1</v>
      </c>
      <c r="AE181" s="2">
        <f>IF(抽出データ!AS181-2&lt;=0,1,2)</f>
        <v>1</v>
      </c>
      <c r="AF181" s="2">
        <f>IF(抽出データ!AT181-2&lt;=0,1,2)</f>
        <v>1</v>
      </c>
      <c r="AG181" s="2">
        <f>IF(抽出データ!AU181-2&lt;=0,1,2)</f>
        <v>2</v>
      </c>
      <c r="AH181" s="2">
        <f>IF(抽出データ!AV181-2&lt;=0,1,2)</f>
        <v>2</v>
      </c>
      <c r="AI181" s="2">
        <f>IF(抽出データ!AW181-2&lt;=0,1,2)</f>
        <v>2</v>
      </c>
      <c r="AJ181" s="2">
        <f>IF(抽出データ!AX181-2&lt;=0,1,2)</f>
        <v>1</v>
      </c>
      <c r="AK181" s="2">
        <f>IF(抽出データ!AY181-2&lt;=0,1,2)</f>
        <v>1</v>
      </c>
      <c r="AL181" s="2">
        <f>IF(抽出データ!AZ181-2&lt;0,0,抽出データ!AZ181-2)</f>
        <v>1</v>
      </c>
      <c r="AM181" s="2">
        <f>IF(抽出データ!BB181-2&lt;0,0,抽出データ!BB181-2)</f>
        <v>0</v>
      </c>
      <c r="AN181" s="2">
        <f>IF(抽出データ!BD181-2&lt;0,0,抽出データ!BD181-2)</f>
        <v>0</v>
      </c>
      <c r="AO181" s="2">
        <f>MIN(2,IF(抽出データ!BE181-2&lt;0,0,抽出データ!BE181-2))</f>
        <v>1</v>
      </c>
      <c r="AP181" s="2">
        <f>IF(抽出データ!BF181-2&lt;0,0,抽出データ!BF181-2)</f>
        <v>0</v>
      </c>
      <c r="AQ181" s="2">
        <f>IF(抽出データ!BG181-2&lt;0,0,抽出データ!BG181-2)</f>
        <v>0</v>
      </c>
      <c r="AR181" s="2">
        <f>IF(抽出データ!BH181-2&lt;0,0,抽出データ!BH181-2)</f>
        <v>0</v>
      </c>
      <c r="AS181" s="2">
        <f t="shared" si="37"/>
        <v>0</v>
      </c>
      <c r="AT181" s="2">
        <f>IF(抽出データ!DB181-2&lt;=0,1,2)</f>
        <v>1</v>
      </c>
      <c r="AU181" s="2">
        <f>IF(抽出データ!DD181-2&lt;0,0,抽出データ!DD181-2)</f>
        <v>1</v>
      </c>
      <c r="AV181" s="2">
        <f>IF(抽出データ!DE181-2&lt;0,0,抽出データ!DE181-2)</f>
        <v>1</v>
      </c>
      <c r="AW181" s="2">
        <f>IF(抽出データ!DF181-2&lt;0,0,IF(抽出データ!DF181&gt;3,2,1))</f>
        <v>2</v>
      </c>
      <c r="AX181" s="2">
        <f>IF(抽出データ!DG181-2&lt;=0,1,2)</f>
        <v>2</v>
      </c>
      <c r="AY181" s="8">
        <v>5</v>
      </c>
      <c r="AZ181" s="2">
        <v>4</v>
      </c>
      <c r="BA181" s="2">
        <v>4</v>
      </c>
      <c r="BI181" s="4" t="s">
        <v>445</v>
      </c>
      <c r="BJ181" s="2">
        <v>1</v>
      </c>
      <c r="BK181" s="2">
        <v>100</v>
      </c>
      <c r="BL181" s="2">
        <v>1</v>
      </c>
      <c r="BM181" s="2">
        <v>10000</v>
      </c>
      <c r="BO181" s="2">
        <v>6</v>
      </c>
      <c r="BP181" s="2">
        <v>6</v>
      </c>
      <c r="BQ181" s="2">
        <v>6</v>
      </c>
      <c r="BR181" s="2">
        <v>6</v>
      </c>
      <c r="BS181" s="2">
        <v>3</v>
      </c>
      <c r="BT181" s="2">
        <v>3</v>
      </c>
      <c r="BV181" s="2">
        <f t="shared" si="38"/>
        <v>50.5</v>
      </c>
      <c r="BW181" s="2">
        <f t="shared" si="39"/>
        <v>24</v>
      </c>
      <c r="BX181" s="2">
        <f t="shared" si="40"/>
        <v>11</v>
      </c>
      <c r="BY181" s="2">
        <f t="shared" si="41"/>
        <v>13</v>
      </c>
      <c r="BZ181" s="2">
        <f t="shared" si="42"/>
        <v>30</v>
      </c>
      <c r="CA181" s="2">
        <f t="shared" si="43"/>
        <v>13</v>
      </c>
      <c r="CB181" s="2">
        <f t="shared" si="44"/>
        <v>9</v>
      </c>
      <c r="CC181" s="2">
        <f t="shared" si="45"/>
        <v>14</v>
      </c>
      <c r="CD181" s="2">
        <f t="shared" si="46"/>
        <v>16</v>
      </c>
      <c r="CE181" s="2">
        <f t="shared" si="47"/>
        <v>19</v>
      </c>
      <c r="CF181" s="2">
        <f t="shared" si="48"/>
        <v>13</v>
      </c>
      <c r="CG181" s="2">
        <f t="shared" si="49"/>
        <v>19</v>
      </c>
      <c r="CH181" s="2">
        <f t="shared" si="53"/>
        <v>6</v>
      </c>
      <c r="CI181" s="2">
        <f t="shared" si="50"/>
        <v>8</v>
      </c>
      <c r="CJ181" s="2">
        <f t="shared" si="51"/>
        <v>20.5</v>
      </c>
      <c r="CK181" s="2">
        <f>55+IF(抽出データ!BJ181=1,60,0)+IF(抽出データ!BK181=1,25,0)+IF(抽出データ!BM181=1,5,0)+IF(抽出データ!BL181=1,5,0)+IF(抽出データ!BN181=1,5,0)</f>
        <v>60</v>
      </c>
      <c r="CL181" s="2">
        <f>(80+IF(抽出データ!BR181=1,12,0)+IF(SUM(抽出データ!BS181:BV181,抽出データ!CB181)&gt;1,22,IF(SUM(抽出データ!BS181:BV181,抽出データ!CB181)=1,11,0)))</f>
        <v>92</v>
      </c>
      <c r="CM181" s="2">
        <f>80+IF(抽出データ!CH181=1,40,0)+IF(抽出データ!CI181=1,20,0)+IF(抽出データ!CJ181=1,20,0)</f>
        <v>120</v>
      </c>
      <c r="CN181" s="2">
        <f>80+IF(抽出データ!CN181=1,10,0)+IF(抽出データ!CO181=1,5,0)+IF(抽出データ!CP181=1,10,0)+12</f>
        <v>92</v>
      </c>
      <c r="CO181" s="2">
        <f>IF(SUM(抽出データ!CT181:CW181)&gt;0,120,100)</f>
        <v>100</v>
      </c>
      <c r="CQ181" s="2">
        <f t="shared" si="52"/>
        <v>83.8</v>
      </c>
    </row>
    <row r="182" spans="1:95">
      <c r="A182" s="2">
        <v>1998</v>
      </c>
      <c r="B182" s="2">
        <v>450</v>
      </c>
      <c r="C182" s="2">
        <v>3</v>
      </c>
      <c r="D182" s="2">
        <f t="shared" si="36"/>
        <v>150</v>
      </c>
      <c r="E182" s="4" t="s">
        <v>183</v>
      </c>
      <c r="F182" s="2">
        <f>IF(抽出データ!S182-2&lt;0,0,抽出データ!S182-2)</f>
        <v>1</v>
      </c>
      <c r="G182" s="2">
        <f>IF(抽出データ!T182-2&lt;0,0,抽出データ!T182-2)</f>
        <v>1</v>
      </c>
      <c r="H182" s="2">
        <f>IF(抽出データ!U182-2&lt;0,0,抽出データ!U182-2)</f>
        <v>1</v>
      </c>
      <c r="I182" s="2">
        <f>IF(抽出データ!V182-2&lt;0,0,抽出データ!V182-2)</f>
        <v>1</v>
      </c>
      <c r="J182" s="2">
        <f>MIN(2,IF(抽出データ!W182-2&lt;0,0,抽出データ!W182-2))</f>
        <v>1</v>
      </c>
      <c r="K182" s="2">
        <f>IF(抽出データ!X182-2&lt;0,0,抽出データ!X182-2)</f>
        <v>0</v>
      </c>
      <c r="L182" s="2">
        <f>IF(抽出データ!Y182-2&lt;0,0,抽出データ!Y182-2)</f>
        <v>0</v>
      </c>
      <c r="M182" s="2">
        <f>IF(抽出データ!Z182-2&lt;0,0,抽出データ!Z182-2)</f>
        <v>1</v>
      </c>
      <c r="N182" s="2">
        <f>IF(抽出データ!AB182-2&lt;0,0,抽出データ!AB182-2)</f>
        <v>1</v>
      </c>
      <c r="O182" s="2">
        <f>IF(抽出データ!AC182-2&lt;0,0,抽出データ!AC182-2)</f>
        <v>1</v>
      </c>
      <c r="P182" s="2">
        <f>IF(抽出データ!AD182-2&lt;0,0,抽出データ!AD182-2)</f>
        <v>1</v>
      </c>
      <c r="Q182" s="2">
        <f>IF(抽出データ!AE182-2&lt;0,0,抽出データ!AE182-2)</f>
        <v>2</v>
      </c>
      <c r="R182" s="2">
        <f>IF(抽出データ!AF182-2&lt;0,0,抽出データ!AF182-2)</f>
        <v>1</v>
      </c>
      <c r="S182" s="2">
        <f>IF(抽出データ!AG182-2&lt;0,0,抽出データ!AG182-2)</f>
        <v>1</v>
      </c>
      <c r="T182" s="2">
        <f>IF(抽出データ!AH182-2&lt;0,0,抽出データ!AH182-2)</f>
        <v>1</v>
      </c>
      <c r="U182" s="2">
        <f>IF(抽出データ!AI182-2&lt;0,0,抽出データ!AI182-2)</f>
        <v>1</v>
      </c>
      <c r="V182" s="2">
        <f>IF(抽出データ!AJ182-2&lt;0,0,抽出データ!AJ182-2)</f>
        <v>1</v>
      </c>
      <c r="W182" s="2">
        <f>IF(抽出データ!AK182-2&lt;0,0,抽出データ!AK182-2)</f>
        <v>1</v>
      </c>
      <c r="X182" s="2">
        <f>IF(抽出データ!AL182-2&lt;0,0,抽出データ!AL182-2)</f>
        <v>1</v>
      </c>
      <c r="Y182" s="2">
        <f>IF(抽出データ!AM182-2&lt;0,0,抽出データ!AM182-2)</f>
        <v>1</v>
      </c>
      <c r="Z182" s="2">
        <f>IF(抽出データ!AN182-2&lt;0,0,抽出データ!AN182-2)</f>
        <v>1</v>
      </c>
      <c r="AA182" s="2">
        <f>IF(抽出データ!AO182-2&lt;0,0,抽出データ!AO182-2)</f>
        <v>1</v>
      </c>
      <c r="AB182" s="2">
        <f>IF(抽出データ!AP182-2&lt;0,0,抽出データ!AP182-2)</f>
        <v>2</v>
      </c>
      <c r="AC182" s="2">
        <f>IF(抽出データ!AQ182-2&lt;0,0,抽出データ!AQ182-2)</f>
        <v>1</v>
      </c>
      <c r="AD182" s="2">
        <f>IF(抽出データ!AR182-2&lt;=0,1,2)</f>
        <v>1</v>
      </c>
      <c r="AE182" s="2">
        <f>IF(抽出データ!AS182-2&lt;=0,1,2)</f>
        <v>1</v>
      </c>
      <c r="AF182" s="2">
        <f>IF(抽出データ!AT182-2&lt;=0,1,2)</f>
        <v>2</v>
      </c>
      <c r="AG182" s="2">
        <f>IF(抽出データ!AU182-2&lt;=0,1,2)</f>
        <v>2</v>
      </c>
      <c r="AH182" s="2">
        <f>IF(抽出データ!AV182-2&lt;=0,1,2)</f>
        <v>2</v>
      </c>
      <c r="AI182" s="2">
        <f>IF(抽出データ!AW182-2&lt;=0,1,2)</f>
        <v>2</v>
      </c>
      <c r="AJ182" s="2">
        <f>IF(抽出データ!AX182-2&lt;=0,1,2)</f>
        <v>1</v>
      </c>
      <c r="AK182" s="2">
        <f>IF(抽出データ!AY182-2&lt;=0,1,2)</f>
        <v>1</v>
      </c>
      <c r="AL182" s="2">
        <f>IF(抽出データ!AZ182-2&lt;0,0,抽出データ!AZ182-2)</f>
        <v>1</v>
      </c>
      <c r="AM182" s="2">
        <f>IF(抽出データ!BB182-2&lt;0,0,抽出データ!BB182-2)</f>
        <v>1</v>
      </c>
      <c r="AN182" s="2">
        <f>IF(抽出データ!BD182-2&lt;0,0,抽出データ!BD182-2)</f>
        <v>1</v>
      </c>
      <c r="AO182" s="2">
        <f>MIN(2,IF(抽出データ!BE182-2&lt;0,0,抽出データ!BE182-2))</f>
        <v>0</v>
      </c>
      <c r="AP182" s="2">
        <f>IF(抽出データ!BF182-2&lt;0,0,抽出データ!BF182-2)</f>
        <v>1</v>
      </c>
      <c r="AQ182" s="2">
        <f>IF(抽出データ!BG182-2&lt;0,0,抽出データ!BG182-2)</f>
        <v>1</v>
      </c>
      <c r="AR182" s="2">
        <f>IF(抽出データ!BH182-2&lt;0,0,抽出データ!BH182-2)</f>
        <v>1</v>
      </c>
      <c r="AS182" s="2">
        <f t="shared" si="37"/>
        <v>0</v>
      </c>
      <c r="AT182" s="2">
        <f>IF(抽出データ!DB182-2&lt;=0,1,2)</f>
        <v>2</v>
      </c>
      <c r="AU182" s="2">
        <f>IF(抽出データ!DD182-2&lt;0,0,抽出データ!DD182-2)</f>
        <v>0</v>
      </c>
      <c r="AV182" s="2">
        <f>IF(抽出データ!DE182-2&lt;0,0,抽出データ!DE182-2)</f>
        <v>1</v>
      </c>
      <c r="AW182" s="2">
        <f>IF(抽出データ!DF182-2&lt;0,0,IF(抽出データ!DF182&gt;3,2,1))</f>
        <v>2</v>
      </c>
      <c r="AX182" s="2">
        <f>IF(抽出データ!DG182-2&lt;=0,1,2)</f>
        <v>2</v>
      </c>
      <c r="AY182" s="8">
        <v>4</v>
      </c>
      <c r="AZ182" s="2">
        <v>3</v>
      </c>
      <c r="BA182" s="2">
        <v>2</v>
      </c>
      <c r="BB182" s="2">
        <v>0</v>
      </c>
      <c r="BC182" s="2">
        <v>1</v>
      </c>
      <c r="BD182" s="2">
        <v>1</v>
      </c>
      <c r="BE182" s="2">
        <v>0</v>
      </c>
      <c r="BF182" s="2">
        <v>0</v>
      </c>
      <c r="BG182" s="2">
        <v>0</v>
      </c>
      <c r="BH182" s="2">
        <v>0</v>
      </c>
      <c r="BI182" s="4" t="s">
        <v>445</v>
      </c>
      <c r="BJ182" s="2">
        <v>1</v>
      </c>
      <c r="BK182" s="2">
        <v>80</v>
      </c>
      <c r="BL182" s="2">
        <v>1</v>
      </c>
      <c r="BM182" s="2">
        <v>12000</v>
      </c>
      <c r="BO182" s="2">
        <v>2</v>
      </c>
      <c r="BP182" s="2">
        <v>3</v>
      </c>
      <c r="BQ182" s="2">
        <v>3</v>
      </c>
      <c r="BR182" s="2">
        <v>3</v>
      </c>
      <c r="BS182" s="2">
        <v>4</v>
      </c>
      <c r="BT182" s="2">
        <v>3</v>
      </c>
      <c r="BV182" s="2">
        <f t="shared" si="38"/>
        <v>51.5</v>
      </c>
      <c r="BW182" s="2">
        <f t="shared" si="39"/>
        <v>22</v>
      </c>
      <c r="BX182" s="2">
        <f t="shared" si="40"/>
        <v>10</v>
      </c>
      <c r="BY182" s="2">
        <f t="shared" si="41"/>
        <v>15</v>
      </c>
      <c r="BZ182" s="2">
        <f t="shared" si="42"/>
        <v>27</v>
      </c>
      <c r="CA182" s="2">
        <f t="shared" si="43"/>
        <v>12</v>
      </c>
      <c r="CB182" s="2">
        <f t="shared" si="44"/>
        <v>11</v>
      </c>
      <c r="CC182" s="2">
        <f t="shared" si="45"/>
        <v>12</v>
      </c>
      <c r="CD182" s="2">
        <f t="shared" si="46"/>
        <v>17</v>
      </c>
      <c r="CE182" s="2">
        <f t="shared" si="47"/>
        <v>17</v>
      </c>
      <c r="CF182" s="2">
        <f t="shared" si="48"/>
        <v>12</v>
      </c>
      <c r="CG182" s="2">
        <f t="shared" si="49"/>
        <v>16</v>
      </c>
      <c r="CH182" s="2">
        <f t="shared" si="53"/>
        <v>7</v>
      </c>
      <c r="CI182" s="2">
        <f t="shared" si="50"/>
        <v>9</v>
      </c>
      <c r="CJ182" s="2">
        <f t="shared" si="51"/>
        <v>18.5</v>
      </c>
      <c r="CK182" s="2">
        <f>55+IF(抽出データ!BJ182=1,60,0)+IF(抽出データ!BK182=1,25,0)+IF(抽出データ!BM182=1,5,0)+IF(抽出データ!BL182=1,5,0)+IF(抽出データ!BN182=1,5,0)</f>
        <v>60</v>
      </c>
      <c r="CL182" s="2">
        <f>(80+IF(抽出データ!BR182=1,12,0)+IF(SUM(抽出データ!BS182:BV182,抽出データ!CB182)&gt;1,22,IF(SUM(抽出データ!BS182:BV182,抽出データ!CB182)=1,11,0)))</f>
        <v>102</v>
      </c>
      <c r="CM182" s="2">
        <f>80+IF(抽出データ!CH182=1,40,0)+IF(抽出データ!CI182=1,20,0)+IF(抽出データ!CJ182=1,20,0)</f>
        <v>100</v>
      </c>
      <c r="CN182" s="2">
        <f>80+IF(抽出データ!CN182=1,10,0)+IF(抽出データ!CO182=1,5,0)+IF(抽出データ!CP182=1,10,0)+12</f>
        <v>97</v>
      </c>
      <c r="CO182" s="2">
        <f>IF(SUM(抽出データ!CT182:CW182)&gt;0,120,100)</f>
        <v>100</v>
      </c>
      <c r="CQ182" s="2">
        <f t="shared" si="52"/>
        <v>84.3</v>
      </c>
    </row>
    <row r="183" spans="1:95">
      <c r="A183" s="2">
        <v>1980</v>
      </c>
      <c r="B183" s="2">
        <v>600</v>
      </c>
      <c r="C183" s="2">
        <v>5</v>
      </c>
      <c r="D183" s="2">
        <f t="shared" si="36"/>
        <v>120</v>
      </c>
      <c r="E183" s="4" t="s">
        <v>184</v>
      </c>
      <c r="F183" s="2">
        <f>IF(抽出データ!S183-2&lt;0,0,抽出データ!S183-2)</f>
        <v>2</v>
      </c>
      <c r="G183" s="2">
        <f>IF(抽出データ!T183-2&lt;0,0,抽出データ!T183-2)</f>
        <v>0</v>
      </c>
      <c r="H183" s="2">
        <f>IF(抽出データ!U183-2&lt;0,0,抽出データ!U183-2)</f>
        <v>1</v>
      </c>
      <c r="I183" s="2">
        <f>IF(抽出データ!V183-2&lt;0,0,抽出データ!V183-2)</f>
        <v>2</v>
      </c>
      <c r="J183" s="2">
        <f>MIN(2,IF(抽出データ!W183-2&lt;0,0,抽出データ!W183-2))</f>
        <v>0</v>
      </c>
      <c r="K183" s="2">
        <f>IF(抽出データ!X183-2&lt;0,0,抽出データ!X183-2)</f>
        <v>0</v>
      </c>
      <c r="L183" s="2">
        <f>IF(抽出データ!Y183-2&lt;0,0,抽出データ!Y183-2)</f>
        <v>0</v>
      </c>
      <c r="M183" s="2">
        <f>IF(抽出データ!Z183-2&lt;0,0,抽出データ!Z183-2)</f>
        <v>0</v>
      </c>
      <c r="N183" s="2">
        <f>IF(抽出データ!AB183-2&lt;0,0,抽出データ!AB183-2)</f>
        <v>1</v>
      </c>
      <c r="O183" s="2">
        <f>IF(抽出データ!AC183-2&lt;0,0,抽出データ!AC183-2)</f>
        <v>2</v>
      </c>
      <c r="P183" s="2">
        <f>IF(抽出データ!AD183-2&lt;0,0,抽出データ!AD183-2)</f>
        <v>1</v>
      </c>
      <c r="Q183" s="2">
        <f>IF(抽出データ!AE183-2&lt;0,0,抽出データ!AE183-2)</f>
        <v>2</v>
      </c>
      <c r="R183" s="2">
        <f>IF(抽出データ!AF183-2&lt;0,0,抽出データ!AF183-2)</f>
        <v>1</v>
      </c>
      <c r="S183" s="2">
        <f>IF(抽出データ!AG183-2&lt;0,0,抽出データ!AG183-2)</f>
        <v>1</v>
      </c>
      <c r="T183" s="2">
        <f>IF(抽出データ!AH183-2&lt;0,0,抽出データ!AH183-2)</f>
        <v>1</v>
      </c>
      <c r="U183" s="2">
        <f>IF(抽出データ!AI183-2&lt;0,0,抽出データ!AI183-2)</f>
        <v>1</v>
      </c>
      <c r="V183" s="2">
        <f>IF(抽出データ!AJ183-2&lt;0,0,抽出データ!AJ183-2)</f>
        <v>0</v>
      </c>
      <c r="W183" s="2">
        <f>IF(抽出データ!AK183-2&lt;0,0,抽出データ!AK183-2)</f>
        <v>0</v>
      </c>
      <c r="X183" s="2">
        <f>IF(抽出データ!AL183-2&lt;0,0,抽出データ!AL183-2)</f>
        <v>2</v>
      </c>
      <c r="Y183" s="2">
        <f>IF(抽出データ!AM183-2&lt;0,0,抽出データ!AM183-2)</f>
        <v>0</v>
      </c>
      <c r="Z183" s="2">
        <f>IF(抽出データ!AN183-2&lt;0,0,抽出データ!AN183-2)</f>
        <v>0</v>
      </c>
      <c r="AA183" s="2">
        <f>IF(抽出データ!AO183-2&lt;0,0,抽出データ!AO183-2)</f>
        <v>2</v>
      </c>
      <c r="AB183" s="2">
        <f>IF(抽出データ!AP183-2&lt;0,0,抽出データ!AP183-2)</f>
        <v>2</v>
      </c>
      <c r="AC183" s="2">
        <f>IF(抽出データ!AQ183-2&lt;0,0,抽出データ!AQ183-2)</f>
        <v>2</v>
      </c>
      <c r="AD183" s="2">
        <f>IF(抽出データ!AR183-2&lt;=0,1,2)</f>
        <v>1</v>
      </c>
      <c r="AE183" s="2">
        <f>IF(抽出データ!AS183-2&lt;=0,1,2)</f>
        <v>1</v>
      </c>
      <c r="AF183" s="2">
        <f>IF(抽出データ!AT183-2&lt;=0,1,2)</f>
        <v>1</v>
      </c>
      <c r="AG183" s="2">
        <f>IF(抽出データ!AU183-2&lt;=0,1,2)</f>
        <v>1</v>
      </c>
      <c r="AH183" s="2">
        <f>IF(抽出データ!AV183-2&lt;=0,1,2)</f>
        <v>1</v>
      </c>
      <c r="AI183" s="2">
        <f>IF(抽出データ!AW183-2&lt;=0,1,2)</f>
        <v>1</v>
      </c>
      <c r="AJ183" s="2">
        <f>IF(抽出データ!AX183-2&lt;=0,1,2)</f>
        <v>1</v>
      </c>
      <c r="AK183" s="2">
        <f>IF(抽出データ!AY183-2&lt;=0,1,2)</f>
        <v>1</v>
      </c>
      <c r="AL183" s="2">
        <f>IF(抽出データ!AZ183-2&lt;0,0,抽出データ!AZ183-2)</f>
        <v>0</v>
      </c>
      <c r="AM183" s="2">
        <f>IF(抽出データ!BB183-2&lt;0,0,抽出データ!BB183-2)</f>
        <v>1</v>
      </c>
      <c r="AN183" s="2">
        <f>IF(抽出データ!BD183-2&lt;0,0,抽出データ!BD183-2)</f>
        <v>0</v>
      </c>
      <c r="AO183" s="2">
        <f>MIN(2,IF(抽出データ!BE183-2&lt;0,0,抽出データ!BE183-2))</f>
        <v>0</v>
      </c>
      <c r="AP183" s="2">
        <f>IF(抽出データ!BF183-2&lt;0,0,抽出データ!BF183-2)</f>
        <v>0</v>
      </c>
      <c r="AQ183" s="2">
        <f>IF(抽出データ!BG183-2&lt;0,0,抽出データ!BG183-2)</f>
        <v>0</v>
      </c>
      <c r="AR183" s="2">
        <f>IF(抽出データ!BH183-2&lt;0,0,抽出データ!BH183-2)</f>
        <v>0</v>
      </c>
      <c r="AS183" s="2">
        <f t="shared" si="37"/>
        <v>0</v>
      </c>
      <c r="AT183" s="2">
        <f>IF(抽出データ!DB183-2&lt;=0,1,2)</f>
        <v>1</v>
      </c>
      <c r="AU183" s="2">
        <f>IF(抽出データ!DD183-2&lt;0,0,抽出データ!DD183-2)</f>
        <v>0</v>
      </c>
      <c r="AV183" s="2">
        <f>IF(抽出データ!DE183-2&lt;0,0,抽出データ!DE183-2)</f>
        <v>0</v>
      </c>
      <c r="AW183" s="2">
        <f>IF(抽出データ!DF183-2&lt;0,0,IF(抽出データ!DF183&gt;3,2,1))</f>
        <v>1</v>
      </c>
      <c r="AX183" s="2">
        <f>IF(抽出データ!DG183-2&lt;=0,1,2)</f>
        <v>2</v>
      </c>
      <c r="AY183" s="8">
        <v>4</v>
      </c>
      <c r="AZ183" s="2">
        <v>3</v>
      </c>
      <c r="BA183" s="2">
        <v>2</v>
      </c>
      <c r="BB183" s="2">
        <v>1</v>
      </c>
      <c r="BC183" s="2">
        <v>0</v>
      </c>
      <c r="BD183" s="2">
        <v>1</v>
      </c>
      <c r="BE183" s="2">
        <v>0</v>
      </c>
      <c r="BF183" s="2">
        <v>0</v>
      </c>
      <c r="BG183" s="2">
        <v>0</v>
      </c>
      <c r="BH183" s="2">
        <v>0</v>
      </c>
      <c r="BI183" s="4" t="s">
        <v>445</v>
      </c>
      <c r="BJ183" s="2">
        <v>1</v>
      </c>
      <c r="BK183" s="2">
        <v>80</v>
      </c>
      <c r="BL183" s="2">
        <v>3</v>
      </c>
      <c r="BO183" s="2">
        <v>3</v>
      </c>
      <c r="BP183" s="2">
        <v>3</v>
      </c>
      <c r="BQ183" s="2">
        <v>4</v>
      </c>
      <c r="BR183" s="2">
        <v>4</v>
      </c>
      <c r="BS183" s="2">
        <v>4</v>
      </c>
      <c r="BT183" s="2">
        <v>4</v>
      </c>
      <c r="BV183" s="2">
        <f t="shared" si="38"/>
        <v>36</v>
      </c>
      <c r="BW183" s="2">
        <f t="shared" si="39"/>
        <v>18</v>
      </c>
      <c r="BX183" s="2">
        <f t="shared" si="40"/>
        <v>10</v>
      </c>
      <c r="BY183" s="2">
        <f t="shared" si="41"/>
        <v>8</v>
      </c>
      <c r="BZ183" s="2">
        <f t="shared" si="42"/>
        <v>27</v>
      </c>
      <c r="CA183" s="2">
        <f t="shared" si="43"/>
        <v>7</v>
      </c>
      <c r="CB183" s="2">
        <f t="shared" si="44"/>
        <v>7</v>
      </c>
      <c r="CC183" s="2">
        <f t="shared" si="45"/>
        <v>11</v>
      </c>
      <c r="CD183" s="2">
        <f t="shared" si="46"/>
        <v>15</v>
      </c>
      <c r="CE183" s="2">
        <f t="shared" si="47"/>
        <v>15</v>
      </c>
      <c r="CF183" s="2">
        <f t="shared" si="48"/>
        <v>9</v>
      </c>
      <c r="CG183" s="2">
        <f t="shared" si="49"/>
        <v>12</v>
      </c>
      <c r="CH183" s="2">
        <f t="shared" si="53"/>
        <v>4</v>
      </c>
      <c r="CI183" s="2">
        <f t="shared" si="50"/>
        <v>6</v>
      </c>
      <c r="CJ183" s="2">
        <f t="shared" si="51"/>
        <v>14</v>
      </c>
      <c r="CK183" s="2">
        <f>55+IF(抽出データ!BJ183=1,60,0)+IF(抽出データ!BK183=1,25,0)+IF(抽出データ!BM183=1,5,0)+IF(抽出データ!BL183=1,5,0)+IF(抽出データ!BN183=1,5,0)</f>
        <v>55</v>
      </c>
      <c r="CL183" s="2">
        <f>(80+IF(抽出データ!BR183=1,12,0)+IF(SUM(抽出データ!BS183:BV183,抽出データ!CB183)&gt;1,22,IF(SUM(抽出データ!BS183:BV183,抽出データ!CB183)=1,11,0)))</f>
        <v>103</v>
      </c>
      <c r="CM183" s="2">
        <f>80+IF(抽出データ!CH183=1,40,0)+IF(抽出データ!CI183=1,20,0)+IF(抽出データ!CJ183=1,20,0)</f>
        <v>80</v>
      </c>
      <c r="CN183" s="2">
        <f>80+IF(抽出データ!CN183=1,10,0)+IF(抽出データ!CO183=1,5,0)+IF(抽出データ!CP183=1,10,0)+12</f>
        <v>97</v>
      </c>
      <c r="CO183" s="2">
        <f>IF(SUM(抽出データ!CT183:CW183)&gt;0,120,100)</f>
        <v>100</v>
      </c>
      <c r="CQ183" s="2">
        <f t="shared" si="52"/>
        <v>79.600000000000009</v>
      </c>
    </row>
    <row r="184" spans="1:95">
      <c r="A184" s="2">
        <v>2005</v>
      </c>
      <c r="B184" s="2">
        <v>850</v>
      </c>
      <c r="C184" s="2">
        <v>8</v>
      </c>
      <c r="D184" s="2">
        <f t="shared" si="36"/>
        <v>106.25</v>
      </c>
      <c r="E184" s="4" t="s">
        <v>31</v>
      </c>
      <c r="F184" s="2">
        <f>IF(抽出データ!S184-2&lt;0,0,抽出データ!S184-2)</f>
        <v>2</v>
      </c>
      <c r="G184" s="2">
        <f>IF(抽出データ!T184-2&lt;0,0,抽出データ!T184-2)</f>
        <v>0</v>
      </c>
      <c r="H184" s="2">
        <f>IF(抽出データ!U184-2&lt;0,0,抽出データ!U184-2)</f>
        <v>0</v>
      </c>
      <c r="I184" s="2">
        <f>IF(抽出データ!V184-2&lt;0,0,抽出データ!V184-2)</f>
        <v>1</v>
      </c>
      <c r="J184" s="2">
        <f>MIN(2,IF(抽出データ!W184-2&lt;0,0,抽出データ!W184-2))</f>
        <v>1</v>
      </c>
      <c r="K184" s="2">
        <f>IF(抽出データ!X184-2&lt;0,0,抽出データ!X184-2)</f>
        <v>0</v>
      </c>
      <c r="L184" s="2">
        <f>IF(抽出データ!Y184-2&lt;0,0,抽出データ!Y184-2)</f>
        <v>0</v>
      </c>
      <c r="M184" s="2">
        <f>IF(抽出データ!Z184-2&lt;0,0,抽出データ!Z184-2)</f>
        <v>1</v>
      </c>
      <c r="N184" s="2">
        <f>IF(抽出データ!AB184-2&lt;0,0,抽出データ!AB184-2)</f>
        <v>1</v>
      </c>
      <c r="O184" s="2">
        <f>IF(抽出データ!AC184-2&lt;0,0,抽出データ!AC184-2)</f>
        <v>1</v>
      </c>
      <c r="P184" s="2">
        <f>IF(抽出データ!AD184-2&lt;0,0,抽出データ!AD184-2)</f>
        <v>0</v>
      </c>
      <c r="Q184" s="2">
        <f>IF(抽出データ!AE184-2&lt;0,0,抽出データ!AE184-2)</f>
        <v>1</v>
      </c>
      <c r="R184" s="2">
        <f>IF(抽出データ!AF184-2&lt;0,0,抽出データ!AF184-2)</f>
        <v>0</v>
      </c>
      <c r="S184" s="2">
        <f>IF(抽出データ!AG184-2&lt;0,0,抽出データ!AG184-2)</f>
        <v>0</v>
      </c>
      <c r="T184" s="2">
        <f>IF(抽出データ!AH184-2&lt;0,0,抽出データ!AH184-2)</f>
        <v>1</v>
      </c>
      <c r="U184" s="2">
        <f>IF(抽出データ!AI184-2&lt;0,0,抽出データ!AI184-2)</f>
        <v>1</v>
      </c>
      <c r="V184" s="2">
        <f>IF(抽出データ!AJ184-2&lt;0,0,抽出データ!AJ184-2)</f>
        <v>0</v>
      </c>
      <c r="W184" s="2">
        <f>IF(抽出データ!AK184-2&lt;0,0,抽出データ!AK184-2)</f>
        <v>1</v>
      </c>
      <c r="X184" s="2">
        <f>IF(抽出データ!AL184-2&lt;0,0,抽出データ!AL184-2)</f>
        <v>1</v>
      </c>
      <c r="Y184" s="2">
        <f>IF(抽出データ!AM184-2&lt;0,0,抽出データ!AM184-2)</f>
        <v>0</v>
      </c>
      <c r="Z184" s="2">
        <f>IF(抽出データ!AN184-2&lt;0,0,抽出データ!AN184-2)</f>
        <v>0</v>
      </c>
      <c r="AA184" s="2">
        <f>IF(抽出データ!AO184-2&lt;0,0,抽出データ!AO184-2)</f>
        <v>0</v>
      </c>
      <c r="AB184" s="2">
        <f>IF(抽出データ!AP184-2&lt;0,0,抽出データ!AP184-2)</f>
        <v>1</v>
      </c>
      <c r="AC184" s="2">
        <f>IF(抽出データ!AQ184-2&lt;0,0,抽出データ!AQ184-2)</f>
        <v>1</v>
      </c>
      <c r="AD184" s="2">
        <f>IF(抽出データ!AR184-2&lt;=0,1,2)</f>
        <v>1</v>
      </c>
      <c r="AE184" s="2">
        <f>IF(抽出データ!AS184-2&lt;=0,1,2)</f>
        <v>1</v>
      </c>
      <c r="AF184" s="2">
        <f>IF(抽出データ!AT184-2&lt;=0,1,2)</f>
        <v>1</v>
      </c>
      <c r="AG184" s="2">
        <f>IF(抽出データ!AU184-2&lt;=0,1,2)</f>
        <v>2</v>
      </c>
      <c r="AH184" s="2">
        <f>IF(抽出データ!AV184-2&lt;=0,1,2)</f>
        <v>2</v>
      </c>
      <c r="AI184" s="2">
        <f>IF(抽出データ!AW184-2&lt;=0,1,2)</f>
        <v>1</v>
      </c>
      <c r="AJ184" s="2">
        <f>IF(抽出データ!AX184-2&lt;=0,1,2)</f>
        <v>1</v>
      </c>
      <c r="AK184" s="2">
        <f>IF(抽出データ!AY184-2&lt;=0,1,2)</f>
        <v>1</v>
      </c>
      <c r="AL184" s="2">
        <f>IF(抽出データ!AZ184-2&lt;0,0,抽出データ!AZ184-2)</f>
        <v>0</v>
      </c>
      <c r="AM184" s="2">
        <f>IF(抽出データ!BB184-2&lt;0,0,抽出データ!BB184-2)</f>
        <v>0</v>
      </c>
      <c r="AN184" s="2">
        <f>IF(抽出データ!BD184-2&lt;0,0,抽出データ!BD184-2)</f>
        <v>2</v>
      </c>
      <c r="AO184" s="2">
        <f>MIN(2,IF(抽出データ!BE184-2&lt;0,0,抽出データ!BE184-2))</f>
        <v>2</v>
      </c>
      <c r="AP184" s="2">
        <f>IF(抽出データ!BF184-2&lt;0,0,抽出データ!BF184-2)</f>
        <v>0</v>
      </c>
      <c r="AQ184" s="2">
        <f>IF(抽出データ!BG184-2&lt;0,0,抽出データ!BG184-2)</f>
        <v>0</v>
      </c>
      <c r="AR184" s="2">
        <f>IF(抽出データ!BH184-2&lt;0,0,抽出データ!BH184-2)</f>
        <v>1</v>
      </c>
      <c r="AS184" s="2">
        <f t="shared" si="37"/>
        <v>0</v>
      </c>
      <c r="AT184" s="2">
        <f>IF(抽出データ!DB184-2&lt;=0,1,2)</f>
        <v>1</v>
      </c>
      <c r="AU184" s="2">
        <f>IF(抽出データ!DD184-2&lt;0,0,抽出データ!DD184-2)</f>
        <v>1</v>
      </c>
      <c r="AV184" s="2">
        <f>IF(抽出データ!DE184-2&lt;0,0,抽出データ!DE184-2)</f>
        <v>1</v>
      </c>
      <c r="AW184" s="2">
        <f>IF(抽出データ!DF184-2&lt;0,0,IF(抽出データ!DF184&gt;3,2,1))</f>
        <v>1</v>
      </c>
      <c r="AX184" s="2">
        <f>IF(抽出データ!DG184-2&lt;=0,1,2)</f>
        <v>1</v>
      </c>
      <c r="AY184" s="8">
        <v>4</v>
      </c>
      <c r="AZ184" s="2">
        <v>3</v>
      </c>
      <c r="BA184" s="2">
        <v>2</v>
      </c>
      <c r="BB184" s="2">
        <v>1</v>
      </c>
      <c r="BC184" s="2">
        <v>0</v>
      </c>
      <c r="BD184" s="2">
        <v>1</v>
      </c>
      <c r="BE184" s="2">
        <v>0</v>
      </c>
      <c r="BF184" s="2">
        <v>1</v>
      </c>
      <c r="BG184" s="2">
        <v>0</v>
      </c>
      <c r="BH184" s="2">
        <v>0</v>
      </c>
      <c r="BI184" s="4" t="s">
        <v>445</v>
      </c>
      <c r="BJ184" s="2">
        <v>1</v>
      </c>
      <c r="BK184" s="2">
        <v>80</v>
      </c>
      <c r="BL184" s="2">
        <v>1</v>
      </c>
      <c r="BM184" s="2">
        <v>30000</v>
      </c>
      <c r="BO184" s="2">
        <v>2</v>
      </c>
      <c r="BP184" s="2">
        <v>2</v>
      </c>
      <c r="BQ184" s="2">
        <v>2</v>
      </c>
      <c r="BR184" s="2">
        <v>6</v>
      </c>
      <c r="BS184" s="2">
        <v>3</v>
      </c>
      <c r="BT184" s="2">
        <v>4</v>
      </c>
      <c r="BV184" s="2">
        <f t="shared" si="38"/>
        <v>34</v>
      </c>
      <c r="BW184" s="2">
        <f t="shared" si="39"/>
        <v>14</v>
      </c>
      <c r="BX184" s="2">
        <f t="shared" si="40"/>
        <v>6</v>
      </c>
      <c r="BY184" s="2">
        <f t="shared" si="41"/>
        <v>13</v>
      </c>
      <c r="BZ184" s="2">
        <f t="shared" si="42"/>
        <v>18</v>
      </c>
      <c r="CA184" s="2">
        <f t="shared" si="43"/>
        <v>9</v>
      </c>
      <c r="CB184" s="2">
        <f t="shared" si="44"/>
        <v>8</v>
      </c>
      <c r="CC184" s="2">
        <f t="shared" si="45"/>
        <v>7</v>
      </c>
      <c r="CD184" s="2">
        <f t="shared" si="46"/>
        <v>12</v>
      </c>
      <c r="CE184" s="2">
        <f t="shared" si="47"/>
        <v>10</v>
      </c>
      <c r="CF184" s="2">
        <f t="shared" si="48"/>
        <v>8</v>
      </c>
      <c r="CG184" s="2">
        <f t="shared" si="49"/>
        <v>9</v>
      </c>
      <c r="CH184" s="2">
        <f t="shared" si="53"/>
        <v>4</v>
      </c>
      <c r="CI184" s="2">
        <f t="shared" si="50"/>
        <v>7</v>
      </c>
      <c r="CJ184" s="2">
        <f t="shared" si="51"/>
        <v>11</v>
      </c>
      <c r="CK184" s="2">
        <f>55+IF(抽出データ!BJ184=1,60,0)+IF(抽出データ!BK184=1,25,0)+IF(抽出データ!BM184=1,5,0)+IF(抽出データ!BL184=1,5,0)+IF(抽出データ!BN184=1,5,0)</f>
        <v>55</v>
      </c>
      <c r="CL184" s="2">
        <f>(80+IF(抽出データ!BR184=1,12,0)+IF(SUM(抽出データ!BS184:BV184,抽出データ!CB184)&gt;1,22,IF(SUM(抽出データ!BS184:BV184,抽出データ!CB184)=1,11,0)))</f>
        <v>80</v>
      </c>
      <c r="CM184" s="2">
        <f>80+IF(抽出データ!CH184=1,40,0)+IF(抽出データ!CI184=1,20,0)+IF(抽出データ!CJ184=1,20,0)</f>
        <v>80</v>
      </c>
      <c r="CN184" s="2">
        <f>80+IF(抽出データ!CN184=1,10,0)+IF(抽出データ!CO184=1,5,0)+IF(抽出データ!CP184=1,10,0)+12</f>
        <v>102</v>
      </c>
      <c r="CO184" s="2">
        <f>IF(SUM(抽出データ!CT184:CW184)&gt;0,120,100)</f>
        <v>100</v>
      </c>
      <c r="CQ184" s="2">
        <f t="shared" si="52"/>
        <v>73.2</v>
      </c>
    </row>
    <row r="185" spans="1:95">
      <c r="A185" s="2">
        <v>2007</v>
      </c>
      <c r="B185" s="2">
        <v>150</v>
      </c>
      <c r="C185" s="2">
        <v>5</v>
      </c>
      <c r="D185" s="2">
        <f t="shared" si="36"/>
        <v>30</v>
      </c>
      <c r="E185" s="4" t="s">
        <v>71</v>
      </c>
      <c r="F185" s="2">
        <f>IF(抽出データ!S185-2&lt;0,0,抽出データ!S185-2)</f>
        <v>0</v>
      </c>
      <c r="G185" s="2">
        <f>IF(抽出データ!T185-2&lt;0,0,抽出データ!T185-2)</f>
        <v>0</v>
      </c>
      <c r="H185" s="2">
        <f>IF(抽出データ!U185-2&lt;0,0,抽出データ!U185-2)</f>
        <v>0</v>
      </c>
      <c r="I185" s="2">
        <f>IF(抽出データ!V185-2&lt;0,0,抽出データ!V185-2)</f>
        <v>0</v>
      </c>
      <c r="J185" s="2">
        <f>MIN(2,IF(抽出データ!W185-2&lt;0,0,抽出データ!W185-2))</f>
        <v>0</v>
      </c>
      <c r="K185" s="2">
        <f>IF(抽出データ!X185-2&lt;0,0,抽出データ!X185-2)</f>
        <v>0</v>
      </c>
      <c r="L185" s="2">
        <f>IF(抽出データ!Y185-2&lt;0,0,抽出データ!Y185-2)</f>
        <v>0</v>
      </c>
      <c r="M185" s="2">
        <f>IF(抽出データ!Z185-2&lt;0,0,抽出データ!Z185-2)</f>
        <v>0</v>
      </c>
      <c r="N185" s="2">
        <f>IF(抽出データ!AB185-2&lt;0,0,抽出データ!AB185-2)</f>
        <v>0</v>
      </c>
      <c r="O185" s="2">
        <f>IF(抽出データ!AC185-2&lt;0,0,抽出データ!AC185-2)</f>
        <v>1</v>
      </c>
      <c r="P185" s="2">
        <f>IF(抽出データ!AD185-2&lt;0,0,抽出データ!AD185-2)</f>
        <v>1</v>
      </c>
      <c r="Q185" s="2">
        <f>IF(抽出データ!AE185-2&lt;0,0,抽出データ!AE185-2)</f>
        <v>1</v>
      </c>
      <c r="R185" s="2">
        <f>IF(抽出データ!AF185-2&lt;0,0,抽出データ!AF185-2)</f>
        <v>1</v>
      </c>
      <c r="S185" s="2">
        <f>IF(抽出データ!AG185-2&lt;0,0,抽出データ!AG185-2)</f>
        <v>1</v>
      </c>
      <c r="T185" s="2">
        <f>IF(抽出データ!AH185-2&lt;0,0,抽出データ!AH185-2)</f>
        <v>0</v>
      </c>
      <c r="U185" s="2">
        <f>IF(抽出データ!AI185-2&lt;0,0,抽出データ!AI185-2)</f>
        <v>1</v>
      </c>
      <c r="V185" s="2">
        <f>IF(抽出データ!AJ185-2&lt;0,0,抽出データ!AJ185-2)</f>
        <v>1</v>
      </c>
      <c r="W185" s="2">
        <f>IF(抽出データ!AK185-2&lt;0,0,抽出データ!AK185-2)</f>
        <v>1</v>
      </c>
      <c r="X185" s="2">
        <f>IF(抽出データ!AL185-2&lt;0,0,抽出データ!AL185-2)</f>
        <v>0</v>
      </c>
      <c r="Y185" s="2">
        <f>IF(抽出データ!AM185-2&lt;0,0,抽出データ!AM185-2)</f>
        <v>0</v>
      </c>
      <c r="Z185" s="2">
        <f>IF(抽出データ!AN185-2&lt;0,0,抽出データ!AN185-2)</f>
        <v>1</v>
      </c>
      <c r="AA185" s="2">
        <f>IF(抽出データ!AO185-2&lt;0,0,抽出データ!AO185-2)</f>
        <v>2</v>
      </c>
      <c r="AB185" s="2">
        <f>IF(抽出データ!AP185-2&lt;0,0,抽出データ!AP185-2)</f>
        <v>1</v>
      </c>
      <c r="AC185" s="2">
        <f>IF(抽出データ!AQ185-2&lt;0,0,抽出データ!AQ185-2)</f>
        <v>2</v>
      </c>
      <c r="AD185" s="2">
        <f>IF(抽出データ!AR185-2&lt;=0,1,2)</f>
        <v>1</v>
      </c>
      <c r="AE185" s="2">
        <f>IF(抽出データ!AS185-2&lt;=0,1,2)</f>
        <v>1</v>
      </c>
      <c r="AF185" s="2">
        <f>IF(抽出データ!AT185-2&lt;=0,1,2)</f>
        <v>1</v>
      </c>
      <c r="AG185" s="2">
        <f>IF(抽出データ!AU185-2&lt;=0,1,2)</f>
        <v>1</v>
      </c>
      <c r="AH185" s="2">
        <f>IF(抽出データ!AV185-2&lt;=0,1,2)</f>
        <v>1</v>
      </c>
      <c r="AI185" s="2">
        <f>IF(抽出データ!AW185-2&lt;=0,1,2)</f>
        <v>1</v>
      </c>
      <c r="AJ185" s="2">
        <f>IF(抽出データ!AX185-2&lt;=0,1,2)</f>
        <v>1</v>
      </c>
      <c r="AK185" s="2">
        <f>IF(抽出データ!AY185-2&lt;=0,1,2)</f>
        <v>1</v>
      </c>
      <c r="AL185" s="2">
        <f>IF(抽出データ!AZ185-2&lt;0,0,抽出データ!AZ185-2)</f>
        <v>0</v>
      </c>
      <c r="AM185" s="2">
        <f>IF(抽出データ!BB185-2&lt;0,0,抽出データ!BB185-2)</f>
        <v>1</v>
      </c>
      <c r="AN185" s="2">
        <f>IF(抽出データ!BD185-2&lt;0,0,抽出データ!BD185-2)</f>
        <v>1</v>
      </c>
      <c r="AO185" s="2">
        <f>MIN(2,IF(抽出データ!BE185-2&lt;0,0,抽出データ!BE185-2))</f>
        <v>0</v>
      </c>
      <c r="AP185" s="2">
        <f>IF(抽出データ!BF185-2&lt;0,0,抽出データ!BF185-2)</f>
        <v>0</v>
      </c>
      <c r="AQ185" s="2">
        <f>IF(抽出データ!BG185-2&lt;0,0,抽出データ!BG185-2)</f>
        <v>0</v>
      </c>
      <c r="AR185" s="2">
        <f>IF(抽出データ!BH185-2&lt;0,0,抽出データ!BH185-2)</f>
        <v>0</v>
      </c>
      <c r="AS185" s="2">
        <f t="shared" si="37"/>
        <v>0</v>
      </c>
      <c r="AT185" s="2">
        <f>IF(抽出データ!DB185-2&lt;=0,1,2)</f>
        <v>2</v>
      </c>
      <c r="AU185" s="2">
        <f>IF(抽出データ!DD185-2&lt;0,0,抽出データ!DD185-2)</f>
        <v>2</v>
      </c>
      <c r="AV185" s="2">
        <f>IF(抽出データ!DE185-2&lt;0,0,抽出データ!DE185-2)</f>
        <v>1</v>
      </c>
      <c r="AW185" s="2">
        <f>IF(抽出データ!DF185-2&lt;0,0,IF(抽出データ!DF185&gt;3,2,1))</f>
        <v>1</v>
      </c>
      <c r="AX185" s="2">
        <f>IF(抽出データ!DG185-2&lt;=0,1,2)</f>
        <v>1</v>
      </c>
      <c r="AY185" s="8">
        <v>4</v>
      </c>
      <c r="AZ185" s="2">
        <v>3</v>
      </c>
      <c r="BA185" s="2">
        <v>3</v>
      </c>
      <c r="BI185" s="4" t="s">
        <v>445</v>
      </c>
      <c r="BJ185" s="2">
        <v>2</v>
      </c>
      <c r="BL185" s="2">
        <v>3</v>
      </c>
      <c r="BO185" s="2">
        <v>4</v>
      </c>
      <c r="BP185" s="2">
        <v>5</v>
      </c>
      <c r="BQ185" s="2">
        <v>4</v>
      </c>
      <c r="BR185" s="2">
        <v>4</v>
      </c>
      <c r="BS185" s="2">
        <v>4</v>
      </c>
      <c r="BT185" s="2">
        <v>3</v>
      </c>
      <c r="BV185" s="2">
        <f t="shared" si="38"/>
        <v>31</v>
      </c>
      <c r="BW185" s="2">
        <f t="shared" si="39"/>
        <v>10</v>
      </c>
      <c r="BX185" s="2">
        <f t="shared" si="40"/>
        <v>9</v>
      </c>
      <c r="BY185" s="2">
        <f t="shared" si="41"/>
        <v>12</v>
      </c>
      <c r="BZ185" s="2">
        <f t="shared" si="42"/>
        <v>17</v>
      </c>
      <c r="CA185" s="2">
        <f t="shared" si="43"/>
        <v>7</v>
      </c>
      <c r="CB185" s="2">
        <f t="shared" si="44"/>
        <v>10</v>
      </c>
      <c r="CC185" s="2">
        <f t="shared" si="45"/>
        <v>6</v>
      </c>
      <c r="CD185" s="2">
        <f t="shared" si="46"/>
        <v>10</v>
      </c>
      <c r="CE185" s="2">
        <f t="shared" si="47"/>
        <v>11</v>
      </c>
      <c r="CF185" s="2">
        <f t="shared" si="48"/>
        <v>7</v>
      </c>
      <c r="CG185" s="2">
        <f t="shared" si="49"/>
        <v>13</v>
      </c>
      <c r="CH185" s="2">
        <f t="shared" si="53"/>
        <v>5</v>
      </c>
      <c r="CI185" s="2">
        <f t="shared" si="50"/>
        <v>6</v>
      </c>
      <c r="CJ185" s="2">
        <f t="shared" si="51"/>
        <v>12</v>
      </c>
      <c r="CK185" s="2">
        <f>55+IF(抽出データ!BJ185=1,60,0)+IF(抽出データ!BK185=1,25,0)+IF(抽出データ!BM185=1,5,0)+IF(抽出データ!BL185=1,5,0)+IF(抽出データ!BN185=1,5,0)</f>
        <v>55</v>
      </c>
      <c r="CL185" s="2">
        <f>(80+IF(抽出データ!BR185=1,12,0)+IF(SUM(抽出データ!BS185:BV185,抽出データ!CB185)&gt;1,22,IF(SUM(抽出データ!BS185:BV185,抽出データ!CB185)=1,11,0)))</f>
        <v>80</v>
      </c>
      <c r="CM185" s="2">
        <f>80+IF(抽出データ!CH185=1,40,0)+IF(抽出データ!CI185=1,20,0)+IF(抽出データ!CJ185=1,20,0)</f>
        <v>80</v>
      </c>
      <c r="CN185" s="2">
        <f>80+IF(抽出データ!CN185=1,10,0)+IF(抽出データ!CO185=1,5,0)+IF(抽出データ!CP185=1,10,0)+12</f>
        <v>92</v>
      </c>
      <c r="CO185" s="2">
        <f>IF(SUM(抽出データ!CT185:CW185)&gt;0,120,100)</f>
        <v>100</v>
      </c>
      <c r="CQ185" s="2">
        <f t="shared" si="52"/>
        <v>72.2</v>
      </c>
    </row>
    <row r="186" spans="1:95">
      <c r="A186" s="2">
        <v>2006</v>
      </c>
      <c r="B186" s="2">
        <v>150</v>
      </c>
      <c r="C186" s="2">
        <v>4</v>
      </c>
      <c r="D186" s="2">
        <f t="shared" si="36"/>
        <v>37.5</v>
      </c>
      <c r="E186" s="4" t="s">
        <v>185</v>
      </c>
      <c r="F186" s="2">
        <f>IF(抽出データ!S186-2&lt;0,0,抽出データ!S186-2)</f>
        <v>1</v>
      </c>
      <c r="G186" s="2">
        <f>IF(抽出データ!T186-2&lt;0,0,抽出データ!T186-2)</f>
        <v>1</v>
      </c>
      <c r="H186" s="2">
        <f>IF(抽出データ!U186-2&lt;0,0,抽出データ!U186-2)</f>
        <v>1</v>
      </c>
      <c r="I186" s="2">
        <f>IF(抽出データ!V186-2&lt;0,0,抽出データ!V186-2)</f>
        <v>1</v>
      </c>
      <c r="J186" s="2">
        <f>MIN(2,IF(抽出データ!W186-2&lt;0,0,抽出データ!W186-2))</f>
        <v>2</v>
      </c>
      <c r="K186" s="2">
        <f>IF(抽出データ!X186-2&lt;0,0,抽出データ!X186-2)</f>
        <v>1</v>
      </c>
      <c r="L186" s="2">
        <f>IF(抽出データ!Y186-2&lt;0,0,抽出データ!Y186-2)</f>
        <v>1</v>
      </c>
      <c r="M186" s="2">
        <f>IF(抽出データ!Z186-2&lt;0,0,抽出データ!Z186-2)</f>
        <v>1</v>
      </c>
      <c r="N186" s="2">
        <f>IF(抽出データ!AB186-2&lt;0,0,抽出データ!AB186-2)</f>
        <v>2</v>
      </c>
      <c r="O186" s="2">
        <f>IF(抽出データ!AC186-2&lt;0,0,抽出データ!AC186-2)</f>
        <v>2</v>
      </c>
      <c r="P186" s="2">
        <f>IF(抽出データ!AD186-2&lt;0,0,抽出データ!AD186-2)</f>
        <v>2</v>
      </c>
      <c r="Q186" s="2">
        <f>IF(抽出データ!AE186-2&lt;0,0,抽出データ!AE186-2)</f>
        <v>2</v>
      </c>
      <c r="R186" s="2">
        <f>IF(抽出データ!AF186-2&lt;0,0,抽出データ!AF186-2)</f>
        <v>1</v>
      </c>
      <c r="S186" s="2">
        <f>IF(抽出データ!AG186-2&lt;0,0,抽出データ!AG186-2)</f>
        <v>1</v>
      </c>
      <c r="T186" s="2">
        <f>IF(抽出データ!AH186-2&lt;0,0,抽出データ!AH186-2)</f>
        <v>1</v>
      </c>
      <c r="U186" s="2">
        <f>IF(抽出データ!AI186-2&lt;0,0,抽出データ!AI186-2)</f>
        <v>1</v>
      </c>
      <c r="V186" s="2">
        <f>IF(抽出データ!AJ186-2&lt;0,0,抽出データ!AJ186-2)</f>
        <v>1</v>
      </c>
      <c r="W186" s="2">
        <f>IF(抽出データ!AK186-2&lt;0,0,抽出データ!AK186-2)</f>
        <v>1</v>
      </c>
      <c r="X186" s="2">
        <f>IF(抽出データ!AL186-2&lt;0,0,抽出データ!AL186-2)</f>
        <v>1</v>
      </c>
      <c r="Y186" s="2">
        <f>IF(抽出データ!AM186-2&lt;0,0,抽出データ!AM186-2)</f>
        <v>1</v>
      </c>
      <c r="Z186" s="2">
        <f>IF(抽出データ!AN186-2&lt;0,0,抽出データ!AN186-2)</f>
        <v>1</v>
      </c>
      <c r="AA186" s="2">
        <f>IF(抽出データ!AO186-2&lt;0,0,抽出データ!AO186-2)</f>
        <v>2</v>
      </c>
      <c r="AB186" s="2">
        <f>IF(抽出データ!AP186-2&lt;0,0,抽出データ!AP186-2)</f>
        <v>2</v>
      </c>
      <c r="AC186" s="2">
        <f>IF(抽出データ!AQ186-2&lt;0,0,抽出データ!AQ186-2)</f>
        <v>2</v>
      </c>
      <c r="AD186" s="2">
        <f>IF(抽出データ!AR186-2&lt;=0,1,2)</f>
        <v>2</v>
      </c>
      <c r="AE186" s="2">
        <f>IF(抽出データ!AS186-2&lt;=0,1,2)</f>
        <v>2</v>
      </c>
      <c r="AF186" s="2">
        <f>IF(抽出データ!AT186-2&lt;=0,1,2)</f>
        <v>2</v>
      </c>
      <c r="AG186" s="2">
        <f>IF(抽出データ!AU186-2&lt;=0,1,2)</f>
        <v>2</v>
      </c>
      <c r="AH186" s="2">
        <f>IF(抽出データ!AV186-2&lt;=0,1,2)</f>
        <v>2</v>
      </c>
      <c r="AI186" s="2">
        <f>IF(抽出データ!AW186-2&lt;=0,1,2)</f>
        <v>1</v>
      </c>
      <c r="AJ186" s="2">
        <f>IF(抽出データ!AX186-2&lt;=0,1,2)</f>
        <v>2</v>
      </c>
      <c r="AK186" s="2">
        <f>IF(抽出データ!AY186-2&lt;=0,1,2)</f>
        <v>2</v>
      </c>
      <c r="AL186" s="2">
        <f>IF(抽出データ!AZ186-2&lt;0,0,抽出データ!AZ186-2)</f>
        <v>1</v>
      </c>
      <c r="AM186" s="2">
        <f>IF(抽出データ!BB186-2&lt;0,0,抽出データ!BB186-2)</f>
        <v>1</v>
      </c>
      <c r="AN186" s="2">
        <f>IF(抽出データ!BD186-2&lt;0,0,抽出データ!BD186-2)</f>
        <v>1</v>
      </c>
      <c r="AO186" s="2">
        <f>MIN(2,IF(抽出データ!BE186-2&lt;0,0,抽出データ!BE186-2))</f>
        <v>2</v>
      </c>
      <c r="AP186" s="2">
        <f>IF(抽出データ!BF186-2&lt;0,0,抽出データ!BF186-2)</f>
        <v>1</v>
      </c>
      <c r="AQ186" s="2">
        <f>IF(抽出データ!BG186-2&lt;0,0,抽出データ!BG186-2)</f>
        <v>1</v>
      </c>
      <c r="AR186" s="2">
        <f>IF(抽出データ!BH186-2&lt;0,0,抽出データ!BH186-2)</f>
        <v>1</v>
      </c>
      <c r="AS186" s="2">
        <f t="shared" si="37"/>
        <v>1</v>
      </c>
      <c r="AT186" s="2">
        <f>IF(抽出データ!DB186-2&lt;=0,1,2)</f>
        <v>2</v>
      </c>
      <c r="AU186" s="2">
        <f>IF(抽出データ!DD186-2&lt;0,0,抽出データ!DD186-2)</f>
        <v>1</v>
      </c>
      <c r="AV186" s="2">
        <f>IF(抽出データ!DE186-2&lt;0,0,抽出データ!DE186-2)</f>
        <v>1</v>
      </c>
      <c r="AW186" s="2">
        <f>IF(抽出データ!DF186-2&lt;0,0,IF(抽出データ!DF186&gt;3,2,1))</f>
        <v>2</v>
      </c>
      <c r="AX186" s="2">
        <f>IF(抽出データ!DG186-2&lt;=0,1,2)</f>
        <v>2</v>
      </c>
      <c r="AY186" s="8">
        <v>5</v>
      </c>
      <c r="AZ186" s="2">
        <v>4</v>
      </c>
      <c r="BA186" s="2">
        <v>3</v>
      </c>
      <c r="BI186" s="4" t="s">
        <v>445</v>
      </c>
      <c r="BJ186" s="2">
        <v>1</v>
      </c>
      <c r="BK186" s="2">
        <v>85</v>
      </c>
      <c r="BL186" s="2">
        <v>3</v>
      </c>
      <c r="BO186" s="2">
        <v>6</v>
      </c>
      <c r="BP186" s="2">
        <v>5</v>
      </c>
      <c r="BQ186" s="2">
        <v>5</v>
      </c>
      <c r="BR186" s="2">
        <v>3</v>
      </c>
      <c r="BS186" s="2">
        <v>3</v>
      </c>
      <c r="BT186" s="2">
        <v>4</v>
      </c>
      <c r="BV186" s="2">
        <f t="shared" si="38"/>
        <v>69</v>
      </c>
      <c r="BW186" s="2">
        <f t="shared" si="39"/>
        <v>28</v>
      </c>
      <c r="BX186" s="2">
        <f t="shared" si="40"/>
        <v>13</v>
      </c>
      <c r="BY186" s="2">
        <f t="shared" si="41"/>
        <v>20</v>
      </c>
      <c r="BZ186" s="2">
        <f t="shared" si="42"/>
        <v>38</v>
      </c>
      <c r="CA186" s="2">
        <f t="shared" si="43"/>
        <v>17</v>
      </c>
      <c r="CB186" s="2">
        <f t="shared" si="44"/>
        <v>12</v>
      </c>
      <c r="CC186" s="2">
        <f t="shared" si="45"/>
        <v>15</v>
      </c>
      <c r="CD186" s="2">
        <f t="shared" si="46"/>
        <v>24</v>
      </c>
      <c r="CE186" s="2">
        <f t="shared" si="47"/>
        <v>19</v>
      </c>
      <c r="CF186" s="2">
        <f t="shared" si="48"/>
        <v>13</v>
      </c>
      <c r="CG186" s="2">
        <f t="shared" si="49"/>
        <v>19</v>
      </c>
      <c r="CH186" s="2">
        <f t="shared" si="53"/>
        <v>8</v>
      </c>
      <c r="CI186" s="2">
        <f t="shared" si="50"/>
        <v>12</v>
      </c>
      <c r="CJ186" s="2">
        <f t="shared" si="51"/>
        <v>26.5</v>
      </c>
      <c r="CK186" s="2">
        <f>55+IF(抽出データ!BJ186=1,60,0)+IF(抽出データ!BK186=1,25,0)+IF(抽出データ!BM186=1,5,0)+IF(抽出データ!BL186=1,5,0)+IF(抽出データ!BN186=1,5,0)</f>
        <v>115</v>
      </c>
      <c r="CL186" s="2">
        <f>(80+IF(抽出データ!BR186=1,12,0)+IF(SUM(抽出データ!BS186:BV186,抽出データ!CB186)&gt;1,22,IF(SUM(抽出データ!BS186:BV186,抽出データ!CB186)=1,11,0)))</f>
        <v>92</v>
      </c>
      <c r="CM186" s="2">
        <f>80+IF(抽出データ!CH186=1,40,0)+IF(抽出データ!CI186=1,20,0)+IF(抽出データ!CJ186=1,20,0)</f>
        <v>120</v>
      </c>
      <c r="CN186" s="2">
        <f>80+IF(抽出データ!CN186=1,10,0)+IF(抽出データ!CO186=1,5,0)+IF(抽出データ!CP186=1,10,0)+12</f>
        <v>102</v>
      </c>
      <c r="CO186" s="2">
        <f>IF(SUM(抽出データ!CT186:CW186)&gt;0,120,100)</f>
        <v>120</v>
      </c>
      <c r="CQ186" s="2">
        <f t="shared" si="52"/>
        <v>107.8</v>
      </c>
    </row>
    <row r="187" spans="1:95">
      <c r="A187" s="2">
        <v>1996</v>
      </c>
      <c r="B187" s="2">
        <v>4800</v>
      </c>
      <c r="C187" s="2">
        <v>6</v>
      </c>
      <c r="D187" s="2">
        <f t="shared" si="36"/>
        <v>800</v>
      </c>
      <c r="E187" s="4" t="s">
        <v>186</v>
      </c>
      <c r="F187" s="2">
        <f>IF(抽出データ!S187-2&lt;0,0,抽出データ!S187-2)</f>
        <v>2</v>
      </c>
      <c r="G187" s="2">
        <f>IF(抽出データ!T187-2&lt;0,0,抽出データ!T187-2)</f>
        <v>2</v>
      </c>
      <c r="H187" s="2">
        <f>IF(抽出データ!U187-2&lt;0,0,抽出データ!U187-2)</f>
        <v>1</v>
      </c>
      <c r="I187" s="2">
        <f>IF(抽出データ!V187-2&lt;0,0,抽出データ!V187-2)</f>
        <v>0</v>
      </c>
      <c r="J187" s="2">
        <f>MIN(2,IF(抽出データ!W187-2&lt;0,0,抽出データ!W187-2))</f>
        <v>0</v>
      </c>
      <c r="K187" s="2">
        <f>IF(抽出データ!X187-2&lt;0,0,抽出データ!X187-2)</f>
        <v>0</v>
      </c>
      <c r="L187" s="2">
        <f>IF(抽出データ!Y187-2&lt;0,0,抽出データ!Y187-2)</f>
        <v>0</v>
      </c>
      <c r="M187" s="2">
        <f>IF(抽出データ!Z187-2&lt;0,0,抽出データ!Z187-2)</f>
        <v>1</v>
      </c>
      <c r="N187" s="2">
        <f>IF(抽出データ!AB187-2&lt;0,0,抽出データ!AB187-2)</f>
        <v>1</v>
      </c>
      <c r="O187" s="2">
        <f>IF(抽出データ!AC187-2&lt;0,0,抽出データ!AC187-2)</f>
        <v>0</v>
      </c>
      <c r="P187" s="2">
        <f>IF(抽出データ!AD187-2&lt;0,0,抽出データ!AD187-2)</f>
        <v>0</v>
      </c>
      <c r="Q187" s="2">
        <f>IF(抽出データ!AE187-2&lt;0,0,抽出データ!AE187-2)</f>
        <v>0</v>
      </c>
      <c r="R187" s="2">
        <f>IF(抽出データ!AF187-2&lt;0,0,抽出データ!AF187-2)</f>
        <v>1</v>
      </c>
      <c r="S187" s="2">
        <f>IF(抽出データ!AG187-2&lt;0,0,抽出データ!AG187-2)</f>
        <v>1</v>
      </c>
      <c r="T187" s="2">
        <f>IF(抽出データ!AH187-2&lt;0,0,抽出データ!AH187-2)</f>
        <v>1</v>
      </c>
      <c r="U187" s="2">
        <f>IF(抽出データ!AI187-2&lt;0,0,抽出データ!AI187-2)</f>
        <v>1</v>
      </c>
      <c r="V187" s="2">
        <f>IF(抽出データ!AJ187-2&lt;0,0,抽出データ!AJ187-2)</f>
        <v>1</v>
      </c>
      <c r="W187" s="2">
        <f>IF(抽出データ!AK187-2&lt;0,0,抽出データ!AK187-2)</f>
        <v>1</v>
      </c>
      <c r="X187" s="2">
        <f>IF(抽出データ!AL187-2&lt;0,0,抽出データ!AL187-2)</f>
        <v>0</v>
      </c>
      <c r="Y187" s="2">
        <f>IF(抽出データ!AM187-2&lt;0,0,抽出データ!AM187-2)</f>
        <v>1</v>
      </c>
      <c r="Z187" s="2">
        <f>IF(抽出データ!AN187-2&lt;0,0,抽出データ!AN187-2)</f>
        <v>1</v>
      </c>
      <c r="AA187" s="2">
        <f>IF(抽出データ!AO187-2&lt;0,0,抽出データ!AO187-2)</f>
        <v>2</v>
      </c>
      <c r="AB187" s="2">
        <f>IF(抽出データ!AP187-2&lt;0,0,抽出データ!AP187-2)</f>
        <v>2</v>
      </c>
      <c r="AC187" s="2">
        <f>IF(抽出データ!AQ187-2&lt;0,0,抽出データ!AQ187-2)</f>
        <v>2</v>
      </c>
      <c r="AD187" s="2">
        <f>IF(抽出データ!AR187-2&lt;=0,1,2)</f>
        <v>1</v>
      </c>
      <c r="AE187" s="2">
        <f>IF(抽出データ!AS187-2&lt;=0,1,2)</f>
        <v>1</v>
      </c>
      <c r="AF187" s="2">
        <f>IF(抽出データ!AT187-2&lt;=0,1,2)</f>
        <v>2</v>
      </c>
      <c r="AG187" s="2">
        <f>IF(抽出データ!AU187-2&lt;=0,1,2)</f>
        <v>1</v>
      </c>
      <c r="AH187" s="2">
        <f>IF(抽出データ!AV187-2&lt;=0,1,2)</f>
        <v>1</v>
      </c>
      <c r="AI187" s="2">
        <f>IF(抽出データ!AW187-2&lt;=0,1,2)</f>
        <v>1</v>
      </c>
      <c r="AJ187" s="2">
        <f>IF(抽出データ!AX187-2&lt;=0,1,2)</f>
        <v>2</v>
      </c>
      <c r="AK187" s="2">
        <f>IF(抽出データ!AY187-2&lt;=0,1,2)</f>
        <v>2</v>
      </c>
      <c r="AL187" s="2">
        <f>IF(抽出データ!AZ187-2&lt;0,0,抽出データ!AZ187-2)</f>
        <v>2</v>
      </c>
      <c r="AM187" s="2">
        <f>IF(抽出データ!BB187-2&lt;0,0,抽出データ!BB187-2)</f>
        <v>1</v>
      </c>
      <c r="AN187" s="2">
        <f>IF(抽出データ!BD187-2&lt;0,0,抽出データ!BD187-2)</f>
        <v>2</v>
      </c>
      <c r="AO187" s="2">
        <f>MIN(2,IF(抽出データ!BE187-2&lt;0,0,抽出データ!BE187-2))</f>
        <v>0</v>
      </c>
      <c r="AP187" s="2">
        <f>IF(抽出データ!BF187-2&lt;0,0,抽出データ!BF187-2)</f>
        <v>0</v>
      </c>
      <c r="AQ187" s="2">
        <f>IF(抽出データ!BG187-2&lt;0,0,抽出データ!BG187-2)</f>
        <v>1</v>
      </c>
      <c r="AR187" s="2">
        <f>IF(抽出データ!BH187-2&lt;0,0,抽出データ!BH187-2)</f>
        <v>1</v>
      </c>
      <c r="AS187" s="2">
        <f t="shared" si="37"/>
        <v>0</v>
      </c>
      <c r="AT187" s="2">
        <f>IF(抽出データ!DB187-2&lt;=0,1,2)</f>
        <v>1</v>
      </c>
      <c r="AU187" s="2">
        <f>IF(抽出データ!DD187-2&lt;0,0,抽出データ!DD187-2)</f>
        <v>1</v>
      </c>
      <c r="AV187" s="2">
        <f>IF(抽出データ!DE187-2&lt;0,0,抽出データ!DE187-2)</f>
        <v>1</v>
      </c>
      <c r="AW187" s="2">
        <f>IF(抽出データ!DF187-2&lt;0,0,IF(抽出データ!DF187&gt;3,2,1))</f>
        <v>2</v>
      </c>
      <c r="AX187" s="2">
        <f>IF(抽出データ!DG187-2&lt;=0,1,2)</f>
        <v>2</v>
      </c>
      <c r="AY187" s="8">
        <v>3</v>
      </c>
      <c r="AZ187" s="2">
        <v>3</v>
      </c>
      <c r="BA187" s="2">
        <v>3</v>
      </c>
      <c r="BI187" s="4" t="s">
        <v>445</v>
      </c>
      <c r="BJ187" s="2">
        <v>2</v>
      </c>
      <c r="BL187" s="2">
        <v>3</v>
      </c>
      <c r="BO187" s="2">
        <v>4</v>
      </c>
      <c r="BP187" s="2">
        <v>4</v>
      </c>
      <c r="BQ187" s="2">
        <v>4</v>
      </c>
      <c r="BR187" s="2">
        <v>3</v>
      </c>
      <c r="BS187" s="2">
        <v>4</v>
      </c>
      <c r="BT187" s="2">
        <v>3</v>
      </c>
      <c r="BV187" s="2">
        <f t="shared" si="38"/>
        <v>51</v>
      </c>
      <c r="BW187" s="2">
        <f t="shared" si="39"/>
        <v>16</v>
      </c>
      <c r="BX187" s="2">
        <f t="shared" si="40"/>
        <v>11</v>
      </c>
      <c r="BY187" s="2">
        <f t="shared" si="41"/>
        <v>17</v>
      </c>
      <c r="BZ187" s="2">
        <f t="shared" si="42"/>
        <v>25</v>
      </c>
      <c r="CA187" s="2">
        <f t="shared" si="43"/>
        <v>12</v>
      </c>
      <c r="CB187" s="2">
        <f t="shared" si="44"/>
        <v>12</v>
      </c>
      <c r="CC187" s="2">
        <f t="shared" si="45"/>
        <v>7</v>
      </c>
      <c r="CD187" s="2">
        <f t="shared" si="46"/>
        <v>18</v>
      </c>
      <c r="CE187" s="2">
        <f t="shared" si="47"/>
        <v>16</v>
      </c>
      <c r="CF187" s="2">
        <f t="shared" si="48"/>
        <v>11</v>
      </c>
      <c r="CG187" s="2">
        <f t="shared" si="49"/>
        <v>12</v>
      </c>
      <c r="CH187" s="2">
        <f t="shared" si="53"/>
        <v>6</v>
      </c>
      <c r="CI187" s="2">
        <f t="shared" si="50"/>
        <v>11</v>
      </c>
      <c r="CJ187" s="2">
        <f t="shared" si="51"/>
        <v>24</v>
      </c>
      <c r="CK187" s="2">
        <f>55+IF(抽出データ!BJ187=1,60,0)+IF(抽出データ!BK187=1,25,0)+IF(抽出データ!BM187=1,5,0)+IF(抽出データ!BL187=1,5,0)+IF(抽出データ!BN187=1,5,0)</f>
        <v>55</v>
      </c>
      <c r="CL187" s="2">
        <f>(80+IF(抽出データ!BR187=1,12,0)+IF(SUM(抽出データ!BS187:BV187,抽出データ!CB187)&gt;1,22,IF(SUM(抽出データ!BS187:BV187,抽出データ!CB187)=1,11,0)))</f>
        <v>80</v>
      </c>
      <c r="CM187" s="2">
        <f>80+IF(抽出データ!CH187=1,40,0)+IF(抽出データ!CI187=1,20,0)+IF(抽出データ!CJ187=1,20,0)</f>
        <v>80</v>
      </c>
      <c r="CN187" s="2">
        <f>80+IF(抽出データ!CN187=1,10,0)+IF(抽出データ!CO187=1,5,0)+IF(抽出データ!CP187=1,10,0)+12</f>
        <v>92</v>
      </c>
      <c r="CO187" s="2">
        <f>IF(SUM(抽出データ!CT187:CW187)&gt;0,120,100)</f>
        <v>100</v>
      </c>
      <c r="CQ187" s="2">
        <f t="shared" si="52"/>
        <v>72.2</v>
      </c>
    </row>
    <row r="188" spans="1:95">
      <c r="A188" s="2">
        <v>2000</v>
      </c>
      <c r="B188" s="2">
        <v>200</v>
      </c>
      <c r="C188" s="2">
        <v>10</v>
      </c>
      <c r="D188" s="2">
        <f t="shared" si="36"/>
        <v>20</v>
      </c>
      <c r="E188" s="4" t="s">
        <v>187</v>
      </c>
      <c r="F188" s="2">
        <f>IF(抽出データ!S188-2&lt;0,0,抽出データ!S188-2)</f>
        <v>2</v>
      </c>
      <c r="G188" s="2">
        <f>IF(抽出データ!T188-2&lt;0,0,抽出データ!T188-2)</f>
        <v>1</v>
      </c>
      <c r="H188" s="2">
        <f>IF(抽出データ!U188-2&lt;0,0,抽出データ!U188-2)</f>
        <v>1</v>
      </c>
      <c r="I188" s="2">
        <f>IF(抽出データ!V188-2&lt;0,0,抽出データ!V188-2)</f>
        <v>0</v>
      </c>
      <c r="J188" s="2">
        <f>MIN(2,IF(抽出データ!W188-2&lt;0,0,抽出データ!W188-2))</f>
        <v>1</v>
      </c>
      <c r="K188" s="2">
        <f>IF(抽出データ!X188-2&lt;0,0,抽出データ!X188-2)</f>
        <v>2</v>
      </c>
      <c r="L188" s="2">
        <f>IF(抽出データ!Y188-2&lt;0,0,抽出データ!Y188-2)</f>
        <v>2</v>
      </c>
      <c r="M188" s="2">
        <f>IF(抽出データ!Z188-2&lt;0,0,抽出データ!Z188-2)</f>
        <v>2</v>
      </c>
      <c r="N188" s="2">
        <f>IF(抽出データ!AB188-2&lt;0,0,抽出データ!AB188-2)</f>
        <v>1</v>
      </c>
      <c r="O188" s="2">
        <f>IF(抽出データ!AC188-2&lt;0,0,抽出データ!AC188-2)</f>
        <v>1</v>
      </c>
      <c r="P188" s="2">
        <f>IF(抽出データ!AD188-2&lt;0,0,抽出データ!AD188-2)</f>
        <v>1</v>
      </c>
      <c r="Q188" s="2">
        <f>IF(抽出データ!AE188-2&lt;0,0,抽出データ!AE188-2)</f>
        <v>1</v>
      </c>
      <c r="R188" s="2">
        <f>IF(抽出データ!AF188-2&lt;0,0,抽出データ!AF188-2)</f>
        <v>1</v>
      </c>
      <c r="S188" s="2">
        <f>IF(抽出データ!AG188-2&lt;0,0,抽出データ!AG188-2)</f>
        <v>1</v>
      </c>
      <c r="T188" s="2">
        <f>IF(抽出データ!AH188-2&lt;0,0,抽出データ!AH188-2)</f>
        <v>2</v>
      </c>
      <c r="U188" s="2">
        <f>IF(抽出データ!AI188-2&lt;0,0,抽出データ!AI188-2)</f>
        <v>2</v>
      </c>
      <c r="V188" s="2">
        <f>IF(抽出データ!AJ188-2&lt;0,0,抽出データ!AJ188-2)</f>
        <v>2</v>
      </c>
      <c r="W188" s="2">
        <f>IF(抽出データ!AK188-2&lt;0,0,抽出データ!AK188-2)</f>
        <v>2</v>
      </c>
      <c r="X188" s="2">
        <f>IF(抽出データ!AL188-2&lt;0,0,抽出データ!AL188-2)</f>
        <v>2</v>
      </c>
      <c r="Y188" s="2">
        <f>IF(抽出データ!AM188-2&lt;0,0,抽出データ!AM188-2)</f>
        <v>2</v>
      </c>
      <c r="Z188" s="2">
        <f>IF(抽出データ!AN188-2&lt;0,0,抽出データ!AN188-2)</f>
        <v>2</v>
      </c>
      <c r="AA188" s="2">
        <f>IF(抽出データ!AO188-2&lt;0,0,抽出データ!AO188-2)</f>
        <v>2</v>
      </c>
      <c r="AB188" s="2">
        <f>IF(抽出データ!AP188-2&lt;0,0,抽出データ!AP188-2)</f>
        <v>2</v>
      </c>
      <c r="AC188" s="2">
        <f>IF(抽出データ!AQ188-2&lt;0,0,抽出データ!AQ188-2)</f>
        <v>0</v>
      </c>
      <c r="AD188" s="2">
        <f>IF(抽出データ!AR188-2&lt;=0,1,2)</f>
        <v>2</v>
      </c>
      <c r="AE188" s="2">
        <f>IF(抽出データ!AS188-2&lt;=0,1,2)</f>
        <v>2</v>
      </c>
      <c r="AF188" s="2">
        <f>IF(抽出データ!AT188-2&lt;=0,1,2)</f>
        <v>2</v>
      </c>
      <c r="AG188" s="2">
        <f>IF(抽出データ!AU188-2&lt;=0,1,2)</f>
        <v>2</v>
      </c>
      <c r="AH188" s="2">
        <f>IF(抽出データ!AV188-2&lt;=0,1,2)</f>
        <v>2</v>
      </c>
      <c r="AI188" s="2">
        <f>IF(抽出データ!AW188-2&lt;=0,1,2)</f>
        <v>2</v>
      </c>
      <c r="AJ188" s="2">
        <f>IF(抽出データ!AX188-2&lt;=0,1,2)</f>
        <v>2</v>
      </c>
      <c r="AK188" s="2">
        <f>IF(抽出データ!AY188-2&lt;=0,1,2)</f>
        <v>2</v>
      </c>
      <c r="AL188" s="2">
        <f>IF(抽出データ!AZ188-2&lt;0,0,抽出データ!AZ188-2)</f>
        <v>2</v>
      </c>
      <c r="AM188" s="2">
        <f>IF(抽出データ!BB188-2&lt;0,0,抽出データ!BB188-2)</f>
        <v>2</v>
      </c>
      <c r="AN188" s="2">
        <f>IF(抽出データ!BD188-2&lt;0,0,抽出データ!BD188-2)</f>
        <v>2</v>
      </c>
      <c r="AO188" s="2">
        <f>MIN(2,IF(抽出データ!BE188-2&lt;0,0,抽出データ!BE188-2))</f>
        <v>2</v>
      </c>
      <c r="AP188" s="2">
        <f>IF(抽出データ!BF188-2&lt;0,0,抽出データ!BF188-2)</f>
        <v>1</v>
      </c>
      <c r="AQ188" s="2">
        <f>IF(抽出データ!BG188-2&lt;0,0,抽出データ!BG188-2)</f>
        <v>1</v>
      </c>
      <c r="AR188" s="2">
        <f>IF(抽出データ!BH188-2&lt;0,0,抽出データ!BH188-2)</f>
        <v>1</v>
      </c>
      <c r="AS188" s="2">
        <f t="shared" si="37"/>
        <v>0</v>
      </c>
      <c r="AT188" s="2">
        <f>IF(抽出データ!DB188-2&lt;=0,1,2)</f>
        <v>2</v>
      </c>
      <c r="AU188" s="2">
        <f>IF(抽出データ!DD188-2&lt;0,0,抽出データ!DD188-2)</f>
        <v>1</v>
      </c>
      <c r="AV188" s="2">
        <f>IF(抽出データ!DE188-2&lt;0,0,抽出データ!DE188-2)</f>
        <v>2</v>
      </c>
      <c r="AW188" s="2">
        <f>IF(抽出データ!DF188-2&lt;0,0,IF(抽出データ!DF188&gt;3,2,1))</f>
        <v>2</v>
      </c>
      <c r="AX188" s="2">
        <f>IF(抽出データ!DG188-2&lt;=0,1,2)</f>
        <v>2</v>
      </c>
      <c r="AY188" s="8">
        <v>3</v>
      </c>
      <c r="AZ188" s="2">
        <v>4</v>
      </c>
      <c r="BA188" s="2">
        <v>4</v>
      </c>
      <c r="BI188" s="4" t="s">
        <v>445</v>
      </c>
      <c r="BJ188" s="2">
        <v>1</v>
      </c>
      <c r="BK188" s="2">
        <v>90</v>
      </c>
      <c r="BL188" s="2">
        <v>3</v>
      </c>
      <c r="BO188" s="2">
        <v>1</v>
      </c>
      <c r="BP188" s="2">
        <v>1</v>
      </c>
      <c r="BQ188" s="2">
        <v>1</v>
      </c>
      <c r="BR188" s="2">
        <v>1</v>
      </c>
      <c r="BS188" s="2">
        <v>3</v>
      </c>
      <c r="BT188" s="2">
        <v>3</v>
      </c>
      <c r="BV188" s="2">
        <f t="shared" si="38"/>
        <v>76</v>
      </c>
      <c r="BW188" s="2">
        <f t="shared" si="39"/>
        <v>33</v>
      </c>
      <c r="BX188" s="2">
        <f t="shared" si="40"/>
        <v>12</v>
      </c>
      <c r="BY188" s="2">
        <f t="shared" si="41"/>
        <v>24</v>
      </c>
      <c r="BZ188" s="2">
        <f t="shared" si="42"/>
        <v>36</v>
      </c>
      <c r="CA188" s="2">
        <f t="shared" si="43"/>
        <v>20</v>
      </c>
      <c r="CB188" s="2">
        <f t="shared" si="44"/>
        <v>15</v>
      </c>
      <c r="CC188" s="2">
        <f t="shared" si="45"/>
        <v>17</v>
      </c>
      <c r="CD188" s="2">
        <f t="shared" si="46"/>
        <v>26</v>
      </c>
      <c r="CE188" s="2">
        <f t="shared" si="47"/>
        <v>17</v>
      </c>
      <c r="CF188" s="2">
        <f t="shared" si="48"/>
        <v>12</v>
      </c>
      <c r="CG188" s="2">
        <f t="shared" si="49"/>
        <v>24</v>
      </c>
      <c r="CH188" s="2">
        <f t="shared" si="53"/>
        <v>8</v>
      </c>
      <c r="CI188" s="2">
        <f t="shared" si="50"/>
        <v>13</v>
      </c>
      <c r="CJ188" s="2">
        <f t="shared" si="51"/>
        <v>32</v>
      </c>
      <c r="CK188" s="2">
        <f>55+IF(抽出データ!BJ188=1,60,0)+IF(抽出データ!BK188=1,25,0)+IF(抽出データ!BM188=1,5,0)+IF(抽出データ!BL188=1,5,0)+IF(抽出データ!BN188=1,5,0)</f>
        <v>80</v>
      </c>
      <c r="CL188" s="2">
        <f>(80+IF(抽出データ!BR188=1,12,0)+IF(SUM(抽出データ!BS188:BV188,抽出データ!CB188)&gt;1,22,IF(SUM(抽出データ!BS188:BV188,抽出データ!CB188)=1,11,0)))</f>
        <v>91</v>
      </c>
      <c r="CM188" s="2">
        <f>80+IF(抽出データ!CH188=1,40,0)+IF(抽出データ!CI188=1,20,0)+IF(抽出データ!CJ188=1,20,0)</f>
        <v>100</v>
      </c>
      <c r="CN188" s="2">
        <f>80+IF(抽出データ!CN188=1,10,0)+IF(抽出データ!CO188=1,5,0)+IF(抽出データ!CP188=1,10,0)+12</f>
        <v>102</v>
      </c>
      <c r="CO188" s="2">
        <f>IF(SUM(抽出データ!CT188:CW188)&gt;0,120,100)</f>
        <v>120</v>
      </c>
      <c r="CQ188" s="2">
        <f t="shared" si="52"/>
        <v>90.5</v>
      </c>
    </row>
    <row r="189" spans="1:95">
      <c r="A189" s="2">
        <v>2000</v>
      </c>
      <c r="B189" s="2">
        <v>200</v>
      </c>
      <c r="C189" s="2">
        <v>3</v>
      </c>
      <c r="D189" s="2">
        <f t="shared" si="36"/>
        <v>66.666666666666671</v>
      </c>
      <c r="E189" s="4" t="s">
        <v>174</v>
      </c>
      <c r="F189" s="2">
        <f>IF(抽出データ!S189-2&lt;0,0,抽出データ!S189-2)</f>
        <v>2</v>
      </c>
      <c r="G189" s="2">
        <f>IF(抽出データ!T189-2&lt;0,0,抽出データ!T189-2)</f>
        <v>0</v>
      </c>
      <c r="H189" s="2">
        <f>IF(抽出データ!U189-2&lt;0,0,抽出データ!U189-2)</f>
        <v>0</v>
      </c>
      <c r="I189" s="2">
        <f>IF(抽出データ!V189-2&lt;0,0,抽出データ!V189-2)</f>
        <v>2</v>
      </c>
      <c r="J189" s="2">
        <f>MIN(2,IF(抽出データ!W189-2&lt;0,0,抽出データ!W189-2))</f>
        <v>0</v>
      </c>
      <c r="K189" s="2">
        <f>IF(抽出データ!X189-2&lt;0,0,抽出データ!X189-2)</f>
        <v>0</v>
      </c>
      <c r="L189" s="2">
        <f>IF(抽出データ!Y189-2&lt;0,0,抽出データ!Y189-2)</f>
        <v>0</v>
      </c>
      <c r="M189" s="2">
        <f>IF(抽出データ!Z189-2&lt;0,0,抽出データ!Z189-2)</f>
        <v>0</v>
      </c>
      <c r="N189" s="2">
        <f>IF(抽出データ!AB189-2&lt;0,0,抽出データ!AB189-2)</f>
        <v>1</v>
      </c>
      <c r="O189" s="2">
        <f>IF(抽出データ!AC189-2&lt;0,0,抽出データ!AC189-2)</f>
        <v>1</v>
      </c>
      <c r="P189" s="2">
        <f>IF(抽出データ!AD189-2&lt;0,0,抽出データ!AD189-2)</f>
        <v>1</v>
      </c>
      <c r="Q189" s="2">
        <f>IF(抽出データ!AE189-2&lt;0,0,抽出データ!AE189-2)</f>
        <v>1</v>
      </c>
      <c r="R189" s="2">
        <f>IF(抽出データ!AF189-2&lt;0,0,抽出データ!AF189-2)</f>
        <v>1</v>
      </c>
      <c r="S189" s="2">
        <f>IF(抽出データ!AG189-2&lt;0,0,抽出データ!AG189-2)</f>
        <v>0</v>
      </c>
      <c r="T189" s="2">
        <f>IF(抽出データ!AH189-2&lt;0,0,抽出データ!AH189-2)</f>
        <v>1</v>
      </c>
      <c r="U189" s="2">
        <f>IF(抽出データ!AI189-2&lt;0,0,抽出データ!AI189-2)</f>
        <v>0</v>
      </c>
      <c r="V189" s="2">
        <f>IF(抽出データ!AJ189-2&lt;0,0,抽出データ!AJ189-2)</f>
        <v>0</v>
      </c>
      <c r="W189" s="2">
        <f>IF(抽出データ!AK189-2&lt;0,0,抽出データ!AK189-2)</f>
        <v>1</v>
      </c>
      <c r="X189" s="2">
        <f>IF(抽出データ!AL189-2&lt;0,0,抽出データ!AL189-2)</f>
        <v>1</v>
      </c>
      <c r="Y189" s="2">
        <f>IF(抽出データ!AM189-2&lt;0,0,抽出データ!AM189-2)</f>
        <v>0</v>
      </c>
      <c r="Z189" s="2">
        <f>IF(抽出データ!AN189-2&lt;0,0,抽出データ!AN189-2)</f>
        <v>0</v>
      </c>
      <c r="AA189" s="2">
        <f>IF(抽出データ!AO189-2&lt;0,0,抽出データ!AO189-2)</f>
        <v>1</v>
      </c>
      <c r="AB189" s="2">
        <f>IF(抽出データ!AP189-2&lt;0,0,抽出データ!AP189-2)</f>
        <v>1</v>
      </c>
      <c r="AC189" s="2">
        <f>IF(抽出データ!AQ189-2&lt;0,0,抽出データ!AQ189-2)</f>
        <v>2</v>
      </c>
      <c r="AD189" s="2">
        <f>IF(抽出データ!AR189-2&lt;=0,1,2)</f>
        <v>2</v>
      </c>
      <c r="AE189" s="2">
        <f>IF(抽出データ!AS189-2&lt;=0,1,2)</f>
        <v>1</v>
      </c>
      <c r="AF189" s="2">
        <f>IF(抽出データ!AT189-2&lt;=0,1,2)</f>
        <v>1</v>
      </c>
      <c r="AG189" s="2">
        <f>IF(抽出データ!AU189-2&lt;=0,1,2)</f>
        <v>1</v>
      </c>
      <c r="AH189" s="2">
        <f>IF(抽出データ!AV189-2&lt;=0,1,2)</f>
        <v>2</v>
      </c>
      <c r="AI189" s="2">
        <f>IF(抽出データ!AW189-2&lt;=0,1,2)</f>
        <v>1</v>
      </c>
      <c r="AJ189" s="2">
        <f>IF(抽出データ!AX189-2&lt;=0,1,2)</f>
        <v>1</v>
      </c>
      <c r="AK189" s="2">
        <f>IF(抽出データ!AY189-2&lt;=0,1,2)</f>
        <v>2</v>
      </c>
      <c r="AL189" s="2">
        <f>IF(抽出データ!AZ189-2&lt;0,0,抽出データ!AZ189-2)</f>
        <v>0</v>
      </c>
      <c r="AM189" s="2">
        <f>IF(抽出データ!BB189-2&lt;0,0,抽出データ!BB189-2)</f>
        <v>0</v>
      </c>
      <c r="AN189" s="2">
        <f>IF(抽出データ!BD189-2&lt;0,0,抽出データ!BD189-2)</f>
        <v>1</v>
      </c>
      <c r="AO189" s="2">
        <f>MIN(2,IF(抽出データ!BE189-2&lt;0,0,抽出データ!BE189-2))</f>
        <v>0</v>
      </c>
      <c r="AP189" s="2">
        <f>IF(抽出データ!BF189-2&lt;0,0,抽出データ!BF189-2)</f>
        <v>0</v>
      </c>
      <c r="AQ189" s="2">
        <f>IF(抽出データ!BG189-2&lt;0,0,抽出データ!BG189-2)</f>
        <v>1</v>
      </c>
      <c r="AR189" s="2">
        <f>IF(抽出データ!BH189-2&lt;0,0,抽出データ!BH189-2)</f>
        <v>0</v>
      </c>
      <c r="AS189" s="2">
        <f t="shared" si="37"/>
        <v>0</v>
      </c>
      <c r="AT189" s="2">
        <f>IF(抽出データ!DB189-2&lt;=0,1,2)</f>
        <v>1</v>
      </c>
      <c r="AU189" s="2">
        <f>IF(抽出データ!DD189-2&lt;0,0,抽出データ!DD189-2)</f>
        <v>1</v>
      </c>
      <c r="AV189" s="2">
        <f>IF(抽出データ!DE189-2&lt;0,0,抽出データ!DE189-2)</f>
        <v>1</v>
      </c>
      <c r="AW189" s="2">
        <f>IF(抽出データ!DF189-2&lt;0,0,IF(抽出データ!DF189&gt;3,2,1))</f>
        <v>1</v>
      </c>
      <c r="AX189" s="2">
        <f>IF(抽出データ!DG189-2&lt;=0,1,2)</f>
        <v>2</v>
      </c>
      <c r="AY189" s="8">
        <v>4</v>
      </c>
      <c r="AZ189" s="2">
        <v>3</v>
      </c>
      <c r="BA189" s="2">
        <v>2</v>
      </c>
      <c r="BB189" s="2">
        <v>1</v>
      </c>
      <c r="BC189" s="2">
        <v>0</v>
      </c>
      <c r="BD189" s="2">
        <v>1</v>
      </c>
      <c r="BE189" s="2">
        <v>0</v>
      </c>
      <c r="BF189" s="2">
        <v>1</v>
      </c>
      <c r="BG189" s="2">
        <v>0</v>
      </c>
      <c r="BH189" s="2">
        <v>0</v>
      </c>
      <c r="BI189" s="4" t="s">
        <v>445</v>
      </c>
      <c r="BJ189" s="2">
        <v>1</v>
      </c>
      <c r="BK189" s="2">
        <v>100</v>
      </c>
      <c r="BL189" s="2">
        <v>3</v>
      </c>
      <c r="BO189" s="2">
        <v>5</v>
      </c>
      <c r="BP189" s="2">
        <v>5</v>
      </c>
      <c r="BQ189" s="2">
        <v>5</v>
      </c>
      <c r="BR189" s="2">
        <v>4</v>
      </c>
      <c r="BS189" s="2">
        <v>4</v>
      </c>
      <c r="BT189" s="2">
        <v>4</v>
      </c>
      <c r="BV189" s="2">
        <f t="shared" si="38"/>
        <v>35</v>
      </c>
      <c r="BW189" s="2">
        <f t="shared" si="39"/>
        <v>14</v>
      </c>
      <c r="BX189" s="2">
        <f t="shared" si="40"/>
        <v>9</v>
      </c>
      <c r="BY189" s="2">
        <f t="shared" si="41"/>
        <v>11</v>
      </c>
      <c r="BZ189" s="2">
        <f t="shared" si="42"/>
        <v>23</v>
      </c>
      <c r="CA189" s="2">
        <f t="shared" si="43"/>
        <v>6</v>
      </c>
      <c r="CB189" s="2">
        <f t="shared" si="44"/>
        <v>8</v>
      </c>
      <c r="CC189" s="2">
        <f t="shared" si="45"/>
        <v>7</v>
      </c>
      <c r="CD189" s="2">
        <f t="shared" si="46"/>
        <v>15</v>
      </c>
      <c r="CE189" s="2">
        <f t="shared" si="47"/>
        <v>12</v>
      </c>
      <c r="CF189" s="2">
        <f t="shared" si="48"/>
        <v>9</v>
      </c>
      <c r="CG189" s="2">
        <f t="shared" si="49"/>
        <v>10</v>
      </c>
      <c r="CH189" s="2">
        <f t="shared" si="53"/>
        <v>5</v>
      </c>
      <c r="CI189" s="2">
        <f t="shared" si="50"/>
        <v>6</v>
      </c>
      <c r="CJ189" s="2">
        <f t="shared" si="51"/>
        <v>11</v>
      </c>
      <c r="CK189" s="2">
        <f>55+IF(抽出データ!BJ189=1,60,0)+IF(抽出データ!BK189=1,25,0)+IF(抽出データ!BM189=1,5,0)+IF(抽出データ!BL189=1,5,0)+IF(抽出データ!BN189=1,5,0)</f>
        <v>55</v>
      </c>
      <c r="CL189" s="2">
        <f>(80+IF(抽出データ!BR189=1,12,0)+IF(SUM(抽出データ!BS189:BV189,抽出データ!CB189)&gt;1,22,IF(SUM(抽出データ!BS189:BV189,抽出データ!CB189)=1,11,0)))</f>
        <v>80</v>
      </c>
      <c r="CM189" s="2">
        <f>80+IF(抽出データ!CH189=1,40,0)+IF(抽出データ!CI189=1,20,0)+IF(抽出データ!CJ189=1,20,0)</f>
        <v>80</v>
      </c>
      <c r="CN189" s="2">
        <f>80+IF(抽出データ!CN189=1,10,0)+IF(抽出データ!CO189=1,5,0)+IF(抽出データ!CP189=1,10,0)+12</f>
        <v>92</v>
      </c>
      <c r="CO189" s="2">
        <f>IF(SUM(抽出データ!CT189:CW189)&gt;0,120,100)</f>
        <v>100</v>
      </c>
      <c r="CQ189" s="2">
        <f t="shared" si="52"/>
        <v>72.2</v>
      </c>
    </row>
    <row r="190" spans="1:95">
      <c r="A190" s="2">
        <v>2000</v>
      </c>
      <c r="B190" s="2">
        <v>180</v>
      </c>
      <c r="C190" s="2">
        <v>1</v>
      </c>
      <c r="D190" s="2">
        <f t="shared" si="36"/>
        <v>180</v>
      </c>
      <c r="E190" s="4" t="s">
        <v>115</v>
      </c>
      <c r="F190" s="2">
        <f>IF(抽出データ!S190-2&lt;0,0,抽出データ!S190-2)</f>
        <v>0</v>
      </c>
      <c r="G190" s="2">
        <f>IF(抽出データ!T190-2&lt;0,0,抽出データ!T190-2)</f>
        <v>0</v>
      </c>
      <c r="H190" s="2">
        <f>IF(抽出データ!U190-2&lt;0,0,抽出データ!U190-2)</f>
        <v>0</v>
      </c>
      <c r="I190" s="2">
        <f>IF(抽出データ!V190-2&lt;0,0,抽出データ!V190-2)</f>
        <v>2</v>
      </c>
      <c r="J190" s="2">
        <f>MIN(2,IF(抽出データ!W190-2&lt;0,0,抽出データ!W190-2))</f>
        <v>0</v>
      </c>
      <c r="K190" s="2">
        <f>IF(抽出データ!X190-2&lt;0,0,抽出データ!X190-2)</f>
        <v>0</v>
      </c>
      <c r="L190" s="2">
        <f>IF(抽出データ!Y190-2&lt;0,0,抽出データ!Y190-2)</f>
        <v>0</v>
      </c>
      <c r="M190" s="2">
        <f>IF(抽出データ!Z190-2&lt;0,0,抽出データ!Z190-2)</f>
        <v>0</v>
      </c>
      <c r="N190" s="2">
        <f>IF(抽出データ!AB190-2&lt;0,0,抽出データ!AB190-2)</f>
        <v>0</v>
      </c>
      <c r="O190" s="2">
        <f>IF(抽出データ!AC190-2&lt;0,0,抽出データ!AC190-2)</f>
        <v>0</v>
      </c>
      <c r="P190" s="2">
        <f>IF(抽出データ!AD190-2&lt;0,0,抽出データ!AD190-2)</f>
        <v>2</v>
      </c>
      <c r="Q190" s="2">
        <f>IF(抽出データ!AE190-2&lt;0,0,抽出データ!AE190-2)</f>
        <v>2</v>
      </c>
      <c r="R190" s="2">
        <f>IF(抽出データ!AF190-2&lt;0,0,抽出データ!AF190-2)</f>
        <v>0</v>
      </c>
      <c r="S190" s="2">
        <f>IF(抽出データ!AG190-2&lt;0,0,抽出データ!AG190-2)</f>
        <v>0</v>
      </c>
      <c r="T190" s="2">
        <f>IF(抽出データ!AH190-2&lt;0,0,抽出データ!AH190-2)</f>
        <v>0</v>
      </c>
      <c r="U190" s="2">
        <f>IF(抽出データ!AI190-2&lt;0,0,抽出データ!AI190-2)</f>
        <v>2</v>
      </c>
      <c r="V190" s="2">
        <f>IF(抽出データ!AJ190-2&lt;0,0,抽出データ!AJ190-2)</f>
        <v>0</v>
      </c>
      <c r="W190" s="2">
        <f>IF(抽出データ!AK190-2&lt;0,0,抽出データ!AK190-2)</f>
        <v>2</v>
      </c>
      <c r="X190" s="2">
        <f>IF(抽出データ!AL190-2&lt;0,0,抽出データ!AL190-2)</f>
        <v>1</v>
      </c>
      <c r="Y190" s="2">
        <f>IF(抽出データ!AM190-2&lt;0,0,抽出データ!AM190-2)</f>
        <v>0</v>
      </c>
      <c r="Z190" s="2">
        <f>IF(抽出データ!AN190-2&lt;0,0,抽出データ!AN190-2)</f>
        <v>0</v>
      </c>
      <c r="AA190" s="2">
        <f>IF(抽出データ!AO190-2&lt;0,0,抽出データ!AO190-2)</f>
        <v>2</v>
      </c>
      <c r="AB190" s="2">
        <f>IF(抽出データ!AP190-2&lt;0,0,抽出データ!AP190-2)</f>
        <v>2</v>
      </c>
      <c r="AC190" s="2">
        <f>IF(抽出データ!AQ190-2&lt;0,0,抽出データ!AQ190-2)</f>
        <v>2</v>
      </c>
      <c r="AD190" s="2">
        <f>IF(抽出データ!AR190-2&lt;=0,1,2)</f>
        <v>1</v>
      </c>
      <c r="AE190" s="2">
        <f>IF(抽出データ!AS190-2&lt;=0,1,2)</f>
        <v>1</v>
      </c>
      <c r="AF190" s="2">
        <f>IF(抽出データ!AT190-2&lt;=0,1,2)</f>
        <v>2</v>
      </c>
      <c r="AG190" s="2">
        <f>IF(抽出データ!AU190-2&lt;=0,1,2)</f>
        <v>1</v>
      </c>
      <c r="AH190" s="2">
        <f>IF(抽出データ!AV190-2&lt;=0,1,2)</f>
        <v>2</v>
      </c>
      <c r="AI190" s="2">
        <f>IF(抽出データ!AW190-2&lt;=0,1,2)</f>
        <v>2</v>
      </c>
      <c r="AJ190" s="2">
        <f>IF(抽出データ!AX190-2&lt;=0,1,2)</f>
        <v>1</v>
      </c>
      <c r="AK190" s="2">
        <f>IF(抽出データ!AY190-2&lt;=0,1,2)</f>
        <v>1</v>
      </c>
      <c r="AL190" s="2">
        <f>IF(抽出データ!AZ190-2&lt;0,0,抽出データ!AZ190-2)</f>
        <v>2</v>
      </c>
      <c r="AM190" s="2">
        <f>IF(抽出データ!BB190-2&lt;0,0,抽出データ!BB190-2)</f>
        <v>2</v>
      </c>
      <c r="AN190" s="2">
        <f>IF(抽出データ!BD190-2&lt;0,0,抽出データ!BD190-2)</f>
        <v>0</v>
      </c>
      <c r="AO190" s="2">
        <f>MIN(2,IF(抽出データ!BE190-2&lt;0,0,抽出データ!BE190-2))</f>
        <v>0</v>
      </c>
      <c r="AP190" s="2">
        <f>IF(抽出データ!BF190-2&lt;0,0,抽出データ!BF190-2)</f>
        <v>0</v>
      </c>
      <c r="AQ190" s="2">
        <f>IF(抽出データ!BG190-2&lt;0,0,抽出データ!BG190-2)</f>
        <v>1</v>
      </c>
      <c r="AR190" s="2">
        <f>IF(抽出データ!BH190-2&lt;0,0,抽出データ!BH190-2)</f>
        <v>1</v>
      </c>
      <c r="AS190" s="2">
        <f t="shared" si="37"/>
        <v>0</v>
      </c>
      <c r="AT190" s="2">
        <f>IF(抽出データ!DB190-2&lt;=0,1,2)</f>
        <v>1</v>
      </c>
      <c r="AU190" s="2">
        <f>IF(抽出データ!DD190-2&lt;0,0,抽出データ!DD190-2)</f>
        <v>0</v>
      </c>
      <c r="AV190" s="2">
        <f>IF(抽出データ!DE190-2&lt;0,0,抽出データ!DE190-2)</f>
        <v>0</v>
      </c>
      <c r="AW190" s="2">
        <f>IF(抽出データ!DF190-2&lt;0,0,IF(抽出データ!DF190&gt;3,2,1))</f>
        <v>0</v>
      </c>
      <c r="AX190" s="2">
        <f>IF(抽出データ!DG190-2&lt;=0,1,2)</f>
        <v>1</v>
      </c>
      <c r="AY190" s="8">
        <v>1</v>
      </c>
      <c r="AZ190" s="2">
        <v>1</v>
      </c>
      <c r="BA190" s="2">
        <v>4</v>
      </c>
      <c r="BI190" s="4" t="s">
        <v>445</v>
      </c>
      <c r="BJ190" s="2">
        <v>1</v>
      </c>
      <c r="BK190" s="2">
        <v>100</v>
      </c>
      <c r="BL190" s="2">
        <v>3</v>
      </c>
      <c r="BO190" s="2">
        <v>4</v>
      </c>
      <c r="BP190" s="2">
        <v>4</v>
      </c>
      <c r="BQ190" s="2">
        <v>4</v>
      </c>
      <c r="BR190" s="2">
        <v>4</v>
      </c>
      <c r="BS190" s="2">
        <v>4</v>
      </c>
      <c r="BT190" s="2">
        <v>4</v>
      </c>
      <c r="BV190" s="2">
        <f t="shared" si="38"/>
        <v>41</v>
      </c>
      <c r="BW190" s="2">
        <f t="shared" si="39"/>
        <v>13</v>
      </c>
      <c r="BX190" s="2">
        <f t="shared" si="40"/>
        <v>12</v>
      </c>
      <c r="BY190" s="2">
        <f t="shared" si="41"/>
        <v>9</v>
      </c>
      <c r="BZ190" s="2">
        <f t="shared" si="42"/>
        <v>24</v>
      </c>
      <c r="CA190" s="2">
        <f t="shared" si="43"/>
        <v>8</v>
      </c>
      <c r="CB190" s="2">
        <f t="shared" si="44"/>
        <v>6</v>
      </c>
      <c r="CC190" s="2">
        <f t="shared" si="45"/>
        <v>7</v>
      </c>
      <c r="CD190" s="2">
        <f t="shared" si="46"/>
        <v>14</v>
      </c>
      <c r="CE190" s="2">
        <f t="shared" si="47"/>
        <v>16</v>
      </c>
      <c r="CF190" s="2">
        <f t="shared" si="48"/>
        <v>10</v>
      </c>
      <c r="CG190" s="2">
        <f t="shared" si="49"/>
        <v>11</v>
      </c>
      <c r="CH190" s="2">
        <f t="shared" si="53"/>
        <v>2</v>
      </c>
      <c r="CI190" s="2">
        <f t="shared" si="50"/>
        <v>7</v>
      </c>
      <c r="CJ190" s="2">
        <f t="shared" si="51"/>
        <v>17</v>
      </c>
      <c r="CK190" s="2">
        <f>55+IF(抽出データ!BJ190=1,60,0)+IF(抽出データ!BK190=1,25,0)+IF(抽出データ!BM190=1,5,0)+IF(抽出データ!BL190=1,5,0)+IF(抽出データ!BN190=1,5,0)</f>
        <v>55</v>
      </c>
      <c r="CL190" s="2">
        <f>(80+IF(抽出データ!BR190=1,12,0)+IF(SUM(抽出データ!BS190:BV190,抽出データ!CB190)&gt;1,22,IF(SUM(抽出データ!BS190:BV190,抽出データ!CB190)=1,11,0)))</f>
        <v>91</v>
      </c>
      <c r="CM190" s="2">
        <f>80+IF(抽出データ!CH190=1,40,0)+IF(抽出データ!CI190=1,20,0)+IF(抽出データ!CJ190=1,20,0)</f>
        <v>80</v>
      </c>
      <c r="CN190" s="2">
        <f>80+IF(抽出データ!CN190=1,10,0)+IF(抽出データ!CO190=1,5,0)+IF(抽出データ!CP190=1,10,0)+12</f>
        <v>92</v>
      </c>
      <c r="CO190" s="2">
        <f>IF(SUM(抽出データ!CT190:CW190)&gt;0,120,100)</f>
        <v>100</v>
      </c>
      <c r="CQ190" s="2">
        <f t="shared" si="52"/>
        <v>75.5</v>
      </c>
    </row>
    <row r="191" spans="1:95">
      <c r="A191" s="2">
        <v>2000</v>
      </c>
      <c r="B191" s="2">
        <v>15000</v>
      </c>
      <c r="C191" s="2">
        <v>5</v>
      </c>
      <c r="D191" s="2">
        <f t="shared" si="36"/>
        <v>3000</v>
      </c>
      <c r="E191" s="4" t="s">
        <v>103</v>
      </c>
      <c r="F191" s="2">
        <f>IF(抽出データ!S191-2&lt;0,0,抽出データ!S191-2)</f>
        <v>2</v>
      </c>
      <c r="G191" s="2">
        <f>IF(抽出データ!T191-2&lt;0,0,抽出データ!T191-2)</f>
        <v>2</v>
      </c>
      <c r="H191" s="2">
        <f>IF(抽出データ!U191-2&lt;0,0,抽出データ!U191-2)</f>
        <v>2</v>
      </c>
      <c r="I191" s="2">
        <f>IF(抽出データ!V191-2&lt;0,0,抽出データ!V191-2)</f>
        <v>1</v>
      </c>
      <c r="J191" s="2">
        <f>MIN(2,IF(抽出データ!W191-2&lt;0,0,抽出データ!W191-2))</f>
        <v>2</v>
      </c>
      <c r="K191" s="2">
        <f>IF(抽出データ!X191-2&lt;0,0,抽出データ!X191-2)</f>
        <v>1</v>
      </c>
      <c r="L191" s="2">
        <f>IF(抽出データ!Y191-2&lt;0,0,抽出データ!Y191-2)</f>
        <v>2</v>
      </c>
      <c r="M191" s="2">
        <f>IF(抽出データ!Z191-2&lt;0,0,抽出データ!Z191-2)</f>
        <v>2</v>
      </c>
      <c r="N191" s="2">
        <f>IF(抽出データ!AB191-2&lt;0,0,抽出データ!AB191-2)</f>
        <v>1</v>
      </c>
      <c r="O191" s="2">
        <f>IF(抽出データ!AC191-2&lt;0,0,抽出データ!AC191-2)</f>
        <v>2</v>
      </c>
      <c r="P191" s="2">
        <f>IF(抽出データ!AD191-2&lt;0,0,抽出データ!AD191-2)</f>
        <v>1</v>
      </c>
      <c r="Q191" s="2">
        <f>IF(抽出データ!AE191-2&lt;0,0,抽出データ!AE191-2)</f>
        <v>2</v>
      </c>
      <c r="R191" s="2">
        <f>IF(抽出データ!AF191-2&lt;0,0,抽出データ!AF191-2)</f>
        <v>1</v>
      </c>
      <c r="S191" s="2">
        <f>IF(抽出データ!AG191-2&lt;0,0,抽出データ!AG191-2)</f>
        <v>1</v>
      </c>
      <c r="T191" s="2">
        <f>IF(抽出データ!AH191-2&lt;0,0,抽出データ!AH191-2)</f>
        <v>1</v>
      </c>
      <c r="U191" s="2">
        <f>IF(抽出データ!AI191-2&lt;0,0,抽出データ!AI191-2)</f>
        <v>1</v>
      </c>
      <c r="V191" s="2">
        <f>IF(抽出データ!AJ191-2&lt;0,0,抽出データ!AJ191-2)</f>
        <v>1</v>
      </c>
      <c r="W191" s="2">
        <f>IF(抽出データ!AK191-2&lt;0,0,抽出データ!AK191-2)</f>
        <v>1</v>
      </c>
      <c r="X191" s="2">
        <f>IF(抽出データ!AL191-2&lt;0,0,抽出データ!AL191-2)</f>
        <v>1</v>
      </c>
      <c r="Y191" s="2">
        <f>IF(抽出データ!AM191-2&lt;0,0,抽出データ!AM191-2)</f>
        <v>0</v>
      </c>
      <c r="Z191" s="2">
        <f>IF(抽出データ!AN191-2&lt;0,0,抽出データ!AN191-2)</f>
        <v>1</v>
      </c>
      <c r="AA191" s="2">
        <f>IF(抽出データ!AO191-2&lt;0,0,抽出データ!AO191-2)</f>
        <v>2</v>
      </c>
      <c r="AB191" s="2">
        <f>IF(抽出データ!AP191-2&lt;0,0,抽出データ!AP191-2)</f>
        <v>1</v>
      </c>
      <c r="AC191" s="2">
        <f>IF(抽出データ!AQ191-2&lt;0,0,抽出データ!AQ191-2)</f>
        <v>2</v>
      </c>
      <c r="AD191" s="2">
        <f>IF(抽出データ!AR191-2&lt;=0,1,2)</f>
        <v>1</v>
      </c>
      <c r="AE191" s="2">
        <f>IF(抽出データ!AS191-2&lt;=0,1,2)</f>
        <v>2</v>
      </c>
      <c r="AF191" s="2">
        <f>IF(抽出データ!AT191-2&lt;=0,1,2)</f>
        <v>2</v>
      </c>
      <c r="AG191" s="2">
        <f>IF(抽出データ!AU191-2&lt;=0,1,2)</f>
        <v>1</v>
      </c>
      <c r="AH191" s="2">
        <f>IF(抽出データ!AV191-2&lt;=0,1,2)</f>
        <v>1</v>
      </c>
      <c r="AI191" s="2">
        <f>IF(抽出データ!AW191-2&lt;=0,1,2)</f>
        <v>2</v>
      </c>
      <c r="AJ191" s="2">
        <f>IF(抽出データ!AX191-2&lt;=0,1,2)</f>
        <v>2</v>
      </c>
      <c r="AK191" s="2">
        <f>IF(抽出データ!AY191-2&lt;=0,1,2)</f>
        <v>2</v>
      </c>
      <c r="AL191" s="2">
        <f>IF(抽出データ!AZ191-2&lt;0,0,抽出データ!AZ191-2)</f>
        <v>2</v>
      </c>
      <c r="AM191" s="2">
        <f>IF(抽出データ!BB191-2&lt;0,0,抽出データ!BB191-2)</f>
        <v>1</v>
      </c>
      <c r="AN191" s="2">
        <f>IF(抽出データ!BD191-2&lt;0,0,抽出データ!BD191-2)</f>
        <v>2</v>
      </c>
      <c r="AO191" s="2">
        <f>MIN(2,IF(抽出データ!BE191-2&lt;0,0,抽出データ!BE191-2))</f>
        <v>2</v>
      </c>
      <c r="AP191" s="2">
        <f>IF(抽出データ!BF191-2&lt;0,0,抽出データ!BF191-2)</f>
        <v>1</v>
      </c>
      <c r="AQ191" s="2">
        <f>IF(抽出データ!BG191-2&lt;0,0,抽出データ!BG191-2)</f>
        <v>2</v>
      </c>
      <c r="AR191" s="2">
        <f>IF(抽出データ!BH191-2&lt;0,0,抽出データ!BH191-2)</f>
        <v>1</v>
      </c>
      <c r="AS191" s="2">
        <f t="shared" si="37"/>
        <v>1</v>
      </c>
      <c r="AT191" s="2">
        <f>IF(抽出データ!DB191-2&lt;=0,1,2)</f>
        <v>2</v>
      </c>
      <c r="AU191" s="2">
        <f>IF(抽出データ!DD191-2&lt;0,0,抽出データ!DD191-2)</f>
        <v>1</v>
      </c>
      <c r="AV191" s="2">
        <f>IF(抽出データ!DE191-2&lt;0,0,抽出データ!DE191-2)</f>
        <v>2</v>
      </c>
      <c r="AW191" s="2">
        <f>IF(抽出データ!DF191-2&lt;0,0,IF(抽出データ!DF191&gt;3,2,1))</f>
        <v>2</v>
      </c>
      <c r="AX191" s="2">
        <f>IF(抽出データ!DG191-2&lt;=0,1,2)</f>
        <v>2</v>
      </c>
      <c r="AY191" s="8">
        <v>4</v>
      </c>
      <c r="AZ191" s="2">
        <v>4</v>
      </c>
      <c r="BA191" s="2">
        <v>3</v>
      </c>
      <c r="BI191" s="4" t="s">
        <v>445</v>
      </c>
      <c r="BJ191" s="2">
        <v>1</v>
      </c>
      <c r="BK191" s="2">
        <v>100</v>
      </c>
      <c r="BL191" s="2">
        <v>1</v>
      </c>
      <c r="BM191" s="2">
        <v>22000</v>
      </c>
      <c r="BO191" s="2">
        <v>3</v>
      </c>
      <c r="BP191" s="2">
        <v>4</v>
      </c>
      <c r="BQ191" s="2">
        <v>3</v>
      </c>
      <c r="BR191" s="2">
        <v>4</v>
      </c>
      <c r="BS191" s="2">
        <v>4</v>
      </c>
      <c r="BT191" s="2">
        <v>4</v>
      </c>
      <c r="BV191" s="2">
        <f t="shared" si="38"/>
        <v>74.5</v>
      </c>
      <c r="BW191" s="2">
        <f t="shared" si="39"/>
        <v>29</v>
      </c>
      <c r="BX191" s="2">
        <f t="shared" si="40"/>
        <v>12</v>
      </c>
      <c r="BY191" s="2">
        <f t="shared" si="41"/>
        <v>22</v>
      </c>
      <c r="BZ191" s="2">
        <f t="shared" si="42"/>
        <v>38</v>
      </c>
      <c r="CA191" s="2">
        <f t="shared" si="43"/>
        <v>15</v>
      </c>
      <c r="CB191" s="2">
        <f t="shared" si="44"/>
        <v>13</v>
      </c>
      <c r="CC191" s="2">
        <f t="shared" si="45"/>
        <v>13</v>
      </c>
      <c r="CD191" s="2">
        <f t="shared" si="46"/>
        <v>27</v>
      </c>
      <c r="CE191" s="2">
        <f t="shared" si="47"/>
        <v>19</v>
      </c>
      <c r="CF191" s="2">
        <f t="shared" si="48"/>
        <v>12</v>
      </c>
      <c r="CG191" s="2">
        <f t="shared" si="49"/>
        <v>18</v>
      </c>
      <c r="CH191" s="2">
        <f t="shared" si="53"/>
        <v>9</v>
      </c>
      <c r="CI191" s="2">
        <f t="shared" si="50"/>
        <v>14</v>
      </c>
      <c r="CJ191" s="2">
        <f t="shared" si="51"/>
        <v>33</v>
      </c>
      <c r="CK191" s="2">
        <f>55+IF(抽出データ!BJ191=1,60,0)+IF(抽出データ!BK191=1,25,0)+IF(抽出データ!BM191=1,5,0)+IF(抽出データ!BL191=1,5,0)+IF(抽出データ!BN191=1,5,0)</f>
        <v>115</v>
      </c>
      <c r="CL191" s="2">
        <f>(80+IF(抽出データ!BR191=1,12,0)+IF(SUM(抽出データ!BS191:BV191,抽出データ!CB191)&gt;1,22,IF(SUM(抽出データ!BS191:BV191,抽出データ!CB191)=1,11,0)))</f>
        <v>92</v>
      </c>
      <c r="CM191" s="2">
        <f>80+IF(抽出データ!CH191=1,40,0)+IF(抽出データ!CI191=1,20,0)+IF(抽出データ!CJ191=1,20,0)</f>
        <v>120</v>
      </c>
      <c r="CN191" s="2">
        <f>80+IF(抽出データ!CN191=1,10,0)+IF(抽出データ!CO191=1,5,0)+IF(抽出データ!CP191=1,10,0)+12</f>
        <v>97</v>
      </c>
      <c r="CO191" s="2">
        <f>IF(SUM(抽出データ!CT191:CW191)&gt;0,120,100)</f>
        <v>100</v>
      </c>
      <c r="CQ191" s="2">
        <f t="shared" si="52"/>
        <v>106.3</v>
      </c>
    </row>
    <row r="192" spans="1:95">
      <c r="A192" s="2">
        <v>1950</v>
      </c>
      <c r="B192" s="2">
        <v>594</v>
      </c>
      <c r="C192" s="2">
        <v>2</v>
      </c>
      <c r="D192" s="2">
        <f t="shared" si="36"/>
        <v>297</v>
      </c>
      <c r="E192" s="4" t="s">
        <v>188</v>
      </c>
      <c r="F192" s="2">
        <f>IF(抽出データ!S192-2&lt;0,0,抽出データ!S192-2)</f>
        <v>1</v>
      </c>
      <c r="G192" s="2">
        <f>IF(抽出データ!T192-2&lt;0,0,抽出データ!T192-2)</f>
        <v>1</v>
      </c>
      <c r="H192" s="2">
        <f>IF(抽出データ!U192-2&lt;0,0,抽出データ!U192-2)</f>
        <v>0</v>
      </c>
      <c r="I192" s="2">
        <f>IF(抽出データ!V192-2&lt;0,0,抽出データ!V192-2)</f>
        <v>1</v>
      </c>
      <c r="J192" s="2">
        <f>MIN(2,IF(抽出データ!W192-2&lt;0,0,抽出データ!W192-2))</f>
        <v>0</v>
      </c>
      <c r="K192" s="2">
        <f>IF(抽出データ!X192-2&lt;0,0,抽出データ!X192-2)</f>
        <v>0</v>
      </c>
      <c r="L192" s="2">
        <f>IF(抽出データ!Y192-2&lt;0,0,抽出データ!Y192-2)</f>
        <v>0</v>
      </c>
      <c r="M192" s="2">
        <f>IF(抽出データ!Z192-2&lt;0,0,抽出データ!Z192-2)</f>
        <v>1</v>
      </c>
      <c r="N192" s="2">
        <f>IF(抽出データ!AB192-2&lt;0,0,抽出データ!AB192-2)</f>
        <v>0</v>
      </c>
      <c r="O192" s="2">
        <f>IF(抽出データ!AC192-2&lt;0,0,抽出データ!AC192-2)</f>
        <v>2</v>
      </c>
      <c r="P192" s="2">
        <f>IF(抽出データ!AD192-2&lt;0,0,抽出データ!AD192-2)</f>
        <v>1</v>
      </c>
      <c r="Q192" s="2">
        <f>IF(抽出データ!AE192-2&lt;0,0,抽出データ!AE192-2)</f>
        <v>2</v>
      </c>
      <c r="R192" s="2">
        <f>IF(抽出データ!AF192-2&lt;0,0,抽出データ!AF192-2)</f>
        <v>0</v>
      </c>
      <c r="S192" s="2">
        <f>IF(抽出データ!AG192-2&lt;0,0,抽出データ!AG192-2)</f>
        <v>0</v>
      </c>
      <c r="T192" s="2">
        <f>IF(抽出データ!AH192-2&lt;0,0,抽出データ!AH192-2)</f>
        <v>2</v>
      </c>
      <c r="U192" s="2">
        <f>IF(抽出データ!AI192-2&lt;0,0,抽出データ!AI192-2)</f>
        <v>0</v>
      </c>
      <c r="V192" s="2">
        <f>IF(抽出データ!AJ192-2&lt;0,0,抽出データ!AJ192-2)</f>
        <v>0</v>
      </c>
      <c r="W192" s="2">
        <f>IF(抽出データ!AK192-2&lt;0,0,抽出データ!AK192-2)</f>
        <v>0</v>
      </c>
      <c r="X192" s="2">
        <f>IF(抽出データ!AL192-2&lt;0,0,抽出データ!AL192-2)</f>
        <v>2</v>
      </c>
      <c r="Y192" s="2">
        <f>IF(抽出データ!AM192-2&lt;0,0,抽出データ!AM192-2)</f>
        <v>1</v>
      </c>
      <c r="Z192" s="2">
        <f>IF(抽出データ!AN192-2&lt;0,0,抽出データ!AN192-2)</f>
        <v>0</v>
      </c>
      <c r="AA192" s="2">
        <f>IF(抽出データ!AO192-2&lt;0,0,抽出データ!AO192-2)</f>
        <v>0</v>
      </c>
      <c r="AB192" s="2">
        <f>IF(抽出データ!AP192-2&lt;0,0,抽出データ!AP192-2)</f>
        <v>2</v>
      </c>
      <c r="AC192" s="2">
        <f>IF(抽出データ!AQ192-2&lt;0,0,抽出データ!AQ192-2)</f>
        <v>2</v>
      </c>
      <c r="AD192" s="2">
        <f>IF(抽出データ!AR192-2&lt;=0,1,2)</f>
        <v>1</v>
      </c>
      <c r="AE192" s="2">
        <f>IF(抽出データ!AS192-2&lt;=0,1,2)</f>
        <v>2</v>
      </c>
      <c r="AF192" s="2">
        <f>IF(抽出データ!AT192-2&lt;=0,1,2)</f>
        <v>1</v>
      </c>
      <c r="AG192" s="2">
        <f>IF(抽出データ!AU192-2&lt;=0,1,2)</f>
        <v>1</v>
      </c>
      <c r="AH192" s="2">
        <f>IF(抽出データ!AV192-2&lt;=0,1,2)</f>
        <v>1</v>
      </c>
      <c r="AI192" s="2">
        <f>IF(抽出データ!AW192-2&lt;=0,1,2)</f>
        <v>1</v>
      </c>
      <c r="AJ192" s="2">
        <f>IF(抽出データ!AX192-2&lt;=0,1,2)</f>
        <v>1</v>
      </c>
      <c r="AK192" s="2">
        <f>IF(抽出データ!AY192-2&lt;=0,1,2)</f>
        <v>1</v>
      </c>
      <c r="AL192" s="2">
        <f>IF(抽出データ!AZ192-2&lt;0,0,抽出データ!AZ192-2)</f>
        <v>0</v>
      </c>
      <c r="AM192" s="2">
        <f>IF(抽出データ!BB192-2&lt;0,0,抽出データ!BB192-2)</f>
        <v>0</v>
      </c>
      <c r="AN192" s="2">
        <f>IF(抽出データ!BD192-2&lt;0,0,抽出データ!BD192-2)</f>
        <v>0</v>
      </c>
      <c r="AO192" s="2">
        <f>MIN(2,IF(抽出データ!BE192-2&lt;0,0,抽出データ!BE192-2))</f>
        <v>0</v>
      </c>
      <c r="AP192" s="2">
        <f>IF(抽出データ!BF192-2&lt;0,0,抽出データ!BF192-2)</f>
        <v>0</v>
      </c>
      <c r="AQ192" s="2">
        <f>IF(抽出データ!BG192-2&lt;0,0,抽出データ!BG192-2)</f>
        <v>0</v>
      </c>
      <c r="AR192" s="2">
        <f>IF(抽出データ!BH192-2&lt;0,0,抽出データ!BH192-2)</f>
        <v>0</v>
      </c>
      <c r="AS192" s="2">
        <f t="shared" si="37"/>
        <v>0</v>
      </c>
      <c r="AT192" s="2">
        <f>IF(抽出データ!DB192-2&lt;=0,1,2)</f>
        <v>1</v>
      </c>
      <c r="AU192" s="2">
        <f>IF(抽出データ!DD192-2&lt;0,0,抽出データ!DD192-2)</f>
        <v>0</v>
      </c>
      <c r="AV192" s="2">
        <f>IF(抽出データ!DE192-2&lt;0,0,抽出データ!DE192-2)</f>
        <v>0</v>
      </c>
      <c r="AW192" s="2">
        <f>IF(抽出データ!DF192-2&lt;0,0,IF(抽出データ!DF192&gt;3,2,1))</f>
        <v>2</v>
      </c>
      <c r="AX192" s="2">
        <f>IF(抽出データ!DG192-2&lt;=0,1,2)</f>
        <v>1</v>
      </c>
      <c r="AY192" s="8">
        <v>1</v>
      </c>
      <c r="AZ192" s="2">
        <v>1</v>
      </c>
      <c r="BA192" s="2">
        <v>3</v>
      </c>
      <c r="BI192" s="4" t="s">
        <v>445</v>
      </c>
      <c r="BJ192" s="2">
        <v>1</v>
      </c>
      <c r="BK192" s="2">
        <v>100</v>
      </c>
      <c r="BL192" s="2">
        <v>2</v>
      </c>
      <c r="BN192" s="2">
        <v>8000</v>
      </c>
      <c r="BO192" s="2">
        <v>2</v>
      </c>
      <c r="BP192" s="2">
        <v>2</v>
      </c>
      <c r="BQ192" s="2">
        <v>2</v>
      </c>
      <c r="BR192" s="2">
        <v>4</v>
      </c>
      <c r="BS192" s="2">
        <v>4</v>
      </c>
      <c r="BT192" s="2">
        <v>3</v>
      </c>
      <c r="BV192" s="2">
        <f t="shared" si="38"/>
        <v>31</v>
      </c>
      <c r="BW192" s="2">
        <f t="shared" si="39"/>
        <v>15</v>
      </c>
      <c r="BX192" s="2">
        <f t="shared" si="40"/>
        <v>9</v>
      </c>
      <c r="BY192" s="2">
        <f t="shared" si="41"/>
        <v>7</v>
      </c>
      <c r="BZ192" s="2">
        <f t="shared" si="42"/>
        <v>22</v>
      </c>
      <c r="CA192" s="2">
        <f t="shared" si="43"/>
        <v>8</v>
      </c>
      <c r="CB192" s="2">
        <f t="shared" si="44"/>
        <v>6</v>
      </c>
      <c r="CC192" s="2">
        <f t="shared" si="45"/>
        <v>11</v>
      </c>
      <c r="CD192" s="2">
        <f t="shared" si="46"/>
        <v>11</v>
      </c>
      <c r="CE192" s="2">
        <f t="shared" si="47"/>
        <v>12</v>
      </c>
      <c r="CF192" s="2">
        <f t="shared" si="48"/>
        <v>9</v>
      </c>
      <c r="CG192" s="2">
        <f t="shared" si="49"/>
        <v>11</v>
      </c>
      <c r="CH192" s="2">
        <f t="shared" si="53"/>
        <v>4</v>
      </c>
      <c r="CI192" s="2">
        <f t="shared" si="50"/>
        <v>5</v>
      </c>
      <c r="CJ192" s="2">
        <f t="shared" si="51"/>
        <v>7</v>
      </c>
      <c r="CK192" s="2">
        <f>55+IF(抽出データ!BJ192=1,60,0)+IF(抽出データ!BK192=1,25,0)+IF(抽出データ!BM192=1,5,0)+IF(抽出データ!BL192=1,5,0)+IF(抽出データ!BN192=1,5,0)</f>
        <v>55</v>
      </c>
      <c r="CL192" s="2">
        <f>(80+IF(抽出データ!BR192=1,12,0)+IF(SUM(抽出データ!BS192:BV192,抽出データ!CB192)&gt;1,22,IF(SUM(抽出データ!BS192:BV192,抽出データ!CB192)=1,11,0)))</f>
        <v>80</v>
      </c>
      <c r="CM192" s="2">
        <f>80+IF(抽出データ!CH192=1,40,0)+IF(抽出データ!CI192=1,20,0)+IF(抽出データ!CJ192=1,20,0)</f>
        <v>80</v>
      </c>
      <c r="CN192" s="2">
        <f>80+IF(抽出データ!CN192=1,10,0)+IF(抽出データ!CO192=1,5,0)+IF(抽出データ!CP192=1,10,0)+12</f>
        <v>92</v>
      </c>
      <c r="CO192" s="2">
        <f>IF(SUM(抽出データ!CT192:CW192)&gt;0,120,100)</f>
        <v>100</v>
      </c>
      <c r="CQ192" s="2">
        <f t="shared" si="52"/>
        <v>72.2</v>
      </c>
    </row>
    <row r="193" spans="1:95">
      <c r="A193" s="2">
        <v>2010</v>
      </c>
      <c r="B193" s="2">
        <v>500</v>
      </c>
      <c r="C193" s="2">
        <v>4</v>
      </c>
      <c r="D193" s="2">
        <f t="shared" si="36"/>
        <v>125</v>
      </c>
      <c r="E193" s="4" t="s">
        <v>189</v>
      </c>
      <c r="F193" s="2">
        <f>IF(抽出データ!S193-2&lt;0,0,抽出データ!S193-2)</f>
        <v>2</v>
      </c>
      <c r="G193" s="2">
        <f>IF(抽出データ!T193-2&lt;0,0,抽出データ!T193-2)</f>
        <v>1</v>
      </c>
      <c r="H193" s="2">
        <f>IF(抽出データ!U193-2&lt;0,0,抽出データ!U193-2)</f>
        <v>1</v>
      </c>
      <c r="I193" s="2">
        <f>IF(抽出データ!V193-2&lt;0,0,抽出データ!V193-2)</f>
        <v>1</v>
      </c>
      <c r="J193" s="2">
        <f>MIN(2,IF(抽出データ!W193-2&lt;0,0,抽出データ!W193-2))</f>
        <v>1</v>
      </c>
      <c r="K193" s="2">
        <f>IF(抽出データ!X193-2&lt;0,0,抽出データ!X193-2)</f>
        <v>0</v>
      </c>
      <c r="L193" s="2">
        <f>IF(抽出データ!Y193-2&lt;0,0,抽出データ!Y193-2)</f>
        <v>0</v>
      </c>
      <c r="M193" s="2">
        <f>IF(抽出データ!Z193-2&lt;0,0,抽出データ!Z193-2)</f>
        <v>0</v>
      </c>
      <c r="N193" s="2">
        <f>IF(抽出データ!AB193-2&lt;0,0,抽出データ!AB193-2)</f>
        <v>0</v>
      </c>
      <c r="O193" s="2">
        <f>IF(抽出データ!AC193-2&lt;0,0,抽出データ!AC193-2)</f>
        <v>2</v>
      </c>
      <c r="P193" s="2">
        <f>IF(抽出データ!AD193-2&lt;0,0,抽出データ!AD193-2)</f>
        <v>2</v>
      </c>
      <c r="Q193" s="2">
        <f>IF(抽出データ!AE193-2&lt;0,0,抽出データ!AE193-2)</f>
        <v>2</v>
      </c>
      <c r="R193" s="2">
        <f>IF(抽出データ!AF193-2&lt;0,0,抽出データ!AF193-2)</f>
        <v>1</v>
      </c>
      <c r="S193" s="2">
        <f>IF(抽出データ!AG193-2&lt;0,0,抽出データ!AG193-2)</f>
        <v>1</v>
      </c>
      <c r="T193" s="2">
        <f>IF(抽出データ!AH193-2&lt;0,0,抽出データ!AH193-2)</f>
        <v>1</v>
      </c>
      <c r="U193" s="2">
        <f>IF(抽出データ!AI193-2&lt;0,0,抽出データ!AI193-2)</f>
        <v>1</v>
      </c>
      <c r="V193" s="2">
        <f>IF(抽出データ!AJ193-2&lt;0,0,抽出データ!AJ193-2)</f>
        <v>0</v>
      </c>
      <c r="W193" s="2">
        <f>IF(抽出データ!AK193-2&lt;0,0,抽出データ!AK193-2)</f>
        <v>1</v>
      </c>
      <c r="X193" s="2">
        <f>IF(抽出データ!AL193-2&lt;0,0,抽出データ!AL193-2)</f>
        <v>2</v>
      </c>
      <c r="Y193" s="2">
        <f>IF(抽出データ!AM193-2&lt;0,0,抽出データ!AM193-2)</f>
        <v>2</v>
      </c>
      <c r="Z193" s="2">
        <f>IF(抽出データ!AN193-2&lt;0,0,抽出データ!AN193-2)</f>
        <v>1</v>
      </c>
      <c r="AA193" s="2">
        <f>IF(抽出データ!AO193-2&lt;0,0,抽出データ!AO193-2)</f>
        <v>2</v>
      </c>
      <c r="AB193" s="2">
        <f>IF(抽出データ!AP193-2&lt;0,0,抽出データ!AP193-2)</f>
        <v>2</v>
      </c>
      <c r="AC193" s="2">
        <f>IF(抽出データ!AQ193-2&lt;0,0,抽出データ!AQ193-2)</f>
        <v>2</v>
      </c>
      <c r="AD193" s="2">
        <f>IF(抽出データ!AR193-2&lt;=0,1,2)</f>
        <v>1</v>
      </c>
      <c r="AE193" s="2">
        <f>IF(抽出データ!AS193-2&lt;=0,1,2)</f>
        <v>1</v>
      </c>
      <c r="AF193" s="2">
        <f>IF(抽出データ!AT193-2&lt;=0,1,2)</f>
        <v>1</v>
      </c>
      <c r="AG193" s="2">
        <f>IF(抽出データ!AU193-2&lt;=0,1,2)</f>
        <v>1</v>
      </c>
      <c r="AH193" s="2">
        <f>IF(抽出データ!AV193-2&lt;=0,1,2)</f>
        <v>1</v>
      </c>
      <c r="AI193" s="2">
        <f>IF(抽出データ!AW193-2&lt;=0,1,2)</f>
        <v>1</v>
      </c>
      <c r="AJ193" s="2">
        <f>IF(抽出データ!AX193-2&lt;=0,1,2)</f>
        <v>1</v>
      </c>
      <c r="AK193" s="2">
        <f>IF(抽出データ!AY193-2&lt;=0,1,2)</f>
        <v>1</v>
      </c>
      <c r="AL193" s="2">
        <f>IF(抽出データ!AZ193-2&lt;0,0,抽出データ!AZ193-2)</f>
        <v>1</v>
      </c>
      <c r="AM193" s="2">
        <f>IF(抽出データ!BB193-2&lt;0,0,抽出データ!BB193-2)</f>
        <v>0</v>
      </c>
      <c r="AN193" s="2">
        <f>IF(抽出データ!BD193-2&lt;0,0,抽出データ!BD193-2)</f>
        <v>0</v>
      </c>
      <c r="AO193" s="2">
        <f>MIN(2,IF(抽出データ!BE193-2&lt;0,0,抽出データ!BE193-2))</f>
        <v>0</v>
      </c>
      <c r="AP193" s="2">
        <f>IF(抽出データ!BF193-2&lt;0,0,抽出データ!BF193-2)</f>
        <v>0</v>
      </c>
      <c r="AQ193" s="2">
        <f>IF(抽出データ!BG193-2&lt;0,0,抽出データ!BG193-2)</f>
        <v>0</v>
      </c>
      <c r="AR193" s="2">
        <f>IF(抽出データ!BH193-2&lt;0,0,抽出データ!BH193-2)</f>
        <v>0</v>
      </c>
      <c r="AS193" s="2">
        <f t="shared" si="37"/>
        <v>0</v>
      </c>
      <c r="AT193" s="2">
        <f>IF(抽出データ!DB193-2&lt;=0,1,2)</f>
        <v>1</v>
      </c>
      <c r="AU193" s="2">
        <f>IF(抽出データ!DD193-2&lt;0,0,抽出データ!DD193-2)</f>
        <v>0</v>
      </c>
      <c r="AV193" s="2">
        <f>IF(抽出データ!DE193-2&lt;0,0,抽出データ!DE193-2)</f>
        <v>2</v>
      </c>
      <c r="AW193" s="2">
        <f>IF(抽出データ!DF193-2&lt;0,0,IF(抽出データ!DF193&gt;3,2,1))</f>
        <v>2</v>
      </c>
      <c r="AX193" s="2">
        <f>IF(抽出データ!DG193-2&lt;=0,1,2)</f>
        <v>2</v>
      </c>
      <c r="AY193" s="8">
        <v>2</v>
      </c>
      <c r="AZ193" s="2">
        <v>3</v>
      </c>
      <c r="BA193" s="2">
        <v>3</v>
      </c>
      <c r="BI193" s="4" t="s">
        <v>445</v>
      </c>
      <c r="BJ193" s="2">
        <v>1</v>
      </c>
      <c r="BK193" s="2">
        <v>100</v>
      </c>
      <c r="BL193" s="2">
        <v>3</v>
      </c>
      <c r="BO193" s="2">
        <v>2</v>
      </c>
      <c r="BP193" s="2">
        <v>2</v>
      </c>
      <c r="BQ193" s="2">
        <v>2</v>
      </c>
      <c r="BR193" s="2">
        <v>3</v>
      </c>
      <c r="BS193" s="2">
        <v>3</v>
      </c>
      <c r="BT193" s="2">
        <v>3</v>
      </c>
      <c r="BV193" s="2">
        <f t="shared" si="38"/>
        <v>46.5</v>
      </c>
      <c r="BW193" s="2">
        <f t="shared" si="39"/>
        <v>23</v>
      </c>
      <c r="BX193" s="2">
        <f t="shared" si="40"/>
        <v>10</v>
      </c>
      <c r="BY193" s="2">
        <f t="shared" si="41"/>
        <v>11</v>
      </c>
      <c r="BZ193" s="2">
        <f t="shared" si="42"/>
        <v>30</v>
      </c>
      <c r="CA193" s="2">
        <f t="shared" si="43"/>
        <v>10</v>
      </c>
      <c r="CB193" s="2">
        <f t="shared" si="44"/>
        <v>9</v>
      </c>
      <c r="CC193" s="2">
        <f t="shared" si="45"/>
        <v>14</v>
      </c>
      <c r="CD193" s="2">
        <f t="shared" si="46"/>
        <v>16</v>
      </c>
      <c r="CE193" s="2">
        <f t="shared" si="47"/>
        <v>15</v>
      </c>
      <c r="CF193" s="2">
        <f t="shared" si="48"/>
        <v>10</v>
      </c>
      <c r="CG193" s="2">
        <f t="shared" si="49"/>
        <v>19</v>
      </c>
      <c r="CH193" s="2">
        <f t="shared" si="53"/>
        <v>7</v>
      </c>
      <c r="CI193" s="2">
        <f t="shared" si="50"/>
        <v>7</v>
      </c>
      <c r="CJ193" s="2">
        <f t="shared" si="51"/>
        <v>19.5</v>
      </c>
      <c r="CK193" s="2">
        <f>55+IF(抽出データ!BJ193=1,60,0)+IF(抽出データ!BK193=1,25,0)+IF(抽出データ!BM193=1,5,0)+IF(抽出データ!BL193=1,5,0)+IF(抽出データ!BN193=1,5,0)</f>
        <v>80</v>
      </c>
      <c r="CL193" s="2">
        <f>(80+IF(抽出データ!BR193=1,12,0)+IF(SUM(抽出データ!BS193:BV193,抽出データ!CB193)&gt;1,22,IF(SUM(抽出データ!BS193:BV193,抽出データ!CB193)=1,11,0)))</f>
        <v>80</v>
      </c>
      <c r="CM193" s="2">
        <f>80+IF(抽出データ!CH193=1,40,0)+IF(抽出データ!CI193=1,20,0)+IF(抽出データ!CJ193=1,20,0)</f>
        <v>80</v>
      </c>
      <c r="CN193" s="2">
        <f>80+IF(抽出データ!CN193=1,10,0)+IF(抽出データ!CO193=1,5,0)+IF(抽出データ!CP193=1,10,0)+12</f>
        <v>92</v>
      </c>
      <c r="CO193" s="2">
        <f>IF(SUM(抽出データ!CT193:CW193)&gt;0,120,100)</f>
        <v>100</v>
      </c>
      <c r="CQ193" s="2">
        <f t="shared" si="52"/>
        <v>82.2</v>
      </c>
    </row>
    <row r="194" spans="1:95">
      <c r="A194" s="2">
        <v>2013</v>
      </c>
      <c r="B194" s="2">
        <v>10000</v>
      </c>
      <c r="C194" s="2">
        <v>13</v>
      </c>
      <c r="D194" s="2">
        <f t="shared" si="36"/>
        <v>769.23076923076928</v>
      </c>
      <c r="E194" s="4" t="s">
        <v>91</v>
      </c>
      <c r="F194" s="2">
        <f>IF(抽出データ!S194-2&lt;0,0,抽出データ!S194-2)</f>
        <v>2</v>
      </c>
      <c r="G194" s="2">
        <f>IF(抽出データ!T194-2&lt;0,0,抽出データ!T194-2)</f>
        <v>0</v>
      </c>
      <c r="H194" s="2">
        <f>IF(抽出データ!U194-2&lt;0,0,抽出データ!U194-2)</f>
        <v>2</v>
      </c>
      <c r="I194" s="2">
        <f>IF(抽出データ!V194-2&lt;0,0,抽出データ!V194-2)</f>
        <v>0</v>
      </c>
      <c r="J194" s="2">
        <f>MIN(2,IF(抽出データ!W194-2&lt;0,0,抽出データ!W194-2))</f>
        <v>0</v>
      </c>
      <c r="K194" s="2">
        <f>IF(抽出データ!X194-2&lt;0,0,抽出データ!X194-2)</f>
        <v>0</v>
      </c>
      <c r="L194" s="2">
        <f>IF(抽出データ!Y194-2&lt;0,0,抽出データ!Y194-2)</f>
        <v>0</v>
      </c>
      <c r="M194" s="2">
        <f>IF(抽出データ!Z194-2&lt;0,0,抽出データ!Z194-2)</f>
        <v>2</v>
      </c>
      <c r="N194" s="2">
        <f>IF(抽出データ!AB194-2&lt;0,0,抽出データ!AB194-2)</f>
        <v>2</v>
      </c>
      <c r="O194" s="2">
        <f>IF(抽出データ!AC194-2&lt;0,0,抽出データ!AC194-2)</f>
        <v>2</v>
      </c>
      <c r="P194" s="2">
        <f>IF(抽出データ!AD194-2&lt;0,0,抽出データ!AD194-2)</f>
        <v>2</v>
      </c>
      <c r="Q194" s="2">
        <f>IF(抽出データ!AE194-2&lt;0,0,抽出データ!AE194-2)</f>
        <v>2</v>
      </c>
      <c r="R194" s="2">
        <f>IF(抽出データ!AF194-2&lt;0,0,抽出データ!AF194-2)</f>
        <v>2</v>
      </c>
      <c r="S194" s="2">
        <f>IF(抽出データ!AG194-2&lt;0,0,抽出データ!AG194-2)</f>
        <v>2</v>
      </c>
      <c r="T194" s="2">
        <f>IF(抽出データ!AH194-2&lt;0,0,抽出データ!AH194-2)</f>
        <v>2</v>
      </c>
      <c r="U194" s="2">
        <f>IF(抽出データ!AI194-2&lt;0,0,抽出データ!AI194-2)</f>
        <v>2</v>
      </c>
      <c r="V194" s="2">
        <f>IF(抽出データ!AJ194-2&lt;0,0,抽出データ!AJ194-2)</f>
        <v>2</v>
      </c>
      <c r="W194" s="2">
        <f>IF(抽出データ!AK194-2&lt;0,0,抽出データ!AK194-2)</f>
        <v>1</v>
      </c>
      <c r="X194" s="2">
        <f>IF(抽出データ!AL194-2&lt;0,0,抽出データ!AL194-2)</f>
        <v>0</v>
      </c>
      <c r="Y194" s="2">
        <f>IF(抽出データ!AM194-2&lt;0,0,抽出データ!AM194-2)</f>
        <v>0</v>
      </c>
      <c r="Z194" s="2">
        <f>IF(抽出データ!AN194-2&lt;0,0,抽出データ!AN194-2)</f>
        <v>0</v>
      </c>
      <c r="AA194" s="2">
        <f>IF(抽出データ!AO194-2&lt;0,0,抽出データ!AO194-2)</f>
        <v>2</v>
      </c>
      <c r="AB194" s="2">
        <f>IF(抽出データ!AP194-2&lt;0,0,抽出データ!AP194-2)</f>
        <v>0</v>
      </c>
      <c r="AC194" s="2">
        <f>IF(抽出データ!AQ194-2&lt;0,0,抽出データ!AQ194-2)</f>
        <v>0</v>
      </c>
      <c r="AD194" s="2">
        <f>IF(抽出データ!AR194-2&lt;=0,1,2)</f>
        <v>1</v>
      </c>
      <c r="AE194" s="2">
        <f>IF(抽出データ!AS194-2&lt;=0,1,2)</f>
        <v>1</v>
      </c>
      <c r="AF194" s="2">
        <f>IF(抽出データ!AT194-2&lt;=0,1,2)</f>
        <v>2</v>
      </c>
      <c r="AG194" s="2">
        <f>IF(抽出データ!AU194-2&lt;=0,1,2)</f>
        <v>2</v>
      </c>
      <c r="AH194" s="2">
        <f>IF(抽出データ!AV194-2&lt;=0,1,2)</f>
        <v>2</v>
      </c>
      <c r="AI194" s="2">
        <f>IF(抽出データ!AW194-2&lt;=0,1,2)</f>
        <v>1</v>
      </c>
      <c r="AJ194" s="2">
        <f>IF(抽出データ!AX194-2&lt;=0,1,2)</f>
        <v>1</v>
      </c>
      <c r="AK194" s="2">
        <f>IF(抽出データ!AY194-2&lt;=0,1,2)</f>
        <v>1</v>
      </c>
      <c r="AL194" s="2">
        <f>IF(抽出データ!AZ194-2&lt;0,0,抽出データ!AZ194-2)</f>
        <v>0</v>
      </c>
      <c r="AM194" s="2">
        <f>IF(抽出データ!BB194-2&lt;0,0,抽出データ!BB194-2)</f>
        <v>1</v>
      </c>
      <c r="AN194" s="2">
        <f>IF(抽出データ!BD194-2&lt;0,0,抽出データ!BD194-2)</f>
        <v>1</v>
      </c>
      <c r="AO194" s="2">
        <f>MIN(2,IF(抽出データ!BE194-2&lt;0,0,抽出データ!BE194-2))</f>
        <v>2</v>
      </c>
      <c r="AP194" s="2">
        <f>IF(抽出データ!BF194-2&lt;0,0,抽出データ!BF194-2)</f>
        <v>1</v>
      </c>
      <c r="AQ194" s="2">
        <f>IF(抽出データ!BG194-2&lt;0,0,抽出データ!BG194-2)</f>
        <v>0</v>
      </c>
      <c r="AR194" s="2">
        <f>IF(抽出データ!BH194-2&lt;0,0,抽出データ!BH194-2)</f>
        <v>0</v>
      </c>
      <c r="AS194" s="2">
        <f t="shared" si="37"/>
        <v>0</v>
      </c>
      <c r="AT194" s="2">
        <f>IF(抽出データ!DB194-2&lt;=0,1,2)</f>
        <v>2</v>
      </c>
      <c r="AU194" s="2">
        <f>IF(抽出データ!DD194-2&lt;0,0,抽出データ!DD194-2)</f>
        <v>1</v>
      </c>
      <c r="AV194" s="2">
        <f>IF(抽出データ!DE194-2&lt;0,0,抽出データ!DE194-2)</f>
        <v>1</v>
      </c>
      <c r="AW194" s="2">
        <f>IF(抽出データ!DF194-2&lt;0,0,IF(抽出データ!DF194&gt;3,2,1))</f>
        <v>1</v>
      </c>
      <c r="AX194" s="2">
        <f>IF(抽出データ!DG194-2&lt;=0,1,2)</f>
        <v>1</v>
      </c>
      <c r="AY194" s="8">
        <v>1</v>
      </c>
      <c r="AZ194" s="2">
        <v>3</v>
      </c>
      <c r="BA194" s="2">
        <v>2</v>
      </c>
      <c r="BB194" s="2">
        <v>1</v>
      </c>
      <c r="BC194" s="2">
        <v>1</v>
      </c>
      <c r="BD194" s="2">
        <v>0</v>
      </c>
      <c r="BE194" s="2">
        <v>0</v>
      </c>
      <c r="BF194" s="2">
        <v>0</v>
      </c>
      <c r="BG194" s="2">
        <v>0</v>
      </c>
      <c r="BH194" s="2">
        <v>0</v>
      </c>
      <c r="BI194" s="4" t="s">
        <v>445</v>
      </c>
      <c r="BJ194" s="2">
        <v>2</v>
      </c>
      <c r="BL194" s="2">
        <v>3</v>
      </c>
      <c r="BO194" s="2">
        <v>3</v>
      </c>
      <c r="BP194" s="2">
        <v>3</v>
      </c>
      <c r="BQ194" s="2">
        <v>4</v>
      </c>
      <c r="BR194" s="2">
        <v>4</v>
      </c>
      <c r="BS194" s="2">
        <v>3</v>
      </c>
      <c r="BT194" s="2">
        <v>3</v>
      </c>
      <c r="BV194" s="2">
        <f t="shared" si="38"/>
        <v>49</v>
      </c>
      <c r="BW194" s="2">
        <f t="shared" si="39"/>
        <v>27</v>
      </c>
      <c r="BX194" s="2">
        <f t="shared" si="40"/>
        <v>7</v>
      </c>
      <c r="BY194" s="2">
        <f t="shared" si="41"/>
        <v>15</v>
      </c>
      <c r="BZ194" s="2">
        <f t="shared" si="42"/>
        <v>26</v>
      </c>
      <c r="CA194" s="2">
        <f t="shared" si="43"/>
        <v>14</v>
      </c>
      <c r="CB194" s="2">
        <f t="shared" si="44"/>
        <v>8</v>
      </c>
      <c r="CC194" s="2">
        <f t="shared" si="45"/>
        <v>16</v>
      </c>
      <c r="CD194" s="2">
        <f t="shared" si="46"/>
        <v>17</v>
      </c>
      <c r="CE194" s="2">
        <f t="shared" si="47"/>
        <v>14</v>
      </c>
      <c r="CF194" s="2">
        <f t="shared" si="48"/>
        <v>8</v>
      </c>
      <c r="CG194" s="2">
        <f t="shared" si="49"/>
        <v>21</v>
      </c>
      <c r="CH194" s="2">
        <f t="shared" si="53"/>
        <v>5</v>
      </c>
      <c r="CI194" s="2">
        <f t="shared" si="50"/>
        <v>7</v>
      </c>
      <c r="CJ194" s="2">
        <f t="shared" si="51"/>
        <v>18</v>
      </c>
      <c r="CK194" s="2">
        <f>55+IF(抽出データ!BJ194=1,60,0)+IF(抽出データ!BK194=1,25,0)+IF(抽出データ!BM194=1,5,0)+IF(抽出データ!BL194=1,5,0)+IF(抽出データ!BN194=1,5,0)</f>
        <v>55</v>
      </c>
      <c r="CL194" s="2">
        <f>(80+IF(抽出データ!BR194=1,12,0)+IF(SUM(抽出データ!BS194:BV194,抽出データ!CB194)&gt;1,22,IF(SUM(抽出データ!BS194:BV194,抽出データ!CB194)=1,11,0)))</f>
        <v>80</v>
      </c>
      <c r="CM194" s="2">
        <f>80+IF(抽出データ!CH194=1,40,0)+IF(抽出データ!CI194=1,20,0)+IF(抽出データ!CJ194=1,20,0)</f>
        <v>80</v>
      </c>
      <c r="CN194" s="2">
        <f>80+IF(抽出データ!CN194=1,10,0)+IF(抽出データ!CO194=1,5,0)+IF(抽出データ!CP194=1,10,0)+12</f>
        <v>102</v>
      </c>
      <c r="CO194" s="2">
        <f>IF(SUM(抽出データ!CT194:CW194)&gt;0,120,100)</f>
        <v>100</v>
      </c>
      <c r="CQ194" s="2">
        <f t="shared" si="52"/>
        <v>73.2</v>
      </c>
    </row>
    <row r="195" spans="1:95">
      <c r="A195" s="2">
        <v>1986</v>
      </c>
      <c r="B195" s="2">
        <v>2400</v>
      </c>
      <c r="C195" s="2">
        <v>6</v>
      </c>
      <c r="D195" s="2">
        <f t="shared" si="36"/>
        <v>400</v>
      </c>
      <c r="E195" s="4" t="s">
        <v>190</v>
      </c>
      <c r="F195" s="2">
        <f>IF(抽出データ!S195-2&lt;0,0,抽出データ!S195-2)</f>
        <v>2</v>
      </c>
      <c r="G195" s="2">
        <f>IF(抽出データ!T195-2&lt;0,0,抽出データ!T195-2)</f>
        <v>1</v>
      </c>
      <c r="H195" s="2">
        <f>IF(抽出データ!U195-2&lt;0,0,抽出データ!U195-2)</f>
        <v>2</v>
      </c>
      <c r="I195" s="2">
        <f>IF(抽出データ!V195-2&lt;0,0,抽出データ!V195-2)</f>
        <v>0</v>
      </c>
      <c r="J195" s="2">
        <f>MIN(2,IF(抽出データ!W195-2&lt;0,0,抽出データ!W195-2))</f>
        <v>1</v>
      </c>
      <c r="K195" s="2">
        <f>IF(抽出データ!X195-2&lt;0,0,抽出データ!X195-2)</f>
        <v>0</v>
      </c>
      <c r="L195" s="2">
        <f>IF(抽出データ!Y195-2&lt;0,0,抽出データ!Y195-2)</f>
        <v>0</v>
      </c>
      <c r="M195" s="2">
        <f>IF(抽出データ!Z195-2&lt;0,0,抽出データ!Z195-2)</f>
        <v>2</v>
      </c>
      <c r="N195" s="2">
        <f>IF(抽出データ!AB195-2&lt;0,0,抽出データ!AB195-2)</f>
        <v>1</v>
      </c>
      <c r="O195" s="2">
        <f>IF(抽出データ!AC195-2&lt;0,0,抽出データ!AC195-2)</f>
        <v>1</v>
      </c>
      <c r="P195" s="2">
        <f>IF(抽出データ!AD195-2&lt;0,0,抽出データ!AD195-2)</f>
        <v>1</v>
      </c>
      <c r="Q195" s="2">
        <f>IF(抽出データ!AE195-2&lt;0,0,抽出データ!AE195-2)</f>
        <v>1</v>
      </c>
      <c r="R195" s="2">
        <f>IF(抽出データ!AF195-2&lt;0,0,抽出データ!AF195-2)</f>
        <v>0</v>
      </c>
      <c r="S195" s="2">
        <f>IF(抽出データ!AG195-2&lt;0,0,抽出データ!AG195-2)</f>
        <v>1</v>
      </c>
      <c r="T195" s="2">
        <f>IF(抽出データ!AH195-2&lt;0,0,抽出データ!AH195-2)</f>
        <v>1</v>
      </c>
      <c r="U195" s="2">
        <f>IF(抽出データ!AI195-2&lt;0,0,抽出データ!AI195-2)</f>
        <v>0</v>
      </c>
      <c r="V195" s="2">
        <f>IF(抽出データ!AJ195-2&lt;0,0,抽出データ!AJ195-2)</f>
        <v>1</v>
      </c>
      <c r="W195" s="2">
        <f>IF(抽出データ!AK195-2&lt;0,0,抽出データ!AK195-2)</f>
        <v>2</v>
      </c>
      <c r="X195" s="2">
        <f>IF(抽出データ!AL195-2&lt;0,0,抽出データ!AL195-2)</f>
        <v>1</v>
      </c>
      <c r="Y195" s="2">
        <f>IF(抽出データ!AM195-2&lt;0,0,抽出データ!AM195-2)</f>
        <v>2</v>
      </c>
      <c r="Z195" s="2">
        <f>IF(抽出データ!AN195-2&lt;0,0,抽出データ!AN195-2)</f>
        <v>0</v>
      </c>
      <c r="AA195" s="2">
        <f>IF(抽出データ!AO195-2&lt;0,0,抽出データ!AO195-2)</f>
        <v>2</v>
      </c>
      <c r="AB195" s="2">
        <f>IF(抽出データ!AP195-2&lt;0,0,抽出データ!AP195-2)</f>
        <v>1</v>
      </c>
      <c r="AC195" s="2">
        <f>IF(抽出データ!AQ195-2&lt;0,0,抽出データ!AQ195-2)</f>
        <v>0</v>
      </c>
      <c r="AD195" s="2">
        <f>IF(抽出データ!AR195-2&lt;=0,1,2)</f>
        <v>1</v>
      </c>
      <c r="AE195" s="2">
        <f>IF(抽出データ!AS195-2&lt;=0,1,2)</f>
        <v>1</v>
      </c>
      <c r="AF195" s="2">
        <f>IF(抽出データ!AT195-2&lt;=0,1,2)</f>
        <v>1</v>
      </c>
      <c r="AG195" s="2">
        <f>IF(抽出データ!AU195-2&lt;=0,1,2)</f>
        <v>1</v>
      </c>
      <c r="AH195" s="2">
        <f>IF(抽出データ!AV195-2&lt;=0,1,2)</f>
        <v>1</v>
      </c>
      <c r="AI195" s="2">
        <f>IF(抽出データ!AW195-2&lt;=0,1,2)</f>
        <v>1</v>
      </c>
      <c r="AJ195" s="2">
        <f>IF(抽出データ!AX195-2&lt;=0,1,2)</f>
        <v>1</v>
      </c>
      <c r="AK195" s="2">
        <f>IF(抽出データ!AY195-2&lt;=0,1,2)</f>
        <v>1</v>
      </c>
      <c r="AL195" s="2">
        <f>IF(抽出データ!AZ195-2&lt;0,0,抽出データ!AZ195-2)</f>
        <v>1</v>
      </c>
      <c r="AM195" s="2">
        <f>IF(抽出データ!BB195-2&lt;0,0,抽出データ!BB195-2)</f>
        <v>0</v>
      </c>
      <c r="AN195" s="2">
        <f>IF(抽出データ!BD195-2&lt;0,0,抽出データ!BD195-2)</f>
        <v>0</v>
      </c>
      <c r="AO195" s="2">
        <f>MIN(2,IF(抽出データ!BE195-2&lt;0,0,抽出データ!BE195-2))</f>
        <v>1</v>
      </c>
      <c r="AP195" s="2">
        <f>IF(抽出データ!BF195-2&lt;0,0,抽出データ!BF195-2)</f>
        <v>1</v>
      </c>
      <c r="AQ195" s="2">
        <f>IF(抽出データ!BG195-2&lt;0,0,抽出データ!BG195-2)</f>
        <v>1</v>
      </c>
      <c r="AR195" s="2">
        <f>IF(抽出データ!BH195-2&lt;0,0,抽出データ!BH195-2)</f>
        <v>0</v>
      </c>
      <c r="AS195" s="2">
        <f t="shared" si="37"/>
        <v>0</v>
      </c>
      <c r="AT195" s="2">
        <f>IF(抽出データ!DB195-2&lt;=0,1,2)</f>
        <v>1</v>
      </c>
      <c r="AU195" s="2">
        <f>IF(抽出データ!DD195-2&lt;0,0,抽出データ!DD195-2)</f>
        <v>1</v>
      </c>
      <c r="AV195" s="2">
        <f>IF(抽出データ!DE195-2&lt;0,0,抽出データ!DE195-2)</f>
        <v>1</v>
      </c>
      <c r="AW195" s="2">
        <f>IF(抽出データ!DF195-2&lt;0,0,IF(抽出データ!DF195&gt;3,2,1))</f>
        <v>1</v>
      </c>
      <c r="AX195" s="2">
        <f>IF(抽出データ!DG195-2&lt;=0,1,2)</f>
        <v>2</v>
      </c>
      <c r="AY195" s="8">
        <v>4</v>
      </c>
      <c r="AZ195" s="2">
        <v>3</v>
      </c>
      <c r="BA195" s="2">
        <v>2</v>
      </c>
      <c r="BB195" s="2">
        <v>0</v>
      </c>
      <c r="BC195" s="2">
        <v>1</v>
      </c>
      <c r="BD195" s="2">
        <v>0</v>
      </c>
      <c r="BE195" s="2">
        <v>1</v>
      </c>
      <c r="BF195" s="2">
        <v>1</v>
      </c>
      <c r="BG195" s="2">
        <v>0</v>
      </c>
      <c r="BH195" s="2">
        <v>0</v>
      </c>
      <c r="BI195" s="4" t="s">
        <v>445</v>
      </c>
      <c r="BJ195" s="2">
        <v>1</v>
      </c>
      <c r="BK195" s="2">
        <v>92</v>
      </c>
      <c r="BL195" s="2">
        <v>3</v>
      </c>
      <c r="BO195" s="2">
        <v>4</v>
      </c>
      <c r="BP195" s="2">
        <v>4</v>
      </c>
      <c r="BQ195" s="2">
        <v>1</v>
      </c>
      <c r="BR195" s="2">
        <v>4</v>
      </c>
      <c r="BS195" s="2">
        <v>4</v>
      </c>
      <c r="BT195" s="2">
        <v>4</v>
      </c>
      <c r="BV195" s="2">
        <f t="shared" si="38"/>
        <v>43.5</v>
      </c>
      <c r="BW195" s="2">
        <f t="shared" si="39"/>
        <v>21</v>
      </c>
      <c r="BX195" s="2">
        <f t="shared" si="40"/>
        <v>7</v>
      </c>
      <c r="BY195" s="2">
        <f t="shared" si="41"/>
        <v>12</v>
      </c>
      <c r="BZ195" s="2">
        <f t="shared" si="42"/>
        <v>22</v>
      </c>
      <c r="CA195" s="2">
        <f t="shared" si="43"/>
        <v>12</v>
      </c>
      <c r="CB195" s="2">
        <f t="shared" si="44"/>
        <v>7</v>
      </c>
      <c r="CC195" s="2">
        <f t="shared" si="45"/>
        <v>10</v>
      </c>
      <c r="CD195" s="2">
        <f t="shared" si="46"/>
        <v>16</v>
      </c>
      <c r="CE195" s="2">
        <f t="shared" si="47"/>
        <v>12</v>
      </c>
      <c r="CF195" s="2">
        <f t="shared" si="48"/>
        <v>8</v>
      </c>
      <c r="CG195" s="2">
        <f t="shared" si="49"/>
        <v>14</v>
      </c>
      <c r="CH195" s="2">
        <f t="shared" si="53"/>
        <v>5</v>
      </c>
      <c r="CI195" s="2">
        <f t="shared" si="50"/>
        <v>6</v>
      </c>
      <c r="CJ195" s="2">
        <f t="shared" si="51"/>
        <v>18.5</v>
      </c>
      <c r="CK195" s="2">
        <f>55+IF(抽出データ!BJ195=1,60,0)+IF(抽出データ!BK195=1,25,0)+IF(抽出データ!BM195=1,5,0)+IF(抽出データ!BL195=1,5,0)+IF(抽出データ!BN195=1,5,0)</f>
        <v>60</v>
      </c>
      <c r="CL195" s="2">
        <f>(80+IF(抽出データ!BR195=1,12,0)+IF(SUM(抽出データ!BS195:BV195,抽出データ!CB195)&gt;1,22,IF(SUM(抽出データ!BS195:BV195,抽出データ!CB195)=1,11,0)))</f>
        <v>80</v>
      </c>
      <c r="CM195" s="2">
        <f>80+IF(抽出データ!CH195=1,40,0)+IF(抽出データ!CI195=1,20,0)+IF(抽出データ!CJ195=1,20,0)</f>
        <v>80</v>
      </c>
      <c r="CN195" s="2">
        <f>80+IF(抽出データ!CN195=1,10,0)+IF(抽出データ!CO195=1,5,0)+IF(抽出データ!CP195=1,10,0)+12</f>
        <v>97</v>
      </c>
      <c r="CO195" s="2">
        <f>IF(SUM(抽出データ!CT195:CW195)&gt;0,120,100)</f>
        <v>100</v>
      </c>
      <c r="CQ195" s="2">
        <f t="shared" si="52"/>
        <v>74.7</v>
      </c>
    </row>
    <row r="196" spans="1:95">
      <c r="A196" s="2">
        <v>1960</v>
      </c>
      <c r="B196" s="2">
        <v>450</v>
      </c>
      <c r="C196" s="2">
        <v>2</v>
      </c>
      <c r="D196" s="2">
        <f t="shared" ref="D196:D259" si="54">B196/C196</f>
        <v>225</v>
      </c>
      <c r="E196" s="4" t="s">
        <v>191</v>
      </c>
      <c r="F196" s="2">
        <f>IF(抽出データ!S196-2&lt;0,0,抽出データ!S196-2)</f>
        <v>1</v>
      </c>
      <c r="G196" s="2">
        <f>IF(抽出データ!T196-2&lt;0,0,抽出データ!T196-2)</f>
        <v>1</v>
      </c>
      <c r="H196" s="2">
        <f>IF(抽出データ!U196-2&lt;0,0,抽出データ!U196-2)</f>
        <v>0</v>
      </c>
      <c r="I196" s="2">
        <f>IF(抽出データ!V196-2&lt;0,0,抽出データ!V196-2)</f>
        <v>0</v>
      </c>
      <c r="J196" s="2">
        <f>MIN(2,IF(抽出データ!W196-2&lt;0,0,抽出データ!W196-2))</f>
        <v>0</v>
      </c>
      <c r="K196" s="2">
        <f>IF(抽出データ!X196-2&lt;0,0,抽出データ!X196-2)</f>
        <v>0</v>
      </c>
      <c r="L196" s="2">
        <f>IF(抽出データ!Y196-2&lt;0,0,抽出データ!Y196-2)</f>
        <v>0</v>
      </c>
      <c r="M196" s="2">
        <f>IF(抽出データ!Z196-2&lt;0,0,抽出データ!Z196-2)</f>
        <v>0</v>
      </c>
      <c r="N196" s="2">
        <f>IF(抽出データ!AB196-2&lt;0,0,抽出データ!AB196-2)</f>
        <v>1</v>
      </c>
      <c r="O196" s="2">
        <f>IF(抽出データ!AC196-2&lt;0,0,抽出データ!AC196-2)</f>
        <v>0</v>
      </c>
      <c r="P196" s="2">
        <f>IF(抽出データ!AD196-2&lt;0,0,抽出データ!AD196-2)</f>
        <v>0</v>
      </c>
      <c r="Q196" s="2">
        <f>IF(抽出データ!AE196-2&lt;0,0,抽出データ!AE196-2)</f>
        <v>0</v>
      </c>
      <c r="R196" s="2">
        <f>IF(抽出データ!AF196-2&lt;0,0,抽出データ!AF196-2)</f>
        <v>0</v>
      </c>
      <c r="S196" s="2">
        <f>IF(抽出データ!AG196-2&lt;0,0,抽出データ!AG196-2)</f>
        <v>1</v>
      </c>
      <c r="T196" s="2">
        <f>IF(抽出データ!AH196-2&lt;0,0,抽出データ!AH196-2)</f>
        <v>0</v>
      </c>
      <c r="U196" s="2">
        <f>IF(抽出データ!AI196-2&lt;0,0,抽出データ!AI196-2)</f>
        <v>0</v>
      </c>
      <c r="V196" s="2">
        <f>IF(抽出データ!AJ196-2&lt;0,0,抽出データ!AJ196-2)</f>
        <v>0</v>
      </c>
      <c r="W196" s="2">
        <f>IF(抽出データ!AK196-2&lt;0,0,抽出データ!AK196-2)</f>
        <v>0</v>
      </c>
      <c r="X196" s="2">
        <f>IF(抽出データ!AL196-2&lt;0,0,抽出データ!AL196-2)</f>
        <v>0</v>
      </c>
      <c r="Y196" s="2">
        <f>IF(抽出データ!AM196-2&lt;0,0,抽出データ!AM196-2)</f>
        <v>0</v>
      </c>
      <c r="Z196" s="2">
        <f>IF(抽出データ!AN196-2&lt;0,0,抽出データ!AN196-2)</f>
        <v>0</v>
      </c>
      <c r="AA196" s="2">
        <f>IF(抽出データ!AO196-2&lt;0,0,抽出データ!AO196-2)</f>
        <v>1</v>
      </c>
      <c r="AB196" s="2">
        <f>IF(抽出データ!AP196-2&lt;0,0,抽出データ!AP196-2)</f>
        <v>0</v>
      </c>
      <c r="AC196" s="2">
        <f>IF(抽出データ!AQ196-2&lt;0,0,抽出データ!AQ196-2)</f>
        <v>0</v>
      </c>
      <c r="AD196" s="2">
        <f>IF(抽出データ!AR196-2&lt;=0,1,2)</f>
        <v>1</v>
      </c>
      <c r="AE196" s="2">
        <f>IF(抽出データ!AS196-2&lt;=0,1,2)</f>
        <v>1</v>
      </c>
      <c r="AF196" s="2">
        <f>IF(抽出データ!AT196-2&lt;=0,1,2)</f>
        <v>1</v>
      </c>
      <c r="AG196" s="2">
        <f>IF(抽出データ!AU196-2&lt;=0,1,2)</f>
        <v>1</v>
      </c>
      <c r="AH196" s="2">
        <f>IF(抽出データ!AV196-2&lt;=0,1,2)</f>
        <v>1</v>
      </c>
      <c r="AI196" s="2">
        <f>IF(抽出データ!AW196-2&lt;=0,1,2)</f>
        <v>1</v>
      </c>
      <c r="AJ196" s="2">
        <f>IF(抽出データ!AX196-2&lt;=0,1,2)</f>
        <v>1</v>
      </c>
      <c r="AK196" s="2">
        <f>IF(抽出データ!AY196-2&lt;=0,1,2)</f>
        <v>1</v>
      </c>
      <c r="AL196" s="2">
        <f>IF(抽出データ!AZ196-2&lt;0,0,抽出データ!AZ196-2)</f>
        <v>0</v>
      </c>
      <c r="AM196" s="2">
        <f>IF(抽出データ!BB196-2&lt;0,0,抽出データ!BB196-2)</f>
        <v>0</v>
      </c>
      <c r="AN196" s="2">
        <f>IF(抽出データ!BD196-2&lt;0,0,抽出データ!BD196-2)</f>
        <v>0</v>
      </c>
      <c r="AO196" s="2">
        <f>MIN(2,IF(抽出データ!BE196-2&lt;0,0,抽出データ!BE196-2))</f>
        <v>0</v>
      </c>
      <c r="AP196" s="2">
        <f>IF(抽出データ!BF196-2&lt;0,0,抽出データ!BF196-2)</f>
        <v>0</v>
      </c>
      <c r="AQ196" s="2">
        <f>IF(抽出データ!BG196-2&lt;0,0,抽出データ!BG196-2)</f>
        <v>0</v>
      </c>
      <c r="AR196" s="2">
        <f>IF(抽出データ!BH196-2&lt;0,0,抽出データ!BH196-2)</f>
        <v>0</v>
      </c>
      <c r="AS196" s="2">
        <f t="shared" ref="AS196:AS259" si="55">IF(CQ196&lt;100,0,IF(CQ196&lt;110,1,2))</f>
        <v>0</v>
      </c>
      <c r="AT196" s="2">
        <f>IF(抽出データ!DB196-2&lt;=0,1,2)</f>
        <v>1</v>
      </c>
      <c r="AU196" s="2">
        <f>IF(抽出データ!DD196-2&lt;0,0,抽出データ!DD196-2)</f>
        <v>0</v>
      </c>
      <c r="AV196" s="2">
        <f>IF(抽出データ!DE196-2&lt;0,0,抽出データ!DE196-2)</f>
        <v>0</v>
      </c>
      <c r="AW196" s="2">
        <f>IF(抽出データ!DF196-2&lt;0,0,IF(抽出データ!DF196&gt;3,2,1))</f>
        <v>1</v>
      </c>
      <c r="AX196" s="2">
        <f>IF(抽出データ!DG196-2&lt;=0,1,2)</f>
        <v>2</v>
      </c>
      <c r="AY196" s="8">
        <v>4</v>
      </c>
      <c r="AZ196" s="2">
        <v>3</v>
      </c>
      <c r="BA196" s="2">
        <v>2</v>
      </c>
      <c r="BB196" s="2">
        <v>0</v>
      </c>
      <c r="BC196" s="2">
        <v>1</v>
      </c>
      <c r="BD196" s="2">
        <v>1</v>
      </c>
      <c r="BE196" s="2">
        <v>1</v>
      </c>
      <c r="BF196" s="2">
        <v>0</v>
      </c>
      <c r="BG196" s="2">
        <v>0</v>
      </c>
      <c r="BH196" s="2">
        <v>0</v>
      </c>
      <c r="BI196" s="4" t="s">
        <v>445</v>
      </c>
      <c r="BJ196" s="2">
        <v>2</v>
      </c>
      <c r="BL196" s="2">
        <v>3</v>
      </c>
      <c r="BO196" s="2">
        <v>5</v>
      </c>
      <c r="BP196" s="2">
        <v>5</v>
      </c>
      <c r="BQ196" s="2">
        <v>5</v>
      </c>
      <c r="BR196" s="2">
        <v>4</v>
      </c>
      <c r="BS196" s="2">
        <v>4</v>
      </c>
      <c r="BT196" s="2">
        <v>4</v>
      </c>
      <c r="BV196" s="2">
        <f t="shared" ref="BV196:BV259" si="56">SUM(F196:AR196,AS196:AX196)+(AL196+AS196)*2.5</f>
        <v>17</v>
      </c>
      <c r="BW196" s="2">
        <f t="shared" ref="BW196:BW259" si="57">SUMPRODUCT(F196:AX196,$F$570:$AX$570)</f>
        <v>5</v>
      </c>
      <c r="BX196" s="2">
        <f t="shared" ref="BX196:BX259" si="58">SUMPRODUCT(F196:AX196,$F$571:$AX$571)</f>
        <v>5</v>
      </c>
      <c r="BY196" s="2">
        <f t="shared" ref="BY196:BY259" si="59">SUMPRODUCT(F196:AX196,$F$572:$AX$572)</f>
        <v>7</v>
      </c>
      <c r="BZ196" s="2">
        <f t="shared" ref="BZ196:BZ259" si="60">SUMPRODUCT(F196:AX196,$F$573:$AX$573)</f>
        <v>11</v>
      </c>
      <c r="CA196" s="2">
        <f t="shared" ref="CA196:CA259" si="61">SUMPRODUCT(F196:AX196,$F$574:$AX$574)</f>
        <v>1</v>
      </c>
      <c r="CB196" s="2">
        <f t="shared" ref="CB196:CB259" si="62">SUMPRODUCT(F196:AX196,$F$575:$AX$575)</f>
        <v>4</v>
      </c>
      <c r="CC196" s="2">
        <f t="shared" ref="CC196:CC259" si="63">SUMPRODUCT(F196:AX196,$F$576:$AX$576)</f>
        <v>1</v>
      </c>
      <c r="CD196" s="2">
        <f t="shared" ref="CD196:CD259" si="64">SUMPRODUCT(F196:AX196,$F$577:$AX$577)</f>
        <v>11</v>
      </c>
      <c r="CE196" s="2">
        <f t="shared" ref="CE196:CE259" si="65">SUMPRODUCT(F196:AX196,$F$578:$AX$578)</f>
        <v>8</v>
      </c>
      <c r="CF196" s="2">
        <f t="shared" ref="CF196:CF259" si="66">SUMPRODUCT(F196:AX196,$F$579:$AX$579)</f>
        <v>5</v>
      </c>
      <c r="CG196" s="2">
        <f t="shared" ref="CG196:CG259" si="67">SUMPRODUCT(F196:AX196,$F$580:$AX$580)</f>
        <v>2</v>
      </c>
      <c r="CH196" s="2">
        <f t="shared" si="53"/>
        <v>4</v>
      </c>
      <c r="CI196" s="2">
        <f t="shared" ref="CI196:CI259" si="68">SUMPRODUCT(F196:AX196,$F$582:$AX$582)</f>
        <v>3</v>
      </c>
      <c r="CJ196" s="2">
        <f t="shared" ref="CJ196:CJ259" si="69">SUMPRODUCT(F196:AX196,$F$583:$AX$583)</f>
        <v>4</v>
      </c>
      <c r="CK196" s="2">
        <f>55+IF(抽出データ!BJ196=1,60,0)+IF(抽出データ!BK196=1,25,0)+IF(抽出データ!BM196=1,5,0)+IF(抽出データ!BL196=1,5,0)+IF(抽出データ!BN196=1,5,0)</f>
        <v>60</v>
      </c>
      <c r="CL196" s="2">
        <f>(80+IF(抽出データ!BR196=1,12,0)+IF(SUM(抽出データ!BS196:BV196,抽出データ!CB196)&gt;1,22,IF(SUM(抽出データ!BS196:BV196,抽出データ!CB196)=1,11,0)))</f>
        <v>80</v>
      </c>
      <c r="CM196" s="2">
        <f>80+IF(抽出データ!CH196=1,40,0)+IF(抽出データ!CI196=1,20,0)+IF(抽出データ!CJ196=1,20,0)</f>
        <v>80</v>
      </c>
      <c r="CN196" s="2">
        <f>80+IF(抽出データ!CN196=1,10,0)+IF(抽出データ!CO196=1,5,0)+IF(抽出データ!CP196=1,10,0)+12</f>
        <v>92</v>
      </c>
      <c r="CO196" s="2">
        <f>IF(SUM(抽出データ!CT196:CW196)&gt;0,120,100)</f>
        <v>100</v>
      </c>
      <c r="CQ196" s="2">
        <f t="shared" ref="CQ196:CQ259" si="70">SUMPRODUCT($CK$2:$CO$2,CK196:CO196)</f>
        <v>74.2</v>
      </c>
    </row>
    <row r="197" spans="1:95">
      <c r="A197" s="2">
        <v>1995</v>
      </c>
      <c r="B197" s="2">
        <v>1000</v>
      </c>
      <c r="C197" s="2">
        <v>2</v>
      </c>
      <c r="D197" s="2">
        <f t="shared" si="54"/>
        <v>500</v>
      </c>
      <c r="E197" s="4" t="s">
        <v>192</v>
      </c>
      <c r="F197" s="2">
        <f>IF(抽出データ!S197-2&lt;0,0,抽出データ!S197-2)</f>
        <v>1</v>
      </c>
      <c r="G197" s="2">
        <f>IF(抽出データ!T197-2&lt;0,0,抽出データ!T197-2)</f>
        <v>2</v>
      </c>
      <c r="H197" s="2">
        <f>IF(抽出データ!U197-2&lt;0,0,抽出データ!U197-2)</f>
        <v>2</v>
      </c>
      <c r="I197" s="2">
        <f>IF(抽出データ!V197-2&lt;0,0,抽出データ!V197-2)</f>
        <v>1</v>
      </c>
      <c r="J197" s="2">
        <f>MIN(2,IF(抽出データ!W197-2&lt;0,0,抽出データ!W197-2))</f>
        <v>2</v>
      </c>
      <c r="K197" s="2">
        <f>IF(抽出データ!X197-2&lt;0,0,抽出データ!X197-2)</f>
        <v>1</v>
      </c>
      <c r="L197" s="2">
        <f>IF(抽出データ!Y197-2&lt;0,0,抽出データ!Y197-2)</f>
        <v>1</v>
      </c>
      <c r="M197" s="2">
        <f>IF(抽出データ!Z197-2&lt;0,0,抽出データ!Z197-2)</f>
        <v>1</v>
      </c>
      <c r="N197" s="2">
        <f>IF(抽出データ!AB197-2&lt;0,0,抽出データ!AB197-2)</f>
        <v>2</v>
      </c>
      <c r="O197" s="2">
        <f>IF(抽出データ!AC197-2&lt;0,0,抽出データ!AC197-2)</f>
        <v>1</v>
      </c>
      <c r="P197" s="2">
        <f>IF(抽出データ!AD197-2&lt;0,0,抽出データ!AD197-2)</f>
        <v>1</v>
      </c>
      <c r="Q197" s="2">
        <f>IF(抽出データ!AE197-2&lt;0,0,抽出データ!AE197-2)</f>
        <v>1</v>
      </c>
      <c r="R197" s="2">
        <f>IF(抽出データ!AF197-2&lt;0,0,抽出データ!AF197-2)</f>
        <v>1</v>
      </c>
      <c r="S197" s="2">
        <f>IF(抽出データ!AG197-2&lt;0,0,抽出データ!AG197-2)</f>
        <v>1</v>
      </c>
      <c r="T197" s="2">
        <f>IF(抽出データ!AH197-2&lt;0,0,抽出データ!AH197-2)</f>
        <v>1</v>
      </c>
      <c r="U197" s="2">
        <f>IF(抽出データ!AI197-2&lt;0,0,抽出データ!AI197-2)</f>
        <v>1</v>
      </c>
      <c r="V197" s="2">
        <f>IF(抽出データ!AJ197-2&lt;0,0,抽出データ!AJ197-2)</f>
        <v>1</v>
      </c>
      <c r="W197" s="2">
        <f>IF(抽出データ!AK197-2&lt;0,0,抽出データ!AK197-2)</f>
        <v>1</v>
      </c>
      <c r="X197" s="2">
        <f>IF(抽出データ!AL197-2&lt;0,0,抽出データ!AL197-2)</f>
        <v>1</v>
      </c>
      <c r="Y197" s="2">
        <f>IF(抽出データ!AM197-2&lt;0,0,抽出データ!AM197-2)</f>
        <v>2</v>
      </c>
      <c r="Z197" s="2">
        <f>IF(抽出データ!AN197-2&lt;0,0,抽出データ!AN197-2)</f>
        <v>2</v>
      </c>
      <c r="AA197" s="2">
        <f>IF(抽出データ!AO197-2&lt;0,0,抽出データ!AO197-2)</f>
        <v>2</v>
      </c>
      <c r="AB197" s="2">
        <f>IF(抽出データ!AP197-2&lt;0,0,抽出データ!AP197-2)</f>
        <v>2</v>
      </c>
      <c r="AC197" s="2">
        <f>IF(抽出データ!AQ197-2&lt;0,0,抽出データ!AQ197-2)</f>
        <v>2</v>
      </c>
      <c r="AD197" s="2">
        <f>IF(抽出データ!AR197-2&lt;=0,1,2)</f>
        <v>2</v>
      </c>
      <c r="AE197" s="2">
        <f>IF(抽出データ!AS197-2&lt;=0,1,2)</f>
        <v>2</v>
      </c>
      <c r="AF197" s="2">
        <f>IF(抽出データ!AT197-2&lt;=0,1,2)</f>
        <v>2</v>
      </c>
      <c r="AG197" s="2">
        <f>IF(抽出データ!AU197-2&lt;=0,1,2)</f>
        <v>2</v>
      </c>
      <c r="AH197" s="2">
        <f>IF(抽出データ!AV197-2&lt;=0,1,2)</f>
        <v>2</v>
      </c>
      <c r="AI197" s="2">
        <f>IF(抽出データ!AW197-2&lt;=0,1,2)</f>
        <v>2</v>
      </c>
      <c r="AJ197" s="2">
        <f>IF(抽出データ!AX197-2&lt;=0,1,2)</f>
        <v>2</v>
      </c>
      <c r="AK197" s="2">
        <f>IF(抽出データ!AY197-2&lt;=0,1,2)</f>
        <v>2</v>
      </c>
      <c r="AL197" s="2">
        <f>IF(抽出データ!AZ197-2&lt;0,0,抽出データ!AZ197-2)</f>
        <v>1</v>
      </c>
      <c r="AM197" s="2">
        <f>IF(抽出データ!BB197-2&lt;0,0,抽出データ!BB197-2)</f>
        <v>2</v>
      </c>
      <c r="AN197" s="2">
        <f>IF(抽出データ!BD197-2&lt;0,0,抽出データ!BD197-2)</f>
        <v>2</v>
      </c>
      <c r="AO197" s="2">
        <f>MIN(2,IF(抽出データ!BE197-2&lt;0,0,抽出データ!BE197-2))</f>
        <v>1</v>
      </c>
      <c r="AP197" s="2">
        <f>IF(抽出データ!BF197-2&lt;0,0,抽出データ!BF197-2)</f>
        <v>1</v>
      </c>
      <c r="AQ197" s="2">
        <f>IF(抽出データ!BG197-2&lt;0,0,抽出データ!BG197-2)</f>
        <v>1</v>
      </c>
      <c r="AR197" s="2">
        <f>IF(抽出データ!BH197-2&lt;0,0,抽出データ!BH197-2)</f>
        <v>1</v>
      </c>
      <c r="AS197" s="2">
        <f t="shared" si="55"/>
        <v>0</v>
      </c>
      <c r="AT197" s="2">
        <f>IF(抽出データ!DB197-2&lt;=0,1,2)</f>
        <v>2</v>
      </c>
      <c r="AU197" s="2">
        <f>IF(抽出データ!DD197-2&lt;0,0,抽出データ!DD197-2)</f>
        <v>1</v>
      </c>
      <c r="AV197" s="2">
        <f>IF(抽出データ!DE197-2&lt;0,0,抽出データ!DE197-2)</f>
        <v>1</v>
      </c>
      <c r="AW197" s="2">
        <f>IF(抽出データ!DF197-2&lt;0,0,IF(抽出データ!DF197&gt;3,2,1))</f>
        <v>2</v>
      </c>
      <c r="AX197" s="2">
        <f>IF(抽出データ!DG197-2&lt;=0,1,2)</f>
        <v>2</v>
      </c>
      <c r="AY197" s="8">
        <v>5</v>
      </c>
      <c r="AZ197" s="2">
        <v>4</v>
      </c>
      <c r="BA197" s="2">
        <v>2</v>
      </c>
      <c r="BB197" s="2">
        <v>1</v>
      </c>
      <c r="BC197" s="2">
        <v>1</v>
      </c>
      <c r="BD197" s="2">
        <v>1</v>
      </c>
      <c r="BE197" s="2">
        <v>1</v>
      </c>
      <c r="BF197" s="2">
        <v>1</v>
      </c>
      <c r="BG197" s="2">
        <v>0</v>
      </c>
      <c r="BH197" s="2">
        <v>0</v>
      </c>
      <c r="BI197" s="4" t="s">
        <v>445</v>
      </c>
      <c r="BJ197" s="2">
        <v>1</v>
      </c>
      <c r="BK197" s="2">
        <v>80</v>
      </c>
      <c r="BL197" s="2">
        <v>3</v>
      </c>
      <c r="BO197" s="2">
        <v>4</v>
      </c>
      <c r="BP197" s="2">
        <v>5</v>
      </c>
      <c r="BQ197" s="2">
        <v>5</v>
      </c>
      <c r="BR197" s="2">
        <v>5</v>
      </c>
      <c r="BS197" s="2">
        <v>5</v>
      </c>
      <c r="BT197" s="2">
        <v>5</v>
      </c>
      <c r="BV197" s="2">
        <f t="shared" si="56"/>
        <v>68.5</v>
      </c>
      <c r="BW197" s="2">
        <f t="shared" si="57"/>
        <v>29</v>
      </c>
      <c r="BX197" s="2">
        <f t="shared" si="58"/>
        <v>14</v>
      </c>
      <c r="BY197" s="2">
        <f t="shared" si="59"/>
        <v>21</v>
      </c>
      <c r="BZ197" s="2">
        <f t="shared" si="60"/>
        <v>37</v>
      </c>
      <c r="CA197" s="2">
        <f t="shared" si="61"/>
        <v>17</v>
      </c>
      <c r="CB197" s="2">
        <f t="shared" si="62"/>
        <v>14</v>
      </c>
      <c r="CC197" s="2">
        <f t="shared" si="63"/>
        <v>14</v>
      </c>
      <c r="CD197" s="2">
        <f t="shared" si="64"/>
        <v>27</v>
      </c>
      <c r="CE197" s="2">
        <f t="shared" si="65"/>
        <v>22</v>
      </c>
      <c r="CF197" s="2">
        <f t="shared" si="66"/>
        <v>16</v>
      </c>
      <c r="CG197" s="2">
        <f t="shared" si="67"/>
        <v>18</v>
      </c>
      <c r="CH197" s="2">
        <f t="shared" ref="CH197:CH260" si="71">SUMPRODUCT(F197:AX197,$F$581:$AX$581)</f>
        <v>7</v>
      </c>
      <c r="CI197" s="2">
        <f t="shared" si="68"/>
        <v>13</v>
      </c>
      <c r="CJ197" s="2">
        <f t="shared" si="69"/>
        <v>27.5</v>
      </c>
      <c r="CK197" s="2">
        <f>55+IF(抽出データ!BJ197=1,60,0)+IF(抽出データ!BK197=1,25,0)+IF(抽出データ!BM197=1,5,0)+IF(抽出データ!BL197=1,5,0)+IF(抽出データ!BN197=1,5,0)</f>
        <v>55</v>
      </c>
      <c r="CL197" s="2">
        <f>(80+IF(抽出データ!BR197=1,12,0)+IF(SUM(抽出データ!BS197:BV197,抽出データ!CB197)&gt;1,22,IF(SUM(抽出データ!BS197:BV197,抽出データ!CB197)=1,11,0)))</f>
        <v>80</v>
      </c>
      <c r="CM197" s="2">
        <f>80+IF(抽出データ!CH197=1,40,0)+IF(抽出データ!CI197=1,20,0)+IF(抽出データ!CJ197=1,20,0)</f>
        <v>80</v>
      </c>
      <c r="CN197" s="2">
        <f>80+IF(抽出データ!CN197=1,10,0)+IF(抽出データ!CO197=1,5,0)+IF(抽出データ!CP197=1,10,0)+12</f>
        <v>92</v>
      </c>
      <c r="CO197" s="2">
        <f>IF(SUM(抽出データ!CT197:CW197)&gt;0,120,100)</f>
        <v>100</v>
      </c>
      <c r="CQ197" s="2">
        <f t="shared" si="70"/>
        <v>72.2</v>
      </c>
    </row>
    <row r="198" spans="1:95">
      <c r="A198" s="2">
        <v>2005</v>
      </c>
      <c r="B198" s="2">
        <v>130</v>
      </c>
      <c r="C198" s="2">
        <v>2</v>
      </c>
      <c r="D198" s="2">
        <f t="shared" si="54"/>
        <v>65</v>
      </c>
      <c r="E198" s="4" t="s">
        <v>120</v>
      </c>
      <c r="F198" s="2">
        <f>IF(抽出データ!S198-2&lt;0,0,抽出データ!S198-2)</f>
        <v>0</v>
      </c>
      <c r="G198" s="2">
        <f>IF(抽出データ!T198-2&lt;0,0,抽出データ!T198-2)</f>
        <v>0</v>
      </c>
      <c r="H198" s="2">
        <f>IF(抽出データ!U198-2&lt;0,0,抽出データ!U198-2)</f>
        <v>0</v>
      </c>
      <c r="I198" s="2">
        <f>IF(抽出データ!V198-2&lt;0,0,抽出データ!V198-2)</f>
        <v>1</v>
      </c>
      <c r="J198" s="2">
        <f>MIN(2,IF(抽出データ!W198-2&lt;0,0,抽出データ!W198-2))</f>
        <v>0</v>
      </c>
      <c r="K198" s="2">
        <f>IF(抽出データ!X198-2&lt;0,0,抽出データ!X198-2)</f>
        <v>0</v>
      </c>
      <c r="L198" s="2">
        <f>IF(抽出データ!Y198-2&lt;0,0,抽出データ!Y198-2)</f>
        <v>0</v>
      </c>
      <c r="M198" s="2">
        <f>IF(抽出データ!Z198-2&lt;0,0,抽出データ!Z198-2)</f>
        <v>0</v>
      </c>
      <c r="N198" s="2">
        <f>IF(抽出データ!AB198-2&lt;0,0,抽出データ!AB198-2)</f>
        <v>0</v>
      </c>
      <c r="O198" s="2">
        <f>IF(抽出データ!AC198-2&lt;0,0,抽出データ!AC198-2)</f>
        <v>0</v>
      </c>
      <c r="P198" s="2">
        <f>IF(抽出データ!AD198-2&lt;0,0,抽出データ!AD198-2)</f>
        <v>0</v>
      </c>
      <c r="Q198" s="2">
        <f>IF(抽出データ!AE198-2&lt;0,0,抽出データ!AE198-2)</f>
        <v>0</v>
      </c>
      <c r="R198" s="2">
        <f>IF(抽出データ!AF198-2&lt;0,0,抽出データ!AF198-2)</f>
        <v>0</v>
      </c>
      <c r="S198" s="2">
        <f>IF(抽出データ!AG198-2&lt;0,0,抽出データ!AG198-2)</f>
        <v>0</v>
      </c>
      <c r="T198" s="2">
        <f>IF(抽出データ!AH198-2&lt;0,0,抽出データ!AH198-2)</f>
        <v>0</v>
      </c>
      <c r="U198" s="2">
        <f>IF(抽出データ!AI198-2&lt;0,0,抽出データ!AI198-2)</f>
        <v>0</v>
      </c>
      <c r="V198" s="2">
        <f>IF(抽出データ!AJ198-2&lt;0,0,抽出データ!AJ198-2)</f>
        <v>1</v>
      </c>
      <c r="W198" s="2">
        <f>IF(抽出データ!AK198-2&lt;0,0,抽出データ!AK198-2)</f>
        <v>1</v>
      </c>
      <c r="X198" s="2">
        <f>IF(抽出データ!AL198-2&lt;0,0,抽出データ!AL198-2)</f>
        <v>1</v>
      </c>
      <c r="Y198" s="2">
        <f>IF(抽出データ!AM198-2&lt;0,0,抽出データ!AM198-2)</f>
        <v>1</v>
      </c>
      <c r="Z198" s="2">
        <f>IF(抽出データ!AN198-2&lt;0,0,抽出データ!AN198-2)</f>
        <v>0</v>
      </c>
      <c r="AA198" s="2">
        <f>IF(抽出データ!AO198-2&lt;0,0,抽出データ!AO198-2)</f>
        <v>0</v>
      </c>
      <c r="AB198" s="2">
        <f>IF(抽出データ!AP198-2&lt;0,0,抽出データ!AP198-2)</f>
        <v>0</v>
      </c>
      <c r="AC198" s="2">
        <f>IF(抽出データ!AQ198-2&lt;0,0,抽出データ!AQ198-2)</f>
        <v>1</v>
      </c>
      <c r="AD198" s="2">
        <f>IF(抽出データ!AR198-2&lt;=0,1,2)</f>
        <v>2</v>
      </c>
      <c r="AE198" s="2">
        <f>IF(抽出データ!AS198-2&lt;=0,1,2)</f>
        <v>2</v>
      </c>
      <c r="AF198" s="2">
        <f>IF(抽出データ!AT198-2&lt;=0,1,2)</f>
        <v>1</v>
      </c>
      <c r="AG198" s="2">
        <f>IF(抽出データ!AU198-2&lt;=0,1,2)</f>
        <v>1</v>
      </c>
      <c r="AH198" s="2">
        <f>IF(抽出データ!AV198-2&lt;=0,1,2)</f>
        <v>1</v>
      </c>
      <c r="AI198" s="2">
        <f>IF(抽出データ!AW198-2&lt;=0,1,2)</f>
        <v>1</v>
      </c>
      <c r="AJ198" s="2">
        <f>IF(抽出データ!AX198-2&lt;=0,1,2)</f>
        <v>1</v>
      </c>
      <c r="AK198" s="2">
        <f>IF(抽出データ!AY198-2&lt;=0,1,2)</f>
        <v>1</v>
      </c>
      <c r="AL198" s="2">
        <f>IF(抽出データ!AZ198-2&lt;0,0,抽出データ!AZ198-2)</f>
        <v>0</v>
      </c>
      <c r="AM198" s="2">
        <f>IF(抽出データ!BB198-2&lt;0,0,抽出データ!BB198-2)</f>
        <v>0</v>
      </c>
      <c r="AN198" s="2">
        <f>IF(抽出データ!BD198-2&lt;0,0,抽出データ!BD198-2)</f>
        <v>0</v>
      </c>
      <c r="AO198" s="2">
        <f>MIN(2,IF(抽出データ!BE198-2&lt;0,0,抽出データ!BE198-2))</f>
        <v>0</v>
      </c>
      <c r="AP198" s="2">
        <f>IF(抽出データ!BF198-2&lt;0,0,抽出データ!BF198-2)</f>
        <v>0</v>
      </c>
      <c r="AQ198" s="2">
        <f>IF(抽出データ!BG198-2&lt;0,0,抽出データ!BG198-2)</f>
        <v>0</v>
      </c>
      <c r="AR198" s="2">
        <f>IF(抽出データ!BH198-2&lt;0,0,抽出データ!BH198-2)</f>
        <v>0</v>
      </c>
      <c r="AS198" s="2">
        <f t="shared" si="55"/>
        <v>1</v>
      </c>
      <c r="AT198" s="2">
        <f>IF(抽出データ!DB198-2&lt;=0,1,2)</f>
        <v>2</v>
      </c>
      <c r="AU198" s="2">
        <f>IF(抽出データ!DD198-2&lt;0,0,抽出データ!DD198-2)</f>
        <v>1</v>
      </c>
      <c r="AV198" s="2">
        <f>IF(抽出データ!DE198-2&lt;0,0,抽出データ!DE198-2)</f>
        <v>0</v>
      </c>
      <c r="AW198" s="2">
        <f>IF(抽出データ!DF198-2&lt;0,0,IF(抽出データ!DF198&gt;3,2,1))</f>
        <v>2</v>
      </c>
      <c r="AX198" s="2">
        <f>IF(抽出データ!DG198-2&lt;=0,1,2)</f>
        <v>1</v>
      </c>
      <c r="AY198" s="8">
        <v>1</v>
      </c>
      <c r="AZ198" s="2">
        <v>1</v>
      </c>
      <c r="BA198" s="2">
        <v>1</v>
      </c>
      <c r="BI198" s="4" t="s">
        <v>445</v>
      </c>
      <c r="BJ198" s="2">
        <v>2</v>
      </c>
      <c r="BL198" s="2">
        <v>3</v>
      </c>
      <c r="BO198" s="2">
        <v>3</v>
      </c>
      <c r="BP198" s="2">
        <v>2</v>
      </c>
      <c r="BQ198" s="2">
        <v>3</v>
      </c>
      <c r="BR198" s="2">
        <v>5</v>
      </c>
      <c r="BS198" s="2">
        <v>2</v>
      </c>
      <c r="BT198" s="2">
        <v>3</v>
      </c>
      <c r="BV198" s="2">
        <f t="shared" si="56"/>
        <v>25.5</v>
      </c>
      <c r="BW198" s="2">
        <f t="shared" si="57"/>
        <v>6</v>
      </c>
      <c r="BX198" s="2">
        <f t="shared" si="58"/>
        <v>7</v>
      </c>
      <c r="BY198" s="2">
        <f t="shared" si="59"/>
        <v>9</v>
      </c>
      <c r="BZ198" s="2">
        <f t="shared" si="60"/>
        <v>12</v>
      </c>
      <c r="CA198" s="2">
        <f t="shared" si="61"/>
        <v>5</v>
      </c>
      <c r="CB198" s="2">
        <f t="shared" si="62"/>
        <v>6</v>
      </c>
      <c r="CC198" s="2">
        <f t="shared" si="63"/>
        <v>2</v>
      </c>
      <c r="CD198" s="2">
        <f t="shared" si="64"/>
        <v>10</v>
      </c>
      <c r="CE198" s="2">
        <f t="shared" si="65"/>
        <v>8</v>
      </c>
      <c r="CF198" s="2">
        <f t="shared" si="66"/>
        <v>6</v>
      </c>
      <c r="CG198" s="2">
        <f t="shared" si="67"/>
        <v>6</v>
      </c>
      <c r="CH198" s="2">
        <f t="shared" si="71"/>
        <v>6</v>
      </c>
      <c r="CI198" s="2">
        <f t="shared" si="68"/>
        <v>4</v>
      </c>
      <c r="CJ198" s="2">
        <f t="shared" si="69"/>
        <v>5</v>
      </c>
      <c r="CK198" s="2">
        <f>55+IF(抽出データ!BJ198=1,60,0)+IF(抽出データ!BK198=1,25,0)+IF(抽出データ!BM198=1,5,0)+IF(抽出データ!BL198=1,5,0)+IF(抽出データ!BN198=1,5,0)</f>
        <v>115</v>
      </c>
      <c r="CL198" s="2">
        <f>(80+IF(抽出データ!BR198=1,12,0)+IF(SUM(抽出データ!BS198:BV198,抽出データ!CB198)&gt;1,22,IF(SUM(抽出データ!BS198:BV198,抽出データ!CB198)=1,11,0)))</f>
        <v>91</v>
      </c>
      <c r="CM198" s="2">
        <f>80+IF(抽出データ!CH198=1,40,0)+IF(抽出データ!CI198=1,20,0)+IF(抽出データ!CJ198=1,20,0)</f>
        <v>100</v>
      </c>
      <c r="CN198" s="2">
        <f>80+IF(抽出データ!CN198=1,10,0)+IF(抽出データ!CO198=1,5,0)+IF(抽出データ!CP198=1,10,0)+12</f>
        <v>102</v>
      </c>
      <c r="CO198" s="2">
        <f>IF(SUM(抽出データ!CT198:CW198)&gt;0,120,100)</f>
        <v>120</v>
      </c>
      <c r="CQ198" s="2">
        <f t="shared" si="70"/>
        <v>104.5</v>
      </c>
    </row>
    <row r="199" spans="1:95">
      <c r="A199" s="2">
        <v>2000</v>
      </c>
      <c r="B199" s="2">
        <v>1000</v>
      </c>
      <c r="C199" s="2">
        <v>3</v>
      </c>
      <c r="D199" s="2">
        <f t="shared" si="54"/>
        <v>333.33333333333331</v>
      </c>
      <c r="E199" s="4" t="s">
        <v>193</v>
      </c>
      <c r="F199" s="2">
        <f>IF(抽出データ!S199-2&lt;0,0,抽出データ!S199-2)</f>
        <v>2</v>
      </c>
      <c r="G199" s="2">
        <f>IF(抽出データ!T199-2&lt;0,0,抽出データ!T199-2)</f>
        <v>1</v>
      </c>
      <c r="H199" s="2">
        <f>IF(抽出データ!U199-2&lt;0,0,抽出データ!U199-2)</f>
        <v>2</v>
      </c>
      <c r="I199" s="2">
        <f>IF(抽出データ!V199-2&lt;0,0,抽出データ!V199-2)</f>
        <v>1</v>
      </c>
      <c r="J199" s="2">
        <f>MIN(2,IF(抽出データ!W199-2&lt;0,0,抽出データ!W199-2))</f>
        <v>2</v>
      </c>
      <c r="K199" s="2">
        <f>IF(抽出データ!X199-2&lt;0,0,抽出データ!X199-2)</f>
        <v>1</v>
      </c>
      <c r="L199" s="2">
        <f>IF(抽出データ!Y199-2&lt;0,0,抽出データ!Y199-2)</f>
        <v>1</v>
      </c>
      <c r="M199" s="2">
        <f>IF(抽出データ!Z199-2&lt;0,0,抽出データ!Z199-2)</f>
        <v>2</v>
      </c>
      <c r="N199" s="2">
        <f>IF(抽出データ!AB199-2&lt;0,0,抽出データ!AB199-2)</f>
        <v>2</v>
      </c>
      <c r="O199" s="2">
        <f>IF(抽出データ!AC199-2&lt;0,0,抽出データ!AC199-2)</f>
        <v>2</v>
      </c>
      <c r="P199" s="2">
        <f>IF(抽出データ!AD199-2&lt;0,0,抽出データ!AD199-2)</f>
        <v>2</v>
      </c>
      <c r="Q199" s="2">
        <f>IF(抽出データ!AE199-2&lt;0,0,抽出データ!AE199-2)</f>
        <v>2</v>
      </c>
      <c r="R199" s="2">
        <f>IF(抽出データ!AF199-2&lt;0,0,抽出データ!AF199-2)</f>
        <v>1</v>
      </c>
      <c r="S199" s="2">
        <f>IF(抽出データ!AG199-2&lt;0,0,抽出データ!AG199-2)</f>
        <v>1</v>
      </c>
      <c r="T199" s="2">
        <f>IF(抽出データ!AH199-2&lt;0,0,抽出データ!AH199-2)</f>
        <v>1</v>
      </c>
      <c r="U199" s="2">
        <f>IF(抽出データ!AI199-2&lt;0,0,抽出データ!AI199-2)</f>
        <v>2</v>
      </c>
      <c r="V199" s="2">
        <f>IF(抽出データ!AJ199-2&lt;0,0,抽出データ!AJ199-2)</f>
        <v>2</v>
      </c>
      <c r="W199" s="2">
        <f>IF(抽出データ!AK199-2&lt;0,0,抽出データ!AK199-2)</f>
        <v>2</v>
      </c>
      <c r="X199" s="2">
        <f>IF(抽出データ!AL199-2&lt;0,0,抽出データ!AL199-2)</f>
        <v>2</v>
      </c>
      <c r="Y199" s="2">
        <f>IF(抽出データ!AM199-2&lt;0,0,抽出データ!AM199-2)</f>
        <v>1</v>
      </c>
      <c r="Z199" s="2">
        <f>IF(抽出データ!AN199-2&lt;0,0,抽出データ!AN199-2)</f>
        <v>0</v>
      </c>
      <c r="AA199" s="2">
        <f>IF(抽出データ!AO199-2&lt;0,0,抽出データ!AO199-2)</f>
        <v>2</v>
      </c>
      <c r="AB199" s="2">
        <f>IF(抽出データ!AP199-2&lt;0,0,抽出データ!AP199-2)</f>
        <v>1</v>
      </c>
      <c r="AC199" s="2">
        <f>IF(抽出データ!AQ199-2&lt;0,0,抽出データ!AQ199-2)</f>
        <v>2</v>
      </c>
      <c r="AD199" s="2">
        <f>IF(抽出データ!AR199-2&lt;=0,1,2)</f>
        <v>1</v>
      </c>
      <c r="AE199" s="2">
        <f>IF(抽出データ!AS199-2&lt;=0,1,2)</f>
        <v>2</v>
      </c>
      <c r="AF199" s="2">
        <f>IF(抽出データ!AT199-2&lt;=0,1,2)</f>
        <v>1</v>
      </c>
      <c r="AG199" s="2">
        <f>IF(抽出データ!AU199-2&lt;=0,1,2)</f>
        <v>1</v>
      </c>
      <c r="AH199" s="2">
        <f>IF(抽出データ!AV199-2&lt;=0,1,2)</f>
        <v>2</v>
      </c>
      <c r="AI199" s="2">
        <f>IF(抽出データ!AW199-2&lt;=0,1,2)</f>
        <v>1</v>
      </c>
      <c r="AJ199" s="2">
        <f>IF(抽出データ!AX199-2&lt;=0,1,2)</f>
        <v>1</v>
      </c>
      <c r="AK199" s="2">
        <f>IF(抽出データ!AY199-2&lt;=0,1,2)</f>
        <v>1</v>
      </c>
      <c r="AL199" s="2">
        <f>IF(抽出データ!AZ199-2&lt;0,0,抽出データ!AZ199-2)</f>
        <v>1</v>
      </c>
      <c r="AM199" s="2">
        <f>IF(抽出データ!BB199-2&lt;0,0,抽出データ!BB199-2)</f>
        <v>1</v>
      </c>
      <c r="AN199" s="2">
        <f>IF(抽出データ!BD199-2&lt;0,0,抽出データ!BD199-2)</f>
        <v>0</v>
      </c>
      <c r="AO199" s="2">
        <f>MIN(2,IF(抽出データ!BE199-2&lt;0,0,抽出データ!BE199-2))</f>
        <v>0</v>
      </c>
      <c r="AP199" s="2">
        <f>IF(抽出データ!BF199-2&lt;0,0,抽出データ!BF199-2)</f>
        <v>2</v>
      </c>
      <c r="AQ199" s="2">
        <f>IF(抽出データ!BG199-2&lt;0,0,抽出データ!BG199-2)</f>
        <v>1</v>
      </c>
      <c r="AR199" s="2">
        <f>IF(抽出データ!BH199-2&lt;0,0,抽出データ!BH199-2)</f>
        <v>2</v>
      </c>
      <c r="AS199" s="2">
        <f t="shared" si="55"/>
        <v>0</v>
      </c>
      <c r="AT199" s="2">
        <f>IF(抽出データ!DB199-2&lt;=0,1,2)</f>
        <v>1</v>
      </c>
      <c r="AU199" s="2">
        <f>IF(抽出データ!DD199-2&lt;0,0,抽出データ!DD199-2)</f>
        <v>0</v>
      </c>
      <c r="AV199" s="2">
        <f>IF(抽出データ!DE199-2&lt;0,0,抽出データ!DE199-2)</f>
        <v>0</v>
      </c>
      <c r="AW199" s="2">
        <f>IF(抽出データ!DF199-2&lt;0,0,IF(抽出データ!DF199&gt;3,2,1))</f>
        <v>2</v>
      </c>
      <c r="AX199" s="2">
        <f>IF(抽出データ!DG199-2&lt;=0,1,2)</f>
        <v>2</v>
      </c>
      <c r="AY199" s="8">
        <v>3</v>
      </c>
      <c r="AZ199" s="2">
        <v>2</v>
      </c>
      <c r="BA199" s="2">
        <v>2</v>
      </c>
      <c r="BB199" s="2">
        <v>0</v>
      </c>
      <c r="BC199" s="2">
        <v>0</v>
      </c>
      <c r="BD199" s="2">
        <v>0</v>
      </c>
      <c r="BE199" s="2">
        <v>1</v>
      </c>
      <c r="BF199" s="2">
        <v>0</v>
      </c>
      <c r="BG199" s="2">
        <v>0</v>
      </c>
      <c r="BH199" s="2">
        <v>0</v>
      </c>
      <c r="BI199" s="4" t="s">
        <v>445</v>
      </c>
      <c r="BJ199" s="2">
        <v>2</v>
      </c>
      <c r="BL199" s="2">
        <v>3</v>
      </c>
      <c r="BO199" s="2">
        <v>5</v>
      </c>
      <c r="BP199" s="2">
        <v>4</v>
      </c>
      <c r="BQ199" s="2">
        <v>5</v>
      </c>
      <c r="BR199" s="2">
        <v>6</v>
      </c>
      <c r="BS199" s="2">
        <v>3</v>
      </c>
      <c r="BT199" s="2">
        <v>6</v>
      </c>
      <c r="BV199" s="2">
        <f t="shared" si="56"/>
        <v>61.5</v>
      </c>
      <c r="BW199" s="2">
        <f t="shared" si="57"/>
        <v>34</v>
      </c>
      <c r="BX199" s="2">
        <f t="shared" si="58"/>
        <v>10</v>
      </c>
      <c r="BY199" s="2">
        <f t="shared" si="59"/>
        <v>12</v>
      </c>
      <c r="BZ199" s="2">
        <f t="shared" si="60"/>
        <v>35</v>
      </c>
      <c r="CA199" s="2">
        <f t="shared" si="61"/>
        <v>17</v>
      </c>
      <c r="CB199" s="2">
        <f t="shared" si="62"/>
        <v>7</v>
      </c>
      <c r="CC199" s="2">
        <f t="shared" si="63"/>
        <v>17</v>
      </c>
      <c r="CD199" s="2">
        <f t="shared" si="64"/>
        <v>22</v>
      </c>
      <c r="CE199" s="2">
        <f t="shared" si="65"/>
        <v>17</v>
      </c>
      <c r="CF199" s="2">
        <f t="shared" si="66"/>
        <v>11</v>
      </c>
      <c r="CG199" s="2">
        <f t="shared" si="67"/>
        <v>19</v>
      </c>
      <c r="CH199" s="2">
        <f t="shared" si="71"/>
        <v>5</v>
      </c>
      <c r="CI199" s="2">
        <f t="shared" si="68"/>
        <v>10</v>
      </c>
      <c r="CJ199" s="2">
        <f t="shared" si="69"/>
        <v>26.5</v>
      </c>
      <c r="CK199" s="2">
        <f>55+IF(抽出データ!BJ199=1,60,0)+IF(抽出データ!BK199=1,25,0)+IF(抽出データ!BM199=1,5,0)+IF(抽出データ!BL199=1,5,0)+IF(抽出データ!BN199=1,5,0)</f>
        <v>60</v>
      </c>
      <c r="CL199" s="2">
        <f>(80+IF(抽出データ!BR199=1,12,0)+IF(SUM(抽出データ!BS199:BV199,抽出データ!CB199)&gt;1,22,IF(SUM(抽出データ!BS199:BV199,抽出データ!CB199)=1,11,0)))</f>
        <v>102</v>
      </c>
      <c r="CM199" s="2">
        <f>80+IF(抽出データ!CH199=1,40,0)+IF(抽出データ!CI199=1,20,0)+IF(抽出データ!CJ199=1,20,0)</f>
        <v>100</v>
      </c>
      <c r="CN199" s="2">
        <f>80+IF(抽出データ!CN199=1,10,0)+IF(抽出データ!CO199=1,5,0)+IF(抽出データ!CP199=1,10,0)+12</f>
        <v>97</v>
      </c>
      <c r="CO199" s="2">
        <f>IF(SUM(抽出データ!CT199:CW199)&gt;0,120,100)</f>
        <v>120</v>
      </c>
      <c r="CQ199" s="2">
        <f t="shared" si="70"/>
        <v>85.3</v>
      </c>
    </row>
    <row r="200" spans="1:95">
      <c r="A200" s="2">
        <v>2000</v>
      </c>
      <c r="B200" s="2">
        <v>100</v>
      </c>
      <c r="C200" s="2">
        <v>2</v>
      </c>
      <c r="D200" s="2">
        <f t="shared" si="54"/>
        <v>50</v>
      </c>
      <c r="E200" s="4" t="s">
        <v>194</v>
      </c>
      <c r="F200" s="2">
        <f>IF(抽出データ!S200-2&lt;0,0,抽出データ!S200-2)</f>
        <v>2</v>
      </c>
      <c r="G200" s="2">
        <f>IF(抽出データ!T200-2&lt;0,0,抽出データ!T200-2)</f>
        <v>2</v>
      </c>
      <c r="H200" s="2">
        <f>IF(抽出データ!U200-2&lt;0,0,抽出データ!U200-2)</f>
        <v>1</v>
      </c>
      <c r="I200" s="2">
        <f>IF(抽出データ!V200-2&lt;0,0,抽出データ!V200-2)</f>
        <v>2</v>
      </c>
      <c r="J200" s="2">
        <f>MIN(2,IF(抽出データ!W200-2&lt;0,0,抽出データ!W200-2))</f>
        <v>0</v>
      </c>
      <c r="K200" s="2">
        <f>IF(抽出データ!X200-2&lt;0,0,抽出データ!X200-2)</f>
        <v>2</v>
      </c>
      <c r="L200" s="2">
        <f>IF(抽出データ!Y200-2&lt;0,0,抽出データ!Y200-2)</f>
        <v>0</v>
      </c>
      <c r="M200" s="2">
        <f>IF(抽出データ!Z200-2&lt;0,0,抽出データ!Z200-2)</f>
        <v>0</v>
      </c>
      <c r="N200" s="2">
        <f>IF(抽出データ!AB200-2&lt;0,0,抽出データ!AB200-2)</f>
        <v>2</v>
      </c>
      <c r="O200" s="2">
        <f>IF(抽出データ!AC200-2&lt;0,0,抽出データ!AC200-2)</f>
        <v>2</v>
      </c>
      <c r="P200" s="2">
        <f>IF(抽出データ!AD200-2&lt;0,0,抽出データ!AD200-2)</f>
        <v>2</v>
      </c>
      <c r="Q200" s="2">
        <f>IF(抽出データ!AE200-2&lt;0,0,抽出データ!AE200-2)</f>
        <v>2</v>
      </c>
      <c r="R200" s="2">
        <f>IF(抽出データ!AF200-2&lt;0,0,抽出データ!AF200-2)</f>
        <v>2</v>
      </c>
      <c r="S200" s="2">
        <f>IF(抽出データ!AG200-2&lt;0,0,抽出データ!AG200-2)</f>
        <v>2</v>
      </c>
      <c r="T200" s="2">
        <f>IF(抽出データ!AH200-2&lt;0,0,抽出データ!AH200-2)</f>
        <v>2</v>
      </c>
      <c r="U200" s="2">
        <f>IF(抽出データ!AI200-2&lt;0,0,抽出データ!AI200-2)</f>
        <v>2</v>
      </c>
      <c r="V200" s="2">
        <f>IF(抽出データ!AJ200-2&lt;0,0,抽出データ!AJ200-2)</f>
        <v>2</v>
      </c>
      <c r="W200" s="2">
        <f>IF(抽出データ!AK200-2&lt;0,0,抽出データ!AK200-2)</f>
        <v>2</v>
      </c>
      <c r="X200" s="2">
        <f>IF(抽出データ!AL200-2&lt;0,0,抽出データ!AL200-2)</f>
        <v>2</v>
      </c>
      <c r="Y200" s="2">
        <f>IF(抽出データ!AM200-2&lt;0,0,抽出データ!AM200-2)</f>
        <v>0</v>
      </c>
      <c r="Z200" s="2">
        <f>IF(抽出データ!AN200-2&lt;0,0,抽出データ!AN200-2)</f>
        <v>1</v>
      </c>
      <c r="AA200" s="2">
        <f>IF(抽出データ!AO200-2&lt;0,0,抽出データ!AO200-2)</f>
        <v>2</v>
      </c>
      <c r="AB200" s="2">
        <f>IF(抽出データ!AP200-2&lt;0,0,抽出データ!AP200-2)</f>
        <v>2</v>
      </c>
      <c r="AC200" s="2">
        <f>IF(抽出データ!AQ200-2&lt;0,0,抽出データ!AQ200-2)</f>
        <v>2</v>
      </c>
      <c r="AD200" s="2">
        <f>IF(抽出データ!AR200-2&lt;=0,1,2)</f>
        <v>2</v>
      </c>
      <c r="AE200" s="2">
        <f>IF(抽出データ!AS200-2&lt;=0,1,2)</f>
        <v>1</v>
      </c>
      <c r="AF200" s="2">
        <f>IF(抽出データ!AT200-2&lt;=0,1,2)</f>
        <v>1</v>
      </c>
      <c r="AG200" s="2">
        <f>IF(抽出データ!AU200-2&lt;=0,1,2)</f>
        <v>1</v>
      </c>
      <c r="AH200" s="2">
        <f>IF(抽出データ!AV200-2&lt;=0,1,2)</f>
        <v>1</v>
      </c>
      <c r="AI200" s="2">
        <f>IF(抽出データ!AW200-2&lt;=0,1,2)</f>
        <v>1</v>
      </c>
      <c r="AJ200" s="2">
        <f>IF(抽出データ!AX200-2&lt;=0,1,2)</f>
        <v>1</v>
      </c>
      <c r="AK200" s="2">
        <f>IF(抽出データ!AY200-2&lt;=0,1,2)</f>
        <v>1</v>
      </c>
      <c r="AL200" s="2">
        <f>IF(抽出データ!AZ200-2&lt;0,0,抽出データ!AZ200-2)</f>
        <v>1</v>
      </c>
      <c r="AM200" s="2">
        <f>IF(抽出データ!BB200-2&lt;0,0,抽出データ!BB200-2)</f>
        <v>0</v>
      </c>
      <c r="AN200" s="2">
        <f>IF(抽出データ!BD200-2&lt;0,0,抽出データ!BD200-2)</f>
        <v>2</v>
      </c>
      <c r="AO200" s="2">
        <f>MIN(2,IF(抽出データ!BE200-2&lt;0,0,抽出データ!BE200-2))</f>
        <v>2</v>
      </c>
      <c r="AP200" s="2">
        <f>IF(抽出データ!BF200-2&lt;0,0,抽出データ!BF200-2)</f>
        <v>2</v>
      </c>
      <c r="AQ200" s="2">
        <f>IF(抽出データ!BG200-2&lt;0,0,抽出データ!BG200-2)</f>
        <v>0</v>
      </c>
      <c r="AR200" s="2">
        <f>IF(抽出データ!BH200-2&lt;0,0,抽出データ!BH200-2)</f>
        <v>0</v>
      </c>
      <c r="AS200" s="2">
        <f t="shared" si="55"/>
        <v>0</v>
      </c>
      <c r="AT200" s="2">
        <f>IF(抽出データ!DB200-2&lt;=0,1,2)</f>
        <v>1</v>
      </c>
      <c r="AU200" s="2">
        <f>IF(抽出データ!DD200-2&lt;0,0,抽出データ!DD200-2)</f>
        <v>1</v>
      </c>
      <c r="AV200" s="2">
        <f>IF(抽出データ!DE200-2&lt;0,0,抽出データ!DE200-2)</f>
        <v>2</v>
      </c>
      <c r="AW200" s="2">
        <f>IF(抽出データ!DF200-2&lt;0,0,IF(抽出データ!DF200&gt;3,2,1))</f>
        <v>1</v>
      </c>
      <c r="AX200" s="2">
        <f>IF(抽出データ!DG200-2&lt;=0,1,2)</f>
        <v>2</v>
      </c>
      <c r="AY200" s="8">
        <v>4</v>
      </c>
      <c r="AZ200" s="2">
        <v>3</v>
      </c>
      <c r="BA200" s="2">
        <v>3</v>
      </c>
      <c r="BI200" s="4" t="s">
        <v>445</v>
      </c>
      <c r="BJ200" s="2">
        <v>2</v>
      </c>
      <c r="BL200" s="2">
        <v>3</v>
      </c>
      <c r="BO200" s="2">
        <v>4</v>
      </c>
      <c r="BP200" s="2">
        <v>4</v>
      </c>
      <c r="BQ200" s="2">
        <v>4</v>
      </c>
      <c r="BR200" s="2">
        <v>4</v>
      </c>
      <c r="BS200" s="2">
        <v>4</v>
      </c>
      <c r="BT200" s="2">
        <v>4</v>
      </c>
      <c r="BV200" s="2">
        <f t="shared" si="56"/>
        <v>63.5</v>
      </c>
      <c r="BW200" s="2">
        <f t="shared" si="57"/>
        <v>33</v>
      </c>
      <c r="BX200" s="2">
        <f t="shared" si="58"/>
        <v>11</v>
      </c>
      <c r="BY200" s="2">
        <f t="shared" si="59"/>
        <v>17</v>
      </c>
      <c r="BZ200" s="2">
        <f t="shared" si="60"/>
        <v>36</v>
      </c>
      <c r="CA200" s="2">
        <f t="shared" si="61"/>
        <v>19</v>
      </c>
      <c r="CB200" s="2">
        <f t="shared" si="62"/>
        <v>11</v>
      </c>
      <c r="CC200" s="2">
        <f t="shared" si="63"/>
        <v>17</v>
      </c>
      <c r="CD200" s="2">
        <f t="shared" si="64"/>
        <v>21</v>
      </c>
      <c r="CE200" s="2">
        <f t="shared" si="65"/>
        <v>18</v>
      </c>
      <c r="CF200" s="2">
        <f t="shared" si="66"/>
        <v>12</v>
      </c>
      <c r="CG200" s="2">
        <f t="shared" si="67"/>
        <v>25</v>
      </c>
      <c r="CH200" s="2">
        <f t="shared" si="71"/>
        <v>6</v>
      </c>
      <c r="CI200" s="2">
        <f t="shared" si="68"/>
        <v>12</v>
      </c>
      <c r="CJ200" s="2">
        <f t="shared" si="69"/>
        <v>28.5</v>
      </c>
      <c r="CK200" s="2">
        <f>55+IF(抽出データ!BJ200=1,60,0)+IF(抽出データ!BK200=1,25,0)+IF(抽出データ!BM200=1,5,0)+IF(抽出データ!BL200=1,5,0)+IF(抽出データ!BN200=1,5,0)</f>
        <v>55</v>
      </c>
      <c r="CL200" s="2">
        <f>(80+IF(抽出データ!BR200=1,12,0)+IF(SUM(抽出データ!BS200:BV200,抽出データ!CB200)&gt;1,22,IF(SUM(抽出データ!BS200:BV200,抽出データ!CB200)=1,11,0)))</f>
        <v>80</v>
      </c>
      <c r="CM200" s="2">
        <f>80+IF(抽出データ!CH200=1,40,0)+IF(抽出データ!CI200=1,20,0)+IF(抽出データ!CJ200=1,20,0)</f>
        <v>80</v>
      </c>
      <c r="CN200" s="2">
        <f>80+IF(抽出データ!CN200=1,10,0)+IF(抽出データ!CO200=1,5,0)+IF(抽出データ!CP200=1,10,0)+12</f>
        <v>92</v>
      </c>
      <c r="CO200" s="2">
        <f>IF(SUM(抽出データ!CT200:CW200)&gt;0,120,100)</f>
        <v>100</v>
      </c>
      <c r="CQ200" s="2">
        <f t="shared" si="70"/>
        <v>72.2</v>
      </c>
    </row>
    <row r="201" spans="1:95">
      <c r="A201" s="2">
        <v>2014</v>
      </c>
      <c r="B201" s="2">
        <v>600</v>
      </c>
      <c r="C201" s="2">
        <v>5</v>
      </c>
      <c r="D201" s="2">
        <f t="shared" si="54"/>
        <v>120</v>
      </c>
      <c r="E201" s="4" t="s">
        <v>135</v>
      </c>
      <c r="F201" s="2">
        <f>IF(抽出データ!S201-2&lt;0,0,抽出データ!S201-2)</f>
        <v>2</v>
      </c>
      <c r="G201" s="2">
        <f>IF(抽出データ!T201-2&lt;0,0,抽出データ!T201-2)</f>
        <v>1</v>
      </c>
      <c r="H201" s="2">
        <f>IF(抽出データ!U201-2&lt;0,0,抽出データ!U201-2)</f>
        <v>1</v>
      </c>
      <c r="I201" s="2">
        <f>IF(抽出データ!V201-2&lt;0,0,抽出データ!V201-2)</f>
        <v>0</v>
      </c>
      <c r="J201" s="2">
        <f>MIN(2,IF(抽出データ!W201-2&lt;0,0,抽出データ!W201-2))</f>
        <v>1</v>
      </c>
      <c r="K201" s="2">
        <f>IF(抽出データ!X201-2&lt;0,0,抽出データ!X201-2)</f>
        <v>0</v>
      </c>
      <c r="L201" s="2">
        <f>IF(抽出データ!Y201-2&lt;0,0,抽出データ!Y201-2)</f>
        <v>0</v>
      </c>
      <c r="M201" s="2">
        <f>IF(抽出データ!Z201-2&lt;0,0,抽出データ!Z201-2)</f>
        <v>0</v>
      </c>
      <c r="N201" s="2">
        <f>IF(抽出データ!AB201-2&lt;0,0,抽出データ!AB201-2)</f>
        <v>0</v>
      </c>
      <c r="O201" s="2">
        <f>IF(抽出データ!AC201-2&lt;0,0,抽出データ!AC201-2)</f>
        <v>1</v>
      </c>
      <c r="P201" s="2">
        <f>IF(抽出データ!AD201-2&lt;0,0,抽出データ!AD201-2)</f>
        <v>2</v>
      </c>
      <c r="Q201" s="2">
        <f>IF(抽出データ!AE201-2&lt;0,0,抽出データ!AE201-2)</f>
        <v>2</v>
      </c>
      <c r="R201" s="2">
        <f>IF(抽出データ!AF201-2&lt;0,0,抽出データ!AF201-2)</f>
        <v>1</v>
      </c>
      <c r="S201" s="2">
        <f>IF(抽出データ!AG201-2&lt;0,0,抽出データ!AG201-2)</f>
        <v>0</v>
      </c>
      <c r="T201" s="2">
        <f>IF(抽出データ!AH201-2&lt;0,0,抽出データ!AH201-2)</f>
        <v>1</v>
      </c>
      <c r="U201" s="2">
        <f>IF(抽出データ!AI201-2&lt;0,0,抽出データ!AI201-2)</f>
        <v>0</v>
      </c>
      <c r="V201" s="2">
        <f>IF(抽出データ!AJ201-2&lt;0,0,抽出データ!AJ201-2)</f>
        <v>0</v>
      </c>
      <c r="W201" s="2">
        <f>IF(抽出データ!AK201-2&lt;0,0,抽出データ!AK201-2)</f>
        <v>1</v>
      </c>
      <c r="X201" s="2">
        <f>IF(抽出データ!AL201-2&lt;0,0,抽出データ!AL201-2)</f>
        <v>1</v>
      </c>
      <c r="Y201" s="2">
        <f>IF(抽出データ!AM201-2&lt;0,0,抽出データ!AM201-2)</f>
        <v>0</v>
      </c>
      <c r="Z201" s="2">
        <f>IF(抽出データ!AN201-2&lt;0,0,抽出データ!AN201-2)</f>
        <v>2</v>
      </c>
      <c r="AA201" s="2">
        <f>IF(抽出データ!AO201-2&lt;0,0,抽出データ!AO201-2)</f>
        <v>0</v>
      </c>
      <c r="AB201" s="2">
        <f>IF(抽出データ!AP201-2&lt;0,0,抽出データ!AP201-2)</f>
        <v>0</v>
      </c>
      <c r="AC201" s="2">
        <f>IF(抽出データ!AQ201-2&lt;0,0,抽出データ!AQ201-2)</f>
        <v>0</v>
      </c>
      <c r="AD201" s="2">
        <f>IF(抽出データ!AR201-2&lt;=0,1,2)</f>
        <v>1</v>
      </c>
      <c r="AE201" s="2">
        <f>IF(抽出データ!AS201-2&lt;=0,1,2)</f>
        <v>1</v>
      </c>
      <c r="AF201" s="2">
        <f>IF(抽出データ!AT201-2&lt;=0,1,2)</f>
        <v>1</v>
      </c>
      <c r="AG201" s="2">
        <f>IF(抽出データ!AU201-2&lt;=0,1,2)</f>
        <v>1</v>
      </c>
      <c r="AH201" s="2">
        <f>IF(抽出データ!AV201-2&lt;=0,1,2)</f>
        <v>1</v>
      </c>
      <c r="AI201" s="2">
        <f>IF(抽出データ!AW201-2&lt;=0,1,2)</f>
        <v>1</v>
      </c>
      <c r="AJ201" s="2">
        <f>IF(抽出データ!AX201-2&lt;=0,1,2)</f>
        <v>1</v>
      </c>
      <c r="AK201" s="2">
        <f>IF(抽出データ!AY201-2&lt;=0,1,2)</f>
        <v>1</v>
      </c>
      <c r="AL201" s="2">
        <f>IF(抽出データ!AZ201-2&lt;0,0,抽出データ!AZ201-2)</f>
        <v>0</v>
      </c>
      <c r="AM201" s="2">
        <f>IF(抽出データ!BB201-2&lt;0,0,抽出データ!BB201-2)</f>
        <v>0</v>
      </c>
      <c r="AN201" s="2">
        <f>IF(抽出データ!BD201-2&lt;0,0,抽出データ!BD201-2)</f>
        <v>0</v>
      </c>
      <c r="AO201" s="2">
        <f>MIN(2,IF(抽出データ!BE201-2&lt;0,0,抽出データ!BE201-2))</f>
        <v>0</v>
      </c>
      <c r="AP201" s="2">
        <f>IF(抽出データ!BF201-2&lt;0,0,抽出データ!BF201-2)</f>
        <v>0</v>
      </c>
      <c r="AQ201" s="2">
        <f>IF(抽出データ!BG201-2&lt;0,0,抽出データ!BG201-2)</f>
        <v>0</v>
      </c>
      <c r="AR201" s="2">
        <f>IF(抽出データ!BH201-2&lt;0,0,抽出データ!BH201-2)</f>
        <v>0</v>
      </c>
      <c r="AS201" s="2">
        <f t="shared" si="55"/>
        <v>0</v>
      </c>
      <c r="AT201" s="2">
        <f>IF(抽出データ!DB201-2&lt;=0,1,2)</f>
        <v>1</v>
      </c>
      <c r="AU201" s="2">
        <f>IF(抽出データ!DD201-2&lt;0,0,抽出データ!DD201-2)</f>
        <v>0</v>
      </c>
      <c r="AV201" s="2">
        <f>IF(抽出データ!DE201-2&lt;0,0,抽出データ!DE201-2)</f>
        <v>0</v>
      </c>
      <c r="AW201" s="2">
        <f>IF(抽出データ!DF201-2&lt;0,0,IF(抽出データ!DF201&gt;3,2,1))</f>
        <v>1</v>
      </c>
      <c r="AX201" s="2">
        <f>IF(抽出データ!DG201-2&lt;=0,1,2)</f>
        <v>1</v>
      </c>
      <c r="AY201" s="8">
        <v>1</v>
      </c>
      <c r="AZ201" s="2">
        <v>2</v>
      </c>
      <c r="BA201" s="2">
        <v>1</v>
      </c>
      <c r="BI201" s="4" t="s">
        <v>445</v>
      </c>
      <c r="BJ201" s="2">
        <v>1</v>
      </c>
      <c r="BK201" s="2">
        <v>100</v>
      </c>
      <c r="BL201" s="2">
        <v>1</v>
      </c>
      <c r="BM201" s="2">
        <v>10000</v>
      </c>
      <c r="BO201" s="2">
        <v>4</v>
      </c>
      <c r="BP201" s="2">
        <v>3</v>
      </c>
      <c r="BQ201" s="2">
        <v>3</v>
      </c>
      <c r="BR201" s="2">
        <v>3</v>
      </c>
      <c r="BS201" s="2">
        <v>3</v>
      </c>
      <c r="BT201" s="2">
        <v>3</v>
      </c>
      <c r="BV201" s="2">
        <f t="shared" si="56"/>
        <v>27</v>
      </c>
      <c r="BW201" s="2">
        <f t="shared" si="57"/>
        <v>17</v>
      </c>
      <c r="BX201" s="2">
        <f t="shared" si="58"/>
        <v>4</v>
      </c>
      <c r="BY201" s="2">
        <f t="shared" si="59"/>
        <v>6</v>
      </c>
      <c r="BZ201" s="2">
        <f t="shared" si="60"/>
        <v>19</v>
      </c>
      <c r="CA201" s="2">
        <f t="shared" si="61"/>
        <v>4</v>
      </c>
      <c r="CB201" s="2">
        <f t="shared" si="62"/>
        <v>3</v>
      </c>
      <c r="CC201" s="2">
        <f t="shared" si="63"/>
        <v>10</v>
      </c>
      <c r="CD201" s="2">
        <f t="shared" si="64"/>
        <v>12</v>
      </c>
      <c r="CE201" s="2">
        <f t="shared" si="65"/>
        <v>7</v>
      </c>
      <c r="CF201" s="2">
        <f t="shared" si="66"/>
        <v>6</v>
      </c>
      <c r="CG201" s="2">
        <f t="shared" si="67"/>
        <v>12</v>
      </c>
      <c r="CH201" s="2">
        <f t="shared" si="71"/>
        <v>3</v>
      </c>
      <c r="CI201" s="2">
        <f t="shared" si="68"/>
        <v>2</v>
      </c>
      <c r="CJ201" s="2">
        <f t="shared" si="69"/>
        <v>6</v>
      </c>
      <c r="CK201" s="2">
        <f>55+IF(抽出データ!BJ201=1,60,0)+IF(抽出データ!BK201=1,25,0)+IF(抽出データ!BM201=1,5,0)+IF(抽出データ!BL201=1,5,0)+IF(抽出データ!BN201=1,5,0)</f>
        <v>55</v>
      </c>
      <c r="CL201" s="2">
        <f>(80+IF(抽出データ!BR201=1,12,0)+IF(SUM(抽出データ!BS201:BV201,抽出データ!CB201)&gt;1,22,IF(SUM(抽出データ!BS201:BV201,抽出データ!CB201)=1,11,0)))</f>
        <v>80</v>
      </c>
      <c r="CM201" s="2">
        <f>80+IF(抽出データ!CH201=1,40,0)+IF(抽出データ!CI201=1,20,0)+IF(抽出データ!CJ201=1,20,0)</f>
        <v>80</v>
      </c>
      <c r="CN201" s="2">
        <f>80+IF(抽出データ!CN201=1,10,0)+IF(抽出データ!CO201=1,5,0)+IF(抽出データ!CP201=1,10,0)+12</f>
        <v>92</v>
      </c>
      <c r="CO201" s="2">
        <f>IF(SUM(抽出データ!CT201:CW201)&gt;0,120,100)</f>
        <v>100</v>
      </c>
      <c r="CQ201" s="2">
        <f t="shared" si="70"/>
        <v>72.2</v>
      </c>
    </row>
    <row r="202" spans="1:95">
      <c r="A202" s="2">
        <v>2000</v>
      </c>
      <c r="B202" s="2">
        <v>160</v>
      </c>
      <c r="C202" s="2">
        <v>2</v>
      </c>
      <c r="D202" s="2">
        <f t="shared" si="54"/>
        <v>80</v>
      </c>
      <c r="E202" s="4" t="s">
        <v>187</v>
      </c>
      <c r="F202" s="2">
        <f>IF(抽出データ!S202-2&lt;0,0,抽出データ!S202-2)</f>
        <v>2</v>
      </c>
      <c r="G202" s="2">
        <f>IF(抽出データ!T202-2&lt;0,0,抽出データ!T202-2)</f>
        <v>0</v>
      </c>
      <c r="H202" s="2">
        <f>IF(抽出データ!U202-2&lt;0,0,抽出データ!U202-2)</f>
        <v>1</v>
      </c>
      <c r="I202" s="2">
        <f>IF(抽出データ!V202-2&lt;0,0,抽出データ!V202-2)</f>
        <v>2</v>
      </c>
      <c r="J202" s="2">
        <f>MIN(2,IF(抽出データ!W202-2&lt;0,0,抽出データ!W202-2))</f>
        <v>0</v>
      </c>
      <c r="K202" s="2">
        <f>IF(抽出データ!X202-2&lt;0,0,抽出データ!X202-2)</f>
        <v>0</v>
      </c>
      <c r="L202" s="2">
        <f>IF(抽出データ!Y202-2&lt;0,0,抽出データ!Y202-2)</f>
        <v>0</v>
      </c>
      <c r="M202" s="2">
        <f>IF(抽出データ!Z202-2&lt;0,0,抽出データ!Z202-2)</f>
        <v>1</v>
      </c>
      <c r="N202" s="2">
        <f>IF(抽出データ!AB202-2&lt;0,0,抽出データ!AB202-2)</f>
        <v>0</v>
      </c>
      <c r="O202" s="2">
        <f>IF(抽出データ!AC202-2&lt;0,0,抽出データ!AC202-2)</f>
        <v>2</v>
      </c>
      <c r="P202" s="2">
        <f>IF(抽出データ!AD202-2&lt;0,0,抽出データ!AD202-2)</f>
        <v>1</v>
      </c>
      <c r="Q202" s="2">
        <f>IF(抽出データ!AE202-2&lt;0,0,抽出データ!AE202-2)</f>
        <v>2</v>
      </c>
      <c r="R202" s="2">
        <f>IF(抽出データ!AF202-2&lt;0,0,抽出データ!AF202-2)</f>
        <v>1</v>
      </c>
      <c r="S202" s="2">
        <f>IF(抽出データ!AG202-2&lt;0,0,抽出データ!AG202-2)</f>
        <v>1</v>
      </c>
      <c r="T202" s="2">
        <f>IF(抽出データ!AH202-2&lt;0,0,抽出データ!AH202-2)</f>
        <v>2</v>
      </c>
      <c r="U202" s="2">
        <f>IF(抽出データ!AI202-2&lt;0,0,抽出データ!AI202-2)</f>
        <v>1</v>
      </c>
      <c r="V202" s="2">
        <f>IF(抽出データ!AJ202-2&lt;0,0,抽出データ!AJ202-2)</f>
        <v>1</v>
      </c>
      <c r="W202" s="2">
        <f>IF(抽出データ!AK202-2&lt;0,0,抽出データ!AK202-2)</f>
        <v>2</v>
      </c>
      <c r="X202" s="2">
        <f>IF(抽出データ!AL202-2&lt;0,0,抽出データ!AL202-2)</f>
        <v>1</v>
      </c>
      <c r="Y202" s="2">
        <f>IF(抽出データ!AM202-2&lt;0,0,抽出データ!AM202-2)</f>
        <v>0</v>
      </c>
      <c r="Z202" s="2">
        <f>IF(抽出データ!AN202-2&lt;0,0,抽出データ!AN202-2)</f>
        <v>0</v>
      </c>
      <c r="AA202" s="2">
        <f>IF(抽出データ!AO202-2&lt;0,0,抽出データ!AO202-2)</f>
        <v>2</v>
      </c>
      <c r="AB202" s="2">
        <f>IF(抽出データ!AP202-2&lt;0,0,抽出データ!AP202-2)</f>
        <v>2</v>
      </c>
      <c r="AC202" s="2">
        <f>IF(抽出データ!AQ202-2&lt;0,0,抽出データ!AQ202-2)</f>
        <v>2</v>
      </c>
      <c r="AD202" s="2">
        <f>IF(抽出データ!AR202-2&lt;=0,1,2)</f>
        <v>1</v>
      </c>
      <c r="AE202" s="2">
        <f>IF(抽出データ!AS202-2&lt;=0,1,2)</f>
        <v>1</v>
      </c>
      <c r="AF202" s="2">
        <f>IF(抽出データ!AT202-2&lt;=0,1,2)</f>
        <v>2</v>
      </c>
      <c r="AG202" s="2">
        <f>IF(抽出データ!AU202-2&lt;=0,1,2)</f>
        <v>1</v>
      </c>
      <c r="AH202" s="2">
        <f>IF(抽出データ!AV202-2&lt;=0,1,2)</f>
        <v>1</v>
      </c>
      <c r="AI202" s="2">
        <f>IF(抽出データ!AW202-2&lt;=0,1,2)</f>
        <v>1</v>
      </c>
      <c r="AJ202" s="2">
        <f>IF(抽出データ!AX202-2&lt;=0,1,2)</f>
        <v>2</v>
      </c>
      <c r="AK202" s="2">
        <f>IF(抽出データ!AY202-2&lt;=0,1,2)</f>
        <v>1</v>
      </c>
      <c r="AL202" s="2">
        <f>IF(抽出データ!AZ202-2&lt;0,0,抽出データ!AZ202-2)</f>
        <v>0</v>
      </c>
      <c r="AM202" s="2">
        <f>IF(抽出データ!BB202-2&lt;0,0,抽出データ!BB202-2)</f>
        <v>2</v>
      </c>
      <c r="AN202" s="2">
        <f>IF(抽出データ!BD202-2&lt;0,0,抽出データ!BD202-2)</f>
        <v>1</v>
      </c>
      <c r="AO202" s="2">
        <f>MIN(2,IF(抽出データ!BE202-2&lt;0,0,抽出データ!BE202-2))</f>
        <v>0</v>
      </c>
      <c r="AP202" s="2">
        <f>IF(抽出データ!BF202-2&lt;0,0,抽出データ!BF202-2)</f>
        <v>0</v>
      </c>
      <c r="AQ202" s="2">
        <f>IF(抽出データ!BG202-2&lt;0,0,抽出データ!BG202-2)</f>
        <v>1</v>
      </c>
      <c r="AR202" s="2">
        <f>IF(抽出データ!BH202-2&lt;0,0,抽出データ!BH202-2)</f>
        <v>1</v>
      </c>
      <c r="AS202" s="2">
        <f t="shared" si="55"/>
        <v>0</v>
      </c>
      <c r="AT202" s="2">
        <f>IF(抽出データ!DB202-2&lt;=0,1,2)</f>
        <v>2</v>
      </c>
      <c r="AU202" s="2">
        <f>IF(抽出データ!DD202-2&lt;0,0,抽出データ!DD202-2)</f>
        <v>0</v>
      </c>
      <c r="AV202" s="2">
        <f>IF(抽出データ!DE202-2&lt;0,0,抽出データ!DE202-2)</f>
        <v>1</v>
      </c>
      <c r="AW202" s="2">
        <f>IF(抽出データ!DF202-2&lt;0,0,IF(抽出データ!DF202&gt;3,2,1))</f>
        <v>1</v>
      </c>
      <c r="AX202" s="2">
        <f>IF(抽出データ!DG202-2&lt;=0,1,2)</f>
        <v>1</v>
      </c>
      <c r="AY202" s="8">
        <v>4</v>
      </c>
      <c r="AZ202" s="2">
        <v>4</v>
      </c>
      <c r="BA202" s="2">
        <v>4</v>
      </c>
      <c r="BI202" s="4" t="s">
        <v>445</v>
      </c>
      <c r="BJ202" s="2">
        <v>1</v>
      </c>
      <c r="BK202" s="2">
        <v>100</v>
      </c>
      <c r="BL202" s="2">
        <v>3</v>
      </c>
      <c r="BO202" s="2">
        <v>4</v>
      </c>
      <c r="BP202" s="2">
        <v>4</v>
      </c>
      <c r="BQ202" s="2">
        <v>4</v>
      </c>
      <c r="BR202" s="2">
        <v>4</v>
      </c>
      <c r="BS202" s="2">
        <v>4</v>
      </c>
      <c r="BT202" s="2">
        <v>4</v>
      </c>
      <c r="BV202" s="2">
        <f t="shared" si="56"/>
        <v>46</v>
      </c>
      <c r="BW202" s="2">
        <f t="shared" si="57"/>
        <v>21</v>
      </c>
      <c r="BX202" s="2">
        <f t="shared" si="58"/>
        <v>11</v>
      </c>
      <c r="BY202" s="2">
        <f t="shared" si="59"/>
        <v>12</v>
      </c>
      <c r="BZ202" s="2">
        <f t="shared" si="60"/>
        <v>28</v>
      </c>
      <c r="CA202" s="2">
        <f t="shared" si="61"/>
        <v>11</v>
      </c>
      <c r="CB202" s="2">
        <f t="shared" si="62"/>
        <v>10</v>
      </c>
      <c r="CC202" s="2">
        <f t="shared" si="63"/>
        <v>11</v>
      </c>
      <c r="CD202" s="2">
        <f t="shared" si="64"/>
        <v>17</v>
      </c>
      <c r="CE202" s="2">
        <f t="shared" si="65"/>
        <v>16</v>
      </c>
      <c r="CF202" s="2">
        <f t="shared" si="66"/>
        <v>9</v>
      </c>
      <c r="CG202" s="2">
        <f t="shared" si="67"/>
        <v>17</v>
      </c>
      <c r="CH202" s="2">
        <f t="shared" si="71"/>
        <v>5</v>
      </c>
      <c r="CI202" s="2">
        <f t="shared" si="68"/>
        <v>7</v>
      </c>
      <c r="CJ202" s="2">
        <f t="shared" si="69"/>
        <v>16</v>
      </c>
      <c r="CK202" s="2">
        <f>55+IF(抽出データ!BJ202=1,60,0)+IF(抽出データ!BK202=1,25,0)+IF(抽出データ!BM202=1,5,0)+IF(抽出データ!BL202=1,5,0)+IF(抽出データ!BN202=1,5,0)</f>
        <v>60</v>
      </c>
      <c r="CL202" s="2">
        <f>(80+IF(抽出データ!BR202=1,12,0)+IF(SUM(抽出データ!BS202:BV202,抽出データ!CB202)&gt;1,22,IF(SUM(抽出データ!BS202:BV202,抽出データ!CB202)=1,11,0)))</f>
        <v>91</v>
      </c>
      <c r="CM202" s="2">
        <f>80+IF(抽出データ!CH202=1,40,0)+IF(抽出データ!CI202=1,20,0)+IF(抽出データ!CJ202=1,20,0)</f>
        <v>80</v>
      </c>
      <c r="CN202" s="2">
        <f>80+IF(抽出データ!CN202=1,10,0)+IF(抽出データ!CO202=1,5,0)+IF(抽出データ!CP202=1,10,0)+12</f>
        <v>97</v>
      </c>
      <c r="CO202" s="2">
        <f>IF(SUM(抽出データ!CT202:CW202)&gt;0,120,100)</f>
        <v>100</v>
      </c>
      <c r="CQ202" s="2">
        <f t="shared" si="70"/>
        <v>78</v>
      </c>
    </row>
    <row r="203" spans="1:95">
      <c r="A203" s="2">
        <v>1973</v>
      </c>
      <c r="B203" s="2">
        <v>1756</v>
      </c>
      <c r="C203" s="2">
        <v>5</v>
      </c>
      <c r="D203" s="2">
        <f t="shared" si="54"/>
        <v>351.2</v>
      </c>
      <c r="E203" s="4" t="s">
        <v>195</v>
      </c>
      <c r="F203" s="2">
        <f>IF(抽出データ!S203-2&lt;0,0,抽出データ!S203-2)</f>
        <v>2</v>
      </c>
      <c r="G203" s="2">
        <f>IF(抽出データ!T203-2&lt;0,0,抽出データ!T203-2)</f>
        <v>1</v>
      </c>
      <c r="H203" s="2">
        <f>IF(抽出データ!U203-2&lt;0,0,抽出データ!U203-2)</f>
        <v>1</v>
      </c>
      <c r="I203" s="2">
        <f>IF(抽出データ!V203-2&lt;0,0,抽出データ!V203-2)</f>
        <v>1</v>
      </c>
      <c r="J203" s="2">
        <f>MIN(2,IF(抽出データ!W203-2&lt;0,0,抽出データ!W203-2))</f>
        <v>0</v>
      </c>
      <c r="K203" s="2">
        <f>IF(抽出データ!X203-2&lt;0,0,抽出データ!X203-2)</f>
        <v>2</v>
      </c>
      <c r="L203" s="2">
        <f>IF(抽出データ!Y203-2&lt;0,0,抽出データ!Y203-2)</f>
        <v>0</v>
      </c>
      <c r="M203" s="2">
        <f>IF(抽出データ!Z203-2&lt;0,0,抽出データ!Z203-2)</f>
        <v>2</v>
      </c>
      <c r="N203" s="2">
        <f>IF(抽出データ!AB203-2&lt;0,0,抽出データ!AB203-2)</f>
        <v>2</v>
      </c>
      <c r="O203" s="2">
        <f>IF(抽出データ!AC203-2&lt;0,0,抽出データ!AC203-2)</f>
        <v>2</v>
      </c>
      <c r="P203" s="2">
        <f>IF(抽出データ!AD203-2&lt;0,0,抽出データ!AD203-2)</f>
        <v>2</v>
      </c>
      <c r="Q203" s="2">
        <f>IF(抽出データ!AE203-2&lt;0,0,抽出データ!AE203-2)</f>
        <v>2</v>
      </c>
      <c r="R203" s="2">
        <f>IF(抽出データ!AF203-2&lt;0,0,抽出データ!AF203-2)</f>
        <v>1</v>
      </c>
      <c r="S203" s="2">
        <f>IF(抽出データ!AG203-2&lt;0,0,抽出データ!AG203-2)</f>
        <v>1</v>
      </c>
      <c r="T203" s="2">
        <f>IF(抽出データ!AH203-2&lt;0,0,抽出データ!AH203-2)</f>
        <v>2</v>
      </c>
      <c r="U203" s="2">
        <f>IF(抽出データ!AI203-2&lt;0,0,抽出データ!AI203-2)</f>
        <v>1</v>
      </c>
      <c r="V203" s="2">
        <f>IF(抽出データ!AJ203-2&lt;0,0,抽出データ!AJ203-2)</f>
        <v>1</v>
      </c>
      <c r="W203" s="2">
        <f>IF(抽出データ!AK203-2&lt;0,0,抽出データ!AK203-2)</f>
        <v>0</v>
      </c>
      <c r="X203" s="2">
        <f>IF(抽出データ!AL203-2&lt;0,0,抽出データ!AL203-2)</f>
        <v>2</v>
      </c>
      <c r="Y203" s="2">
        <f>IF(抽出データ!AM203-2&lt;0,0,抽出データ!AM203-2)</f>
        <v>2</v>
      </c>
      <c r="Z203" s="2">
        <f>IF(抽出データ!AN203-2&lt;0,0,抽出データ!AN203-2)</f>
        <v>0</v>
      </c>
      <c r="AA203" s="2">
        <f>IF(抽出データ!AO203-2&lt;0,0,抽出データ!AO203-2)</f>
        <v>2</v>
      </c>
      <c r="AB203" s="2">
        <f>IF(抽出データ!AP203-2&lt;0,0,抽出データ!AP203-2)</f>
        <v>1</v>
      </c>
      <c r="AC203" s="2">
        <f>IF(抽出データ!AQ203-2&lt;0,0,抽出データ!AQ203-2)</f>
        <v>2</v>
      </c>
      <c r="AD203" s="2">
        <f>IF(抽出データ!AR203-2&lt;=0,1,2)</f>
        <v>1</v>
      </c>
      <c r="AE203" s="2">
        <f>IF(抽出データ!AS203-2&lt;=0,1,2)</f>
        <v>1</v>
      </c>
      <c r="AF203" s="2">
        <f>IF(抽出データ!AT203-2&lt;=0,1,2)</f>
        <v>1</v>
      </c>
      <c r="AG203" s="2">
        <f>IF(抽出データ!AU203-2&lt;=0,1,2)</f>
        <v>1</v>
      </c>
      <c r="AH203" s="2">
        <f>IF(抽出データ!AV203-2&lt;=0,1,2)</f>
        <v>1</v>
      </c>
      <c r="AI203" s="2">
        <f>IF(抽出データ!AW203-2&lt;=0,1,2)</f>
        <v>1</v>
      </c>
      <c r="AJ203" s="2">
        <f>IF(抽出データ!AX203-2&lt;=0,1,2)</f>
        <v>1</v>
      </c>
      <c r="AK203" s="2">
        <f>IF(抽出データ!AY203-2&lt;=0,1,2)</f>
        <v>1</v>
      </c>
      <c r="AL203" s="2">
        <f>IF(抽出データ!AZ203-2&lt;0,0,抽出データ!AZ203-2)</f>
        <v>0</v>
      </c>
      <c r="AM203" s="2">
        <f>IF(抽出データ!BB203-2&lt;0,0,抽出データ!BB203-2)</f>
        <v>1</v>
      </c>
      <c r="AN203" s="2">
        <f>IF(抽出データ!BD203-2&lt;0,0,抽出データ!BD203-2)</f>
        <v>0</v>
      </c>
      <c r="AO203" s="2">
        <f>MIN(2,IF(抽出データ!BE203-2&lt;0,0,抽出データ!BE203-2))</f>
        <v>0</v>
      </c>
      <c r="AP203" s="2">
        <f>IF(抽出データ!BF203-2&lt;0,0,抽出データ!BF203-2)</f>
        <v>0</v>
      </c>
      <c r="AQ203" s="2">
        <f>IF(抽出データ!BG203-2&lt;0,0,抽出データ!BG203-2)</f>
        <v>1</v>
      </c>
      <c r="AR203" s="2">
        <f>IF(抽出データ!BH203-2&lt;0,0,抽出データ!BH203-2)</f>
        <v>0</v>
      </c>
      <c r="AS203" s="2">
        <f t="shared" si="55"/>
        <v>0</v>
      </c>
      <c r="AT203" s="2">
        <f>IF(抽出データ!DB203-2&lt;=0,1,2)</f>
        <v>1</v>
      </c>
      <c r="AU203" s="2">
        <f>IF(抽出データ!DD203-2&lt;0,0,抽出データ!DD203-2)</f>
        <v>0</v>
      </c>
      <c r="AV203" s="2">
        <f>IF(抽出データ!DE203-2&lt;0,0,抽出データ!DE203-2)</f>
        <v>1</v>
      </c>
      <c r="AW203" s="2">
        <f>IF(抽出データ!DF203-2&lt;0,0,IF(抽出データ!DF203&gt;3,2,1))</f>
        <v>1</v>
      </c>
      <c r="AX203" s="2">
        <f>IF(抽出データ!DG203-2&lt;=0,1,2)</f>
        <v>1</v>
      </c>
      <c r="AY203" s="8">
        <v>4</v>
      </c>
      <c r="AZ203" s="2">
        <v>3</v>
      </c>
      <c r="BA203" s="2">
        <v>2</v>
      </c>
      <c r="BB203" s="2">
        <v>1</v>
      </c>
      <c r="BC203" s="2">
        <v>1</v>
      </c>
      <c r="BD203" s="2">
        <v>1</v>
      </c>
      <c r="BE203" s="2">
        <v>1</v>
      </c>
      <c r="BF203" s="2">
        <v>0</v>
      </c>
      <c r="BG203" s="2">
        <v>1</v>
      </c>
      <c r="BH203" s="2">
        <v>0</v>
      </c>
      <c r="BI203" s="4" t="s">
        <v>445</v>
      </c>
      <c r="BJ203" s="2">
        <v>1</v>
      </c>
      <c r="BK203" s="2">
        <v>100</v>
      </c>
      <c r="BL203" s="2">
        <v>2</v>
      </c>
      <c r="BN203" s="2">
        <v>5000</v>
      </c>
      <c r="BO203" s="2">
        <v>4</v>
      </c>
      <c r="BP203" s="2">
        <v>6</v>
      </c>
      <c r="BQ203" s="2">
        <v>3</v>
      </c>
      <c r="BR203" s="2">
        <v>4</v>
      </c>
      <c r="BS203" s="2">
        <v>3</v>
      </c>
      <c r="BT203" s="2">
        <v>4</v>
      </c>
      <c r="BV203" s="2">
        <f t="shared" si="56"/>
        <v>46</v>
      </c>
      <c r="BW203" s="2">
        <f t="shared" si="57"/>
        <v>28</v>
      </c>
      <c r="BX203" s="2">
        <f t="shared" si="58"/>
        <v>9</v>
      </c>
      <c r="BY203" s="2">
        <f t="shared" si="59"/>
        <v>8</v>
      </c>
      <c r="BZ203" s="2">
        <f t="shared" si="60"/>
        <v>29</v>
      </c>
      <c r="CA203" s="2">
        <f t="shared" si="61"/>
        <v>13</v>
      </c>
      <c r="CB203" s="2">
        <f t="shared" si="62"/>
        <v>6</v>
      </c>
      <c r="CC203" s="2">
        <f t="shared" si="63"/>
        <v>18</v>
      </c>
      <c r="CD203" s="2">
        <f t="shared" si="64"/>
        <v>17</v>
      </c>
      <c r="CE203" s="2">
        <f t="shared" si="65"/>
        <v>14</v>
      </c>
      <c r="CF203" s="2">
        <f t="shared" si="66"/>
        <v>9</v>
      </c>
      <c r="CG203" s="2">
        <f t="shared" si="67"/>
        <v>18</v>
      </c>
      <c r="CH203" s="2">
        <f t="shared" si="71"/>
        <v>4</v>
      </c>
      <c r="CI203" s="2">
        <f t="shared" si="68"/>
        <v>5</v>
      </c>
      <c r="CJ203" s="2">
        <f t="shared" si="69"/>
        <v>19</v>
      </c>
      <c r="CK203" s="2">
        <f>55+IF(抽出データ!BJ203=1,60,0)+IF(抽出データ!BK203=1,25,0)+IF(抽出データ!BM203=1,5,0)+IF(抽出データ!BL203=1,5,0)+IF(抽出データ!BN203=1,5,0)</f>
        <v>55</v>
      </c>
      <c r="CL203" s="2">
        <f>(80+IF(抽出データ!BR203=1,12,0)+IF(SUM(抽出データ!BS203:BV203,抽出データ!CB203)&gt;1,22,IF(SUM(抽出データ!BS203:BV203,抽出データ!CB203)=1,11,0)))</f>
        <v>80</v>
      </c>
      <c r="CM203" s="2">
        <f>80+IF(抽出データ!CH203=1,40,0)+IF(抽出データ!CI203=1,20,0)+IF(抽出データ!CJ203=1,20,0)</f>
        <v>80</v>
      </c>
      <c r="CN203" s="2">
        <f>80+IF(抽出データ!CN203=1,10,0)+IF(抽出データ!CO203=1,5,0)+IF(抽出データ!CP203=1,10,0)+12</f>
        <v>92</v>
      </c>
      <c r="CO203" s="2">
        <f>IF(SUM(抽出データ!CT203:CW203)&gt;0,120,100)</f>
        <v>100</v>
      </c>
      <c r="CQ203" s="2">
        <f t="shared" si="70"/>
        <v>72.2</v>
      </c>
    </row>
    <row r="204" spans="1:95">
      <c r="A204" s="2">
        <v>2010</v>
      </c>
      <c r="B204" s="2">
        <v>300</v>
      </c>
      <c r="C204" s="2">
        <v>3</v>
      </c>
      <c r="D204" s="2">
        <f t="shared" si="54"/>
        <v>100</v>
      </c>
      <c r="E204" s="4" t="s">
        <v>58</v>
      </c>
      <c r="F204" s="2">
        <f>IF(抽出データ!S204-2&lt;0,0,抽出データ!S204-2)</f>
        <v>0</v>
      </c>
      <c r="G204" s="2">
        <f>IF(抽出データ!T204-2&lt;0,0,抽出データ!T204-2)</f>
        <v>0</v>
      </c>
      <c r="H204" s="2">
        <f>IF(抽出データ!U204-2&lt;0,0,抽出データ!U204-2)</f>
        <v>0</v>
      </c>
      <c r="I204" s="2">
        <f>IF(抽出データ!V204-2&lt;0,0,抽出データ!V204-2)</f>
        <v>2</v>
      </c>
      <c r="J204" s="2">
        <f>MIN(2,IF(抽出データ!W204-2&lt;0,0,抽出データ!W204-2))</f>
        <v>0</v>
      </c>
      <c r="K204" s="2">
        <f>IF(抽出データ!X204-2&lt;0,0,抽出データ!X204-2)</f>
        <v>0</v>
      </c>
      <c r="L204" s="2">
        <f>IF(抽出データ!Y204-2&lt;0,0,抽出データ!Y204-2)</f>
        <v>0</v>
      </c>
      <c r="M204" s="2">
        <f>IF(抽出データ!Z204-2&lt;0,0,抽出データ!Z204-2)</f>
        <v>0</v>
      </c>
      <c r="N204" s="2">
        <f>IF(抽出データ!AB204-2&lt;0,0,抽出データ!AB204-2)</f>
        <v>0</v>
      </c>
      <c r="O204" s="2">
        <f>IF(抽出データ!AC204-2&lt;0,0,抽出データ!AC204-2)</f>
        <v>1</v>
      </c>
      <c r="P204" s="2">
        <f>IF(抽出データ!AD204-2&lt;0,0,抽出データ!AD204-2)</f>
        <v>0</v>
      </c>
      <c r="Q204" s="2">
        <f>IF(抽出データ!AE204-2&lt;0,0,抽出データ!AE204-2)</f>
        <v>0</v>
      </c>
      <c r="R204" s="2">
        <f>IF(抽出データ!AF204-2&lt;0,0,抽出データ!AF204-2)</f>
        <v>1</v>
      </c>
      <c r="S204" s="2">
        <f>IF(抽出データ!AG204-2&lt;0,0,抽出データ!AG204-2)</f>
        <v>0</v>
      </c>
      <c r="T204" s="2">
        <f>IF(抽出データ!AH204-2&lt;0,0,抽出データ!AH204-2)</f>
        <v>2</v>
      </c>
      <c r="U204" s="2">
        <f>IF(抽出データ!AI204-2&lt;0,0,抽出データ!AI204-2)</f>
        <v>0</v>
      </c>
      <c r="V204" s="2">
        <f>IF(抽出データ!AJ204-2&lt;0,0,抽出データ!AJ204-2)</f>
        <v>0</v>
      </c>
      <c r="W204" s="2">
        <f>IF(抽出データ!AK204-2&lt;0,0,抽出データ!AK204-2)</f>
        <v>0</v>
      </c>
      <c r="X204" s="2">
        <f>IF(抽出データ!AL204-2&lt;0,0,抽出データ!AL204-2)</f>
        <v>0</v>
      </c>
      <c r="Y204" s="2">
        <f>IF(抽出データ!AM204-2&lt;0,0,抽出データ!AM204-2)</f>
        <v>0</v>
      </c>
      <c r="Z204" s="2">
        <f>IF(抽出データ!AN204-2&lt;0,0,抽出データ!AN204-2)</f>
        <v>0</v>
      </c>
      <c r="AA204" s="2">
        <f>IF(抽出データ!AO204-2&lt;0,0,抽出データ!AO204-2)</f>
        <v>1</v>
      </c>
      <c r="AB204" s="2">
        <f>IF(抽出データ!AP204-2&lt;0,0,抽出データ!AP204-2)</f>
        <v>2</v>
      </c>
      <c r="AC204" s="2">
        <f>IF(抽出データ!AQ204-2&lt;0,0,抽出データ!AQ204-2)</f>
        <v>1</v>
      </c>
      <c r="AD204" s="2">
        <f>IF(抽出データ!AR204-2&lt;=0,1,2)</f>
        <v>1</v>
      </c>
      <c r="AE204" s="2">
        <f>IF(抽出データ!AS204-2&lt;=0,1,2)</f>
        <v>2</v>
      </c>
      <c r="AF204" s="2">
        <f>IF(抽出データ!AT204-2&lt;=0,1,2)</f>
        <v>1</v>
      </c>
      <c r="AG204" s="2">
        <f>IF(抽出データ!AU204-2&lt;=0,1,2)</f>
        <v>1</v>
      </c>
      <c r="AH204" s="2">
        <f>IF(抽出データ!AV204-2&lt;=0,1,2)</f>
        <v>1</v>
      </c>
      <c r="AI204" s="2">
        <f>IF(抽出データ!AW204-2&lt;=0,1,2)</f>
        <v>1</v>
      </c>
      <c r="AJ204" s="2">
        <f>IF(抽出データ!AX204-2&lt;=0,1,2)</f>
        <v>1</v>
      </c>
      <c r="AK204" s="2">
        <f>IF(抽出データ!AY204-2&lt;=0,1,2)</f>
        <v>1</v>
      </c>
      <c r="AL204" s="2">
        <f>IF(抽出データ!AZ204-2&lt;0,0,抽出データ!AZ204-2)</f>
        <v>0</v>
      </c>
      <c r="AM204" s="2">
        <f>IF(抽出データ!BB204-2&lt;0,0,抽出データ!BB204-2)</f>
        <v>1</v>
      </c>
      <c r="AN204" s="2">
        <f>IF(抽出データ!BD204-2&lt;0,0,抽出データ!BD204-2)</f>
        <v>0</v>
      </c>
      <c r="AO204" s="2">
        <f>MIN(2,IF(抽出データ!BE204-2&lt;0,0,抽出データ!BE204-2))</f>
        <v>0</v>
      </c>
      <c r="AP204" s="2">
        <f>IF(抽出データ!BF204-2&lt;0,0,抽出データ!BF204-2)</f>
        <v>0</v>
      </c>
      <c r="AQ204" s="2">
        <f>IF(抽出データ!BG204-2&lt;0,0,抽出データ!BG204-2)</f>
        <v>0</v>
      </c>
      <c r="AR204" s="2">
        <f>IF(抽出データ!BH204-2&lt;0,0,抽出データ!BH204-2)</f>
        <v>0</v>
      </c>
      <c r="AS204" s="2">
        <f t="shared" si="55"/>
        <v>0</v>
      </c>
      <c r="AT204" s="2">
        <f>IF(抽出データ!DB204-2&lt;=0,1,2)</f>
        <v>1</v>
      </c>
      <c r="AU204" s="2">
        <f>IF(抽出データ!DD204-2&lt;0,0,抽出データ!DD204-2)</f>
        <v>1</v>
      </c>
      <c r="AV204" s="2">
        <f>IF(抽出データ!DE204-2&lt;0,0,抽出データ!DE204-2)</f>
        <v>2</v>
      </c>
      <c r="AW204" s="2">
        <f>IF(抽出データ!DF204-2&lt;0,0,IF(抽出データ!DF204&gt;3,2,1))</f>
        <v>0</v>
      </c>
      <c r="AX204" s="2">
        <f>IF(抽出データ!DG204-2&lt;=0,1,2)</f>
        <v>2</v>
      </c>
      <c r="AY204" s="8">
        <v>3</v>
      </c>
      <c r="AZ204" s="2">
        <v>1</v>
      </c>
      <c r="BA204" s="2">
        <v>2</v>
      </c>
      <c r="BB204" s="2">
        <v>0</v>
      </c>
      <c r="BC204" s="2">
        <v>0</v>
      </c>
      <c r="BD204" s="2">
        <v>0</v>
      </c>
      <c r="BE204" s="2">
        <v>1</v>
      </c>
      <c r="BF204" s="2">
        <v>0</v>
      </c>
      <c r="BG204" s="2">
        <v>0</v>
      </c>
      <c r="BH204" s="2">
        <v>0</v>
      </c>
      <c r="BI204" s="4" t="s">
        <v>445</v>
      </c>
      <c r="BJ204" s="2">
        <v>2</v>
      </c>
      <c r="BL204" s="2">
        <v>3</v>
      </c>
      <c r="BO204" s="2">
        <v>2</v>
      </c>
      <c r="BP204" s="2">
        <v>6</v>
      </c>
      <c r="BQ204" s="2">
        <v>6</v>
      </c>
      <c r="BR204" s="2">
        <v>6</v>
      </c>
      <c r="BS204" s="2">
        <v>2</v>
      </c>
      <c r="BT204" s="2">
        <v>1</v>
      </c>
      <c r="BV204" s="2">
        <f t="shared" si="56"/>
        <v>26</v>
      </c>
      <c r="BW204" s="2">
        <f t="shared" si="57"/>
        <v>7</v>
      </c>
      <c r="BX204" s="2">
        <f t="shared" si="58"/>
        <v>9</v>
      </c>
      <c r="BY204" s="2">
        <f t="shared" si="59"/>
        <v>10</v>
      </c>
      <c r="BZ204" s="2">
        <f t="shared" si="60"/>
        <v>16</v>
      </c>
      <c r="CA204" s="2">
        <f t="shared" si="61"/>
        <v>5</v>
      </c>
      <c r="CB204" s="2">
        <f t="shared" si="62"/>
        <v>9</v>
      </c>
      <c r="CC204" s="2">
        <f t="shared" si="63"/>
        <v>4</v>
      </c>
      <c r="CD204" s="2">
        <f t="shared" si="64"/>
        <v>11</v>
      </c>
      <c r="CE204" s="2">
        <f t="shared" si="65"/>
        <v>12</v>
      </c>
      <c r="CF204" s="2">
        <f t="shared" si="66"/>
        <v>7</v>
      </c>
      <c r="CG204" s="2">
        <f t="shared" si="67"/>
        <v>8</v>
      </c>
      <c r="CH204" s="2">
        <f t="shared" si="71"/>
        <v>5</v>
      </c>
      <c r="CI204" s="2">
        <f t="shared" si="68"/>
        <v>4</v>
      </c>
      <c r="CJ204" s="2">
        <f t="shared" si="69"/>
        <v>9</v>
      </c>
      <c r="CK204" s="2">
        <f>55+IF(抽出データ!BJ204=1,60,0)+IF(抽出データ!BK204=1,25,0)+IF(抽出データ!BM204=1,5,0)+IF(抽出データ!BL204=1,5,0)+IF(抽出データ!BN204=1,5,0)</f>
        <v>80</v>
      </c>
      <c r="CL204" s="2">
        <f>(80+IF(抽出データ!BR204=1,12,0)+IF(SUM(抽出データ!BS204:BV204,抽出データ!CB204)&gt;1,22,IF(SUM(抽出データ!BS204:BV204,抽出データ!CB204)=1,11,0)))</f>
        <v>102</v>
      </c>
      <c r="CM204" s="2">
        <f>80+IF(抽出データ!CH204=1,40,0)+IF(抽出データ!CI204=1,20,0)+IF(抽出データ!CJ204=1,20,0)</f>
        <v>120</v>
      </c>
      <c r="CN204" s="2">
        <f>80+IF(抽出データ!CN204=1,10,0)+IF(抽出データ!CO204=1,5,0)+IF(抽出データ!CP204=1,10,0)+12</f>
        <v>92</v>
      </c>
      <c r="CO204" s="2">
        <f>IF(SUM(抽出データ!CT204:CW204)&gt;0,120,100)</f>
        <v>100</v>
      </c>
      <c r="CQ204" s="2">
        <f t="shared" si="70"/>
        <v>94.8</v>
      </c>
    </row>
    <row r="205" spans="1:95">
      <c r="A205" s="2">
        <v>1980</v>
      </c>
      <c r="B205" s="2">
        <v>200</v>
      </c>
      <c r="C205" s="2">
        <v>2</v>
      </c>
      <c r="D205" s="2">
        <f t="shared" si="54"/>
        <v>100</v>
      </c>
      <c r="E205" s="4" t="s">
        <v>196</v>
      </c>
      <c r="F205" s="2">
        <f>IF(抽出データ!S205-2&lt;0,0,抽出データ!S205-2)</f>
        <v>2</v>
      </c>
      <c r="G205" s="2">
        <f>IF(抽出データ!T205-2&lt;0,0,抽出データ!T205-2)</f>
        <v>1</v>
      </c>
      <c r="H205" s="2">
        <f>IF(抽出データ!U205-2&lt;0,0,抽出データ!U205-2)</f>
        <v>0</v>
      </c>
      <c r="I205" s="2">
        <f>IF(抽出データ!V205-2&lt;0,0,抽出データ!V205-2)</f>
        <v>2</v>
      </c>
      <c r="J205" s="2">
        <f>MIN(2,IF(抽出データ!W205-2&lt;0,0,抽出データ!W205-2))</f>
        <v>0</v>
      </c>
      <c r="K205" s="2">
        <f>IF(抽出データ!X205-2&lt;0,0,抽出データ!X205-2)</f>
        <v>0</v>
      </c>
      <c r="L205" s="2">
        <f>IF(抽出データ!Y205-2&lt;0,0,抽出データ!Y205-2)</f>
        <v>0</v>
      </c>
      <c r="M205" s="2">
        <f>IF(抽出データ!Z205-2&lt;0,0,抽出データ!Z205-2)</f>
        <v>2</v>
      </c>
      <c r="N205" s="2">
        <f>IF(抽出データ!AB205-2&lt;0,0,抽出データ!AB205-2)</f>
        <v>1</v>
      </c>
      <c r="O205" s="2">
        <f>IF(抽出データ!AC205-2&lt;0,0,抽出データ!AC205-2)</f>
        <v>2</v>
      </c>
      <c r="P205" s="2">
        <f>IF(抽出データ!AD205-2&lt;0,0,抽出データ!AD205-2)</f>
        <v>2</v>
      </c>
      <c r="Q205" s="2">
        <f>IF(抽出データ!AE205-2&lt;0,0,抽出データ!AE205-2)</f>
        <v>2</v>
      </c>
      <c r="R205" s="2">
        <f>IF(抽出データ!AF205-2&lt;0,0,抽出データ!AF205-2)</f>
        <v>1</v>
      </c>
      <c r="S205" s="2">
        <f>IF(抽出データ!AG205-2&lt;0,0,抽出データ!AG205-2)</f>
        <v>0</v>
      </c>
      <c r="T205" s="2">
        <f>IF(抽出データ!AH205-2&lt;0,0,抽出データ!AH205-2)</f>
        <v>1</v>
      </c>
      <c r="U205" s="2">
        <f>IF(抽出データ!AI205-2&lt;0,0,抽出データ!AI205-2)</f>
        <v>2</v>
      </c>
      <c r="V205" s="2">
        <f>IF(抽出データ!AJ205-2&lt;0,0,抽出データ!AJ205-2)</f>
        <v>2</v>
      </c>
      <c r="W205" s="2">
        <f>IF(抽出データ!AK205-2&lt;0,0,抽出データ!AK205-2)</f>
        <v>2</v>
      </c>
      <c r="X205" s="2">
        <f>IF(抽出データ!AL205-2&lt;0,0,抽出データ!AL205-2)</f>
        <v>0</v>
      </c>
      <c r="Y205" s="2">
        <f>IF(抽出データ!AM205-2&lt;0,0,抽出データ!AM205-2)</f>
        <v>2</v>
      </c>
      <c r="Z205" s="2">
        <f>IF(抽出データ!AN205-2&lt;0,0,抽出データ!AN205-2)</f>
        <v>2</v>
      </c>
      <c r="AA205" s="2">
        <f>IF(抽出データ!AO205-2&lt;0,0,抽出データ!AO205-2)</f>
        <v>2</v>
      </c>
      <c r="AB205" s="2">
        <f>IF(抽出データ!AP205-2&lt;0,0,抽出データ!AP205-2)</f>
        <v>2</v>
      </c>
      <c r="AC205" s="2">
        <f>IF(抽出データ!AQ205-2&lt;0,0,抽出データ!AQ205-2)</f>
        <v>2</v>
      </c>
      <c r="AD205" s="2">
        <f>IF(抽出データ!AR205-2&lt;=0,1,2)</f>
        <v>1</v>
      </c>
      <c r="AE205" s="2">
        <f>IF(抽出データ!AS205-2&lt;=0,1,2)</f>
        <v>1</v>
      </c>
      <c r="AF205" s="2">
        <f>IF(抽出データ!AT205-2&lt;=0,1,2)</f>
        <v>1</v>
      </c>
      <c r="AG205" s="2">
        <f>IF(抽出データ!AU205-2&lt;=0,1,2)</f>
        <v>1</v>
      </c>
      <c r="AH205" s="2">
        <f>IF(抽出データ!AV205-2&lt;=0,1,2)</f>
        <v>1</v>
      </c>
      <c r="AI205" s="2">
        <f>IF(抽出データ!AW205-2&lt;=0,1,2)</f>
        <v>1</v>
      </c>
      <c r="AJ205" s="2">
        <f>IF(抽出データ!AX205-2&lt;=0,1,2)</f>
        <v>1</v>
      </c>
      <c r="AK205" s="2">
        <f>IF(抽出データ!AY205-2&lt;=0,1,2)</f>
        <v>1</v>
      </c>
      <c r="AL205" s="2">
        <f>IF(抽出データ!AZ205-2&lt;0,0,抽出データ!AZ205-2)</f>
        <v>1</v>
      </c>
      <c r="AM205" s="2">
        <f>IF(抽出データ!BB205-2&lt;0,0,抽出データ!BB205-2)</f>
        <v>1</v>
      </c>
      <c r="AN205" s="2">
        <f>IF(抽出データ!BD205-2&lt;0,0,抽出データ!BD205-2)</f>
        <v>0</v>
      </c>
      <c r="AO205" s="2">
        <f>MIN(2,IF(抽出データ!BE205-2&lt;0,0,抽出データ!BE205-2))</f>
        <v>1</v>
      </c>
      <c r="AP205" s="2">
        <f>IF(抽出データ!BF205-2&lt;0,0,抽出データ!BF205-2)</f>
        <v>1</v>
      </c>
      <c r="AQ205" s="2">
        <f>IF(抽出データ!BG205-2&lt;0,0,抽出データ!BG205-2)</f>
        <v>1</v>
      </c>
      <c r="AR205" s="2">
        <f>IF(抽出データ!BH205-2&lt;0,0,抽出データ!BH205-2)</f>
        <v>0</v>
      </c>
      <c r="AS205" s="2">
        <f t="shared" si="55"/>
        <v>0</v>
      </c>
      <c r="AT205" s="2">
        <f>IF(抽出データ!DB205-2&lt;=0,1,2)</f>
        <v>1</v>
      </c>
      <c r="AU205" s="2">
        <f>IF(抽出データ!DD205-2&lt;0,0,抽出データ!DD205-2)</f>
        <v>0</v>
      </c>
      <c r="AV205" s="2">
        <f>IF(抽出データ!DE205-2&lt;0,0,抽出データ!DE205-2)</f>
        <v>0</v>
      </c>
      <c r="AW205" s="2">
        <f>IF(抽出データ!DF205-2&lt;0,0,IF(抽出データ!DF205&gt;3,2,1))</f>
        <v>1</v>
      </c>
      <c r="AX205" s="2">
        <f>IF(抽出データ!DG205-2&lt;=0,1,2)</f>
        <v>1</v>
      </c>
      <c r="AY205" s="8">
        <v>5</v>
      </c>
      <c r="AZ205" s="2">
        <v>3</v>
      </c>
      <c r="BA205" s="2">
        <v>2</v>
      </c>
      <c r="BB205" s="2">
        <v>0</v>
      </c>
      <c r="BC205" s="2">
        <v>0</v>
      </c>
      <c r="BD205" s="2">
        <v>0</v>
      </c>
      <c r="BE205" s="2">
        <v>0</v>
      </c>
      <c r="BF205" s="2">
        <v>1</v>
      </c>
      <c r="BG205" s="2">
        <v>0</v>
      </c>
      <c r="BH205" s="2">
        <v>0</v>
      </c>
      <c r="BI205" s="4" t="s">
        <v>445</v>
      </c>
      <c r="BJ205" s="2">
        <v>1</v>
      </c>
      <c r="BK205" s="2">
        <v>100</v>
      </c>
      <c r="BL205" s="2">
        <v>2</v>
      </c>
      <c r="BN205" s="2">
        <v>10000</v>
      </c>
      <c r="BO205" s="2">
        <v>5</v>
      </c>
      <c r="BP205" s="2">
        <v>5</v>
      </c>
      <c r="BQ205" s="2">
        <v>5</v>
      </c>
      <c r="BR205" s="2">
        <v>5</v>
      </c>
      <c r="BS205" s="2">
        <v>5</v>
      </c>
      <c r="BT205" s="2">
        <v>5</v>
      </c>
      <c r="BV205" s="2">
        <f t="shared" si="56"/>
        <v>50.5</v>
      </c>
      <c r="BW205" s="2">
        <f t="shared" si="57"/>
        <v>27</v>
      </c>
      <c r="BX205" s="2">
        <f t="shared" si="58"/>
        <v>10</v>
      </c>
      <c r="BY205" s="2">
        <f t="shared" si="59"/>
        <v>10</v>
      </c>
      <c r="BZ205" s="2">
        <f t="shared" si="60"/>
        <v>26</v>
      </c>
      <c r="CA205" s="2">
        <f t="shared" si="61"/>
        <v>20</v>
      </c>
      <c r="CB205" s="2">
        <f t="shared" si="62"/>
        <v>6</v>
      </c>
      <c r="CC205" s="2">
        <f t="shared" si="63"/>
        <v>17</v>
      </c>
      <c r="CD205" s="2">
        <f t="shared" si="64"/>
        <v>14</v>
      </c>
      <c r="CE205" s="2">
        <f t="shared" si="65"/>
        <v>14</v>
      </c>
      <c r="CF205" s="2">
        <f t="shared" si="66"/>
        <v>9</v>
      </c>
      <c r="CG205" s="2">
        <f t="shared" si="67"/>
        <v>19</v>
      </c>
      <c r="CH205" s="2">
        <f t="shared" si="71"/>
        <v>3</v>
      </c>
      <c r="CI205" s="2">
        <f t="shared" si="68"/>
        <v>8</v>
      </c>
      <c r="CJ205" s="2">
        <f t="shared" si="69"/>
        <v>22.5</v>
      </c>
      <c r="CK205" s="2">
        <f>55+IF(抽出データ!BJ205=1,60,0)+IF(抽出データ!BK205=1,25,0)+IF(抽出データ!BM205=1,5,0)+IF(抽出データ!BL205=1,5,0)+IF(抽出データ!BN205=1,5,0)</f>
        <v>55</v>
      </c>
      <c r="CL205" s="2">
        <f>(80+IF(抽出データ!BR205=1,12,0)+IF(SUM(抽出データ!BS205:BV205,抽出データ!CB205)&gt;1,22,IF(SUM(抽出データ!BS205:BV205,抽出データ!CB205)=1,11,0)))</f>
        <v>80</v>
      </c>
      <c r="CM205" s="2">
        <f>80+IF(抽出データ!CH205=1,40,0)+IF(抽出データ!CI205=1,20,0)+IF(抽出データ!CJ205=1,20,0)</f>
        <v>80</v>
      </c>
      <c r="CN205" s="2">
        <f>80+IF(抽出データ!CN205=1,10,0)+IF(抽出データ!CO205=1,5,0)+IF(抽出データ!CP205=1,10,0)+12</f>
        <v>92</v>
      </c>
      <c r="CO205" s="2">
        <f>IF(SUM(抽出データ!CT205:CW205)&gt;0,120,100)</f>
        <v>120</v>
      </c>
      <c r="CQ205" s="2">
        <f t="shared" si="70"/>
        <v>73.2</v>
      </c>
    </row>
    <row r="206" spans="1:95">
      <c r="A206" s="2">
        <v>1990</v>
      </c>
      <c r="B206" s="2">
        <v>1000</v>
      </c>
      <c r="C206" s="2">
        <v>5</v>
      </c>
      <c r="D206" s="2">
        <f t="shared" si="54"/>
        <v>200</v>
      </c>
      <c r="E206" s="4" t="s">
        <v>197</v>
      </c>
      <c r="F206" s="2">
        <f>IF(抽出データ!S206-2&lt;0,0,抽出データ!S206-2)</f>
        <v>2</v>
      </c>
      <c r="G206" s="2">
        <f>IF(抽出データ!T206-2&lt;0,0,抽出データ!T206-2)</f>
        <v>1</v>
      </c>
      <c r="H206" s="2">
        <f>IF(抽出データ!U206-2&lt;0,0,抽出データ!U206-2)</f>
        <v>1</v>
      </c>
      <c r="I206" s="2">
        <f>IF(抽出データ!V206-2&lt;0,0,抽出データ!V206-2)</f>
        <v>2</v>
      </c>
      <c r="J206" s="2">
        <f>MIN(2,IF(抽出データ!W206-2&lt;0,0,抽出データ!W206-2))</f>
        <v>0</v>
      </c>
      <c r="K206" s="2">
        <f>IF(抽出データ!X206-2&lt;0,0,抽出データ!X206-2)</f>
        <v>0</v>
      </c>
      <c r="L206" s="2">
        <f>IF(抽出データ!Y206-2&lt;0,0,抽出データ!Y206-2)</f>
        <v>0</v>
      </c>
      <c r="M206" s="2">
        <f>IF(抽出データ!Z206-2&lt;0,0,抽出データ!Z206-2)</f>
        <v>0</v>
      </c>
      <c r="N206" s="2">
        <f>IF(抽出データ!AB206-2&lt;0,0,抽出データ!AB206-2)</f>
        <v>0</v>
      </c>
      <c r="O206" s="2">
        <f>IF(抽出データ!AC206-2&lt;0,0,抽出データ!AC206-2)</f>
        <v>2</v>
      </c>
      <c r="P206" s="2">
        <f>IF(抽出データ!AD206-2&lt;0,0,抽出データ!AD206-2)</f>
        <v>2</v>
      </c>
      <c r="Q206" s="2">
        <f>IF(抽出データ!AE206-2&lt;0,0,抽出データ!AE206-2)</f>
        <v>2</v>
      </c>
      <c r="R206" s="2">
        <f>IF(抽出データ!AF206-2&lt;0,0,抽出データ!AF206-2)</f>
        <v>0</v>
      </c>
      <c r="S206" s="2">
        <f>IF(抽出データ!AG206-2&lt;0,0,抽出データ!AG206-2)</f>
        <v>1</v>
      </c>
      <c r="T206" s="2">
        <f>IF(抽出データ!AH206-2&lt;0,0,抽出データ!AH206-2)</f>
        <v>1</v>
      </c>
      <c r="U206" s="2">
        <f>IF(抽出データ!AI206-2&lt;0,0,抽出データ!AI206-2)</f>
        <v>1</v>
      </c>
      <c r="V206" s="2">
        <f>IF(抽出データ!AJ206-2&lt;0,0,抽出データ!AJ206-2)</f>
        <v>0</v>
      </c>
      <c r="W206" s="2">
        <f>IF(抽出データ!AK206-2&lt;0,0,抽出データ!AK206-2)</f>
        <v>2</v>
      </c>
      <c r="X206" s="2">
        <f>IF(抽出データ!AL206-2&lt;0,0,抽出データ!AL206-2)</f>
        <v>2</v>
      </c>
      <c r="Y206" s="2">
        <f>IF(抽出データ!AM206-2&lt;0,0,抽出データ!AM206-2)</f>
        <v>2</v>
      </c>
      <c r="Z206" s="2">
        <f>IF(抽出データ!AN206-2&lt;0,0,抽出データ!AN206-2)</f>
        <v>0</v>
      </c>
      <c r="AA206" s="2">
        <f>IF(抽出データ!AO206-2&lt;0,0,抽出データ!AO206-2)</f>
        <v>2</v>
      </c>
      <c r="AB206" s="2">
        <f>IF(抽出データ!AP206-2&lt;0,0,抽出データ!AP206-2)</f>
        <v>2</v>
      </c>
      <c r="AC206" s="2">
        <f>IF(抽出データ!AQ206-2&lt;0,0,抽出データ!AQ206-2)</f>
        <v>2</v>
      </c>
      <c r="AD206" s="2">
        <f>IF(抽出データ!AR206-2&lt;=0,1,2)</f>
        <v>1</v>
      </c>
      <c r="AE206" s="2">
        <f>IF(抽出データ!AS206-2&lt;=0,1,2)</f>
        <v>1</v>
      </c>
      <c r="AF206" s="2">
        <f>IF(抽出データ!AT206-2&lt;=0,1,2)</f>
        <v>1</v>
      </c>
      <c r="AG206" s="2">
        <f>IF(抽出データ!AU206-2&lt;=0,1,2)</f>
        <v>1</v>
      </c>
      <c r="AH206" s="2">
        <f>IF(抽出データ!AV206-2&lt;=0,1,2)</f>
        <v>1</v>
      </c>
      <c r="AI206" s="2">
        <f>IF(抽出データ!AW206-2&lt;=0,1,2)</f>
        <v>1</v>
      </c>
      <c r="AJ206" s="2">
        <f>IF(抽出データ!AX206-2&lt;=0,1,2)</f>
        <v>1</v>
      </c>
      <c r="AK206" s="2">
        <f>IF(抽出データ!AY206-2&lt;=0,1,2)</f>
        <v>1</v>
      </c>
      <c r="AL206" s="2">
        <f>IF(抽出データ!AZ206-2&lt;0,0,抽出データ!AZ206-2)</f>
        <v>0</v>
      </c>
      <c r="AM206" s="2">
        <f>IF(抽出データ!BB206-2&lt;0,0,抽出データ!BB206-2)</f>
        <v>0</v>
      </c>
      <c r="AN206" s="2">
        <f>IF(抽出データ!BD206-2&lt;0,0,抽出データ!BD206-2)</f>
        <v>0</v>
      </c>
      <c r="AO206" s="2">
        <f>MIN(2,IF(抽出データ!BE206-2&lt;0,0,抽出データ!BE206-2))</f>
        <v>0</v>
      </c>
      <c r="AP206" s="2">
        <f>IF(抽出データ!BF206-2&lt;0,0,抽出データ!BF206-2)</f>
        <v>0</v>
      </c>
      <c r="AQ206" s="2">
        <f>IF(抽出データ!BG206-2&lt;0,0,抽出データ!BG206-2)</f>
        <v>0</v>
      </c>
      <c r="AR206" s="2">
        <f>IF(抽出データ!BH206-2&lt;0,0,抽出データ!BH206-2)</f>
        <v>0</v>
      </c>
      <c r="AS206" s="2">
        <f t="shared" si="55"/>
        <v>0</v>
      </c>
      <c r="AT206" s="2">
        <f>IF(抽出データ!DB206-2&lt;=0,1,2)</f>
        <v>1</v>
      </c>
      <c r="AU206" s="2">
        <f>IF(抽出データ!DD206-2&lt;0,0,抽出データ!DD206-2)</f>
        <v>0</v>
      </c>
      <c r="AV206" s="2">
        <f>IF(抽出データ!DE206-2&lt;0,0,抽出データ!DE206-2)</f>
        <v>0</v>
      </c>
      <c r="AW206" s="2">
        <f>IF(抽出データ!DF206-2&lt;0,0,IF(抽出データ!DF206&gt;3,2,1))</f>
        <v>1</v>
      </c>
      <c r="AX206" s="2">
        <f>IF(抽出データ!DG206-2&lt;=0,1,2)</f>
        <v>1</v>
      </c>
      <c r="AY206" s="8">
        <v>1</v>
      </c>
      <c r="AZ206" s="2">
        <v>3</v>
      </c>
      <c r="BA206" s="2">
        <v>2</v>
      </c>
      <c r="BB206" s="2">
        <v>0</v>
      </c>
      <c r="BC206" s="2">
        <v>1</v>
      </c>
      <c r="BD206" s="2">
        <v>1</v>
      </c>
      <c r="BE206" s="2">
        <v>1</v>
      </c>
      <c r="BF206" s="2">
        <v>0</v>
      </c>
      <c r="BG206" s="2">
        <v>0</v>
      </c>
      <c r="BH206" s="2">
        <v>0</v>
      </c>
      <c r="BI206" s="4" t="s">
        <v>445</v>
      </c>
      <c r="BJ206" s="2">
        <v>1</v>
      </c>
      <c r="BK206" s="2">
        <v>50</v>
      </c>
      <c r="BL206" s="2">
        <v>2</v>
      </c>
      <c r="BN206" s="2">
        <v>20000</v>
      </c>
      <c r="BO206" s="2">
        <v>4</v>
      </c>
      <c r="BP206" s="2">
        <v>4</v>
      </c>
      <c r="BQ206" s="2">
        <v>4</v>
      </c>
      <c r="BR206" s="2">
        <v>5</v>
      </c>
      <c r="BS206" s="2">
        <v>5</v>
      </c>
      <c r="BT206" s="2">
        <v>5</v>
      </c>
      <c r="BV206" s="2">
        <f t="shared" si="56"/>
        <v>38</v>
      </c>
      <c r="BW206" s="2">
        <f t="shared" si="57"/>
        <v>22</v>
      </c>
      <c r="BX206" s="2">
        <f t="shared" si="58"/>
        <v>10</v>
      </c>
      <c r="BY206" s="2">
        <f t="shared" si="59"/>
        <v>6</v>
      </c>
      <c r="BZ206" s="2">
        <f t="shared" si="60"/>
        <v>28</v>
      </c>
      <c r="CA206" s="2">
        <f t="shared" si="61"/>
        <v>10</v>
      </c>
      <c r="CB206" s="2">
        <f t="shared" si="62"/>
        <v>5</v>
      </c>
      <c r="CC206" s="2">
        <f t="shared" si="63"/>
        <v>12</v>
      </c>
      <c r="CD206" s="2">
        <f t="shared" si="64"/>
        <v>16</v>
      </c>
      <c r="CE206" s="2">
        <f t="shared" si="65"/>
        <v>16</v>
      </c>
      <c r="CF206" s="2">
        <f t="shared" si="66"/>
        <v>10</v>
      </c>
      <c r="CG206" s="2">
        <f t="shared" si="67"/>
        <v>16</v>
      </c>
      <c r="CH206" s="2">
        <f t="shared" si="71"/>
        <v>3</v>
      </c>
      <c r="CI206" s="2">
        <f t="shared" si="68"/>
        <v>4</v>
      </c>
      <c r="CJ206" s="2">
        <f t="shared" si="69"/>
        <v>13</v>
      </c>
      <c r="CK206" s="2">
        <f>55+IF(抽出データ!BJ206=1,60,0)+IF(抽出データ!BK206=1,25,0)+IF(抽出データ!BM206=1,5,0)+IF(抽出データ!BL206=1,5,0)+IF(抽出データ!BN206=1,5,0)</f>
        <v>55</v>
      </c>
      <c r="CL206" s="2">
        <f>(80+IF(抽出データ!BR206=1,12,0)+IF(SUM(抽出データ!BS206:BV206,抽出データ!CB206)&gt;1,22,IF(SUM(抽出データ!BS206:BV206,抽出データ!CB206)=1,11,0)))</f>
        <v>80</v>
      </c>
      <c r="CM206" s="2">
        <f>80+IF(抽出データ!CH206=1,40,0)+IF(抽出データ!CI206=1,20,0)+IF(抽出データ!CJ206=1,20,0)</f>
        <v>80</v>
      </c>
      <c r="CN206" s="2">
        <f>80+IF(抽出データ!CN206=1,10,0)+IF(抽出データ!CO206=1,5,0)+IF(抽出データ!CP206=1,10,0)+12</f>
        <v>92</v>
      </c>
      <c r="CO206" s="2">
        <f>IF(SUM(抽出データ!CT206:CW206)&gt;0,120,100)</f>
        <v>100</v>
      </c>
      <c r="CQ206" s="2">
        <f t="shared" si="70"/>
        <v>72.2</v>
      </c>
    </row>
    <row r="207" spans="1:95">
      <c r="A207" s="2">
        <v>2000</v>
      </c>
      <c r="B207" s="2">
        <v>500</v>
      </c>
      <c r="C207" s="2">
        <v>5</v>
      </c>
      <c r="D207" s="2">
        <f t="shared" si="54"/>
        <v>100</v>
      </c>
      <c r="E207" s="4" t="s">
        <v>84</v>
      </c>
      <c r="F207" s="2">
        <f>IF(抽出データ!S207-2&lt;0,0,抽出データ!S207-2)</f>
        <v>2</v>
      </c>
      <c r="G207" s="2">
        <f>IF(抽出データ!T207-2&lt;0,0,抽出データ!T207-2)</f>
        <v>0</v>
      </c>
      <c r="H207" s="2">
        <f>IF(抽出データ!U207-2&lt;0,0,抽出データ!U207-2)</f>
        <v>0</v>
      </c>
      <c r="I207" s="2">
        <f>IF(抽出データ!V207-2&lt;0,0,抽出データ!V207-2)</f>
        <v>0</v>
      </c>
      <c r="J207" s="2">
        <f>MIN(2,IF(抽出データ!W207-2&lt;0,0,抽出データ!W207-2))</f>
        <v>0</v>
      </c>
      <c r="K207" s="2">
        <f>IF(抽出データ!X207-2&lt;0,0,抽出データ!X207-2)</f>
        <v>0</v>
      </c>
      <c r="L207" s="2">
        <f>IF(抽出データ!Y207-2&lt;0,0,抽出データ!Y207-2)</f>
        <v>0</v>
      </c>
      <c r="M207" s="2">
        <f>IF(抽出データ!Z207-2&lt;0,0,抽出データ!Z207-2)</f>
        <v>2</v>
      </c>
      <c r="N207" s="2">
        <f>IF(抽出データ!AB207-2&lt;0,0,抽出データ!AB207-2)</f>
        <v>1</v>
      </c>
      <c r="O207" s="2">
        <f>IF(抽出データ!AC207-2&lt;0,0,抽出データ!AC207-2)</f>
        <v>2</v>
      </c>
      <c r="P207" s="2">
        <f>IF(抽出データ!AD207-2&lt;0,0,抽出データ!AD207-2)</f>
        <v>1</v>
      </c>
      <c r="Q207" s="2">
        <f>IF(抽出データ!AE207-2&lt;0,0,抽出データ!AE207-2)</f>
        <v>2</v>
      </c>
      <c r="R207" s="2">
        <f>IF(抽出データ!AF207-2&lt;0,0,抽出データ!AF207-2)</f>
        <v>1</v>
      </c>
      <c r="S207" s="2">
        <f>IF(抽出データ!AG207-2&lt;0,0,抽出データ!AG207-2)</f>
        <v>1</v>
      </c>
      <c r="T207" s="2">
        <f>IF(抽出データ!AH207-2&lt;0,0,抽出データ!AH207-2)</f>
        <v>2</v>
      </c>
      <c r="U207" s="2">
        <f>IF(抽出データ!AI207-2&lt;0,0,抽出データ!AI207-2)</f>
        <v>1</v>
      </c>
      <c r="V207" s="2">
        <f>IF(抽出データ!AJ207-2&lt;0,0,抽出データ!AJ207-2)</f>
        <v>1</v>
      </c>
      <c r="W207" s="2">
        <f>IF(抽出データ!AK207-2&lt;0,0,抽出データ!AK207-2)</f>
        <v>0</v>
      </c>
      <c r="X207" s="2">
        <f>IF(抽出データ!AL207-2&lt;0,0,抽出データ!AL207-2)</f>
        <v>2</v>
      </c>
      <c r="Y207" s="2">
        <f>IF(抽出データ!AM207-2&lt;0,0,抽出データ!AM207-2)</f>
        <v>1</v>
      </c>
      <c r="Z207" s="2">
        <f>IF(抽出データ!AN207-2&lt;0,0,抽出データ!AN207-2)</f>
        <v>0</v>
      </c>
      <c r="AA207" s="2">
        <f>IF(抽出データ!AO207-2&lt;0,0,抽出データ!AO207-2)</f>
        <v>0</v>
      </c>
      <c r="AB207" s="2">
        <f>IF(抽出データ!AP207-2&lt;0,0,抽出データ!AP207-2)</f>
        <v>0</v>
      </c>
      <c r="AC207" s="2">
        <f>IF(抽出データ!AQ207-2&lt;0,0,抽出データ!AQ207-2)</f>
        <v>2</v>
      </c>
      <c r="AD207" s="2">
        <f>IF(抽出データ!AR207-2&lt;=0,1,2)</f>
        <v>1</v>
      </c>
      <c r="AE207" s="2">
        <f>IF(抽出データ!AS207-2&lt;=0,1,2)</f>
        <v>1</v>
      </c>
      <c r="AF207" s="2">
        <f>IF(抽出データ!AT207-2&lt;=0,1,2)</f>
        <v>1</v>
      </c>
      <c r="AG207" s="2">
        <f>IF(抽出データ!AU207-2&lt;=0,1,2)</f>
        <v>1</v>
      </c>
      <c r="AH207" s="2">
        <f>IF(抽出データ!AV207-2&lt;=0,1,2)</f>
        <v>1</v>
      </c>
      <c r="AI207" s="2">
        <f>IF(抽出データ!AW207-2&lt;=0,1,2)</f>
        <v>1</v>
      </c>
      <c r="AJ207" s="2">
        <f>IF(抽出データ!AX207-2&lt;=0,1,2)</f>
        <v>1</v>
      </c>
      <c r="AK207" s="2">
        <f>IF(抽出データ!AY207-2&lt;=0,1,2)</f>
        <v>1</v>
      </c>
      <c r="AL207" s="2">
        <f>IF(抽出データ!AZ207-2&lt;0,0,抽出データ!AZ207-2)</f>
        <v>1</v>
      </c>
      <c r="AM207" s="2">
        <f>IF(抽出データ!BB207-2&lt;0,0,抽出データ!BB207-2)</f>
        <v>1</v>
      </c>
      <c r="AN207" s="2">
        <f>IF(抽出データ!BD207-2&lt;0,0,抽出データ!BD207-2)</f>
        <v>0</v>
      </c>
      <c r="AO207" s="2">
        <f>MIN(2,IF(抽出データ!BE207-2&lt;0,0,抽出データ!BE207-2))</f>
        <v>0</v>
      </c>
      <c r="AP207" s="2">
        <f>IF(抽出データ!BF207-2&lt;0,0,抽出データ!BF207-2)</f>
        <v>1</v>
      </c>
      <c r="AQ207" s="2">
        <f>IF(抽出データ!BG207-2&lt;0,0,抽出データ!BG207-2)</f>
        <v>1</v>
      </c>
      <c r="AR207" s="2">
        <f>IF(抽出データ!BH207-2&lt;0,0,抽出データ!BH207-2)</f>
        <v>0</v>
      </c>
      <c r="AS207" s="2">
        <f t="shared" si="55"/>
        <v>0</v>
      </c>
      <c r="AT207" s="2">
        <f>IF(抽出データ!DB207-2&lt;=0,1,2)</f>
        <v>1</v>
      </c>
      <c r="AU207" s="2">
        <f>IF(抽出データ!DD207-2&lt;0,0,抽出データ!DD207-2)</f>
        <v>1</v>
      </c>
      <c r="AV207" s="2">
        <f>IF(抽出データ!DE207-2&lt;0,0,抽出データ!DE207-2)</f>
        <v>1</v>
      </c>
      <c r="AW207" s="2">
        <f>IF(抽出データ!DF207-2&lt;0,0,IF(抽出データ!DF207&gt;3,2,1))</f>
        <v>1</v>
      </c>
      <c r="AX207" s="2">
        <f>IF(抽出データ!DG207-2&lt;=0,1,2)</f>
        <v>2</v>
      </c>
      <c r="AY207" s="8">
        <v>5</v>
      </c>
      <c r="AZ207" s="2">
        <v>4</v>
      </c>
      <c r="BA207" s="2">
        <v>4</v>
      </c>
      <c r="BI207" s="4" t="s">
        <v>445</v>
      </c>
      <c r="BJ207" s="2">
        <v>1</v>
      </c>
      <c r="BK207" s="2">
        <v>90</v>
      </c>
      <c r="BL207" s="2">
        <v>3</v>
      </c>
      <c r="BO207" s="2">
        <v>4</v>
      </c>
      <c r="BP207" s="2">
        <v>3</v>
      </c>
      <c r="BQ207" s="2">
        <v>4</v>
      </c>
      <c r="BR207" s="2">
        <v>4</v>
      </c>
      <c r="BS207" s="2">
        <v>4</v>
      </c>
      <c r="BT207" s="2">
        <v>4</v>
      </c>
      <c r="BV207" s="2">
        <f t="shared" si="56"/>
        <v>41.5</v>
      </c>
      <c r="BW207" s="2">
        <f t="shared" si="57"/>
        <v>20</v>
      </c>
      <c r="BX207" s="2">
        <f t="shared" si="58"/>
        <v>6</v>
      </c>
      <c r="BY207" s="2">
        <f t="shared" si="59"/>
        <v>12</v>
      </c>
      <c r="BZ207" s="2">
        <f t="shared" si="60"/>
        <v>21</v>
      </c>
      <c r="CA207" s="2">
        <f t="shared" si="61"/>
        <v>11</v>
      </c>
      <c r="CB207" s="2">
        <f t="shared" si="62"/>
        <v>7</v>
      </c>
      <c r="CC207" s="2">
        <f t="shared" si="63"/>
        <v>15</v>
      </c>
      <c r="CD207" s="2">
        <f t="shared" si="64"/>
        <v>10</v>
      </c>
      <c r="CE207" s="2">
        <f t="shared" si="65"/>
        <v>8</v>
      </c>
      <c r="CF207" s="2">
        <f t="shared" si="66"/>
        <v>6</v>
      </c>
      <c r="CG207" s="2">
        <f t="shared" si="67"/>
        <v>17</v>
      </c>
      <c r="CH207" s="2">
        <f t="shared" si="71"/>
        <v>5</v>
      </c>
      <c r="CI207" s="2">
        <f t="shared" si="68"/>
        <v>8</v>
      </c>
      <c r="CJ207" s="2">
        <f t="shared" si="69"/>
        <v>15.5</v>
      </c>
      <c r="CK207" s="2">
        <f>55+IF(抽出データ!BJ207=1,60,0)+IF(抽出データ!BK207=1,25,0)+IF(抽出データ!BM207=1,5,0)+IF(抽出データ!BL207=1,5,0)+IF(抽出データ!BN207=1,5,0)</f>
        <v>55</v>
      </c>
      <c r="CL207" s="2">
        <f>(80+IF(抽出データ!BR207=1,12,0)+IF(SUM(抽出データ!BS207:BV207,抽出データ!CB207)&gt;1,22,IF(SUM(抽出データ!BS207:BV207,抽出データ!CB207)=1,11,0)))</f>
        <v>114</v>
      </c>
      <c r="CM207" s="2">
        <f>80+IF(抽出データ!CH207=1,40,0)+IF(抽出データ!CI207=1,20,0)+IF(抽出データ!CJ207=1,20,0)</f>
        <v>80</v>
      </c>
      <c r="CN207" s="2">
        <f>80+IF(抽出データ!CN207=1,10,0)+IF(抽出データ!CO207=1,5,0)+IF(抽出データ!CP207=1,10,0)+12</f>
        <v>92</v>
      </c>
      <c r="CO207" s="2">
        <f>IF(SUM(抽出データ!CT207:CW207)&gt;0,120,100)</f>
        <v>100</v>
      </c>
      <c r="CQ207" s="2">
        <f t="shared" si="70"/>
        <v>82.399999999999991</v>
      </c>
    </row>
    <row r="208" spans="1:95">
      <c r="A208" s="2">
        <v>1982</v>
      </c>
      <c r="B208" s="2">
        <v>400</v>
      </c>
      <c r="C208" s="2">
        <v>5</v>
      </c>
      <c r="D208" s="2">
        <f t="shared" si="54"/>
        <v>80</v>
      </c>
      <c r="E208" s="4" t="s">
        <v>198</v>
      </c>
      <c r="F208" s="2">
        <f>IF(抽出データ!S208-2&lt;0,0,抽出データ!S208-2)</f>
        <v>1</v>
      </c>
      <c r="G208" s="2">
        <f>IF(抽出データ!T208-2&lt;0,0,抽出データ!T208-2)</f>
        <v>0</v>
      </c>
      <c r="H208" s="2">
        <f>IF(抽出データ!U208-2&lt;0,0,抽出データ!U208-2)</f>
        <v>0</v>
      </c>
      <c r="I208" s="2">
        <f>IF(抽出データ!V208-2&lt;0,0,抽出データ!V208-2)</f>
        <v>2</v>
      </c>
      <c r="J208" s="2">
        <f>MIN(2,IF(抽出データ!W208-2&lt;0,0,抽出データ!W208-2))</f>
        <v>0</v>
      </c>
      <c r="K208" s="2">
        <f>IF(抽出データ!X208-2&lt;0,0,抽出データ!X208-2)</f>
        <v>0</v>
      </c>
      <c r="L208" s="2">
        <f>IF(抽出データ!Y208-2&lt;0,0,抽出データ!Y208-2)</f>
        <v>0</v>
      </c>
      <c r="M208" s="2">
        <f>IF(抽出データ!Z208-2&lt;0,0,抽出データ!Z208-2)</f>
        <v>1</v>
      </c>
      <c r="N208" s="2">
        <f>IF(抽出データ!AB208-2&lt;0,0,抽出データ!AB208-2)</f>
        <v>0</v>
      </c>
      <c r="O208" s="2">
        <f>IF(抽出データ!AC208-2&lt;0,0,抽出データ!AC208-2)</f>
        <v>2</v>
      </c>
      <c r="P208" s="2">
        <f>IF(抽出データ!AD208-2&lt;0,0,抽出データ!AD208-2)</f>
        <v>2</v>
      </c>
      <c r="Q208" s="2">
        <f>IF(抽出データ!AE208-2&lt;0,0,抽出データ!AE208-2)</f>
        <v>2</v>
      </c>
      <c r="R208" s="2">
        <f>IF(抽出データ!AF208-2&lt;0,0,抽出データ!AF208-2)</f>
        <v>1</v>
      </c>
      <c r="S208" s="2">
        <f>IF(抽出データ!AG208-2&lt;0,0,抽出データ!AG208-2)</f>
        <v>1</v>
      </c>
      <c r="T208" s="2">
        <f>IF(抽出データ!AH208-2&lt;0,0,抽出データ!AH208-2)</f>
        <v>1</v>
      </c>
      <c r="U208" s="2">
        <f>IF(抽出データ!AI208-2&lt;0,0,抽出データ!AI208-2)</f>
        <v>1</v>
      </c>
      <c r="V208" s="2">
        <f>IF(抽出データ!AJ208-2&lt;0,0,抽出データ!AJ208-2)</f>
        <v>0</v>
      </c>
      <c r="W208" s="2">
        <f>IF(抽出データ!AK208-2&lt;0,0,抽出データ!AK208-2)</f>
        <v>2</v>
      </c>
      <c r="X208" s="2">
        <f>IF(抽出データ!AL208-2&lt;0,0,抽出データ!AL208-2)</f>
        <v>1</v>
      </c>
      <c r="Y208" s="2">
        <f>IF(抽出データ!AM208-2&lt;0,0,抽出データ!AM208-2)</f>
        <v>1</v>
      </c>
      <c r="Z208" s="2">
        <f>IF(抽出データ!AN208-2&lt;0,0,抽出データ!AN208-2)</f>
        <v>0</v>
      </c>
      <c r="AA208" s="2">
        <f>IF(抽出データ!AO208-2&lt;0,0,抽出データ!AO208-2)</f>
        <v>1</v>
      </c>
      <c r="AB208" s="2">
        <f>IF(抽出データ!AP208-2&lt;0,0,抽出データ!AP208-2)</f>
        <v>2</v>
      </c>
      <c r="AC208" s="2">
        <f>IF(抽出データ!AQ208-2&lt;0,0,抽出データ!AQ208-2)</f>
        <v>2</v>
      </c>
      <c r="AD208" s="2">
        <f>IF(抽出データ!AR208-2&lt;=0,1,2)</f>
        <v>1</v>
      </c>
      <c r="AE208" s="2">
        <f>IF(抽出データ!AS208-2&lt;=0,1,2)</f>
        <v>1</v>
      </c>
      <c r="AF208" s="2">
        <f>IF(抽出データ!AT208-2&lt;=0,1,2)</f>
        <v>1</v>
      </c>
      <c r="AG208" s="2">
        <f>IF(抽出データ!AU208-2&lt;=0,1,2)</f>
        <v>1</v>
      </c>
      <c r="AH208" s="2">
        <f>IF(抽出データ!AV208-2&lt;=0,1,2)</f>
        <v>1</v>
      </c>
      <c r="AI208" s="2">
        <f>IF(抽出データ!AW208-2&lt;=0,1,2)</f>
        <v>1</v>
      </c>
      <c r="AJ208" s="2">
        <f>IF(抽出データ!AX208-2&lt;=0,1,2)</f>
        <v>1</v>
      </c>
      <c r="AK208" s="2">
        <f>IF(抽出データ!AY208-2&lt;=0,1,2)</f>
        <v>1</v>
      </c>
      <c r="AL208" s="2">
        <f>IF(抽出データ!AZ208-2&lt;0,0,抽出データ!AZ208-2)</f>
        <v>0</v>
      </c>
      <c r="AM208" s="2">
        <f>IF(抽出データ!BB208-2&lt;0,0,抽出データ!BB208-2)</f>
        <v>1</v>
      </c>
      <c r="AN208" s="2">
        <f>IF(抽出データ!BD208-2&lt;0,0,抽出データ!BD208-2)</f>
        <v>0</v>
      </c>
      <c r="AO208" s="2">
        <f>MIN(2,IF(抽出データ!BE208-2&lt;0,0,抽出データ!BE208-2))</f>
        <v>0</v>
      </c>
      <c r="AP208" s="2">
        <f>IF(抽出データ!BF208-2&lt;0,0,抽出データ!BF208-2)</f>
        <v>0</v>
      </c>
      <c r="AQ208" s="2">
        <f>IF(抽出データ!BG208-2&lt;0,0,抽出データ!BG208-2)</f>
        <v>1</v>
      </c>
      <c r="AR208" s="2">
        <f>IF(抽出データ!BH208-2&lt;0,0,抽出データ!BH208-2)</f>
        <v>0</v>
      </c>
      <c r="AS208" s="2">
        <f t="shared" si="55"/>
        <v>0</v>
      </c>
      <c r="AT208" s="2">
        <f>IF(抽出データ!DB208-2&lt;=0,1,2)</f>
        <v>1</v>
      </c>
      <c r="AU208" s="2">
        <f>IF(抽出データ!DD208-2&lt;0,0,抽出データ!DD208-2)</f>
        <v>1</v>
      </c>
      <c r="AV208" s="2">
        <f>IF(抽出データ!DE208-2&lt;0,0,抽出データ!DE208-2)</f>
        <v>1</v>
      </c>
      <c r="AW208" s="2">
        <f>IF(抽出データ!DF208-2&lt;0,0,IF(抽出データ!DF208&gt;3,2,1))</f>
        <v>1</v>
      </c>
      <c r="AX208" s="2">
        <f>IF(抽出データ!DG208-2&lt;=0,1,2)</f>
        <v>1</v>
      </c>
      <c r="AY208" s="8">
        <v>4</v>
      </c>
      <c r="AZ208" s="2">
        <v>2</v>
      </c>
      <c r="BA208" s="2">
        <v>3</v>
      </c>
      <c r="BI208" s="4" t="s">
        <v>445</v>
      </c>
      <c r="BJ208" s="2">
        <v>1</v>
      </c>
      <c r="BK208" s="2">
        <v>100</v>
      </c>
      <c r="BL208" s="2">
        <v>1</v>
      </c>
      <c r="BM208" s="2">
        <v>20000</v>
      </c>
      <c r="BO208" s="2">
        <v>3</v>
      </c>
      <c r="BP208" s="2">
        <v>4</v>
      </c>
      <c r="BQ208" s="2">
        <v>3</v>
      </c>
      <c r="BR208" s="2">
        <v>5</v>
      </c>
      <c r="BS208" s="2">
        <v>4</v>
      </c>
      <c r="BT208" s="2">
        <v>5</v>
      </c>
      <c r="BV208" s="2">
        <f t="shared" si="56"/>
        <v>38</v>
      </c>
      <c r="BW208" s="2">
        <f t="shared" si="57"/>
        <v>19</v>
      </c>
      <c r="BX208" s="2">
        <f t="shared" si="58"/>
        <v>9</v>
      </c>
      <c r="BY208" s="2">
        <f t="shared" si="59"/>
        <v>9</v>
      </c>
      <c r="BZ208" s="2">
        <f t="shared" si="60"/>
        <v>24</v>
      </c>
      <c r="CA208" s="2">
        <f t="shared" si="61"/>
        <v>10</v>
      </c>
      <c r="CB208" s="2">
        <f t="shared" si="62"/>
        <v>8</v>
      </c>
      <c r="CC208" s="2">
        <f t="shared" si="63"/>
        <v>12</v>
      </c>
      <c r="CD208" s="2">
        <f t="shared" si="64"/>
        <v>12</v>
      </c>
      <c r="CE208" s="2">
        <f t="shared" si="65"/>
        <v>13</v>
      </c>
      <c r="CF208" s="2">
        <f t="shared" si="66"/>
        <v>8</v>
      </c>
      <c r="CG208" s="2">
        <f t="shared" si="67"/>
        <v>17</v>
      </c>
      <c r="CH208" s="2">
        <f t="shared" si="71"/>
        <v>4</v>
      </c>
      <c r="CI208" s="2">
        <f t="shared" si="68"/>
        <v>5</v>
      </c>
      <c r="CJ208" s="2">
        <f t="shared" si="69"/>
        <v>13</v>
      </c>
      <c r="CK208" s="2">
        <f>55+IF(抽出データ!BJ208=1,60,0)+IF(抽出データ!BK208=1,25,0)+IF(抽出データ!BM208=1,5,0)+IF(抽出データ!BL208=1,5,0)+IF(抽出データ!BN208=1,5,0)</f>
        <v>55</v>
      </c>
      <c r="CL208" s="2">
        <f>(80+IF(抽出データ!BR208=1,12,0)+IF(SUM(抽出データ!BS208:BV208,抽出データ!CB208)&gt;1,22,IF(SUM(抽出データ!BS208:BV208,抽出データ!CB208)=1,11,0)))</f>
        <v>80</v>
      </c>
      <c r="CM208" s="2">
        <f>80+IF(抽出データ!CH208=1,40,0)+IF(抽出データ!CI208=1,20,0)+IF(抽出データ!CJ208=1,20,0)</f>
        <v>80</v>
      </c>
      <c r="CN208" s="2">
        <f>80+IF(抽出データ!CN208=1,10,0)+IF(抽出データ!CO208=1,5,0)+IF(抽出データ!CP208=1,10,0)+12</f>
        <v>92</v>
      </c>
      <c r="CO208" s="2">
        <f>IF(SUM(抽出データ!CT208:CW208)&gt;0,120,100)</f>
        <v>100</v>
      </c>
      <c r="CQ208" s="2">
        <f t="shared" si="70"/>
        <v>72.2</v>
      </c>
    </row>
    <row r="209" spans="1:95">
      <c r="A209" s="2">
        <v>2005</v>
      </c>
      <c r="B209" s="2">
        <v>250</v>
      </c>
      <c r="C209" s="2">
        <v>3</v>
      </c>
      <c r="D209" s="2">
        <f t="shared" si="54"/>
        <v>83.333333333333329</v>
      </c>
      <c r="E209" s="4" t="s">
        <v>64</v>
      </c>
      <c r="F209" s="2">
        <f>IF(抽出データ!S209-2&lt;0,0,抽出データ!S209-2)</f>
        <v>2</v>
      </c>
      <c r="G209" s="2">
        <f>IF(抽出データ!T209-2&lt;0,0,抽出データ!T209-2)</f>
        <v>0</v>
      </c>
      <c r="H209" s="2">
        <f>IF(抽出データ!U209-2&lt;0,0,抽出データ!U209-2)</f>
        <v>0</v>
      </c>
      <c r="I209" s="2">
        <f>IF(抽出データ!V209-2&lt;0,0,抽出データ!V209-2)</f>
        <v>2</v>
      </c>
      <c r="J209" s="2">
        <f>MIN(2,IF(抽出データ!W209-2&lt;0,0,抽出データ!W209-2))</f>
        <v>0</v>
      </c>
      <c r="K209" s="2">
        <f>IF(抽出データ!X209-2&lt;0,0,抽出データ!X209-2)</f>
        <v>0</v>
      </c>
      <c r="L209" s="2">
        <f>IF(抽出データ!Y209-2&lt;0,0,抽出データ!Y209-2)</f>
        <v>0</v>
      </c>
      <c r="M209" s="2">
        <f>IF(抽出データ!Z209-2&lt;0,0,抽出データ!Z209-2)</f>
        <v>0</v>
      </c>
      <c r="N209" s="2">
        <f>IF(抽出データ!AB209-2&lt;0,0,抽出データ!AB209-2)</f>
        <v>1</v>
      </c>
      <c r="O209" s="2">
        <f>IF(抽出データ!AC209-2&lt;0,0,抽出データ!AC209-2)</f>
        <v>2</v>
      </c>
      <c r="P209" s="2">
        <f>IF(抽出データ!AD209-2&lt;0,0,抽出データ!AD209-2)</f>
        <v>2</v>
      </c>
      <c r="Q209" s="2">
        <f>IF(抽出データ!AE209-2&lt;0,0,抽出データ!AE209-2)</f>
        <v>2</v>
      </c>
      <c r="R209" s="2">
        <f>IF(抽出データ!AF209-2&lt;0,0,抽出データ!AF209-2)</f>
        <v>2</v>
      </c>
      <c r="S209" s="2">
        <f>IF(抽出データ!AG209-2&lt;0,0,抽出データ!AG209-2)</f>
        <v>0</v>
      </c>
      <c r="T209" s="2">
        <f>IF(抽出データ!AH209-2&lt;0,0,抽出データ!AH209-2)</f>
        <v>2</v>
      </c>
      <c r="U209" s="2">
        <f>IF(抽出データ!AI209-2&lt;0,0,抽出データ!AI209-2)</f>
        <v>2</v>
      </c>
      <c r="V209" s="2">
        <f>IF(抽出データ!AJ209-2&lt;0,0,抽出データ!AJ209-2)</f>
        <v>2</v>
      </c>
      <c r="W209" s="2">
        <f>IF(抽出データ!AK209-2&lt;0,0,抽出データ!AK209-2)</f>
        <v>2</v>
      </c>
      <c r="X209" s="2">
        <f>IF(抽出データ!AL209-2&lt;0,0,抽出データ!AL209-2)</f>
        <v>2</v>
      </c>
      <c r="Y209" s="2">
        <f>IF(抽出データ!AM209-2&lt;0,0,抽出データ!AM209-2)</f>
        <v>0</v>
      </c>
      <c r="Z209" s="2">
        <f>IF(抽出データ!AN209-2&lt;0,0,抽出データ!AN209-2)</f>
        <v>0</v>
      </c>
      <c r="AA209" s="2">
        <f>IF(抽出データ!AO209-2&lt;0,0,抽出データ!AO209-2)</f>
        <v>2</v>
      </c>
      <c r="AB209" s="2">
        <f>IF(抽出データ!AP209-2&lt;0,0,抽出データ!AP209-2)</f>
        <v>2</v>
      </c>
      <c r="AC209" s="2">
        <f>IF(抽出データ!AQ209-2&lt;0,0,抽出データ!AQ209-2)</f>
        <v>2</v>
      </c>
      <c r="AD209" s="2">
        <f>IF(抽出データ!AR209-2&lt;=0,1,2)</f>
        <v>1</v>
      </c>
      <c r="AE209" s="2">
        <f>IF(抽出データ!AS209-2&lt;=0,1,2)</f>
        <v>1</v>
      </c>
      <c r="AF209" s="2">
        <f>IF(抽出データ!AT209-2&lt;=0,1,2)</f>
        <v>1</v>
      </c>
      <c r="AG209" s="2">
        <f>IF(抽出データ!AU209-2&lt;=0,1,2)</f>
        <v>1</v>
      </c>
      <c r="AH209" s="2">
        <f>IF(抽出データ!AV209-2&lt;=0,1,2)</f>
        <v>1</v>
      </c>
      <c r="AI209" s="2">
        <f>IF(抽出データ!AW209-2&lt;=0,1,2)</f>
        <v>1</v>
      </c>
      <c r="AJ209" s="2">
        <f>IF(抽出データ!AX209-2&lt;=0,1,2)</f>
        <v>1</v>
      </c>
      <c r="AK209" s="2">
        <f>IF(抽出データ!AY209-2&lt;=0,1,2)</f>
        <v>1</v>
      </c>
      <c r="AL209" s="2">
        <f>IF(抽出データ!AZ209-2&lt;0,0,抽出データ!AZ209-2)</f>
        <v>1</v>
      </c>
      <c r="AM209" s="2">
        <f>IF(抽出データ!BB209-2&lt;0,0,抽出データ!BB209-2)</f>
        <v>0</v>
      </c>
      <c r="AN209" s="2">
        <f>IF(抽出データ!BD209-2&lt;0,0,抽出データ!BD209-2)</f>
        <v>0</v>
      </c>
      <c r="AO209" s="2">
        <f>MIN(2,IF(抽出データ!BE209-2&lt;0,0,抽出データ!BE209-2))</f>
        <v>0</v>
      </c>
      <c r="AP209" s="2">
        <f>IF(抽出データ!BF209-2&lt;0,0,抽出データ!BF209-2)</f>
        <v>0</v>
      </c>
      <c r="AQ209" s="2">
        <f>IF(抽出データ!BG209-2&lt;0,0,抽出データ!BG209-2)</f>
        <v>1</v>
      </c>
      <c r="AR209" s="2">
        <f>IF(抽出データ!BH209-2&lt;0,0,抽出データ!BH209-2)</f>
        <v>1</v>
      </c>
      <c r="AS209" s="2">
        <f t="shared" si="55"/>
        <v>0</v>
      </c>
      <c r="AT209" s="2">
        <f>IF(抽出データ!DB209-2&lt;=0,1,2)</f>
        <v>1</v>
      </c>
      <c r="AU209" s="2">
        <f>IF(抽出データ!DD209-2&lt;0,0,抽出データ!DD209-2)</f>
        <v>1</v>
      </c>
      <c r="AV209" s="2">
        <f>IF(抽出データ!DE209-2&lt;0,0,抽出データ!DE209-2)</f>
        <v>0</v>
      </c>
      <c r="AW209" s="2">
        <f>IF(抽出データ!DF209-2&lt;0,0,IF(抽出データ!DF209&gt;3,2,1))</f>
        <v>1</v>
      </c>
      <c r="AX209" s="2">
        <f>IF(抽出データ!DG209-2&lt;=0,1,2)</f>
        <v>1</v>
      </c>
      <c r="AY209" s="8">
        <v>5</v>
      </c>
      <c r="AZ209" s="2">
        <v>1</v>
      </c>
      <c r="BA209" s="2">
        <v>3</v>
      </c>
      <c r="BI209" s="4" t="s">
        <v>445</v>
      </c>
      <c r="BJ209" s="2">
        <v>1</v>
      </c>
      <c r="BK209" s="2">
        <v>100</v>
      </c>
      <c r="BL209" s="2">
        <v>3</v>
      </c>
      <c r="BO209" s="2">
        <v>6</v>
      </c>
      <c r="BP209" s="2">
        <v>6</v>
      </c>
      <c r="BQ209" s="2">
        <v>6</v>
      </c>
      <c r="BR209" s="2">
        <v>3</v>
      </c>
      <c r="BS209" s="2">
        <v>3</v>
      </c>
      <c r="BT209" s="2">
        <v>3</v>
      </c>
      <c r="BV209" s="2">
        <f t="shared" si="56"/>
        <v>46.5</v>
      </c>
      <c r="BW209" s="2">
        <f t="shared" si="57"/>
        <v>24</v>
      </c>
      <c r="BX209" s="2">
        <f t="shared" si="58"/>
        <v>10</v>
      </c>
      <c r="BY209" s="2">
        <f t="shared" si="59"/>
        <v>8</v>
      </c>
      <c r="BZ209" s="2">
        <f t="shared" si="60"/>
        <v>28</v>
      </c>
      <c r="CA209" s="2">
        <f t="shared" si="61"/>
        <v>13</v>
      </c>
      <c r="CB209" s="2">
        <f t="shared" si="62"/>
        <v>6</v>
      </c>
      <c r="CC209" s="2">
        <f t="shared" si="63"/>
        <v>15</v>
      </c>
      <c r="CD209" s="2">
        <f t="shared" si="64"/>
        <v>13</v>
      </c>
      <c r="CE209" s="2">
        <f t="shared" si="65"/>
        <v>13</v>
      </c>
      <c r="CF209" s="2">
        <f t="shared" si="66"/>
        <v>8</v>
      </c>
      <c r="CG209" s="2">
        <f t="shared" si="67"/>
        <v>20</v>
      </c>
      <c r="CH209" s="2">
        <f t="shared" si="71"/>
        <v>3</v>
      </c>
      <c r="CI209" s="2">
        <f t="shared" si="68"/>
        <v>5</v>
      </c>
      <c r="CJ209" s="2">
        <f t="shared" si="69"/>
        <v>19.5</v>
      </c>
      <c r="CK209" s="2">
        <f>55+IF(抽出データ!BJ209=1,60,0)+IF(抽出データ!BK209=1,25,0)+IF(抽出データ!BM209=1,5,0)+IF(抽出データ!BL209=1,5,0)+IF(抽出データ!BN209=1,5,0)</f>
        <v>55</v>
      </c>
      <c r="CL209" s="2">
        <f>(80+IF(抽出データ!BR209=1,12,0)+IF(SUM(抽出データ!BS209:BV209,抽出データ!CB209)&gt;1,22,IF(SUM(抽出データ!BS209:BV209,抽出データ!CB209)=1,11,0)))</f>
        <v>92</v>
      </c>
      <c r="CM209" s="2">
        <f>80+IF(抽出データ!CH209=1,40,0)+IF(抽出データ!CI209=1,20,0)+IF(抽出データ!CJ209=1,20,0)</f>
        <v>80</v>
      </c>
      <c r="CN209" s="2">
        <f>80+IF(抽出データ!CN209=1,10,0)+IF(抽出データ!CO209=1,5,0)+IF(抽出データ!CP209=1,10,0)+12</f>
        <v>92</v>
      </c>
      <c r="CO209" s="2">
        <f>IF(SUM(抽出データ!CT209:CW209)&gt;0,120,100)</f>
        <v>100</v>
      </c>
      <c r="CQ209" s="2">
        <f t="shared" si="70"/>
        <v>75.8</v>
      </c>
    </row>
    <row r="210" spans="1:95">
      <c r="A210" s="2">
        <v>2005</v>
      </c>
      <c r="B210" s="2">
        <v>300</v>
      </c>
      <c r="C210" s="2">
        <v>5</v>
      </c>
      <c r="D210" s="2">
        <f t="shared" si="54"/>
        <v>60</v>
      </c>
      <c r="E210" s="4" t="s">
        <v>71</v>
      </c>
      <c r="F210" s="2">
        <f>IF(抽出データ!S210-2&lt;0,0,抽出データ!S210-2)</f>
        <v>0</v>
      </c>
      <c r="G210" s="2">
        <f>IF(抽出データ!T210-2&lt;0,0,抽出データ!T210-2)</f>
        <v>0</v>
      </c>
      <c r="H210" s="2">
        <f>IF(抽出データ!U210-2&lt;0,0,抽出データ!U210-2)</f>
        <v>0</v>
      </c>
      <c r="I210" s="2">
        <f>IF(抽出データ!V210-2&lt;0,0,抽出データ!V210-2)</f>
        <v>0</v>
      </c>
      <c r="J210" s="2">
        <f>MIN(2,IF(抽出データ!W210-2&lt;0,0,抽出データ!W210-2))</f>
        <v>0</v>
      </c>
      <c r="K210" s="2">
        <f>IF(抽出データ!X210-2&lt;0,0,抽出データ!X210-2)</f>
        <v>0</v>
      </c>
      <c r="L210" s="2">
        <f>IF(抽出データ!Y210-2&lt;0,0,抽出データ!Y210-2)</f>
        <v>1</v>
      </c>
      <c r="M210" s="2">
        <f>IF(抽出データ!Z210-2&lt;0,0,抽出データ!Z210-2)</f>
        <v>2</v>
      </c>
      <c r="N210" s="2">
        <f>IF(抽出データ!AB210-2&lt;0,0,抽出データ!AB210-2)</f>
        <v>2</v>
      </c>
      <c r="O210" s="2">
        <f>IF(抽出データ!AC210-2&lt;0,0,抽出データ!AC210-2)</f>
        <v>2</v>
      </c>
      <c r="P210" s="2">
        <f>IF(抽出データ!AD210-2&lt;0,0,抽出データ!AD210-2)</f>
        <v>2</v>
      </c>
      <c r="Q210" s="2">
        <f>IF(抽出データ!AE210-2&lt;0,0,抽出データ!AE210-2)</f>
        <v>2</v>
      </c>
      <c r="R210" s="2">
        <f>IF(抽出データ!AF210-2&lt;0,0,抽出データ!AF210-2)</f>
        <v>1</v>
      </c>
      <c r="S210" s="2">
        <f>IF(抽出データ!AG210-2&lt;0,0,抽出データ!AG210-2)</f>
        <v>1</v>
      </c>
      <c r="T210" s="2">
        <f>IF(抽出データ!AH210-2&lt;0,0,抽出データ!AH210-2)</f>
        <v>2</v>
      </c>
      <c r="U210" s="2">
        <f>IF(抽出データ!AI210-2&lt;0,0,抽出データ!AI210-2)</f>
        <v>2</v>
      </c>
      <c r="V210" s="2">
        <f>IF(抽出データ!AJ210-2&lt;0,0,抽出データ!AJ210-2)</f>
        <v>2</v>
      </c>
      <c r="W210" s="2">
        <f>IF(抽出データ!AK210-2&lt;0,0,抽出データ!AK210-2)</f>
        <v>2</v>
      </c>
      <c r="X210" s="2">
        <f>IF(抽出データ!AL210-2&lt;0,0,抽出データ!AL210-2)</f>
        <v>2</v>
      </c>
      <c r="Y210" s="2">
        <f>IF(抽出データ!AM210-2&lt;0,0,抽出データ!AM210-2)</f>
        <v>2</v>
      </c>
      <c r="Z210" s="2">
        <f>IF(抽出データ!AN210-2&lt;0,0,抽出データ!AN210-2)</f>
        <v>1</v>
      </c>
      <c r="AA210" s="2">
        <f>IF(抽出データ!AO210-2&lt;0,0,抽出データ!AO210-2)</f>
        <v>2</v>
      </c>
      <c r="AB210" s="2">
        <f>IF(抽出データ!AP210-2&lt;0,0,抽出データ!AP210-2)</f>
        <v>2</v>
      </c>
      <c r="AC210" s="2">
        <f>IF(抽出データ!AQ210-2&lt;0,0,抽出データ!AQ210-2)</f>
        <v>2</v>
      </c>
      <c r="AD210" s="2">
        <f>IF(抽出データ!AR210-2&lt;=0,1,2)</f>
        <v>2</v>
      </c>
      <c r="AE210" s="2">
        <f>IF(抽出データ!AS210-2&lt;=0,1,2)</f>
        <v>1</v>
      </c>
      <c r="AF210" s="2">
        <f>IF(抽出データ!AT210-2&lt;=0,1,2)</f>
        <v>2</v>
      </c>
      <c r="AG210" s="2">
        <f>IF(抽出データ!AU210-2&lt;=0,1,2)</f>
        <v>2</v>
      </c>
      <c r="AH210" s="2">
        <f>IF(抽出データ!AV210-2&lt;=0,1,2)</f>
        <v>2</v>
      </c>
      <c r="AI210" s="2">
        <f>IF(抽出データ!AW210-2&lt;=0,1,2)</f>
        <v>2</v>
      </c>
      <c r="AJ210" s="2">
        <f>IF(抽出データ!AX210-2&lt;=0,1,2)</f>
        <v>2</v>
      </c>
      <c r="AK210" s="2">
        <f>IF(抽出データ!AY210-2&lt;=0,1,2)</f>
        <v>2</v>
      </c>
      <c r="AL210" s="2">
        <f>IF(抽出データ!AZ210-2&lt;0,0,抽出データ!AZ210-2)</f>
        <v>1</v>
      </c>
      <c r="AM210" s="2">
        <f>IF(抽出データ!BB210-2&lt;0,0,抽出データ!BB210-2)</f>
        <v>2</v>
      </c>
      <c r="AN210" s="2">
        <f>IF(抽出データ!BD210-2&lt;0,0,抽出データ!BD210-2)</f>
        <v>2</v>
      </c>
      <c r="AO210" s="2">
        <f>MIN(2,IF(抽出データ!BE210-2&lt;0,0,抽出データ!BE210-2))</f>
        <v>2</v>
      </c>
      <c r="AP210" s="2">
        <f>IF(抽出データ!BF210-2&lt;0,0,抽出データ!BF210-2)</f>
        <v>2</v>
      </c>
      <c r="AQ210" s="2">
        <f>IF(抽出データ!BG210-2&lt;0,0,抽出データ!BG210-2)</f>
        <v>1</v>
      </c>
      <c r="AR210" s="2">
        <f>IF(抽出データ!BH210-2&lt;0,0,抽出データ!BH210-2)</f>
        <v>1</v>
      </c>
      <c r="AS210" s="2">
        <f t="shared" si="55"/>
        <v>2</v>
      </c>
      <c r="AT210" s="2">
        <f>IF(抽出データ!DB210-2&lt;=0,1,2)</f>
        <v>2</v>
      </c>
      <c r="AU210" s="2">
        <f>IF(抽出データ!DD210-2&lt;0,0,抽出データ!DD210-2)</f>
        <v>1</v>
      </c>
      <c r="AV210" s="2">
        <f>IF(抽出データ!DE210-2&lt;0,0,抽出データ!DE210-2)</f>
        <v>1</v>
      </c>
      <c r="AW210" s="2">
        <f>IF(抽出データ!DF210-2&lt;0,0,IF(抽出データ!DF210&gt;3,2,1))</f>
        <v>2</v>
      </c>
      <c r="AX210" s="2">
        <f>IF(抽出データ!DG210-2&lt;=0,1,2)</f>
        <v>2</v>
      </c>
      <c r="AY210" s="8">
        <v>5</v>
      </c>
      <c r="AZ210" s="2">
        <v>3</v>
      </c>
      <c r="BA210" s="2">
        <v>4</v>
      </c>
      <c r="BI210" s="4" t="s">
        <v>445</v>
      </c>
      <c r="BJ210" s="2">
        <v>1</v>
      </c>
      <c r="BK210" s="2">
        <v>90</v>
      </c>
      <c r="BL210" s="2">
        <v>3</v>
      </c>
      <c r="BO210" s="2">
        <v>2</v>
      </c>
      <c r="BP210" s="2">
        <v>2</v>
      </c>
      <c r="BQ210" s="2">
        <v>2</v>
      </c>
      <c r="BR210" s="2">
        <v>2</v>
      </c>
      <c r="BS210" s="2">
        <v>3</v>
      </c>
      <c r="BT210" s="2">
        <v>2</v>
      </c>
      <c r="BV210" s="2">
        <f t="shared" si="56"/>
        <v>75.5</v>
      </c>
      <c r="BW210" s="2">
        <f t="shared" si="57"/>
        <v>28</v>
      </c>
      <c r="BX210" s="2">
        <f t="shared" si="58"/>
        <v>13</v>
      </c>
      <c r="BY210" s="2">
        <f t="shared" si="59"/>
        <v>23</v>
      </c>
      <c r="BZ210" s="2">
        <f t="shared" si="60"/>
        <v>31</v>
      </c>
      <c r="CA210" s="2">
        <f t="shared" si="61"/>
        <v>25</v>
      </c>
      <c r="CB210" s="2">
        <f t="shared" si="62"/>
        <v>14</v>
      </c>
      <c r="CC210" s="2">
        <f t="shared" si="63"/>
        <v>20</v>
      </c>
      <c r="CD210" s="2">
        <f t="shared" si="64"/>
        <v>17</v>
      </c>
      <c r="CE210" s="2">
        <f t="shared" si="65"/>
        <v>16</v>
      </c>
      <c r="CF210" s="2">
        <f t="shared" si="66"/>
        <v>12</v>
      </c>
      <c r="CG210" s="2">
        <f t="shared" si="67"/>
        <v>25</v>
      </c>
      <c r="CH210" s="2">
        <f t="shared" si="71"/>
        <v>9</v>
      </c>
      <c r="CI210" s="2">
        <f t="shared" si="68"/>
        <v>15</v>
      </c>
      <c r="CJ210" s="2">
        <f t="shared" si="69"/>
        <v>24.5</v>
      </c>
      <c r="CK210" s="2">
        <f>55+IF(抽出データ!BJ210=1,60,0)+IF(抽出データ!BK210=1,25,0)+IF(抽出データ!BM210=1,5,0)+IF(抽出データ!BL210=1,5,0)+IF(抽出データ!BN210=1,5,0)</f>
        <v>140</v>
      </c>
      <c r="CL210" s="2">
        <f>(80+IF(抽出データ!BR210=1,12,0)+IF(SUM(抽出データ!BS210:BV210,抽出データ!CB210)&gt;1,22,IF(SUM(抽出データ!BS210:BV210,抽出データ!CB210)=1,11,0)))</f>
        <v>102</v>
      </c>
      <c r="CM210" s="2">
        <f>80+IF(抽出データ!CH210=1,40,0)+IF(抽出データ!CI210=1,20,0)+IF(抽出データ!CJ210=1,20,0)</f>
        <v>100</v>
      </c>
      <c r="CN210" s="2">
        <f>80+IF(抽出データ!CN210=1,10,0)+IF(抽出データ!CO210=1,5,0)+IF(抽出データ!CP210=1,10,0)+12</f>
        <v>97</v>
      </c>
      <c r="CO210" s="2">
        <f>IF(SUM(抽出データ!CT210:CW210)&gt;0,120,100)</f>
        <v>120</v>
      </c>
      <c r="CQ210" s="2">
        <f t="shared" si="70"/>
        <v>117.3</v>
      </c>
    </row>
    <row r="211" spans="1:95">
      <c r="A211" s="2">
        <v>1985</v>
      </c>
      <c r="B211" s="2">
        <v>660</v>
      </c>
      <c r="C211" s="2">
        <v>3</v>
      </c>
      <c r="D211" s="2">
        <f t="shared" si="54"/>
        <v>220</v>
      </c>
      <c r="E211" s="4" t="s">
        <v>199</v>
      </c>
      <c r="F211" s="2">
        <f>IF(抽出データ!S211-2&lt;0,0,抽出データ!S211-2)</f>
        <v>2</v>
      </c>
      <c r="G211" s="2">
        <f>IF(抽出データ!T211-2&lt;0,0,抽出データ!T211-2)</f>
        <v>0</v>
      </c>
      <c r="H211" s="2">
        <f>IF(抽出データ!U211-2&lt;0,0,抽出データ!U211-2)</f>
        <v>0</v>
      </c>
      <c r="I211" s="2">
        <f>IF(抽出データ!V211-2&lt;0,0,抽出データ!V211-2)</f>
        <v>0</v>
      </c>
      <c r="J211" s="2">
        <f>MIN(2,IF(抽出データ!W211-2&lt;0,0,抽出データ!W211-2))</f>
        <v>0</v>
      </c>
      <c r="K211" s="2">
        <f>IF(抽出データ!X211-2&lt;0,0,抽出データ!X211-2)</f>
        <v>0</v>
      </c>
      <c r="L211" s="2">
        <f>IF(抽出データ!Y211-2&lt;0,0,抽出データ!Y211-2)</f>
        <v>0</v>
      </c>
      <c r="M211" s="2">
        <f>IF(抽出データ!Z211-2&lt;0,0,抽出データ!Z211-2)</f>
        <v>0</v>
      </c>
      <c r="N211" s="2">
        <f>IF(抽出データ!AB211-2&lt;0,0,抽出データ!AB211-2)</f>
        <v>0</v>
      </c>
      <c r="O211" s="2">
        <f>IF(抽出データ!AC211-2&lt;0,0,抽出データ!AC211-2)</f>
        <v>1</v>
      </c>
      <c r="P211" s="2">
        <f>IF(抽出データ!AD211-2&lt;0,0,抽出データ!AD211-2)</f>
        <v>2</v>
      </c>
      <c r="Q211" s="2">
        <f>IF(抽出データ!AE211-2&lt;0,0,抽出データ!AE211-2)</f>
        <v>2</v>
      </c>
      <c r="R211" s="2">
        <f>IF(抽出データ!AF211-2&lt;0,0,抽出データ!AF211-2)</f>
        <v>0</v>
      </c>
      <c r="S211" s="2">
        <f>IF(抽出データ!AG211-2&lt;0,0,抽出データ!AG211-2)</f>
        <v>1</v>
      </c>
      <c r="T211" s="2">
        <f>IF(抽出データ!AH211-2&lt;0,0,抽出データ!AH211-2)</f>
        <v>1</v>
      </c>
      <c r="U211" s="2">
        <f>IF(抽出データ!AI211-2&lt;0,0,抽出データ!AI211-2)</f>
        <v>1</v>
      </c>
      <c r="V211" s="2">
        <f>IF(抽出データ!AJ211-2&lt;0,0,抽出データ!AJ211-2)</f>
        <v>0</v>
      </c>
      <c r="W211" s="2">
        <f>IF(抽出データ!AK211-2&lt;0,0,抽出データ!AK211-2)</f>
        <v>0</v>
      </c>
      <c r="X211" s="2">
        <f>IF(抽出データ!AL211-2&lt;0,0,抽出データ!AL211-2)</f>
        <v>1</v>
      </c>
      <c r="Y211" s="2">
        <f>IF(抽出データ!AM211-2&lt;0,0,抽出データ!AM211-2)</f>
        <v>1</v>
      </c>
      <c r="Z211" s="2">
        <f>IF(抽出データ!AN211-2&lt;0,0,抽出データ!AN211-2)</f>
        <v>0</v>
      </c>
      <c r="AA211" s="2">
        <f>IF(抽出データ!AO211-2&lt;0,0,抽出データ!AO211-2)</f>
        <v>2</v>
      </c>
      <c r="AB211" s="2">
        <f>IF(抽出データ!AP211-2&lt;0,0,抽出データ!AP211-2)</f>
        <v>2</v>
      </c>
      <c r="AC211" s="2">
        <f>IF(抽出データ!AQ211-2&lt;0,0,抽出データ!AQ211-2)</f>
        <v>2</v>
      </c>
      <c r="AD211" s="2">
        <f>IF(抽出データ!AR211-2&lt;=0,1,2)</f>
        <v>1</v>
      </c>
      <c r="AE211" s="2">
        <f>IF(抽出データ!AS211-2&lt;=0,1,2)</f>
        <v>1</v>
      </c>
      <c r="AF211" s="2">
        <f>IF(抽出データ!AT211-2&lt;=0,1,2)</f>
        <v>1</v>
      </c>
      <c r="AG211" s="2">
        <f>IF(抽出データ!AU211-2&lt;=0,1,2)</f>
        <v>1</v>
      </c>
      <c r="AH211" s="2">
        <f>IF(抽出データ!AV211-2&lt;=0,1,2)</f>
        <v>1</v>
      </c>
      <c r="AI211" s="2">
        <f>IF(抽出データ!AW211-2&lt;=0,1,2)</f>
        <v>1</v>
      </c>
      <c r="AJ211" s="2">
        <f>IF(抽出データ!AX211-2&lt;=0,1,2)</f>
        <v>1</v>
      </c>
      <c r="AK211" s="2">
        <f>IF(抽出データ!AY211-2&lt;=0,1,2)</f>
        <v>1</v>
      </c>
      <c r="AL211" s="2">
        <f>IF(抽出データ!AZ211-2&lt;0,0,抽出データ!AZ211-2)</f>
        <v>1</v>
      </c>
      <c r="AM211" s="2">
        <f>IF(抽出データ!BB211-2&lt;0,0,抽出データ!BB211-2)</f>
        <v>1</v>
      </c>
      <c r="AN211" s="2">
        <f>IF(抽出データ!BD211-2&lt;0,0,抽出データ!BD211-2)</f>
        <v>0</v>
      </c>
      <c r="AO211" s="2">
        <f>MIN(2,IF(抽出データ!BE211-2&lt;0,0,抽出データ!BE211-2))</f>
        <v>0</v>
      </c>
      <c r="AP211" s="2">
        <f>IF(抽出データ!BF211-2&lt;0,0,抽出データ!BF211-2)</f>
        <v>0</v>
      </c>
      <c r="AQ211" s="2">
        <f>IF(抽出データ!BG211-2&lt;0,0,抽出データ!BG211-2)</f>
        <v>1</v>
      </c>
      <c r="AR211" s="2">
        <f>IF(抽出データ!BH211-2&lt;0,0,抽出データ!BH211-2)</f>
        <v>0</v>
      </c>
      <c r="AS211" s="2">
        <f t="shared" si="55"/>
        <v>0</v>
      </c>
      <c r="AT211" s="2">
        <f>IF(抽出データ!DB211-2&lt;=0,1,2)</f>
        <v>1</v>
      </c>
      <c r="AU211" s="2">
        <f>IF(抽出データ!DD211-2&lt;0,0,抽出データ!DD211-2)</f>
        <v>0</v>
      </c>
      <c r="AV211" s="2">
        <f>IF(抽出データ!DE211-2&lt;0,0,抽出データ!DE211-2)</f>
        <v>1</v>
      </c>
      <c r="AW211" s="2">
        <f>IF(抽出データ!DF211-2&lt;0,0,IF(抽出データ!DF211&gt;3,2,1))</f>
        <v>2</v>
      </c>
      <c r="AX211" s="2">
        <f>IF(抽出データ!DG211-2&lt;=0,1,2)</f>
        <v>1</v>
      </c>
      <c r="AY211" s="8">
        <v>1</v>
      </c>
      <c r="AZ211" s="2">
        <v>3</v>
      </c>
      <c r="BA211" s="2">
        <v>3</v>
      </c>
      <c r="BI211" s="4" t="s">
        <v>445</v>
      </c>
      <c r="BJ211" s="2">
        <v>2</v>
      </c>
      <c r="BL211" s="2">
        <v>3</v>
      </c>
      <c r="BO211" s="2">
        <v>3</v>
      </c>
      <c r="BP211" s="2">
        <v>3</v>
      </c>
      <c r="BQ211" s="2">
        <v>4</v>
      </c>
      <c r="BR211" s="2">
        <v>3</v>
      </c>
      <c r="BS211" s="2">
        <v>3</v>
      </c>
      <c r="BT211" s="2">
        <v>3</v>
      </c>
      <c r="BV211" s="2">
        <f t="shared" si="56"/>
        <v>36.5</v>
      </c>
      <c r="BW211" s="2">
        <f t="shared" si="57"/>
        <v>13</v>
      </c>
      <c r="BX211" s="2">
        <f t="shared" si="58"/>
        <v>10</v>
      </c>
      <c r="BY211" s="2">
        <f t="shared" si="59"/>
        <v>10</v>
      </c>
      <c r="BZ211" s="2">
        <f t="shared" si="60"/>
        <v>23</v>
      </c>
      <c r="CA211" s="2">
        <f t="shared" si="61"/>
        <v>7</v>
      </c>
      <c r="CB211" s="2">
        <f t="shared" si="62"/>
        <v>8</v>
      </c>
      <c r="CC211" s="2">
        <f t="shared" si="63"/>
        <v>9</v>
      </c>
      <c r="CD211" s="2">
        <f t="shared" si="64"/>
        <v>12</v>
      </c>
      <c r="CE211" s="2">
        <f t="shared" si="65"/>
        <v>12</v>
      </c>
      <c r="CF211" s="2">
        <f t="shared" si="66"/>
        <v>8</v>
      </c>
      <c r="CG211" s="2">
        <f t="shared" si="67"/>
        <v>12</v>
      </c>
      <c r="CH211" s="2">
        <f t="shared" si="71"/>
        <v>5</v>
      </c>
      <c r="CI211" s="2">
        <f t="shared" si="68"/>
        <v>7</v>
      </c>
      <c r="CJ211" s="2">
        <f t="shared" si="69"/>
        <v>14.5</v>
      </c>
      <c r="CK211" s="2">
        <f>55+IF(抽出データ!BJ211=1,60,0)+IF(抽出データ!BK211=1,25,0)+IF(抽出データ!BM211=1,5,0)+IF(抽出データ!BL211=1,5,0)+IF(抽出データ!BN211=1,5,0)</f>
        <v>55</v>
      </c>
      <c r="CL211" s="2">
        <f>(80+IF(抽出データ!BR211=1,12,0)+IF(SUM(抽出データ!BS211:BV211,抽出データ!CB211)&gt;1,22,IF(SUM(抽出データ!BS211:BV211,抽出データ!CB211)=1,11,0)))</f>
        <v>80</v>
      </c>
      <c r="CM211" s="2">
        <f>80+IF(抽出データ!CH211=1,40,0)+IF(抽出データ!CI211=1,20,0)+IF(抽出データ!CJ211=1,20,0)</f>
        <v>80</v>
      </c>
      <c r="CN211" s="2">
        <f>80+IF(抽出データ!CN211=1,10,0)+IF(抽出データ!CO211=1,5,0)+IF(抽出データ!CP211=1,10,0)+12</f>
        <v>92</v>
      </c>
      <c r="CO211" s="2">
        <f>IF(SUM(抽出データ!CT211:CW211)&gt;0,120,100)</f>
        <v>100</v>
      </c>
      <c r="CQ211" s="2">
        <f t="shared" si="70"/>
        <v>72.2</v>
      </c>
    </row>
    <row r="212" spans="1:95">
      <c r="A212" s="2">
        <v>1988</v>
      </c>
      <c r="B212" s="2">
        <v>900</v>
      </c>
      <c r="C212" s="2">
        <v>1</v>
      </c>
      <c r="D212" s="2">
        <f t="shared" si="54"/>
        <v>900</v>
      </c>
      <c r="E212" s="4" t="s">
        <v>200</v>
      </c>
      <c r="F212" s="2">
        <f>IF(抽出データ!S212-2&lt;0,0,抽出データ!S212-2)</f>
        <v>0</v>
      </c>
      <c r="G212" s="2">
        <f>IF(抽出データ!T212-2&lt;0,0,抽出データ!T212-2)</f>
        <v>2</v>
      </c>
      <c r="H212" s="2">
        <f>IF(抽出データ!U212-2&lt;0,0,抽出データ!U212-2)</f>
        <v>0</v>
      </c>
      <c r="I212" s="2">
        <f>IF(抽出データ!V212-2&lt;0,0,抽出データ!V212-2)</f>
        <v>2</v>
      </c>
      <c r="J212" s="2">
        <f>MIN(2,IF(抽出データ!W212-2&lt;0,0,抽出データ!W212-2))</f>
        <v>0</v>
      </c>
      <c r="K212" s="2">
        <f>IF(抽出データ!X212-2&lt;0,0,抽出データ!X212-2)</f>
        <v>0</v>
      </c>
      <c r="L212" s="2">
        <f>IF(抽出データ!Y212-2&lt;0,0,抽出データ!Y212-2)</f>
        <v>0</v>
      </c>
      <c r="M212" s="2">
        <f>IF(抽出データ!Z212-2&lt;0,0,抽出データ!Z212-2)</f>
        <v>0</v>
      </c>
      <c r="N212" s="2">
        <f>IF(抽出データ!AB212-2&lt;0,0,抽出データ!AB212-2)</f>
        <v>0</v>
      </c>
      <c r="O212" s="2">
        <f>IF(抽出データ!AC212-2&lt;0,0,抽出データ!AC212-2)</f>
        <v>2</v>
      </c>
      <c r="P212" s="2">
        <f>IF(抽出データ!AD212-2&lt;0,0,抽出データ!AD212-2)</f>
        <v>2</v>
      </c>
      <c r="Q212" s="2">
        <f>IF(抽出データ!AE212-2&lt;0,0,抽出データ!AE212-2)</f>
        <v>2</v>
      </c>
      <c r="R212" s="2">
        <f>IF(抽出データ!AF212-2&lt;0,0,抽出データ!AF212-2)</f>
        <v>0</v>
      </c>
      <c r="S212" s="2">
        <f>IF(抽出データ!AG212-2&lt;0,0,抽出データ!AG212-2)</f>
        <v>0</v>
      </c>
      <c r="T212" s="2">
        <f>IF(抽出データ!AH212-2&lt;0,0,抽出データ!AH212-2)</f>
        <v>0</v>
      </c>
      <c r="U212" s="2">
        <f>IF(抽出データ!AI212-2&lt;0,0,抽出データ!AI212-2)</f>
        <v>0</v>
      </c>
      <c r="V212" s="2">
        <f>IF(抽出データ!AJ212-2&lt;0,0,抽出データ!AJ212-2)</f>
        <v>0</v>
      </c>
      <c r="W212" s="2">
        <f>IF(抽出データ!AK212-2&lt;0,0,抽出データ!AK212-2)</f>
        <v>2</v>
      </c>
      <c r="X212" s="2">
        <f>IF(抽出データ!AL212-2&lt;0,0,抽出データ!AL212-2)</f>
        <v>2</v>
      </c>
      <c r="Y212" s="2">
        <f>IF(抽出データ!AM212-2&lt;0,0,抽出データ!AM212-2)</f>
        <v>0</v>
      </c>
      <c r="Z212" s="2">
        <f>IF(抽出データ!AN212-2&lt;0,0,抽出データ!AN212-2)</f>
        <v>0</v>
      </c>
      <c r="AA212" s="2">
        <f>IF(抽出データ!AO212-2&lt;0,0,抽出データ!AO212-2)</f>
        <v>0</v>
      </c>
      <c r="AB212" s="2">
        <f>IF(抽出データ!AP212-2&lt;0,0,抽出データ!AP212-2)</f>
        <v>2</v>
      </c>
      <c r="AC212" s="2">
        <f>IF(抽出データ!AQ212-2&lt;0,0,抽出データ!AQ212-2)</f>
        <v>2</v>
      </c>
      <c r="AD212" s="2">
        <f>IF(抽出データ!AR212-2&lt;=0,1,2)</f>
        <v>1</v>
      </c>
      <c r="AE212" s="2">
        <f>IF(抽出データ!AS212-2&lt;=0,1,2)</f>
        <v>2</v>
      </c>
      <c r="AF212" s="2">
        <f>IF(抽出データ!AT212-2&lt;=0,1,2)</f>
        <v>2</v>
      </c>
      <c r="AG212" s="2">
        <f>IF(抽出データ!AU212-2&lt;=0,1,2)</f>
        <v>1</v>
      </c>
      <c r="AH212" s="2">
        <f>IF(抽出データ!AV212-2&lt;=0,1,2)</f>
        <v>1</v>
      </c>
      <c r="AI212" s="2">
        <f>IF(抽出データ!AW212-2&lt;=0,1,2)</f>
        <v>1</v>
      </c>
      <c r="AJ212" s="2">
        <f>IF(抽出データ!AX212-2&lt;=0,1,2)</f>
        <v>1</v>
      </c>
      <c r="AK212" s="2">
        <f>IF(抽出データ!AY212-2&lt;=0,1,2)</f>
        <v>1</v>
      </c>
      <c r="AL212" s="2">
        <f>IF(抽出データ!AZ212-2&lt;0,0,抽出データ!AZ212-2)</f>
        <v>1</v>
      </c>
      <c r="AM212" s="2">
        <f>IF(抽出データ!BB212-2&lt;0,0,抽出データ!BB212-2)</f>
        <v>0</v>
      </c>
      <c r="AN212" s="2">
        <f>IF(抽出データ!BD212-2&lt;0,0,抽出データ!BD212-2)</f>
        <v>0</v>
      </c>
      <c r="AO212" s="2">
        <f>MIN(2,IF(抽出データ!BE212-2&lt;0,0,抽出データ!BE212-2))</f>
        <v>0</v>
      </c>
      <c r="AP212" s="2">
        <f>IF(抽出データ!BF212-2&lt;0,0,抽出データ!BF212-2)</f>
        <v>2</v>
      </c>
      <c r="AQ212" s="2">
        <f>IF(抽出データ!BG212-2&lt;0,0,抽出データ!BG212-2)</f>
        <v>1</v>
      </c>
      <c r="AR212" s="2">
        <f>IF(抽出データ!BH212-2&lt;0,0,抽出データ!BH212-2)</f>
        <v>0</v>
      </c>
      <c r="AS212" s="2">
        <f t="shared" si="55"/>
        <v>0</v>
      </c>
      <c r="AT212" s="2">
        <f>IF(抽出データ!DB212-2&lt;=0,1,2)</f>
        <v>1</v>
      </c>
      <c r="AU212" s="2">
        <f>IF(抽出データ!DD212-2&lt;0,0,抽出データ!DD212-2)</f>
        <v>0</v>
      </c>
      <c r="AV212" s="2">
        <f>IF(抽出データ!DE212-2&lt;0,0,抽出データ!DE212-2)</f>
        <v>0</v>
      </c>
      <c r="AW212" s="2">
        <f>IF(抽出データ!DF212-2&lt;0,0,IF(抽出データ!DF212&gt;3,2,1))</f>
        <v>1</v>
      </c>
      <c r="AX212" s="2">
        <f>IF(抽出データ!DG212-2&lt;=0,1,2)</f>
        <v>2</v>
      </c>
      <c r="AY212" s="8">
        <v>5</v>
      </c>
      <c r="AZ212" s="2">
        <v>3</v>
      </c>
      <c r="BA212" s="2">
        <v>4</v>
      </c>
      <c r="BI212" s="4" t="s">
        <v>445</v>
      </c>
      <c r="BJ212" s="2">
        <v>1</v>
      </c>
      <c r="BK212" s="2">
        <v>100</v>
      </c>
      <c r="BL212" s="2">
        <v>2</v>
      </c>
      <c r="BN212" s="2">
        <v>3200</v>
      </c>
      <c r="BO212" s="2">
        <v>3</v>
      </c>
      <c r="BP212" s="2">
        <v>3</v>
      </c>
      <c r="BQ212" s="2">
        <v>3</v>
      </c>
      <c r="BR212" s="2">
        <v>3</v>
      </c>
      <c r="BS212" s="2">
        <v>3</v>
      </c>
      <c r="BT212" s="2">
        <v>3</v>
      </c>
      <c r="BV212" s="2">
        <f t="shared" si="56"/>
        <v>38.5</v>
      </c>
      <c r="BW212" s="2">
        <f t="shared" si="57"/>
        <v>15</v>
      </c>
      <c r="BX212" s="2">
        <f t="shared" si="58"/>
        <v>10</v>
      </c>
      <c r="BY212" s="2">
        <f t="shared" si="59"/>
        <v>10</v>
      </c>
      <c r="BZ212" s="2">
        <f t="shared" si="60"/>
        <v>26</v>
      </c>
      <c r="CA212" s="2">
        <f t="shared" si="61"/>
        <v>8</v>
      </c>
      <c r="CB212" s="2">
        <f t="shared" si="62"/>
        <v>6</v>
      </c>
      <c r="CC212" s="2">
        <f t="shared" si="63"/>
        <v>8</v>
      </c>
      <c r="CD212" s="2">
        <f t="shared" si="64"/>
        <v>13</v>
      </c>
      <c r="CE212" s="2">
        <f t="shared" si="65"/>
        <v>15</v>
      </c>
      <c r="CF212" s="2">
        <f t="shared" si="66"/>
        <v>10</v>
      </c>
      <c r="CG212" s="2">
        <f t="shared" si="67"/>
        <v>12</v>
      </c>
      <c r="CH212" s="2">
        <f t="shared" si="71"/>
        <v>4</v>
      </c>
      <c r="CI212" s="2">
        <f t="shared" si="68"/>
        <v>8</v>
      </c>
      <c r="CJ212" s="2">
        <f t="shared" si="69"/>
        <v>9.5</v>
      </c>
      <c r="CK212" s="2">
        <f>55+IF(抽出データ!BJ212=1,60,0)+IF(抽出データ!BK212=1,25,0)+IF(抽出データ!BM212=1,5,0)+IF(抽出データ!BL212=1,5,0)+IF(抽出データ!BN212=1,5,0)</f>
        <v>55</v>
      </c>
      <c r="CL212" s="2">
        <f>(80+IF(抽出データ!BR212=1,12,0)+IF(SUM(抽出データ!BS212:BV212,抽出データ!CB212)&gt;1,22,IF(SUM(抽出データ!BS212:BV212,抽出データ!CB212)=1,11,0)))</f>
        <v>80</v>
      </c>
      <c r="CM212" s="2">
        <f>80+IF(抽出データ!CH212=1,40,0)+IF(抽出データ!CI212=1,20,0)+IF(抽出データ!CJ212=1,20,0)</f>
        <v>80</v>
      </c>
      <c r="CN212" s="2">
        <f>80+IF(抽出データ!CN212=1,10,0)+IF(抽出データ!CO212=1,5,0)+IF(抽出データ!CP212=1,10,0)+12</f>
        <v>92</v>
      </c>
      <c r="CO212" s="2">
        <f>IF(SUM(抽出データ!CT212:CW212)&gt;0,120,100)</f>
        <v>100</v>
      </c>
      <c r="CQ212" s="2">
        <f t="shared" si="70"/>
        <v>72.2</v>
      </c>
    </row>
    <row r="213" spans="1:95">
      <c r="A213" s="2">
        <v>2001</v>
      </c>
      <c r="B213" s="2">
        <v>860</v>
      </c>
      <c r="C213" s="2">
        <v>4</v>
      </c>
      <c r="D213" s="2">
        <f t="shared" si="54"/>
        <v>215</v>
      </c>
      <c r="E213" s="4" t="s">
        <v>92</v>
      </c>
      <c r="F213" s="2">
        <f>IF(抽出データ!S213-2&lt;0,0,抽出データ!S213-2)</f>
        <v>2</v>
      </c>
      <c r="G213" s="2">
        <f>IF(抽出データ!T213-2&lt;0,0,抽出データ!T213-2)</f>
        <v>1</v>
      </c>
      <c r="H213" s="2">
        <f>IF(抽出データ!U213-2&lt;0,0,抽出データ!U213-2)</f>
        <v>2</v>
      </c>
      <c r="I213" s="2">
        <f>IF(抽出データ!V213-2&lt;0,0,抽出データ!V213-2)</f>
        <v>1</v>
      </c>
      <c r="J213" s="2">
        <f>MIN(2,IF(抽出データ!W213-2&lt;0,0,抽出データ!W213-2))</f>
        <v>0</v>
      </c>
      <c r="K213" s="2">
        <f>IF(抽出データ!X213-2&lt;0,0,抽出データ!X213-2)</f>
        <v>0</v>
      </c>
      <c r="L213" s="2">
        <f>IF(抽出データ!Y213-2&lt;0,0,抽出データ!Y213-2)</f>
        <v>1</v>
      </c>
      <c r="M213" s="2">
        <f>IF(抽出データ!Z213-2&lt;0,0,抽出データ!Z213-2)</f>
        <v>2</v>
      </c>
      <c r="N213" s="2">
        <f>IF(抽出データ!AB213-2&lt;0,0,抽出データ!AB213-2)</f>
        <v>2</v>
      </c>
      <c r="O213" s="2">
        <f>IF(抽出データ!AC213-2&lt;0,0,抽出データ!AC213-2)</f>
        <v>2</v>
      </c>
      <c r="P213" s="2">
        <f>IF(抽出データ!AD213-2&lt;0,0,抽出データ!AD213-2)</f>
        <v>2</v>
      </c>
      <c r="Q213" s="2">
        <f>IF(抽出データ!AE213-2&lt;0,0,抽出データ!AE213-2)</f>
        <v>2</v>
      </c>
      <c r="R213" s="2">
        <f>IF(抽出データ!AF213-2&lt;0,0,抽出データ!AF213-2)</f>
        <v>1</v>
      </c>
      <c r="S213" s="2">
        <f>IF(抽出データ!AG213-2&lt;0,0,抽出データ!AG213-2)</f>
        <v>1</v>
      </c>
      <c r="T213" s="2">
        <f>IF(抽出データ!AH213-2&lt;0,0,抽出データ!AH213-2)</f>
        <v>1</v>
      </c>
      <c r="U213" s="2">
        <f>IF(抽出データ!AI213-2&lt;0,0,抽出データ!AI213-2)</f>
        <v>1</v>
      </c>
      <c r="V213" s="2">
        <f>IF(抽出データ!AJ213-2&lt;0,0,抽出データ!AJ213-2)</f>
        <v>1</v>
      </c>
      <c r="W213" s="2">
        <f>IF(抽出データ!AK213-2&lt;0,0,抽出データ!AK213-2)</f>
        <v>2</v>
      </c>
      <c r="X213" s="2">
        <f>IF(抽出データ!AL213-2&lt;0,0,抽出データ!AL213-2)</f>
        <v>1</v>
      </c>
      <c r="Y213" s="2">
        <f>IF(抽出データ!AM213-2&lt;0,0,抽出データ!AM213-2)</f>
        <v>1</v>
      </c>
      <c r="Z213" s="2">
        <f>IF(抽出データ!AN213-2&lt;0,0,抽出データ!AN213-2)</f>
        <v>1</v>
      </c>
      <c r="AA213" s="2">
        <f>IF(抽出データ!AO213-2&lt;0,0,抽出データ!AO213-2)</f>
        <v>1</v>
      </c>
      <c r="AB213" s="2">
        <f>IF(抽出データ!AP213-2&lt;0,0,抽出データ!AP213-2)</f>
        <v>2</v>
      </c>
      <c r="AC213" s="2">
        <f>IF(抽出データ!AQ213-2&lt;0,0,抽出データ!AQ213-2)</f>
        <v>2</v>
      </c>
      <c r="AD213" s="2">
        <f>IF(抽出データ!AR213-2&lt;=0,1,2)</f>
        <v>2</v>
      </c>
      <c r="AE213" s="2">
        <f>IF(抽出データ!AS213-2&lt;=0,1,2)</f>
        <v>2</v>
      </c>
      <c r="AF213" s="2">
        <f>IF(抽出データ!AT213-2&lt;=0,1,2)</f>
        <v>2</v>
      </c>
      <c r="AG213" s="2">
        <f>IF(抽出データ!AU213-2&lt;=0,1,2)</f>
        <v>2</v>
      </c>
      <c r="AH213" s="2">
        <f>IF(抽出データ!AV213-2&lt;=0,1,2)</f>
        <v>2</v>
      </c>
      <c r="AI213" s="2">
        <f>IF(抽出データ!AW213-2&lt;=0,1,2)</f>
        <v>2</v>
      </c>
      <c r="AJ213" s="2">
        <f>IF(抽出データ!AX213-2&lt;=0,1,2)</f>
        <v>2</v>
      </c>
      <c r="AK213" s="2">
        <f>IF(抽出データ!AY213-2&lt;=0,1,2)</f>
        <v>2</v>
      </c>
      <c r="AL213" s="2">
        <f>IF(抽出データ!AZ213-2&lt;0,0,抽出データ!AZ213-2)</f>
        <v>1</v>
      </c>
      <c r="AM213" s="2">
        <f>IF(抽出データ!BB213-2&lt;0,0,抽出データ!BB213-2)</f>
        <v>1</v>
      </c>
      <c r="AN213" s="2">
        <f>IF(抽出データ!BD213-2&lt;0,0,抽出データ!BD213-2)</f>
        <v>0</v>
      </c>
      <c r="AO213" s="2">
        <f>MIN(2,IF(抽出データ!BE213-2&lt;0,0,抽出データ!BE213-2))</f>
        <v>1</v>
      </c>
      <c r="AP213" s="2">
        <f>IF(抽出データ!BF213-2&lt;0,0,抽出データ!BF213-2)</f>
        <v>1</v>
      </c>
      <c r="AQ213" s="2">
        <f>IF(抽出データ!BG213-2&lt;0,0,抽出データ!BG213-2)</f>
        <v>1</v>
      </c>
      <c r="AR213" s="2">
        <f>IF(抽出データ!BH213-2&lt;0,0,抽出データ!BH213-2)</f>
        <v>1</v>
      </c>
      <c r="AS213" s="2">
        <f t="shared" si="55"/>
        <v>0</v>
      </c>
      <c r="AT213" s="2">
        <f>IF(抽出データ!DB213-2&lt;=0,1,2)</f>
        <v>2</v>
      </c>
      <c r="AU213" s="2">
        <f>IF(抽出データ!DD213-2&lt;0,0,抽出データ!DD213-2)</f>
        <v>1</v>
      </c>
      <c r="AV213" s="2">
        <f>IF(抽出データ!DE213-2&lt;0,0,抽出データ!DE213-2)</f>
        <v>1</v>
      </c>
      <c r="AW213" s="2">
        <f>IF(抽出データ!DF213-2&lt;0,0,IF(抽出データ!DF213&gt;3,2,1))</f>
        <v>2</v>
      </c>
      <c r="AX213" s="2">
        <f>IF(抽出データ!DG213-2&lt;=0,1,2)</f>
        <v>2</v>
      </c>
      <c r="AY213" s="8">
        <v>4</v>
      </c>
      <c r="AZ213" s="2">
        <v>1</v>
      </c>
      <c r="BA213" s="2">
        <v>3</v>
      </c>
      <c r="BI213" s="4" t="s">
        <v>445</v>
      </c>
      <c r="BJ213" s="2">
        <v>1</v>
      </c>
      <c r="BK213" s="2">
        <v>100</v>
      </c>
      <c r="BL213" s="2">
        <v>1</v>
      </c>
      <c r="BM213" s="2">
        <v>13000</v>
      </c>
      <c r="BO213" s="2">
        <v>4</v>
      </c>
      <c r="BP213" s="2">
        <v>4</v>
      </c>
      <c r="BQ213" s="2">
        <v>4</v>
      </c>
      <c r="BR213" s="2">
        <v>5</v>
      </c>
      <c r="BS213" s="2">
        <v>5</v>
      </c>
      <c r="BT213" s="2">
        <v>5</v>
      </c>
      <c r="BV213" s="2">
        <f t="shared" si="56"/>
        <v>64.5</v>
      </c>
      <c r="BW213" s="2">
        <f t="shared" si="57"/>
        <v>29</v>
      </c>
      <c r="BX213" s="2">
        <f t="shared" si="58"/>
        <v>13</v>
      </c>
      <c r="BY213" s="2">
        <f t="shared" si="59"/>
        <v>18</v>
      </c>
      <c r="BZ213" s="2">
        <f t="shared" si="60"/>
        <v>36</v>
      </c>
      <c r="CA213" s="2">
        <f t="shared" si="61"/>
        <v>17</v>
      </c>
      <c r="CB213" s="2">
        <f t="shared" si="62"/>
        <v>11</v>
      </c>
      <c r="CC213" s="2">
        <f t="shared" si="63"/>
        <v>16</v>
      </c>
      <c r="CD213" s="2">
        <f t="shared" si="64"/>
        <v>23</v>
      </c>
      <c r="CE213" s="2">
        <f t="shared" si="65"/>
        <v>20</v>
      </c>
      <c r="CF213" s="2">
        <f t="shared" si="66"/>
        <v>15</v>
      </c>
      <c r="CG213" s="2">
        <f t="shared" si="67"/>
        <v>20</v>
      </c>
      <c r="CH213" s="2">
        <f t="shared" si="71"/>
        <v>7</v>
      </c>
      <c r="CI213" s="2">
        <f t="shared" si="68"/>
        <v>10</v>
      </c>
      <c r="CJ213" s="2">
        <f t="shared" si="69"/>
        <v>24.5</v>
      </c>
      <c r="CK213" s="2">
        <f>55+IF(抽出データ!BJ213=1,60,0)+IF(抽出データ!BK213=1,25,0)+IF(抽出データ!BM213=1,5,0)+IF(抽出データ!BL213=1,5,0)+IF(抽出データ!BN213=1,5,0)</f>
        <v>55</v>
      </c>
      <c r="CL213" s="2">
        <f>(80+IF(抽出データ!BR213=1,12,0)+IF(SUM(抽出データ!BS213:BV213,抽出データ!CB213)&gt;1,22,IF(SUM(抽出データ!BS213:BV213,抽出データ!CB213)=1,11,0)))</f>
        <v>80</v>
      </c>
      <c r="CM213" s="2">
        <f>80+IF(抽出データ!CH213=1,40,0)+IF(抽出データ!CI213=1,20,0)+IF(抽出データ!CJ213=1,20,0)</f>
        <v>80</v>
      </c>
      <c r="CN213" s="2">
        <f>80+IF(抽出データ!CN213=1,10,0)+IF(抽出データ!CO213=1,5,0)+IF(抽出データ!CP213=1,10,0)+12</f>
        <v>92</v>
      </c>
      <c r="CO213" s="2">
        <f>IF(SUM(抽出データ!CT213:CW213)&gt;0,120,100)</f>
        <v>100</v>
      </c>
      <c r="CQ213" s="2">
        <f t="shared" si="70"/>
        <v>72.2</v>
      </c>
    </row>
    <row r="214" spans="1:95">
      <c r="A214" s="2">
        <v>2006</v>
      </c>
      <c r="B214" s="2">
        <v>120</v>
      </c>
      <c r="C214" s="2">
        <v>3</v>
      </c>
      <c r="D214" s="2">
        <f t="shared" si="54"/>
        <v>40</v>
      </c>
      <c r="E214" s="4" t="s">
        <v>201</v>
      </c>
      <c r="F214" s="2">
        <f>IF(抽出データ!S214-2&lt;0,0,抽出データ!S214-2)</f>
        <v>2</v>
      </c>
      <c r="G214" s="2">
        <f>IF(抽出データ!T214-2&lt;0,0,抽出データ!T214-2)</f>
        <v>1</v>
      </c>
      <c r="H214" s="2">
        <f>IF(抽出データ!U214-2&lt;0,0,抽出データ!U214-2)</f>
        <v>1</v>
      </c>
      <c r="I214" s="2">
        <f>IF(抽出データ!V214-2&lt;0,0,抽出データ!V214-2)</f>
        <v>1</v>
      </c>
      <c r="J214" s="2">
        <f>MIN(2,IF(抽出データ!W214-2&lt;0,0,抽出データ!W214-2))</f>
        <v>2</v>
      </c>
      <c r="K214" s="2">
        <f>IF(抽出データ!X214-2&lt;0,0,抽出データ!X214-2)</f>
        <v>1</v>
      </c>
      <c r="L214" s="2">
        <f>IF(抽出データ!Y214-2&lt;0,0,抽出データ!Y214-2)</f>
        <v>1</v>
      </c>
      <c r="M214" s="2">
        <f>IF(抽出データ!Z214-2&lt;0,0,抽出データ!Z214-2)</f>
        <v>1</v>
      </c>
      <c r="N214" s="2">
        <f>IF(抽出データ!AB214-2&lt;0,0,抽出データ!AB214-2)</f>
        <v>1</v>
      </c>
      <c r="O214" s="2">
        <f>IF(抽出データ!AC214-2&lt;0,0,抽出データ!AC214-2)</f>
        <v>1</v>
      </c>
      <c r="P214" s="2">
        <f>IF(抽出データ!AD214-2&lt;0,0,抽出データ!AD214-2)</f>
        <v>1</v>
      </c>
      <c r="Q214" s="2">
        <f>IF(抽出データ!AE214-2&lt;0,0,抽出データ!AE214-2)</f>
        <v>1</v>
      </c>
      <c r="R214" s="2">
        <f>IF(抽出データ!AF214-2&lt;0,0,抽出データ!AF214-2)</f>
        <v>0</v>
      </c>
      <c r="S214" s="2">
        <f>IF(抽出データ!AG214-2&lt;0,0,抽出データ!AG214-2)</f>
        <v>1</v>
      </c>
      <c r="T214" s="2">
        <f>IF(抽出データ!AH214-2&lt;0,0,抽出データ!AH214-2)</f>
        <v>1</v>
      </c>
      <c r="U214" s="2">
        <f>IF(抽出データ!AI214-2&lt;0,0,抽出データ!AI214-2)</f>
        <v>2</v>
      </c>
      <c r="V214" s="2">
        <f>IF(抽出データ!AJ214-2&lt;0,0,抽出データ!AJ214-2)</f>
        <v>1</v>
      </c>
      <c r="W214" s="2">
        <f>IF(抽出データ!AK214-2&lt;0,0,抽出データ!AK214-2)</f>
        <v>1</v>
      </c>
      <c r="X214" s="2">
        <f>IF(抽出データ!AL214-2&lt;0,0,抽出データ!AL214-2)</f>
        <v>1</v>
      </c>
      <c r="Y214" s="2">
        <f>IF(抽出データ!AM214-2&lt;0,0,抽出データ!AM214-2)</f>
        <v>1</v>
      </c>
      <c r="Z214" s="2">
        <f>IF(抽出データ!AN214-2&lt;0,0,抽出データ!AN214-2)</f>
        <v>1</v>
      </c>
      <c r="AA214" s="2">
        <f>IF(抽出データ!AO214-2&lt;0,0,抽出データ!AO214-2)</f>
        <v>1</v>
      </c>
      <c r="AB214" s="2">
        <f>IF(抽出データ!AP214-2&lt;0,0,抽出データ!AP214-2)</f>
        <v>1</v>
      </c>
      <c r="AC214" s="2">
        <f>IF(抽出データ!AQ214-2&lt;0,0,抽出データ!AQ214-2)</f>
        <v>0</v>
      </c>
      <c r="AD214" s="2">
        <f>IF(抽出データ!AR214-2&lt;=0,1,2)</f>
        <v>2</v>
      </c>
      <c r="AE214" s="2">
        <f>IF(抽出データ!AS214-2&lt;=0,1,2)</f>
        <v>2</v>
      </c>
      <c r="AF214" s="2">
        <f>IF(抽出データ!AT214-2&lt;=0,1,2)</f>
        <v>2</v>
      </c>
      <c r="AG214" s="2">
        <f>IF(抽出データ!AU214-2&lt;=0,1,2)</f>
        <v>2</v>
      </c>
      <c r="AH214" s="2">
        <f>IF(抽出データ!AV214-2&lt;=0,1,2)</f>
        <v>2</v>
      </c>
      <c r="AI214" s="2">
        <f>IF(抽出データ!AW214-2&lt;=0,1,2)</f>
        <v>2</v>
      </c>
      <c r="AJ214" s="2">
        <f>IF(抽出データ!AX214-2&lt;=0,1,2)</f>
        <v>2</v>
      </c>
      <c r="AK214" s="2">
        <f>IF(抽出データ!AY214-2&lt;=0,1,2)</f>
        <v>2</v>
      </c>
      <c r="AL214" s="2">
        <f>IF(抽出データ!AZ214-2&lt;0,0,抽出データ!AZ214-2)</f>
        <v>1</v>
      </c>
      <c r="AM214" s="2">
        <f>IF(抽出データ!BB214-2&lt;0,0,抽出データ!BB214-2)</f>
        <v>1</v>
      </c>
      <c r="AN214" s="2">
        <f>IF(抽出データ!BD214-2&lt;0,0,抽出データ!BD214-2)</f>
        <v>1</v>
      </c>
      <c r="AO214" s="2">
        <f>MIN(2,IF(抽出データ!BE214-2&lt;0,0,抽出データ!BE214-2))</f>
        <v>1</v>
      </c>
      <c r="AP214" s="2">
        <f>IF(抽出データ!BF214-2&lt;0,0,抽出データ!BF214-2)</f>
        <v>1</v>
      </c>
      <c r="AQ214" s="2">
        <f>IF(抽出データ!BG214-2&lt;0,0,抽出データ!BG214-2)</f>
        <v>1</v>
      </c>
      <c r="AR214" s="2">
        <f>IF(抽出データ!BH214-2&lt;0,0,抽出データ!BH214-2)</f>
        <v>1</v>
      </c>
      <c r="AS214" s="2">
        <f t="shared" si="55"/>
        <v>2</v>
      </c>
      <c r="AT214" s="2">
        <f>IF(抽出データ!DB214-2&lt;=0,1,2)</f>
        <v>1</v>
      </c>
      <c r="AU214" s="2">
        <f>IF(抽出データ!DD214-2&lt;0,0,抽出データ!DD214-2)</f>
        <v>1</v>
      </c>
      <c r="AV214" s="2">
        <f>IF(抽出データ!DE214-2&lt;0,0,抽出データ!DE214-2)</f>
        <v>1</v>
      </c>
      <c r="AW214" s="2">
        <f>IF(抽出データ!DF214-2&lt;0,0,IF(抽出データ!DF214&gt;3,2,1))</f>
        <v>2</v>
      </c>
      <c r="AX214" s="2">
        <f>IF(抽出データ!DG214-2&lt;=0,1,2)</f>
        <v>2</v>
      </c>
      <c r="AY214" s="8">
        <v>4</v>
      </c>
      <c r="AZ214" s="2">
        <v>3</v>
      </c>
      <c r="BA214" s="2">
        <v>2</v>
      </c>
      <c r="BB214" s="2">
        <v>0</v>
      </c>
      <c r="BC214" s="2">
        <v>0</v>
      </c>
      <c r="BD214" s="2">
        <v>1</v>
      </c>
      <c r="BE214" s="2">
        <v>0</v>
      </c>
      <c r="BF214" s="2">
        <v>1</v>
      </c>
      <c r="BG214" s="2">
        <v>0</v>
      </c>
      <c r="BH214" s="2">
        <v>0</v>
      </c>
      <c r="BI214" s="4" t="s">
        <v>445</v>
      </c>
      <c r="BJ214" s="2">
        <v>2</v>
      </c>
      <c r="BL214" s="2">
        <v>3</v>
      </c>
      <c r="BO214" s="2">
        <v>4</v>
      </c>
      <c r="BP214" s="2">
        <v>4</v>
      </c>
      <c r="BQ214" s="2">
        <v>5</v>
      </c>
      <c r="BR214" s="2">
        <v>4</v>
      </c>
      <c r="BS214" s="2">
        <v>3</v>
      </c>
      <c r="BT214" s="2">
        <v>4</v>
      </c>
      <c r="BV214" s="2">
        <f t="shared" si="56"/>
        <v>64.5</v>
      </c>
      <c r="BW214" s="2">
        <f t="shared" si="57"/>
        <v>25</v>
      </c>
      <c r="BX214" s="2">
        <f t="shared" si="58"/>
        <v>10</v>
      </c>
      <c r="BY214" s="2">
        <f t="shared" si="59"/>
        <v>18</v>
      </c>
      <c r="BZ214" s="2">
        <f t="shared" si="60"/>
        <v>31</v>
      </c>
      <c r="CA214" s="2">
        <f t="shared" si="61"/>
        <v>14</v>
      </c>
      <c r="CB214" s="2">
        <f t="shared" si="62"/>
        <v>10</v>
      </c>
      <c r="CC214" s="2">
        <f t="shared" si="63"/>
        <v>11</v>
      </c>
      <c r="CD214" s="2">
        <f t="shared" si="64"/>
        <v>25</v>
      </c>
      <c r="CE214" s="2">
        <f t="shared" si="65"/>
        <v>16</v>
      </c>
      <c r="CF214" s="2">
        <f t="shared" si="66"/>
        <v>11</v>
      </c>
      <c r="CG214" s="2">
        <f t="shared" si="67"/>
        <v>16</v>
      </c>
      <c r="CH214" s="2">
        <f t="shared" si="71"/>
        <v>8</v>
      </c>
      <c r="CI214" s="2">
        <f t="shared" si="68"/>
        <v>9</v>
      </c>
      <c r="CJ214" s="2">
        <f t="shared" si="69"/>
        <v>24.5</v>
      </c>
      <c r="CK214" s="2">
        <f>55+IF(抽出データ!BJ214=1,60,0)+IF(抽出データ!BK214=1,25,0)+IF(抽出データ!BM214=1,5,0)+IF(抽出データ!BL214=1,5,0)+IF(抽出データ!BN214=1,5,0)</f>
        <v>120</v>
      </c>
      <c r="CL214" s="2">
        <f>(80+IF(抽出データ!BR214=1,12,0)+IF(SUM(抽出データ!BS214:BV214,抽出データ!CB214)&gt;1,22,IF(SUM(抽出データ!BS214:BV214,抽出データ!CB214)=1,11,0)))</f>
        <v>102</v>
      </c>
      <c r="CM214" s="2">
        <f>80+IF(抽出データ!CH214=1,40,0)+IF(抽出データ!CI214=1,20,0)+IF(抽出データ!CJ214=1,20,0)</f>
        <v>120</v>
      </c>
      <c r="CN214" s="2">
        <f>80+IF(抽出データ!CN214=1,10,0)+IF(抽出データ!CO214=1,5,0)+IF(抽出データ!CP214=1,10,0)+12</f>
        <v>102</v>
      </c>
      <c r="CO214" s="2">
        <f>IF(SUM(抽出データ!CT214:CW214)&gt;0,120,100)</f>
        <v>120</v>
      </c>
      <c r="CQ214" s="2">
        <f t="shared" si="70"/>
        <v>112.8</v>
      </c>
    </row>
    <row r="215" spans="1:95">
      <c r="A215" s="2">
        <v>2000</v>
      </c>
      <c r="B215" s="2">
        <v>1000</v>
      </c>
      <c r="C215" s="2">
        <v>8</v>
      </c>
      <c r="D215" s="2">
        <f t="shared" si="54"/>
        <v>125</v>
      </c>
      <c r="E215" s="4" t="s">
        <v>60</v>
      </c>
      <c r="F215" s="2">
        <f>IF(抽出データ!S215-2&lt;0,0,抽出データ!S215-2)</f>
        <v>2</v>
      </c>
      <c r="G215" s="2">
        <f>IF(抽出データ!T215-2&lt;0,0,抽出データ!T215-2)</f>
        <v>1</v>
      </c>
      <c r="H215" s="2">
        <f>IF(抽出データ!U215-2&lt;0,0,抽出データ!U215-2)</f>
        <v>1</v>
      </c>
      <c r="I215" s="2">
        <f>IF(抽出データ!V215-2&lt;0,0,抽出データ!V215-2)</f>
        <v>1</v>
      </c>
      <c r="J215" s="2">
        <f>MIN(2,IF(抽出データ!W215-2&lt;0,0,抽出データ!W215-2))</f>
        <v>2</v>
      </c>
      <c r="K215" s="2">
        <f>IF(抽出データ!X215-2&lt;0,0,抽出データ!X215-2)</f>
        <v>1</v>
      </c>
      <c r="L215" s="2">
        <f>IF(抽出データ!Y215-2&lt;0,0,抽出データ!Y215-2)</f>
        <v>1</v>
      </c>
      <c r="M215" s="2">
        <f>IF(抽出データ!Z215-2&lt;0,0,抽出データ!Z215-2)</f>
        <v>1</v>
      </c>
      <c r="N215" s="2">
        <f>IF(抽出データ!AB215-2&lt;0,0,抽出データ!AB215-2)</f>
        <v>2</v>
      </c>
      <c r="O215" s="2">
        <f>IF(抽出データ!AC215-2&lt;0,0,抽出データ!AC215-2)</f>
        <v>1</v>
      </c>
      <c r="P215" s="2">
        <f>IF(抽出データ!AD215-2&lt;0,0,抽出データ!AD215-2)</f>
        <v>1</v>
      </c>
      <c r="Q215" s="2">
        <f>IF(抽出データ!AE215-2&lt;0,0,抽出データ!AE215-2)</f>
        <v>1</v>
      </c>
      <c r="R215" s="2">
        <f>IF(抽出データ!AF215-2&lt;0,0,抽出データ!AF215-2)</f>
        <v>1</v>
      </c>
      <c r="S215" s="2">
        <f>IF(抽出データ!AG215-2&lt;0,0,抽出データ!AG215-2)</f>
        <v>1</v>
      </c>
      <c r="T215" s="2">
        <f>IF(抽出データ!AH215-2&lt;0,0,抽出データ!AH215-2)</f>
        <v>1</v>
      </c>
      <c r="U215" s="2">
        <f>IF(抽出データ!AI215-2&lt;0,0,抽出データ!AI215-2)</f>
        <v>1</v>
      </c>
      <c r="V215" s="2">
        <f>IF(抽出データ!AJ215-2&lt;0,0,抽出データ!AJ215-2)</f>
        <v>1</v>
      </c>
      <c r="W215" s="2">
        <f>IF(抽出データ!AK215-2&lt;0,0,抽出データ!AK215-2)</f>
        <v>1</v>
      </c>
      <c r="X215" s="2">
        <f>IF(抽出データ!AL215-2&lt;0,0,抽出データ!AL215-2)</f>
        <v>1</v>
      </c>
      <c r="Y215" s="2">
        <f>IF(抽出データ!AM215-2&lt;0,0,抽出データ!AM215-2)</f>
        <v>1</v>
      </c>
      <c r="Z215" s="2">
        <f>IF(抽出データ!AN215-2&lt;0,0,抽出データ!AN215-2)</f>
        <v>1</v>
      </c>
      <c r="AA215" s="2">
        <f>IF(抽出データ!AO215-2&lt;0,0,抽出データ!AO215-2)</f>
        <v>2</v>
      </c>
      <c r="AB215" s="2">
        <f>IF(抽出データ!AP215-2&lt;0,0,抽出データ!AP215-2)</f>
        <v>1</v>
      </c>
      <c r="AC215" s="2">
        <f>IF(抽出データ!AQ215-2&lt;0,0,抽出データ!AQ215-2)</f>
        <v>1</v>
      </c>
      <c r="AD215" s="2">
        <f>IF(抽出データ!AR215-2&lt;=0,1,2)</f>
        <v>2</v>
      </c>
      <c r="AE215" s="2">
        <f>IF(抽出データ!AS215-2&lt;=0,1,2)</f>
        <v>2</v>
      </c>
      <c r="AF215" s="2">
        <f>IF(抽出データ!AT215-2&lt;=0,1,2)</f>
        <v>2</v>
      </c>
      <c r="AG215" s="2">
        <f>IF(抽出データ!AU215-2&lt;=0,1,2)</f>
        <v>2</v>
      </c>
      <c r="AH215" s="2">
        <f>IF(抽出データ!AV215-2&lt;=0,1,2)</f>
        <v>2</v>
      </c>
      <c r="AI215" s="2">
        <f>IF(抽出データ!AW215-2&lt;=0,1,2)</f>
        <v>2</v>
      </c>
      <c r="AJ215" s="2">
        <f>IF(抽出データ!AX215-2&lt;=0,1,2)</f>
        <v>2</v>
      </c>
      <c r="AK215" s="2">
        <f>IF(抽出データ!AY215-2&lt;=0,1,2)</f>
        <v>2</v>
      </c>
      <c r="AL215" s="2">
        <f>IF(抽出データ!AZ215-2&lt;0,0,抽出データ!AZ215-2)</f>
        <v>2</v>
      </c>
      <c r="AM215" s="2">
        <f>IF(抽出データ!BB215-2&lt;0,0,抽出データ!BB215-2)</f>
        <v>2</v>
      </c>
      <c r="AN215" s="2">
        <f>IF(抽出データ!BD215-2&lt;0,0,抽出データ!BD215-2)</f>
        <v>2</v>
      </c>
      <c r="AO215" s="2">
        <f>MIN(2,IF(抽出データ!BE215-2&lt;0,0,抽出データ!BE215-2))</f>
        <v>2</v>
      </c>
      <c r="AP215" s="2">
        <f>IF(抽出データ!BF215-2&lt;0,0,抽出データ!BF215-2)</f>
        <v>2</v>
      </c>
      <c r="AQ215" s="2">
        <f>IF(抽出データ!BG215-2&lt;0,0,抽出データ!BG215-2)</f>
        <v>2</v>
      </c>
      <c r="AR215" s="2">
        <f>IF(抽出データ!BH215-2&lt;0,0,抽出データ!BH215-2)</f>
        <v>2</v>
      </c>
      <c r="AS215" s="2">
        <f t="shared" si="55"/>
        <v>0</v>
      </c>
      <c r="AT215" s="2">
        <f>IF(抽出データ!DB215-2&lt;=0,1,2)</f>
        <v>2</v>
      </c>
      <c r="AU215" s="2">
        <f>IF(抽出データ!DD215-2&lt;0,0,抽出データ!DD215-2)</f>
        <v>1</v>
      </c>
      <c r="AV215" s="2">
        <f>IF(抽出データ!DE215-2&lt;0,0,抽出データ!DE215-2)</f>
        <v>2</v>
      </c>
      <c r="AW215" s="2">
        <f>IF(抽出データ!DF215-2&lt;0,0,IF(抽出データ!DF215&gt;3,2,1))</f>
        <v>2</v>
      </c>
      <c r="AX215" s="2">
        <f>IF(抽出データ!DG215-2&lt;=0,1,2)</f>
        <v>2</v>
      </c>
      <c r="AY215" s="8">
        <v>5</v>
      </c>
      <c r="AZ215" s="2">
        <v>4</v>
      </c>
      <c r="BA215" s="2">
        <v>4</v>
      </c>
      <c r="BI215" s="4" t="s">
        <v>445</v>
      </c>
      <c r="BJ215" s="2">
        <v>1</v>
      </c>
      <c r="BK215" s="2">
        <v>5</v>
      </c>
      <c r="BL215" s="2">
        <v>3</v>
      </c>
      <c r="BO215" s="2">
        <v>3</v>
      </c>
      <c r="BP215" s="2">
        <v>3</v>
      </c>
      <c r="BQ215" s="2">
        <v>3</v>
      </c>
      <c r="BR215" s="2">
        <v>5</v>
      </c>
      <c r="BS215" s="2">
        <v>3</v>
      </c>
      <c r="BT215" s="2">
        <v>3</v>
      </c>
      <c r="BV215" s="2">
        <f t="shared" si="56"/>
        <v>72</v>
      </c>
      <c r="BW215" s="2">
        <f t="shared" si="57"/>
        <v>26</v>
      </c>
      <c r="BX215" s="2">
        <f t="shared" si="58"/>
        <v>12</v>
      </c>
      <c r="BY215" s="2">
        <f t="shared" si="59"/>
        <v>25</v>
      </c>
      <c r="BZ215" s="2">
        <f t="shared" si="60"/>
        <v>35</v>
      </c>
      <c r="CA215" s="2">
        <f t="shared" si="61"/>
        <v>15</v>
      </c>
      <c r="CB215" s="2">
        <f t="shared" si="62"/>
        <v>14</v>
      </c>
      <c r="CC215" s="2">
        <f t="shared" si="63"/>
        <v>12</v>
      </c>
      <c r="CD215" s="2">
        <f t="shared" si="64"/>
        <v>26</v>
      </c>
      <c r="CE215" s="2">
        <f t="shared" si="65"/>
        <v>18</v>
      </c>
      <c r="CF215" s="2">
        <f t="shared" si="66"/>
        <v>12</v>
      </c>
      <c r="CG215" s="2">
        <f t="shared" si="67"/>
        <v>17</v>
      </c>
      <c r="CH215" s="2">
        <f t="shared" si="71"/>
        <v>8</v>
      </c>
      <c r="CI215" s="2">
        <f t="shared" si="68"/>
        <v>15</v>
      </c>
      <c r="CJ215" s="2">
        <f t="shared" si="69"/>
        <v>29</v>
      </c>
      <c r="CK215" s="2">
        <f>55+IF(抽出データ!BJ215=1,60,0)+IF(抽出データ!BK215=1,25,0)+IF(抽出データ!BM215=1,5,0)+IF(抽出データ!BL215=1,5,0)+IF(抽出データ!BN215=1,5,0)</f>
        <v>60</v>
      </c>
      <c r="CL215" s="2">
        <f>(80+IF(抽出データ!BR215=1,12,0)+IF(SUM(抽出データ!BS215:BV215,抽出データ!CB215)&gt;1,22,IF(SUM(抽出データ!BS215:BV215,抽出データ!CB215)=1,11,0)))</f>
        <v>91</v>
      </c>
      <c r="CM215" s="2">
        <f>80+IF(抽出データ!CH215=1,40,0)+IF(抽出データ!CI215=1,20,0)+IF(抽出データ!CJ215=1,20,0)</f>
        <v>100</v>
      </c>
      <c r="CN215" s="2">
        <f>80+IF(抽出データ!CN215=1,10,0)+IF(抽出データ!CO215=1,5,0)+IF(抽出データ!CP215=1,10,0)+12</f>
        <v>97</v>
      </c>
      <c r="CO215" s="2">
        <f>IF(SUM(抽出データ!CT215:CW215)&gt;0,120,100)</f>
        <v>120</v>
      </c>
      <c r="CQ215" s="2">
        <f t="shared" si="70"/>
        <v>82</v>
      </c>
    </row>
    <row r="216" spans="1:95">
      <c r="A216" s="2">
        <v>1964</v>
      </c>
      <c r="B216" s="2">
        <v>200</v>
      </c>
      <c r="C216" s="2">
        <v>2</v>
      </c>
      <c r="D216" s="2">
        <f t="shared" si="54"/>
        <v>100</v>
      </c>
      <c r="E216" s="4" t="s">
        <v>202</v>
      </c>
      <c r="F216" s="2">
        <f>IF(抽出データ!S216-2&lt;0,0,抽出データ!S216-2)</f>
        <v>2</v>
      </c>
      <c r="G216" s="2">
        <f>IF(抽出データ!T216-2&lt;0,0,抽出データ!T216-2)</f>
        <v>2</v>
      </c>
      <c r="H216" s="2">
        <f>IF(抽出データ!U216-2&lt;0,0,抽出データ!U216-2)</f>
        <v>2</v>
      </c>
      <c r="I216" s="2">
        <f>IF(抽出データ!V216-2&lt;0,0,抽出データ!V216-2)</f>
        <v>1</v>
      </c>
      <c r="J216" s="2">
        <f>MIN(2,IF(抽出データ!W216-2&lt;0,0,抽出データ!W216-2))</f>
        <v>1</v>
      </c>
      <c r="K216" s="2">
        <f>IF(抽出データ!X216-2&lt;0,0,抽出データ!X216-2)</f>
        <v>0</v>
      </c>
      <c r="L216" s="2">
        <f>IF(抽出データ!Y216-2&lt;0,0,抽出データ!Y216-2)</f>
        <v>0</v>
      </c>
      <c r="M216" s="2">
        <f>IF(抽出データ!Z216-2&lt;0,0,抽出データ!Z216-2)</f>
        <v>1</v>
      </c>
      <c r="N216" s="2">
        <f>IF(抽出データ!AB216-2&lt;0,0,抽出データ!AB216-2)</f>
        <v>1</v>
      </c>
      <c r="O216" s="2">
        <f>IF(抽出データ!AC216-2&lt;0,0,抽出データ!AC216-2)</f>
        <v>2</v>
      </c>
      <c r="P216" s="2">
        <f>IF(抽出データ!AD216-2&lt;0,0,抽出データ!AD216-2)</f>
        <v>2</v>
      </c>
      <c r="Q216" s="2">
        <f>IF(抽出データ!AE216-2&lt;0,0,抽出データ!AE216-2)</f>
        <v>2</v>
      </c>
      <c r="R216" s="2">
        <f>IF(抽出データ!AF216-2&lt;0,0,抽出データ!AF216-2)</f>
        <v>2</v>
      </c>
      <c r="S216" s="2">
        <f>IF(抽出データ!AG216-2&lt;0,0,抽出データ!AG216-2)</f>
        <v>1</v>
      </c>
      <c r="T216" s="2">
        <f>IF(抽出データ!AH216-2&lt;0,0,抽出データ!AH216-2)</f>
        <v>1</v>
      </c>
      <c r="U216" s="2">
        <f>IF(抽出データ!AI216-2&lt;0,0,抽出データ!AI216-2)</f>
        <v>2</v>
      </c>
      <c r="V216" s="2">
        <f>IF(抽出データ!AJ216-2&lt;0,0,抽出データ!AJ216-2)</f>
        <v>2</v>
      </c>
      <c r="W216" s="2">
        <f>IF(抽出データ!AK216-2&lt;0,0,抽出データ!AK216-2)</f>
        <v>1</v>
      </c>
      <c r="X216" s="2">
        <f>IF(抽出データ!AL216-2&lt;0,0,抽出データ!AL216-2)</f>
        <v>0</v>
      </c>
      <c r="Y216" s="2">
        <f>IF(抽出データ!AM216-2&lt;0,0,抽出データ!AM216-2)</f>
        <v>1</v>
      </c>
      <c r="Z216" s="2">
        <f>IF(抽出データ!AN216-2&lt;0,0,抽出データ!AN216-2)</f>
        <v>2</v>
      </c>
      <c r="AA216" s="2">
        <f>IF(抽出データ!AO216-2&lt;0,0,抽出データ!AO216-2)</f>
        <v>2</v>
      </c>
      <c r="AB216" s="2">
        <f>IF(抽出データ!AP216-2&lt;0,0,抽出データ!AP216-2)</f>
        <v>2</v>
      </c>
      <c r="AC216" s="2">
        <f>IF(抽出データ!AQ216-2&lt;0,0,抽出データ!AQ216-2)</f>
        <v>2</v>
      </c>
      <c r="AD216" s="2">
        <f>IF(抽出データ!AR216-2&lt;=0,1,2)</f>
        <v>1</v>
      </c>
      <c r="AE216" s="2">
        <f>IF(抽出データ!AS216-2&lt;=0,1,2)</f>
        <v>1</v>
      </c>
      <c r="AF216" s="2">
        <f>IF(抽出データ!AT216-2&lt;=0,1,2)</f>
        <v>1</v>
      </c>
      <c r="AG216" s="2">
        <f>IF(抽出データ!AU216-2&lt;=0,1,2)</f>
        <v>1</v>
      </c>
      <c r="AH216" s="2">
        <f>IF(抽出データ!AV216-2&lt;=0,1,2)</f>
        <v>1</v>
      </c>
      <c r="AI216" s="2">
        <f>IF(抽出データ!AW216-2&lt;=0,1,2)</f>
        <v>1</v>
      </c>
      <c r="AJ216" s="2">
        <f>IF(抽出データ!AX216-2&lt;=0,1,2)</f>
        <v>1</v>
      </c>
      <c r="AK216" s="2">
        <f>IF(抽出データ!AY216-2&lt;=0,1,2)</f>
        <v>1</v>
      </c>
      <c r="AL216" s="2">
        <f>IF(抽出データ!AZ216-2&lt;0,0,抽出データ!AZ216-2)</f>
        <v>0</v>
      </c>
      <c r="AM216" s="2">
        <f>IF(抽出データ!BB216-2&lt;0,0,抽出データ!BB216-2)</f>
        <v>0</v>
      </c>
      <c r="AN216" s="2">
        <f>IF(抽出データ!BD216-2&lt;0,0,抽出データ!BD216-2)</f>
        <v>0</v>
      </c>
      <c r="AO216" s="2">
        <f>MIN(2,IF(抽出データ!BE216-2&lt;0,0,抽出データ!BE216-2))</f>
        <v>0</v>
      </c>
      <c r="AP216" s="2">
        <f>IF(抽出データ!BF216-2&lt;0,0,抽出データ!BF216-2)</f>
        <v>0</v>
      </c>
      <c r="AQ216" s="2">
        <f>IF(抽出データ!BG216-2&lt;0,0,抽出データ!BG216-2)</f>
        <v>2</v>
      </c>
      <c r="AR216" s="2">
        <f>IF(抽出データ!BH216-2&lt;0,0,抽出データ!BH216-2)</f>
        <v>1</v>
      </c>
      <c r="AS216" s="2">
        <f t="shared" si="55"/>
        <v>0</v>
      </c>
      <c r="AT216" s="2">
        <f>IF(抽出データ!DB216-2&lt;=0,1,2)</f>
        <v>1</v>
      </c>
      <c r="AU216" s="2">
        <f>IF(抽出データ!DD216-2&lt;0,0,抽出データ!DD216-2)</f>
        <v>0</v>
      </c>
      <c r="AV216" s="2">
        <f>IF(抽出データ!DE216-2&lt;0,0,抽出データ!DE216-2)</f>
        <v>0</v>
      </c>
      <c r="AW216" s="2">
        <f>IF(抽出データ!DF216-2&lt;0,0,IF(抽出データ!DF216&gt;3,2,1))</f>
        <v>1</v>
      </c>
      <c r="AX216" s="2">
        <f>IF(抽出データ!DG216-2&lt;=0,1,2)</f>
        <v>1</v>
      </c>
      <c r="AY216" s="8">
        <v>5</v>
      </c>
      <c r="AZ216" s="2">
        <v>2</v>
      </c>
      <c r="BA216" s="2">
        <v>2</v>
      </c>
      <c r="BB216" s="2">
        <v>1</v>
      </c>
      <c r="BC216" s="2">
        <v>1</v>
      </c>
      <c r="BD216" s="2">
        <v>1</v>
      </c>
      <c r="BE216" s="2">
        <v>0</v>
      </c>
      <c r="BF216" s="2">
        <v>0</v>
      </c>
      <c r="BG216" s="2">
        <v>0</v>
      </c>
      <c r="BH216" s="2">
        <v>0</v>
      </c>
      <c r="BI216" s="4" t="s">
        <v>445</v>
      </c>
      <c r="BJ216" s="2">
        <v>1</v>
      </c>
      <c r="BK216" s="2">
        <v>100</v>
      </c>
      <c r="BL216" s="2">
        <v>1</v>
      </c>
      <c r="BM216" s="2">
        <v>15000</v>
      </c>
      <c r="BO216" s="2">
        <v>5</v>
      </c>
      <c r="BP216" s="2">
        <v>5</v>
      </c>
      <c r="BQ216" s="2">
        <v>3</v>
      </c>
      <c r="BR216" s="2">
        <v>5</v>
      </c>
      <c r="BS216" s="2">
        <v>5</v>
      </c>
      <c r="BT216" s="2">
        <v>3</v>
      </c>
      <c r="BV216" s="2">
        <f t="shared" si="56"/>
        <v>48</v>
      </c>
      <c r="BW216" s="2">
        <f t="shared" si="57"/>
        <v>29</v>
      </c>
      <c r="BX216" s="2">
        <f t="shared" si="58"/>
        <v>10</v>
      </c>
      <c r="BY216" s="2">
        <f t="shared" si="59"/>
        <v>6</v>
      </c>
      <c r="BZ216" s="2">
        <f t="shared" si="60"/>
        <v>30</v>
      </c>
      <c r="CA216" s="2">
        <f t="shared" si="61"/>
        <v>15</v>
      </c>
      <c r="CB216" s="2">
        <f t="shared" si="62"/>
        <v>5</v>
      </c>
      <c r="CC216" s="2">
        <f t="shared" si="63"/>
        <v>16</v>
      </c>
      <c r="CD216" s="2">
        <f t="shared" si="64"/>
        <v>18</v>
      </c>
      <c r="CE216" s="2">
        <f t="shared" si="65"/>
        <v>17</v>
      </c>
      <c r="CF216" s="2">
        <f t="shared" si="66"/>
        <v>12</v>
      </c>
      <c r="CG216" s="2">
        <f t="shared" si="67"/>
        <v>19</v>
      </c>
      <c r="CH216" s="2">
        <f t="shared" si="71"/>
        <v>3</v>
      </c>
      <c r="CI216" s="2">
        <f t="shared" si="68"/>
        <v>4</v>
      </c>
      <c r="CJ216" s="2">
        <f t="shared" si="69"/>
        <v>21</v>
      </c>
      <c r="CK216" s="2">
        <f>55+IF(抽出データ!BJ216=1,60,0)+IF(抽出データ!BK216=1,25,0)+IF(抽出データ!BM216=1,5,0)+IF(抽出データ!BL216=1,5,0)+IF(抽出データ!BN216=1,5,0)</f>
        <v>55</v>
      </c>
      <c r="CL216" s="2">
        <f>(80+IF(抽出データ!BR216=1,12,0)+IF(SUM(抽出データ!BS216:BV216,抽出データ!CB216)&gt;1,22,IF(SUM(抽出データ!BS216:BV216,抽出データ!CB216)=1,11,0)))</f>
        <v>80</v>
      </c>
      <c r="CM216" s="2">
        <f>80+IF(抽出データ!CH216=1,40,0)+IF(抽出データ!CI216=1,20,0)+IF(抽出データ!CJ216=1,20,0)</f>
        <v>80</v>
      </c>
      <c r="CN216" s="2">
        <f>80+IF(抽出データ!CN216=1,10,0)+IF(抽出データ!CO216=1,5,0)+IF(抽出データ!CP216=1,10,0)+12</f>
        <v>92</v>
      </c>
      <c r="CO216" s="2">
        <f>IF(SUM(抽出データ!CT216:CW216)&gt;0,120,100)</f>
        <v>100</v>
      </c>
      <c r="CQ216" s="2">
        <f t="shared" si="70"/>
        <v>72.2</v>
      </c>
    </row>
    <row r="217" spans="1:95">
      <c r="A217" s="2">
        <v>1987</v>
      </c>
      <c r="B217" s="2">
        <v>1500</v>
      </c>
      <c r="C217" s="2">
        <v>3</v>
      </c>
      <c r="D217" s="2">
        <f t="shared" si="54"/>
        <v>500</v>
      </c>
      <c r="E217" s="4" t="s">
        <v>203</v>
      </c>
      <c r="F217" s="2">
        <f>IF(抽出データ!S217-2&lt;0,0,抽出データ!S217-2)</f>
        <v>1</v>
      </c>
      <c r="G217" s="2">
        <f>IF(抽出データ!T217-2&lt;0,0,抽出データ!T217-2)</f>
        <v>1</v>
      </c>
      <c r="H217" s="2">
        <f>IF(抽出データ!U217-2&lt;0,0,抽出データ!U217-2)</f>
        <v>0</v>
      </c>
      <c r="I217" s="2">
        <f>IF(抽出データ!V217-2&lt;0,0,抽出データ!V217-2)</f>
        <v>2</v>
      </c>
      <c r="J217" s="2">
        <f>MIN(2,IF(抽出データ!W217-2&lt;0,0,抽出データ!W217-2))</f>
        <v>0</v>
      </c>
      <c r="K217" s="2">
        <f>IF(抽出データ!X217-2&lt;0,0,抽出データ!X217-2)</f>
        <v>0</v>
      </c>
      <c r="L217" s="2">
        <f>IF(抽出データ!Y217-2&lt;0,0,抽出データ!Y217-2)</f>
        <v>0</v>
      </c>
      <c r="M217" s="2">
        <f>IF(抽出データ!Z217-2&lt;0,0,抽出データ!Z217-2)</f>
        <v>0</v>
      </c>
      <c r="N217" s="2">
        <f>IF(抽出データ!AB217-2&lt;0,0,抽出データ!AB217-2)</f>
        <v>2</v>
      </c>
      <c r="O217" s="2">
        <f>IF(抽出データ!AC217-2&lt;0,0,抽出データ!AC217-2)</f>
        <v>1</v>
      </c>
      <c r="P217" s="2">
        <f>IF(抽出データ!AD217-2&lt;0,0,抽出データ!AD217-2)</f>
        <v>1</v>
      </c>
      <c r="Q217" s="2">
        <f>IF(抽出データ!AE217-2&lt;0,0,抽出データ!AE217-2)</f>
        <v>2</v>
      </c>
      <c r="R217" s="2">
        <f>IF(抽出データ!AF217-2&lt;0,0,抽出データ!AF217-2)</f>
        <v>0</v>
      </c>
      <c r="S217" s="2">
        <f>IF(抽出データ!AG217-2&lt;0,0,抽出データ!AG217-2)</f>
        <v>0</v>
      </c>
      <c r="T217" s="2">
        <f>IF(抽出データ!AH217-2&lt;0,0,抽出データ!AH217-2)</f>
        <v>2</v>
      </c>
      <c r="U217" s="2">
        <f>IF(抽出データ!AI217-2&lt;0,0,抽出データ!AI217-2)</f>
        <v>1</v>
      </c>
      <c r="V217" s="2">
        <f>IF(抽出データ!AJ217-2&lt;0,0,抽出データ!AJ217-2)</f>
        <v>0</v>
      </c>
      <c r="W217" s="2">
        <f>IF(抽出データ!AK217-2&lt;0,0,抽出データ!AK217-2)</f>
        <v>0</v>
      </c>
      <c r="X217" s="2">
        <f>IF(抽出データ!AL217-2&lt;0,0,抽出データ!AL217-2)</f>
        <v>2</v>
      </c>
      <c r="Y217" s="2">
        <f>IF(抽出データ!AM217-2&lt;0,0,抽出データ!AM217-2)</f>
        <v>2</v>
      </c>
      <c r="Z217" s="2">
        <f>IF(抽出データ!AN217-2&lt;0,0,抽出データ!AN217-2)</f>
        <v>0</v>
      </c>
      <c r="AA217" s="2">
        <f>IF(抽出データ!AO217-2&lt;0,0,抽出データ!AO217-2)</f>
        <v>2</v>
      </c>
      <c r="AB217" s="2">
        <f>IF(抽出データ!AP217-2&lt;0,0,抽出データ!AP217-2)</f>
        <v>1</v>
      </c>
      <c r="AC217" s="2">
        <f>IF(抽出データ!AQ217-2&lt;0,0,抽出データ!AQ217-2)</f>
        <v>2</v>
      </c>
      <c r="AD217" s="2">
        <f>IF(抽出データ!AR217-2&lt;=0,1,2)</f>
        <v>1</v>
      </c>
      <c r="AE217" s="2">
        <f>IF(抽出データ!AS217-2&lt;=0,1,2)</f>
        <v>1</v>
      </c>
      <c r="AF217" s="2">
        <f>IF(抽出データ!AT217-2&lt;=0,1,2)</f>
        <v>1</v>
      </c>
      <c r="AG217" s="2">
        <f>IF(抽出データ!AU217-2&lt;=0,1,2)</f>
        <v>1</v>
      </c>
      <c r="AH217" s="2">
        <f>IF(抽出データ!AV217-2&lt;=0,1,2)</f>
        <v>1</v>
      </c>
      <c r="AI217" s="2">
        <f>IF(抽出データ!AW217-2&lt;=0,1,2)</f>
        <v>1</v>
      </c>
      <c r="AJ217" s="2">
        <f>IF(抽出データ!AX217-2&lt;=0,1,2)</f>
        <v>1</v>
      </c>
      <c r="AK217" s="2">
        <f>IF(抽出データ!AY217-2&lt;=0,1,2)</f>
        <v>1</v>
      </c>
      <c r="AL217" s="2">
        <f>IF(抽出データ!AZ217-2&lt;0,0,抽出データ!AZ217-2)</f>
        <v>0</v>
      </c>
      <c r="AM217" s="2">
        <f>IF(抽出データ!BB217-2&lt;0,0,抽出データ!BB217-2)</f>
        <v>0</v>
      </c>
      <c r="AN217" s="2">
        <f>IF(抽出データ!BD217-2&lt;0,0,抽出データ!BD217-2)</f>
        <v>0</v>
      </c>
      <c r="AO217" s="2">
        <f>MIN(2,IF(抽出データ!BE217-2&lt;0,0,抽出データ!BE217-2))</f>
        <v>1</v>
      </c>
      <c r="AP217" s="2">
        <f>IF(抽出データ!BF217-2&lt;0,0,抽出データ!BF217-2)</f>
        <v>0</v>
      </c>
      <c r="AQ217" s="2">
        <f>IF(抽出データ!BG217-2&lt;0,0,抽出データ!BG217-2)</f>
        <v>0</v>
      </c>
      <c r="AR217" s="2">
        <f>IF(抽出データ!BH217-2&lt;0,0,抽出データ!BH217-2)</f>
        <v>0</v>
      </c>
      <c r="AS217" s="2">
        <f t="shared" si="55"/>
        <v>0</v>
      </c>
      <c r="AT217" s="2">
        <f>IF(抽出データ!DB217-2&lt;=0,1,2)</f>
        <v>1</v>
      </c>
      <c r="AU217" s="2">
        <f>IF(抽出データ!DD217-2&lt;0,0,抽出データ!DD217-2)</f>
        <v>0</v>
      </c>
      <c r="AV217" s="2">
        <f>IF(抽出データ!DE217-2&lt;0,0,抽出データ!DE217-2)</f>
        <v>1</v>
      </c>
      <c r="AW217" s="2">
        <f>IF(抽出データ!DF217-2&lt;0,0,IF(抽出データ!DF217&gt;3,2,1))</f>
        <v>1</v>
      </c>
      <c r="AX217" s="2">
        <f>IF(抽出データ!DG217-2&lt;=0,1,2)</f>
        <v>1</v>
      </c>
      <c r="AY217" s="8">
        <v>4</v>
      </c>
      <c r="AZ217" s="2">
        <v>1</v>
      </c>
      <c r="BA217" s="2">
        <v>2</v>
      </c>
      <c r="BB217" s="2">
        <v>0</v>
      </c>
      <c r="BC217" s="2">
        <v>1</v>
      </c>
      <c r="BD217" s="2">
        <v>0</v>
      </c>
      <c r="BE217" s="2">
        <v>0</v>
      </c>
      <c r="BF217" s="2">
        <v>0</v>
      </c>
      <c r="BG217" s="2">
        <v>0</v>
      </c>
      <c r="BH217" s="2">
        <v>0</v>
      </c>
      <c r="BI217" s="4" t="s">
        <v>445</v>
      </c>
      <c r="BJ217" s="2">
        <v>1</v>
      </c>
      <c r="BK217" s="2">
        <v>65</v>
      </c>
      <c r="BL217" s="2">
        <v>2</v>
      </c>
      <c r="BN217" s="2">
        <v>20000</v>
      </c>
      <c r="BO217" s="2">
        <v>2</v>
      </c>
      <c r="BP217" s="2">
        <v>2</v>
      </c>
      <c r="BQ217" s="2">
        <v>2</v>
      </c>
      <c r="BR217" s="2">
        <v>3</v>
      </c>
      <c r="BS217" s="2">
        <v>3</v>
      </c>
      <c r="BT217" s="2">
        <v>3</v>
      </c>
      <c r="BV217" s="2">
        <f t="shared" si="56"/>
        <v>35</v>
      </c>
      <c r="BW217" s="2">
        <f t="shared" si="57"/>
        <v>18</v>
      </c>
      <c r="BX217" s="2">
        <f t="shared" si="58"/>
        <v>9</v>
      </c>
      <c r="BY217" s="2">
        <f t="shared" si="59"/>
        <v>8</v>
      </c>
      <c r="BZ217" s="2">
        <f t="shared" si="60"/>
        <v>22</v>
      </c>
      <c r="CA217" s="2">
        <f t="shared" si="61"/>
        <v>11</v>
      </c>
      <c r="CB217" s="2">
        <f t="shared" si="62"/>
        <v>5</v>
      </c>
      <c r="CC217" s="2">
        <f t="shared" si="63"/>
        <v>13</v>
      </c>
      <c r="CD217" s="2">
        <f t="shared" si="64"/>
        <v>13</v>
      </c>
      <c r="CE217" s="2">
        <f t="shared" si="65"/>
        <v>13</v>
      </c>
      <c r="CF217" s="2">
        <f t="shared" si="66"/>
        <v>8</v>
      </c>
      <c r="CG217" s="2">
        <f t="shared" si="67"/>
        <v>13</v>
      </c>
      <c r="CH217" s="2">
        <f t="shared" si="71"/>
        <v>4</v>
      </c>
      <c r="CI217" s="2">
        <f t="shared" si="68"/>
        <v>5</v>
      </c>
      <c r="CJ217" s="2">
        <f t="shared" si="69"/>
        <v>12</v>
      </c>
      <c r="CK217" s="2">
        <f>55+IF(抽出データ!BJ217=1,60,0)+IF(抽出データ!BK217=1,25,0)+IF(抽出データ!BM217=1,5,0)+IF(抽出データ!BL217=1,5,0)+IF(抽出データ!BN217=1,5,0)</f>
        <v>55</v>
      </c>
      <c r="CL217" s="2">
        <f>(80+IF(抽出データ!BR217=1,12,0)+IF(SUM(抽出データ!BS217:BV217,抽出データ!CB217)&gt;1,22,IF(SUM(抽出データ!BS217:BV217,抽出データ!CB217)=1,11,0)))</f>
        <v>80</v>
      </c>
      <c r="CM217" s="2">
        <f>80+IF(抽出データ!CH217=1,40,0)+IF(抽出データ!CI217=1,20,0)+IF(抽出データ!CJ217=1,20,0)</f>
        <v>80</v>
      </c>
      <c r="CN217" s="2">
        <f>80+IF(抽出データ!CN217=1,10,0)+IF(抽出データ!CO217=1,5,0)+IF(抽出データ!CP217=1,10,0)+12</f>
        <v>92</v>
      </c>
      <c r="CO217" s="2">
        <f>IF(SUM(抽出データ!CT217:CW217)&gt;0,120,100)</f>
        <v>100</v>
      </c>
      <c r="CQ217" s="2">
        <f t="shared" si="70"/>
        <v>72.2</v>
      </c>
    </row>
    <row r="218" spans="1:95">
      <c r="A218" s="2">
        <v>1985</v>
      </c>
      <c r="B218" s="2">
        <v>600</v>
      </c>
      <c r="C218" s="2">
        <v>2</v>
      </c>
      <c r="D218" s="2">
        <f t="shared" si="54"/>
        <v>300</v>
      </c>
      <c r="E218" s="4" t="s">
        <v>204</v>
      </c>
      <c r="F218" s="2">
        <f>IF(抽出データ!S218-2&lt;0,0,抽出データ!S218-2)</f>
        <v>2</v>
      </c>
      <c r="G218" s="2">
        <f>IF(抽出データ!T218-2&lt;0,0,抽出データ!T218-2)</f>
        <v>0</v>
      </c>
      <c r="H218" s="2">
        <f>IF(抽出データ!U218-2&lt;0,0,抽出データ!U218-2)</f>
        <v>2</v>
      </c>
      <c r="I218" s="2">
        <f>IF(抽出データ!V218-2&lt;0,0,抽出データ!V218-2)</f>
        <v>2</v>
      </c>
      <c r="J218" s="2">
        <f>MIN(2,IF(抽出データ!W218-2&lt;0,0,抽出データ!W218-2))</f>
        <v>1</v>
      </c>
      <c r="K218" s="2">
        <f>IF(抽出データ!X218-2&lt;0,0,抽出データ!X218-2)</f>
        <v>0</v>
      </c>
      <c r="L218" s="2">
        <f>IF(抽出データ!Y218-2&lt;0,0,抽出データ!Y218-2)</f>
        <v>0</v>
      </c>
      <c r="M218" s="2">
        <f>IF(抽出データ!Z218-2&lt;0,0,抽出データ!Z218-2)</f>
        <v>2</v>
      </c>
      <c r="N218" s="2">
        <f>IF(抽出データ!AB218-2&lt;0,0,抽出データ!AB218-2)</f>
        <v>2</v>
      </c>
      <c r="O218" s="2">
        <f>IF(抽出データ!AC218-2&lt;0,0,抽出データ!AC218-2)</f>
        <v>2</v>
      </c>
      <c r="P218" s="2">
        <f>IF(抽出データ!AD218-2&lt;0,0,抽出データ!AD218-2)</f>
        <v>2</v>
      </c>
      <c r="Q218" s="2">
        <f>IF(抽出データ!AE218-2&lt;0,0,抽出データ!AE218-2)</f>
        <v>2</v>
      </c>
      <c r="R218" s="2">
        <f>IF(抽出データ!AF218-2&lt;0,0,抽出データ!AF218-2)</f>
        <v>2</v>
      </c>
      <c r="S218" s="2">
        <f>IF(抽出データ!AG218-2&lt;0,0,抽出データ!AG218-2)</f>
        <v>2</v>
      </c>
      <c r="T218" s="2">
        <f>IF(抽出データ!AH218-2&lt;0,0,抽出データ!AH218-2)</f>
        <v>2</v>
      </c>
      <c r="U218" s="2">
        <f>IF(抽出データ!AI218-2&lt;0,0,抽出データ!AI218-2)</f>
        <v>0</v>
      </c>
      <c r="V218" s="2">
        <f>IF(抽出データ!AJ218-2&lt;0,0,抽出データ!AJ218-2)</f>
        <v>0</v>
      </c>
      <c r="W218" s="2">
        <f>IF(抽出データ!AK218-2&lt;0,0,抽出データ!AK218-2)</f>
        <v>2</v>
      </c>
      <c r="X218" s="2">
        <f>IF(抽出データ!AL218-2&lt;0,0,抽出データ!AL218-2)</f>
        <v>1</v>
      </c>
      <c r="Y218" s="2">
        <f>IF(抽出データ!AM218-2&lt;0,0,抽出データ!AM218-2)</f>
        <v>2</v>
      </c>
      <c r="Z218" s="2">
        <f>IF(抽出データ!AN218-2&lt;0,0,抽出データ!AN218-2)</f>
        <v>2</v>
      </c>
      <c r="AA218" s="2">
        <f>IF(抽出データ!AO218-2&lt;0,0,抽出データ!AO218-2)</f>
        <v>2</v>
      </c>
      <c r="AB218" s="2">
        <f>IF(抽出データ!AP218-2&lt;0,0,抽出データ!AP218-2)</f>
        <v>2</v>
      </c>
      <c r="AC218" s="2">
        <f>IF(抽出データ!AQ218-2&lt;0,0,抽出データ!AQ218-2)</f>
        <v>1</v>
      </c>
      <c r="AD218" s="2">
        <f>IF(抽出データ!AR218-2&lt;=0,1,2)</f>
        <v>2</v>
      </c>
      <c r="AE218" s="2">
        <f>IF(抽出データ!AS218-2&lt;=0,1,2)</f>
        <v>2</v>
      </c>
      <c r="AF218" s="2">
        <f>IF(抽出データ!AT218-2&lt;=0,1,2)</f>
        <v>2</v>
      </c>
      <c r="AG218" s="2">
        <f>IF(抽出データ!AU218-2&lt;=0,1,2)</f>
        <v>1</v>
      </c>
      <c r="AH218" s="2">
        <f>IF(抽出データ!AV218-2&lt;=0,1,2)</f>
        <v>2</v>
      </c>
      <c r="AI218" s="2">
        <f>IF(抽出データ!AW218-2&lt;=0,1,2)</f>
        <v>1</v>
      </c>
      <c r="AJ218" s="2">
        <f>IF(抽出データ!AX218-2&lt;=0,1,2)</f>
        <v>1</v>
      </c>
      <c r="AK218" s="2">
        <f>IF(抽出データ!AY218-2&lt;=0,1,2)</f>
        <v>2</v>
      </c>
      <c r="AL218" s="2">
        <f>IF(抽出データ!AZ218-2&lt;0,0,抽出データ!AZ218-2)</f>
        <v>0</v>
      </c>
      <c r="AM218" s="2">
        <f>IF(抽出データ!BB218-2&lt;0,0,抽出データ!BB218-2)</f>
        <v>0</v>
      </c>
      <c r="AN218" s="2">
        <f>IF(抽出データ!BD218-2&lt;0,0,抽出データ!BD218-2)</f>
        <v>1</v>
      </c>
      <c r="AO218" s="2">
        <f>MIN(2,IF(抽出データ!BE218-2&lt;0,0,抽出データ!BE218-2))</f>
        <v>1</v>
      </c>
      <c r="AP218" s="2">
        <f>IF(抽出データ!BF218-2&lt;0,0,抽出データ!BF218-2)</f>
        <v>1</v>
      </c>
      <c r="AQ218" s="2">
        <f>IF(抽出データ!BG218-2&lt;0,0,抽出データ!BG218-2)</f>
        <v>0</v>
      </c>
      <c r="AR218" s="2">
        <f>IF(抽出データ!BH218-2&lt;0,0,抽出データ!BH218-2)</f>
        <v>1</v>
      </c>
      <c r="AS218" s="2">
        <f t="shared" si="55"/>
        <v>0</v>
      </c>
      <c r="AT218" s="2">
        <f>IF(抽出データ!DB218-2&lt;=0,1,2)</f>
        <v>1</v>
      </c>
      <c r="AU218" s="2">
        <f>IF(抽出データ!DD218-2&lt;0,0,抽出データ!DD218-2)</f>
        <v>0</v>
      </c>
      <c r="AV218" s="2">
        <f>IF(抽出データ!DE218-2&lt;0,0,抽出データ!DE218-2)</f>
        <v>0</v>
      </c>
      <c r="AW218" s="2">
        <f>IF(抽出データ!DF218-2&lt;0,0,IF(抽出データ!DF218&gt;3,2,1))</f>
        <v>1</v>
      </c>
      <c r="AX218" s="2">
        <f>IF(抽出データ!DG218-2&lt;=0,1,2)</f>
        <v>1</v>
      </c>
      <c r="AY218" s="8">
        <v>2</v>
      </c>
      <c r="AZ218" s="2">
        <v>3</v>
      </c>
      <c r="BA218" s="2">
        <v>2</v>
      </c>
      <c r="BB218" s="2">
        <v>0</v>
      </c>
      <c r="BC218" s="2">
        <v>0</v>
      </c>
      <c r="BD218" s="2">
        <v>0</v>
      </c>
      <c r="BE218" s="2">
        <v>0</v>
      </c>
      <c r="BF218" s="2">
        <v>0</v>
      </c>
      <c r="BG218" s="2">
        <v>1</v>
      </c>
      <c r="BH218" s="2">
        <v>0</v>
      </c>
      <c r="BI218" s="4" t="s">
        <v>445</v>
      </c>
      <c r="BJ218" s="2">
        <v>2</v>
      </c>
      <c r="BL218" s="2">
        <v>3</v>
      </c>
      <c r="BO218" s="2">
        <v>3</v>
      </c>
      <c r="BP218" s="2">
        <v>3</v>
      </c>
      <c r="BQ218" s="2">
        <v>4</v>
      </c>
      <c r="BR218" s="2">
        <v>4</v>
      </c>
      <c r="BS218" s="2">
        <v>4</v>
      </c>
      <c r="BT218" s="2">
        <v>4</v>
      </c>
      <c r="BV218" s="2">
        <f t="shared" si="56"/>
        <v>55</v>
      </c>
      <c r="BW218" s="2">
        <f t="shared" si="57"/>
        <v>32</v>
      </c>
      <c r="BX218" s="2">
        <f t="shared" si="58"/>
        <v>12</v>
      </c>
      <c r="BY218" s="2">
        <f t="shared" si="59"/>
        <v>10</v>
      </c>
      <c r="BZ218" s="2">
        <f t="shared" si="60"/>
        <v>35</v>
      </c>
      <c r="CA218" s="2">
        <f t="shared" si="61"/>
        <v>17</v>
      </c>
      <c r="CB218" s="2">
        <f t="shared" si="62"/>
        <v>6</v>
      </c>
      <c r="CC218" s="2">
        <f t="shared" si="63"/>
        <v>19</v>
      </c>
      <c r="CD218" s="2">
        <f t="shared" si="64"/>
        <v>23</v>
      </c>
      <c r="CE218" s="2">
        <f t="shared" si="65"/>
        <v>19</v>
      </c>
      <c r="CF218" s="2">
        <f t="shared" si="66"/>
        <v>11</v>
      </c>
      <c r="CG218" s="2">
        <f t="shared" si="67"/>
        <v>21</v>
      </c>
      <c r="CH218" s="2">
        <f t="shared" si="71"/>
        <v>3</v>
      </c>
      <c r="CI218" s="2">
        <f t="shared" si="68"/>
        <v>6</v>
      </c>
      <c r="CJ218" s="2">
        <f t="shared" si="69"/>
        <v>20</v>
      </c>
      <c r="CK218" s="2">
        <f>55+IF(抽出データ!BJ218=1,60,0)+IF(抽出データ!BK218=1,25,0)+IF(抽出データ!BM218=1,5,0)+IF(抽出データ!BL218=1,5,0)+IF(抽出データ!BN218=1,5,0)</f>
        <v>55</v>
      </c>
      <c r="CL218" s="2">
        <f>(80+IF(抽出データ!BR218=1,12,0)+IF(SUM(抽出データ!BS218:BV218,抽出データ!CB218)&gt;1,22,IF(SUM(抽出データ!BS218:BV218,抽出データ!CB218)=1,11,0)))</f>
        <v>80</v>
      </c>
      <c r="CM218" s="2">
        <f>80+IF(抽出データ!CH218=1,40,0)+IF(抽出データ!CI218=1,20,0)+IF(抽出データ!CJ218=1,20,0)</f>
        <v>80</v>
      </c>
      <c r="CN218" s="2">
        <f>80+IF(抽出データ!CN218=1,10,0)+IF(抽出データ!CO218=1,5,0)+IF(抽出データ!CP218=1,10,0)+12</f>
        <v>97</v>
      </c>
      <c r="CO218" s="2">
        <f>IF(SUM(抽出データ!CT218:CW218)&gt;0,120,100)</f>
        <v>100</v>
      </c>
      <c r="CQ218" s="2">
        <f t="shared" si="70"/>
        <v>72.7</v>
      </c>
    </row>
    <row r="219" spans="1:95">
      <c r="A219" s="2">
        <v>1970</v>
      </c>
      <c r="B219" s="2">
        <v>500</v>
      </c>
      <c r="C219" s="2">
        <v>3</v>
      </c>
      <c r="D219" s="2">
        <f t="shared" si="54"/>
        <v>166.66666666666666</v>
      </c>
      <c r="E219" s="4" t="s">
        <v>205</v>
      </c>
      <c r="F219" s="2">
        <f>IF(抽出データ!S219-2&lt;0,0,抽出データ!S219-2)</f>
        <v>2</v>
      </c>
      <c r="G219" s="2">
        <f>IF(抽出データ!T219-2&lt;0,0,抽出データ!T219-2)</f>
        <v>0</v>
      </c>
      <c r="H219" s="2">
        <f>IF(抽出データ!U219-2&lt;0,0,抽出データ!U219-2)</f>
        <v>1</v>
      </c>
      <c r="I219" s="2">
        <f>IF(抽出データ!V219-2&lt;0,0,抽出データ!V219-2)</f>
        <v>2</v>
      </c>
      <c r="J219" s="2">
        <f>MIN(2,IF(抽出データ!W219-2&lt;0,0,抽出データ!W219-2))</f>
        <v>0</v>
      </c>
      <c r="K219" s="2">
        <f>IF(抽出データ!X219-2&lt;0,0,抽出データ!X219-2)</f>
        <v>0</v>
      </c>
      <c r="L219" s="2">
        <f>IF(抽出データ!Y219-2&lt;0,0,抽出データ!Y219-2)</f>
        <v>0</v>
      </c>
      <c r="M219" s="2">
        <f>IF(抽出データ!Z219-2&lt;0,0,抽出データ!Z219-2)</f>
        <v>0</v>
      </c>
      <c r="N219" s="2">
        <f>IF(抽出データ!AB219-2&lt;0,0,抽出データ!AB219-2)</f>
        <v>1</v>
      </c>
      <c r="O219" s="2">
        <f>IF(抽出データ!AC219-2&lt;0,0,抽出データ!AC219-2)</f>
        <v>2</v>
      </c>
      <c r="P219" s="2">
        <f>IF(抽出データ!AD219-2&lt;0,0,抽出データ!AD219-2)</f>
        <v>2</v>
      </c>
      <c r="Q219" s="2">
        <f>IF(抽出データ!AE219-2&lt;0,0,抽出データ!AE219-2)</f>
        <v>2</v>
      </c>
      <c r="R219" s="2">
        <f>IF(抽出データ!AF219-2&lt;0,0,抽出データ!AF219-2)</f>
        <v>1</v>
      </c>
      <c r="S219" s="2">
        <f>IF(抽出データ!AG219-2&lt;0,0,抽出データ!AG219-2)</f>
        <v>0</v>
      </c>
      <c r="T219" s="2">
        <f>IF(抽出データ!AH219-2&lt;0,0,抽出データ!AH219-2)</f>
        <v>2</v>
      </c>
      <c r="U219" s="2">
        <f>IF(抽出データ!AI219-2&lt;0,0,抽出データ!AI219-2)</f>
        <v>2</v>
      </c>
      <c r="V219" s="2">
        <f>IF(抽出データ!AJ219-2&lt;0,0,抽出データ!AJ219-2)</f>
        <v>0</v>
      </c>
      <c r="W219" s="2">
        <f>IF(抽出データ!AK219-2&lt;0,0,抽出データ!AK219-2)</f>
        <v>2</v>
      </c>
      <c r="X219" s="2">
        <f>IF(抽出データ!AL219-2&lt;0,0,抽出データ!AL219-2)</f>
        <v>2</v>
      </c>
      <c r="Y219" s="2">
        <f>IF(抽出データ!AM219-2&lt;0,0,抽出データ!AM219-2)</f>
        <v>2</v>
      </c>
      <c r="Z219" s="2">
        <f>IF(抽出データ!AN219-2&lt;0,0,抽出データ!AN219-2)</f>
        <v>0</v>
      </c>
      <c r="AA219" s="2">
        <f>IF(抽出データ!AO219-2&lt;0,0,抽出データ!AO219-2)</f>
        <v>0</v>
      </c>
      <c r="AB219" s="2">
        <f>IF(抽出データ!AP219-2&lt;0,0,抽出データ!AP219-2)</f>
        <v>2</v>
      </c>
      <c r="AC219" s="2">
        <f>IF(抽出データ!AQ219-2&lt;0,0,抽出データ!AQ219-2)</f>
        <v>2</v>
      </c>
      <c r="AD219" s="2">
        <f>IF(抽出データ!AR219-2&lt;=0,1,2)</f>
        <v>1</v>
      </c>
      <c r="AE219" s="2">
        <f>IF(抽出データ!AS219-2&lt;=0,1,2)</f>
        <v>1</v>
      </c>
      <c r="AF219" s="2">
        <f>IF(抽出データ!AT219-2&lt;=0,1,2)</f>
        <v>1</v>
      </c>
      <c r="AG219" s="2">
        <f>IF(抽出データ!AU219-2&lt;=0,1,2)</f>
        <v>1</v>
      </c>
      <c r="AH219" s="2">
        <f>IF(抽出データ!AV219-2&lt;=0,1,2)</f>
        <v>1</v>
      </c>
      <c r="AI219" s="2">
        <f>IF(抽出データ!AW219-2&lt;=0,1,2)</f>
        <v>1</v>
      </c>
      <c r="AJ219" s="2">
        <f>IF(抽出データ!AX219-2&lt;=0,1,2)</f>
        <v>1</v>
      </c>
      <c r="AK219" s="2">
        <f>IF(抽出データ!AY219-2&lt;=0,1,2)</f>
        <v>1</v>
      </c>
      <c r="AL219" s="2">
        <f>IF(抽出データ!AZ219-2&lt;0,0,抽出データ!AZ219-2)</f>
        <v>0</v>
      </c>
      <c r="AM219" s="2">
        <f>IF(抽出データ!BB219-2&lt;0,0,抽出データ!BB219-2)</f>
        <v>0</v>
      </c>
      <c r="AN219" s="2">
        <f>IF(抽出データ!BD219-2&lt;0,0,抽出データ!BD219-2)</f>
        <v>0</v>
      </c>
      <c r="AO219" s="2">
        <f>MIN(2,IF(抽出データ!BE219-2&lt;0,0,抽出データ!BE219-2))</f>
        <v>0</v>
      </c>
      <c r="AP219" s="2">
        <f>IF(抽出データ!BF219-2&lt;0,0,抽出データ!BF219-2)</f>
        <v>0</v>
      </c>
      <c r="AQ219" s="2">
        <f>IF(抽出データ!BG219-2&lt;0,0,抽出データ!BG219-2)</f>
        <v>0</v>
      </c>
      <c r="AR219" s="2">
        <f>IF(抽出データ!BH219-2&lt;0,0,抽出データ!BH219-2)</f>
        <v>0</v>
      </c>
      <c r="AS219" s="2">
        <f t="shared" si="55"/>
        <v>0</v>
      </c>
      <c r="AT219" s="2">
        <f>IF(抽出データ!DB219-2&lt;=0,1,2)</f>
        <v>1</v>
      </c>
      <c r="AU219" s="2">
        <f>IF(抽出データ!DD219-2&lt;0,0,抽出データ!DD219-2)</f>
        <v>2</v>
      </c>
      <c r="AV219" s="2">
        <f>IF(抽出データ!DE219-2&lt;0,0,抽出データ!DE219-2)</f>
        <v>0</v>
      </c>
      <c r="AW219" s="2">
        <f>IF(抽出データ!DF219-2&lt;0,0,IF(抽出データ!DF219&gt;3,2,1))</f>
        <v>1</v>
      </c>
      <c r="AX219" s="2">
        <f>IF(抽出データ!DG219-2&lt;=0,1,2)</f>
        <v>1</v>
      </c>
      <c r="AY219" s="8">
        <v>4</v>
      </c>
      <c r="AZ219" s="2">
        <v>3</v>
      </c>
      <c r="BA219" s="2">
        <v>3</v>
      </c>
      <c r="BI219" s="4" t="s">
        <v>445</v>
      </c>
      <c r="BJ219" s="2">
        <v>1</v>
      </c>
      <c r="BK219" s="2">
        <v>90</v>
      </c>
      <c r="BL219" s="2">
        <v>1</v>
      </c>
      <c r="BM219" s="2">
        <v>4900</v>
      </c>
      <c r="BO219" s="2">
        <v>4</v>
      </c>
      <c r="BP219" s="2">
        <v>4</v>
      </c>
      <c r="BQ219" s="2">
        <v>4</v>
      </c>
      <c r="BR219" s="2">
        <v>4</v>
      </c>
      <c r="BS219" s="2">
        <v>4</v>
      </c>
      <c r="BT219" s="2">
        <v>4</v>
      </c>
      <c r="BV219" s="2">
        <f t="shared" si="56"/>
        <v>40</v>
      </c>
      <c r="BW219" s="2">
        <f t="shared" si="57"/>
        <v>24</v>
      </c>
      <c r="BX219" s="2">
        <f t="shared" si="58"/>
        <v>8</v>
      </c>
      <c r="BY219" s="2">
        <f t="shared" si="59"/>
        <v>8</v>
      </c>
      <c r="BZ219" s="2">
        <f t="shared" si="60"/>
        <v>25</v>
      </c>
      <c r="CA219" s="2">
        <f t="shared" si="61"/>
        <v>13</v>
      </c>
      <c r="CB219" s="2">
        <f t="shared" si="62"/>
        <v>7</v>
      </c>
      <c r="CC219" s="2">
        <f t="shared" si="63"/>
        <v>16</v>
      </c>
      <c r="CD219" s="2">
        <f t="shared" si="64"/>
        <v>12</v>
      </c>
      <c r="CE219" s="2">
        <f t="shared" si="65"/>
        <v>12</v>
      </c>
      <c r="CF219" s="2">
        <f t="shared" si="66"/>
        <v>9</v>
      </c>
      <c r="CG219" s="2">
        <f t="shared" si="67"/>
        <v>20</v>
      </c>
      <c r="CH219" s="2">
        <f t="shared" si="71"/>
        <v>3</v>
      </c>
      <c r="CI219" s="2">
        <f t="shared" si="68"/>
        <v>4</v>
      </c>
      <c r="CJ219" s="2">
        <f t="shared" si="69"/>
        <v>14</v>
      </c>
      <c r="CK219" s="2">
        <f>55+IF(抽出データ!BJ219=1,60,0)+IF(抽出データ!BK219=1,25,0)+IF(抽出データ!BM219=1,5,0)+IF(抽出データ!BL219=1,5,0)+IF(抽出データ!BN219=1,5,0)</f>
        <v>55</v>
      </c>
      <c r="CL219" s="2">
        <f>(80+IF(抽出データ!BR219=1,12,0)+IF(SUM(抽出データ!BS219:BV219,抽出データ!CB219)&gt;1,22,IF(SUM(抽出データ!BS219:BV219,抽出データ!CB219)=1,11,0)))</f>
        <v>80</v>
      </c>
      <c r="CM219" s="2">
        <f>80+IF(抽出データ!CH219=1,40,0)+IF(抽出データ!CI219=1,20,0)+IF(抽出データ!CJ219=1,20,0)</f>
        <v>80</v>
      </c>
      <c r="CN219" s="2">
        <f>80+IF(抽出データ!CN219=1,10,0)+IF(抽出データ!CO219=1,5,0)+IF(抽出データ!CP219=1,10,0)+12</f>
        <v>92</v>
      </c>
      <c r="CO219" s="2">
        <f>IF(SUM(抽出データ!CT219:CW219)&gt;0,120,100)</f>
        <v>100</v>
      </c>
      <c r="CQ219" s="2">
        <f t="shared" si="70"/>
        <v>72.2</v>
      </c>
    </row>
    <row r="220" spans="1:95">
      <c r="A220" s="2">
        <v>1990</v>
      </c>
      <c r="B220" s="2">
        <v>2800</v>
      </c>
      <c r="C220" s="2">
        <v>5</v>
      </c>
      <c r="D220" s="2">
        <f t="shared" si="54"/>
        <v>560</v>
      </c>
      <c r="E220" s="4" t="s">
        <v>112</v>
      </c>
      <c r="F220" s="2">
        <f>IF(抽出データ!S220-2&lt;0,0,抽出データ!S220-2)</f>
        <v>2</v>
      </c>
      <c r="G220" s="2">
        <f>IF(抽出データ!T220-2&lt;0,0,抽出データ!T220-2)</f>
        <v>1</v>
      </c>
      <c r="H220" s="2">
        <f>IF(抽出データ!U220-2&lt;0,0,抽出データ!U220-2)</f>
        <v>1</v>
      </c>
      <c r="I220" s="2">
        <f>IF(抽出データ!V220-2&lt;0,0,抽出データ!V220-2)</f>
        <v>2</v>
      </c>
      <c r="J220" s="2">
        <f>MIN(2,IF(抽出データ!W220-2&lt;0,0,抽出データ!W220-2))</f>
        <v>1</v>
      </c>
      <c r="K220" s="2">
        <f>IF(抽出データ!X220-2&lt;0,0,抽出データ!X220-2)</f>
        <v>0</v>
      </c>
      <c r="L220" s="2">
        <f>IF(抽出データ!Y220-2&lt;0,0,抽出データ!Y220-2)</f>
        <v>0</v>
      </c>
      <c r="M220" s="2">
        <f>IF(抽出データ!Z220-2&lt;0,0,抽出データ!Z220-2)</f>
        <v>1</v>
      </c>
      <c r="N220" s="2">
        <f>IF(抽出データ!AB220-2&lt;0,0,抽出データ!AB220-2)</f>
        <v>2</v>
      </c>
      <c r="O220" s="2">
        <f>IF(抽出データ!AC220-2&lt;0,0,抽出データ!AC220-2)</f>
        <v>1</v>
      </c>
      <c r="P220" s="2">
        <f>IF(抽出データ!AD220-2&lt;0,0,抽出データ!AD220-2)</f>
        <v>1</v>
      </c>
      <c r="Q220" s="2">
        <f>IF(抽出データ!AE220-2&lt;0,0,抽出データ!AE220-2)</f>
        <v>2</v>
      </c>
      <c r="R220" s="2">
        <f>IF(抽出データ!AF220-2&lt;0,0,抽出データ!AF220-2)</f>
        <v>1</v>
      </c>
      <c r="S220" s="2">
        <f>IF(抽出データ!AG220-2&lt;0,0,抽出データ!AG220-2)</f>
        <v>1</v>
      </c>
      <c r="T220" s="2">
        <f>IF(抽出データ!AH220-2&lt;0,0,抽出データ!AH220-2)</f>
        <v>2</v>
      </c>
      <c r="U220" s="2">
        <f>IF(抽出データ!AI220-2&lt;0,0,抽出データ!AI220-2)</f>
        <v>2</v>
      </c>
      <c r="V220" s="2">
        <f>IF(抽出データ!AJ220-2&lt;0,0,抽出データ!AJ220-2)</f>
        <v>2</v>
      </c>
      <c r="W220" s="2">
        <f>IF(抽出データ!AK220-2&lt;0,0,抽出データ!AK220-2)</f>
        <v>1</v>
      </c>
      <c r="X220" s="2">
        <f>IF(抽出データ!AL220-2&lt;0,0,抽出データ!AL220-2)</f>
        <v>2</v>
      </c>
      <c r="Y220" s="2">
        <f>IF(抽出データ!AM220-2&lt;0,0,抽出データ!AM220-2)</f>
        <v>2</v>
      </c>
      <c r="Z220" s="2">
        <f>IF(抽出データ!AN220-2&lt;0,0,抽出データ!AN220-2)</f>
        <v>0</v>
      </c>
      <c r="AA220" s="2">
        <f>IF(抽出データ!AO220-2&lt;0,0,抽出データ!AO220-2)</f>
        <v>2</v>
      </c>
      <c r="AB220" s="2">
        <f>IF(抽出データ!AP220-2&lt;0,0,抽出データ!AP220-2)</f>
        <v>2</v>
      </c>
      <c r="AC220" s="2">
        <f>IF(抽出データ!AQ220-2&lt;0,0,抽出データ!AQ220-2)</f>
        <v>2</v>
      </c>
      <c r="AD220" s="2">
        <f>IF(抽出データ!AR220-2&lt;=0,1,2)</f>
        <v>1</v>
      </c>
      <c r="AE220" s="2">
        <f>IF(抽出データ!AS220-2&lt;=0,1,2)</f>
        <v>1</v>
      </c>
      <c r="AF220" s="2">
        <f>IF(抽出データ!AT220-2&lt;=0,1,2)</f>
        <v>2</v>
      </c>
      <c r="AG220" s="2">
        <f>IF(抽出データ!AU220-2&lt;=0,1,2)</f>
        <v>1</v>
      </c>
      <c r="AH220" s="2">
        <f>IF(抽出データ!AV220-2&lt;=0,1,2)</f>
        <v>1</v>
      </c>
      <c r="AI220" s="2">
        <f>IF(抽出データ!AW220-2&lt;=0,1,2)</f>
        <v>1</v>
      </c>
      <c r="AJ220" s="2">
        <f>IF(抽出データ!AX220-2&lt;=0,1,2)</f>
        <v>1</v>
      </c>
      <c r="AK220" s="2">
        <f>IF(抽出データ!AY220-2&lt;=0,1,2)</f>
        <v>1</v>
      </c>
      <c r="AL220" s="2">
        <f>IF(抽出データ!AZ220-2&lt;0,0,抽出データ!AZ220-2)</f>
        <v>1</v>
      </c>
      <c r="AM220" s="2">
        <f>IF(抽出データ!BB220-2&lt;0,0,抽出データ!BB220-2)</f>
        <v>1</v>
      </c>
      <c r="AN220" s="2">
        <f>IF(抽出データ!BD220-2&lt;0,0,抽出データ!BD220-2)</f>
        <v>2</v>
      </c>
      <c r="AO220" s="2">
        <f>MIN(2,IF(抽出データ!BE220-2&lt;0,0,抽出データ!BE220-2))</f>
        <v>0</v>
      </c>
      <c r="AP220" s="2">
        <f>IF(抽出データ!BF220-2&lt;0,0,抽出データ!BF220-2)</f>
        <v>1</v>
      </c>
      <c r="AQ220" s="2">
        <f>IF(抽出データ!BG220-2&lt;0,0,抽出データ!BG220-2)</f>
        <v>1</v>
      </c>
      <c r="AR220" s="2">
        <f>IF(抽出データ!BH220-2&lt;0,0,抽出データ!BH220-2)</f>
        <v>1</v>
      </c>
      <c r="AS220" s="2">
        <f t="shared" si="55"/>
        <v>0</v>
      </c>
      <c r="AT220" s="2">
        <f>IF(抽出データ!DB220-2&lt;=0,1,2)</f>
        <v>2</v>
      </c>
      <c r="AU220" s="2">
        <f>IF(抽出データ!DD220-2&lt;0,0,抽出データ!DD220-2)</f>
        <v>1</v>
      </c>
      <c r="AV220" s="2">
        <f>IF(抽出データ!DE220-2&lt;0,0,抽出データ!DE220-2)</f>
        <v>1</v>
      </c>
      <c r="AW220" s="2">
        <f>IF(抽出データ!DF220-2&lt;0,0,IF(抽出データ!DF220&gt;3,2,1))</f>
        <v>1</v>
      </c>
      <c r="AX220" s="2">
        <f>IF(抽出データ!DG220-2&lt;=0,1,2)</f>
        <v>2</v>
      </c>
      <c r="AY220" s="8">
        <v>5</v>
      </c>
      <c r="AZ220" s="2">
        <v>3</v>
      </c>
      <c r="BA220" s="2">
        <v>4</v>
      </c>
      <c r="BI220" s="4" t="s">
        <v>445</v>
      </c>
      <c r="BJ220" s="2">
        <v>1</v>
      </c>
      <c r="BK220" s="2">
        <v>90</v>
      </c>
      <c r="BL220" s="2">
        <v>1</v>
      </c>
      <c r="BM220" s="2">
        <v>10000</v>
      </c>
      <c r="BO220" s="2">
        <v>2</v>
      </c>
      <c r="BP220" s="2">
        <v>2</v>
      </c>
      <c r="BQ220" s="2">
        <v>2</v>
      </c>
      <c r="BR220" s="2">
        <v>6</v>
      </c>
      <c r="BS220" s="2">
        <v>6</v>
      </c>
      <c r="BT220" s="2">
        <v>2</v>
      </c>
      <c r="BV220" s="2">
        <f t="shared" si="56"/>
        <v>58.5</v>
      </c>
      <c r="BW220" s="2">
        <f t="shared" si="57"/>
        <v>28</v>
      </c>
      <c r="BX220" s="2">
        <f t="shared" si="58"/>
        <v>11</v>
      </c>
      <c r="BY220" s="2">
        <f t="shared" si="59"/>
        <v>15</v>
      </c>
      <c r="BZ220" s="2">
        <f t="shared" si="60"/>
        <v>30</v>
      </c>
      <c r="CA220" s="2">
        <f t="shared" si="61"/>
        <v>17</v>
      </c>
      <c r="CB220" s="2">
        <f t="shared" si="62"/>
        <v>12</v>
      </c>
      <c r="CC220" s="2">
        <f t="shared" si="63"/>
        <v>16</v>
      </c>
      <c r="CD220" s="2">
        <f t="shared" si="64"/>
        <v>18</v>
      </c>
      <c r="CE220" s="2">
        <f t="shared" si="65"/>
        <v>17</v>
      </c>
      <c r="CF220" s="2">
        <f t="shared" si="66"/>
        <v>10</v>
      </c>
      <c r="CG220" s="2">
        <f t="shared" si="67"/>
        <v>21</v>
      </c>
      <c r="CH220" s="2">
        <f t="shared" si="71"/>
        <v>6</v>
      </c>
      <c r="CI220" s="2">
        <f t="shared" si="68"/>
        <v>10</v>
      </c>
      <c r="CJ220" s="2">
        <f t="shared" si="69"/>
        <v>25.5</v>
      </c>
      <c r="CK220" s="2">
        <f>55+IF(抽出データ!BJ220=1,60,0)+IF(抽出データ!BK220=1,25,0)+IF(抽出データ!BM220=1,5,0)+IF(抽出データ!BL220=1,5,0)+IF(抽出データ!BN220=1,5,0)</f>
        <v>80</v>
      </c>
      <c r="CL220" s="2">
        <f>(80+IF(抽出データ!BR220=1,12,0)+IF(SUM(抽出データ!BS220:BV220,抽出データ!CB220)&gt;1,22,IF(SUM(抽出データ!BS220:BV220,抽出データ!CB220)=1,11,0)))</f>
        <v>80</v>
      </c>
      <c r="CM220" s="2">
        <f>80+IF(抽出データ!CH220=1,40,0)+IF(抽出データ!CI220=1,20,0)+IF(抽出データ!CJ220=1,20,0)</f>
        <v>80</v>
      </c>
      <c r="CN220" s="2">
        <f>80+IF(抽出データ!CN220=1,10,0)+IF(抽出データ!CO220=1,5,0)+IF(抽出データ!CP220=1,10,0)+12</f>
        <v>92</v>
      </c>
      <c r="CO220" s="2">
        <f>IF(SUM(抽出データ!CT220:CW220)&gt;0,120,100)</f>
        <v>100</v>
      </c>
      <c r="CQ220" s="2">
        <f t="shared" si="70"/>
        <v>82.2</v>
      </c>
    </row>
    <row r="221" spans="1:95">
      <c r="A221" s="2">
        <v>1978</v>
      </c>
      <c r="B221" s="2">
        <v>5000</v>
      </c>
      <c r="C221" s="2">
        <v>4</v>
      </c>
      <c r="D221" s="2">
        <f t="shared" si="54"/>
        <v>1250</v>
      </c>
      <c r="E221" s="4" t="s">
        <v>137</v>
      </c>
      <c r="F221" s="2">
        <f>IF(抽出データ!S221-2&lt;0,0,抽出データ!S221-2)</f>
        <v>0</v>
      </c>
      <c r="G221" s="2">
        <f>IF(抽出データ!T221-2&lt;0,0,抽出データ!T221-2)</f>
        <v>0</v>
      </c>
      <c r="H221" s="2">
        <f>IF(抽出データ!U221-2&lt;0,0,抽出データ!U221-2)</f>
        <v>0</v>
      </c>
      <c r="I221" s="2">
        <f>IF(抽出データ!V221-2&lt;0,0,抽出データ!V221-2)</f>
        <v>0</v>
      </c>
      <c r="J221" s="2">
        <f>MIN(2,IF(抽出データ!W221-2&lt;0,0,抽出データ!W221-2))</f>
        <v>0</v>
      </c>
      <c r="K221" s="2">
        <f>IF(抽出データ!X221-2&lt;0,0,抽出データ!X221-2)</f>
        <v>0</v>
      </c>
      <c r="L221" s="2">
        <f>IF(抽出データ!Y221-2&lt;0,0,抽出データ!Y221-2)</f>
        <v>0</v>
      </c>
      <c r="M221" s="2">
        <f>IF(抽出データ!Z221-2&lt;0,0,抽出データ!Z221-2)</f>
        <v>1</v>
      </c>
      <c r="N221" s="2">
        <f>IF(抽出データ!AB221-2&lt;0,0,抽出データ!AB221-2)</f>
        <v>1</v>
      </c>
      <c r="O221" s="2">
        <f>IF(抽出データ!AC221-2&lt;0,0,抽出データ!AC221-2)</f>
        <v>2</v>
      </c>
      <c r="P221" s="2">
        <f>IF(抽出データ!AD221-2&lt;0,0,抽出データ!AD221-2)</f>
        <v>2</v>
      </c>
      <c r="Q221" s="2">
        <f>IF(抽出データ!AE221-2&lt;0,0,抽出データ!AE221-2)</f>
        <v>2</v>
      </c>
      <c r="R221" s="2">
        <f>IF(抽出データ!AF221-2&lt;0,0,抽出データ!AF221-2)</f>
        <v>1</v>
      </c>
      <c r="S221" s="2">
        <f>IF(抽出データ!AG221-2&lt;0,0,抽出データ!AG221-2)</f>
        <v>0</v>
      </c>
      <c r="T221" s="2">
        <f>IF(抽出データ!AH221-2&lt;0,0,抽出データ!AH221-2)</f>
        <v>1</v>
      </c>
      <c r="U221" s="2">
        <f>IF(抽出データ!AI221-2&lt;0,0,抽出データ!AI221-2)</f>
        <v>0</v>
      </c>
      <c r="V221" s="2">
        <f>IF(抽出データ!AJ221-2&lt;0,0,抽出データ!AJ221-2)</f>
        <v>0</v>
      </c>
      <c r="W221" s="2">
        <f>IF(抽出データ!AK221-2&lt;0,0,抽出データ!AK221-2)</f>
        <v>2</v>
      </c>
      <c r="X221" s="2">
        <f>IF(抽出データ!AL221-2&lt;0,0,抽出データ!AL221-2)</f>
        <v>2</v>
      </c>
      <c r="Y221" s="2">
        <f>IF(抽出データ!AM221-2&lt;0,0,抽出データ!AM221-2)</f>
        <v>2</v>
      </c>
      <c r="Z221" s="2">
        <f>IF(抽出データ!AN221-2&lt;0,0,抽出データ!AN221-2)</f>
        <v>0</v>
      </c>
      <c r="AA221" s="2">
        <f>IF(抽出データ!AO221-2&lt;0,0,抽出データ!AO221-2)</f>
        <v>0</v>
      </c>
      <c r="AB221" s="2">
        <f>IF(抽出データ!AP221-2&lt;0,0,抽出データ!AP221-2)</f>
        <v>2</v>
      </c>
      <c r="AC221" s="2">
        <f>IF(抽出データ!AQ221-2&lt;0,0,抽出データ!AQ221-2)</f>
        <v>2</v>
      </c>
      <c r="AD221" s="2">
        <f>IF(抽出データ!AR221-2&lt;=0,1,2)</f>
        <v>1</v>
      </c>
      <c r="AE221" s="2">
        <f>IF(抽出データ!AS221-2&lt;=0,1,2)</f>
        <v>1</v>
      </c>
      <c r="AF221" s="2">
        <f>IF(抽出データ!AT221-2&lt;=0,1,2)</f>
        <v>1</v>
      </c>
      <c r="AG221" s="2">
        <f>IF(抽出データ!AU221-2&lt;=0,1,2)</f>
        <v>1</v>
      </c>
      <c r="AH221" s="2">
        <f>IF(抽出データ!AV221-2&lt;=0,1,2)</f>
        <v>1</v>
      </c>
      <c r="AI221" s="2">
        <f>IF(抽出データ!AW221-2&lt;=0,1,2)</f>
        <v>1</v>
      </c>
      <c r="AJ221" s="2">
        <f>IF(抽出データ!AX221-2&lt;=0,1,2)</f>
        <v>1</v>
      </c>
      <c r="AK221" s="2">
        <f>IF(抽出データ!AY221-2&lt;=0,1,2)</f>
        <v>1</v>
      </c>
      <c r="AL221" s="2">
        <f>IF(抽出データ!AZ221-2&lt;0,0,抽出データ!AZ221-2)</f>
        <v>1</v>
      </c>
      <c r="AM221" s="2">
        <f>IF(抽出データ!BB221-2&lt;0,0,抽出データ!BB221-2)</f>
        <v>2</v>
      </c>
      <c r="AN221" s="2">
        <f>IF(抽出データ!BD221-2&lt;0,0,抽出データ!BD221-2)</f>
        <v>2</v>
      </c>
      <c r="AO221" s="2">
        <f>MIN(2,IF(抽出データ!BE221-2&lt;0,0,抽出データ!BE221-2))</f>
        <v>0</v>
      </c>
      <c r="AP221" s="2">
        <f>IF(抽出データ!BF221-2&lt;0,0,抽出データ!BF221-2)</f>
        <v>0</v>
      </c>
      <c r="AQ221" s="2">
        <f>IF(抽出データ!BG221-2&lt;0,0,抽出データ!BG221-2)</f>
        <v>0</v>
      </c>
      <c r="AR221" s="2">
        <f>IF(抽出データ!BH221-2&lt;0,0,抽出データ!BH221-2)</f>
        <v>0</v>
      </c>
      <c r="AS221" s="2">
        <f t="shared" si="55"/>
        <v>0</v>
      </c>
      <c r="AT221" s="2">
        <f>IF(抽出データ!DB221-2&lt;=0,1,2)</f>
        <v>1</v>
      </c>
      <c r="AU221" s="2">
        <f>IF(抽出データ!DD221-2&lt;0,0,抽出データ!DD221-2)</f>
        <v>0</v>
      </c>
      <c r="AV221" s="2">
        <f>IF(抽出データ!DE221-2&lt;0,0,抽出データ!DE221-2)</f>
        <v>0</v>
      </c>
      <c r="AW221" s="2">
        <f>IF(抽出データ!DF221-2&lt;0,0,IF(抽出データ!DF221&gt;3,2,1))</f>
        <v>1</v>
      </c>
      <c r="AX221" s="2">
        <f>IF(抽出データ!DG221-2&lt;=0,1,2)</f>
        <v>1</v>
      </c>
      <c r="AY221" s="8">
        <v>1</v>
      </c>
      <c r="AZ221" s="2">
        <v>3</v>
      </c>
      <c r="BA221" s="2">
        <v>2</v>
      </c>
      <c r="BB221" s="2">
        <v>1</v>
      </c>
      <c r="BC221" s="2">
        <v>1</v>
      </c>
      <c r="BD221" s="2">
        <v>0</v>
      </c>
      <c r="BE221" s="2">
        <v>1</v>
      </c>
      <c r="BF221" s="2">
        <v>1</v>
      </c>
      <c r="BG221" s="2">
        <v>1</v>
      </c>
      <c r="BH221" s="2">
        <v>0</v>
      </c>
      <c r="BI221" s="4" t="s">
        <v>445</v>
      </c>
      <c r="BJ221" s="2">
        <v>1</v>
      </c>
      <c r="BK221" s="2">
        <v>10</v>
      </c>
      <c r="BL221" s="2">
        <v>3</v>
      </c>
      <c r="BO221" s="2">
        <v>2</v>
      </c>
      <c r="BP221" s="2">
        <v>4</v>
      </c>
      <c r="BQ221" s="2">
        <v>2</v>
      </c>
      <c r="BR221" s="2">
        <v>5</v>
      </c>
      <c r="BS221" s="2">
        <v>5</v>
      </c>
      <c r="BT221" s="2">
        <v>2</v>
      </c>
      <c r="BV221" s="2">
        <f t="shared" si="56"/>
        <v>38.5</v>
      </c>
      <c r="BW221" s="2">
        <f t="shared" si="57"/>
        <v>17</v>
      </c>
      <c r="BX221" s="2">
        <f t="shared" si="58"/>
        <v>8</v>
      </c>
      <c r="BY221" s="2">
        <f t="shared" si="59"/>
        <v>11</v>
      </c>
      <c r="BZ221" s="2">
        <f t="shared" si="60"/>
        <v>21</v>
      </c>
      <c r="CA221" s="2">
        <f t="shared" si="61"/>
        <v>11</v>
      </c>
      <c r="CB221" s="2">
        <f t="shared" si="62"/>
        <v>9</v>
      </c>
      <c r="CC221" s="2">
        <f t="shared" si="63"/>
        <v>14</v>
      </c>
      <c r="CD221" s="2">
        <f t="shared" si="64"/>
        <v>7</v>
      </c>
      <c r="CE221" s="2">
        <f t="shared" si="65"/>
        <v>9</v>
      </c>
      <c r="CF221" s="2">
        <f t="shared" si="66"/>
        <v>8</v>
      </c>
      <c r="CG221" s="2">
        <f t="shared" si="67"/>
        <v>15</v>
      </c>
      <c r="CH221" s="2">
        <f t="shared" si="71"/>
        <v>3</v>
      </c>
      <c r="CI221" s="2">
        <f t="shared" si="68"/>
        <v>9</v>
      </c>
      <c r="CJ221" s="2">
        <f t="shared" si="69"/>
        <v>9.5</v>
      </c>
      <c r="CK221" s="2">
        <f>55+IF(抽出データ!BJ221=1,60,0)+IF(抽出データ!BK221=1,25,0)+IF(抽出データ!BM221=1,5,0)+IF(抽出データ!BL221=1,5,0)+IF(抽出データ!BN221=1,5,0)</f>
        <v>55</v>
      </c>
      <c r="CL221" s="2">
        <f>(80+IF(抽出データ!BR221=1,12,0)+IF(SUM(抽出データ!BS221:BV221,抽出データ!CB221)&gt;1,22,IF(SUM(抽出データ!BS221:BV221,抽出データ!CB221)=1,11,0)))</f>
        <v>80</v>
      </c>
      <c r="CM221" s="2">
        <f>80+IF(抽出データ!CH221=1,40,0)+IF(抽出データ!CI221=1,20,0)+IF(抽出データ!CJ221=1,20,0)</f>
        <v>80</v>
      </c>
      <c r="CN221" s="2">
        <f>80+IF(抽出データ!CN221=1,10,0)+IF(抽出データ!CO221=1,5,0)+IF(抽出データ!CP221=1,10,0)+12</f>
        <v>92</v>
      </c>
      <c r="CO221" s="2">
        <f>IF(SUM(抽出データ!CT221:CW221)&gt;0,120,100)</f>
        <v>100</v>
      </c>
      <c r="CQ221" s="2">
        <f t="shared" si="70"/>
        <v>72.2</v>
      </c>
    </row>
    <row r="222" spans="1:95">
      <c r="A222" s="2">
        <v>1985</v>
      </c>
      <c r="B222" s="2">
        <v>475</v>
      </c>
      <c r="C222" s="2">
        <v>2</v>
      </c>
      <c r="D222" s="2">
        <f t="shared" si="54"/>
        <v>237.5</v>
      </c>
      <c r="E222" s="4" t="s">
        <v>206</v>
      </c>
      <c r="F222" s="2">
        <f>IF(抽出データ!S222-2&lt;0,0,抽出データ!S222-2)</f>
        <v>2</v>
      </c>
      <c r="G222" s="2">
        <f>IF(抽出データ!T222-2&lt;0,0,抽出データ!T222-2)</f>
        <v>2</v>
      </c>
      <c r="H222" s="2">
        <f>IF(抽出データ!U222-2&lt;0,0,抽出データ!U222-2)</f>
        <v>0</v>
      </c>
      <c r="I222" s="2">
        <f>IF(抽出データ!V222-2&lt;0,0,抽出データ!V222-2)</f>
        <v>1</v>
      </c>
      <c r="J222" s="2">
        <f>MIN(2,IF(抽出データ!W222-2&lt;0,0,抽出データ!W222-2))</f>
        <v>0</v>
      </c>
      <c r="K222" s="2">
        <f>IF(抽出データ!X222-2&lt;0,0,抽出データ!X222-2)</f>
        <v>0</v>
      </c>
      <c r="L222" s="2">
        <f>IF(抽出データ!Y222-2&lt;0,0,抽出データ!Y222-2)</f>
        <v>0</v>
      </c>
      <c r="M222" s="2">
        <f>IF(抽出データ!Z222-2&lt;0,0,抽出データ!Z222-2)</f>
        <v>0</v>
      </c>
      <c r="N222" s="2">
        <f>IF(抽出データ!AB222-2&lt;0,0,抽出データ!AB222-2)</f>
        <v>1</v>
      </c>
      <c r="O222" s="2">
        <f>IF(抽出データ!AC222-2&lt;0,0,抽出データ!AC222-2)</f>
        <v>2</v>
      </c>
      <c r="P222" s="2">
        <f>IF(抽出データ!AD222-2&lt;0,0,抽出データ!AD222-2)</f>
        <v>2</v>
      </c>
      <c r="Q222" s="2">
        <f>IF(抽出データ!AE222-2&lt;0,0,抽出データ!AE222-2)</f>
        <v>1</v>
      </c>
      <c r="R222" s="2">
        <f>IF(抽出データ!AF222-2&lt;0,0,抽出データ!AF222-2)</f>
        <v>1</v>
      </c>
      <c r="S222" s="2">
        <f>IF(抽出データ!AG222-2&lt;0,0,抽出データ!AG222-2)</f>
        <v>1</v>
      </c>
      <c r="T222" s="2">
        <f>IF(抽出データ!AH222-2&lt;0,0,抽出データ!AH222-2)</f>
        <v>2</v>
      </c>
      <c r="U222" s="2">
        <f>IF(抽出データ!AI222-2&lt;0,0,抽出データ!AI222-2)</f>
        <v>1</v>
      </c>
      <c r="V222" s="2">
        <f>IF(抽出データ!AJ222-2&lt;0,0,抽出データ!AJ222-2)</f>
        <v>1</v>
      </c>
      <c r="W222" s="2">
        <f>IF(抽出データ!AK222-2&lt;0,0,抽出データ!AK222-2)</f>
        <v>1</v>
      </c>
      <c r="X222" s="2">
        <f>IF(抽出データ!AL222-2&lt;0,0,抽出データ!AL222-2)</f>
        <v>2</v>
      </c>
      <c r="Y222" s="2">
        <f>IF(抽出データ!AM222-2&lt;0,0,抽出データ!AM222-2)</f>
        <v>2</v>
      </c>
      <c r="Z222" s="2">
        <f>IF(抽出データ!AN222-2&lt;0,0,抽出データ!AN222-2)</f>
        <v>0</v>
      </c>
      <c r="AA222" s="2">
        <f>IF(抽出データ!AO222-2&lt;0,0,抽出データ!AO222-2)</f>
        <v>0</v>
      </c>
      <c r="AB222" s="2">
        <f>IF(抽出データ!AP222-2&lt;0,0,抽出データ!AP222-2)</f>
        <v>1</v>
      </c>
      <c r="AC222" s="2">
        <f>IF(抽出データ!AQ222-2&lt;0,0,抽出データ!AQ222-2)</f>
        <v>0</v>
      </c>
      <c r="AD222" s="2">
        <f>IF(抽出データ!AR222-2&lt;=0,1,2)</f>
        <v>1</v>
      </c>
      <c r="AE222" s="2">
        <f>IF(抽出データ!AS222-2&lt;=0,1,2)</f>
        <v>1</v>
      </c>
      <c r="AF222" s="2">
        <f>IF(抽出データ!AT222-2&lt;=0,1,2)</f>
        <v>1</v>
      </c>
      <c r="AG222" s="2">
        <f>IF(抽出データ!AU222-2&lt;=0,1,2)</f>
        <v>2</v>
      </c>
      <c r="AH222" s="2">
        <f>IF(抽出データ!AV222-2&lt;=0,1,2)</f>
        <v>1</v>
      </c>
      <c r="AI222" s="2">
        <f>IF(抽出データ!AW222-2&lt;=0,1,2)</f>
        <v>1</v>
      </c>
      <c r="AJ222" s="2">
        <f>IF(抽出データ!AX222-2&lt;=0,1,2)</f>
        <v>1</v>
      </c>
      <c r="AK222" s="2">
        <f>IF(抽出データ!AY222-2&lt;=0,1,2)</f>
        <v>1</v>
      </c>
      <c r="AL222" s="2">
        <f>IF(抽出データ!AZ222-2&lt;0,0,抽出データ!AZ222-2)</f>
        <v>0</v>
      </c>
      <c r="AM222" s="2">
        <f>IF(抽出データ!BB222-2&lt;0,0,抽出データ!BB222-2)</f>
        <v>1</v>
      </c>
      <c r="AN222" s="2">
        <f>IF(抽出データ!BD222-2&lt;0,0,抽出データ!BD222-2)</f>
        <v>0</v>
      </c>
      <c r="AO222" s="2">
        <f>MIN(2,IF(抽出データ!BE222-2&lt;0,0,抽出データ!BE222-2))</f>
        <v>0</v>
      </c>
      <c r="AP222" s="2">
        <f>IF(抽出データ!BF222-2&lt;0,0,抽出データ!BF222-2)</f>
        <v>0</v>
      </c>
      <c r="AQ222" s="2">
        <f>IF(抽出データ!BG222-2&lt;0,0,抽出データ!BG222-2)</f>
        <v>1</v>
      </c>
      <c r="AR222" s="2">
        <f>IF(抽出データ!BH222-2&lt;0,0,抽出データ!BH222-2)</f>
        <v>0</v>
      </c>
      <c r="AS222" s="2">
        <f t="shared" si="55"/>
        <v>0</v>
      </c>
      <c r="AT222" s="2">
        <f>IF(抽出データ!DB222-2&lt;=0,1,2)</f>
        <v>1</v>
      </c>
      <c r="AU222" s="2">
        <f>IF(抽出データ!DD222-2&lt;0,0,抽出データ!DD222-2)</f>
        <v>0</v>
      </c>
      <c r="AV222" s="2">
        <f>IF(抽出データ!DE222-2&lt;0,0,抽出データ!DE222-2)</f>
        <v>1</v>
      </c>
      <c r="AW222" s="2">
        <f>IF(抽出データ!DF222-2&lt;0,0,IF(抽出データ!DF222&gt;3,2,1))</f>
        <v>0</v>
      </c>
      <c r="AX222" s="2">
        <f>IF(抽出データ!DG222-2&lt;=0,1,2)</f>
        <v>1</v>
      </c>
      <c r="AY222" s="8">
        <v>4</v>
      </c>
      <c r="AZ222" s="2">
        <v>3</v>
      </c>
      <c r="BA222" s="2">
        <v>2</v>
      </c>
      <c r="BB222" s="2">
        <v>1</v>
      </c>
      <c r="BC222" s="2">
        <v>0</v>
      </c>
      <c r="BD222" s="2">
        <v>1</v>
      </c>
      <c r="BE222" s="2">
        <v>1</v>
      </c>
      <c r="BF222" s="2">
        <v>0</v>
      </c>
      <c r="BG222" s="2">
        <v>0</v>
      </c>
      <c r="BH222" s="2">
        <v>0</v>
      </c>
      <c r="BI222" s="4" t="s">
        <v>445</v>
      </c>
      <c r="BJ222" s="2">
        <v>1</v>
      </c>
      <c r="BK222" s="2">
        <v>66</v>
      </c>
      <c r="BL222" s="2">
        <v>1</v>
      </c>
      <c r="BM222" s="2">
        <v>8333</v>
      </c>
      <c r="BO222" s="2">
        <v>3</v>
      </c>
      <c r="BP222" s="2">
        <v>3</v>
      </c>
      <c r="BQ222" s="2">
        <v>3</v>
      </c>
      <c r="BR222" s="2">
        <v>4</v>
      </c>
      <c r="BS222" s="2">
        <v>4</v>
      </c>
      <c r="BT222" s="2">
        <v>4</v>
      </c>
      <c r="BV222" s="2">
        <f t="shared" si="56"/>
        <v>37</v>
      </c>
      <c r="BW222" s="2">
        <f t="shared" si="57"/>
        <v>23</v>
      </c>
      <c r="BX222" s="2">
        <f t="shared" si="58"/>
        <v>5</v>
      </c>
      <c r="BY222" s="2">
        <f t="shared" si="59"/>
        <v>8</v>
      </c>
      <c r="BZ222" s="2">
        <f t="shared" si="60"/>
        <v>23</v>
      </c>
      <c r="CA222" s="2">
        <f t="shared" si="61"/>
        <v>9</v>
      </c>
      <c r="CB222" s="2">
        <f t="shared" si="62"/>
        <v>5</v>
      </c>
      <c r="CC222" s="2">
        <f t="shared" si="63"/>
        <v>14</v>
      </c>
      <c r="CD222" s="2">
        <f t="shared" si="64"/>
        <v>13</v>
      </c>
      <c r="CE222" s="2">
        <f t="shared" si="65"/>
        <v>11</v>
      </c>
      <c r="CF222" s="2">
        <f t="shared" si="66"/>
        <v>8</v>
      </c>
      <c r="CG222" s="2">
        <f t="shared" si="67"/>
        <v>18</v>
      </c>
      <c r="CH222" s="2">
        <f t="shared" si="71"/>
        <v>3</v>
      </c>
      <c r="CI222" s="2">
        <f t="shared" si="68"/>
        <v>2</v>
      </c>
      <c r="CJ222" s="2">
        <f t="shared" si="69"/>
        <v>9</v>
      </c>
      <c r="CK222" s="2">
        <f>55+IF(抽出データ!BJ222=1,60,0)+IF(抽出データ!BK222=1,25,0)+IF(抽出データ!BM222=1,5,0)+IF(抽出データ!BL222=1,5,0)+IF(抽出データ!BN222=1,5,0)</f>
        <v>55</v>
      </c>
      <c r="CL222" s="2">
        <f>(80+IF(抽出データ!BR222=1,12,0)+IF(SUM(抽出データ!BS222:BV222,抽出データ!CB222)&gt;1,22,IF(SUM(抽出データ!BS222:BV222,抽出データ!CB222)=1,11,0)))</f>
        <v>80</v>
      </c>
      <c r="CM222" s="2">
        <f>80+IF(抽出データ!CH222=1,40,0)+IF(抽出データ!CI222=1,20,0)+IF(抽出データ!CJ222=1,20,0)</f>
        <v>80</v>
      </c>
      <c r="CN222" s="2">
        <f>80+IF(抽出データ!CN222=1,10,0)+IF(抽出データ!CO222=1,5,0)+IF(抽出データ!CP222=1,10,0)+12</f>
        <v>92</v>
      </c>
      <c r="CO222" s="2">
        <f>IF(SUM(抽出データ!CT222:CW222)&gt;0,120,100)</f>
        <v>100</v>
      </c>
      <c r="CQ222" s="2">
        <f t="shared" si="70"/>
        <v>72.2</v>
      </c>
    </row>
    <row r="223" spans="1:95">
      <c r="A223" s="2">
        <v>2010</v>
      </c>
      <c r="B223" s="2">
        <v>488</v>
      </c>
      <c r="C223" s="2">
        <v>4</v>
      </c>
      <c r="D223" s="2">
        <f t="shared" si="54"/>
        <v>122</v>
      </c>
      <c r="E223" s="4" t="s">
        <v>207</v>
      </c>
      <c r="F223" s="2">
        <f>IF(抽出データ!S223-2&lt;0,0,抽出データ!S223-2)</f>
        <v>0</v>
      </c>
      <c r="G223" s="2">
        <f>IF(抽出データ!T223-2&lt;0,0,抽出データ!T223-2)</f>
        <v>1</v>
      </c>
      <c r="H223" s="2">
        <f>IF(抽出データ!U223-2&lt;0,0,抽出データ!U223-2)</f>
        <v>1</v>
      </c>
      <c r="I223" s="2">
        <f>IF(抽出データ!V223-2&lt;0,0,抽出データ!V223-2)</f>
        <v>1</v>
      </c>
      <c r="J223" s="2">
        <f>MIN(2,IF(抽出データ!W223-2&lt;0,0,抽出データ!W223-2))</f>
        <v>1</v>
      </c>
      <c r="K223" s="2">
        <f>IF(抽出データ!X223-2&lt;0,0,抽出データ!X223-2)</f>
        <v>1</v>
      </c>
      <c r="L223" s="2">
        <f>IF(抽出データ!Y223-2&lt;0,0,抽出データ!Y223-2)</f>
        <v>1</v>
      </c>
      <c r="M223" s="2">
        <f>IF(抽出データ!Z223-2&lt;0,0,抽出データ!Z223-2)</f>
        <v>1</v>
      </c>
      <c r="N223" s="2">
        <f>IF(抽出データ!AB223-2&lt;0,0,抽出データ!AB223-2)</f>
        <v>1</v>
      </c>
      <c r="O223" s="2">
        <f>IF(抽出データ!AC223-2&lt;0,0,抽出データ!AC223-2)</f>
        <v>1</v>
      </c>
      <c r="P223" s="2">
        <f>IF(抽出データ!AD223-2&lt;0,0,抽出データ!AD223-2)</f>
        <v>1</v>
      </c>
      <c r="Q223" s="2">
        <f>IF(抽出データ!AE223-2&lt;0,0,抽出データ!AE223-2)</f>
        <v>1</v>
      </c>
      <c r="R223" s="2">
        <f>IF(抽出データ!AF223-2&lt;0,0,抽出データ!AF223-2)</f>
        <v>1</v>
      </c>
      <c r="S223" s="2">
        <f>IF(抽出データ!AG223-2&lt;0,0,抽出データ!AG223-2)</f>
        <v>1</v>
      </c>
      <c r="T223" s="2">
        <f>IF(抽出データ!AH223-2&lt;0,0,抽出データ!AH223-2)</f>
        <v>1</v>
      </c>
      <c r="U223" s="2">
        <f>IF(抽出データ!AI223-2&lt;0,0,抽出データ!AI223-2)</f>
        <v>1</v>
      </c>
      <c r="V223" s="2">
        <f>IF(抽出データ!AJ223-2&lt;0,0,抽出データ!AJ223-2)</f>
        <v>1</v>
      </c>
      <c r="W223" s="2">
        <f>IF(抽出データ!AK223-2&lt;0,0,抽出データ!AK223-2)</f>
        <v>1</v>
      </c>
      <c r="X223" s="2">
        <f>IF(抽出データ!AL223-2&lt;0,0,抽出データ!AL223-2)</f>
        <v>1</v>
      </c>
      <c r="Y223" s="2">
        <f>IF(抽出データ!AM223-2&lt;0,0,抽出データ!AM223-2)</f>
        <v>1</v>
      </c>
      <c r="Z223" s="2">
        <f>IF(抽出データ!AN223-2&lt;0,0,抽出データ!AN223-2)</f>
        <v>1</v>
      </c>
      <c r="AA223" s="2">
        <f>IF(抽出データ!AO223-2&lt;0,0,抽出データ!AO223-2)</f>
        <v>1</v>
      </c>
      <c r="AB223" s="2">
        <f>IF(抽出データ!AP223-2&lt;0,0,抽出データ!AP223-2)</f>
        <v>1</v>
      </c>
      <c r="AC223" s="2">
        <f>IF(抽出データ!AQ223-2&lt;0,0,抽出データ!AQ223-2)</f>
        <v>1</v>
      </c>
      <c r="AD223" s="2">
        <f>IF(抽出データ!AR223-2&lt;=0,1,2)</f>
        <v>2</v>
      </c>
      <c r="AE223" s="2">
        <f>IF(抽出データ!AS223-2&lt;=0,1,2)</f>
        <v>2</v>
      </c>
      <c r="AF223" s="2">
        <f>IF(抽出データ!AT223-2&lt;=0,1,2)</f>
        <v>2</v>
      </c>
      <c r="AG223" s="2">
        <f>IF(抽出データ!AU223-2&lt;=0,1,2)</f>
        <v>2</v>
      </c>
      <c r="AH223" s="2">
        <f>IF(抽出データ!AV223-2&lt;=0,1,2)</f>
        <v>2</v>
      </c>
      <c r="AI223" s="2">
        <f>IF(抽出データ!AW223-2&lt;=0,1,2)</f>
        <v>2</v>
      </c>
      <c r="AJ223" s="2">
        <f>IF(抽出データ!AX223-2&lt;=0,1,2)</f>
        <v>2</v>
      </c>
      <c r="AK223" s="2">
        <f>IF(抽出データ!AY223-2&lt;=0,1,2)</f>
        <v>2</v>
      </c>
      <c r="AL223" s="2">
        <f>IF(抽出データ!AZ223-2&lt;0,0,抽出データ!AZ223-2)</f>
        <v>1</v>
      </c>
      <c r="AM223" s="2">
        <f>IF(抽出データ!BB223-2&lt;0,0,抽出データ!BB223-2)</f>
        <v>1</v>
      </c>
      <c r="AN223" s="2">
        <f>IF(抽出データ!BD223-2&lt;0,0,抽出データ!BD223-2)</f>
        <v>0</v>
      </c>
      <c r="AO223" s="2">
        <f>MIN(2,IF(抽出データ!BE223-2&lt;0,0,抽出データ!BE223-2))</f>
        <v>0</v>
      </c>
      <c r="AP223" s="2">
        <f>IF(抽出データ!BF223-2&lt;0,0,抽出データ!BF223-2)</f>
        <v>1</v>
      </c>
      <c r="AQ223" s="2">
        <f>IF(抽出データ!BG223-2&lt;0,0,抽出データ!BG223-2)</f>
        <v>1</v>
      </c>
      <c r="AR223" s="2">
        <f>IF(抽出データ!BH223-2&lt;0,0,抽出データ!BH223-2)</f>
        <v>1</v>
      </c>
      <c r="AS223" s="2">
        <f t="shared" si="55"/>
        <v>0</v>
      </c>
      <c r="AT223" s="2">
        <f>IF(抽出データ!DB223-2&lt;=0,1,2)</f>
        <v>2</v>
      </c>
      <c r="AU223" s="2">
        <f>IF(抽出データ!DD223-2&lt;0,0,抽出データ!DD223-2)</f>
        <v>1</v>
      </c>
      <c r="AV223" s="2">
        <f>IF(抽出データ!DE223-2&lt;0,0,抽出データ!DE223-2)</f>
        <v>0</v>
      </c>
      <c r="AW223" s="2">
        <f>IF(抽出データ!DF223-2&lt;0,0,IF(抽出データ!DF223&gt;3,2,1))</f>
        <v>1</v>
      </c>
      <c r="AX223" s="2">
        <f>IF(抽出データ!DG223-2&lt;=0,1,2)</f>
        <v>2</v>
      </c>
      <c r="AY223" s="8">
        <v>4</v>
      </c>
      <c r="AZ223" s="2">
        <v>3</v>
      </c>
      <c r="BA223" s="2">
        <v>3</v>
      </c>
      <c r="BI223" s="4" t="s">
        <v>445</v>
      </c>
      <c r="BJ223" s="2">
        <v>1</v>
      </c>
      <c r="BK223" s="2">
        <v>90</v>
      </c>
      <c r="BL223" s="2">
        <v>3</v>
      </c>
      <c r="BO223" s="2">
        <v>3</v>
      </c>
      <c r="BP223" s="2">
        <v>3</v>
      </c>
      <c r="BQ223" s="2">
        <v>3</v>
      </c>
      <c r="BR223" s="2">
        <v>5</v>
      </c>
      <c r="BS223" s="2">
        <v>2</v>
      </c>
      <c r="BT223" s="2">
        <v>3</v>
      </c>
      <c r="BV223" s="2">
        <f t="shared" si="56"/>
        <v>52.5</v>
      </c>
      <c r="BW223" s="2">
        <f t="shared" si="57"/>
        <v>22</v>
      </c>
      <c r="BX223" s="2">
        <f t="shared" si="58"/>
        <v>11</v>
      </c>
      <c r="BY223" s="2">
        <f t="shared" si="59"/>
        <v>15</v>
      </c>
      <c r="BZ223" s="2">
        <f t="shared" si="60"/>
        <v>30</v>
      </c>
      <c r="CA223" s="2">
        <f t="shared" si="61"/>
        <v>11</v>
      </c>
      <c r="CB223" s="2">
        <f t="shared" si="62"/>
        <v>8</v>
      </c>
      <c r="CC223" s="2">
        <f t="shared" si="63"/>
        <v>11</v>
      </c>
      <c r="CD223" s="2">
        <f t="shared" si="64"/>
        <v>22</v>
      </c>
      <c r="CE223" s="2">
        <f t="shared" si="65"/>
        <v>17</v>
      </c>
      <c r="CF223" s="2">
        <f t="shared" si="66"/>
        <v>12</v>
      </c>
      <c r="CG223" s="2">
        <f t="shared" si="67"/>
        <v>15</v>
      </c>
      <c r="CH223" s="2">
        <f t="shared" si="71"/>
        <v>5</v>
      </c>
      <c r="CI223" s="2">
        <f t="shared" si="68"/>
        <v>7</v>
      </c>
      <c r="CJ223" s="2">
        <f t="shared" si="69"/>
        <v>18.5</v>
      </c>
      <c r="CK223" s="2">
        <f>55+IF(抽出データ!BJ223=1,60,0)+IF(抽出データ!BK223=1,25,0)+IF(抽出データ!BM223=1,5,0)+IF(抽出データ!BL223=1,5,0)+IF(抽出データ!BN223=1,5,0)</f>
        <v>60</v>
      </c>
      <c r="CL223" s="2">
        <f>(80+IF(抽出データ!BR223=1,12,0)+IF(SUM(抽出データ!BS223:BV223,抽出データ!CB223)&gt;1,22,IF(SUM(抽出データ!BS223:BV223,抽出データ!CB223)=1,11,0)))</f>
        <v>80</v>
      </c>
      <c r="CM223" s="2">
        <f>80+IF(抽出データ!CH223=1,40,0)+IF(抽出データ!CI223=1,20,0)+IF(抽出データ!CJ223=1,20,0)</f>
        <v>80</v>
      </c>
      <c r="CN223" s="2">
        <f>80+IF(抽出データ!CN223=1,10,0)+IF(抽出データ!CO223=1,5,0)+IF(抽出データ!CP223=1,10,0)+12</f>
        <v>92</v>
      </c>
      <c r="CO223" s="2">
        <f>IF(SUM(抽出データ!CT223:CW223)&gt;0,120,100)</f>
        <v>100</v>
      </c>
      <c r="CQ223" s="2">
        <f t="shared" si="70"/>
        <v>74.2</v>
      </c>
    </row>
    <row r="224" spans="1:95">
      <c r="A224" s="2">
        <v>1967</v>
      </c>
      <c r="B224" s="2">
        <v>600</v>
      </c>
      <c r="C224" s="2">
        <v>1</v>
      </c>
      <c r="D224" s="2">
        <f t="shared" si="54"/>
        <v>600</v>
      </c>
      <c r="E224" s="4" t="s">
        <v>208</v>
      </c>
      <c r="F224" s="2">
        <f>IF(抽出データ!S224-2&lt;0,0,抽出データ!S224-2)</f>
        <v>0</v>
      </c>
      <c r="G224" s="2">
        <f>IF(抽出データ!T224-2&lt;0,0,抽出データ!T224-2)</f>
        <v>0</v>
      </c>
      <c r="H224" s="2">
        <f>IF(抽出データ!U224-2&lt;0,0,抽出データ!U224-2)</f>
        <v>0</v>
      </c>
      <c r="I224" s="2">
        <f>IF(抽出データ!V224-2&lt;0,0,抽出データ!V224-2)</f>
        <v>1</v>
      </c>
      <c r="J224" s="2">
        <f>MIN(2,IF(抽出データ!W224-2&lt;0,0,抽出データ!W224-2))</f>
        <v>0</v>
      </c>
      <c r="K224" s="2">
        <f>IF(抽出データ!X224-2&lt;0,0,抽出データ!X224-2)</f>
        <v>0</v>
      </c>
      <c r="L224" s="2">
        <f>IF(抽出データ!Y224-2&lt;0,0,抽出データ!Y224-2)</f>
        <v>0</v>
      </c>
      <c r="M224" s="2">
        <f>IF(抽出データ!Z224-2&lt;0,0,抽出データ!Z224-2)</f>
        <v>0</v>
      </c>
      <c r="N224" s="2">
        <f>IF(抽出データ!AB224-2&lt;0,0,抽出データ!AB224-2)</f>
        <v>0</v>
      </c>
      <c r="O224" s="2">
        <f>IF(抽出データ!AC224-2&lt;0,0,抽出データ!AC224-2)</f>
        <v>0</v>
      </c>
      <c r="P224" s="2">
        <f>IF(抽出データ!AD224-2&lt;0,0,抽出データ!AD224-2)</f>
        <v>0</v>
      </c>
      <c r="Q224" s="2">
        <f>IF(抽出データ!AE224-2&lt;0,0,抽出データ!AE224-2)</f>
        <v>2</v>
      </c>
      <c r="R224" s="2">
        <f>IF(抽出データ!AF224-2&lt;0,0,抽出データ!AF224-2)</f>
        <v>1</v>
      </c>
      <c r="S224" s="2">
        <f>IF(抽出データ!AG224-2&lt;0,0,抽出データ!AG224-2)</f>
        <v>1</v>
      </c>
      <c r="T224" s="2">
        <f>IF(抽出データ!AH224-2&lt;0,0,抽出データ!AH224-2)</f>
        <v>0</v>
      </c>
      <c r="U224" s="2">
        <f>IF(抽出データ!AI224-2&lt;0,0,抽出データ!AI224-2)</f>
        <v>2</v>
      </c>
      <c r="V224" s="2">
        <f>IF(抽出データ!AJ224-2&lt;0,0,抽出データ!AJ224-2)</f>
        <v>2</v>
      </c>
      <c r="W224" s="2">
        <f>IF(抽出データ!AK224-2&lt;0,0,抽出データ!AK224-2)</f>
        <v>2</v>
      </c>
      <c r="X224" s="2">
        <f>IF(抽出データ!AL224-2&lt;0,0,抽出データ!AL224-2)</f>
        <v>2</v>
      </c>
      <c r="Y224" s="2">
        <f>IF(抽出データ!AM224-2&lt;0,0,抽出データ!AM224-2)</f>
        <v>2</v>
      </c>
      <c r="Z224" s="2">
        <f>IF(抽出データ!AN224-2&lt;0,0,抽出データ!AN224-2)</f>
        <v>0</v>
      </c>
      <c r="AA224" s="2">
        <f>IF(抽出データ!AO224-2&lt;0,0,抽出データ!AO224-2)</f>
        <v>2</v>
      </c>
      <c r="AB224" s="2">
        <f>IF(抽出データ!AP224-2&lt;0,0,抽出データ!AP224-2)</f>
        <v>2</v>
      </c>
      <c r="AC224" s="2">
        <f>IF(抽出データ!AQ224-2&lt;0,0,抽出データ!AQ224-2)</f>
        <v>2</v>
      </c>
      <c r="AD224" s="2">
        <f>IF(抽出データ!AR224-2&lt;=0,1,2)</f>
        <v>1</v>
      </c>
      <c r="AE224" s="2">
        <f>IF(抽出データ!AS224-2&lt;=0,1,2)</f>
        <v>1</v>
      </c>
      <c r="AF224" s="2">
        <f>IF(抽出データ!AT224-2&lt;=0,1,2)</f>
        <v>2</v>
      </c>
      <c r="AG224" s="2">
        <f>IF(抽出データ!AU224-2&lt;=0,1,2)</f>
        <v>1</v>
      </c>
      <c r="AH224" s="2">
        <f>IF(抽出データ!AV224-2&lt;=0,1,2)</f>
        <v>1</v>
      </c>
      <c r="AI224" s="2">
        <f>IF(抽出データ!AW224-2&lt;=0,1,2)</f>
        <v>1</v>
      </c>
      <c r="AJ224" s="2">
        <f>IF(抽出データ!AX224-2&lt;=0,1,2)</f>
        <v>1</v>
      </c>
      <c r="AK224" s="2">
        <f>IF(抽出データ!AY224-2&lt;=0,1,2)</f>
        <v>1</v>
      </c>
      <c r="AL224" s="2">
        <f>IF(抽出データ!AZ224-2&lt;0,0,抽出データ!AZ224-2)</f>
        <v>0</v>
      </c>
      <c r="AM224" s="2">
        <f>IF(抽出データ!BB224-2&lt;0,0,抽出データ!BB224-2)</f>
        <v>0</v>
      </c>
      <c r="AN224" s="2">
        <f>IF(抽出データ!BD224-2&lt;0,0,抽出データ!BD224-2)</f>
        <v>0</v>
      </c>
      <c r="AO224" s="2">
        <f>MIN(2,IF(抽出データ!BE224-2&lt;0,0,抽出データ!BE224-2))</f>
        <v>0</v>
      </c>
      <c r="AP224" s="2">
        <f>IF(抽出データ!BF224-2&lt;0,0,抽出データ!BF224-2)</f>
        <v>0</v>
      </c>
      <c r="AQ224" s="2">
        <f>IF(抽出データ!BG224-2&lt;0,0,抽出データ!BG224-2)</f>
        <v>0</v>
      </c>
      <c r="AR224" s="2">
        <f>IF(抽出データ!BH224-2&lt;0,0,抽出データ!BH224-2)</f>
        <v>0</v>
      </c>
      <c r="AS224" s="2">
        <f t="shared" si="55"/>
        <v>0</v>
      </c>
      <c r="AT224" s="2">
        <f>IF(抽出データ!DB224-2&lt;=0,1,2)</f>
        <v>1</v>
      </c>
      <c r="AU224" s="2">
        <f>IF(抽出データ!DD224-2&lt;0,0,抽出データ!DD224-2)</f>
        <v>0</v>
      </c>
      <c r="AV224" s="2">
        <f>IF(抽出データ!DE224-2&lt;0,0,抽出データ!DE224-2)</f>
        <v>0</v>
      </c>
      <c r="AW224" s="2">
        <f>IF(抽出データ!DF224-2&lt;0,0,IF(抽出データ!DF224&gt;3,2,1))</f>
        <v>1</v>
      </c>
      <c r="AX224" s="2">
        <f>IF(抽出データ!DG224-2&lt;=0,1,2)</f>
        <v>1</v>
      </c>
      <c r="AY224" s="8">
        <v>4</v>
      </c>
      <c r="AZ224" s="2">
        <v>3</v>
      </c>
      <c r="BA224" s="2">
        <v>4</v>
      </c>
      <c r="BI224" s="4" t="s">
        <v>445</v>
      </c>
      <c r="BJ224" s="2">
        <v>1</v>
      </c>
      <c r="BK224" s="2">
        <v>100</v>
      </c>
      <c r="BL224" s="2">
        <v>2</v>
      </c>
      <c r="BN224" s="2">
        <v>8000</v>
      </c>
      <c r="BO224" s="2">
        <v>6</v>
      </c>
      <c r="BP224" s="2">
        <v>6</v>
      </c>
      <c r="BQ224" s="2">
        <v>5</v>
      </c>
      <c r="BR224" s="2">
        <v>5</v>
      </c>
      <c r="BS224" s="2">
        <v>5</v>
      </c>
      <c r="BT224" s="2">
        <v>5</v>
      </c>
      <c r="BV224" s="2">
        <f t="shared" si="56"/>
        <v>33</v>
      </c>
      <c r="BW224" s="2">
        <f t="shared" si="57"/>
        <v>16</v>
      </c>
      <c r="BX224" s="2">
        <f t="shared" si="58"/>
        <v>11</v>
      </c>
      <c r="BY224" s="2">
        <f t="shared" si="59"/>
        <v>6</v>
      </c>
      <c r="BZ224" s="2">
        <f t="shared" si="60"/>
        <v>21</v>
      </c>
      <c r="CA224" s="2">
        <f t="shared" si="61"/>
        <v>12</v>
      </c>
      <c r="CB224" s="2">
        <f t="shared" si="62"/>
        <v>5</v>
      </c>
      <c r="CC224" s="2">
        <f t="shared" si="63"/>
        <v>9</v>
      </c>
      <c r="CD224" s="2">
        <f t="shared" si="64"/>
        <v>12</v>
      </c>
      <c r="CE224" s="2">
        <f t="shared" si="65"/>
        <v>14</v>
      </c>
      <c r="CF224" s="2">
        <f t="shared" si="66"/>
        <v>8</v>
      </c>
      <c r="CG224" s="2">
        <f t="shared" si="67"/>
        <v>16</v>
      </c>
      <c r="CH224" s="2">
        <f t="shared" si="71"/>
        <v>3</v>
      </c>
      <c r="CI224" s="2">
        <f t="shared" si="68"/>
        <v>4</v>
      </c>
      <c r="CJ224" s="2">
        <f t="shared" si="69"/>
        <v>12</v>
      </c>
      <c r="CK224" s="2">
        <f>55+IF(抽出データ!BJ224=1,60,0)+IF(抽出データ!BK224=1,25,0)+IF(抽出データ!BM224=1,5,0)+IF(抽出データ!BL224=1,5,0)+IF(抽出データ!BN224=1,5,0)</f>
        <v>55</v>
      </c>
      <c r="CL224" s="2">
        <f>(80+IF(抽出データ!BR224=1,12,0)+IF(SUM(抽出データ!BS224:BV224,抽出データ!CB224)&gt;1,22,IF(SUM(抽出データ!BS224:BV224,抽出データ!CB224)=1,11,0)))</f>
        <v>92</v>
      </c>
      <c r="CM224" s="2">
        <f>80+IF(抽出データ!CH224=1,40,0)+IF(抽出データ!CI224=1,20,0)+IF(抽出データ!CJ224=1,20,0)</f>
        <v>120</v>
      </c>
      <c r="CN224" s="2">
        <f>80+IF(抽出データ!CN224=1,10,0)+IF(抽出データ!CO224=1,5,0)+IF(抽出データ!CP224=1,10,0)+12</f>
        <v>92</v>
      </c>
      <c r="CO224" s="2">
        <f>IF(SUM(抽出データ!CT224:CW224)&gt;0,120,100)</f>
        <v>100</v>
      </c>
      <c r="CQ224" s="2">
        <f t="shared" si="70"/>
        <v>81.8</v>
      </c>
    </row>
    <row r="225" spans="1:95">
      <c r="A225" s="2">
        <v>1964</v>
      </c>
      <c r="B225" s="2">
        <v>660</v>
      </c>
      <c r="C225" s="2">
        <v>4</v>
      </c>
      <c r="D225" s="2">
        <f t="shared" si="54"/>
        <v>165</v>
      </c>
      <c r="E225" s="4" t="s">
        <v>24</v>
      </c>
      <c r="F225" s="2">
        <f>IF(抽出データ!S225-2&lt;0,0,抽出データ!S225-2)</f>
        <v>2</v>
      </c>
      <c r="G225" s="2">
        <f>IF(抽出データ!T225-2&lt;0,0,抽出データ!T225-2)</f>
        <v>0</v>
      </c>
      <c r="H225" s="2">
        <f>IF(抽出データ!U225-2&lt;0,0,抽出データ!U225-2)</f>
        <v>0</v>
      </c>
      <c r="I225" s="2">
        <f>IF(抽出データ!V225-2&lt;0,0,抽出データ!V225-2)</f>
        <v>0</v>
      </c>
      <c r="J225" s="2">
        <f>MIN(2,IF(抽出データ!W225-2&lt;0,0,抽出データ!W225-2))</f>
        <v>0</v>
      </c>
      <c r="K225" s="2">
        <f>IF(抽出データ!X225-2&lt;0,0,抽出データ!X225-2)</f>
        <v>0</v>
      </c>
      <c r="L225" s="2">
        <f>IF(抽出データ!Y225-2&lt;0,0,抽出データ!Y225-2)</f>
        <v>0</v>
      </c>
      <c r="M225" s="2">
        <f>IF(抽出データ!Z225-2&lt;0,0,抽出データ!Z225-2)</f>
        <v>0</v>
      </c>
      <c r="N225" s="2">
        <f>IF(抽出データ!AB225-2&lt;0,0,抽出データ!AB225-2)</f>
        <v>0</v>
      </c>
      <c r="O225" s="2">
        <f>IF(抽出データ!AC225-2&lt;0,0,抽出データ!AC225-2)</f>
        <v>2</v>
      </c>
      <c r="P225" s="2">
        <f>IF(抽出データ!AD225-2&lt;0,0,抽出データ!AD225-2)</f>
        <v>1</v>
      </c>
      <c r="Q225" s="2">
        <f>IF(抽出データ!AE225-2&lt;0,0,抽出データ!AE225-2)</f>
        <v>2</v>
      </c>
      <c r="R225" s="2">
        <f>IF(抽出データ!AF225-2&lt;0,0,抽出データ!AF225-2)</f>
        <v>0</v>
      </c>
      <c r="S225" s="2">
        <f>IF(抽出データ!AG225-2&lt;0,0,抽出データ!AG225-2)</f>
        <v>1</v>
      </c>
      <c r="T225" s="2">
        <f>IF(抽出データ!AH225-2&lt;0,0,抽出データ!AH225-2)</f>
        <v>2</v>
      </c>
      <c r="U225" s="2">
        <f>IF(抽出データ!AI225-2&lt;0,0,抽出データ!AI225-2)</f>
        <v>0</v>
      </c>
      <c r="V225" s="2">
        <f>IF(抽出データ!AJ225-2&lt;0,0,抽出データ!AJ225-2)</f>
        <v>0</v>
      </c>
      <c r="W225" s="2">
        <f>IF(抽出データ!AK225-2&lt;0,0,抽出データ!AK225-2)</f>
        <v>0</v>
      </c>
      <c r="X225" s="2">
        <f>IF(抽出データ!AL225-2&lt;0,0,抽出データ!AL225-2)</f>
        <v>0</v>
      </c>
      <c r="Y225" s="2">
        <f>IF(抽出データ!AM225-2&lt;0,0,抽出データ!AM225-2)</f>
        <v>1</v>
      </c>
      <c r="Z225" s="2">
        <f>IF(抽出データ!AN225-2&lt;0,0,抽出データ!AN225-2)</f>
        <v>0</v>
      </c>
      <c r="AA225" s="2">
        <f>IF(抽出データ!AO225-2&lt;0,0,抽出データ!AO225-2)</f>
        <v>2</v>
      </c>
      <c r="AB225" s="2">
        <f>IF(抽出データ!AP225-2&lt;0,0,抽出データ!AP225-2)</f>
        <v>2</v>
      </c>
      <c r="AC225" s="2">
        <f>IF(抽出データ!AQ225-2&lt;0,0,抽出データ!AQ225-2)</f>
        <v>2</v>
      </c>
      <c r="AD225" s="2">
        <f>IF(抽出データ!AR225-2&lt;=0,1,2)</f>
        <v>1</v>
      </c>
      <c r="AE225" s="2">
        <f>IF(抽出データ!AS225-2&lt;=0,1,2)</f>
        <v>1</v>
      </c>
      <c r="AF225" s="2">
        <f>IF(抽出データ!AT225-2&lt;=0,1,2)</f>
        <v>1</v>
      </c>
      <c r="AG225" s="2">
        <f>IF(抽出データ!AU225-2&lt;=0,1,2)</f>
        <v>1</v>
      </c>
      <c r="AH225" s="2">
        <f>IF(抽出データ!AV225-2&lt;=0,1,2)</f>
        <v>1</v>
      </c>
      <c r="AI225" s="2">
        <f>IF(抽出データ!AW225-2&lt;=0,1,2)</f>
        <v>2</v>
      </c>
      <c r="AJ225" s="2">
        <f>IF(抽出データ!AX225-2&lt;=0,1,2)</f>
        <v>1</v>
      </c>
      <c r="AK225" s="2">
        <f>IF(抽出データ!AY225-2&lt;=0,1,2)</f>
        <v>1</v>
      </c>
      <c r="AL225" s="2">
        <f>IF(抽出データ!AZ225-2&lt;0,0,抽出データ!AZ225-2)</f>
        <v>0</v>
      </c>
      <c r="AM225" s="2">
        <f>IF(抽出データ!BB225-2&lt;0,0,抽出データ!BB225-2)</f>
        <v>0</v>
      </c>
      <c r="AN225" s="2">
        <f>IF(抽出データ!BD225-2&lt;0,0,抽出データ!BD225-2)</f>
        <v>0</v>
      </c>
      <c r="AO225" s="2">
        <f>MIN(2,IF(抽出データ!BE225-2&lt;0,0,抽出データ!BE225-2))</f>
        <v>0</v>
      </c>
      <c r="AP225" s="2">
        <f>IF(抽出データ!BF225-2&lt;0,0,抽出データ!BF225-2)</f>
        <v>0</v>
      </c>
      <c r="AQ225" s="2">
        <f>IF(抽出データ!BG225-2&lt;0,0,抽出データ!BG225-2)</f>
        <v>0</v>
      </c>
      <c r="AR225" s="2">
        <f>IF(抽出データ!BH225-2&lt;0,0,抽出データ!BH225-2)</f>
        <v>0</v>
      </c>
      <c r="AS225" s="2">
        <f t="shared" si="55"/>
        <v>0</v>
      </c>
      <c r="AT225" s="2">
        <f>IF(抽出データ!DB225-2&lt;=0,1,2)</f>
        <v>1</v>
      </c>
      <c r="AU225" s="2">
        <f>IF(抽出データ!DD225-2&lt;0,0,抽出データ!DD225-2)</f>
        <v>0</v>
      </c>
      <c r="AV225" s="2">
        <f>IF(抽出データ!DE225-2&lt;0,0,抽出データ!DE225-2)</f>
        <v>0</v>
      </c>
      <c r="AW225" s="2">
        <f>IF(抽出データ!DF225-2&lt;0,0,IF(抽出データ!DF225&gt;3,2,1))</f>
        <v>1</v>
      </c>
      <c r="AX225" s="2">
        <f>IF(抽出データ!DG225-2&lt;=0,1,2)</f>
        <v>1</v>
      </c>
      <c r="AY225" s="8">
        <v>5</v>
      </c>
      <c r="AZ225" s="2">
        <v>1</v>
      </c>
      <c r="BA225" s="2">
        <v>4</v>
      </c>
      <c r="BI225" s="4" t="s">
        <v>445</v>
      </c>
      <c r="BJ225" s="2">
        <v>1</v>
      </c>
      <c r="BK225" s="2">
        <v>2</v>
      </c>
      <c r="BL225" s="2">
        <v>3</v>
      </c>
      <c r="BO225" s="2">
        <v>2</v>
      </c>
      <c r="BP225" s="2">
        <v>2</v>
      </c>
      <c r="BQ225" s="2">
        <v>2</v>
      </c>
      <c r="BR225" s="2">
        <v>2</v>
      </c>
      <c r="BS225" s="2">
        <v>2</v>
      </c>
      <c r="BT225" s="2">
        <v>2</v>
      </c>
      <c r="BV225" s="2">
        <f t="shared" si="56"/>
        <v>29</v>
      </c>
      <c r="BW225" s="2">
        <f t="shared" si="57"/>
        <v>12</v>
      </c>
      <c r="BX225" s="2">
        <f t="shared" si="58"/>
        <v>11</v>
      </c>
      <c r="BY225" s="2">
        <f t="shared" si="59"/>
        <v>6</v>
      </c>
      <c r="BZ225" s="2">
        <f t="shared" si="60"/>
        <v>21</v>
      </c>
      <c r="CA225" s="2">
        <f t="shared" si="61"/>
        <v>7</v>
      </c>
      <c r="CB225" s="2">
        <f t="shared" si="62"/>
        <v>5</v>
      </c>
      <c r="CC225" s="2">
        <f t="shared" si="63"/>
        <v>8</v>
      </c>
      <c r="CD225" s="2">
        <f t="shared" si="64"/>
        <v>13</v>
      </c>
      <c r="CE225" s="2">
        <f t="shared" si="65"/>
        <v>13</v>
      </c>
      <c r="CF225" s="2">
        <f t="shared" si="66"/>
        <v>9</v>
      </c>
      <c r="CG225" s="2">
        <f t="shared" si="67"/>
        <v>10</v>
      </c>
      <c r="CH225" s="2">
        <f t="shared" si="71"/>
        <v>3</v>
      </c>
      <c r="CI225" s="2">
        <f t="shared" si="68"/>
        <v>4</v>
      </c>
      <c r="CJ225" s="2">
        <f t="shared" si="69"/>
        <v>9</v>
      </c>
      <c r="CK225" s="2">
        <f>55+IF(抽出データ!BJ225=1,60,0)+IF(抽出データ!BK225=1,25,0)+IF(抽出データ!BM225=1,5,0)+IF(抽出データ!BL225=1,5,0)+IF(抽出データ!BN225=1,5,0)</f>
        <v>55</v>
      </c>
      <c r="CL225" s="2">
        <f>(80+IF(抽出データ!BR225=1,12,0)+IF(SUM(抽出データ!BS225:BV225,抽出データ!CB225)&gt;1,22,IF(SUM(抽出データ!BS225:BV225,抽出データ!CB225)=1,11,0)))</f>
        <v>80</v>
      </c>
      <c r="CM225" s="2">
        <f>80+IF(抽出データ!CH225=1,40,0)+IF(抽出データ!CI225=1,20,0)+IF(抽出データ!CJ225=1,20,0)</f>
        <v>80</v>
      </c>
      <c r="CN225" s="2">
        <f>80+IF(抽出データ!CN225=1,10,0)+IF(抽出データ!CO225=1,5,0)+IF(抽出データ!CP225=1,10,0)+12</f>
        <v>92</v>
      </c>
      <c r="CO225" s="2">
        <f>IF(SUM(抽出データ!CT225:CW225)&gt;0,120,100)</f>
        <v>100</v>
      </c>
      <c r="CQ225" s="2">
        <f t="shared" si="70"/>
        <v>72.2</v>
      </c>
    </row>
    <row r="226" spans="1:95">
      <c r="A226" s="2">
        <v>1988</v>
      </c>
      <c r="B226" s="2">
        <v>150</v>
      </c>
      <c r="C226" s="2">
        <v>5</v>
      </c>
      <c r="D226" s="2">
        <f t="shared" si="54"/>
        <v>30</v>
      </c>
      <c r="E226" s="4" t="s">
        <v>209</v>
      </c>
      <c r="F226" s="2">
        <f>IF(抽出データ!S226-2&lt;0,0,抽出データ!S226-2)</f>
        <v>2</v>
      </c>
      <c r="G226" s="2">
        <f>IF(抽出データ!T226-2&lt;0,0,抽出データ!T226-2)</f>
        <v>2</v>
      </c>
      <c r="H226" s="2">
        <f>IF(抽出データ!U226-2&lt;0,0,抽出データ!U226-2)</f>
        <v>1</v>
      </c>
      <c r="I226" s="2">
        <f>IF(抽出データ!V226-2&lt;0,0,抽出データ!V226-2)</f>
        <v>1</v>
      </c>
      <c r="J226" s="2">
        <f>MIN(2,IF(抽出データ!W226-2&lt;0,0,抽出データ!W226-2))</f>
        <v>0</v>
      </c>
      <c r="K226" s="2">
        <f>IF(抽出データ!X226-2&lt;0,0,抽出データ!X226-2)</f>
        <v>1</v>
      </c>
      <c r="L226" s="2">
        <f>IF(抽出データ!Y226-2&lt;0,0,抽出データ!Y226-2)</f>
        <v>1</v>
      </c>
      <c r="M226" s="2">
        <f>IF(抽出データ!Z226-2&lt;0,0,抽出データ!Z226-2)</f>
        <v>1</v>
      </c>
      <c r="N226" s="2">
        <f>IF(抽出データ!AB226-2&lt;0,0,抽出データ!AB226-2)</f>
        <v>2</v>
      </c>
      <c r="O226" s="2">
        <f>IF(抽出データ!AC226-2&lt;0,0,抽出データ!AC226-2)</f>
        <v>2</v>
      </c>
      <c r="P226" s="2">
        <f>IF(抽出データ!AD226-2&lt;0,0,抽出データ!AD226-2)</f>
        <v>2</v>
      </c>
      <c r="Q226" s="2">
        <f>IF(抽出データ!AE226-2&lt;0,0,抽出データ!AE226-2)</f>
        <v>2</v>
      </c>
      <c r="R226" s="2">
        <f>IF(抽出データ!AF226-2&lt;0,0,抽出データ!AF226-2)</f>
        <v>1</v>
      </c>
      <c r="S226" s="2">
        <f>IF(抽出データ!AG226-2&lt;0,0,抽出データ!AG226-2)</f>
        <v>1</v>
      </c>
      <c r="T226" s="2">
        <f>IF(抽出データ!AH226-2&lt;0,0,抽出データ!AH226-2)</f>
        <v>2</v>
      </c>
      <c r="U226" s="2">
        <f>IF(抽出データ!AI226-2&lt;0,0,抽出データ!AI226-2)</f>
        <v>2</v>
      </c>
      <c r="V226" s="2">
        <f>IF(抽出データ!AJ226-2&lt;0,0,抽出データ!AJ226-2)</f>
        <v>2</v>
      </c>
      <c r="W226" s="2">
        <f>IF(抽出データ!AK226-2&lt;0,0,抽出データ!AK226-2)</f>
        <v>2</v>
      </c>
      <c r="X226" s="2">
        <f>IF(抽出データ!AL226-2&lt;0,0,抽出データ!AL226-2)</f>
        <v>1</v>
      </c>
      <c r="Y226" s="2">
        <f>IF(抽出データ!AM226-2&lt;0,0,抽出データ!AM226-2)</f>
        <v>1</v>
      </c>
      <c r="Z226" s="2">
        <f>IF(抽出データ!AN226-2&lt;0,0,抽出データ!AN226-2)</f>
        <v>2</v>
      </c>
      <c r="AA226" s="2">
        <f>IF(抽出データ!AO226-2&lt;0,0,抽出データ!AO226-2)</f>
        <v>2</v>
      </c>
      <c r="AB226" s="2">
        <f>IF(抽出データ!AP226-2&lt;0,0,抽出データ!AP226-2)</f>
        <v>2</v>
      </c>
      <c r="AC226" s="2">
        <f>IF(抽出データ!AQ226-2&lt;0,0,抽出データ!AQ226-2)</f>
        <v>0</v>
      </c>
      <c r="AD226" s="2">
        <f>IF(抽出データ!AR226-2&lt;=0,1,2)</f>
        <v>2</v>
      </c>
      <c r="AE226" s="2">
        <f>IF(抽出データ!AS226-2&lt;=0,1,2)</f>
        <v>1</v>
      </c>
      <c r="AF226" s="2">
        <f>IF(抽出データ!AT226-2&lt;=0,1,2)</f>
        <v>1</v>
      </c>
      <c r="AG226" s="2">
        <f>IF(抽出データ!AU226-2&lt;=0,1,2)</f>
        <v>2</v>
      </c>
      <c r="AH226" s="2">
        <f>IF(抽出データ!AV226-2&lt;=0,1,2)</f>
        <v>2</v>
      </c>
      <c r="AI226" s="2">
        <f>IF(抽出データ!AW226-2&lt;=0,1,2)</f>
        <v>1</v>
      </c>
      <c r="AJ226" s="2">
        <f>IF(抽出データ!AX226-2&lt;=0,1,2)</f>
        <v>1</v>
      </c>
      <c r="AK226" s="2">
        <f>IF(抽出データ!AY226-2&lt;=0,1,2)</f>
        <v>1</v>
      </c>
      <c r="AL226" s="2">
        <f>IF(抽出データ!AZ226-2&lt;0,0,抽出データ!AZ226-2)</f>
        <v>2</v>
      </c>
      <c r="AM226" s="2">
        <f>IF(抽出データ!BB226-2&lt;0,0,抽出データ!BB226-2)</f>
        <v>2</v>
      </c>
      <c r="AN226" s="2">
        <f>IF(抽出データ!BD226-2&lt;0,0,抽出データ!BD226-2)</f>
        <v>0</v>
      </c>
      <c r="AO226" s="2">
        <f>MIN(2,IF(抽出データ!BE226-2&lt;0,0,抽出データ!BE226-2))</f>
        <v>1</v>
      </c>
      <c r="AP226" s="2">
        <f>IF(抽出データ!BF226-2&lt;0,0,抽出データ!BF226-2)</f>
        <v>0</v>
      </c>
      <c r="AQ226" s="2">
        <f>IF(抽出データ!BG226-2&lt;0,0,抽出データ!BG226-2)</f>
        <v>1</v>
      </c>
      <c r="AR226" s="2">
        <f>IF(抽出データ!BH226-2&lt;0,0,抽出データ!BH226-2)</f>
        <v>1</v>
      </c>
      <c r="AS226" s="2">
        <f t="shared" si="55"/>
        <v>0</v>
      </c>
      <c r="AT226" s="2">
        <f>IF(抽出データ!DB226-2&lt;=0,1,2)</f>
        <v>2</v>
      </c>
      <c r="AU226" s="2">
        <f>IF(抽出データ!DD226-2&lt;0,0,抽出データ!DD226-2)</f>
        <v>0</v>
      </c>
      <c r="AV226" s="2">
        <f>IF(抽出データ!DE226-2&lt;0,0,抽出データ!DE226-2)</f>
        <v>0</v>
      </c>
      <c r="AW226" s="2">
        <f>IF(抽出データ!DF226-2&lt;0,0,IF(抽出データ!DF226&gt;3,2,1))</f>
        <v>1</v>
      </c>
      <c r="AX226" s="2">
        <f>IF(抽出データ!DG226-2&lt;=0,1,2)</f>
        <v>1</v>
      </c>
      <c r="AY226" s="8">
        <v>5</v>
      </c>
      <c r="AZ226" s="2">
        <v>3</v>
      </c>
      <c r="BA226" s="2">
        <v>3</v>
      </c>
      <c r="BI226" s="4" t="s">
        <v>445</v>
      </c>
      <c r="BJ226" s="2">
        <v>1</v>
      </c>
      <c r="BK226" s="2">
        <v>100</v>
      </c>
      <c r="BL226" s="2">
        <v>3</v>
      </c>
      <c r="BO226" s="2">
        <v>3</v>
      </c>
      <c r="BP226" s="2">
        <v>3</v>
      </c>
      <c r="BQ226" s="2">
        <v>4</v>
      </c>
      <c r="BR226" s="2">
        <v>4</v>
      </c>
      <c r="BS226" s="2">
        <v>4</v>
      </c>
      <c r="BT226" s="2">
        <v>4</v>
      </c>
      <c r="BV226" s="2">
        <f t="shared" si="56"/>
        <v>62</v>
      </c>
      <c r="BW226" s="2">
        <f t="shared" si="57"/>
        <v>33</v>
      </c>
      <c r="BX226" s="2">
        <f t="shared" si="58"/>
        <v>9</v>
      </c>
      <c r="BY226" s="2">
        <f t="shared" si="59"/>
        <v>13</v>
      </c>
      <c r="BZ226" s="2">
        <f t="shared" si="60"/>
        <v>33</v>
      </c>
      <c r="CA226" s="2">
        <f t="shared" si="61"/>
        <v>17</v>
      </c>
      <c r="CB226" s="2">
        <f t="shared" si="62"/>
        <v>8</v>
      </c>
      <c r="CC226" s="2">
        <f t="shared" si="63"/>
        <v>18</v>
      </c>
      <c r="CD226" s="2">
        <f t="shared" si="64"/>
        <v>20</v>
      </c>
      <c r="CE226" s="2">
        <f t="shared" si="65"/>
        <v>16</v>
      </c>
      <c r="CF226" s="2">
        <f t="shared" si="66"/>
        <v>12</v>
      </c>
      <c r="CG226" s="2">
        <f t="shared" si="67"/>
        <v>21</v>
      </c>
      <c r="CH226" s="2">
        <f t="shared" si="71"/>
        <v>4</v>
      </c>
      <c r="CI226" s="2">
        <f t="shared" si="68"/>
        <v>7</v>
      </c>
      <c r="CJ226" s="2">
        <f t="shared" si="69"/>
        <v>27</v>
      </c>
      <c r="CK226" s="2">
        <f>55+IF(抽出データ!BJ226=1,60,0)+IF(抽出データ!BK226=1,25,0)+IF(抽出データ!BM226=1,5,0)+IF(抽出データ!BL226=1,5,0)+IF(抽出データ!BN226=1,5,0)</f>
        <v>55</v>
      </c>
      <c r="CL226" s="2">
        <f>(80+IF(抽出データ!BR226=1,12,0)+IF(SUM(抽出データ!BS226:BV226,抽出データ!CB226)&gt;1,22,IF(SUM(抽出データ!BS226:BV226,抽出データ!CB226)=1,11,0)))</f>
        <v>114</v>
      </c>
      <c r="CM226" s="2">
        <f>80+IF(抽出データ!CH226=1,40,0)+IF(抽出データ!CI226=1,20,0)+IF(抽出データ!CJ226=1,20,0)</f>
        <v>120</v>
      </c>
      <c r="CN226" s="2">
        <f>80+IF(抽出データ!CN226=1,10,0)+IF(抽出データ!CO226=1,5,0)+IF(抽出データ!CP226=1,10,0)+12</f>
        <v>107</v>
      </c>
      <c r="CO226" s="2">
        <f>IF(SUM(抽出データ!CT226:CW226)&gt;0,120,100)</f>
        <v>100</v>
      </c>
      <c r="CQ226" s="2">
        <f t="shared" si="70"/>
        <v>89.899999999999991</v>
      </c>
    </row>
    <row r="227" spans="1:95">
      <c r="A227" s="2">
        <v>2010</v>
      </c>
      <c r="B227" s="2">
        <v>130</v>
      </c>
      <c r="C227" s="2">
        <v>3</v>
      </c>
      <c r="D227" s="2">
        <f t="shared" si="54"/>
        <v>43.333333333333336</v>
      </c>
      <c r="E227" s="4" t="s">
        <v>210</v>
      </c>
      <c r="F227" s="2">
        <f>IF(抽出データ!S227-2&lt;0,0,抽出データ!S227-2)</f>
        <v>1</v>
      </c>
      <c r="G227" s="2">
        <f>IF(抽出データ!T227-2&lt;0,0,抽出データ!T227-2)</f>
        <v>1</v>
      </c>
      <c r="H227" s="2">
        <f>IF(抽出データ!U227-2&lt;0,0,抽出データ!U227-2)</f>
        <v>1</v>
      </c>
      <c r="I227" s="2">
        <f>IF(抽出データ!V227-2&lt;0,0,抽出データ!V227-2)</f>
        <v>0</v>
      </c>
      <c r="J227" s="2">
        <f>MIN(2,IF(抽出データ!W227-2&lt;0,0,抽出データ!W227-2))</f>
        <v>1</v>
      </c>
      <c r="K227" s="2">
        <f>IF(抽出データ!X227-2&lt;0,0,抽出データ!X227-2)</f>
        <v>1</v>
      </c>
      <c r="L227" s="2">
        <f>IF(抽出データ!Y227-2&lt;0,0,抽出データ!Y227-2)</f>
        <v>0</v>
      </c>
      <c r="M227" s="2">
        <f>IF(抽出データ!Z227-2&lt;0,0,抽出データ!Z227-2)</f>
        <v>0</v>
      </c>
      <c r="N227" s="2">
        <f>IF(抽出データ!AB227-2&lt;0,0,抽出データ!AB227-2)</f>
        <v>0</v>
      </c>
      <c r="O227" s="2">
        <f>IF(抽出データ!AC227-2&lt;0,0,抽出データ!AC227-2)</f>
        <v>0</v>
      </c>
      <c r="P227" s="2">
        <f>IF(抽出データ!AD227-2&lt;0,0,抽出データ!AD227-2)</f>
        <v>0</v>
      </c>
      <c r="Q227" s="2">
        <f>IF(抽出データ!AE227-2&lt;0,0,抽出データ!AE227-2)</f>
        <v>0</v>
      </c>
      <c r="R227" s="2">
        <f>IF(抽出データ!AF227-2&lt;0,0,抽出データ!AF227-2)</f>
        <v>0</v>
      </c>
      <c r="S227" s="2">
        <f>IF(抽出データ!AG227-2&lt;0,0,抽出データ!AG227-2)</f>
        <v>1</v>
      </c>
      <c r="T227" s="2">
        <f>IF(抽出データ!AH227-2&lt;0,0,抽出データ!AH227-2)</f>
        <v>0</v>
      </c>
      <c r="U227" s="2">
        <f>IF(抽出データ!AI227-2&lt;0,0,抽出データ!AI227-2)</f>
        <v>0</v>
      </c>
      <c r="V227" s="2">
        <f>IF(抽出データ!AJ227-2&lt;0,0,抽出データ!AJ227-2)</f>
        <v>1</v>
      </c>
      <c r="W227" s="2">
        <f>IF(抽出データ!AK227-2&lt;0,0,抽出データ!AK227-2)</f>
        <v>0</v>
      </c>
      <c r="X227" s="2">
        <f>IF(抽出データ!AL227-2&lt;0,0,抽出データ!AL227-2)</f>
        <v>0</v>
      </c>
      <c r="Y227" s="2">
        <f>IF(抽出データ!AM227-2&lt;0,0,抽出データ!AM227-2)</f>
        <v>1</v>
      </c>
      <c r="Z227" s="2">
        <f>IF(抽出データ!AN227-2&lt;0,0,抽出データ!AN227-2)</f>
        <v>0</v>
      </c>
      <c r="AA227" s="2">
        <f>IF(抽出データ!AO227-2&lt;0,0,抽出データ!AO227-2)</f>
        <v>0</v>
      </c>
      <c r="AB227" s="2">
        <f>IF(抽出データ!AP227-2&lt;0,0,抽出データ!AP227-2)</f>
        <v>1</v>
      </c>
      <c r="AC227" s="2">
        <f>IF(抽出データ!AQ227-2&lt;0,0,抽出データ!AQ227-2)</f>
        <v>1</v>
      </c>
      <c r="AD227" s="2">
        <f>IF(抽出データ!AR227-2&lt;=0,1,2)</f>
        <v>1</v>
      </c>
      <c r="AE227" s="2">
        <f>IF(抽出データ!AS227-2&lt;=0,1,2)</f>
        <v>1</v>
      </c>
      <c r="AF227" s="2">
        <f>IF(抽出データ!AT227-2&lt;=0,1,2)</f>
        <v>1</v>
      </c>
      <c r="AG227" s="2">
        <f>IF(抽出データ!AU227-2&lt;=0,1,2)</f>
        <v>1</v>
      </c>
      <c r="AH227" s="2">
        <f>IF(抽出データ!AV227-2&lt;=0,1,2)</f>
        <v>1</v>
      </c>
      <c r="AI227" s="2">
        <f>IF(抽出データ!AW227-2&lt;=0,1,2)</f>
        <v>1</v>
      </c>
      <c r="AJ227" s="2">
        <f>IF(抽出データ!AX227-2&lt;=0,1,2)</f>
        <v>1</v>
      </c>
      <c r="AK227" s="2">
        <f>IF(抽出データ!AY227-2&lt;=0,1,2)</f>
        <v>1</v>
      </c>
      <c r="AL227" s="2">
        <f>IF(抽出データ!AZ227-2&lt;0,0,抽出データ!AZ227-2)</f>
        <v>0</v>
      </c>
      <c r="AM227" s="2">
        <f>IF(抽出データ!BB227-2&lt;0,0,抽出データ!BB227-2)</f>
        <v>0</v>
      </c>
      <c r="AN227" s="2">
        <f>IF(抽出データ!BD227-2&lt;0,0,抽出データ!BD227-2)</f>
        <v>0</v>
      </c>
      <c r="AO227" s="2">
        <f>MIN(2,IF(抽出データ!BE227-2&lt;0,0,抽出データ!BE227-2))</f>
        <v>0</v>
      </c>
      <c r="AP227" s="2">
        <f>IF(抽出データ!BF227-2&lt;0,0,抽出データ!BF227-2)</f>
        <v>0</v>
      </c>
      <c r="AQ227" s="2">
        <f>IF(抽出データ!BG227-2&lt;0,0,抽出データ!BG227-2)</f>
        <v>0</v>
      </c>
      <c r="AR227" s="2">
        <f>IF(抽出データ!BH227-2&lt;0,0,抽出データ!BH227-2)</f>
        <v>0</v>
      </c>
      <c r="AS227" s="2">
        <f t="shared" si="55"/>
        <v>0</v>
      </c>
      <c r="AT227" s="2">
        <f>IF(抽出データ!DB227-2&lt;=0,1,2)</f>
        <v>1</v>
      </c>
      <c r="AU227" s="2">
        <f>IF(抽出データ!DD227-2&lt;0,0,抽出データ!DD227-2)</f>
        <v>0</v>
      </c>
      <c r="AV227" s="2">
        <f>IF(抽出データ!DE227-2&lt;0,0,抽出データ!DE227-2)</f>
        <v>0</v>
      </c>
      <c r="AW227" s="2">
        <f>IF(抽出データ!DF227-2&lt;0,0,IF(抽出データ!DF227&gt;3,2,1))</f>
        <v>0</v>
      </c>
      <c r="AX227" s="2">
        <f>IF(抽出データ!DG227-2&lt;=0,1,2)</f>
        <v>1</v>
      </c>
      <c r="AY227" s="8">
        <v>3</v>
      </c>
      <c r="AZ227" s="2">
        <v>3</v>
      </c>
      <c r="BA227" s="2">
        <v>2</v>
      </c>
      <c r="BB227" s="2">
        <v>0</v>
      </c>
      <c r="BC227" s="2">
        <v>1</v>
      </c>
      <c r="BD227" s="2">
        <v>0</v>
      </c>
      <c r="BE227" s="2">
        <v>0</v>
      </c>
      <c r="BF227" s="2">
        <v>0</v>
      </c>
      <c r="BG227" s="2">
        <v>0</v>
      </c>
      <c r="BH227" s="2">
        <v>0</v>
      </c>
      <c r="BI227" s="4" t="s">
        <v>445</v>
      </c>
      <c r="BJ227" s="2">
        <v>2</v>
      </c>
      <c r="BL227" s="2">
        <v>3</v>
      </c>
      <c r="BO227" s="2">
        <v>3</v>
      </c>
      <c r="BP227" s="2">
        <v>2</v>
      </c>
      <c r="BQ227" s="2">
        <v>3</v>
      </c>
      <c r="BR227" s="2">
        <v>3</v>
      </c>
      <c r="BS227" s="2">
        <v>2</v>
      </c>
      <c r="BT227" s="2">
        <v>2</v>
      </c>
      <c r="BV227" s="2">
        <f t="shared" si="56"/>
        <v>20</v>
      </c>
      <c r="BW227" s="2">
        <f t="shared" si="57"/>
        <v>9</v>
      </c>
      <c r="BX227" s="2">
        <f t="shared" si="58"/>
        <v>6</v>
      </c>
      <c r="BY227" s="2">
        <f t="shared" si="59"/>
        <v>5</v>
      </c>
      <c r="BZ227" s="2">
        <f t="shared" si="60"/>
        <v>15</v>
      </c>
      <c r="CA227" s="2">
        <f t="shared" si="61"/>
        <v>4</v>
      </c>
      <c r="CB227" s="2">
        <f t="shared" si="62"/>
        <v>3</v>
      </c>
      <c r="CC227" s="2">
        <f t="shared" si="63"/>
        <v>1</v>
      </c>
      <c r="CD227" s="2">
        <f t="shared" si="64"/>
        <v>13</v>
      </c>
      <c r="CE227" s="2">
        <f t="shared" si="65"/>
        <v>10</v>
      </c>
      <c r="CF227" s="2">
        <f t="shared" si="66"/>
        <v>8</v>
      </c>
      <c r="CG227" s="2">
        <f t="shared" si="67"/>
        <v>4</v>
      </c>
      <c r="CH227" s="2">
        <f t="shared" si="71"/>
        <v>2</v>
      </c>
      <c r="CI227" s="2">
        <f t="shared" si="68"/>
        <v>2</v>
      </c>
      <c r="CJ227" s="2">
        <f t="shared" si="69"/>
        <v>8</v>
      </c>
      <c r="CK227" s="2">
        <f>55+IF(抽出データ!BJ227=1,60,0)+IF(抽出データ!BK227=1,25,0)+IF(抽出データ!BM227=1,5,0)+IF(抽出データ!BL227=1,5,0)+IF(抽出データ!BN227=1,5,0)</f>
        <v>60</v>
      </c>
      <c r="CL227" s="2">
        <f>(80+IF(抽出データ!BR227=1,12,0)+IF(SUM(抽出データ!BS227:BV227,抽出データ!CB227)&gt;1,22,IF(SUM(抽出データ!BS227:BV227,抽出データ!CB227)=1,11,0)))</f>
        <v>102</v>
      </c>
      <c r="CM227" s="2">
        <f>80+IF(抽出データ!CH227=1,40,0)+IF(抽出データ!CI227=1,20,0)+IF(抽出データ!CJ227=1,20,0)</f>
        <v>80</v>
      </c>
      <c r="CN227" s="2">
        <f>80+IF(抽出データ!CN227=1,10,0)+IF(抽出データ!CO227=1,5,0)+IF(抽出データ!CP227=1,10,0)+12</f>
        <v>92</v>
      </c>
      <c r="CO227" s="2">
        <f>IF(SUM(抽出データ!CT227:CW227)&gt;0,120,100)</f>
        <v>100</v>
      </c>
      <c r="CQ227" s="2">
        <f t="shared" si="70"/>
        <v>80.8</v>
      </c>
    </row>
    <row r="228" spans="1:95">
      <c r="A228" s="2">
        <v>1971</v>
      </c>
      <c r="B228" s="2">
        <v>158</v>
      </c>
      <c r="C228" s="2">
        <v>2</v>
      </c>
      <c r="D228" s="2">
        <f t="shared" si="54"/>
        <v>79</v>
      </c>
      <c r="E228" s="4" t="s">
        <v>211</v>
      </c>
      <c r="F228" s="2">
        <f>IF(抽出データ!S228-2&lt;0,0,抽出データ!S228-2)</f>
        <v>2</v>
      </c>
      <c r="G228" s="2">
        <f>IF(抽出データ!T228-2&lt;0,0,抽出データ!T228-2)</f>
        <v>0</v>
      </c>
      <c r="H228" s="2">
        <f>IF(抽出データ!U228-2&lt;0,0,抽出データ!U228-2)</f>
        <v>2</v>
      </c>
      <c r="I228" s="2">
        <f>IF(抽出データ!V228-2&lt;0,0,抽出データ!V228-2)</f>
        <v>2</v>
      </c>
      <c r="J228" s="2">
        <f>MIN(2,IF(抽出データ!W228-2&lt;0,0,抽出データ!W228-2))</f>
        <v>0</v>
      </c>
      <c r="K228" s="2">
        <f>IF(抽出データ!X228-2&lt;0,0,抽出データ!X228-2)</f>
        <v>0</v>
      </c>
      <c r="L228" s="2">
        <f>IF(抽出データ!Y228-2&lt;0,0,抽出データ!Y228-2)</f>
        <v>0</v>
      </c>
      <c r="M228" s="2">
        <f>IF(抽出データ!Z228-2&lt;0,0,抽出データ!Z228-2)</f>
        <v>0</v>
      </c>
      <c r="N228" s="2">
        <f>IF(抽出データ!AB228-2&lt;0,0,抽出データ!AB228-2)</f>
        <v>0</v>
      </c>
      <c r="O228" s="2">
        <f>IF(抽出データ!AC228-2&lt;0,0,抽出データ!AC228-2)</f>
        <v>2</v>
      </c>
      <c r="P228" s="2">
        <f>IF(抽出データ!AD228-2&lt;0,0,抽出データ!AD228-2)</f>
        <v>2</v>
      </c>
      <c r="Q228" s="2">
        <f>IF(抽出データ!AE228-2&lt;0,0,抽出データ!AE228-2)</f>
        <v>2</v>
      </c>
      <c r="R228" s="2">
        <f>IF(抽出データ!AF228-2&lt;0,0,抽出データ!AF228-2)</f>
        <v>1</v>
      </c>
      <c r="S228" s="2">
        <f>IF(抽出データ!AG228-2&lt;0,0,抽出データ!AG228-2)</f>
        <v>2</v>
      </c>
      <c r="T228" s="2">
        <f>IF(抽出データ!AH228-2&lt;0,0,抽出データ!AH228-2)</f>
        <v>2</v>
      </c>
      <c r="U228" s="2">
        <f>IF(抽出データ!AI228-2&lt;0,0,抽出データ!AI228-2)</f>
        <v>0</v>
      </c>
      <c r="V228" s="2">
        <f>IF(抽出データ!AJ228-2&lt;0,0,抽出データ!AJ228-2)</f>
        <v>2</v>
      </c>
      <c r="W228" s="2">
        <f>IF(抽出データ!AK228-2&lt;0,0,抽出データ!AK228-2)</f>
        <v>2</v>
      </c>
      <c r="X228" s="2">
        <f>IF(抽出データ!AL228-2&lt;0,0,抽出データ!AL228-2)</f>
        <v>2</v>
      </c>
      <c r="Y228" s="2">
        <f>IF(抽出データ!AM228-2&lt;0,0,抽出データ!AM228-2)</f>
        <v>0</v>
      </c>
      <c r="Z228" s="2">
        <f>IF(抽出データ!AN228-2&lt;0,0,抽出データ!AN228-2)</f>
        <v>2</v>
      </c>
      <c r="AA228" s="2">
        <f>IF(抽出データ!AO228-2&lt;0,0,抽出データ!AO228-2)</f>
        <v>2</v>
      </c>
      <c r="AB228" s="2">
        <f>IF(抽出データ!AP228-2&lt;0,0,抽出データ!AP228-2)</f>
        <v>2</v>
      </c>
      <c r="AC228" s="2">
        <f>IF(抽出データ!AQ228-2&lt;0,0,抽出データ!AQ228-2)</f>
        <v>2</v>
      </c>
      <c r="AD228" s="2">
        <f>IF(抽出データ!AR228-2&lt;=0,1,2)</f>
        <v>2</v>
      </c>
      <c r="AE228" s="2">
        <f>IF(抽出データ!AS228-2&lt;=0,1,2)</f>
        <v>1</v>
      </c>
      <c r="AF228" s="2">
        <f>IF(抽出データ!AT228-2&lt;=0,1,2)</f>
        <v>2</v>
      </c>
      <c r="AG228" s="2">
        <f>IF(抽出データ!AU228-2&lt;=0,1,2)</f>
        <v>1</v>
      </c>
      <c r="AH228" s="2">
        <f>IF(抽出データ!AV228-2&lt;=0,1,2)</f>
        <v>1</v>
      </c>
      <c r="AI228" s="2">
        <f>IF(抽出データ!AW228-2&lt;=0,1,2)</f>
        <v>1</v>
      </c>
      <c r="AJ228" s="2">
        <f>IF(抽出データ!AX228-2&lt;=0,1,2)</f>
        <v>1</v>
      </c>
      <c r="AK228" s="2">
        <f>IF(抽出データ!AY228-2&lt;=0,1,2)</f>
        <v>2</v>
      </c>
      <c r="AL228" s="2">
        <f>IF(抽出データ!AZ228-2&lt;0,0,抽出データ!AZ228-2)</f>
        <v>0</v>
      </c>
      <c r="AM228" s="2">
        <f>IF(抽出データ!BB228-2&lt;0,0,抽出データ!BB228-2)</f>
        <v>0</v>
      </c>
      <c r="AN228" s="2">
        <f>IF(抽出データ!BD228-2&lt;0,0,抽出データ!BD228-2)</f>
        <v>1</v>
      </c>
      <c r="AO228" s="2">
        <f>MIN(2,IF(抽出データ!BE228-2&lt;0,0,抽出データ!BE228-2))</f>
        <v>0</v>
      </c>
      <c r="AP228" s="2">
        <f>IF(抽出データ!BF228-2&lt;0,0,抽出データ!BF228-2)</f>
        <v>0</v>
      </c>
      <c r="AQ228" s="2">
        <f>IF(抽出データ!BG228-2&lt;0,0,抽出データ!BG228-2)</f>
        <v>0</v>
      </c>
      <c r="AR228" s="2">
        <f>IF(抽出データ!BH228-2&lt;0,0,抽出データ!BH228-2)</f>
        <v>0</v>
      </c>
      <c r="AS228" s="2">
        <f t="shared" si="55"/>
        <v>0</v>
      </c>
      <c r="AT228" s="2">
        <f>IF(抽出データ!DB228-2&lt;=0,1,2)</f>
        <v>1</v>
      </c>
      <c r="AU228" s="2">
        <f>IF(抽出データ!DD228-2&lt;0,0,抽出データ!DD228-2)</f>
        <v>0</v>
      </c>
      <c r="AV228" s="2">
        <f>IF(抽出データ!DE228-2&lt;0,0,抽出データ!DE228-2)</f>
        <v>1</v>
      </c>
      <c r="AW228" s="2">
        <f>IF(抽出データ!DF228-2&lt;0,0,IF(抽出データ!DF228&gt;3,2,1))</f>
        <v>1</v>
      </c>
      <c r="AX228" s="2">
        <f>IF(抽出データ!DG228-2&lt;=0,1,2)</f>
        <v>1</v>
      </c>
      <c r="AY228" s="8">
        <v>5</v>
      </c>
      <c r="AZ228" s="2">
        <v>4</v>
      </c>
      <c r="BA228" s="2">
        <v>4</v>
      </c>
      <c r="BI228" s="4" t="s">
        <v>445</v>
      </c>
      <c r="BJ228" s="2">
        <v>1</v>
      </c>
      <c r="BK228" s="2">
        <v>100</v>
      </c>
      <c r="BL228" s="2">
        <v>1</v>
      </c>
      <c r="BM228" s="2">
        <v>5400</v>
      </c>
      <c r="BO228" s="2">
        <v>1</v>
      </c>
      <c r="BP228" s="2">
        <v>1</v>
      </c>
      <c r="BQ228" s="2">
        <v>1</v>
      </c>
      <c r="BR228" s="2">
        <v>2</v>
      </c>
      <c r="BS228" s="2">
        <v>2</v>
      </c>
      <c r="BT228" s="2">
        <v>3</v>
      </c>
      <c r="BV228" s="2">
        <f t="shared" si="56"/>
        <v>47</v>
      </c>
      <c r="BW228" s="2">
        <f t="shared" si="57"/>
        <v>26</v>
      </c>
      <c r="BX228" s="2">
        <f t="shared" si="58"/>
        <v>12</v>
      </c>
      <c r="BY228" s="2">
        <f t="shared" si="59"/>
        <v>9</v>
      </c>
      <c r="BZ228" s="2">
        <f t="shared" si="60"/>
        <v>33</v>
      </c>
      <c r="CA228" s="2">
        <f t="shared" si="61"/>
        <v>12</v>
      </c>
      <c r="CB228" s="2">
        <f t="shared" si="62"/>
        <v>7</v>
      </c>
      <c r="CC228" s="2">
        <f t="shared" si="63"/>
        <v>13</v>
      </c>
      <c r="CD228" s="2">
        <f t="shared" si="64"/>
        <v>20</v>
      </c>
      <c r="CE228" s="2">
        <f t="shared" si="65"/>
        <v>18</v>
      </c>
      <c r="CF228" s="2">
        <f t="shared" si="66"/>
        <v>11</v>
      </c>
      <c r="CG228" s="2">
        <f t="shared" si="67"/>
        <v>22</v>
      </c>
      <c r="CH228" s="2">
        <f t="shared" si="71"/>
        <v>4</v>
      </c>
      <c r="CI228" s="2">
        <f t="shared" si="68"/>
        <v>5</v>
      </c>
      <c r="CJ228" s="2">
        <f t="shared" si="69"/>
        <v>19</v>
      </c>
      <c r="CK228" s="2">
        <f>55+IF(抽出データ!BJ228=1,60,0)+IF(抽出データ!BK228=1,25,0)+IF(抽出データ!BM228=1,5,0)+IF(抽出データ!BL228=1,5,0)+IF(抽出データ!BN228=1,5,0)</f>
        <v>60</v>
      </c>
      <c r="CL228" s="2">
        <f>(80+IF(抽出データ!BR228=1,12,0)+IF(SUM(抽出データ!BS228:BV228,抽出データ!CB228)&gt;1,22,IF(SUM(抽出データ!BS228:BV228,抽出データ!CB228)=1,11,0)))</f>
        <v>80</v>
      </c>
      <c r="CM228" s="2">
        <f>80+IF(抽出データ!CH228=1,40,0)+IF(抽出データ!CI228=1,20,0)+IF(抽出データ!CJ228=1,20,0)</f>
        <v>80</v>
      </c>
      <c r="CN228" s="2">
        <f>80+IF(抽出データ!CN228=1,10,0)+IF(抽出データ!CO228=1,5,0)+IF(抽出データ!CP228=1,10,0)+12</f>
        <v>92</v>
      </c>
      <c r="CO228" s="2">
        <f>IF(SUM(抽出データ!CT228:CW228)&gt;0,120,100)</f>
        <v>100</v>
      </c>
      <c r="CQ228" s="2">
        <f t="shared" si="70"/>
        <v>74.2</v>
      </c>
    </row>
    <row r="229" spans="1:95">
      <c r="A229" s="2">
        <v>2000</v>
      </c>
      <c r="B229" s="2">
        <v>600</v>
      </c>
      <c r="C229" s="2">
        <v>3</v>
      </c>
      <c r="D229" s="2">
        <f t="shared" si="54"/>
        <v>200</v>
      </c>
      <c r="E229" s="4" t="s">
        <v>91</v>
      </c>
      <c r="F229" s="2">
        <f>IF(抽出データ!S229-2&lt;0,0,抽出データ!S229-2)</f>
        <v>2</v>
      </c>
      <c r="G229" s="2">
        <f>IF(抽出データ!T229-2&lt;0,0,抽出データ!T229-2)</f>
        <v>1</v>
      </c>
      <c r="H229" s="2">
        <f>IF(抽出データ!U229-2&lt;0,0,抽出データ!U229-2)</f>
        <v>2</v>
      </c>
      <c r="I229" s="2">
        <f>IF(抽出データ!V229-2&lt;0,0,抽出データ!V229-2)</f>
        <v>2</v>
      </c>
      <c r="J229" s="2">
        <f>MIN(2,IF(抽出データ!W229-2&lt;0,0,抽出データ!W229-2))</f>
        <v>2</v>
      </c>
      <c r="K229" s="2">
        <f>IF(抽出データ!X229-2&lt;0,0,抽出データ!X229-2)</f>
        <v>0</v>
      </c>
      <c r="L229" s="2">
        <f>IF(抽出データ!Y229-2&lt;0,0,抽出データ!Y229-2)</f>
        <v>0</v>
      </c>
      <c r="M229" s="2">
        <f>IF(抽出データ!Z229-2&lt;0,0,抽出データ!Z229-2)</f>
        <v>2</v>
      </c>
      <c r="N229" s="2">
        <f>IF(抽出データ!AB229-2&lt;0,0,抽出データ!AB229-2)</f>
        <v>2</v>
      </c>
      <c r="O229" s="2">
        <f>IF(抽出データ!AC229-2&lt;0,0,抽出データ!AC229-2)</f>
        <v>1</v>
      </c>
      <c r="P229" s="2">
        <f>IF(抽出データ!AD229-2&lt;0,0,抽出データ!AD229-2)</f>
        <v>1</v>
      </c>
      <c r="Q229" s="2">
        <f>IF(抽出データ!AE229-2&lt;0,0,抽出データ!AE229-2)</f>
        <v>0</v>
      </c>
      <c r="R229" s="2">
        <f>IF(抽出データ!AF229-2&lt;0,0,抽出データ!AF229-2)</f>
        <v>1</v>
      </c>
      <c r="S229" s="2">
        <f>IF(抽出データ!AG229-2&lt;0,0,抽出データ!AG229-2)</f>
        <v>0</v>
      </c>
      <c r="T229" s="2">
        <f>IF(抽出データ!AH229-2&lt;0,0,抽出データ!AH229-2)</f>
        <v>1</v>
      </c>
      <c r="U229" s="2">
        <f>IF(抽出データ!AI229-2&lt;0,0,抽出データ!AI229-2)</f>
        <v>1</v>
      </c>
      <c r="V229" s="2">
        <f>IF(抽出データ!AJ229-2&lt;0,0,抽出データ!AJ229-2)</f>
        <v>1</v>
      </c>
      <c r="W229" s="2">
        <f>IF(抽出データ!AK229-2&lt;0,0,抽出データ!AK229-2)</f>
        <v>0</v>
      </c>
      <c r="X229" s="2">
        <f>IF(抽出データ!AL229-2&lt;0,0,抽出データ!AL229-2)</f>
        <v>1</v>
      </c>
      <c r="Y229" s="2">
        <f>IF(抽出データ!AM229-2&lt;0,0,抽出データ!AM229-2)</f>
        <v>1</v>
      </c>
      <c r="Z229" s="2">
        <f>IF(抽出データ!AN229-2&lt;0,0,抽出データ!AN229-2)</f>
        <v>1</v>
      </c>
      <c r="AA229" s="2">
        <f>IF(抽出データ!AO229-2&lt;0,0,抽出データ!AO229-2)</f>
        <v>2</v>
      </c>
      <c r="AB229" s="2">
        <f>IF(抽出データ!AP229-2&lt;0,0,抽出データ!AP229-2)</f>
        <v>1</v>
      </c>
      <c r="AC229" s="2">
        <f>IF(抽出データ!AQ229-2&lt;0,0,抽出データ!AQ229-2)</f>
        <v>0</v>
      </c>
      <c r="AD229" s="2">
        <f>IF(抽出データ!AR229-2&lt;=0,1,2)</f>
        <v>1</v>
      </c>
      <c r="AE229" s="2">
        <f>IF(抽出データ!AS229-2&lt;=0,1,2)</f>
        <v>1</v>
      </c>
      <c r="AF229" s="2">
        <f>IF(抽出データ!AT229-2&lt;=0,1,2)</f>
        <v>2</v>
      </c>
      <c r="AG229" s="2">
        <f>IF(抽出データ!AU229-2&lt;=0,1,2)</f>
        <v>1</v>
      </c>
      <c r="AH229" s="2">
        <f>IF(抽出データ!AV229-2&lt;=0,1,2)</f>
        <v>1</v>
      </c>
      <c r="AI229" s="2">
        <f>IF(抽出データ!AW229-2&lt;=0,1,2)</f>
        <v>1</v>
      </c>
      <c r="AJ229" s="2">
        <f>IF(抽出データ!AX229-2&lt;=0,1,2)</f>
        <v>1</v>
      </c>
      <c r="AK229" s="2">
        <f>IF(抽出データ!AY229-2&lt;=0,1,2)</f>
        <v>1</v>
      </c>
      <c r="AL229" s="2">
        <f>IF(抽出データ!AZ229-2&lt;0,0,抽出データ!AZ229-2)</f>
        <v>0</v>
      </c>
      <c r="AM229" s="2">
        <f>IF(抽出データ!BB229-2&lt;0,0,抽出データ!BB229-2)</f>
        <v>0</v>
      </c>
      <c r="AN229" s="2">
        <f>IF(抽出データ!BD229-2&lt;0,0,抽出データ!BD229-2)</f>
        <v>0</v>
      </c>
      <c r="AO229" s="2">
        <f>MIN(2,IF(抽出データ!BE229-2&lt;0,0,抽出データ!BE229-2))</f>
        <v>2</v>
      </c>
      <c r="AP229" s="2">
        <f>IF(抽出データ!BF229-2&lt;0,0,抽出データ!BF229-2)</f>
        <v>1</v>
      </c>
      <c r="AQ229" s="2">
        <f>IF(抽出データ!BG229-2&lt;0,0,抽出データ!BG229-2)</f>
        <v>0</v>
      </c>
      <c r="AR229" s="2">
        <f>IF(抽出データ!BH229-2&lt;0,0,抽出データ!BH229-2)</f>
        <v>0</v>
      </c>
      <c r="AS229" s="2">
        <f t="shared" si="55"/>
        <v>0</v>
      </c>
      <c r="AT229" s="2">
        <f>IF(抽出データ!DB229-2&lt;=0,1,2)</f>
        <v>2</v>
      </c>
      <c r="AU229" s="2">
        <f>IF(抽出データ!DD229-2&lt;0,0,抽出データ!DD229-2)</f>
        <v>2</v>
      </c>
      <c r="AV229" s="2">
        <f>IF(抽出データ!DE229-2&lt;0,0,抽出データ!DE229-2)</f>
        <v>1</v>
      </c>
      <c r="AW229" s="2">
        <f>IF(抽出データ!DF229-2&lt;0,0,IF(抽出データ!DF229&gt;3,2,1))</f>
        <v>2</v>
      </c>
      <c r="AX229" s="2">
        <f>IF(抽出データ!DG229-2&lt;=0,1,2)</f>
        <v>2</v>
      </c>
      <c r="AY229" s="8">
        <v>4</v>
      </c>
      <c r="AZ229" s="2">
        <v>3</v>
      </c>
      <c r="BA229" s="2">
        <v>3</v>
      </c>
      <c r="BI229" s="4" t="s">
        <v>445</v>
      </c>
      <c r="BJ229" s="2">
        <v>1</v>
      </c>
      <c r="BK229" s="2">
        <v>0</v>
      </c>
      <c r="BL229" s="2">
        <v>3</v>
      </c>
      <c r="BO229" s="2">
        <v>7</v>
      </c>
      <c r="BP229" s="2">
        <v>7</v>
      </c>
      <c r="BQ229" s="2">
        <v>1</v>
      </c>
      <c r="BR229" s="2">
        <v>1</v>
      </c>
      <c r="BS229" s="2">
        <v>1</v>
      </c>
      <c r="BT229" s="2">
        <v>1</v>
      </c>
      <c r="BV229" s="2">
        <f t="shared" si="56"/>
        <v>46</v>
      </c>
      <c r="BW229" s="2">
        <f t="shared" si="57"/>
        <v>23</v>
      </c>
      <c r="BX229" s="2">
        <f t="shared" si="58"/>
        <v>8</v>
      </c>
      <c r="BY229" s="2">
        <f t="shared" si="59"/>
        <v>15</v>
      </c>
      <c r="BZ229" s="2">
        <f t="shared" si="60"/>
        <v>24</v>
      </c>
      <c r="CA229" s="2">
        <f t="shared" si="61"/>
        <v>13</v>
      </c>
      <c r="CB229" s="2">
        <f t="shared" si="62"/>
        <v>10</v>
      </c>
      <c r="CC229" s="2">
        <f t="shared" si="63"/>
        <v>12</v>
      </c>
      <c r="CD229" s="2">
        <f t="shared" si="64"/>
        <v>19</v>
      </c>
      <c r="CE229" s="2">
        <f t="shared" si="65"/>
        <v>14</v>
      </c>
      <c r="CF229" s="2">
        <f t="shared" si="66"/>
        <v>8</v>
      </c>
      <c r="CG229" s="2">
        <f t="shared" si="67"/>
        <v>14</v>
      </c>
      <c r="CH229" s="2">
        <f t="shared" si="71"/>
        <v>7</v>
      </c>
      <c r="CI229" s="2">
        <f t="shared" si="68"/>
        <v>7</v>
      </c>
      <c r="CJ229" s="2">
        <f t="shared" si="69"/>
        <v>21</v>
      </c>
      <c r="CK229" s="2">
        <f>55+IF(抽出データ!BJ229=1,60,0)+IF(抽出データ!BK229=1,25,0)+IF(抽出データ!BM229=1,5,0)+IF(抽出データ!BL229=1,5,0)+IF(抽出データ!BN229=1,5,0)</f>
        <v>55</v>
      </c>
      <c r="CL229" s="2">
        <f>(80+IF(抽出データ!BR229=1,12,0)+IF(SUM(抽出データ!BS229:BV229,抽出データ!CB229)&gt;1,22,IF(SUM(抽出データ!BS229:BV229,抽出データ!CB229)=1,11,0)))</f>
        <v>114</v>
      </c>
      <c r="CM229" s="2">
        <f>80+IF(抽出データ!CH229=1,40,0)+IF(抽出データ!CI229=1,20,0)+IF(抽出データ!CJ229=1,20,0)</f>
        <v>80</v>
      </c>
      <c r="CN229" s="2">
        <f>80+IF(抽出データ!CN229=1,10,0)+IF(抽出データ!CO229=1,5,0)+IF(抽出データ!CP229=1,10,0)+12</f>
        <v>97</v>
      </c>
      <c r="CO229" s="2">
        <f>IF(SUM(抽出データ!CT229:CW229)&gt;0,120,100)</f>
        <v>100</v>
      </c>
      <c r="CQ229" s="2">
        <f t="shared" si="70"/>
        <v>82.899999999999991</v>
      </c>
    </row>
    <row r="230" spans="1:95">
      <c r="A230" s="2">
        <v>2000</v>
      </c>
      <c r="B230" s="2">
        <v>200</v>
      </c>
      <c r="C230" s="2">
        <v>4</v>
      </c>
      <c r="D230" s="2">
        <f t="shared" si="54"/>
        <v>50</v>
      </c>
      <c r="E230" s="4" t="s">
        <v>212</v>
      </c>
      <c r="F230" s="2">
        <f>IF(抽出データ!S230-2&lt;0,0,抽出データ!S230-2)</f>
        <v>2</v>
      </c>
      <c r="G230" s="2">
        <f>IF(抽出データ!T230-2&lt;0,0,抽出データ!T230-2)</f>
        <v>0</v>
      </c>
      <c r="H230" s="2">
        <f>IF(抽出データ!U230-2&lt;0,0,抽出データ!U230-2)</f>
        <v>0</v>
      </c>
      <c r="I230" s="2">
        <f>IF(抽出データ!V230-2&lt;0,0,抽出データ!V230-2)</f>
        <v>0</v>
      </c>
      <c r="J230" s="2">
        <f>MIN(2,IF(抽出データ!W230-2&lt;0,0,抽出データ!W230-2))</f>
        <v>0</v>
      </c>
      <c r="K230" s="2">
        <f>IF(抽出データ!X230-2&lt;0,0,抽出データ!X230-2)</f>
        <v>0</v>
      </c>
      <c r="L230" s="2">
        <f>IF(抽出データ!Y230-2&lt;0,0,抽出データ!Y230-2)</f>
        <v>0</v>
      </c>
      <c r="M230" s="2">
        <f>IF(抽出データ!Z230-2&lt;0,0,抽出データ!Z230-2)</f>
        <v>0</v>
      </c>
      <c r="N230" s="2">
        <f>IF(抽出データ!AB230-2&lt;0,0,抽出データ!AB230-2)</f>
        <v>0</v>
      </c>
      <c r="O230" s="2">
        <f>IF(抽出データ!AC230-2&lt;0,0,抽出データ!AC230-2)</f>
        <v>2</v>
      </c>
      <c r="P230" s="2">
        <f>IF(抽出データ!AD230-2&lt;0,0,抽出データ!AD230-2)</f>
        <v>2</v>
      </c>
      <c r="Q230" s="2">
        <f>IF(抽出データ!AE230-2&lt;0,0,抽出データ!AE230-2)</f>
        <v>2</v>
      </c>
      <c r="R230" s="2">
        <f>IF(抽出データ!AF230-2&lt;0,0,抽出データ!AF230-2)</f>
        <v>1</v>
      </c>
      <c r="S230" s="2">
        <f>IF(抽出データ!AG230-2&lt;0,0,抽出データ!AG230-2)</f>
        <v>1</v>
      </c>
      <c r="T230" s="2">
        <f>IF(抽出データ!AH230-2&lt;0,0,抽出データ!AH230-2)</f>
        <v>1</v>
      </c>
      <c r="U230" s="2">
        <f>IF(抽出データ!AI230-2&lt;0,0,抽出データ!AI230-2)</f>
        <v>1</v>
      </c>
      <c r="V230" s="2">
        <f>IF(抽出データ!AJ230-2&lt;0,0,抽出データ!AJ230-2)</f>
        <v>1</v>
      </c>
      <c r="W230" s="2">
        <f>IF(抽出データ!AK230-2&lt;0,0,抽出データ!AK230-2)</f>
        <v>1</v>
      </c>
      <c r="X230" s="2">
        <f>IF(抽出データ!AL230-2&lt;0,0,抽出データ!AL230-2)</f>
        <v>0</v>
      </c>
      <c r="Y230" s="2">
        <f>IF(抽出データ!AM230-2&lt;0,0,抽出データ!AM230-2)</f>
        <v>0</v>
      </c>
      <c r="Z230" s="2">
        <f>IF(抽出データ!AN230-2&lt;0,0,抽出データ!AN230-2)</f>
        <v>0</v>
      </c>
      <c r="AA230" s="2">
        <f>IF(抽出データ!AO230-2&lt;0,0,抽出データ!AO230-2)</f>
        <v>1</v>
      </c>
      <c r="AB230" s="2">
        <f>IF(抽出データ!AP230-2&lt;0,0,抽出データ!AP230-2)</f>
        <v>2</v>
      </c>
      <c r="AC230" s="2">
        <f>IF(抽出データ!AQ230-2&lt;0,0,抽出データ!AQ230-2)</f>
        <v>2</v>
      </c>
      <c r="AD230" s="2">
        <f>IF(抽出データ!AR230-2&lt;=0,1,2)</f>
        <v>1</v>
      </c>
      <c r="AE230" s="2">
        <f>IF(抽出データ!AS230-2&lt;=0,1,2)</f>
        <v>1</v>
      </c>
      <c r="AF230" s="2">
        <f>IF(抽出データ!AT230-2&lt;=0,1,2)</f>
        <v>1</v>
      </c>
      <c r="AG230" s="2">
        <f>IF(抽出データ!AU230-2&lt;=0,1,2)</f>
        <v>1</v>
      </c>
      <c r="AH230" s="2">
        <f>IF(抽出データ!AV230-2&lt;=0,1,2)</f>
        <v>1</v>
      </c>
      <c r="AI230" s="2">
        <f>IF(抽出データ!AW230-2&lt;=0,1,2)</f>
        <v>1</v>
      </c>
      <c r="AJ230" s="2">
        <f>IF(抽出データ!AX230-2&lt;=0,1,2)</f>
        <v>1</v>
      </c>
      <c r="AK230" s="2">
        <f>IF(抽出データ!AY230-2&lt;=0,1,2)</f>
        <v>1</v>
      </c>
      <c r="AL230" s="2">
        <f>IF(抽出データ!AZ230-2&lt;0,0,抽出データ!AZ230-2)</f>
        <v>1</v>
      </c>
      <c r="AM230" s="2">
        <f>IF(抽出データ!BB230-2&lt;0,0,抽出データ!BB230-2)</f>
        <v>1</v>
      </c>
      <c r="AN230" s="2">
        <f>IF(抽出データ!BD230-2&lt;0,0,抽出データ!BD230-2)</f>
        <v>2</v>
      </c>
      <c r="AO230" s="2">
        <f>MIN(2,IF(抽出データ!BE230-2&lt;0,0,抽出データ!BE230-2))</f>
        <v>2</v>
      </c>
      <c r="AP230" s="2">
        <f>IF(抽出データ!BF230-2&lt;0,0,抽出データ!BF230-2)</f>
        <v>0</v>
      </c>
      <c r="AQ230" s="2">
        <f>IF(抽出データ!BG230-2&lt;0,0,抽出データ!BG230-2)</f>
        <v>0</v>
      </c>
      <c r="AR230" s="2">
        <f>IF(抽出データ!BH230-2&lt;0,0,抽出データ!BH230-2)</f>
        <v>0</v>
      </c>
      <c r="AS230" s="2">
        <f t="shared" si="55"/>
        <v>0</v>
      </c>
      <c r="AT230" s="2">
        <f>IF(抽出データ!DB230-2&lt;=0,1,2)</f>
        <v>1</v>
      </c>
      <c r="AU230" s="2">
        <f>IF(抽出データ!DD230-2&lt;0,0,抽出データ!DD230-2)</f>
        <v>1</v>
      </c>
      <c r="AV230" s="2">
        <f>IF(抽出データ!DE230-2&lt;0,0,抽出データ!DE230-2)</f>
        <v>1</v>
      </c>
      <c r="AW230" s="2">
        <f>IF(抽出データ!DF230-2&lt;0,0,IF(抽出データ!DF230&gt;3,2,1))</f>
        <v>1</v>
      </c>
      <c r="AX230" s="2">
        <f>IF(抽出データ!DG230-2&lt;=0,1,2)</f>
        <v>2</v>
      </c>
      <c r="AY230" s="8">
        <v>5</v>
      </c>
      <c r="AZ230" s="2">
        <v>4</v>
      </c>
      <c r="BA230" s="2">
        <v>4</v>
      </c>
      <c r="BI230" s="4" t="s">
        <v>445</v>
      </c>
      <c r="BJ230" s="2">
        <v>2</v>
      </c>
      <c r="BL230" s="2">
        <v>3</v>
      </c>
      <c r="BO230" s="2">
        <v>4</v>
      </c>
      <c r="BP230" s="2">
        <v>4</v>
      </c>
      <c r="BQ230" s="2">
        <v>3</v>
      </c>
      <c r="BR230" s="2">
        <v>4</v>
      </c>
      <c r="BS230" s="2">
        <v>5</v>
      </c>
      <c r="BT230" s="2">
        <v>4</v>
      </c>
      <c r="BV230" s="2">
        <f t="shared" si="56"/>
        <v>41.5</v>
      </c>
      <c r="BW230" s="2">
        <f t="shared" si="57"/>
        <v>15</v>
      </c>
      <c r="BX230" s="2">
        <f t="shared" si="58"/>
        <v>9</v>
      </c>
      <c r="BY230" s="2">
        <f t="shared" si="59"/>
        <v>15</v>
      </c>
      <c r="BZ230" s="2">
        <f t="shared" si="60"/>
        <v>23</v>
      </c>
      <c r="CA230" s="2">
        <f t="shared" si="61"/>
        <v>10</v>
      </c>
      <c r="CB230" s="2">
        <f t="shared" si="62"/>
        <v>11</v>
      </c>
      <c r="CC230" s="2">
        <f t="shared" si="63"/>
        <v>9</v>
      </c>
      <c r="CD230" s="2">
        <f t="shared" si="64"/>
        <v>11</v>
      </c>
      <c r="CE230" s="2">
        <f t="shared" si="65"/>
        <v>11</v>
      </c>
      <c r="CF230" s="2">
        <f t="shared" si="66"/>
        <v>8</v>
      </c>
      <c r="CG230" s="2">
        <f t="shared" si="67"/>
        <v>15</v>
      </c>
      <c r="CH230" s="2">
        <f t="shared" si="71"/>
        <v>5</v>
      </c>
      <c r="CI230" s="2">
        <f t="shared" si="68"/>
        <v>11</v>
      </c>
      <c r="CJ230" s="2">
        <f t="shared" si="69"/>
        <v>15.5</v>
      </c>
      <c r="CK230" s="2">
        <f>55+IF(抽出データ!BJ230=1,60,0)+IF(抽出データ!BK230=1,25,0)+IF(抽出データ!BM230=1,5,0)+IF(抽出データ!BL230=1,5,0)+IF(抽出データ!BN230=1,5,0)</f>
        <v>55</v>
      </c>
      <c r="CL230" s="2">
        <f>(80+IF(抽出データ!BR230=1,12,0)+IF(SUM(抽出データ!BS230:BV230,抽出データ!CB230)&gt;1,22,IF(SUM(抽出データ!BS230:BV230,抽出データ!CB230)=1,11,0)))</f>
        <v>80</v>
      </c>
      <c r="CM230" s="2">
        <f>80+IF(抽出データ!CH230=1,40,0)+IF(抽出データ!CI230=1,20,0)+IF(抽出データ!CJ230=1,20,0)</f>
        <v>80</v>
      </c>
      <c r="CN230" s="2">
        <f>80+IF(抽出データ!CN230=1,10,0)+IF(抽出データ!CO230=1,5,0)+IF(抽出データ!CP230=1,10,0)+12</f>
        <v>102</v>
      </c>
      <c r="CO230" s="2">
        <f>IF(SUM(抽出データ!CT230:CW230)&gt;0,120,100)</f>
        <v>100</v>
      </c>
      <c r="CQ230" s="2">
        <f t="shared" si="70"/>
        <v>73.2</v>
      </c>
    </row>
    <row r="231" spans="1:95">
      <c r="A231" s="2">
        <v>2005</v>
      </c>
      <c r="B231" s="2">
        <v>300</v>
      </c>
      <c r="C231" s="2">
        <v>1</v>
      </c>
      <c r="D231" s="2">
        <f t="shared" si="54"/>
        <v>300</v>
      </c>
      <c r="E231" s="4" t="s">
        <v>213</v>
      </c>
      <c r="F231" s="2">
        <f>IF(抽出データ!S231-2&lt;0,0,抽出データ!S231-2)</f>
        <v>0</v>
      </c>
      <c r="G231" s="2">
        <f>IF(抽出データ!T231-2&lt;0,0,抽出データ!T231-2)</f>
        <v>2</v>
      </c>
      <c r="H231" s="2">
        <f>IF(抽出データ!U231-2&lt;0,0,抽出データ!U231-2)</f>
        <v>2</v>
      </c>
      <c r="I231" s="2">
        <f>IF(抽出データ!V231-2&lt;0,0,抽出データ!V231-2)</f>
        <v>2</v>
      </c>
      <c r="J231" s="2">
        <f>MIN(2,IF(抽出データ!W231-2&lt;0,0,抽出データ!W231-2))</f>
        <v>0</v>
      </c>
      <c r="K231" s="2">
        <f>IF(抽出データ!X231-2&lt;0,0,抽出データ!X231-2)</f>
        <v>0</v>
      </c>
      <c r="L231" s="2">
        <f>IF(抽出データ!Y231-2&lt;0,0,抽出データ!Y231-2)</f>
        <v>0</v>
      </c>
      <c r="M231" s="2">
        <f>IF(抽出データ!Z231-2&lt;0,0,抽出データ!Z231-2)</f>
        <v>2</v>
      </c>
      <c r="N231" s="2">
        <f>IF(抽出データ!AB231-2&lt;0,0,抽出データ!AB231-2)</f>
        <v>2</v>
      </c>
      <c r="O231" s="2">
        <f>IF(抽出データ!AC231-2&lt;0,0,抽出データ!AC231-2)</f>
        <v>2</v>
      </c>
      <c r="P231" s="2">
        <f>IF(抽出データ!AD231-2&lt;0,0,抽出データ!AD231-2)</f>
        <v>2</v>
      </c>
      <c r="Q231" s="2">
        <f>IF(抽出データ!AE231-2&lt;0,0,抽出データ!AE231-2)</f>
        <v>2</v>
      </c>
      <c r="R231" s="2">
        <f>IF(抽出データ!AF231-2&lt;0,0,抽出データ!AF231-2)</f>
        <v>1</v>
      </c>
      <c r="S231" s="2">
        <f>IF(抽出データ!AG231-2&lt;0,0,抽出データ!AG231-2)</f>
        <v>2</v>
      </c>
      <c r="T231" s="2">
        <f>IF(抽出データ!AH231-2&lt;0,0,抽出データ!AH231-2)</f>
        <v>2</v>
      </c>
      <c r="U231" s="2">
        <f>IF(抽出データ!AI231-2&lt;0,0,抽出データ!AI231-2)</f>
        <v>2</v>
      </c>
      <c r="V231" s="2">
        <f>IF(抽出データ!AJ231-2&lt;0,0,抽出データ!AJ231-2)</f>
        <v>2</v>
      </c>
      <c r="W231" s="2">
        <f>IF(抽出データ!AK231-2&lt;0,0,抽出データ!AK231-2)</f>
        <v>2</v>
      </c>
      <c r="X231" s="2">
        <f>IF(抽出データ!AL231-2&lt;0,0,抽出データ!AL231-2)</f>
        <v>2</v>
      </c>
      <c r="Y231" s="2">
        <f>IF(抽出データ!AM231-2&lt;0,0,抽出データ!AM231-2)</f>
        <v>1</v>
      </c>
      <c r="Z231" s="2">
        <f>IF(抽出データ!AN231-2&lt;0,0,抽出データ!AN231-2)</f>
        <v>2</v>
      </c>
      <c r="AA231" s="2">
        <f>IF(抽出データ!AO231-2&lt;0,0,抽出データ!AO231-2)</f>
        <v>0</v>
      </c>
      <c r="AB231" s="2">
        <f>IF(抽出データ!AP231-2&lt;0,0,抽出データ!AP231-2)</f>
        <v>2</v>
      </c>
      <c r="AC231" s="2">
        <f>IF(抽出データ!AQ231-2&lt;0,0,抽出データ!AQ231-2)</f>
        <v>2</v>
      </c>
      <c r="AD231" s="2">
        <f>IF(抽出データ!AR231-2&lt;=0,1,2)</f>
        <v>1</v>
      </c>
      <c r="AE231" s="2">
        <f>IF(抽出データ!AS231-2&lt;=0,1,2)</f>
        <v>1</v>
      </c>
      <c r="AF231" s="2">
        <f>IF(抽出データ!AT231-2&lt;=0,1,2)</f>
        <v>1</v>
      </c>
      <c r="AG231" s="2">
        <f>IF(抽出データ!AU231-2&lt;=0,1,2)</f>
        <v>1</v>
      </c>
      <c r="AH231" s="2">
        <f>IF(抽出データ!AV231-2&lt;=0,1,2)</f>
        <v>1</v>
      </c>
      <c r="AI231" s="2">
        <f>IF(抽出データ!AW231-2&lt;=0,1,2)</f>
        <v>1</v>
      </c>
      <c r="AJ231" s="2">
        <f>IF(抽出データ!AX231-2&lt;=0,1,2)</f>
        <v>1</v>
      </c>
      <c r="AK231" s="2">
        <f>IF(抽出データ!AY231-2&lt;=0,1,2)</f>
        <v>1</v>
      </c>
      <c r="AL231" s="2">
        <f>IF(抽出データ!AZ231-2&lt;0,0,抽出データ!AZ231-2)</f>
        <v>2</v>
      </c>
      <c r="AM231" s="2">
        <f>IF(抽出データ!BB231-2&lt;0,0,抽出データ!BB231-2)</f>
        <v>0</v>
      </c>
      <c r="AN231" s="2">
        <f>IF(抽出データ!BD231-2&lt;0,0,抽出データ!BD231-2)</f>
        <v>2</v>
      </c>
      <c r="AO231" s="2">
        <f>MIN(2,IF(抽出データ!BE231-2&lt;0,0,抽出データ!BE231-2))</f>
        <v>2</v>
      </c>
      <c r="AP231" s="2">
        <f>IF(抽出データ!BF231-2&lt;0,0,抽出データ!BF231-2)</f>
        <v>2</v>
      </c>
      <c r="AQ231" s="2">
        <f>IF(抽出データ!BG231-2&lt;0,0,抽出データ!BG231-2)</f>
        <v>1</v>
      </c>
      <c r="AR231" s="2">
        <f>IF(抽出データ!BH231-2&lt;0,0,抽出データ!BH231-2)</f>
        <v>2</v>
      </c>
      <c r="AS231" s="2">
        <f t="shared" si="55"/>
        <v>0</v>
      </c>
      <c r="AT231" s="2">
        <f>IF(抽出データ!DB231-2&lt;=0,1,2)</f>
        <v>2</v>
      </c>
      <c r="AU231" s="2">
        <f>IF(抽出データ!DD231-2&lt;0,0,抽出データ!DD231-2)</f>
        <v>2</v>
      </c>
      <c r="AV231" s="2">
        <f>IF(抽出データ!DE231-2&lt;0,0,抽出データ!DE231-2)</f>
        <v>1</v>
      </c>
      <c r="AW231" s="2">
        <f>IF(抽出データ!DF231-2&lt;0,0,IF(抽出データ!DF231&gt;3,2,1))</f>
        <v>2</v>
      </c>
      <c r="AX231" s="2">
        <f>IF(抽出データ!DG231-2&lt;=0,1,2)</f>
        <v>1</v>
      </c>
      <c r="AY231" s="8">
        <v>5</v>
      </c>
      <c r="AZ231" s="2">
        <v>4</v>
      </c>
      <c r="BA231" s="2">
        <v>4</v>
      </c>
      <c r="BI231" s="4" t="s">
        <v>445</v>
      </c>
      <c r="BJ231" s="2">
        <v>2</v>
      </c>
      <c r="BL231" s="2">
        <v>2</v>
      </c>
      <c r="BN231" s="2">
        <v>20000</v>
      </c>
      <c r="BO231" s="2">
        <v>5</v>
      </c>
      <c r="BP231" s="2">
        <v>5</v>
      </c>
      <c r="BQ231" s="2">
        <v>5</v>
      </c>
      <c r="BR231" s="2">
        <v>5</v>
      </c>
      <c r="BS231" s="2">
        <v>5</v>
      </c>
      <c r="BT231" s="2">
        <v>5</v>
      </c>
      <c r="BV231" s="2">
        <f t="shared" si="56"/>
        <v>68</v>
      </c>
      <c r="BW231" s="2">
        <f t="shared" si="57"/>
        <v>33</v>
      </c>
      <c r="BX231" s="2">
        <f t="shared" si="58"/>
        <v>8</v>
      </c>
      <c r="BY231" s="2">
        <f t="shared" si="59"/>
        <v>19</v>
      </c>
      <c r="BZ231" s="2">
        <f t="shared" si="60"/>
        <v>30</v>
      </c>
      <c r="CA231" s="2">
        <f t="shared" si="61"/>
        <v>23</v>
      </c>
      <c r="CB231" s="2">
        <f t="shared" si="62"/>
        <v>12</v>
      </c>
      <c r="CC231" s="2">
        <f t="shared" si="63"/>
        <v>20</v>
      </c>
      <c r="CD231" s="2">
        <f t="shared" si="64"/>
        <v>15</v>
      </c>
      <c r="CE231" s="2">
        <f t="shared" si="65"/>
        <v>17</v>
      </c>
      <c r="CF231" s="2">
        <f t="shared" si="66"/>
        <v>12</v>
      </c>
      <c r="CG231" s="2">
        <f t="shared" si="67"/>
        <v>26</v>
      </c>
      <c r="CH231" s="2">
        <f t="shared" si="71"/>
        <v>6</v>
      </c>
      <c r="CI231" s="2">
        <f t="shared" si="68"/>
        <v>13</v>
      </c>
      <c r="CJ231" s="2">
        <f t="shared" si="69"/>
        <v>30</v>
      </c>
      <c r="CK231" s="2">
        <f>55+IF(抽出データ!BJ231=1,60,0)+IF(抽出データ!BK231=1,25,0)+IF(抽出データ!BM231=1,5,0)+IF(抽出データ!BL231=1,5,0)+IF(抽出データ!BN231=1,5,0)</f>
        <v>55</v>
      </c>
      <c r="CL231" s="2">
        <f>(80+IF(抽出データ!BR231=1,12,0)+IF(SUM(抽出データ!BS231:BV231,抽出データ!CB231)&gt;1,22,IF(SUM(抽出データ!BS231:BV231,抽出データ!CB231)=1,11,0)))</f>
        <v>92</v>
      </c>
      <c r="CM231" s="2">
        <f>80+IF(抽出データ!CH231=1,40,0)+IF(抽出データ!CI231=1,20,0)+IF(抽出データ!CJ231=1,20,0)</f>
        <v>80</v>
      </c>
      <c r="CN231" s="2">
        <f>80+IF(抽出データ!CN231=1,10,0)+IF(抽出データ!CO231=1,5,0)+IF(抽出データ!CP231=1,10,0)+12</f>
        <v>92</v>
      </c>
      <c r="CO231" s="2">
        <f>IF(SUM(抽出データ!CT231:CW231)&gt;0,120,100)</f>
        <v>100</v>
      </c>
      <c r="CQ231" s="2">
        <f t="shared" si="70"/>
        <v>75.8</v>
      </c>
    </row>
    <row r="232" spans="1:95">
      <c r="A232" s="2">
        <v>2001</v>
      </c>
      <c r="B232" s="2">
        <v>3000</v>
      </c>
      <c r="C232" s="2">
        <v>6</v>
      </c>
      <c r="D232" s="2">
        <f t="shared" si="54"/>
        <v>500</v>
      </c>
      <c r="E232" s="4" t="s">
        <v>207</v>
      </c>
      <c r="F232" s="2">
        <f>IF(抽出データ!S232-2&lt;0,0,抽出データ!S232-2)</f>
        <v>0</v>
      </c>
      <c r="G232" s="2">
        <f>IF(抽出データ!T232-2&lt;0,0,抽出データ!T232-2)</f>
        <v>1</v>
      </c>
      <c r="H232" s="2">
        <f>IF(抽出データ!U232-2&lt;0,0,抽出データ!U232-2)</f>
        <v>1</v>
      </c>
      <c r="I232" s="2">
        <f>IF(抽出データ!V232-2&lt;0,0,抽出データ!V232-2)</f>
        <v>0</v>
      </c>
      <c r="J232" s="2">
        <f>MIN(2,IF(抽出データ!W232-2&lt;0,0,抽出データ!W232-2))</f>
        <v>1</v>
      </c>
      <c r="K232" s="2">
        <f>IF(抽出データ!X232-2&lt;0,0,抽出データ!X232-2)</f>
        <v>1</v>
      </c>
      <c r="L232" s="2">
        <f>IF(抽出データ!Y232-2&lt;0,0,抽出データ!Y232-2)</f>
        <v>1</v>
      </c>
      <c r="M232" s="2">
        <f>IF(抽出データ!Z232-2&lt;0,0,抽出データ!Z232-2)</f>
        <v>1</v>
      </c>
      <c r="N232" s="2">
        <f>IF(抽出データ!AB232-2&lt;0,0,抽出データ!AB232-2)</f>
        <v>1</v>
      </c>
      <c r="O232" s="2">
        <f>IF(抽出データ!AC232-2&lt;0,0,抽出データ!AC232-2)</f>
        <v>2</v>
      </c>
      <c r="P232" s="2">
        <f>IF(抽出データ!AD232-2&lt;0,0,抽出データ!AD232-2)</f>
        <v>2</v>
      </c>
      <c r="Q232" s="2">
        <f>IF(抽出データ!AE232-2&lt;0,0,抽出データ!AE232-2)</f>
        <v>2</v>
      </c>
      <c r="R232" s="2">
        <f>IF(抽出データ!AF232-2&lt;0,0,抽出データ!AF232-2)</f>
        <v>2</v>
      </c>
      <c r="S232" s="2">
        <f>IF(抽出データ!AG232-2&lt;0,0,抽出データ!AG232-2)</f>
        <v>1</v>
      </c>
      <c r="T232" s="2">
        <f>IF(抽出データ!AH232-2&lt;0,0,抽出データ!AH232-2)</f>
        <v>1</v>
      </c>
      <c r="U232" s="2">
        <f>IF(抽出データ!AI232-2&lt;0,0,抽出データ!AI232-2)</f>
        <v>1</v>
      </c>
      <c r="V232" s="2">
        <f>IF(抽出データ!AJ232-2&lt;0,0,抽出データ!AJ232-2)</f>
        <v>1</v>
      </c>
      <c r="W232" s="2">
        <f>IF(抽出データ!AK232-2&lt;0,0,抽出データ!AK232-2)</f>
        <v>2</v>
      </c>
      <c r="X232" s="2">
        <f>IF(抽出データ!AL232-2&lt;0,0,抽出データ!AL232-2)</f>
        <v>2</v>
      </c>
      <c r="Y232" s="2">
        <f>IF(抽出データ!AM232-2&lt;0,0,抽出データ!AM232-2)</f>
        <v>1</v>
      </c>
      <c r="Z232" s="2">
        <f>IF(抽出データ!AN232-2&lt;0,0,抽出データ!AN232-2)</f>
        <v>1</v>
      </c>
      <c r="AA232" s="2">
        <f>IF(抽出データ!AO232-2&lt;0,0,抽出データ!AO232-2)</f>
        <v>1</v>
      </c>
      <c r="AB232" s="2">
        <f>IF(抽出データ!AP232-2&lt;0,0,抽出データ!AP232-2)</f>
        <v>1</v>
      </c>
      <c r="AC232" s="2">
        <f>IF(抽出データ!AQ232-2&lt;0,0,抽出データ!AQ232-2)</f>
        <v>2</v>
      </c>
      <c r="AD232" s="2">
        <f>IF(抽出データ!AR232-2&lt;=0,1,2)</f>
        <v>2</v>
      </c>
      <c r="AE232" s="2">
        <f>IF(抽出データ!AS232-2&lt;=0,1,2)</f>
        <v>2</v>
      </c>
      <c r="AF232" s="2">
        <f>IF(抽出データ!AT232-2&lt;=0,1,2)</f>
        <v>2</v>
      </c>
      <c r="AG232" s="2">
        <f>IF(抽出データ!AU232-2&lt;=0,1,2)</f>
        <v>2</v>
      </c>
      <c r="AH232" s="2">
        <f>IF(抽出データ!AV232-2&lt;=0,1,2)</f>
        <v>2</v>
      </c>
      <c r="AI232" s="2">
        <f>IF(抽出データ!AW232-2&lt;=0,1,2)</f>
        <v>2</v>
      </c>
      <c r="AJ232" s="2">
        <f>IF(抽出データ!AX232-2&lt;=0,1,2)</f>
        <v>2</v>
      </c>
      <c r="AK232" s="2">
        <f>IF(抽出データ!AY232-2&lt;=0,1,2)</f>
        <v>2</v>
      </c>
      <c r="AL232" s="2">
        <f>IF(抽出データ!AZ232-2&lt;0,0,抽出データ!AZ232-2)</f>
        <v>1</v>
      </c>
      <c r="AM232" s="2">
        <f>IF(抽出データ!BB232-2&lt;0,0,抽出データ!BB232-2)</f>
        <v>1</v>
      </c>
      <c r="AN232" s="2">
        <f>IF(抽出データ!BD232-2&lt;0,0,抽出データ!BD232-2)</f>
        <v>1</v>
      </c>
      <c r="AO232" s="2">
        <f>MIN(2,IF(抽出データ!BE232-2&lt;0,0,抽出データ!BE232-2))</f>
        <v>2</v>
      </c>
      <c r="AP232" s="2">
        <f>IF(抽出データ!BF232-2&lt;0,0,抽出データ!BF232-2)</f>
        <v>1</v>
      </c>
      <c r="AQ232" s="2">
        <f>IF(抽出データ!BG232-2&lt;0,0,抽出データ!BG232-2)</f>
        <v>1</v>
      </c>
      <c r="AR232" s="2">
        <f>IF(抽出データ!BH232-2&lt;0,0,抽出データ!BH232-2)</f>
        <v>1</v>
      </c>
      <c r="AS232" s="2">
        <f t="shared" si="55"/>
        <v>0</v>
      </c>
      <c r="AT232" s="2">
        <f>IF(抽出データ!DB232-2&lt;=0,1,2)</f>
        <v>2</v>
      </c>
      <c r="AU232" s="2">
        <f>IF(抽出データ!DD232-2&lt;0,0,抽出データ!DD232-2)</f>
        <v>0</v>
      </c>
      <c r="AV232" s="2">
        <f>IF(抽出データ!DE232-2&lt;0,0,抽出データ!DE232-2)</f>
        <v>1</v>
      </c>
      <c r="AW232" s="2">
        <f>IF(抽出データ!DF232-2&lt;0,0,IF(抽出データ!DF232&gt;3,2,1))</f>
        <v>2</v>
      </c>
      <c r="AX232" s="2">
        <f>IF(抽出データ!DG232-2&lt;=0,1,2)</f>
        <v>2</v>
      </c>
      <c r="AY232" s="8">
        <v>4</v>
      </c>
      <c r="AZ232" s="2">
        <v>3</v>
      </c>
      <c r="BA232" s="2">
        <v>3</v>
      </c>
      <c r="BI232" s="4" t="s">
        <v>445</v>
      </c>
      <c r="BJ232" s="2">
        <v>1</v>
      </c>
      <c r="BK232" s="2">
        <v>100</v>
      </c>
      <c r="BL232" s="2">
        <v>3</v>
      </c>
      <c r="BO232" s="2">
        <v>2</v>
      </c>
      <c r="BP232" s="2">
        <v>2</v>
      </c>
      <c r="BQ232" s="2">
        <v>3</v>
      </c>
      <c r="BR232" s="2">
        <v>2</v>
      </c>
      <c r="BS232" s="2">
        <v>3</v>
      </c>
      <c r="BT232" s="2">
        <v>2</v>
      </c>
      <c r="BV232" s="2">
        <f t="shared" si="56"/>
        <v>62.5</v>
      </c>
      <c r="BW232" s="2">
        <f t="shared" si="57"/>
        <v>27</v>
      </c>
      <c r="BX232" s="2">
        <f t="shared" si="58"/>
        <v>12</v>
      </c>
      <c r="BY232" s="2">
        <f t="shared" si="59"/>
        <v>19</v>
      </c>
      <c r="BZ232" s="2">
        <f t="shared" si="60"/>
        <v>35</v>
      </c>
      <c r="CA232" s="2">
        <f t="shared" si="61"/>
        <v>15</v>
      </c>
      <c r="CB232" s="2">
        <f t="shared" si="62"/>
        <v>10</v>
      </c>
      <c r="CC232" s="2">
        <f t="shared" si="63"/>
        <v>16</v>
      </c>
      <c r="CD232" s="2">
        <f t="shared" si="64"/>
        <v>21</v>
      </c>
      <c r="CE232" s="2">
        <f t="shared" si="65"/>
        <v>17</v>
      </c>
      <c r="CF232" s="2">
        <f t="shared" si="66"/>
        <v>13</v>
      </c>
      <c r="CG232" s="2">
        <f t="shared" si="67"/>
        <v>21</v>
      </c>
      <c r="CH232" s="2">
        <f t="shared" si="71"/>
        <v>7</v>
      </c>
      <c r="CI232" s="2">
        <f t="shared" si="68"/>
        <v>12</v>
      </c>
      <c r="CJ232" s="2">
        <f t="shared" si="69"/>
        <v>18.5</v>
      </c>
      <c r="CK232" s="2">
        <f>55+IF(抽出データ!BJ232=1,60,0)+IF(抽出データ!BK232=1,25,0)+IF(抽出データ!BM232=1,5,0)+IF(抽出データ!BL232=1,5,0)+IF(抽出データ!BN232=1,5,0)</f>
        <v>60</v>
      </c>
      <c r="CL232" s="2">
        <f>(80+IF(抽出データ!BR232=1,12,0)+IF(SUM(抽出データ!BS232:BV232,抽出データ!CB232)&gt;1,22,IF(SUM(抽出データ!BS232:BV232,抽出データ!CB232)=1,11,0)))</f>
        <v>91</v>
      </c>
      <c r="CM232" s="2">
        <f>80+IF(抽出データ!CH232=1,40,0)+IF(抽出データ!CI232=1,20,0)+IF(抽出データ!CJ232=1,20,0)</f>
        <v>100</v>
      </c>
      <c r="CN232" s="2">
        <f>80+IF(抽出データ!CN232=1,10,0)+IF(抽出データ!CO232=1,5,0)+IF(抽出データ!CP232=1,10,0)+12</f>
        <v>97</v>
      </c>
      <c r="CO232" s="2">
        <f>IF(SUM(抽出データ!CT232:CW232)&gt;0,120,100)</f>
        <v>120</v>
      </c>
      <c r="CQ232" s="2">
        <f t="shared" si="70"/>
        <v>82</v>
      </c>
    </row>
    <row r="233" spans="1:95">
      <c r="A233" s="2">
        <v>2007</v>
      </c>
      <c r="B233" s="2">
        <v>500</v>
      </c>
      <c r="C233" s="2">
        <v>5</v>
      </c>
      <c r="D233" s="2">
        <f t="shared" si="54"/>
        <v>100</v>
      </c>
      <c r="E233" s="4" t="s">
        <v>143</v>
      </c>
      <c r="F233" s="2">
        <f>IF(抽出データ!S233-2&lt;0,0,抽出データ!S233-2)</f>
        <v>0</v>
      </c>
      <c r="G233" s="2">
        <f>IF(抽出データ!T233-2&lt;0,0,抽出データ!T233-2)</f>
        <v>2</v>
      </c>
      <c r="H233" s="2">
        <f>IF(抽出データ!U233-2&lt;0,0,抽出データ!U233-2)</f>
        <v>2</v>
      </c>
      <c r="I233" s="2">
        <f>IF(抽出データ!V233-2&lt;0,0,抽出データ!V233-2)</f>
        <v>1</v>
      </c>
      <c r="J233" s="2">
        <f>MIN(2,IF(抽出データ!W233-2&lt;0,0,抽出データ!W233-2))</f>
        <v>1</v>
      </c>
      <c r="K233" s="2">
        <f>IF(抽出データ!X233-2&lt;0,0,抽出データ!X233-2)</f>
        <v>0</v>
      </c>
      <c r="L233" s="2">
        <f>IF(抽出データ!Y233-2&lt;0,0,抽出データ!Y233-2)</f>
        <v>0</v>
      </c>
      <c r="M233" s="2">
        <f>IF(抽出データ!Z233-2&lt;0,0,抽出データ!Z233-2)</f>
        <v>0</v>
      </c>
      <c r="N233" s="2">
        <f>IF(抽出データ!AB233-2&lt;0,0,抽出データ!AB233-2)</f>
        <v>0</v>
      </c>
      <c r="O233" s="2">
        <f>IF(抽出データ!AC233-2&lt;0,0,抽出データ!AC233-2)</f>
        <v>1</v>
      </c>
      <c r="P233" s="2">
        <f>IF(抽出データ!AD233-2&lt;0,0,抽出データ!AD233-2)</f>
        <v>0</v>
      </c>
      <c r="Q233" s="2">
        <f>IF(抽出データ!AE233-2&lt;0,0,抽出データ!AE233-2)</f>
        <v>1</v>
      </c>
      <c r="R233" s="2">
        <f>IF(抽出データ!AF233-2&lt;0,0,抽出データ!AF233-2)</f>
        <v>1</v>
      </c>
      <c r="S233" s="2">
        <f>IF(抽出データ!AG233-2&lt;0,0,抽出データ!AG233-2)</f>
        <v>1</v>
      </c>
      <c r="T233" s="2">
        <f>IF(抽出データ!AH233-2&lt;0,0,抽出データ!AH233-2)</f>
        <v>1</v>
      </c>
      <c r="U233" s="2">
        <f>IF(抽出データ!AI233-2&lt;0,0,抽出データ!AI233-2)</f>
        <v>1</v>
      </c>
      <c r="V233" s="2">
        <f>IF(抽出データ!AJ233-2&lt;0,0,抽出データ!AJ233-2)</f>
        <v>1</v>
      </c>
      <c r="W233" s="2">
        <f>IF(抽出データ!AK233-2&lt;0,0,抽出データ!AK233-2)</f>
        <v>1</v>
      </c>
      <c r="X233" s="2">
        <f>IF(抽出データ!AL233-2&lt;0,0,抽出データ!AL233-2)</f>
        <v>1</v>
      </c>
      <c r="Y233" s="2">
        <f>IF(抽出データ!AM233-2&lt;0,0,抽出データ!AM233-2)</f>
        <v>1</v>
      </c>
      <c r="Z233" s="2">
        <f>IF(抽出データ!AN233-2&lt;0,0,抽出データ!AN233-2)</f>
        <v>1</v>
      </c>
      <c r="AA233" s="2">
        <f>IF(抽出データ!AO233-2&lt;0,0,抽出データ!AO233-2)</f>
        <v>1</v>
      </c>
      <c r="AB233" s="2">
        <f>IF(抽出データ!AP233-2&lt;0,0,抽出データ!AP233-2)</f>
        <v>1</v>
      </c>
      <c r="AC233" s="2">
        <f>IF(抽出データ!AQ233-2&lt;0,0,抽出データ!AQ233-2)</f>
        <v>1</v>
      </c>
      <c r="AD233" s="2">
        <f>IF(抽出データ!AR233-2&lt;=0,1,2)</f>
        <v>2</v>
      </c>
      <c r="AE233" s="2">
        <f>IF(抽出データ!AS233-2&lt;=0,1,2)</f>
        <v>2</v>
      </c>
      <c r="AF233" s="2">
        <f>IF(抽出データ!AT233-2&lt;=0,1,2)</f>
        <v>2</v>
      </c>
      <c r="AG233" s="2">
        <f>IF(抽出データ!AU233-2&lt;=0,1,2)</f>
        <v>2</v>
      </c>
      <c r="AH233" s="2">
        <f>IF(抽出データ!AV233-2&lt;=0,1,2)</f>
        <v>2</v>
      </c>
      <c r="AI233" s="2">
        <f>IF(抽出データ!AW233-2&lt;=0,1,2)</f>
        <v>2</v>
      </c>
      <c r="AJ233" s="2">
        <f>IF(抽出データ!AX233-2&lt;=0,1,2)</f>
        <v>2</v>
      </c>
      <c r="AK233" s="2">
        <f>IF(抽出データ!AY233-2&lt;=0,1,2)</f>
        <v>2</v>
      </c>
      <c r="AL233" s="2">
        <f>IF(抽出データ!AZ233-2&lt;0,0,抽出データ!AZ233-2)</f>
        <v>1</v>
      </c>
      <c r="AM233" s="2">
        <f>IF(抽出データ!BB233-2&lt;0,0,抽出データ!BB233-2)</f>
        <v>1</v>
      </c>
      <c r="AN233" s="2">
        <f>IF(抽出データ!BD233-2&lt;0,0,抽出データ!BD233-2)</f>
        <v>1</v>
      </c>
      <c r="AO233" s="2">
        <f>MIN(2,IF(抽出データ!BE233-2&lt;0,0,抽出データ!BE233-2))</f>
        <v>2</v>
      </c>
      <c r="AP233" s="2">
        <f>IF(抽出データ!BF233-2&lt;0,0,抽出データ!BF233-2)</f>
        <v>1</v>
      </c>
      <c r="AQ233" s="2">
        <f>IF(抽出データ!BG233-2&lt;0,0,抽出データ!BG233-2)</f>
        <v>1</v>
      </c>
      <c r="AR233" s="2">
        <f>IF(抽出データ!BH233-2&lt;0,0,抽出データ!BH233-2)</f>
        <v>1</v>
      </c>
      <c r="AS233" s="2">
        <f t="shared" si="55"/>
        <v>0</v>
      </c>
      <c r="AT233" s="2">
        <f>IF(抽出データ!DB233-2&lt;=0,1,2)</f>
        <v>1</v>
      </c>
      <c r="AU233" s="2">
        <f>IF(抽出データ!DD233-2&lt;0,0,抽出データ!DD233-2)</f>
        <v>1</v>
      </c>
      <c r="AV233" s="2">
        <f>IF(抽出データ!DE233-2&lt;0,0,抽出データ!DE233-2)</f>
        <v>1</v>
      </c>
      <c r="AW233" s="2">
        <f>IF(抽出データ!DF233-2&lt;0,0,IF(抽出データ!DF233&gt;3,2,1))</f>
        <v>2</v>
      </c>
      <c r="AX233" s="2">
        <f>IF(抽出データ!DG233-2&lt;=0,1,2)</f>
        <v>2</v>
      </c>
      <c r="AY233" s="8">
        <v>4</v>
      </c>
      <c r="AZ233" s="2">
        <v>3</v>
      </c>
      <c r="BA233" s="2">
        <v>3</v>
      </c>
      <c r="BI233" s="4" t="s">
        <v>445</v>
      </c>
      <c r="BJ233" s="2">
        <v>2</v>
      </c>
      <c r="BL233" s="2">
        <v>3</v>
      </c>
      <c r="BO233" s="2">
        <v>3</v>
      </c>
      <c r="BP233" s="2">
        <v>4</v>
      </c>
      <c r="BQ233" s="2">
        <v>4</v>
      </c>
      <c r="BR233" s="2">
        <v>3</v>
      </c>
      <c r="BS233" s="2">
        <v>3</v>
      </c>
      <c r="BT233" s="2">
        <v>3</v>
      </c>
      <c r="BV233" s="2">
        <f t="shared" si="56"/>
        <v>53.5</v>
      </c>
      <c r="BW233" s="2">
        <f t="shared" si="57"/>
        <v>19</v>
      </c>
      <c r="BX233" s="2">
        <f t="shared" si="58"/>
        <v>11</v>
      </c>
      <c r="BY233" s="2">
        <f t="shared" si="59"/>
        <v>19</v>
      </c>
      <c r="BZ233" s="2">
        <f t="shared" si="60"/>
        <v>29</v>
      </c>
      <c r="CA233" s="2">
        <f t="shared" si="61"/>
        <v>11</v>
      </c>
      <c r="CB233" s="2">
        <f t="shared" si="62"/>
        <v>10</v>
      </c>
      <c r="CC233" s="2">
        <f t="shared" si="63"/>
        <v>8</v>
      </c>
      <c r="CD233" s="2">
        <f t="shared" si="64"/>
        <v>22</v>
      </c>
      <c r="CE233" s="2">
        <f t="shared" si="65"/>
        <v>19</v>
      </c>
      <c r="CF233" s="2">
        <f t="shared" si="66"/>
        <v>14</v>
      </c>
      <c r="CG233" s="2">
        <f t="shared" si="67"/>
        <v>15</v>
      </c>
      <c r="CH233" s="2">
        <f t="shared" si="71"/>
        <v>6</v>
      </c>
      <c r="CI233" s="2">
        <f t="shared" si="68"/>
        <v>11</v>
      </c>
      <c r="CJ233" s="2">
        <f t="shared" si="69"/>
        <v>16.5</v>
      </c>
      <c r="CK233" s="2">
        <f>55+IF(抽出データ!BJ233=1,60,0)+IF(抽出データ!BK233=1,25,0)+IF(抽出データ!BM233=1,5,0)+IF(抽出データ!BL233=1,5,0)+IF(抽出データ!BN233=1,5,0)</f>
        <v>60</v>
      </c>
      <c r="CL233" s="2">
        <f>(80+IF(抽出データ!BR233=1,12,0)+IF(SUM(抽出データ!BS233:BV233,抽出データ!CB233)&gt;1,22,IF(SUM(抽出データ!BS233:BV233,抽出データ!CB233)=1,11,0)))</f>
        <v>91</v>
      </c>
      <c r="CM233" s="2">
        <f>80+IF(抽出データ!CH233=1,40,0)+IF(抽出データ!CI233=1,20,0)+IF(抽出データ!CJ233=1,20,0)</f>
        <v>100</v>
      </c>
      <c r="CN233" s="2">
        <f>80+IF(抽出データ!CN233=1,10,0)+IF(抽出データ!CO233=1,5,0)+IF(抽出データ!CP233=1,10,0)+12</f>
        <v>97</v>
      </c>
      <c r="CO233" s="2">
        <f>IF(SUM(抽出データ!CT233:CW233)&gt;0,120,100)</f>
        <v>120</v>
      </c>
      <c r="CQ233" s="2">
        <f t="shared" si="70"/>
        <v>82</v>
      </c>
    </row>
    <row r="234" spans="1:95">
      <c r="A234" s="2">
        <v>1980</v>
      </c>
      <c r="B234" s="2">
        <v>200</v>
      </c>
      <c r="C234" s="2">
        <v>12</v>
      </c>
      <c r="D234" s="2">
        <f t="shared" si="54"/>
        <v>16.666666666666668</v>
      </c>
      <c r="E234" s="4" t="s">
        <v>63</v>
      </c>
      <c r="F234" s="2">
        <f>IF(抽出データ!S234-2&lt;0,0,抽出データ!S234-2)</f>
        <v>0</v>
      </c>
      <c r="G234" s="2">
        <f>IF(抽出データ!T234-2&lt;0,0,抽出データ!T234-2)</f>
        <v>0</v>
      </c>
      <c r="H234" s="2">
        <f>IF(抽出データ!U234-2&lt;0,0,抽出データ!U234-2)</f>
        <v>0</v>
      </c>
      <c r="I234" s="2">
        <f>IF(抽出データ!V234-2&lt;0,0,抽出データ!V234-2)</f>
        <v>0</v>
      </c>
      <c r="J234" s="2">
        <f>MIN(2,IF(抽出データ!W234-2&lt;0,0,抽出データ!W234-2))</f>
        <v>0</v>
      </c>
      <c r="K234" s="2">
        <f>IF(抽出データ!X234-2&lt;0,0,抽出データ!X234-2)</f>
        <v>0</v>
      </c>
      <c r="L234" s="2">
        <f>IF(抽出データ!Y234-2&lt;0,0,抽出データ!Y234-2)</f>
        <v>0</v>
      </c>
      <c r="M234" s="2">
        <f>IF(抽出データ!Z234-2&lt;0,0,抽出データ!Z234-2)</f>
        <v>0</v>
      </c>
      <c r="N234" s="2">
        <f>IF(抽出データ!AB234-2&lt;0,0,抽出データ!AB234-2)</f>
        <v>0</v>
      </c>
      <c r="O234" s="2">
        <f>IF(抽出データ!AC234-2&lt;0,0,抽出データ!AC234-2)</f>
        <v>1</v>
      </c>
      <c r="P234" s="2">
        <f>IF(抽出データ!AD234-2&lt;0,0,抽出データ!AD234-2)</f>
        <v>2</v>
      </c>
      <c r="Q234" s="2">
        <f>IF(抽出データ!AE234-2&lt;0,0,抽出データ!AE234-2)</f>
        <v>2</v>
      </c>
      <c r="R234" s="2">
        <f>IF(抽出データ!AF234-2&lt;0,0,抽出データ!AF234-2)</f>
        <v>0</v>
      </c>
      <c r="S234" s="2">
        <f>IF(抽出データ!AG234-2&lt;0,0,抽出データ!AG234-2)</f>
        <v>0</v>
      </c>
      <c r="T234" s="2">
        <f>IF(抽出データ!AH234-2&lt;0,0,抽出データ!AH234-2)</f>
        <v>0</v>
      </c>
      <c r="U234" s="2">
        <f>IF(抽出データ!AI234-2&lt;0,0,抽出データ!AI234-2)</f>
        <v>0</v>
      </c>
      <c r="V234" s="2">
        <f>IF(抽出データ!AJ234-2&lt;0,0,抽出データ!AJ234-2)</f>
        <v>0</v>
      </c>
      <c r="W234" s="2">
        <f>IF(抽出データ!AK234-2&lt;0,0,抽出データ!AK234-2)</f>
        <v>2</v>
      </c>
      <c r="X234" s="2">
        <f>IF(抽出データ!AL234-2&lt;0,0,抽出データ!AL234-2)</f>
        <v>0</v>
      </c>
      <c r="Y234" s="2">
        <f>IF(抽出データ!AM234-2&lt;0,0,抽出データ!AM234-2)</f>
        <v>0</v>
      </c>
      <c r="Z234" s="2">
        <f>IF(抽出データ!AN234-2&lt;0,0,抽出データ!AN234-2)</f>
        <v>0</v>
      </c>
      <c r="AA234" s="2">
        <f>IF(抽出データ!AO234-2&lt;0,0,抽出データ!AO234-2)</f>
        <v>0</v>
      </c>
      <c r="AB234" s="2">
        <f>IF(抽出データ!AP234-2&lt;0,0,抽出データ!AP234-2)</f>
        <v>0</v>
      </c>
      <c r="AC234" s="2">
        <f>IF(抽出データ!AQ234-2&lt;0,0,抽出データ!AQ234-2)</f>
        <v>1</v>
      </c>
      <c r="AD234" s="2">
        <f>IF(抽出データ!AR234-2&lt;=0,1,2)</f>
        <v>1</v>
      </c>
      <c r="AE234" s="2">
        <f>IF(抽出データ!AS234-2&lt;=0,1,2)</f>
        <v>1</v>
      </c>
      <c r="AF234" s="2">
        <f>IF(抽出データ!AT234-2&lt;=0,1,2)</f>
        <v>1</v>
      </c>
      <c r="AG234" s="2">
        <f>IF(抽出データ!AU234-2&lt;=0,1,2)</f>
        <v>2</v>
      </c>
      <c r="AH234" s="2">
        <f>IF(抽出データ!AV234-2&lt;=0,1,2)</f>
        <v>1</v>
      </c>
      <c r="AI234" s="2">
        <f>IF(抽出データ!AW234-2&lt;=0,1,2)</f>
        <v>1</v>
      </c>
      <c r="AJ234" s="2">
        <f>IF(抽出データ!AX234-2&lt;=0,1,2)</f>
        <v>1</v>
      </c>
      <c r="AK234" s="2">
        <f>IF(抽出データ!AY234-2&lt;=0,1,2)</f>
        <v>2</v>
      </c>
      <c r="AL234" s="2">
        <f>IF(抽出データ!AZ234-2&lt;0,0,抽出データ!AZ234-2)</f>
        <v>0</v>
      </c>
      <c r="AM234" s="2">
        <f>IF(抽出データ!BB234-2&lt;0,0,抽出データ!BB234-2)</f>
        <v>0</v>
      </c>
      <c r="AN234" s="2">
        <f>IF(抽出データ!BD234-2&lt;0,0,抽出データ!BD234-2)</f>
        <v>1</v>
      </c>
      <c r="AO234" s="2">
        <f>MIN(2,IF(抽出データ!BE234-2&lt;0,0,抽出データ!BE234-2))</f>
        <v>0</v>
      </c>
      <c r="AP234" s="2">
        <f>IF(抽出データ!BF234-2&lt;0,0,抽出データ!BF234-2)</f>
        <v>0</v>
      </c>
      <c r="AQ234" s="2">
        <f>IF(抽出データ!BG234-2&lt;0,0,抽出データ!BG234-2)</f>
        <v>0</v>
      </c>
      <c r="AR234" s="2">
        <f>IF(抽出データ!BH234-2&lt;0,0,抽出データ!BH234-2)</f>
        <v>0</v>
      </c>
      <c r="AS234" s="2">
        <f t="shared" si="55"/>
        <v>0</v>
      </c>
      <c r="AT234" s="2">
        <f>IF(抽出データ!DB234-2&lt;=0,1,2)</f>
        <v>1</v>
      </c>
      <c r="AU234" s="2">
        <f>IF(抽出データ!DD234-2&lt;0,0,抽出データ!DD234-2)</f>
        <v>0</v>
      </c>
      <c r="AV234" s="2">
        <f>IF(抽出データ!DE234-2&lt;0,0,抽出データ!DE234-2)</f>
        <v>1</v>
      </c>
      <c r="AW234" s="2">
        <f>IF(抽出データ!DF234-2&lt;0,0,IF(抽出データ!DF234&gt;3,2,1))</f>
        <v>0</v>
      </c>
      <c r="AX234" s="2">
        <f>IF(抽出データ!DG234-2&lt;=0,1,2)</f>
        <v>2</v>
      </c>
      <c r="AY234" s="8">
        <v>2</v>
      </c>
      <c r="AZ234" s="2">
        <v>2</v>
      </c>
      <c r="BA234" s="2">
        <v>2</v>
      </c>
      <c r="BB234" s="2">
        <v>1</v>
      </c>
      <c r="BC234" s="2">
        <v>1</v>
      </c>
      <c r="BD234" s="2">
        <v>0</v>
      </c>
      <c r="BE234" s="2">
        <v>0</v>
      </c>
      <c r="BF234" s="2">
        <v>0</v>
      </c>
      <c r="BG234" s="2">
        <v>0</v>
      </c>
      <c r="BH234" s="2">
        <v>0</v>
      </c>
      <c r="BI234" s="4" t="s">
        <v>445</v>
      </c>
      <c r="BJ234" s="2">
        <v>2</v>
      </c>
      <c r="BL234" s="2">
        <v>3</v>
      </c>
      <c r="BO234" s="2">
        <v>3</v>
      </c>
      <c r="BP234" s="2">
        <v>3</v>
      </c>
      <c r="BQ234" s="2">
        <v>4</v>
      </c>
      <c r="BR234" s="2">
        <v>3</v>
      </c>
      <c r="BS234" s="2">
        <v>3</v>
      </c>
      <c r="BT234" s="2">
        <v>3</v>
      </c>
      <c r="BV234" s="2">
        <f t="shared" si="56"/>
        <v>23</v>
      </c>
      <c r="BW234" s="2">
        <f t="shared" si="57"/>
        <v>8</v>
      </c>
      <c r="BX234" s="2">
        <f t="shared" si="58"/>
        <v>5</v>
      </c>
      <c r="BY234" s="2">
        <f t="shared" si="59"/>
        <v>10</v>
      </c>
      <c r="BZ234" s="2">
        <f t="shared" si="60"/>
        <v>15</v>
      </c>
      <c r="CA234" s="2">
        <f t="shared" si="61"/>
        <v>3</v>
      </c>
      <c r="CB234" s="2">
        <f t="shared" si="62"/>
        <v>5</v>
      </c>
      <c r="CC234" s="2">
        <f t="shared" si="63"/>
        <v>5</v>
      </c>
      <c r="CD234" s="2">
        <f t="shared" si="64"/>
        <v>8</v>
      </c>
      <c r="CE234" s="2">
        <f t="shared" si="65"/>
        <v>7</v>
      </c>
      <c r="CF234" s="2">
        <f t="shared" si="66"/>
        <v>6</v>
      </c>
      <c r="CG234" s="2">
        <f t="shared" si="67"/>
        <v>9</v>
      </c>
      <c r="CH234" s="2">
        <f t="shared" si="71"/>
        <v>4</v>
      </c>
      <c r="CI234" s="2">
        <f t="shared" si="68"/>
        <v>4</v>
      </c>
      <c r="CJ234" s="2">
        <f t="shared" si="69"/>
        <v>2</v>
      </c>
      <c r="CK234" s="2">
        <f>55+IF(抽出データ!BJ234=1,60,0)+IF(抽出データ!BK234=1,25,0)+IF(抽出データ!BM234=1,5,0)+IF(抽出データ!BL234=1,5,0)+IF(抽出データ!BN234=1,5,0)</f>
        <v>55</v>
      </c>
      <c r="CL234" s="2">
        <f>(80+IF(抽出データ!BR234=1,12,0)+IF(SUM(抽出データ!BS234:BV234,抽出データ!CB234)&gt;1,22,IF(SUM(抽出データ!BS234:BV234,抽出データ!CB234)=1,11,0)))</f>
        <v>80</v>
      </c>
      <c r="CM234" s="2">
        <f>80+IF(抽出データ!CH234=1,40,0)+IF(抽出データ!CI234=1,20,0)+IF(抽出データ!CJ234=1,20,0)</f>
        <v>80</v>
      </c>
      <c r="CN234" s="2">
        <f>80+IF(抽出データ!CN234=1,10,0)+IF(抽出データ!CO234=1,5,0)+IF(抽出データ!CP234=1,10,0)+12</f>
        <v>92</v>
      </c>
      <c r="CO234" s="2">
        <f>IF(SUM(抽出データ!CT234:CW234)&gt;0,120,100)</f>
        <v>100</v>
      </c>
      <c r="CQ234" s="2">
        <f t="shared" si="70"/>
        <v>72.2</v>
      </c>
    </row>
    <row r="235" spans="1:95">
      <c r="A235" s="2">
        <v>2000</v>
      </c>
      <c r="B235" s="2">
        <v>200</v>
      </c>
      <c r="C235" s="2">
        <v>1</v>
      </c>
      <c r="D235" s="2">
        <f t="shared" si="54"/>
        <v>200</v>
      </c>
      <c r="E235" s="4" t="s">
        <v>214</v>
      </c>
      <c r="F235" s="2">
        <f>IF(抽出データ!S235-2&lt;0,0,抽出データ!S235-2)</f>
        <v>2</v>
      </c>
      <c r="G235" s="2">
        <f>IF(抽出データ!T235-2&lt;0,0,抽出データ!T235-2)</f>
        <v>2</v>
      </c>
      <c r="H235" s="2">
        <f>IF(抽出データ!U235-2&lt;0,0,抽出データ!U235-2)</f>
        <v>1</v>
      </c>
      <c r="I235" s="2">
        <f>IF(抽出データ!V235-2&lt;0,0,抽出データ!V235-2)</f>
        <v>1</v>
      </c>
      <c r="J235" s="2">
        <f>MIN(2,IF(抽出データ!W235-2&lt;0,0,抽出データ!W235-2))</f>
        <v>1</v>
      </c>
      <c r="K235" s="2">
        <f>IF(抽出データ!X235-2&lt;0,0,抽出データ!X235-2)</f>
        <v>1</v>
      </c>
      <c r="L235" s="2">
        <f>IF(抽出データ!Y235-2&lt;0,0,抽出データ!Y235-2)</f>
        <v>1</v>
      </c>
      <c r="M235" s="2">
        <f>IF(抽出データ!Z235-2&lt;0,0,抽出データ!Z235-2)</f>
        <v>1</v>
      </c>
      <c r="N235" s="2">
        <f>IF(抽出データ!AB235-2&lt;0,0,抽出データ!AB235-2)</f>
        <v>2</v>
      </c>
      <c r="O235" s="2">
        <f>IF(抽出データ!AC235-2&lt;0,0,抽出データ!AC235-2)</f>
        <v>2</v>
      </c>
      <c r="P235" s="2">
        <f>IF(抽出データ!AD235-2&lt;0,0,抽出データ!AD235-2)</f>
        <v>2</v>
      </c>
      <c r="Q235" s="2">
        <f>IF(抽出データ!AE235-2&lt;0,0,抽出データ!AE235-2)</f>
        <v>2</v>
      </c>
      <c r="R235" s="2">
        <f>IF(抽出データ!AF235-2&lt;0,0,抽出データ!AF235-2)</f>
        <v>2</v>
      </c>
      <c r="S235" s="2">
        <f>IF(抽出データ!AG235-2&lt;0,0,抽出データ!AG235-2)</f>
        <v>1</v>
      </c>
      <c r="T235" s="2">
        <f>IF(抽出データ!AH235-2&lt;0,0,抽出データ!AH235-2)</f>
        <v>1</v>
      </c>
      <c r="U235" s="2">
        <f>IF(抽出データ!AI235-2&lt;0,0,抽出データ!AI235-2)</f>
        <v>1</v>
      </c>
      <c r="V235" s="2">
        <f>IF(抽出データ!AJ235-2&lt;0,0,抽出データ!AJ235-2)</f>
        <v>1</v>
      </c>
      <c r="W235" s="2">
        <f>IF(抽出データ!AK235-2&lt;0,0,抽出データ!AK235-2)</f>
        <v>1</v>
      </c>
      <c r="X235" s="2">
        <f>IF(抽出データ!AL235-2&lt;0,0,抽出データ!AL235-2)</f>
        <v>1</v>
      </c>
      <c r="Y235" s="2">
        <f>IF(抽出データ!AM235-2&lt;0,0,抽出データ!AM235-2)</f>
        <v>2</v>
      </c>
      <c r="Z235" s="2">
        <f>IF(抽出データ!AN235-2&lt;0,0,抽出データ!AN235-2)</f>
        <v>1</v>
      </c>
      <c r="AA235" s="2">
        <f>IF(抽出データ!AO235-2&lt;0,0,抽出データ!AO235-2)</f>
        <v>2</v>
      </c>
      <c r="AB235" s="2">
        <f>IF(抽出データ!AP235-2&lt;0,0,抽出データ!AP235-2)</f>
        <v>2</v>
      </c>
      <c r="AC235" s="2">
        <f>IF(抽出データ!AQ235-2&lt;0,0,抽出データ!AQ235-2)</f>
        <v>2</v>
      </c>
      <c r="AD235" s="2">
        <f>IF(抽出データ!AR235-2&lt;=0,1,2)</f>
        <v>2</v>
      </c>
      <c r="AE235" s="2">
        <f>IF(抽出データ!AS235-2&lt;=0,1,2)</f>
        <v>2</v>
      </c>
      <c r="AF235" s="2">
        <f>IF(抽出データ!AT235-2&lt;=0,1,2)</f>
        <v>2</v>
      </c>
      <c r="AG235" s="2">
        <f>IF(抽出データ!AU235-2&lt;=0,1,2)</f>
        <v>2</v>
      </c>
      <c r="AH235" s="2">
        <f>IF(抽出データ!AV235-2&lt;=0,1,2)</f>
        <v>2</v>
      </c>
      <c r="AI235" s="2">
        <f>IF(抽出データ!AW235-2&lt;=0,1,2)</f>
        <v>2</v>
      </c>
      <c r="AJ235" s="2">
        <f>IF(抽出データ!AX235-2&lt;=0,1,2)</f>
        <v>2</v>
      </c>
      <c r="AK235" s="2">
        <f>IF(抽出データ!AY235-2&lt;=0,1,2)</f>
        <v>2</v>
      </c>
      <c r="AL235" s="2">
        <f>IF(抽出データ!AZ235-2&lt;0,0,抽出データ!AZ235-2)</f>
        <v>1</v>
      </c>
      <c r="AM235" s="2">
        <f>IF(抽出データ!BB235-2&lt;0,0,抽出データ!BB235-2)</f>
        <v>1</v>
      </c>
      <c r="AN235" s="2">
        <f>IF(抽出データ!BD235-2&lt;0,0,抽出データ!BD235-2)</f>
        <v>2</v>
      </c>
      <c r="AO235" s="2">
        <f>MIN(2,IF(抽出データ!BE235-2&lt;0,0,抽出データ!BE235-2))</f>
        <v>1</v>
      </c>
      <c r="AP235" s="2">
        <f>IF(抽出データ!BF235-2&lt;0,0,抽出データ!BF235-2)</f>
        <v>2</v>
      </c>
      <c r="AQ235" s="2">
        <f>IF(抽出データ!BG235-2&lt;0,0,抽出データ!BG235-2)</f>
        <v>2</v>
      </c>
      <c r="AR235" s="2">
        <f>IF(抽出データ!BH235-2&lt;0,0,抽出データ!BH235-2)</f>
        <v>0</v>
      </c>
      <c r="AS235" s="2">
        <f t="shared" si="55"/>
        <v>2</v>
      </c>
      <c r="AT235" s="2">
        <f>IF(抽出データ!DB235-2&lt;=0,1,2)</f>
        <v>2</v>
      </c>
      <c r="AU235" s="2">
        <f>IF(抽出データ!DD235-2&lt;0,0,抽出データ!DD235-2)</f>
        <v>1</v>
      </c>
      <c r="AV235" s="2">
        <f>IF(抽出データ!DE235-2&lt;0,0,抽出データ!DE235-2)</f>
        <v>1</v>
      </c>
      <c r="AW235" s="2">
        <f>IF(抽出データ!DF235-2&lt;0,0,IF(抽出データ!DF235&gt;3,2,1))</f>
        <v>2</v>
      </c>
      <c r="AX235" s="2">
        <f>IF(抽出データ!DG235-2&lt;=0,1,2)</f>
        <v>2</v>
      </c>
      <c r="AY235" s="8">
        <v>4</v>
      </c>
      <c r="AZ235" s="2">
        <v>3</v>
      </c>
      <c r="BA235" s="2">
        <v>4</v>
      </c>
      <c r="BI235" s="4" t="s">
        <v>445</v>
      </c>
      <c r="BJ235" s="2">
        <v>1</v>
      </c>
      <c r="BK235" s="2">
        <v>100</v>
      </c>
      <c r="BL235" s="2">
        <v>1</v>
      </c>
      <c r="BM235" s="2">
        <v>10000</v>
      </c>
      <c r="BO235" s="2">
        <v>5</v>
      </c>
      <c r="BP235" s="2">
        <v>5</v>
      </c>
      <c r="BQ235" s="2">
        <v>5</v>
      </c>
      <c r="BR235" s="2">
        <v>5</v>
      </c>
      <c r="BS235" s="2">
        <v>2</v>
      </c>
      <c r="BT235" s="2">
        <v>5</v>
      </c>
      <c r="BV235" s="2">
        <f t="shared" si="56"/>
        <v>77.5</v>
      </c>
      <c r="BW235" s="2">
        <f t="shared" si="57"/>
        <v>31</v>
      </c>
      <c r="BX235" s="2">
        <f t="shared" si="58"/>
        <v>14</v>
      </c>
      <c r="BY235" s="2">
        <f t="shared" si="59"/>
        <v>21</v>
      </c>
      <c r="BZ235" s="2">
        <f t="shared" si="60"/>
        <v>40</v>
      </c>
      <c r="CA235" s="2">
        <f t="shared" si="61"/>
        <v>19</v>
      </c>
      <c r="CB235" s="2">
        <f t="shared" si="62"/>
        <v>13</v>
      </c>
      <c r="CC235" s="2">
        <f t="shared" si="63"/>
        <v>17</v>
      </c>
      <c r="CD235" s="2">
        <f t="shared" si="64"/>
        <v>26</v>
      </c>
      <c r="CE235" s="2">
        <f t="shared" si="65"/>
        <v>21</v>
      </c>
      <c r="CF235" s="2">
        <f t="shared" si="66"/>
        <v>15</v>
      </c>
      <c r="CG235" s="2">
        <f t="shared" si="67"/>
        <v>21</v>
      </c>
      <c r="CH235" s="2">
        <f t="shared" si="71"/>
        <v>9</v>
      </c>
      <c r="CI235" s="2">
        <f t="shared" si="68"/>
        <v>13</v>
      </c>
      <c r="CJ235" s="2">
        <f t="shared" si="69"/>
        <v>27.5</v>
      </c>
      <c r="CK235" s="2">
        <f>55+IF(抽出データ!BJ235=1,60,0)+IF(抽出データ!BK235=1,25,0)+IF(抽出データ!BM235=1,5,0)+IF(抽出データ!BL235=1,5,0)+IF(抽出データ!BN235=1,5,0)</f>
        <v>120</v>
      </c>
      <c r="CL235" s="2">
        <f>(80+IF(抽出データ!BR235=1,12,0)+IF(SUM(抽出データ!BS235:BV235,抽出データ!CB235)&gt;1,22,IF(SUM(抽出データ!BS235:BV235,抽出データ!CB235)=1,11,0)))</f>
        <v>114</v>
      </c>
      <c r="CM235" s="2">
        <f>80+IF(抽出データ!CH235=1,40,0)+IF(抽出データ!CI235=1,20,0)+IF(抽出データ!CJ235=1,20,0)</f>
        <v>120</v>
      </c>
      <c r="CN235" s="2">
        <f>80+IF(抽出データ!CN235=1,10,0)+IF(抽出データ!CO235=1,5,0)+IF(抽出データ!CP235=1,10,0)+12</f>
        <v>102</v>
      </c>
      <c r="CO235" s="2">
        <f>IF(SUM(抽出データ!CT235:CW235)&gt;0,120,100)</f>
        <v>120</v>
      </c>
      <c r="CQ235" s="2">
        <f t="shared" si="70"/>
        <v>116.39999999999999</v>
      </c>
    </row>
    <row r="236" spans="1:95">
      <c r="A236" s="2">
        <v>1980</v>
      </c>
      <c r="B236" s="2">
        <v>10000</v>
      </c>
      <c r="C236" s="2">
        <v>7</v>
      </c>
      <c r="D236" s="2">
        <f t="shared" si="54"/>
        <v>1428.5714285714287</v>
      </c>
      <c r="E236" s="4" t="s">
        <v>103</v>
      </c>
      <c r="F236" s="2">
        <f>IF(抽出データ!S236-2&lt;0,0,抽出データ!S236-2)</f>
        <v>2</v>
      </c>
      <c r="G236" s="2">
        <f>IF(抽出データ!T236-2&lt;0,0,抽出データ!T236-2)</f>
        <v>0</v>
      </c>
      <c r="H236" s="2">
        <f>IF(抽出データ!U236-2&lt;0,0,抽出データ!U236-2)</f>
        <v>0</v>
      </c>
      <c r="I236" s="2">
        <f>IF(抽出データ!V236-2&lt;0,0,抽出データ!V236-2)</f>
        <v>1</v>
      </c>
      <c r="J236" s="2">
        <f>MIN(2,IF(抽出データ!W236-2&lt;0,0,抽出データ!W236-2))</f>
        <v>0</v>
      </c>
      <c r="K236" s="2">
        <f>IF(抽出データ!X236-2&lt;0,0,抽出データ!X236-2)</f>
        <v>0</v>
      </c>
      <c r="L236" s="2">
        <f>IF(抽出データ!Y236-2&lt;0,0,抽出データ!Y236-2)</f>
        <v>0</v>
      </c>
      <c r="M236" s="2">
        <f>IF(抽出データ!Z236-2&lt;0,0,抽出データ!Z236-2)</f>
        <v>2</v>
      </c>
      <c r="N236" s="2">
        <f>IF(抽出データ!AB236-2&lt;0,0,抽出データ!AB236-2)</f>
        <v>2</v>
      </c>
      <c r="O236" s="2">
        <f>IF(抽出データ!AC236-2&lt;0,0,抽出データ!AC236-2)</f>
        <v>1</v>
      </c>
      <c r="P236" s="2">
        <f>IF(抽出データ!AD236-2&lt;0,0,抽出データ!AD236-2)</f>
        <v>2</v>
      </c>
      <c r="Q236" s="2">
        <f>IF(抽出データ!AE236-2&lt;0,0,抽出データ!AE236-2)</f>
        <v>0</v>
      </c>
      <c r="R236" s="2">
        <f>IF(抽出データ!AF236-2&lt;0,0,抽出データ!AF236-2)</f>
        <v>0</v>
      </c>
      <c r="S236" s="2">
        <f>IF(抽出データ!AG236-2&lt;0,0,抽出データ!AG236-2)</f>
        <v>1</v>
      </c>
      <c r="T236" s="2">
        <f>IF(抽出データ!AH236-2&lt;0,0,抽出データ!AH236-2)</f>
        <v>0</v>
      </c>
      <c r="U236" s="2">
        <f>IF(抽出データ!AI236-2&lt;0,0,抽出データ!AI236-2)</f>
        <v>1</v>
      </c>
      <c r="V236" s="2">
        <f>IF(抽出データ!AJ236-2&lt;0,0,抽出データ!AJ236-2)</f>
        <v>0</v>
      </c>
      <c r="W236" s="2">
        <f>IF(抽出データ!AK236-2&lt;0,0,抽出データ!AK236-2)</f>
        <v>0</v>
      </c>
      <c r="X236" s="2">
        <f>IF(抽出データ!AL236-2&lt;0,0,抽出データ!AL236-2)</f>
        <v>0</v>
      </c>
      <c r="Y236" s="2">
        <f>IF(抽出データ!AM236-2&lt;0,0,抽出データ!AM236-2)</f>
        <v>0</v>
      </c>
      <c r="Z236" s="2">
        <f>IF(抽出データ!AN236-2&lt;0,0,抽出データ!AN236-2)</f>
        <v>0</v>
      </c>
      <c r="AA236" s="2">
        <f>IF(抽出データ!AO236-2&lt;0,0,抽出データ!AO236-2)</f>
        <v>1</v>
      </c>
      <c r="AB236" s="2">
        <f>IF(抽出データ!AP236-2&lt;0,0,抽出データ!AP236-2)</f>
        <v>0</v>
      </c>
      <c r="AC236" s="2">
        <f>IF(抽出データ!AQ236-2&lt;0,0,抽出データ!AQ236-2)</f>
        <v>1</v>
      </c>
      <c r="AD236" s="2">
        <f>IF(抽出データ!AR236-2&lt;=0,1,2)</f>
        <v>1</v>
      </c>
      <c r="AE236" s="2">
        <f>IF(抽出データ!AS236-2&lt;=0,1,2)</f>
        <v>2</v>
      </c>
      <c r="AF236" s="2">
        <f>IF(抽出データ!AT236-2&lt;=0,1,2)</f>
        <v>2</v>
      </c>
      <c r="AG236" s="2">
        <f>IF(抽出データ!AU236-2&lt;=0,1,2)</f>
        <v>1</v>
      </c>
      <c r="AH236" s="2">
        <f>IF(抽出データ!AV236-2&lt;=0,1,2)</f>
        <v>1</v>
      </c>
      <c r="AI236" s="2">
        <f>IF(抽出データ!AW236-2&lt;=0,1,2)</f>
        <v>1</v>
      </c>
      <c r="AJ236" s="2">
        <f>IF(抽出データ!AX236-2&lt;=0,1,2)</f>
        <v>2</v>
      </c>
      <c r="AK236" s="2">
        <f>IF(抽出データ!AY236-2&lt;=0,1,2)</f>
        <v>2</v>
      </c>
      <c r="AL236" s="2">
        <f>IF(抽出データ!AZ236-2&lt;0,0,抽出データ!AZ236-2)</f>
        <v>0</v>
      </c>
      <c r="AM236" s="2">
        <f>IF(抽出データ!BB236-2&lt;0,0,抽出データ!BB236-2)</f>
        <v>0</v>
      </c>
      <c r="AN236" s="2">
        <f>IF(抽出データ!BD236-2&lt;0,0,抽出データ!BD236-2)</f>
        <v>2</v>
      </c>
      <c r="AO236" s="2">
        <f>MIN(2,IF(抽出データ!BE236-2&lt;0,0,抽出データ!BE236-2))</f>
        <v>0</v>
      </c>
      <c r="AP236" s="2">
        <f>IF(抽出データ!BF236-2&lt;0,0,抽出データ!BF236-2)</f>
        <v>1</v>
      </c>
      <c r="AQ236" s="2">
        <f>IF(抽出データ!BG236-2&lt;0,0,抽出データ!BG236-2)</f>
        <v>1</v>
      </c>
      <c r="AR236" s="2">
        <f>IF(抽出データ!BH236-2&lt;0,0,抽出データ!BH236-2)</f>
        <v>0</v>
      </c>
      <c r="AS236" s="2">
        <f t="shared" si="55"/>
        <v>0</v>
      </c>
      <c r="AT236" s="2">
        <f>IF(抽出データ!DB236-2&lt;=0,1,2)</f>
        <v>2</v>
      </c>
      <c r="AU236" s="2">
        <f>IF(抽出データ!DD236-2&lt;0,0,抽出データ!DD236-2)</f>
        <v>2</v>
      </c>
      <c r="AV236" s="2">
        <f>IF(抽出データ!DE236-2&lt;0,0,抽出データ!DE236-2)</f>
        <v>1</v>
      </c>
      <c r="AW236" s="2">
        <f>IF(抽出データ!DF236-2&lt;0,0,IF(抽出データ!DF236&gt;3,2,1))</f>
        <v>2</v>
      </c>
      <c r="AX236" s="2">
        <f>IF(抽出データ!DG236-2&lt;=0,1,2)</f>
        <v>2</v>
      </c>
      <c r="AY236" s="8">
        <v>4</v>
      </c>
      <c r="AZ236" s="2">
        <v>3</v>
      </c>
      <c r="BA236" s="2">
        <v>2</v>
      </c>
      <c r="BB236" s="2">
        <v>1</v>
      </c>
      <c r="BC236" s="2">
        <v>1</v>
      </c>
      <c r="BD236" s="2">
        <v>0</v>
      </c>
      <c r="BE236" s="2">
        <v>1</v>
      </c>
      <c r="BF236" s="2">
        <v>0</v>
      </c>
      <c r="BG236" s="2">
        <v>0</v>
      </c>
      <c r="BH236" s="2">
        <v>0</v>
      </c>
      <c r="BI236" s="4" t="s">
        <v>445</v>
      </c>
      <c r="BJ236" s="2">
        <v>2</v>
      </c>
      <c r="BL236" s="2">
        <v>3</v>
      </c>
      <c r="BO236" s="2">
        <v>5</v>
      </c>
      <c r="BP236" s="2">
        <v>4</v>
      </c>
      <c r="BQ236" s="2">
        <v>4</v>
      </c>
      <c r="BR236" s="2">
        <v>4</v>
      </c>
      <c r="BS236" s="2">
        <v>5</v>
      </c>
      <c r="BT236" s="2">
        <v>5</v>
      </c>
      <c r="BV236" s="2">
        <f t="shared" si="56"/>
        <v>39</v>
      </c>
      <c r="BW236" s="2">
        <f t="shared" si="57"/>
        <v>13</v>
      </c>
      <c r="BX236" s="2">
        <f t="shared" si="58"/>
        <v>8</v>
      </c>
      <c r="BY236" s="2">
        <f t="shared" si="59"/>
        <v>17</v>
      </c>
      <c r="BZ236" s="2">
        <f t="shared" si="60"/>
        <v>20</v>
      </c>
      <c r="CA236" s="2">
        <f t="shared" si="61"/>
        <v>7</v>
      </c>
      <c r="CB236" s="2">
        <f t="shared" si="62"/>
        <v>11</v>
      </c>
      <c r="CC236" s="2">
        <f t="shared" si="63"/>
        <v>8</v>
      </c>
      <c r="CD236" s="2">
        <f t="shared" si="64"/>
        <v>16</v>
      </c>
      <c r="CE236" s="2">
        <f t="shared" si="65"/>
        <v>11</v>
      </c>
      <c r="CF236" s="2">
        <f t="shared" si="66"/>
        <v>5</v>
      </c>
      <c r="CG236" s="2">
        <f t="shared" si="67"/>
        <v>10</v>
      </c>
      <c r="CH236" s="2">
        <f t="shared" si="71"/>
        <v>7</v>
      </c>
      <c r="CI236" s="2">
        <f t="shared" si="68"/>
        <v>8</v>
      </c>
      <c r="CJ236" s="2">
        <f t="shared" si="69"/>
        <v>14</v>
      </c>
      <c r="CK236" s="2">
        <f>55+IF(抽出データ!BJ236=1,60,0)+IF(抽出データ!BK236=1,25,0)+IF(抽出データ!BM236=1,5,0)+IF(抽出データ!BL236=1,5,0)+IF(抽出データ!BN236=1,5,0)</f>
        <v>55</v>
      </c>
      <c r="CL236" s="2">
        <f>(80+IF(抽出データ!BR236=1,12,0)+IF(SUM(抽出データ!BS236:BV236,抽出データ!CB236)&gt;1,22,IF(SUM(抽出データ!BS236:BV236,抽出データ!CB236)=1,11,0)))</f>
        <v>80</v>
      </c>
      <c r="CM236" s="2">
        <f>80+IF(抽出データ!CH236=1,40,0)+IF(抽出データ!CI236=1,20,0)+IF(抽出データ!CJ236=1,20,0)</f>
        <v>80</v>
      </c>
      <c r="CN236" s="2">
        <f>80+IF(抽出データ!CN236=1,10,0)+IF(抽出データ!CO236=1,5,0)+IF(抽出データ!CP236=1,10,0)+12</f>
        <v>92</v>
      </c>
      <c r="CO236" s="2">
        <f>IF(SUM(抽出データ!CT236:CW236)&gt;0,120,100)</f>
        <v>100</v>
      </c>
      <c r="CQ236" s="2">
        <f t="shared" si="70"/>
        <v>72.2</v>
      </c>
    </row>
    <row r="237" spans="1:95">
      <c r="A237" s="2">
        <v>1963</v>
      </c>
      <c r="B237" s="2">
        <v>600</v>
      </c>
      <c r="C237" s="2">
        <v>3</v>
      </c>
      <c r="D237" s="2">
        <f t="shared" si="54"/>
        <v>200</v>
      </c>
      <c r="E237" s="4" t="s">
        <v>105</v>
      </c>
      <c r="F237" s="2">
        <f>IF(抽出データ!S237-2&lt;0,0,抽出データ!S237-2)</f>
        <v>2</v>
      </c>
      <c r="G237" s="2">
        <f>IF(抽出データ!T237-2&lt;0,0,抽出データ!T237-2)</f>
        <v>0</v>
      </c>
      <c r="H237" s="2">
        <f>IF(抽出データ!U237-2&lt;0,0,抽出データ!U237-2)</f>
        <v>1</v>
      </c>
      <c r="I237" s="2">
        <f>IF(抽出データ!V237-2&lt;0,0,抽出データ!V237-2)</f>
        <v>0</v>
      </c>
      <c r="J237" s="2">
        <f>MIN(2,IF(抽出データ!W237-2&lt;0,0,抽出データ!W237-2))</f>
        <v>0</v>
      </c>
      <c r="K237" s="2">
        <f>IF(抽出データ!X237-2&lt;0,0,抽出データ!X237-2)</f>
        <v>0</v>
      </c>
      <c r="L237" s="2">
        <f>IF(抽出データ!Y237-2&lt;0,0,抽出データ!Y237-2)</f>
        <v>0</v>
      </c>
      <c r="M237" s="2">
        <f>IF(抽出データ!Z237-2&lt;0,0,抽出データ!Z237-2)</f>
        <v>0</v>
      </c>
      <c r="N237" s="2">
        <f>IF(抽出データ!AB237-2&lt;0,0,抽出データ!AB237-2)</f>
        <v>2</v>
      </c>
      <c r="O237" s="2">
        <f>IF(抽出データ!AC237-2&lt;0,0,抽出データ!AC237-2)</f>
        <v>2</v>
      </c>
      <c r="P237" s="2">
        <f>IF(抽出データ!AD237-2&lt;0,0,抽出データ!AD237-2)</f>
        <v>0</v>
      </c>
      <c r="Q237" s="2">
        <f>IF(抽出データ!AE237-2&lt;0,0,抽出データ!AE237-2)</f>
        <v>2</v>
      </c>
      <c r="R237" s="2">
        <f>IF(抽出データ!AF237-2&lt;0,0,抽出データ!AF237-2)</f>
        <v>0</v>
      </c>
      <c r="S237" s="2">
        <f>IF(抽出データ!AG237-2&lt;0,0,抽出データ!AG237-2)</f>
        <v>0</v>
      </c>
      <c r="T237" s="2">
        <f>IF(抽出データ!AH237-2&lt;0,0,抽出データ!AH237-2)</f>
        <v>0</v>
      </c>
      <c r="U237" s="2">
        <f>IF(抽出データ!AI237-2&lt;0,0,抽出データ!AI237-2)</f>
        <v>0</v>
      </c>
      <c r="V237" s="2">
        <f>IF(抽出データ!AJ237-2&lt;0,0,抽出データ!AJ237-2)</f>
        <v>0</v>
      </c>
      <c r="W237" s="2">
        <f>IF(抽出データ!AK237-2&lt;0,0,抽出データ!AK237-2)</f>
        <v>2</v>
      </c>
      <c r="X237" s="2">
        <f>IF(抽出データ!AL237-2&lt;0,0,抽出データ!AL237-2)</f>
        <v>1</v>
      </c>
      <c r="Y237" s="2">
        <f>IF(抽出データ!AM237-2&lt;0,0,抽出データ!AM237-2)</f>
        <v>2</v>
      </c>
      <c r="Z237" s="2">
        <f>IF(抽出データ!AN237-2&lt;0,0,抽出データ!AN237-2)</f>
        <v>0</v>
      </c>
      <c r="AA237" s="2">
        <f>IF(抽出データ!AO237-2&lt;0,0,抽出データ!AO237-2)</f>
        <v>0</v>
      </c>
      <c r="AB237" s="2">
        <f>IF(抽出データ!AP237-2&lt;0,0,抽出データ!AP237-2)</f>
        <v>2</v>
      </c>
      <c r="AC237" s="2">
        <f>IF(抽出データ!AQ237-2&lt;0,0,抽出データ!AQ237-2)</f>
        <v>2</v>
      </c>
      <c r="AD237" s="2">
        <f>IF(抽出データ!AR237-2&lt;=0,1,2)</f>
        <v>1</v>
      </c>
      <c r="AE237" s="2">
        <f>IF(抽出データ!AS237-2&lt;=0,1,2)</f>
        <v>1</v>
      </c>
      <c r="AF237" s="2">
        <f>IF(抽出データ!AT237-2&lt;=0,1,2)</f>
        <v>1</v>
      </c>
      <c r="AG237" s="2">
        <f>IF(抽出データ!AU237-2&lt;=0,1,2)</f>
        <v>1</v>
      </c>
      <c r="AH237" s="2">
        <f>IF(抽出データ!AV237-2&lt;=0,1,2)</f>
        <v>1</v>
      </c>
      <c r="AI237" s="2">
        <f>IF(抽出データ!AW237-2&lt;=0,1,2)</f>
        <v>1</v>
      </c>
      <c r="AJ237" s="2">
        <f>IF(抽出データ!AX237-2&lt;=0,1,2)</f>
        <v>1</v>
      </c>
      <c r="AK237" s="2">
        <f>IF(抽出データ!AY237-2&lt;=0,1,2)</f>
        <v>1</v>
      </c>
      <c r="AL237" s="2">
        <f>IF(抽出データ!AZ237-2&lt;0,0,抽出データ!AZ237-2)</f>
        <v>0</v>
      </c>
      <c r="AM237" s="2">
        <f>IF(抽出データ!BB237-2&lt;0,0,抽出データ!BB237-2)</f>
        <v>0</v>
      </c>
      <c r="AN237" s="2">
        <f>IF(抽出データ!BD237-2&lt;0,0,抽出データ!BD237-2)</f>
        <v>0</v>
      </c>
      <c r="AO237" s="2">
        <f>MIN(2,IF(抽出データ!BE237-2&lt;0,0,抽出データ!BE237-2))</f>
        <v>0</v>
      </c>
      <c r="AP237" s="2">
        <f>IF(抽出データ!BF237-2&lt;0,0,抽出データ!BF237-2)</f>
        <v>0</v>
      </c>
      <c r="AQ237" s="2">
        <f>IF(抽出データ!BG237-2&lt;0,0,抽出データ!BG237-2)</f>
        <v>0</v>
      </c>
      <c r="AR237" s="2">
        <f>IF(抽出データ!BH237-2&lt;0,0,抽出データ!BH237-2)</f>
        <v>2</v>
      </c>
      <c r="AS237" s="2">
        <f t="shared" si="55"/>
        <v>0</v>
      </c>
      <c r="AT237" s="2">
        <f>IF(抽出データ!DB237-2&lt;=0,1,2)</f>
        <v>1</v>
      </c>
      <c r="AU237" s="2">
        <f>IF(抽出データ!DD237-2&lt;0,0,抽出データ!DD237-2)</f>
        <v>0</v>
      </c>
      <c r="AV237" s="2">
        <f>IF(抽出データ!DE237-2&lt;0,0,抽出データ!DE237-2)</f>
        <v>0</v>
      </c>
      <c r="AW237" s="2">
        <f>IF(抽出データ!DF237-2&lt;0,0,IF(抽出データ!DF237&gt;3,2,1))</f>
        <v>1</v>
      </c>
      <c r="AX237" s="2">
        <f>IF(抽出データ!DG237-2&lt;=0,1,2)</f>
        <v>1</v>
      </c>
      <c r="AY237" s="8">
        <v>4</v>
      </c>
      <c r="AZ237" s="2">
        <v>2</v>
      </c>
      <c r="BA237" s="2">
        <v>3</v>
      </c>
      <c r="BI237" s="4" t="s">
        <v>445</v>
      </c>
      <c r="BJ237" s="2">
        <v>1</v>
      </c>
      <c r="BK237" s="2">
        <v>100</v>
      </c>
      <c r="BL237" s="2">
        <v>1</v>
      </c>
      <c r="BM237" s="2">
        <v>6000</v>
      </c>
      <c r="BO237" s="2">
        <v>1</v>
      </c>
      <c r="BP237" s="2">
        <v>1</v>
      </c>
      <c r="BQ237" s="2">
        <v>1</v>
      </c>
      <c r="BR237" s="2">
        <v>4</v>
      </c>
      <c r="BS237" s="2">
        <v>3</v>
      </c>
      <c r="BT237" s="2">
        <v>2</v>
      </c>
      <c r="BV237" s="2">
        <f t="shared" si="56"/>
        <v>31</v>
      </c>
      <c r="BW237" s="2">
        <f t="shared" si="57"/>
        <v>15</v>
      </c>
      <c r="BX237" s="2">
        <f t="shared" si="58"/>
        <v>8</v>
      </c>
      <c r="BY237" s="2">
        <f t="shared" si="59"/>
        <v>6</v>
      </c>
      <c r="BZ237" s="2">
        <f t="shared" si="60"/>
        <v>19</v>
      </c>
      <c r="CA237" s="2">
        <f t="shared" si="61"/>
        <v>10</v>
      </c>
      <c r="CB237" s="2">
        <f t="shared" si="62"/>
        <v>5</v>
      </c>
      <c r="CC237" s="2">
        <f t="shared" si="63"/>
        <v>9</v>
      </c>
      <c r="CD237" s="2">
        <f t="shared" si="64"/>
        <v>10</v>
      </c>
      <c r="CE237" s="2">
        <f t="shared" si="65"/>
        <v>10</v>
      </c>
      <c r="CF237" s="2">
        <f t="shared" si="66"/>
        <v>9</v>
      </c>
      <c r="CG237" s="2">
        <f t="shared" si="67"/>
        <v>10</v>
      </c>
      <c r="CH237" s="2">
        <f t="shared" si="71"/>
        <v>3</v>
      </c>
      <c r="CI237" s="2">
        <f t="shared" si="68"/>
        <v>4</v>
      </c>
      <c r="CJ237" s="2">
        <f t="shared" si="69"/>
        <v>9</v>
      </c>
      <c r="CK237" s="2">
        <f>55+IF(抽出データ!BJ237=1,60,0)+IF(抽出データ!BK237=1,25,0)+IF(抽出データ!BM237=1,5,0)+IF(抽出データ!BL237=1,5,0)+IF(抽出データ!BN237=1,5,0)</f>
        <v>55</v>
      </c>
      <c r="CL237" s="2">
        <f>(80+IF(抽出データ!BR237=1,12,0)+IF(SUM(抽出データ!BS237:BV237,抽出データ!CB237)&gt;1,22,IF(SUM(抽出データ!BS237:BV237,抽出データ!CB237)=1,11,0)))</f>
        <v>80</v>
      </c>
      <c r="CM237" s="2">
        <f>80+IF(抽出データ!CH237=1,40,0)+IF(抽出データ!CI237=1,20,0)+IF(抽出データ!CJ237=1,20,0)</f>
        <v>80</v>
      </c>
      <c r="CN237" s="2">
        <f>80+IF(抽出データ!CN237=1,10,0)+IF(抽出データ!CO237=1,5,0)+IF(抽出データ!CP237=1,10,0)+12</f>
        <v>92</v>
      </c>
      <c r="CO237" s="2">
        <f>IF(SUM(抽出データ!CT237:CW237)&gt;0,120,100)</f>
        <v>100</v>
      </c>
      <c r="CQ237" s="2">
        <f t="shared" si="70"/>
        <v>72.2</v>
      </c>
    </row>
    <row r="238" spans="1:95">
      <c r="A238" s="2">
        <v>1978</v>
      </c>
      <c r="B238" s="2">
        <v>2800</v>
      </c>
      <c r="C238" s="2">
        <v>3</v>
      </c>
      <c r="D238" s="2">
        <f t="shared" si="54"/>
        <v>933.33333333333337</v>
      </c>
      <c r="E238" s="4" t="s">
        <v>112</v>
      </c>
      <c r="F238" s="2">
        <f>IF(抽出データ!S238-2&lt;0,0,抽出データ!S238-2)</f>
        <v>2</v>
      </c>
      <c r="G238" s="2">
        <f>IF(抽出データ!T238-2&lt;0,0,抽出データ!T238-2)</f>
        <v>1</v>
      </c>
      <c r="H238" s="2">
        <f>IF(抽出データ!U238-2&lt;0,0,抽出データ!U238-2)</f>
        <v>1</v>
      </c>
      <c r="I238" s="2">
        <f>IF(抽出データ!V238-2&lt;0,0,抽出データ!V238-2)</f>
        <v>1</v>
      </c>
      <c r="J238" s="2">
        <f>MIN(2,IF(抽出データ!W238-2&lt;0,0,抽出データ!W238-2))</f>
        <v>0</v>
      </c>
      <c r="K238" s="2">
        <f>IF(抽出データ!X238-2&lt;0,0,抽出データ!X238-2)</f>
        <v>0</v>
      </c>
      <c r="L238" s="2">
        <f>IF(抽出データ!Y238-2&lt;0,0,抽出データ!Y238-2)</f>
        <v>0</v>
      </c>
      <c r="M238" s="2">
        <f>IF(抽出データ!Z238-2&lt;0,0,抽出データ!Z238-2)</f>
        <v>0</v>
      </c>
      <c r="N238" s="2">
        <f>IF(抽出データ!AB238-2&lt;0,0,抽出データ!AB238-2)</f>
        <v>0</v>
      </c>
      <c r="O238" s="2">
        <f>IF(抽出データ!AC238-2&lt;0,0,抽出データ!AC238-2)</f>
        <v>2</v>
      </c>
      <c r="P238" s="2">
        <f>IF(抽出データ!AD238-2&lt;0,0,抽出データ!AD238-2)</f>
        <v>2</v>
      </c>
      <c r="Q238" s="2">
        <f>IF(抽出データ!AE238-2&lt;0,0,抽出データ!AE238-2)</f>
        <v>2</v>
      </c>
      <c r="R238" s="2">
        <f>IF(抽出データ!AF238-2&lt;0,0,抽出データ!AF238-2)</f>
        <v>1</v>
      </c>
      <c r="S238" s="2">
        <f>IF(抽出データ!AG238-2&lt;0,0,抽出データ!AG238-2)</f>
        <v>1</v>
      </c>
      <c r="T238" s="2">
        <f>IF(抽出データ!AH238-2&lt;0,0,抽出データ!AH238-2)</f>
        <v>1</v>
      </c>
      <c r="U238" s="2">
        <f>IF(抽出データ!AI238-2&lt;0,0,抽出データ!AI238-2)</f>
        <v>1</v>
      </c>
      <c r="V238" s="2">
        <f>IF(抽出データ!AJ238-2&lt;0,0,抽出データ!AJ238-2)</f>
        <v>0</v>
      </c>
      <c r="W238" s="2">
        <f>IF(抽出データ!AK238-2&lt;0,0,抽出データ!AK238-2)</f>
        <v>1</v>
      </c>
      <c r="X238" s="2">
        <f>IF(抽出データ!AL238-2&lt;0,0,抽出データ!AL238-2)</f>
        <v>1</v>
      </c>
      <c r="Y238" s="2">
        <f>IF(抽出データ!AM238-2&lt;0,0,抽出データ!AM238-2)</f>
        <v>2</v>
      </c>
      <c r="Z238" s="2">
        <f>IF(抽出データ!AN238-2&lt;0,0,抽出データ!AN238-2)</f>
        <v>0</v>
      </c>
      <c r="AA238" s="2">
        <f>IF(抽出データ!AO238-2&lt;0,0,抽出データ!AO238-2)</f>
        <v>1</v>
      </c>
      <c r="AB238" s="2">
        <f>IF(抽出データ!AP238-2&lt;0,0,抽出データ!AP238-2)</f>
        <v>2</v>
      </c>
      <c r="AC238" s="2">
        <f>IF(抽出データ!AQ238-2&lt;0,0,抽出データ!AQ238-2)</f>
        <v>2</v>
      </c>
      <c r="AD238" s="2">
        <f>IF(抽出データ!AR238-2&lt;=0,1,2)</f>
        <v>1</v>
      </c>
      <c r="AE238" s="2">
        <f>IF(抽出データ!AS238-2&lt;=0,1,2)</f>
        <v>1</v>
      </c>
      <c r="AF238" s="2">
        <f>IF(抽出データ!AT238-2&lt;=0,1,2)</f>
        <v>2</v>
      </c>
      <c r="AG238" s="2">
        <f>IF(抽出データ!AU238-2&lt;=0,1,2)</f>
        <v>1</v>
      </c>
      <c r="AH238" s="2">
        <f>IF(抽出データ!AV238-2&lt;=0,1,2)</f>
        <v>1</v>
      </c>
      <c r="AI238" s="2">
        <f>IF(抽出データ!AW238-2&lt;=0,1,2)</f>
        <v>1</v>
      </c>
      <c r="AJ238" s="2">
        <f>IF(抽出データ!AX238-2&lt;=0,1,2)</f>
        <v>1</v>
      </c>
      <c r="AK238" s="2">
        <f>IF(抽出データ!AY238-2&lt;=0,1,2)</f>
        <v>1</v>
      </c>
      <c r="AL238" s="2">
        <f>IF(抽出データ!AZ238-2&lt;0,0,抽出データ!AZ238-2)</f>
        <v>0</v>
      </c>
      <c r="AM238" s="2">
        <f>IF(抽出データ!BB238-2&lt;0,0,抽出データ!BB238-2)</f>
        <v>0</v>
      </c>
      <c r="AN238" s="2">
        <f>IF(抽出データ!BD238-2&lt;0,0,抽出データ!BD238-2)</f>
        <v>0</v>
      </c>
      <c r="AO238" s="2">
        <f>MIN(2,IF(抽出データ!BE238-2&lt;0,0,抽出データ!BE238-2))</f>
        <v>0</v>
      </c>
      <c r="AP238" s="2">
        <f>IF(抽出データ!BF238-2&lt;0,0,抽出データ!BF238-2)</f>
        <v>0</v>
      </c>
      <c r="AQ238" s="2">
        <f>IF(抽出データ!BG238-2&lt;0,0,抽出データ!BG238-2)</f>
        <v>1</v>
      </c>
      <c r="AR238" s="2">
        <f>IF(抽出データ!BH238-2&lt;0,0,抽出データ!BH238-2)</f>
        <v>1</v>
      </c>
      <c r="AS238" s="2">
        <f t="shared" si="55"/>
        <v>0</v>
      </c>
      <c r="AT238" s="2">
        <f>IF(抽出データ!DB238-2&lt;=0,1,2)</f>
        <v>1</v>
      </c>
      <c r="AU238" s="2">
        <f>IF(抽出データ!DD238-2&lt;0,0,抽出データ!DD238-2)</f>
        <v>0</v>
      </c>
      <c r="AV238" s="2">
        <f>IF(抽出データ!DE238-2&lt;0,0,抽出データ!DE238-2)</f>
        <v>0</v>
      </c>
      <c r="AW238" s="2">
        <f>IF(抽出データ!DF238-2&lt;0,0,IF(抽出データ!DF238&gt;3,2,1))</f>
        <v>1</v>
      </c>
      <c r="AX238" s="2">
        <f>IF(抽出データ!DG238-2&lt;=0,1,2)</f>
        <v>1</v>
      </c>
      <c r="AY238" s="8">
        <v>1</v>
      </c>
      <c r="AZ238" s="2">
        <v>1</v>
      </c>
      <c r="BA238" s="2">
        <v>1</v>
      </c>
      <c r="BI238" s="4" t="s">
        <v>445</v>
      </c>
      <c r="BJ238" s="2">
        <v>1</v>
      </c>
      <c r="BK238" s="2">
        <v>70</v>
      </c>
      <c r="BL238" s="2">
        <v>3</v>
      </c>
      <c r="BO238" s="2">
        <v>3</v>
      </c>
      <c r="BP238" s="2">
        <v>3</v>
      </c>
      <c r="BQ238" s="2">
        <v>3</v>
      </c>
      <c r="BR238" s="2">
        <v>3</v>
      </c>
      <c r="BS238" s="2">
        <v>3</v>
      </c>
      <c r="BT238" s="2">
        <v>3</v>
      </c>
      <c r="BV238" s="2">
        <f t="shared" si="56"/>
        <v>38</v>
      </c>
      <c r="BW238" s="2">
        <f t="shared" si="57"/>
        <v>20</v>
      </c>
      <c r="BX238" s="2">
        <f t="shared" si="58"/>
        <v>10</v>
      </c>
      <c r="BY238" s="2">
        <f t="shared" si="59"/>
        <v>6</v>
      </c>
      <c r="BZ238" s="2">
        <f t="shared" si="60"/>
        <v>27</v>
      </c>
      <c r="CA238" s="2">
        <f t="shared" si="61"/>
        <v>9</v>
      </c>
      <c r="CB238" s="2">
        <f t="shared" si="62"/>
        <v>5</v>
      </c>
      <c r="CC238" s="2">
        <f t="shared" si="63"/>
        <v>12</v>
      </c>
      <c r="CD238" s="2">
        <f t="shared" si="64"/>
        <v>15</v>
      </c>
      <c r="CE238" s="2">
        <f t="shared" si="65"/>
        <v>15</v>
      </c>
      <c r="CF238" s="2">
        <f t="shared" si="66"/>
        <v>10</v>
      </c>
      <c r="CG238" s="2">
        <f t="shared" si="67"/>
        <v>16</v>
      </c>
      <c r="CH238" s="2">
        <f t="shared" si="71"/>
        <v>3</v>
      </c>
      <c r="CI238" s="2">
        <f t="shared" si="68"/>
        <v>4</v>
      </c>
      <c r="CJ238" s="2">
        <f t="shared" si="69"/>
        <v>11</v>
      </c>
      <c r="CK238" s="2">
        <f>55+IF(抽出データ!BJ238=1,60,0)+IF(抽出データ!BK238=1,25,0)+IF(抽出データ!BM238=1,5,0)+IF(抽出データ!BL238=1,5,0)+IF(抽出データ!BN238=1,5,0)</f>
        <v>55</v>
      </c>
      <c r="CL238" s="2">
        <f>(80+IF(抽出データ!BR238=1,12,0)+IF(SUM(抽出データ!BS238:BV238,抽出データ!CB238)&gt;1,22,IF(SUM(抽出データ!BS238:BV238,抽出データ!CB238)=1,11,0)))</f>
        <v>80</v>
      </c>
      <c r="CM238" s="2">
        <f>80+IF(抽出データ!CH238=1,40,0)+IF(抽出データ!CI238=1,20,0)+IF(抽出データ!CJ238=1,20,0)</f>
        <v>80</v>
      </c>
      <c r="CN238" s="2">
        <f>80+IF(抽出データ!CN238=1,10,0)+IF(抽出データ!CO238=1,5,0)+IF(抽出データ!CP238=1,10,0)+12</f>
        <v>92</v>
      </c>
      <c r="CO238" s="2">
        <f>IF(SUM(抽出データ!CT238:CW238)&gt;0,120,100)</f>
        <v>100</v>
      </c>
      <c r="CQ238" s="2">
        <f t="shared" si="70"/>
        <v>72.2</v>
      </c>
    </row>
    <row r="239" spans="1:95">
      <c r="A239" s="2">
        <v>1994</v>
      </c>
      <c r="B239" s="2">
        <v>2300</v>
      </c>
      <c r="C239" s="2">
        <v>8</v>
      </c>
      <c r="D239" s="2">
        <f t="shared" si="54"/>
        <v>287.5</v>
      </c>
      <c r="E239" s="4" t="s">
        <v>215</v>
      </c>
      <c r="F239" s="2">
        <f>IF(抽出データ!S239-2&lt;0,0,抽出データ!S239-2)</f>
        <v>2</v>
      </c>
      <c r="G239" s="2">
        <f>IF(抽出データ!T239-2&lt;0,0,抽出データ!T239-2)</f>
        <v>1</v>
      </c>
      <c r="H239" s="2">
        <f>IF(抽出データ!U239-2&lt;0,0,抽出データ!U239-2)</f>
        <v>1</v>
      </c>
      <c r="I239" s="2">
        <f>IF(抽出データ!V239-2&lt;0,0,抽出データ!V239-2)</f>
        <v>2</v>
      </c>
      <c r="J239" s="2">
        <f>MIN(2,IF(抽出データ!W239-2&lt;0,0,抽出データ!W239-2))</f>
        <v>1</v>
      </c>
      <c r="K239" s="2">
        <f>IF(抽出データ!X239-2&lt;0,0,抽出データ!X239-2)</f>
        <v>0</v>
      </c>
      <c r="L239" s="2">
        <f>IF(抽出データ!Y239-2&lt;0,0,抽出データ!Y239-2)</f>
        <v>0</v>
      </c>
      <c r="M239" s="2">
        <f>IF(抽出データ!Z239-2&lt;0,0,抽出データ!Z239-2)</f>
        <v>2</v>
      </c>
      <c r="N239" s="2">
        <f>IF(抽出データ!AB239-2&lt;0,0,抽出データ!AB239-2)</f>
        <v>1</v>
      </c>
      <c r="O239" s="2">
        <f>IF(抽出データ!AC239-2&lt;0,0,抽出データ!AC239-2)</f>
        <v>2</v>
      </c>
      <c r="P239" s="2">
        <f>IF(抽出データ!AD239-2&lt;0,0,抽出データ!AD239-2)</f>
        <v>2</v>
      </c>
      <c r="Q239" s="2">
        <f>IF(抽出データ!AE239-2&lt;0,0,抽出データ!AE239-2)</f>
        <v>2</v>
      </c>
      <c r="R239" s="2">
        <f>IF(抽出データ!AF239-2&lt;0,0,抽出データ!AF239-2)</f>
        <v>1</v>
      </c>
      <c r="S239" s="2">
        <f>IF(抽出データ!AG239-2&lt;0,0,抽出データ!AG239-2)</f>
        <v>2</v>
      </c>
      <c r="T239" s="2">
        <f>IF(抽出データ!AH239-2&lt;0,0,抽出データ!AH239-2)</f>
        <v>2</v>
      </c>
      <c r="U239" s="2">
        <f>IF(抽出データ!AI239-2&lt;0,0,抽出データ!AI239-2)</f>
        <v>2</v>
      </c>
      <c r="V239" s="2">
        <f>IF(抽出データ!AJ239-2&lt;0,0,抽出データ!AJ239-2)</f>
        <v>1</v>
      </c>
      <c r="W239" s="2">
        <f>IF(抽出データ!AK239-2&lt;0,0,抽出データ!AK239-2)</f>
        <v>1</v>
      </c>
      <c r="X239" s="2">
        <f>IF(抽出データ!AL239-2&lt;0,0,抽出データ!AL239-2)</f>
        <v>2</v>
      </c>
      <c r="Y239" s="2">
        <f>IF(抽出データ!AM239-2&lt;0,0,抽出データ!AM239-2)</f>
        <v>2</v>
      </c>
      <c r="Z239" s="2">
        <f>IF(抽出データ!AN239-2&lt;0,0,抽出データ!AN239-2)</f>
        <v>1</v>
      </c>
      <c r="AA239" s="2">
        <f>IF(抽出データ!AO239-2&lt;0,0,抽出データ!AO239-2)</f>
        <v>2</v>
      </c>
      <c r="AB239" s="2">
        <f>IF(抽出データ!AP239-2&lt;0,0,抽出データ!AP239-2)</f>
        <v>2</v>
      </c>
      <c r="AC239" s="2">
        <f>IF(抽出データ!AQ239-2&lt;0,0,抽出データ!AQ239-2)</f>
        <v>2</v>
      </c>
      <c r="AD239" s="2">
        <f>IF(抽出データ!AR239-2&lt;=0,1,2)</f>
        <v>1</v>
      </c>
      <c r="AE239" s="2">
        <f>IF(抽出データ!AS239-2&lt;=0,1,2)</f>
        <v>1</v>
      </c>
      <c r="AF239" s="2">
        <f>IF(抽出データ!AT239-2&lt;=0,1,2)</f>
        <v>1</v>
      </c>
      <c r="AG239" s="2">
        <f>IF(抽出データ!AU239-2&lt;=0,1,2)</f>
        <v>1</v>
      </c>
      <c r="AH239" s="2">
        <f>IF(抽出データ!AV239-2&lt;=0,1,2)</f>
        <v>2</v>
      </c>
      <c r="AI239" s="2">
        <f>IF(抽出データ!AW239-2&lt;=0,1,2)</f>
        <v>1</v>
      </c>
      <c r="AJ239" s="2">
        <f>IF(抽出データ!AX239-2&lt;=0,1,2)</f>
        <v>1</v>
      </c>
      <c r="AK239" s="2">
        <f>IF(抽出データ!AY239-2&lt;=0,1,2)</f>
        <v>1</v>
      </c>
      <c r="AL239" s="2">
        <f>IF(抽出データ!AZ239-2&lt;0,0,抽出データ!AZ239-2)</f>
        <v>1</v>
      </c>
      <c r="AM239" s="2">
        <f>IF(抽出データ!BB239-2&lt;0,0,抽出データ!BB239-2)</f>
        <v>1</v>
      </c>
      <c r="AN239" s="2">
        <f>IF(抽出データ!BD239-2&lt;0,0,抽出データ!BD239-2)</f>
        <v>1</v>
      </c>
      <c r="AO239" s="2">
        <f>MIN(2,IF(抽出データ!BE239-2&lt;0,0,抽出データ!BE239-2))</f>
        <v>0</v>
      </c>
      <c r="AP239" s="2">
        <f>IF(抽出データ!BF239-2&lt;0,0,抽出データ!BF239-2)</f>
        <v>2</v>
      </c>
      <c r="AQ239" s="2">
        <f>IF(抽出データ!BG239-2&lt;0,0,抽出データ!BG239-2)</f>
        <v>1</v>
      </c>
      <c r="AR239" s="2">
        <f>IF(抽出データ!BH239-2&lt;0,0,抽出データ!BH239-2)</f>
        <v>0</v>
      </c>
      <c r="AS239" s="2">
        <f t="shared" si="55"/>
        <v>0</v>
      </c>
      <c r="AT239" s="2">
        <f>IF(抽出データ!DB239-2&lt;=0,1,2)</f>
        <v>1</v>
      </c>
      <c r="AU239" s="2">
        <f>IF(抽出データ!DD239-2&lt;0,0,抽出データ!DD239-2)</f>
        <v>1</v>
      </c>
      <c r="AV239" s="2">
        <f>IF(抽出データ!DE239-2&lt;0,0,抽出データ!DE239-2)</f>
        <v>2</v>
      </c>
      <c r="AW239" s="2">
        <f>IF(抽出データ!DF239-2&lt;0,0,IF(抽出データ!DF239&gt;3,2,1))</f>
        <v>1</v>
      </c>
      <c r="AX239" s="2">
        <f>IF(抽出データ!DG239-2&lt;=0,1,2)</f>
        <v>1</v>
      </c>
      <c r="AY239" s="8">
        <v>5</v>
      </c>
      <c r="AZ239" s="2">
        <v>4</v>
      </c>
      <c r="BA239" s="2">
        <v>2</v>
      </c>
      <c r="BB239" s="2">
        <v>0</v>
      </c>
      <c r="BC239" s="2">
        <v>1</v>
      </c>
      <c r="BD239" s="2">
        <v>0</v>
      </c>
      <c r="BE239" s="2">
        <v>0</v>
      </c>
      <c r="BF239" s="2">
        <v>0</v>
      </c>
      <c r="BG239" s="2">
        <v>0</v>
      </c>
      <c r="BH239" s="2">
        <v>0</v>
      </c>
      <c r="BI239" s="4" t="s">
        <v>445</v>
      </c>
      <c r="BJ239" s="2">
        <v>1</v>
      </c>
      <c r="BK239" s="2">
        <v>80</v>
      </c>
      <c r="BL239" s="2">
        <v>1</v>
      </c>
      <c r="BM239" s="2">
        <v>9000</v>
      </c>
      <c r="BO239" s="2">
        <v>5</v>
      </c>
      <c r="BP239" s="2">
        <v>5</v>
      </c>
      <c r="BQ239" s="2">
        <v>5</v>
      </c>
      <c r="BR239" s="2">
        <v>5</v>
      </c>
      <c r="BS239" s="2">
        <v>3</v>
      </c>
      <c r="BT239" s="2">
        <v>3</v>
      </c>
      <c r="BV239" s="2">
        <f t="shared" si="56"/>
        <v>59.5</v>
      </c>
      <c r="BW239" s="2">
        <f t="shared" si="57"/>
        <v>32</v>
      </c>
      <c r="BX239" s="2">
        <f t="shared" si="58"/>
        <v>10</v>
      </c>
      <c r="BY239" s="2">
        <f t="shared" si="59"/>
        <v>14</v>
      </c>
      <c r="BZ239" s="2">
        <f t="shared" si="60"/>
        <v>33</v>
      </c>
      <c r="CA239" s="2">
        <f t="shared" si="61"/>
        <v>18</v>
      </c>
      <c r="CB239" s="2">
        <f t="shared" si="62"/>
        <v>10</v>
      </c>
      <c r="CC239" s="2">
        <f t="shared" si="63"/>
        <v>19</v>
      </c>
      <c r="CD239" s="2">
        <f t="shared" si="64"/>
        <v>19</v>
      </c>
      <c r="CE239" s="2">
        <f t="shared" si="65"/>
        <v>18</v>
      </c>
      <c r="CF239" s="2">
        <f t="shared" si="66"/>
        <v>11</v>
      </c>
      <c r="CG239" s="2">
        <f t="shared" si="67"/>
        <v>24</v>
      </c>
      <c r="CH239" s="2">
        <f t="shared" si="71"/>
        <v>5</v>
      </c>
      <c r="CI239" s="2">
        <f t="shared" si="68"/>
        <v>9</v>
      </c>
      <c r="CJ239" s="2">
        <f t="shared" si="69"/>
        <v>27.5</v>
      </c>
      <c r="CK239" s="2">
        <f>55+IF(抽出データ!BJ239=1,60,0)+IF(抽出データ!BK239=1,25,0)+IF(抽出データ!BM239=1,5,0)+IF(抽出データ!BL239=1,5,0)+IF(抽出データ!BN239=1,5,0)</f>
        <v>80</v>
      </c>
      <c r="CL239" s="2">
        <f>(80+IF(抽出データ!BR239=1,12,0)+IF(SUM(抽出データ!BS239:BV239,抽出データ!CB239)&gt;1,22,IF(SUM(抽出データ!BS239:BV239,抽出データ!CB239)=1,11,0)))</f>
        <v>80</v>
      </c>
      <c r="CM239" s="2">
        <f>80+IF(抽出データ!CH239=1,40,0)+IF(抽出データ!CI239=1,20,0)+IF(抽出データ!CJ239=1,20,0)</f>
        <v>80</v>
      </c>
      <c r="CN239" s="2">
        <f>80+IF(抽出データ!CN239=1,10,0)+IF(抽出データ!CO239=1,5,0)+IF(抽出データ!CP239=1,10,0)+12</f>
        <v>92</v>
      </c>
      <c r="CO239" s="2">
        <f>IF(SUM(抽出データ!CT239:CW239)&gt;0,120,100)</f>
        <v>100</v>
      </c>
      <c r="CQ239" s="2">
        <f t="shared" si="70"/>
        <v>82.2</v>
      </c>
    </row>
    <row r="240" spans="1:95">
      <c r="A240" s="2">
        <v>1993</v>
      </c>
      <c r="B240" s="2">
        <v>270</v>
      </c>
      <c r="C240" s="2">
        <v>2</v>
      </c>
      <c r="D240" s="2">
        <f t="shared" si="54"/>
        <v>135</v>
      </c>
      <c r="E240" s="4" t="s">
        <v>216</v>
      </c>
      <c r="F240" s="2">
        <f>IF(抽出データ!S240-2&lt;0,0,抽出データ!S240-2)</f>
        <v>2</v>
      </c>
      <c r="G240" s="2">
        <f>IF(抽出データ!T240-2&lt;0,0,抽出データ!T240-2)</f>
        <v>1</v>
      </c>
      <c r="H240" s="2">
        <f>IF(抽出データ!U240-2&lt;0,0,抽出データ!U240-2)</f>
        <v>0</v>
      </c>
      <c r="I240" s="2">
        <f>IF(抽出データ!V240-2&lt;0,0,抽出データ!V240-2)</f>
        <v>2</v>
      </c>
      <c r="J240" s="2">
        <f>MIN(2,IF(抽出データ!W240-2&lt;0,0,抽出データ!W240-2))</f>
        <v>0</v>
      </c>
      <c r="K240" s="2">
        <f>IF(抽出データ!X240-2&lt;0,0,抽出データ!X240-2)</f>
        <v>0</v>
      </c>
      <c r="L240" s="2">
        <f>IF(抽出データ!Y240-2&lt;0,0,抽出データ!Y240-2)</f>
        <v>0</v>
      </c>
      <c r="M240" s="2">
        <f>IF(抽出データ!Z240-2&lt;0,0,抽出データ!Z240-2)</f>
        <v>0</v>
      </c>
      <c r="N240" s="2">
        <f>IF(抽出データ!AB240-2&lt;0,0,抽出データ!AB240-2)</f>
        <v>0</v>
      </c>
      <c r="O240" s="2">
        <f>IF(抽出データ!AC240-2&lt;0,0,抽出データ!AC240-2)</f>
        <v>2</v>
      </c>
      <c r="P240" s="2">
        <f>IF(抽出データ!AD240-2&lt;0,0,抽出データ!AD240-2)</f>
        <v>2</v>
      </c>
      <c r="Q240" s="2">
        <f>IF(抽出データ!AE240-2&lt;0,0,抽出データ!AE240-2)</f>
        <v>2</v>
      </c>
      <c r="R240" s="2">
        <f>IF(抽出データ!AF240-2&lt;0,0,抽出データ!AF240-2)</f>
        <v>0</v>
      </c>
      <c r="S240" s="2">
        <f>IF(抽出データ!AG240-2&lt;0,0,抽出データ!AG240-2)</f>
        <v>0</v>
      </c>
      <c r="T240" s="2">
        <f>IF(抽出データ!AH240-2&lt;0,0,抽出データ!AH240-2)</f>
        <v>0</v>
      </c>
      <c r="U240" s="2">
        <f>IF(抽出データ!AI240-2&lt;0,0,抽出データ!AI240-2)</f>
        <v>1</v>
      </c>
      <c r="V240" s="2">
        <f>IF(抽出データ!AJ240-2&lt;0,0,抽出データ!AJ240-2)</f>
        <v>1</v>
      </c>
      <c r="W240" s="2">
        <f>IF(抽出データ!AK240-2&lt;0,0,抽出データ!AK240-2)</f>
        <v>0</v>
      </c>
      <c r="X240" s="2">
        <f>IF(抽出データ!AL240-2&lt;0,0,抽出データ!AL240-2)</f>
        <v>2</v>
      </c>
      <c r="Y240" s="2">
        <f>IF(抽出データ!AM240-2&lt;0,0,抽出データ!AM240-2)</f>
        <v>0</v>
      </c>
      <c r="Z240" s="2">
        <f>IF(抽出データ!AN240-2&lt;0,0,抽出データ!AN240-2)</f>
        <v>0</v>
      </c>
      <c r="AA240" s="2">
        <f>IF(抽出データ!AO240-2&lt;0,0,抽出データ!AO240-2)</f>
        <v>2</v>
      </c>
      <c r="AB240" s="2">
        <f>IF(抽出データ!AP240-2&lt;0,0,抽出データ!AP240-2)</f>
        <v>2</v>
      </c>
      <c r="AC240" s="2">
        <f>IF(抽出データ!AQ240-2&lt;0,0,抽出データ!AQ240-2)</f>
        <v>2</v>
      </c>
      <c r="AD240" s="2">
        <f>IF(抽出データ!AR240-2&lt;=0,1,2)</f>
        <v>1</v>
      </c>
      <c r="AE240" s="2">
        <f>IF(抽出データ!AS240-2&lt;=0,1,2)</f>
        <v>1</v>
      </c>
      <c r="AF240" s="2">
        <f>IF(抽出データ!AT240-2&lt;=0,1,2)</f>
        <v>1</v>
      </c>
      <c r="AG240" s="2">
        <f>IF(抽出データ!AU240-2&lt;=0,1,2)</f>
        <v>1</v>
      </c>
      <c r="AH240" s="2">
        <f>IF(抽出データ!AV240-2&lt;=0,1,2)</f>
        <v>1</v>
      </c>
      <c r="AI240" s="2">
        <f>IF(抽出データ!AW240-2&lt;=0,1,2)</f>
        <v>1</v>
      </c>
      <c r="AJ240" s="2">
        <f>IF(抽出データ!AX240-2&lt;=0,1,2)</f>
        <v>1</v>
      </c>
      <c r="AK240" s="2">
        <f>IF(抽出データ!AY240-2&lt;=0,1,2)</f>
        <v>1</v>
      </c>
      <c r="AL240" s="2">
        <f>IF(抽出データ!AZ240-2&lt;0,0,抽出データ!AZ240-2)</f>
        <v>1</v>
      </c>
      <c r="AM240" s="2">
        <f>IF(抽出データ!BB240-2&lt;0,0,抽出データ!BB240-2)</f>
        <v>0</v>
      </c>
      <c r="AN240" s="2">
        <f>IF(抽出データ!BD240-2&lt;0,0,抽出データ!BD240-2)</f>
        <v>0</v>
      </c>
      <c r="AO240" s="2">
        <f>MIN(2,IF(抽出データ!BE240-2&lt;0,0,抽出データ!BE240-2))</f>
        <v>0</v>
      </c>
      <c r="AP240" s="2">
        <f>IF(抽出データ!BF240-2&lt;0,0,抽出データ!BF240-2)</f>
        <v>0</v>
      </c>
      <c r="AQ240" s="2">
        <f>IF(抽出データ!BG240-2&lt;0,0,抽出データ!BG240-2)</f>
        <v>0</v>
      </c>
      <c r="AR240" s="2">
        <f>IF(抽出データ!BH240-2&lt;0,0,抽出データ!BH240-2)</f>
        <v>0</v>
      </c>
      <c r="AS240" s="2">
        <f t="shared" si="55"/>
        <v>0</v>
      </c>
      <c r="AT240" s="2">
        <f>IF(抽出データ!DB240-2&lt;=0,1,2)</f>
        <v>1</v>
      </c>
      <c r="AU240" s="2">
        <f>IF(抽出データ!DD240-2&lt;0,0,抽出データ!DD240-2)</f>
        <v>0</v>
      </c>
      <c r="AV240" s="2">
        <f>IF(抽出データ!DE240-2&lt;0,0,抽出データ!DE240-2)</f>
        <v>0</v>
      </c>
      <c r="AW240" s="2">
        <f>IF(抽出データ!DF240-2&lt;0,0,IF(抽出データ!DF240&gt;3,2,1))</f>
        <v>1</v>
      </c>
      <c r="AX240" s="2">
        <f>IF(抽出データ!DG240-2&lt;=0,1,2)</f>
        <v>1</v>
      </c>
      <c r="AY240" s="8">
        <v>5</v>
      </c>
      <c r="AZ240" s="2">
        <v>3</v>
      </c>
      <c r="BA240" s="2">
        <v>3</v>
      </c>
      <c r="BI240" s="4" t="s">
        <v>445</v>
      </c>
      <c r="BJ240" s="2">
        <v>1</v>
      </c>
      <c r="BK240" s="2">
        <v>100</v>
      </c>
      <c r="BL240" s="2">
        <v>1</v>
      </c>
      <c r="BM240" s="2">
        <v>8571</v>
      </c>
      <c r="BO240" s="2">
        <v>4</v>
      </c>
      <c r="BP240" s="2">
        <v>4</v>
      </c>
      <c r="BQ240" s="2">
        <v>3</v>
      </c>
      <c r="BR240" s="2">
        <v>4</v>
      </c>
      <c r="BS240" s="2">
        <v>3</v>
      </c>
      <c r="BT240" s="2">
        <v>3</v>
      </c>
      <c r="BV240" s="2">
        <f t="shared" si="56"/>
        <v>35.5</v>
      </c>
      <c r="BW240" s="2">
        <f t="shared" si="57"/>
        <v>16</v>
      </c>
      <c r="BX240" s="2">
        <f t="shared" si="58"/>
        <v>10</v>
      </c>
      <c r="BY240" s="2">
        <f t="shared" si="59"/>
        <v>7</v>
      </c>
      <c r="BZ240" s="2">
        <f t="shared" si="60"/>
        <v>27</v>
      </c>
      <c r="CA240" s="2">
        <f t="shared" si="61"/>
        <v>6</v>
      </c>
      <c r="CB240" s="2">
        <f t="shared" si="62"/>
        <v>5</v>
      </c>
      <c r="CC240" s="2">
        <f t="shared" si="63"/>
        <v>9</v>
      </c>
      <c r="CD240" s="2">
        <f t="shared" si="64"/>
        <v>14</v>
      </c>
      <c r="CE240" s="2">
        <f t="shared" si="65"/>
        <v>14</v>
      </c>
      <c r="CF240" s="2">
        <f t="shared" si="66"/>
        <v>9</v>
      </c>
      <c r="CG240" s="2">
        <f t="shared" si="67"/>
        <v>11</v>
      </c>
      <c r="CH240" s="2">
        <f t="shared" si="71"/>
        <v>3</v>
      </c>
      <c r="CI240" s="2">
        <f t="shared" si="68"/>
        <v>5</v>
      </c>
      <c r="CJ240" s="2">
        <f t="shared" si="69"/>
        <v>15.5</v>
      </c>
      <c r="CK240" s="2">
        <f>55+IF(抽出データ!BJ240=1,60,0)+IF(抽出データ!BK240=1,25,0)+IF(抽出データ!BM240=1,5,0)+IF(抽出データ!BL240=1,5,0)+IF(抽出データ!BN240=1,5,0)</f>
        <v>55</v>
      </c>
      <c r="CL240" s="2">
        <f>(80+IF(抽出データ!BR240=1,12,0)+IF(SUM(抽出データ!BS240:BV240,抽出データ!CB240)&gt;1,22,IF(SUM(抽出データ!BS240:BV240,抽出データ!CB240)=1,11,0)))</f>
        <v>80</v>
      </c>
      <c r="CM240" s="2">
        <f>80+IF(抽出データ!CH240=1,40,0)+IF(抽出データ!CI240=1,20,0)+IF(抽出データ!CJ240=1,20,0)</f>
        <v>80</v>
      </c>
      <c r="CN240" s="2">
        <f>80+IF(抽出データ!CN240=1,10,0)+IF(抽出データ!CO240=1,5,0)+IF(抽出データ!CP240=1,10,0)+12</f>
        <v>92</v>
      </c>
      <c r="CO240" s="2">
        <f>IF(SUM(抽出データ!CT240:CW240)&gt;0,120,100)</f>
        <v>100</v>
      </c>
      <c r="CQ240" s="2">
        <f t="shared" si="70"/>
        <v>72.2</v>
      </c>
    </row>
    <row r="241" spans="1:95">
      <c r="A241" s="2">
        <v>1985</v>
      </c>
      <c r="B241" s="2">
        <v>4200</v>
      </c>
      <c r="C241" s="2">
        <v>1</v>
      </c>
      <c r="D241" s="2">
        <f t="shared" si="54"/>
        <v>4200</v>
      </c>
      <c r="E241" s="4" t="s">
        <v>56</v>
      </c>
      <c r="F241" s="2">
        <f>IF(抽出データ!S241-2&lt;0,0,抽出データ!S241-2)</f>
        <v>1</v>
      </c>
      <c r="G241" s="2">
        <f>IF(抽出データ!T241-2&lt;0,0,抽出データ!T241-2)</f>
        <v>0</v>
      </c>
      <c r="H241" s="2">
        <f>IF(抽出データ!U241-2&lt;0,0,抽出データ!U241-2)</f>
        <v>1</v>
      </c>
      <c r="I241" s="2">
        <f>IF(抽出データ!V241-2&lt;0,0,抽出データ!V241-2)</f>
        <v>1</v>
      </c>
      <c r="J241" s="2">
        <f>MIN(2,IF(抽出データ!W241-2&lt;0,0,抽出データ!W241-2))</f>
        <v>0</v>
      </c>
      <c r="K241" s="2">
        <f>IF(抽出データ!X241-2&lt;0,0,抽出データ!X241-2)</f>
        <v>0</v>
      </c>
      <c r="L241" s="2">
        <f>IF(抽出データ!Y241-2&lt;0,0,抽出データ!Y241-2)</f>
        <v>0</v>
      </c>
      <c r="M241" s="2">
        <f>IF(抽出データ!Z241-2&lt;0,0,抽出データ!Z241-2)</f>
        <v>0</v>
      </c>
      <c r="N241" s="2">
        <f>IF(抽出データ!AB241-2&lt;0,0,抽出データ!AB241-2)</f>
        <v>0</v>
      </c>
      <c r="O241" s="2">
        <f>IF(抽出データ!AC241-2&lt;0,0,抽出データ!AC241-2)</f>
        <v>0</v>
      </c>
      <c r="P241" s="2">
        <f>IF(抽出データ!AD241-2&lt;0,0,抽出データ!AD241-2)</f>
        <v>0</v>
      </c>
      <c r="Q241" s="2">
        <f>IF(抽出データ!AE241-2&lt;0,0,抽出データ!AE241-2)</f>
        <v>0</v>
      </c>
      <c r="R241" s="2">
        <f>IF(抽出データ!AF241-2&lt;0,0,抽出データ!AF241-2)</f>
        <v>0</v>
      </c>
      <c r="S241" s="2">
        <f>IF(抽出データ!AG241-2&lt;0,0,抽出データ!AG241-2)</f>
        <v>1</v>
      </c>
      <c r="T241" s="2">
        <f>IF(抽出データ!AH241-2&lt;0,0,抽出データ!AH241-2)</f>
        <v>1</v>
      </c>
      <c r="U241" s="2">
        <f>IF(抽出データ!AI241-2&lt;0,0,抽出データ!AI241-2)</f>
        <v>1</v>
      </c>
      <c r="V241" s="2">
        <f>IF(抽出データ!AJ241-2&lt;0,0,抽出データ!AJ241-2)</f>
        <v>1</v>
      </c>
      <c r="W241" s="2">
        <f>IF(抽出データ!AK241-2&lt;0,0,抽出データ!AK241-2)</f>
        <v>0</v>
      </c>
      <c r="X241" s="2">
        <f>IF(抽出データ!AL241-2&lt;0,0,抽出データ!AL241-2)</f>
        <v>1</v>
      </c>
      <c r="Y241" s="2">
        <f>IF(抽出データ!AM241-2&lt;0,0,抽出データ!AM241-2)</f>
        <v>1</v>
      </c>
      <c r="Z241" s="2">
        <f>IF(抽出データ!AN241-2&lt;0,0,抽出データ!AN241-2)</f>
        <v>1</v>
      </c>
      <c r="AA241" s="2">
        <f>IF(抽出データ!AO241-2&lt;0,0,抽出データ!AO241-2)</f>
        <v>2</v>
      </c>
      <c r="AB241" s="2">
        <f>IF(抽出データ!AP241-2&lt;0,0,抽出データ!AP241-2)</f>
        <v>1</v>
      </c>
      <c r="AC241" s="2">
        <f>IF(抽出データ!AQ241-2&lt;0,0,抽出データ!AQ241-2)</f>
        <v>1</v>
      </c>
      <c r="AD241" s="2">
        <f>IF(抽出データ!AR241-2&lt;=0,1,2)</f>
        <v>1</v>
      </c>
      <c r="AE241" s="2">
        <f>IF(抽出データ!AS241-2&lt;=0,1,2)</f>
        <v>1</v>
      </c>
      <c r="AF241" s="2">
        <f>IF(抽出データ!AT241-2&lt;=0,1,2)</f>
        <v>1</v>
      </c>
      <c r="AG241" s="2">
        <f>IF(抽出データ!AU241-2&lt;=0,1,2)</f>
        <v>1</v>
      </c>
      <c r="AH241" s="2">
        <f>IF(抽出データ!AV241-2&lt;=0,1,2)</f>
        <v>1</v>
      </c>
      <c r="AI241" s="2">
        <f>IF(抽出データ!AW241-2&lt;=0,1,2)</f>
        <v>1</v>
      </c>
      <c r="AJ241" s="2">
        <f>IF(抽出データ!AX241-2&lt;=0,1,2)</f>
        <v>1</v>
      </c>
      <c r="AK241" s="2">
        <f>IF(抽出データ!AY241-2&lt;=0,1,2)</f>
        <v>1</v>
      </c>
      <c r="AL241" s="2">
        <f>IF(抽出データ!AZ241-2&lt;0,0,抽出データ!AZ241-2)</f>
        <v>0</v>
      </c>
      <c r="AM241" s="2">
        <f>IF(抽出データ!BB241-2&lt;0,0,抽出データ!BB241-2)</f>
        <v>0</v>
      </c>
      <c r="AN241" s="2">
        <f>IF(抽出データ!BD241-2&lt;0,0,抽出データ!BD241-2)</f>
        <v>0</v>
      </c>
      <c r="AO241" s="2">
        <f>MIN(2,IF(抽出データ!BE241-2&lt;0,0,抽出データ!BE241-2))</f>
        <v>0</v>
      </c>
      <c r="AP241" s="2">
        <f>IF(抽出データ!BF241-2&lt;0,0,抽出データ!BF241-2)</f>
        <v>0</v>
      </c>
      <c r="AQ241" s="2">
        <f>IF(抽出データ!BG241-2&lt;0,0,抽出データ!BG241-2)</f>
        <v>0</v>
      </c>
      <c r="AR241" s="2">
        <f>IF(抽出データ!BH241-2&lt;0,0,抽出データ!BH241-2)</f>
        <v>0</v>
      </c>
      <c r="AS241" s="2">
        <f t="shared" si="55"/>
        <v>0</v>
      </c>
      <c r="AT241" s="2">
        <f>IF(抽出データ!DB241-2&lt;=0,1,2)</f>
        <v>1</v>
      </c>
      <c r="AU241" s="2">
        <f>IF(抽出データ!DD241-2&lt;0,0,抽出データ!DD241-2)</f>
        <v>0</v>
      </c>
      <c r="AV241" s="2">
        <f>IF(抽出データ!DE241-2&lt;0,0,抽出データ!DE241-2)</f>
        <v>0</v>
      </c>
      <c r="AW241" s="2">
        <f>IF(抽出データ!DF241-2&lt;0,0,IF(抽出データ!DF241&gt;3,2,1))</f>
        <v>0</v>
      </c>
      <c r="AX241" s="2">
        <f>IF(抽出データ!DG241-2&lt;=0,1,2)</f>
        <v>1</v>
      </c>
      <c r="AY241" s="8">
        <v>1</v>
      </c>
      <c r="AZ241" s="2">
        <v>1</v>
      </c>
      <c r="BA241" s="2">
        <v>1</v>
      </c>
      <c r="BI241" s="4" t="s">
        <v>445</v>
      </c>
      <c r="BJ241" s="2">
        <v>1</v>
      </c>
      <c r="BK241" s="2">
        <v>10</v>
      </c>
      <c r="BL241" s="2">
        <v>3</v>
      </c>
      <c r="BO241" s="2">
        <v>3</v>
      </c>
      <c r="BP241" s="2">
        <v>4</v>
      </c>
      <c r="BQ241" s="2">
        <v>4</v>
      </c>
      <c r="BR241" s="2">
        <v>4</v>
      </c>
      <c r="BS241" s="2">
        <v>4</v>
      </c>
      <c r="BT241" s="2">
        <v>2</v>
      </c>
      <c r="BV241" s="2">
        <f t="shared" si="56"/>
        <v>24</v>
      </c>
      <c r="BW241" s="2">
        <f t="shared" si="57"/>
        <v>11</v>
      </c>
      <c r="BX241" s="2">
        <f t="shared" si="58"/>
        <v>8</v>
      </c>
      <c r="BY241" s="2">
        <f t="shared" si="59"/>
        <v>5</v>
      </c>
      <c r="BZ241" s="2">
        <f t="shared" si="60"/>
        <v>16</v>
      </c>
      <c r="CA241" s="2">
        <f t="shared" si="61"/>
        <v>7</v>
      </c>
      <c r="CB241" s="2">
        <f t="shared" si="62"/>
        <v>3</v>
      </c>
      <c r="CC241" s="2">
        <f t="shared" si="63"/>
        <v>5</v>
      </c>
      <c r="CD241" s="2">
        <f t="shared" si="64"/>
        <v>13</v>
      </c>
      <c r="CE241" s="2">
        <f t="shared" si="65"/>
        <v>12</v>
      </c>
      <c r="CF241" s="2">
        <f t="shared" si="66"/>
        <v>7</v>
      </c>
      <c r="CG241" s="2">
        <f t="shared" si="67"/>
        <v>8</v>
      </c>
      <c r="CH241" s="2">
        <f t="shared" si="71"/>
        <v>2</v>
      </c>
      <c r="CI241" s="2">
        <f t="shared" si="68"/>
        <v>2</v>
      </c>
      <c r="CJ241" s="2">
        <f t="shared" si="69"/>
        <v>11</v>
      </c>
      <c r="CK241" s="2">
        <f>55+IF(抽出データ!BJ241=1,60,0)+IF(抽出データ!BK241=1,25,0)+IF(抽出データ!BM241=1,5,0)+IF(抽出データ!BL241=1,5,0)+IF(抽出データ!BN241=1,5,0)</f>
        <v>115</v>
      </c>
      <c r="CL241" s="2">
        <f>(80+IF(抽出データ!BR241=1,12,0)+IF(SUM(抽出データ!BS241:BV241,抽出データ!CB241)&gt;1,22,IF(SUM(抽出データ!BS241:BV241,抽出データ!CB241)=1,11,0)))</f>
        <v>80</v>
      </c>
      <c r="CM241" s="2">
        <f>80+IF(抽出データ!CH241=1,40,0)+IF(抽出データ!CI241=1,20,0)+IF(抽出データ!CJ241=1,20,0)</f>
        <v>80</v>
      </c>
      <c r="CN241" s="2">
        <f>80+IF(抽出データ!CN241=1,10,0)+IF(抽出データ!CO241=1,5,0)+IF(抽出データ!CP241=1,10,0)+12</f>
        <v>92</v>
      </c>
      <c r="CO241" s="2">
        <f>IF(SUM(抽出データ!CT241:CW241)&gt;0,120,100)</f>
        <v>100</v>
      </c>
      <c r="CQ241" s="2">
        <f t="shared" si="70"/>
        <v>96.2</v>
      </c>
    </row>
    <row r="242" spans="1:95">
      <c r="A242" s="2">
        <v>1986</v>
      </c>
      <c r="B242" s="2">
        <v>700</v>
      </c>
      <c r="C242" s="2">
        <v>3</v>
      </c>
      <c r="D242" s="2">
        <f t="shared" si="54"/>
        <v>233.33333333333334</v>
      </c>
      <c r="E242" s="4" t="s">
        <v>217</v>
      </c>
      <c r="F242" s="2">
        <f>IF(抽出データ!S242-2&lt;0,0,抽出データ!S242-2)</f>
        <v>2</v>
      </c>
      <c r="G242" s="2">
        <f>IF(抽出データ!T242-2&lt;0,0,抽出データ!T242-2)</f>
        <v>1</v>
      </c>
      <c r="H242" s="2">
        <f>IF(抽出データ!U242-2&lt;0,0,抽出データ!U242-2)</f>
        <v>2</v>
      </c>
      <c r="I242" s="2">
        <f>IF(抽出データ!V242-2&lt;0,0,抽出データ!V242-2)</f>
        <v>0</v>
      </c>
      <c r="J242" s="2">
        <f>MIN(2,IF(抽出データ!W242-2&lt;0,0,抽出データ!W242-2))</f>
        <v>1</v>
      </c>
      <c r="K242" s="2">
        <f>IF(抽出データ!X242-2&lt;0,0,抽出データ!X242-2)</f>
        <v>0</v>
      </c>
      <c r="L242" s="2">
        <f>IF(抽出データ!Y242-2&lt;0,0,抽出データ!Y242-2)</f>
        <v>0</v>
      </c>
      <c r="M242" s="2">
        <f>IF(抽出データ!Z242-2&lt;0,0,抽出データ!Z242-2)</f>
        <v>1</v>
      </c>
      <c r="N242" s="2">
        <f>IF(抽出データ!AB242-2&lt;0,0,抽出データ!AB242-2)</f>
        <v>0</v>
      </c>
      <c r="O242" s="2">
        <f>IF(抽出データ!AC242-2&lt;0,0,抽出データ!AC242-2)</f>
        <v>1</v>
      </c>
      <c r="P242" s="2">
        <f>IF(抽出データ!AD242-2&lt;0,0,抽出データ!AD242-2)</f>
        <v>1</v>
      </c>
      <c r="Q242" s="2">
        <f>IF(抽出データ!AE242-2&lt;0,0,抽出データ!AE242-2)</f>
        <v>0</v>
      </c>
      <c r="R242" s="2">
        <f>IF(抽出データ!AF242-2&lt;0,0,抽出データ!AF242-2)</f>
        <v>1</v>
      </c>
      <c r="S242" s="2">
        <f>IF(抽出データ!AG242-2&lt;0,0,抽出データ!AG242-2)</f>
        <v>0</v>
      </c>
      <c r="T242" s="2">
        <f>IF(抽出データ!AH242-2&lt;0,0,抽出データ!AH242-2)</f>
        <v>0</v>
      </c>
      <c r="U242" s="2">
        <f>IF(抽出データ!AI242-2&lt;0,0,抽出データ!AI242-2)</f>
        <v>1</v>
      </c>
      <c r="V242" s="2">
        <f>IF(抽出データ!AJ242-2&lt;0,0,抽出データ!AJ242-2)</f>
        <v>0</v>
      </c>
      <c r="W242" s="2">
        <f>IF(抽出データ!AK242-2&lt;0,0,抽出データ!AK242-2)</f>
        <v>0</v>
      </c>
      <c r="X242" s="2">
        <f>IF(抽出データ!AL242-2&lt;0,0,抽出データ!AL242-2)</f>
        <v>1</v>
      </c>
      <c r="Y242" s="2">
        <f>IF(抽出データ!AM242-2&lt;0,0,抽出データ!AM242-2)</f>
        <v>1</v>
      </c>
      <c r="Z242" s="2">
        <f>IF(抽出データ!AN242-2&lt;0,0,抽出データ!AN242-2)</f>
        <v>0</v>
      </c>
      <c r="AA242" s="2">
        <f>IF(抽出データ!AO242-2&lt;0,0,抽出データ!AO242-2)</f>
        <v>1</v>
      </c>
      <c r="AB242" s="2">
        <f>IF(抽出データ!AP242-2&lt;0,0,抽出データ!AP242-2)</f>
        <v>1</v>
      </c>
      <c r="AC242" s="2">
        <f>IF(抽出データ!AQ242-2&lt;0,0,抽出データ!AQ242-2)</f>
        <v>1</v>
      </c>
      <c r="AD242" s="2">
        <f>IF(抽出データ!AR242-2&lt;=0,1,2)</f>
        <v>1</v>
      </c>
      <c r="AE242" s="2">
        <f>IF(抽出データ!AS242-2&lt;=0,1,2)</f>
        <v>1</v>
      </c>
      <c r="AF242" s="2">
        <f>IF(抽出データ!AT242-2&lt;=0,1,2)</f>
        <v>1</v>
      </c>
      <c r="AG242" s="2">
        <f>IF(抽出データ!AU242-2&lt;=0,1,2)</f>
        <v>1</v>
      </c>
      <c r="AH242" s="2">
        <f>IF(抽出データ!AV242-2&lt;=0,1,2)</f>
        <v>1</v>
      </c>
      <c r="AI242" s="2">
        <f>IF(抽出データ!AW242-2&lt;=0,1,2)</f>
        <v>1</v>
      </c>
      <c r="AJ242" s="2">
        <f>IF(抽出データ!AX242-2&lt;=0,1,2)</f>
        <v>1</v>
      </c>
      <c r="AK242" s="2">
        <f>IF(抽出データ!AY242-2&lt;=0,1,2)</f>
        <v>1</v>
      </c>
      <c r="AL242" s="2">
        <f>IF(抽出データ!AZ242-2&lt;0,0,抽出データ!AZ242-2)</f>
        <v>0</v>
      </c>
      <c r="AM242" s="2">
        <f>IF(抽出データ!BB242-2&lt;0,0,抽出データ!BB242-2)</f>
        <v>0</v>
      </c>
      <c r="AN242" s="2">
        <f>IF(抽出データ!BD242-2&lt;0,0,抽出データ!BD242-2)</f>
        <v>0</v>
      </c>
      <c r="AO242" s="2">
        <f>MIN(2,IF(抽出データ!BE242-2&lt;0,0,抽出データ!BE242-2))</f>
        <v>0</v>
      </c>
      <c r="AP242" s="2">
        <f>IF(抽出データ!BF242-2&lt;0,0,抽出データ!BF242-2)</f>
        <v>1</v>
      </c>
      <c r="AQ242" s="2">
        <f>IF(抽出データ!BG242-2&lt;0,0,抽出データ!BG242-2)</f>
        <v>0</v>
      </c>
      <c r="AR242" s="2">
        <f>IF(抽出データ!BH242-2&lt;0,0,抽出データ!BH242-2)</f>
        <v>0</v>
      </c>
      <c r="AS242" s="2">
        <f t="shared" si="55"/>
        <v>0</v>
      </c>
      <c r="AT242" s="2">
        <f>IF(抽出データ!DB242-2&lt;=0,1,2)</f>
        <v>1</v>
      </c>
      <c r="AU242" s="2">
        <f>IF(抽出データ!DD242-2&lt;0,0,抽出データ!DD242-2)</f>
        <v>0</v>
      </c>
      <c r="AV242" s="2">
        <f>IF(抽出データ!DE242-2&lt;0,0,抽出データ!DE242-2)</f>
        <v>0</v>
      </c>
      <c r="AW242" s="2">
        <f>IF(抽出データ!DF242-2&lt;0,0,IF(抽出データ!DF242&gt;3,2,1))</f>
        <v>1</v>
      </c>
      <c r="AX242" s="2">
        <f>IF(抽出データ!DG242-2&lt;=0,1,2)</f>
        <v>1</v>
      </c>
      <c r="AY242" s="8">
        <v>3</v>
      </c>
      <c r="AZ242" s="2">
        <v>3</v>
      </c>
      <c r="BA242" s="2">
        <v>2</v>
      </c>
      <c r="BB242" s="2">
        <v>0</v>
      </c>
      <c r="BC242" s="2">
        <v>1</v>
      </c>
      <c r="BD242" s="2">
        <v>1</v>
      </c>
      <c r="BE242" s="2">
        <v>0</v>
      </c>
      <c r="BF242" s="2">
        <v>1</v>
      </c>
      <c r="BG242" s="2">
        <v>0</v>
      </c>
      <c r="BH242" s="2">
        <v>0</v>
      </c>
      <c r="BI242" s="4" t="s">
        <v>445</v>
      </c>
      <c r="BJ242" s="2">
        <v>1</v>
      </c>
      <c r="BK242" s="2">
        <v>70</v>
      </c>
      <c r="BL242" s="2">
        <v>3</v>
      </c>
      <c r="BO242" s="2">
        <v>4</v>
      </c>
      <c r="BP242" s="2">
        <v>2</v>
      </c>
      <c r="BQ242" s="2">
        <v>1</v>
      </c>
      <c r="BR242" s="2">
        <v>3</v>
      </c>
      <c r="BS242" s="2">
        <v>3</v>
      </c>
      <c r="BT242" s="2">
        <v>4</v>
      </c>
      <c r="BV242" s="2">
        <f t="shared" si="56"/>
        <v>28</v>
      </c>
      <c r="BW242" s="2">
        <f t="shared" si="57"/>
        <v>14</v>
      </c>
      <c r="BX242" s="2">
        <f t="shared" si="58"/>
        <v>7</v>
      </c>
      <c r="BY242" s="2">
        <f t="shared" si="59"/>
        <v>7</v>
      </c>
      <c r="BZ242" s="2">
        <f t="shared" si="60"/>
        <v>20</v>
      </c>
      <c r="CA242" s="2">
        <f t="shared" si="61"/>
        <v>6</v>
      </c>
      <c r="CB242" s="2">
        <f t="shared" si="62"/>
        <v>4</v>
      </c>
      <c r="CC242" s="2">
        <f t="shared" si="63"/>
        <v>7</v>
      </c>
      <c r="CD242" s="2">
        <f t="shared" si="64"/>
        <v>14</v>
      </c>
      <c r="CE242" s="2">
        <f t="shared" si="65"/>
        <v>11</v>
      </c>
      <c r="CF242" s="2">
        <f t="shared" si="66"/>
        <v>9</v>
      </c>
      <c r="CG242" s="2">
        <f t="shared" si="67"/>
        <v>7</v>
      </c>
      <c r="CH242" s="2">
        <f t="shared" si="71"/>
        <v>3</v>
      </c>
      <c r="CI242" s="2">
        <f t="shared" si="68"/>
        <v>4</v>
      </c>
      <c r="CJ242" s="2">
        <f t="shared" si="69"/>
        <v>10</v>
      </c>
      <c r="CK242" s="2">
        <f>55+IF(抽出データ!BJ242=1,60,0)+IF(抽出データ!BK242=1,25,0)+IF(抽出データ!BM242=1,5,0)+IF(抽出データ!BL242=1,5,0)+IF(抽出データ!BN242=1,5,0)</f>
        <v>55</v>
      </c>
      <c r="CL242" s="2">
        <f>(80+IF(抽出データ!BR242=1,12,0)+IF(SUM(抽出データ!BS242:BV242,抽出データ!CB242)&gt;1,22,IF(SUM(抽出データ!BS242:BV242,抽出データ!CB242)=1,11,0)))</f>
        <v>80</v>
      </c>
      <c r="CM242" s="2">
        <f>80+IF(抽出データ!CH242=1,40,0)+IF(抽出データ!CI242=1,20,0)+IF(抽出データ!CJ242=1,20,0)</f>
        <v>80</v>
      </c>
      <c r="CN242" s="2">
        <f>80+IF(抽出データ!CN242=1,10,0)+IF(抽出データ!CO242=1,5,0)+IF(抽出データ!CP242=1,10,0)+12</f>
        <v>97</v>
      </c>
      <c r="CO242" s="2">
        <f>IF(SUM(抽出データ!CT242:CW242)&gt;0,120,100)</f>
        <v>100</v>
      </c>
      <c r="CQ242" s="2">
        <f t="shared" si="70"/>
        <v>72.7</v>
      </c>
    </row>
    <row r="243" spans="1:95">
      <c r="A243" s="2">
        <v>1998</v>
      </c>
      <c r="B243" s="2">
        <v>560</v>
      </c>
      <c r="C243" s="2">
        <v>5</v>
      </c>
      <c r="D243" s="2">
        <f t="shared" si="54"/>
        <v>112</v>
      </c>
      <c r="E243" s="4" t="s">
        <v>218</v>
      </c>
      <c r="F243" s="2">
        <f>IF(抽出データ!S243-2&lt;0,0,抽出データ!S243-2)</f>
        <v>2</v>
      </c>
      <c r="G243" s="2">
        <f>IF(抽出データ!T243-2&lt;0,0,抽出データ!T243-2)</f>
        <v>2</v>
      </c>
      <c r="H243" s="2">
        <f>IF(抽出データ!U243-2&lt;0,0,抽出データ!U243-2)</f>
        <v>1</v>
      </c>
      <c r="I243" s="2">
        <f>IF(抽出データ!V243-2&lt;0,0,抽出データ!V243-2)</f>
        <v>1</v>
      </c>
      <c r="J243" s="2">
        <f>MIN(2,IF(抽出データ!W243-2&lt;0,0,抽出データ!W243-2))</f>
        <v>2</v>
      </c>
      <c r="K243" s="2">
        <f>IF(抽出データ!X243-2&lt;0,0,抽出データ!X243-2)</f>
        <v>0</v>
      </c>
      <c r="L243" s="2">
        <f>IF(抽出データ!Y243-2&lt;0,0,抽出データ!Y243-2)</f>
        <v>1</v>
      </c>
      <c r="M243" s="2">
        <f>IF(抽出データ!Z243-2&lt;0,0,抽出データ!Z243-2)</f>
        <v>2</v>
      </c>
      <c r="N243" s="2">
        <f>IF(抽出データ!AB243-2&lt;0,0,抽出データ!AB243-2)</f>
        <v>2</v>
      </c>
      <c r="O243" s="2">
        <f>IF(抽出データ!AC243-2&lt;0,0,抽出データ!AC243-2)</f>
        <v>1</v>
      </c>
      <c r="P243" s="2">
        <f>IF(抽出データ!AD243-2&lt;0,0,抽出データ!AD243-2)</f>
        <v>1</v>
      </c>
      <c r="Q243" s="2">
        <f>IF(抽出データ!AE243-2&lt;0,0,抽出データ!AE243-2)</f>
        <v>1</v>
      </c>
      <c r="R243" s="2">
        <f>IF(抽出データ!AF243-2&lt;0,0,抽出データ!AF243-2)</f>
        <v>1</v>
      </c>
      <c r="S243" s="2">
        <f>IF(抽出データ!AG243-2&lt;0,0,抽出データ!AG243-2)</f>
        <v>1</v>
      </c>
      <c r="T243" s="2">
        <f>IF(抽出データ!AH243-2&lt;0,0,抽出データ!AH243-2)</f>
        <v>1</v>
      </c>
      <c r="U243" s="2">
        <f>IF(抽出データ!AI243-2&lt;0,0,抽出データ!AI243-2)</f>
        <v>1</v>
      </c>
      <c r="V243" s="2">
        <f>IF(抽出データ!AJ243-2&lt;0,0,抽出データ!AJ243-2)</f>
        <v>2</v>
      </c>
      <c r="W243" s="2">
        <f>IF(抽出データ!AK243-2&lt;0,0,抽出データ!AK243-2)</f>
        <v>1</v>
      </c>
      <c r="X243" s="2">
        <f>IF(抽出データ!AL243-2&lt;0,0,抽出データ!AL243-2)</f>
        <v>1</v>
      </c>
      <c r="Y243" s="2">
        <f>IF(抽出データ!AM243-2&lt;0,0,抽出データ!AM243-2)</f>
        <v>2</v>
      </c>
      <c r="Z243" s="2">
        <f>IF(抽出データ!AN243-2&lt;0,0,抽出データ!AN243-2)</f>
        <v>2</v>
      </c>
      <c r="AA243" s="2">
        <f>IF(抽出データ!AO243-2&lt;0,0,抽出データ!AO243-2)</f>
        <v>2</v>
      </c>
      <c r="AB243" s="2">
        <f>IF(抽出データ!AP243-2&lt;0,0,抽出データ!AP243-2)</f>
        <v>1</v>
      </c>
      <c r="AC243" s="2">
        <f>IF(抽出データ!AQ243-2&lt;0,0,抽出データ!AQ243-2)</f>
        <v>1</v>
      </c>
      <c r="AD243" s="2">
        <f>IF(抽出データ!AR243-2&lt;=0,1,2)</f>
        <v>2</v>
      </c>
      <c r="AE243" s="2">
        <f>IF(抽出データ!AS243-2&lt;=0,1,2)</f>
        <v>2</v>
      </c>
      <c r="AF243" s="2">
        <f>IF(抽出データ!AT243-2&lt;=0,1,2)</f>
        <v>2</v>
      </c>
      <c r="AG243" s="2">
        <f>IF(抽出データ!AU243-2&lt;=0,1,2)</f>
        <v>2</v>
      </c>
      <c r="AH243" s="2">
        <f>IF(抽出データ!AV243-2&lt;=0,1,2)</f>
        <v>2</v>
      </c>
      <c r="AI243" s="2">
        <f>IF(抽出データ!AW243-2&lt;=0,1,2)</f>
        <v>2</v>
      </c>
      <c r="AJ243" s="2">
        <f>IF(抽出データ!AX243-2&lt;=0,1,2)</f>
        <v>2</v>
      </c>
      <c r="AK243" s="2">
        <f>IF(抽出データ!AY243-2&lt;=0,1,2)</f>
        <v>2</v>
      </c>
      <c r="AL243" s="2">
        <f>IF(抽出データ!AZ243-2&lt;0,0,抽出データ!AZ243-2)</f>
        <v>2</v>
      </c>
      <c r="AM243" s="2">
        <f>IF(抽出データ!BB243-2&lt;0,0,抽出データ!BB243-2)</f>
        <v>2</v>
      </c>
      <c r="AN243" s="2">
        <f>IF(抽出データ!BD243-2&lt;0,0,抽出データ!BD243-2)</f>
        <v>2</v>
      </c>
      <c r="AO243" s="2">
        <f>MIN(2,IF(抽出データ!BE243-2&lt;0,0,抽出データ!BE243-2))</f>
        <v>2</v>
      </c>
      <c r="AP243" s="2">
        <f>IF(抽出データ!BF243-2&lt;0,0,抽出データ!BF243-2)</f>
        <v>2</v>
      </c>
      <c r="AQ243" s="2">
        <f>IF(抽出データ!BG243-2&lt;0,0,抽出データ!BG243-2)</f>
        <v>2</v>
      </c>
      <c r="AR243" s="2">
        <f>IF(抽出データ!BH243-2&lt;0,0,抽出データ!BH243-2)</f>
        <v>2</v>
      </c>
      <c r="AS243" s="2">
        <f t="shared" si="55"/>
        <v>1</v>
      </c>
      <c r="AT243" s="2">
        <f>IF(抽出データ!DB243-2&lt;=0,1,2)</f>
        <v>2</v>
      </c>
      <c r="AU243" s="2">
        <f>IF(抽出データ!DD243-2&lt;0,0,抽出データ!DD243-2)</f>
        <v>2</v>
      </c>
      <c r="AV243" s="2">
        <f>IF(抽出データ!DE243-2&lt;0,0,抽出データ!DE243-2)</f>
        <v>2</v>
      </c>
      <c r="AW243" s="2">
        <f>IF(抽出データ!DF243-2&lt;0,0,IF(抽出データ!DF243&gt;3,2,1))</f>
        <v>2</v>
      </c>
      <c r="AX243" s="2">
        <f>IF(抽出データ!DG243-2&lt;=0,1,2)</f>
        <v>2</v>
      </c>
      <c r="AY243" s="8">
        <v>5</v>
      </c>
      <c r="AZ243" s="2">
        <v>4</v>
      </c>
      <c r="BA243" s="2">
        <v>3</v>
      </c>
      <c r="BI243" s="4" t="s">
        <v>445</v>
      </c>
      <c r="BJ243" s="2">
        <v>1</v>
      </c>
      <c r="BK243" s="2">
        <v>95</v>
      </c>
      <c r="BL243" s="2">
        <v>1</v>
      </c>
      <c r="BM243" s="2">
        <v>25000</v>
      </c>
      <c r="BO243" s="2">
        <v>2</v>
      </c>
      <c r="BP243" s="2">
        <v>2</v>
      </c>
      <c r="BQ243" s="2">
        <v>3</v>
      </c>
      <c r="BR243" s="2">
        <v>2</v>
      </c>
      <c r="BS243" s="2">
        <v>1</v>
      </c>
      <c r="BT243" s="2">
        <v>4</v>
      </c>
      <c r="BV243" s="2">
        <f t="shared" si="56"/>
        <v>80.5</v>
      </c>
      <c r="BW243" s="2">
        <f t="shared" si="57"/>
        <v>30</v>
      </c>
      <c r="BX243" s="2">
        <f t="shared" si="58"/>
        <v>12</v>
      </c>
      <c r="BY243" s="2">
        <f t="shared" si="59"/>
        <v>26</v>
      </c>
      <c r="BZ243" s="2">
        <f t="shared" si="60"/>
        <v>35</v>
      </c>
      <c r="CA243" s="2">
        <f t="shared" si="61"/>
        <v>20</v>
      </c>
      <c r="CB243" s="2">
        <f t="shared" si="62"/>
        <v>15</v>
      </c>
      <c r="CC243" s="2">
        <f t="shared" si="63"/>
        <v>15</v>
      </c>
      <c r="CD243" s="2">
        <f t="shared" si="64"/>
        <v>26</v>
      </c>
      <c r="CE243" s="2">
        <f t="shared" si="65"/>
        <v>19</v>
      </c>
      <c r="CF243" s="2">
        <f t="shared" si="66"/>
        <v>13</v>
      </c>
      <c r="CG243" s="2">
        <f t="shared" si="67"/>
        <v>21</v>
      </c>
      <c r="CH243" s="2">
        <f t="shared" si="71"/>
        <v>9</v>
      </c>
      <c r="CI243" s="2">
        <f t="shared" si="68"/>
        <v>15</v>
      </c>
      <c r="CJ243" s="2">
        <f t="shared" si="69"/>
        <v>33</v>
      </c>
      <c r="CK243" s="2">
        <f>55+IF(抽出データ!BJ243=1,60,0)+IF(抽出データ!BK243=1,25,0)+IF(抽出データ!BM243=1,5,0)+IF(抽出データ!BL243=1,5,0)+IF(抽出データ!BN243=1,5,0)</f>
        <v>90</v>
      </c>
      <c r="CL243" s="2">
        <f>(80+IF(抽出データ!BR243=1,12,0)+IF(SUM(抽出データ!BS243:BV243,抽出データ!CB243)&gt;1,22,IF(SUM(抽出データ!BS243:BV243,抽出データ!CB243)=1,11,0)))</f>
        <v>114</v>
      </c>
      <c r="CM243" s="2">
        <f>80+IF(抽出データ!CH243=1,40,0)+IF(抽出データ!CI243=1,20,0)+IF(抽出データ!CJ243=1,20,0)</f>
        <v>140</v>
      </c>
      <c r="CN243" s="2">
        <f>80+IF(抽出データ!CN243=1,10,0)+IF(抽出データ!CO243=1,5,0)+IF(抽出データ!CP243=1,10,0)+12</f>
        <v>107</v>
      </c>
      <c r="CO243" s="2">
        <f>IF(SUM(抽出データ!CT243:CW243)&gt;0,120,100)</f>
        <v>120</v>
      </c>
      <c r="CQ243" s="2">
        <f t="shared" si="70"/>
        <v>107.89999999999999</v>
      </c>
    </row>
    <row r="244" spans="1:95">
      <c r="A244" s="2">
        <v>1998</v>
      </c>
      <c r="B244" s="2">
        <v>5850</v>
      </c>
      <c r="C244" s="2">
        <v>6</v>
      </c>
      <c r="D244" s="2">
        <f t="shared" si="54"/>
        <v>975</v>
      </c>
      <c r="E244" s="4" t="s">
        <v>32</v>
      </c>
      <c r="F244" s="2">
        <f>IF(抽出データ!S244-2&lt;0,0,抽出データ!S244-2)</f>
        <v>0</v>
      </c>
      <c r="G244" s="2">
        <f>IF(抽出データ!T244-2&lt;0,0,抽出データ!T244-2)</f>
        <v>0</v>
      </c>
      <c r="H244" s="2">
        <f>IF(抽出データ!U244-2&lt;0,0,抽出データ!U244-2)</f>
        <v>0</v>
      </c>
      <c r="I244" s="2">
        <f>IF(抽出データ!V244-2&lt;0,0,抽出データ!V244-2)</f>
        <v>0</v>
      </c>
      <c r="J244" s="2">
        <f>MIN(2,IF(抽出データ!W244-2&lt;0,0,抽出データ!W244-2))</f>
        <v>0</v>
      </c>
      <c r="K244" s="2">
        <f>IF(抽出データ!X244-2&lt;0,0,抽出データ!X244-2)</f>
        <v>0</v>
      </c>
      <c r="L244" s="2">
        <f>IF(抽出データ!Y244-2&lt;0,0,抽出データ!Y244-2)</f>
        <v>0</v>
      </c>
      <c r="M244" s="2">
        <f>IF(抽出データ!Z244-2&lt;0,0,抽出データ!Z244-2)</f>
        <v>0</v>
      </c>
      <c r="N244" s="2">
        <f>IF(抽出データ!AB244-2&lt;0,0,抽出データ!AB244-2)</f>
        <v>0</v>
      </c>
      <c r="O244" s="2">
        <f>IF(抽出データ!AC244-2&lt;0,0,抽出データ!AC244-2)</f>
        <v>1</v>
      </c>
      <c r="P244" s="2">
        <f>IF(抽出データ!AD244-2&lt;0,0,抽出データ!AD244-2)</f>
        <v>1</v>
      </c>
      <c r="Q244" s="2">
        <f>IF(抽出データ!AE244-2&lt;0,0,抽出データ!AE244-2)</f>
        <v>1</v>
      </c>
      <c r="R244" s="2">
        <f>IF(抽出データ!AF244-2&lt;0,0,抽出データ!AF244-2)</f>
        <v>1</v>
      </c>
      <c r="S244" s="2">
        <f>IF(抽出データ!AG244-2&lt;0,0,抽出データ!AG244-2)</f>
        <v>1</v>
      </c>
      <c r="T244" s="2">
        <f>IF(抽出データ!AH244-2&lt;0,0,抽出データ!AH244-2)</f>
        <v>1</v>
      </c>
      <c r="U244" s="2">
        <f>IF(抽出データ!AI244-2&lt;0,0,抽出データ!AI244-2)</f>
        <v>1</v>
      </c>
      <c r="V244" s="2">
        <f>IF(抽出データ!AJ244-2&lt;0,0,抽出データ!AJ244-2)</f>
        <v>0</v>
      </c>
      <c r="W244" s="2">
        <f>IF(抽出データ!AK244-2&lt;0,0,抽出データ!AK244-2)</f>
        <v>0</v>
      </c>
      <c r="X244" s="2">
        <f>IF(抽出データ!AL244-2&lt;0,0,抽出データ!AL244-2)</f>
        <v>0</v>
      </c>
      <c r="Y244" s="2">
        <f>IF(抽出データ!AM244-2&lt;0,0,抽出データ!AM244-2)</f>
        <v>0</v>
      </c>
      <c r="Z244" s="2">
        <f>IF(抽出データ!AN244-2&lt;0,0,抽出データ!AN244-2)</f>
        <v>0</v>
      </c>
      <c r="AA244" s="2">
        <f>IF(抽出データ!AO244-2&lt;0,0,抽出データ!AO244-2)</f>
        <v>0</v>
      </c>
      <c r="AB244" s="2">
        <f>IF(抽出データ!AP244-2&lt;0,0,抽出データ!AP244-2)</f>
        <v>0</v>
      </c>
      <c r="AC244" s="2">
        <f>IF(抽出データ!AQ244-2&lt;0,0,抽出データ!AQ244-2)</f>
        <v>1</v>
      </c>
      <c r="AD244" s="2">
        <f>IF(抽出データ!AR244-2&lt;=0,1,2)</f>
        <v>1</v>
      </c>
      <c r="AE244" s="2">
        <f>IF(抽出データ!AS244-2&lt;=0,1,2)</f>
        <v>1</v>
      </c>
      <c r="AF244" s="2">
        <f>IF(抽出データ!AT244-2&lt;=0,1,2)</f>
        <v>1</v>
      </c>
      <c r="AG244" s="2">
        <f>IF(抽出データ!AU244-2&lt;=0,1,2)</f>
        <v>1</v>
      </c>
      <c r="AH244" s="2">
        <f>IF(抽出データ!AV244-2&lt;=0,1,2)</f>
        <v>2</v>
      </c>
      <c r="AI244" s="2">
        <f>IF(抽出データ!AW244-2&lt;=0,1,2)</f>
        <v>1</v>
      </c>
      <c r="AJ244" s="2">
        <f>IF(抽出データ!AX244-2&lt;=0,1,2)</f>
        <v>1</v>
      </c>
      <c r="AK244" s="2">
        <f>IF(抽出データ!AY244-2&lt;=0,1,2)</f>
        <v>1</v>
      </c>
      <c r="AL244" s="2">
        <f>IF(抽出データ!AZ244-2&lt;0,0,抽出データ!AZ244-2)</f>
        <v>0</v>
      </c>
      <c r="AM244" s="2">
        <f>IF(抽出データ!BB244-2&lt;0,0,抽出データ!BB244-2)</f>
        <v>0</v>
      </c>
      <c r="AN244" s="2">
        <f>IF(抽出データ!BD244-2&lt;0,0,抽出データ!BD244-2)</f>
        <v>0</v>
      </c>
      <c r="AO244" s="2">
        <f>MIN(2,IF(抽出データ!BE244-2&lt;0,0,抽出データ!BE244-2))</f>
        <v>0</v>
      </c>
      <c r="AP244" s="2">
        <f>IF(抽出データ!BF244-2&lt;0,0,抽出データ!BF244-2)</f>
        <v>0</v>
      </c>
      <c r="AQ244" s="2">
        <f>IF(抽出データ!BG244-2&lt;0,0,抽出データ!BG244-2)</f>
        <v>0</v>
      </c>
      <c r="AR244" s="2">
        <f>IF(抽出データ!BH244-2&lt;0,0,抽出データ!BH244-2)</f>
        <v>0</v>
      </c>
      <c r="AS244" s="2">
        <f t="shared" si="55"/>
        <v>0</v>
      </c>
      <c r="AT244" s="2">
        <f>IF(抽出データ!DB244-2&lt;=0,1,2)</f>
        <v>2</v>
      </c>
      <c r="AU244" s="2">
        <f>IF(抽出データ!DD244-2&lt;0,0,抽出データ!DD244-2)</f>
        <v>0</v>
      </c>
      <c r="AV244" s="2">
        <f>IF(抽出データ!DE244-2&lt;0,0,抽出データ!DE244-2)</f>
        <v>0</v>
      </c>
      <c r="AW244" s="2">
        <f>IF(抽出データ!DF244-2&lt;0,0,IF(抽出データ!DF244&gt;3,2,1))</f>
        <v>1</v>
      </c>
      <c r="AX244" s="2">
        <f>IF(抽出データ!DG244-2&lt;=0,1,2)</f>
        <v>1</v>
      </c>
      <c r="AY244" s="8">
        <v>2</v>
      </c>
      <c r="AZ244" s="2">
        <v>2</v>
      </c>
      <c r="BA244" s="2">
        <v>1</v>
      </c>
      <c r="BI244" s="4" t="s">
        <v>445</v>
      </c>
      <c r="BJ244" s="2">
        <v>2</v>
      </c>
      <c r="BL244" s="2">
        <v>2</v>
      </c>
      <c r="BN244" s="2">
        <v>6000</v>
      </c>
      <c r="BO244" s="2">
        <v>4</v>
      </c>
      <c r="BP244" s="2">
        <v>4</v>
      </c>
      <c r="BQ244" s="2">
        <v>5</v>
      </c>
      <c r="BR244" s="2">
        <v>4</v>
      </c>
      <c r="BS244" s="2">
        <v>5</v>
      </c>
      <c r="BT244" s="2">
        <v>4</v>
      </c>
      <c r="BV244" s="2">
        <f t="shared" si="56"/>
        <v>21</v>
      </c>
      <c r="BW244" s="2">
        <f t="shared" si="57"/>
        <v>9</v>
      </c>
      <c r="BX244" s="2">
        <f t="shared" si="58"/>
        <v>5</v>
      </c>
      <c r="BY244" s="2">
        <f t="shared" si="59"/>
        <v>7</v>
      </c>
      <c r="BZ244" s="2">
        <f t="shared" si="60"/>
        <v>14</v>
      </c>
      <c r="CA244" s="2">
        <f t="shared" si="61"/>
        <v>3</v>
      </c>
      <c r="CB244" s="2">
        <f t="shared" si="62"/>
        <v>4</v>
      </c>
      <c r="CC244" s="2">
        <f t="shared" si="63"/>
        <v>6</v>
      </c>
      <c r="CD244" s="2">
        <f t="shared" si="64"/>
        <v>9</v>
      </c>
      <c r="CE244" s="2">
        <f t="shared" si="65"/>
        <v>8</v>
      </c>
      <c r="CF244" s="2">
        <f t="shared" si="66"/>
        <v>6</v>
      </c>
      <c r="CG244" s="2">
        <f t="shared" si="67"/>
        <v>8</v>
      </c>
      <c r="CH244" s="2">
        <f t="shared" si="71"/>
        <v>4</v>
      </c>
      <c r="CI244" s="2">
        <f t="shared" si="68"/>
        <v>3</v>
      </c>
      <c r="CJ244" s="2">
        <f t="shared" si="69"/>
        <v>3</v>
      </c>
      <c r="CK244" s="2">
        <f>55+IF(抽出データ!BJ244=1,60,0)+IF(抽出データ!BK244=1,25,0)+IF(抽出データ!BM244=1,5,0)+IF(抽出データ!BL244=1,5,0)+IF(抽出データ!BN244=1,5,0)</f>
        <v>55</v>
      </c>
      <c r="CL244" s="2">
        <f>(80+IF(抽出データ!BR244=1,12,0)+IF(SUM(抽出データ!BS244:BV244,抽出データ!CB244)&gt;1,22,IF(SUM(抽出データ!BS244:BV244,抽出データ!CB244)=1,11,0)))</f>
        <v>80</v>
      </c>
      <c r="CM244" s="2">
        <f>80+IF(抽出データ!CH244=1,40,0)+IF(抽出データ!CI244=1,20,0)+IF(抽出データ!CJ244=1,20,0)</f>
        <v>80</v>
      </c>
      <c r="CN244" s="2">
        <f>80+IF(抽出データ!CN244=1,10,0)+IF(抽出データ!CO244=1,5,0)+IF(抽出データ!CP244=1,10,0)+12</f>
        <v>92</v>
      </c>
      <c r="CO244" s="2">
        <f>IF(SUM(抽出データ!CT244:CW244)&gt;0,120,100)</f>
        <v>100</v>
      </c>
      <c r="CQ244" s="2">
        <f t="shared" si="70"/>
        <v>72.2</v>
      </c>
    </row>
    <row r="245" spans="1:95">
      <c r="A245" s="2">
        <v>1996</v>
      </c>
      <c r="B245" s="2">
        <v>100</v>
      </c>
      <c r="C245" s="2">
        <v>1</v>
      </c>
      <c r="D245" s="2">
        <f t="shared" si="54"/>
        <v>100</v>
      </c>
      <c r="E245" s="4" t="s">
        <v>84</v>
      </c>
      <c r="F245" s="2">
        <f>IF(抽出データ!S245-2&lt;0,0,抽出データ!S245-2)</f>
        <v>2</v>
      </c>
      <c r="G245" s="2">
        <f>IF(抽出データ!T245-2&lt;0,0,抽出データ!T245-2)</f>
        <v>2</v>
      </c>
      <c r="H245" s="2">
        <f>IF(抽出データ!U245-2&lt;0,0,抽出データ!U245-2)</f>
        <v>1</v>
      </c>
      <c r="I245" s="2">
        <f>IF(抽出データ!V245-2&lt;0,0,抽出データ!V245-2)</f>
        <v>1</v>
      </c>
      <c r="J245" s="2">
        <f>MIN(2,IF(抽出データ!W245-2&lt;0,0,抽出データ!W245-2))</f>
        <v>2</v>
      </c>
      <c r="K245" s="2">
        <f>IF(抽出データ!X245-2&lt;0,0,抽出データ!X245-2)</f>
        <v>2</v>
      </c>
      <c r="L245" s="2">
        <f>IF(抽出データ!Y245-2&lt;0,0,抽出データ!Y245-2)</f>
        <v>1</v>
      </c>
      <c r="M245" s="2">
        <f>IF(抽出データ!Z245-2&lt;0,0,抽出データ!Z245-2)</f>
        <v>2</v>
      </c>
      <c r="N245" s="2">
        <f>IF(抽出データ!AB245-2&lt;0,0,抽出データ!AB245-2)</f>
        <v>1</v>
      </c>
      <c r="O245" s="2">
        <f>IF(抽出データ!AC245-2&lt;0,0,抽出データ!AC245-2)</f>
        <v>2</v>
      </c>
      <c r="P245" s="2">
        <f>IF(抽出データ!AD245-2&lt;0,0,抽出データ!AD245-2)</f>
        <v>2</v>
      </c>
      <c r="Q245" s="2">
        <f>IF(抽出データ!AE245-2&lt;0,0,抽出データ!AE245-2)</f>
        <v>2</v>
      </c>
      <c r="R245" s="2">
        <f>IF(抽出データ!AF245-2&lt;0,0,抽出データ!AF245-2)</f>
        <v>1</v>
      </c>
      <c r="S245" s="2">
        <f>IF(抽出データ!AG245-2&lt;0,0,抽出データ!AG245-2)</f>
        <v>2</v>
      </c>
      <c r="T245" s="2">
        <f>IF(抽出データ!AH245-2&lt;0,0,抽出データ!AH245-2)</f>
        <v>2</v>
      </c>
      <c r="U245" s="2">
        <f>IF(抽出データ!AI245-2&lt;0,0,抽出データ!AI245-2)</f>
        <v>1</v>
      </c>
      <c r="V245" s="2">
        <f>IF(抽出データ!AJ245-2&lt;0,0,抽出データ!AJ245-2)</f>
        <v>2</v>
      </c>
      <c r="W245" s="2">
        <f>IF(抽出データ!AK245-2&lt;0,0,抽出データ!AK245-2)</f>
        <v>1</v>
      </c>
      <c r="X245" s="2">
        <f>IF(抽出データ!AL245-2&lt;0,0,抽出データ!AL245-2)</f>
        <v>1</v>
      </c>
      <c r="Y245" s="2">
        <f>IF(抽出データ!AM245-2&lt;0,0,抽出データ!AM245-2)</f>
        <v>1</v>
      </c>
      <c r="Z245" s="2">
        <f>IF(抽出データ!AN245-2&lt;0,0,抽出データ!AN245-2)</f>
        <v>1</v>
      </c>
      <c r="AA245" s="2">
        <f>IF(抽出データ!AO245-2&lt;0,0,抽出データ!AO245-2)</f>
        <v>2</v>
      </c>
      <c r="AB245" s="2">
        <f>IF(抽出データ!AP245-2&lt;0,0,抽出データ!AP245-2)</f>
        <v>0</v>
      </c>
      <c r="AC245" s="2">
        <f>IF(抽出データ!AQ245-2&lt;0,0,抽出データ!AQ245-2)</f>
        <v>0</v>
      </c>
      <c r="AD245" s="2">
        <f>IF(抽出データ!AR245-2&lt;=0,1,2)</f>
        <v>2</v>
      </c>
      <c r="AE245" s="2">
        <f>IF(抽出データ!AS245-2&lt;=0,1,2)</f>
        <v>2</v>
      </c>
      <c r="AF245" s="2">
        <f>IF(抽出データ!AT245-2&lt;=0,1,2)</f>
        <v>2</v>
      </c>
      <c r="AG245" s="2">
        <f>IF(抽出データ!AU245-2&lt;=0,1,2)</f>
        <v>2</v>
      </c>
      <c r="AH245" s="2">
        <f>IF(抽出データ!AV245-2&lt;=0,1,2)</f>
        <v>2</v>
      </c>
      <c r="AI245" s="2">
        <f>IF(抽出データ!AW245-2&lt;=0,1,2)</f>
        <v>2</v>
      </c>
      <c r="AJ245" s="2">
        <f>IF(抽出データ!AX245-2&lt;=0,1,2)</f>
        <v>1</v>
      </c>
      <c r="AK245" s="2">
        <f>IF(抽出データ!AY245-2&lt;=0,1,2)</f>
        <v>2</v>
      </c>
      <c r="AL245" s="2">
        <f>IF(抽出データ!AZ245-2&lt;0,0,抽出データ!AZ245-2)</f>
        <v>0</v>
      </c>
      <c r="AM245" s="2">
        <f>IF(抽出データ!BB245-2&lt;0,0,抽出データ!BB245-2)</f>
        <v>1</v>
      </c>
      <c r="AN245" s="2">
        <f>IF(抽出データ!BD245-2&lt;0,0,抽出データ!BD245-2)</f>
        <v>1</v>
      </c>
      <c r="AO245" s="2">
        <f>MIN(2,IF(抽出データ!BE245-2&lt;0,0,抽出データ!BE245-2))</f>
        <v>2</v>
      </c>
      <c r="AP245" s="2">
        <f>IF(抽出データ!BF245-2&lt;0,0,抽出データ!BF245-2)</f>
        <v>1</v>
      </c>
      <c r="AQ245" s="2">
        <f>IF(抽出データ!BG245-2&lt;0,0,抽出データ!BG245-2)</f>
        <v>1</v>
      </c>
      <c r="AR245" s="2">
        <f>IF(抽出データ!BH245-2&lt;0,0,抽出データ!BH245-2)</f>
        <v>1</v>
      </c>
      <c r="AS245" s="2">
        <f t="shared" si="55"/>
        <v>0</v>
      </c>
      <c r="AT245" s="2">
        <f>IF(抽出データ!DB245-2&lt;=0,1,2)</f>
        <v>2</v>
      </c>
      <c r="AU245" s="2">
        <f>IF(抽出データ!DD245-2&lt;0,0,抽出データ!DD245-2)</f>
        <v>1</v>
      </c>
      <c r="AV245" s="2">
        <f>IF(抽出データ!DE245-2&lt;0,0,抽出データ!DE245-2)</f>
        <v>1</v>
      </c>
      <c r="AW245" s="2">
        <f>IF(抽出データ!DF245-2&lt;0,0,IF(抽出データ!DF245&gt;3,2,1))</f>
        <v>1</v>
      </c>
      <c r="AX245" s="2">
        <f>IF(抽出データ!DG245-2&lt;=0,1,2)</f>
        <v>1</v>
      </c>
      <c r="AY245" s="8">
        <v>4</v>
      </c>
      <c r="AZ245" s="2">
        <v>3</v>
      </c>
      <c r="BA245" s="2">
        <v>2</v>
      </c>
      <c r="BB245" s="2">
        <v>0</v>
      </c>
      <c r="BC245" s="2">
        <v>0</v>
      </c>
      <c r="BD245" s="2">
        <v>1</v>
      </c>
      <c r="BE245" s="2">
        <v>0</v>
      </c>
      <c r="BF245" s="2">
        <v>0</v>
      </c>
      <c r="BG245" s="2">
        <v>0</v>
      </c>
      <c r="BH245" s="2">
        <v>0</v>
      </c>
      <c r="BI245" s="4" t="s">
        <v>445</v>
      </c>
      <c r="BJ245" s="2">
        <v>2</v>
      </c>
      <c r="BL245" s="2">
        <v>3</v>
      </c>
      <c r="BO245" s="2">
        <v>3</v>
      </c>
      <c r="BP245" s="2">
        <v>4</v>
      </c>
      <c r="BQ245" s="2">
        <v>4</v>
      </c>
      <c r="BR245" s="2">
        <v>5</v>
      </c>
      <c r="BS245" s="2">
        <v>2</v>
      </c>
      <c r="BT245" s="2">
        <v>2</v>
      </c>
      <c r="BV245" s="2">
        <f t="shared" si="56"/>
        <v>62</v>
      </c>
      <c r="BW245" s="2">
        <f t="shared" si="57"/>
        <v>34</v>
      </c>
      <c r="BX245" s="2">
        <f t="shared" si="58"/>
        <v>10</v>
      </c>
      <c r="BY245" s="2">
        <f t="shared" si="59"/>
        <v>16</v>
      </c>
      <c r="BZ245" s="2">
        <f t="shared" si="60"/>
        <v>36</v>
      </c>
      <c r="CA245" s="2">
        <f t="shared" si="61"/>
        <v>14</v>
      </c>
      <c r="CB245" s="2">
        <f t="shared" si="62"/>
        <v>8</v>
      </c>
      <c r="CC245" s="2">
        <f t="shared" si="63"/>
        <v>16</v>
      </c>
      <c r="CD245" s="2">
        <f t="shared" si="64"/>
        <v>28</v>
      </c>
      <c r="CE245" s="2">
        <f t="shared" si="65"/>
        <v>18</v>
      </c>
      <c r="CF245" s="2">
        <f t="shared" si="66"/>
        <v>11</v>
      </c>
      <c r="CG245" s="2">
        <f t="shared" si="67"/>
        <v>22</v>
      </c>
      <c r="CH245" s="2">
        <f t="shared" si="71"/>
        <v>5</v>
      </c>
      <c r="CI245" s="2">
        <f t="shared" si="68"/>
        <v>7</v>
      </c>
      <c r="CJ245" s="2">
        <f t="shared" si="69"/>
        <v>22</v>
      </c>
      <c r="CK245" s="2">
        <f>55+IF(抽出データ!BJ245=1,60,0)+IF(抽出データ!BK245=1,25,0)+IF(抽出データ!BM245=1,5,0)+IF(抽出データ!BL245=1,5,0)+IF(抽出データ!BN245=1,5,0)</f>
        <v>55</v>
      </c>
      <c r="CL245" s="2">
        <f>(80+IF(抽出データ!BR245=1,12,0)+IF(SUM(抽出データ!BS245:BV245,抽出データ!CB245)&gt;1,22,IF(SUM(抽出データ!BS245:BV245,抽出データ!CB245)=1,11,0)))</f>
        <v>80</v>
      </c>
      <c r="CM245" s="2">
        <f>80+IF(抽出データ!CH245=1,40,0)+IF(抽出データ!CI245=1,20,0)+IF(抽出データ!CJ245=1,20,0)</f>
        <v>80</v>
      </c>
      <c r="CN245" s="2">
        <f>80+IF(抽出データ!CN245=1,10,0)+IF(抽出データ!CO245=1,5,0)+IF(抽出データ!CP245=1,10,0)+12</f>
        <v>92</v>
      </c>
      <c r="CO245" s="2">
        <f>IF(SUM(抽出データ!CT245:CW245)&gt;0,120,100)</f>
        <v>100</v>
      </c>
      <c r="CQ245" s="2">
        <f t="shared" si="70"/>
        <v>72.2</v>
      </c>
    </row>
    <row r="246" spans="1:95">
      <c r="A246" s="2">
        <v>1974</v>
      </c>
      <c r="B246" s="2">
        <v>300</v>
      </c>
      <c r="C246" s="2">
        <v>3</v>
      </c>
      <c r="D246" s="2">
        <f t="shared" si="54"/>
        <v>100</v>
      </c>
      <c r="E246" s="4" t="s">
        <v>219</v>
      </c>
      <c r="F246" s="2">
        <f>IF(抽出データ!S246-2&lt;0,0,抽出データ!S246-2)</f>
        <v>2</v>
      </c>
      <c r="G246" s="2">
        <f>IF(抽出データ!T246-2&lt;0,0,抽出データ!T246-2)</f>
        <v>2</v>
      </c>
      <c r="H246" s="2">
        <f>IF(抽出データ!U246-2&lt;0,0,抽出データ!U246-2)</f>
        <v>2</v>
      </c>
      <c r="I246" s="2">
        <f>IF(抽出データ!V246-2&lt;0,0,抽出データ!V246-2)</f>
        <v>0</v>
      </c>
      <c r="J246" s="2">
        <f>MIN(2,IF(抽出データ!W246-2&lt;0,0,抽出データ!W246-2))</f>
        <v>1</v>
      </c>
      <c r="K246" s="2">
        <f>IF(抽出データ!X246-2&lt;0,0,抽出データ!X246-2)</f>
        <v>0</v>
      </c>
      <c r="L246" s="2">
        <f>IF(抽出データ!Y246-2&lt;0,0,抽出データ!Y246-2)</f>
        <v>0</v>
      </c>
      <c r="M246" s="2">
        <f>IF(抽出データ!Z246-2&lt;0,0,抽出データ!Z246-2)</f>
        <v>1</v>
      </c>
      <c r="N246" s="2">
        <f>IF(抽出データ!AB246-2&lt;0,0,抽出データ!AB246-2)</f>
        <v>1</v>
      </c>
      <c r="O246" s="2">
        <f>IF(抽出データ!AC246-2&lt;0,0,抽出データ!AC246-2)</f>
        <v>2</v>
      </c>
      <c r="P246" s="2">
        <f>IF(抽出データ!AD246-2&lt;0,0,抽出データ!AD246-2)</f>
        <v>2</v>
      </c>
      <c r="Q246" s="2">
        <f>IF(抽出データ!AE246-2&lt;0,0,抽出データ!AE246-2)</f>
        <v>2</v>
      </c>
      <c r="R246" s="2">
        <f>IF(抽出データ!AF246-2&lt;0,0,抽出データ!AF246-2)</f>
        <v>1</v>
      </c>
      <c r="S246" s="2">
        <f>IF(抽出データ!AG246-2&lt;0,0,抽出データ!AG246-2)</f>
        <v>0</v>
      </c>
      <c r="T246" s="2">
        <f>IF(抽出データ!AH246-2&lt;0,0,抽出データ!AH246-2)</f>
        <v>2</v>
      </c>
      <c r="U246" s="2">
        <f>IF(抽出データ!AI246-2&lt;0,0,抽出データ!AI246-2)</f>
        <v>2</v>
      </c>
      <c r="V246" s="2">
        <f>IF(抽出データ!AJ246-2&lt;0,0,抽出データ!AJ246-2)</f>
        <v>1</v>
      </c>
      <c r="W246" s="2">
        <f>IF(抽出データ!AK246-2&lt;0,0,抽出データ!AK246-2)</f>
        <v>1</v>
      </c>
      <c r="X246" s="2">
        <f>IF(抽出データ!AL246-2&lt;0,0,抽出データ!AL246-2)</f>
        <v>1</v>
      </c>
      <c r="Y246" s="2">
        <f>IF(抽出データ!AM246-2&lt;0,0,抽出データ!AM246-2)</f>
        <v>0</v>
      </c>
      <c r="Z246" s="2">
        <f>IF(抽出データ!AN246-2&lt;0,0,抽出データ!AN246-2)</f>
        <v>1</v>
      </c>
      <c r="AA246" s="2">
        <f>IF(抽出データ!AO246-2&lt;0,0,抽出データ!AO246-2)</f>
        <v>1</v>
      </c>
      <c r="AB246" s="2">
        <f>IF(抽出データ!AP246-2&lt;0,0,抽出データ!AP246-2)</f>
        <v>1</v>
      </c>
      <c r="AC246" s="2">
        <f>IF(抽出データ!AQ246-2&lt;0,0,抽出データ!AQ246-2)</f>
        <v>2</v>
      </c>
      <c r="AD246" s="2">
        <f>IF(抽出データ!AR246-2&lt;=0,1,2)</f>
        <v>1</v>
      </c>
      <c r="AE246" s="2">
        <f>IF(抽出データ!AS246-2&lt;=0,1,2)</f>
        <v>1</v>
      </c>
      <c r="AF246" s="2">
        <f>IF(抽出データ!AT246-2&lt;=0,1,2)</f>
        <v>2</v>
      </c>
      <c r="AG246" s="2">
        <f>IF(抽出データ!AU246-2&lt;=0,1,2)</f>
        <v>1</v>
      </c>
      <c r="AH246" s="2">
        <f>IF(抽出データ!AV246-2&lt;=0,1,2)</f>
        <v>1</v>
      </c>
      <c r="AI246" s="2">
        <f>IF(抽出データ!AW246-2&lt;=0,1,2)</f>
        <v>1</v>
      </c>
      <c r="AJ246" s="2">
        <f>IF(抽出データ!AX246-2&lt;=0,1,2)</f>
        <v>1</v>
      </c>
      <c r="AK246" s="2">
        <f>IF(抽出データ!AY246-2&lt;=0,1,2)</f>
        <v>1</v>
      </c>
      <c r="AL246" s="2">
        <f>IF(抽出データ!AZ246-2&lt;0,0,抽出データ!AZ246-2)</f>
        <v>1</v>
      </c>
      <c r="AM246" s="2">
        <f>IF(抽出データ!BB246-2&lt;0,0,抽出データ!BB246-2)</f>
        <v>0</v>
      </c>
      <c r="AN246" s="2">
        <f>IF(抽出データ!BD246-2&lt;0,0,抽出データ!BD246-2)</f>
        <v>1</v>
      </c>
      <c r="AO246" s="2">
        <f>MIN(2,IF(抽出データ!BE246-2&lt;0,0,抽出データ!BE246-2))</f>
        <v>1</v>
      </c>
      <c r="AP246" s="2">
        <f>IF(抽出データ!BF246-2&lt;0,0,抽出データ!BF246-2)</f>
        <v>0</v>
      </c>
      <c r="AQ246" s="2">
        <f>IF(抽出データ!BG246-2&lt;0,0,抽出データ!BG246-2)</f>
        <v>1</v>
      </c>
      <c r="AR246" s="2">
        <f>IF(抽出データ!BH246-2&lt;0,0,抽出データ!BH246-2)</f>
        <v>0</v>
      </c>
      <c r="AS246" s="2">
        <f t="shared" si="55"/>
        <v>0</v>
      </c>
      <c r="AT246" s="2">
        <f>IF(抽出データ!DB246-2&lt;=0,1,2)</f>
        <v>2</v>
      </c>
      <c r="AU246" s="2">
        <f>IF(抽出データ!DD246-2&lt;0,0,抽出データ!DD246-2)</f>
        <v>0</v>
      </c>
      <c r="AV246" s="2">
        <f>IF(抽出データ!DE246-2&lt;0,0,抽出データ!DE246-2)</f>
        <v>1</v>
      </c>
      <c r="AW246" s="2">
        <f>IF(抽出データ!DF246-2&lt;0,0,IF(抽出データ!DF246&gt;3,2,1))</f>
        <v>1</v>
      </c>
      <c r="AX246" s="2">
        <f>IF(抽出データ!DG246-2&lt;=0,1,2)</f>
        <v>1</v>
      </c>
      <c r="AY246" s="8">
        <v>2</v>
      </c>
      <c r="AZ246" s="2">
        <v>2</v>
      </c>
      <c r="BA246" s="2">
        <v>3</v>
      </c>
      <c r="BI246" s="4" t="s">
        <v>445</v>
      </c>
      <c r="BJ246" s="2">
        <v>2</v>
      </c>
      <c r="BL246" s="2">
        <v>3</v>
      </c>
      <c r="BO246" s="2">
        <v>3</v>
      </c>
      <c r="BP246" s="2">
        <v>5</v>
      </c>
      <c r="BQ246" s="2">
        <v>3</v>
      </c>
      <c r="BR246" s="2">
        <v>3</v>
      </c>
      <c r="BS246" s="2">
        <v>2</v>
      </c>
      <c r="BT246" s="2">
        <v>2</v>
      </c>
      <c r="BV246" s="2">
        <f t="shared" si="56"/>
        <v>48.5</v>
      </c>
      <c r="BW246" s="2">
        <f t="shared" si="57"/>
        <v>25</v>
      </c>
      <c r="BX246" s="2">
        <f t="shared" si="58"/>
        <v>9</v>
      </c>
      <c r="BY246" s="2">
        <f t="shared" si="59"/>
        <v>11</v>
      </c>
      <c r="BZ246" s="2">
        <f t="shared" si="60"/>
        <v>28</v>
      </c>
      <c r="CA246" s="2">
        <f t="shared" si="61"/>
        <v>13</v>
      </c>
      <c r="CB246" s="2">
        <f t="shared" si="62"/>
        <v>7</v>
      </c>
      <c r="CC246" s="2">
        <f t="shared" si="63"/>
        <v>15</v>
      </c>
      <c r="CD246" s="2">
        <f t="shared" si="64"/>
        <v>16</v>
      </c>
      <c r="CE246" s="2">
        <f t="shared" si="65"/>
        <v>14</v>
      </c>
      <c r="CF246" s="2">
        <f t="shared" si="66"/>
        <v>11</v>
      </c>
      <c r="CG246" s="2">
        <f t="shared" si="67"/>
        <v>18</v>
      </c>
      <c r="CH246" s="2">
        <f t="shared" si="71"/>
        <v>5</v>
      </c>
      <c r="CI246" s="2">
        <f t="shared" si="68"/>
        <v>7</v>
      </c>
      <c r="CJ246" s="2">
        <f t="shared" si="69"/>
        <v>19.5</v>
      </c>
      <c r="CK246" s="2">
        <f>55+IF(抽出データ!BJ246=1,60,0)+IF(抽出データ!BK246=1,25,0)+IF(抽出データ!BM246=1,5,0)+IF(抽出データ!BL246=1,5,0)+IF(抽出データ!BN246=1,5,0)</f>
        <v>80</v>
      </c>
      <c r="CL246" s="2">
        <f>(80+IF(抽出データ!BR246=1,12,0)+IF(SUM(抽出データ!BS246:BV246,抽出データ!CB246)&gt;1,22,IF(SUM(抽出データ!BS246:BV246,抽出データ!CB246)=1,11,0)))</f>
        <v>102</v>
      </c>
      <c r="CM246" s="2">
        <f>80+IF(抽出データ!CH246=1,40,0)+IF(抽出データ!CI246=1,20,0)+IF(抽出データ!CJ246=1,20,0)</f>
        <v>80</v>
      </c>
      <c r="CN246" s="2">
        <f>80+IF(抽出データ!CN246=1,10,0)+IF(抽出データ!CO246=1,5,0)+IF(抽出データ!CP246=1,10,0)+12</f>
        <v>92</v>
      </c>
      <c r="CO246" s="2">
        <f>IF(SUM(抽出データ!CT246:CW246)&gt;0,120,100)</f>
        <v>100</v>
      </c>
      <c r="CQ246" s="2">
        <f t="shared" si="70"/>
        <v>88.8</v>
      </c>
    </row>
    <row r="247" spans="1:95">
      <c r="A247" s="2">
        <v>2004</v>
      </c>
      <c r="B247" s="2">
        <v>1000</v>
      </c>
      <c r="C247" s="2">
        <v>4</v>
      </c>
      <c r="D247" s="2">
        <f t="shared" si="54"/>
        <v>250</v>
      </c>
      <c r="E247" s="4" t="s">
        <v>220</v>
      </c>
      <c r="F247" s="2">
        <f>IF(抽出データ!S247-2&lt;0,0,抽出データ!S247-2)</f>
        <v>0</v>
      </c>
      <c r="G247" s="2">
        <f>IF(抽出データ!T247-2&lt;0,0,抽出データ!T247-2)</f>
        <v>0</v>
      </c>
      <c r="H247" s="2">
        <f>IF(抽出データ!U247-2&lt;0,0,抽出データ!U247-2)</f>
        <v>0</v>
      </c>
      <c r="I247" s="2">
        <f>IF(抽出データ!V247-2&lt;0,0,抽出データ!V247-2)</f>
        <v>0</v>
      </c>
      <c r="J247" s="2">
        <f>MIN(2,IF(抽出データ!W247-2&lt;0,0,抽出データ!W247-2))</f>
        <v>1</v>
      </c>
      <c r="K247" s="2">
        <f>IF(抽出データ!X247-2&lt;0,0,抽出データ!X247-2)</f>
        <v>0</v>
      </c>
      <c r="L247" s="2">
        <f>IF(抽出データ!Y247-2&lt;0,0,抽出データ!Y247-2)</f>
        <v>0</v>
      </c>
      <c r="M247" s="2">
        <f>IF(抽出データ!Z247-2&lt;0,0,抽出データ!Z247-2)</f>
        <v>0</v>
      </c>
      <c r="N247" s="2">
        <f>IF(抽出データ!AB247-2&lt;0,0,抽出データ!AB247-2)</f>
        <v>0</v>
      </c>
      <c r="O247" s="2">
        <f>IF(抽出データ!AC247-2&lt;0,0,抽出データ!AC247-2)</f>
        <v>0</v>
      </c>
      <c r="P247" s="2">
        <f>IF(抽出データ!AD247-2&lt;0,0,抽出データ!AD247-2)</f>
        <v>1</v>
      </c>
      <c r="Q247" s="2">
        <f>IF(抽出データ!AE247-2&lt;0,0,抽出データ!AE247-2)</f>
        <v>1</v>
      </c>
      <c r="R247" s="2">
        <f>IF(抽出データ!AF247-2&lt;0,0,抽出データ!AF247-2)</f>
        <v>1</v>
      </c>
      <c r="S247" s="2">
        <f>IF(抽出データ!AG247-2&lt;0,0,抽出データ!AG247-2)</f>
        <v>1</v>
      </c>
      <c r="T247" s="2">
        <f>IF(抽出データ!AH247-2&lt;0,0,抽出データ!AH247-2)</f>
        <v>2</v>
      </c>
      <c r="U247" s="2">
        <f>IF(抽出データ!AI247-2&lt;0,0,抽出データ!AI247-2)</f>
        <v>2</v>
      </c>
      <c r="V247" s="2">
        <f>IF(抽出データ!AJ247-2&lt;0,0,抽出データ!AJ247-2)</f>
        <v>2</v>
      </c>
      <c r="W247" s="2">
        <f>IF(抽出データ!AK247-2&lt;0,0,抽出データ!AK247-2)</f>
        <v>2</v>
      </c>
      <c r="X247" s="2">
        <f>IF(抽出データ!AL247-2&lt;0,0,抽出データ!AL247-2)</f>
        <v>2</v>
      </c>
      <c r="Y247" s="2">
        <f>IF(抽出データ!AM247-2&lt;0,0,抽出データ!AM247-2)</f>
        <v>2</v>
      </c>
      <c r="Z247" s="2">
        <f>IF(抽出データ!AN247-2&lt;0,0,抽出データ!AN247-2)</f>
        <v>2</v>
      </c>
      <c r="AA247" s="2">
        <f>IF(抽出データ!AO247-2&lt;0,0,抽出データ!AO247-2)</f>
        <v>2</v>
      </c>
      <c r="AB247" s="2">
        <f>IF(抽出データ!AP247-2&lt;0,0,抽出データ!AP247-2)</f>
        <v>2</v>
      </c>
      <c r="AC247" s="2">
        <f>IF(抽出データ!AQ247-2&lt;0,0,抽出データ!AQ247-2)</f>
        <v>2</v>
      </c>
      <c r="AD247" s="2">
        <f>IF(抽出データ!AR247-2&lt;=0,1,2)</f>
        <v>2</v>
      </c>
      <c r="AE247" s="2">
        <f>IF(抽出データ!AS247-2&lt;=0,1,2)</f>
        <v>2</v>
      </c>
      <c r="AF247" s="2">
        <f>IF(抽出データ!AT247-2&lt;=0,1,2)</f>
        <v>2</v>
      </c>
      <c r="AG247" s="2">
        <f>IF(抽出データ!AU247-2&lt;=0,1,2)</f>
        <v>2</v>
      </c>
      <c r="AH247" s="2">
        <f>IF(抽出データ!AV247-2&lt;=0,1,2)</f>
        <v>2</v>
      </c>
      <c r="AI247" s="2">
        <f>IF(抽出データ!AW247-2&lt;=0,1,2)</f>
        <v>2</v>
      </c>
      <c r="AJ247" s="2">
        <f>IF(抽出データ!AX247-2&lt;=0,1,2)</f>
        <v>2</v>
      </c>
      <c r="AK247" s="2">
        <f>IF(抽出データ!AY247-2&lt;=0,1,2)</f>
        <v>2</v>
      </c>
      <c r="AL247" s="2">
        <f>IF(抽出データ!AZ247-2&lt;0,0,抽出データ!AZ247-2)</f>
        <v>1</v>
      </c>
      <c r="AM247" s="2">
        <f>IF(抽出データ!BB247-2&lt;0,0,抽出データ!BB247-2)</f>
        <v>2</v>
      </c>
      <c r="AN247" s="2">
        <f>IF(抽出データ!BD247-2&lt;0,0,抽出データ!BD247-2)</f>
        <v>2</v>
      </c>
      <c r="AO247" s="2">
        <f>MIN(2,IF(抽出データ!BE247-2&lt;0,0,抽出データ!BE247-2))</f>
        <v>2</v>
      </c>
      <c r="AP247" s="2">
        <f>IF(抽出データ!BF247-2&lt;0,0,抽出データ!BF247-2)</f>
        <v>1</v>
      </c>
      <c r="AQ247" s="2">
        <f>IF(抽出データ!BG247-2&lt;0,0,抽出データ!BG247-2)</f>
        <v>1</v>
      </c>
      <c r="AR247" s="2">
        <f>IF(抽出データ!BH247-2&lt;0,0,抽出データ!BH247-2)</f>
        <v>2</v>
      </c>
      <c r="AS247" s="2">
        <f t="shared" si="55"/>
        <v>0</v>
      </c>
      <c r="AT247" s="2">
        <f>IF(抽出データ!DB247-2&lt;=0,1,2)</f>
        <v>1</v>
      </c>
      <c r="AU247" s="2">
        <f>IF(抽出データ!DD247-2&lt;0,0,抽出データ!DD247-2)</f>
        <v>0</v>
      </c>
      <c r="AV247" s="2">
        <f>IF(抽出データ!DE247-2&lt;0,0,抽出データ!DE247-2)</f>
        <v>1</v>
      </c>
      <c r="AW247" s="2">
        <f>IF(抽出データ!DF247-2&lt;0,0,IF(抽出データ!DF247&gt;3,2,1))</f>
        <v>1</v>
      </c>
      <c r="AX247" s="2">
        <f>IF(抽出データ!DG247-2&lt;=0,1,2)</f>
        <v>2</v>
      </c>
      <c r="AY247" s="8">
        <v>3</v>
      </c>
      <c r="AZ247" s="2">
        <v>3</v>
      </c>
      <c r="BA247" s="2">
        <v>3</v>
      </c>
      <c r="BI247" s="4" t="s">
        <v>445</v>
      </c>
      <c r="BJ247" s="2">
        <v>1</v>
      </c>
      <c r="BK247" s="2">
        <v>90</v>
      </c>
      <c r="BL247" s="2">
        <v>3</v>
      </c>
      <c r="BO247" s="2">
        <v>3</v>
      </c>
      <c r="BP247" s="2">
        <v>3</v>
      </c>
      <c r="BQ247" s="2">
        <v>3</v>
      </c>
      <c r="BR247" s="2">
        <v>4</v>
      </c>
      <c r="BS247" s="2">
        <v>4</v>
      </c>
      <c r="BT247" s="2">
        <v>4</v>
      </c>
      <c r="BV247" s="2">
        <f t="shared" si="56"/>
        <v>59.5</v>
      </c>
      <c r="BW247" s="2">
        <f t="shared" si="57"/>
        <v>21</v>
      </c>
      <c r="BX247" s="2">
        <f t="shared" si="58"/>
        <v>14</v>
      </c>
      <c r="BY247" s="2">
        <f t="shared" si="59"/>
        <v>19</v>
      </c>
      <c r="BZ247" s="2">
        <f t="shared" si="60"/>
        <v>28</v>
      </c>
      <c r="CA247" s="2">
        <f t="shared" si="61"/>
        <v>19</v>
      </c>
      <c r="CB247" s="2">
        <f t="shared" si="62"/>
        <v>11</v>
      </c>
      <c r="CC247" s="2">
        <f t="shared" si="63"/>
        <v>13</v>
      </c>
      <c r="CD247" s="2">
        <f t="shared" si="64"/>
        <v>18</v>
      </c>
      <c r="CE247" s="2">
        <f t="shared" si="65"/>
        <v>17</v>
      </c>
      <c r="CF247" s="2">
        <f t="shared" si="66"/>
        <v>12</v>
      </c>
      <c r="CG247" s="2">
        <f t="shared" si="67"/>
        <v>21</v>
      </c>
      <c r="CH247" s="2">
        <f t="shared" si="71"/>
        <v>5</v>
      </c>
      <c r="CI247" s="2">
        <f t="shared" si="68"/>
        <v>13</v>
      </c>
      <c r="CJ247" s="2">
        <f t="shared" si="69"/>
        <v>18.5</v>
      </c>
      <c r="CK247" s="2">
        <f>55+IF(抽出データ!BJ247=1,60,0)+IF(抽出データ!BK247=1,25,0)+IF(抽出データ!BM247=1,5,0)+IF(抽出データ!BL247=1,5,0)+IF(抽出データ!BN247=1,5,0)</f>
        <v>60</v>
      </c>
      <c r="CL247" s="2">
        <f>(80+IF(抽出データ!BR247=1,12,0)+IF(SUM(抽出データ!BS247:BV247,抽出データ!CB247)&gt;1,22,IF(SUM(抽出データ!BS247:BV247,抽出データ!CB247)=1,11,0)))</f>
        <v>102</v>
      </c>
      <c r="CM247" s="2">
        <f>80+IF(抽出データ!CH247=1,40,0)+IF(抽出データ!CI247=1,20,0)+IF(抽出データ!CJ247=1,20,0)</f>
        <v>100</v>
      </c>
      <c r="CN247" s="2">
        <f>80+IF(抽出データ!CN247=1,10,0)+IF(抽出データ!CO247=1,5,0)+IF(抽出データ!CP247=1,10,0)+12</f>
        <v>97</v>
      </c>
      <c r="CO247" s="2">
        <f>IF(SUM(抽出データ!CT247:CW247)&gt;0,120,100)</f>
        <v>120</v>
      </c>
      <c r="CQ247" s="2">
        <f t="shared" si="70"/>
        <v>85.3</v>
      </c>
    </row>
    <row r="248" spans="1:95">
      <c r="A248" s="2">
        <v>1980</v>
      </c>
      <c r="B248" s="2">
        <v>360</v>
      </c>
      <c r="C248" s="2">
        <v>3</v>
      </c>
      <c r="D248" s="2">
        <f t="shared" si="54"/>
        <v>120</v>
      </c>
      <c r="E248" s="4" t="s">
        <v>115</v>
      </c>
      <c r="F248" s="2">
        <f>IF(抽出データ!S248-2&lt;0,0,抽出データ!S248-2)</f>
        <v>0</v>
      </c>
      <c r="G248" s="2">
        <f>IF(抽出データ!T248-2&lt;0,0,抽出データ!T248-2)</f>
        <v>1</v>
      </c>
      <c r="H248" s="2">
        <f>IF(抽出データ!U248-2&lt;0,0,抽出データ!U248-2)</f>
        <v>0</v>
      </c>
      <c r="I248" s="2">
        <f>IF(抽出データ!V248-2&lt;0,0,抽出データ!V248-2)</f>
        <v>2</v>
      </c>
      <c r="J248" s="2">
        <f>MIN(2,IF(抽出データ!W248-2&lt;0,0,抽出データ!W248-2))</f>
        <v>0</v>
      </c>
      <c r="K248" s="2">
        <f>IF(抽出データ!X248-2&lt;0,0,抽出データ!X248-2)</f>
        <v>0</v>
      </c>
      <c r="L248" s="2">
        <f>IF(抽出データ!Y248-2&lt;0,0,抽出データ!Y248-2)</f>
        <v>0</v>
      </c>
      <c r="M248" s="2">
        <f>IF(抽出データ!Z248-2&lt;0,0,抽出データ!Z248-2)</f>
        <v>0</v>
      </c>
      <c r="N248" s="2">
        <f>IF(抽出データ!AB248-2&lt;0,0,抽出データ!AB248-2)</f>
        <v>0</v>
      </c>
      <c r="O248" s="2">
        <f>IF(抽出データ!AC248-2&lt;0,0,抽出データ!AC248-2)</f>
        <v>2</v>
      </c>
      <c r="P248" s="2">
        <f>IF(抽出データ!AD248-2&lt;0,0,抽出データ!AD248-2)</f>
        <v>1</v>
      </c>
      <c r="Q248" s="2">
        <f>IF(抽出データ!AE248-2&lt;0,0,抽出データ!AE248-2)</f>
        <v>2</v>
      </c>
      <c r="R248" s="2">
        <f>IF(抽出データ!AF248-2&lt;0,0,抽出データ!AF248-2)</f>
        <v>1</v>
      </c>
      <c r="S248" s="2">
        <f>IF(抽出データ!AG248-2&lt;0,0,抽出データ!AG248-2)</f>
        <v>0</v>
      </c>
      <c r="T248" s="2">
        <f>IF(抽出データ!AH248-2&lt;0,0,抽出データ!AH248-2)</f>
        <v>0</v>
      </c>
      <c r="U248" s="2">
        <f>IF(抽出データ!AI248-2&lt;0,0,抽出データ!AI248-2)</f>
        <v>0</v>
      </c>
      <c r="V248" s="2">
        <f>IF(抽出データ!AJ248-2&lt;0,0,抽出データ!AJ248-2)</f>
        <v>0</v>
      </c>
      <c r="W248" s="2">
        <f>IF(抽出データ!AK248-2&lt;0,0,抽出データ!AK248-2)</f>
        <v>0</v>
      </c>
      <c r="X248" s="2">
        <f>IF(抽出データ!AL248-2&lt;0,0,抽出データ!AL248-2)</f>
        <v>0</v>
      </c>
      <c r="Y248" s="2">
        <f>IF(抽出データ!AM248-2&lt;0,0,抽出データ!AM248-2)</f>
        <v>1</v>
      </c>
      <c r="Z248" s="2">
        <f>IF(抽出データ!AN248-2&lt;0,0,抽出データ!AN248-2)</f>
        <v>0</v>
      </c>
      <c r="AA248" s="2">
        <f>IF(抽出データ!AO248-2&lt;0,0,抽出データ!AO248-2)</f>
        <v>1</v>
      </c>
      <c r="AB248" s="2">
        <f>IF(抽出データ!AP248-2&lt;0,0,抽出データ!AP248-2)</f>
        <v>2</v>
      </c>
      <c r="AC248" s="2">
        <f>IF(抽出データ!AQ248-2&lt;0,0,抽出データ!AQ248-2)</f>
        <v>2</v>
      </c>
      <c r="AD248" s="2">
        <f>IF(抽出データ!AR248-2&lt;=0,1,2)</f>
        <v>1</v>
      </c>
      <c r="AE248" s="2">
        <f>IF(抽出データ!AS248-2&lt;=0,1,2)</f>
        <v>1</v>
      </c>
      <c r="AF248" s="2">
        <f>IF(抽出データ!AT248-2&lt;=0,1,2)</f>
        <v>1</v>
      </c>
      <c r="AG248" s="2">
        <f>IF(抽出データ!AU248-2&lt;=0,1,2)</f>
        <v>1</v>
      </c>
      <c r="AH248" s="2">
        <f>IF(抽出データ!AV248-2&lt;=0,1,2)</f>
        <v>1</v>
      </c>
      <c r="AI248" s="2">
        <f>IF(抽出データ!AW248-2&lt;=0,1,2)</f>
        <v>1</v>
      </c>
      <c r="AJ248" s="2">
        <f>IF(抽出データ!AX248-2&lt;=0,1,2)</f>
        <v>1</v>
      </c>
      <c r="AK248" s="2">
        <f>IF(抽出データ!AY248-2&lt;=0,1,2)</f>
        <v>1</v>
      </c>
      <c r="AL248" s="2">
        <f>IF(抽出データ!AZ248-2&lt;0,0,抽出データ!AZ248-2)</f>
        <v>0</v>
      </c>
      <c r="AM248" s="2">
        <f>IF(抽出データ!BB248-2&lt;0,0,抽出データ!BB248-2)</f>
        <v>0</v>
      </c>
      <c r="AN248" s="2">
        <f>IF(抽出データ!BD248-2&lt;0,0,抽出データ!BD248-2)</f>
        <v>0</v>
      </c>
      <c r="AO248" s="2">
        <f>MIN(2,IF(抽出データ!BE248-2&lt;0,0,抽出データ!BE248-2))</f>
        <v>0</v>
      </c>
      <c r="AP248" s="2">
        <f>IF(抽出データ!BF248-2&lt;0,0,抽出データ!BF248-2)</f>
        <v>0</v>
      </c>
      <c r="AQ248" s="2">
        <f>IF(抽出データ!BG248-2&lt;0,0,抽出データ!BG248-2)</f>
        <v>0</v>
      </c>
      <c r="AR248" s="2">
        <f>IF(抽出データ!BH248-2&lt;0,0,抽出データ!BH248-2)</f>
        <v>0</v>
      </c>
      <c r="AS248" s="2">
        <f t="shared" si="55"/>
        <v>0</v>
      </c>
      <c r="AT248" s="2">
        <f>IF(抽出データ!DB248-2&lt;=0,1,2)</f>
        <v>1</v>
      </c>
      <c r="AU248" s="2">
        <f>IF(抽出データ!DD248-2&lt;0,0,抽出データ!DD248-2)</f>
        <v>0</v>
      </c>
      <c r="AV248" s="2">
        <f>IF(抽出データ!DE248-2&lt;0,0,抽出データ!DE248-2)</f>
        <v>0</v>
      </c>
      <c r="AW248" s="2">
        <f>IF(抽出データ!DF248-2&lt;0,0,IF(抽出データ!DF248&gt;3,2,1))</f>
        <v>1</v>
      </c>
      <c r="AX248" s="2">
        <f>IF(抽出データ!DG248-2&lt;=0,1,2)</f>
        <v>1</v>
      </c>
      <c r="AY248" s="8">
        <v>1</v>
      </c>
      <c r="AZ248" s="2">
        <v>2</v>
      </c>
      <c r="BA248" s="2">
        <v>2</v>
      </c>
      <c r="BB248" s="2">
        <v>1</v>
      </c>
      <c r="BC248" s="2">
        <v>1</v>
      </c>
      <c r="BD248" s="2">
        <v>1</v>
      </c>
      <c r="BE248" s="2">
        <v>1</v>
      </c>
      <c r="BF248" s="2">
        <v>1</v>
      </c>
      <c r="BG248" s="2">
        <v>1</v>
      </c>
      <c r="BH248" s="2">
        <v>0</v>
      </c>
      <c r="BI248" s="4" t="s">
        <v>445</v>
      </c>
      <c r="BJ248" s="2">
        <v>1</v>
      </c>
      <c r="BK248" s="2">
        <v>0</v>
      </c>
      <c r="BL248" s="2">
        <v>3</v>
      </c>
      <c r="BO248" s="2">
        <v>5</v>
      </c>
      <c r="BP248" s="2">
        <v>5</v>
      </c>
      <c r="BQ248" s="2">
        <v>5</v>
      </c>
      <c r="BR248" s="2">
        <v>5</v>
      </c>
      <c r="BS248" s="2">
        <v>5</v>
      </c>
      <c r="BT248" s="2">
        <v>5</v>
      </c>
      <c r="BV248" s="2">
        <f t="shared" si="56"/>
        <v>26</v>
      </c>
      <c r="BW248" s="2">
        <f t="shared" si="57"/>
        <v>11</v>
      </c>
      <c r="BX248" s="2">
        <f t="shared" si="58"/>
        <v>9</v>
      </c>
      <c r="BY248" s="2">
        <f t="shared" si="59"/>
        <v>6</v>
      </c>
      <c r="BZ248" s="2">
        <f t="shared" si="60"/>
        <v>21</v>
      </c>
      <c r="CA248" s="2">
        <f t="shared" si="61"/>
        <v>5</v>
      </c>
      <c r="CB248" s="2">
        <f t="shared" si="62"/>
        <v>5</v>
      </c>
      <c r="CC248" s="2">
        <f t="shared" si="63"/>
        <v>7</v>
      </c>
      <c r="CD248" s="2">
        <f t="shared" si="64"/>
        <v>11</v>
      </c>
      <c r="CE248" s="2">
        <f t="shared" si="65"/>
        <v>13</v>
      </c>
      <c r="CF248" s="2">
        <f t="shared" si="66"/>
        <v>9</v>
      </c>
      <c r="CG248" s="2">
        <f t="shared" si="67"/>
        <v>8</v>
      </c>
      <c r="CH248" s="2">
        <f t="shared" si="71"/>
        <v>3</v>
      </c>
      <c r="CI248" s="2">
        <f t="shared" si="68"/>
        <v>4</v>
      </c>
      <c r="CJ248" s="2">
        <f t="shared" si="69"/>
        <v>7</v>
      </c>
      <c r="CK248" s="2">
        <f>55+IF(抽出データ!BJ248=1,60,0)+IF(抽出データ!BK248=1,25,0)+IF(抽出データ!BM248=1,5,0)+IF(抽出データ!BL248=1,5,0)+IF(抽出データ!BN248=1,5,0)</f>
        <v>55</v>
      </c>
      <c r="CL248" s="2">
        <f>(80+IF(抽出データ!BR248=1,12,0)+IF(SUM(抽出データ!BS248:BV248,抽出データ!CB248)&gt;1,22,IF(SUM(抽出データ!BS248:BV248,抽出データ!CB248)=1,11,0)))</f>
        <v>80</v>
      </c>
      <c r="CM248" s="2">
        <f>80+IF(抽出データ!CH248=1,40,0)+IF(抽出データ!CI248=1,20,0)+IF(抽出データ!CJ248=1,20,0)</f>
        <v>80</v>
      </c>
      <c r="CN248" s="2">
        <f>80+IF(抽出データ!CN248=1,10,0)+IF(抽出データ!CO248=1,5,0)+IF(抽出データ!CP248=1,10,0)+12</f>
        <v>92</v>
      </c>
      <c r="CO248" s="2">
        <f>IF(SUM(抽出データ!CT248:CW248)&gt;0,120,100)</f>
        <v>100</v>
      </c>
      <c r="CQ248" s="2">
        <f t="shared" si="70"/>
        <v>72.2</v>
      </c>
    </row>
    <row r="249" spans="1:95">
      <c r="A249" s="2">
        <v>2000</v>
      </c>
      <c r="B249" s="2">
        <v>3000</v>
      </c>
      <c r="C249" s="2">
        <v>5</v>
      </c>
      <c r="D249" s="2">
        <f t="shared" si="54"/>
        <v>600</v>
      </c>
      <c r="E249" s="4" t="s">
        <v>84</v>
      </c>
      <c r="F249" s="2">
        <f>IF(抽出データ!S249-2&lt;0,0,抽出データ!S249-2)</f>
        <v>2</v>
      </c>
      <c r="G249" s="2">
        <f>IF(抽出データ!T249-2&lt;0,0,抽出データ!T249-2)</f>
        <v>2</v>
      </c>
      <c r="H249" s="2">
        <f>IF(抽出データ!U249-2&lt;0,0,抽出データ!U249-2)</f>
        <v>1</v>
      </c>
      <c r="I249" s="2">
        <f>IF(抽出データ!V249-2&lt;0,0,抽出データ!V249-2)</f>
        <v>2</v>
      </c>
      <c r="J249" s="2">
        <f>MIN(2,IF(抽出データ!W249-2&lt;0,0,抽出データ!W249-2))</f>
        <v>1</v>
      </c>
      <c r="K249" s="2">
        <f>IF(抽出データ!X249-2&lt;0,0,抽出データ!X249-2)</f>
        <v>0</v>
      </c>
      <c r="L249" s="2">
        <f>IF(抽出データ!Y249-2&lt;0,0,抽出データ!Y249-2)</f>
        <v>1</v>
      </c>
      <c r="M249" s="2">
        <f>IF(抽出データ!Z249-2&lt;0,0,抽出データ!Z249-2)</f>
        <v>1</v>
      </c>
      <c r="N249" s="2">
        <f>IF(抽出データ!AB249-2&lt;0,0,抽出データ!AB249-2)</f>
        <v>1</v>
      </c>
      <c r="O249" s="2">
        <f>IF(抽出データ!AC249-2&lt;0,0,抽出データ!AC249-2)</f>
        <v>2</v>
      </c>
      <c r="P249" s="2">
        <f>IF(抽出データ!AD249-2&lt;0,0,抽出データ!AD249-2)</f>
        <v>2</v>
      </c>
      <c r="Q249" s="2">
        <f>IF(抽出データ!AE249-2&lt;0,0,抽出データ!AE249-2)</f>
        <v>2</v>
      </c>
      <c r="R249" s="2">
        <f>IF(抽出データ!AF249-2&lt;0,0,抽出データ!AF249-2)</f>
        <v>1</v>
      </c>
      <c r="S249" s="2">
        <f>IF(抽出データ!AG249-2&lt;0,0,抽出データ!AG249-2)</f>
        <v>1</v>
      </c>
      <c r="T249" s="2">
        <f>IF(抽出データ!AH249-2&lt;0,0,抽出データ!AH249-2)</f>
        <v>2</v>
      </c>
      <c r="U249" s="2">
        <f>IF(抽出データ!AI249-2&lt;0,0,抽出データ!AI249-2)</f>
        <v>2</v>
      </c>
      <c r="V249" s="2">
        <f>IF(抽出データ!AJ249-2&lt;0,0,抽出データ!AJ249-2)</f>
        <v>2</v>
      </c>
      <c r="W249" s="2">
        <f>IF(抽出データ!AK249-2&lt;0,0,抽出データ!AK249-2)</f>
        <v>2</v>
      </c>
      <c r="X249" s="2">
        <f>IF(抽出データ!AL249-2&lt;0,0,抽出データ!AL249-2)</f>
        <v>2</v>
      </c>
      <c r="Y249" s="2">
        <f>IF(抽出データ!AM249-2&lt;0,0,抽出データ!AM249-2)</f>
        <v>2</v>
      </c>
      <c r="Z249" s="2">
        <f>IF(抽出データ!AN249-2&lt;0,0,抽出データ!AN249-2)</f>
        <v>2</v>
      </c>
      <c r="AA249" s="2">
        <f>IF(抽出データ!AO249-2&lt;0,0,抽出データ!AO249-2)</f>
        <v>2</v>
      </c>
      <c r="AB249" s="2">
        <f>IF(抽出データ!AP249-2&lt;0,0,抽出データ!AP249-2)</f>
        <v>2</v>
      </c>
      <c r="AC249" s="2">
        <f>IF(抽出データ!AQ249-2&lt;0,0,抽出データ!AQ249-2)</f>
        <v>2</v>
      </c>
      <c r="AD249" s="2">
        <f>IF(抽出データ!AR249-2&lt;=0,1,2)</f>
        <v>1</v>
      </c>
      <c r="AE249" s="2">
        <f>IF(抽出データ!AS249-2&lt;=0,1,2)</f>
        <v>1</v>
      </c>
      <c r="AF249" s="2">
        <f>IF(抽出データ!AT249-2&lt;=0,1,2)</f>
        <v>2</v>
      </c>
      <c r="AG249" s="2">
        <f>IF(抽出データ!AU249-2&lt;=0,1,2)</f>
        <v>2</v>
      </c>
      <c r="AH249" s="2">
        <f>IF(抽出データ!AV249-2&lt;=0,1,2)</f>
        <v>2</v>
      </c>
      <c r="AI249" s="2">
        <f>IF(抽出データ!AW249-2&lt;=0,1,2)</f>
        <v>1</v>
      </c>
      <c r="AJ249" s="2">
        <f>IF(抽出データ!AX249-2&lt;=0,1,2)</f>
        <v>2</v>
      </c>
      <c r="AK249" s="2">
        <f>IF(抽出データ!AY249-2&lt;=0,1,2)</f>
        <v>2</v>
      </c>
      <c r="AL249" s="2">
        <f>IF(抽出データ!AZ249-2&lt;0,0,抽出データ!AZ249-2)</f>
        <v>1</v>
      </c>
      <c r="AM249" s="2">
        <f>IF(抽出データ!BB249-2&lt;0,0,抽出データ!BB249-2)</f>
        <v>1</v>
      </c>
      <c r="AN249" s="2">
        <f>IF(抽出データ!BD249-2&lt;0,0,抽出データ!BD249-2)</f>
        <v>2</v>
      </c>
      <c r="AO249" s="2">
        <f>MIN(2,IF(抽出データ!BE249-2&lt;0,0,抽出データ!BE249-2))</f>
        <v>0</v>
      </c>
      <c r="AP249" s="2">
        <f>IF(抽出データ!BF249-2&lt;0,0,抽出データ!BF249-2)</f>
        <v>1</v>
      </c>
      <c r="AQ249" s="2">
        <f>IF(抽出データ!BG249-2&lt;0,0,抽出データ!BG249-2)</f>
        <v>1</v>
      </c>
      <c r="AR249" s="2">
        <f>IF(抽出データ!BH249-2&lt;0,0,抽出データ!BH249-2)</f>
        <v>0</v>
      </c>
      <c r="AS249" s="2">
        <f t="shared" si="55"/>
        <v>0</v>
      </c>
      <c r="AT249" s="2">
        <f>IF(抽出データ!DB249-2&lt;=0,1,2)</f>
        <v>1</v>
      </c>
      <c r="AU249" s="2">
        <f>IF(抽出データ!DD249-2&lt;0,0,抽出データ!DD249-2)</f>
        <v>2</v>
      </c>
      <c r="AV249" s="2">
        <f>IF(抽出データ!DE249-2&lt;0,0,抽出データ!DE249-2)</f>
        <v>1</v>
      </c>
      <c r="AW249" s="2">
        <f>IF(抽出データ!DF249-2&lt;0,0,IF(抽出データ!DF249&gt;3,2,1))</f>
        <v>1</v>
      </c>
      <c r="AX249" s="2">
        <f>IF(抽出データ!DG249-2&lt;=0,1,2)</f>
        <v>2</v>
      </c>
      <c r="AY249" s="8">
        <v>4</v>
      </c>
      <c r="AZ249" s="2">
        <v>3</v>
      </c>
      <c r="BA249" s="2">
        <v>3</v>
      </c>
      <c r="BI249" s="4" t="s">
        <v>445</v>
      </c>
      <c r="BJ249" s="2">
        <v>2</v>
      </c>
      <c r="BL249" s="2">
        <v>3</v>
      </c>
      <c r="BO249" s="2">
        <v>3</v>
      </c>
      <c r="BP249" s="2">
        <v>5</v>
      </c>
      <c r="BQ249" s="2">
        <v>5</v>
      </c>
      <c r="BR249" s="2">
        <v>5</v>
      </c>
      <c r="BS249" s="2">
        <v>5</v>
      </c>
      <c r="BT249" s="2">
        <v>5</v>
      </c>
      <c r="BV249" s="2">
        <f t="shared" si="56"/>
        <v>67.5</v>
      </c>
      <c r="BW249" s="2">
        <f t="shared" si="57"/>
        <v>35</v>
      </c>
      <c r="BX249" s="2">
        <f t="shared" si="58"/>
        <v>11</v>
      </c>
      <c r="BY249" s="2">
        <f t="shared" si="59"/>
        <v>18</v>
      </c>
      <c r="BZ249" s="2">
        <f t="shared" si="60"/>
        <v>38</v>
      </c>
      <c r="CA249" s="2">
        <f t="shared" si="61"/>
        <v>19</v>
      </c>
      <c r="CB249" s="2">
        <f t="shared" si="62"/>
        <v>12</v>
      </c>
      <c r="CC249" s="2">
        <f t="shared" si="63"/>
        <v>19</v>
      </c>
      <c r="CD249" s="2">
        <f t="shared" si="64"/>
        <v>23</v>
      </c>
      <c r="CE249" s="2">
        <f t="shared" si="65"/>
        <v>20</v>
      </c>
      <c r="CF249" s="2">
        <f t="shared" si="66"/>
        <v>13</v>
      </c>
      <c r="CG249" s="2">
        <f t="shared" si="67"/>
        <v>27</v>
      </c>
      <c r="CH249" s="2">
        <f t="shared" si="71"/>
        <v>5</v>
      </c>
      <c r="CI249" s="2">
        <f t="shared" si="68"/>
        <v>10</v>
      </c>
      <c r="CJ249" s="2">
        <f t="shared" si="69"/>
        <v>28.5</v>
      </c>
      <c r="CK249" s="2">
        <f>55+IF(抽出データ!BJ249=1,60,0)+IF(抽出データ!BK249=1,25,0)+IF(抽出データ!BM249=1,5,0)+IF(抽出データ!BL249=1,5,0)+IF(抽出データ!BN249=1,5,0)</f>
        <v>80</v>
      </c>
      <c r="CL249" s="2">
        <f>(80+IF(抽出データ!BR249=1,12,0)+IF(SUM(抽出データ!BS249:BV249,抽出データ!CB249)&gt;1,22,IF(SUM(抽出データ!BS249:BV249,抽出データ!CB249)=1,11,0)))</f>
        <v>91</v>
      </c>
      <c r="CM249" s="2">
        <f>80+IF(抽出データ!CH249=1,40,0)+IF(抽出データ!CI249=1,20,0)+IF(抽出データ!CJ249=1,20,0)</f>
        <v>80</v>
      </c>
      <c r="CN249" s="2">
        <f>80+IF(抽出データ!CN249=1,10,0)+IF(抽出データ!CO249=1,5,0)+IF(抽出データ!CP249=1,10,0)+12</f>
        <v>92</v>
      </c>
      <c r="CO249" s="2">
        <f>IF(SUM(抽出データ!CT249:CW249)&gt;0,120,100)</f>
        <v>100</v>
      </c>
      <c r="CQ249" s="2">
        <f t="shared" si="70"/>
        <v>85.5</v>
      </c>
    </row>
    <row r="250" spans="1:95">
      <c r="A250" s="2">
        <v>1975</v>
      </c>
      <c r="B250" s="2">
        <v>200</v>
      </c>
      <c r="C250" s="2">
        <v>4</v>
      </c>
      <c r="D250" s="2">
        <f t="shared" si="54"/>
        <v>50</v>
      </c>
      <c r="E250" s="4" t="s">
        <v>57</v>
      </c>
      <c r="F250" s="2">
        <f>IF(抽出データ!S250-2&lt;0,0,抽出データ!S250-2)</f>
        <v>2</v>
      </c>
      <c r="G250" s="2">
        <f>IF(抽出データ!T250-2&lt;0,0,抽出データ!T250-2)</f>
        <v>0</v>
      </c>
      <c r="H250" s="2">
        <f>IF(抽出データ!U250-2&lt;0,0,抽出データ!U250-2)</f>
        <v>0</v>
      </c>
      <c r="I250" s="2">
        <f>IF(抽出データ!V250-2&lt;0,0,抽出データ!V250-2)</f>
        <v>2</v>
      </c>
      <c r="J250" s="2">
        <f>MIN(2,IF(抽出データ!W250-2&lt;0,0,抽出データ!W250-2))</f>
        <v>0</v>
      </c>
      <c r="K250" s="2">
        <f>IF(抽出データ!X250-2&lt;0,0,抽出データ!X250-2)</f>
        <v>0</v>
      </c>
      <c r="L250" s="2">
        <f>IF(抽出データ!Y250-2&lt;0,0,抽出データ!Y250-2)</f>
        <v>0</v>
      </c>
      <c r="M250" s="2">
        <f>IF(抽出データ!Z250-2&lt;0,0,抽出データ!Z250-2)</f>
        <v>0</v>
      </c>
      <c r="N250" s="2">
        <f>IF(抽出データ!AB250-2&lt;0,0,抽出データ!AB250-2)</f>
        <v>0</v>
      </c>
      <c r="O250" s="2">
        <f>IF(抽出データ!AC250-2&lt;0,0,抽出データ!AC250-2)</f>
        <v>2</v>
      </c>
      <c r="P250" s="2">
        <f>IF(抽出データ!AD250-2&lt;0,0,抽出データ!AD250-2)</f>
        <v>2</v>
      </c>
      <c r="Q250" s="2">
        <f>IF(抽出データ!AE250-2&lt;0,0,抽出データ!AE250-2)</f>
        <v>2</v>
      </c>
      <c r="R250" s="2">
        <f>IF(抽出データ!AF250-2&lt;0,0,抽出データ!AF250-2)</f>
        <v>0</v>
      </c>
      <c r="S250" s="2">
        <f>IF(抽出データ!AG250-2&lt;0,0,抽出データ!AG250-2)</f>
        <v>0</v>
      </c>
      <c r="T250" s="2">
        <f>IF(抽出データ!AH250-2&lt;0,0,抽出データ!AH250-2)</f>
        <v>0</v>
      </c>
      <c r="U250" s="2">
        <f>IF(抽出データ!AI250-2&lt;0,0,抽出データ!AI250-2)</f>
        <v>0</v>
      </c>
      <c r="V250" s="2">
        <f>IF(抽出データ!AJ250-2&lt;0,0,抽出データ!AJ250-2)</f>
        <v>0</v>
      </c>
      <c r="W250" s="2">
        <f>IF(抽出データ!AK250-2&lt;0,0,抽出データ!AK250-2)</f>
        <v>0</v>
      </c>
      <c r="X250" s="2">
        <f>IF(抽出データ!AL250-2&lt;0,0,抽出データ!AL250-2)</f>
        <v>1</v>
      </c>
      <c r="Y250" s="2">
        <f>IF(抽出データ!AM250-2&lt;0,0,抽出データ!AM250-2)</f>
        <v>1</v>
      </c>
      <c r="Z250" s="2">
        <f>IF(抽出データ!AN250-2&lt;0,0,抽出データ!AN250-2)</f>
        <v>0</v>
      </c>
      <c r="AA250" s="2">
        <f>IF(抽出データ!AO250-2&lt;0,0,抽出データ!AO250-2)</f>
        <v>0</v>
      </c>
      <c r="AB250" s="2">
        <f>IF(抽出データ!AP250-2&lt;0,0,抽出データ!AP250-2)</f>
        <v>2</v>
      </c>
      <c r="AC250" s="2">
        <f>IF(抽出データ!AQ250-2&lt;0,0,抽出データ!AQ250-2)</f>
        <v>2</v>
      </c>
      <c r="AD250" s="2">
        <f>IF(抽出データ!AR250-2&lt;=0,1,2)</f>
        <v>1</v>
      </c>
      <c r="AE250" s="2">
        <f>IF(抽出データ!AS250-2&lt;=0,1,2)</f>
        <v>2</v>
      </c>
      <c r="AF250" s="2">
        <f>IF(抽出データ!AT250-2&lt;=0,1,2)</f>
        <v>1</v>
      </c>
      <c r="AG250" s="2">
        <f>IF(抽出データ!AU250-2&lt;=0,1,2)</f>
        <v>1</v>
      </c>
      <c r="AH250" s="2">
        <f>IF(抽出データ!AV250-2&lt;=0,1,2)</f>
        <v>1</v>
      </c>
      <c r="AI250" s="2">
        <f>IF(抽出データ!AW250-2&lt;=0,1,2)</f>
        <v>1</v>
      </c>
      <c r="AJ250" s="2">
        <f>IF(抽出データ!AX250-2&lt;=0,1,2)</f>
        <v>1</v>
      </c>
      <c r="AK250" s="2">
        <f>IF(抽出データ!AY250-2&lt;=0,1,2)</f>
        <v>2</v>
      </c>
      <c r="AL250" s="2">
        <f>IF(抽出データ!AZ250-2&lt;0,0,抽出データ!AZ250-2)</f>
        <v>1</v>
      </c>
      <c r="AM250" s="2">
        <f>IF(抽出データ!BB250-2&lt;0,0,抽出データ!BB250-2)</f>
        <v>0</v>
      </c>
      <c r="AN250" s="2">
        <f>IF(抽出データ!BD250-2&lt;0,0,抽出データ!BD250-2)</f>
        <v>0</v>
      </c>
      <c r="AO250" s="2">
        <f>MIN(2,IF(抽出データ!BE250-2&lt;0,0,抽出データ!BE250-2))</f>
        <v>0</v>
      </c>
      <c r="AP250" s="2">
        <f>IF(抽出データ!BF250-2&lt;0,0,抽出データ!BF250-2)</f>
        <v>0</v>
      </c>
      <c r="AQ250" s="2">
        <f>IF(抽出データ!BG250-2&lt;0,0,抽出データ!BG250-2)</f>
        <v>1</v>
      </c>
      <c r="AR250" s="2">
        <f>IF(抽出データ!BH250-2&lt;0,0,抽出データ!BH250-2)</f>
        <v>1</v>
      </c>
      <c r="AS250" s="2">
        <f t="shared" si="55"/>
        <v>0</v>
      </c>
      <c r="AT250" s="2">
        <f>IF(抽出データ!DB250-2&lt;=0,1,2)</f>
        <v>1</v>
      </c>
      <c r="AU250" s="2">
        <f>IF(抽出データ!DD250-2&lt;0,0,抽出データ!DD250-2)</f>
        <v>0</v>
      </c>
      <c r="AV250" s="2">
        <f>IF(抽出データ!DE250-2&lt;0,0,抽出データ!DE250-2)</f>
        <v>1</v>
      </c>
      <c r="AW250" s="2">
        <f>IF(抽出データ!DF250-2&lt;0,0,IF(抽出データ!DF250&gt;3,2,1))</f>
        <v>2</v>
      </c>
      <c r="AX250" s="2">
        <f>IF(抽出データ!DG250-2&lt;=0,1,2)</f>
        <v>1</v>
      </c>
      <c r="AY250" s="8">
        <v>4</v>
      </c>
      <c r="AZ250" s="2">
        <v>2</v>
      </c>
      <c r="BA250" s="2">
        <v>4</v>
      </c>
      <c r="BI250" s="4" t="s">
        <v>445</v>
      </c>
      <c r="BJ250" s="2">
        <v>1</v>
      </c>
      <c r="BK250" s="2">
        <v>0</v>
      </c>
      <c r="BL250" s="2">
        <v>2</v>
      </c>
      <c r="BN250" s="2">
        <v>10000</v>
      </c>
      <c r="BO250" s="2">
        <v>4</v>
      </c>
      <c r="BP250" s="2">
        <v>4</v>
      </c>
      <c r="BQ250" s="2">
        <v>3</v>
      </c>
      <c r="BR250" s="2">
        <v>4</v>
      </c>
      <c r="BS250" s="2">
        <v>3</v>
      </c>
      <c r="BT250" s="2">
        <v>4</v>
      </c>
      <c r="BV250" s="2">
        <f t="shared" si="56"/>
        <v>36.5</v>
      </c>
      <c r="BW250" s="2">
        <f t="shared" si="57"/>
        <v>13</v>
      </c>
      <c r="BX250" s="2">
        <f t="shared" si="58"/>
        <v>9</v>
      </c>
      <c r="BY250" s="2">
        <f t="shared" si="59"/>
        <v>10</v>
      </c>
      <c r="BZ250" s="2">
        <f t="shared" si="60"/>
        <v>25</v>
      </c>
      <c r="CA250" s="2">
        <f t="shared" si="61"/>
        <v>5</v>
      </c>
      <c r="CB250" s="2">
        <f t="shared" si="62"/>
        <v>7</v>
      </c>
      <c r="CC250" s="2">
        <f t="shared" si="63"/>
        <v>8</v>
      </c>
      <c r="CD250" s="2">
        <f t="shared" si="64"/>
        <v>13</v>
      </c>
      <c r="CE250" s="2">
        <f t="shared" si="65"/>
        <v>12</v>
      </c>
      <c r="CF250" s="2">
        <f t="shared" si="66"/>
        <v>8</v>
      </c>
      <c r="CG250" s="2">
        <f t="shared" si="67"/>
        <v>10</v>
      </c>
      <c r="CH250" s="2">
        <f t="shared" si="71"/>
        <v>5</v>
      </c>
      <c r="CI250" s="2">
        <f t="shared" si="68"/>
        <v>6</v>
      </c>
      <c r="CJ250" s="2">
        <f t="shared" si="69"/>
        <v>12.5</v>
      </c>
      <c r="CK250" s="2">
        <f>55+IF(抽出データ!BJ250=1,60,0)+IF(抽出データ!BK250=1,25,0)+IF(抽出データ!BM250=1,5,0)+IF(抽出データ!BL250=1,5,0)+IF(抽出データ!BN250=1,5,0)</f>
        <v>55</v>
      </c>
      <c r="CL250" s="2">
        <f>(80+IF(抽出データ!BR250=1,12,0)+IF(SUM(抽出データ!BS250:BV250,抽出データ!CB250)&gt;1,22,IF(SUM(抽出データ!BS250:BV250,抽出データ!CB250)=1,11,0)))</f>
        <v>80</v>
      </c>
      <c r="CM250" s="2">
        <f>80+IF(抽出データ!CH250=1,40,0)+IF(抽出データ!CI250=1,20,0)+IF(抽出データ!CJ250=1,20,0)</f>
        <v>80</v>
      </c>
      <c r="CN250" s="2">
        <f>80+IF(抽出データ!CN250=1,10,0)+IF(抽出データ!CO250=1,5,0)+IF(抽出データ!CP250=1,10,0)+12</f>
        <v>92</v>
      </c>
      <c r="CO250" s="2">
        <f>IF(SUM(抽出データ!CT250:CW250)&gt;0,120,100)</f>
        <v>100</v>
      </c>
      <c r="CQ250" s="2">
        <f t="shared" si="70"/>
        <v>72.2</v>
      </c>
    </row>
    <row r="251" spans="1:95">
      <c r="A251" s="2">
        <v>2005</v>
      </c>
      <c r="B251" s="2">
        <v>1900</v>
      </c>
      <c r="C251" s="2">
        <v>4</v>
      </c>
      <c r="D251" s="2">
        <f t="shared" si="54"/>
        <v>475</v>
      </c>
      <c r="E251" s="4" t="s">
        <v>62</v>
      </c>
      <c r="F251" s="2">
        <f>IF(抽出データ!S251-2&lt;0,0,抽出データ!S251-2)</f>
        <v>2</v>
      </c>
      <c r="G251" s="2">
        <f>IF(抽出データ!T251-2&lt;0,0,抽出データ!T251-2)</f>
        <v>1</v>
      </c>
      <c r="H251" s="2">
        <f>IF(抽出データ!U251-2&lt;0,0,抽出データ!U251-2)</f>
        <v>1</v>
      </c>
      <c r="I251" s="2">
        <f>IF(抽出データ!V251-2&lt;0,0,抽出データ!V251-2)</f>
        <v>0</v>
      </c>
      <c r="J251" s="2">
        <f>MIN(2,IF(抽出データ!W251-2&lt;0,0,抽出データ!W251-2))</f>
        <v>1</v>
      </c>
      <c r="K251" s="2">
        <f>IF(抽出データ!X251-2&lt;0,0,抽出データ!X251-2)</f>
        <v>0</v>
      </c>
      <c r="L251" s="2">
        <f>IF(抽出データ!Y251-2&lt;0,0,抽出データ!Y251-2)</f>
        <v>0</v>
      </c>
      <c r="M251" s="2">
        <f>IF(抽出データ!Z251-2&lt;0,0,抽出データ!Z251-2)</f>
        <v>0</v>
      </c>
      <c r="N251" s="2">
        <f>IF(抽出データ!AB251-2&lt;0,0,抽出データ!AB251-2)</f>
        <v>0</v>
      </c>
      <c r="O251" s="2">
        <f>IF(抽出データ!AC251-2&lt;0,0,抽出データ!AC251-2)</f>
        <v>2</v>
      </c>
      <c r="P251" s="2">
        <f>IF(抽出データ!AD251-2&lt;0,0,抽出データ!AD251-2)</f>
        <v>1</v>
      </c>
      <c r="Q251" s="2">
        <f>IF(抽出データ!AE251-2&lt;0,0,抽出データ!AE251-2)</f>
        <v>1</v>
      </c>
      <c r="R251" s="2">
        <f>IF(抽出データ!AF251-2&lt;0,0,抽出データ!AF251-2)</f>
        <v>1</v>
      </c>
      <c r="S251" s="2">
        <f>IF(抽出データ!AG251-2&lt;0,0,抽出データ!AG251-2)</f>
        <v>1</v>
      </c>
      <c r="T251" s="2">
        <f>IF(抽出データ!AH251-2&lt;0,0,抽出データ!AH251-2)</f>
        <v>0</v>
      </c>
      <c r="U251" s="2">
        <f>IF(抽出データ!AI251-2&lt;0,0,抽出データ!AI251-2)</f>
        <v>1</v>
      </c>
      <c r="V251" s="2">
        <f>IF(抽出データ!AJ251-2&lt;0,0,抽出データ!AJ251-2)</f>
        <v>1</v>
      </c>
      <c r="W251" s="2">
        <f>IF(抽出データ!AK251-2&lt;0,0,抽出データ!AK251-2)</f>
        <v>2</v>
      </c>
      <c r="X251" s="2">
        <f>IF(抽出データ!AL251-2&lt;0,0,抽出データ!AL251-2)</f>
        <v>2</v>
      </c>
      <c r="Y251" s="2">
        <f>IF(抽出データ!AM251-2&lt;0,0,抽出データ!AM251-2)</f>
        <v>1</v>
      </c>
      <c r="Z251" s="2">
        <f>IF(抽出データ!AN251-2&lt;0,0,抽出データ!AN251-2)</f>
        <v>0</v>
      </c>
      <c r="AA251" s="2">
        <f>IF(抽出データ!AO251-2&lt;0,0,抽出データ!AO251-2)</f>
        <v>1</v>
      </c>
      <c r="AB251" s="2">
        <f>IF(抽出データ!AP251-2&lt;0,0,抽出データ!AP251-2)</f>
        <v>1</v>
      </c>
      <c r="AC251" s="2">
        <f>IF(抽出データ!AQ251-2&lt;0,0,抽出データ!AQ251-2)</f>
        <v>1</v>
      </c>
      <c r="AD251" s="2">
        <f>IF(抽出データ!AR251-2&lt;=0,1,2)</f>
        <v>1</v>
      </c>
      <c r="AE251" s="2">
        <f>IF(抽出データ!AS251-2&lt;=0,1,2)</f>
        <v>1</v>
      </c>
      <c r="AF251" s="2">
        <f>IF(抽出データ!AT251-2&lt;=0,1,2)</f>
        <v>1</v>
      </c>
      <c r="AG251" s="2">
        <f>IF(抽出データ!AU251-2&lt;=0,1,2)</f>
        <v>1</v>
      </c>
      <c r="AH251" s="2">
        <f>IF(抽出データ!AV251-2&lt;=0,1,2)</f>
        <v>1</v>
      </c>
      <c r="AI251" s="2">
        <f>IF(抽出データ!AW251-2&lt;=0,1,2)</f>
        <v>2</v>
      </c>
      <c r="AJ251" s="2">
        <f>IF(抽出データ!AX251-2&lt;=0,1,2)</f>
        <v>1</v>
      </c>
      <c r="AK251" s="2">
        <f>IF(抽出データ!AY251-2&lt;=0,1,2)</f>
        <v>1</v>
      </c>
      <c r="AL251" s="2">
        <f>IF(抽出データ!AZ251-2&lt;0,0,抽出データ!AZ251-2)</f>
        <v>1</v>
      </c>
      <c r="AM251" s="2">
        <f>IF(抽出データ!BB251-2&lt;0,0,抽出データ!BB251-2)</f>
        <v>0</v>
      </c>
      <c r="AN251" s="2">
        <f>IF(抽出データ!BD251-2&lt;0,0,抽出データ!BD251-2)</f>
        <v>2</v>
      </c>
      <c r="AO251" s="2">
        <f>MIN(2,IF(抽出データ!BE251-2&lt;0,0,抽出データ!BE251-2))</f>
        <v>1</v>
      </c>
      <c r="AP251" s="2">
        <f>IF(抽出データ!BF251-2&lt;0,0,抽出データ!BF251-2)</f>
        <v>1</v>
      </c>
      <c r="AQ251" s="2">
        <f>IF(抽出データ!BG251-2&lt;0,0,抽出データ!BG251-2)</f>
        <v>1</v>
      </c>
      <c r="AR251" s="2">
        <f>IF(抽出データ!BH251-2&lt;0,0,抽出データ!BH251-2)</f>
        <v>1</v>
      </c>
      <c r="AS251" s="2">
        <f t="shared" si="55"/>
        <v>0</v>
      </c>
      <c r="AT251" s="2">
        <f>IF(抽出データ!DB251-2&lt;=0,1,2)</f>
        <v>1</v>
      </c>
      <c r="AU251" s="2">
        <f>IF(抽出データ!DD251-2&lt;0,0,抽出データ!DD251-2)</f>
        <v>1</v>
      </c>
      <c r="AV251" s="2">
        <f>IF(抽出データ!DE251-2&lt;0,0,抽出データ!DE251-2)</f>
        <v>1</v>
      </c>
      <c r="AW251" s="2">
        <f>IF(抽出データ!DF251-2&lt;0,0,IF(抽出データ!DF251&gt;3,2,1))</f>
        <v>1</v>
      </c>
      <c r="AX251" s="2">
        <f>IF(抽出データ!DG251-2&lt;=0,1,2)</f>
        <v>2</v>
      </c>
      <c r="AY251" s="8">
        <v>4</v>
      </c>
      <c r="AZ251" s="2">
        <v>1</v>
      </c>
      <c r="BA251" s="2">
        <v>2</v>
      </c>
      <c r="BB251" s="2">
        <v>0</v>
      </c>
      <c r="BC251" s="2">
        <v>1</v>
      </c>
      <c r="BD251" s="2">
        <v>0</v>
      </c>
      <c r="BE251" s="2">
        <v>1</v>
      </c>
      <c r="BF251" s="2">
        <v>0</v>
      </c>
      <c r="BG251" s="2">
        <v>0</v>
      </c>
      <c r="BH251" s="2">
        <v>0</v>
      </c>
      <c r="BI251" s="4" t="s">
        <v>445</v>
      </c>
      <c r="BJ251" s="2">
        <v>1</v>
      </c>
      <c r="BK251" s="2">
        <v>100</v>
      </c>
      <c r="BL251" s="2">
        <v>1</v>
      </c>
      <c r="BM251" s="2">
        <v>11000</v>
      </c>
      <c r="BO251" s="2">
        <v>5</v>
      </c>
      <c r="BP251" s="2">
        <v>5</v>
      </c>
      <c r="BQ251" s="2">
        <v>5</v>
      </c>
      <c r="BR251" s="2">
        <v>4</v>
      </c>
      <c r="BS251" s="2">
        <v>5</v>
      </c>
      <c r="BT251" s="2">
        <v>3</v>
      </c>
      <c r="BV251" s="2">
        <f t="shared" si="56"/>
        <v>45.5</v>
      </c>
      <c r="BW251" s="2">
        <f t="shared" si="57"/>
        <v>19</v>
      </c>
      <c r="BX251" s="2">
        <f t="shared" si="58"/>
        <v>8</v>
      </c>
      <c r="BY251" s="2">
        <f t="shared" si="59"/>
        <v>14</v>
      </c>
      <c r="BZ251" s="2">
        <f t="shared" si="60"/>
        <v>24</v>
      </c>
      <c r="CA251" s="2">
        <f t="shared" si="61"/>
        <v>9</v>
      </c>
      <c r="CB251" s="2">
        <f t="shared" si="62"/>
        <v>9</v>
      </c>
      <c r="CC251" s="2">
        <f t="shared" si="63"/>
        <v>9</v>
      </c>
      <c r="CD251" s="2">
        <f t="shared" si="64"/>
        <v>15</v>
      </c>
      <c r="CE251" s="2">
        <f t="shared" si="65"/>
        <v>12</v>
      </c>
      <c r="CF251" s="2">
        <f t="shared" si="66"/>
        <v>9</v>
      </c>
      <c r="CG251" s="2">
        <f t="shared" si="67"/>
        <v>16</v>
      </c>
      <c r="CH251" s="2">
        <f t="shared" si="71"/>
        <v>5</v>
      </c>
      <c r="CI251" s="2">
        <f t="shared" si="68"/>
        <v>9</v>
      </c>
      <c r="CJ251" s="2">
        <f t="shared" si="69"/>
        <v>15.5</v>
      </c>
      <c r="CK251" s="2">
        <f>55+IF(抽出データ!BJ251=1,60,0)+IF(抽出データ!BK251=1,25,0)+IF(抽出データ!BM251=1,5,0)+IF(抽出データ!BL251=1,5,0)+IF(抽出データ!BN251=1,5,0)</f>
        <v>60</v>
      </c>
      <c r="CL251" s="2">
        <f>(80+IF(抽出データ!BR251=1,12,0)+IF(SUM(抽出データ!BS251:BV251,抽出データ!CB251)&gt;1,22,IF(SUM(抽出データ!BS251:BV251,抽出データ!CB251)=1,11,0)))</f>
        <v>102</v>
      </c>
      <c r="CM251" s="2">
        <f>80+IF(抽出データ!CH251=1,40,0)+IF(抽出データ!CI251=1,20,0)+IF(抽出データ!CJ251=1,20,0)</f>
        <v>120</v>
      </c>
      <c r="CN251" s="2">
        <f>80+IF(抽出データ!CN251=1,10,0)+IF(抽出データ!CO251=1,5,0)+IF(抽出データ!CP251=1,10,0)+12</f>
        <v>107</v>
      </c>
      <c r="CO251" s="2">
        <f>IF(SUM(抽出データ!CT251:CW251)&gt;0,120,100)</f>
        <v>100</v>
      </c>
      <c r="CQ251" s="2">
        <f t="shared" si="70"/>
        <v>88.3</v>
      </c>
    </row>
    <row r="252" spans="1:95">
      <c r="A252" s="2">
        <v>1990</v>
      </c>
      <c r="B252" s="2">
        <v>400</v>
      </c>
      <c r="C252" s="2">
        <v>3</v>
      </c>
      <c r="D252" s="2">
        <f t="shared" si="54"/>
        <v>133.33333333333334</v>
      </c>
      <c r="E252" s="4" t="s">
        <v>184</v>
      </c>
      <c r="F252" s="2">
        <f>IF(抽出データ!S252-2&lt;0,0,抽出データ!S252-2)</f>
        <v>2</v>
      </c>
      <c r="G252" s="2">
        <f>IF(抽出データ!T252-2&lt;0,0,抽出データ!T252-2)</f>
        <v>0</v>
      </c>
      <c r="H252" s="2">
        <f>IF(抽出データ!U252-2&lt;0,0,抽出データ!U252-2)</f>
        <v>0</v>
      </c>
      <c r="I252" s="2">
        <f>IF(抽出データ!V252-2&lt;0,0,抽出データ!V252-2)</f>
        <v>2</v>
      </c>
      <c r="J252" s="2">
        <f>MIN(2,IF(抽出データ!W252-2&lt;0,0,抽出データ!W252-2))</f>
        <v>0</v>
      </c>
      <c r="K252" s="2">
        <f>IF(抽出データ!X252-2&lt;0,0,抽出データ!X252-2)</f>
        <v>0</v>
      </c>
      <c r="L252" s="2">
        <f>IF(抽出データ!Y252-2&lt;0,0,抽出データ!Y252-2)</f>
        <v>0</v>
      </c>
      <c r="M252" s="2">
        <f>IF(抽出データ!Z252-2&lt;0,0,抽出データ!Z252-2)</f>
        <v>0</v>
      </c>
      <c r="N252" s="2">
        <f>IF(抽出データ!AB252-2&lt;0,0,抽出データ!AB252-2)</f>
        <v>1</v>
      </c>
      <c r="O252" s="2">
        <f>IF(抽出データ!AC252-2&lt;0,0,抽出データ!AC252-2)</f>
        <v>2</v>
      </c>
      <c r="P252" s="2">
        <f>IF(抽出データ!AD252-2&lt;0,0,抽出データ!AD252-2)</f>
        <v>2</v>
      </c>
      <c r="Q252" s="2">
        <f>IF(抽出データ!AE252-2&lt;0,0,抽出データ!AE252-2)</f>
        <v>2</v>
      </c>
      <c r="R252" s="2">
        <f>IF(抽出データ!AF252-2&lt;0,0,抽出データ!AF252-2)</f>
        <v>0</v>
      </c>
      <c r="S252" s="2">
        <f>IF(抽出データ!AG252-2&lt;0,0,抽出データ!AG252-2)</f>
        <v>0</v>
      </c>
      <c r="T252" s="2">
        <f>IF(抽出データ!AH252-2&lt;0,0,抽出データ!AH252-2)</f>
        <v>0</v>
      </c>
      <c r="U252" s="2">
        <f>IF(抽出データ!AI252-2&lt;0,0,抽出データ!AI252-2)</f>
        <v>1</v>
      </c>
      <c r="V252" s="2">
        <f>IF(抽出データ!AJ252-2&lt;0,0,抽出データ!AJ252-2)</f>
        <v>1</v>
      </c>
      <c r="W252" s="2">
        <f>IF(抽出データ!AK252-2&lt;0,0,抽出データ!AK252-2)</f>
        <v>2</v>
      </c>
      <c r="X252" s="2">
        <f>IF(抽出データ!AL252-2&lt;0,0,抽出データ!AL252-2)</f>
        <v>2</v>
      </c>
      <c r="Y252" s="2">
        <f>IF(抽出データ!AM252-2&lt;0,0,抽出データ!AM252-2)</f>
        <v>2</v>
      </c>
      <c r="Z252" s="2">
        <f>IF(抽出データ!AN252-2&lt;0,0,抽出データ!AN252-2)</f>
        <v>1</v>
      </c>
      <c r="AA252" s="2">
        <f>IF(抽出データ!AO252-2&lt;0,0,抽出データ!AO252-2)</f>
        <v>2</v>
      </c>
      <c r="AB252" s="2">
        <f>IF(抽出データ!AP252-2&lt;0,0,抽出データ!AP252-2)</f>
        <v>2</v>
      </c>
      <c r="AC252" s="2">
        <f>IF(抽出データ!AQ252-2&lt;0,0,抽出データ!AQ252-2)</f>
        <v>2</v>
      </c>
      <c r="AD252" s="2">
        <f>IF(抽出データ!AR252-2&lt;=0,1,2)</f>
        <v>1</v>
      </c>
      <c r="AE252" s="2">
        <f>IF(抽出データ!AS252-2&lt;=0,1,2)</f>
        <v>1</v>
      </c>
      <c r="AF252" s="2">
        <f>IF(抽出データ!AT252-2&lt;=0,1,2)</f>
        <v>1</v>
      </c>
      <c r="AG252" s="2">
        <f>IF(抽出データ!AU252-2&lt;=0,1,2)</f>
        <v>1</v>
      </c>
      <c r="AH252" s="2">
        <f>IF(抽出データ!AV252-2&lt;=0,1,2)</f>
        <v>1</v>
      </c>
      <c r="AI252" s="2">
        <f>IF(抽出データ!AW252-2&lt;=0,1,2)</f>
        <v>1</v>
      </c>
      <c r="AJ252" s="2">
        <f>IF(抽出データ!AX252-2&lt;=0,1,2)</f>
        <v>2</v>
      </c>
      <c r="AK252" s="2">
        <f>IF(抽出データ!AY252-2&lt;=0,1,2)</f>
        <v>1</v>
      </c>
      <c r="AL252" s="2">
        <f>IF(抽出データ!AZ252-2&lt;0,0,抽出データ!AZ252-2)</f>
        <v>0</v>
      </c>
      <c r="AM252" s="2">
        <f>IF(抽出データ!BB252-2&lt;0,0,抽出データ!BB252-2)</f>
        <v>0</v>
      </c>
      <c r="AN252" s="2">
        <f>IF(抽出データ!BD252-2&lt;0,0,抽出データ!BD252-2)</f>
        <v>0</v>
      </c>
      <c r="AO252" s="2">
        <f>MIN(2,IF(抽出データ!BE252-2&lt;0,0,抽出データ!BE252-2))</f>
        <v>0</v>
      </c>
      <c r="AP252" s="2">
        <f>IF(抽出データ!BF252-2&lt;0,0,抽出データ!BF252-2)</f>
        <v>0</v>
      </c>
      <c r="AQ252" s="2">
        <f>IF(抽出データ!BG252-2&lt;0,0,抽出データ!BG252-2)</f>
        <v>0</v>
      </c>
      <c r="AR252" s="2">
        <f>IF(抽出データ!BH252-2&lt;0,0,抽出データ!BH252-2)</f>
        <v>0</v>
      </c>
      <c r="AS252" s="2">
        <f t="shared" si="55"/>
        <v>0</v>
      </c>
      <c r="AT252" s="2">
        <f>IF(抽出データ!DB252-2&lt;=0,1,2)</f>
        <v>1</v>
      </c>
      <c r="AU252" s="2">
        <f>IF(抽出データ!DD252-2&lt;0,0,抽出データ!DD252-2)</f>
        <v>1</v>
      </c>
      <c r="AV252" s="2">
        <f>IF(抽出データ!DE252-2&lt;0,0,抽出データ!DE252-2)</f>
        <v>1</v>
      </c>
      <c r="AW252" s="2">
        <f>IF(抽出データ!DF252-2&lt;0,0,IF(抽出データ!DF252&gt;3,2,1))</f>
        <v>1</v>
      </c>
      <c r="AX252" s="2">
        <f>IF(抽出データ!DG252-2&lt;=0,1,2)</f>
        <v>1</v>
      </c>
      <c r="AY252" s="8">
        <v>4</v>
      </c>
      <c r="AZ252" s="2">
        <v>3</v>
      </c>
      <c r="BA252" s="2">
        <v>2</v>
      </c>
      <c r="BB252" s="2">
        <v>1</v>
      </c>
      <c r="BC252" s="2">
        <v>1</v>
      </c>
      <c r="BD252" s="2">
        <v>0</v>
      </c>
      <c r="BE252" s="2">
        <v>0</v>
      </c>
      <c r="BF252" s="2">
        <v>0</v>
      </c>
      <c r="BG252" s="2">
        <v>0</v>
      </c>
      <c r="BH252" s="2">
        <v>0</v>
      </c>
      <c r="BI252" s="4" t="s">
        <v>445</v>
      </c>
      <c r="BJ252" s="2">
        <v>1</v>
      </c>
      <c r="BK252" s="2">
        <v>0</v>
      </c>
      <c r="BL252" s="2">
        <v>3</v>
      </c>
      <c r="BO252" s="2">
        <v>3</v>
      </c>
      <c r="BP252" s="2">
        <v>3</v>
      </c>
      <c r="BQ252" s="2">
        <v>3</v>
      </c>
      <c r="BR252" s="2">
        <v>5</v>
      </c>
      <c r="BS252" s="2">
        <v>5</v>
      </c>
      <c r="BT252" s="2">
        <v>5</v>
      </c>
      <c r="BV252" s="2">
        <f t="shared" si="56"/>
        <v>40</v>
      </c>
      <c r="BW252" s="2">
        <f t="shared" si="57"/>
        <v>21</v>
      </c>
      <c r="BX252" s="2">
        <f t="shared" si="58"/>
        <v>10</v>
      </c>
      <c r="BY252" s="2">
        <f t="shared" si="59"/>
        <v>9</v>
      </c>
      <c r="BZ252" s="2">
        <f t="shared" si="60"/>
        <v>26</v>
      </c>
      <c r="CA252" s="2">
        <f t="shared" si="61"/>
        <v>12</v>
      </c>
      <c r="CB252" s="2">
        <f t="shared" si="62"/>
        <v>7</v>
      </c>
      <c r="CC252" s="2">
        <f t="shared" si="63"/>
        <v>13</v>
      </c>
      <c r="CD252" s="2">
        <f t="shared" si="64"/>
        <v>14</v>
      </c>
      <c r="CE252" s="2">
        <f t="shared" si="65"/>
        <v>13</v>
      </c>
      <c r="CF252" s="2">
        <f t="shared" si="66"/>
        <v>8</v>
      </c>
      <c r="CG252" s="2">
        <f t="shared" si="67"/>
        <v>18</v>
      </c>
      <c r="CH252" s="2">
        <f t="shared" si="71"/>
        <v>4</v>
      </c>
      <c r="CI252" s="2">
        <f t="shared" si="68"/>
        <v>4</v>
      </c>
      <c r="CJ252" s="2">
        <f t="shared" si="69"/>
        <v>16</v>
      </c>
      <c r="CK252" s="2">
        <f>55+IF(抽出データ!BJ252=1,60,0)+IF(抽出データ!BK252=1,25,0)+IF(抽出データ!BM252=1,5,0)+IF(抽出データ!BL252=1,5,0)+IF(抽出データ!BN252=1,5,0)</f>
        <v>55</v>
      </c>
      <c r="CL252" s="2">
        <f>(80+IF(抽出データ!BR252=1,12,0)+IF(SUM(抽出データ!BS252:BV252,抽出データ!CB252)&gt;1,22,IF(SUM(抽出データ!BS252:BV252,抽出データ!CB252)=1,11,0)))</f>
        <v>80</v>
      </c>
      <c r="CM252" s="2">
        <f>80+IF(抽出データ!CH252=1,40,0)+IF(抽出データ!CI252=1,20,0)+IF(抽出データ!CJ252=1,20,0)</f>
        <v>80</v>
      </c>
      <c r="CN252" s="2">
        <f>80+IF(抽出データ!CN252=1,10,0)+IF(抽出データ!CO252=1,5,0)+IF(抽出データ!CP252=1,10,0)+12</f>
        <v>92</v>
      </c>
      <c r="CO252" s="2">
        <f>IF(SUM(抽出データ!CT252:CW252)&gt;0,120,100)</f>
        <v>100</v>
      </c>
      <c r="CQ252" s="2">
        <f t="shared" si="70"/>
        <v>72.2</v>
      </c>
    </row>
    <row r="253" spans="1:95">
      <c r="A253" s="2">
        <v>1980</v>
      </c>
      <c r="B253" s="2">
        <v>21271</v>
      </c>
      <c r="C253" s="2">
        <v>15</v>
      </c>
      <c r="D253" s="2">
        <f t="shared" si="54"/>
        <v>1418.0666666666666</v>
      </c>
      <c r="E253" s="4" t="s">
        <v>136</v>
      </c>
      <c r="F253" s="2">
        <f>IF(抽出データ!S253-2&lt;0,0,抽出データ!S253-2)</f>
        <v>2</v>
      </c>
      <c r="G253" s="2">
        <f>IF(抽出データ!T253-2&lt;0,0,抽出データ!T253-2)</f>
        <v>0</v>
      </c>
      <c r="H253" s="2">
        <f>IF(抽出データ!U253-2&lt;0,0,抽出データ!U253-2)</f>
        <v>0</v>
      </c>
      <c r="I253" s="2">
        <f>IF(抽出データ!V253-2&lt;0,0,抽出データ!V253-2)</f>
        <v>0</v>
      </c>
      <c r="J253" s="2">
        <f>MIN(2,IF(抽出データ!W253-2&lt;0,0,抽出データ!W253-2))</f>
        <v>0</v>
      </c>
      <c r="K253" s="2">
        <f>IF(抽出データ!X253-2&lt;0,0,抽出データ!X253-2)</f>
        <v>0</v>
      </c>
      <c r="L253" s="2">
        <f>IF(抽出データ!Y253-2&lt;0,0,抽出データ!Y253-2)</f>
        <v>0</v>
      </c>
      <c r="M253" s="2">
        <f>IF(抽出データ!Z253-2&lt;0,0,抽出データ!Z253-2)</f>
        <v>0</v>
      </c>
      <c r="N253" s="2">
        <f>IF(抽出データ!AB253-2&lt;0,0,抽出データ!AB253-2)</f>
        <v>0</v>
      </c>
      <c r="O253" s="2">
        <f>IF(抽出データ!AC253-2&lt;0,0,抽出データ!AC253-2)</f>
        <v>1</v>
      </c>
      <c r="P253" s="2">
        <f>IF(抽出データ!AD253-2&lt;0,0,抽出データ!AD253-2)</f>
        <v>1</v>
      </c>
      <c r="Q253" s="2">
        <f>IF(抽出データ!AE253-2&lt;0,0,抽出データ!AE253-2)</f>
        <v>2</v>
      </c>
      <c r="R253" s="2">
        <f>IF(抽出データ!AF253-2&lt;0,0,抽出データ!AF253-2)</f>
        <v>0</v>
      </c>
      <c r="S253" s="2">
        <f>IF(抽出データ!AG253-2&lt;0,0,抽出データ!AG253-2)</f>
        <v>0</v>
      </c>
      <c r="T253" s="2">
        <f>IF(抽出データ!AH253-2&lt;0,0,抽出データ!AH253-2)</f>
        <v>0</v>
      </c>
      <c r="U253" s="2">
        <f>IF(抽出データ!AI253-2&lt;0,0,抽出データ!AI253-2)</f>
        <v>1</v>
      </c>
      <c r="V253" s="2">
        <f>IF(抽出データ!AJ253-2&lt;0,0,抽出データ!AJ253-2)</f>
        <v>1</v>
      </c>
      <c r="W253" s="2">
        <f>IF(抽出データ!AK253-2&lt;0,0,抽出データ!AK253-2)</f>
        <v>1</v>
      </c>
      <c r="X253" s="2">
        <f>IF(抽出データ!AL253-2&lt;0,0,抽出データ!AL253-2)</f>
        <v>1</v>
      </c>
      <c r="Y253" s="2">
        <f>IF(抽出データ!AM253-2&lt;0,0,抽出データ!AM253-2)</f>
        <v>0</v>
      </c>
      <c r="Z253" s="2">
        <f>IF(抽出データ!AN253-2&lt;0,0,抽出データ!AN253-2)</f>
        <v>0</v>
      </c>
      <c r="AA253" s="2">
        <f>IF(抽出データ!AO253-2&lt;0,0,抽出データ!AO253-2)</f>
        <v>2</v>
      </c>
      <c r="AB253" s="2">
        <f>IF(抽出データ!AP253-2&lt;0,0,抽出データ!AP253-2)</f>
        <v>2</v>
      </c>
      <c r="AC253" s="2">
        <f>IF(抽出データ!AQ253-2&lt;0,0,抽出データ!AQ253-2)</f>
        <v>2</v>
      </c>
      <c r="AD253" s="2">
        <f>IF(抽出データ!AR253-2&lt;=0,1,2)</f>
        <v>2</v>
      </c>
      <c r="AE253" s="2">
        <f>IF(抽出データ!AS253-2&lt;=0,1,2)</f>
        <v>2</v>
      </c>
      <c r="AF253" s="2">
        <f>IF(抽出データ!AT253-2&lt;=0,1,2)</f>
        <v>2</v>
      </c>
      <c r="AG253" s="2">
        <f>IF(抽出データ!AU253-2&lt;=0,1,2)</f>
        <v>1</v>
      </c>
      <c r="AH253" s="2">
        <f>IF(抽出データ!AV253-2&lt;=0,1,2)</f>
        <v>2</v>
      </c>
      <c r="AI253" s="2">
        <f>IF(抽出データ!AW253-2&lt;=0,1,2)</f>
        <v>1</v>
      </c>
      <c r="AJ253" s="2">
        <f>IF(抽出データ!AX253-2&lt;=0,1,2)</f>
        <v>1</v>
      </c>
      <c r="AK253" s="2">
        <f>IF(抽出データ!AY253-2&lt;=0,1,2)</f>
        <v>1</v>
      </c>
      <c r="AL253" s="2">
        <f>IF(抽出データ!AZ253-2&lt;0,0,抽出データ!AZ253-2)</f>
        <v>0</v>
      </c>
      <c r="AM253" s="2">
        <f>IF(抽出データ!BB253-2&lt;0,0,抽出データ!BB253-2)</f>
        <v>0</v>
      </c>
      <c r="AN253" s="2">
        <f>IF(抽出データ!BD253-2&lt;0,0,抽出データ!BD253-2)</f>
        <v>2</v>
      </c>
      <c r="AO253" s="2">
        <f>MIN(2,IF(抽出データ!BE253-2&lt;0,0,抽出データ!BE253-2))</f>
        <v>2</v>
      </c>
      <c r="AP253" s="2">
        <f>IF(抽出データ!BF253-2&lt;0,0,抽出データ!BF253-2)</f>
        <v>1</v>
      </c>
      <c r="AQ253" s="2">
        <f>IF(抽出データ!BG253-2&lt;0,0,抽出データ!BG253-2)</f>
        <v>1</v>
      </c>
      <c r="AR253" s="2">
        <f>IF(抽出データ!BH253-2&lt;0,0,抽出データ!BH253-2)</f>
        <v>1</v>
      </c>
      <c r="AS253" s="2">
        <f t="shared" si="55"/>
        <v>0</v>
      </c>
      <c r="AT253" s="2">
        <f>IF(抽出データ!DB253-2&lt;=0,1,2)</f>
        <v>2</v>
      </c>
      <c r="AU253" s="2">
        <f>IF(抽出データ!DD253-2&lt;0,0,抽出データ!DD253-2)</f>
        <v>0</v>
      </c>
      <c r="AV253" s="2">
        <f>IF(抽出データ!DE253-2&lt;0,0,抽出データ!DE253-2)</f>
        <v>0</v>
      </c>
      <c r="AW253" s="2">
        <f>IF(抽出データ!DF253-2&lt;0,0,IF(抽出データ!DF253&gt;3,2,1))</f>
        <v>0</v>
      </c>
      <c r="AX253" s="2">
        <f>IF(抽出データ!DG253-2&lt;=0,1,2)</f>
        <v>1</v>
      </c>
      <c r="AY253" s="8">
        <v>1</v>
      </c>
      <c r="AZ253" s="2">
        <v>1</v>
      </c>
      <c r="BA253" s="2">
        <v>1</v>
      </c>
      <c r="BI253" s="4" t="s">
        <v>445</v>
      </c>
      <c r="BJ253" s="2">
        <v>2</v>
      </c>
      <c r="BL253" s="2">
        <v>3</v>
      </c>
      <c r="BO253" s="2">
        <v>1</v>
      </c>
      <c r="BP253" s="2">
        <v>1</v>
      </c>
      <c r="BQ253" s="2">
        <v>1</v>
      </c>
      <c r="BR253" s="2">
        <v>7</v>
      </c>
      <c r="BS253" s="2">
        <v>7</v>
      </c>
      <c r="BT253" s="2">
        <v>7</v>
      </c>
      <c r="BV253" s="2">
        <f t="shared" si="56"/>
        <v>38</v>
      </c>
      <c r="BW253" s="2">
        <f t="shared" si="57"/>
        <v>12</v>
      </c>
      <c r="BX253" s="2">
        <f t="shared" si="58"/>
        <v>13</v>
      </c>
      <c r="BY253" s="2">
        <f t="shared" si="59"/>
        <v>11</v>
      </c>
      <c r="BZ253" s="2">
        <f t="shared" si="60"/>
        <v>24</v>
      </c>
      <c r="CA253" s="2">
        <f t="shared" si="61"/>
        <v>10</v>
      </c>
      <c r="CB253" s="2">
        <f t="shared" si="62"/>
        <v>7</v>
      </c>
      <c r="CC253" s="2">
        <f t="shared" si="63"/>
        <v>6</v>
      </c>
      <c r="CD253" s="2">
        <f t="shared" si="64"/>
        <v>15</v>
      </c>
      <c r="CE253" s="2">
        <f t="shared" si="65"/>
        <v>14</v>
      </c>
      <c r="CF253" s="2">
        <f t="shared" si="66"/>
        <v>10</v>
      </c>
      <c r="CG253" s="2">
        <f t="shared" si="67"/>
        <v>10</v>
      </c>
      <c r="CH253" s="2">
        <f t="shared" si="71"/>
        <v>3</v>
      </c>
      <c r="CI253" s="2">
        <f t="shared" si="68"/>
        <v>8</v>
      </c>
      <c r="CJ253" s="2">
        <f t="shared" si="69"/>
        <v>10</v>
      </c>
      <c r="CK253" s="2">
        <f>55+IF(抽出データ!BJ253=1,60,0)+IF(抽出データ!BK253=1,25,0)+IF(抽出データ!BM253=1,5,0)+IF(抽出データ!BL253=1,5,0)+IF(抽出データ!BN253=1,5,0)</f>
        <v>60</v>
      </c>
      <c r="CL253" s="2">
        <f>(80+IF(抽出データ!BR253=1,12,0)+IF(SUM(抽出データ!BS253:BV253,抽出データ!CB253)&gt;1,22,IF(SUM(抽出データ!BS253:BV253,抽出データ!CB253)=1,11,0)))</f>
        <v>102</v>
      </c>
      <c r="CM253" s="2">
        <f>80+IF(抽出データ!CH253=1,40,0)+IF(抽出データ!CI253=1,20,0)+IF(抽出データ!CJ253=1,20,0)</f>
        <v>80</v>
      </c>
      <c r="CN253" s="2">
        <f>80+IF(抽出データ!CN253=1,10,0)+IF(抽出データ!CO253=1,5,0)+IF(抽出データ!CP253=1,10,0)+12</f>
        <v>102</v>
      </c>
      <c r="CO253" s="2">
        <f>IF(SUM(抽出データ!CT253:CW253)&gt;0,120,100)</f>
        <v>100</v>
      </c>
      <c r="CQ253" s="2">
        <f t="shared" si="70"/>
        <v>81.8</v>
      </c>
    </row>
    <row r="254" spans="1:95">
      <c r="A254" s="2">
        <v>1990</v>
      </c>
      <c r="B254" s="2">
        <v>1200</v>
      </c>
      <c r="C254" s="2">
        <v>7</v>
      </c>
      <c r="D254" s="2">
        <f t="shared" si="54"/>
        <v>171.42857142857142</v>
      </c>
      <c r="E254" s="4" t="s">
        <v>221</v>
      </c>
      <c r="F254" s="2">
        <f>IF(抽出データ!S254-2&lt;0,0,抽出データ!S254-2)</f>
        <v>2</v>
      </c>
      <c r="G254" s="2">
        <f>IF(抽出データ!T254-2&lt;0,0,抽出データ!T254-2)</f>
        <v>0</v>
      </c>
      <c r="H254" s="2">
        <f>IF(抽出データ!U254-2&lt;0,0,抽出データ!U254-2)</f>
        <v>0</v>
      </c>
      <c r="I254" s="2">
        <f>IF(抽出データ!V254-2&lt;0,0,抽出データ!V254-2)</f>
        <v>0</v>
      </c>
      <c r="J254" s="2">
        <f>MIN(2,IF(抽出データ!W254-2&lt;0,0,抽出データ!W254-2))</f>
        <v>0</v>
      </c>
      <c r="K254" s="2">
        <f>IF(抽出データ!X254-2&lt;0,0,抽出データ!X254-2)</f>
        <v>1</v>
      </c>
      <c r="L254" s="2">
        <f>IF(抽出データ!Y254-2&lt;0,0,抽出データ!Y254-2)</f>
        <v>0</v>
      </c>
      <c r="M254" s="2">
        <f>IF(抽出データ!Z254-2&lt;0,0,抽出データ!Z254-2)</f>
        <v>1</v>
      </c>
      <c r="N254" s="2">
        <f>IF(抽出データ!AB254-2&lt;0,0,抽出データ!AB254-2)</f>
        <v>2</v>
      </c>
      <c r="O254" s="2">
        <f>IF(抽出データ!AC254-2&lt;0,0,抽出データ!AC254-2)</f>
        <v>1</v>
      </c>
      <c r="P254" s="2">
        <f>IF(抽出データ!AD254-2&lt;0,0,抽出データ!AD254-2)</f>
        <v>2</v>
      </c>
      <c r="Q254" s="2">
        <f>IF(抽出データ!AE254-2&lt;0,0,抽出データ!AE254-2)</f>
        <v>1</v>
      </c>
      <c r="R254" s="2">
        <f>IF(抽出データ!AF254-2&lt;0,0,抽出データ!AF254-2)</f>
        <v>1</v>
      </c>
      <c r="S254" s="2">
        <f>IF(抽出データ!AG254-2&lt;0,0,抽出データ!AG254-2)</f>
        <v>1</v>
      </c>
      <c r="T254" s="2">
        <f>IF(抽出データ!AH254-2&lt;0,0,抽出データ!AH254-2)</f>
        <v>1</v>
      </c>
      <c r="U254" s="2">
        <f>IF(抽出データ!AI254-2&lt;0,0,抽出データ!AI254-2)</f>
        <v>1</v>
      </c>
      <c r="V254" s="2">
        <f>IF(抽出データ!AJ254-2&lt;0,0,抽出データ!AJ254-2)</f>
        <v>0</v>
      </c>
      <c r="W254" s="2">
        <f>IF(抽出データ!AK254-2&lt;0,0,抽出データ!AK254-2)</f>
        <v>1</v>
      </c>
      <c r="X254" s="2">
        <f>IF(抽出データ!AL254-2&lt;0,0,抽出データ!AL254-2)</f>
        <v>1</v>
      </c>
      <c r="Y254" s="2">
        <f>IF(抽出データ!AM254-2&lt;0,0,抽出データ!AM254-2)</f>
        <v>2</v>
      </c>
      <c r="Z254" s="2">
        <f>IF(抽出データ!AN254-2&lt;0,0,抽出データ!AN254-2)</f>
        <v>1</v>
      </c>
      <c r="AA254" s="2">
        <f>IF(抽出データ!AO254-2&lt;0,0,抽出データ!AO254-2)</f>
        <v>1</v>
      </c>
      <c r="AB254" s="2">
        <f>IF(抽出データ!AP254-2&lt;0,0,抽出データ!AP254-2)</f>
        <v>1</v>
      </c>
      <c r="AC254" s="2">
        <f>IF(抽出データ!AQ254-2&lt;0,0,抽出データ!AQ254-2)</f>
        <v>2</v>
      </c>
      <c r="AD254" s="2">
        <f>IF(抽出データ!AR254-2&lt;=0,1,2)</f>
        <v>1</v>
      </c>
      <c r="AE254" s="2">
        <f>IF(抽出データ!AS254-2&lt;=0,1,2)</f>
        <v>1</v>
      </c>
      <c r="AF254" s="2">
        <f>IF(抽出データ!AT254-2&lt;=0,1,2)</f>
        <v>2</v>
      </c>
      <c r="AG254" s="2">
        <f>IF(抽出データ!AU254-2&lt;=0,1,2)</f>
        <v>1</v>
      </c>
      <c r="AH254" s="2">
        <f>IF(抽出データ!AV254-2&lt;=0,1,2)</f>
        <v>1</v>
      </c>
      <c r="AI254" s="2">
        <f>IF(抽出データ!AW254-2&lt;=0,1,2)</f>
        <v>2</v>
      </c>
      <c r="AJ254" s="2">
        <f>IF(抽出データ!AX254-2&lt;=0,1,2)</f>
        <v>1</v>
      </c>
      <c r="AK254" s="2">
        <f>IF(抽出データ!AY254-2&lt;=0,1,2)</f>
        <v>2</v>
      </c>
      <c r="AL254" s="2">
        <f>IF(抽出データ!AZ254-2&lt;0,0,抽出データ!AZ254-2)</f>
        <v>0</v>
      </c>
      <c r="AM254" s="2">
        <f>IF(抽出データ!BB254-2&lt;0,0,抽出データ!BB254-2)</f>
        <v>1</v>
      </c>
      <c r="AN254" s="2">
        <f>IF(抽出データ!BD254-2&lt;0,0,抽出データ!BD254-2)</f>
        <v>1</v>
      </c>
      <c r="AO254" s="2">
        <f>MIN(2,IF(抽出データ!BE254-2&lt;0,0,抽出データ!BE254-2))</f>
        <v>0</v>
      </c>
      <c r="AP254" s="2">
        <f>IF(抽出データ!BF254-2&lt;0,0,抽出データ!BF254-2)</f>
        <v>0</v>
      </c>
      <c r="AQ254" s="2">
        <f>IF(抽出データ!BG254-2&lt;0,0,抽出データ!BG254-2)</f>
        <v>1</v>
      </c>
      <c r="AR254" s="2">
        <f>IF(抽出データ!BH254-2&lt;0,0,抽出データ!BH254-2)</f>
        <v>1</v>
      </c>
      <c r="AS254" s="2">
        <f t="shared" si="55"/>
        <v>0</v>
      </c>
      <c r="AT254" s="2">
        <f>IF(抽出データ!DB254-2&lt;=0,1,2)</f>
        <v>1</v>
      </c>
      <c r="AU254" s="2">
        <f>IF(抽出データ!DD254-2&lt;0,0,抽出データ!DD254-2)</f>
        <v>1</v>
      </c>
      <c r="AV254" s="2">
        <f>IF(抽出データ!DE254-2&lt;0,0,抽出データ!DE254-2)</f>
        <v>1</v>
      </c>
      <c r="AW254" s="2">
        <f>IF(抽出データ!DF254-2&lt;0,0,IF(抽出データ!DF254&gt;3,2,1))</f>
        <v>1</v>
      </c>
      <c r="AX254" s="2">
        <f>IF(抽出データ!DG254-2&lt;=0,1,2)</f>
        <v>1</v>
      </c>
      <c r="AY254" s="8">
        <v>1</v>
      </c>
      <c r="AZ254" s="2">
        <v>3</v>
      </c>
      <c r="BA254" s="2">
        <v>3</v>
      </c>
      <c r="BI254" s="4" t="s">
        <v>445</v>
      </c>
      <c r="BJ254" s="2">
        <v>1</v>
      </c>
      <c r="BK254" s="2">
        <v>10</v>
      </c>
      <c r="BL254" s="2">
        <v>3</v>
      </c>
      <c r="BO254" s="2">
        <v>4</v>
      </c>
      <c r="BP254" s="2">
        <v>3</v>
      </c>
      <c r="BQ254" s="2">
        <v>5</v>
      </c>
      <c r="BR254" s="2">
        <v>3</v>
      </c>
      <c r="BS254" s="2">
        <v>3</v>
      </c>
      <c r="BT254" s="2">
        <v>2</v>
      </c>
      <c r="BV254" s="2">
        <f t="shared" si="56"/>
        <v>43</v>
      </c>
      <c r="BW254" s="2">
        <f t="shared" si="57"/>
        <v>20</v>
      </c>
      <c r="BX254" s="2">
        <f t="shared" si="58"/>
        <v>10</v>
      </c>
      <c r="BY254" s="2">
        <f t="shared" si="59"/>
        <v>11</v>
      </c>
      <c r="BZ254" s="2">
        <f t="shared" si="60"/>
        <v>23</v>
      </c>
      <c r="CA254" s="2">
        <f t="shared" si="61"/>
        <v>12</v>
      </c>
      <c r="CB254" s="2">
        <f t="shared" si="62"/>
        <v>8</v>
      </c>
      <c r="CC254" s="2">
        <f t="shared" si="63"/>
        <v>14</v>
      </c>
      <c r="CD254" s="2">
        <f t="shared" si="64"/>
        <v>15</v>
      </c>
      <c r="CE254" s="2">
        <f t="shared" si="65"/>
        <v>12</v>
      </c>
      <c r="CF254" s="2">
        <f t="shared" si="66"/>
        <v>8</v>
      </c>
      <c r="CG254" s="2">
        <f t="shared" si="67"/>
        <v>17</v>
      </c>
      <c r="CH254" s="2">
        <f t="shared" si="71"/>
        <v>4</v>
      </c>
      <c r="CI254" s="2">
        <f t="shared" si="68"/>
        <v>6</v>
      </c>
      <c r="CJ254" s="2">
        <f t="shared" si="69"/>
        <v>15</v>
      </c>
      <c r="CK254" s="2">
        <f>55+IF(抽出データ!BJ254=1,60,0)+IF(抽出データ!BK254=1,25,0)+IF(抽出データ!BM254=1,5,0)+IF(抽出データ!BL254=1,5,0)+IF(抽出データ!BN254=1,5,0)</f>
        <v>55</v>
      </c>
      <c r="CL254" s="2">
        <f>(80+IF(抽出データ!BR254=1,12,0)+IF(SUM(抽出データ!BS254:BV254,抽出データ!CB254)&gt;1,22,IF(SUM(抽出データ!BS254:BV254,抽出データ!CB254)=1,11,0)))</f>
        <v>80</v>
      </c>
      <c r="CM254" s="2">
        <f>80+IF(抽出データ!CH254=1,40,0)+IF(抽出データ!CI254=1,20,0)+IF(抽出データ!CJ254=1,20,0)</f>
        <v>80</v>
      </c>
      <c r="CN254" s="2">
        <f>80+IF(抽出データ!CN254=1,10,0)+IF(抽出データ!CO254=1,5,0)+IF(抽出データ!CP254=1,10,0)+12</f>
        <v>92</v>
      </c>
      <c r="CO254" s="2">
        <f>IF(SUM(抽出データ!CT254:CW254)&gt;0,120,100)</f>
        <v>100</v>
      </c>
      <c r="CQ254" s="2">
        <f t="shared" si="70"/>
        <v>72.2</v>
      </c>
    </row>
    <row r="255" spans="1:95">
      <c r="A255" s="2">
        <v>1989</v>
      </c>
      <c r="B255" s="2">
        <v>200</v>
      </c>
      <c r="C255" s="2">
        <v>3</v>
      </c>
      <c r="D255" s="2">
        <f t="shared" si="54"/>
        <v>66.666666666666671</v>
      </c>
      <c r="E255" s="4" t="s">
        <v>222</v>
      </c>
      <c r="F255" s="2">
        <f>IF(抽出データ!S255-2&lt;0,0,抽出データ!S255-2)</f>
        <v>2</v>
      </c>
      <c r="G255" s="2">
        <f>IF(抽出データ!T255-2&lt;0,0,抽出データ!T255-2)</f>
        <v>0</v>
      </c>
      <c r="H255" s="2">
        <f>IF(抽出データ!U255-2&lt;0,0,抽出データ!U255-2)</f>
        <v>2</v>
      </c>
      <c r="I255" s="2">
        <f>IF(抽出データ!V255-2&lt;0,0,抽出データ!V255-2)</f>
        <v>0</v>
      </c>
      <c r="J255" s="2">
        <f>MIN(2,IF(抽出データ!W255-2&lt;0,0,抽出データ!W255-2))</f>
        <v>0</v>
      </c>
      <c r="K255" s="2">
        <f>IF(抽出データ!X255-2&lt;0,0,抽出データ!X255-2)</f>
        <v>0</v>
      </c>
      <c r="L255" s="2">
        <f>IF(抽出データ!Y255-2&lt;0,0,抽出データ!Y255-2)</f>
        <v>0</v>
      </c>
      <c r="M255" s="2">
        <f>IF(抽出データ!Z255-2&lt;0,0,抽出データ!Z255-2)</f>
        <v>0</v>
      </c>
      <c r="N255" s="2">
        <f>IF(抽出データ!AB255-2&lt;0,0,抽出データ!AB255-2)</f>
        <v>0</v>
      </c>
      <c r="O255" s="2">
        <f>IF(抽出データ!AC255-2&lt;0,0,抽出データ!AC255-2)</f>
        <v>0</v>
      </c>
      <c r="P255" s="2">
        <f>IF(抽出データ!AD255-2&lt;0,0,抽出データ!AD255-2)</f>
        <v>2</v>
      </c>
      <c r="Q255" s="2">
        <f>IF(抽出データ!AE255-2&lt;0,0,抽出データ!AE255-2)</f>
        <v>2</v>
      </c>
      <c r="R255" s="2">
        <f>IF(抽出データ!AF255-2&lt;0,0,抽出データ!AF255-2)</f>
        <v>0</v>
      </c>
      <c r="S255" s="2">
        <f>IF(抽出データ!AG255-2&lt;0,0,抽出データ!AG255-2)</f>
        <v>0</v>
      </c>
      <c r="T255" s="2">
        <f>IF(抽出データ!AH255-2&lt;0,0,抽出データ!AH255-2)</f>
        <v>0</v>
      </c>
      <c r="U255" s="2">
        <f>IF(抽出データ!AI255-2&lt;0,0,抽出データ!AI255-2)</f>
        <v>2</v>
      </c>
      <c r="V255" s="2">
        <f>IF(抽出データ!AJ255-2&lt;0,0,抽出データ!AJ255-2)</f>
        <v>0</v>
      </c>
      <c r="W255" s="2">
        <f>IF(抽出データ!AK255-2&lt;0,0,抽出データ!AK255-2)</f>
        <v>2</v>
      </c>
      <c r="X255" s="2">
        <f>IF(抽出データ!AL255-2&lt;0,0,抽出データ!AL255-2)</f>
        <v>0</v>
      </c>
      <c r="Y255" s="2">
        <f>IF(抽出データ!AM255-2&lt;0,0,抽出データ!AM255-2)</f>
        <v>0</v>
      </c>
      <c r="Z255" s="2">
        <f>IF(抽出データ!AN255-2&lt;0,0,抽出データ!AN255-2)</f>
        <v>0</v>
      </c>
      <c r="AA255" s="2">
        <f>IF(抽出データ!AO255-2&lt;0,0,抽出データ!AO255-2)</f>
        <v>0</v>
      </c>
      <c r="AB255" s="2">
        <f>IF(抽出データ!AP255-2&lt;0,0,抽出データ!AP255-2)</f>
        <v>0</v>
      </c>
      <c r="AC255" s="2">
        <f>IF(抽出データ!AQ255-2&lt;0,0,抽出データ!AQ255-2)</f>
        <v>0</v>
      </c>
      <c r="AD255" s="2">
        <f>IF(抽出データ!AR255-2&lt;=0,1,2)</f>
        <v>1</v>
      </c>
      <c r="AE255" s="2">
        <f>IF(抽出データ!AS255-2&lt;=0,1,2)</f>
        <v>1</v>
      </c>
      <c r="AF255" s="2">
        <f>IF(抽出データ!AT255-2&lt;=0,1,2)</f>
        <v>1</v>
      </c>
      <c r="AG255" s="2">
        <f>IF(抽出データ!AU255-2&lt;=0,1,2)</f>
        <v>1</v>
      </c>
      <c r="AH255" s="2">
        <f>IF(抽出データ!AV255-2&lt;=0,1,2)</f>
        <v>1</v>
      </c>
      <c r="AI255" s="2">
        <f>IF(抽出データ!AW255-2&lt;=0,1,2)</f>
        <v>1</v>
      </c>
      <c r="AJ255" s="2">
        <f>IF(抽出データ!AX255-2&lt;=0,1,2)</f>
        <v>1</v>
      </c>
      <c r="AK255" s="2">
        <f>IF(抽出データ!AY255-2&lt;=0,1,2)</f>
        <v>1</v>
      </c>
      <c r="AL255" s="2">
        <f>IF(抽出データ!AZ255-2&lt;0,0,抽出データ!AZ255-2)</f>
        <v>0</v>
      </c>
      <c r="AM255" s="2">
        <f>IF(抽出データ!BB255-2&lt;0,0,抽出データ!BB255-2)</f>
        <v>0</v>
      </c>
      <c r="AN255" s="2">
        <f>IF(抽出データ!BD255-2&lt;0,0,抽出データ!BD255-2)</f>
        <v>0</v>
      </c>
      <c r="AO255" s="2">
        <f>MIN(2,IF(抽出データ!BE255-2&lt;0,0,抽出データ!BE255-2))</f>
        <v>0</v>
      </c>
      <c r="AP255" s="2">
        <f>IF(抽出データ!BF255-2&lt;0,0,抽出データ!BF255-2)</f>
        <v>0</v>
      </c>
      <c r="AQ255" s="2">
        <f>IF(抽出データ!BG255-2&lt;0,0,抽出データ!BG255-2)</f>
        <v>0</v>
      </c>
      <c r="AR255" s="2">
        <f>IF(抽出データ!BH255-2&lt;0,0,抽出データ!BH255-2)</f>
        <v>0</v>
      </c>
      <c r="AS255" s="2">
        <f t="shared" si="55"/>
        <v>0</v>
      </c>
      <c r="AT255" s="2">
        <f>IF(抽出データ!DB255-2&lt;=0,1,2)</f>
        <v>1</v>
      </c>
      <c r="AU255" s="2">
        <f>IF(抽出データ!DD255-2&lt;0,0,抽出データ!DD255-2)</f>
        <v>0</v>
      </c>
      <c r="AV255" s="2">
        <f>IF(抽出データ!DE255-2&lt;0,0,抽出データ!DE255-2)</f>
        <v>0</v>
      </c>
      <c r="AW255" s="2">
        <f>IF(抽出データ!DF255-2&lt;0,0,IF(抽出データ!DF255&gt;3,2,1))</f>
        <v>1</v>
      </c>
      <c r="AX255" s="2">
        <f>IF(抽出データ!DG255-2&lt;=0,1,2)</f>
        <v>1</v>
      </c>
      <c r="AY255" s="8">
        <v>1</v>
      </c>
      <c r="AZ255" s="2">
        <v>1</v>
      </c>
      <c r="BA255" s="2">
        <v>1</v>
      </c>
      <c r="BI255" s="4" t="s">
        <v>445</v>
      </c>
      <c r="BJ255" s="2">
        <v>2</v>
      </c>
      <c r="BL255" s="2">
        <v>3</v>
      </c>
      <c r="BO255" s="2">
        <v>4</v>
      </c>
      <c r="BP255" s="2">
        <v>4</v>
      </c>
      <c r="BQ255" s="2">
        <v>4</v>
      </c>
      <c r="BR255" s="2">
        <v>4</v>
      </c>
      <c r="BS255" s="2">
        <v>4</v>
      </c>
      <c r="BT255" s="2">
        <v>1</v>
      </c>
      <c r="BV255" s="2">
        <f t="shared" si="56"/>
        <v>23</v>
      </c>
      <c r="BW255" s="2">
        <f t="shared" si="57"/>
        <v>13</v>
      </c>
      <c r="BX255" s="2">
        <f t="shared" si="58"/>
        <v>4</v>
      </c>
      <c r="BY255" s="2">
        <f t="shared" si="59"/>
        <v>6</v>
      </c>
      <c r="BZ255" s="2">
        <f t="shared" si="60"/>
        <v>15</v>
      </c>
      <c r="CA255" s="2">
        <f t="shared" si="61"/>
        <v>4</v>
      </c>
      <c r="CB255" s="2">
        <f t="shared" si="62"/>
        <v>3</v>
      </c>
      <c r="CC255" s="2">
        <f t="shared" si="63"/>
        <v>6</v>
      </c>
      <c r="CD255" s="2">
        <f t="shared" si="64"/>
        <v>11</v>
      </c>
      <c r="CE255" s="2">
        <f t="shared" si="65"/>
        <v>7</v>
      </c>
      <c r="CF255" s="2">
        <f t="shared" si="66"/>
        <v>6</v>
      </c>
      <c r="CG255" s="2">
        <f t="shared" si="67"/>
        <v>9</v>
      </c>
      <c r="CH255" s="2">
        <f t="shared" si="71"/>
        <v>3</v>
      </c>
      <c r="CI255" s="2">
        <f t="shared" si="68"/>
        <v>2</v>
      </c>
      <c r="CJ255" s="2">
        <f t="shared" si="69"/>
        <v>6</v>
      </c>
      <c r="CK255" s="2">
        <f>55+IF(抽出データ!BJ255=1,60,0)+IF(抽出データ!BK255=1,25,0)+IF(抽出データ!BM255=1,5,0)+IF(抽出データ!BL255=1,5,0)+IF(抽出データ!BN255=1,5,0)</f>
        <v>55</v>
      </c>
      <c r="CL255" s="2">
        <f>(80+IF(抽出データ!BR255=1,12,0)+IF(SUM(抽出データ!BS255:BV255,抽出データ!CB255)&gt;1,22,IF(SUM(抽出データ!BS255:BV255,抽出データ!CB255)=1,11,0)))</f>
        <v>80</v>
      </c>
      <c r="CM255" s="2">
        <f>80+IF(抽出データ!CH255=1,40,0)+IF(抽出データ!CI255=1,20,0)+IF(抽出データ!CJ255=1,20,0)</f>
        <v>80</v>
      </c>
      <c r="CN255" s="2">
        <f>80+IF(抽出データ!CN255=1,10,0)+IF(抽出データ!CO255=1,5,0)+IF(抽出データ!CP255=1,10,0)+12</f>
        <v>92</v>
      </c>
      <c r="CO255" s="2">
        <f>IF(SUM(抽出データ!CT255:CW255)&gt;0,120,100)</f>
        <v>100</v>
      </c>
      <c r="CQ255" s="2">
        <f t="shared" si="70"/>
        <v>72.2</v>
      </c>
    </row>
    <row r="256" spans="1:95">
      <c r="A256" s="2">
        <v>2003</v>
      </c>
      <c r="B256" s="2">
        <v>120</v>
      </c>
      <c r="C256" s="2">
        <v>2</v>
      </c>
      <c r="D256" s="2">
        <f t="shared" si="54"/>
        <v>60</v>
      </c>
      <c r="E256" s="4" t="s">
        <v>223</v>
      </c>
      <c r="F256" s="2">
        <f>IF(抽出データ!S256-2&lt;0,0,抽出データ!S256-2)</f>
        <v>0</v>
      </c>
      <c r="G256" s="2">
        <f>IF(抽出データ!T256-2&lt;0,0,抽出データ!T256-2)</f>
        <v>0</v>
      </c>
      <c r="H256" s="2">
        <f>IF(抽出データ!U256-2&lt;0,0,抽出データ!U256-2)</f>
        <v>0</v>
      </c>
      <c r="I256" s="2">
        <f>IF(抽出データ!V256-2&lt;0,0,抽出データ!V256-2)</f>
        <v>0</v>
      </c>
      <c r="J256" s="2">
        <f>MIN(2,IF(抽出データ!W256-2&lt;0,0,抽出データ!W256-2))</f>
        <v>0</v>
      </c>
      <c r="K256" s="2">
        <f>IF(抽出データ!X256-2&lt;0,0,抽出データ!X256-2)</f>
        <v>0</v>
      </c>
      <c r="L256" s="2">
        <f>IF(抽出データ!Y256-2&lt;0,0,抽出データ!Y256-2)</f>
        <v>0</v>
      </c>
      <c r="M256" s="2">
        <f>IF(抽出データ!Z256-2&lt;0,0,抽出データ!Z256-2)</f>
        <v>0</v>
      </c>
      <c r="N256" s="2">
        <f>IF(抽出データ!AB256-2&lt;0,0,抽出データ!AB256-2)</f>
        <v>0</v>
      </c>
      <c r="O256" s="2">
        <f>IF(抽出データ!AC256-2&lt;0,0,抽出データ!AC256-2)</f>
        <v>0</v>
      </c>
      <c r="P256" s="2">
        <f>IF(抽出データ!AD256-2&lt;0,0,抽出データ!AD256-2)</f>
        <v>2</v>
      </c>
      <c r="Q256" s="2">
        <f>IF(抽出データ!AE256-2&lt;0,0,抽出データ!AE256-2)</f>
        <v>2</v>
      </c>
      <c r="R256" s="2">
        <f>IF(抽出データ!AF256-2&lt;0,0,抽出データ!AF256-2)</f>
        <v>1</v>
      </c>
      <c r="S256" s="2">
        <f>IF(抽出データ!AG256-2&lt;0,0,抽出データ!AG256-2)</f>
        <v>0</v>
      </c>
      <c r="T256" s="2">
        <f>IF(抽出データ!AH256-2&lt;0,0,抽出データ!AH256-2)</f>
        <v>1</v>
      </c>
      <c r="U256" s="2">
        <f>IF(抽出データ!AI256-2&lt;0,0,抽出データ!AI256-2)</f>
        <v>0</v>
      </c>
      <c r="V256" s="2">
        <f>IF(抽出データ!AJ256-2&lt;0,0,抽出データ!AJ256-2)</f>
        <v>0</v>
      </c>
      <c r="W256" s="2">
        <f>IF(抽出データ!AK256-2&lt;0,0,抽出データ!AK256-2)</f>
        <v>0</v>
      </c>
      <c r="X256" s="2">
        <f>IF(抽出データ!AL256-2&lt;0,0,抽出データ!AL256-2)</f>
        <v>0</v>
      </c>
      <c r="Y256" s="2">
        <f>IF(抽出データ!AM256-2&lt;0,0,抽出データ!AM256-2)</f>
        <v>0</v>
      </c>
      <c r="Z256" s="2">
        <f>IF(抽出データ!AN256-2&lt;0,0,抽出データ!AN256-2)</f>
        <v>0</v>
      </c>
      <c r="AA256" s="2">
        <f>IF(抽出データ!AO256-2&lt;0,0,抽出データ!AO256-2)</f>
        <v>0</v>
      </c>
      <c r="AB256" s="2">
        <f>IF(抽出データ!AP256-2&lt;0,0,抽出データ!AP256-2)</f>
        <v>0</v>
      </c>
      <c r="AC256" s="2">
        <f>IF(抽出データ!AQ256-2&lt;0,0,抽出データ!AQ256-2)</f>
        <v>2</v>
      </c>
      <c r="AD256" s="2">
        <f>IF(抽出データ!AR256-2&lt;=0,1,2)</f>
        <v>1</v>
      </c>
      <c r="AE256" s="2">
        <f>IF(抽出データ!AS256-2&lt;=0,1,2)</f>
        <v>1</v>
      </c>
      <c r="AF256" s="2">
        <f>IF(抽出データ!AT256-2&lt;=0,1,2)</f>
        <v>1</v>
      </c>
      <c r="AG256" s="2">
        <f>IF(抽出データ!AU256-2&lt;=0,1,2)</f>
        <v>1</v>
      </c>
      <c r="AH256" s="2">
        <f>IF(抽出データ!AV256-2&lt;=0,1,2)</f>
        <v>1</v>
      </c>
      <c r="AI256" s="2">
        <f>IF(抽出データ!AW256-2&lt;=0,1,2)</f>
        <v>1</v>
      </c>
      <c r="AJ256" s="2">
        <f>IF(抽出データ!AX256-2&lt;=0,1,2)</f>
        <v>1</v>
      </c>
      <c r="AK256" s="2">
        <f>IF(抽出データ!AY256-2&lt;=0,1,2)</f>
        <v>1</v>
      </c>
      <c r="AL256" s="2">
        <f>IF(抽出データ!AZ256-2&lt;0,0,抽出データ!AZ256-2)</f>
        <v>0</v>
      </c>
      <c r="AM256" s="2">
        <f>IF(抽出データ!BB256-2&lt;0,0,抽出データ!BB256-2)</f>
        <v>0</v>
      </c>
      <c r="AN256" s="2">
        <f>IF(抽出データ!BD256-2&lt;0,0,抽出データ!BD256-2)</f>
        <v>0</v>
      </c>
      <c r="AO256" s="2">
        <f>MIN(2,IF(抽出データ!BE256-2&lt;0,0,抽出データ!BE256-2))</f>
        <v>0</v>
      </c>
      <c r="AP256" s="2">
        <f>IF(抽出データ!BF256-2&lt;0,0,抽出データ!BF256-2)</f>
        <v>0</v>
      </c>
      <c r="AQ256" s="2">
        <f>IF(抽出データ!BG256-2&lt;0,0,抽出データ!BG256-2)</f>
        <v>0</v>
      </c>
      <c r="AR256" s="2">
        <f>IF(抽出データ!BH256-2&lt;0,0,抽出データ!BH256-2)</f>
        <v>0</v>
      </c>
      <c r="AS256" s="2">
        <f t="shared" si="55"/>
        <v>0</v>
      </c>
      <c r="AT256" s="2">
        <f>IF(抽出データ!DB256-2&lt;=0,1,2)</f>
        <v>1</v>
      </c>
      <c r="AU256" s="2">
        <f>IF(抽出データ!DD256-2&lt;0,0,抽出データ!DD256-2)</f>
        <v>0</v>
      </c>
      <c r="AV256" s="2">
        <f>IF(抽出データ!DE256-2&lt;0,0,抽出データ!DE256-2)</f>
        <v>1</v>
      </c>
      <c r="AW256" s="2">
        <f>IF(抽出データ!DF256-2&lt;0,0,IF(抽出データ!DF256&gt;3,2,1))</f>
        <v>1</v>
      </c>
      <c r="AX256" s="2">
        <f>IF(抽出データ!DG256-2&lt;=0,1,2)</f>
        <v>1</v>
      </c>
      <c r="AY256" s="8">
        <v>1</v>
      </c>
      <c r="AZ256" s="2">
        <v>1</v>
      </c>
      <c r="BA256" s="2">
        <v>2</v>
      </c>
      <c r="BB256" s="2">
        <v>0</v>
      </c>
      <c r="BC256" s="2">
        <v>0</v>
      </c>
      <c r="BD256" s="2">
        <v>0</v>
      </c>
      <c r="BE256" s="2">
        <v>0</v>
      </c>
      <c r="BF256" s="2">
        <v>1</v>
      </c>
      <c r="BG256" s="2">
        <v>0</v>
      </c>
      <c r="BH256" s="2">
        <v>0</v>
      </c>
      <c r="BI256" s="4" t="s">
        <v>445</v>
      </c>
      <c r="BJ256" s="2">
        <v>2</v>
      </c>
      <c r="BL256" s="2">
        <v>3</v>
      </c>
      <c r="BO256" s="2">
        <v>6</v>
      </c>
      <c r="BP256" s="2">
        <v>4</v>
      </c>
      <c r="BQ256" s="2">
        <v>5</v>
      </c>
      <c r="BR256" s="2">
        <v>4</v>
      </c>
      <c r="BS256" s="2">
        <v>3</v>
      </c>
      <c r="BT256" s="2">
        <v>3</v>
      </c>
      <c r="BV256" s="2">
        <f t="shared" si="56"/>
        <v>20</v>
      </c>
      <c r="BW256" s="2">
        <f t="shared" si="57"/>
        <v>7</v>
      </c>
      <c r="BX256" s="2">
        <f t="shared" si="58"/>
        <v>6</v>
      </c>
      <c r="BY256" s="2">
        <f t="shared" si="59"/>
        <v>7</v>
      </c>
      <c r="BZ256" s="2">
        <f t="shared" si="60"/>
        <v>14</v>
      </c>
      <c r="CA256" s="2">
        <f t="shared" si="61"/>
        <v>3</v>
      </c>
      <c r="CB256" s="2">
        <f t="shared" si="62"/>
        <v>4</v>
      </c>
      <c r="CC256" s="2">
        <f t="shared" si="63"/>
        <v>6</v>
      </c>
      <c r="CD256" s="2">
        <f t="shared" si="64"/>
        <v>7</v>
      </c>
      <c r="CE256" s="2">
        <f t="shared" si="65"/>
        <v>7</v>
      </c>
      <c r="CF256" s="2">
        <f t="shared" si="66"/>
        <v>6</v>
      </c>
      <c r="CG256" s="2">
        <f t="shared" si="67"/>
        <v>8</v>
      </c>
      <c r="CH256" s="2">
        <f t="shared" si="71"/>
        <v>4</v>
      </c>
      <c r="CI256" s="2">
        <f t="shared" si="68"/>
        <v>4</v>
      </c>
      <c r="CJ256" s="2">
        <f t="shared" si="69"/>
        <v>3</v>
      </c>
      <c r="CK256" s="2">
        <f>55+IF(抽出データ!BJ256=1,60,0)+IF(抽出データ!BK256=1,25,0)+IF(抽出データ!BM256=1,5,0)+IF(抽出データ!BL256=1,5,0)+IF(抽出データ!BN256=1,5,0)</f>
        <v>55</v>
      </c>
      <c r="CL256" s="2">
        <f>(80+IF(抽出データ!BR256=1,12,0)+IF(SUM(抽出データ!BS256:BV256,抽出データ!CB256)&gt;1,22,IF(SUM(抽出データ!BS256:BV256,抽出データ!CB256)=1,11,0)))</f>
        <v>80</v>
      </c>
      <c r="CM256" s="2">
        <f>80+IF(抽出データ!CH256=1,40,0)+IF(抽出データ!CI256=1,20,0)+IF(抽出データ!CJ256=1,20,0)</f>
        <v>80</v>
      </c>
      <c r="CN256" s="2">
        <f>80+IF(抽出データ!CN256=1,10,0)+IF(抽出データ!CO256=1,5,0)+IF(抽出データ!CP256=1,10,0)+12</f>
        <v>92</v>
      </c>
      <c r="CO256" s="2">
        <f>IF(SUM(抽出データ!CT256:CW256)&gt;0,120,100)</f>
        <v>100</v>
      </c>
      <c r="CQ256" s="2">
        <f t="shared" si="70"/>
        <v>72.2</v>
      </c>
    </row>
    <row r="257" spans="1:95">
      <c r="A257" s="2">
        <v>1983</v>
      </c>
      <c r="B257" s="2">
        <v>210</v>
      </c>
      <c r="C257" s="2">
        <v>4</v>
      </c>
      <c r="D257" s="2">
        <f t="shared" si="54"/>
        <v>52.5</v>
      </c>
      <c r="E257" s="4" t="s">
        <v>224</v>
      </c>
      <c r="F257" s="2">
        <f>IF(抽出データ!S257-2&lt;0,0,抽出データ!S257-2)</f>
        <v>2</v>
      </c>
      <c r="G257" s="2">
        <f>IF(抽出データ!T257-2&lt;0,0,抽出データ!T257-2)</f>
        <v>1</v>
      </c>
      <c r="H257" s="2">
        <f>IF(抽出データ!U257-2&lt;0,0,抽出データ!U257-2)</f>
        <v>2</v>
      </c>
      <c r="I257" s="2">
        <f>IF(抽出データ!V257-2&lt;0,0,抽出データ!V257-2)</f>
        <v>2</v>
      </c>
      <c r="J257" s="2">
        <f>MIN(2,IF(抽出データ!W257-2&lt;0,0,抽出データ!W257-2))</f>
        <v>0</v>
      </c>
      <c r="K257" s="2">
        <f>IF(抽出データ!X257-2&lt;0,0,抽出データ!X257-2)</f>
        <v>0</v>
      </c>
      <c r="L257" s="2">
        <f>IF(抽出データ!Y257-2&lt;0,0,抽出データ!Y257-2)</f>
        <v>0</v>
      </c>
      <c r="M257" s="2">
        <f>IF(抽出データ!Z257-2&lt;0,0,抽出データ!Z257-2)</f>
        <v>1</v>
      </c>
      <c r="N257" s="2">
        <f>IF(抽出データ!AB257-2&lt;0,0,抽出データ!AB257-2)</f>
        <v>1</v>
      </c>
      <c r="O257" s="2">
        <f>IF(抽出データ!AC257-2&lt;0,0,抽出データ!AC257-2)</f>
        <v>2</v>
      </c>
      <c r="P257" s="2">
        <f>IF(抽出データ!AD257-2&lt;0,0,抽出データ!AD257-2)</f>
        <v>2</v>
      </c>
      <c r="Q257" s="2">
        <f>IF(抽出データ!AE257-2&lt;0,0,抽出データ!AE257-2)</f>
        <v>2</v>
      </c>
      <c r="R257" s="2">
        <f>IF(抽出データ!AF257-2&lt;0,0,抽出データ!AF257-2)</f>
        <v>1</v>
      </c>
      <c r="S257" s="2">
        <f>IF(抽出データ!AG257-2&lt;0,0,抽出データ!AG257-2)</f>
        <v>0</v>
      </c>
      <c r="T257" s="2">
        <f>IF(抽出データ!AH257-2&lt;0,0,抽出データ!AH257-2)</f>
        <v>2</v>
      </c>
      <c r="U257" s="2">
        <f>IF(抽出データ!AI257-2&lt;0,0,抽出データ!AI257-2)</f>
        <v>0</v>
      </c>
      <c r="V257" s="2">
        <f>IF(抽出データ!AJ257-2&lt;0,0,抽出データ!AJ257-2)</f>
        <v>1</v>
      </c>
      <c r="W257" s="2">
        <f>IF(抽出データ!AK257-2&lt;0,0,抽出データ!AK257-2)</f>
        <v>1</v>
      </c>
      <c r="X257" s="2">
        <f>IF(抽出データ!AL257-2&lt;0,0,抽出データ!AL257-2)</f>
        <v>2</v>
      </c>
      <c r="Y257" s="2">
        <f>IF(抽出データ!AM257-2&lt;0,0,抽出データ!AM257-2)</f>
        <v>0</v>
      </c>
      <c r="Z257" s="2">
        <f>IF(抽出データ!AN257-2&lt;0,0,抽出データ!AN257-2)</f>
        <v>0</v>
      </c>
      <c r="AA257" s="2">
        <f>IF(抽出データ!AO257-2&lt;0,0,抽出データ!AO257-2)</f>
        <v>2</v>
      </c>
      <c r="AB257" s="2">
        <f>IF(抽出データ!AP257-2&lt;0,0,抽出データ!AP257-2)</f>
        <v>2</v>
      </c>
      <c r="AC257" s="2">
        <f>IF(抽出データ!AQ257-2&lt;0,0,抽出データ!AQ257-2)</f>
        <v>2</v>
      </c>
      <c r="AD257" s="2">
        <f>IF(抽出データ!AR257-2&lt;=0,1,2)</f>
        <v>1</v>
      </c>
      <c r="AE257" s="2">
        <f>IF(抽出データ!AS257-2&lt;=0,1,2)</f>
        <v>1</v>
      </c>
      <c r="AF257" s="2">
        <f>IF(抽出データ!AT257-2&lt;=0,1,2)</f>
        <v>2</v>
      </c>
      <c r="AG257" s="2">
        <f>IF(抽出データ!AU257-2&lt;=0,1,2)</f>
        <v>1</v>
      </c>
      <c r="AH257" s="2">
        <f>IF(抽出データ!AV257-2&lt;=0,1,2)</f>
        <v>1</v>
      </c>
      <c r="AI257" s="2">
        <f>IF(抽出データ!AW257-2&lt;=0,1,2)</f>
        <v>1</v>
      </c>
      <c r="AJ257" s="2">
        <f>IF(抽出データ!AX257-2&lt;=0,1,2)</f>
        <v>1</v>
      </c>
      <c r="AK257" s="2">
        <f>IF(抽出データ!AY257-2&lt;=0,1,2)</f>
        <v>1</v>
      </c>
      <c r="AL257" s="2">
        <f>IF(抽出データ!AZ257-2&lt;0,0,抽出データ!AZ257-2)</f>
        <v>0</v>
      </c>
      <c r="AM257" s="2">
        <f>IF(抽出データ!BB257-2&lt;0,0,抽出データ!BB257-2)</f>
        <v>0</v>
      </c>
      <c r="AN257" s="2">
        <f>IF(抽出データ!BD257-2&lt;0,0,抽出データ!BD257-2)</f>
        <v>0</v>
      </c>
      <c r="AO257" s="2">
        <f>MIN(2,IF(抽出データ!BE257-2&lt;0,0,抽出データ!BE257-2))</f>
        <v>0</v>
      </c>
      <c r="AP257" s="2">
        <f>IF(抽出データ!BF257-2&lt;0,0,抽出データ!BF257-2)</f>
        <v>0</v>
      </c>
      <c r="AQ257" s="2">
        <f>IF(抽出データ!BG257-2&lt;0,0,抽出データ!BG257-2)</f>
        <v>1</v>
      </c>
      <c r="AR257" s="2">
        <f>IF(抽出データ!BH257-2&lt;0,0,抽出データ!BH257-2)</f>
        <v>0</v>
      </c>
      <c r="AS257" s="2">
        <f t="shared" si="55"/>
        <v>0</v>
      </c>
      <c r="AT257" s="2">
        <f>IF(抽出データ!DB257-2&lt;=0,1,2)</f>
        <v>1</v>
      </c>
      <c r="AU257" s="2">
        <f>IF(抽出データ!DD257-2&lt;0,0,抽出データ!DD257-2)</f>
        <v>0</v>
      </c>
      <c r="AV257" s="2">
        <f>IF(抽出データ!DE257-2&lt;0,0,抽出データ!DE257-2)</f>
        <v>0</v>
      </c>
      <c r="AW257" s="2">
        <f>IF(抽出データ!DF257-2&lt;0,0,IF(抽出データ!DF257&gt;3,2,1))</f>
        <v>1</v>
      </c>
      <c r="AX257" s="2">
        <f>IF(抽出データ!DG257-2&lt;=0,1,2)</f>
        <v>1</v>
      </c>
      <c r="AY257" s="8">
        <v>4</v>
      </c>
      <c r="AZ257" s="2">
        <v>3</v>
      </c>
      <c r="BA257" s="2">
        <v>2</v>
      </c>
      <c r="BB257" s="2">
        <v>0</v>
      </c>
      <c r="BC257" s="2">
        <v>1</v>
      </c>
      <c r="BD257" s="2">
        <v>0</v>
      </c>
      <c r="BE257" s="2">
        <v>0</v>
      </c>
      <c r="BF257" s="2">
        <v>0</v>
      </c>
      <c r="BG257" s="2">
        <v>0</v>
      </c>
      <c r="BH257" s="2">
        <v>0</v>
      </c>
      <c r="BI257" s="4" t="s">
        <v>445</v>
      </c>
      <c r="BJ257" s="2">
        <v>1</v>
      </c>
      <c r="BK257" s="2">
        <v>75</v>
      </c>
      <c r="BL257" s="2">
        <v>1</v>
      </c>
      <c r="BM257" s="2">
        <v>10000</v>
      </c>
      <c r="BO257" s="2">
        <v>6</v>
      </c>
      <c r="BP257" s="2">
        <v>6</v>
      </c>
      <c r="BQ257" s="2">
        <v>6</v>
      </c>
      <c r="BR257" s="2">
        <v>3</v>
      </c>
      <c r="BS257" s="2">
        <v>3</v>
      </c>
      <c r="BT257" s="2">
        <v>3</v>
      </c>
      <c r="BV257" s="2">
        <f t="shared" si="56"/>
        <v>41</v>
      </c>
      <c r="BW257" s="2">
        <f t="shared" si="57"/>
        <v>23</v>
      </c>
      <c r="BX257" s="2">
        <f t="shared" si="58"/>
        <v>11</v>
      </c>
      <c r="BY257" s="2">
        <f t="shared" si="59"/>
        <v>6</v>
      </c>
      <c r="BZ257" s="2">
        <f t="shared" si="60"/>
        <v>30</v>
      </c>
      <c r="CA257" s="2">
        <f t="shared" si="61"/>
        <v>10</v>
      </c>
      <c r="CB257" s="2">
        <f t="shared" si="62"/>
        <v>5</v>
      </c>
      <c r="CC257" s="2">
        <f t="shared" si="63"/>
        <v>13</v>
      </c>
      <c r="CD257" s="2">
        <f t="shared" si="64"/>
        <v>17</v>
      </c>
      <c r="CE257" s="2">
        <f t="shared" si="65"/>
        <v>17</v>
      </c>
      <c r="CF257" s="2">
        <f t="shared" si="66"/>
        <v>11</v>
      </c>
      <c r="CG257" s="2">
        <f t="shared" si="67"/>
        <v>15</v>
      </c>
      <c r="CH257" s="2">
        <f t="shared" si="71"/>
        <v>3</v>
      </c>
      <c r="CI257" s="2">
        <f t="shared" si="68"/>
        <v>4</v>
      </c>
      <c r="CJ257" s="2">
        <f t="shared" si="69"/>
        <v>15</v>
      </c>
      <c r="CK257" s="2">
        <f>55+IF(抽出データ!BJ257=1,60,0)+IF(抽出データ!BK257=1,25,0)+IF(抽出データ!BM257=1,5,0)+IF(抽出データ!BL257=1,5,0)+IF(抽出データ!BN257=1,5,0)</f>
        <v>55</v>
      </c>
      <c r="CL257" s="2">
        <f>(80+IF(抽出データ!BR257=1,12,0)+IF(SUM(抽出データ!BS257:BV257,抽出データ!CB257)&gt;1,22,IF(SUM(抽出データ!BS257:BV257,抽出データ!CB257)=1,11,0)))</f>
        <v>92</v>
      </c>
      <c r="CM257" s="2">
        <f>80+IF(抽出データ!CH257=1,40,0)+IF(抽出データ!CI257=1,20,0)+IF(抽出データ!CJ257=1,20,0)</f>
        <v>80</v>
      </c>
      <c r="CN257" s="2">
        <f>80+IF(抽出データ!CN257=1,10,0)+IF(抽出データ!CO257=1,5,0)+IF(抽出データ!CP257=1,10,0)+12</f>
        <v>102</v>
      </c>
      <c r="CO257" s="2">
        <f>IF(SUM(抽出データ!CT257:CW257)&gt;0,120,100)</f>
        <v>100</v>
      </c>
      <c r="CQ257" s="2">
        <f t="shared" si="70"/>
        <v>76.8</v>
      </c>
    </row>
    <row r="258" spans="1:95">
      <c r="A258" s="2">
        <v>2007</v>
      </c>
      <c r="B258" s="2">
        <v>1500</v>
      </c>
      <c r="C258" s="2">
        <v>5</v>
      </c>
      <c r="D258" s="2">
        <f t="shared" si="54"/>
        <v>300</v>
      </c>
      <c r="E258" s="4" t="s">
        <v>108</v>
      </c>
      <c r="F258" s="2">
        <f>IF(抽出データ!S258-2&lt;0,0,抽出データ!S258-2)</f>
        <v>2</v>
      </c>
      <c r="G258" s="2">
        <f>IF(抽出データ!T258-2&lt;0,0,抽出データ!T258-2)</f>
        <v>0</v>
      </c>
      <c r="H258" s="2">
        <f>IF(抽出データ!U258-2&lt;0,0,抽出データ!U258-2)</f>
        <v>1</v>
      </c>
      <c r="I258" s="2">
        <f>IF(抽出データ!V258-2&lt;0,0,抽出データ!V258-2)</f>
        <v>2</v>
      </c>
      <c r="J258" s="2">
        <f>MIN(2,IF(抽出データ!W258-2&lt;0,0,抽出データ!W258-2))</f>
        <v>0</v>
      </c>
      <c r="K258" s="2">
        <f>IF(抽出データ!X258-2&lt;0,0,抽出データ!X258-2)</f>
        <v>0</v>
      </c>
      <c r="L258" s="2">
        <f>IF(抽出データ!Y258-2&lt;0,0,抽出データ!Y258-2)</f>
        <v>0</v>
      </c>
      <c r="M258" s="2">
        <f>IF(抽出データ!Z258-2&lt;0,0,抽出データ!Z258-2)</f>
        <v>0</v>
      </c>
      <c r="N258" s="2">
        <f>IF(抽出データ!AB258-2&lt;0,0,抽出データ!AB258-2)</f>
        <v>2</v>
      </c>
      <c r="O258" s="2">
        <f>IF(抽出データ!AC258-2&lt;0,0,抽出データ!AC258-2)</f>
        <v>2</v>
      </c>
      <c r="P258" s="2">
        <f>IF(抽出データ!AD258-2&lt;0,0,抽出データ!AD258-2)</f>
        <v>2</v>
      </c>
      <c r="Q258" s="2">
        <f>IF(抽出データ!AE258-2&lt;0,0,抽出データ!AE258-2)</f>
        <v>1</v>
      </c>
      <c r="R258" s="2">
        <f>IF(抽出データ!AF258-2&lt;0,0,抽出データ!AF258-2)</f>
        <v>1</v>
      </c>
      <c r="S258" s="2">
        <f>IF(抽出データ!AG258-2&lt;0,0,抽出データ!AG258-2)</f>
        <v>1</v>
      </c>
      <c r="T258" s="2">
        <f>IF(抽出データ!AH258-2&lt;0,0,抽出データ!AH258-2)</f>
        <v>2</v>
      </c>
      <c r="U258" s="2">
        <f>IF(抽出データ!AI258-2&lt;0,0,抽出データ!AI258-2)</f>
        <v>1</v>
      </c>
      <c r="V258" s="2">
        <f>IF(抽出データ!AJ258-2&lt;0,0,抽出データ!AJ258-2)</f>
        <v>1</v>
      </c>
      <c r="W258" s="2">
        <f>IF(抽出データ!AK258-2&lt;0,0,抽出データ!AK258-2)</f>
        <v>2</v>
      </c>
      <c r="X258" s="2">
        <f>IF(抽出データ!AL258-2&lt;0,0,抽出データ!AL258-2)</f>
        <v>1</v>
      </c>
      <c r="Y258" s="2">
        <f>IF(抽出データ!AM258-2&lt;0,0,抽出データ!AM258-2)</f>
        <v>1</v>
      </c>
      <c r="Z258" s="2">
        <f>IF(抽出データ!AN258-2&lt;0,0,抽出データ!AN258-2)</f>
        <v>0</v>
      </c>
      <c r="AA258" s="2">
        <f>IF(抽出データ!AO258-2&lt;0,0,抽出データ!AO258-2)</f>
        <v>2</v>
      </c>
      <c r="AB258" s="2">
        <f>IF(抽出データ!AP258-2&lt;0,0,抽出データ!AP258-2)</f>
        <v>2</v>
      </c>
      <c r="AC258" s="2">
        <f>IF(抽出データ!AQ258-2&lt;0,0,抽出データ!AQ258-2)</f>
        <v>2</v>
      </c>
      <c r="AD258" s="2">
        <f>IF(抽出データ!AR258-2&lt;=0,1,2)</f>
        <v>1</v>
      </c>
      <c r="AE258" s="2">
        <f>IF(抽出データ!AS258-2&lt;=0,1,2)</f>
        <v>1</v>
      </c>
      <c r="AF258" s="2">
        <f>IF(抽出データ!AT258-2&lt;=0,1,2)</f>
        <v>1</v>
      </c>
      <c r="AG258" s="2">
        <f>IF(抽出データ!AU258-2&lt;=0,1,2)</f>
        <v>1</v>
      </c>
      <c r="AH258" s="2">
        <f>IF(抽出データ!AV258-2&lt;=0,1,2)</f>
        <v>1</v>
      </c>
      <c r="AI258" s="2">
        <f>IF(抽出データ!AW258-2&lt;=0,1,2)</f>
        <v>2</v>
      </c>
      <c r="AJ258" s="2">
        <f>IF(抽出データ!AX258-2&lt;=0,1,2)</f>
        <v>1</v>
      </c>
      <c r="AK258" s="2">
        <f>IF(抽出データ!AY258-2&lt;=0,1,2)</f>
        <v>1</v>
      </c>
      <c r="AL258" s="2">
        <f>IF(抽出データ!AZ258-2&lt;0,0,抽出データ!AZ258-2)</f>
        <v>2</v>
      </c>
      <c r="AM258" s="2">
        <f>IF(抽出データ!BB258-2&lt;0,0,抽出データ!BB258-2)</f>
        <v>0</v>
      </c>
      <c r="AN258" s="2">
        <f>IF(抽出データ!BD258-2&lt;0,0,抽出データ!BD258-2)</f>
        <v>1</v>
      </c>
      <c r="AO258" s="2">
        <f>MIN(2,IF(抽出データ!BE258-2&lt;0,0,抽出データ!BE258-2))</f>
        <v>0</v>
      </c>
      <c r="AP258" s="2">
        <f>IF(抽出データ!BF258-2&lt;0,0,抽出データ!BF258-2)</f>
        <v>1</v>
      </c>
      <c r="AQ258" s="2">
        <f>IF(抽出データ!BG258-2&lt;0,0,抽出データ!BG258-2)</f>
        <v>0</v>
      </c>
      <c r="AR258" s="2">
        <f>IF(抽出データ!BH258-2&lt;0,0,抽出データ!BH258-2)</f>
        <v>0</v>
      </c>
      <c r="AS258" s="2">
        <f t="shared" si="55"/>
        <v>0</v>
      </c>
      <c r="AT258" s="2">
        <f>IF(抽出データ!DB258-2&lt;=0,1,2)</f>
        <v>1</v>
      </c>
      <c r="AU258" s="2">
        <f>IF(抽出データ!DD258-2&lt;0,0,抽出データ!DD258-2)</f>
        <v>0</v>
      </c>
      <c r="AV258" s="2">
        <f>IF(抽出データ!DE258-2&lt;0,0,抽出データ!DE258-2)</f>
        <v>1</v>
      </c>
      <c r="AW258" s="2">
        <f>IF(抽出データ!DF258-2&lt;0,0,IF(抽出データ!DF258&gt;3,2,1))</f>
        <v>1</v>
      </c>
      <c r="AX258" s="2">
        <f>IF(抽出データ!DG258-2&lt;=0,1,2)</f>
        <v>1</v>
      </c>
      <c r="AY258" s="8">
        <v>5</v>
      </c>
      <c r="AZ258" s="2">
        <v>2</v>
      </c>
      <c r="BA258" s="2">
        <v>2</v>
      </c>
      <c r="BB258" s="2">
        <v>1</v>
      </c>
      <c r="BC258" s="2">
        <v>0</v>
      </c>
      <c r="BD258" s="2">
        <v>0</v>
      </c>
      <c r="BE258" s="2">
        <v>0</v>
      </c>
      <c r="BF258" s="2">
        <v>0</v>
      </c>
      <c r="BG258" s="2">
        <v>0</v>
      </c>
      <c r="BH258" s="2">
        <v>0</v>
      </c>
      <c r="BI258" s="4" t="s">
        <v>445</v>
      </c>
      <c r="BJ258" s="2">
        <v>1</v>
      </c>
      <c r="BK258" s="2">
        <v>100</v>
      </c>
      <c r="BL258" s="2">
        <v>2</v>
      </c>
      <c r="BN258" s="2">
        <v>10000</v>
      </c>
      <c r="BO258" s="2">
        <v>4</v>
      </c>
      <c r="BP258" s="2">
        <v>4</v>
      </c>
      <c r="BQ258" s="2">
        <v>4</v>
      </c>
      <c r="BR258" s="2">
        <v>4</v>
      </c>
      <c r="BS258" s="2">
        <v>4</v>
      </c>
      <c r="BT258" s="2">
        <v>4</v>
      </c>
      <c r="BV258" s="2">
        <f t="shared" si="56"/>
        <v>50</v>
      </c>
      <c r="BW258" s="2">
        <f t="shared" si="57"/>
        <v>23</v>
      </c>
      <c r="BX258" s="2">
        <f t="shared" si="58"/>
        <v>11</v>
      </c>
      <c r="BY258" s="2">
        <f t="shared" si="59"/>
        <v>11</v>
      </c>
      <c r="BZ258" s="2">
        <f t="shared" si="60"/>
        <v>28</v>
      </c>
      <c r="CA258" s="2">
        <f t="shared" si="61"/>
        <v>14</v>
      </c>
      <c r="CB258" s="2">
        <f t="shared" si="62"/>
        <v>7</v>
      </c>
      <c r="CC258" s="2">
        <f t="shared" si="63"/>
        <v>13</v>
      </c>
      <c r="CD258" s="2">
        <f t="shared" si="64"/>
        <v>16</v>
      </c>
      <c r="CE258" s="2">
        <f t="shared" si="65"/>
        <v>16</v>
      </c>
      <c r="CF258" s="2">
        <f t="shared" si="66"/>
        <v>10</v>
      </c>
      <c r="CG258" s="2">
        <f t="shared" si="67"/>
        <v>17</v>
      </c>
      <c r="CH258" s="2">
        <f t="shared" si="71"/>
        <v>4</v>
      </c>
      <c r="CI258" s="2">
        <f t="shared" si="68"/>
        <v>8</v>
      </c>
      <c r="CJ258" s="2">
        <f t="shared" si="69"/>
        <v>24</v>
      </c>
      <c r="CK258" s="2">
        <f>55+IF(抽出データ!BJ258=1,60,0)+IF(抽出データ!BK258=1,25,0)+IF(抽出データ!BM258=1,5,0)+IF(抽出データ!BL258=1,5,0)+IF(抽出データ!BN258=1,5,0)</f>
        <v>55</v>
      </c>
      <c r="CL258" s="2">
        <f>(80+IF(抽出データ!BR258=1,12,0)+IF(SUM(抽出データ!BS258:BV258,抽出データ!CB258)&gt;1,22,IF(SUM(抽出データ!BS258:BV258,抽出データ!CB258)=1,11,0)))</f>
        <v>92</v>
      </c>
      <c r="CM258" s="2">
        <f>80+IF(抽出データ!CH258=1,40,0)+IF(抽出データ!CI258=1,20,0)+IF(抽出データ!CJ258=1,20,0)</f>
        <v>80</v>
      </c>
      <c r="CN258" s="2">
        <f>80+IF(抽出データ!CN258=1,10,0)+IF(抽出データ!CO258=1,5,0)+IF(抽出データ!CP258=1,10,0)+12</f>
        <v>92</v>
      </c>
      <c r="CO258" s="2">
        <f>IF(SUM(抽出データ!CT258:CW258)&gt;0,120,100)</f>
        <v>100</v>
      </c>
      <c r="CQ258" s="2">
        <f t="shared" si="70"/>
        <v>75.8</v>
      </c>
    </row>
    <row r="259" spans="1:95">
      <c r="A259" s="2">
        <v>1986</v>
      </c>
      <c r="B259" s="2">
        <v>659</v>
      </c>
      <c r="C259" s="2">
        <v>2</v>
      </c>
      <c r="D259" s="2">
        <f t="shared" si="54"/>
        <v>329.5</v>
      </c>
      <c r="E259" s="4" t="s">
        <v>225</v>
      </c>
      <c r="F259" s="2">
        <f>IF(抽出データ!S259-2&lt;0,0,抽出データ!S259-2)</f>
        <v>1</v>
      </c>
      <c r="G259" s="2">
        <f>IF(抽出データ!T259-2&lt;0,0,抽出データ!T259-2)</f>
        <v>1</v>
      </c>
      <c r="H259" s="2">
        <f>IF(抽出データ!U259-2&lt;0,0,抽出データ!U259-2)</f>
        <v>1</v>
      </c>
      <c r="I259" s="2">
        <f>IF(抽出データ!V259-2&lt;0,0,抽出データ!V259-2)</f>
        <v>2</v>
      </c>
      <c r="J259" s="2">
        <f>MIN(2,IF(抽出データ!W259-2&lt;0,0,抽出データ!W259-2))</f>
        <v>2</v>
      </c>
      <c r="K259" s="2">
        <f>IF(抽出データ!X259-2&lt;0,0,抽出データ!X259-2)</f>
        <v>0</v>
      </c>
      <c r="L259" s="2">
        <f>IF(抽出データ!Y259-2&lt;0,0,抽出データ!Y259-2)</f>
        <v>0</v>
      </c>
      <c r="M259" s="2">
        <f>IF(抽出データ!Z259-2&lt;0,0,抽出データ!Z259-2)</f>
        <v>2</v>
      </c>
      <c r="N259" s="2">
        <f>IF(抽出データ!AB259-2&lt;0,0,抽出データ!AB259-2)</f>
        <v>0</v>
      </c>
      <c r="O259" s="2">
        <f>IF(抽出データ!AC259-2&lt;0,0,抽出データ!AC259-2)</f>
        <v>2</v>
      </c>
      <c r="P259" s="2">
        <f>IF(抽出データ!AD259-2&lt;0,0,抽出データ!AD259-2)</f>
        <v>2</v>
      </c>
      <c r="Q259" s="2">
        <f>IF(抽出データ!AE259-2&lt;0,0,抽出データ!AE259-2)</f>
        <v>2</v>
      </c>
      <c r="R259" s="2">
        <f>IF(抽出データ!AF259-2&lt;0,0,抽出データ!AF259-2)</f>
        <v>0</v>
      </c>
      <c r="S259" s="2">
        <f>IF(抽出データ!AG259-2&lt;0,0,抽出データ!AG259-2)</f>
        <v>0</v>
      </c>
      <c r="T259" s="2">
        <f>IF(抽出データ!AH259-2&lt;0,0,抽出データ!AH259-2)</f>
        <v>1</v>
      </c>
      <c r="U259" s="2">
        <f>IF(抽出データ!AI259-2&lt;0,0,抽出データ!AI259-2)</f>
        <v>0</v>
      </c>
      <c r="V259" s="2">
        <f>IF(抽出データ!AJ259-2&lt;0,0,抽出データ!AJ259-2)</f>
        <v>0</v>
      </c>
      <c r="W259" s="2">
        <f>IF(抽出データ!AK259-2&lt;0,0,抽出データ!AK259-2)</f>
        <v>1</v>
      </c>
      <c r="X259" s="2">
        <f>IF(抽出データ!AL259-2&lt;0,0,抽出データ!AL259-2)</f>
        <v>1</v>
      </c>
      <c r="Y259" s="2">
        <f>IF(抽出データ!AM259-2&lt;0,0,抽出データ!AM259-2)</f>
        <v>1</v>
      </c>
      <c r="Z259" s="2">
        <f>IF(抽出データ!AN259-2&lt;0,0,抽出データ!AN259-2)</f>
        <v>1</v>
      </c>
      <c r="AA259" s="2">
        <f>IF(抽出データ!AO259-2&lt;0,0,抽出データ!AO259-2)</f>
        <v>2</v>
      </c>
      <c r="AB259" s="2">
        <f>IF(抽出データ!AP259-2&lt;0,0,抽出データ!AP259-2)</f>
        <v>2</v>
      </c>
      <c r="AC259" s="2">
        <f>IF(抽出データ!AQ259-2&lt;0,0,抽出データ!AQ259-2)</f>
        <v>2</v>
      </c>
      <c r="AD259" s="2">
        <f>IF(抽出データ!AR259-2&lt;=0,1,2)</f>
        <v>2</v>
      </c>
      <c r="AE259" s="2">
        <f>IF(抽出データ!AS259-2&lt;=0,1,2)</f>
        <v>2</v>
      </c>
      <c r="AF259" s="2">
        <f>IF(抽出データ!AT259-2&lt;=0,1,2)</f>
        <v>1</v>
      </c>
      <c r="AG259" s="2">
        <f>IF(抽出データ!AU259-2&lt;=0,1,2)</f>
        <v>2</v>
      </c>
      <c r="AH259" s="2">
        <f>IF(抽出データ!AV259-2&lt;=0,1,2)</f>
        <v>2</v>
      </c>
      <c r="AI259" s="2">
        <f>IF(抽出データ!AW259-2&lt;=0,1,2)</f>
        <v>2</v>
      </c>
      <c r="AJ259" s="2">
        <f>IF(抽出データ!AX259-2&lt;=0,1,2)</f>
        <v>1</v>
      </c>
      <c r="AK259" s="2">
        <f>IF(抽出データ!AY259-2&lt;=0,1,2)</f>
        <v>2</v>
      </c>
      <c r="AL259" s="2">
        <f>IF(抽出データ!AZ259-2&lt;0,0,抽出データ!AZ259-2)</f>
        <v>0</v>
      </c>
      <c r="AM259" s="2">
        <f>IF(抽出データ!BB259-2&lt;0,0,抽出データ!BB259-2)</f>
        <v>0</v>
      </c>
      <c r="AN259" s="2">
        <f>IF(抽出データ!BD259-2&lt;0,0,抽出データ!BD259-2)</f>
        <v>1</v>
      </c>
      <c r="AO259" s="2">
        <f>MIN(2,IF(抽出データ!BE259-2&lt;0,0,抽出データ!BE259-2))</f>
        <v>0</v>
      </c>
      <c r="AP259" s="2">
        <f>IF(抽出データ!BF259-2&lt;0,0,抽出データ!BF259-2)</f>
        <v>0</v>
      </c>
      <c r="AQ259" s="2">
        <f>IF(抽出データ!BG259-2&lt;0,0,抽出データ!BG259-2)</f>
        <v>1</v>
      </c>
      <c r="AR259" s="2">
        <f>IF(抽出データ!BH259-2&lt;0,0,抽出データ!BH259-2)</f>
        <v>0</v>
      </c>
      <c r="AS259" s="2">
        <f t="shared" si="55"/>
        <v>0</v>
      </c>
      <c r="AT259" s="2">
        <f>IF(抽出データ!DB259-2&lt;=0,1,2)</f>
        <v>1</v>
      </c>
      <c r="AU259" s="2">
        <f>IF(抽出データ!DD259-2&lt;0,0,抽出データ!DD259-2)</f>
        <v>0</v>
      </c>
      <c r="AV259" s="2">
        <f>IF(抽出データ!DE259-2&lt;0,0,抽出データ!DE259-2)</f>
        <v>0</v>
      </c>
      <c r="AW259" s="2">
        <f>IF(抽出データ!DF259-2&lt;0,0,IF(抽出データ!DF259&gt;3,2,1))</f>
        <v>1</v>
      </c>
      <c r="AX259" s="2">
        <f>IF(抽出データ!DG259-2&lt;=0,1,2)</f>
        <v>1</v>
      </c>
      <c r="AY259" s="8">
        <v>2</v>
      </c>
      <c r="AZ259" s="2">
        <v>3</v>
      </c>
      <c r="BA259" s="2">
        <v>1</v>
      </c>
      <c r="BI259" s="4" t="s">
        <v>445</v>
      </c>
      <c r="BJ259" s="2">
        <v>1</v>
      </c>
      <c r="BK259" s="2">
        <v>0</v>
      </c>
      <c r="BL259" s="2">
        <v>2</v>
      </c>
      <c r="BN259" s="2">
        <v>7000</v>
      </c>
      <c r="BO259" s="2">
        <v>3</v>
      </c>
      <c r="BP259" s="2">
        <v>3</v>
      </c>
      <c r="BQ259" s="2">
        <v>3</v>
      </c>
      <c r="BR259" s="2">
        <v>4</v>
      </c>
      <c r="BS259" s="2">
        <v>4</v>
      </c>
      <c r="BT259" s="2">
        <v>4</v>
      </c>
      <c r="BV259" s="2">
        <f t="shared" si="56"/>
        <v>45</v>
      </c>
      <c r="BW259" s="2">
        <f t="shared" si="57"/>
        <v>22</v>
      </c>
      <c r="BX259" s="2">
        <f t="shared" si="58"/>
        <v>13</v>
      </c>
      <c r="BY259" s="2">
        <f t="shared" si="59"/>
        <v>9</v>
      </c>
      <c r="BZ259" s="2">
        <f t="shared" si="60"/>
        <v>32</v>
      </c>
      <c r="CA259" s="2">
        <f t="shared" si="61"/>
        <v>10</v>
      </c>
      <c r="CB259" s="2">
        <f t="shared" si="62"/>
        <v>6</v>
      </c>
      <c r="CC259" s="2">
        <f t="shared" si="63"/>
        <v>12</v>
      </c>
      <c r="CD259" s="2">
        <f t="shared" si="64"/>
        <v>21</v>
      </c>
      <c r="CE259" s="2">
        <f t="shared" si="65"/>
        <v>19</v>
      </c>
      <c r="CF259" s="2">
        <f t="shared" si="66"/>
        <v>14</v>
      </c>
      <c r="CG259" s="2">
        <f t="shared" si="67"/>
        <v>12</v>
      </c>
      <c r="CH259" s="2">
        <f t="shared" si="71"/>
        <v>3</v>
      </c>
      <c r="CI259" s="2">
        <f t="shared" si="68"/>
        <v>5</v>
      </c>
      <c r="CJ259" s="2">
        <f t="shared" si="69"/>
        <v>15</v>
      </c>
      <c r="CK259" s="2">
        <f>55+IF(抽出データ!BJ259=1,60,0)+IF(抽出データ!BK259=1,25,0)+IF(抽出データ!BM259=1,5,0)+IF(抽出データ!BL259=1,5,0)+IF(抽出データ!BN259=1,5,0)</f>
        <v>55</v>
      </c>
      <c r="CL259" s="2">
        <f>(80+IF(抽出データ!BR259=1,12,0)+IF(SUM(抽出データ!BS259:BV259,抽出データ!CB259)&gt;1,22,IF(SUM(抽出データ!BS259:BV259,抽出データ!CB259)=1,11,0)))</f>
        <v>92</v>
      </c>
      <c r="CM259" s="2">
        <f>80+IF(抽出データ!CH259=1,40,0)+IF(抽出データ!CI259=1,20,0)+IF(抽出データ!CJ259=1,20,0)</f>
        <v>80</v>
      </c>
      <c r="CN259" s="2">
        <f>80+IF(抽出データ!CN259=1,10,0)+IF(抽出データ!CO259=1,5,0)+IF(抽出データ!CP259=1,10,0)+12</f>
        <v>97</v>
      </c>
      <c r="CO259" s="2">
        <f>IF(SUM(抽出データ!CT259:CW259)&gt;0,120,100)</f>
        <v>100</v>
      </c>
      <c r="CQ259" s="2">
        <f t="shared" si="70"/>
        <v>76.3</v>
      </c>
    </row>
    <row r="260" spans="1:95">
      <c r="A260" s="2">
        <v>1985</v>
      </c>
      <c r="B260" s="2">
        <v>500</v>
      </c>
      <c r="C260" s="2">
        <v>3</v>
      </c>
      <c r="D260" s="2">
        <f t="shared" ref="D260:D323" si="72">B260/C260</f>
        <v>166.66666666666666</v>
      </c>
      <c r="E260" s="4" t="s">
        <v>226</v>
      </c>
      <c r="F260" s="2">
        <f>IF(抽出データ!S260-2&lt;0,0,抽出データ!S260-2)</f>
        <v>2</v>
      </c>
      <c r="G260" s="2">
        <f>IF(抽出データ!T260-2&lt;0,0,抽出データ!T260-2)</f>
        <v>1</v>
      </c>
      <c r="H260" s="2">
        <f>IF(抽出データ!U260-2&lt;0,0,抽出データ!U260-2)</f>
        <v>2</v>
      </c>
      <c r="I260" s="2">
        <f>IF(抽出データ!V260-2&lt;0,0,抽出データ!V260-2)</f>
        <v>1</v>
      </c>
      <c r="J260" s="2">
        <f>MIN(2,IF(抽出データ!W260-2&lt;0,0,抽出データ!W260-2))</f>
        <v>2</v>
      </c>
      <c r="K260" s="2">
        <f>IF(抽出データ!X260-2&lt;0,0,抽出データ!X260-2)</f>
        <v>0</v>
      </c>
      <c r="L260" s="2">
        <f>IF(抽出データ!Y260-2&lt;0,0,抽出データ!Y260-2)</f>
        <v>0</v>
      </c>
      <c r="M260" s="2">
        <f>IF(抽出データ!Z260-2&lt;0,0,抽出データ!Z260-2)</f>
        <v>0</v>
      </c>
      <c r="N260" s="2">
        <f>IF(抽出データ!AB260-2&lt;0,0,抽出データ!AB260-2)</f>
        <v>0</v>
      </c>
      <c r="O260" s="2">
        <f>IF(抽出データ!AC260-2&lt;0,0,抽出データ!AC260-2)</f>
        <v>2</v>
      </c>
      <c r="P260" s="2">
        <f>IF(抽出データ!AD260-2&lt;0,0,抽出データ!AD260-2)</f>
        <v>2</v>
      </c>
      <c r="Q260" s="2">
        <f>IF(抽出データ!AE260-2&lt;0,0,抽出データ!AE260-2)</f>
        <v>2</v>
      </c>
      <c r="R260" s="2">
        <f>IF(抽出データ!AF260-2&lt;0,0,抽出データ!AF260-2)</f>
        <v>1</v>
      </c>
      <c r="S260" s="2">
        <f>IF(抽出データ!AG260-2&lt;0,0,抽出データ!AG260-2)</f>
        <v>0</v>
      </c>
      <c r="T260" s="2">
        <f>IF(抽出データ!AH260-2&lt;0,0,抽出データ!AH260-2)</f>
        <v>1</v>
      </c>
      <c r="U260" s="2">
        <f>IF(抽出データ!AI260-2&lt;0,0,抽出データ!AI260-2)</f>
        <v>2</v>
      </c>
      <c r="V260" s="2">
        <f>IF(抽出データ!AJ260-2&lt;0,0,抽出データ!AJ260-2)</f>
        <v>2</v>
      </c>
      <c r="W260" s="2">
        <f>IF(抽出データ!AK260-2&lt;0,0,抽出データ!AK260-2)</f>
        <v>2</v>
      </c>
      <c r="X260" s="2">
        <f>IF(抽出データ!AL260-2&lt;0,0,抽出データ!AL260-2)</f>
        <v>2</v>
      </c>
      <c r="Y260" s="2">
        <f>IF(抽出データ!AM260-2&lt;0,0,抽出データ!AM260-2)</f>
        <v>0</v>
      </c>
      <c r="Z260" s="2">
        <f>IF(抽出データ!AN260-2&lt;0,0,抽出データ!AN260-2)</f>
        <v>0</v>
      </c>
      <c r="AA260" s="2">
        <f>IF(抽出データ!AO260-2&lt;0,0,抽出データ!AO260-2)</f>
        <v>2</v>
      </c>
      <c r="AB260" s="2">
        <f>IF(抽出データ!AP260-2&lt;0,0,抽出データ!AP260-2)</f>
        <v>2</v>
      </c>
      <c r="AC260" s="2">
        <f>IF(抽出データ!AQ260-2&lt;0,0,抽出データ!AQ260-2)</f>
        <v>2</v>
      </c>
      <c r="AD260" s="2">
        <f>IF(抽出データ!AR260-2&lt;=0,1,2)</f>
        <v>2</v>
      </c>
      <c r="AE260" s="2">
        <f>IF(抽出データ!AS260-2&lt;=0,1,2)</f>
        <v>1</v>
      </c>
      <c r="AF260" s="2">
        <f>IF(抽出データ!AT260-2&lt;=0,1,2)</f>
        <v>2</v>
      </c>
      <c r="AG260" s="2">
        <f>IF(抽出データ!AU260-2&lt;=0,1,2)</f>
        <v>1</v>
      </c>
      <c r="AH260" s="2">
        <f>IF(抽出データ!AV260-2&lt;=0,1,2)</f>
        <v>1</v>
      </c>
      <c r="AI260" s="2">
        <f>IF(抽出データ!AW260-2&lt;=0,1,2)</f>
        <v>2</v>
      </c>
      <c r="AJ260" s="2">
        <f>IF(抽出データ!AX260-2&lt;=0,1,2)</f>
        <v>2</v>
      </c>
      <c r="AK260" s="2">
        <f>IF(抽出データ!AY260-2&lt;=0,1,2)</f>
        <v>2</v>
      </c>
      <c r="AL260" s="2">
        <f>IF(抽出データ!AZ260-2&lt;0,0,抽出データ!AZ260-2)</f>
        <v>2</v>
      </c>
      <c r="AM260" s="2">
        <f>IF(抽出データ!BB260-2&lt;0,0,抽出データ!BB260-2)</f>
        <v>2</v>
      </c>
      <c r="AN260" s="2">
        <f>IF(抽出データ!BD260-2&lt;0,0,抽出データ!BD260-2)</f>
        <v>0</v>
      </c>
      <c r="AO260" s="2">
        <f>MIN(2,IF(抽出データ!BE260-2&lt;0,0,抽出データ!BE260-2))</f>
        <v>0</v>
      </c>
      <c r="AP260" s="2">
        <f>IF(抽出データ!BF260-2&lt;0,0,抽出データ!BF260-2)</f>
        <v>0</v>
      </c>
      <c r="AQ260" s="2">
        <f>IF(抽出データ!BG260-2&lt;0,0,抽出データ!BG260-2)</f>
        <v>1</v>
      </c>
      <c r="AR260" s="2">
        <f>IF(抽出データ!BH260-2&lt;0,0,抽出データ!BH260-2)</f>
        <v>2</v>
      </c>
      <c r="AS260" s="2">
        <f t="shared" ref="AS260:AS323" si="73">IF(CQ260&lt;100,0,IF(CQ260&lt;110,1,2))</f>
        <v>0</v>
      </c>
      <c r="AT260" s="2">
        <f>IF(抽出データ!DB260-2&lt;=0,1,2)</f>
        <v>1</v>
      </c>
      <c r="AU260" s="2">
        <f>IF(抽出データ!DD260-2&lt;0,0,抽出データ!DD260-2)</f>
        <v>0</v>
      </c>
      <c r="AV260" s="2">
        <f>IF(抽出データ!DE260-2&lt;0,0,抽出データ!DE260-2)</f>
        <v>0</v>
      </c>
      <c r="AW260" s="2">
        <f>IF(抽出データ!DF260-2&lt;0,0,IF(抽出データ!DF260&gt;3,2,1))</f>
        <v>1</v>
      </c>
      <c r="AX260" s="2">
        <f>IF(抽出データ!DG260-2&lt;=0,1,2)</f>
        <v>1</v>
      </c>
      <c r="AY260" s="8">
        <v>1</v>
      </c>
      <c r="AZ260" s="2">
        <v>1</v>
      </c>
      <c r="BA260" s="2">
        <v>1</v>
      </c>
      <c r="BI260" s="4" t="s">
        <v>445</v>
      </c>
      <c r="BJ260" s="2">
        <v>2</v>
      </c>
      <c r="BL260" s="2">
        <v>3</v>
      </c>
      <c r="BO260" s="2">
        <v>2</v>
      </c>
      <c r="BP260" s="2">
        <v>2</v>
      </c>
      <c r="BQ260" s="2">
        <v>2</v>
      </c>
      <c r="BR260" s="2">
        <v>4</v>
      </c>
      <c r="BS260" s="2">
        <v>2</v>
      </c>
      <c r="BT260" s="2">
        <v>4</v>
      </c>
      <c r="BV260" s="2">
        <f t="shared" ref="BV260:BV323" si="74">SUM(F260:AR260,AS260:AX260)+(AL260+AS260)*2.5</f>
        <v>58</v>
      </c>
      <c r="BW260" s="2">
        <f t="shared" ref="BW260:BW323" si="75">SUMPRODUCT(F260:AX260,$F$570:$AX$570)</f>
        <v>25</v>
      </c>
      <c r="BX260" s="2">
        <f t="shared" ref="BX260:BX323" si="76">SUMPRODUCT(F260:AX260,$F$571:$AX$571)</f>
        <v>13</v>
      </c>
      <c r="BY260" s="2">
        <f t="shared" ref="BY260:BY323" si="77">SUMPRODUCT(F260:AX260,$F$572:$AX$572)</f>
        <v>12</v>
      </c>
      <c r="BZ260" s="2">
        <f t="shared" ref="BZ260:BZ323" si="78">SUMPRODUCT(F260:AX260,$F$573:$AX$573)</f>
        <v>36</v>
      </c>
      <c r="CA260" s="2">
        <f t="shared" ref="CA260:CA323" si="79">SUMPRODUCT(F260:AX260,$F$574:$AX$574)</f>
        <v>11</v>
      </c>
      <c r="CB260" s="2">
        <f t="shared" ref="CB260:CB323" si="80">SUMPRODUCT(F260:AX260,$F$575:$AX$575)</f>
        <v>7</v>
      </c>
      <c r="CC260" s="2">
        <f t="shared" ref="CC260:CC323" si="81">SUMPRODUCT(F260:AX260,$F$576:$AX$576)</f>
        <v>12</v>
      </c>
      <c r="CD260" s="2">
        <f t="shared" ref="CD260:CD323" si="82">SUMPRODUCT(F260:AX260,$F$577:$AX$577)</f>
        <v>22</v>
      </c>
      <c r="CE260" s="2">
        <f t="shared" ref="CE260:CE323" si="83">SUMPRODUCT(F260:AX260,$F$578:$AX$578)</f>
        <v>17</v>
      </c>
      <c r="CF260" s="2">
        <f t="shared" ref="CF260:CF323" si="84">SUMPRODUCT(F260:AX260,$F$579:$AX$579)</f>
        <v>13</v>
      </c>
      <c r="CG260" s="2">
        <f t="shared" ref="CG260:CG323" si="85">SUMPRODUCT(F260:AX260,$F$580:$AX$580)</f>
        <v>18</v>
      </c>
      <c r="CH260" s="2">
        <f t="shared" si="71"/>
        <v>3</v>
      </c>
      <c r="CI260" s="2">
        <f t="shared" ref="CI260:CI323" si="86">SUMPRODUCT(F260:AX260,$F$582:$AX$582)</f>
        <v>8</v>
      </c>
      <c r="CJ260" s="2">
        <f t="shared" ref="CJ260:CJ323" si="87">SUMPRODUCT(F260:AX260,$F$583:$AX$583)</f>
        <v>24</v>
      </c>
      <c r="CK260" s="2">
        <f>55+IF(抽出データ!BJ260=1,60,0)+IF(抽出データ!BK260=1,25,0)+IF(抽出データ!BM260=1,5,0)+IF(抽出データ!BL260=1,5,0)+IF(抽出データ!BN260=1,5,0)</f>
        <v>55</v>
      </c>
      <c r="CL260" s="2">
        <f>(80+IF(抽出データ!BR260=1,12,0)+IF(SUM(抽出データ!BS260:BV260,抽出データ!CB260)&gt;1,22,IF(SUM(抽出データ!BS260:BV260,抽出データ!CB260)=1,11,0)))</f>
        <v>80</v>
      </c>
      <c r="CM260" s="2">
        <f>80+IF(抽出データ!CH260=1,40,0)+IF(抽出データ!CI260=1,20,0)+IF(抽出データ!CJ260=1,20,0)</f>
        <v>80</v>
      </c>
      <c r="CN260" s="2">
        <f>80+IF(抽出データ!CN260=1,10,0)+IF(抽出データ!CO260=1,5,0)+IF(抽出データ!CP260=1,10,0)+12</f>
        <v>92</v>
      </c>
      <c r="CO260" s="2">
        <f>IF(SUM(抽出データ!CT260:CW260)&gt;0,120,100)</f>
        <v>100</v>
      </c>
      <c r="CQ260" s="2">
        <f t="shared" ref="CQ260:CQ323" si="88">SUMPRODUCT($CK$2:$CO$2,CK260:CO260)</f>
        <v>72.2</v>
      </c>
    </row>
    <row r="261" spans="1:95">
      <c r="A261" s="2">
        <v>1998</v>
      </c>
      <c r="B261" s="2">
        <v>2500</v>
      </c>
      <c r="C261" s="2">
        <v>6</v>
      </c>
      <c r="D261" s="2">
        <f t="shared" si="72"/>
        <v>416.66666666666669</v>
      </c>
      <c r="E261" s="4" t="s">
        <v>227</v>
      </c>
      <c r="F261" s="2">
        <f>IF(抽出データ!S261-2&lt;0,0,抽出データ!S261-2)</f>
        <v>2</v>
      </c>
      <c r="G261" s="2">
        <f>IF(抽出データ!T261-2&lt;0,0,抽出データ!T261-2)</f>
        <v>0</v>
      </c>
      <c r="H261" s="2">
        <f>IF(抽出データ!U261-2&lt;0,0,抽出データ!U261-2)</f>
        <v>2</v>
      </c>
      <c r="I261" s="2">
        <f>IF(抽出データ!V261-2&lt;0,0,抽出データ!V261-2)</f>
        <v>1</v>
      </c>
      <c r="J261" s="2">
        <f>MIN(2,IF(抽出データ!W261-2&lt;0,0,抽出データ!W261-2))</f>
        <v>0</v>
      </c>
      <c r="K261" s="2">
        <f>IF(抽出データ!X261-2&lt;0,0,抽出データ!X261-2)</f>
        <v>1</v>
      </c>
      <c r="L261" s="2">
        <f>IF(抽出データ!Y261-2&lt;0,0,抽出データ!Y261-2)</f>
        <v>0</v>
      </c>
      <c r="M261" s="2">
        <f>IF(抽出データ!Z261-2&lt;0,0,抽出データ!Z261-2)</f>
        <v>2</v>
      </c>
      <c r="N261" s="2">
        <f>IF(抽出データ!AB261-2&lt;0,0,抽出データ!AB261-2)</f>
        <v>2</v>
      </c>
      <c r="O261" s="2">
        <f>IF(抽出データ!AC261-2&lt;0,0,抽出データ!AC261-2)</f>
        <v>1</v>
      </c>
      <c r="P261" s="2">
        <f>IF(抽出データ!AD261-2&lt;0,0,抽出データ!AD261-2)</f>
        <v>1</v>
      </c>
      <c r="Q261" s="2">
        <f>IF(抽出データ!AE261-2&lt;0,0,抽出データ!AE261-2)</f>
        <v>1</v>
      </c>
      <c r="R261" s="2">
        <f>IF(抽出データ!AF261-2&lt;0,0,抽出データ!AF261-2)</f>
        <v>1</v>
      </c>
      <c r="S261" s="2">
        <f>IF(抽出データ!AG261-2&lt;0,0,抽出データ!AG261-2)</f>
        <v>1</v>
      </c>
      <c r="T261" s="2">
        <f>IF(抽出データ!AH261-2&lt;0,0,抽出データ!AH261-2)</f>
        <v>2</v>
      </c>
      <c r="U261" s="2">
        <f>IF(抽出データ!AI261-2&lt;0,0,抽出データ!AI261-2)</f>
        <v>1</v>
      </c>
      <c r="V261" s="2">
        <f>IF(抽出データ!AJ261-2&lt;0,0,抽出データ!AJ261-2)</f>
        <v>1</v>
      </c>
      <c r="W261" s="2">
        <f>IF(抽出データ!AK261-2&lt;0,0,抽出データ!AK261-2)</f>
        <v>1</v>
      </c>
      <c r="X261" s="2">
        <f>IF(抽出データ!AL261-2&lt;0,0,抽出データ!AL261-2)</f>
        <v>0</v>
      </c>
      <c r="Y261" s="2">
        <f>IF(抽出データ!AM261-2&lt;0,0,抽出データ!AM261-2)</f>
        <v>1</v>
      </c>
      <c r="Z261" s="2">
        <f>IF(抽出データ!AN261-2&lt;0,0,抽出データ!AN261-2)</f>
        <v>0</v>
      </c>
      <c r="AA261" s="2">
        <f>IF(抽出データ!AO261-2&lt;0,0,抽出データ!AO261-2)</f>
        <v>2</v>
      </c>
      <c r="AB261" s="2">
        <f>IF(抽出データ!AP261-2&lt;0,0,抽出データ!AP261-2)</f>
        <v>1</v>
      </c>
      <c r="AC261" s="2">
        <f>IF(抽出データ!AQ261-2&lt;0,0,抽出データ!AQ261-2)</f>
        <v>1</v>
      </c>
      <c r="AD261" s="2">
        <f>IF(抽出データ!AR261-2&lt;=0,1,2)</f>
        <v>1</v>
      </c>
      <c r="AE261" s="2">
        <f>IF(抽出データ!AS261-2&lt;=0,1,2)</f>
        <v>1</v>
      </c>
      <c r="AF261" s="2">
        <f>IF(抽出データ!AT261-2&lt;=0,1,2)</f>
        <v>2</v>
      </c>
      <c r="AG261" s="2">
        <f>IF(抽出データ!AU261-2&lt;=0,1,2)</f>
        <v>1</v>
      </c>
      <c r="AH261" s="2">
        <f>IF(抽出データ!AV261-2&lt;=0,1,2)</f>
        <v>1</v>
      </c>
      <c r="AI261" s="2">
        <f>IF(抽出データ!AW261-2&lt;=0,1,2)</f>
        <v>1</v>
      </c>
      <c r="AJ261" s="2">
        <f>IF(抽出データ!AX261-2&lt;=0,1,2)</f>
        <v>1</v>
      </c>
      <c r="AK261" s="2">
        <f>IF(抽出データ!AY261-2&lt;=0,1,2)</f>
        <v>1</v>
      </c>
      <c r="AL261" s="2">
        <f>IF(抽出データ!AZ261-2&lt;0,0,抽出データ!AZ261-2)</f>
        <v>1</v>
      </c>
      <c r="AM261" s="2">
        <f>IF(抽出データ!BB261-2&lt;0,0,抽出データ!BB261-2)</f>
        <v>0</v>
      </c>
      <c r="AN261" s="2">
        <f>IF(抽出データ!BD261-2&lt;0,0,抽出データ!BD261-2)</f>
        <v>2</v>
      </c>
      <c r="AO261" s="2">
        <f>MIN(2,IF(抽出データ!BE261-2&lt;0,0,抽出データ!BE261-2))</f>
        <v>1</v>
      </c>
      <c r="AP261" s="2">
        <f>IF(抽出データ!BF261-2&lt;0,0,抽出データ!BF261-2)</f>
        <v>1</v>
      </c>
      <c r="AQ261" s="2">
        <f>IF(抽出データ!BG261-2&lt;0,0,抽出データ!BG261-2)</f>
        <v>1</v>
      </c>
      <c r="AR261" s="2">
        <f>IF(抽出データ!BH261-2&lt;0,0,抽出データ!BH261-2)</f>
        <v>0</v>
      </c>
      <c r="AS261" s="2">
        <f t="shared" si="73"/>
        <v>0</v>
      </c>
      <c r="AT261" s="2">
        <f>IF(抽出データ!DB261-2&lt;=0,1,2)</f>
        <v>2</v>
      </c>
      <c r="AU261" s="2">
        <f>IF(抽出データ!DD261-2&lt;0,0,抽出データ!DD261-2)</f>
        <v>1</v>
      </c>
      <c r="AV261" s="2">
        <f>IF(抽出データ!DE261-2&lt;0,0,抽出データ!DE261-2)</f>
        <v>1</v>
      </c>
      <c r="AW261" s="2">
        <f>IF(抽出データ!DF261-2&lt;0,0,IF(抽出データ!DF261&gt;3,2,1))</f>
        <v>1</v>
      </c>
      <c r="AX261" s="2">
        <f>IF(抽出データ!DG261-2&lt;=0,1,2)</f>
        <v>2</v>
      </c>
      <c r="AY261" s="8">
        <v>4</v>
      </c>
      <c r="AZ261" s="2">
        <v>3</v>
      </c>
      <c r="BA261" s="2">
        <v>2</v>
      </c>
      <c r="BB261" s="2">
        <v>1</v>
      </c>
      <c r="BC261" s="2">
        <v>1</v>
      </c>
      <c r="BD261" s="2">
        <v>0</v>
      </c>
      <c r="BE261" s="2">
        <v>1</v>
      </c>
      <c r="BF261" s="2">
        <v>0</v>
      </c>
      <c r="BG261" s="2">
        <v>0</v>
      </c>
      <c r="BH261" s="2">
        <v>0</v>
      </c>
      <c r="BI261" s="4" t="s">
        <v>445</v>
      </c>
      <c r="BJ261" s="2">
        <v>1</v>
      </c>
      <c r="BK261" s="2">
        <v>0</v>
      </c>
      <c r="BL261" s="2">
        <v>1</v>
      </c>
      <c r="BM261" s="2">
        <v>15000</v>
      </c>
      <c r="BO261" s="2">
        <v>3</v>
      </c>
      <c r="BP261" s="2">
        <v>3</v>
      </c>
      <c r="BQ261" s="2">
        <v>3</v>
      </c>
      <c r="BR261" s="2">
        <v>5</v>
      </c>
      <c r="BS261" s="2">
        <v>4</v>
      </c>
      <c r="BT261" s="2">
        <v>5</v>
      </c>
      <c r="BV261" s="2">
        <f t="shared" si="74"/>
        <v>49.5</v>
      </c>
      <c r="BW261" s="2">
        <f t="shared" si="75"/>
        <v>22</v>
      </c>
      <c r="BX261" s="2">
        <f t="shared" si="76"/>
        <v>9</v>
      </c>
      <c r="BY261" s="2">
        <f t="shared" si="77"/>
        <v>15</v>
      </c>
      <c r="BZ261" s="2">
        <f t="shared" si="78"/>
        <v>24</v>
      </c>
      <c r="CA261" s="2">
        <f t="shared" si="79"/>
        <v>14</v>
      </c>
      <c r="CB261" s="2">
        <f t="shared" si="80"/>
        <v>10</v>
      </c>
      <c r="CC261" s="2">
        <f t="shared" si="81"/>
        <v>12</v>
      </c>
      <c r="CD261" s="2">
        <f t="shared" si="82"/>
        <v>17</v>
      </c>
      <c r="CE261" s="2">
        <f t="shared" si="83"/>
        <v>14</v>
      </c>
      <c r="CF261" s="2">
        <f t="shared" si="84"/>
        <v>8</v>
      </c>
      <c r="CG261" s="2">
        <f t="shared" si="85"/>
        <v>15</v>
      </c>
      <c r="CH261" s="2">
        <f t="shared" ref="CH261:CH324" si="89">SUMPRODUCT(F261:AX261,$F$581:$AX$581)</f>
        <v>6</v>
      </c>
      <c r="CI261" s="2">
        <f t="shared" si="86"/>
        <v>9</v>
      </c>
      <c r="CJ261" s="2">
        <f t="shared" si="87"/>
        <v>22.5</v>
      </c>
      <c r="CK261" s="2">
        <f>55+IF(抽出データ!BJ261=1,60,0)+IF(抽出データ!BK261=1,25,0)+IF(抽出データ!BM261=1,5,0)+IF(抽出データ!BL261=1,5,0)+IF(抽出データ!BN261=1,5,0)</f>
        <v>60</v>
      </c>
      <c r="CL261" s="2">
        <f>(80+IF(抽出データ!BR261=1,12,0)+IF(SUM(抽出データ!BS261:BV261,抽出データ!CB261)&gt;1,22,IF(SUM(抽出データ!BS261:BV261,抽出データ!CB261)=1,11,0)))</f>
        <v>92</v>
      </c>
      <c r="CM261" s="2">
        <f>80+IF(抽出データ!CH261=1,40,0)+IF(抽出データ!CI261=1,20,0)+IF(抽出データ!CJ261=1,20,0)</f>
        <v>120</v>
      </c>
      <c r="CN261" s="2">
        <f>80+IF(抽出データ!CN261=1,10,0)+IF(抽出データ!CO261=1,5,0)+IF(抽出データ!CP261=1,10,0)+12</f>
        <v>102</v>
      </c>
      <c r="CO261" s="2">
        <f>IF(SUM(抽出データ!CT261:CW261)&gt;0,120,100)</f>
        <v>100</v>
      </c>
      <c r="CQ261" s="2">
        <f t="shared" si="88"/>
        <v>84.8</v>
      </c>
    </row>
    <row r="262" spans="1:95">
      <c r="A262" s="2">
        <v>2002</v>
      </c>
      <c r="B262" s="2">
        <v>25000</v>
      </c>
      <c r="C262" s="2">
        <v>5</v>
      </c>
      <c r="D262" s="2">
        <f t="shared" si="72"/>
        <v>5000</v>
      </c>
      <c r="E262" s="4" t="s">
        <v>228</v>
      </c>
      <c r="F262" s="2">
        <f>IF(抽出データ!S262-2&lt;0,0,抽出データ!S262-2)</f>
        <v>0</v>
      </c>
      <c r="G262" s="2">
        <f>IF(抽出データ!T262-2&lt;0,0,抽出データ!T262-2)</f>
        <v>1</v>
      </c>
      <c r="H262" s="2">
        <f>IF(抽出データ!U262-2&lt;0,0,抽出データ!U262-2)</f>
        <v>1</v>
      </c>
      <c r="I262" s="2">
        <f>IF(抽出データ!V262-2&lt;0,0,抽出データ!V262-2)</f>
        <v>0</v>
      </c>
      <c r="J262" s="2">
        <f>MIN(2,IF(抽出データ!W262-2&lt;0,0,抽出データ!W262-2))</f>
        <v>0</v>
      </c>
      <c r="K262" s="2">
        <f>IF(抽出データ!X262-2&lt;0,0,抽出データ!X262-2)</f>
        <v>0</v>
      </c>
      <c r="L262" s="2">
        <f>IF(抽出データ!Y262-2&lt;0,0,抽出データ!Y262-2)</f>
        <v>0</v>
      </c>
      <c r="M262" s="2">
        <f>IF(抽出データ!Z262-2&lt;0,0,抽出データ!Z262-2)</f>
        <v>1</v>
      </c>
      <c r="N262" s="2">
        <f>IF(抽出データ!AB262-2&lt;0,0,抽出データ!AB262-2)</f>
        <v>1</v>
      </c>
      <c r="O262" s="2">
        <f>IF(抽出データ!AC262-2&lt;0,0,抽出データ!AC262-2)</f>
        <v>2</v>
      </c>
      <c r="P262" s="2">
        <f>IF(抽出データ!AD262-2&lt;0,0,抽出データ!AD262-2)</f>
        <v>2</v>
      </c>
      <c r="Q262" s="2">
        <f>IF(抽出データ!AE262-2&lt;0,0,抽出データ!AE262-2)</f>
        <v>2</v>
      </c>
      <c r="R262" s="2">
        <f>IF(抽出データ!AF262-2&lt;0,0,抽出データ!AF262-2)</f>
        <v>1</v>
      </c>
      <c r="S262" s="2">
        <f>IF(抽出データ!AG262-2&lt;0,0,抽出データ!AG262-2)</f>
        <v>1</v>
      </c>
      <c r="T262" s="2">
        <f>IF(抽出データ!AH262-2&lt;0,0,抽出データ!AH262-2)</f>
        <v>1</v>
      </c>
      <c r="U262" s="2">
        <f>IF(抽出データ!AI262-2&lt;0,0,抽出データ!AI262-2)</f>
        <v>1</v>
      </c>
      <c r="V262" s="2">
        <f>IF(抽出データ!AJ262-2&lt;0,0,抽出データ!AJ262-2)</f>
        <v>0</v>
      </c>
      <c r="W262" s="2">
        <f>IF(抽出データ!AK262-2&lt;0,0,抽出データ!AK262-2)</f>
        <v>1</v>
      </c>
      <c r="X262" s="2">
        <f>IF(抽出データ!AL262-2&lt;0,0,抽出データ!AL262-2)</f>
        <v>1</v>
      </c>
      <c r="Y262" s="2">
        <f>IF(抽出データ!AM262-2&lt;0,0,抽出データ!AM262-2)</f>
        <v>2</v>
      </c>
      <c r="Z262" s="2">
        <f>IF(抽出データ!AN262-2&lt;0,0,抽出データ!AN262-2)</f>
        <v>2</v>
      </c>
      <c r="AA262" s="2">
        <f>IF(抽出データ!AO262-2&lt;0,0,抽出データ!AO262-2)</f>
        <v>1</v>
      </c>
      <c r="AB262" s="2">
        <f>IF(抽出データ!AP262-2&lt;0,0,抽出データ!AP262-2)</f>
        <v>2</v>
      </c>
      <c r="AC262" s="2">
        <f>IF(抽出データ!AQ262-2&lt;0,0,抽出データ!AQ262-2)</f>
        <v>2</v>
      </c>
      <c r="AD262" s="2">
        <f>IF(抽出データ!AR262-2&lt;=0,1,2)</f>
        <v>2</v>
      </c>
      <c r="AE262" s="2">
        <f>IF(抽出データ!AS262-2&lt;=0,1,2)</f>
        <v>1</v>
      </c>
      <c r="AF262" s="2">
        <f>IF(抽出データ!AT262-2&lt;=0,1,2)</f>
        <v>1</v>
      </c>
      <c r="AG262" s="2">
        <f>IF(抽出データ!AU262-2&lt;=0,1,2)</f>
        <v>2</v>
      </c>
      <c r="AH262" s="2">
        <f>IF(抽出データ!AV262-2&lt;=0,1,2)</f>
        <v>1</v>
      </c>
      <c r="AI262" s="2">
        <f>IF(抽出データ!AW262-2&lt;=0,1,2)</f>
        <v>2</v>
      </c>
      <c r="AJ262" s="2">
        <f>IF(抽出データ!AX262-2&lt;=0,1,2)</f>
        <v>2</v>
      </c>
      <c r="AK262" s="2">
        <f>IF(抽出データ!AY262-2&lt;=0,1,2)</f>
        <v>2</v>
      </c>
      <c r="AL262" s="2">
        <f>IF(抽出データ!AZ262-2&lt;0,0,抽出データ!AZ262-2)</f>
        <v>1</v>
      </c>
      <c r="AM262" s="2">
        <f>IF(抽出データ!BB262-2&lt;0,0,抽出データ!BB262-2)</f>
        <v>2</v>
      </c>
      <c r="AN262" s="2">
        <f>IF(抽出データ!BD262-2&lt;0,0,抽出データ!BD262-2)</f>
        <v>2</v>
      </c>
      <c r="AO262" s="2">
        <f>MIN(2,IF(抽出データ!BE262-2&lt;0,0,抽出データ!BE262-2))</f>
        <v>2</v>
      </c>
      <c r="AP262" s="2">
        <f>IF(抽出データ!BF262-2&lt;0,0,抽出データ!BF262-2)</f>
        <v>2</v>
      </c>
      <c r="AQ262" s="2">
        <f>IF(抽出データ!BG262-2&lt;0,0,抽出データ!BG262-2)</f>
        <v>2</v>
      </c>
      <c r="AR262" s="2">
        <f>IF(抽出データ!BH262-2&lt;0,0,抽出データ!BH262-2)</f>
        <v>2</v>
      </c>
      <c r="AS262" s="2">
        <f t="shared" si="73"/>
        <v>0</v>
      </c>
      <c r="AT262" s="2">
        <f>IF(抽出データ!DB262-2&lt;=0,1,2)</f>
        <v>2</v>
      </c>
      <c r="AU262" s="2">
        <f>IF(抽出データ!DD262-2&lt;0,0,抽出データ!DD262-2)</f>
        <v>1</v>
      </c>
      <c r="AV262" s="2">
        <f>IF(抽出データ!DE262-2&lt;0,0,抽出データ!DE262-2)</f>
        <v>1</v>
      </c>
      <c r="AW262" s="2">
        <f>IF(抽出データ!DF262-2&lt;0,0,IF(抽出データ!DF262&gt;3,2,1))</f>
        <v>1</v>
      </c>
      <c r="AX262" s="2">
        <f>IF(抽出データ!DG262-2&lt;=0,1,2)</f>
        <v>2</v>
      </c>
      <c r="AY262" s="8">
        <v>4</v>
      </c>
      <c r="AZ262" s="2">
        <v>4</v>
      </c>
      <c r="BA262" s="2">
        <v>4</v>
      </c>
      <c r="BI262" s="4" t="s">
        <v>445</v>
      </c>
      <c r="BJ262" s="2">
        <v>1</v>
      </c>
      <c r="BK262" s="2">
        <v>98</v>
      </c>
      <c r="BL262" s="2">
        <v>1</v>
      </c>
      <c r="BM262" s="2">
        <v>15000</v>
      </c>
      <c r="BO262" s="2">
        <v>1</v>
      </c>
      <c r="BP262" s="2">
        <v>1</v>
      </c>
      <c r="BQ262" s="2">
        <v>1</v>
      </c>
      <c r="BR262" s="2">
        <v>1</v>
      </c>
      <c r="BS262" s="2">
        <v>1</v>
      </c>
      <c r="BT262" s="2">
        <v>1</v>
      </c>
      <c r="BV262" s="2">
        <f t="shared" si="74"/>
        <v>60.5</v>
      </c>
      <c r="BW262" s="2">
        <f t="shared" si="75"/>
        <v>21</v>
      </c>
      <c r="BX262" s="2">
        <f t="shared" si="76"/>
        <v>11</v>
      </c>
      <c r="BY262" s="2">
        <f t="shared" si="77"/>
        <v>22</v>
      </c>
      <c r="BZ262" s="2">
        <f t="shared" si="78"/>
        <v>28</v>
      </c>
      <c r="CA262" s="2">
        <f t="shared" si="79"/>
        <v>17</v>
      </c>
      <c r="CB262" s="2">
        <f t="shared" si="80"/>
        <v>13</v>
      </c>
      <c r="CC262" s="2">
        <f t="shared" si="81"/>
        <v>16</v>
      </c>
      <c r="CD262" s="2">
        <f t="shared" si="82"/>
        <v>15</v>
      </c>
      <c r="CE262" s="2">
        <f t="shared" si="83"/>
        <v>15</v>
      </c>
      <c r="CF262" s="2">
        <f t="shared" si="84"/>
        <v>13</v>
      </c>
      <c r="CG262" s="2">
        <f t="shared" si="85"/>
        <v>19</v>
      </c>
      <c r="CH262" s="2">
        <f t="shared" si="89"/>
        <v>6</v>
      </c>
      <c r="CI262" s="2">
        <f t="shared" si="86"/>
        <v>14</v>
      </c>
      <c r="CJ262" s="2">
        <f t="shared" si="87"/>
        <v>17.5</v>
      </c>
      <c r="CK262" s="2">
        <f>55+IF(抽出データ!BJ262=1,60,0)+IF(抽出データ!BK262=1,25,0)+IF(抽出データ!BM262=1,5,0)+IF(抽出データ!BL262=1,5,0)+IF(抽出データ!BN262=1,5,0)</f>
        <v>55</v>
      </c>
      <c r="CL262" s="2">
        <f>(80+IF(抽出データ!BR262=1,12,0)+IF(SUM(抽出データ!BS262:BV262,抽出データ!CB262)&gt;1,22,IF(SUM(抽出データ!BS262:BV262,抽出データ!CB262)=1,11,0)))</f>
        <v>80</v>
      </c>
      <c r="CM262" s="2">
        <f>80+IF(抽出データ!CH262=1,40,0)+IF(抽出データ!CI262=1,20,0)+IF(抽出データ!CJ262=1,20,0)</f>
        <v>80</v>
      </c>
      <c r="CN262" s="2">
        <f>80+IF(抽出データ!CN262=1,10,0)+IF(抽出データ!CO262=1,5,0)+IF(抽出データ!CP262=1,10,0)+12</f>
        <v>92</v>
      </c>
      <c r="CO262" s="2">
        <f>IF(SUM(抽出データ!CT262:CW262)&gt;0,120,100)</f>
        <v>100</v>
      </c>
      <c r="CQ262" s="2">
        <f t="shared" si="88"/>
        <v>72.2</v>
      </c>
    </row>
    <row r="263" spans="1:95">
      <c r="A263" s="2">
        <v>1994</v>
      </c>
      <c r="B263" s="2">
        <v>270</v>
      </c>
      <c r="C263" s="2">
        <v>2</v>
      </c>
      <c r="D263" s="2">
        <f t="shared" si="72"/>
        <v>135</v>
      </c>
      <c r="E263" s="4" t="s">
        <v>229</v>
      </c>
      <c r="F263" s="2">
        <f>IF(抽出データ!S263-2&lt;0,0,抽出データ!S263-2)</f>
        <v>1</v>
      </c>
      <c r="G263" s="2">
        <f>IF(抽出データ!T263-2&lt;0,0,抽出データ!T263-2)</f>
        <v>0</v>
      </c>
      <c r="H263" s="2">
        <f>IF(抽出データ!U263-2&lt;0,0,抽出データ!U263-2)</f>
        <v>1</v>
      </c>
      <c r="I263" s="2">
        <f>IF(抽出データ!V263-2&lt;0,0,抽出データ!V263-2)</f>
        <v>2</v>
      </c>
      <c r="J263" s="2">
        <f>MIN(2,IF(抽出データ!W263-2&lt;0,0,抽出データ!W263-2))</f>
        <v>2</v>
      </c>
      <c r="K263" s="2">
        <f>IF(抽出データ!X263-2&lt;0,0,抽出データ!X263-2)</f>
        <v>0</v>
      </c>
      <c r="L263" s="2">
        <f>IF(抽出データ!Y263-2&lt;0,0,抽出データ!Y263-2)</f>
        <v>0</v>
      </c>
      <c r="M263" s="2">
        <f>IF(抽出データ!Z263-2&lt;0,0,抽出データ!Z263-2)</f>
        <v>0</v>
      </c>
      <c r="N263" s="2">
        <f>IF(抽出データ!AB263-2&lt;0,0,抽出データ!AB263-2)</f>
        <v>0</v>
      </c>
      <c r="O263" s="2">
        <f>IF(抽出データ!AC263-2&lt;0,0,抽出データ!AC263-2)</f>
        <v>2</v>
      </c>
      <c r="P263" s="2">
        <f>IF(抽出データ!AD263-2&lt;0,0,抽出データ!AD263-2)</f>
        <v>2</v>
      </c>
      <c r="Q263" s="2">
        <f>IF(抽出データ!AE263-2&lt;0,0,抽出データ!AE263-2)</f>
        <v>2</v>
      </c>
      <c r="R263" s="2">
        <f>IF(抽出データ!AF263-2&lt;0,0,抽出データ!AF263-2)</f>
        <v>2</v>
      </c>
      <c r="S263" s="2">
        <f>IF(抽出データ!AG263-2&lt;0,0,抽出データ!AG263-2)</f>
        <v>1</v>
      </c>
      <c r="T263" s="2">
        <f>IF(抽出データ!AH263-2&lt;0,0,抽出データ!AH263-2)</f>
        <v>1</v>
      </c>
      <c r="U263" s="2">
        <f>IF(抽出データ!AI263-2&lt;0,0,抽出データ!AI263-2)</f>
        <v>2</v>
      </c>
      <c r="V263" s="2">
        <f>IF(抽出データ!AJ263-2&lt;0,0,抽出データ!AJ263-2)</f>
        <v>2</v>
      </c>
      <c r="W263" s="2">
        <f>IF(抽出データ!AK263-2&lt;0,0,抽出データ!AK263-2)</f>
        <v>2</v>
      </c>
      <c r="X263" s="2">
        <f>IF(抽出データ!AL263-2&lt;0,0,抽出データ!AL263-2)</f>
        <v>2</v>
      </c>
      <c r="Y263" s="2">
        <f>IF(抽出データ!AM263-2&lt;0,0,抽出データ!AM263-2)</f>
        <v>1</v>
      </c>
      <c r="Z263" s="2">
        <f>IF(抽出データ!AN263-2&lt;0,0,抽出データ!AN263-2)</f>
        <v>1</v>
      </c>
      <c r="AA263" s="2">
        <f>IF(抽出データ!AO263-2&lt;0,0,抽出データ!AO263-2)</f>
        <v>2</v>
      </c>
      <c r="AB263" s="2">
        <f>IF(抽出データ!AP263-2&lt;0,0,抽出データ!AP263-2)</f>
        <v>2</v>
      </c>
      <c r="AC263" s="2">
        <f>IF(抽出データ!AQ263-2&lt;0,0,抽出データ!AQ263-2)</f>
        <v>2</v>
      </c>
      <c r="AD263" s="2">
        <f>IF(抽出データ!AR263-2&lt;=0,1,2)</f>
        <v>1</v>
      </c>
      <c r="AE263" s="2">
        <f>IF(抽出データ!AS263-2&lt;=0,1,2)</f>
        <v>2</v>
      </c>
      <c r="AF263" s="2">
        <f>IF(抽出データ!AT263-2&lt;=0,1,2)</f>
        <v>2</v>
      </c>
      <c r="AG263" s="2">
        <f>IF(抽出データ!AU263-2&lt;=0,1,2)</f>
        <v>1</v>
      </c>
      <c r="AH263" s="2">
        <f>IF(抽出データ!AV263-2&lt;=0,1,2)</f>
        <v>1</v>
      </c>
      <c r="AI263" s="2">
        <f>IF(抽出データ!AW263-2&lt;=0,1,2)</f>
        <v>1</v>
      </c>
      <c r="AJ263" s="2">
        <f>IF(抽出データ!AX263-2&lt;=0,1,2)</f>
        <v>1</v>
      </c>
      <c r="AK263" s="2">
        <f>IF(抽出データ!AY263-2&lt;=0,1,2)</f>
        <v>1</v>
      </c>
      <c r="AL263" s="2">
        <f>IF(抽出データ!AZ263-2&lt;0,0,抽出データ!AZ263-2)</f>
        <v>0</v>
      </c>
      <c r="AM263" s="2">
        <f>IF(抽出データ!BB263-2&lt;0,0,抽出データ!BB263-2)</f>
        <v>0</v>
      </c>
      <c r="AN263" s="2">
        <f>IF(抽出データ!BD263-2&lt;0,0,抽出データ!BD263-2)</f>
        <v>0</v>
      </c>
      <c r="AO263" s="2">
        <f>MIN(2,IF(抽出データ!BE263-2&lt;0,0,抽出データ!BE263-2))</f>
        <v>0</v>
      </c>
      <c r="AP263" s="2">
        <f>IF(抽出データ!BF263-2&lt;0,0,抽出データ!BF263-2)</f>
        <v>0</v>
      </c>
      <c r="AQ263" s="2">
        <f>IF(抽出データ!BG263-2&lt;0,0,抽出データ!BG263-2)</f>
        <v>0</v>
      </c>
      <c r="AR263" s="2">
        <f>IF(抽出データ!BH263-2&lt;0,0,抽出データ!BH263-2)</f>
        <v>0</v>
      </c>
      <c r="AS263" s="2">
        <f t="shared" si="73"/>
        <v>0</v>
      </c>
      <c r="AT263" s="2">
        <f>IF(抽出データ!DB263-2&lt;=0,1,2)</f>
        <v>1</v>
      </c>
      <c r="AU263" s="2">
        <f>IF(抽出データ!DD263-2&lt;0,0,抽出データ!DD263-2)</f>
        <v>0</v>
      </c>
      <c r="AV263" s="2">
        <f>IF(抽出データ!DE263-2&lt;0,0,抽出データ!DE263-2)</f>
        <v>0</v>
      </c>
      <c r="AW263" s="2">
        <f>IF(抽出データ!DF263-2&lt;0,0,IF(抽出データ!DF263&gt;3,2,1))</f>
        <v>1</v>
      </c>
      <c r="AX263" s="2">
        <f>IF(抽出データ!DG263-2&lt;=0,1,2)</f>
        <v>1</v>
      </c>
      <c r="AY263" s="8">
        <v>1</v>
      </c>
      <c r="AZ263" s="2">
        <v>1</v>
      </c>
      <c r="BA263" s="2">
        <v>3</v>
      </c>
      <c r="BI263" s="4" t="s">
        <v>445</v>
      </c>
      <c r="BJ263" s="2">
        <v>1</v>
      </c>
      <c r="BK263" s="2">
        <v>100</v>
      </c>
      <c r="BL263" s="2">
        <v>2</v>
      </c>
      <c r="BN263" s="2">
        <v>7300</v>
      </c>
      <c r="BO263" s="2">
        <v>4</v>
      </c>
      <c r="BP263" s="2">
        <v>4</v>
      </c>
      <c r="BQ263" s="2">
        <v>4</v>
      </c>
      <c r="BR263" s="2">
        <v>4</v>
      </c>
      <c r="BS263" s="2">
        <v>4</v>
      </c>
      <c r="BT263" s="2">
        <v>4</v>
      </c>
      <c r="BV263" s="2">
        <f t="shared" si="74"/>
        <v>45</v>
      </c>
      <c r="BW263" s="2">
        <f t="shared" si="75"/>
        <v>27</v>
      </c>
      <c r="BX263" s="2">
        <f t="shared" si="76"/>
        <v>12</v>
      </c>
      <c r="BY263" s="2">
        <f t="shared" si="77"/>
        <v>6</v>
      </c>
      <c r="BZ263" s="2">
        <f t="shared" si="78"/>
        <v>32</v>
      </c>
      <c r="CA263" s="2">
        <f t="shared" si="79"/>
        <v>13</v>
      </c>
      <c r="CB263" s="2">
        <f t="shared" si="80"/>
        <v>5</v>
      </c>
      <c r="CC263" s="2">
        <f t="shared" si="81"/>
        <v>15</v>
      </c>
      <c r="CD263" s="2">
        <f t="shared" si="82"/>
        <v>18</v>
      </c>
      <c r="CE263" s="2">
        <f t="shared" si="83"/>
        <v>17</v>
      </c>
      <c r="CF263" s="2">
        <f t="shared" si="84"/>
        <v>9</v>
      </c>
      <c r="CG263" s="2">
        <f t="shared" si="85"/>
        <v>22</v>
      </c>
      <c r="CH263" s="2">
        <f t="shared" si="89"/>
        <v>3</v>
      </c>
      <c r="CI263" s="2">
        <f t="shared" si="86"/>
        <v>4</v>
      </c>
      <c r="CJ263" s="2">
        <f t="shared" si="87"/>
        <v>18</v>
      </c>
      <c r="CK263" s="2">
        <f>55+IF(抽出データ!BJ263=1,60,0)+IF(抽出データ!BK263=1,25,0)+IF(抽出データ!BM263=1,5,0)+IF(抽出データ!BL263=1,5,0)+IF(抽出データ!BN263=1,5,0)</f>
        <v>55</v>
      </c>
      <c r="CL263" s="2">
        <f>(80+IF(抽出データ!BR263=1,12,0)+IF(SUM(抽出データ!BS263:BV263,抽出データ!CB263)&gt;1,22,IF(SUM(抽出データ!BS263:BV263,抽出データ!CB263)=1,11,0)))</f>
        <v>80</v>
      </c>
      <c r="CM263" s="2">
        <f>80+IF(抽出データ!CH263=1,40,0)+IF(抽出データ!CI263=1,20,0)+IF(抽出データ!CJ263=1,20,0)</f>
        <v>80</v>
      </c>
      <c r="CN263" s="2">
        <f>80+IF(抽出データ!CN263=1,10,0)+IF(抽出データ!CO263=1,5,0)+IF(抽出データ!CP263=1,10,0)+12</f>
        <v>92</v>
      </c>
      <c r="CO263" s="2">
        <f>IF(SUM(抽出データ!CT263:CW263)&gt;0,120,100)</f>
        <v>100</v>
      </c>
      <c r="CQ263" s="2">
        <f t="shared" si="88"/>
        <v>72.2</v>
      </c>
    </row>
    <row r="264" spans="1:95">
      <c r="A264" s="2">
        <v>1990</v>
      </c>
      <c r="B264" s="2">
        <v>500</v>
      </c>
      <c r="C264" s="2">
        <v>3</v>
      </c>
      <c r="D264" s="2">
        <f t="shared" si="72"/>
        <v>166.66666666666666</v>
      </c>
      <c r="E264" s="4" t="s">
        <v>230</v>
      </c>
      <c r="F264" s="2">
        <f>IF(抽出データ!S264-2&lt;0,0,抽出データ!S264-2)</f>
        <v>0</v>
      </c>
      <c r="G264" s="2">
        <f>IF(抽出データ!T264-2&lt;0,0,抽出データ!T264-2)</f>
        <v>0</v>
      </c>
      <c r="H264" s="2">
        <f>IF(抽出データ!U264-2&lt;0,0,抽出データ!U264-2)</f>
        <v>0</v>
      </c>
      <c r="I264" s="2">
        <f>IF(抽出データ!V264-2&lt;0,0,抽出データ!V264-2)</f>
        <v>0</v>
      </c>
      <c r="J264" s="2">
        <f>MIN(2,IF(抽出データ!W264-2&lt;0,0,抽出データ!W264-2))</f>
        <v>0</v>
      </c>
      <c r="K264" s="2">
        <f>IF(抽出データ!X264-2&lt;0,0,抽出データ!X264-2)</f>
        <v>0</v>
      </c>
      <c r="L264" s="2">
        <f>IF(抽出データ!Y264-2&lt;0,0,抽出データ!Y264-2)</f>
        <v>0</v>
      </c>
      <c r="M264" s="2">
        <f>IF(抽出データ!Z264-2&lt;0,0,抽出データ!Z264-2)</f>
        <v>0</v>
      </c>
      <c r="N264" s="2">
        <f>IF(抽出データ!AB264-2&lt;0,0,抽出データ!AB264-2)</f>
        <v>0</v>
      </c>
      <c r="O264" s="2">
        <f>IF(抽出データ!AC264-2&lt;0,0,抽出データ!AC264-2)</f>
        <v>0</v>
      </c>
      <c r="P264" s="2">
        <f>IF(抽出データ!AD264-2&lt;0,0,抽出データ!AD264-2)</f>
        <v>2</v>
      </c>
      <c r="Q264" s="2">
        <f>IF(抽出データ!AE264-2&lt;0,0,抽出データ!AE264-2)</f>
        <v>2</v>
      </c>
      <c r="R264" s="2">
        <f>IF(抽出データ!AF264-2&lt;0,0,抽出データ!AF264-2)</f>
        <v>1</v>
      </c>
      <c r="S264" s="2">
        <f>IF(抽出データ!AG264-2&lt;0,0,抽出データ!AG264-2)</f>
        <v>1</v>
      </c>
      <c r="T264" s="2">
        <f>IF(抽出データ!AH264-2&lt;0,0,抽出データ!AH264-2)</f>
        <v>1</v>
      </c>
      <c r="U264" s="2">
        <f>IF(抽出データ!AI264-2&lt;0,0,抽出データ!AI264-2)</f>
        <v>1</v>
      </c>
      <c r="V264" s="2">
        <f>IF(抽出データ!AJ264-2&lt;0,0,抽出データ!AJ264-2)</f>
        <v>1</v>
      </c>
      <c r="W264" s="2">
        <f>IF(抽出データ!AK264-2&lt;0,0,抽出データ!AK264-2)</f>
        <v>1</v>
      </c>
      <c r="X264" s="2">
        <f>IF(抽出データ!AL264-2&lt;0,0,抽出データ!AL264-2)</f>
        <v>0</v>
      </c>
      <c r="Y264" s="2">
        <f>IF(抽出データ!AM264-2&lt;0,0,抽出データ!AM264-2)</f>
        <v>2</v>
      </c>
      <c r="Z264" s="2">
        <f>IF(抽出データ!AN264-2&lt;0,0,抽出データ!AN264-2)</f>
        <v>0</v>
      </c>
      <c r="AA264" s="2">
        <f>IF(抽出データ!AO264-2&lt;0,0,抽出データ!AO264-2)</f>
        <v>1</v>
      </c>
      <c r="AB264" s="2">
        <f>IF(抽出データ!AP264-2&lt;0,0,抽出データ!AP264-2)</f>
        <v>2</v>
      </c>
      <c r="AC264" s="2">
        <f>IF(抽出データ!AQ264-2&lt;0,0,抽出データ!AQ264-2)</f>
        <v>2</v>
      </c>
      <c r="AD264" s="2">
        <f>IF(抽出データ!AR264-2&lt;=0,1,2)</f>
        <v>1</v>
      </c>
      <c r="AE264" s="2">
        <f>IF(抽出データ!AS264-2&lt;=0,1,2)</f>
        <v>1</v>
      </c>
      <c r="AF264" s="2">
        <f>IF(抽出データ!AT264-2&lt;=0,1,2)</f>
        <v>1</v>
      </c>
      <c r="AG264" s="2">
        <f>IF(抽出データ!AU264-2&lt;=0,1,2)</f>
        <v>1</v>
      </c>
      <c r="AH264" s="2">
        <f>IF(抽出データ!AV264-2&lt;=0,1,2)</f>
        <v>1</v>
      </c>
      <c r="AI264" s="2">
        <f>IF(抽出データ!AW264-2&lt;=0,1,2)</f>
        <v>1</v>
      </c>
      <c r="AJ264" s="2">
        <f>IF(抽出データ!AX264-2&lt;=0,1,2)</f>
        <v>1</v>
      </c>
      <c r="AK264" s="2">
        <f>IF(抽出データ!AY264-2&lt;=0,1,2)</f>
        <v>1</v>
      </c>
      <c r="AL264" s="2">
        <f>IF(抽出データ!AZ264-2&lt;0,0,抽出データ!AZ264-2)</f>
        <v>0</v>
      </c>
      <c r="AM264" s="2">
        <f>IF(抽出データ!BB264-2&lt;0,0,抽出データ!BB264-2)</f>
        <v>2</v>
      </c>
      <c r="AN264" s="2">
        <f>IF(抽出データ!BD264-2&lt;0,0,抽出データ!BD264-2)</f>
        <v>0</v>
      </c>
      <c r="AO264" s="2">
        <f>MIN(2,IF(抽出データ!BE264-2&lt;0,0,抽出データ!BE264-2))</f>
        <v>0</v>
      </c>
      <c r="AP264" s="2">
        <f>IF(抽出データ!BF264-2&lt;0,0,抽出データ!BF264-2)</f>
        <v>0</v>
      </c>
      <c r="AQ264" s="2">
        <f>IF(抽出データ!BG264-2&lt;0,0,抽出データ!BG264-2)</f>
        <v>1</v>
      </c>
      <c r="AR264" s="2">
        <f>IF(抽出データ!BH264-2&lt;0,0,抽出データ!BH264-2)</f>
        <v>1</v>
      </c>
      <c r="AS264" s="2">
        <f t="shared" si="73"/>
        <v>0</v>
      </c>
      <c r="AT264" s="2">
        <f>IF(抽出データ!DB264-2&lt;=0,1,2)</f>
        <v>1</v>
      </c>
      <c r="AU264" s="2">
        <f>IF(抽出データ!DD264-2&lt;0,0,抽出データ!DD264-2)</f>
        <v>0</v>
      </c>
      <c r="AV264" s="2">
        <f>IF(抽出データ!DE264-2&lt;0,0,抽出データ!DE264-2)</f>
        <v>0</v>
      </c>
      <c r="AW264" s="2">
        <f>IF(抽出データ!DF264-2&lt;0,0,IF(抽出データ!DF264&gt;3,2,1))</f>
        <v>1</v>
      </c>
      <c r="AX264" s="2">
        <f>IF(抽出データ!DG264-2&lt;=0,1,2)</f>
        <v>2</v>
      </c>
      <c r="AY264" s="8">
        <v>5</v>
      </c>
      <c r="AZ264" s="2">
        <v>2</v>
      </c>
      <c r="BA264" s="2">
        <v>3</v>
      </c>
      <c r="BI264" s="4" t="s">
        <v>445</v>
      </c>
      <c r="BJ264" s="2">
        <v>2</v>
      </c>
      <c r="BL264" s="2">
        <v>3</v>
      </c>
      <c r="BO264" s="2">
        <v>2</v>
      </c>
      <c r="BP264" s="2">
        <v>2</v>
      </c>
      <c r="BQ264" s="2">
        <v>1</v>
      </c>
      <c r="BR264" s="2">
        <v>5</v>
      </c>
      <c r="BS264" s="2">
        <v>4</v>
      </c>
      <c r="BT264" s="2">
        <v>4</v>
      </c>
      <c r="BV264" s="2">
        <f t="shared" si="74"/>
        <v>33</v>
      </c>
      <c r="BW264" s="2">
        <f t="shared" si="75"/>
        <v>13</v>
      </c>
      <c r="BX264" s="2">
        <f t="shared" si="76"/>
        <v>9</v>
      </c>
      <c r="BY264" s="2">
        <f t="shared" si="77"/>
        <v>9</v>
      </c>
      <c r="BZ264" s="2">
        <f t="shared" si="78"/>
        <v>18</v>
      </c>
      <c r="CA264" s="2">
        <f t="shared" si="79"/>
        <v>10</v>
      </c>
      <c r="CB264" s="2">
        <f t="shared" si="80"/>
        <v>8</v>
      </c>
      <c r="CC264" s="2">
        <f t="shared" si="81"/>
        <v>9</v>
      </c>
      <c r="CD264" s="2">
        <f t="shared" si="82"/>
        <v>9</v>
      </c>
      <c r="CE264" s="2">
        <f t="shared" si="83"/>
        <v>11</v>
      </c>
      <c r="CF264" s="2">
        <f t="shared" si="84"/>
        <v>8</v>
      </c>
      <c r="CG264" s="2">
        <f t="shared" si="85"/>
        <v>13</v>
      </c>
      <c r="CH264" s="2">
        <f t="shared" si="89"/>
        <v>4</v>
      </c>
      <c r="CI264" s="2">
        <f t="shared" si="86"/>
        <v>7</v>
      </c>
      <c r="CJ264" s="2">
        <f t="shared" si="87"/>
        <v>8</v>
      </c>
      <c r="CK264" s="2">
        <f>55+IF(抽出データ!BJ264=1,60,0)+IF(抽出データ!BK264=1,25,0)+IF(抽出データ!BM264=1,5,0)+IF(抽出データ!BL264=1,5,0)+IF(抽出データ!BN264=1,5,0)</f>
        <v>55</v>
      </c>
      <c r="CL264" s="2">
        <f>(80+IF(抽出データ!BR264=1,12,0)+IF(SUM(抽出データ!BS264:BV264,抽出データ!CB264)&gt;1,22,IF(SUM(抽出データ!BS264:BV264,抽出データ!CB264)=1,11,0)))</f>
        <v>91</v>
      </c>
      <c r="CM264" s="2">
        <f>80+IF(抽出データ!CH264=1,40,0)+IF(抽出データ!CI264=1,20,0)+IF(抽出データ!CJ264=1,20,0)</f>
        <v>80</v>
      </c>
      <c r="CN264" s="2">
        <f>80+IF(抽出データ!CN264=1,10,0)+IF(抽出データ!CO264=1,5,0)+IF(抽出データ!CP264=1,10,0)+12</f>
        <v>92</v>
      </c>
      <c r="CO264" s="2">
        <f>IF(SUM(抽出データ!CT264:CW264)&gt;0,120,100)</f>
        <v>120</v>
      </c>
      <c r="CQ264" s="2">
        <f t="shared" si="88"/>
        <v>76.5</v>
      </c>
    </row>
    <row r="265" spans="1:95">
      <c r="A265" s="2">
        <v>1995</v>
      </c>
      <c r="B265" s="2">
        <v>200</v>
      </c>
      <c r="C265" s="2">
        <v>5</v>
      </c>
      <c r="D265" s="2">
        <f t="shared" si="72"/>
        <v>40</v>
      </c>
      <c r="E265" s="4" t="s">
        <v>231</v>
      </c>
      <c r="F265" s="2">
        <f>IF(抽出データ!S265-2&lt;0,0,抽出データ!S265-2)</f>
        <v>0</v>
      </c>
      <c r="G265" s="2">
        <f>IF(抽出データ!T265-2&lt;0,0,抽出データ!T265-2)</f>
        <v>0</v>
      </c>
      <c r="H265" s="2">
        <f>IF(抽出データ!U265-2&lt;0,0,抽出データ!U265-2)</f>
        <v>0</v>
      </c>
      <c r="I265" s="2">
        <f>IF(抽出データ!V265-2&lt;0,0,抽出データ!V265-2)</f>
        <v>0</v>
      </c>
      <c r="J265" s="2">
        <f>MIN(2,IF(抽出データ!W265-2&lt;0,0,抽出データ!W265-2))</f>
        <v>0</v>
      </c>
      <c r="K265" s="2">
        <f>IF(抽出データ!X265-2&lt;0,0,抽出データ!X265-2)</f>
        <v>0</v>
      </c>
      <c r="L265" s="2">
        <f>IF(抽出データ!Y265-2&lt;0,0,抽出データ!Y265-2)</f>
        <v>0</v>
      </c>
      <c r="M265" s="2">
        <f>IF(抽出データ!Z265-2&lt;0,0,抽出データ!Z265-2)</f>
        <v>0</v>
      </c>
      <c r="N265" s="2">
        <f>IF(抽出データ!AB265-2&lt;0,0,抽出データ!AB265-2)</f>
        <v>0</v>
      </c>
      <c r="O265" s="2">
        <f>IF(抽出データ!AC265-2&lt;0,0,抽出データ!AC265-2)</f>
        <v>1</v>
      </c>
      <c r="P265" s="2">
        <f>IF(抽出データ!AD265-2&lt;0,0,抽出データ!AD265-2)</f>
        <v>0</v>
      </c>
      <c r="Q265" s="2">
        <f>IF(抽出データ!AE265-2&lt;0,0,抽出データ!AE265-2)</f>
        <v>1</v>
      </c>
      <c r="R265" s="2">
        <f>IF(抽出データ!AF265-2&lt;0,0,抽出データ!AF265-2)</f>
        <v>0</v>
      </c>
      <c r="S265" s="2">
        <f>IF(抽出データ!AG265-2&lt;0,0,抽出データ!AG265-2)</f>
        <v>0</v>
      </c>
      <c r="T265" s="2">
        <f>IF(抽出データ!AH265-2&lt;0,0,抽出データ!AH265-2)</f>
        <v>0</v>
      </c>
      <c r="U265" s="2">
        <f>IF(抽出データ!AI265-2&lt;0,0,抽出データ!AI265-2)</f>
        <v>0</v>
      </c>
      <c r="V265" s="2">
        <f>IF(抽出データ!AJ265-2&lt;0,0,抽出データ!AJ265-2)</f>
        <v>0</v>
      </c>
      <c r="W265" s="2">
        <f>IF(抽出データ!AK265-2&lt;0,0,抽出データ!AK265-2)</f>
        <v>0</v>
      </c>
      <c r="X265" s="2">
        <f>IF(抽出データ!AL265-2&lt;0,0,抽出データ!AL265-2)</f>
        <v>0</v>
      </c>
      <c r="Y265" s="2">
        <f>IF(抽出データ!AM265-2&lt;0,0,抽出データ!AM265-2)</f>
        <v>0</v>
      </c>
      <c r="Z265" s="2">
        <f>IF(抽出データ!AN265-2&lt;0,0,抽出データ!AN265-2)</f>
        <v>0</v>
      </c>
      <c r="AA265" s="2">
        <f>IF(抽出データ!AO265-2&lt;0,0,抽出データ!AO265-2)</f>
        <v>0</v>
      </c>
      <c r="AB265" s="2">
        <f>IF(抽出データ!AP265-2&lt;0,0,抽出データ!AP265-2)</f>
        <v>0</v>
      </c>
      <c r="AC265" s="2">
        <f>IF(抽出データ!AQ265-2&lt;0,0,抽出データ!AQ265-2)</f>
        <v>0</v>
      </c>
      <c r="AD265" s="2">
        <f>IF(抽出データ!AR265-2&lt;=0,1,2)</f>
        <v>1</v>
      </c>
      <c r="AE265" s="2">
        <f>IF(抽出データ!AS265-2&lt;=0,1,2)</f>
        <v>1</v>
      </c>
      <c r="AF265" s="2">
        <f>IF(抽出データ!AT265-2&lt;=0,1,2)</f>
        <v>2</v>
      </c>
      <c r="AG265" s="2">
        <f>IF(抽出データ!AU265-2&lt;=0,1,2)</f>
        <v>1</v>
      </c>
      <c r="AH265" s="2">
        <f>IF(抽出データ!AV265-2&lt;=0,1,2)</f>
        <v>1</v>
      </c>
      <c r="AI265" s="2">
        <f>IF(抽出データ!AW265-2&lt;=0,1,2)</f>
        <v>1</v>
      </c>
      <c r="AJ265" s="2">
        <f>IF(抽出データ!AX265-2&lt;=0,1,2)</f>
        <v>1</v>
      </c>
      <c r="AK265" s="2">
        <f>IF(抽出データ!AY265-2&lt;=0,1,2)</f>
        <v>1</v>
      </c>
      <c r="AL265" s="2">
        <f>IF(抽出データ!AZ265-2&lt;0,0,抽出データ!AZ265-2)</f>
        <v>0</v>
      </c>
      <c r="AM265" s="2">
        <f>IF(抽出データ!BB265-2&lt;0,0,抽出データ!BB265-2)</f>
        <v>0</v>
      </c>
      <c r="AN265" s="2">
        <f>IF(抽出データ!BD265-2&lt;0,0,抽出データ!BD265-2)</f>
        <v>0</v>
      </c>
      <c r="AO265" s="2">
        <f>MIN(2,IF(抽出データ!BE265-2&lt;0,0,抽出データ!BE265-2))</f>
        <v>0</v>
      </c>
      <c r="AP265" s="2">
        <f>IF(抽出データ!BF265-2&lt;0,0,抽出データ!BF265-2)</f>
        <v>0</v>
      </c>
      <c r="AQ265" s="2">
        <f>IF(抽出データ!BG265-2&lt;0,0,抽出データ!BG265-2)</f>
        <v>0</v>
      </c>
      <c r="AR265" s="2">
        <f>IF(抽出データ!BH265-2&lt;0,0,抽出データ!BH265-2)</f>
        <v>0</v>
      </c>
      <c r="AS265" s="2">
        <f t="shared" si="73"/>
        <v>1</v>
      </c>
      <c r="AT265" s="2">
        <f>IF(抽出データ!DB265-2&lt;=0,1,2)</f>
        <v>1</v>
      </c>
      <c r="AU265" s="2">
        <f>IF(抽出データ!DD265-2&lt;0,0,抽出データ!DD265-2)</f>
        <v>0</v>
      </c>
      <c r="AV265" s="2">
        <f>IF(抽出データ!DE265-2&lt;0,0,抽出データ!DE265-2)</f>
        <v>0</v>
      </c>
      <c r="AW265" s="2">
        <f>IF(抽出データ!DF265-2&lt;0,0,IF(抽出データ!DF265&gt;3,2,1))</f>
        <v>1</v>
      </c>
      <c r="AX265" s="2">
        <f>IF(抽出データ!DG265-2&lt;=0,1,2)</f>
        <v>1</v>
      </c>
      <c r="AY265" s="8">
        <v>1</v>
      </c>
      <c r="AZ265" s="2">
        <v>1</v>
      </c>
      <c r="BA265" s="2">
        <v>2</v>
      </c>
      <c r="BB265" s="2">
        <v>0</v>
      </c>
      <c r="BC265" s="2">
        <v>1</v>
      </c>
      <c r="BD265" s="2">
        <v>0</v>
      </c>
      <c r="BE265" s="2">
        <v>0</v>
      </c>
      <c r="BF265" s="2">
        <v>0</v>
      </c>
      <c r="BG265" s="2">
        <v>0</v>
      </c>
      <c r="BH265" s="2">
        <v>0</v>
      </c>
      <c r="BI265" s="4" t="s">
        <v>445</v>
      </c>
      <c r="BJ265" s="2">
        <v>2</v>
      </c>
      <c r="BL265" s="2">
        <v>3</v>
      </c>
      <c r="BO265" s="2">
        <v>3</v>
      </c>
      <c r="BP265" s="2">
        <v>5</v>
      </c>
      <c r="BQ265" s="2">
        <v>5</v>
      </c>
      <c r="BR265" s="2">
        <v>4</v>
      </c>
      <c r="BS265" s="2">
        <v>4</v>
      </c>
      <c r="BT265" s="2">
        <v>4</v>
      </c>
      <c r="BV265" s="2">
        <f t="shared" si="74"/>
        <v>17.5</v>
      </c>
      <c r="BW265" s="2">
        <f t="shared" si="75"/>
        <v>3</v>
      </c>
      <c r="BX265" s="2">
        <f t="shared" si="76"/>
        <v>5</v>
      </c>
      <c r="BY265" s="2">
        <f t="shared" si="77"/>
        <v>6</v>
      </c>
      <c r="BZ265" s="2">
        <f t="shared" si="78"/>
        <v>10</v>
      </c>
      <c r="CA265" s="2">
        <f t="shared" si="79"/>
        <v>1</v>
      </c>
      <c r="CB265" s="2">
        <f t="shared" si="80"/>
        <v>3</v>
      </c>
      <c r="CC265" s="2">
        <f t="shared" si="81"/>
        <v>2</v>
      </c>
      <c r="CD265" s="2">
        <f t="shared" si="82"/>
        <v>8</v>
      </c>
      <c r="CE265" s="2">
        <f t="shared" si="83"/>
        <v>6</v>
      </c>
      <c r="CF265" s="2">
        <f t="shared" si="84"/>
        <v>4</v>
      </c>
      <c r="CG265" s="2">
        <f t="shared" si="85"/>
        <v>4</v>
      </c>
      <c r="CH265" s="2">
        <f t="shared" si="89"/>
        <v>4</v>
      </c>
      <c r="CI265" s="2">
        <f t="shared" si="86"/>
        <v>2</v>
      </c>
      <c r="CJ265" s="2">
        <f t="shared" si="87"/>
        <v>1</v>
      </c>
      <c r="CK265" s="2">
        <f>55+IF(抽出データ!BJ265=1,60,0)+IF(抽出データ!BK265=1,25,0)+IF(抽出データ!BM265=1,5,0)+IF(抽出データ!BL265=1,5,0)+IF(抽出データ!BN265=1,5,0)</f>
        <v>115</v>
      </c>
      <c r="CL265" s="2">
        <f>(80+IF(抽出データ!BR265=1,12,0)+IF(SUM(抽出データ!BS265:BV265,抽出データ!CB265)&gt;1,22,IF(SUM(抽出データ!BS265:BV265,抽出データ!CB265)=1,11,0)))</f>
        <v>102</v>
      </c>
      <c r="CM265" s="2">
        <f>80+IF(抽出データ!CH265=1,40,0)+IF(抽出データ!CI265=1,20,0)+IF(抽出データ!CJ265=1,20,0)</f>
        <v>120</v>
      </c>
      <c r="CN265" s="2">
        <f>80+IF(抽出データ!CN265=1,10,0)+IF(抽出データ!CO265=1,5,0)+IF(抽出データ!CP265=1,10,0)+12</f>
        <v>102</v>
      </c>
      <c r="CO265" s="2">
        <f>IF(SUM(抽出データ!CT265:CW265)&gt;0,120,100)</f>
        <v>100</v>
      </c>
      <c r="CQ265" s="2">
        <f t="shared" si="88"/>
        <v>109.8</v>
      </c>
    </row>
    <row r="266" spans="1:95">
      <c r="A266" s="2">
        <v>1978</v>
      </c>
      <c r="B266" s="2">
        <v>1325</v>
      </c>
      <c r="C266" s="2">
        <v>5</v>
      </c>
      <c r="D266" s="2">
        <f t="shared" si="72"/>
        <v>265</v>
      </c>
      <c r="E266" s="4" t="s">
        <v>36</v>
      </c>
      <c r="F266" s="2">
        <f>IF(抽出データ!S266-2&lt;0,0,抽出データ!S266-2)</f>
        <v>2</v>
      </c>
      <c r="G266" s="2">
        <f>IF(抽出データ!T266-2&lt;0,0,抽出データ!T266-2)</f>
        <v>1</v>
      </c>
      <c r="H266" s="2">
        <f>IF(抽出データ!U266-2&lt;0,0,抽出データ!U266-2)</f>
        <v>1</v>
      </c>
      <c r="I266" s="2">
        <f>IF(抽出データ!V266-2&lt;0,0,抽出データ!V266-2)</f>
        <v>2</v>
      </c>
      <c r="J266" s="2">
        <f>MIN(2,IF(抽出データ!W266-2&lt;0,0,抽出データ!W266-2))</f>
        <v>0</v>
      </c>
      <c r="K266" s="2">
        <f>IF(抽出データ!X266-2&lt;0,0,抽出データ!X266-2)</f>
        <v>0</v>
      </c>
      <c r="L266" s="2">
        <f>IF(抽出データ!Y266-2&lt;0,0,抽出データ!Y266-2)</f>
        <v>0</v>
      </c>
      <c r="M266" s="2">
        <f>IF(抽出データ!Z266-2&lt;0,0,抽出データ!Z266-2)</f>
        <v>2</v>
      </c>
      <c r="N266" s="2">
        <f>IF(抽出データ!AB266-2&lt;0,0,抽出データ!AB266-2)</f>
        <v>2</v>
      </c>
      <c r="O266" s="2">
        <f>IF(抽出データ!AC266-2&lt;0,0,抽出データ!AC266-2)</f>
        <v>2</v>
      </c>
      <c r="P266" s="2">
        <f>IF(抽出データ!AD266-2&lt;0,0,抽出データ!AD266-2)</f>
        <v>2</v>
      </c>
      <c r="Q266" s="2">
        <f>IF(抽出データ!AE266-2&lt;0,0,抽出データ!AE266-2)</f>
        <v>2</v>
      </c>
      <c r="R266" s="2">
        <f>IF(抽出データ!AF266-2&lt;0,0,抽出データ!AF266-2)</f>
        <v>2</v>
      </c>
      <c r="S266" s="2">
        <f>IF(抽出データ!AG266-2&lt;0,0,抽出データ!AG266-2)</f>
        <v>1</v>
      </c>
      <c r="T266" s="2">
        <f>IF(抽出データ!AH266-2&lt;0,0,抽出データ!AH266-2)</f>
        <v>1</v>
      </c>
      <c r="U266" s="2">
        <f>IF(抽出データ!AI266-2&lt;0,0,抽出データ!AI266-2)</f>
        <v>1</v>
      </c>
      <c r="V266" s="2">
        <f>IF(抽出データ!AJ266-2&lt;0,0,抽出データ!AJ266-2)</f>
        <v>1</v>
      </c>
      <c r="W266" s="2">
        <f>IF(抽出データ!AK266-2&lt;0,0,抽出データ!AK266-2)</f>
        <v>1</v>
      </c>
      <c r="X266" s="2">
        <f>IF(抽出データ!AL266-2&lt;0,0,抽出データ!AL266-2)</f>
        <v>2</v>
      </c>
      <c r="Y266" s="2">
        <f>IF(抽出データ!AM266-2&lt;0,0,抽出データ!AM266-2)</f>
        <v>2</v>
      </c>
      <c r="Z266" s="2">
        <f>IF(抽出データ!AN266-2&lt;0,0,抽出データ!AN266-2)</f>
        <v>0</v>
      </c>
      <c r="AA266" s="2">
        <f>IF(抽出データ!AO266-2&lt;0,0,抽出データ!AO266-2)</f>
        <v>0</v>
      </c>
      <c r="AB266" s="2">
        <f>IF(抽出データ!AP266-2&lt;0,0,抽出データ!AP266-2)</f>
        <v>2</v>
      </c>
      <c r="AC266" s="2">
        <f>IF(抽出データ!AQ266-2&lt;0,0,抽出データ!AQ266-2)</f>
        <v>2</v>
      </c>
      <c r="AD266" s="2">
        <f>IF(抽出データ!AR266-2&lt;=0,1,2)</f>
        <v>1</v>
      </c>
      <c r="AE266" s="2">
        <f>IF(抽出データ!AS266-2&lt;=0,1,2)</f>
        <v>1</v>
      </c>
      <c r="AF266" s="2">
        <f>IF(抽出データ!AT266-2&lt;=0,1,2)</f>
        <v>1</v>
      </c>
      <c r="AG266" s="2">
        <f>IF(抽出データ!AU266-2&lt;=0,1,2)</f>
        <v>2</v>
      </c>
      <c r="AH266" s="2">
        <f>IF(抽出データ!AV266-2&lt;=0,1,2)</f>
        <v>2</v>
      </c>
      <c r="AI266" s="2">
        <f>IF(抽出データ!AW266-2&lt;=0,1,2)</f>
        <v>1</v>
      </c>
      <c r="AJ266" s="2">
        <f>IF(抽出データ!AX266-2&lt;=0,1,2)</f>
        <v>1</v>
      </c>
      <c r="AK266" s="2">
        <f>IF(抽出データ!AY266-2&lt;=0,1,2)</f>
        <v>1</v>
      </c>
      <c r="AL266" s="2">
        <f>IF(抽出データ!AZ266-2&lt;0,0,抽出データ!AZ266-2)</f>
        <v>0</v>
      </c>
      <c r="AM266" s="2">
        <f>IF(抽出データ!BB266-2&lt;0,0,抽出データ!BB266-2)</f>
        <v>1</v>
      </c>
      <c r="AN266" s="2">
        <f>IF(抽出データ!BD266-2&lt;0,0,抽出データ!BD266-2)</f>
        <v>0</v>
      </c>
      <c r="AO266" s="2">
        <f>MIN(2,IF(抽出データ!BE266-2&lt;0,0,抽出データ!BE266-2))</f>
        <v>0</v>
      </c>
      <c r="AP266" s="2">
        <f>IF(抽出データ!BF266-2&lt;0,0,抽出データ!BF266-2)</f>
        <v>0</v>
      </c>
      <c r="AQ266" s="2">
        <f>IF(抽出データ!BG266-2&lt;0,0,抽出データ!BG266-2)</f>
        <v>1</v>
      </c>
      <c r="AR266" s="2">
        <f>IF(抽出データ!BH266-2&lt;0,0,抽出データ!BH266-2)</f>
        <v>1</v>
      </c>
      <c r="AS266" s="2">
        <f t="shared" si="73"/>
        <v>0</v>
      </c>
      <c r="AT266" s="2">
        <f>IF(抽出データ!DB266-2&lt;=0,1,2)</f>
        <v>1</v>
      </c>
      <c r="AU266" s="2">
        <f>IF(抽出データ!DD266-2&lt;0,0,抽出データ!DD266-2)</f>
        <v>1</v>
      </c>
      <c r="AV266" s="2">
        <f>IF(抽出データ!DE266-2&lt;0,0,抽出データ!DE266-2)</f>
        <v>1</v>
      </c>
      <c r="AW266" s="2">
        <f>IF(抽出データ!DF266-2&lt;0,0,IF(抽出データ!DF266&gt;3,2,1))</f>
        <v>1</v>
      </c>
      <c r="AX266" s="2">
        <f>IF(抽出データ!DG266-2&lt;=0,1,2)</f>
        <v>2</v>
      </c>
      <c r="AY266" s="8">
        <v>4</v>
      </c>
      <c r="AZ266" s="2">
        <v>2</v>
      </c>
      <c r="BA266" s="2">
        <v>2</v>
      </c>
      <c r="BB266" s="2">
        <v>1</v>
      </c>
      <c r="BC266" s="2">
        <v>1</v>
      </c>
      <c r="BD266" s="2">
        <v>0</v>
      </c>
      <c r="BE266" s="2">
        <v>0</v>
      </c>
      <c r="BF266" s="2">
        <v>1</v>
      </c>
      <c r="BG266" s="2">
        <v>0</v>
      </c>
      <c r="BH266" s="2">
        <v>0</v>
      </c>
      <c r="BI266" s="4" t="s">
        <v>445</v>
      </c>
      <c r="BJ266" s="2">
        <v>1</v>
      </c>
      <c r="BK266" s="2">
        <v>80</v>
      </c>
      <c r="BL266" s="2">
        <v>1</v>
      </c>
      <c r="BM266" s="2">
        <v>30000</v>
      </c>
      <c r="BO266" s="2">
        <v>4</v>
      </c>
      <c r="BP266" s="2">
        <v>3</v>
      </c>
      <c r="BQ266" s="2">
        <v>3</v>
      </c>
      <c r="BR266" s="2">
        <v>3</v>
      </c>
      <c r="BS266" s="2">
        <v>3</v>
      </c>
      <c r="BT266" s="2">
        <v>3</v>
      </c>
      <c r="BV266" s="2">
        <f t="shared" si="74"/>
        <v>50</v>
      </c>
      <c r="BW266" s="2">
        <f t="shared" si="75"/>
        <v>29</v>
      </c>
      <c r="BX266" s="2">
        <f t="shared" si="76"/>
        <v>8</v>
      </c>
      <c r="BY266" s="2">
        <f t="shared" si="77"/>
        <v>11</v>
      </c>
      <c r="BZ266" s="2">
        <f t="shared" si="78"/>
        <v>30</v>
      </c>
      <c r="CA266" s="2">
        <f t="shared" si="79"/>
        <v>14</v>
      </c>
      <c r="CB266" s="2">
        <f t="shared" si="80"/>
        <v>9</v>
      </c>
      <c r="CC266" s="2">
        <f t="shared" si="81"/>
        <v>18</v>
      </c>
      <c r="CD266" s="2">
        <f t="shared" si="82"/>
        <v>15</v>
      </c>
      <c r="CE266" s="2">
        <f t="shared" si="83"/>
        <v>16</v>
      </c>
      <c r="CF266" s="2">
        <f t="shared" si="84"/>
        <v>12</v>
      </c>
      <c r="CG266" s="2">
        <f t="shared" si="85"/>
        <v>20</v>
      </c>
      <c r="CH266" s="2">
        <f t="shared" si="89"/>
        <v>5</v>
      </c>
      <c r="CI266" s="2">
        <f t="shared" si="86"/>
        <v>6</v>
      </c>
      <c r="CJ266" s="2">
        <f t="shared" si="87"/>
        <v>18</v>
      </c>
      <c r="CK266" s="2">
        <f>55+IF(抽出データ!BJ266=1,60,0)+IF(抽出データ!BK266=1,25,0)+IF(抽出データ!BM266=1,5,0)+IF(抽出データ!BL266=1,5,0)+IF(抽出データ!BN266=1,5,0)</f>
        <v>55</v>
      </c>
      <c r="CL266" s="2">
        <f>(80+IF(抽出データ!BR266=1,12,0)+IF(SUM(抽出データ!BS266:BV266,抽出データ!CB266)&gt;1,22,IF(SUM(抽出データ!BS266:BV266,抽出データ!CB266)=1,11,0)))</f>
        <v>92</v>
      </c>
      <c r="CM266" s="2">
        <f>80+IF(抽出データ!CH266=1,40,0)+IF(抽出データ!CI266=1,20,0)+IF(抽出データ!CJ266=1,20,0)</f>
        <v>80</v>
      </c>
      <c r="CN266" s="2">
        <f>80+IF(抽出データ!CN266=1,10,0)+IF(抽出データ!CO266=1,5,0)+IF(抽出データ!CP266=1,10,0)+12</f>
        <v>92</v>
      </c>
      <c r="CO266" s="2">
        <f>IF(SUM(抽出データ!CT266:CW266)&gt;0,120,100)</f>
        <v>100</v>
      </c>
      <c r="CQ266" s="2">
        <f t="shared" si="88"/>
        <v>75.8</v>
      </c>
    </row>
    <row r="267" spans="1:95">
      <c r="A267" s="2">
        <v>1985</v>
      </c>
      <c r="B267" s="2">
        <v>1150</v>
      </c>
      <c r="C267" s="2">
        <v>1</v>
      </c>
      <c r="D267" s="2">
        <f t="shared" si="72"/>
        <v>1150</v>
      </c>
      <c r="E267" s="4" t="s">
        <v>105</v>
      </c>
      <c r="F267" s="2">
        <f>IF(抽出データ!S267-2&lt;0,0,抽出データ!S267-2)</f>
        <v>0</v>
      </c>
      <c r="G267" s="2">
        <f>IF(抽出データ!T267-2&lt;0,0,抽出データ!T267-2)</f>
        <v>2</v>
      </c>
      <c r="H267" s="2">
        <f>IF(抽出データ!U267-2&lt;0,0,抽出データ!U267-2)</f>
        <v>1</v>
      </c>
      <c r="I267" s="2">
        <f>IF(抽出データ!V267-2&lt;0,0,抽出データ!V267-2)</f>
        <v>0</v>
      </c>
      <c r="J267" s="2">
        <f>MIN(2,IF(抽出データ!W267-2&lt;0,0,抽出データ!W267-2))</f>
        <v>0</v>
      </c>
      <c r="K267" s="2">
        <f>IF(抽出データ!X267-2&lt;0,0,抽出データ!X267-2)</f>
        <v>0</v>
      </c>
      <c r="L267" s="2">
        <f>IF(抽出データ!Y267-2&lt;0,0,抽出データ!Y267-2)</f>
        <v>0</v>
      </c>
      <c r="M267" s="2">
        <f>IF(抽出データ!Z267-2&lt;0,0,抽出データ!Z267-2)</f>
        <v>0</v>
      </c>
      <c r="N267" s="2">
        <f>IF(抽出データ!AB267-2&lt;0,0,抽出データ!AB267-2)</f>
        <v>0</v>
      </c>
      <c r="O267" s="2">
        <f>IF(抽出データ!AC267-2&lt;0,0,抽出データ!AC267-2)</f>
        <v>0</v>
      </c>
      <c r="P267" s="2">
        <f>IF(抽出データ!AD267-2&lt;0,0,抽出データ!AD267-2)</f>
        <v>1</v>
      </c>
      <c r="Q267" s="2">
        <f>IF(抽出データ!AE267-2&lt;0,0,抽出データ!AE267-2)</f>
        <v>2</v>
      </c>
      <c r="R267" s="2">
        <f>IF(抽出データ!AF267-2&lt;0,0,抽出データ!AF267-2)</f>
        <v>1</v>
      </c>
      <c r="S267" s="2">
        <f>IF(抽出データ!AG267-2&lt;0,0,抽出データ!AG267-2)</f>
        <v>1</v>
      </c>
      <c r="T267" s="2">
        <f>IF(抽出データ!AH267-2&lt;0,0,抽出データ!AH267-2)</f>
        <v>1</v>
      </c>
      <c r="U267" s="2">
        <f>IF(抽出データ!AI267-2&lt;0,0,抽出データ!AI267-2)</f>
        <v>1</v>
      </c>
      <c r="V267" s="2">
        <f>IF(抽出データ!AJ267-2&lt;0,0,抽出データ!AJ267-2)</f>
        <v>1</v>
      </c>
      <c r="W267" s="2">
        <f>IF(抽出データ!AK267-2&lt;0,0,抽出データ!AK267-2)</f>
        <v>2</v>
      </c>
      <c r="X267" s="2">
        <f>IF(抽出データ!AL267-2&lt;0,0,抽出データ!AL267-2)</f>
        <v>2</v>
      </c>
      <c r="Y267" s="2">
        <f>IF(抽出データ!AM267-2&lt;0,0,抽出データ!AM267-2)</f>
        <v>2</v>
      </c>
      <c r="Z267" s="2">
        <f>IF(抽出データ!AN267-2&lt;0,0,抽出データ!AN267-2)</f>
        <v>2</v>
      </c>
      <c r="AA267" s="2">
        <f>IF(抽出データ!AO267-2&lt;0,0,抽出データ!AO267-2)</f>
        <v>2</v>
      </c>
      <c r="AB267" s="2">
        <f>IF(抽出データ!AP267-2&lt;0,0,抽出データ!AP267-2)</f>
        <v>1</v>
      </c>
      <c r="AC267" s="2">
        <f>IF(抽出データ!AQ267-2&lt;0,0,抽出データ!AQ267-2)</f>
        <v>1</v>
      </c>
      <c r="AD267" s="2">
        <f>IF(抽出データ!AR267-2&lt;=0,1,2)</f>
        <v>2</v>
      </c>
      <c r="AE267" s="2">
        <f>IF(抽出データ!AS267-2&lt;=0,1,2)</f>
        <v>1</v>
      </c>
      <c r="AF267" s="2">
        <f>IF(抽出データ!AT267-2&lt;=0,1,2)</f>
        <v>1</v>
      </c>
      <c r="AG267" s="2">
        <f>IF(抽出データ!AU267-2&lt;=0,1,2)</f>
        <v>1</v>
      </c>
      <c r="AH267" s="2">
        <f>IF(抽出データ!AV267-2&lt;=0,1,2)</f>
        <v>1</v>
      </c>
      <c r="AI267" s="2">
        <f>IF(抽出データ!AW267-2&lt;=0,1,2)</f>
        <v>1</v>
      </c>
      <c r="AJ267" s="2">
        <f>IF(抽出データ!AX267-2&lt;=0,1,2)</f>
        <v>1</v>
      </c>
      <c r="AK267" s="2">
        <f>IF(抽出データ!AY267-2&lt;=0,1,2)</f>
        <v>2</v>
      </c>
      <c r="AL267" s="2">
        <f>IF(抽出データ!AZ267-2&lt;0,0,抽出データ!AZ267-2)</f>
        <v>0</v>
      </c>
      <c r="AM267" s="2">
        <f>IF(抽出データ!BB267-2&lt;0,0,抽出データ!BB267-2)</f>
        <v>1</v>
      </c>
      <c r="AN267" s="2">
        <f>IF(抽出データ!BD267-2&lt;0,0,抽出データ!BD267-2)</f>
        <v>2</v>
      </c>
      <c r="AO267" s="2">
        <f>MIN(2,IF(抽出データ!BE267-2&lt;0,0,抽出データ!BE267-2))</f>
        <v>0</v>
      </c>
      <c r="AP267" s="2">
        <f>IF(抽出データ!BF267-2&lt;0,0,抽出データ!BF267-2)</f>
        <v>1</v>
      </c>
      <c r="AQ267" s="2">
        <f>IF(抽出データ!BG267-2&lt;0,0,抽出データ!BG267-2)</f>
        <v>1</v>
      </c>
      <c r="AR267" s="2">
        <f>IF(抽出データ!BH267-2&lt;0,0,抽出データ!BH267-2)</f>
        <v>0</v>
      </c>
      <c r="AS267" s="2">
        <f t="shared" si="73"/>
        <v>0</v>
      </c>
      <c r="AT267" s="2">
        <f>IF(抽出データ!DB267-2&lt;=0,1,2)</f>
        <v>1</v>
      </c>
      <c r="AU267" s="2">
        <f>IF(抽出データ!DD267-2&lt;0,0,抽出データ!DD267-2)</f>
        <v>2</v>
      </c>
      <c r="AV267" s="2">
        <f>IF(抽出データ!DE267-2&lt;0,0,抽出データ!DE267-2)</f>
        <v>1</v>
      </c>
      <c r="AW267" s="2">
        <f>IF(抽出データ!DF267-2&lt;0,0,IF(抽出データ!DF267&gt;3,2,1))</f>
        <v>1</v>
      </c>
      <c r="AX267" s="2">
        <f>IF(抽出データ!DG267-2&lt;=0,1,2)</f>
        <v>2</v>
      </c>
      <c r="AY267" s="8">
        <v>4</v>
      </c>
      <c r="AZ267" s="2">
        <v>3</v>
      </c>
      <c r="BA267" s="2">
        <v>3</v>
      </c>
      <c r="BI267" s="4" t="s">
        <v>445</v>
      </c>
      <c r="BJ267" s="2">
        <v>1</v>
      </c>
      <c r="BK267" s="2">
        <v>0</v>
      </c>
      <c r="BL267" s="2">
        <v>3</v>
      </c>
      <c r="BO267" s="2">
        <v>3</v>
      </c>
      <c r="BP267" s="2">
        <v>3</v>
      </c>
      <c r="BQ267" s="2">
        <v>3</v>
      </c>
      <c r="BR267" s="2">
        <v>3</v>
      </c>
      <c r="BS267" s="2">
        <v>3</v>
      </c>
      <c r="BT267" s="2">
        <v>3</v>
      </c>
      <c r="BV267" s="2">
        <f t="shared" si="74"/>
        <v>45</v>
      </c>
      <c r="BW267" s="2">
        <f t="shared" si="75"/>
        <v>20</v>
      </c>
      <c r="BX267" s="2">
        <f t="shared" si="76"/>
        <v>9</v>
      </c>
      <c r="BY267" s="2">
        <f t="shared" si="77"/>
        <v>15</v>
      </c>
      <c r="BZ267" s="2">
        <f t="shared" si="78"/>
        <v>23</v>
      </c>
      <c r="CA267" s="2">
        <f t="shared" si="79"/>
        <v>12</v>
      </c>
      <c r="CB267" s="2">
        <f t="shared" si="80"/>
        <v>11</v>
      </c>
      <c r="CC267" s="2">
        <f t="shared" si="81"/>
        <v>12</v>
      </c>
      <c r="CD267" s="2">
        <f t="shared" si="82"/>
        <v>15</v>
      </c>
      <c r="CE267" s="2">
        <f t="shared" si="83"/>
        <v>13</v>
      </c>
      <c r="CF267" s="2">
        <f t="shared" si="84"/>
        <v>10</v>
      </c>
      <c r="CG267" s="2">
        <f t="shared" si="85"/>
        <v>20</v>
      </c>
      <c r="CH267" s="2">
        <f t="shared" si="89"/>
        <v>5</v>
      </c>
      <c r="CI267" s="2">
        <f t="shared" si="86"/>
        <v>8</v>
      </c>
      <c r="CJ267" s="2">
        <f t="shared" si="87"/>
        <v>13</v>
      </c>
      <c r="CK267" s="2">
        <f>55+IF(抽出データ!BJ267=1,60,0)+IF(抽出データ!BK267=1,25,0)+IF(抽出データ!BM267=1,5,0)+IF(抽出データ!BL267=1,5,0)+IF(抽出データ!BN267=1,5,0)</f>
        <v>55</v>
      </c>
      <c r="CL267" s="2">
        <f>(80+IF(抽出データ!BR267=1,12,0)+IF(SUM(抽出データ!BS267:BV267,抽出データ!CB267)&gt;1,22,IF(SUM(抽出データ!BS267:BV267,抽出データ!CB267)=1,11,0)))</f>
        <v>80</v>
      </c>
      <c r="CM267" s="2">
        <f>80+IF(抽出データ!CH267=1,40,0)+IF(抽出データ!CI267=1,20,0)+IF(抽出データ!CJ267=1,20,0)</f>
        <v>80</v>
      </c>
      <c r="CN267" s="2">
        <f>80+IF(抽出データ!CN267=1,10,0)+IF(抽出データ!CO267=1,5,0)+IF(抽出データ!CP267=1,10,0)+12</f>
        <v>92</v>
      </c>
      <c r="CO267" s="2">
        <f>IF(SUM(抽出データ!CT267:CW267)&gt;0,120,100)</f>
        <v>100</v>
      </c>
      <c r="CQ267" s="2">
        <f t="shared" si="88"/>
        <v>72.2</v>
      </c>
    </row>
    <row r="268" spans="1:95">
      <c r="A268" s="2">
        <v>1975</v>
      </c>
      <c r="B268" s="2">
        <v>180</v>
      </c>
      <c r="C268" s="2">
        <v>4</v>
      </c>
      <c r="D268" s="2">
        <f t="shared" si="72"/>
        <v>45</v>
      </c>
      <c r="E268" s="4" t="s">
        <v>232</v>
      </c>
      <c r="F268" s="2">
        <f>IF(抽出データ!S268-2&lt;0,0,抽出データ!S268-2)</f>
        <v>1</v>
      </c>
      <c r="G268" s="2">
        <f>IF(抽出データ!T268-2&lt;0,0,抽出データ!T268-2)</f>
        <v>1</v>
      </c>
      <c r="H268" s="2">
        <f>IF(抽出データ!U268-2&lt;0,0,抽出データ!U268-2)</f>
        <v>1</v>
      </c>
      <c r="I268" s="2">
        <f>IF(抽出データ!V268-2&lt;0,0,抽出データ!V268-2)</f>
        <v>0</v>
      </c>
      <c r="J268" s="2">
        <f>MIN(2,IF(抽出データ!W268-2&lt;0,0,抽出データ!W268-2))</f>
        <v>1</v>
      </c>
      <c r="K268" s="2">
        <f>IF(抽出データ!X268-2&lt;0,0,抽出データ!X268-2)</f>
        <v>1</v>
      </c>
      <c r="L268" s="2">
        <f>IF(抽出データ!Y268-2&lt;0,0,抽出データ!Y268-2)</f>
        <v>1</v>
      </c>
      <c r="M268" s="2">
        <f>IF(抽出データ!Z268-2&lt;0,0,抽出データ!Z268-2)</f>
        <v>1</v>
      </c>
      <c r="N268" s="2">
        <f>IF(抽出データ!AB268-2&lt;0,0,抽出データ!AB268-2)</f>
        <v>1</v>
      </c>
      <c r="O268" s="2">
        <f>IF(抽出データ!AC268-2&lt;0,0,抽出データ!AC268-2)</f>
        <v>1</v>
      </c>
      <c r="P268" s="2">
        <f>IF(抽出データ!AD268-2&lt;0,0,抽出データ!AD268-2)</f>
        <v>0</v>
      </c>
      <c r="Q268" s="2">
        <f>IF(抽出データ!AE268-2&lt;0,0,抽出データ!AE268-2)</f>
        <v>1</v>
      </c>
      <c r="R268" s="2">
        <f>IF(抽出データ!AF268-2&lt;0,0,抽出データ!AF268-2)</f>
        <v>0</v>
      </c>
      <c r="S268" s="2">
        <f>IF(抽出データ!AG268-2&lt;0,0,抽出データ!AG268-2)</f>
        <v>1</v>
      </c>
      <c r="T268" s="2">
        <f>IF(抽出データ!AH268-2&lt;0,0,抽出データ!AH268-2)</f>
        <v>1</v>
      </c>
      <c r="U268" s="2">
        <f>IF(抽出データ!AI268-2&lt;0,0,抽出データ!AI268-2)</f>
        <v>0</v>
      </c>
      <c r="V268" s="2">
        <f>IF(抽出データ!AJ268-2&lt;0,0,抽出データ!AJ268-2)</f>
        <v>0</v>
      </c>
      <c r="W268" s="2">
        <f>IF(抽出データ!AK268-2&lt;0,0,抽出データ!AK268-2)</f>
        <v>1</v>
      </c>
      <c r="X268" s="2">
        <f>IF(抽出データ!AL268-2&lt;0,0,抽出データ!AL268-2)</f>
        <v>1</v>
      </c>
      <c r="Y268" s="2">
        <f>IF(抽出データ!AM268-2&lt;0,0,抽出データ!AM268-2)</f>
        <v>0</v>
      </c>
      <c r="Z268" s="2">
        <f>IF(抽出データ!AN268-2&lt;0,0,抽出データ!AN268-2)</f>
        <v>0</v>
      </c>
      <c r="AA268" s="2">
        <f>IF(抽出データ!AO268-2&lt;0,0,抽出データ!AO268-2)</f>
        <v>0</v>
      </c>
      <c r="AB268" s="2">
        <f>IF(抽出データ!AP268-2&lt;0,0,抽出データ!AP268-2)</f>
        <v>1</v>
      </c>
      <c r="AC268" s="2">
        <f>IF(抽出データ!AQ268-2&lt;0,0,抽出データ!AQ268-2)</f>
        <v>2</v>
      </c>
      <c r="AD268" s="2">
        <f>IF(抽出データ!AR268-2&lt;=0,1,2)</f>
        <v>2</v>
      </c>
      <c r="AE268" s="2">
        <f>IF(抽出データ!AS268-2&lt;=0,1,2)</f>
        <v>2</v>
      </c>
      <c r="AF268" s="2">
        <f>IF(抽出データ!AT268-2&lt;=0,1,2)</f>
        <v>2</v>
      </c>
      <c r="AG268" s="2">
        <f>IF(抽出データ!AU268-2&lt;=0,1,2)</f>
        <v>1</v>
      </c>
      <c r="AH268" s="2">
        <f>IF(抽出データ!AV268-2&lt;=0,1,2)</f>
        <v>1</v>
      </c>
      <c r="AI268" s="2">
        <f>IF(抽出データ!AW268-2&lt;=0,1,2)</f>
        <v>2</v>
      </c>
      <c r="AJ268" s="2">
        <f>IF(抽出データ!AX268-2&lt;=0,1,2)</f>
        <v>2</v>
      </c>
      <c r="AK268" s="2">
        <f>IF(抽出データ!AY268-2&lt;=0,1,2)</f>
        <v>2</v>
      </c>
      <c r="AL268" s="2">
        <f>IF(抽出データ!AZ268-2&lt;0,0,抽出データ!AZ268-2)</f>
        <v>1</v>
      </c>
      <c r="AM268" s="2">
        <f>IF(抽出データ!BB268-2&lt;0,0,抽出データ!BB268-2)</f>
        <v>2</v>
      </c>
      <c r="AN268" s="2">
        <f>IF(抽出データ!BD268-2&lt;0,0,抽出データ!BD268-2)</f>
        <v>1</v>
      </c>
      <c r="AO268" s="2">
        <f>MIN(2,IF(抽出データ!BE268-2&lt;0,0,抽出データ!BE268-2))</f>
        <v>0</v>
      </c>
      <c r="AP268" s="2">
        <f>IF(抽出データ!BF268-2&lt;0,0,抽出データ!BF268-2)</f>
        <v>1</v>
      </c>
      <c r="AQ268" s="2">
        <f>IF(抽出データ!BG268-2&lt;0,0,抽出データ!BG268-2)</f>
        <v>1</v>
      </c>
      <c r="AR268" s="2">
        <f>IF(抽出データ!BH268-2&lt;0,0,抽出データ!BH268-2)</f>
        <v>0</v>
      </c>
      <c r="AS268" s="2">
        <f t="shared" si="73"/>
        <v>0</v>
      </c>
      <c r="AT268" s="2">
        <f>IF(抽出データ!DB268-2&lt;=0,1,2)</f>
        <v>1</v>
      </c>
      <c r="AU268" s="2">
        <f>IF(抽出データ!DD268-2&lt;0,0,抽出データ!DD268-2)</f>
        <v>2</v>
      </c>
      <c r="AV268" s="2">
        <f>IF(抽出データ!DE268-2&lt;0,0,抽出データ!DE268-2)</f>
        <v>0</v>
      </c>
      <c r="AW268" s="2">
        <f>IF(抽出データ!DF268-2&lt;0,0,IF(抽出データ!DF268&gt;3,2,1))</f>
        <v>2</v>
      </c>
      <c r="AX268" s="2">
        <f>IF(抽出データ!DG268-2&lt;=0,1,2)</f>
        <v>2</v>
      </c>
      <c r="AY268" s="8">
        <v>3</v>
      </c>
      <c r="AZ268" s="2">
        <v>3</v>
      </c>
      <c r="BA268" s="2">
        <v>2</v>
      </c>
      <c r="BB268" s="2">
        <v>0</v>
      </c>
      <c r="BC268" s="2">
        <v>0</v>
      </c>
      <c r="BD268" s="2">
        <v>0</v>
      </c>
      <c r="BE268" s="2">
        <v>0</v>
      </c>
      <c r="BF268" s="2">
        <v>1</v>
      </c>
      <c r="BG268" s="2">
        <v>0</v>
      </c>
      <c r="BH268" s="2">
        <v>0</v>
      </c>
      <c r="BI268" s="4" t="s">
        <v>445</v>
      </c>
      <c r="BJ268" s="2">
        <v>2</v>
      </c>
      <c r="BL268" s="2">
        <v>3</v>
      </c>
      <c r="BO268" s="2">
        <v>4</v>
      </c>
      <c r="BP268" s="2">
        <v>4</v>
      </c>
      <c r="BQ268" s="2">
        <v>4</v>
      </c>
      <c r="BR268" s="2">
        <v>4</v>
      </c>
      <c r="BS268" s="2">
        <v>4</v>
      </c>
      <c r="BT268" s="2">
        <v>4</v>
      </c>
      <c r="BV268" s="2">
        <f t="shared" si="74"/>
        <v>46.5</v>
      </c>
      <c r="BW268" s="2">
        <f t="shared" si="75"/>
        <v>15</v>
      </c>
      <c r="BX268" s="2">
        <f t="shared" si="76"/>
        <v>11</v>
      </c>
      <c r="BY268" s="2">
        <f t="shared" si="77"/>
        <v>17</v>
      </c>
      <c r="BZ268" s="2">
        <f t="shared" si="78"/>
        <v>26</v>
      </c>
      <c r="CA268" s="2">
        <f t="shared" si="79"/>
        <v>8</v>
      </c>
      <c r="CB268" s="2">
        <f t="shared" si="80"/>
        <v>11</v>
      </c>
      <c r="CC268" s="2">
        <f t="shared" si="81"/>
        <v>6</v>
      </c>
      <c r="CD268" s="2">
        <f t="shared" si="82"/>
        <v>20</v>
      </c>
      <c r="CE268" s="2">
        <f t="shared" si="83"/>
        <v>14</v>
      </c>
      <c r="CF268" s="2">
        <f t="shared" si="84"/>
        <v>11</v>
      </c>
      <c r="CG268" s="2">
        <f t="shared" si="85"/>
        <v>10</v>
      </c>
      <c r="CH268" s="2">
        <f t="shared" si="89"/>
        <v>5</v>
      </c>
      <c r="CI268" s="2">
        <f t="shared" si="86"/>
        <v>11</v>
      </c>
      <c r="CJ268" s="2">
        <f t="shared" si="87"/>
        <v>16.5</v>
      </c>
      <c r="CK268" s="2">
        <f>55+IF(抽出データ!BJ268=1,60,0)+IF(抽出データ!BK268=1,25,0)+IF(抽出データ!BM268=1,5,0)+IF(抽出データ!BL268=1,5,0)+IF(抽出データ!BN268=1,5,0)</f>
        <v>80</v>
      </c>
      <c r="CL268" s="2">
        <f>(80+IF(抽出データ!BR268=1,12,0)+IF(SUM(抽出データ!BS268:BV268,抽出データ!CB268)&gt;1,22,IF(SUM(抽出データ!BS268:BV268,抽出データ!CB268)=1,11,0)))</f>
        <v>91</v>
      </c>
      <c r="CM268" s="2">
        <f>80+IF(抽出データ!CH268=1,40,0)+IF(抽出データ!CI268=1,20,0)+IF(抽出データ!CJ268=1,20,0)</f>
        <v>80</v>
      </c>
      <c r="CN268" s="2">
        <f>80+IF(抽出データ!CN268=1,10,0)+IF(抽出データ!CO268=1,5,0)+IF(抽出データ!CP268=1,10,0)+12</f>
        <v>102</v>
      </c>
      <c r="CO268" s="2">
        <f>IF(SUM(抽出データ!CT268:CW268)&gt;0,120,100)</f>
        <v>120</v>
      </c>
      <c r="CQ268" s="2">
        <f t="shared" si="88"/>
        <v>87.5</v>
      </c>
    </row>
    <row r="269" spans="1:95">
      <c r="A269" s="2">
        <v>1986</v>
      </c>
      <c r="B269" s="2">
        <v>120</v>
      </c>
      <c r="C269" s="2">
        <v>3</v>
      </c>
      <c r="D269" s="2">
        <f t="shared" si="72"/>
        <v>40</v>
      </c>
      <c r="E269" s="4" t="s">
        <v>234</v>
      </c>
      <c r="F269" s="2">
        <f>IF(抽出データ!S269-2&lt;0,0,抽出データ!S269-2)</f>
        <v>0</v>
      </c>
      <c r="G269" s="2">
        <f>IF(抽出データ!T269-2&lt;0,0,抽出データ!T269-2)</f>
        <v>0</v>
      </c>
      <c r="H269" s="2">
        <f>IF(抽出データ!U269-2&lt;0,0,抽出データ!U269-2)</f>
        <v>0</v>
      </c>
      <c r="I269" s="2">
        <f>IF(抽出データ!V269-2&lt;0,0,抽出データ!V269-2)</f>
        <v>0</v>
      </c>
      <c r="J269" s="2">
        <f>MIN(2,IF(抽出データ!W269-2&lt;0,0,抽出データ!W269-2))</f>
        <v>0</v>
      </c>
      <c r="K269" s="2">
        <f>IF(抽出データ!X269-2&lt;0,0,抽出データ!X269-2)</f>
        <v>0</v>
      </c>
      <c r="L269" s="2">
        <f>IF(抽出データ!Y269-2&lt;0,0,抽出データ!Y269-2)</f>
        <v>0</v>
      </c>
      <c r="M269" s="2">
        <f>IF(抽出データ!Z269-2&lt;0,0,抽出データ!Z269-2)</f>
        <v>0</v>
      </c>
      <c r="N269" s="2">
        <f>IF(抽出データ!AB269-2&lt;0,0,抽出データ!AB269-2)</f>
        <v>1</v>
      </c>
      <c r="O269" s="2">
        <f>IF(抽出データ!AC269-2&lt;0,0,抽出データ!AC269-2)</f>
        <v>0</v>
      </c>
      <c r="P269" s="2">
        <f>IF(抽出データ!AD269-2&lt;0,0,抽出データ!AD269-2)</f>
        <v>0</v>
      </c>
      <c r="Q269" s="2">
        <f>IF(抽出データ!AE269-2&lt;0,0,抽出データ!AE269-2)</f>
        <v>0</v>
      </c>
      <c r="R269" s="2">
        <f>IF(抽出データ!AF269-2&lt;0,0,抽出データ!AF269-2)</f>
        <v>1</v>
      </c>
      <c r="S269" s="2">
        <f>IF(抽出データ!AG269-2&lt;0,0,抽出データ!AG269-2)</f>
        <v>1</v>
      </c>
      <c r="T269" s="2">
        <f>IF(抽出データ!AH269-2&lt;0,0,抽出データ!AH269-2)</f>
        <v>0</v>
      </c>
      <c r="U269" s="2">
        <f>IF(抽出データ!AI269-2&lt;0,0,抽出データ!AI269-2)</f>
        <v>1</v>
      </c>
      <c r="V269" s="2">
        <f>IF(抽出データ!AJ269-2&lt;0,0,抽出データ!AJ269-2)</f>
        <v>1</v>
      </c>
      <c r="W269" s="2">
        <f>IF(抽出データ!AK269-2&lt;0,0,抽出データ!AK269-2)</f>
        <v>1</v>
      </c>
      <c r="X269" s="2">
        <f>IF(抽出データ!AL269-2&lt;0,0,抽出データ!AL269-2)</f>
        <v>1</v>
      </c>
      <c r="Y269" s="2">
        <f>IF(抽出データ!AM269-2&lt;0,0,抽出データ!AM269-2)</f>
        <v>0</v>
      </c>
      <c r="Z269" s="2">
        <f>IF(抽出データ!AN269-2&lt;0,0,抽出データ!AN269-2)</f>
        <v>0</v>
      </c>
      <c r="AA269" s="2">
        <f>IF(抽出データ!AO269-2&lt;0,0,抽出データ!AO269-2)</f>
        <v>1</v>
      </c>
      <c r="AB269" s="2">
        <f>IF(抽出データ!AP269-2&lt;0,0,抽出データ!AP269-2)</f>
        <v>1</v>
      </c>
      <c r="AC269" s="2">
        <f>IF(抽出データ!AQ269-2&lt;0,0,抽出データ!AQ269-2)</f>
        <v>1</v>
      </c>
      <c r="AD269" s="2">
        <f>IF(抽出データ!AR269-2&lt;=0,1,2)</f>
        <v>1</v>
      </c>
      <c r="AE269" s="2">
        <f>IF(抽出データ!AS269-2&lt;=0,1,2)</f>
        <v>1</v>
      </c>
      <c r="AF269" s="2">
        <f>IF(抽出データ!AT269-2&lt;=0,1,2)</f>
        <v>1</v>
      </c>
      <c r="AG269" s="2">
        <f>IF(抽出データ!AU269-2&lt;=0,1,2)</f>
        <v>1</v>
      </c>
      <c r="AH269" s="2">
        <f>IF(抽出データ!AV269-2&lt;=0,1,2)</f>
        <v>1</v>
      </c>
      <c r="AI269" s="2">
        <f>IF(抽出データ!AW269-2&lt;=0,1,2)</f>
        <v>1</v>
      </c>
      <c r="AJ269" s="2">
        <f>IF(抽出データ!AX269-2&lt;=0,1,2)</f>
        <v>1</v>
      </c>
      <c r="AK269" s="2">
        <f>IF(抽出データ!AY269-2&lt;=0,1,2)</f>
        <v>2</v>
      </c>
      <c r="AL269" s="2">
        <f>IF(抽出データ!AZ269-2&lt;0,0,抽出データ!AZ269-2)</f>
        <v>0</v>
      </c>
      <c r="AM269" s="2">
        <f>IF(抽出データ!BB269-2&lt;0,0,抽出データ!BB269-2)</f>
        <v>0</v>
      </c>
      <c r="AN269" s="2">
        <f>IF(抽出データ!BD269-2&lt;0,0,抽出データ!BD269-2)</f>
        <v>0</v>
      </c>
      <c r="AO269" s="2">
        <f>MIN(2,IF(抽出データ!BE269-2&lt;0,0,抽出データ!BE269-2))</f>
        <v>0</v>
      </c>
      <c r="AP269" s="2">
        <f>IF(抽出データ!BF269-2&lt;0,0,抽出データ!BF269-2)</f>
        <v>0</v>
      </c>
      <c r="AQ269" s="2">
        <f>IF(抽出データ!BG269-2&lt;0,0,抽出データ!BG269-2)</f>
        <v>0</v>
      </c>
      <c r="AR269" s="2">
        <f>IF(抽出データ!BH269-2&lt;0,0,抽出データ!BH269-2)</f>
        <v>0</v>
      </c>
      <c r="AS269" s="2">
        <f t="shared" si="73"/>
        <v>0</v>
      </c>
      <c r="AT269" s="2">
        <f>IF(抽出データ!DB269-2&lt;=0,1,2)</f>
        <v>1</v>
      </c>
      <c r="AU269" s="2">
        <f>IF(抽出データ!DD269-2&lt;0,0,抽出データ!DD269-2)</f>
        <v>0</v>
      </c>
      <c r="AV269" s="2">
        <f>IF(抽出データ!DE269-2&lt;0,0,抽出データ!DE269-2)</f>
        <v>1</v>
      </c>
      <c r="AW269" s="2">
        <f>IF(抽出データ!DF269-2&lt;0,0,IF(抽出データ!DF269&gt;3,2,1))</f>
        <v>1</v>
      </c>
      <c r="AX269" s="2">
        <f>IF(抽出データ!DG269-2&lt;=0,1,2)</f>
        <v>1</v>
      </c>
      <c r="AY269" s="8">
        <v>2</v>
      </c>
      <c r="AZ269" s="2">
        <v>2</v>
      </c>
      <c r="BA269" s="2">
        <v>2</v>
      </c>
      <c r="BB269" s="2">
        <v>1</v>
      </c>
      <c r="BC269" s="2">
        <v>0</v>
      </c>
      <c r="BD269" s="2">
        <v>0</v>
      </c>
      <c r="BE269" s="2">
        <v>0</v>
      </c>
      <c r="BF269" s="2">
        <v>0</v>
      </c>
      <c r="BG269" s="2">
        <v>0</v>
      </c>
      <c r="BH269" s="2">
        <v>0</v>
      </c>
      <c r="BI269" s="4" t="s">
        <v>445</v>
      </c>
      <c r="BJ269" s="2">
        <v>2</v>
      </c>
      <c r="BL269" s="2">
        <v>3</v>
      </c>
      <c r="BO269" s="2">
        <v>3</v>
      </c>
      <c r="BP269" s="2">
        <v>3</v>
      </c>
      <c r="BQ269" s="2">
        <v>3</v>
      </c>
      <c r="BR269" s="2">
        <v>3</v>
      </c>
      <c r="BS269" s="2">
        <v>4</v>
      </c>
      <c r="BT269" s="2">
        <v>4</v>
      </c>
      <c r="BV269" s="2">
        <f t="shared" si="74"/>
        <v>23</v>
      </c>
      <c r="BW269" s="2">
        <f t="shared" si="75"/>
        <v>8</v>
      </c>
      <c r="BX269" s="2">
        <f t="shared" si="76"/>
        <v>7</v>
      </c>
      <c r="BY269" s="2">
        <f t="shared" si="77"/>
        <v>8</v>
      </c>
      <c r="BZ269" s="2">
        <f t="shared" si="78"/>
        <v>14</v>
      </c>
      <c r="CA269" s="2">
        <f t="shared" si="79"/>
        <v>6</v>
      </c>
      <c r="CB269" s="2">
        <f t="shared" si="80"/>
        <v>5</v>
      </c>
      <c r="CC269" s="2">
        <f t="shared" si="81"/>
        <v>4</v>
      </c>
      <c r="CD269" s="2">
        <f t="shared" si="82"/>
        <v>10</v>
      </c>
      <c r="CE269" s="2">
        <f t="shared" si="83"/>
        <v>9</v>
      </c>
      <c r="CF269" s="2">
        <f t="shared" si="84"/>
        <v>6</v>
      </c>
      <c r="CG269" s="2">
        <f t="shared" si="85"/>
        <v>8</v>
      </c>
      <c r="CH269" s="2">
        <f t="shared" si="89"/>
        <v>4</v>
      </c>
      <c r="CI269" s="2">
        <f t="shared" si="86"/>
        <v>3</v>
      </c>
      <c r="CJ269" s="2">
        <f t="shared" si="87"/>
        <v>8</v>
      </c>
      <c r="CK269" s="2">
        <f>55+IF(抽出データ!BJ269=1,60,0)+IF(抽出データ!BK269=1,25,0)+IF(抽出データ!BM269=1,5,0)+IF(抽出データ!BL269=1,5,0)+IF(抽出データ!BN269=1,5,0)</f>
        <v>55</v>
      </c>
      <c r="CL269" s="2">
        <f>(80+IF(抽出データ!BR269=1,12,0)+IF(SUM(抽出データ!BS269:BV269,抽出データ!CB269)&gt;1,22,IF(SUM(抽出データ!BS269:BV269,抽出データ!CB269)=1,11,0)))</f>
        <v>92</v>
      </c>
      <c r="CM269" s="2">
        <f>80+IF(抽出データ!CH269=1,40,0)+IF(抽出データ!CI269=1,20,0)+IF(抽出データ!CJ269=1,20,0)</f>
        <v>80</v>
      </c>
      <c r="CN269" s="2">
        <f>80+IF(抽出データ!CN269=1,10,0)+IF(抽出データ!CO269=1,5,0)+IF(抽出データ!CP269=1,10,0)+12</f>
        <v>92</v>
      </c>
      <c r="CO269" s="2">
        <f>IF(SUM(抽出データ!CT269:CW269)&gt;0,120,100)</f>
        <v>100</v>
      </c>
      <c r="CQ269" s="2">
        <f t="shared" si="88"/>
        <v>75.8</v>
      </c>
    </row>
    <row r="270" spans="1:95">
      <c r="A270" s="2">
        <v>1998</v>
      </c>
      <c r="B270" s="2">
        <v>3000</v>
      </c>
      <c r="C270" s="2">
        <v>3</v>
      </c>
      <c r="D270" s="2">
        <f t="shared" si="72"/>
        <v>1000</v>
      </c>
      <c r="E270" s="4" t="s">
        <v>235</v>
      </c>
      <c r="F270" s="2">
        <f>IF(抽出データ!S270-2&lt;0,0,抽出データ!S270-2)</f>
        <v>2</v>
      </c>
      <c r="G270" s="2">
        <f>IF(抽出データ!T270-2&lt;0,0,抽出データ!T270-2)</f>
        <v>0</v>
      </c>
      <c r="H270" s="2">
        <f>IF(抽出データ!U270-2&lt;0,0,抽出データ!U270-2)</f>
        <v>0</v>
      </c>
      <c r="I270" s="2">
        <f>IF(抽出データ!V270-2&lt;0,0,抽出データ!V270-2)</f>
        <v>1</v>
      </c>
      <c r="J270" s="2">
        <f>MIN(2,IF(抽出データ!W270-2&lt;0,0,抽出データ!W270-2))</f>
        <v>0</v>
      </c>
      <c r="K270" s="2">
        <f>IF(抽出データ!X270-2&lt;0,0,抽出データ!X270-2)</f>
        <v>0</v>
      </c>
      <c r="L270" s="2">
        <f>IF(抽出データ!Y270-2&lt;0,0,抽出データ!Y270-2)</f>
        <v>0</v>
      </c>
      <c r="M270" s="2">
        <f>IF(抽出データ!Z270-2&lt;0,0,抽出データ!Z270-2)</f>
        <v>0</v>
      </c>
      <c r="N270" s="2">
        <f>IF(抽出データ!AB270-2&lt;0,0,抽出データ!AB270-2)</f>
        <v>2</v>
      </c>
      <c r="O270" s="2">
        <f>IF(抽出データ!AC270-2&lt;0,0,抽出データ!AC270-2)</f>
        <v>2</v>
      </c>
      <c r="P270" s="2">
        <f>IF(抽出データ!AD270-2&lt;0,0,抽出データ!AD270-2)</f>
        <v>2</v>
      </c>
      <c r="Q270" s="2">
        <f>IF(抽出データ!AE270-2&lt;0,0,抽出データ!AE270-2)</f>
        <v>2</v>
      </c>
      <c r="R270" s="2">
        <f>IF(抽出データ!AF270-2&lt;0,0,抽出データ!AF270-2)</f>
        <v>1</v>
      </c>
      <c r="S270" s="2">
        <f>IF(抽出データ!AG270-2&lt;0,0,抽出データ!AG270-2)</f>
        <v>1</v>
      </c>
      <c r="T270" s="2">
        <f>IF(抽出データ!AH270-2&lt;0,0,抽出データ!AH270-2)</f>
        <v>1</v>
      </c>
      <c r="U270" s="2">
        <f>IF(抽出データ!AI270-2&lt;0,0,抽出データ!AI270-2)</f>
        <v>1</v>
      </c>
      <c r="V270" s="2">
        <f>IF(抽出データ!AJ270-2&lt;0,0,抽出データ!AJ270-2)</f>
        <v>1</v>
      </c>
      <c r="W270" s="2">
        <f>IF(抽出データ!AK270-2&lt;0,0,抽出データ!AK270-2)</f>
        <v>1</v>
      </c>
      <c r="X270" s="2">
        <f>IF(抽出データ!AL270-2&lt;0,0,抽出データ!AL270-2)</f>
        <v>1</v>
      </c>
      <c r="Y270" s="2">
        <f>IF(抽出データ!AM270-2&lt;0,0,抽出データ!AM270-2)</f>
        <v>1</v>
      </c>
      <c r="Z270" s="2">
        <f>IF(抽出データ!AN270-2&lt;0,0,抽出データ!AN270-2)</f>
        <v>0</v>
      </c>
      <c r="AA270" s="2">
        <f>IF(抽出データ!AO270-2&lt;0,0,抽出データ!AO270-2)</f>
        <v>1</v>
      </c>
      <c r="AB270" s="2">
        <f>IF(抽出データ!AP270-2&lt;0,0,抽出データ!AP270-2)</f>
        <v>2</v>
      </c>
      <c r="AC270" s="2">
        <f>IF(抽出データ!AQ270-2&lt;0,0,抽出データ!AQ270-2)</f>
        <v>1</v>
      </c>
      <c r="AD270" s="2">
        <f>IF(抽出データ!AR270-2&lt;=0,1,2)</f>
        <v>2</v>
      </c>
      <c r="AE270" s="2">
        <f>IF(抽出データ!AS270-2&lt;=0,1,2)</f>
        <v>2</v>
      </c>
      <c r="AF270" s="2">
        <f>IF(抽出データ!AT270-2&lt;=0,1,2)</f>
        <v>2</v>
      </c>
      <c r="AG270" s="2">
        <f>IF(抽出データ!AU270-2&lt;=0,1,2)</f>
        <v>1</v>
      </c>
      <c r="AH270" s="2">
        <f>IF(抽出データ!AV270-2&lt;=0,1,2)</f>
        <v>1</v>
      </c>
      <c r="AI270" s="2">
        <f>IF(抽出データ!AW270-2&lt;=0,1,2)</f>
        <v>2</v>
      </c>
      <c r="AJ270" s="2">
        <f>IF(抽出データ!AX270-2&lt;=0,1,2)</f>
        <v>2</v>
      </c>
      <c r="AK270" s="2">
        <f>IF(抽出データ!AY270-2&lt;=0,1,2)</f>
        <v>1</v>
      </c>
      <c r="AL270" s="2">
        <f>IF(抽出データ!AZ270-2&lt;0,0,抽出データ!AZ270-2)</f>
        <v>1</v>
      </c>
      <c r="AM270" s="2">
        <f>IF(抽出データ!BB270-2&lt;0,0,抽出データ!BB270-2)</f>
        <v>0</v>
      </c>
      <c r="AN270" s="2">
        <f>IF(抽出データ!BD270-2&lt;0,0,抽出データ!BD270-2)</f>
        <v>1</v>
      </c>
      <c r="AO270" s="2">
        <f>MIN(2,IF(抽出データ!BE270-2&lt;0,0,抽出データ!BE270-2))</f>
        <v>1</v>
      </c>
      <c r="AP270" s="2">
        <f>IF(抽出データ!BF270-2&lt;0,0,抽出データ!BF270-2)</f>
        <v>1</v>
      </c>
      <c r="AQ270" s="2">
        <f>IF(抽出データ!BG270-2&lt;0,0,抽出データ!BG270-2)</f>
        <v>1</v>
      </c>
      <c r="AR270" s="2">
        <f>IF(抽出データ!BH270-2&lt;0,0,抽出データ!BH270-2)</f>
        <v>0</v>
      </c>
      <c r="AS270" s="2">
        <f t="shared" si="73"/>
        <v>0</v>
      </c>
      <c r="AT270" s="2">
        <f>IF(抽出データ!DB270-2&lt;=0,1,2)</f>
        <v>1</v>
      </c>
      <c r="AU270" s="2">
        <f>IF(抽出データ!DD270-2&lt;0,0,抽出データ!DD270-2)</f>
        <v>0</v>
      </c>
      <c r="AV270" s="2">
        <f>IF(抽出データ!DE270-2&lt;0,0,抽出データ!DE270-2)</f>
        <v>1</v>
      </c>
      <c r="AW270" s="2">
        <f>IF(抽出データ!DF270-2&lt;0,0,IF(抽出データ!DF270&gt;3,2,1))</f>
        <v>1</v>
      </c>
      <c r="AX270" s="2">
        <f>IF(抽出データ!DG270-2&lt;=0,1,2)</f>
        <v>1</v>
      </c>
      <c r="AY270" s="8">
        <v>4</v>
      </c>
      <c r="AZ270" s="2">
        <v>3</v>
      </c>
      <c r="BA270" s="2">
        <v>3</v>
      </c>
      <c r="BI270" s="4" t="s">
        <v>445</v>
      </c>
      <c r="BJ270" s="2">
        <v>2</v>
      </c>
      <c r="BL270" s="2">
        <v>3</v>
      </c>
      <c r="BO270" s="2">
        <v>4</v>
      </c>
      <c r="BP270" s="2">
        <v>6</v>
      </c>
      <c r="BQ270" s="2">
        <v>4</v>
      </c>
      <c r="BR270" s="2">
        <v>6</v>
      </c>
      <c r="BS270" s="2">
        <v>4</v>
      </c>
      <c r="BT270" s="2">
        <v>4</v>
      </c>
      <c r="BV270" s="2">
        <f t="shared" si="74"/>
        <v>47.5</v>
      </c>
      <c r="BW270" s="2">
        <f t="shared" si="75"/>
        <v>20</v>
      </c>
      <c r="BX270" s="2">
        <f t="shared" si="76"/>
        <v>12</v>
      </c>
      <c r="BY270" s="2">
        <f t="shared" si="77"/>
        <v>12</v>
      </c>
      <c r="BZ270" s="2">
        <f t="shared" si="78"/>
        <v>28</v>
      </c>
      <c r="CA270" s="2">
        <f t="shared" si="79"/>
        <v>12</v>
      </c>
      <c r="CB270" s="2">
        <f t="shared" si="80"/>
        <v>7</v>
      </c>
      <c r="CC270" s="2">
        <f t="shared" si="81"/>
        <v>13</v>
      </c>
      <c r="CD270" s="2">
        <f t="shared" si="82"/>
        <v>17</v>
      </c>
      <c r="CE270" s="2">
        <f t="shared" si="83"/>
        <v>14</v>
      </c>
      <c r="CF270" s="2">
        <f t="shared" si="84"/>
        <v>9</v>
      </c>
      <c r="CG270" s="2">
        <f t="shared" si="85"/>
        <v>17</v>
      </c>
      <c r="CH270" s="2">
        <f t="shared" si="89"/>
        <v>4</v>
      </c>
      <c r="CI270" s="2">
        <f t="shared" si="86"/>
        <v>7</v>
      </c>
      <c r="CJ270" s="2">
        <f t="shared" si="87"/>
        <v>16.5</v>
      </c>
      <c r="CK270" s="2">
        <f>55+IF(抽出データ!BJ270=1,60,0)+IF(抽出データ!BK270=1,25,0)+IF(抽出データ!BM270=1,5,0)+IF(抽出データ!BL270=1,5,0)+IF(抽出データ!BN270=1,5,0)</f>
        <v>80</v>
      </c>
      <c r="CL270" s="2">
        <f>(80+IF(抽出データ!BR270=1,12,0)+IF(SUM(抽出データ!BS270:BV270,抽出データ!CB270)&gt;1,22,IF(SUM(抽出データ!BS270:BV270,抽出データ!CB270)=1,11,0)))</f>
        <v>80</v>
      </c>
      <c r="CM270" s="2">
        <f>80+IF(抽出データ!CH270=1,40,0)+IF(抽出データ!CI270=1,20,0)+IF(抽出データ!CJ270=1,20,0)</f>
        <v>80</v>
      </c>
      <c r="CN270" s="2">
        <f>80+IF(抽出データ!CN270=1,10,0)+IF(抽出データ!CO270=1,5,0)+IF(抽出データ!CP270=1,10,0)+12</f>
        <v>102</v>
      </c>
      <c r="CO270" s="2">
        <f>IF(SUM(抽出データ!CT270:CW270)&gt;0,120,100)</f>
        <v>120</v>
      </c>
      <c r="CQ270" s="2">
        <f t="shared" si="88"/>
        <v>84.2</v>
      </c>
    </row>
    <row r="271" spans="1:95">
      <c r="A271" s="2">
        <v>2000</v>
      </c>
      <c r="B271" s="2">
        <v>233</v>
      </c>
      <c r="C271" s="2">
        <v>3</v>
      </c>
      <c r="D271" s="2">
        <f t="shared" si="72"/>
        <v>77.666666666666671</v>
      </c>
      <c r="E271" s="4" t="s">
        <v>237</v>
      </c>
      <c r="F271" s="2">
        <f>IF(抽出データ!S271-2&lt;0,0,抽出データ!S271-2)</f>
        <v>1</v>
      </c>
      <c r="G271" s="2">
        <f>IF(抽出データ!T271-2&lt;0,0,抽出データ!T271-2)</f>
        <v>1</v>
      </c>
      <c r="H271" s="2">
        <f>IF(抽出データ!U271-2&lt;0,0,抽出データ!U271-2)</f>
        <v>1</v>
      </c>
      <c r="I271" s="2">
        <f>IF(抽出データ!V271-2&lt;0,0,抽出データ!V271-2)</f>
        <v>1</v>
      </c>
      <c r="J271" s="2">
        <f>MIN(2,IF(抽出データ!W271-2&lt;0,0,抽出データ!W271-2))</f>
        <v>1</v>
      </c>
      <c r="K271" s="2">
        <f>IF(抽出データ!X271-2&lt;0,0,抽出データ!X271-2)</f>
        <v>2</v>
      </c>
      <c r="L271" s="2">
        <f>IF(抽出データ!Y271-2&lt;0,0,抽出データ!Y271-2)</f>
        <v>2</v>
      </c>
      <c r="M271" s="2">
        <f>IF(抽出データ!Z271-2&lt;0,0,抽出データ!Z271-2)</f>
        <v>1</v>
      </c>
      <c r="N271" s="2">
        <f>IF(抽出データ!AB271-2&lt;0,0,抽出データ!AB271-2)</f>
        <v>1</v>
      </c>
      <c r="O271" s="2">
        <f>IF(抽出データ!AC271-2&lt;0,0,抽出データ!AC271-2)</f>
        <v>1</v>
      </c>
      <c r="P271" s="2">
        <f>IF(抽出データ!AD271-2&lt;0,0,抽出データ!AD271-2)</f>
        <v>0</v>
      </c>
      <c r="Q271" s="2">
        <f>IF(抽出データ!AE271-2&lt;0,0,抽出データ!AE271-2)</f>
        <v>1</v>
      </c>
      <c r="R271" s="2">
        <f>IF(抽出データ!AF271-2&lt;0,0,抽出データ!AF271-2)</f>
        <v>1</v>
      </c>
      <c r="S271" s="2">
        <f>IF(抽出データ!AG271-2&lt;0,0,抽出データ!AG271-2)</f>
        <v>1</v>
      </c>
      <c r="T271" s="2">
        <f>IF(抽出データ!AH271-2&lt;0,0,抽出データ!AH271-2)</f>
        <v>0</v>
      </c>
      <c r="U271" s="2">
        <f>IF(抽出データ!AI271-2&lt;0,0,抽出データ!AI271-2)</f>
        <v>0</v>
      </c>
      <c r="V271" s="2">
        <f>IF(抽出データ!AJ271-2&lt;0,0,抽出データ!AJ271-2)</f>
        <v>1</v>
      </c>
      <c r="W271" s="2">
        <f>IF(抽出データ!AK271-2&lt;0,0,抽出データ!AK271-2)</f>
        <v>1</v>
      </c>
      <c r="X271" s="2">
        <f>IF(抽出データ!AL271-2&lt;0,0,抽出データ!AL271-2)</f>
        <v>1</v>
      </c>
      <c r="Y271" s="2">
        <f>IF(抽出データ!AM271-2&lt;0,0,抽出データ!AM271-2)</f>
        <v>1</v>
      </c>
      <c r="Z271" s="2">
        <f>IF(抽出データ!AN271-2&lt;0,0,抽出データ!AN271-2)</f>
        <v>2</v>
      </c>
      <c r="AA271" s="2">
        <f>IF(抽出データ!AO271-2&lt;0,0,抽出データ!AO271-2)</f>
        <v>1</v>
      </c>
      <c r="AB271" s="2">
        <f>IF(抽出データ!AP271-2&lt;0,0,抽出データ!AP271-2)</f>
        <v>1</v>
      </c>
      <c r="AC271" s="2">
        <f>IF(抽出データ!AQ271-2&lt;0,0,抽出データ!AQ271-2)</f>
        <v>0</v>
      </c>
      <c r="AD271" s="2">
        <f>IF(抽出データ!AR271-2&lt;=0,1,2)</f>
        <v>2</v>
      </c>
      <c r="AE271" s="2">
        <f>IF(抽出データ!AS271-2&lt;=0,1,2)</f>
        <v>2</v>
      </c>
      <c r="AF271" s="2">
        <f>IF(抽出データ!AT271-2&lt;=0,1,2)</f>
        <v>2</v>
      </c>
      <c r="AG271" s="2">
        <f>IF(抽出データ!AU271-2&lt;=0,1,2)</f>
        <v>2</v>
      </c>
      <c r="AH271" s="2">
        <f>IF(抽出データ!AV271-2&lt;=0,1,2)</f>
        <v>2</v>
      </c>
      <c r="AI271" s="2">
        <f>IF(抽出データ!AW271-2&lt;=0,1,2)</f>
        <v>2</v>
      </c>
      <c r="AJ271" s="2">
        <f>IF(抽出データ!AX271-2&lt;=0,1,2)</f>
        <v>2</v>
      </c>
      <c r="AK271" s="2">
        <f>IF(抽出データ!AY271-2&lt;=0,1,2)</f>
        <v>2</v>
      </c>
      <c r="AL271" s="2">
        <f>IF(抽出データ!AZ271-2&lt;0,0,抽出データ!AZ271-2)</f>
        <v>1</v>
      </c>
      <c r="AM271" s="2">
        <f>IF(抽出データ!BB271-2&lt;0,0,抽出データ!BB271-2)</f>
        <v>2</v>
      </c>
      <c r="AN271" s="2">
        <f>IF(抽出データ!BD271-2&lt;0,0,抽出データ!BD271-2)</f>
        <v>2</v>
      </c>
      <c r="AO271" s="2">
        <f>MIN(2,IF(抽出データ!BE271-2&lt;0,0,抽出データ!BE271-2))</f>
        <v>2</v>
      </c>
      <c r="AP271" s="2">
        <f>IF(抽出データ!BF271-2&lt;0,0,抽出データ!BF271-2)</f>
        <v>2</v>
      </c>
      <c r="AQ271" s="2">
        <f>IF(抽出データ!BG271-2&lt;0,0,抽出データ!BG271-2)</f>
        <v>1</v>
      </c>
      <c r="AR271" s="2">
        <f>IF(抽出データ!BH271-2&lt;0,0,抽出データ!BH271-2)</f>
        <v>1</v>
      </c>
      <c r="AS271" s="2">
        <f t="shared" si="73"/>
        <v>0</v>
      </c>
      <c r="AT271" s="2">
        <f>IF(抽出データ!DB271-2&lt;=0,1,2)</f>
        <v>2</v>
      </c>
      <c r="AU271" s="2">
        <f>IF(抽出データ!DD271-2&lt;0,0,抽出データ!DD271-2)</f>
        <v>1</v>
      </c>
      <c r="AV271" s="2">
        <f>IF(抽出データ!DE271-2&lt;0,0,抽出データ!DE271-2)</f>
        <v>1</v>
      </c>
      <c r="AW271" s="2">
        <f>IF(抽出データ!DF271-2&lt;0,0,IF(抽出データ!DF271&gt;3,2,1))</f>
        <v>2</v>
      </c>
      <c r="AX271" s="2">
        <f>IF(抽出データ!DG271-2&lt;=0,1,2)</f>
        <v>2</v>
      </c>
      <c r="AY271" s="8">
        <v>5</v>
      </c>
      <c r="AZ271" s="2">
        <v>3</v>
      </c>
      <c r="BA271" s="2">
        <v>3</v>
      </c>
      <c r="BI271" s="4" t="s">
        <v>445</v>
      </c>
      <c r="BJ271" s="2">
        <v>2</v>
      </c>
      <c r="BL271" s="2">
        <v>3</v>
      </c>
      <c r="BO271" s="2">
        <v>2</v>
      </c>
      <c r="BP271" s="2">
        <v>4</v>
      </c>
      <c r="BQ271" s="2">
        <v>5</v>
      </c>
      <c r="BR271" s="2">
        <v>3</v>
      </c>
      <c r="BS271" s="2">
        <v>1</v>
      </c>
      <c r="BT271" s="2">
        <v>2</v>
      </c>
      <c r="BV271" s="2">
        <f t="shared" si="74"/>
        <v>60.5</v>
      </c>
      <c r="BW271" s="2">
        <f t="shared" si="75"/>
        <v>23</v>
      </c>
      <c r="BX271" s="2">
        <f t="shared" si="76"/>
        <v>10</v>
      </c>
      <c r="BY271" s="2">
        <f t="shared" si="77"/>
        <v>23</v>
      </c>
      <c r="BZ271" s="2">
        <f t="shared" si="78"/>
        <v>31</v>
      </c>
      <c r="CA271" s="2">
        <f t="shared" si="79"/>
        <v>12</v>
      </c>
      <c r="CB271" s="2">
        <f t="shared" si="80"/>
        <v>13</v>
      </c>
      <c r="CC271" s="2">
        <f t="shared" si="81"/>
        <v>9</v>
      </c>
      <c r="CD271" s="2">
        <f t="shared" si="82"/>
        <v>25</v>
      </c>
      <c r="CE271" s="2">
        <f t="shared" si="83"/>
        <v>16</v>
      </c>
      <c r="CF271" s="2">
        <f t="shared" si="84"/>
        <v>11</v>
      </c>
      <c r="CG271" s="2">
        <f t="shared" si="85"/>
        <v>14</v>
      </c>
      <c r="CH271" s="2">
        <f t="shared" si="89"/>
        <v>7</v>
      </c>
      <c r="CI271" s="2">
        <f t="shared" si="86"/>
        <v>13</v>
      </c>
      <c r="CJ271" s="2">
        <f t="shared" si="87"/>
        <v>21.5</v>
      </c>
      <c r="CK271" s="2">
        <f>55+IF(抽出データ!BJ271=1,60,0)+IF(抽出データ!BK271=1,25,0)+IF(抽出データ!BM271=1,5,0)+IF(抽出データ!BL271=1,5,0)+IF(抽出データ!BN271=1,5,0)</f>
        <v>60</v>
      </c>
      <c r="CL271" s="2">
        <f>(80+IF(抽出データ!BR271=1,12,0)+IF(SUM(抽出データ!BS271:BV271,抽出データ!CB271)&gt;1,22,IF(SUM(抽出データ!BS271:BV271,抽出データ!CB271)=1,11,0)))</f>
        <v>91</v>
      </c>
      <c r="CM271" s="2">
        <f>80+IF(抽出データ!CH271=1,40,0)+IF(抽出データ!CI271=1,20,0)+IF(抽出データ!CJ271=1,20,0)</f>
        <v>100</v>
      </c>
      <c r="CN271" s="2">
        <f>80+IF(抽出データ!CN271=1,10,0)+IF(抽出データ!CO271=1,5,0)+IF(抽出データ!CP271=1,10,0)+12</f>
        <v>97</v>
      </c>
      <c r="CO271" s="2">
        <f>IF(SUM(抽出データ!CT271:CW271)&gt;0,120,100)</f>
        <v>120</v>
      </c>
      <c r="CQ271" s="2">
        <f t="shared" si="88"/>
        <v>82</v>
      </c>
    </row>
    <row r="272" spans="1:95">
      <c r="A272" s="2">
        <v>1980</v>
      </c>
      <c r="B272" s="2">
        <v>2000</v>
      </c>
      <c r="C272" s="2">
        <v>3</v>
      </c>
      <c r="D272" s="2">
        <f t="shared" si="72"/>
        <v>666.66666666666663</v>
      </c>
      <c r="E272" s="4" t="s">
        <v>83</v>
      </c>
      <c r="F272" s="2">
        <f>IF(抽出データ!S272-2&lt;0,0,抽出データ!S272-2)</f>
        <v>0</v>
      </c>
      <c r="G272" s="2">
        <f>IF(抽出データ!T272-2&lt;0,0,抽出データ!T272-2)</f>
        <v>0</v>
      </c>
      <c r="H272" s="2">
        <f>IF(抽出データ!U272-2&lt;0,0,抽出データ!U272-2)</f>
        <v>0</v>
      </c>
      <c r="I272" s="2">
        <f>IF(抽出データ!V272-2&lt;0,0,抽出データ!V272-2)</f>
        <v>0</v>
      </c>
      <c r="J272" s="2">
        <f>MIN(2,IF(抽出データ!W272-2&lt;0,0,抽出データ!W272-2))</f>
        <v>0</v>
      </c>
      <c r="K272" s="2">
        <f>IF(抽出データ!X272-2&lt;0,0,抽出データ!X272-2)</f>
        <v>0</v>
      </c>
      <c r="L272" s="2">
        <f>IF(抽出データ!Y272-2&lt;0,0,抽出データ!Y272-2)</f>
        <v>0</v>
      </c>
      <c r="M272" s="2">
        <f>IF(抽出データ!Z272-2&lt;0,0,抽出データ!Z272-2)</f>
        <v>0</v>
      </c>
      <c r="N272" s="2">
        <f>IF(抽出データ!AB272-2&lt;0,0,抽出データ!AB272-2)</f>
        <v>0</v>
      </c>
      <c r="O272" s="2">
        <f>IF(抽出データ!AC272-2&lt;0,0,抽出データ!AC272-2)</f>
        <v>0</v>
      </c>
      <c r="P272" s="2">
        <f>IF(抽出データ!AD272-2&lt;0,0,抽出データ!AD272-2)</f>
        <v>0</v>
      </c>
      <c r="Q272" s="2">
        <f>IF(抽出データ!AE272-2&lt;0,0,抽出データ!AE272-2)</f>
        <v>0</v>
      </c>
      <c r="R272" s="2">
        <f>IF(抽出データ!AF272-2&lt;0,0,抽出データ!AF272-2)</f>
        <v>0</v>
      </c>
      <c r="S272" s="2">
        <f>IF(抽出データ!AG272-2&lt;0,0,抽出データ!AG272-2)</f>
        <v>0</v>
      </c>
      <c r="T272" s="2">
        <f>IF(抽出データ!AH272-2&lt;0,0,抽出データ!AH272-2)</f>
        <v>1</v>
      </c>
      <c r="U272" s="2">
        <f>IF(抽出データ!AI272-2&lt;0,0,抽出データ!AI272-2)</f>
        <v>1</v>
      </c>
      <c r="V272" s="2">
        <f>IF(抽出データ!AJ272-2&lt;0,0,抽出データ!AJ272-2)</f>
        <v>0</v>
      </c>
      <c r="W272" s="2">
        <f>IF(抽出データ!AK272-2&lt;0,0,抽出データ!AK272-2)</f>
        <v>0</v>
      </c>
      <c r="X272" s="2">
        <f>IF(抽出データ!AL272-2&lt;0,0,抽出データ!AL272-2)</f>
        <v>1</v>
      </c>
      <c r="Y272" s="2">
        <f>IF(抽出データ!AM272-2&lt;0,0,抽出データ!AM272-2)</f>
        <v>1</v>
      </c>
      <c r="Z272" s="2">
        <f>IF(抽出データ!AN272-2&lt;0,0,抽出データ!AN272-2)</f>
        <v>1</v>
      </c>
      <c r="AA272" s="2">
        <f>IF(抽出データ!AO272-2&lt;0,0,抽出データ!AO272-2)</f>
        <v>1</v>
      </c>
      <c r="AB272" s="2">
        <f>IF(抽出データ!AP272-2&lt;0,0,抽出データ!AP272-2)</f>
        <v>1</v>
      </c>
      <c r="AC272" s="2">
        <f>IF(抽出データ!AQ272-2&lt;0,0,抽出データ!AQ272-2)</f>
        <v>0</v>
      </c>
      <c r="AD272" s="2">
        <f>IF(抽出データ!AR272-2&lt;=0,1,2)</f>
        <v>1</v>
      </c>
      <c r="AE272" s="2">
        <f>IF(抽出データ!AS272-2&lt;=0,1,2)</f>
        <v>1</v>
      </c>
      <c r="AF272" s="2">
        <f>IF(抽出データ!AT272-2&lt;=0,1,2)</f>
        <v>1</v>
      </c>
      <c r="AG272" s="2">
        <f>IF(抽出データ!AU272-2&lt;=0,1,2)</f>
        <v>1</v>
      </c>
      <c r="AH272" s="2">
        <f>IF(抽出データ!AV272-2&lt;=0,1,2)</f>
        <v>1</v>
      </c>
      <c r="AI272" s="2">
        <f>IF(抽出データ!AW272-2&lt;=0,1,2)</f>
        <v>1</v>
      </c>
      <c r="AJ272" s="2">
        <f>IF(抽出データ!AX272-2&lt;=0,1,2)</f>
        <v>1</v>
      </c>
      <c r="AK272" s="2">
        <f>IF(抽出データ!AY272-2&lt;=0,1,2)</f>
        <v>1</v>
      </c>
      <c r="AL272" s="2">
        <f>IF(抽出データ!AZ272-2&lt;0,0,抽出データ!AZ272-2)</f>
        <v>0</v>
      </c>
      <c r="AM272" s="2">
        <f>IF(抽出データ!BB272-2&lt;0,0,抽出データ!BB272-2)</f>
        <v>1</v>
      </c>
      <c r="AN272" s="2">
        <f>IF(抽出データ!BD272-2&lt;0,0,抽出データ!BD272-2)</f>
        <v>0</v>
      </c>
      <c r="AO272" s="2">
        <f>MIN(2,IF(抽出データ!BE272-2&lt;0,0,抽出データ!BE272-2))</f>
        <v>1</v>
      </c>
      <c r="AP272" s="2">
        <f>IF(抽出データ!BF272-2&lt;0,0,抽出データ!BF272-2)</f>
        <v>0</v>
      </c>
      <c r="AQ272" s="2">
        <f>IF(抽出データ!BG272-2&lt;0,0,抽出データ!BG272-2)</f>
        <v>0</v>
      </c>
      <c r="AR272" s="2">
        <f>IF(抽出データ!BH272-2&lt;0,0,抽出データ!BH272-2)</f>
        <v>0</v>
      </c>
      <c r="AS272" s="2">
        <f t="shared" si="73"/>
        <v>0</v>
      </c>
      <c r="AT272" s="2">
        <f>IF(抽出データ!DB272-2&lt;=0,1,2)</f>
        <v>1</v>
      </c>
      <c r="AU272" s="2">
        <f>IF(抽出データ!DD272-2&lt;0,0,抽出データ!DD272-2)</f>
        <v>0</v>
      </c>
      <c r="AV272" s="2">
        <f>IF(抽出データ!DE272-2&lt;0,0,抽出データ!DE272-2)</f>
        <v>0</v>
      </c>
      <c r="AW272" s="2">
        <f>IF(抽出データ!DF272-2&lt;0,0,IF(抽出データ!DF272&gt;3,2,1))</f>
        <v>1</v>
      </c>
      <c r="AX272" s="2">
        <f>IF(抽出データ!DG272-2&lt;=0,1,2)</f>
        <v>1</v>
      </c>
      <c r="AY272" s="8">
        <v>3</v>
      </c>
      <c r="AZ272" s="2">
        <v>2</v>
      </c>
      <c r="BA272" s="2">
        <v>3</v>
      </c>
      <c r="BI272" s="4" t="s">
        <v>445</v>
      </c>
      <c r="BJ272" s="2">
        <v>2</v>
      </c>
      <c r="BL272" s="2">
        <v>3</v>
      </c>
      <c r="BO272" s="2">
        <v>3</v>
      </c>
      <c r="BP272" s="2">
        <v>3</v>
      </c>
      <c r="BQ272" s="2">
        <v>3</v>
      </c>
      <c r="BR272" s="2">
        <v>3</v>
      </c>
      <c r="BS272" s="2">
        <v>3</v>
      </c>
      <c r="BT272" s="2">
        <v>4</v>
      </c>
      <c r="BV272" s="2">
        <f t="shared" si="74"/>
        <v>20</v>
      </c>
      <c r="BW272" s="2">
        <f t="shared" si="75"/>
        <v>6</v>
      </c>
      <c r="BX272" s="2">
        <f t="shared" si="76"/>
        <v>6</v>
      </c>
      <c r="BY272" s="2">
        <f t="shared" si="77"/>
        <v>8</v>
      </c>
      <c r="BZ272" s="2">
        <f t="shared" si="78"/>
        <v>10</v>
      </c>
      <c r="CA272" s="2">
        <f t="shared" si="79"/>
        <v>6</v>
      </c>
      <c r="CB272" s="2">
        <f t="shared" si="80"/>
        <v>5</v>
      </c>
      <c r="CC272" s="2">
        <f t="shared" si="81"/>
        <v>5</v>
      </c>
      <c r="CD272" s="2">
        <f t="shared" si="82"/>
        <v>8</v>
      </c>
      <c r="CE272" s="2">
        <f t="shared" si="83"/>
        <v>7</v>
      </c>
      <c r="CF272" s="2">
        <f t="shared" si="84"/>
        <v>5</v>
      </c>
      <c r="CG272" s="2">
        <f t="shared" si="85"/>
        <v>6</v>
      </c>
      <c r="CH272" s="2">
        <f t="shared" si="89"/>
        <v>3</v>
      </c>
      <c r="CI272" s="2">
        <f t="shared" si="86"/>
        <v>4</v>
      </c>
      <c r="CJ272" s="2">
        <f t="shared" si="87"/>
        <v>4</v>
      </c>
      <c r="CK272" s="2">
        <f>55+IF(抽出データ!BJ272=1,60,0)+IF(抽出データ!BK272=1,25,0)+IF(抽出データ!BM272=1,5,0)+IF(抽出データ!BL272=1,5,0)+IF(抽出データ!BN272=1,5,0)</f>
        <v>80</v>
      </c>
      <c r="CL272" s="2">
        <f>(80+IF(抽出データ!BR272=1,12,0)+IF(SUM(抽出データ!BS272:BV272,抽出データ!CB272)&gt;1,22,IF(SUM(抽出データ!BS272:BV272,抽出データ!CB272)=1,11,0)))</f>
        <v>80</v>
      </c>
      <c r="CM272" s="2">
        <f>80+IF(抽出データ!CH272=1,40,0)+IF(抽出データ!CI272=1,20,0)+IF(抽出データ!CJ272=1,20,0)</f>
        <v>80</v>
      </c>
      <c r="CN272" s="2">
        <f>80+IF(抽出データ!CN272=1,10,0)+IF(抽出データ!CO272=1,5,0)+IF(抽出データ!CP272=1,10,0)+12</f>
        <v>92</v>
      </c>
      <c r="CO272" s="2">
        <f>IF(SUM(抽出データ!CT272:CW272)&gt;0,120,100)</f>
        <v>100</v>
      </c>
      <c r="CQ272" s="2">
        <f t="shared" si="88"/>
        <v>82.2</v>
      </c>
    </row>
    <row r="273" spans="1:95">
      <c r="A273" s="2">
        <v>1973</v>
      </c>
      <c r="B273" s="2">
        <v>250</v>
      </c>
      <c r="C273" s="2">
        <v>5</v>
      </c>
      <c r="D273" s="2">
        <f t="shared" si="72"/>
        <v>50</v>
      </c>
      <c r="E273" s="4" t="s">
        <v>238</v>
      </c>
      <c r="F273" s="2">
        <f>IF(抽出データ!S273-2&lt;0,0,抽出データ!S273-2)</f>
        <v>2</v>
      </c>
      <c r="G273" s="2">
        <f>IF(抽出データ!T273-2&lt;0,0,抽出データ!T273-2)</f>
        <v>2</v>
      </c>
      <c r="H273" s="2">
        <f>IF(抽出データ!U273-2&lt;0,0,抽出データ!U273-2)</f>
        <v>2</v>
      </c>
      <c r="I273" s="2">
        <f>IF(抽出データ!V273-2&lt;0,0,抽出データ!V273-2)</f>
        <v>2</v>
      </c>
      <c r="J273" s="2">
        <f>MIN(2,IF(抽出データ!W273-2&lt;0,0,抽出データ!W273-2))</f>
        <v>0</v>
      </c>
      <c r="K273" s="2">
        <f>IF(抽出データ!X273-2&lt;0,0,抽出データ!X273-2)</f>
        <v>0</v>
      </c>
      <c r="L273" s="2">
        <f>IF(抽出データ!Y273-2&lt;0,0,抽出データ!Y273-2)</f>
        <v>1</v>
      </c>
      <c r="M273" s="2">
        <f>IF(抽出データ!Z273-2&lt;0,0,抽出データ!Z273-2)</f>
        <v>0</v>
      </c>
      <c r="N273" s="2">
        <f>IF(抽出データ!AB273-2&lt;0,0,抽出データ!AB273-2)</f>
        <v>2</v>
      </c>
      <c r="O273" s="2">
        <f>IF(抽出データ!AC273-2&lt;0,0,抽出データ!AC273-2)</f>
        <v>2</v>
      </c>
      <c r="P273" s="2">
        <f>IF(抽出データ!AD273-2&lt;0,0,抽出データ!AD273-2)</f>
        <v>2</v>
      </c>
      <c r="Q273" s="2">
        <f>IF(抽出データ!AE273-2&lt;0,0,抽出データ!AE273-2)</f>
        <v>2</v>
      </c>
      <c r="R273" s="2">
        <f>IF(抽出データ!AF273-2&lt;0,0,抽出データ!AF273-2)</f>
        <v>1</v>
      </c>
      <c r="S273" s="2">
        <f>IF(抽出データ!AG273-2&lt;0,0,抽出データ!AG273-2)</f>
        <v>1</v>
      </c>
      <c r="T273" s="2">
        <f>IF(抽出データ!AH273-2&lt;0,0,抽出データ!AH273-2)</f>
        <v>0</v>
      </c>
      <c r="U273" s="2">
        <f>IF(抽出データ!AI273-2&lt;0,0,抽出データ!AI273-2)</f>
        <v>2</v>
      </c>
      <c r="V273" s="2">
        <f>IF(抽出データ!AJ273-2&lt;0,0,抽出データ!AJ273-2)</f>
        <v>2</v>
      </c>
      <c r="W273" s="2">
        <f>IF(抽出データ!AK273-2&lt;0,0,抽出データ!AK273-2)</f>
        <v>2</v>
      </c>
      <c r="X273" s="2">
        <f>IF(抽出データ!AL273-2&lt;0,0,抽出データ!AL273-2)</f>
        <v>2</v>
      </c>
      <c r="Y273" s="2">
        <f>IF(抽出データ!AM273-2&lt;0,0,抽出データ!AM273-2)</f>
        <v>1</v>
      </c>
      <c r="Z273" s="2">
        <f>IF(抽出データ!AN273-2&lt;0,0,抽出データ!AN273-2)</f>
        <v>2</v>
      </c>
      <c r="AA273" s="2">
        <f>IF(抽出データ!AO273-2&lt;0,0,抽出データ!AO273-2)</f>
        <v>2</v>
      </c>
      <c r="AB273" s="2">
        <f>IF(抽出データ!AP273-2&lt;0,0,抽出データ!AP273-2)</f>
        <v>2</v>
      </c>
      <c r="AC273" s="2">
        <f>IF(抽出データ!AQ273-2&lt;0,0,抽出データ!AQ273-2)</f>
        <v>2</v>
      </c>
      <c r="AD273" s="2">
        <f>IF(抽出データ!AR273-2&lt;=0,1,2)</f>
        <v>1</v>
      </c>
      <c r="AE273" s="2">
        <f>IF(抽出データ!AS273-2&lt;=0,1,2)</f>
        <v>1</v>
      </c>
      <c r="AF273" s="2">
        <f>IF(抽出データ!AT273-2&lt;=0,1,2)</f>
        <v>1</v>
      </c>
      <c r="AG273" s="2">
        <f>IF(抽出データ!AU273-2&lt;=0,1,2)</f>
        <v>2</v>
      </c>
      <c r="AH273" s="2">
        <f>IF(抽出データ!AV273-2&lt;=0,1,2)</f>
        <v>2</v>
      </c>
      <c r="AI273" s="2">
        <f>IF(抽出データ!AW273-2&lt;=0,1,2)</f>
        <v>2</v>
      </c>
      <c r="AJ273" s="2">
        <f>IF(抽出データ!AX273-2&lt;=0,1,2)</f>
        <v>1</v>
      </c>
      <c r="AK273" s="2">
        <f>IF(抽出データ!AY273-2&lt;=0,1,2)</f>
        <v>1</v>
      </c>
      <c r="AL273" s="2">
        <f>IF(抽出データ!AZ273-2&lt;0,0,抽出データ!AZ273-2)</f>
        <v>0</v>
      </c>
      <c r="AM273" s="2">
        <f>IF(抽出データ!BB273-2&lt;0,0,抽出データ!BB273-2)</f>
        <v>1</v>
      </c>
      <c r="AN273" s="2">
        <f>IF(抽出データ!BD273-2&lt;0,0,抽出データ!BD273-2)</f>
        <v>0</v>
      </c>
      <c r="AO273" s="2">
        <f>MIN(2,IF(抽出データ!BE273-2&lt;0,0,抽出データ!BE273-2))</f>
        <v>0</v>
      </c>
      <c r="AP273" s="2">
        <f>IF(抽出データ!BF273-2&lt;0,0,抽出データ!BF273-2)</f>
        <v>0</v>
      </c>
      <c r="AQ273" s="2">
        <f>IF(抽出データ!BG273-2&lt;0,0,抽出データ!BG273-2)</f>
        <v>0</v>
      </c>
      <c r="AR273" s="2">
        <f>IF(抽出データ!BH273-2&lt;0,0,抽出データ!BH273-2)</f>
        <v>2</v>
      </c>
      <c r="AS273" s="2">
        <f t="shared" si="73"/>
        <v>0</v>
      </c>
      <c r="AT273" s="2">
        <f>IF(抽出データ!DB273-2&lt;=0,1,2)</f>
        <v>1</v>
      </c>
      <c r="AU273" s="2">
        <f>IF(抽出データ!DD273-2&lt;0,0,抽出データ!DD273-2)</f>
        <v>0</v>
      </c>
      <c r="AV273" s="2">
        <f>IF(抽出データ!DE273-2&lt;0,0,抽出データ!DE273-2)</f>
        <v>1</v>
      </c>
      <c r="AW273" s="2">
        <f>IF(抽出データ!DF273-2&lt;0,0,IF(抽出データ!DF273&gt;3,2,1))</f>
        <v>1</v>
      </c>
      <c r="AX273" s="2">
        <f>IF(抽出データ!DG273-2&lt;=0,1,2)</f>
        <v>1</v>
      </c>
      <c r="AY273" s="8">
        <v>5</v>
      </c>
      <c r="AZ273" s="2">
        <v>1</v>
      </c>
      <c r="BA273" s="2">
        <v>4</v>
      </c>
      <c r="BI273" s="4" t="s">
        <v>445</v>
      </c>
      <c r="BJ273" s="2">
        <v>1</v>
      </c>
      <c r="BK273" s="2">
        <v>0</v>
      </c>
      <c r="BL273" s="2">
        <v>2</v>
      </c>
      <c r="BN273" s="2">
        <v>10000</v>
      </c>
      <c r="BO273" s="2">
        <v>4</v>
      </c>
      <c r="BP273" s="2">
        <v>4</v>
      </c>
      <c r="BQ273" s="2">
        <v>4</v>
      </c>
      <c r="BR273" s="2">
        <v>4</v>
      </c>
      <c r="BS273" s="2">
        <v>4</v>
      </c>
      <c r="BT273" s="2">
        <v>4</v>
      </c>
      <c r="BV273" s="2">
        <f t="shared" si="74"/>
        <v>54</v>
      </c>
      <c r="BW273" s="2">
        <f t="shared" si="75"/>
        <v>32</v>
      </c>
      <c r="BX273" s="2">
        <f t="shared" si="76"/>
        <v>11</v>
      </c>
      <c r="BY273" s="2">
        <f t="shared" si="77"/>
        <v>9</v>
      </c>
      <c r="BZ273" s="2">
        <f t="shared" si="78"/>
        <v>34</v>
      </c>
      <c r="CA273" s="2">
        <f t="shared" si="79"/>
        <v>15</v>
      </c>
      <c r="CB273" s="2">
        <f t="shared" si="80"/>
        <v>7</v>
      </c>
      <c r="CC273" s="2">
        <f t="shared" si="81"/>
        <v>16</v>
      </c>
      <c r="CD273" s="2">
        <f t="shared" si="82"/>
        <v>21</v>
      </c>
      <c r="CE273" s="2">
        <f t="shared" si="83"/>
        <v>21</v>
      </c>
      <c r="CF273" s="2">
        <f t="shared" si="84"/>
        <v>15</v>
      </c>
      <c r="CG273" s="2">
        <f t="shared" si="85"/>
        <v>21</v>
      </c>
      <c r="CH273" s="2">
        <f t="shared" si="89"/>
        <v>4</v>
      </c>
      <c r="CI273" s="2">
        <f t="shared" si="86"/>
        <v>5</v>
      </c>
      <c r="CJ273" s="2">
        <f t="shared" si="87"/>
        <v>23</v>
      </c>
      <c r="CK273" s="2">
        <f>55+IF(抽出データ!BJ273=1,60,0)+IF(抽出データ!BK273=1,25,0)+IF(抽出データ!BM273=1,5,0)+IF(抽出データ!BL273=1,5,0)+IF(抽出データ!BN273=1,5,0)</f>
        <v>55</v>
      </c>
      <c r="CL273" s="2">
        <f>(80+IF(抽出データ!BR273=1,12,0)+IF(SUM(抽出データ!BS273:BV273,抽出データ!CB273)&gt;1,22,IF(SUM(抽出データ!BS273:BV273,抽出データ!CB273)=1,11,0)))</f>
        <v>102</v>
      </c>
      <c r="CM273" s="2">
        <f>80+IF(抽出データ!CH273=1,40,0)+IF(抽出データ!CI273=1,20,0)+IF(抽出データ!CJ273=1,20,0)</f>
        <v>80</v>
      </c>
      <c r="CN273" s="2">
        <f>80+IF(抽出データ!CN273=1,10,0)+IF(抽出データ!CO273=1,5,0)+IF(抽出データ!CP273=1,10,0)+12</f>
        <v>92</v>
      </c>
      <c r="CO273" s="2">
        <f>IF(SUM(抽出データ!CT273:CW273)&gt;0,120,100)</f>
        <v>100</v>
      </c>
      <c r="CQ273" s="2">
        <f t="shared" si="88"/>
        <v>78.8</v>
      </c>
    </row>
    <row r="274" spans="1:95">
      <c r="A274" s="2">
        <v>2000</v>
      </c>
      <c r="B274" s="2">
        <v>5000</v>
      </c>
      <c r="C274" s="2">
        <v>5</v>
      </c>
      <c r="D274" s="2">
        <f t="shared" si="72"/>
        <v>1000</v>
      </c>
      <c r="E274" s="4" t="s">
        <v>239</v>
      </c>
      <c r="F274" s="2">
        <f>IF(抽出データ!S274-2&lt;0,0,抽出データ!S274-2)</f>
        <v>1</v>
      </c>
      <c r="G274" s="2">
        <f>IF(抽出データ!T274-2&lt;0,0,抽出データ!T274-2)</f>
        <v>2</v>
      </c>
      <c r="H274" s="2">
        <f>IF(抽出データ!U274-2&lt;0,0,抽出データ!U274-2)</f>
        <v>2</v>
      </c>
      <c r="I274" s="2">
        <f>IF(抽出データ!V274-2&lt;0,0,抽出データ!V274-2)</f>
        <v>2</v>
      </c>
      <c r="J274" s="2">
        <f>MIN(2,IF(抽出データ!W274-2&lt;0,0,抽出データ!W274-2))</f>
        <v>0</v>
      </c>
      <c r="K274" s="2">
        <f>IF(抽出データ!X274-2&lt;0,0,抽出データ!X274-2)</f>
        <v>0</v>
      </c>
      <c r="L274" s="2">
        <f>IF(抽出データ!Y274-2&lt;0,0,抽出データ!Y274-2)</f>
        <v>0</v>
      </c>
      <c r="M274" s="2">
        <f>IF(抽出データ!Z274-2&lt;0,0,抽出データ!Z274-2)</f>
        <v>0</v>
      </c>
      <c r="N274" s="2">
        <f>IF(抽出データ!AB274-2&lt;0,0,抽出データ!AB274-2)</f>
        <v>2</v>
      </c>
      <c r="O274" s="2">
        <f>IF(抽出データ!AC274-2&lt;0,0,抽出データ!AC274-2)</f>
        <v>2</v>
      </c>
      <c r="P274" s="2">
        <f>IF(抽出データ!AD274-2&lt;0,0,抽出データ!AD274-2)</f>
        <v>2</v>
      </c>
      <c r="Q274" s="2">
        <f>IF(抽出データ!AE274-2&lt;0,0,抽出データ!AE274-2)</f>
        <v>2</v>
      </c>
      <c r="R274" s="2">
        <f>IF(抽出データ!AF274-2&lt;0,0,抽出データ!AF274-2)</f>
        <v>1</v>
      </c>
      <c r="S274" s="2">
        <f>IF(抽出データ!AG274-2&lt;0,0,抽出データ!AG274-2)</f>
        <v>1</v>
      </c>
      <c r="T274" s="2">
        <f>IF(抽出データ!AH274-2&lt;0,0,抽出データ!AH274-2)</f>
        <v>1</v>
      </c>
      <c r="U274" s="2">
        <f>IF(抽出データ!AI274-2&lt;0,0,抽出データ!AI274-2)</f>
        <v>2</v>
      </c>
      <c r="V274" s="2">
        <f>IF(抽出データ!AJ274-2&lt;0,0,抽出データ!AJ274-2)</f>
        <v>2</v>
      </c>
      <c r="W274" s="2">
        <f>IF(抽出データ!AK274-2&lt;0,0,抽出データ!AK274-2)</f>
        <v>2</v>
      </c>
      <c r="X274" s="2">
        <f>IF(抽出データ!AL274-2&lt;0,0,抽出データ!AL274-2)</f>
        <v>1</v>
      </c>
      <c r="Y274" s="2">
        <f>IF(抽出データ!AM274-2&lt;0,0,抽出データ!AM274-2)</f>
        <v>1</v>
      </c>
      <c r="Z274" s="2">
        <f>IF(抽出データ!AN274-2&lt;0,0,抽出データ!AN274-2)</f>
        <v>1</v>
      </c>
      <c r="AA274" s="2">
        <f>IF(抽出データ!AO274-2&lt;0,0,抽出データ!AO274-2)</f>
        <v>2</v>
      </c>
      <c r="AB274" s="2">
        <f>IF(抽出データ!AP274-2&lt;0,0,抽出データ!AP274-2)</f>
        <v>1</v>
      </c>
      <c r="AC274" s="2">
        <f>IF(抽出データ!AQ274-2&lt;0,0,抽出データ!AQ274-2)</f>
        <v>1</v>
      </c>
      <c r="AD274" s="2">
        <f>IF(抽出データ!AR274-2&lt;=0,1,2)</f>
        <v>1</v>
      </c>
      <c r="AE274" s="2">
        <f>IF(抽出データ!AS274-2&lt;=0,1,2)</f>
        <v>1</v>
      </c>
      <c r="AF274" s="2">
        <f>IF(抽出データ!AT274-2&lt;=0,1,2)</f>
        <v>2</v>
      </c>
      <c r="AG274" s="2">
        <f>IF(抽出データ!AU274-2&lt;=0,1,2)</f>
        <v>1</v>
      </c>
      <c r="AH274" s="2">
        <f>IF(抽出データ!AV274-2&lt;=0,1,2)</f>
        <v>1</v>
      </c>
      <c r="AI274" s="2">
        <f>IF(抽出データ!AW274-2&lt;=0,1,2)</f>
        <v>1</v>
      </c>
      <c r="AJ274" s="2">
        <f>IF(抽出データ!AX274-2&lt;=0,1,2)</f>
        <v>1</v>
      </c>
      <c r="AK274" s="2">
        <f>IF(抽出データ!AY274-2&lt;=0,1,2)</f>
        <v>2</v>
      </c>
      <c r="AL274" s="2">
        <f>IF(抽出データ!AZ274-2&lt;0,0,抽出データ!AZ274-2)</f>
        <v>0</v>
      </c>
      <c r="AM274" s="2">
        <f>IF(抽出データ!BB274-2&lt;0,0,抽出データ!BB274-2)</f>
        <v>2</v>
      </c>
      <c r="AN274" s="2">
        <f>IF(抽出データ!BD274-2&lt;0,0,抽出データ!BD274-2)</f>
        <v>2</v>
      </c>
      <c r="AO274" s="2">
        <f>MIN(2,IF(抽出データ!BE274-2&lt;0,0,抽出データ!BE274-2))</f>
        <v>2</v>
      </c>
      <c r="AP274" s="2">
        <f>IF(抽出データ!BF274-2&lt;0,0,抽出データ!BF274-2)</f>
        <v>2</v>
      </c>
      <c r="AQ274" s="2">
        <f>IF(抽出データ!BG274-2&lt;0,0,抽出データ!BG274-2)</f>
        <v>1</v>
      </c>
      <c r="AR274" s="2">
        <f>IF(抽出データ!BH274-2&lt;0,0,抽出データ!BH274-2)</f>
        <v>1</v>
      </c>
      <c r="AS274" s="2">
        <f t="shared" si="73"/>
        <v>0</v>
      </c>
      <c r="AT274" s="2">
        <f>IF(抽出データ!DB274-2&lt;=0,1,2)</f>
        <v>2</v>
      </c>
      <c r="AU274" s="2">
        <f>IF(抽出データ!DD274-2&lt;0,0,抽出データ!DD274-2)</f>
        <v>1</v>
      </c>
      <c r="AV274" s="2">
        <f>IF(抽出データ!DE274-2&lt;0,0,抽出データ!DE274-2)</f>
        <v>1</v>
      </c>
      <c r="AW274" s="2">
        <f>IF(抽出データ!DF274-2&lt;0,0,IF(抽出データ!DF274&gt;3,2,1))</f>
        <v>1</v>
      </c>
      <c r="AX274" s="2">
        <f>IF(抽出データ!DG274-2&lt;=0,1,2)</f>
        <v>2</v>
      </c>
      <c r="AY274" s="8">
        <v>1</v>
      </c>
      <c r="AZ274" s="2">
        <v>3</v>
      </c>
      <c r="BA274" s="2">
        <v>2</v>
      </c>
      <c r="BB274" s="2">
        <v>1</v>
      </c>
      <c r="BC274" s="2">
        <v>0</v>
      </c>
      <c r="BD274" s="2">
        <v>0</v>
      </c>
      <c r="BE274" s="2">
        <v>0</v>
      </c>
      <c r="BF274" s="2">
        <v>0</v>
      </c>
      <c r="BG274" s="2">
        <v>0</v>
      </c>
      <c r="BH274" s="2">
        <v>0</v>
      </c>
      <c r="BI274" s="4" t="s">
        <v>445</v>
      </c>
      <c r="BJ274" s="2">
        <v>1</v>
      </c>
      <c r="BK274" s="2">
        <v>80</v>
      </c>
      <c r="BL274" s="2">
        <v>3</v>
      </c>
      <c r="BO274" s="2">
        <v>3</v>
      </c>
      <c r="BP274" s="2">
        <v>3</v>
      </c>
      <c r="BQ274" s="2">
        <v>3</v>
      </c>
      <c r="BR274" s="2">
        <v>4</v>
      </c>
      <c r="BS274" s="2">
        <v>4</v>
      </c>
      <c r="BT274" s="2">
        <v>3</v>
      </c>
      <c r="BV274" s="2">
        <f t="shared" si="74"/>
        <v>58</v>
      </c>
      <c r="BW274" s="2">
        <f t="shared" si="75"/>
        <v>28</v>
      </c>
      <c r="BX274" s="2">
        <f t="shared" si="76"/>
        <v>9</v>
      </c>
      <c r="BY274" s="2">
        <f t="shared" si="77"/>
        <v>19</v>
      </c>
      <c r="BZ274" s="2">
        <f t="shared" si="78"/>
        <v>29</v>
      </c>
      <c r="CA274" s="2">
        <f t="shared" si="79"/>
        <v>17</v>
      </c>
      <c r="CB274" s="2">
        <f t="shared" si="80"/>
        <v>12</v>
      </c>
      <c r="CC274" s="2">
        <f t="shared" si="81"/>
        <v>15</v>
      </c>
      <c r="CD274" s="2">
        <f t="shared" si="82"/>
        <v>19</v>
      </c>
      <c r="CE274" s="2">
        <f t="shared" si="83"/>
        <v>17</v>
      </c>
      <c r="CF274" s="2">
        <f t="shared" si="84"/>
        <v>10</v>
      </c>
      <c r="CG274" s="2">
        <f t="shared" si="85"/>
        <v>22</v>
      </c>
      <c r="CH274" s="2">
        <f t="shared" si="89"/>
        <v>6</v>
      </c>
      <c r="CI274" s="2">
        <f t="shared" si="86"/>
        <v>12</v>
      </c>
      <c r="CJ274" s="2">
        <f t="shared" si="87"/>
        <v>19</v>
      </c>
      <c r="CK274" s="2">
        <f>55+IF(抽出データ!BJ274=1,60,0)+IF(抽出データ!BK274=1,25,0)+IF(抽出データ!BM274=1,5,0)+IF(抽出データ!BL274=1,5,0)+IF(抽出データ!BN274=1,5,0)</f>
        <v>55</v>
      </c>
      <c r="CL274" s="2">
        <f>(80+IF(抽出データ!BR274=1,12,0)+IF(SUM(抽出データ!BS274:BV274,抽出データ!CB274)&gt;1,22,IF(SUM(抽出データ!BS274:BV274,抽出データ!CB274)=1,11,0)))</f>
        <v>80</v>
      </c>
      <c r="CM274" s="2">
        <f>80+IF(抽出データ!CH274=1,40,0)+IF(抽出データ!CI274=1,20,0)+IF(抽出データ!CJ274=1,20,0)</f>
        <v>80</v>
      </c>
      <c r="CN274" s="2">
        <f>80+IF(抽出データ!CN274=1,10,0)+IF(抽出データ!CO274=1,5,0)+IF(抽出データ!CP274=1,10,0)+12</f>
        <v>92</v>
      </c>
      <c r="CO274" s="2">
        <f>IF(SUM(抽出データ!CT274:CW274)&gt;0,120,100)</f>
        <v>100</v>
      </c>
      <c r="CQ274" s="2">
        <f t="shared" si="88"/>
        <v>72.2</v>
      </c>
    </row>
    <row r="275" spans="1:95">
      <c r="A275" s="2">
        <v>2010</v>
      </c>
      <c r="B275" s="2">
        <v>500</v>
      </c>
      <c r="C275" s="2">
        <v>5</v>
      </c>
      <c r="D275" s="2">
        <f t="shared" si="72"/>
        <v>100</v>
      </c>
      <c r="E275" s="4" t="s">
        <v>240</v>
      </c>
      <c r="F275" s="2">
        <f>IF(抽出データ!S275-2&lt;0,0,抽出データ!S275-2)</f>
        <v>0</v>
      </c>
      <c r="G275" s="2">
        <f>IF(抽出データ!T275-2&lt;0,0,抽出データ!T275-2)</f>
        <v>0</v>
      </c>
      <c r="H275" s="2">
        <f>IF(抽出データ!U275-2&lt;0,0,抽出データ!U275-2)</f>
        <v>1</v>
      </c>
      <c r="I275" s="2">
        <f>IF(抽出データ!V275-2&lt;0,0,抽出データ!V275-2)</f>
        <v>2</v>
      </c>
      <c r="J275" s="2">
        <f>MIN(2,IF(抽出データ!W275-2&lt;0,0,抽出データ!W275-2))</f>
        <v>0</v>
      </c>
      <c r="K275" s="2">
        <f>IF(抽出データ!X275-2&lt;0,0,抽出データ!X275-2)</f>
        <v>0</v>
      </c>
      <c r="L275" s="2">
        <f>IF(抽出データ!Y275-2&lt;0,0,抽出データ!Y275-2)</f>
        <v>0</v>
      </c>
      <c r="M275" s="2">
        <f>IF(抽出データ!Z275-2&lt;0,0,抽出データ!Z275-2)</f>
        <v>0</v>
      </c>
      <c r="N275" s="2">
        <f>IF(抽出データ!AB275-2&lt;0,0,抽出データ!AB275-2)</f>
        <v>2</v>
      </c>
      <c r="O275" s="2">
        <f>IF(抽出データ!AC275-2&lt;0,0,抽出データ!AC275-2)</f>
        <v>2</v>
      </c>
      <c r="P275" s="2">
        <f>IF(抽出データ!AD275-2&lt;0,0,抽出データ!AD275-2)</f>
        <v>2</v>
      </c>
      <c r="Q275" s="2">
        <f>IF(抽出データ!AE275-2&lt;0,0,抽出データ!AE275-2)</f>
        <v>2</v>
      </c>
      <c r="R275" s="2">
        <f>IF(抽出データ!AF275-2&lt;0,0,抽出データ!AF275-2)</f>
        <v>0</v>
      </c>
      <c r="S275" s="2">
        <f>IF(抽出データ!AG275-2&lt;0,0,抽出データ!AG275-2)</f>
        <v>1</v>
      </c>
      <c r="T275" s="2">
        <f>IF(抽出データ!AH275-2&lt;0,0,抽出データ!AH275-2)</f>
        <v>1</v>
      </c>
      <c r="U275" s="2">
        <f>IF(抽出データ!AI275-2&lt;0,0,抽出データ!AI275-2)</f>
        <v>1</v>
      </c>
      <c r="V275" s="2">
        <f>IF(抽出データ!AJ275-2&lt;0,0,抽出データ!AJ275-2)</f>
        <v>1</v>
      </c>
      <c r="W275" s="2">
        <f>IF(抽出データ!AK275-2&lt;0,0,抽出データ!AK275-2)</f>
        <v>2</v>
      </c>
      <c r="X275" s="2">
        <f>IF(抽出データ!AL275-2&lt;0,0,抽出データ!AL275-2)</f>
        <v>1</v>
      </c>
      <c r="Y275" s="2">
        <f>IF(抽出データ!AM275-2&lt;0,0,抽出データ!AM275-2)</f>
        <v>1</v>
      </c>
      <c r="Z275" s="2">
        <f>IF(抽出データ!AN275-2&lt;0,0,抽出データ!AN275-2)</f>
        <v>1</v>
      </c>
      <c r="AA275" s="2">
        <f>IF(抽出データ!AO275-2&lt;0,0,抽出データ!AO275-2)</f>
        <v>1</v>
      </c>
      <c r="AB275" s="2">
        <f>IF(抽出データ!AP275-2&lt;0,0,抽出データ!AP275-2)</f>
        <v>0</v>
      </c>
      <c r="AC275" s="2">
        <f>IF(抽出データ!AQ275-2&lt;0,0,抽出データ!AQ275-2)</f>
        <v>0</v>
      </c>
      <c r="AD275" s="2">
        <f>IF(抽出データ!AR275-2&lt;=0,1,2)</f>
        <v>1</v>
      </c>
      <c r="AE275" s="2">
        <f>IF(抽出データ!AS275-2&lt;=0,1,2)</f>
        <v>1</v>
      </c>
      <c r="AF275" s="2">
        <f>IF(抽出データ!AT275-2&lt;=0,1,2)</f>
        <v>2</v>
      </c>
      <c r="AG275" s="2">
        <f>IF(抽出データ!AU275-2&lt;=0,1,2)</f>
        <v>1</v>
      </c>
      <c r="AH275" s="2">
        <f>IF(抽出データ!AV275-2&lt;=0,1,2)</f>
        <v>1</v>
      </c>
      <c r="AI275" s="2">
        <f>IF(抽出データ!AW275-2&lt;=0,1,2)</f>
        <v>1</v>
      </c>
      <c r="AJ275" s="2">
        <f>IF(抽出データ!AX275-2&lt;=0,1,2)</f>
        <v>2</v>
      </c>
      <c r="AK275" s="2">
        <f>IF(抽出データ!AY275-2&lt;=0,1,2)</f>
        <v>2</v>
      </c>
      <c r="AL275" s="2">
        <f>IF(抽出データ!AZ275-2&lt;0,0,抽出データ!AZ275-2)</f>
        <v>0</v>
      </c>
      <c r="AM275" s="2">
        <f>IF(抽出データ!BB275-2&lt;0,0,抽出データ!BB275-2)</f>
        <v>1</v>
      </c>
      <c r="AN275" s="2">
        <f>IF(抽出データ!BD275-2&lt;0,0,抽出データ!BD275-2)</f>
        <v>1</v>
      </c>
      <c r="AO275" s="2">
        <f>MIN(2,IF(抽出データ!BE275-2&lt;0,0,抽出データ!BE275-2))</f>
        <v>1</v>
      </c>
      <c r="AP275" s="2">
        <f>IF(抽出データ!BF275-2&lt;0,0,抽出データ!BF275-2)</f>
        <v>0</v>
      </c>
      <c r="AQ275" s="2">
        <f>IF(抽出データ!BG275-2&lt;0,0,抽出データ!BG275-2)</f>
        <v>1</v>
      </c>
      <c r="AR275" s="2">
        <f>IF(抽出データ!BH275-2&lt;0,0,抽出データ!BH275-2)</f>
        <v>1</v>
      </c>
      <c r="AS275" s="2">
        <f t="shared" si="73"/>
        <v>1</v>
      </c>
      <c r="AT275" s="2">
        <f>IF(抽出データ!DB275-2&lt;=0,1,2)</f>
        <v>1</v>
      </c>
      <c r="AU275" s="2">
        <f>IF(抽出データ!DD275-2&lt;0,0,抽出データ!DD275-2)</f>
        <v>0</v>
      </c>
      <c r="AV275" s="2">
        <f>IF(抽出データ!DE275-2&lt;0,0,抽出データ!DE275-2)</f>
        <v>1</v>
      </c>
      <c r="AW275" s="2">
        <f>IF(抽出データ!DF275-2&lt;0,0,IF(抽出データ!DF275&gt;3,2,1))</f>
        <v>2</v>
      </c>
      <c r="AX275" s="2">
        <f>IF(抽出データ!DG275-2&lt;=0,1,2)</f>
        <v>2</v>
      </c>
      <c r="AY275" s="8">
        <v>1</v>
      </c>
      <c r="AZ275" s="2">
        <v>1</v>
      </c>
      <c r="BA275" s="2">
        <v>2</v>
      </c>
      <c r="BB275" s="2">
        <v>0</v>
      </c>
      <c r="BC275" s="2">
        <v>1</v>
      </c>
      <c r="BD275" s="2">
        <v>0</v>
      </c>
      <c r="BE275" s="2">
        <v>0</v>
      </c>
      <c r="BF275" s="2">
        <v>0</v>
      </c>
      <c r="BG275" s="2">
        <v>0</v>
      </c>
      <c r="BH275" s="2">
        <v>0</v>
      </c>
      <c r="BI275" s="4" t="s">
        <v>445</v>
      </c>
      <c r="BJ275" s="2">
        <v>1</v>
      </c>
      <c r="BK275" s="2">
        <v>90</v>
      </c>
      <c r="BL275" s="2">
        <v>3</v>
      </c>
      <c r="BO275" s="2">
        <v>3</v>
      </c>
      <c r="BP275" s="2">
        <v>3</v>
      </c>
      <c r="BQ275" s="2">
        <v>3</v>
      </c>
      <c r="BR275" s="2">
        <v>3</v>
      </c>
      <c r="BS275" s="2">
        <v>3</v>
      </c>
      <c r="BT275" s="2">
        <v>3</v>
      </c>
      <c r="BV275" s="2">
        <f t="shared" si="74"/>
        <v>46.5</v>
      </c>
      <c r="BW275" s="2">
        <f t="shared" si="75"/>
        <v>21</v>
      </c>
      <c r="BX275" s="2">
        <f t="shared" si="76"/>
        <v>6</v>
      </c>
      <c r="BY275" s="2">
        <f t="shared" si="77"/>
        <v>14</v>
      </c>
      <c r="BZ275" s="2">
        <f t="shared" si="78"/>
        <v>22</v>
      </c>
      <c r="CA275" s="2">
        <f t="shared" si="79"/>
        <v>11</v>
      </c>
      <c r="CB275" s="2">
        <f t="shared" si="80"/>
        <v>8</v>
      </c>
      <c r="CC275" s="2">
        <f t="shared" si="81"/>
        <v>13</v>
      </c>
      <c r="CD275" s="2">
        <f t="shared" si="82"/>
        <v>15</v>
      </c>
      <c r="CE275" s="2">
        <f t="shared" si="83"/>
        <v>11</v>
      </c>
      <c r="CF275" s="2">
        <f t="shared" si="84"/>
        <v>5</v>
      </c>
      <c r="CG275" s="2">
        <f t="shared" si="85"/>
        <v>18</v>
      </c>
      <c r="CH275" s="2">
        <f t="shared" si="89"/>
        <v>7</v>
      </c>
      <c r="CI275" s="2">
        <f t="shared" si="86"/>
        <v>7</v>
      </c>
      <c r="CJ275" s="2">
        <f t="shared" si="87"/>
        <v>12</v>
      </c>
      <c r="CK275" s="2">
        <f>55+IF(抽出データ!BJ275=1,60,0)+IF(抽出データ!BK275=1,25,0)+IF(抽出データ!BM275=1,5,0)+IF(抽出データ!BL275=1,5,0)+IF(抽出データ!BN275=1,5,0)</f>
        <v>115</v>
      </c>
      <c r="CL275" s="2">
        <f>(80+IF(抽出データ!BR275=1,12,0)+IF(SUM(抽出データ!BS275:BV275,抽出データ!CB275)&gt;1,22,IF(SUM(抽出データ!BS275:BV275,抽出データ!CB275)=1,11,0)))</f>
        <v>92</v>
      </c>
      <c r="CM275" s="2">
        <f>80+IF(抽出データ!CH275=1,40,0)+IF(抽出データ!CI275=1,20,0)+IF(抽出データ!CJ275=1,20,0)</f>
        <v>120</v>
      </c>
      <c r="CN275" s="2">
        <f>80+IF(抽出データ!CN275=1,10,0)+IF(抽出データ!CO275=1,5,0)+IF(抽出データ!CP275=1,10,0)+12</f>
        <v>102</v>
      </c>
      <c r="CO275" s="2">
        <f>IF(SUM(抽出データ!CT275:CW275)&gt;0,120,100)</f>
        <v>100</v>
      </c>
      <c r="CQ275" s="2">
        <f t="shared" si="88"/>
        <v>106.8</v>
      </c>
    </row>
    <row r="276" spans="1:95">
      <c r="A276" s="2">
        <v>1985</v>
      </c>
      <c r="B276" s="2">
        <v>500</v>
      </c>
      <c r="C276" s="2">
        <v>5</v>
      </c>
      <c r="D276" s="2">
        <f t="shared" si="72"/>
        <v>100</v>
      </c>
      <c r="E276" s="4" t="s">
        <v>241</v>
      </c>
      <c r="F276" s="2">
        <f>IF(抽出データ!S276-2&lt;0,0,抽出データ!S276-2)</f>
        <v>2</v>
      </c>
      <c r="G276" s="2">
        <f>IF(抽出データ!T276-2&lt;0,0,抽出データ!T276-2)</f>
        <v>2</v>
      </c>
      <c r="H276" s="2">
        <f>IF(抽出データ!U276-2&lt;0,0,抽出データ!U276-2)</f>
        <v>2</v>
      </c>
      <c r="I276" s="2">
        <f>IF(抽出データ!V276-2&lt;0,0,抽出データ!V276-2)</f>
        <v>2</v>
      </c>
      <c r="J276" s="2">
        <f>MIN(2,IF(抽出データ!W276-2&lt;0,0,抽出データ!W276-2))</f>
        <v>0</v>
      </c>
      <c r="K276" s="2">
        <f>IF(抽出データ!X276-2&lt;0,0,抽出データ!X276-2)</f>
        <v>2</v>
      </c>
      <c r="L276" s="2">
        <f>IF(抽出データ!Y276-2&lt;0,0,抽出データ!Y276-2)</f>
        <v>2</v>
      </c>
      <c r="M276" s="2">
        <f>IF(抽出データ!Z276-2&lt;0,0,抽出データ!Z276-2)</f>
        <v>2</v>
      </c>
      <c r="N276" s="2">
        <f>IF(抽出データ!AB276-2&lt;0,0,抽出データ!AB276-2)</f>
        <v>2</v>
      </c>
      <c r="O276" s="2">
        <f>IF(抽出データ!AC276-2&lt;0,0,抽出データ!AC276-2)</f>
        <v>2</v>
      </c>
      <c r="P276" s="2">
        <f>IF(抽出データ!AD276-2&lt;0,0,抽出データ!AD276-2)</f>
        <v>2</v>
      </c>
      <c r="Q276" s="2">
        <f>IF(抽出データ!AE276-2&lt;0,0,抽出データ!AE276-2)</f>
        <v>2</v>
      </c>
      <c r="R276" s="2">
        <f>IF(抽出データ!AF276-2&lt;0,0,抽出データ!AF276-2)</f>
        <v>1</v>
      </c>
      <c r="S276" s="2">
        <f>IF(抽出データ!AG276-2&lt;0,0,抽出データ!AG276-2)</f>
        <v>2</v>
      </c>
      <c r="T276" s="2">
        <f>IF(抽出データ!AH276-2&lt;0,0,抽出データ!AH276-2)</f>
        <v>2</v>
      </c>
      <c r="U276" s="2">
        <f>IF(抽出データ!AI276-2&lt;0,0,抽出データ!AI276-2)</f>
        <v>2</v>
      </c>
      <c r="V276" s="2">
        <f>IF(抽出データ!AJ276-2&lt;0,0,抽出データ!AJ276-2)</f>
        <v>2</v>
      </c>
      <c r="W276" s="2">
        <f>IF(抽出データ!AK276-2&lt;0,0,抽出データ!AK276-2)</f>
        <v>2</v>
      </c>
      <c r="X276" s="2">
        <f>IF(抽出データ!AL276-2&lt;0,0,抽出データ!AL276-2)</f>
        <v>2</v>
      </c>
      <c r="Y276" s="2">
        <f>IF(抽出データ!AM276-2&lt;0,0,抽出データ!AM276-2)</f>
        <v>2</v>
      </c>
      <c r="Z276" s="2">
        <f>IF(抽出データ!AN276-2&lt;0,0,抽出データ!AN276-2)</f>
        <v>2</v>
      </c>
      <c r="AA276" s="2">
        <f>IF(抽出データ!AO276-2&lt;0,0,抽出データ!AO276-2)</f>
        <v>2</v>
      </c>
      <c r="AB276" s="2">
        <f>IF(抽出データ!AP276-2&lt;0,0,抽出データ!AP276-2)</f>
        <v>2</v>
      </c>
      <c r="AC276" s="2">
        <f>IF(抽出データ!AQ276-2&lt;0,0,抽出データ!AQ276-2)</f>
        <v>2</v>
      </c>
      <c r="AD276" s="2">
        <f>IF(抽出データ!AR276-2&lt;=0,1,2)</f>
        <v>2</v>
      </c>
      <c r="AE276" s="2">
        <f>IF(抽出データ!AS276-2&lt;=0,1,2)</f>
        <v>1</v>
      </c>
      <c r="AF276" s="2">
        <f>IF(抽出データ!AT276-2&lt;=0,1,2)</f>
        <v>2</v>
      </c>
      <c r="AG276" s="2">
        <f>IF(抽出データ!AU276-2&lt;=0,1,2)</f>
        <v>2</v>
      </c>
      <c r="AH276" s="2">
        <f>IF(抽出データ!AV276-2&lt;=0,1,2)</f>
        <v>2</v>
      </c>
      <c r="AI276" s="2">
        <f>IF(抽出データ!AW276-2&lt;=0,1,2)</f>
        <v>2</v>
      </c>
      <c r="AJ276" s="2">
        <f>IF(抽出データ!AX276-2&lt;=0,1,2)</f>
        <v>2</v>
      </c>
      <c r="AK276" s="2">
        <f>IF(抽出データ!AY276-2&lt;=0,1,2)</f>
        <v>2</v>
      </c>
      <c r="AL276" s="2">
        <f>IF(抽出データ!AZ276-2&lt;0,0,抽出データ!AZ276-2)</f>
        <v>2</v>
      </c>
      <c r="AM276" s="2">
        <f>IF(抽出データ!BB276-2&lt;0,0,抽出データ!BB276-2)</f>
        <v>2</v>
      </c>
      <c r="AN276" s="2">
        <f>IF(抽出データ!BD276-2&lt;0,0,抽出データ!BD276-2)</f>
        <v>2</v>
      </c>
      <c r="AO276" s="2">
        <f>MIN(2,IF(抽出データ!BE276-2&lt;0,0,抽出データ!BE276-2))</f>
        <v>2</v>
      </c>
      <c r="AP276" s="2">
        <f>IF(抽出データ!BF276-2&lt;0,0,抽出データ!BF276-2)</f>
        <v>2</v>
      </c>
      <c r="AQ276" s="2">
        <f>IF(抽出データ!BG276-2&lt;0,0,抽出データ!BG276-2)</f>
        <v>2</v>
      </c>
      <c r="AR276" s="2">
        <f>IF(抽出データ!BH276-2&lt;0,0,抽出データ!BH276-2)</f>
        <v>2</v>
      </c>
      <c r="AS276" s="2">
        <f t="shared" si="73"/>
        <v>2</v>
      </c>
      <c r="AT276" s="2">
        <f>IF(抽出データ!DB276-2&lt;=0,1,2)</f>
        <v>2</v>
      </c>
      <c r="AU276" s="2">
        <f>IF(抽出データ!DD276-2&lt;0,0,抽出データ!DD276-2)</f>
        <v>1</v>
      </c>
      <c r="AV276" s="2">
        <f>IF(抽出データ!DE276-2&lt;0,0,抽出データ!DE276-2)</f>
        <v>2</v>
      </c>
      <c r="AW276" s="2">
        <f>IF(抽出データ!DF276-2&lt;0,0,IF(抽出データ!DF276&gt;3,2,1))</f>
        <v>2</v>
      </c>
      <c r="AX276" s="2">
        <f>IF(抽出データ!DG276-2&lt;=0,1,2)</f>
        <v>2</v>
      </c>
      <c r="AY276" s="8">
        <v>5</v>
      </c>
      <c r="AZ276" s="2">
        <v>4</v>
      </c>
      <c r="BA276" s="2">
        <v>2</v>
      </c>
      <c r="BB276" s="2">
        <v>1</v>
      </c>
      <c r="BC276" s="2">
        <v>0</v>
      </c>
      <c r="BD276" s="2">
        <v>0</v>
      </c>
      <c r="BE276" s="2">
        <v>0</v>
      </c>
      <c r="BF276" s="2">
        <v>0</v>
      </c>
      <c r="BG276" s="2">
        <v>0</v>
      </c>
      <c r="BH276" s="2">
        <v>0</v>
      </c>
      <c r="BI276" s="4" t="s">
        <v>445</v>
      </c>
      <c r="BJ276" s="2">
        <v>1</v>
      </c>
      <c r="BK276" s="2">
        <v>100</v>
      </c>
      <c r="BL276" s="2">
        <v>1</v>
      </c>
      <c r="BM276" s="2">
        <v>30000</v>
      </c>
      <c r="BO276" s="2">
        <v>5</v>
      </c>
      <c r="BP276" s="2">
        <v>5</v>
      </c>
      <c r="BQ276" s="2">
        <v>3</v>
      </c>
      <c r="BR276" s="2">
        <v>5</v>
      </c>
      <c r="BS276" s="2">
        <v>3</v>
      </c>
      <c r="BT276" s="2">
        <v>3</v>
      </c>
      <c r="BV276" s="2">
        <f t="shared" si="74"/>
        <v>95</v>
      </c>
      <c r="BW276" s="2">
        <f t="shared" si="75"/>
        <v>41</v>
      </c>
      <c r="BX276" s="2">
        <f t="shared" si="76"/>
        <v>13</v>
      </c>
      <c r="BY276" s="2">
        <f t="shared" si="77"/>
        <v>25</v>
      </c>
      <c r="BZ276" s="2">
        <f t="shared" si="78"/>
        <v>44</v>
      </c>
      <c r="CA276" s="2">
        <f t="shared" si="79"/>
        <v>26</v>
      </c>
      <c r="CB276" s="2">
        <f t="shared" si="80"/>
        <v>15</v>
      </c>
      <c r="CC276" s="2">
        <f t="shared" si="81"/>
        <v>21</v>
      </c>
      <c r="CD276" s="2">
        <f t="shared" si="82"/>
        <v>29</v>
      </c>
      <c r="CE276" s="2">
        <f t="shared" si="83"/>
        <v>23</v>
      </c>
      <c r="CF276" s="2">
        <f t="shared" si="84"/>
        <v>16</v>
      </c>
      <c r="CG276" s="2">
        <f t="shared" si="85"/>
        <v>28</v>
      </c>
      <c r="CH276" s="2">
        <f t="shared" si="89"/>
        <v>10</v>
      </c>
      <c r="CI276" s="2">
        <f t="shared" si="86"/>
        <v>16</v>
      </c>
      <c r="CJ276" s="2">
        <f t="shared" si="87"/>
        <v>40</v>
      </c>
      <c r="CK276" s="2">
        <f>55+IF(抽出データ!BJ276=1,60,0)+IF(抽出データ!BK276=1,25,0)+IF(抽出データ!BM276=1,5,0)+IF(抽出データ!BL276=1,5,0)+IF(抽出データ!BN276=1,5,0)</f>
        <v>150</v>
      </c>
      <c r="CL276" s="2">
        <f>(80+IF(抽出データ!BR276=1,12,0)+IF(SUM(抽出データ!BS276:BV276,抽出データ!CB276)&gt;1,22,IF(SUM(抽出データ!BS276:BV276,抽出データ!CB276)=1,11,0)))</f>
        <v>114</v>
      </c>
      <c r="CM276" s="2">
        <f>80+IF(抽出データ!CH276=1,40,0)+IF(抽出データ!CI276=1,20,0)+IF(抽出データ!CJ276=1,20,0)</f>
        <v>140</v>
      </c>
      <c r="CN276" s="2">
        <f>80+IF(抽出データ!CN276=1,10,0)+IF(抽出データ!CO276=1,5,0)+IF(抽出データ!CP276=1,10,0)+12</f>
        <v>107</v>
      </c>
      <c r="CO276" s="2">
        <f>IF(SUM(抽出データ!CT276:CW276)&gt;0,120,100)</f>
        <v>100</v>
      </c>
      <c r="CQ276" s="2">
        <f t="shared" si="88"/>
        <v>130.89999999999998</v>
      </c>
    </row>
    <row r="277" spans="1:95">
      <c r="A277" s="2">
        <v>1997</v>
      </c>
      <c r="B277" s="2">
        <v>1000</v>
      </c>
      <c r="C277" s="2">
        <v>12</v>
      </c>
      <c r="D277" s="2">
        <f t="shared" si="72"/>
        <v>83.333333333333329</v>
      </c>
      <c r="E277" s="4" t="s">
        <v>20</v>
      </c>
      <c r="F277" s="2">
        <f>IF(抽出データ!S277-2&lt;0,0,抽出データ!S277-2)</f>
        <v>2</v>
      </c>
      <c r="G277" s="2">
        <f>IF(抽出データ!T277-2&lt;0,0,抽出データ!T277-2)</f>
        <v>1</v>
      </c>
      <c r="H277" s="2">
        <f>IF(抽出データ!U277-2&lt;0,0,抽出データ!U277-2)</f>
        <v>0</v>
      </c>
      <c r="I277" s="2">
        <f>IF(抽出データ!V277-2&lt;0,0,抽出データ!V277-2)</f>
        <v>0</v>
      </c>
      <c r="J277" s="2">
        <f>MIN(2,IF(抽出データ!W277-2&lt;0,0,抽出データ!W277-2))</f>
        <v>0</v>
      </c>
      <c r="K277" s="2">
        <f>IF(抽出データ!X277-2&lt;0,0,抽出データ!X277-2)</f>
        <v>0</v>
      </c>
      <c r="L277" s="2">
        <f>IF(抽出データ!Y277-2&lt;0,0,抽出データ!Y277-2)</f>
        <v>0</v>
      </c>
      <c r="M277" s="2">
        <f>IF(抽出データ!Z277-2&lt;0,0,抽出データ!Z277-2)</f>
        <v>1</v>
      </c>
      <c r="N277" s="2">
        <f>IF(抽出データ!AB277-2&lt;0,0,抽出データ!AB277-2)</f>
        <v>1</v>
      </c>
      <c r="O277" s="2">
        <f>IF(抽出データ!AC277-2&lt;0,0,抽出データ!AC277-2)</f>
        <v>1</v>
      </c>
      <c r="P277" s="2">
        <f>IF(抽出データ!AD277-2&lt;0,0,抽出データ!AD277-2)</f>
        <v>1</v>
      </c>
      <c r="Q277" s="2">
        <f>IF(抽出データ!AE277-2&lt;0,0,抽出データ!AE277-2)</f>
        <v>1</v>
      </c>
      <c r="R277" s="2">
        <f>IF(抽出データ!AF277-2&lt;0,0,抽出データ!AF277-2)</f>
        <v>2</v>
      </c>
      <c r="S277" s="2">
        <f>IF(抽出データ!AG277-2&lt;0,0,抽出データ!AG277-2)</f>
        <v>1</v>
      </c>
      <c r="T277" s="2">
        <f>IF(抽出データ!AH277-2&lt;0,0,抽出データ!AH277-2)</f>
        <v>1</v>
      </c>
      <c r="U277" s="2">
        <f>IF(抽出データ!AI277-2&lt;0,0,抽出データ!AI277-2)</f>
        <v>1</v>
      </c>
      <c r="V277" s="2">
        <f>IF(抽出データ!AJ277-2&lt;0,0,抽出データ!AJ277-2)</f>
        <v>1</v>
      </c>
      <c r="W277" s="2">
        <f>IF(抽出データ!AK277-2&lt;0,0,抽出データ!AK277-2)</f>
        <v>1</v>
      </c>
      <c r="X277" s="2">
        <f>IF(抽出データ!AL277-2&lt;0,0,抽出データ!AL277-2)</f>
        <v>1</v>
      </c>
      <c r="Y277" s="2">
        <f>IF(抽出データ!AM277-2&lt;0,0,抽出データ!AM277-2)</f>
        <v>0</v>
      </c>
      <c r="Z277" s="2">
        <f>IF(抽出データ!AN277-2&lt;0,0,抽出データ!AN277-2)</f>
        <v>1</v>
      </c>
      <c r="AA277" s="2">
        <f>IF(抽出データ!AO277-2&lt;0,0,抽出データ!AO277-2)</f>
        <v>1</v>
      </c>
      <c r="AB277" s="2">
        <f>IF(抽出データ!AP277-2&lt;0,0,抽出データ!AP277-2)</f>
        <v>1</v>
      </c>
      <c r="AC277" s="2">
        <f>IF(抽出データ!AQ277-2&lt;0,0,抽出データ!AQ277-2)</f>
        <v>1</v>
      </c>
      <c r="AD277" s="2">
        <f>IF(抽出データ!AR277-2&lt;=0,1,2)</f>
        <v>1</v>
      </c>
      <c r="AE277" s="2">
        <f>IF(抽出データ!AS277-2&lt;=0,1,2)</f>
        <v>1</v>
      </c>
      <c r="AF277" s="2">
        <f>IF(抽出データ!AT277-2&lt;=0,1,2)</f>
        <v>1</v>
      </c>
      <c r="AG277" s="2">
        <f>IF(抽出データ!AU277-2&lt;=0,1,2)</f>
        <v>1</v>
      </c>
      <c r="AH277" s="2">
        <f>IF(抽出データ!AV277-2&lt;=0,1,2)</f>
        <v>1</v>
      </c>
      <c r="AI277" s="2">
        <f>IF(抽出データ!AW277-2&lt;=0,1,2)</f>
        <v>1</v>
      </c>
      <c r="AJ277" s="2">
        <f>IF(抽出データ!AX277-2&lt;=0,1,2)</f>
        <v>1</v>
      </c>
      <c r="AK277" s="2">
        <f>IF(抽出データ!AY277-2&lt;=0,1,2)</f>
        <v>1</v>
      </c>
      <c r="AL277" s="2">
        <f>IF(抽出データ!AZ277-2&lt;0,0,抽出データ!AZ277-2)</f>
        <v>0</v>
      </c>
      <c r="AM277" s="2">
        <f>IF(抽出データ!BB277-2&lt;0,0,抽出データ!BB277-2)</f>
        <v>1</v>
      </c>
      <c r="AN277" s="2">
        <f>IF(抽出データ!BD277-2&lt;0,0,抽出データ!BD277-2)</f>
        <v>0</v>
      </c>
      <c r="AO277" s="2">
        <f>MIN(2,IF(抽出データ!BE277-2&lt;0,0,抽出データ!BE277-2))</f>
        <v>0</v>
      </c>
      <c r="AP277" s="2">
        <f>IF(抽出データ!BF277-2&lt;0,0,抽出データ!BF277-2)</f>
        <v>0</v>
      </c>
      <c r="AQ277" s="2">
        <f>IF(抽出データ!BG277-2&lt;0,0,抽出データ!BG277-2)</f>
        <v>1</v>
      </c>
      <c r="AR277" s="2">
        <f>IF(抽出データ!BH277-2&lt;0,0,抽出データ!BH277-2)</f>
        <v>0</v>
      </c>
      <c r="AS277" s="2">
        <f t="shared" si="73"/>
        <v>0</v>
      </c>
      <c r="AT277" s="2">
        <f>IF(抽出データ!DB277-2&lt;=0,1,2)</f>
        <v>1</v>
      </c>
      <c r="AU277" s="2">
        <f>IF(抽出データ!DD277-2&lt;0,0,抽出データ!DD277-2)</f>
        <v>0</v>
      </c>
      <c r="AV277" s="2">
        <f>IF(抽出データ!DE277-2&lt;0,0,抽出データ!DE277-2)</f>
        <v>1</v>
      </c>
      <c r="AW277" s="2">
        <f>IF(抽出データ!DF277-2&lt;0,0,IF(抽出データ!DF277&gt;3,2,1))</f>
        <v>1</v>
      </c>
      <c r="AX277" s="2">
        <f>IF(抽出データ!DG277-2&lt;=0,1,2)</f>
        <v>1</v>
      </c>
      <c r="AY277" s="8">
        <v>3</v>
      </c>
      <c r="AZ277" s="2">
        <v>2</v>
      </c>
      <c r="BA277" s="2">
        <v>2</v>
      </c>
      <c r="BB277" s="2">
        <v>0</v>
      </c>
      <c r="BC277" s="2">
        <v>0</v>
      </c>
      <c r="BD277" s="2">
        <v>0</v>
      </c>
      <c r="BE277" s="2">
        <v>1</v>
      </c>
      <c r="BF277" s="2">
        <v>0</v>
      </c>
      <c r="BG277" s="2">
        <v>0</v>
      </c>
      <c r="BH277" s="2">
        <v>0</v>
      </c>
      <c r="BI277" s="4" t="s">
        <v>445</v>
      </c>
      <c r="BJ277" s="2">
        <v>1</v>
      </c>
      <c r="BK277" s="2">
        <v>100</v>
      </c>
      <c r="BL277" s="2">
        <v>3</v>
      </c>
      <c r="BO277" s="2">
        <v>2</v>
      </c>
      <c r="BP277" s="2">
        <v>2</v>
      </c>
      <c r="BQ277" s="2">
        <v>3</v>
      </c>
      <c r="BR277" s="2">
        <v>2</v>
      </c>
      <c r="BS277" s="2">
        <v>3</v>
      </c>
      <c r="BT277" s="2">
        <v>3</v>
      </c>
      <c r="BV277" s="2">
        <f t="shared" si="74"/>
        <v>34</v>
      </c>
      <c r="BW277" s="2">
        <f t="shared" si="75"/>
        <v>18</v>
      </c>
      <c r="BX277" s="2">
        <f t="shared" si="76"/>
        <v>7</v>
      </c>
      <c r="BY277" s="2">
        <f t="shared" si="77"/>
        <v>8</v>
      </c>
      <c r="BZ277" s="2">
        <f t="shared" si="78"/>
        <v>20</v>
      </c>
      <c r="CA277" s="2">
        <f t="shared" si="79"/>
        <v>9</v>
      </c>
      <c r="CB277" s="2">
        <f t="shared" si="80"/>
        <v>6</v>
      </c>
      <c r="CC277" s="2">
        <f t="shared" si="81"/>
        <v>11</v>
      </c>
      <c r="CD277" s="2">
        <f t="shared" si="82"/>
        <v>12</v>
      </c>
      <c r="CE277" s="2">
        <f t="shared" si="83"/>
        <v>10</v>
      </c>
      <c r="CF277" s="2">
        <f t="shared" si="84"/>
        <v>7</v>
      </c>
      <c r="CG277" s="2">
        <f t="shared" si="85"/>
        <v>14</v>
      </c>
      <c r="CH277" s="2">
        <f t="shared" si="89"/>
        <v>4</v>
      </c>
      <c r="CI277" s="2">
        <f t="shared" si="86"/>
        <v>4</v>
      </c>
      <c r="CJ277" s="2">
        <f t="shared" si="87"/>
        <v>12</v>
      </c>
      <c r="CK277" s="2">
        <f>55+IF(抽出データ!BJ277=1,60,0)+IF(抽出データ!BK277=1,25,0)+IF(抽出データ!BM277=1,5,0)+IF(抽出データ!BL277=1,5,0)+IF(抽出データ!BN277=1,5,0)</f>
        <v>80</v>
      </c>
      <c r="CL277" s="2">
        <f>(80+IF(抽出データ!BR277=1,12,0)+IF(SUM(抽出データ!BS277:BV277,抽出データ!CB277)&gt;1,22,IF(SUM(抽出データ!BS277:BV277,抽出データ!CB277)=1,11,0)))</f>
        <v>91</v>
      </c>
      <c r="CM277" s="2">
        <f>80+IF(抽出データ!CH277=1,40,0)+IF(抽出データ!CI277=1,20,0)+IF(抽出データ!CJ277=1,20,0)</f>
        <v>120</v>
      </c>
      <c r="CN277" s="2">
        <f>80+IF(抽出データ!CN277=1,10,0)+IF(抽出データ!CO277=1,5,0)+IF(抽出データ!CP277=1,10,0)+12</f>
        <v>97</v>
      </c>
      <c r="CO277" s="2">
        <f>IF(SUM(抽出データ!CT277:CW277)&gt;0,120,100)</f>
        <v>100</v>
      </c>
      <c r="CQ277" s="2">
        <f t="shared" si="88"/>
        <v>92</v>
      </c>
    </row>
    <row r="278" spans="1:95">
      <c r="A278" s="2">
        <v>2014</v>
      </c>
      <c r="B278" s="2">
        <v>450</v>
      </c>
      <c r="C278" s="2">
        <v>2</v>
      </c>
      <c r="D278" s="2">
        <f t="shared" si="72"/>
        <v>225</v>
      </c>
      <c r="E278" s="4" t="s">
        <v>242</v>
      </c>
      <c r="F278" s="2">
        <f>IF(抽出データ!S278-2&lt;0,0,抽出データ!S278-2)</f>
        <v>0</v>
      </c>
      <c r="G278" s="2">
        <f>IF(抽出データ!T278-2&lt;0,0,抽出データ!T278-2)</f>
        <v>0</v>
      </c>
      <c r="H278" s="2">
        <f>IF(抽出データ!U278-2&lt;0,0,抽出データ!U278-2)</f>
        <v>0</v>
      </c>
      <c r="I278" s="2">
        <f>IF(抽出データ!V278-2&lt;0,0,抽出データ!V278-2)</f>
        <v>0</v>
      </c>
      <c r="J278" s="2">
        <f>MIN(2,IF(抽出データ!W278-2&lt;0,0,抽出データ!W278-2))</f>
        <v>0</v>
      </c>
      <c r="K278" s="2">
        <f>IF(抽出データ!X278-2&lt;0,0,抽出データ!X278-2)</f>
        <v>0</v>
      </c>
      <c r="L278" s="2">
        <f>IF(抽出データ!Y278-2&lt;0,0,抽出データ!Y278-2)</f>
        <v>1</v>
      </c>
      <c r="M278" s="2">
        <f>IF(抽出データ!Z278-2&lt;0,0,抽出データ!Z278-2)</f>
        <v>0</v>
      </c>
      <c r="N278" s="2">
        <f>IF(抽出データ!AB278-2&lt;0,0,抽出データ!AB278-2)</f>
        <v>0</v>
      </c>
      <c r="O278" s="2">
        <f>IF(抽出データ!AC278-2&lt;0,0,抽出データ!AC278-2)</f>
        <v>0</v>
      </c>
      <c r="P278" s="2">
        <f>IF(抽出データ!AD278-2&lt;0,0,抽出データ!AD278-2)</f>
        <v>0</v>
      </c>
      <c r="Q278" s="2">
        <f>IF(抽出データ!AE278-2&lt;0,0,抽出データ!AE278-2)</f>
        <v>0</v>
      </c>
      <c r="R278" s="2">
        <f>IF(抽出データ!AF278-2&lt;0,0,抽出データ!AF278-2)</f>
        <v>1</v>
      </c>
      <c r="S278" s="2">
        <f>IF(抽出データ!AG278-2&lt;0,0,抽出データ!AG278-2)</f>
        <v>1</v>
      </c>
      <c r="T278" s="2">
        <f>IF(抽出データ!AH278-2&lt;0,0,抽出データ!AH278-2)</f>
        <v>1</v>
      </c>
      <c r="U278" s="2">
        <f>IF(抽出データ!AI278-2&lt;0,0,抽出データ!AI278-2)</f>
        <v>0</v>
      </c>
      <c r="V278" s="2">
        <f>IF(抽出データ!AJ278-2&lt;0,0,抽出データ!AJ278-2)</f>
        <v>0</v>
      </c>
      <c r="W278" s="2">
        <f>IF(抽出データ!AK278-2&lt;0,0,抽出データ!AK278-2)</f>
        <v>1</v>
      </c>
      <c r="X278" s="2">
        <f>IF(抽出データ!AL278-2&lt;0,0,抽出データ!AL278-2)</f>
        <v>1</v>
      </c>
      <c r="Y278" s="2">
        <f>IF(抽出データ!AM278-2&lt;0,0,抽出データ!AM278-2)</f>
        <v>2</v>
      </c>
      <c r="Z278" s="2">
        <f>IF(抽出データ!AN278-2&lt;0,0,抽出データ!AN278-2)</f>
        <v>1</v>
      </c>
      <c r="AA278" s="2">
        <f>IF(抽出データ!AO278-2&lt;0,0,抽出データ!AO278-2)</f>
        <v>0</v>
      </c>
      <c r="AB278" s="2">
        <f>IF(抽出データ!AP278-2&lt;0,0,抽出データ!AP278-2)</f>
        <v>1</v>
      </c>
      <c r="AC278" s="2">
        <f>IF(抽出データ!AQ278-2&lt;0,0,抽出データ!AQ278-2)</f>
        <v>2</v>
      </c>
      <c r="AD278" s="2">
        <f>IF(抽出データ!AR278-2&lt;=0,1,2)</f>
        <v>1</v>
      </c>
      <c r="AE278" s="2">
        <f>IF(抽出データ!AS278-2&lt;=0,1,2)</f>
        <v>2</v>
      </c>
      <c r="AF278" s="2">
        <f>IF(抽出データ!AT278-2&lt;=0,1,2)</f>
        <v>1</v>
      </c>
      <c r="AG278" s="2">
        <f>IF(抽出データ!AU278-2&lt;=0,1,2)</f>
        <v>1</v>
      </c>
      <c r="AH278" s="2">
        <f>IF(抽出データ!AV278-2&lt;=0,1,2)</f>
        <v>2</v>
      </c>
      <c r="AI278" s="2">
        <f>IF(抽出データ!AW278-2&lt;=0,1,2)</f>
        <v>2</v>
      </c>
      <c r="AJ278" s="2">
        <f>IF(抽出データ!AX278-2&lt;=0,1,2)</f>
        <v>1</v>
      </c>
      <c r="AK278" s="2">
        <f>IF(抽出データ!AY278-2&lt;=0,1,2)</f>
        <v>2</v>
      </c>
      <c r="AL278" s="2">
        <f>IF(抽出データ!AZ278-2&lt;0,0,抽出データ!AZ278-2)</f>
        <v>0</v>
      </c>
      <c r="AM278" s="2">
        <f>IF(抽出データ!BB278-2&lt;0,0,抽出データ!BB278-2)</f>
        <v>1</v>
      </c>
      <c r="AN278" s="2">
        <f>IF(抽出データ!BD278-2&lt;0,0,抽出データ!BD278-2)</f>
        <v>0</v>
      </c>
      <c r="AO278" s="2">
        <f>MIN(2,IF(抽出データ!BE278-2&lt;0,0,抽出データ!BE278-2))</f>
        <v>1</v>
      </c>
      <c r="AP278" s="2">
        <f>IF(抽出データ!BF278-2&lt;0,0,抽出データ!BF278-2)</f>
        <v>0</v>
      </c>
      <c r="AQ278" s="2">
        <f>IF(抽出データ!BG278-2&lt;0,0,抽出データ!BG278-2)</f>
        <v>0</v>
      </c>
      <c r="AR278" s="2">
        <f>IF(抽出データ!BH278-2&lt;0,0,抽出データ!BH278-2)</f>
        <v>2</v>
      </c>
      <c r="AS278" s="2">
        <f t="shared" si="73"/>
        <v>0</v>
      </c>
      <c r="AT278" s="2">
        <f>IF(抽出データ!DB278-2&lt;=0,1,2)</f>
        <v>2</v>
      </c>
      <c r="AU278" s="2">
        <f>IF(抽出データ!DD278-2&lt;0,0,抽出データ!DD278-2)</f>
        <v>2</v>
      </c>
      <c r="AV278" s="2">
        <f>IF(抽出データ!DE278-2&lt;0,0,抽出データ!DE278-2)</f>
        <v>1</v>
      </c>
      <c r="AW278" s="2">
        <f>IF(抽出データ!DF278-2&lt;0,0,IF(抽出データ!DF278&gt;3,2,1))</f>
        <v>1</v>
      </c>
      <c r="AX278" s="2">
        <f>IF(抽出データ!DG278-2&lt;=0,1,2)</f>
        <v>2</v>
      </c>
      <c r="AY278" s="8">
        <v>3</v>
      </c>
      <c r="AZ278" s="2">
        <v>3</v>
      </c>
      <c r="BA278" s="2">
        <v>2</v>
      </c>
      <c r="BB278" s="2">
        <v>0</v>
      </c>
      <c r="BC278" s="2">
        <v>1</v>
      </c>
      <c r="BD278" s="2">
        <v>0</v>
      </c>
      <c r="BE278" s="2">
        <v>0</v>
      </c>
      <c r="BF278" s="2">
        <v>0</v>
      </c>
      <c r="BG278" s="2">
        <v>0</v>
      </c>
      <c r="BH278" s="2">
        <v>0</v>
      </c>
      <c r="BI278" s="4" t="s">
        <v>445</v>
      </c>
      <c r="BJ278" s="2">
        <v>2</v>
      </c>
      <c r="BL278" s="2">
        <v>3</v>
      </c>
      <c r="BO278" s="2">
        <v>3</v>
      </c>
      <c r="BP278" s="2">
        <v>3</v>
      </c>
      <c r="BQ278" s="2">
        <v>2</v>
      </c>
      <c r="BR278" s="2">
        <v>4</v>
      </c>
      <c r="BS278" s="2">
        <v>5</v>
      </c>
      <c r="BT278" s="2">
        <v>4</v>
      </c>
      <c r="BV278" s="2">
        <f t="shared" si="74"/>
        <v>36</v>
      </c>
      <c r="BW278" s="2">
        <f t="shared" si="75"/>
        <v>11</v>
      </c>
      <c r="BX278" s="2">
        <f t="shared" si="76"/>
        <v>9</v>
      </c>
      <c r="BY278" s="2">
        <f t="shared" si="77"/>
        <v>14</v>
      </c>
      <c r="BZ278" s="2">
        <f t="shared" si="78"/>
        <v>17</v>
      </c>
      <c r="CA278" s="2">
        <f t="shared" si="79"/>
        <v>9</v>
      </c>
      <c r="CB278" s="2">
        <f t="shared" si="80"/>
        <v>10</v>
      </c>
      <c r="CC278" s="2">
        <f t="shared" si="81"/>
        <v>6</v>
      </c>
      <c r="CD278" s="2">
        <f t="shared" si="82"/>
        <v>13</v>
      </c>
      <c r="CE278" s="2">
        <f t="shared" si="83"/>
        <v>12</v>
      </c>
      <c r="CF278" s="2">
        <f t="shared" si="84"/>
        <v>9</v>
      </c>
      <c r="CG278" s="2">
        <f t="shared" si="85"/>
        <v>12</v>
      </c>
      <c r="CH278" s="2">
        <f t="shared" si="89"/>
        <v>6</v>
      </c>
      <c r="CI278" s="2">
        <f t="shared" si="86"/>
        <v>7</v>
      </c>
      <c r="CJ278" s="2">
        <f t="shared" si="87"/>
        <v>9</v>
      </c>
      <c r="CK278" s="2">
        <f>55+IF(抽出データ!BJ278=1,60,0)+IF(抽出データ!BK278=1,25,0)+IF(抽出データ!BM278=1,5,0)+IF(抽出データ!BL278=1,5,0)+IF(抽出データ!BN278=1,5,0)</f>
        <v>80</v>
      </c>
      <c r="CL278" s="2">
        <f>(80+IF(抽出データ!BR278=1,12,0)+IF(SUM(抽出データ!BS278:BV278,抽出データ!CB278)&gt;1,22,IF(SUM(抽出データ!BS278:BV278,抽出データ!CB278)=1,11,0)))</f>
        <v>91</v>
      </c>
      <c r="CM278" s="2">
        <f>80+IF(抽出データ!CH278=1,40,0)+IF(抽出データ!CI278=1,20,0)+IF(抽出データ!CJ278=1,20,0)</f>
        <v>100</v>
      </c>
      <c r="CN278" s="2">
        <f>80+IF(抽出データ!CN278=1,10,0)+IF(抽出データ!CO278=1,5,0)+IF(抽出データ!CP278=1,10,0)+12</f>
        <v>97</v>
      </c>
      <c r="CO278" s="2">
        <f>IF(SUM(抽出データ!CT278:CW278)&gt;0,120,100)</f>
        <v>100</v>
      </c>
      <c r="CQ278" s="2">
        <f t="shared" si="88"/>
        <v>89</v>
      </c>
    </row>
    <row r="279" spans="1:95">
      <c r="A279" s="2">
        <v>2001</v>
      </c>
      <c r="B279" s="2">
        <v>1200</v>
      </c>
      <c r="C279" s="2">
        <v>1</v>
      </c>
      <c r="D279" s="2">
        <f t="shared" si="72"/>
        <v>1200</v>
      </c>
      <c r="E279" s="4" t="s">
        <v>243</v>
      </c>
      <c r="F279" s="2">
        <f>IF(抽出データ!S279-2&lt;0,0,抽出データ!S279-2)</f>
        <v>0</v>
      </c>
      <c r="G279" s="2">
        <f>IF(抽出データ!T279-2&lt;0,0,抽出データ!T279-2)</f>
        <v>0</v>
      </c>
      <c r="H279" s="2">
        <f>IF(抽出データ!U279-2&lt;0,0,抽出データ!U279-2)</f>
        <v>0</v>
      </c>
      <c r="I279" s="2">
        <f>IF(抽出データ!V279-2&lt;0,0,抽出データ!V279-2)</f>
        <v>0</v>
      </c>
      <c r="J279" s="2">
        <f>MIN(2,IF(抽出データ!W279-2&lt;0,0,抽出データ!W279-2))</f>
        <v>0</v>
      </c>
      <c r="K279" s="2">
        <f>IF(抽出データ!X279-2&lt;0,0,抽出データ!X279-2)</f>
        <v>1</v>
      </c>
      <c r="L279" s="2">
        <f>IF(抽出データ!Y279-2&lt;0,0,抽出データ!Y279-2)</f>
        <v>1</v>
      </c>
      <c r="M279" s="2">
        <f>IF(抽出データ!Z279-2&lt;0,0,抽出データ!Z279-2)</f>
        <v>2</v>
      </c>
      <c r="N279" s="2">
        <f>IF(抽出データ!AB279-2&lt;0,0,抽出データ!AB279-2)</f>
        <v>1</v>
      </c>
      <c r="O279" s="2">
        <f>IF(抽出データ!AC279-2&lt;0,0,抽出データ!AC279-2)</f>
        <v>0</v>
      </c>
      <c r="P279" s="2">
        <f>IF(抽出データ!AD279-2&lt;0,0,抽出データ!AD279-2)</f>
        <v>0</v>
      </c>
      <c r="Q279" s="2">
        <f>IF(抽出データ!AE279-2&lt;0,0,抽出データ!AE279-2)</f>
        <v>2</v>
      </c>
      <c r="R279" s="2">
        <f>IF(抽出データ!AF279-2&lt;0,0,抽出データ!AF279-2)</f>
        <v>2</v>
      </c>
      <c r="S279" s="2">
        <f>IF(抽出データ!AG279-2&lt;0,0,抽出データ!AG279-2)</f>
        <v>2</v>
      </c>
      <c r="T279" s="2">
        <f>IF(抽出データ!AH279-2&lt;0,0,抽出データ!AH279-2)</f>
        <v>1</v>
      </c>
      <c r="U279" s="2">
        <f>IF(抽出データ!AI279-2&lt;0,0,抽出データ!AI279-2)</f>
        <v>0</v>
      </c>
      <c r="V279" s="2">
        <f>IF(抽出データ!AJ279-2&lt;0,0,抽出データ!AJ279-2)</f>
        <v>2</v>
      </c>
      <c r="W279" s="2">
        <f>IF(抽出データ!AK279-2&lt;0,0,抽出データ!AK279-2)</f>
        <v>2</v>
      </c>
      <c r="X279" s="2">
        <f>IF(抽出データ!AL279-2&lt;0,0,抽出データ!AL279-2)</f>
        <v>2</v>
      </c>
      <c r="Y279" s="2">
        <f>IF(抽出データ!AM279-2&lt;0,0,抽出データ!AM279-2)</f>
        <v>0</v>
      </c>
      <c r="Z279" s="2">
        <f>IF(抽出データ!AN279-2&lt;0,0,抽出データ!AN279-2)</f>
        <v>2</v>
      </c>
      <c r="AA279" s="2">
        <f>IF(抽出データ!AO279-2&lt;0,0,抽出データ!AO279-2)</f>
        <v>2</v>
      </c>
      <c r="AB279" s="2">
        <f>IF(抽出データ!AP279-2&lt;0,0,抽出データ!AP279-2)</f>
        <v>2</v>
      </c>
      <c r="AC279" s="2">
        <f>IF(抽出データ!AQ279-2&lt;0,0,抽出データ!AQ279-2)</f>
        <v>2</v>
      </c>
      <c r="AD279" s="2">
        <f>IF(抽出データ!AR279-2&lt;=0,1,2)</f>
        <v>2</v>
      </c>
      <c r="AE279" s="2">
        <f>IF(抽出データ!AS279-2&lt;=0,1,2)</f>
        <v>2</v>
      </c>
      <c r="AF279" s="2">
        <f>IF(抽出データ!AT279-2&lt;=0,1,2)</f>
        <v>2</v>
      </c>
      <c r="AG279" s="2">
        <f>IF(抽出データ!AU279-2&lt;=0,1,2)</f>
        <v>2</v>
      </c>
      <c r="AH279" s="2">
        <f>IF(抽出データ!AV279-2&lt;=0,1,2)</f>
        <v>2</v>
      </c>
      <c r="AI279" s="2">
        <f>IF(抽出データ!AW279-2&lt;=0,1,2)</f>
        <v>2</v>
      </c>
      <c r="AJ279" s="2">
        <f>IF(抽出データ!AX279-2&lt;=0,1,2)</f>
        <v>2</v>
      </c>
      <c r="AK279" s="2">
        <f>IF(抽出データ!AY279-2&lt;=0,1,2)</f>
        <v>2</v>
      </c>
      <c r="AL279" s="2">
        <f>IF(抽出データ!AZ279-2&lt;0,0,抽出データ!AZ279-2)</f>
        <v>1</v>
      </c>
      <c r="AM279" s="2">
        <f>IF(抽出データ!BB279-2&lt;0,0,抽出データ!BB279-2)</f>
        <v>0</v>
      </c>
      <c r="AN279" s="2">
        <f>IF(抽出データ!BD279-2&lt;0,0,抽出データ!BD279-2)</f>
        <v>2</v>
      </c>
      <c r="AO279" s="2">
        <f>MIN(2,IF(抽出データ!BE279-2&lt;0,0,抽出データ!BE279-2))</f>
        <v>0</v>
      </c>
      <c r="AP279" s="2">
        <f>IF(抽出データ!BF279-2&lt;0,0,抽出データ!BF279-2)</f>
        <v>0</v>
      </c>
      <c r="AQ279" s="2">
        <f>IF(抽出データ!BG279-2&lt;0,0,抽出データ!BG279-2)</f>
        <v>0</v>
      </c>
      <c r="AR279" s="2">
        <f>IF(抽出データ!BH279-2&lt;0,0,抽出データ!BH279-2)</f>
        <v>0</v>
      </c>
      <c r="AS279" s="2">
        <f t="shared" si="73"/>
        <v>0</v>
      </c>
      <c r="AT279" s="2">
        <f>IF(抽出データ!DB279-2&lt;=0,1,2)</f>
        <v>2</v>
      </c>
      <c r="AU279" s="2">
        <f>IF(抽出データ!DD279-2&lt;0,0,抽出データ!DD279-2)</f>
        <v>0</v>
      </c>
      <c r="AV279" s="2">
        <f>IF(抽出データ!DE279-2&lt;0,0,抽出データ!DE279-2)</f>
        <v>0</v>
      </c>
      <c r="AW279" s="2">
        <f>IF(抽出データ!DF279-2&lt;0,0,IF(抽出データ!DF279&gt;3,2,1))</f>
        <v>2</v>
      </c>
      <c r="AX279" s="2">
        <f>IF(抽出データ!DG279-2&lt;=0,1,2)</f>
        <v>1</v>
      </c>
      <c r="AY279" s="8">
        <v>1</v>
      </c>
      <c r="AZ279" s="2">
        <v>1</v>
      </c>
      <c r="BA279" s="2">
        <v>2</v>
      </c>
      <c r="BB279" s="2">
        <v>0</v>
      </c>
      <c r="BC279" s="2">
        <v>0</v>
      </c>
      <c r="BD279" s="2">
        <v>0</v>
      </c>
      <c r="BE279" s="2">
        <v>1</v>
      </c>
      <c r="BF279" s="2">
        <v>0</v>
      </c>
      <c r="BG279" s="2">
        <v>0</v>
      </c>
      <c r="BH279" s="2">
        <v>0</v>
      </c>
      <c r="BI279" s="4" t="s">
        <v>445</v>
      </c>
      <c r="BJ279" s="2">
        <v>2</v>
      </c>
      <c r="BL279" s="2">
        <v>3</v>
      </c>
      <c r="BO279" s="2">
        <v>3</v>
      </c>
      <c r="BP279" s="2">
        <v>3</v>
      </c>
      <c r="BQ279" s="2">
        <v>4</v>
      </c>
      <c r="BR279" s="2">
        <v>4</v>
      </c>
      <c r="BS279" s="2">
        <v>4</v>
      </c>
      <c r="BT279" s="2">
        <v>4</v>
      </c>
      <c r="BV279" s="2">
        <f t="shared" si="74"/>
        <v>52.5</v>
      </c>
      <c r="BW279" s="2">
        <f t="shared" si="75"/>
        <v>22</v>
      </c>
      <c r="BX279" s="2">
        <f t="shared" si="76"/>
        <v>14</v>
      </c>
      <c r="BY279" s="2">
        <f t="shared" si="77"/>
        <v>14</v>
      </c>
      <c r="BZ279" s="2">
        <f t="shared" si="78"/>
        <v>31</v>
      </c>
      <c r="CA279" s="2">
        <f t="shared" si="79"/>
        <v>14</v>
      </c>
      <c r="CB279" s="2">
        <f t="shared" si="80"/>
        <v>9</v>
      </c>
      <c r="CC279" s="2">
        <f t="shared" si="81"/>
        <v>12</v>
      </c>
      <c r="CD279" s="2">
        <f t="shared" si="82"/>
        <v>20</v>
      </c>
      <c r="CE279" s="2">
        <f t="shared" si="83"/>
        <v>18</v>
      </c>
      <c r="CF279" s="2">
        <f t="shared" si="84"/>
        <v>12</v>
      </c>
      <c r="CG279" s="2">
        <f t="shared" si="85"/>
        <v>17</v>
      </c>
      <c r="CH279" s="2">
        <f t="shared" si="89"/>
        <v>5</v>
      </c>
      <c r="CI279" s="2">
        <f t="shared" si="86"/>
        <v>8</v>
      </c>
      <c r="CJ279" s="2">
        <f t="shared" si="87"/>
        <v>20.5</v>
      </c>
      <c r="CK279" s="2">
        <f>55+IF(抽出データ!BJ279=1,60,0)+IF(抽出データ!BK279=1,25,0)+IF(抽出データ!BM279=1,5,0)+IF(抽出データ!BL279=1,5,0)+IF(抽出データ!BN279=1,5,0)</f>
        <v>60</v>
      </c>
      <c r="CL279" s="2">
        <f>(80+IF(抽出データ!BR279=1,12,0)+IF(SUM(抽出データ!BS279:BV279,抽出データ!CB279)&gt;1,22,IF(SUM(抽出データ!BS279:BV279,抽出データ!CB279)=1,11,0)))</f>
        <v>80</v>
      </c>
      <c r="CM279" s="2">
        <f>80+IF(抽出データ!CH279=1,40,0)+IF(抽出データ!CI279=1,20,0)+IF(抽出データ!CJ279=1,20,0)</f>
        <v>120</v>
      </c>
      <c r="CN279" s="2">
        <f>80+IF(抽出データ!CN279=1,10,0)+IF(抽出データ!CO279=1,5,0)+IF(抽出データ!CP279=1,10,0)+12</f>
        <v>92</v>
      </c>
      <c r="CO279" s="2">
        <f>IF(SUM(抽出データ!CT279:CW279)&gt;0,120,100)</f>
        <v>100</v>
      </c>
      <c r="CQ279" s="2">
        <f t="shared" si="88"/>
        <v>80.2</v>
      </c>
    </row>
    <row r="280" spans="1:95">
      <c r="A280" s="2">
        <v>1995</v>
      </c>
      <c r="B280" s="2">
        <v>400</v>
      </c>
      <c r="C280" s="2">
        <v>4</v>
      </c>
      <c r="D280" s="2">
        <f t="shared" si="72"/>
        <v>100</v>
      </c>
      <c r="E280" s="4" t="s">
        <v>244</v>
      </c>
      <c r="F280" s="2">
        <f>IF(抽出データ!S280-2&lt;0,0,抽出データ!S280-2)</f>
        <v>2</v>
      </c>
      <c r="G280" s="2">
        <f>IF(抽出データ!T280-2&lt;0,0,抽出データ!T280-2)</f>
        <v>1</v>
      </c>
      <c r="H280" s="2">
        <f>IF(抽出データ!U280-2&lt;0,0,抽出データ!U280-2)</f>
        <v>1</v>
      </c>
      <c r="I280" s="2">
        <f>IF(抽出データ!V280-2&lt;0,0,抽出データ!V280-2)</f>
        <v>2</v>
      </c>
      <c r="J280" s="2">
        <f>MIN(2,IF(抽出データ!W280-2&lt;0,0,抽出データ!W280-2))</f>
        <v>0</v>
      </c>
      <c r="K280" s="2">
        <f>IF(抽出データ!X280-2&lt;0,0,抽出データ!X280-2)</f>
        <v>2</v>
      </c>
      <c r="L280" s="2">
        <f>IF(抽出データ!Y280-2&lt;0,0,抽出データ!Y280-2)</f>
        <v>0</v>
      </c>
      <c r="M280" s="2">
        <f>IF(抽出データ!Z280-2&lt;0,0,抽出データ!Z280-2)</f>
        <v>1</v>
      </c>
      <c r="N280" s="2">
        <f>IF(抽出データ!AB280-2&lt;0,0,抽出データ!AB280-2)</f>
        <v>2</v>
      </c>
      <c r="O280" s="2">
        <f>IF(抽出データ!AC280-2&lt;0,0,抽出データ!AC280-2)</f>
        <v>2</v>
      </c>
      <c r="P280" s="2">
        <f>IF(抽出データ!AD280-2&lt;0,0,抽出データ!AD280-2)</f>
        <v>1</v>
      </c>
      <c r="Q280" s="2">
        <f>IF(抽出データ!AE280-2&lt;0,0,抽出データ!AE280-2)</f>
        <v>2</v>
      </c>
      <c r="R280" s="2">
        <f>IF(抽出データ!AF280-2&lt;0,0,抽出データ!AF280-2)</f>
        <v>1</v>
      </c>
      <c r="S280" s="2">
        <f>IF(抽出データ!AG280-2&lt;0,0,抽出データ!AG280-2)</f>
        <v>1</v>
      </c>
      <c r="T280" s="2">
        <f>IF(抽出データ!AH280-2&lt;0,0,抽出データ!AH280-2)</f>
        <v>2</v>
      </c>
      <c r="U280" s="2">
        <f>IF(抽出データ!AI280-2&lt;0,0,抽出データ!AI280-2)</f>
        <v>1</v>
      </c>
      <c r="V280" s="2">
        <f>IF(抽出データ!AJ280-2&lt;0,0,抽出データ!AJ280-2)</f>
        <v>1</v>
      </c>
      <c r="W280" s="2">
        <f>IF(抽出データ!AK280-2&lt;0,0,抽出データ!AK280-2)</f>
        <v>1</v>
      </c>
      <c r="X280" s="2">
        <f>IF(抽出データ!AL280-2&lt;0,0,抽出データ!AL280-2)</f>
        <v>1</v>
      </c>
      <c r="Y280" s="2">
        <f>IF(抽出データ!AM280-2&lt;0,0,抽出データ!AM280-2)</f>
        <v>2</v>
      </c>
      <c r="Z280" s="2">
        <f>IF(抽出データ!AN280-2&lt;0,0,抽出データ!AN280-2)</f>
        <v>1</v>
      </c>
      <c r="AA280" s="2">
        <f>IF(抽出データ!AO280-2&lt;0,0,抽出データ!AO280-2)</f>
        <v>1</v>
      </c>
      <c r="AB280" s="2">
        <f>IF(抽出データ!AP280-2&lt;0,0,抽出データ!AP280-2)</f>
        <v>2</v>
      </c>
      <c r="AC280" s="2">
        <f>IF(抽出データ!AQ280-2&lt;0,0,抽出データ!AQ280-2)</f>
        <v>2</v>
      </c>
      <c r="AD280" s="2">
        <f>IF(抽出データ!AR280-2&lt;=0,1,2)</f>
        <v>1</v>
      </c>
      <c r="AE280" s="2">
        <f>IF(抽出データ!AS280-2&lt;=0,1,2)</f>
        <v>1</v>
      </c>
      <c r="AF280" s="2">
        <f>IF(抽出データ!AT280-2&lt;=0,1,2)</f>
        <v>1</v>
      </c>
      <c r="AG280" s="2">
        <f>IF(抽出データ!AU280-2&lt;=0,1,2)</f>
        <v>1</v>
      </c>
      <c r="AH280" s="2">
        <f>IF(抽出データ!AV280-2&lt;=0,1,2)</f>
        <v>1</v>
      </c>
      <c r="AI280" s="2">
        <f>IF(抽出データ!AW280-2&lt;=0,1,2)</f>
        <v>2</v>
      </c>
      <c r="AJ280" s="2">
        <f>IF(抽出データ!AX280-2&lt;=0,1,2)</f>
        <v>2</v>
      </c>
      <c r="AK280" s="2">
        <f>IF(抽出データ!AY280-2&lt;=0,1,2)</f>
        <v>1</v>
      </c>
      <c r="AL280" s="2">
        <f>IF(抽出データ!AZ280-2&lt;0,0,抽出データ!AZ280-2)</f>
        <v>1</v>
      </c>
      <c r="AM280" s="2">
        <f>IF(抽出データ!BB280-2&lt;0,0,抽出データ!BB280-2)</f>
        <v>1</v>
      </c>
      <c r="AN280" s="2">
        <f>IF(抽出データ!BD280-2&lt;0,0,抽出データ!BD280-2)</f>
        <v>0</v>
      </c>
      <c r="AO280" s="2">
        <f>MIN(2,IF(抽出データ!BE280-2&lt;0,0,抽出データ!BE280-2))</f>
        <v>0</v>
      </c>
      <c r="AP280" s="2">
        <f>IF(抽出データ!BF280-2&lt;0,0,抽出データ!BF280-2)</f>
        <v>1</v>
      </c>
      <c r="AQ280" s="2">
        <f>IF(抽出データ!BG280-2&lt;0,0,抽出データ!BG280-2)</f>
        <v>1</v>
      </c>
      <c r="AR280" s="2">
        <f>IF(抽出データ!BH280-2&lt;0,0,抽出データ!BH280-2)</f>
        <v>1</v>
      </c>
      <c r="AS280" s="2">
        <f t="shared" si="73"/>
        <v>0</v>
      </c>
      <c r="AT280" s="2">
        <f>IF(抽出データ!DB280-2&lt;=0,1,2)</f>
        <v>1</v>
      </c>
      <c r="AU280" s="2">
        <f>IF(抽出データ!DD280-2&lt;0,0,抽出データ!DD280-2)</f>
        <v>1</v>
      </c>
      <c r="AV280" s="2">
        <f>IF(抽出データ!DE280-2&lt;0,0,抽出データ!DE280-2)</f>
        <v>1</v>
      </c>
      <c r="AW280" s="2">
        <f>IF(抽出データ!DF280-2&lt;0,0,IF(抽出データ!DF280&gt;3,2,1))</f>
        <v>1</v>
      </c>
      <c r="AX280" s="2">
        <f>IF(抽出データ!DG280-2&lt;=0,1,2)</f>
        <v>1</v>
      </c>
      <c r="AY280" s="8">
        <v>4</v>
      </c>
      <c r="AZ280" s="2">
        <v>3</v>
      </c>
      <c r="BA280" s="2">
        <v>2</v>
      </c>
      <c r="BB280" s="2">
        <v>1</v>
      </c>
      <c r="BC280" s="2">
        <v>0</v>
      </c>
      <c r="BD280" s="2">
        <v>0</v>
      </c>
      <c r="BE280" s="2">
        <v>1</v>
      </c>
      <c r="BF280" s="2">
        <v>0</v>
      </c>
      <c r="BG280" s="2">
        <v>0</v>
      </c>
      <c r="BH280" s="2">
        <v>0</v>
      </c>
      <c r="BI280" s="4" t="s">
        <v>445</v>
      </c>
      <c r="BJ280" s="2">
        <v>1</v>
      </c>
      <c r="BK280" s="2">
        <v>90</v>
      </c>
      <c r="BL280" s="2">
        <v>1</v>
      </c>
      <c r="BM280" s="2">
        <v>1</v>
      </c>
      <c r="BO280" s="2">
        <v>5</v>
      </c>
      <c r="BP280" s="2">
        <v>3</v>
      </c>
      <c r="BQ280" s="2">
        <v>5</v>
      </c>
      <c r="BR280" s="2">
        <v>3</v>
      </c>
      <c r="BS280" s="2">
        <v>5</v>
      </c>
      <c r="BT280" s="2">
        <v>3</v>
      </c>
      <c r="BV280" s="2">
        <f t="shared" si="74"/>
        <v>54.5</v>
      </c>
      <c r="BW280" s="2">
        <f t="shared" si="75"/>
        <v>28</v>
      </c>
      <c r="BX280" s="2">
        <f t="shared" si="76"/>
        <v>10</v>
      </c>
      <c r="BY280" s="2">
        <f t="shared" si="77"/>
        <v>12</v>
      </c>
      <c r="BZ280" s="2">
        <f t="shared" si="78"/>
        <v>30</v>
      </c>
      <c r="CA280" s="2">
        <f t="shared" si="79"/>
        <v>16</v>
      </c>
      <c r="CB280" s="2">
        <f t="shared" si="80"/>
        <v>8</v>
      </c>
      <c r="CC280" s="2">
        <f t="shared" si="81"/>
        <v>16</v>
      </c>
      <c r="CD280" s="2">
        <f t="shared" si="82"/>
        <v>19</v>
      </c>
      <c r="CE280" s="2">
        <f t="shared" si="83"/>
        <v>16</v>
      </c>
      <c r="CF280" s="2">
        <f t="shared" si="84"/>
        <v>11</v>
      </c>
      <c r="CG280" s="2">
        <f t="shared" si="85"/>
        <v>19</v>
      </c>
      <c r="CH280" s="2">
        <f t="shared" si="89"/>
        <v>4</v>
      </c>
      <c r="CI280" s="2">
        <f t="shared" si="86"/>
        <v>7</v>
      </c>
      <c r="CJ280" s="2">
        <f t="shared" si="87"/>
        <v>24.5</v>
      </c>
      <c r="CK280" s="2">
        <f>55+IF(抽出データ!BJ280=1,60,0)+IF(抽出データ!BK280=1,25,0)+IF(抽出データ!BM280=1,5,0)+IF(抽出データ!BL280=1,5,0)+IF(抽出データ!BN280=1,5,0)</f>
        <v>80</v>
      </c>
      <c r="CL280" s="2">
        <f>(80+IF(抽出データ!BR280=1,12,0)+IF(SUM(抽出データ!BS280:BV280,抽出データ!CB280)&gt;1,22,IF(SUM(抽出データ!BS280:BV280,抽出データ!CB280)=1,11,0)))</f>
        <v>102</v>
      </c>
      <c r="CM280" s="2">
        <f>80+IF(抽出データ!CH280=1,40,0)+IF(抽出データ!CI280=1,20,0)+IF(抽出データ!CJ280=1,20,0)</f>
        <v>140</v>
      </c>
      <c r="CN280" s="2">
        <f>80+IF(抽出データ!CN280=1,10,0)+IF(抽出データ!CO280=1,5,0)+IF(抽出データ!CP280=1,10,0)+12</f>
        <v>107</v>
      </c>
      <c r="CO280" s="2">
        <f>IF(SUM(抽出データ!CT280:CW280)&gt;0,120,100)</f>
        <v>100</v>
      </c>
      <c r="CQ280" s="2">
        <f t="shared" si="88"/>
        <v>99.3</v>
      </c>
    </row>
    <row r="281" spans="1:95">
      <c r="A281" s="2">
        <v>1980</v>
      </c>
      <c r="B281" s="2">
        <v>150</v>
      </c>
      <c r="C281" s="2">
        <v>2</v>
      </c>
      <c r="D281" s="2">
        <f t="shared" si="72"/>
        <v>75</v>
      </c>
      <c r="E281" s="4" t="s">
        <v>245</v>
      </c>
      <c r="F281" s="2">
        <f>IF(抽出データ!S281-2&lt;0,0,抽出データ!S281-2)</f>
        <v>0</v>
      </c>
      <c r="G281" s="2">
        <f>IF(抽出データ!T281-2&lt;0,0,抽出データ!T281-2)</f>
        <v>1</v>
      </c>
      <c r="H281" s="2">
        <f>IF(抽出データ!U281-2&lt;0,0,抽出データ!U281-2)</f>
        <v>0</v>
      </c>
      <c r="I281" s="2">
        <f>IF(抽出データ!V281-2&lt;0,0,抽出データ!V281-2)</f>
        <v>1</v>
      </c>
      <c r="J281" s="2">
        <f>MIN(2,IF(抽出データ!W281-2&lt;0,0,抽出データ!W281-2))</f>
        <v>2</v>
      </c>
      <c r="K281" s="2">
        <f>IF(抽出データ!X281-2&lt;0,0,抽出データ!X281-2)</f>
        <v>0</v>
      </c>
      <c r="L281" s="2">
        <f>IF(抽出データ!Y281-2&lt;0,0,抽出データ!Y281-2)</f>
        <v>0</v>
      </c>
      <c r="M281" s="2">
        <f>IF(抽出データ!Z281-2&lt;0,0,抽出データ!Z281-2)</f>
        <v>1</v>
      </c>
      <c r="N281" s="2">
        <f>IF(抽出データ!AB281-2&lt;0,0,抽出データ!AB281-2)</f>
        <v>2</v>
      </c>
      <c r="O281" s="2">
        <f>IF(抽出データ!AC281-2&lt;0,0,抽出データ!AC281-2)</f>
        <v>0</v>
      </c>
      <c r="P281" s="2">
        <f>IF(抽出データ!AD281-2&lt;0,0,抽出データ!AD281-2)</f>
        <v>1</v>
      </c>
      <c r="Q281" s="2">
        <f>IF(抽出データ!AE281-2&lt;0,0,抽出データ!AE281-2)</f>
        <v>1</v>
      </c>
      <c r="R281" s="2">
        <f>IF(抽出データ!AF281-2&lt;0,0,抽出データ!AF281-2)</f>
        <v>0</v>
      </c>
      <c r="S281" s="2">
        <f>IF(抽出データ!AG281-2&lt;0,0,抽出データ!AG281-2)</f>
        <v>1</v>
      </c>
      <c r="T281" s="2">
        <f>IF(抽出データ!AH281-2&lt;0,0,抽出データ!AH281-2)</f>
        <v>1</v>
      </c>
      <c r="U281" s="2">
        <f>IF(抽出データ!AI281-2&lt;0,0,抽出データ!AI281-2)</f>
        <v>1</v>
      </c>
      <c r="V281" s="2">
        <f>IF(抽出データ!AJ281-2&lt;0,0,抽出データ!AJ281-2)</f>
        <v>1</v>
      </c>
      <c r="W281" s="2">
        <f>IF(抽出データ!AK281-2&lt;0,0,抽出データ!AK281-2)</f>
        <v>1</v>
      </c>
      <c r="X281" s="2">
        <f>IF(抽出データ!AL281-2&lt;0,0,抽出データ!AL281-2)</f>
        <v>2</v>
      </c>
      <c r="Y281" s="2">
        <f>IF(抽出データ!AM281-2&lt;0,0,抽出データ!AM281-2)</f>
        <v>1</v>
      </c>
      <c r="Z281" s="2">
        <f>IF(抽出データ!AN281-2&lt;0,0,抽出データ!AN281-2)</f>
        <v>1</v>
      </c>
      <c r="AA281" s="2">
        <f>IF(抽出データ!AO281-2&lt;0,0,抽出データ!AO281-2)</f>
        <v>1</v>
      </c>
      <c r="AB281" s="2">
        <f>IF(抽出データ!AP281-2&lt;0,0,抽出データ!AP281-2)</f>
        <v>1</v>
      </c>
      <c r="AC281" s="2">
        <f>IF(抽出データ!AQ281-2&lt;0,0,抽出データ!AQ281-2)</f>
        <v>1</v>
      </c>
      <c r="AD281" s="2">
        <f>IF(抽出データ!AR281-2&lt;=0,1,2)</f>
        <v>2</v>
      </c>
      <c r="AE281" s="2">
        <f>IF(抽出データ!AS281-2&lt;=0,1,2)</f>
        <v>2</v>
      </c>
      <c r="AF281" s="2">
        <f>IF(抽出データ!AT281-2&lt;=0,1,2)</f>
        <v>2</v>
      </c>
      <c r="AG281" s="2">
        <f>IF(抽出データ!AU281-2&lt;=0,1,2)</f>
        <v>2</v>
      </c>
      <c r="AH281" s="2">
        <f>IF(抽出データ!AV281-2&lt;=0,1,2)</f>
        <v>2</v>
      </c>
      <c r="AI281" s="2">
        <f>IF(抽出データ!AW281-2&lt;=0,1,2)</f>
        <v>2</v>
      </c>
      <c r="AJ281" s="2">
        <f>IF(抽出データ!AX281-2&lt;=0,1,2)</f>
        <v>2</v>
      </c>
      <c r="AK281" s="2">
        <f>IF(抽出データ!AY281-2&lt;=0,1,2)</f>
        <v>2</v>
      </c>
      <c r="AL281" s="2">
        <f>IF(抽出データ!AZ281-2&lt;0,0,抽出データ!AZ281-2)</f>
        <v>1</v>
      </c>
      <c r="AM281" s="2">
        <f>IF(抽出データ!BB281-2&lt;0,0,抽出データ!BB281-2)</f>
        <v>1</v>
      </c>
      <c r="AN281" s="2">
        <f>IF(抽出データ!BD281-2&lt;0,0,抽出データ!BD281-2)</f>
        <v>1</v>
      </c>
      <c r="AO281" s="2">
        <f>MIN(2,IF(抽出データ!BE281-2&lt;0,0,抽出データ!BE281-2))</f>
        <v>2</v>
      </c>
      <c r="AP281" s="2">
        <f>IF(抽出データ!BF281-2&lt;0,0,抽出データ!BF281-2)</f>
        <v>1</v>
      </c>
      <c r="AQ281" s="2">
        <f>IF(抽出データ!BG281-2&lt;0,0,抽出データ!BG281-2)</f>
        <v>1</v>
      </c>
      <c r="AR281" s="2">
        <f>IF(抽出データ!BH281-2&lt;0,0,抽出データ!BH281-2)</f>
        <v>1</v>
      </c>
      <c r="AS281" s="2">
        <f t="shared" si="73"/>
        <v>0</v>
      </c>
      <c r="AT281" s="2">
        <f>IF(抽出データ!DB281-2&lt;=0,1,2)</f>
        <v>1</v>
      </c>
      <c r="AU281" s="2">
        <f>IF(抽出データ!DD281-2&lt;0,0,抽出データ!DD281-2)</f>
        <v>0</v>
      </c>
      <c r="AV281" s="2">
        <f>IF(抽出データ!DE281-2&lt;0,0,抽出データ!DE281-2)</f>
        <v>1</v>
      </c>
      <c r="AW281" s="2">
        <f>IF(抽出データ!DF281-2&lt;0,0,IF(抽出データ!DF281&gt;3,2,1))</f>
        <v>2</v>
      </c>
      <c r="AX281" s="2">
        <f>IF(抽出データ!DG281-2&lt;=0,1,2)</f>
        <v>2</v>
      </c>
      <c r="AY281" s="8">
        <v>5</v>
      </c>
      <c r="AZ281" s="2">
        <v>2</v>
      </c>
      <c r="BA281" s="2">
        <v>3</v>
      </c>
      <c r="BI281" s="4" t="s">
        <v>445</v>
      </c>
      <c r="BJ281" s="2">
        <v>2</v>
      </c>
      <c r="BL281" s="2">
        <v>3</v>
      </c>
      <c r="BO281" s="2">
        <v>3</v>
      </c>
      <c r="BP281" s="2">
        <v>2</v>
      </c>
      <c r="BQ281" s="2">
        <v>4</v>
      </c>
      <c r="BR281" s="2">
        <v>4</v>
      </c>
      <c r="BS281" s="2">
        <v>5</v>
      </c>
      <c r="BT281" s="2">
        <v>4</v>
      </c>
      <c r="BV281" s="2">
        <f t="shared" si="74"/>
        <v>53.5</v>
      </c>
      <c r="BW281" s="2">
        <f t="shared" si="75"/>
        <v>20</v>
      </c>
      <c r="BX281" s="2">
        <f t="shared" si="76"/>
        <v>11</v>
      </c>
      <c r="BY281" s="2">
        <f t="shared" si="77"/>
        <v>18</v>
      </c>
      <c r="BZ281" s="2">
        <f t="shared" si="78"/>
        <v>27</v>
      </c>
      <c r="CA281" s="2">
        <f t="shared" si="79"/>
        <v>14</v>
      </c>
      <c r="CB281" s="2">
        <f t="shared" si="80"/>
        <v>9</v>
      </c>
      <c r="CC281" s="2">
        <f t="shared" si="81"/>
        <v>11</v>
      </c>
      <c r="CD281" s="2">
        <f t="shared" si="82"/>
        <v>20</v>
      </c>
      <c r="CE281" s="2">
        <f t="shared" si="83"/>
        <v>16</v>
      </c>
      <c r="CF281" s="2">
        <f t="shared" si="84"/>
        <v>11</v>
      </c>
      <c r="CG281" s="2">
        <f t="shared" si="85"/>
        <v>14</v>
      </c>
      <c r="CH281" s="2">
        <f t="shared" si="89"/>
        <v>6</v>
      </c>
      <c r="CI281" s="2">
        <f t="shared" si="86"/>
        <v>11</v>
      </c>
      <c r="CJ281" s="2">
        <f t="shared" si="87"/>
        <v>17.5</v>
      </c>
      <c r="CK281" s="2">
        <f>55+IF(抽出データ!BJ281=1,60,0)+IF(抽出データ!BK281=1,25,0)+IF(抽出データ!BM281=1,5,0)+IF(抽出データ!BL281=1,5,0)+IF(抽出データ!BN281=1,5,0)</f>
        <v>60</v>
      </c>
      <c r="CL281" s="2">
        <f>(80+IF(抽出データ!BR281=1,12,0)+IF(SUM(抽出データ!BS281:BV281,抽出データ!CB281)&gt;1,22,IF(SUM(抽出データ!BS281:BV281,抽出データ!CB281)=1,11,0)))</f>
        <v>102</v>
      </c>
      <c r="CM281" s="2">
        <f>80+IF(抽出データ!CH281=1,40,0)+IF(抽出データ!CI281=1,20,0)+IF(抽出データ!CJ281=1,20,0)</f>
        <v>100</v>
      </c>
      <c r="CN281" s="2">
        <f>80+IF(抽出データ!CN281=1,10,0)+IF(抽出データ!CO281=1,5,0)+IF(抽出データ!CP281=1,10,0)+12</f>
        <v>102</v>
      </c>
      <c r="CO281" s="2">
        <f>IF(SUM(抽出データ!CT281:CW281)&gt;0,120,100)</f>
        <v>120</v>
      </c>
      <c r="CQ281" s="2">
        <f t="shared" si="88"/>
        <v>85.8</v>
      </c>
    </row>
    <row r="282" spans="1:95">
      <c r="A282" s="2">
        <v>2014</v>
      </c>
      <c r="B282" s="2">
        <v>900</v>
      </c>
      <c r="C282" s="2">
        <v>5</v>
      </c>
      <c r="D282" s="2">
        <f t="shared" si="72"/>
        <v>180</v>
      </c>
      <c r="E282" s="4" t="s">
        <v>246</v>
      </c>
      <c r="F282" s="2">
        <f>IF(抽出データ!S282-2&lt;0,0,抽出データ!S282-2)</f>
        <v>0</v>
      </c>
      <c r="G282" s="2">
        <f>IF(抽出データ!T282-2&lt;0,0,抽出データ!T282-2)</f>
        <v>0</v>
      </c>
      <c r="H282" s="2">
        <f>IF(抽出データ!U282-2&lt;0,0,抽出データ!U282-2)</f>
        <v>1</v>
      </c>
      <c r="I282" s="2">
        <f>IF(抽出データ!V282-2&lt;0,0,抽出データ!V282-2)</f>
        <v>1</v>
      </c>
      <c r="J282" s="2">
        <f>MIN(2,IF(抽出データ!W282-2&lt;0,0,抽出データ!W282-2))</f>
        <v>0</v>
      </c>
      <c r="K282" s="2">
        <f>IF(抽出データ!X282-2&lt;0,0,抽出データ!X282-2)</f>
        <v>0</v>
      </c>
      <c r="L282" s="2">
        <f>IF(抽出データ!Y282-2&lt;0,0,抽出データ!Y282-2)</f>
        <v>1</v>
      </c>
      <c r="M282" s="2">
        <f>IF(抽出データ!Z282-2&lt;0,0,抽出データ!Z282-2)</f>
        <v>1</v>
      </c>
      <c r="N282" s="2">
        <f>IF(抽出データ!AB282-2&lt;0,0,抽出データ!AB282-2)</f>
        <v>1</v>
      </c>
      <c r="O282" s="2">
        <f>IF(抽出データ!AC282-2&lt;0,0,抽出データ!AC282-2)</f>
        <v>2</v>
      </c>
      <c r="P282" s="2">
        <f>IF(抽出データ!AD282-2&lt;0,0,抽出データ!AD282-2)</f>
        <v>2</v>
      </c>
      <c r="Q282" s="2">
        <f>IF(抽出データ!AE282-2&lt;0,0,抽出データ!AE282-2)</f>
        <v>2</v>
      </c>
      <c r="R282" s="2">
        <f>IF(抽出データ!AF282-2&lt;0,0,抽出データ!AF282-2)</f>
        <v>2</v>
      </c>
      <c r="S282" s="2">
        <f>IF(抽出データ!AG282-2&lt;0,0,抽出データ!AG282-2)</f>
        <v>2</v>
      </c>
      <c r="T282" s="2">
        <f>IF(抽出データ!AH282-2&lt;0,0,抽出データ!AH282-2)</f>
        <v>2</v>
      </c>
      <c r="U282" s="2">
        <f>IF(抽出データ!AI282-2&lt;0,0,抽出データ!AI282-2)</f>
        <v>2</v>
      </c>
      <c r="V282" s="2">
        <f>IF(抽出データ!AJ282-2&lt;0,0,抽出データ!AJ282-2)</f>
        <v>2</v>
      </c>
      <c r="W282" s="2">
        <f>IF(抽出データ!AK282-2&lt;0,0,抽出データ!AK282-2)</f>
        <v>2</v>
      </c>
      <c r="X282" s="2">
        <f>IF(抽出データ!AL282-2&lt;0,0,抽出データ!AL282-2)</f>
        <v>1</v>
      </c>
      <c r="Y282" s="2">
        <f>IF(抽出データ!AM282-2&lt;0,0,抽出データ!AM282-2)</f>
        <v>0</v>
      </c>
      <c r="Z282" s="2">
        <f>IF(抽出データ!AN282-2&lt;0,0,抽出データ!AN282-2)</f>
        <v>1</v>
      </c>
      <c r="AA282" s="2">
        <f>IF(抽出データ!AO282-2&lt;0,0,抽出データ!AO282-2)</f>
        <v>0</v>
      </c>
      <c r="AB282" s="2">
        <f>IF(抽出データ!AP282-2&lt;0,0,抽出データ!AP282-2)</f>
        <v>0</v>
      </c>
      <c r="AC282" s="2">
        <f>IF(抽出データ!AQ282-2&lt;0,0,抽出データ!AQ282-2)</f>
        <v>2</v>
      </c>
      <c r="AD282" s="2">
        <f>IF(抽出データ!AR282-2&lt;=0,1,2)</f>
        <v>2</v>
      </c>
      <c r="AE282" s="2">
        <f>IF(抽出データ!AS282-2&lt;=0,1,2)</f>
        <v>1</v>
      </c>
      <c r="AF282" s="2">
        <f>IF(抽出データ!AT282-2&lt;=0,1,2)</f>
        <v>1</v>
      </c>
      <c r="AG282" s="2">
        <f>IF(抽出データ!AU282-2&lt;=0,1,2)</f>
        <v>1</v>
      </c>
      <c r="AH282" s="2">
        <f>IF(抽出データ!AV282-2&lt;=0,1,2)</f>
        <v>2</v>
      </c>
      <c r="AI282" s="2">
        <f>IF(抽出データ!AW282-2&lt;=0,1,2)</f>
        <v>2</v>
      </c>
      <c r="AJ282" s="2">
        <f>IF(抽出データ!AX282-2&lt;=0,1,2)</f>
        <v>2</v>
      </c>
      <c r="AK282" s="2">
        <f>IF(抽出データ!AY282-2&lt;=0,1,2)</f>
        <v>2</v>
      </c>
      <c r="AL282" s="2">
        <f>IF(抽出データ!AZ282-2&lt;0,0,抽出データ!AZ282-2)</f>
        <v>1</v>
      </c>
      <c r="AM282" s="2">
        <f>IF(抽出データ!BB282-2&lt;0,0,抽出データ!BB282-2)</f>
        <v>1</v>
      </c>
      <c r="AN282" s="2">
        <f>IF(抽出データ!BD282-2&lt;0,0,抽出データ!BD282-2)</f>
        <v>1</v>
      </c>
      <c r="AO282" s="2">
        <f>MIN(2,IF(抽出データ!BE282-2&lt;0,0,抽出データ!BE282-2))</f>
        <v>0</v>
      </c>
      <c r="AP282" s="2">
        <f>IF(抽出データ!BF282-2&lt;0,0,抽出データ!BF282-2)</f>
        <v>0</v>
      </c>
      <c r="AQ282" s="2">
        <f>IF(抽出データ!BG282-2&lt;0,0,抽出データ!BG282-2)</f>
        <v>1</v>
      </c>
      <c r="AR282" s="2">
        <f>IF(抽出データ!BH282-2&lt;0,0,抽出データ!BH282-2)</f>
        <v>1</v>
      </c>
      <c r="AS282" s="2">
        <f t="shared" si="73"/>
        <v>0</v>
      </c>
      <c r="AT282" s="2">
        <f>IF(抽出データ!DB282-2&lt;=0,1,2)</f>
        <v>1</v>
      </c>
      <c r="AU282" s="2">
        <f>IF(抽出データ!DD282-2&lt;0,0,抽出データ!DD282-2)</f>
        <v>0</v>
      </c>
      <c r="AV282" s="2">
        <f>IF(抽出データ!DE282-2&lt;0,0,抽出データ!DE282-2)</f>
        <v>0</v>
      </c>
      <c r="AW282" s="2">
        <f>IF(抽出データ!DF282-2&lt;0,0,IF(抽出データ!DF282&gt;3,2,1))</f>
        <v>1</v>
      </c>
      <c r="AX282" s="2">
        <f>IF(抽出データ!DG282-2&lt;=0,1,2)</f>
        <v>1</v>
      </c>
      <c r="AY282" s="8">
        <v>3</v>
      </c>
      <c r="AZ282" s="2">
        <v>3</v>
      </c>
      <c r="BA282" s="2">
        <v>3</v>
      </c>
      <c r="BI282" s="4" t="s">
        <v>445</v>
      </c>
      <c r="BJ282" s="2">
        <v>1</v>
      </c>
      <c r="BK282" s="2">
        <v>100</v>
      </c>
      <c r="BL282" s="2">
        <v>3</v>
      </c>
      <c r="BO282" s="2">
        <v>2</v>
      </c>
      <c r="BP282" s="2">
        <v>2</v>
      </c>
      <c r="BQ282" s="2">
        <v>2</v>
      </c>
      <c r="BR282" s="2">
        <v>2</v>
      </c>
      <c r="BS282" s="2">
        <v>2</v>
      </c>
      <c r="BT282" s="2">
        <v>2</v>
      </c>
      <c r="BV282" s="2">
        <f t="shared" si="74"/>
        <v>50.5</v>
      </c>
      <c r="BW282" s="2">
        <f t="shared" si="75"/>
        <v>27</v>
      </c>
      <c r="BX282" s="2">
        <f t="shared" si="76"/>
        <v>8</v>
      </c>
      <c r="BY282" s="2">
        <f t="shared" si="77"/>
        <v>11</v>
      </c>
      <c r="BZ282" s="2">
        <f t="shared" si="78"/>
        <v>28</v>
      </c>
      <c r="CA282" s="2">
        <f t="shared" si="79"/>
        <v>13</v>
      </c>
      <c r="CB282" s="2">
        <f t="shared" si="80"/>
        <v>5</v>
      </c>
      <c r="CC282" s="2">
        <f t="shared" si="81"/>
        <v>16</v>
      </c>
      <c r="CD282" s="2">
        <f t="shared" si="82"/>
        <v>17</v>
      </c>
      <c r="CE282" s="2">
        <f t="shared" si="83"/>
        <v>13</v>
      </c>
      <c r="CF282" s="2">
        <f t="shared" si="84"/>
        <v>10</v>
      </c>
      <c r="CG282" s="2">
        <f t="shared" si="85"/>
        <v>21</v>
      </c>
      <c r="CH282" s="2">
        <f t="shared" si="89"/>
        <v>3</v>
      </c>
      <c r="CI282" s="2">
        <f t="shared" si="86"/>
        <v>7</v>
      </c>
      <c r="CJ282" s="2">
        <f t="shared" si="87"/>
        <v>17.5</v>
      </c>
      <c r="CK282" s="2">
        <f>55+IF(抽出データ!BJ282=1,60,0)+IF(抽出データ!BK282=1,25,0)+IF(抽出データ!BM282=1,5,0)+IF(抽出データ!BL282=1,5,0)+IF(抽出データ!BN282=1,5,0)</f>
        <v>80</v>
      </c>
      <c r="CL282" s="2">
        <f>(80+IF(抽出データ!BR282=1,12,0)+IF(SUM(抽出データ!BS282:BV282,抽出データ!CB282)&gt;1,22,IF(SUM(抽出データ!BS282:BV282,抽出データ!CB282)=1,11,0)))</f>
        <v>91</v>
      </c>
      <c r="CM282" s="2">
        <f>80+IF(抽出データ!CH282=1,40,0)+IF(抽出データ!CI282=1,20,0)+IF(抽出データ!CJ282=1,20,0)</f>
        <v>120</v>
      </c>
      <c r="CN282" s="2">
        <f>80+IF(抽出データ!CN282=1,10,0)+IF(抽出データ!CO282=1,5,0)+IF(抽出データ!CP282=1,10,0)+12</f>
        <v>97</v>
      </c>
      <c r="CO282" s="2">
        <f>IF(SUM(抽出データ!CT282:CW282)&gt;0,120,100)</f>
        <v>120</v>
      </c>
      <c r="CQ282" s="2">
        <f t="shared" si="88"/>
        <v>93</v>
      </c>
    </row>
    <row r="283" spans="1:95">
      <c r="A283" s="2">
        <v>2013</v>
      </c>
      <c r="B283" s="2">
        <v>1200</v>
      </c>
      <c r="C283" s="2">
        <v>5</v>
      </c>
      <c r="D283" s="2">
        <f t="shared" si="72"/>
        <v>240</v>
      </c>
      <c r="E283" s="4" t="s">
        <v>247</v>
      </c>
      <c r="F283" s="2">
        <f>IF(抽出データ!S283-2&lt;0,0,抽出データ!S283-2)</f>
        <v>1</v>
      </c>
      <c r="G283" s="2">
        <f>IF(抽出データ!T283-2&lt;0,0,抽出データ!T283-2)</f>
        <v>1</v>
      </c>
      <c r="H283" s="2">
        <f>IF(抽出データ!U283-2&lt;0,0,抽出データ!U283-2)</f>
        <v>2</v>
      </c>
      <c r="I283" s="2">
        <f>IF(抽出データ!V283-2&lt;0,0,抽出データ!V283-2)</f>
        <v>1</v>
      </c>
      <c r="J283" s="2">
        <f>MIN(2,IF(抽出データ!W283-2&lt;0,0,抽出データ!W283-2))</f>
        <v>1</v>
      </c>
      <c r="K283" s="2">
        <f>IF(抽出データ!X283-2&lt;0,0,抽出データ!X283-2)</f>
        <v>0</v>
      </c>
      <c r="L283" s="2">
        <f>IF(抽出データ!Y283-2&lt;0,0,抽出データ!Y283-2)</f>
        <v>0</v>
      </c>
      <c r="M283" s="2">
        <f>IF(抽出データ!Z283-2&lt;0,0,抽出データ!Z283-2)</f>
        <v>0</v>
      </c>
      <c r="N283" s="2">
        <f>IF(抽出データ!AB283-2&lt;0,0,抽出データ!AB283-2)</f>
        <v>2</v>
      </c>
      <c r="O283" s="2">
        <f>IF(抽出データ!AC283-2&lt;0,0,抽出データ!AC283-2)</f>
        <v>0</v>
      </c>
      <c r="P283" s="2">
        <f>IF(抽出データ!AD283-2&lt;0,0,抽出データ!AD283-2)</f>
        <v>0</v>
      </c>
      <c r="Q283" s="2">
        <f>IF(抽出データ!AE283-2&lt;0,0,抽出データ!AE283-2)</f>
        <v>0</v>
      </c>
      <c r="R283" s="2">
        <f>IF(抽出データ!AF283-2&lt;0,0,抽出データ!AF283-2)</f>
        <v>0</v>
      </c>
      <c r="S283" s="2">
        <f>IF(抽出データ!AG283-2&lt;0,0,抽出データ!AG283-2)</f>
        <v>0</v>
      </c>
      <c r="T283" s="2">
        <f>IF(抽出データ!AH283-2&lt;0,0,抽出データ!AH283-2)</f>
        <v>0</v>
      </c>
      <c r="U283" s="2">
        <f>IF(抽出データ!AI283-2&lt;0,0,抽出データ!AI283-2)</f>
        <v>0</v>
      </c>
      <c r="V283" s="2">
        <f>IF(抽出データ!AJ283-2&lt;0,0,抽出データ!AJ283-2)</f>
        <v>0</v>
      </c>
      <c r="W283" s="2">
        <f>IF(抽出データ!AK283-2&lt;0,0,抽出データ!AK283-2)</f>
        <v>0</v>
      </c>
      <c r="X283" s="2">
        <f>IF(抽出データ!AL283-2&lt;0,0,抽出データ!AL283-2)</f>
        <v>0</v>
      </c>
      <c r="Y283" s="2">
        <f>IF(抽出データ!AM283-2&lt;0,0,抽出データ!AM283-2)</f>
        <v>0</v>
      </c>
      <c r="Z283" s="2">
        <f>IF(抽出データ!AN283-2&lt;0,0,抽出データ!AN283-2)</f>
        <v>0</v>
      </c>
      <c r="AA283" s="2">
        <f>IF(抽出データ!AO283-2&lt;0,0,抽出データ!AO283-2)</f>
        <v>1</v>
      </c>
      <c r="AB283" s="2">
        <f>IF(抽出データ!AP283-2&lt;0,0,抽出データ!AP283-2)</f>
        <v>0</v>
      </c>
      <c r="AC283" s="2">
        <f>IF(抽出データ!AQ283-2&lt;0,0,抽出データ!AQ283-2)</f>
        <v>0</v>
      </c>
      <c r="AD283" s="2">
        <f>IF(抽出データ!AR283-2&lt;=0,1,2)</f>
        <v>2</v>
      </c>
      <c r="AE283" s="2">
        <f>IF(抽出データ!AS283-2&lt;=0,1,2)</f>
        <v>1</v>
      </c>
      <c r="AF283" s="2">
        <f>IF(抽出データ!AT283-2&lt;=0,1,2)</f>
        <v>1</v>
      </c>
      <c r="AG283" s="2">
        <f>IF(抽出データ!AU283-2&lt;=0,1,2)</f>
        <v>1</v>
      </c>
      <c r="AH283" s="2">
        <f>IF(抽出データ!AV283-2&lt;=0,1,2)</f>
        <v>1</v>
      </c>
      <c r="AI283" s="2">
        <f>IF(抽出データ!AW283-2&lt;=0,1,2)</f>
        <v>1</v>
      </c>
      <c r="AJ283" s="2">
        <f>IF(抽出データ!AX283-2&lt;=0,1,2)</f>
        <v>1</v>
      </c>
      <c r="AK283" s="2">
        <f>IF(抽出データ!AY283-2&lt;=0,1,2)</f>
        <v>2</v>
      </c>
      <c r="AL283" s="2">
        <f>IF(抽出データ!AZ283-2&lt;0,0,抽出データ!AZ283-2)</f>
        <v>0</v>
      </c>
      <c r="AM283" s="2">
        <f>IF(抽出データ!BB283-2&lt;0,0,抽出データ!BB283-2)</f>
        <v>0</v>
      </c>
      <c r="AN283" s="2">
        <f>IF(抽出データ!BD283-2&lt;0,0,抽出データ!BD283-2)</f>
        <v>0</v>
      </c>
      <c r="AO283" s="2">
        <f>MIN(2,IF(抽出データ!BE283-2&lt;0,0,抽出データ!BE283-2))</f>
        <v>0</v>
      </c>
      <c r="AP283" s="2">
        <f>IF(抽出データ!BF283-2&lt;0,0,抽出データ!BF283-2)</f>
        <v>0</v>
      </c>
      <c r="AQ283" s="2">
        <f>IF(抽出データ!BG283-2&lt;0,0,抽出データ!BG283-2)</f>
        <v>1</v>
      </c>
      <c r="AR283" s="2">
        <f>IF(抽出データ!BH283-2&lt;0,0,抽出データ!BH283-2)</f>
        <v>1</v>
      </c>
      <c r="AS283" s="2">
        <f t="shared" si="73"/>
        <v>1</v>
      </c>
      <c r="AT283" s="2">
        <f>IF(抽出データ!DB283-2&lt;=0,1,2)</f>
        <v>1</v>
      </c>
      <c r="AU283" s="2">
        <f>IF(抽出データ!DD283-2&lt;0,0,抽出データ!DD283-2)</f>
        <v>0</v>
      </c>
      <c r="AV283" s="2">
        <f>IF(抽出データ!DE283-2&lt;0,0,抽出データ!DE283-2)</f>
        <v>0</v>
      </c>
      <c r="AW283" s="2">
        <f>IF(抽出データ!DF283-2&lt;0,0,IF(抽出データ!DF283&gt;3,2,1))</f>
        <v>1</v>
      </c>
      <c r="AX283" s="2">
        <f>IF(抽出データ!DG283-2&lt;=0,1,2)</f>
        <v>1</v>
      </c>
      <c r="AY283" s="8">
        <v>2</v>
      </c>
      <c r="AZ283" s="2">
        <v>2</v>
      </c>
      <c r="BA283" s="2">
        <v>2</v>
      </c>
      <c r="BB283" s="2">
        <v>1</v>
      </c>
      <c r="BC283" s="2">
        <v>0</v>
      </c>
      <c r="BD283" s="2">
        <v>1</v>
      </c>
      <c r="BE283" s="2">
        <v>0</v>
      </c>
      <c r="BF283" s="2">
        <v>0</v>
      </c>
      <c r="BG283" s="2">
        <v>0</v>
      </c>
      <c r="BH283" s="2">
        <v>0</v>
      </c>
      <c r="BI283" s="4" t="s">
        <v>445</v>
      </c>
      <c r="BJ283" s="2">
        <v>2</v>
      </c>
      <c r="BL283" s="2">
        <v>1</v>
      </c>
      <c r="BM283" s="2">
        <v>9000</v>
      </c>
      <c r="BO283" s="2">
        <v>6</v>
      </c>
      <c r="BP283" s="2">
        <v>3</v>
      </c>
      <c r="BQ283" s="2">
        <v>2</v>
      </c>
      <c r="BR283" s="2">
        <v>6</v>
      </c>
      <c r="BS283" s="2">
        <v>2</v>
      </c>
      <c r="BT283" s="2">
        <v>5</v>
      </c>
      <c r="BV283" s="2">
        <f t="shared" si="74"/>
        <v>27.5</v>
      </c>
      <c r="BW283" s="2">
        <f t="shared" si="75"/>
        <v>9</v>
      </c>
      <c r="BX283" s="2">
        <f t="shared" si="76"/>
        <v>6</v>
      </c>
      <c r="BY283" s="2">
        <f t="shared" si="77"/>
        <v>7</v>
      </c>
      <c r="BZ283" s="2">
        <f t="shared" si="78"/>
        <v>16</v>
      </c>
      <c r="CA283" s="2">
        <f t="shared" si="79"/>
        <v>3</v>
      </c>
      <c r="CB283" s="2">
        <f t="shared" si="80"/>
        <v>3</v>
      </c>
      <c r="CC283" s="2">
        <f t="shared" si="81"/>
        <v>2</v>
      </c>
      <c r="CD283" s="2">
        <f t="shared" si="82"/>
        <v>16</v>
      </c>
      <c r="CE283" s="2">
        <f t="shared" si="83"/>
        <v>10</v>
      </c>
      <c r="CF283" s="2">
        <f t="shared" si="84"/>
        <v>8</v>
      </c>
      <c r="CG283" s="2">
        <f t="shared" si="85"/>
        <v>1</v>
      </c>
      <c r="CH283" s="2">
        <f t="shared" si="89"/>
        <v>4</v>
      </c>
      <c r="CI283" s="2">
        <f t="shared" si="86"/>
        <v>2</v>
      </c>
      <c r="CJ283" s="2">
        <f t="shared" si="87"/>
        <v>9</v>
      </c>
      <c r="CK283" s="2">
        <f>55+IF(抽出データ!BJ283=1,60,0)+IF(抽出データ!BK283=1,25,0)+IF(抽出データ!BM283=1,5,0)+IF(抽出データ!BL283=1,5,0)+IF(抽出データ!BN283=1,5,0)</f>
        <v>115</v>
      </c>
      <c r="CL283" s="2">
        <f>(80+IF(抽出データ!BR283=1,12,0)+IF(SUM(抽出データ!BS283:BV283,抽出データ!CB283)&gt;1,22,IF(SUM(抽出データ!BS283:BV283,抽出データ!CB283)=1,11,0)))</f>
        <v>102</v>
      </c>
      <c r="CM283" s="2">
        <f>80+IF(抽出データ!CH283=1,40,0)+IF(抽出データ!CI283=1,20,0)+IF(抽出データ!CJ283=1,20,0)</f>
        <v>100</v>
      </c>
      <c r="CN283" s="2">
        <f>80+IF(抽出データ!CN283=1,10,0)+IF(抽出データ!CO283=1,5,0)+IF(抽出データ!CP283=1,10,0)+12</f>
        <v>102</v>
      </c>
      <c r="CO283" s="2">
        <f>IF(SUM(抽出データ!CT283:CW283)&gt;0,120,100)</f>
        <v>120</v>
      </c>
      <c r="CQ283" s="2">
        <f t="shared" si="88"/>
        <v>107.8</v>
      </c>
    </row>
    <row r="284" spans="1:95">
      <c r="A284" s="2">
        <v>2007</v>
      </c>
      <c r="B284" s="2">
        <v>870</v>
      </c>
      <c r="C284" s="2">
        <v>1</v>
      </c>
      <c r="D284" s="2">
        <f t="shared" si="72"/>
        <v>870</v>
      </c>
      <c r="E284" s="4" t="s">
        <v>248</v>
      </c>
      <c r="F284" s="2">
        <f>IF(抽出データ!S284-2&lt;0,0,抽出データ!S284-2)</f>
        <v>0</v>
      </c>
      <c r="G284" s="2">
        <f>IF(抽出データ!T284-2&lt;0,0,抽出データ!T284-2)</f>
        <v>0</v>
      </c>
      <c r="H284" s="2">
        <f>IF(抽出データ!U284-2&lt;0,0,抽出データ!U284-2)</f>
        <v>1</v>
      </c>
      <c r="I284" s="2">
        <f>IF(抽出データ!V284-2&lt;0,0,抽出データ!V284-2)</f>
        <v>1</v>
      </c>
      <c r="J284" s="2">
        <f>MIN(2,IF(抽出データ!W284-2&lt;0,0,抽出データ!W284-2))</f>
        <v>1</v>
      </c>
      <c r="K284" s="2">
        <f>IF(抽出データ!X284-2&lt;0,0,抽出データ!X284-2)</f>
        <v>0</v>
      </c>
      <c r="L284" s="2">
        <f>IF(抽出データ!Y284-2&lt;0,0,抽出データ!Y284-2)</f>
        <v>1</v>
      </c>
      <c r="M284" s="2">
        <f>IF(抽出データ!Z284-2&lt;0,0,抽出データ!Z284-2)</f>
        <v>0</v>
      </c>
      <c r="N284" s="2">
        <f>IF(抽出データ!AB284-2&lt;0,0,抽出データ!AB284-2)</f>
        <v>1</v>
      </c>
      <c r="O284" s="2">
        <f>IF(抽出データ!AC284-2&lt;0,0,抽出データ!AC284-2)</f>
        <v>2</v>
      </c>
      <c r="P284" s="2">
        <f>IF(抽出データ!AD284-2&lt;0,0,抽出データ!AD284-2)</f>
        <v>2</v>
      </c>
      <c r="Q284" s="2">
        <f>IF(抽出データ!AE284-2&lt;0,0,抽出データ!AE284-2)</f>
        <v>2</v>
      </c>
      <c r="R284" s="2">
        <f>IF(抽出データ!AF284-2&lt;0,0,抽出データ!AF284-2)</f>
        <v>1</v>
      </c>
      <c r="S284" s="2">
        <f>IF(抽出データ!AG284-2&lt;0,0,抽出データ!AG284-2)</f>
        <v>1</v>
      </c>
      <c r="T284" s="2">
        <f>IF(抽出データ!AH284-2&lt;0,0,抽出データ!AH284-2)</f>
        <v>1</v>
      </c>
      <c r="U284" s="2">
        <f>IF(抽出データ!AI284-2&lt;0,0,抽出データ!AI284-2)</f>
        <v>1</v>
      </c>
      <c r="V284" s="2">
        <f>IF(抽出データ!AJ284-2&lt;0,0,抽出データ!AJ284-2)</f>
        <v>0</v>
      </c>
      <c r="W284" s="2">
        <f>IF(抽出データ!AK284-2&lt;0,0,抽出データ!AK284-2)</f>
        <v>1</v>
      </c>
      <c r="X284" s="2">
        <f>IF(抽出データ!AL284-2&lt;0,0,抽出データ!AL284-2)</f>
        <v>2</v>
      </c>
      <c r="Y284" s="2">
        <f>IF(抽出データ!AM284-2&lt;0,0,抽出データ!AM284-2)</f>
        <v>2</v>
      </c>
      <c r="Z284" s="2">
        <f>IF(抽出データ!AN284-2&lt;0,0,抽出データ!AN284-2)</f>
        <v>0</v>
      </c>
      <c r="AA284" s="2">
        <f>IF(抽出データ!AO284-2&lt;0,0,抽出データ!AO284-2)</f>
        <v>2</v>
      </c>
      <c r="AB284" s="2">
        <f>IF(抽出データ!AP284-2&lt;0,0,抽出データ!AP284-2)</f>
        <v>2</v>
      </c>
      <c r="AC284" s="2">
        <f>IF(抽出データ!AQ284-2&lt;0,0,抽出データ!AQ284-2)</f>
        <v>2</v>
      </c>
      <c r="AD284" s="2">
        <f>IF(抽出データ!AR284-2&lt;=0,1,2)</f>
        <v>1</v>
      </c>
      <c r="AE284" s="2">
        <f>IF(抽出データ!AS284-2&lt;=0,1,2)</f>
        <v>1</v>
      </c>
      <c r="AF284" s="2">
        <f>IF(抽出データ!AT284-2&lt;=0,1,2)</f>
        <v>1</v>
      </c>
      <c r="AG284" s="2">
        <f>IF(抽出データ!AU284-2&lt;=0,1,2)</f>
        <v>2</v>
      </c>
      <c r="AH284" s="2">
        <f>IF(抽出データ!AV284-2&lt;=0,1,2)</f>
        <v>1</v>
      </c>
      <c r="AI284" s="2">
        <f>IF(抽出データ!AW284-2&lt;=0,1,2)</f>
        <v>1</v>
      </c>
      <c r="AJ284" s="2">
        <f>IF(抽出データ!AX284-2&lt;=0,1,2)</f>
        <v>1</v>
      </c>
      <c r="AK284" s="2">
        <f>IF(抽出データ!AY284-2&lt;=0,1,2)</f>
        <v>1</v>
      </c>
      <c r="AL284" s="2">
        <f>IF(抽出データ!AZ284-2&lt;0,0,抽出データ!AZ284-2)</f>
        <v>2</v>
      </c>
      <c r="AM284" s="2">
        <f>IF(抽出データ!BB284-2&lt;0,0,抽出データ!BB284-2)</f>
        <v>0</v>
      </c>
      <c r="AN284" s="2">
        <f>IF(抽出データ!BD284-2&lt;0,0,抽出データ!BD284-2)</f>
        <v>0</v>
      </c>
      <c r="AO284" s="2">
        <f>MIN(2,IF(抽出データ!BE284-2&lt;0,0,抽出データ!BE284-2))</f>
        <v>0</v>
      </c>
      <c r="AP284" s="2">
        <f>IF(抽出データ!BF284-2&lt;0,0,抽出データ!BF284-2)</f>
        <v>0</v>
      </c>
      <c r="AQ284" s="2">
        <f>IF(抽出データ!BG284-2&lt;0,0,抽出データ!BG284-2)</f>
        <v>0</v>
      </c>
      <c r="AR284" s="2">
        <f>IF(抽出データ!BH284-2&lt;0,0,抽出データ!BH284-2)</f>
        <v>1</v>
      </c>
      <c r="AS284" s="2">
        <f t="shared" si="73"/>
        <v>0</v>
      </c>
      <c r="AT284" s="2">
        <f>IF(抽出データ!DB284-2&lt;=0,1,2)</f>
        <v>1</v>
      </c>
      <c r="AU284" s="2">
        <f>IF(抽出データ!DD284-2&lt;0,0,抽出データ!DD284-2)</f>
        <v>1</v>
      </c>
      <c r="AV284" s="2">
        <f>IF(抽出データ!DE284-2&lt;0,0,抽出データ!DE284-2)</f>
        <v>1</v>
      </c>
      <c r="AW284" s="2">
        <f>IF(抽出データ!DF284-2&lt;0,0,IF(抽出データ!DF284&gt;3,2,1))</f>
        <v>1</v>
      </c>
      <c r="AX284" s="2">
        <f>IF(抽出データ!DG284-2&lt;=0,1,2)</f>
        <v>1</v>
      </c>
      <c r="AY284" s="8">
        <v>4</v>
      </c>
      <c r="AZ284" s="2">
        <v>3</v>
      </c>
      <c r="BA284" s="2">
        <v>2</v>
      </c>
      <c r="BB284" s="2">
        <v>1</v>
      </c>
      <c r="BC284" s="2">
        <v>0</v>
      </c>
      <c r="BD284" s="2">
        <v>0</v>
      </c>
      <c r="BE284" s="2">
        <v>1</v>
      </c>
      <c r="BF284" s="2">
        <v>0</v>
      </c>
      <c r="BG284" s="2">
        <v>0</v>
      </c>
      <c r="BH284" s="2">
        <v>0</v>
      </c>
      <c r="BI284" s="4" t="s">
        <v>445</v>
      </c>
      <c r="BJ284" s="2">
        <v>1</v>
      </c>
      <c r="BK284" s="2">
        <v>90</v>
      </c>
      <c r="BL284" s="2">
        <v>1</v>
      </c>
      <c r="BM284" s="2">
        <v>10000</v>
      </c>
      <c r="BO284" s="2">
        <v>5</v>
      </c>
      <c r="BP284" s="2">
        <v>2</v>
      </c>
      <c r="BQ284" s="2">
        <v>2</v>
      </c>
      <c r="BR284" s="2">
        <v>2</v>
      </c>
      <c r="BS284" s="2">
        <v>2</v>
      </c>
      <c r="BT284" s="2">
        <v>3</v>
      </c>
      <c r="BV284" s="2">
        <f t="shared" si="74"/>
        <v>48</v>
      </c>
      <c r="BW284" s="2">
        <f t="shared" si="75"/>
        <v>21</v>
      </c>
      <c r="BX284" s="2">
        <f t="shared" si="76"/>
        <v>10</v>
      </c>
      <c r="BY284" s="2">
        <f t="shared" si="77"/>
        <v>11</v>
      </c>
      <c r="BZ284" s="2">
        <f t="shared" si="78"/>
        <v>30</v>
      </c>
      <c r="CA284" s="2">
        <f t="shared" si="79"/>
        <v>10</v>
      </c>
      <c r="CB284" s="2">
        <f t="shared" si="80"/>
        <v>7</v>
      </c>
      <c r="CC284" s="2">
        <f t="shared" si="81"/>
        <v>14</v>
      </c>
      <c r="CD284" s="2">
        <f t="shared" si="82"/>
        <v>14</v>
      </c>
      <c r="CE284" s="2">
        <f t="shared" si="83"/>
        <v>15</v>
      </c>
      <c r="CF284" s="2">
        <f t="shared" si="84"/>
        <v>10</v>
      </c>
      <c r="CG284" s="2">
        <f t="shared" si="85"/>
        <v>18</v>
      </c>
      <c r="CH284" s="2">
        <f t="shared" si="89"/>
        <v>4</v>
      </c>
      <c r="CI284" s="2">
        <f t="shared" si="86"/>
        <v>6</v>
      </c>
      <c r="CJ284" s="2">
        <f t="shared" si="87"/>
        <v>22</v>
      </c>
      <c r="CK284" s="2">
        <f>55+IF(抽出データ!BJ284=1,60,0)+IF(抽出データ!BK284=1,25,0)+IF(抽出データ!BM284=1,5,0)+IF(抽出データ!BL284=1,5,0)+IF(抽出データ!BN284=1,5,0)</f>
        <v>55</v>
      </c>
      <c r="CL284" s="2">
        <f>(80+IF(抽出データ!BR284=1,12,0)+IF(SUM(抽出データ!BS284:BV284,抽出データ!CB284)&gt;1,22,IF(SUM(抽出データ!BS284:BV284,抽出データ!CB284)=1,11,0)))</f>
        <v>102</v>
      </c>
      <c r="CM284" s="2">
        <f>80+IF(抽出データ!CH284=1,40,0)+IF(抽出データ!CI284=1,20,0)+IF(抽出データ!CJ284=1,20,0)</f>
        <v>80</v>
      </c>
      <c r="CN284" s="2">
        <f>80+IF(抽出データ!CN284=1,10,0)+IF(抽出データ!CO284=1,5,0)+IF(抽出データ!CP284=1,10,0)+12</f>
        <v>92</v>
      </c>
      <c r="CO284" s="2">
        <f>IF(SUM(抽出データ!CT284:CW284)&gt;0,120,100)</f>
        <v>100</v>
      </c>
      <c r="CQ284" s="2">
        <f t="shared" si="88"/>
        <v>78.8</v>
      </c>
    </row>
    <row r="285" spans="1:95">
      <c r="A285" s="2">
        <v>1997</v>
      </c>
      <c r="B285" s="2">
        <v>500</v>
      </c>
      <c r="C285" s="2">
        <v>5</v>
      </c>
      <c r="D285" s="2">
        <f t="shared" si="72"/>
        <v>100</v>
      </c>
      <c r="E285" s="4" t="s">
        <v>249</v>
      </c>
      <c r="F285" s="2">
        <f>IF(抽出データ!S285-2&lt;0,0,抽出データ!S285-2)</f>
        <v>0</v>
      </c>
      <c r="G285" s="2">
        <f>IF(抽出データ!T285-2&lt;0,0,抽出データ!T285-2)</f>
        <v>0</v>
      </c>
      <c r="H285" s="2">
        <f>IF(抽出データ!U285-2&lt;0,0,抽出データ!U285-2)</f>
        <v>0</v>
      </c>
      <c r="I285" s="2">
        <f>IF(抽出データ!V285-2&lt;0,0,抽出データ!V285-2)</f>
        <v>0</v>
      </c>
      <c r="J285" s="2">
        <f>MIN(2,IF(抽出データ!W285-2&lt;0,0,抽出データ!W285-2))</f>
        <v>0</v>
      </c>
      <c r="K285" s="2">
        <f>IF(抽出データ!X285-2&lt;0,0,抽出データ!X285-2)</f>
        <v>0</v>
      </c>
      <c r="L285" s="2">
        <f>IF(抽出データ!Y285-2&lt;0,0,抽出データ!Y285-2)</f>
        <v>0</v>
      </c>
      <c r="M285" s="2">
        <f>IF(抽出データ!Z285-2&lt;0,0,抽出データ!Z285-2)</f>
        <v>2</v>
      </c>
      <c r="N285" s="2">
        <f>IF(抽出データ!AB285-2&lt;0,0,抽出データ!AB285-2)</f>
        <v>0</v>
      </c>
      <c r="O285" s="2">
        <f>IF(抽出データ!AC285-2&lt;0,0,抽出データ!AC285-2)</f>
        <v>1</v>
      </c>
      <c r="P285" s="2">
        <f>IF(抽出データ!AD285-2&lt;0,0,抽出データ!AD285-2)</f>
        <v>1</v>
      </c>
      <c r="Q285" s="2">
        <f>IF(抽出データ!AE285-2&lt;0,0,抽出データ!AE285-2)</f>
        <v>0</v>
      </c>
      <c r="R285" s="2">
        <f>IF(抽出データ!AF285-2&lt;0,0,抽出データ!AF285-2)</f>
        <v>1</v>
      </c>
      <c r="S285" s="2">
        <f>IF(抽出データ!AG285-2&lt;0,0,抽出データ!AG285-2)</f>
        <v>0</v>
      </c>
      <c r="T285" s="2">
        <f>IF(抽出データ!AH285-2&lt;0,0,抽出データ!AH285-2)</f>
        <v>0</v>
      </c>
      <c r="U285" s="2">
        <f>IF(抽出データ!AI285-2&lt;0,0,抽出データ!AI285-2)</f>
        <v>0</v>
      </c>
      <c r="V285" s="2">
        <f>IF(抽出データ!AJ285-2&lt;0,0,抽出データ!AJ285-2)</f>
        <v>1</v>
      </c>
      <c r="W285" s="2">
        <f>IF(抽出データ!AK285-2&lt;0,0,抽出データ!AK285-2)</f>
        <v>0</v>
      </c>
      <c r="X285" s="2">
        <f>IF(抽出データ!AL285-2&lt;0,0,抽出データ!AL285-2)</f>
        <v>0</v>
      </c>
      <c r="Y285" s="2">
        <f>IF(抽出データ!AM285-2&lt;0,0,抽出データ!AM285-2)</f>
        <v>0</v>
      </c>
      <c r="Z285" s="2">
        <f>IF(抽出データ!AN285-2&lt;0,0,抽出データ!AN285-2)</f>
        <v>0</v>
      </c>
      <c r="AA285" s="2">
        <f>IF(抽出データ!AO285-2&lt;0,0,抽出データ!AO285-2)</f>
        <v>1</v>
      </c>
      <c r="AB285" s="2">
        <f>IF(抽出データ!AP285-2&lt;0,0,抽出データ!AP285-2)</f>
        <v>1</v>
      </c>
      <c r="AC285" s="2">
        <f>IF(抽出データ!AQ285-2&lt;0,0,抽出データ!AQ285-2)</f>
        <v>1</v>
      </c>
      <c r="AD285" s="2">
        <f>IF(抽出データ!AR285-2&lt;=0,1,2)</f>
        <v>1</v>
      </c>
      <c r="AE285" s="2">
        <f>IF(抽出データ!AS285-2&lt;=0,1,2)</f>
        <v>1</v>
      </c>
      <c r="AF285" s="2">
        <f>IF(抽出データ!AT285-2&lt;=0,1,2)</f>
        <v>1</v>
      </c>
      <c r="AG285" s="2">
        <f>IF(抽出データ!AU285-2&lt;=0,1,2)</f>
        <v>1</v>
      </c>
      <c r="AH285" s="2">
        <f>IF(抽出データ!AV285-2&lt;=0,1,2)</f>
        <v>1</v>
      </c>
      <c r="AI285" s="2">
        <f>IF(抽出データ!AW285-2&lt;=0,1,2)</f>
        <v>1</v>
      </c>
      <c r="AJ285" s="2">
        <f>IF(抽出データ!AX285-2&lt;=0,1,2)</f>
        <v>1</v>
      </c>
      <c r="AK285" s="2">
        <f>IF(抽出データ!AY285-2&lt;=0,1,2)</f>
        <v>1</v>
      </c>
      <c r="AL285" s="2">
        <f>IF(抽出データ!AZ285-2&lt;0,0,抽出データ!AZ285-2)</f>
        <v>0</v>
      </c>
      <c r="AM285" s="2">
        <f>IF(抽出データ!BB285-2&lt;0,0,抽出データ!BB285-2)</f>
        <v>0</v>
      </c>
      <c r="AN285" s="2">
        <f>IF(抽出データ!BD285-2&lt;0,0,抽出データ!BD285-2)</f>
        <v>0</v>
      </c>
      <c r="AO285" s="2">
        <f>MIN(2,IF(抽出データ!BE285-2&lt;0,0,抽出データ!BE285-2))</f>
        <v>0</v>
      </c>
      <c r="AP285" s="2">
        <f>IF(抽出データ!BF285-2&lt;0,0,抽出データ!BF285-2)</f>
        <v>0</v>
      </c>
      <c r="AQ285" s="2">
        <f>IF(抽出データ!BG285-2&lt;0,0,抽出データ!BG285-2)</f>
        <v>0</v>
      </c>
      <c r="AR285" s="2">
        <f>IF(抽出データ!BH285-2&lt;0,0,抽出データ!BH285-2)</f>
        <v>0</v>
      </c>
      <c r="AS285" s="2">
        <f t="shared" si="73"/>
        <v>0</v>
      </c>
      <c r="AT285" s="2">
        <f>IF(抽出データ!DB285-2&lt;=0,1,2)</f>
        <v>1</v>
      </c>
      <c r="AU285" s="2">
        <f>IF(抽出データ!DD285-2&lt;0,0,抽出データ!DD285-2)</f>
        <v>0</v>
      </c>
      <c r="AV285" s="2">
        <f>IF(抽出データ!DE285-2&lt;0,0,抽出データ!DE285-2)</f>
        <v>0</v>
      </c>
      <c r="AW285" s="2">
        <f>IF(抽出データ!DF285-2&lt;0,0,IF(抽出データ!DF285&gt;3,2,1))</f>
        <v>1</v>
      </c>
      <c r="AX285" s="2">
        <f>IF(抽出データ!DG285-2&lt;=0,1,2)</f>
        <v>1</v>
      </c>
      <c r="AY285" s="8">
        <v>2</v>
      </c>
      <c r="AZ285" s="2">
        <v>2</v>
      </c>
      <c r="BA285" s="2">
        <v>3</v>
      </c>
      <c r="BI285" s="4" t="s">
        <v>445</v>
      </c>
      <c r="BJ285" s="2">
        <v>2</v>
      </c>
      <c r="BL285" s="2">
        <v>3</v>
      </c>
      <c r="BO285" s="2">
        <v>3</v>
      </c>
      <c r="BP285" s="2">
        <v>4</v>
      </c>
      <c r="BQ285" s="2">
        <v>4</v>
      </c>
      <c r="BR285" s="2">
        <v>4</v>
      </c>
      <c r="BS285" s="2">
        <v>4</v>
      </c>
      <c r="BT285" s="2">
        <v>4</v>
      </c>
      <c r="BV285" s="2">
        <f t="shared" si="74"/>
        <v>20</v>
      </c>
      <c r="BW285" s="2">
        <f t="shared" si="75"/>
        <v>7</v>
      </c>
      <c r="BX285" s="2">
        <f t="shared" si="76"/>
        <v>7</v>
      </c>
      <c r="BY285" s="2">
        <f t="shared" si="77"/>
        <v>6</v>
      </c>
      <c r="BZ285" s="2">
        <f t="shared" si="78"/>
        <v>13</v>
      </c>
      <c r="CA285" s="2">
        <f t="shared" si="79"/>
        <v>5</v>
      </c>
      <c r="CB285" s="2">
        <f t="shared" si="80"/>
        <v>4</v>
      </c>
      <c r="CC285" s="2">
        <f t="shared" si="81"/>
        <v>5</v>
      </c>
      <c r="CD285" s="2">
        <f t="shared" si="82"/>
        <v>8</v>
      </c>
      <c r="CE285" s="2">
        <f t="shared" si="83"/>
        <v>8</v>
      </c>
      <c r="CF285" s="2">
        <f t="shared" si="84"/>
        <v>6</v>
      </c>
      <c r="CG285" s="2">
        <f t="shared" si="85"/>
        <v>5</v>
      </c>
      <c r="CH285" s="2">
        <f t="shared" si="89"/>
        <v>3</v>
      </c>
      <c r="CI285" s="2">
        <f t="shared" si="86"/>
        <v>3</v>
      </c>
      <c r="CJ285" s="2">
        <f t="shared" si="87"/>
        <v>6</v>
      </c>
      <c r="CK285" s="2">
        <f>55+IF(抽出データ!BJ285=1,60,0)+IF(抽出データ!BK285=1,25,0)+IF(抽出データ!BM285=1,5,0)+IF(抽出データ!BL285=1,5,0)+IF(抽出データ!BN285=1,5,0)</f>
        <v>80</v>
      </c>
      <c r="CL285" s="2">
        <f>(80+IF(抽出データ!BR285=1,12,0)+IF(SUM(抽出データ!BS285:BV285,抽出データ!CB285)&gt;1,22,IF(SUM(抽出データ!BS285:BV285,抽出データ!CB285)=1,11,0)))</f>
        <v>91</v>
      </c>
      <c r="CM285" s="2">
        <f>80+IF(抽出データ!CH285=1,40,0)+IF(抽出データ!CI285=1,20,0)+IF(抽出データ!CJ285=1,20,0)</f>
        <v>100</v>
      </c>
      <c r="CN285" s="2">
        <f>80+IF(抽出データ!CN285=1,10,0)+IF(抽出データ!CO285=1,5,0)+IF(抽出データ!CP285=1,10,0)+12</f>
        <v>92</v>
      </c>
      <c r="CO285" s="2">
        <f>IF(SUM(抽出データ!CT285:CW285)&gt;0,120,100)</f>
        <v>100</v>
      </c>
      <c r="CQ285" s="2">
        <f t="shared" si="88"/>
        <v>88.5</v>
      </c>
    </row>
    <row r="286" spans="1:95">
      <c r="A286" s="2">
        <v>2000</v>
      </c>
      <c r="B286" s="2">
        <v>1800</v>
      </c>
      <c r="C286" s="2">
        <v>10</v>
      </c>
      <c r="D286" s="2">
        <f t="shared" si="72"/>
        <v>180</v>
      </c>
      <c r="E286" s="4" t="s">
        <v>36</v>
      </c>
      <c r="F286" s="2">
        <f>IF(抽出データ!S286-2&lt;0,0,抽出データ!S286-2)</f>
        <v>2</v>
      </c>
      <c r="G286" s="2">
        <f>IF(抽出データ!T286-2&lt;0,0,抽出データ!T286-2)</f>
        <v>1</v>
      </c>
      <c r="H286" s="2">
        <f>IF(抽出データ!U286-2&lt;0,0,抽出データ!U286-2)</f>
        <v>2</v>
      </c>
      <c r="I286" s="2">
        <f>IF(抽出データ!V286-2&lt;0,0,抽出データ!V286-2)</f>
        <v>2</v>
      </c>
      <c r="J286" s="2">
        <f>MIN(2,IF(抽出データ!W286-2&lt;0,0,抽出データ!W286-2))</f>
        <v>1</v>
      </c>
      <c r="K286" s="2">
        <f>IF(抽出データ!X286-2&lt;0,0,抽出データ!X286-2)</f>
        <v>0</v>
      </c>
      <c r="L286" s="2">
        <f>IF(抽出データ!Y286-2&lt;0,0,抽出データ!Y286-2)</f>
        <v>2</v>
      </c>
      <c r="M286" s="2">
        <f>IF(抽出データ!Z286-2&lt;0,0,抽出データ!Z286-2)</f>
        <v>2</v>
      </c>
      <c r="N286" s="2">
        <f>IF(抽出データ!AB286-2&lt;0,0,抽出データ!AB286-2)</f>
        <v>2</v>
      </c>
      <c r="O286" s="2">
        <f>IF(抽出データ!AC286-2&lt;0,0,抽出データ!AC286-2)</f>
        <v>2</v>
      </c>
      <c r="P286" s="2">
        <f>IF(抽出データ!AD286-2&lt;0,0,抽出データ!AD286-2)</f>
        <v>2</v>
      </c>
      <c r="Q286" s="2">
        <f>IF(抽出データ!AE286-2&lt;0,0,抽出データ!AE286-2)</f>
        <v>2</v>
      </c>
      <c r="R286" s="2">
        <f>IF(抽出データ!AF286-2&lt;0,0,抽出データ!AF286-2)</f>
        <v>1</v>
      </c>
      <c r="S286" s="2">
        <f>IF(抽出データ!AG286-2&lt;0,0,抽出データ!AG286-2)</f>
        <v>1</v>
      </c>
      <c r="T286" s="2">
        <f>IF(抽出データ!AH286-2&lt;0,0,抽出データ!AH286-2)</f>
        <v>2</v>
      </c>
      <c r="U286" s="2">
        <f>IF(抽出データ!AI286-2&lt;0,0,抽出データ!AI286-2)</f>
        <v>2</v>
      </c>
      <c r="V286" s="2">
        <f>IF(抽出データ!AJ286-2&lt;0,0,抽出データ!AJ286-2)</f>
        <v>2</v>
      </c>
      <c r="W286" s="2">
        <f>IF(抽出データ!AK286-2&lt;0,0,抽出データ!AK286-2)</f>
        <v>2</v>
      </c>
      <c r="X286" s="2">
        <f>IF(抽出データ!AL286-2&lt;0,0,抽出データ!AL286-2)</f>
        <v>2</v>
      </c>
      <c r="Y286" s="2">
        <f>IF(抽出データ!AM286-2&lt;0,0,抽出データ!AM286-2)</f>
        <v>2</v>
      </c>
      <c r="Z286" s="2">
        <f>IF(抽出データ!AN286-2&lt;0,0,抽出データ!AN286-2)</f>
        <v>2</v>
      </c>
      <c r="AA286" s="2">
        <f>IF(抽出データ!AO286-2&lt;0,0,抽出データ!AO286-2)</f>
        <v>2</v>
      </c>
      <c r="AB286" s="2">
        <f>IF(抽出データ!AP286-2&lt;0,0,抽出データ!AP286-2)</f>
        <v>2</v>
      </c>
      <c r="AC286" s="2">
        <f>IF(抽出データ!AQ286-2&lt;0,0,抽出データ!AQ286-2)</f>
        <v>1</v>
      </c>
      <c r="AD286" s="2">
        <f>IF(抽出データ!AR286-2&lt;=0,1,2)</f>
        <v>1</v>
      </c>
      <c r="AE286" s="2">
        <f>IF(抽出データ!AS286-2&lt;=0,1,2)</f>
        <v>1</v>
      </c>
      <c r="AF286" s="2">
        <f>IF(抽出データ!AT286-2&lt;=0,1,2)</f>
        <v>1</v>
      </c>
      <c r="AG286" s="2">
        <f>IF(抽出データ!AU286-2&lt;=0,1,2)</f>
        <v>2</v>
      </c>
      <c r="AH286" s="2">
        <f>IF(抽出データ!AV286-2&lt;=0,1,2)</f>
        <v>1</v>
      </c>
      <c r="AI286" s="2">
        <f>IF(抽出データ!AW286-2&lt;=0,1,2)</f>
        <v>2</v>
      </c>
      <c r="AJ286" s="2">
        <f>IF(抽出データ!AX286-2&lt;=0,1,2)</f>
        <v>2</v>
      </c>
      <c r="AK286" s="2">
        <f>IF(抽出データ!AY286-2&lt;=0,1,2)</f>
        <v>1</v>
      </c>
      <c r="AL286" s="2">
        <f>IF(抽出データ!AZ286-2&lt;0,0,抽出データ!AZ286-2)</f>
        <v>2</v>
      </c>
      <c r="AM286" s="2">
        <f>IF(抽出データ!BB286-2&lt;0,0,抽出データ!BB286-2)</f>
        <v>1</v>
      </c>
      <c r="AN286" s="2">
        <f>IF(抽出データ!BD286-2&lt;0,0,抽出データ!BD286-2)</f>
        <v>2</v>
      </c>
      <c r="AO286" s="2">
        <f>MIN(2,IF(抽出データ!BE286-2&lt;0,0,抽出データ!BE286-2))</f>
        <v>1</v>
      </c>
      <c r="AP286" s="2">
        <f>IF(抽出データ!BF286-2&lt;0,0,抽出データ!BF286-2)</f>
        <v>2</v>
      </c>
      <c r="AQ286" s="2">
        <f>IF(抽出データ!BG286-2&lt;0,0,抽出データ!BG286-2)</f>
        <v>0</v>
      </c>
      <c r="AR286" s="2">
        <f>IF(抽出データ!BH286-2&lt;0,0,抽出データ!BH286-2)</f>
        <v>1</v>
      </c>
      <c r="AS286" s="2">
        <f t="shared" si="73"/>
        <v>2</v>
      </c>
      <c r="AT286" s="2">
        <f>IF(抽出データ!DB286-2&lt;=0,1,2)</f>
        <v>1</v>
      </c>
      <c r="AU286" s="2">
        <f>IF(抽出データ!DD286-2&lt;0,0,抽出データ!DD286-2)</f>
        <v>2</v>
      </c>
      <c r="AV286" s="2">
        <f>IF(抽出データ!DE286-2&lt;0,0,抽出データ!DE286-2)</f>
        <v>2</v>
      </c>
      <c r="AW286" s="2">
        <f>IF(抽出データ!DF286-2&lt;0,0,IF(抽出データ!DF286&gt;3,2,1))</f>
        <v>1</v>
      </c>
      <c r="AX286" s="2">
        <f>IF(抽出データ!DG286-2&lt;=0,1,2)</f>
        <v>2</v>
      </c>
      <c r="AY286" s="8">
        <v>5</v>
      </c>
      <c r="AZ286" s="2">
        <v>1</v>
      </c>
      <c r="BA286" s="2">
        <v>3</v>
      </c>
      <c r="BI286" s="4" t="s">
        <v>445</v>
      </c>
      <c r="BJ286" s="2">
        <v>1</v>
      </c>
      <c r="BK286" s="2">
        <v>100</v>
      </c>
      <c r="BL286" s="2">
        <v>1</v>
      </c>
      <c r="BM286" s="2">
        <v>18500</v>
      </c>
      <c r="BO286" s="2">
        <v>5</v>
      </c>
      <c r="BP286" s="2">
        <v>5</v>
      </c>
      <c r="BQ286" s="2">
        <v>4</v>
      </c>
      <c r="BR286" s="2">
        <v>4</v>
      </c>
      <c r="BS286" s="2">
        <v>3</v>
      </c>
      <c r="BT286" s="2">
        <v>3</v>
      </c>
      <c r="BV286" s="2">
        <f t="shared" si="74"/>
        <v>81</v>
      </c>
      <c r="BW286" s="2">
        <f t="shared" si="75"/>
        <v>37</v>
      </c>
      <c r="BX286" s="2">
        <f t="shared" si="76"/>
        <v>10</v>
      </c>
      <c r="BY286" s="2">
        <f t="shared" si="77"/>
        <v>21</v>
      </c>
      <c r="BZ286" s="2">
        <f t="shared" si="78"/>
        <v>36</v>
      </c>
      <c r="CA286" s="2">
        <f t="shared" si="79"/>
        <v>24</v>
      </c>
      <c r="CB286" s="2">
        <f t="shared" si="80"/>
        <v>13</v>
      </c>
      <c r="CC286" s="2">
        <f t="shared" si="81"/>
        <v>21</v>
      </c>
      <c r="CD286" s="2">
        <f t="shared" si="82"/>
        <v>22</v>
      </c>
      <c r="CE286" s="2">
        <f t="shared" si="83"/>
        <v>18</v>
      </c>
      <c r="CF286" s="2">
        <f t="shared" si="84"/>
        <v>12</v>
      </c>
      <c r="CG286" s="2">
        <f t="shared" si="85"/>
        <v>27</v>
      </c>
      <c r="CH286" s="2">
        <f t="shared" si="89"/>
        <v>8</v>
      </c>
      <c r="CI286" s="2">
        <f t="shared" si="86"/>
        <v>12</v>
      </c>
      <c r="CJ286" s="2">
        <f t="shared" si="87"/>
        <v>38</v>
      </c>
      <c r="CK286" s="2">
        <f>55+IF(抽出データ!BJ286=1,60,0)+IF(抽出データ!BK286=1,25,0)+IF(抽出データ!BM286=1,5,0)+IF(抽出データ!BL286=1,5,0)+IF(抽出データ!BN286=1,5,0)</f>
        <v>140</v>
      </c>
      <c r="CL286" s="2">
        <f>(80+IF(抽出データ!BR286=1,12,0)+IF(SUM(抽出データ!BS286:BV286,抽出データ!CB286)&gt;1,22,IF(SUM(抽出データ!BS286:BV286,抽出データ!CB286)=1,11,0)))</f>
        <v>92</v>
      </c>
      <c r="CM286" s="2">
        <f>80+IF(抽出データ!CH286=1,40,0)+IF(抽出データ!CI286=1,20,0)+IF(抽出データ!CJ286=1,20,0)</f>
        <v>120</v>
      </c>
      <c r="CN286" s="2">
        <f>80+IF(抽出データ!CN286=1,10,0)+IF(抽出データ!CO286=1,5,0)+IF(抽出データ!CP286=1,10,0)+12</f>
        <v>97</v>
      </c>
      <c r="CO286" s="2">
        <f>IF(SUM(抽出データ!CT286:CW286)&gt;0,120,100)</f>
        <v>100</v>
      </c>
      <c r="CQ286" s="2">
        <f t="shared" si="88"/>
        <v>116.3</v>
      </c>
    </row>
    <row r="287" spans="1:95">
      <c r="A287" s="2">
        <v>1960</v>
      </c>
      <c r="B287" s="2">
        <v>10000</v>
      </c>
      <c r="C287" s="2">
        <v>5</v>
      </c>
      <c r="D287" s="2">
        <f t="shared" si="72"/>
        <v>2000</v>
      </c>
      <c r="E287" s="4" t="s">
        <v>250</v>
      </c>
      <c r="F287" s="2">
        <f>IF(抽出データ!S287-2&lt;0,0,抽出データ!S287-2)</f>
        <v>0</v>
      </c>
      <c r="G287" s="2">
        <f>IF(抽出データ!T287-2&lt;0,0,抽出データ!T287-2)</f>
        <v>2</v>
      </c>
      <c r="H287" s="2">
        <f>IF(抽出データ!U287-2&lt;0,0,抽出データ!U287-2)</f>
        <v>2</v>
      </c>
      <c r="I287" s="2">
        <f>IF(抽出データ!V287-2&lt;0,0,抽出データ!V287-2)</f>
        <v>2</v>
      </c>
      <c r="J287" s="2">
        <f>MIN(2,IF(抽出データ!W287-2&lt;0,0,抽出データ!W287-2))</f>
        <v>2</v>
      </c>
      <c r="K287" s="2">
        <f>IF(抽出データ!X287-2&lt;0,0,抽出データ!X287-2)</f>
        <v>1</v>
      </c>
      <c r="L287" s="2">
        <f>IF(抽出データ!Y287-2&lt;0,0,抽出データ!Y287-2)</f>
        <v>1</v>
      </c>
      <c r="M287" s="2">
        <f>IF(抽出データ!Z287-2&lt;0,0,抽出データ!Z287-2)</f>
        <v>1</v>
      </c>
      <c r="N287" s="2">
        <f>IF(抽出データ!AB287-2&lt;0,0,抽出データ!AB287-2)</f>
        <v>1</v>
      </c>
      <c r="O287" s="2">
        <f>IF(抽出データ!AC287-2&lt;0,0,抽出データ!AC287-2)</f>
        <v>1</v>
      </c>
      <c r="P287" s="2">
        <f>IF(抽出データ!AD287-2&lt;0,0,抽出データ!AD287-2)</f>
        <v>1</v>
      </c>
      <c r="Q287" s="2">
        <f>IF(抽出データ!AE287-2&lt;0,0,抽出データ!AE287-2)</f>
        <v>1</v>
      </c>
      <c r="R287" s="2">
        <f>IF(抽出データ!AF287-2&lt;0,0,抽出データ!AF287-2)</f>
        <v>1</v>
      </c>
      <c r="S287" s="2">
        <f>IF(抽出データ!AG287-2&lt;0,0,抽出データ!AG287-2)</f>
        <v>1</v>
      </c>
      <c r="T287" s="2">
        <f>IF(抽出データ!AH287-2&lt;0,0,抽出データ!AH287-2)</f>
        <v>1</v>
      </c>
      <c r="U287" s="2">
        <f>IF(抽出データ!AI287-2&lt;0,0,抽出データ!AI287-2)</f>
        <v>1</v>
      </c>
      <c r="V287" s="2">
        <f>IF(抽出データ!AJ287-2&lt;0,0,抽出データ!AJ287-2)</f>
        <v>1</v>
      </c>
      <c r="W287" s="2">
        <f>IF(抽出データ!AK287-2&lt;0,0,抽出データ!AK287-2)</f>
        <v>1</v>
      </c>
      <c r="X287" s="2">
        <f>IF(抽出データ!AL287-2&lt;0,0,抽出データ!AL287-2)</f>
        <v>1</v>
      </c>
      <c r="Y287" s="2">
        <f>IF(抽出データ!AM287-2&lt;0,0,抽出データ!AM287-2)</f>
        <v>1</v>
      </c>
      <c r="Z287" s="2">
        <f>IF(抽出データ!AN287-2&lt;0,0,抽出データ!AN287-2)</f>
        <v>1</v>
      </c>
      <c r="AA287" s="2">
        <f>IF(抽出データ!AO287-2&lt;0,0,抽出データ!AO287-2)</f>
        <v>1</v>
      </c>
      <c r="AB287" s="2">
        <f>IF(抽出データ!AP287-2&lt;0,0,抽出データ!AP287-2)</f>
        <v>1</v>
      </c>
      <c r="AC287" s="2">
        <f>IF(抽出データ!AQ287-2&lt;0,0,抽出データ!AQ287-2)</f>
        <v>1</v>
      </c>
      <c r="AD287" s="2">
        <f>IF(抽出データ!AR287-2&lt;=0,1,2)</f>
        <v>2</v>
      </c>
      <c r="AE287" s="2">
        <f>IF(抽出データ!AS287-2&lt;=0,1,2)</f>
        <v>2</v>
      </c>
      <c r="AF287" s="2">
        <f>IF(抽出データ!AT287-2&lt;=0,1,2)</f>
        <v>2</v>
      </c>
      <c r="AG287" s="2">
        <f>IF(抽出データ!AU287-2&lt;=0,1,2)</f>
        <v>1</v>
      </c>
      <c r="AH287" s="2">
        <f>IF(抽出データ!AV287-2&lt;=0,1,2)</f>
        <v>2</v>
      </c>
      <c r="AI287" s="2">
        <f>IF(抽出データ!AW287-2&lt;=0,1,2)</f>
        <v>2</v>
      </c>
      <c r="AJ287" s="2">
        <f>IF(抽出データ!AX287-2&lt;=0,1,2)</f>
        <v>2</v>
      </c>
      <c r="AK287" s="2">
        <f>IF(抽出データ!AY287-2&lt;=0,1,2)</f>
        <v>2</v>
      </c>
      <c r="AL287" s="2">
        <f>IF(抽出データ!AZ287-2&lt;0,0,抽出データ!AZ287-2)</f>
        <v>1</v>
      </c>
      <c r="AM287" s="2">
        <f>IF(抽出データ!BB287-2&lt;0,0,抽出データ!BB287-2)</f>
        <v>1</v>
      </c>
      <c r="AN287" s="2">
        <f>IF(抽出データ!BD287-2&lt;0,0,抽出データ!BD287-2)</f>
        <v>2</v>
      </c>
      <c r="AO287" s="2">
        <f>MIN(2,IF(抽出データ!BE287-2&lt;0,0,抽出データ!BE287-2))</f>
        <v>2</v>
      </c>
      <c r="AP287" s="2">
        <f>IF(抽出データ!BF287-2&lt;0,0,抽出データ!BF287-2)</f>
        <v>1</v>
      </c>
      <c r="AQ287" s="2">
        <f>IF(抽出データ!BG287-2&lt;0,0,抽出データ!BG287-2)</f>
        <v>0</v>
      </c>
      <c r="AR287" s="2">
        <f>IF(抽出データ!BH287-2&lt;0,0,抽出データ!BH287-2)</f>
        <v>0</v>
      </c>
      <c r="AS287" s="2">
        <f t="shared" si="73"/>
        <v>0</v>
      </c>
      <c r="AT287" s="2">
        <f>IF(抽出データ!DB287-2&lt;=0,1,2)</f>
        <v>2</v>
      </c>
      <c r="AU287" s="2">
        <f>IF(抽出データ!DD287-2&lt;0,0,抽出データ!DD287-2)</f>
        <v>2</v>
      </c>
      <c r="AV287" s="2">
        <f>IF(抽出データ!DE287-2&lt;0,0,抽出データ!DE287-2)</f>
        <v>1</v>
      </c>
      <c r="AW287" s="2">
        <f>IF(抽出データ!DF287-2&lt;0,0,IF(抽出データ!DF287&gt;3,2,1))</f>
        <v>2</v>
      </c>
      <c r="AX287" s="2">
        <f>IF(抽出データ!DG287-2&lt;=0,1,2)</f>
        <v>2</v>
      </c>
      <c r="AY287" s="8">
        <v>5</v>
      </c>
      <c r="AZ287" s="2">
        <v>4</v>
      </c>
      <c r="BA287" s="2">
        <v>2</v>
      </c>
      <c r="BB287" s="2">
        <v>0</v>
      </c>
      <c r="BC287" s="2">
        <v>1</v>
      </c>
      <c r="BD287" s="2">
        <v>1</v>
      </c>
      <c r="BE287" s="2">
        <v>1</v>
      </c>
      <c r="BF287" s="2">
        <v>1</v>
      </c>
      <c r="BG287" s="2">
        <v>0</v>
      </c>
      <c r="BH287" s="2">
        <v>0</v>
      </c>
      <c r="BI287" s="4" t="s">
        <v>445</v>
      </c>
      <c r="BJ287" s="2">
        <v>1</v>
      </c>
      <c r="BK287" s="2">
        <v>20</v>
      </c>
      <c r="BL287" s="2">
        <v>1</v>
      </c>
      <c r="BM287" s="2">
        <v>20000</v>
      </c>
      <c r="BO287" s="2">
        <v>3</v>
      </c>
      <c r="BP287" s="2">
        <v>3</v>
      </c>
      <c r="BQ287" s="2">
        <v>4</v>
      </c>
      <c r="BR287" s="2">
        <v>3</v>
      </c>
      <c r="BS287" s="2">
        <v>5</v>
      </c>
      <c r="BT287" s="2">
        <v>4</v>
      </c>
      <c r="BV287" s="2">
        <f t="shared" si="74"/>
        <v>60.5</v>
      </c>
      <c r="BW287" s="2">
        <f t="shared" si="75"/>
        <v>26</v>
      </c>
      <c r="BX287" s="2">
        <f t="shared" si="76"/>
        <v>11</v>
      </c>
      <c r="BY287" s="2">
        <f t="shared" si="77"/>
        <v>21</v>
      </c>
      <c r="BZ287" s="2">
        <f t="shared" si="78"/>
        <v>33</v>
      </c>
      <c r="CA287" s="2">
        <f t="shared" si="79"/>
        <v>13</v>
      </c>
      <c r="CB287" s="2">
        <f t="shared" si="80"/>
        <v>13</v>
      </c>
      <c r="CC287" s="2">
        <f t="shared" si="81"/>
        <v>11</v>
      </c>
      <c r="CD287" s="2">
        <f t="shared" si="82"/>
        <v>26</v>
      </c>
      <c r="CE287" s="2">
        <f t="shared" si="83"/>
        <v>19</v>
      </c>
      <c r="CF287" s="2">
        <f t="shared" si="84"/>
        <v>13</v>
      </c>
      <c r="CG287" s="2">
        <f t="shared" si="85"/>
        <v>17</v>
      </c>
      <c r="CH287" s="2">
        <f t="shared" si="89"/>
        <v>7</v>
      </c>
      <c r="CI287" s="2">
        <f t="shared" si="86"/>
        <v>12</v>
      </c>
      <c r="CJ287" s="2">
        <f t="shared" si="87"/>
        <v>23.5</v>
      </c>
      <c r="CK287" s="2">
        <f>55+IF(抽出データ!BJ287=1,60,0)+IF(抽出データ!BK287=1,25,0)+IF(抽出データ!BM287=1,5,0)+IF(抽出データ!BL287=1,5,0)+IF(抽出データ!BN287=1,5,0)</f>
        <v>90</v>
      </c>
      <c r="CL287" s="2">
        <f>(80+IF(抽出データ!BR287=1,12,0)+IF(SUM(抽出データ!BS287:BV287,抽出データ!CB287)&gt;1,22,IF(SUM(抽出データ!BS287:BV287,抽出データ!CB287)=1,11,0)))</f>
        <v>102</v>
      </c>
      <c r="CM287" s="2">
        <f>80+IF(抽出データ!CH287=1,40,0)+IF(抽出データ!CI287=1,20,0)+IF(抽出データ!CJ287=1,20,0)</f>
        <v>100</v>
      </c>
      <c r="CN287" s="2">
        <f>80+IF(抽出データ!CN287=1,10,0)+IF(抽出データ!CO287=1,5,0)+IF(抽出データ!CP287=1,10,0)+12</f>
        <v>97</v>
      </c>
      <c r="CO287" s="2">
        <f>IF(SUM(抽出データ!CT287:CW287)&gt;0,120,100)</f>
        <v>100</v>
      </c>
      <c r="CQ287" s="2">
        <f t="shared" si="88"/>
        <v>96.3</v>
      </c>
    </row>
    <row r="288" spans="1:95">
      <c r="A288" s="2">
        <v>1986</v>
      </c>
      <c r="B288" s="2">
        <v>600</v>
      </c>
      <c r="C288" s="2">
        <v>6</v>
      </c>
      <c r="D288" s="2">
        <f t="shared" si="72"/>
        <v>100</v>
      </c>
      <c r="E288" s="4" t="s">
        <v>251</v>
      </c>
      <c r="F288" s="2">
        <f>IF(抽出データ!S288-2&lt;0,0,抽出データ!S288-2)</f>
        <v>2</v>
      </c>
      <c r="G288" s="2">
        <f>IF(抽出データ!T288-2&lt;0,0,抽出データ!T288-2)</f>
        <v>1</v>
      </c>
      <c r="H288" s="2">
        <f>IF(抽出データ!U288-2&lt;0,0,抽出データ!U288-2)</f>
        <v>1</v>
      </c>
      <c r="I288" s="2">
        <f>IF(抽出データ!V288-2&lt;0,0,抽出データ!V288-2)</f>
        <v>1</v>
      </c>
      <c r="J288" s="2">
        <f>MIN(2,IF(抽出データ!W288-2&lt;0,0,抽出データ!W288-2))</f>
        <v>2</v>
      </c>
      <c r="K288" s="2">
        <f>IF(抽出データ!X288-2&lt;0,0,抽出データ!X288-2)</f>
        <v>1</v>
      </c>
      <c r="L288" s="2">
        <f>IF(抽出データ!Y288-2&lt;0,0,抽出データ!Y288-2)</f>
        <v>1</v>
      </c>
      <c r="M288" s="2">
        <f>IF(抽出データ!Z288-2&lt;0,0,抽出データ!Z288-2)</f>
        <v>2</v>
      </c>
      <c r="N288" s="2">
        <f>IF(抽出データ!AB288-2&lt;0,0,抽出データ!AB288-2)</f>
        <v>2</v>
      </c>
      <c r="O288" s="2">
        <f>IF(抽出データ!AC288-2&lt;0,0,抽出データ!AC288-2)</f>
        <v>2</v>
      </c>
      <c r="P288" s="2">
        <f>IF(抽出データ!AD288-2&lt;0,0,抽出データ!AD288-2)</f>
        <v>2</v>
      </c>
      <c r="Q288" s="2">
        <f>IF(抽出データ!AE288-2&lt;0,0,抽出データ!AE288-2)</f>
        <v>2</v>
      </c>
      <c r="R288" s="2">
        <f>IF(抽出データ!AF288-2&lt;0,0,抽出データ!AF288-2)</f>
        <v>1</v>
      </c>
      <c r="S288" s="2">
        <f>IF(抽出データ!AG288-2&lt;0,0,抽出データ!AG288-2)</f>
        <v>1</v>
      </c>
      <c r="T288" s="2">
        <f>IF(抽出データ!AH288-2&lt;0,0,抽出データ!AH288-2)</f>
        <v>1</v>
      </c>
      <c r="U288" s="2">
        <f>IF(抽出データ!AI288-2&lt;0,0,抽出データ!AI288-2)</f>
        <v>1</v>
      </c>
      <c r="V288" s="2">
        <f>IF(抽出データ!AJ288-2&lt;0,0,抽出データ!AJ288-2)</f>
        <v>1</v>
      </c>
      <c r="W288" s="2">
        <f>IF(抽出データ!AK288-2&lt;0,0,抽出データ!AK288-2)</f>
        <v>2</v>
      </c>
      <c r="X288" s="2">
        <f>IF(抽出データ!AL288-2&lt;0,0,抽出データ!AL288-2)</f>
        <v>1</v>
      </c>
      <c r="Y288" s="2">
        <f>IF(抽出データ!AM288-2&lt;0,0,抽出データ!AM288-2)</f>
        <v>2</v>
      </c>
      <c r="Z288" s="2">
        <f>IF(抽出データ!AN288-2&lt;0,0,抽出データ!AN288-2)</f>
        <v>2</v>
      </c>
      <c r="AA288" s="2">
        <f>IF(抽出データ!AO288-2&lt;0,0,抽出データ!AO288-2)</f>
        <v>2</v>
      </c>
      <c r="AB288" s="2">
        <f>IF(抽出データ!AP288-2&lt;0,0,抽出データ!AP288-2)</f>
        <v>2</v>
      </c>
      <c r="AC288" s="2">
        <f>IF(抽出データ!AQ288-2&lt;0,0,抽出データ!AQ288-2)</f>
        <v>2</v>
      </c>
      <c r="AD288" s="2">
        <f>IF(抽出データ!AR288-2&lt;=0,1,2)</f>
        <v>1</v>
      </c>
      <c r="AE288" s="2">
        <f>IF(抽出データ!AS288-2&lt;=0,1,2)</f>
        <v>2</v>
      </c>
      <c r="AF288" s="2">
        <f>IF(抽出データ!AT288-2&lt;=0,1,2)</f>
        <v>2</v>
      </c>
      <c r="AG288" s="2">
        <f>IF(抽出データ!AU288-2&lt;=0,1,2)</f>
        <v>2</v>
      </c>
      <c r="AH288" s="2">
        <f>IF(抽出データ!AV288-2&lt;=0,1,2)</f>
        <v>1</v>
      </c>
      <c r="AI288" s="2">
        <f>IF(抽出データ!AW288-2&lt;=0,1,2)</f>
        <v>1</v>
      </c>
      <c r="AJ288" s="2">
        <f>IF(抽出データ!AX288-2&lt;=0,1,2)</f>
        <v>1</v>
      </c>
      <c r="AK288" s="2">
        <f>IF(抽出データ!AY288-2&lt;=0,1,2)</f>
        <v>1</v>
      </c>
      <c r="AL288" s="2">
        <f>IF(抽出データ!AZ288-2&lt;0,0,抽出データ!AZ288-2)</f>
        <v>1</v>
      </c>
      <c r="AM288" s="2">
        <f>IF(抽出データ!BB288-2&lt;0,0,抽出データ!BB288-2)</f>
        <v>1</v>
      </c>
      <c r="AN288" s="2">
        <f>IF(抽出データ!BD288-2&lt;0,0,抽出データ!BD288-2)</f>
        <v>1</v>
      </c>
      <c r="AO288" s="2">
        <f>MIN(2,IF(抽出データ!BE288-2&lt;0,0,抽出データ!BE288-2))</f>
        <v>0</v>
      </c>
      <c r="AP288" s="2">
        <f>IF(抽出データ!BF288-2&lt;0,0,抽出データ!BF288-2)</f>
        <v>1</v>
      </c>
      <c r="AQ288" s="2">
        <f>IF(抽出データ!BG288-2&lt;0,0,抽出データ!BG288-2)</f>
        <v>1</v>
      </c>
      <c r="AR288" s="2">
        <f>IF(抽出データ!BH288-2&lt;0,0,抽出データ!BH288-2)</f>
        <v>1</v>
      </c>
      <c r="AS288" s="2">
        <f t="shared" si="73"/>
        <v>0</v>
      </c>
      <c r="AT288" s="2">
        <f>IF(抽出データ!DB288-2&lt;=0,1,2)</f>
        <v>1</v>
      </c>
      <c r="AU288" s="2">
        <f>IF(抽出データ!DD288-2&lt;0,0,抽出データ!DD288-2)</f>
        <v>1</v>
      </c>
      <c r="AV288" s="2">
        <f>IF(抽出データ!DE288-2&lt;0,0,抽出データ!DE288-2)</f>
        <v>1</v>
      </c>
      <c r="AW288" s="2">
        <f>IF(抽出データ!DF288-2&lt;0,0,IF(抽出データ!DF288&gt;3,2,1))</f>
        <v>2</v>
      </c>
      <c r="AX288" s="2">
        <f>IF(抽出データ!DG288-2&lt;=0,1,2)</f>
        <v>2</v>
      </c>
      <c r="AY288" s="8">
        <v>4</v>
      </c>
      <c r="AZ288" s="2">
        <v>3</v>
      </c>
      <c r="BA288" s="2">
        <v>3</v>
      </c>
      <c r="BI288" s="4" t="s">
        <v>445</v>
      </c>
      <c r="BJ288" s="2">
        <v>1</v>
      </c>
      <c r="BK288" s="2">
        <v>100</v>
      </c>
      <c r="BL288" s="2">
        <v>3</v>
      </c>
      <c r="BO288" s="2">
        <v>4</v>
      </c>
      <c r="BP288" s="2">
        <v>4</v>
      </c>
      <c r="BQ288" s="2">
        <v>4</v>
      </c>
      <c r="BR288" s="2">
        <v>4</v>
      </c>
      <c r="BS288" s="2">
        <v>4</v>
      </c>
      <c r="BT288" s="2">
        <v>4</v>
      </c>
      <c r="BV288" s="2">
        <f t="shared" si="74"/>
        <v>63.5</v>
      </c>
      <c r="BW288" s="2">
        <f t="shared" si="75"/>
        <v>32</v>
      </c>
      <c r="BX288" s="2">
        <f t="shared" si="76"/>
        <v>12</v>
      </c>
      <c r="BY288" s="2">
        <f t="shared" si="77"/>
        <v>15</v>
      </c>
      <c r="BZ288" s="2">
        <f t="shared" si="78"/>
        <v>35</v>
      </c>
      <c r="CA288" s="2">
        <f t="shared" si="79"/>
        <v>18</v>
      </c>
      <c r="CB288" s="2">
        <f t="shared" si="80"/>
        <v>11</v>
      </c>
      <c r="CC288" s="2">
        <f t="shared" si="81"/>
        <v>18</v>
      </c>
      <c r="CD288" s="2">
        <f t="shared" si="82"/>
        <v>21</v>
      </c>
      <c r="CE288" s="2">
        <f t="shared" si="83"/>
        <v>18</v>
      </c>
      <c r="CF288" s="2">
        <f t="shared" si="84"/>
        <v>11</v>
      </c>
      <c r="CG288" s="2">
        <f t="shared" si="85"/>
        <v>22</v>
      </c>
      <c r="CH288" s="2">
        <f t="shared" si="89"/>
        <v>6</v>
      </c>
      <c r="CI288" s="2">
        <f t="shared" si="86"/>
        <v>10</v>
      </c>
      <c r="CJ288" s="2">
        <f t="shared" si="87"/>
        <v>28.5</v>
      </c>
      <c r="CK288" s="2">
        <f>55+IF(抽出データ!BJ288=1,60,0)+IF(抽出データ!BK288=1,25,0)+IF(抽出データ!BM288=1,5,0)+IF(抽出データ!BL288=1,5,0)+IF(抽出データ!BN288=1,5,0)</f>
        <v>60</v>
      </c>
      <c r="CL288" s="2">
        <f>(80+IF(抽出データ!BR288=1,12,0)+IF(SUM(抽出データ!BS288:BV288,抽出データ!CB288)&gt;1,22,IF(SUM(抽出データ!BS288:BV288,抽出データ!CB288)=1,11,0)))</f>
        <v>103</v>
      </c>
      <c r="CM288" s="2">
        <f>80+IF(抽出データ!CH288=1,40,0)+IF(抽出データ!CI288=1,20,0)+IF(抽出データ!CJ288=1,20,0)</f>
        <v>120</v>
      </c>
      <c r="CN288" s="2">
        <f>80+IF(抽出データ!CN288=1,10,0)+IF(抽出データ!CO288=1,5,0)+IF(抽出データ!CP288=1,10,0)+12</f>
        <v>97</v>
      </c>
      <c r="CO288" s="2">
        <f>IF(SUM(抽出データ!CT288:CW288)&gt;0,120,100)</f>
        <v>100</v>
      </c>
      <c r="CQ288" s="2">
        <f t="shared" si="88"/>
        <v>87.600000000000009</v>
      </c>
    </row>
    <row r="289" spans="1:95">
      <c r="A289" s="2">
        <v>1975</v>
      </c>
      <c r="B289" s="2">
        <v>4000</v>
      </c>
      <c r="C289" s="2">
        <v>7</v>
      </c>
      <c r="D289" s="2">
        <f t="shared" si="72"/>
        <v>571.42857142857144</v>
      </c>
      <c r="E289" s="4" t="s">
        <v>36</v>
      </c>
      <c r="F289" s="2">
        <f>IF(抽出データ!S289-2&lt;0,0,抽出データ!S289-2)</f>
        <v>2</v>
      </c>
      <c r="G289" s="2">
        <f>IF(抽出データ!T289-2&lt;0,0,抽出データ!T289-2)</f>
        <v>1</v>
      </c>
      <c r="H289" s="2">
        <f>IF(抽出データ!U289-2&lt;0,0,抽出データ!U289-2)</f>
        <v>1</v>
      </c>
      <c r="I289" s="2">
        <f>IF(抽出データ!V289-2&lt;0,0,抽出データ!V289-2)</f>
        <v>1</v>
      </c>
      <c r="J289" s="2">
        <f>MIN(2,IF(抽出データ!W289-2&lt;0,0,抽出データ!W289-2))</f>
        <v>1</v>
      </c>
      <c r="K289" s="2">
        <f>IF(抽出データ!X289-2&lt;0,0,抽出データ!X289-2)</f>
        <v>0</v>
      </c>
      <c r="L289" s="2">
        <f>IF(抽出データ!Y289-2&lt;0,0,抽出データ!Y289-2)</f>
        <v>1</v>
      </c>
      <c r="M289" s="2">
        <f>IF(抽出データ!Z289-2&lt;0,0,抽出データ!Z289-2)</f>
        <v>0</v>
      </c>
      <c r="N289" s="2">
        <f>IF(抽出データ!AB289-2&lt;0,0,抽出データ!AB289-2)</f>
        <v>1</v>
      </c>
      <c r="O289" s="2">
        <f>IF(抽出データ!AC289-2&lt;0,0,抽出データ!AC289-2)</f>
        <v>2</v>
      </c>
      <c r="P289" s="2">
        <f>IF(抽出データ!AD289-2&lt;0,0,抽出データ!AD289-2)</f>
        <v>1</v>
      </c>
      <c r="Q289" s="2">
        <f>IF(抽出データ!AE289-2&lt;0,0,抽出データ!AE289-2)</f>
        <v>2</v>
      </c>
      <c r="R289" s="2">
        <f>IF(抽出データ!AF289-2&lt;0,0,抽出データ!AF289-2)</f>
        <v>1</v>
      </c>
      <c r="S289" s="2">
        <f>IF(抽出データ!AG289-2&lt;0,0,抽出データ!AG289-2)</f>
        <v>1</v>
      </c>
      <c r="T289" s="2">
        <f>IF(抽出データ!AH289-2&lt;0,0,抽出データ!AH289-2)</f>
        <v>1</v>
      </c>
      <c r="U289" s="2">
        <f>IF(抽出データ!AI289-2&lt;0,0,抽出データ!AI289-2)</f>
        <v>2</v>
      </c>
      <c r="V289" s="2">
        <f>IF(抽出データ!AJ289-2&lt;0,0,抽出データ!AJ289-2)</f>
        <v>0</v>
      </c>
      <c r="W289" s="2">
        <f>IF(抽出データ!AK289-2&lt;0,0,抽出データ!AK289-2)</f>
        <v>2</v>
      </c>
      <c r="X289" s="2">
        <f>IF(抽出データ!AL289-2&lt;0,0,抽出データ!AL289-2)</f>
        <v>1</v>
      </c>
      <c r="Y289" s="2">
        <f>IF(抽出データ!AM289-2&lt;0,0,抽出データ!AM289-2)</f>
        <v>1</v>
      </c>
      <c r="Z289" s="2">
        <f>IF(抽出データ!AN289-2&lt;0,0,抽出データ!AN289-2)</f>
        <v>0</v>
      </c>
      <c r="AA289" s="2">
        <f>IF(抽出データ!AO289-2&lt;0,0,抽出データ!AO289-2)</f>
        <v>2</v>
      </c>
      <c r="AB289" s="2">
        <f>IF(抽出データ!AP289-2&lt;0,0,抽出データ!AP289-2)</f>
        <v>1</v>
      </c>
      <c r="AC289" s="2">
        <f>IF(抽出データ!AQ289-2&lt;0,0,抽出データ!AQ289-2)</f>
        <v>1</v>
      </c>
      <c r="AD289" s="2">
        <f>IF(抽出データ!AR289-2&lt;=0,1,2)</f>
        <v>1</v>
      </c>
      <c r="AE289" s="2">
        <f>IF(抽出データ!AS289-2&lt;=0,1,2)</f>
        <v>1</v>
      </c>
      <c r="AF289" s="2">
        <f>IF(抽出データ!AT289-2&lt;=0,1,2)</f>
        <v>2</v>
      </c>
      <c r="AG289" s="2">
        <f>IF(抽出データ!AU289-2&lt;=0,1,2)</f>
        <v>1</v>
      </c>
      <c r="AH289" s="2">
        <f>IF(抽出データ!AV289-2&lt;=0,1,2)</f>
        <v>1</v>
      </c>
      <c r="AI289" s="2">
        <f>IF(抽出データ!AW289-2&lt;=0,1,2)</f>
        <v>1</v>
      </c>
      <c r="AJ289" s="2">
        <f>IF(抽出データ!AX289-2&lt;=0,1,2)</f>
        <v>1</v>
      </c>
      <c r="AK289" s="2">
        <f>IF(抽出データ!AY289-2&lt;=0,1,2)</f>
        <v>1</v>
      </c>
      <c r="AL289" s="2">
        <f>IF(抽出データ!AZ289-2&lt;0,0,抽出データ!AZ289-2)</f>
        <v>0</v>
      </c>
      <c r="AM289" s="2">
        <f>IF(抽出データ!BB289-2&lt;0,0,抽出データ!BB289-2)</f>
        <v>1</v>
      </c>
      <c r="AN289" s="2">
        <f>IF(抽出データ!BD289-2&lt;0,0,抽出データ!BD289-2)</f>
        <v>0</v>
      </c>
      <c r="AO289" s="2">
        <f>MIN(2,IF(抽出データ!BE289-2&lt;0,0,抽出データ!BE289-2))</f>
        <v>0</v>
      </c>
      <c r="AP289" s="2">
        <f>IF(抽出データ!BF289-2&lt;0,0,抽出データ!BF289-2)</f>
        <v>1</v>
      </c>
      <c r="AQ289" s="2">
        <f>IF(抽出データ!BG289-2&lt;0,0,抽出データ!BG289-2)</f>
        <v>0</v>
      </c>
      <c r="AR289" s="2">
        <f>IF(抽出データ!BH289-2&lt;0,0,抽出データ!BH289-2)</f>
        <v>0</v>
      </c>
      <c r="AS289" s="2">
        <f t="shared" si="73"/>
        <v>0</v>
      </c>
      <c r="AT289" s="2">
        <f>IF(抽出データ!DB289-2&lt;=0,1,2)</f>
        <v>1</v>
      </c>
      <c r="AU289" s="2">
        <f>IF(抽出データ!DD289-2&lt;0,0,抽出データ!DD289-2)</f>
        <v>1</v>
      </c>
      <c r="AV289" s="2">
        <f>IF(抽出データ!DE289-2&lt;0,0,抽出データ!DE289-2)</f>
        <v>1</v>
      </c>
      <c r="AW289" s="2">
        <f>IF(抽出データ!DF289-2&lt;0,0,IF(抽出データ!DF289&gt;3,2,1))</f>
        <v>1</v>
      </c>
      <c r="AX289" s="2">
        <f>IF(抽出データ!DG289-2&lt;=0,1,2)</f>
        <v>1</v>
      </c>
      <c r="AY289" s="8">
        <v>1</v>
      </c>
      <c r="AZ289" s="2">
        <v>3</v>
      </c>
      <c r="BA289" s="2">
        <v>2</v>
      </c>
      <c r="BB289" s="2">
        <v>1</v>
      </c>
      <c r="BC289" s="2">
        <v>0</v>
      </c>
      <c r="BD289" s="2">
        <v>0</v>
      </c>
      <c r="BE289" s="2">
        <v>0</v>
      </c>
      <c r="BF289" s="2">
        <v>0</v>
      </c>
      <c r="BG289" s="2">
        <v>0</v>
      </c>
      <c r="BH289" s="2">
        <v>0</v>
      </c>
      <c r="BI289" s="4" t="s">
        <v>445</v>
      </c>
      <c r="BJ289" s="2">
        <v>1</v>
      </c>
      <c r="BK289" s="2">
        <v>11</v>
      </c>
      <c r="BL289" s="2">
        <v>1</v>
      </c>
      <c r="BM289" s="2">
        <v>25000</v>
      </c>
      <c r="BO289" s="2">
        <v>3</v>
      </c>
      <c r="BP289" s="2">
        <v>3</v>
      </c>
      <c r="BQ289" s="2">
        <v>3</v>
      </c>
      <c r="BR289" s="2">
        <v>4</v>
      </c>
      <c r="BS289" s="2">
        <v>4</v>
      </c>
      <c r="BT289" s="2">
        <v>4</v>
      </c>
      <c r="BV289" s="2">
        <f t="shared" si="74"/>
        <v>42</v>
      </c>
      <c r="BW289" s="2">
        <f t="shared" si="75"/>
        <v>23</v>
      </c>
      <c r="BX289" s="2">
        <f t="shared" si="76"/>
        <v>9</v>
      </c>
      <c r="BY289" s="2">
        <f t="shared" si="77"/>
        <v>10</v>
      </c>
      <c r="BZ289" s="2">
        <f t="shared" si="78"/>
        <v>27</v>
      </c>
      <c r="CA289" s="2">
        <f t="shared" si="79"/>
        <v>10</v>
      </c>
      <c r="CB289" s="2">
        <f t="shared" si="80"/>
        <v>7</v>
      </c>
      <c r="CC289" s="2">
        <f t="shared" si="81"/>
        <v>12</v>
      </c>
      <c r="CD289" s="2">
        <f t="shared" si="82"/>
        <v>18</v>
      </c>
      <c r="CE289" s="2">
        <f t="shared" si="83"/>
        <v>14</v>
      </c>
      <c r="CF289" s="2">
        <f t="shared" si="84"/>
        <v>8</v>
      </c>
      <c r="CG289" s="2">
        <f t="shared" si="85"/>
        <v>18</v>
      </c>
      <c r="CH289" s="2">
        <f t="shared" si="89"/>
        <v>4</v>
      </c>
      <c r="CI289" s="2">
        <f t="shared" si="86"/>
        <v>5</v>
      </c>
      <c r="CJ289" s="2">
        <f t="shared" si="87"/>
        <v>16</v>
      </c>
      <c r="CK289" s="2">
        <f>55+IF(抽出データ!BJ289=1,60,0)+IF(抽出データ!BK289=1,25,0)+IF(抽出データ!BM289=1,5,0)+IF(抽出データ!BL289=1,5,0)+IF(抽出データ!BN289=1,5,0)</f>
        <v>55</v>
      </c>
      <c r="CL289" s="2">
        <f>(80+IF(抽出データ!BR289=1,12,0)+IF(SUM(抽出データ!BS289:BV289,抽出データ!CB289)&gt;1,22,IF(SUM(抽出データ!BS289:BV289,抽出データ!CB289)=1,11,0)))</f>
        <v>80</v>
      </c>
      <c r="CM289" s="2">
        <f>80+IF(抽出データ!CH289=1,40,0)+IF(抽出データ!CI289=1,20,0)+IF(抽出データ!CJ289=1,20,0)</f>
        <v>80</v>
      </c>
      <c r="CN289" s="2">
        <f>80+IF(抽出データ!CN289=1,10,0)+IF(抽出データ!CO289=1,5,0)+IF(抽出データ!CP289=1,10,0)+12</f>
        <v>92</v>
      </c>
      <c r="CO289" s="2">
        <f>IF(SUM(抽出データ!CT289:CW289)&gt;0,120,100)</f>
        <v>100</v>
      </c>
      <c r="CQ289" s="2">
        <f t="shared" si="88"/>
        <v>72.2</v>
      </c>
    </row>
    <row r="290" spans="1:95">
      <c r="A290" s="2">
        <v>2004</v>
      </c>
      <c r="B290" s="2">
        <v>9000</v>
      </c>
      <c r="C290" s="2">
        <v>14</v>
      </c>
      <c r="D290" s="2">
        <f t="shared" si="72"/>
        <v>642.85714285714289</v>
      </c>
      <c r="E290" s="4" t="s">
        <v>252</v>
      </c>
      <c r="F290" s="2">
        <f>IF(抽出データ!S290-2&lt;0,0,抽出データ!S290-2)</f>
        <v>2</v>
      </c>
      <c r="G290" s="2">
        <f>IF(抽出データ!T290-2&lt;0,0,抽出データ!T290-2)</f>
        <v>1</v>
      </c>
      <c r="H290" s="2">
        <f>IF(抽出データ!U290-2&lt;0,0,抽出データ!U290-2)</f>
        <v>1</v>
      </c>
      <c r="I290" s="2">
        <f>IF(抽出データ!V290-2&lt;0,0,抽出データ!V290-2)</f>
        <v>0</v>
      </c>
      <c r="J290" s="2">
        <f>MIN(2,IF(抽出データ!W290-2&lt;0,0,抽出データ!W290-2))</f>
        <v>1</v>
      </c>
      <c r="K290" s="2">
        <f>IF(抽出データ!X290-2&lt;0,0,抽出データ!X290-2)</f>
        <v>1</v>
      </c>
      <c r="L290" s="2">
        <f>IF(抽出データ!Y290-2&lt;0,0,抽出データ!Y290-2)</f>
        <v>1</v>
      </c>
      <c r="M290" s="2">
        <f>IF(抽出データ!Z290-2&lt;0,0,抽出データ!Z290-2)</f>
        <v>0</v>
      </c>
      <c r="N290" s="2">
        <f>IF(抽出データ!AB290-2&lt;0,0,抽出データ!AB290-2)</f>
        <v>2</v>
      </c>
      <c r="O290" s="2">
        <f>IF(抽出データ!AC290-2&lt;0,0,抽出データ!AC290-2)</f>
        <v>2</v>
      </c>
      <c r="P290" s="2">
        <f>IF(抽出データ!AD290-2&lt;0,0,抽出データ!AD290-2)</f>
        <v>2</v>
      </c>
      <c r="Q290" s="2">
        <f>IF(抽出データ!AE290-2&lt;0,0,抽出データ!AE290-2)</f>
        <v>1</v>
      </c>
      <c r="R290" s="2">
        <f>IF(抽出データ!AF290-2&lt;0,0,抽出データ!AF290-2)</f>
        <v>1</v>
      </c>
      <c r="S290" s="2">
        <f>IF(抽出データ!AG290-2&lt;0,0,抽出データ!AG290-2)</f>
        <v>1</v>
      </c>
      <c r="T290" s="2">
        <f>IF(抽出データ!AH290-2&lt;0,0,抽出データ!AH290-2)</f>
        <v>1</v>
      </c>
      <c r="U290" s="2">
        <f>IF(抽出データ!AI290-2&lt;0,0,抽出データ!AI290-2)</f>
        <v>1</v>
      </c>
      <c r="V290" s="2">
        <f>IF(抽出データ!AJ290-2&lt;0,0,抽出データ!AJ290-2)</f>
        <v>1</v>
      </c>
      <c r="W290" s="2">
        <f>IF(抽出データ!AK290-2&lt;0,0,抽出データ!AK290-2)</f>
        <v>2</v>
      </c>
      <c r="X290" s="2">
        <f>IF(抽出データ!AL290-2&lt;0,0,抽出データ!AL290-2)</f>
        <v>2</v>
      </c>
      <c r="Y290" s="2">
        <f>IF(抽出データ!AM290-2&lt;0,0,抽出データ!AM290-2)</f>
        <v>2</v>
      </c>
      <c r="Z290" s="2">
        <f>IF(抽出データ!AN290-2&lt;0,0,抽出データ!AN290-2)</f>
        <v>2</v>
      </c>
      <c r="AA290" s="2">
        <f>IF(抽出データ!AO290-2&lt;0,0,抽出データ!AO290-2)</f>
        <v>2</v>
      </c>
      <c r="AB290" s="2">
        <f>IF(抽出データ!AP290-2&lt;0,0,抽出データ!AP290-2)</f>
        <v>1</v>
      </c>
      <c r="AC290" s="2">
        <f>IF(抽出データ!AQ290-2&lt;0,0,抽出データ!AQ290-2)</f>
        <v>2</v>
      </c>
      <c r="AD290" s="2">
        <f>IF(抽出データ!AR290-2&lt;=0,1,2)</f>
        <v>2</v>
      </c>
      <c r="AE290" s="2">
        <f>IF(抽出データ!AS290-2&lt;=0,1,2)</f>
        <v>2</v>
      </c>
      <c r="AF290" s="2">
        <f>IF(抽出データ!AT290-2&lt;=0,1,2)</f>
        <v>2</v>
      </c>
      <c r="AG290" s="2">
        <f>IF(抽出データ!AU290-2&lt;=0,1,2)</f>
        <v>2</v>
      </c>
      <c r="AH290" s="2">
        <f>IF(抽出データ!AV290-2&lt;=0,1,2)</f>
        <v>2</v>
      </c>
      <c r="AI290" s="2">
        <f>IF(抽出データ!AW290-2&lt;=0,1,2)</f>
        <v>2</v>
      </c>
      <c r="AJ290" s="2">
        <f>IF(抽出データ!AX290-2&lt;=0,1,2)</f>
        <v>1</v>
      </c>
      <c r="AK290" s="2">
        <f>IF(抽出データ!AY290-2&lt;=0,1,2)</f>
        <v>2</v>
      </c>
      <c r="AL290" s="2">
        <f>IF(抽出データ!AZ290-2&lt;0,0,抽出データ!AZ290-2)</f>
        <v>1</v>
      </c>
      <c r="AM290" s="2">
        <f>IF(抽出データ!BB290-2&lt;0,0,抽出データ!BB290-2)</f>
        <v>1</v>
      </c>
      <c r="AN290" s="2">
        <f>IF(抽出データ!BD290-2&lt;0,0,抽出データ!BD290-2)</f>
        <v>2</v>
      </c>
      <c r="AO290" s="2">
        <f>MIN(2,IF(抽出データ!BE290-2&lt;0,0,抽出データ!BE290-2))</f>
        <v>2</v>
      </c>
      <c r="AP290" s="2">
        <f>IF(抽出データ!BF290-2&lt;0,0,抽出データ!BF290-2)</f>
        <v>2</v>
      </c>
      <c r="AQ290" s="2">
        <f>IF(抽出データ!BG290-2&lt;0,0,抽出データ!BG290-2)</f>
        <v>2</v>
      </c>
      <c r="AR290" s="2">
        <f>IF(抽出データ!BH290-2&lt;0,0,抽出データ!BH290-2)</f>
        <v>1</v>
      </c>
      <c r="AS290" s="2">
        <f t="shared" si="73"/>
        <v>0</v>
      </c>
      <c r="AT290" s="2">
        <f>IF(抽出データ!DB290-2&lt;=0,1,2)</f>
        <v>1</v>
      </c>
      <c r="AU290" s="2">
        <f>IF(抽出データ!DD290-2&lt;0,0,抽出データ!DD290-2)</f>
        <v>1</v>
      </c>
      <c r="AV290" s="2">
        <f>IF(抽出データ!DE290-2&lt;0,0,抽出データ!DE290-2)</f>
        <v>2</v>
      </c>
      <c r="AW290" s="2">
        <f>IF(抽出データ!DF290-2&lt;0,0,IF(抽出データ!DF290&gt;3,2,1))</f>
        <v>1</v>
      </c>
      <c r="AX290" s="2">
        <f>IF(抽出データ!DG290-2&lt;=0,1,2)</f>
        <v>2</v>
      </c>
      <c r="AY290" s="8">
        <v>5</v>
      </c>
      <c r="AZ290" s="2">
        <v>3</v>
      </c>
      <c r="BA290" s="2">
        <v>3</v>
      </c>
      <c r="BI290" s="4" t="s">
        <v>445</v>
      </c>
      <c r="BJ290" s="2">
        <v>1</v>
      </c>
      <c r="BK290" s="2">
        <v>70</v>
      </c>
      <c r="BL290" s="2">
        <v>3</v>
      </c>
      <c r="BO290" s="2">
        <v>5</v>
      </c>
      <c r="BP290" s="2">
        <v>5</v>
      </c>
      <c r="BQ290" s="2">
        <v>3</v>
      </c>
      <c r="BR290" s="2">
        <v>5</v>
      </c>
      <c r="BS290" s="2">
        <v>3</v>
      </c>
      <c r="BT290" s="2">
        <v>3</v>
      </c>
      <c r="BV290" s="2">
        <f t="shared" si="74"/>
        <v>67.5</v>
      </c>
      <c r="BW290" s="2">
        <f t="shared" si="75"/>
        <v>29</v>
      </c>
      <c r="BX290" s="2">
        <f t="shared" si="76"/>
        <v>13</v>
      </c>
      <c r="BY290" s="2">
        <f t="shared" si="77"/>
        <v>20</v>
      </c>
      <c r="BZ290" s="2">
        <f t="shared" si="78"/>
        <v>35</v>
      </c>
      <c r="CA290" s="2">
        <f t="shared" si="79"/>
        <v>18</v>
      </c>
      <c r="CB290" s="2">
        <f t="shared" si="80"/>
        <v>11</v>
      </c>
      <c r="CC290" s="2">
        <f t="shared" si="81"/>
        <v>16</v>
      </c>
      <c r="CD290" s="2">
        <f t="shared" si="82"/>
        <v>23</v>
      </c>
      <c r="CE290" s="2">
        <f t="shared" si="83"/>
        <v>18</v>
      </c>
      <c r="CF290" s="2">
        <f t="shared" si="84"/>
        <v>13</v>
      </c>
      <c r="CG290" s="2">
        <f t="shared" si="85"/>
        <v>23</v>
      </c>
      <c r="CH290" s="2">
        <f t="shared" si="89"/>
        <v>6</v>
      </c>
      <c r="CI290" s="2">
        <f t="shared" si="86"/>
        <v>13</v>
      </c>
      <c r="CJ290" s="2">
        <f t="shared" si="87"/>
        <v>24.5</v>
      </c>
      <c r="CK290" s="2">
        <f>55+IF(抽出データ!BJ290=1,60,0)+IF(抽出データ!BK290=1,25,0)+IF(抽出データ!BM290=1,5,0)+IF(抽出データ!BL290=1,5,0)+IF(抽出データ!BN290=1,5,0)</f>
        <v>80</v>
      </c>
      <c r="CL290" s="2">
        <f>(80+IF(抽出データ!BR290=1,12,0)+IF(SUM(抽出データ!BS290:BV290,抽出データ!CB290)&gt;1,22,IF(SUM(抽出データ!BS290:BV290,抽出データ!CB290)=1,11,0)))</f>
        <v>103</v>
      </c>
      <c r="CM290" s="2">
        <f>80+IF(抽出データ!CH290=1,40,0)+IF(抽出データ!CI290=1,20,0)+IF(抽出データ!CJ290=1,20,0)</f>
        <v>100</v>
      </c>
      <c r="CN290" s="2">
        <f>80+IF(抽出データ!CN290=1,10,0)+IF(抽出データ!CO290=1,5,0)+IF(抽出データ!CP290=1,10,0)+12</f>
        <v>102</v>
      </c>
      <c r="CO290" s="2">
        <f>IF(SUM(抽出データ!CT290:CW290)&gt;0,120,100)</f>
        <v>120</v>
      </c>
      <c r="CQ290" s="2">
        <f t="shared" si="88"/>
        <v>94.100000000000009</v>
      </c>
    </row>
    <row r="291" spans="1:95">
      <c r="A291" s="2">
        <v>2010</v>
      </c>
      <c r="B291" s="2">
        <v>3000</v>
      </c>
      <c r="C291" s="2">
        <v>5</v>
      </c>
      <c r="D291" s="2">
        <f t="shared" si="72"/>
        <v>600</v>
      </c>
      <c r="E291" s="4" t="s">
        <v>87</v>
      </c>
      <c r="F291" s="2">
        <f>IF(抽出データ!S291-2&lt;0,0,抽出データ!S291-2)</f>
        <v>2</v>
      </c>
      <c r="G291" s="2">
        <f>IF(抽出データ!T291-2&lt;0,0,抽出データ!T291-2)</f>
        <v>2</v>
      </c>
      <c r="H291" s="2">
        <f>IF(抽出データ!U291-2&lt;0,0,抽出データ!U291-2)</f>
        <v>2</v>
      </c>
      <c r="I291" s="2">
        <f>IF(抽出データ!V291-2&lt;0,0,抽出データ!V291-2)</f>
        <v>0</v>
      </c>
      <c r="J291" s="2">
        <f>MIN(2,IF(抽出データ!W291-2&lt;0,0,抽出データ!W291-2))</f>
        <v>1</v>
      </c>
      <c r="K291" s="2">
        <f>IF(抽出データ!X291-2&lt;0,0,抽出データ!X291-2)</f>
        <v>0</v>
      </c>
      <c r="L291" s="2">
        <f>IF(抽出データ!Y291-2&lt;0,0,抽出データ!Y291-2)</f>
        <v>0</v>
      </c>
      <c r="M291" s="2">
        <f>IF(抽出データ!Z291-2&lt;0,0,抽出データ!Z291-2)</f>
        <v>0</v>
      </c>
      <c r="N291" s="2">
        <f>IF(抽出データ!AB291-2&lt;0,0,抽出データ!AB291-2)</f>
        <v>1</v>
      </c>
      <c r="O291" s="2">
        <f>IF(抽出データ!AC291-2&lt;0,0,抽出データ!AC291-2)</f>
        <v>0</v>
      </c>
      <c r="P291" s="2">
        <f>IF(抽出データ!AD291-2&lt;0,0,抽出データ!AD291-2)</f>
        <v>0</v>
      </c>
      <c r="Q291" s="2">
        <f>IF(抽出データ!AE291-2&lt;0,0,抽出データ!AE291-2)</f>
        <v>0</v>
      </c>
      <c r="R291" s="2">
        <f>IF(抽出データ!AF291-2&lt;0,0,抽出データ!AF291-2)</f>
        <v>0</v>
      </c>
      <c r="S291" s="2">
        <f>IF(抽出データ!AG291-2&lt;0,0,抽出データ!AG291-2)</f>
        <v>0</v>
      </c>
      <c r="T291" s="2">
        <f>IF(抽出データ!AH291-2&lt;0,0,抽出データ!AH291-2)</f>
        <v>1</v>
      </c>
      <c r="U291" s="2">
        <f>IF(抽出データ!AI291-2&lt;0,0,抽出データ!AI291-2)</f>
        <v>2</v>
      </c>
      <c r="V291" s="2">
        <f>IF(抽出データ!AJ291-2&lt;0,0,抽出データ!AJ291-2)</f>
        <v>2</v>
      </c>
      <c r="W291" s="2">
        <f>IF(抽出データ!AK291-2&lt;0,0,抽出データ!AK291-2)</f>
        <v>2</v>
      </c>
      <c r="X291" s="2">
        <f>IF(抽出データ!AL291-2&lt;0,0,抽出データ!AL291-2)</f>
        <v>2</v>
      </c>
      <c r="Y291" s="2">
        <f>IF(抽出データ!AM291-2&lt;0,0,抽出データ!AM291-2)</f>
        <v>1</v>
      </c>
      <c r="Z291" s="2">
        <f>IF(抽出データ!AN291-2&lt;0,0,抽出データ!AN291-2)</f>
        <v>2</v>
      </c>
      <c r="AA291" s="2">
        <f>IF(抽出データ!AO291-2&lt;0,0,抽出データ!AO291-2)</f>
        <v>2</v>
      </c>
      <c r="AB291" s="2">
        <f>IF(抽出データ!AP291-2&lt;0,0,抽出データ!AP291-2)</f>
        <v>2</v>
      </c>
      <c r="AC291" s="2">
        <f>IF(抽出データ!AQ291-2&lt;0,0,抽出データ!AQ291-2)</f>
        <v>2</v>
      </c>
      <c r="AD291" s="2">
        <f>IF(抽出データ!AR291-2&lt;=0,1,2)</f>
        <v>2</v>
      </c>
      <c r="AE291" s="2">
        <f>IF(抽出データ!AS291-2&lt;=0,1,2)</f>
        <v>2</v>
      </c>
      <c r="AF291" s="2">
        <f>IF(抽出データ!AT291-2&lt;=0,1,2)</f>
        <v>2</v>
      </c>
      <c r="AG291" s="2">
        <f>IF(抽出データ!AU291-2&lt;=0,1,2)</f>
        <v>1</v>
      </c>
      <c r="AH291" s="2">
        <f>IF(抽出データ!AV291-2&lt;=0,1,2)</f>
        <v>2</v>
      </c>
      <c r="AI291" s="2">
        <f>IF(抽出データ!AW291-2&lt;=0,1,2)</f>
        <v>2</v>
      </c>
      <c r="AJ291" s="2">
        <f>IF(抽出データ!AX291-2&lt;=0,1,2)</f>
        <v>2</v>
      </c>
      <c r="AK291" s="2">
        <f>IF(抽出データ!AY291-2&lt;=0,1,2)</f>
        <v>2</v>
      </c>
      <c r="AL291" s="2">
        <f>IF(抽出データ!AZ291-2&lt;0,0,抽出データ!AZ291-2)</f>
        <v>1</v>
      </c>
      <c r="AM291" s="2">
        <f>IF(抽出データ!BB291-2&lt;0,0,抽出データ!BB291-2)</f>
        <v>1</v>
      </c>
      <c r="AN291" s="2">
        <f>IF(抽出データ!BD291-2&lt;0,0,抽出データ!BD291-2)</f>
        <v>2</v>
      </c>
      <c r="AO291" s="2">
        <f>MIN(2,IF(抽出データ!BE291-2&lt;0,0,抽出データ!BE291-2))</f>
        <v>2</v>
      </c>
      <c r="AP291" s="2">
        <f>IF(抽出データ!BF291-2&lt;0,0,抽出データ!BF291-2)</f>
        <v>0</v>
      </c>
      <c r="AQ291" s="2">
        <f>IF(抽出データ!BG291-2&lt;0,0,抽出データ!BG291-2)</f>
        <v>1</v>
      </c>
      <c r="AR291" s="2">
        <f>IF(抽出データ!BH291-2&lt;0,0,抽出データ!BH291-2)</f>
        <v>1</v>
      </c>
      <c r="AS291" s="2">
        <f t="shared" si="73"/>
        <v>0</v>
      </c>
      <c r="AT291" s="2">
        <f>IF(抽出データ!DB291-2&lt;=0,1,2)</f>
        <v>2</v>
      </c>
      <c r="AU291" s="2">
        <f>IF(抽出データ!DD291-2&lt;0,0,抽出データ!DD291-2)</f>
        <v>2</v>
      </c>
      <c r="AV291" s="2">
        <f>IF(抽出データ!DE291-2&lt;0,0,抽出データ!DE291-2)</f>
        <v>2</v>
      </c>
      <c r="AW291" s="2">
        <f>IF(抽出データ!DF291-2&lt;0,0,IF(抽出データ!DF291&gt;3,2,1))</f>
        <v>2</v>
      </c>
      <c r="AX291" s="2">
        <f>IF(抽出データ!DG291-2&lt;=0,1,2)</f>
        <v>2</v>
      </c>
      <c r="AY291" s="8">
        <v>4</v>
      </c>
      <c r="AZ291" s="2">
        <v>4</v>
      </c>
      <c r="BA291" s="2">
        <v>4</v>
      </c>
      <c r="BI291" s="4" t="s">
        <v>445</v>
      </c>
      <c r="BJ291" s="2">
        <v>2</v>
      </c>
      <c r="BL291" s="2">
        <v>3</v>
      </c>
      <c r="BO291" s="2">
        <v>2</v>
      </c>
      <c r="BP291" s="2">
        <v>2</v>
      </c>
      <c r="BQ291" s="2">
        <v>2</v>
      </c>
      <c r="BR291" s="2">
        <v>2</v>
      </c>
      <c r="BS291" s="2">
        <v>2</v>
      </c>
      <c r="BT291" s="2">
        <v>2</v>
      </c>
      <c r="BV291" s="2">
        <f t="shared" si="74"/>
        <v>61.5</v>
      </c>
      <c r="BW291" s="2">
        <f t="shared" si="75"/>
        <v>22</v>
      </c>
      <c r="BX291" s="2">
        <f t="shared" si="76"/>
        <v>14</v>
      </c>
      <c r="BY291" s="2">
        <f t="shared" si="77"/>
        <v>21</v>
      </c>
      <c r="BZ291" s="2">
        <f t="shared" si="78"/>
        <v>29</v>
      </c>
      <c r="CA291" s="2">
        <f t="shared" si="79"/>
        <v>17</v>
      </c>
      <c r="CB291" s="2">
        <f t="shared" si="80"/>
        <v>15</v>
      </c>
      <c r="CC291" s="2">
        <f t="shared" si="81"/>
        <v>9</v>
      </c>
      <c r="CD291" s="2">
        <f t="shared" si="82"/>
        <v>23</v>
      </c>
      <c r="CE291" s="2">
        <f t="shared" si="83"/>
        <v>19</v>
      </c>
      <c r="CF291" s="2">
        <f t="shared" si="84"/>
        <v>15</v>
      </c>
      <c r="CG291" s="2">
        <f t="shared" si="85"/>
        <v>18</v>
      </c>
      <c r="CH291" s="2">
        <f t="shared" si="89"/>
        <v>8</v>
      </c>
      <c r="CI291" s="2">
        <f t="shared" si="86"/>
        <v>12</v>
      </c>
      <c r="CJ291" s="2">
        <f t="shared" si="87"/>
        <v>25.5</v>
      </c>
      <c r="CK291" s="2">
        <f>55+IF(抽出データ!BJ291=1,60,0)+IF(抽出データ!BK291=1,25,0)+IF(抽出データ!BM291=1,5,0)+IF(抽出データ!BL291=1,5,0)+IF(抽出データ!BN291=1,5,0)</f>
        <v>60</v>
      </c>
      <c r="CL291" s="2">
        <f>(80+IF(抽出データ!BR291=1,12,0)+IF(SUM(抽出データ!BS291:BV291,抽出データ!CB291)&gt;1,22,IF(SUM(抽出データ!BS291:BV291,抽出データ!CB291)=1,11,0)))</f>
        <v>91</v>
      </c>
      <c r="CM291" s="2">
        <f>80+IF(抽出データ!CH291=1,40,0)+IF(抽出データ!CI291=1,20,0)+IF(抽出データ!CJ291=1,20,0)</f>
        <v>100</v>
      </c>
      <c r="CN291" s="2">
        <f>80+IF(抽出データ!CN291=1,10,0)+IF(抽出データ!CO291=1,5,0)+IF(抽出データ!CP291=1,10,0)+12</f>
        <v>97</v>
      </c>
      <c r="CO291" s="2">
        <f>IF(SUM(抽出データ!CT291:CW291)&gt;0,120,100)</f>
        <v>120</v>
      </c>
      <c r="CQ291" s="2">
        <f t="shared" si="88"/>
        <v>82</v>
      </c>
    </row>
    <row r="292" spans="1:95">
      <c r="A292" s="2">
        <v>1991</v>
      </c>
      <c r="B292" s="2">
        <v>1600</v>
      </c>
      <c r="C292" s="2">
        <v>5</v>
      </c>
      <c r="D292" s="2">
        <f t="shared" si="72"/>
        <v>320</v>
      </c>
      <c r="E292" s="4" t="s">
        <v>253</v>
      </c>
      <c r="F292" s="2">
        <f>IF(抽出データ!S292-2&lt;0,0,抽出データ!S292-2)</f>
        <v>1</v>
      </c>
      <c r="G292" s="2">
        <f>IF(抽出データ!T292-2&lt;0,0,抽出データ!T292-2)</f>
        <v>0</v>
      </c>
      <c r="H292" s="2">
        <f>IF(抽出データ!U292-2&lt;0,0,抽出データ!U292-2)</f>
        <v>1</v>
      </c>
      <c r="I292" s="2">
        <f>IF(抽出データ!V292-2&lt;0,0,抽出データ!V292-2)</f>
        <v>0</v>
      </c>
      <c r="J292" s="2">
        <f>MIN(2,IF(抽出データ!W292-2&lt;0,0,抽出データ!W292-2))</f>
        <v>0</v>
      </c>
      <c r="K292" s="2">
        <f>IF(抽出データ!X292-2&lt;0,0,抽出データ!X292-2)</f>
        <v>0</v>
      </c>
      <c r="L292" s="2">
        <f>IF(抽出データ!Y292-2&lt;0,0,抽出データ!Y292-2)</f>
        <v>0</v>
      </c>
      <c r="M292" s="2">
        <f>IF(抽出データ!Z292-2&lt;0,0,抽出データ!Z292-2)</f>
        <v>0</v>
      </c>
      <c r="N292" s="2">
        <f>IF(抽出データ!AB292-2&lt;0,0,抽出データ!AB292-2)</f>
        <v>2</v>
      </c>
      <c r="O292" s="2">
        <f>IF(抽出データ!AC292-2&lt;0,0,抽出データ!AC292-2)</f>
        <v>0</v>
      </c>
      <c r="P292" s="2">
        <f>IF(抽出データ!AD292-2&lt;0,0,抽出データ!AD292-2)</f>
        <v>1</v>
      </c>
      <c r="Q292" s="2">
        <f>IF(抽出データ!AE292-2&lt;0,0,抽出データ!AE292-2)</f>
        <v>1</v>
      </c>
      <c r="R292" s="2">
        <f>IF(抽出データ!AF292-2&lt;0,0,抽出データ!AF292-2)</f>
        <v>0</v>
      </c>
      <c r="S292" s="2">
        <f>IF(抽出データ!AG292-2&lt;0,0,抽出データ!AG292-2)</f>
        <v>0</v>
      </c>
      <c r="T292" s="2">
        <f>IF(抽出データ!AH292-2&lt;0,0,抽出データ!AH292-2)</f>
        <v>0</v>
      </c>
      <c r="U292" s="2">
        <f>IF(抽出データ!AI292-2&lt;0,0,抽出データ!AI292-2)</f>
        <v>1</v>
      </c>
      <c r="V292" s="2">
        <f>IF(抽出データ!AJ292-2&lt;0,0,抽出データ!AJ292-2)</f>
        <v>0</v>
      </c>
      <c r="W292" s="2">
        <f>IF(抽出データ!AK292-2&lt;0,0,抽出データ!AK292-2)</f>
        <v>1</v>
      </c>
      <c r="X292" s="2">
        <f>IF(抽出データ!AL292-2&lt;0,0,抽出データ!AL292-2)</f>
        <v>1</v>
      </c>
      <c r="Y292" s="2">
        <f>IF(抽出データ!AM292-2&lt;0,0,抽出データ!AM292-2)</f>
        <v>1</v>
      </c>
      <c r="Z292" s="2">
        <f>IF(抽出データ!AN292-2&lt;0,0,抽出データ!AN292-2)</f>
        <v>0</v>
      </c>
      <c r="AA292" s="2">
        <f>IF(抽出データ!AO292-2&lt;0,0,抽出データ!AO292-2)</f>
        <v>0</v>
      </c>
      <c r="AB292" s="2">
        <f>IF(抽出データ!AP292-2&lt;0,0,抽出データ!AP292-2)</f>
        <v>2</v>
      </c>
      <c r="AC292" s="2">
        <f>IF(抽出データ!AQ292-2&lt;0,0,抽出データ!AQ292-2)</f>
        <v>2</v>
      </c>
      <c r="AD292" s="2">
        <f>IF(抽出データ!AR292-2&lt;=0,1,2)</f>
        <v>1</v>
      </c>
      <c r="AE292" s="2">
        <f>IF(抽出データ!AS292-2&lt;=0,1,2)</f>
        <v>1</v>
      </c>
      <c r="AF292" s="2">
        <f>IF(抽出データ!AT292-2&lt;=0,1,2)</f>
        <v>1</v>
      </c>
      <c r="AG292" s="2">
        <f>IF(抽出データ!AU292-2&lt;=0,1,2)</f>
        <v>1</v>
      </c>
      <c r="AH292" s="2">
        <f>IF(抽出データ!AV292-2&lt;=0,1,2)</f>
        <v>1</v>
      </c>
      <c r="AI292" s="2">
        <f>IF(抽出データ!AW292-2&lt;=0,1,2)</f>
        <v>1</v>
      </c>
      <c r="AJ292" s="2">
        <f>IF(抽出データ!AX292-2&lt;=0,1,2)</f>
        <v>1</v>
      </c>
      <c r="AK292" s="2">
        <f>IF(抽出データ!AY292-2&lt;=0,1,2)</f>
        <v>1</v>
      </c>
      <c r="AL292" s="2">
        <f>IF(抽出データ!AZ292-2&lt;0,0,抽出データ!AZ292-2)</f>
        <v>0</v>
      </c>
      <c r="AM292" s="2">
        <f>IF(抽出データ!BB292-2&lt;0,0,抽出データ!BB292-2)</f>
        <v>1</v>
      </c>
      <c r="AN292" s="2">
        <f>IF(抽出データ!BD292-2&lt;0,0,抽出データ!BD292-2)</f>
        <v>0</v>
      </c>
      <c r="AO292" s="2">
        <f>MIN(2,IF(抽出データ!BE292-2&lt;0,0,抽出データ!BE292-2))</f>
        <v>0</v>
      </c>
      <c r="AP292" s="2">
        <f>IF(抽出データ!BF292-2&lt;0,0,抽出データ!BF292-2)</f>
        <v>1</v>
      </c>
      <c r="AQ292" s="2">
        <f>IF(抽出データ!BG292-2&lt;0,0,抽出データ!BG292-2)</f>
        <v>1</v>
      </c>
      <c r="AR292" s="2">
        <f>IF(抽出データ!BH292-2&lt;0,0,抽出データ!BH292-2)</f>
        <v>1</v>
      </c>
      <c r="AS292" s="2">
        <f t="shared" si="73"/>
        <v>0</v>
      </c>
      <c r="AT292" s="2">
        <f>IF(抽出データ!DB292-2&lt;=0,1,2)</f>
        <v>1</v>
      </c>
      <c r="AU292" s="2">
        <f>IF(抽出データ!DD292-2&lt;0,0,抽出データ!DD292-2)</f>
        <v>0</v>
      </c>
      <c r="AV292" s="2">
        <f>IF(抽出データ!DE292-2&lt;0,0,抽出データ!DE292-2)</f>
        <v>1</v>
      </c>
      <c r="AW292" s="2">
        <f>IF(抽出データ!DF292-2&lt;0,0,IF(抽出データ!DF292&gt;3,2,1))</f>
        <v>0</v>
      </c>
      <c r="AX292" s="2">
        <f>IF(抽出データ!DG292-2&lt;=0,1,2)</f>
        <v>1</v>
      </c>
      <c r="AY292" s="8">
        <v>3</v>
      </c>
      <c r="AZ292" s="2">
        <v>2</v>
      </c>
      <c r="BA292" s="2">
        <v>3</v>
      </c>
      <c r="BI292" s="4" t="s">
        <v>445</v>
      </c>
      <c r="BJ292" s="2">
        <v>1</v>
      </c>
      <c r="BK292" s="2">
        <v>100</v>
      </c>
      <c r="BL292" s="2">
        <v>1</v>
      </c>
      <c r="BM292" s="2">
        <v>8000</v>
      </c>
      <c r="BO292" s="2">
        <v>3</v>
      </c>
      <c r="BP292" s="2">
        <v>4</v>
      </c>
      <c r="BQ292" s="2">
        <v>4</v>
      </c>
      <c r="BR292" s="2">
        <v>4</v>
      </c>
      <c r="BS292" s="2">
        <v>4</v>
      </c>
      <c r="BT292" s="2">
        <v>4</v>
      </c>
      <c r="BV292" s="2">
        <f t="shared" si="74"/>
        <v>29</v>
      </c>
      <c r="BW292" s="2">
        <f t="shared" si="75"/>
        <v>11</v>
      </c>
      <c r="BX292" s="2">
        <f t="shared" si="76"/>
        <v>8</v>
      </c>
      <c r="BY292" s="2">
        <f t="shared" si="77"/>
        <v>8</v>
      </c>
      <c r="BZ292" s="2">
        <f t="shared" si="78"/>
        <v>16</v>
      </c>
      <c r="CA292" s="2">
        <f t="shared" si="79"/>
        <v>10</v>
      </c>
      <c r="CB292" s="2">
        <f t="shared" si="80"/>
        <v>6</v>
      </c>
      <c r="CC292" s="2">
        <f t="shared" si="81"/>
        <v>7</v>
      </c>
      <c r="CD292" s="2">
        <f t="shared" si="82"/>
        <v>9</v>
      </c>
      <c r="CE292" s="2">
        <f t="shared" si="83"/>
        <v>10</v>
      </c>
      <c r="CF292" s="2">
        <f t="shared" si="84"/>
        <v>9</v>
      </c>
      <c r="CG292" s="2">
        <f t="shared" si="85"/>
        <v>8</v>
      </c>
      <c r="CH292" s="2">
        <f t="shared" si="89"/>
        <v>3</v>
      </c>
      <c r="CI292" s="2">
        <f t="shared" si="86"/>
        <v>5</v>
      </c>
      <c r="CJ292" s="2">
        <f t="shared" si="87"/>
        <v>10</v>
      </c>
      <c r="CK292" s="2">
        <f>55+IF(抽出データ!BJ292=1,60,0)+IF(抽出データ!BK292=1,25,0)+IF(抽出データ!BM292=1,5,0)+IF(抽出データ!BL292=1,5,0)+IF(抽出データ!BN292=1,5,0)</f>
        <v>55</v>
      </c>
      <c r="CL292" s="2">
        <f>(80+IF(抽出データ!BR292=1,12,0)+IF(SUM(抽出データ!BS292:BV292,抽出データ!CB292)&gt;1,22,IF(SUM(抽出データ!BS292:BV292,抽出データ!CB292)=1,11,0)))</f>
        <v>92</v>
      </c>
      <c r="CM292" s="2">
        <f>80+IF(抽出データ!CH292=1,40,0)+IF(抽出データ!CI292=1,20,0)+IF(抽出データ!CJ292=1,20,0)</f>
        <v>100</v>
      </c>
      <c r="CN292" s="2">
        <f>80+IF(抽出データ!CN292=1,10,0)+IF(抽出データ!CO292=1,5,0)+IF(抽出データ!CP292=1,10,0)+12</f>
        <v>92</v>
      </c>
      <c r="CO292" s="2">
        <f>IF(SUM(抽出データ!CT292:CW292)&gt;0,120,100)</f>
        <v>100</v>
      </c>
      <c r="CQ292" s="2">
        <f t="shared" si="88"/>
        <v>78.8</v>
      </c>
    </row>
    <row r="293" spans="1:95">
      <c r="A293" s="2">
        <v>2000</v>
      </c>
      <c r="B293" s="2">
        <v>2500</v>
      </c>
      <c r="C293" s="2">
        <v>4</v>
      </c>
      <c r="D293" s="2">
        <f t="shared" si="72"/>
        <v>625</v>
      </c>
      <c r="E293" s="4" t="s">
        <v>81</v>
      </c>
      <c r="F293" s="2">
        <f>IF(抽出データ!S293-2&lt;0,0,抽出データ!S293-2)</f>
        <v>1</v>
      </c>
      <c r="G293" s="2">
        <f>IF(抽出データ!T293-2&lt;0,0,抽出データ!T293-2)</f>
        <v>1</v>
      </c>
      <c r="H293" s="2">
        <f>IF(抽出データ!U293-2&lt;0,0,抽出データ!U293-2)</f>
        <v>2</v>
      </c>
      <c r="I293" s="2">
        <f>IF(抽出データ!V293-2&lt;0,0,抽出データ!V293-2)</f>
        <v>1</v>
      </c>
      <c r="J293" s="2">
        <f>MIN(2,IF(抽出データ!W293-2&lt;0,0,抽出データ!W293-2))</f>
        <v>2</v>
      </c>
      <c r="K293" s="2">
        <f>IF(抽出データ!X293-2&lt;0,0,抽出データ!X293-2)</f>
        <v>0</v>
      </c>
      <c r="L293" s="2">
        <f>IF(抽出データ!Y293-2&lt;0,0,抽出データ!Y293-2)</f>
        <v>1</v>
      </c>
      <c r="M293" s="2">
        <f>IF(抽出データ!Z293-2&lt;0,0,抽出データ!Z293-2)</f>
        <v>1</v>
      </c>
      <c r="N293" s="2">
        <f>IF(抽出データ!AB293-2&lt;0,0,抽出データ!AB293-2)</f>
        <v>1</v>
      </c>
      <c r="O293" s="2">
        <f>IF(抽出データ!AC293-2&lt;0,0,抽出データ!AC293-2)</f>
        <v>1</v>
      </c>
      <c r="P293" s="2">
        <f>IF(抽出データ!AD293-2&lt;0,0,抽出データ!AD293-2)</f>
        <v>1</v>
      </c>
      <c r="Q293" s="2">
        <f>IF(抽出データ!AE293-2&lt;0,0,抽出データ!AE293-2)</f>
        <v>0</v>
      </c>
      <c r="R293" s="2">
        <f>IF(抽出データ!AF293-2&lt;0,0,抽出データ!AF293-2)</f>
        <v>1</v>
      </c>
      <c r="S293" s="2">
        <f>IF(抽出データ!AG293-2&lt;0,0,抽出データ!AG293-2)</f>
        <v>1</v>
      </c>
      <c r="T293" s="2">
        <f>IF(抽出データ!AH293-2&lt;0,0,抽出データ!AH293-2)</f>
        <v>0</v>
      </c>
      <c r="U293" s="2">
        <f>IF(抽出データ!AI293-2&lt;0,0,抽出データ!AI293-2)</f>
        <v>1</v>
      </c>
      <c r="V293" s="2">
        <f>IF(抽出データ!AJ293-2&lt;0,0,抽出データ!AJ293-2)</f>
        <v>1</v>
      </c>
      <c r="W293" s="2">
        <f>IF(抽出データ!AK293-2&lt;0,0,抽出データ!AK293-2)</f>
        <v>0</v>
      </c>
      <c r="X293" s="2">
        <f>IF(抽出データ!AL293-2&lt;0,0,抽出データ!AL293-2)</f>
        <v>0</v>
      </c>
      <c r="Y293" s="2">
        <f>IF(抽出データ!AM293-2&lt;0,0,抽出データ!AM293-2)</f>
        <v>1</v>
      </c>
      <c r="Z293" s="2">
        <f>IF(抽出データ!AN293-2&lt;0,0,抽出データ!AN293-2)</f>
        <v>1</v>
      </c>
      <c r="AA293" s="2">
        <f>IF(抽出データ!AO293-2&lt;0,0,抽出データ!AO293-2)</f>
        <v>2</v>
      </c>
      <c r="AB293" s="2">
        <f>IF(抽出データ!AP293-2&lt;0,0,抽出データ!AP293-2)</f>
        <v>1</v>
      </c>
      <c r="AC293" s="2">
        <f>IF(抽出データ!AQ293-2&lt;0,0,抽出データ!AQ293-2)</f>
        <v>1</v>
      </c>
      <c r="AD293" s="2">
        <f>IF(抽出データ!AR293-2&lt;=0,1,2)</f>
        <v>2</v>
      </c>
      <c r="AE293" s="2">
        <f>IF(抽出データ!AS293-2&lt;=0,1,2)</f>
        <v>1</v>
      </c>
      <c r="AF293" s="2">
        <f>IF(抽出データ!AT293-2&lt;=0,1,2)</f>
        <v>2</v>
      </c>
      <c r="AG293" s="2">
        <f>IF(抽出データ!AU293-2&lt;=0,1,2)</f>
        <v>1</v>
      </c>
      <c r="AH293" s="2">
        <f>IF(抽出データ!AV293-2&lt;=0,1,2)</f>
        <v>1</v>
      </c>
      <c r="AI293" s="2">
        <f>IF(抽出データ!AW293-2&lt;=0,1,2)</f>
        <v>1</v>
      </c>
      <c r="AJ293" s="2">
        <f>IF(抽出データ!AX293-2&lt;=0,1,2)</f>
        <v>2</v>
      </c>
      <c r="AK293" s="2">
        <f>IF(抽出データ!AY293-2&lt;=0,1,2)</f>
        <v>2</v>
      </c>
      <c r="AL293" s="2">
        <f>IF(抽出データ!AZ293-2&lt;0,0,抽出データ!AZ293-2)</f>
        <v>1</v>
      </c>
      <c r="AM293" s="2">
        <f>IF(抽出データ!BB293-2&lt;0,0,抽出データ!BB293-2)</f>
        <v>1</v>
      </c>
      <c r="AN293" s="2">
        <f>IF(抽出データ!BD293-2&lt;0,0,抽出データ!BD293-2)</f>
        <v>2</v>
      </c>
      <c r="AO293" s="2">
        <f>MIN(2,IF(抽出データ!BE293-2&lt;0,0,抽出データ!BE293-2))</f>
        <v>1</v>
      </c>
      <c r="AP293" s="2">
        <f>IF(抽出データ!BF293-2&lt;0,0,抽出データ!BF293-2)</f>
        <v>1</v>
      </c>
      <c r="AQ293" s="2">
        <f>IF(抽出データ!BG293-2&lt;0,0,抽出データ!BG293-2)</f>
        <v>1</v>
      </c>
      <c r="AR293" s="2">
        <f>IF(抽出データ!BH293-2&lt;0,0,抽出データ!BH293-2)</f>
        <v>1</v>
      </c>
      <c r="AS293" s="2">
        <f t="shared" si="73"/>
        <v>0</v>
      </c>
      <c r="AT293" s="2">
        <f>IF(抽出データ!DB293-2&lt;=0,1,2)</f>
        <v>2</v>
      </c>
      <c r="AU293" s="2">
        <f>IF(抽出データ!DD293-2&lt;0,0,抽出データ!DD293-2)</f>
        <v>1</v>
      </c>
      <c r="AV293" s="2">
        <f>IF(抽出データ!DE293-2&lt;0,0,抽出データ!DE293-2)</f>
        <v>1</v>
      </c>
      <c r="AW293" s="2">
        <f>IF(抽出データ!DF293-2&lt;0,0,IF(抽出データ!DF293&gt;3,2,1))</f>
        <v>2</v>
      </c>
      <c r="AX293" s="2">
        <f>IF(抽出データ!DG293-2&lt;=0,1,2)</f>
        <v>2</v>
      </c>
      <c r="AY293" s="8">
        <v>5</v>
      </c>
      <c r="AZ293" s="2">
        <v>4</v>
      </c>
      <c r="BA293" s="2">
        <v>3</v>
      </c>
      <c r="BI293" s="4" t="s">
        <v>445</v>
      </c>
      <c r="BJ293" s="2">
        <v>1</v>
      </c>
      <c r="BK293" s="2">
        <v>80</v>
      </c>
      <c r="BL293" s="2">
        <v>3</v>
      </c>
      <c r="BO293" s="2">
        <v>5</v>
      </c>
      <c r="BP293" s="2">
        <v>3</v>
      </c>
      <c r="BQ293" s="2">
        <v>2</v>
      </c>
      <c r="BR293" s="2">
        <v>2</v>
      </c>
      <c r="BS293" s="2">
        <v>2</v>
      </c>
      <c r="BT293" s="2">
        <v>2</v>
      </c>
      <c r="BV293" s="2">
        <f t="shared" si="74"/>
        <v>52.5</v>
      </c>
      <c r="BW293" s="2">
        <f t="shared" si="75"/>
        <v>19</v>
      </c>
      <c r="BX293" s="2">
        <f t="shared" si="76"/>
        <v>10</v>
      </c>
      <c r="BY293" s="2">
        <f t="shared" si="77"/>
        <v>19</v>
      </c>
      <c r="BZ293" s="2">
        <f t="shared" si="78"/>
        <v>28</v>
      </c>
      <c r="CA293" s="2">
        <f t="shared" si="79"/>
        <v>10</v>
      </c>
      <c r="CB293" s="2">
        <f t="shared" si="80"/>
        <v>12</v>
      </c>
      <c r="CC293" s="2">
        <f t="shared" si="81"/>
        <v>8</v>
      </c>
      <c r="CD293" s="2">
        <f t="shared" si="82"/>
        <v>22</v>
      </c>
      <c r="CE293" s="2">
        <f t="shared" si="83"/>
        <v>15</v>
      </c>
      <c r="CF293" s="2">
        <f t="shared" si="84"/>
        <v>10</v>
      </c>
      <c r="CG293" s="2">
        <f t="shared" si="85"/>
        <v>12</v>
      </c>
      <c r="CH293" s="2">
        <f t="shared" si="89"/>
        <v>7</v>
      </c>
      <c r="CI293" s="2">
        <f t="shared" si="86"/>
        <v>11</v>
      </c>
      <c r="CJ293" s="2">
        <f t="shared" si="87"/>
        <v>22.5</v>
      </c>
      <c r="CK293" s="2">
        <f>55+IF(抽出データ!BJ293=1,60,0)+IF(抽出データ!BK293=1,25,0)+IF(抽出データ!BM293=1,5,0)+IF(抽出データ!BL293=1,5,0)+IF(抽出データ!BN293=1,5,0)</f>
        <v>60</v>
      </c>
      <c r="CL293" s="2">
        <f>(80+IF(抽出データ!BR293=1,12,0)+IF(SUM(抽出データ!BS293:BV293,抽出データ!CB293)&gt;1,22,IF(SUM(抽出データ!BS293:BV293,抽出データ!CB293)=1,11,0)))</f>
        <v>92</v>
      </c>
      <c r="CM293" s="2">
        <f>80+IF(抽出データ!CH293=1,40,0)+IF(抽出データ!CI293=1,20,0)+IF(抽出データ!CJ293=1,20,0)</f>
        <v>80</v>
      </c>
      <c r="CN293" s="2">
        <f>80+IF(抽出データ!CN293=1,10,0)+IF(抽出データ!CO293=1,5,0)+IF(抽出データ!CP293=1,10,0)+12</f>
        <v>92</v>
      </c>
      <c r="CO293" s="2">
        <f>IF(SUM(抽出データ!CT293:CW293)&gt;0,120,100)</f>
        <v>100</v>
      </c>
      <c r="CQ293" s="2">
        <f t="shared" si="88"/>
        <v>77.8</v>
      </c>
    </row>
    <row r="294" spans="1:95">
      <c r="A294" s="2">
        <v>2007</v>
      </c>
      <c r="B294" s="2">
        <v>400</v>
      </c>
      <c r="C294" s="2">
        <v>3</v>
      </c>
      <c r="D294" s="2">
        <f t="shared" si="72"/>
        <v>133.33333333333334</v>
      </c>
      <c r="E294" s="4" t="s">
        <v>254</v>
      </c>
      <c r="F294" s="2">
        <f>IF(抽出データ!S294-2&lt;0,0,抽出データ!S294-2)</f>
        <v>2</v>
      </c>
      <c r="G294" s="2">
        <f>IF(抽出データ!T294-2&lt;0,0,抽出データ!T294-2)</f>
        <v>1</v>
      </c>
      <c r="H294" s="2">
        <f>IF(抽出データ!U294-2&lt;0,0,抽出データ!U294-2)</f>
        <v>0</v>
      </c>
      <c r="I294" s="2">
        <f>IF(抽出データ!V294-2&lt;0,0,抽出データ!V294-2)</f>
        <v>2</v>
      </c>
      <c r="J294" s="2">
        <f>MIN(2,IF(抽出データ!W294-2&lt;0,0,抽出データ!W294-2))</f>
        <v>1</v>
      </c>
      <c r="K294" s="2">
        <f>IF(抽出データ!X294-2&lt;0,0,抽出データ!X294-2)</f>
        <v>0</v>
      </c>
      <c r="L294" s="2">
        <f>IF(抽出データ!Y294-2&lt;0,0,抽出データ!Y294-2)</f>
        <v>0</v>
      </c>
      <c r="M294" s="2">
        <f>IF(抽出データ!Z294-2&lt;0,0,抽出データ!Z294-2)</f>
        <v>2</v>
      </c>
      <c r="N294" s="2">
        <f>IF(抽出データ!AB294-2&lt;0,0,抽出データ!AB294-2)</f>
        <v>2</v>
      </c>
      <c r="O294" s="2">
        <f>IF(抽出データ!AC294-2&lt;0,0,抽出データ!AC294-2)</f>
        <v>2</v>
      </c>
      <c r="P294" s="2">
        <f>IF(抽出データ!AD294-2&lt;0,0,抽出データ!AD294-2)</f>
        <v>1</v>
      </c>
      <c r="Q294" s="2">
        <f>IF(抽出データ!AE294-2&lt;0,0,抽出データ!AE294-2)</f>
        <v>2</v>
      </c>
      <c r="R294" s="2">
        <f>IF(抽出データ!AF294-2&lt;0,0,抽出データ!AF294-2)</f>
        <v>1</v>
      </c>
      <c r="S294" s="2">
        <f>IF(抽出データ!AG294-2&lt;0,0,抽出データ!AG294-2)</f>
        <v>1</v>
      </c>
      <c r="T294" s="2">
        <f>IF(抽出データ!AH294-2&lt;0,0,抽出データ!AH294-2)</f>
        <v>1</v>
      </c>
      <c r="U294" s="2">
        <f>IF(抽出データ!AI294-2&lt;0,0,抽出データ!AI294-2)</f>
        <v>1</v>
      </c>
      <c r="V294" s="2">
        <f>IF(抽出データ!AJ294-2&lt;0,0,抽出データ!AJ294-2)</f>
        <v>1</v>
      </c>
      <c r="W294" s="2">
        <f>IF(抽出データ!AK294-2&lt;0,0,抽出データ!AK294-2)</f>
        <v>1</v>
      </c>
      <c r="X294" s="2">
        <f>IF(抽出データ!AL294-2&lt;0,0,抽出データ!AL294-2)</f>
        <v>2</v>
      </c>
      <c r="Y294" s="2">
        <f>IF(抽出データ!AM294-2&lt;0,0,抽出データ!AM294-2)</f>
        <v>2</v>
      </c>
      <c r="Z294" s="2">
        <f>IF(抽出データ!AN294-2&lt;0,0,抽出データ!AN294-2)</f>
        <v>0</v>
      </c>
      <c r="AA294" s="2">
        <f>IF(抽出データ!AO294-2&lt;0,0,抽出データ!AO294-2)</f>
        <v>2</v>
      </c>
      <c r="AB294" s="2">
        <f>IF(抽出データ!AP294-2&lt;0,0,抽出データ!AP294-2)</f>
        <v>2</v>
      </c>
      <c r="AC294" s="2">
        <f>IF(抽出データ!AQ294-2&lt;0,0,抽出データ!AQ294-2)</f>
        <v>0</v>
      </c>
      <c r="AD294" s="2">
        <f>IF(抽出データ!AR294-2&lt;=0,1,2)</f>
        <v>1</v>
      </c>
      <c r="AE294" s="2">
        <f>IF(抽出データ!AS294-2&lt;=0,1,2)</f>
        <v>1</v>
      </c>
      <c r="AF294" s="2">
        <f>IF(抽出データ!AT294-2&lt;=0,1,2)</f>
        <v>1</v>
      </c>
      <c r="AG294" s="2">
        <f>IF(抽出データ!AU294-2&lt;=0,1,2)</f>
        <v>2</v>
      </c>
      <c r="AH294" s="2">
        <f>IF(抽出データ!AV294-2&lt;=0,1,2)</f>
        <v>1</v>
      </c>
      <c r="AI294" s="2">
        <f>IF(抽出データ!AW294-2&lt;=0,1,2)</f>
        <v>1</v>
      </c>
      <c r="AJ294" s="2">
        <f>IF(抽出データ!AX294-2&lt;=0,1,2)</f>
        <v>1</v>
      </c>
      <c r="AK294" s="2">
        <f>IF(抽出データ!AY294-2&lt;=0,1,2)</f>
        <v>1</v>
      </c>
      <c r="AL294" s="2">
        <f>IF(抽出データ!AZ294-2&lt;0,0,抽出データ!AZ294-2)</f>
        <v>1</v>
      </c>
      <c r="AM294" s="2">
        <f>IF(抽出データ!BB294-2&lt;0,0,抽出データ!BB294-2)</f>
        <v>1</v>
      </c>
      <c r="AN294" s="2">
        <f>IF(抽出データ!BD294-2&lt;0,0,抽出データ!BD294-2)</f>
        <v>0</v>
      </c>
      <c r="AO294" s="2">
        <f>MIN(2,IF(抽出データ!BE294-2&lt;0,0,抽出データ!BE294-2))</f>
        <v>0</v>
      </c>
      <c r="AP294" s="2">
        <f>IF(抽出データ!BF294-2&lt;0,0,抽出データ!BF294-2)</f>
        <v>0</v>
      </c>
      <c r="AQ294" s="2">
        <f>IF(抽出データ!BG294-2&lt;0,0,抽出データ!BG294-2)</f>
        <v>0</v>
      </c>
      <c r="AR294" s="2">
        <f>IF(抽出データ!BH294-2&lt;0,0,抽出データ!BH294-2)</f>
        <v>0</v>
      </c>
      <c r="AS294" s="2">
        <f t="shared" si="73"/>
        <v>0</v>
      </c>
      <c r="AT294" s="2">
        <f>IF(抽出データ!DB294-2&lt;=0,1,2)</f>
        <v>1</v>
      </c>
      <c r="AU294" s="2">
        <f>IF(抽出データ!DD294-2&lt;0,0,抽出データ!DD294-2)</f>
        <v>0</v>
      </c>
      <c r="AV294" s="2">
        <f>IF(抽出データ!DE294-2&lt;0,0,抽出データ!DE294-2)</f>
        <v>0</v>
      </c>
      <c r="AW294" s="2">
        <f>IF(抽出データ!DF294-2&lt;0,0,IF(抽出データ!DF294&gt;3,2,1))</f>
        <v>1</v>
      </c>
      <c r="AX294" s="2">
        <f>IF(抽出データ!DG294-2&lt;=0,1,2)</f>
        <v>2</v>
      </c>
      <c r="AY294" s="8">
        <v>5</v>
      </c>
      <c r="AZ294" s="2">
        <v>3</v>
      </c>
      <c r="BA294" s="2">
        <v>4</v>
      </c>
      <c r="BI294" s="4" t="s">
        <v>445</v>
      </c>
      <c r="BJ294" s="2">
        <v>1</v>
      </c>
      <c r="BK294" s="2">
        <v>100</v>
      </c>
      <c r="BL294" s="2">
        <v>1</v>
      </c>
      <c r="BM294" s="2">
        <v>15000</v>
      </c>
      <c r="BO294" s="2">
        <v>2</v>
      </c>
      <c r="BP294" s="2">
        <v>2</v>
      </c>
      <c r="BQ294" s="2">
        <v>2</v>
      </c>
      <c r="BR294" s="2">
        <v>2</v>
      </c>
      <c r="BS294" s="2">
        <v>2</v>
      </c>
      <c r="BT294" s="2">
        <v>2</v>
      </c>
      <c r="BV294" s="2">
        <f t="shared" si="74"/>
        <v>46.5</v>
      </c>
      <c r="BW294" s="2">
        <f t="shared" si="75"/>
        <v>26</v>
      </c>
      <c r="BX294" s="2">
        <f t="shared" si="76"/>
        <v>8</v>
      </c>
      <c r="BY294" s="2">
        <f t="shared" si="77"/>
        <v>10</v>
      </c>
      <c r="BZ294" s="2">
        <f t="shared" si="78"/>
        <v>28</v>
      </c>
      <c r="CA294" s="2">
        <f t="shared" si="79"/>
        <v>12</v>
      </c>
      <c r="CB294" s="2">
        <f t="shared" si="80"/>
        <v>7</v>
      </c>
      <c r="CC294" s="2">
        <f t="shared" si="81"/>
        <v>16</v>
      </c>
      <c r="CD294" s="2">
        <f t="shared" si="82"/>
        <v>16</v>
      </c>
      <c r="CE294" s="2">
        <f t="shared" si="83"/>
        <v>14</v>
      </c>
      <c r="CF294" s="2">
        <f t="shared" si="84"/>
        <v>8</v>
      </c>
      <c r="CG294" s="2">
        <f t="shared" si="85"/>
        <v>16</v>
      </c>
      <c r="CH294" s="2">
        <f t="shared" si="89"/>
        <v>4</v>
      </c>
      <c r="CI294" s="2">
        <f t="shared" si="86"/>
        <v>5</v>
      </c>
      <c r="CJ294" s="2">
        <f t="shared" si="87"/>
        <v>19.5</v>
      </c>
      <c r="CK294" s="2">
        <f>55+IF(抽出データ!BJ294=1,60,0)+IF(抽出データ!BK294=1,25,0)+IF(抽出データ!BM294=1,5,0)+IF(抽出データ!BL294=1,5,0)+IF(抽出データ!BN294=1,5,0)</f>
        <v>55</v>
      </c>
      <c r="CL294" s="2">
        <f>(80+IF(抽出データ!BR294=1,12,0)+IF(SUM(抽出データ!BS294:BV294,抽出データ!CB294)&gt;1,22,IF(SUM(抽出データ!BS294:BV294,抽出データ!CB294)=1,11,0)))</f>
        <v>80</v>
      </c>
      <c r="CM294" s="2">
        <f>80+IF(抽出データ!CH294=1,40,0)+IF(抽出データ!CI294=1,20,0)+IF(抽出データ!CJ294=1,20,0)</f>
        <v>80</v>
      </c>
      <c r="CN294" s="2">
        <f>80+IF(抽出データ!CN294=1,10,0)+IF(抽出データ!CO294=1,5,0)+IF(抽出データ!CP294=1,10,0)+12</f>
        <v>92</v>
      </c>
      <c r="CO294" s="2">
        <f>IF(SUM(抽出データ!CT294:CW294)&gt;0,120,100)</f>
        <v>100</v>
      </c>
      <c r="CQ294" s="2">
        <f t="shared" si="88"/>
        <v>72.2</v>
      </c>
    </row>
    <row r="295" spans="1:95">
      <c r="A295" s="2">
        <v>1975</v>
      </c>
      <c r="B295" s="2">
        <v>382</v>
      </c>
      <c r="C295" s="2">
        <v>4</v>
      </c>
      <c r="D295" s="2">
        <f t="shared" si="72"/>
        <v>95.5</v>
      </c>
      <c r="E295" s="4" t="s">
        <v>44</v>
      </c>
      <c r="F295" s="2">
        <f>IF(抽出データ!S295-2&lt;0,0,抽出データ!S295-2)</f>
        <v>2</v>
      </c>
      <c r="G295" s="2">
        <f>IF(抽出データ!T295-2&lt;0,0,抽出データ!T295-2)</f>
        <v>0</v>
      </c>
      <c r="H295" s="2">
        <f>IF(抽出データ!U295-2&lt;0,0,抽出データ!U295-2)</f>
        <v>0</v>
      </c>
      <c r="I295" s="2">
        <f>IF(抽出データ!V295-2&lt;0,0,抽出データ!V295-2)</f>
        <v>0</v>
      </c>
      <c r="J295" s="2">
        <f>MIN(2,IF(抽出データ!W295-2&lt;0,0,抽出データ!W295-2))</f>
        <v>0</v>
      </c>
      <c r="K295" s="2">
        <f>IF(抽出データ!X295-2&lt;0,0,抽出データ!X295-2)</f>
        <v>0</v>
      </c>
      <c r="L295" s="2">
        <f>IF(抽出データ!Y295-2&lt;0,0,抽出データ!Y295-2)</f>
        <v>0</v>
      </c>
      <c r="M295" s="2">
        <f>IF(抽出データ!Z295-2&lt;0,0,抽出データ!Z295-2)</f>
        <v>0</v>
      </c>
      <c r="N295" s="2">
        <f>IF(抽出データ!AB295-2&lt;0,0,抽出データ!AB295-2)</f>
        <v>0</v>
      </c>
      <c r="O295" s="2">
        <f>IF(抽出データ!AC295-2&lt;0,0,抽出データ!AC295-2)</f>
        <v>0</v>
      </c>
      <c r="P295" s="2">
        <f>IF(抽出データ!AD295-2&lt;0,0,抽出データ!AD295-2)</f>
        <v>0</v>
      </c>
      <c r="Q295" s="2">
        <f>IF(抽出データ!AE295-2&lt;0,0,抽出データ!AE295-2)</f>
        <v>0</v>
      </c>
      <c r="R295" s="2">
        <f>IF(抽出データ!AF295-2&lt;0,0,抽出データ!AF295-2)</f>
        <v>1</v>
      </c>
      <c r="S295" s="2">
        <f>IF(抽出データ!AG295-2&lt;0,0,抽出データ!AG295-2)</f>
        <v>1</v>
      </c>
      <c r="T295" s="2">
        <f>IF(抽出データ!AH295-2&lt;0,0,抽出データ!AH295-2)</f>
        <v>1</v>
      </c>
      <c r="U295" s="2">
        <f>IF(抽出データ!AI295-2&lt;0,0,抽出データ!AI295-2)</f>
        <v>0</v>
      </c>
      <c r="V295" s="2">
        <f>IF(抽出データ!AJ295-2&lt;0,0,抽出データ!AJ295-2)</f>
        <v>0</v>
      </c>
      <c r="W295" s="2">
        <f>IF(抽出データ!AK295-2&lt;0,0,抽出データ!AK295-2)</f>
        <v>0</v>
      </c>
      <c r="X295" s="2">
        <f>IF(抽出データ!AL295-2&lt;0,0,抽出データ!AL295-2)</f>
        <v>1</v>
      </c>
      <c r="Y295" s="2">
        <f>IF(抽出データ!AM295-2&lt;0,0,抽出データ!AM295-2)</f>
        <v>0</v>
      </c>
      <c r="Z295" s="2">
        <f>IF(抽出データ!AN295-2&lt;0,0,抽出データ!AN295-2)</f>
        <v>0</v>
      </c>
      <c r="AA295" s="2">
        <f>IF(抽出データ!AO295-2&lt;0,0,抽出データ!AO295-2)</f>
        <v>0</v>
      </c>
      <c r="AB295" s="2">
        <f>IF(抽出データ!AP295-2&lt;0,0,抽出データ!AP295-2)</f>
        <v>0</v>
      </c>
      <c r="AC295" s="2">
        <f>IF(抽出データ!AQ295-2&lt;0,0,抽出データ!AQ295-2)</f>
        <v>2</v>
      </c>
      <c r="AD295" s="2">
        <f>IF(抽出データ!AR295-2&lt;=0,1,2)</f>
        <v>1</v>
      </c>
      <c r="AE295" s="2">
        <f>IF(抽出データ!AS295-2&lt;=0,1,2)</f>
        <v>1</v>
      </c>
      <c r="AF295" s="2">
        <f>IF(抽出データ!AT295-2&lt;=0,1,2)</f>
        <v>1</v>
      </c>
      <c r="AG295" s="2">
        <f>IF(抽出データ!AU295-2&lt;=0,1,2)</f>
        <v>1</v>
      </c>
      <c r="AH295" s="2">
        <f>IF(抽出データ!AV295-2&lt;=0,1,2)</f>
        <v>1</v>
      </c>
      <c r="AI295" s="2">
        <f>IF(抽出データ!AW295-2&lt;=0,1,2)</f>
        <v>1</v>
      </c>
      <c r="AJ295" s="2">
        <f>IF(抽出データ!AX295-2&lt;=0,1,2)</f>
        <v>1</v>
      </c>
      <c r="AK295" s="2">
        <f>IF(抽出データ!AY295-2&lt;=0,1,2)</f>
        <v>1</v>
      </c>
      <c r="AL295" s="2">
        <f>IF(抽出データ!AZ295-2&lt;0,0,抽出データ!AZ295-2)</f>
        <v>0</v>
      </c>
      <c r="AM295" s="2">
        <f>IF(抽出データ!BB295-2&lt;0,0,抽出データ!BB295-2)</f>
        <v>0</v>
      </c>
      <c r="AN295" s="2">
        <f>IF(抽出データ!BD295-2&lt;0,0,抽出データ!BD295-2)</f>
        <v>1</v>
      </c>
      <c r="AO295" s="2">
        <f>MIN(2,IF(抽出データ!BE295-2&lt;0,0,抽出データ!BE295-2))</f>
        <v>0</v>
      </c>
      <c r="AP295" s="2">
        <f>IF(抽出データ!BF295-2&lt;0,0,抽出データ!BF295-2)</f>
        <v>1</v>
      </c>
      <c r="AQ295" s="2">
        <f>IF(抽出データ!BG295-2&lt;0,0,抽出データ!BG295-2)</f>
        <v>0</v>
      </c>
      <c r="AR295" s="2">
        <f>IF(抽出データ!BH295-2&lt;0,0,抽出データ!BH295-2)</f>
        <v>0</v>
      </c>
      <c r="AS295" s="2">
        <f t="shared" si="73"/>
        <v>0</v>
      </c>
      <c r="AT295" s="2">
        <f>IF(抽出データ!DB295-2&lt;=0,1,2)</f>
        <v>1</v>
      </c>
      <c r="AU295" s="2">
        <f>IF(抽出データ!DD295-2&lt;0,0,抽出データ!DD295-2)</f>
        <v>0</v>
      </c>
      <c r="AV295" s="2">
        <f>IF(抽出データ!DE295-2&lt;0,0,抽出データ!DE295-2)</f>
        <v>0</v>
      </c>
      <c r="AW295" s="2">
        <f>IF(抽出データ!DF295-2&lt;0,0,IF(抽出データ!DF295&gt;3,2,1))</f>
        <v>1</v>
      </c>
      <c r="AX295" s="2">
        <f>IF(抽出データ!DG295-2&lt;=0,1,2)</f>
        <v>1</v>
      </c>
      <c r="AY295" s="8">
        <v>1</v>
      </c>
      <c r="AZ295" s="2">
        <v>1</v>
      </c>
      <c r="BA295" s="2">
        <v>2</v>
      </c>
      <c r="BB295" s="2">
        <v>1</v>
      </c>
      <c r="BC295" s="2">
        <v>0</v>
      </c>
      <c r="BD295" s="2">
        <v>0</v>
      </c>
      <c r="BE295" s="2">
        <v>0</v>
      </c>
      <c r="BF295" s="2">
        <v>1</v>
      </c>
      <c r="BG295" s="2">
        <v>0</v>
      </c>
      <c r="BH295" s="2">
        <v>0</v>
      </c>
      <c r="BI295" s="4" t="s">
        <v>445</v>
      </c>
      <c r="BJ295" s="2">
        <v>1</v>
      </c>
      <c r="BK295" s="2">
        <v>100</v>
      </c>
      <c r="BL295" s="2">
        <v>1</v>
      </c>
      <c r="BM295" s="2">
        <v>10000</v>
      </c>
      <c r="BO295" s="2">
        <v>4</v>
      </c>
      <c r="BP295" s="2">
        <v>4</v>
      </c>
      <c r="BQ295" s="2">
        <v>4</v>
      </c>
      <c r="BR295" s="2">
        <v>4</v>
      </c>
      <c r="BS295" s="2">
        <v>4</v>
      </c>
      <c r="BT295" s="2">
        <v>4</v>
      </c>
      <c r="BV295" s="2">
        <f t="shared" si="74"/>
        <v>21</v>
      </c>
      <c r="BW295" s="2">
        <f t="shared" si="75"/>
        <v>7</v>
      </c>
      <c r="BX295" s="2">
        <f t="shared" si="76"/>
        <v>6</v>
      </c>
      <c r="BY295" s="2">
        <f t="shared" si="77"/>
        <v>8</v>
      </c>
      <c r="BZ295" s="2">
        <f t="shared" si="78"/>
        <v>14</v>
      </c>
      <c r="CA295" s="2">
        <f t="shared" si="79"/>
        <v>4</v>
      </c>
      <c r="CB295" s="2">
        <f t="shared" si="80"/>
        <v>4</v>
      </c>
      <c r="CC295" s="2">
        <f t="shared" si="81"/>
        <v>3</v>
      </c>
      <c r="CD295" s="2">
        <f t="shared" si="82"/>
        <v>10</v>
      </c>
      <c r="CE295" s="2">
        <f t="shared" si="83"/>
        <v>8</v>
      </c>
      <c r="CF295" s="2">
        <f t="shared" si="84"/>
        <v>6</v>
      </c>
      <c r="CG295" s="2">
        <f t="shared" si="85"/>
        <v>5</v>
      </c>
      <c r="CH295" s="2">
        <f t="shared" si="89"/>
        <v>3</v>
      </c>
      <c r="CI295" s="2">
        <f t="shared" si="86"/>
        <v>6</v>
      </c>
      <c r="CJ295" s="2">
        <f t="shared" si="87"/>
        <v>5</v>
      </c>
      <c r="CK295" s="2">
        <f>55+IF(抽出データ!BJ295=1,60,0)+IF(抽出データ!BK295=1,25,0)+IF(抽出データ!BM295=1,5,0)+IF(抽出データ!BL295=1,5,0)+IF(抽出データ!BN295=1,5,0)</f>
        <v>55</v>
      </c>
      <c r="CL295" s="2">
        <f>(80+IF(抽出データ!BR295=1,12,0)+IF(SUM(抽出データ!BS295:BV295,抽出データ!CB295)&gt;1,22,IF(SUM(抽出データ!BS295:BV295,抽出データ!CB295)=1,11,0)))</f>
        <v>80</v>
      </c>
      <c r="CM295" s="2">
        <f>80+IF(抽出データ!CH295=1,40,0)+IF(抽出データ!CI295=1,20,0)+IF(抽出データ!CJ295=1,20,0)</f>
        <v>80</v>
      </c>
      <c r="CN295" s="2">
        <f>80+IF(抽出データ!CN295=1,10,0)+IF(抽出データ!CO295=1,5,0)+IF(抽出データ!CP295=1,10,0)+12</f>
        <v>92</v>
      </c>
      <c r="CO295" s="2">
        <f>IF(SUM(抽出データ!CT295:CW295)&gt;0,120,100)</f>
        <v>100</v>
      </c>
      <c r="CQ295" s="2">
        <f t="shared" si="88"/>
        <v>72.2</v>
      </c>
    </row>
    <row r="296" spans="1:95">
      <c r="A296" s="2">
        <v>1998</v>
      </c>
      <c r="B296" s="2">
        <v>1200</v>
      </c>
      <c r="C296" s="2">
        <v>6</v>
      </c>
      <c r="D296" s="2">
        <f t="shared" si="72"/>
        <v>200</v>
      </c>
      <c r="E296" s="4" t="s">
        <v>255</v>
      </c>
      <c r="F296" s="2">
        <f>IF(抽出データ!S296-2&lt;0,0,抽出データ!S296-2)</f>
        <v>0</v>
      </c>
      <c r="G296" s="2">
        <f>IF(抽出データ!T296-2&lt;0,0,抽出データ!T296-2)</f>
        <v>1</v>
      </c>
      <c r="H296" s="2">
        <f>IF(抽出データ!U296-2&lt;0,0,抽出データ!U296-2)</f>
        <v>1</v>
      </c>
      <c r="I296" s="2">
        <f>IF(抽出データ!V296-2&lt;0,0,抽出データ!V296-2)</f>
        <v>0</v>
      </c>
      <c r="J296" s="2">
        <f>MIN(2,IF(抽出データ!W296-2&lt;0,0,抽出データ!W296-2))</f>
        <v>2</v>
      </c>
      <c r="K296" s="2">
        <f>IF(抽出データ!X296-2&lt;0,0,抽出データ!X296-2)</f>
        <v>0</v>
      </c>
      <c r="L296" s="2">
        <f>IF(抽出データ!Y296-2&lt;0,0,抽出データ!Y296-2)</f>
        <v>1</v>
      </c>
      <c r="M296" s="2">
        <f>IF(抽出データ!Z296-2&lt;0,0,抽出データ!Z296-2)</f>
        <v>1</v>
      </c>
      <c r="N296" s="2">
        <f>IF(抽出データ!AB296-2&lt;0,0,抽出データ!AB296-2)</f>
        <v>1</v>
      </c>
      <c r="O296" s="2">
        <f>IF(抽出データ!AC296-2&lt;0,0,抽出データ!AC296-2)</f>
        <v>1</v>
      </c>
      <c r="P296" s="2">
        <f>IF(抽出データ!AD296-2&lt;0,0,抽出データ!AD296-2)</f>
        <v>1</v>
      </c>
      <c r="Q296" s="2">
        <f>IF(抽出データ!AE296-2&lt;0,0,抽出データ!AE296-2)</f>
        <v>0</v>
      </c>
      <c r="R296" s="2">
        <f>IF(抽出データ!AF296-2&lt;0,0,抽出データ!AF296-2)</f>
        <v>1</v>
      </c>
      <c r="S296" s="2">
        <f>IF(抽出データ!AG296-2&lt;0,0,抽出データ!AG296-2)</f>
        <v>0</v>
      </c>
      <c r="T296" s="2">
        <f>IF(抽出データ!AH296-2&lt;0,0,抽出データ!AH296-2)</f>
        <v>0</v>
      </c>
      <c r="U296" s="2">
        <f>IF(抽出データ!AI296-2&lt;0,0,抽出データ!AI296-2)</f>
        <v>1</v>
      </c>
      <c r="V296" s="2">
        <f>IF(抽出データ!AJ296-2&lt;0,0,抽出データ!AJ296-2)</f>
        <v>0</v>
      </c>
      <c r="W296" s="2">
        <f>IF(抽出データ!AK296-2&lt;0,0,抽出データ!AK296-2)</f>
        <v>1</v>
      </c>
      <c r="X296" s="2">
        <f>IF(抽出データ!AL296-2&lt;0,0,抽出データ!AL296-2)</f>
        <v>0</v>
      </c>
      <c r="Y296" s="2">
        <f>IF(抽出データ!AM296-2&lt;0,0,抽出データ!AM296-2)</f>
        <v>1</v>
      </c>
      <c r="Z296" s="2">
        <f>IF(抽出データ!AN296-2&lt;0,0,抽出データ!AN296-2)</f>
        <v>0</v>
      </c>
      <c r="AA296" s="2">
        <f>IF(抽出データ!AO296-2&lt;0,0,抽出データ!AO296-2)</f>
        <v>1</v>
      </c>
      <c r="AB296" s="2">
        <f>IF(抽出データ!AP296-2&lt;0,0,抽出データ!AP296-2)</f>
        <v>1</v>
      </c>
      <c r="AC296" s="2">
        <f>IF(抽出データ!AQ296-2&lt;0,0,抽出データ!AQ296-2)</f>
        <v>1</v>
      </c>
      <c r="AD296" s="2">
        <f>IF(抽出データ!AR296-2&lt;=0,1,2)</f>
        <v>2</v>
      </c>
      <c r="AE296" s="2">
        <f>IF(抽出データ!AS296-2&lt;=0,1,2)</f>
        <v>2</v>
      </c>
      <c r="AF296" s="2">
        <f>IF(抽出データ!AT296-2&lt;=0,1,2)</f>
        <v>2</v>
      </c>
      <c r="AG296" s="2">
        <f>IF(抽出データ!AU296-2&lt;=0,1,2)</f>
        <v>2</v>
      </c>
      <c r="AH296" s="2">
        <f>IF(抽出データ!AV296-2&lt;=0,1,2)</f>
        <v>1</v>
      </c>
      <c r="AI296" s="2">
        <f>IF(抽出データ!AW296-2&lt;=0,1,2)</f>
        <v>2</v>
      </c>
      <c r="AJ296" s="2">
        <f>IF(抽出データ!AX296-2&lt;=0,1,2)</f>
        <v>2</v>
      </c>
      <c r="AK296" s="2">
        <f>IF(抽出データ!AY296-2&lt;=0,1,2)</f>
        <v>1</v>
      </c>
      <c r="AL296" s="2">
        <f>IF(抽出データ!AZ296-2&lt;0,0,抽出データ!AZ296-2)</f>
        <v>0</v>
      </c>
      <c r="AM296" s="2">
        <f>IF(抽出データ!BB296-2&lt;0,0,抽出データ!BB296-2)</f>
        <v>0</v>
      </c>
      <c r="AN296" s="2">
        <f>IF(抽出データ!BD296-2&lt;0,0,抽出データ!BD296-2)</f>
        <v>2</v>
      </c>
      <c r="AO296" s="2">
        <f>MIN(2,IF(抽出データ!BE296-2&lt;0,0,抽出データ!BE296-2))</f>
        <v>2</v>
      </c>
      <c r="AP296" s="2">
        <f>IF(抽出データ!BF296-2&lt;0,0,抽出データ!BF296-2)</f>
        <v>0</v>
      </c>
      <c r="AQ296" s="2">
        <f>IF(抽出データ!BG296-2&lt;0,0,抽出データ!BG296-2)</f>
        <v>0</v>
      </c>
      <c r="AR296" s="2">
        <f>IF(抽出データ!BH296-2&lt;0,0,抽出データ!BH296-2)</f>
        <v>0</v>
      </c>
      <c r="AS296" s="2">
        <f t="shared" si="73"/>
        <v>1</v>
      </c>
      <c r="AT296" s="2">
        <f>IF(抽出データ!DB296-2&lt;=0,1,2)</f>
        <v>1</v>
      </c>
      <c r="AU296" s="2">
        <f>IF(抽出データ!DD296-2&lt;0,0,抽出データ!DD296-2)</f>
        <v>1</v>
      </c>
      <c r="AV296" s="2">
        <f>IF(抽出データ!DE296-2&lt;0,0,抽出データ!DE296-2)</f>
        <v>1</v>
      </c>
      <c r="AW296" s="2">
        <f>IF(抽出データ!DF296-2&lt;0,0,IF(抽出データ!DF296&gt;3,2,1))</f>
        <v>0</v>
      </c>
      <c r="AX296" s="2">
        <f>IF(抽出データ!DG296-2&lt;=0,1,2)</f>
        <v>2</v>
      </c>
      <c r="AY296" s="8">
        <v>1</v>
      </c>
      <c r="AZ296" s="2">
        <v>1</v>
      </c>
      <c r="BA296" s="2">
        <v>1</v>
      </c>
      <c r="BI296" s="4" t="s">
        <v>445</v>
      </c>
      <c r="BJ296" s="2">
        <v>2</v>
      </c>
      <c r="BL296" s="2">
        <v>3</v>
      </c>
      <c r="BO296" s="2">
        <v>6</v>
      </c>
      <c r="BP296" s="2">
        <v>6</v>
      </c>
      <c r="BQ296" s="2">
        <v>6</v>
      </c>
      <c r="BR296" s="2">
        <v>5</v>
      </c>
      <c r="BS296" s="2">
        <v>2</v>
      </c>
      <c r="BT296" s="2">
        <v>2</v>
      </c>
      <c r="BV296" s="2">
        <f t="shared" si="74"/>
        <v>42.5</v>
      </c>
      <c r="BW296" s="2">
        <f t="shared" si="75"/>
        <v>14</v>
      </c>
      <c r="BX296" s="2">
        <f t="shared" si="76"/>
        <v>11</v>
      </c>
      <c r="BY296" s="2">
        <f t="shared" si="77"/>
        <v>14</v>
      </c>
      <c r="BZ296" s="2">
        <f t="shared" si="78"/>
        <v>23</v>
      </c>
      <c r="CA296" s="2">
        <f t="shared" si="79"/>
        <v>10</v>
      </c>
      <c r="CB296" s="2">
        <f t="shared" si="80"/>
        <v>8</v>
      </c>
      <c r="CC296" s="2">
        <f t="shared" si="81"/>
        <v>7</v>
      </c>
      <c r="CD296" s="2">
        <f t="shared" si="82"/>
        <v>18</v>
      </c>
      <c r="CE296" s="2">
        <f t="shared" si="83"/>
        <v>14</v>
      </c>
      <c r="CF296" s="2">
        <f t="shared" si="84"/>
        <v>11</v>
      </c>
      <c r="CG296" s="2">
        <f t="shared" si="85"/>
        <v>10</v>
      </c>
      <c r="CH296" s="2">
        <f t="shared" si="89"/>
        <v>5</v>
      </c>
      <c r="CI296" s="2">
        <f t="shared" si="86"/>
        <v>7</v>
      </c>
      <c r="CJ296" s="2">
        <f t="shared" si="87"/>
        <v>13</v>
      </c>
      <c r="CK296" s="2">
        <f>55+IF(抽出データ!BJ296=1,60,0)+IF(抽出データ!BK296=1,25,0)+IF(抽出データ!BM296=1,5,0)+IF(抽出データ!BL296=1,5,0)+IF(抽出データ!BN296=1,5,0)</f>
        <v>115</v>
      </c>
      <c r="CL296" s="2">
        <f>(80+IF(抽出データ!BR296=1,12,0)+IF(SUM(抽出データ!BS296:BV296,抽出データ!CB296)&gt;1,22,IF(SUM(抽出データ!BS296:BV296,抽出データ!CB296)=1,11,0)))</f>
        <v>91</v>
      </c>
      <c r="CM296" s="2">
        <f>80+IF(抽出データ!CH296=1,40,0)+IF(抽出データ!CI296=1,20,0)+IF(抽出データ!CJ296=1,20,0)</f>
        <v>120</v>
      </c>
      <c r="CN296" s="2">
        <f>80+IF(抽出データ!CN296=1,10,0)+IF(抽出データ!CO296=1,5,0)+IF(抽出データ!CP296=1,10,0)+12</f>
        <v>102</v>
      </c>
      <c r="CO296" s="2">
        <f>IF(SUM(抽出データ!CT296:CW296)&gt;0,120,100)</f>
        <v>120</v>
      </c>
      <c r="CQ296" s="2">
        <f t="shared" si="88"/>
        <v>107.5</v>
      </c>
    </row>
    <row r="297" spans="1:95">
      <c r="A297" s="2">
        <v>2001</v>
      </c>
      <c r="B297" s="2">
        <v>1500</v>
      </c>
      <c r="C297" s="2">
        <v>2</v>
      </c>
      <c r="D297" s="2">
        <f t="shared" si="72"/>
        <v>750</v>
      </c>
      <c r="E297" s="4" t="s">
        <v>256</v>
      </c>
      <c r="F297" s="2">
        <f>IF(抽出データ!S297-2&lt;0,0,抽出データ!S297-2)</f>
        <v>2</v>
      </c>
      <c r="G297" s="2">
        <f>IF(抽出データ!T297-2&lt;0,0,抽出データ!T297-2)</f>
        <v>2</v>
      </c>
      <c r="H297" s="2">
        <f>IF(抽出データ!U297-2&lt;0,0,抽出データ!U297-2)</f>
        <v>1</v>
      </c>
      <c r="I297" s="2">
        <f>IF(抽出データ!V297-2&lt;0,0,抽出データ!V297-2)</f>
        <v>1</v>
      </c>
      <c r="J297" s="2">
        <f>MIN(2,IF(抽出データ!W297-2&lt;0,0,抽出データ!W297-2))</f>
        <v>1</v>
      </c>
      <c r="K297" s="2">
        <f>IF(抽出データ!X297-2&lt;0,0,抽出データ!X297-2)</f>
        <v>0</v>
      </c>
      <c r="L297" s="2">
        <f>IF(抽出データ!Y297-2&lt;0,0,抽出データ!Y297-2)</f>
        <v>0</v>
      </c>
      <c r="M297" s="2">
        <f>IF(抽出データ!Z297-2&lt;0,0,抽出データ!Z297-2)</f>
        <v>2</v>
      </c>
      <c r="N297" s="2">
        <f>IF(抽出データ!AB297-2&lt;0,0,抽出データ!AB297-2)</f>
        <v>1</v>
      </c>
      <c r="O297" s="2">
        <f>IF(抽出データ!AC297-2&lt;0,0,抽出データ!AC297-2)</f>
        <v>2</v>
      </c>
      <c r="P297" s="2">
        <f>IF(抽出データ!AD297-2&lt;0,0,抽出データ!AD297-2)</f>
        <v>2</v>
      </c>
      <c r="Q297" s="2">
        <f>IF(抽出データ!AE297-2&lt;0,0,抽出データ!AE297-2)</f>
        <v>2</v>
      </c>
      <c r="R297" s="2">
        <f>IF(抽出データ!AF297-2&lt;0,0,抽出データ!AF297-2)</f>
        <v>1</v>
      </c>
      <c r="S297" s="2">
        <f>IF(抽出データ!AG297-2&lt;0,0,抽出データ!AG297-2)</f>
        <v>2</v>
      </c>
      <c r="T297" s="2">
        <f>IF(抽出データ!AH297-2&lt;0,0,抽出データ!AH297-2)</f>
        <v>2</v>
      </c>
      <c r="U297" s="2">
        <f>IF(抽出データ!AI297-2&lt;0,0,抽出データ!AI297-2)</f>
        <v>0</v>
      </c>
      <c r="V297" s="2">
        <f>IF(抽出データ!AJ297-2&lt;0,0,抽出データ!AJ297-2)</f>
        <v>0</v>
      </c>
      <c r="W297" s="2">
        <f>IF(抽出データ!AK297-2&lt;0,0,抽出データ!AK297-2)</f>
        <v>2</v>
      </c>
      <c r="X297" s="2">
        <f>IF(抽出データ!AL297-2&lt;0,0,抽出データ!AL297-2)</f>
        <v>2</v>
      </c>
      <c r="Y297" s="2">
        <f>IF(抽出データ!AM297-2&lt;0,0,抽出データ!AM297-2)</f>
        <v>1</v>
      </c>
      <c r="Z297" s="2">
        <f>IF(抽出データ!AN297-2&lt;0,0,抽出データ!AN297-2)</f>
        <v>2</v>
      </c>
      <c r="AA297" s="2">
        <f>IF(抽出データ!AO297-2&lt;0,0,抽出データ!AO297-2)</f>
        <v>0</v>
      </c>
      <c r="AB297" s="2">
        <f>IF(抽出データ!AP297-2&lt;0,0,抽出データ!AP297-2)</f>
        <v>2</v>
      </c>
      <c r="AC297" s="2">
        <f>IF(抽出データ!AQ297-2&lt;0,0,抽出データ!AQ297-2)</f>
        <v>2</v>
      </c>
      <c r="AD297" s="2">
        <f>IF(抽出データ!AR297-2&lt;=0,1,2)</f>
        <v>2</v>
      </c>
      <c r="AE297" s="2">
        <f>IF(抽出データ!AS297-2&lt;=0,1,2)</f>
        <v>1</v>
      </c>
      <c r="AF297" s="2">
        <f>IF(抽出データ!AT297-2&lt;=0,1,2)</f>
        <v>1</v>
      </c>
      <c r="AG297" s="2">
        <f>IF(抽出データ!AU297-2&lt;=0,1,2)</f>
        <v>1</v>
      </c>
      <c r="AH297" s="2">
        <f>IF(抽出データ!AV297-2&lt;=0,1,2)</f>
        <v>1</v>
      </c>
      <c r="AI297" s="2">
        <f>IF(抽出データ!AW297-2&lt;=0,1,2)</f>
        <v>1</v>
      </c>
      <c r="AJ297" s="2">
        <f>IF(抽出データ!AX297-2&lt;=0,1,2)</f>
        <v>2</v>
      </c>
      <c r="AK297" s="2">
        <f>IF(抽出データ!AY297-2&lt;=0,1,2)</f>
        <v>2</v>
      </c>
      <c r="AL297" s="2">
        <f>IF(抽出データ!AZ297-2&lt;0,0,抽出データ!AZ297-2)</f>
        <v>2</v>
      </c>
      <c r="AM297" s="2">
        <f>IF(抽出データ!BB297-2&lt;0,0,抽出データ!BB297-2)</f>
        <v>2</v>
      </c>
      <c r="AN297" s="2">
        <f>IF(抽出データ!BD297-2&lt;0,0,抽出データ!BD297-2)</f>
        <v>2</v>
      </c>
      <c r="AO297" s="2">
        <f>MIN(2,IF(抽出データ!BE297-2&lt;0,0,抽出データ!BE297-2))</f>
        <v>0</v>
      </c>
      <c r="AP297" s="2">
        <f>IF(抽出データ!BF297-2&lt;0,0,抽出データ!BF297-2)</f>
        <v>0</v>
      </c>
      <c r="AQ297" s="2">
        <f>IF(抽出データ!BG297-2&lt;0,0,抽出データ!BG297-2)</f>
        <v>0</v>
      </c>
      <c r="AR297" s="2">
        <f>IF(抽出データ!BH297-2&lt;0,0,抽出データ!BH297-2)</f>
        <v>0</v>
      </c>
      <c r="AS297" s="2">
        <f t="shared" si="73"/>
        <v>0</v>
      </c>
      <c r="AT297" s="2">
        <f>IF(抽出データ!DB297-2&lt;=0,1,2)</f>
        <v>2</v>
      </c>
      <c r="AU297" s="2">
        <f>IF(抽出データ!DD297-2&lt;0,0,抽出データ!DD297-2)</f>
        <v>2</v>
      </c>
      <c r="AV297" s="2">
        <f>IF(抽出データ!DE297-2&lt;0,0,抽出データ!DE297-2)</f>
        <v>2</v>
      </c>
      <c r="AW297" s="2">
        <f>IF(抽出データ!DF297-2&lt;0,0,IF(抽出データ!DF297&gt;3,2,1))</f>
        <v>2</v>
      </c>
      <c r="AX297" s="2">
        <f>IF(抽出データ!DG297-2&lt;=0,1,2)</f>
        <v>2</v>
      </c>
      <c r="AY297" s="8">
        <v>4</v>
      </c>
      <c r="AZ297" s="2">
        <v>3</v>
      </c>
      <c r="BA297" s="2">
        <v>3</v>
      </c>
      <c r="BI297" s="4" t="s">
        <v>445</v>
      </c>
      <c r="BJ297" s="2">
        <v>2</v>
      </c>
      <c r="BL297" s="2">
        <v>3</v>
      </c>
      <c r="BO297" s="2">
        <v>4</v>
      </c>
      <c r="BP297" s="2">
        <v>4</v>
      </c>
      <c r="BQ297" s="2">
        <v>4</v>
      </c>
      <c r="BR297" s="2">
        <v>4</v>
      </c>
      <c r="BS297" s="2">
        <v>4</v>
      </c>
      <c r="BT297" s="2">
        <v>4</v>
      </c>
      <c r="BV297" s="2">
        <f t="shared" si="74"/>
        <v>64</v>
      </c>
      <c r="BW297" s="2">
        <f t="shared" si="75"/>
        <v>29</v>
      </c>
      <c r="BX297" s="2">
        <f t="shared" si="76"/>
        <v>9</v>
      </c>
      <c r="BY297" s="2">
        <f t="shared" si="77"/>
        <v>21</v>
      </c>
      <c r="BZ297" s="2">
        <f t="shared" si="78"/>
        <v>34</v>
      </c>
      <c r="CA297" s="2">
        <f t="shared" si="79"/>
        <v>14</v>
      </c>
      <c r="CB297" s="2">
        <f t="shared" si="80"/>
        <v>16</v>
      </c>
      <c r="CC297" s="2">
        <f t="shared" si="81"/>
        <v>17</v>
      </c>
      <c r="CD297" s="2">
        <f t="shared" si="82"/>
        <v>19</v>
      </c>
      <c r="CE297" s="2">
        <f t="shared" si="83"/>
        <v>15</v>
      </c>
      <c r="CF297" s="2">
        <f t="shared" si="84"/>
        <v>12</v>
      </c>
      <c r="CG297" s="2">
        <f t="shared" si="85"/>
        <v>23</v>
      </c>
      <c r="CH297" s="2">
        <f t="shared" si="89"/>
        <v>8</v>
      </c>
      <c r="CI297" s="2">
        <f t="shared" si="86"/>
        <v>12</v>
      </c>
      <c r="CJ297" s="2">
        <f t="shared" si="87"/>
        <v>27</v>
      </c>
      <c r="CK297" s="2">
        <f>55+IF(抽出データ!BJ297=1,60,0)+IF(抽出データ!BK297=1,25,0)+IF(抽出データ!BM297=1,5,0)+IF(抽出データ!BL297=1,5,0)+IF(抽出データ!BN297=1,5,0)</f>
        <v>80</v>
      </c>
      <c r="CL297" s="2">
        <f>(80+IF(抽出データ!BR297=1,12,0)+IF(SUM(抽出データ!BS297:BV297,抽出データ!CB297)&gt;1,22,IF(SUM(抽出データ!BS297:BV297,抽出データ!CB297)=1,11,0)))</f>
        <v>91</v>
      </c>
      <c r="CM297" s="2">
        <f>80+IF(抽出データ!CH297=1,40,0)+IF(抽出データ!CI297=1,20,0)+IF(抽出データ!CJ297=1,20,0)</f>
        <v>100</v>
      </c>
      <c r="CN297" s="2">
        <f>80+IF(抽出データ!CN297=1,10,0)+IF(抽出データ!CO297=1,5,0)+IF(抽出データ!CP297=1,10,0)+12</f>
        <v>97</v>
      </c>
      <c r="CO297" s="2">
        <f>IF(SUM(抽出データ!CT297:CW297)&gt;0,120,100)</f>
        <v>100</v>
      </c>
      <c r="CQ297" s="2">
        <f t="shared" si="88"/>
        <v>89</v>
      </c>
    </row>
    <row r="298" spans="1:95">
      <c r="A298" s="2">
        <v>1998</v>
      </c>
      <c r="B298" s="2">
        <v>2500</v>
      </c>
      <c r="C298" s="2">
        <v>5</v>
      </c>
      <c r="D298" s="2">
        <f t="shared" si="72"/>
        <v>500</v>
      </c>
      <c r="E298" s="4" t="s">
        <v>257</v>
      </c>
      <c r="F298" s="2">
        <f>IF(抽出データ!S298-2&lt;0,0,抽出データ!S298-2)</f>
        <v>2</v>
      </c>
      <c r="G298" s="2">
        <f>IF(抽出データ!T298-2&lt;0,0,抽出データ!T298-2)</f>
        <v>2</v>
      </c>
      <c r="H298" s="2">
        <f>IF(抽出データ!U298-2&lt;0,0,抽出データ!U298-2)</f>
        <v>1</v>
      </c>
      <c r="I298" s="2">
        <f>IF(抽出データ!V298-2&lt;0,0,抽出データ!V298-2)</f>
        <v>1</v>
      </c>
      <c r="J298" s="2">
        <f>MIN(2,IF(抽出データ!W298-2&lt;0,0,抽出データ!W298-2))</f>
        <v>1</v>
      </c>
      <c r="K298" s="2">
        <f>IF(抽出データ!X298-2&lt;0,0,抽出データ!X298-2)</f>
        <v>0</v>
      </c>
      <c r="L298" s="2">
        <f>IF(抽出データ!Y298-2&lt;0,0,抽出データ!Y298-2)</f>
        <v>1</v>
      </c>
      <c r="M298" s="2">
        <f>IF(抽出データ!Z298-2&lt;0,0,抽出データ!Z298-2)</f>
        <v>2</v>
      </c>
      <c r="N298" s="2">
        <f>IF(抽出データ!AB298-2&lt;0,0,抽出データ!AB298-2)</f>
        <v>2</v>
      </c>
      <c r="O298" s="2">
        <f>IF(抽出データ!AC298-2&lt;0,0,抽出データ!AC298-2)</f>
        <v>2</v>
      </c>
      <c r="P298" s="2">
        <f>IF(抽出データ!AD298-2&lt;0,0,抽出データ!AD298-2)</f>
        <v>2</v>
      </c>
      <c r="Q298" s="2">
        <f>IF(抽出データ!AE298-2&lt;0,0,抽出データ!AE298-2)</f>
        <v>2</v>
      </c>
      <c r="R298" s="2">
        <f>IF(抽出データ!AF298-2&lt;0,0,抽出データ!AF298-2)</f>
        <v>1</v>
      </c>
      <c r="S298" s="2">
        <f>IF(抽出データ!AG298-2&lt;0,0,抽出データ!AG298-2)</f>
        <v>1</v>
      </c>
      <c r="T298" s="2">
        <f>IF(抽出データ!AH298-2&lt;0,0,抽出データ!AH298-2)</f>
        <v>1</v>
      </c>
      <c r="U298" s="2">
        <f>IF(抽出データ!AI298-2&lt;0,0,抽出データ!AI298-2)</f>
        <v>2</v>
      </c>
      <c r="V298" s="2">
        <f>IF(抽出データ!AJ298-2&lt;0,0,抽出データ!AJ298-2)</f>
        <v>2</v>
      </c>
      <c r="W298" s="2">
        <f>IF(抽出データ!AK298-2&lt;0,0,抽出データ!AK298-2)</f>
        <v>1</v>
      </c>
      <c r="X298" s="2">
        <f>IF(抽出データ!AL298-2&lt;0,0,抽出データ!AL298-2)</f>
        <v>2</v>
      </c>
      <c r="Y298" s="2">
        <f>IF(抽出データ!AM298-2&lt;0,0,抽出データ!AM298-2)</f>
        <v>2</v>
      </c>
      <c r="Z298" s="2">
        <f>IF(抽出データ!AN298-2&lt;0,0,抽出データ!AN298-2)</f>
        <v>1</v>
      </c>
      <c r="AA298" s="2">
        <f>IF(抽出データ!AO298-2&lt;0,0,抽出データ!AO298-2)</f>
        <v>2</v>
      </c>
      <c r="AB298" s="2">
        <f>IF(抽出データ!AP298-2&lt;0,0,抽出データ!AP298-2)</f>
        <v>1</v>
      </c>
      <c r="AC298" s="2">
        <f>IF(抽出データ!AQ298-2&lt;0,0,抽出データ!AQ298-2)</f>
        <v>2</v>
      </c>
      <c r="AD298" s="2">
        <f>IF(抽出データ!AR298-2&lt;=0,1,2)</f>
        <v>1</v>
      </c>
      <c r="AE298" s="2">
        <f>IF(抽出データ!AS298-2&lt;=0,1,2)</f>
        <v>1</v>
      </c>
      <c r="AF298" s="2">
        <f>IF(抽出データ!AT298-2&lt;=0,1,2)</f>
        <v>2</v>
      </c>
      <c r="AG298" s="2">
        <f>IF(抽出データ!AU298-2&lt;=0,1,2)</f>
        <v>1</v>
      </c>
      <c r="AH298" s="2">
        <f>IF(抽出データ!AV298-2&lt;=0,1,2)</f>
        <v>1</v>
      </c>
      <c r="AI298" s="2">
        <f>IF(抽出データ!AW298-2&lt;=0,1,2)</f>
        <v>1</v>
      </c>
      <c r="AJ298" s="2">
        <f>IF(抽出データ!AX298-2&lt;=0,1,2)</f>
        <v>1</v>
      </c>
      <c r="AK298" s="2">
        <f>IF(抽出データ!AY298-2&lt;=0,1,2)</f>
        <v>2</v>
      </c>
      <c r="AL298" s="2">
        <f>IF(抽出データ!AZ298-2&lt;0,0,抽出データ!AZ298-2)</f>
        <v>1</v>
      </c>
      <c r="AM298" s="2">
        <f>IF(抽出データ!BB298-2&lt;0,0,抽出データ!BB298-2)</f>
        <v>1</v>
      </c>
      <c r="AN298" s="2">
        <f>IF(抽出データ!BD298-2&lt;0,0,抽出データ!BD298-2)</f>
        <v>2</v>
      </c>
      <c r="AO298" s="2">
        <f>MIN(2,IF(抽出データ!BE298-2&lt;0,0,抽出データ!BE298-2))</f>
        <v>2</v>
      </c>
      <c r="AP298" s="2">
        <f>IF(抽出データ!BF298-2&lt;0,0,抽出データ!BF298-2)</f>
        <v>2</v>
      </c>
      <c r="AQ298" s="2">
        <f>IF(抽出データ!BG298-2&lt;0,0,抽出データ!BG298-2)</f>
        <v>1</v>
      </c>
      <c r="AR298" s="2">
        <f>IF(抽出データ!BH298-2&lt;0,0,抽出データ!BH298-2)</f>
        <v>1</v>
      </c>
      <c r="AS298" s="2">
        <f t="shared" si="73"/>
        <v>1</v>
      </c>
      <c r="AT298" s="2">
        <f>IF(抽出データ!DB298-2&lt;=0,1,2)</f>
        <v>2</v>
      </c>
      <c r="AU298" s="2">
        <f>IF(抽出データ!DD298-2&lt;0,0,抽出データ!DD298-2)</f>
        <v>1</v>
      </c>
      <c r="AV298" s="2">
        <f>IF(抽出データ!DE298-2&lt;0,0,抽出データ!DE298-2)</f>
        <v>1</v>
      </c>
      <c r="AW298" s="2">
        <f>IF(抽出データ!DF298-2&lt;0,0,IF(抽出データ!DF298&gt;3,2,1))</f>
        <v>2</v>
      </c>
      <c r="AX298" s="2">
        <f>IF(抽出データ!DG298-2&lt;=0,1,2)</f>
        <v>2</v>
      </c>
      <c r="AY298" s="8">
        <v>4</v>
      </c>
      <c r="AZ298" s="2">
        <v>3</v>
      </c>
      <c r="BA298" s="2">
        <v>2</v>
      </c>
      <c r="BB298" s="2">
        <v>1</v>
      </c>
      <c r="BC298" s="2">
        <v>1</v>
      </c>
      <c r="BD298" s="2">
        <v>0</v>
      </c>
      <c r="BE298" s="2">
        <v>0</v>
      </c>
      <c r="BF298" s="2">
        <v>1</v>
      </c>
      <c r="BG298" s="2">
        <v>0</v>
      </c>
      <c r="BH298" s="2">
        <v>0</v>
      </c>
      <c r="BI298" s="4" t="s">
        <v>445</v>
      </c>
      <c r="BJ298" s="2">
        <v>1</v>
      </c>
      <c r="BK298" s="2">
        <v>100</v>
      </c>
      <c r="BL298" s="2">
        <v>1</v>
      </c>
      <c r="BM298" s="2">
        <v>8000</v>
      </c>
      <c r="BO298" s="2">
        <v>3</v>
      </c>
      <c r="BP298" s="2">
        <v>3</v>
      </c>
      <c r="BQ298" s="2">
        <v>3</v>
      </c>
      <c r="BR298" s="2">
        <v>5</v>
      </c>
      <c r="BS298" s="2">
        <v>3</v>
      </c>
      <c r="BT298" s="2">
        <v>3</v>
      </c>
      <c r="BV298" s="2">
        <f t="shared" si="74"/>
        <v>70</v>
      </c>
      <c r="BW298" s="2">
        <f t="shared" si="75"/>
        <v>32</v>
      </c>
      <c r="BX298" s="2">
        <f t="shared" si="76"/>
        <v>10</v>
      </c>
      <c r="BY298" s="2">
        <f t="shared" si="77"/>
        <v>20</v>
      </c>
      <c r="BZ298" s="2">
        <f t="shared" si="78"/>
        <v>33</v>
      </c>
      <c r="CA298" s="2">
        <f t="shared" si="79"/>
        <v>21</v>
      </c>
      <c r="CB298" s="2">
        <f t="shared" si="80"/>
        <v>12</v>
      </c>
      <c r="CC298" s="2">
        <f t="shared" si="81"/>
        <v>19</v>
      </c>
      <c r="CD298" s="2">
        <f t="shared" si="82"/>
        <v>20</v>
      </c>
      <c r="CE298" s="2">
        <f t="shared" si="83"/>
        <v>16</v>
      </c>
      <c r="CF298" s="2">
        <f t="shared" si="84"/>
        <v>10</v>
      </c>
      <c r="CG298" s="2">
        <f t="shared" si="85"/>
        <v>23</v>
      </c>
      <c r="CH298" s="2">
        <f t="shared" si="89"/>
        <v>8</v>
      </c>
      <c r="CI298" s="2">
        <f t="shared" si="86"/>
        <v>14</v>
      </c>
      <c r="CJ298" s="2">
        <f t="shared" si="87"/>
        <v>27.5</v>
      </c>
      <c r="CK298" s="2">
        <f>55+IF(抽出データ!BJ298=1,60,0)+IF(抽出データ!BK298=1,25,0)+IF(抽出データ!BM298=1,5,0)+IF(抽出データ!BL298=1,5,0)+IF(抽出データ!BN298=1,5,0)</f>
        <v>115</v>
      </c>
      <c r="CL298" s="2">
        <f>(80+IF(抽出データ!BR298=1,12,0)+IF(SUM(抽出データ!BS298:BV298,抽出データ!CB298)&gt;1,22,IF(SUM(抽出データ!BS298:BV298,抽出データ!CB298)=1,11,0)))</f>
        <v>92</v>
      </c>
      <c r="CM298" s="2">
        <f>80+IF(抽出データ!CH298=1,40,0)+IF(抽出データ!CI298=1,20,0)+IF(抽出データ!CJ298=1,20,0)</f>
        <v>100</v>
      </c>
      <c r="CN298" s="2">
        <f>80+IF(抽出データ!CN298=1,10,0)+IF(抽出データ!CO298=1,5,0)+IF(抽出データ!CP298=1,10,0)+12</f>
        <v>97</v>
      </c>
      <c r="CO298" s="2">
        <f>IF(SUM(抽出データ!CT298:CW298)&gt;0,120,100)</f>
        <v>100</v>
      </c>
      <c r="CQ298" s="2">
        <f t="shared" si="88"/>
        <v>103.3</v>
      </c>
    </row>
    <row r="299" spans="1:95">
      <c r="A299" s="2">
        <v>2014</v>
      </c>
      <c r="B299" s="2">
        <v>500</v>
      </c>
      <c r="C299" s="2">
        <v>5</v>
      </c>
      <c r="D299" s="2">
        <f t="shared" si="72"/>
        <v>100</v>
      </c>
      <c r="E299" s="4" t="s">
        <v>248</v>
      </c>
      <c r="F299" s="2">
        <f>IF(抽出データ!S299-2&lt;0,0,抽出データ!S299-2)</f>
        <v>2</v>
      </c>
      <c r="G299" s="2">
        <f>IF(抽出データ!T299-2&lt;0,0,抽出データ!T299-2)</f>
        <v>1</v>
      </c>
      <c r="H299" s="2">
        <f>IF(抽出データ!U299-2&lt;0,0,抽出データ!U299-2)</f>
        <v>1</v>
      </c>
      <c r="I299" s="2">
        <f>IF(抽出データ!V299-2&lt;0,0,抽出データ!V299-2)</f>
        <v>1</v>
      </c>
      <c r="J299" s="2">
        <f>MIN(2,IF(抽出データ!W299-2&lt;0,0,抽出データ!W299-2))</f>
        <v>2</v>
      </c>
      <c r="K299" s="2">
        <f>IF(抽出データ!X299-2&lt;0,0,抽出データ!X299-2)</f>
        <v>0</v>
      </c>
      <c r="L299" s="2">
        <f>IF(抽出データ!Y299-2&lt;0,0,抽出データ!Y299-2)</f>
        <v>0</v>
      </c>
      <c r="M299" s="2">
        <f>IF(抽出データ!Z299-2&lt;0,0,抽出データ!Z299-2)</f>
        <v>0</v>
      </c>
      <c r="N299" s="2">
        <f>IF(抽出データ!AB299-2&lt;0,0,抽出データ!AB299-2)</f>
        <v>1</v>
      </c>
      <c r="O299" s="2">
        <f>IF(抽出データ!AC299-2&lt;0,0,抽出データ!AC299-2)</f>
        <v>0</v>
      </c>
      <c r="P299" s="2">
        <f>IF(抽出データ!AD299-2&lt;0,0,抽出データ!AD299-2)</f>
        <v>2</v>
      </c>
      <c r="Q299" s="2">
        <f>IF(抽出データ!AE299-2&lt;0,0,抽出データ!AE299-2)</f>
        <v>2</v>
      </c>
      <c r="R299" s="2">
        <f>IF(抽出データ!AF299-2&lt;0,0,抽出データ!AF299-2)</f>
        <v>2</v>
      </c>
      <c r="S299" s="2">
        <f>IF(抽出データ!AG299-2&lt;0,0,抽出データ!AG299-2)</f>
        <v>0</v>
      </c>
      <c r="T299" s="2">
        <f>IF(抽出データ!AH299-2&lt;0,0,抽出データ!AH299-2)</f>
        <v>1</v>
      </c>
      <c r="U299" s="2">
        <f>IF(抽出データ!AI299-2&lt;0,0,抽出データ!AI299-2)</f>
        <v>1</v>
      </c>
      <c r="V299" s="2">
        <f>IF(抽出データ!AJ299-2&lt;0,0,抽出データ!AJ299-2)</f>
        <v>1</v>
      </c>
      <c r="W299" s="2">
        <f>IF(抽出データ!AK299-2&lt;0,0,抽出データ!AK299-2)</f>
        <v>2</v>
      </c>
      <c r="X299" s="2">
        <f>IF(抽出データ!AL299-2&lt;0,0,抽出データ!AL299-2)</f>
        <v>2</v>
      </c>
      <c r="Y299" s="2">
        <f>IF(抽出データ!AM299-2&lt;0,0,抽出データ!AM299-2)</f>
        <v>0</v>
      </c>
      <c r="Z299" s="2">
        <f>IF(抽出データ!AN299-2&lt;0,0,抽出データ!AN299-2)</f>
        <v>0</v>
      </c>
      <c r="AA299" s="2">
        <f>IF(抽出データ!AO299-2&lt;0,0,抽出データ!AO299-2)</f>
        <v>2</v>
      </c>
      <c r="AB299" s="2">
        <f>IF(抽出データ!AP299-2&lt;0,0,抽出データ!AP299-2)</f>
        <v>2</v>
      </c>
      <c r="AC299" s="2">
        <f>IF(抽出データ!AQ299-2&lt;0,0,抽出データ!AQ299-2)</f>
        <v>2</v>
      </c>
      <c r="AD299" s="2">
        <f>IF(抽出データ!AR299-2&lt;=0,1,2)</f>
        <v>2</v>
      </c>
      <c r="AE299" s="2">
        <f>IF(抽出データ!AS299-2&lt;=0,1,2)</f>
        <v>2</v>
      </c>
      <c r="AF299" s="2">
        <f>IF(抽出データ!AT299-2&lt;=0,1,2)</f>
        <v>1</v>
      </c>
      <c r="AG299" s="2">
        <f>IF(抽出データ!AU299-2&lt;=0,1,2)</f>
        <v>2</v>
      </c>
      <c r="AH299" s="2">
        <f>IF(抽出データ!AV299-2&lt;=0,1,2)</f>
        <v>2</v>
      </c>
      <c r="AI299" s="2">
        <f>IF(抽出データ!AW299-2&lt;=0,1,2)</f>
        <v>1</v>
      </c>
      <c r="AJ299" s="2">
        <f>IF(抽出データ!AX299-2&lt;=0,1,2)</f>
        <v>1</v>
      </c>
      <c r="AK299" s="2">
        <f>IF(抽出データ!AY299-2&lt;=0,1,2)</f>
        <v>1</v>
      </c>
      <c r="AL299" s="2">
        <f>IF(抽出データ!AZ299-2&lt;0,0,抽出データ!AZ299-2)</f>
        <v>1</v>
      </c>
      <c r="AM299" s="2">
        <f>IF(抽出データ!BB299-2&lt;0,0,抽出データ!BB299-2)</f>
        <v>2</v>
      </c>
      <c r="AN299" s="2">
        <f>IF(抽出データ!BD299-2&lt;0,0,抽出データ!BD299-2)</f>
        <v>1</v>
      </c>
      <c r="AO299" s="2">
        <f>MIN(2,IF(抽出データ!BE299-2&lt;0,0,抽出データ!BE299-2))</f>
        <v>1</v>
      </c>
      <c r="AP299" s="2">
        <f>IF(抽出データ!BF299-2&lt;0,0,抽出データ!BF299-2)</f>
        <v>1</v>
      </c>
      <c r="AQ299" s="2">
        <f>IF(抽出データ!BG299-2&lt;0,0,抽出データ!BG299-2)</f>
        <v>1</v>
      </c>
      <c r="AR299" s="2">
        <f>IF(抽出データ!BH299-2&lt;0,0,抽出データ!BH299-2)</f>
        <v>1</v>
      </c>
      <c r="AS299" s="2">
        <f t="shared" si="73"/>
        <v>0</v>
      </c>
      <c r="AT299" s="2">
        <f>IF(抽出データ!DB299-2&lt;=0,1,2)</f>
        <v>1</v>
      </c>
      <c r="AU299" s="2">
        <f>IF(抽出データ!DD299-2&lt;0,0,抽出データ!DD299-2)</f>
        <v>0</v>
      </c>
      <c r="AV299" s="2">
        <f>IF(抽出データ!DE299-2&lt;0,0,抽出データ!DE299-2)</f>
        <v>1</v>
      </c>
      <c r="AW299" s="2">
        <f>IF(抽出データ!DF299-2&lt;0,0,IF(抽出データ!DF299&gt;3,2,1))</f>
        <v>2</v>
      </c>
      <c r="AX299" s="2">
        <f>IF(抽出データ!DG299-2&lt;=0,1,2)</f>
        <v>2</v>
      </c>
      <c r="AY299" s="8">
        <v>3</v>
      </c>
      <c r="AZ299" s="2">
        <v>3</v>
      </c>
      <c r="BA299" s="2">
        <v>3</v>
      </c>
      <c r="BI299" s="4" t="s">
        <v>445</v>
      </c>
      <c r="BJ299" s="2">
        <v>1</v>
      </c>
      <c r="BK299" s="2">
        <v>100</v>
      </c>
      <c r="BL299" s="2">
        <v>3</v>
      </c>
      <c r="BO299" s="2">
        <v>4</v>
      </c>
      <c r="BP299" s="2">
        <v>4</v>
      </c>
      <c r="BQ299" s="2">
        <v>4</v>
      </c>
      <c r="BR299" s="2">
        <v>4</v>
      </c>
      <c r="BS299" s="2">
        <v>4</v>
      </c>
      <c r="BT299" s="2">
        <v>5</v>
      </c>
      <c r="BV299" s="2">
        <f t="shared" si="74"/>
        <v>55.5</v>
      </c>
      <c r="BW299" s="2">
        <f t="shared" si="75"/>
        <v>23</v>
      </c>
      <c r="BX299" s="2">
        <f t="shared" si="76"/>
        <v>12</v>
      </c>
      <c r="BY299" s="2">
        <f t="shared" si="77"/>
        <v>16</v>
      </c>
      <c r="BZ299" s="2">
        <f t="shared" si="78"/>
        <v>33</v>
      </c>
      <c r="CA299" s="2">
        <f t="shared" si="79"/>
        <v>12</v>
      </c>
      <c r="CB299" s="2">
        <f t="shared" si="80"/>
        <v>11</v>
      </c>
      <c r="CC299" s="2">
        <f t="shared" si="81"/>
        <v>11</v>
      </c>
      <c r="CD299" s="2">
        <f t="shared" si="82"/>
        <v>19</v>
      </c>
      <c r="CE299" s="2">
        <f t="shared" si="83"/>
        <v>17</v>
      </c>
      <c r="CF299" s="2">
        <f t="shared" si="84"/>
        <v>13</v>
      </c>
      <c r="CG299" s="2">
        <f t="shared" si="85"/>
        <v>15</v>
      </c>
      <c r="CH299" s="2">
        <f t="shared" si="89"/>
        <v>6</v>
      </c>
      <c r="CI299" s="2">
        <f t="shared" si="86"/>
        <v>12</v>
      </c>
      <c r="CJ299" s="2">
        <f t="shared" si="87"/>
        <v>19.5</v>
      </c>
      <c r="CK299" s="2">
        <f>55+IF(抽出データ!BJ299=1,60,0)+IF(抽出データ!BK299=1,25,0)+IF(抽出データ!BM299=1,5,0)+IF(抽出データ!BL299=1,5,0)+IF(抽出データ!BN299=1,5,0)</f>
        <v>60</v>
      </c>
      <c r="CL299" s="2">
        <f>(80+IF(抽出データ!BR299=1,12,0)+IF(SUM(抽出データ!BS299:BV299,抽出データ!CB299)&gt;1,22,IF(SUM(抽出データ!BS299:BV299,抽出データ!CB299)=1,11,0)))</f>
        <v>91</v>
      </c>
      <c r="CM299" s="2">
        <f>80+IF(抽出データ!CH299=1,40,0)+IF(抽出データ!CI299=1,20,0)+IF(抽出データ!CJ299=1,20,0)</f>
        <v>120</v>
      </c>
      <c r="CN299" s="2">
        <f>80+IF(抽出データ!CN299=1,10,0)+IF(抽出データ!CO299=1,5,0)+IF(抽出データ!CP299=1,10,0)+12</f>
        <v>102</v>
      </c>
      <c r="CO299" s="2">
        <f>IF(SUM(抽出データ!CT299:CW299)&gt;0,120,100)</f>
        <v>120</v>
      </c>
      <c r="CQ299" s="2">
        <f t="shared" si="88"/>
        <v>85.5</v>
      </c>
    </row>
    <row r="300" spans="1:95">
      <c r="A300" s="2">
        <v>1995</v>
      </c>
      <c r="B300" s="2">
        <v>500</v>
      </c>
      <c r="C300" s="2">
        <v>5</v>
      </c>
      <c r="D300" s="2">
        <f t="shared" si="72"/>
        <v>100</v>
      </c>
      <c r="E300" s="4" t="s">
        <v>258</v>
      </c>
      <c r="F300" s="2">
        <f>IF(抽出データ!S300-2&lt;0,0,抽出データ!S300-2)</f>
        <v>2</v>
      </c>
      <c r="G300" s="2">
        <f>IF(抽出データ!T300-2&lt;0,0,抽出データ!T300-2)</f>
        <v>1</v>
      </c>
      <c r="H300" s="2">
        <f>IF(抽出データ!U300-2&lt;0,0,抽出データ!U300-2)</f>
        <v>1</v>
      </c>
      <c r="I300" s="2">
        <f>IF(抽出データ!V300-2&lt;0,0,抽出データ!V300-2)</f>
        <v>0</v>
      </c>
      <c r="J300" s="2">
        <f>MIN(2,IF(抽出データ!W300-2&lt;0,0,抽出データ!W300-2))</f>
        <v>1</v>
      </c>
      <c r="K300" s="2">
        <f>IF(抽出データ!X300-2&lt;0,0,抽出データ!X300-2)</f>
        <v>1</v>
      </c>
      <c r="L300" s="2">
        <f>IF(抽出データ!Y300-2&lt;0,0,抽出データ!Y300-2)</f>
        <v>1</v>
      </c>
      <c r="M300" s="2">
        <f>IF(抽出データ!Z300-2&lt;0,0,抽出データ!Z300-2)</f>
        <v>1</v>
      </c>
      <c r="N300" s="2">
        <f>IF(抽出データ!AB300-2&lt;0,0,抽出データ!AB300-2)</f>
        <v>1</v>
      </c>
      <c r="O300" s="2">
        <f>IF(抽出データ!AC300-2&lt;0,0,抽出データ!AC300-2)</f>
        <v>1</v>
      </c>
      <c r="P300" s="2">
        <f>IF(抽出データ!AD300-2&lt;0,0,抽出データ!AD300-2)</f>
        <v>0</v>
      </c>
      <c r="Q300" s="2">
        <f>IF(抽出データ!AE300-2&lt;0,0,抽出データ!AE300-2)</f>
        <v>1</v>
      </c>
      <c r="R300" s="2">
        <f>IF(抽出データ!AF300-2&lt;0,0,抽出データ!AF300-2)</f>
        <v>0</v>
      </c>
      <c r="S300" s="2">
        <f>IF(抽出データ!AG300-2&lt;0,0,抽出データ!AG300-2)</f>
        <v>1</v>
      </c>
      <c r="T300" s="2">
        <f>IF(抽出データ!AH300-2&lt;0,0,抽出データ!AH300-2)</f>
        <v>1</v>
      </c>
      <c r="U300" s="2">
        <f>IF(抽出データ!AI300-2&lt;0,0,抽出データ!AI300-2)</f>
        <v>0</v>
      </c>
      <c r="V300" s="2">
        <f>IF(抽出データ!AJ300-2&lt;0,0,抽出データ!AJ300-2)</f>
        <v>1</v>
      </c>
      <c r="W300" s="2">
        <f>IF(抽出データ!AK300-2&lt;0,0,抽出データ!AK300-2)</f>
        <v>1</v>
      </c>
      <c r="X300" s="2">
        <f>IF(抽出データ!AL300-2&lt;0,0,抽出データ!AL300-2)</f>
        <v>1</v>
      </c>
      <c r="Y300" s="2">
        <f>IF(抽出データ!AM300-2&lt;0,0,抽出データ!AM300-2)</f>
        <v>0</v>
      </c>
      <c r="Z300" s="2">
        <f>IF(抽出データ!AN300-2&lt;0,0,抽出データ!AN300-2)</f>
        <v>1</v>
      </c>
      <c r="AA300" s="2">
        <f>IF(抽出データ!AO300-2&lt;0,0,抽出データ!AO300-2)</f>
        <v>1</v>
      </c>
      <c r="AB300" s="2">
        <f>IF(抽出データ!AP300-2&lt;0,0,抽出データ!AP300-2)</f>
        <v>1</v>
      </c>
      <c r="AC300" s="2">
        <f>IF(抽出データ!AQ300-2&lt;0,0,抽出データ!AQ300-2)</f>
        <v>1</v>
      </c>
      <c r="AD300" s="2">
        <f>IF(抽出データ!AR300-2&lt;=0,1,2)</f>
        <v>2</v>
      </c>
      <c r="AE300" s="2">
        <f>IF(抽出データ!AS300-2&lt;=0,1,2)</f>
        <v>2</v>
      </c>
      <c r="AF300" s="2">
        <f>IF(抽出データ!AT300-2&lt;=0,1,2)</f>
        <v>2</v>
      </c>
      <c r="AG300" s="2">
        <f>IF(抽出データ!AU300-2&lt;=0,1,2)</f>
        <v>2</v>
      </c>
      <c r="AH300" s="2">
        <f>IF(抽出データ!AV300-2&lt;=0,1,2)</f>
        <v>2</v>
      </c>
      <c r="AI300" s="2">
        <f>IF(抽出データ!AW300-2&lt;=0,1,2)</f>
        <v>2</v>
      </c>
      <c r="AJ300" s="2">
        <f>IF(抽出データ!AX300-2&lt;=0,1,2)</f>
        <v>2</v>
      </c>
      <c r="AK300" s="2">
        <f>IF(抽出データ!AY300-2&lt;=0,1,2)</f>
        <v>1</v>
      </c>
      <c r="AL300" s="2">
        <f>IF(抽出データ!AZ300-2&lt;0,0,抽出データ!AZ300-2)</f>
        <v>1</v>
      </c>
      <c r="AM300" s="2">
        <f>IF(抽出データ!BB300-2&lt;0,0,抽出データ!BB300-2)</f>
        <v>0</v>
      </c>
      <c r="AN300" s="2">
        <f>IF(抽出データ!BD300-2&lt;0,0,抽出データ!BD300-2)</f>
        <v>0</v>
      </c>
      <c r="AO300" s="2">
        <f>MIN(2,IF(抽出データ!BE300-2&lt;0,0,抽出データ!BE300-2))</f>
        <v>2</v>
      </c>
      <c r="AP300" s="2">
        <f>IF(抽出データ!BF300-2&lt;0,0,抽出データ!BF300-2)</f>
        <v>0</v>
      </c>
      <c r="AQ300" s="2">
        <f>IF(抽出データ!BG300-2&lt;0,0,抽出データ!BG300-2)</f>
        <v>0</v>
      </c>
      <c r="AR300" s="2">
        <f>IF(抽出データ!BH300-2&lt;0,0,抽出データ!BH300-2)</f>
        <v>1</v>
      </c>
      <c r="AS300" s="2">
        <f t="shared" si="73"/>
        <v>0</v>
      </c>
      <c r="AT300" s="2">
        <f>IF(抽出データ!DB300-2&lt;=0,1,2)</f>
        <v>2</v>
      </c>
      <c r="AU300" s="2">
        <f>IF(抽出データ!DD300-2&lt;0,0,抽出データ!DD300-2)</f>
        <v>0</v>
      </c>
      <c r="AV300" s="2">
        <f>IF(抽出データ!DE300-2&lt;0,0,抽出データ!DE300-2)</f>
        <v>1</v>
      </c>
      <c r="AW300" s="2">
        <f>IF(抽出データ!DF300-2&lt;0,0,IF(抽出データ!DF300&gt;3,2,1))</f>
        <v>1</v>
      </c>
      <c r="AX300" s="2">
        <f>IF(抽出データ!DG300-2&lt;=0,1,2)</f>
        <v>2</v>
      </c>
      <c r="AY300" s="8">
        <v>2</v>
      </c>
      <c r="AZ300" s="2">
        <v>2</v>
      </c>
      <c r="BA300" s="2">
        <v>3</v>
      </c>
      <c r="BI300" s="4" t="s">
        <v>445</v>
      </c>
      <c r="BJ300" s="2">
        <v>2</v>
      </c>
      <c r="BL300" s="2">
        <v>3</v>
      </c>
      <c r="BO300" s="2">
        <v>5</v>
      </c>
      <c r="BP300" s="2">
        <v>4</v>
      </c>
      <c r="BQ300" s="2">
        <v>3</v>
      </c>
      <c r="BR300" s="2">
        <v>2</v>
      </c>
      <c r="BS300" s="2">
        <v>4</v>
      </c>
      <c r="BT300" s="2">
        <v>4</v>
      </c>
      <c r="BV300" s="2">
        <f t="shared" si="74"/>
        <v>47.5</v>
      </c>
      <c r="BW300" s="2">
        <f t="shared" si="75"/>
        <v>19</v>
      </c>
      <c r="BX300" s="2">
        <f t="shared" si="76"/>
        <v>11</v>
      </c>
      <c r="BY300" s="2">
        <f t="shared" si="77"/>
        <v>14</v>
      </c>
      <c r="BZ300" s="2">
        <f t="shared" si="78"/>
        <v>28</v>
      </c>
      <c r="CA300" s="2">
        <f t="shared" si="79"/>
        <v>10</v>
      </c>
      <c r="CB300" s="2">
        <f t="shared" si="80"/>
        <v>7</v>
      </c>
      <c r="CC300" s="2">
        <f t="shared" si="81"/>
        <v>7</v>
      </c>
      <c r="CD300" s="2">
        <f t="shared" si="82"/>
        <v>22</v>
      </c>
      <c r="CE300" s="2">
        <f t="shared" si="83"/>
        <v>16</v>
      </c>
      <c r="CF300" s="2">
        <f t="shared" si="84"/>
        <v>12</v>
      </c>
      <c r="CG300" s="2">
        <f t="shared" si="85"/>
        <v>11</v>
      </c>
      <c r="CH300" s="2">
        <f t="shared" si="89"/>
        <v>6</v>
      </c>
      <c r="CI300" s="2">
        <f t="shared" si="86"/>
        <v>7</v>
      </c>
      <c r="CJ300" s="2">
        <f t="shared" si="87"/>
        <v>18.5</v>
      </c>
      <c r="CK300" s="2">
        <f>55+IF(抽出データ!BJ300=1,60,0)+IF(抽出データ!BK300=1,25,0)+IF(抽出データ!BM300=1,5,0)+IF(抽出データ!BL300=1,5,0)+IF(抽出データ!BN300=1,5,0)</f>
        <v>60</v>
      </c>
      <c r="CL300" s="2">
        <f>(80+IF(抽出データ!BR300=1,12,0)+IF(SUM(抽出データ!BS300:BV300,抽出データ!CB300)&gt;1,22,IF(SUM(抽出データ!BS300:BV300,抽出データ!CB300)=1,11,0)))</f>
        <v>102</v>
      </c>
      <c r="CM300" s="2">
        <f>80+IF(抽出データ!CH300=1,40,0)+IF(抽出データ!CI300=1,20,0)+IF(抽出データ!CJ300=1,20,0)</f>
        <v>100</v>
      </c>
      <c r="CN300" s="2">
        <f>80+IF(抽出データ!CN300=1,10,0)+IF(抽出データ!CO300=1,5,0)+IF(抽出データ!CP300=1,10,0)+12</f>
        <v>97</v>
      </c>
      <c r="CO300" s="2">
        <f>IF(SUM(抽出データ!CT300:CW300)&gt;0,120,100)</f>
        <v>120</v>
      </c>
      <c r="CQ300" s="2">
        <f t="shared" si="88"/>
        <v>85.3</v>
      </c>
    </row>
    <row r="301" spans="1:95">
      <c r="A301" s="2">
        <v>2004</v>
      </c>
      <c r="B301" s="2">
        <v>160</v>
      </c>
      <c r="C301" s="2">
        <v>5</v>
      </c>
      <c r="D301" s="2">
        <f t="shared" si="72"/>
        <v>32</v>
      </c>
      <c r="E301" s="4" t="s">
        <v>259</v>
      </c>
      <c r="F301" s="2">
        <f>IF(抽出データ!S301-2&lt;0,0,抽出データ!S301-2)</f>
        <v>2</v>
      </c>
      <c r="G301" s="2">
        <f>IF(抽出データ!T301-2&lt;0,0,抽出データ!T301-2)</f>
        <v>0</v>
      </c>
      <c r="H301" s="2">
        <f>IF(抽出データ!U301-2&lt;0,0,抽出データ!U301-2)</f>
        <v>0</v>
      </c>
      <c r="I301" s="2">
        <f>IF(抽出データ!V301-2&lt;0,0,抽出データ!V301-2)</f>
        <v>0</v>
      </c>
      <c r="J301" s="2">
        <f>MIN(2,IF(抽出データ!W301-2&lt;0,0,抽出データ!W301-2))</f>
        <v>0</v>
      </c>
      <c r="K301" s="2">
        <f>IF(抽出データ!X301-2&lt;0,0,抽出データ!X301-2)</f>
        <v>0</v>
      </c>
      <c r="L301" s="2">
        <f>IF(抽出データ!Y301-2&lt;0,0,抽出データ!Y301-2)</f>
        <v>0</v>
      </c>
      <c r="M301" s="2">
        <f>IF(抽出データ!Z301-2&lt;0,0,抽出データ!Z301-2)</f>
        <v>0</v>
      </c>
      <c r="N301" s="2">
        <f>IF(抽出データ!AB301-2&lt;0,0,抽出データ!AB301-2)</f>
        <v>0</v>
      </c>
      <c r="O301" s="2">
        <f>IF(抽出データ!AC301-2&lt;0,0,抽出データ!AC301-2)</f>
        <v>2</v>
      </c>
      <c r="P301" s="2">
        <f>IF(抽出データ!AD301-2&lt;0,0,抽出データ!AD301-2)</f>
        <v>2</v>
      </c>
      <c r="Q301" s="2">
        <f>IF(抽出データ!AE301-2&lt;0,0,抽出データ!AE301-2)</f>
        <v>2</v>
      </c>
      <c r="R301" s="2">
        <f>IF(抽出データ!AF301-2&lt;0,0,抽出データ!AF301-2)</f>
        <v>1</v>
      </c>
      <c r="S301" s="2">
        <f>IF(抽出データ!AG301-2&lt;0,0,抽出データ!AG301-2)</f>
        <v>0</v>
      </c>
      <c r="T301" s="2">
        <f>IF(抽出データ!AH301-2&lt;0,0,抽出データ!AH301-2)</f>
        <v>0</v>
      </c>
      <c r="U301" s="2">
        <f>IF(抽出データ!AI301-2&lt;0,0,抽出データ!AI301-2)</f>
        <v>0</v>
      </c>
      <c r="V301" s="2">
        <f>IF(抽出データ!AJ301-2&lt;0,0,抽出データ!AJ301-2)</f>
        <v>0</v>
      </c>
      <c r="W301" s="2">
        <f>IF(抽出データ!AK301-2&lt;0,0,抽出データ!AK301-2)</f>
        <v>0</v>
      </c>
      <c r="X301" s="2">
        <f>IF(抽出データ!AL301-2&lt;0,0,抽出データ!AL301-2)</f>
        <v>2</v>
      </c>
      <c r="Y301" s="2">
        <f>IF(抽出データ!AM301-2&lt;0,0,抽出データ!AM301-2)</f>
        <v>0</v>
      </c>
      <c r="Z301" s="2">
        <f>IF(抽出データ!AN301-2&lt;0,0,抽出データ!AN301-2)</f>
        <v>0</v>
      </c>
      <c r="AA301" s="2">
        <f>IF(抽出データ!AO301-2&lt;0,0,抽出データ!AO301-2)</f>
        <v>2</v>
      </c>
      <c r="AB301" s="2">
        <f>IF(抽出データ!AP301-2&lt;0,0,抽出データ!AP301-2)</f>
        <v>2</v>
      </c>
      <c r="AC301" s="2">
        <f>IF(抽出データ!AQ301-2&lt;0,0,抽出データ!AQ301-2)</f>
        <v>2</v>
      </c>
      <c r="AD301" s="2">
        <f>IF(抽出データ!AR301-2&lt;=0,1,2)</f>
        <v>1</v>
      </c>
      <c r="AE301" s="2">
        <f>IF(抽出データ!AS301-2&lt;=0,1,2)</f>
        <v>1</v>
      </c>
      <c r="AF301" s="2">
        <f>IF(抽出データ!AT301-2&lt;=0,1,2)</f>
        <v>1</v>
      </c>
      <c r="AG301" s="2">
        <f>IF(抽出データ!AU301-2&lt;=0,1,2)</f>
        <v>1</v>
      </c>
      <c r="AH301" s="2">
        <f>IF(抽出データ!AV301-2&lt;=0,1,2)</f>
        <v>1</v>
      </c>
      <c r="AI301" s="2">
        <f>IF(抽出データ!AW301-2&lt;=0,1,2)</f>
        <v>1</v>
      </c>
      <c r="AJ301" s="2">
        <f>IF(抽出データ!AX301-2&lt;=0,1,2)</f>
        <v>1</v>
      </c>
      <c r="AK301" s="2">
        <f>IF(抽出データ!AY301-2&lt;=0,1,2)</f>
        <v>1</v>
      </c>
      <c r="AL301" s="2">
        <f>IF(抽出データ!AZ301-2&lt;0,0,抽出データ!AZ301-2)</f>
        <v>0</v>
      </c>
      <c r="AM301" s="2">
        <f>IF(抽出データ!BB301-2&lt;0,0,抽出データ!BB301-2)</f>
        <v>0</v>
      </c>
      <c r="AN301" s="2">
        <f>IF(抽出データ!BD301-2&lt;0,0,抽出データ!BD301-2)</f>
        <v>0</v>
      </c>
      <c r="AO301" s="2">
        <f>MIN(2,IF(抽出データ!BE301-2&lt;0,0,抽出データ!BE301-2))</f>
        <v>0</v>
      </c>
      <c r="AP301" s="2">
        <f>IF(抽出データ!BF301-2&lt;0,0,抽出データ!BF301-2)</f>
        <v>0</v>
      </c>
      <c r="AQ301" s="2">
        <f>IF(抽出データ!BG301-2&lt;0,0,抽出データ!BG301-2)</f>
        <v>0</v>
      </c>
      <c r="AR301" s="2">
        <f>IF(抽出データ!BH301-2&lt;0,0,抽出データ!BH301-2)</f>
        <v>0</v>
      </c>
      <c r="AS301" s="2">
        <f t="shared" si="73"/>
        <v>0</v>
      </c>
      <c r="AT301" s="2">
        <f>IF(抽出データ!DB301-2&lt;=0,1,2)</f>
        <v>1</v>
      </c>
      <c r="AU301" s="2">
        <f>IF(抽出データ!DD301-2&lt;0,0,抽出データ!DD301-2)</f>
        <v>0</v>
      </c>
      <c r="AV301" s="2">
        <f>IF(抽出データ!DE301-2&lt;0,0,抽出データ!DE301-2)</f>
        <v>0</v>
      </c>
      <c r="AW301" s="2">
        <f>IF(抽出データ!DF301-2&lt;0,0,IF(抽出データ!DF301&gt;3,2,1))</f>
        <v>1</v>
      </c>
      <c r="AX301" s="2">
        <f>IF(抽出データ!DG301-2&lt;=0,1,2)</f>
        <v>1</v>
      </c>
      <c r="AY301" s="8">
        <v>1</v>
      </c>
      <c r="AZ301" s="2">
        <v>1</v>
      </c>
      <c r="BA301" s="2">
        <v>4</v>
      </c>
      <c r="BI301" s="4" t="s">
        <v>445</v>
      </c>
      <c r="BJ301" s="2">
        <v>1</v>
      </c>
      <c r="BK301" s="2">
        <v>100</v>
      </c>
      <c r="BL301" s="2">
        <v>3</v>
      </c>
      <c r="BO301" s="2">
        <v>4</v>
      </c>
      <c r="BP301" s="2">
        <v>4</v>
      </c>
      <c r="BQ301" s="2">
        <v>4</v>
      </c>
      <c r="BR301" s="2">
        <v>5</v>
      </c>
      <c r="BS301" s="2">
        <v>5</v>
      </c>
      <c r="BT301" s="2">
        <v>3</v>
      </c>
      <c r="BV301" s="2">
        <f t="shared" si="74"/>
        <v>28</v>
      </c>
      <c r="BW301" s="2">
        <f t="shared" si="75"/>
        <v>12</v>
      </c>
      <c r="BX301" s="2">
        <f t="shared" si="76"/>
        <v>10</v>
      </c>
      <c r="BY301" s="2">
        <f t="shared" si="77"/>
        <v>6</v>
      </c>
      <c r="BZ301" s="2">
        <f t="shared" si="78"/>
        <v>24</v>
      </c>
      <c r="CA301" s="2">
        <f t="shared" si="79"/>
        <v>4</v>
      </c>
      <c r="CB301" s="2">
        <f t="shared" si="80"/>
        <v>5</v>
      </c>
      <c r="CC301" s="2">
        <f t="shared" si="81"/>
        <v>9</v>
      </c>
      <c r="CD301" s="2">
        <f t="shared" si="82"/>
        <v>11</v>
      </c>
      <c r="CE301" s="2">
        <f t="shared" si="83"/>
        <v>11</v>
      </c>
      <c r="CF301" s="2">
        <f t="shared" si="84"/>
        <v>8</v>
      </c>
      <c r="CG301" s="2">
        <f t="shared" si="85"/>
        <v>10</v>
      </c>
      <c r="CH301" s="2">
        <f t="shared" si="89"/>
        <v>3</v>
      </c>
      <c r="CI301" s="2">
        <f t="shared" si="86"/>
        <v>4</v>
      </c>
      <c r="CJ301" s="2">
        <f t="shared" si="87"/>
        <v>8</v>
      </c>
      <c r="CK301" s="2">
        <f>55+IF(抽出データ!BJ301=1,60,0)+IF(抽出データ!BK301=1,25,0)+IF(抽出データ!BM301=1,5,0)+IF(抽出データ!BL301=1,5,0)+IF(抽出データ!BN301=1,5,0)</f>
        <v>55</v>
      </c>
      <c r="CL301" s="2">
        <f>(80+IF(抽出データ!BR301=1,12,0)+IF(SUM(抽出データ!BS301:BV301,抽出データ!CB301)&gt;1,22,IF(SUM(抽出データ!BS301:BV301,抽出データ!CB301)=1,11,0)))</f>
        <v>80</v>
      </c>
      <c r="CM301" s="2">
        <f>80+IF(抽出データ!CH301=1,40,0)+IF(抽出データ!CI301=1,20,0)+IF(抽出データ!CJ301=1,20,0)</f>
        <v>80</v>
      </c>
      <c r="CN301" s="2">
        <f>80+IF(抽出データ!CN301=1,10,0)+IF(抽出データ!CO301=1,5,0)+IF(抽出データ!CP301=1,10,0)+12</f>
        <v>92</v>
      </c>
      <c r="CO301" s="2">
        <f>IF(SUM(抽出データ!CT301:CW301)&gt;0,120,100)</f>
        <v>100</v>
      </c>
      <c r="CQ301" s="2">
        <f t="shared" si="88"/>
        <v>72.2</v>
      </c>
    </row>
    <row r="302" spans="1:95">
      <c r="A302" s="2">
        <v>2000</v>
      </c>
      <c r="B302" s="2">
        <v>320</v>
      </c>
      <c r="C302" s="2">
        <v>4</v>
      </c>
      <c r="D302" s="2">
        <f t="shared" si="72"/>
        <v>80</v>
      </c>
      <c r="E302" s="4" t="s">
        <v>260</v>
      </c>
      <c r="F302" s="2">
        <f>IF(抽出データ!S302-2&lt;0,0,抽出データ!S302-2)</f>
        <v>2</v>
      </c>
      <c r="G302" s="2">
        <f>IF(抽出データ!T302-2&lt;0,0,抽出データ!T302-2)</f>
        <v>0</v>
      </c>
      <c r="H302" s="2">
        <f>IF(抽出データ!U302-2&lt;0,0,抽出データ!U302-2)</f>
        <v>0</v>
      </c>
      <c r="I302" s="2">
        <f>IF(抽出データ!V302-2&lt;0,0,抽出データ!V302-2)</f>
        <v>2</v>
      </c>
      <c r="J302" s="2">
        <f>MIN(2,IF(抽出データ!W302-2&lt;0,0,抽出データ!W302-2))</f>
        <v>0</v>
      </c>
      <c r="K302" s="2">
        <f>IF(抽出データ!X302-2&lt;0,0,抽出データ!X302-2)</f>
        <v>2</v>
      </c>
      <c r="L302" s="2">
        <f>IF(抽出データ!Y302-2&lt;0,0,抽出データ!Y302-2)</f>
        <v>0</v>
      </c>
      <c r="M302" s="2">
        <f>IF(抽出データ!Z302-2&lt;0,0,抽出データ!Z302-2)</f>
        <v>0</v>
      </c>
      <c r="N302" s="2">
        <f>IF(抽出データ!AB302-2&lt;0,0,抽出データ!AB302-2)</f>
        <v>0</v>
      </c>
      <c r="O302" s="2">
        <f>IF(抽出データ!AC302-2&lt;0,0,抽出データ!AC302-2)</f>
        <v>2</v>
      </c>
      <c r="P302" s="2">
        <f>IF(抽出データ!AD302-2&lt;0,0,抽出データ!AD302-2)</f>
        <v>2</v>
      </c>
      <c r="Q302" s="2">
        <f>IF(抽出データ!AE302-2&lt;0,0,抽出データ!AE302-2)</f>
        <v>2</v>
      </c>
      <c r="R302" s="2">
        <f>IF(抽出データ!AF302-2&lt;0,0,抽出データ!AF302-2)</f>
        <v>1</v>
      </c>
      <c r="S302" s="2">
        <f>IF(抽出データ!AG302-2&lt;0,0,抽出データ!AG302-2)</f>
        <v>1</v>
      </c>
      <c r="T302" s="2">
        <f>IF(抽出データ!AH302-2&lt;0,0,抽出データ!AH302-2)</f>
        <v>1</v>
      </c>
      <c r="U302" s="2">
        <f>IF(抽出データ!AI302-2&lt;0,0,抽出データ!AI302-2)</f>
        <v>0</v>
      </c>
      <c r="V302" s="2">
        <f>IF(抽出データ!AJ302-2&lt;0,0,抽出データ!AJ302-2)</f>
        <v>0</v>
      </c>
      <c r="W302" s="2">
        <f>IF(抽出データ!AK302-2&lt;0,0,抽出データ!AK302-2)</f>
        <v>1</v>
      </c>
      <c r="X302" s="2">
        <f>IF(抽出データ!AL302-2&lt;0,0,抽出データ!AL302-2)</f>
        <v>2</v>
      </c>
      <c r="Y302" s="2">
        <f>IF(抽出データ!AM302-2&lt;0,0,抽出データ!AM302-2)</f>
        <v>0</v>
      </c>
      <c r="Z302" s="2">
        <f>IF(抽出データ!AN302-2&lt;0,0,抽出データ!AN302-2)</f>
        <v>0</v>
      </c>
      <c r="AA302" s="2">
        <f>IF(抽出データ!AO302-2&lt;0,0,抽出データ!AO302-2)</f>
        <v>0</v>
      </c>
      <c r="AB302" s="2">
        <f>IF(抽出データ!AP302-2&lt;0,0,抽出データ!AP302-2)</f>
        <v>2</v>
      </c>
      <c r="AC302" s="2">
        <f>IF(抽出データ!AQ302-2&lt;0,0,抽出データ!AQ302-2)</f>
        <v>2</v>
      </c>
      <c r="AD302" s="2">
        <f>IF(抽出データ!AR302-2&lt;=0,1,2)</f>
        <v>1</v>
      </c>
      <c r="AE302" s="2">
        <f>IF(抽出データ!AS302-2&lt;=0,1,2)</f>
        <v>1</v>
      </c>
      <c r="AF302" s="2">
        <f>IF(抽出データ!AT302-2&lt;=0,1,2)</f>
        <v>1</v>
      </c>
      <c r="AG302" s="2">
        <f>IF(抽出データ!AU302-2&lt;=0,1,2)</f>
        <v>1</v>
      </c>
      <c r="AH302" s="2">
        <f>IF(抽出データ!AV302-2&lt;=0,1,2)</f>
        <v>1</v>
      </c>
      <c r="AI302" s="2">
        <f>IF(抽出データ!AW302-2&lt;=0,1,2)</f>
        <v>1</v>
      </c>
      <c r="AJ302" s="2">
        <f>IF(抽出データ!AX302-2&lt;=0,1,2)</f>
        <v>1</v>
      </c>
      <c r="AK302" s="2">
        <f>IF(抽出データ!AY302-2&lt;=0,1,2)</f>
        <v>1</v>
      </c>
      <c r="AL302" s="2">
        <f>IF(抽出データ!AZ302-2&lt;0,0,抽出データ!AZ302-2)</f>
        <v>0</v>
      </c>
      <c r="AM302" s="2">
        <f>IF(抽出データ!BB302-2&lt;0,0,抽出データ!BB302-2)</f>
        <v>0</v>
      </c>
      <c r="AN302" s="2">
        <f>IF(抽出データ!BD302-2&lt;0,0,抽出データ!BD302-2)</f>
        <v>0</v>
      </c>
      <c r="AO302" s="2">
        <f>MIN(2,IF(抽出データ!BE302-2&lt;0,0,抽出データ!BE302-2))</f>
        <v>0</v>
      </c>
      <c r="AP302" s="2">
        <f>IF(抽出データ!BF302-2&lt;0,0,抽出データ!BF302-2)</f>
        <v>0</v>
      </c>
      <c r="AQ302" s="2">
        <f>IF(抽出データ!BG302-2&lt;0,0,抽出データ!BG302-2)</f>
        <v>0</v>
      </c>
      <c r="AR302" s="2">
        <f>IF(抽出データ!BH302-2&lt;0,0,抽出データ!BH302-2)</f>
        <v>0</v>
      </c>
      <c r="AS302" s="2">
        <f t="shared" si="73"/>
        <v>0</v>
      </c>
      <c r="AT302" s="2">
        <f>IF(抽出データ!DB302-2&lt;=0,1,2)</f>
        <v>1</v>
      </c>
      <c r="AU302" s="2">
        <f>IF(抽出データ!DD302-2&lt;0,0,抽出データ!DD302-2)</f>
        <v>0</v>
      </c>
      <c r="AV302" s="2">
        <f>IF(抽出データ!DE302-2&lt;0,0,抽出データ!DE302-2)</f>
        <v>1</v>
      </c>
      <c r="AW302" s="2">
        <f>IF(抽出データ!DF302-2&lt;0,0,IF(抽出データ!DF302&gt;3,2,1))</f>
        <v>1</v>
      </c>
      <c r="AX302" s="2">
        <f>IF(抽出データ!DG302-2&lt;=0,1,2)</f>
        <v>1</v>
      </c>
      <c r="AY302" s="8">
        <v>4</v>
      </c>
      <c r="AZ302" s="2">
        <v>2</v>
      </c>
      <c r="BA302" s="2">
        <v>2</v>
      </c>
      <c r="BB302" s="2">
        <v>0</v>
      </c>
      <c r="BC302" s="2">
        <v>0</v>
      </c>
      <c r="BD302" s="2">
        <v>0</v>
      </c>
      <c r="BE302" s="2">
        <v>1</v>
      </c>
      <c r="BF302" s="2">
        <v>0</v>
      </c>
      <c r="BG302" s="2">
        <v>0</v>
      </c>
      <c r="BH302" s="2">
        <v>0</v>
      </c>
      <c r="BI302" s="4" t="s">
        <v>445</v>
      </c>
      <c r="BJ302" s="2">
        <v>1</v>
      </c>
      <c r="BK302" s="2">
        <v>0</v>
      </c>
      <c r="BL302" s="2">
        <v>2</v>
      </c>
      <c r="BN302" s="2">
        <v>9000</v>
      </c>
      <c r="BO302" s="2">
        <v>4</v>
      </c>
      <c r="BP302" s="2">
        <v>4</v>
      </c>
      <c r="BQ302" s="2">
        <v>4</v>
      </c>
      <c r="BR302" s="2">
        <v>4</v>
      </c>
      <c r="BS302" s="2">
        <v>4</v>
      </c>
      <c r="BT302" s="2">
        <v>5</v>
      </c>
      <c r="BV302" s="2">
        <f t="shared" si="74"/>
        <v>34</v>
      </c>
      <c r="BW302" s="2">
        <f t="shared" si="75"/>
        <v>19</v>
      </c>
      <c r="BX302" s="2">
        <f t="shared" si="76"/>
        <v>8</v>
      </c>
      <c r="BY302" s="2">
        <f t="shared" si="77"/>
        <v>7</v>
      </c>
      <c r="BZ302" s="2">
        <f t="shared" si="78"/>
        <v>27</v>
      </c>
      <c r="CA302" s="2">
        <f t="shared" si="79"/>
        <v>6</v>
      </c>
      <c r="CB302" s="2">
        <f t="shared" si="80"/>
        <v>6</v>
      </c>
      <c r="CC302" s="2">
        <f t="shared" si="81"/>
        <v>10</v>
      </c>
      <c r="CD302" s="2">
        <f t="shared" si="82"/>
        <v>14</v>
      </c>
      <c r="CE302" s="2">
        <f t="shared" si="83"/>
        <v>12</v>
      </c>
      <c r="CF302" s="2">
        <f t="shared" si="84"/>
        <v>8</v>
      </c>
      <c r="CG302" s="2">
        <f t="shared" si="85"/>
        <v>14</v>
      </c>
      <c r="CH302" s="2">
        <f t="shared" si="89"/>
        <v>4</v>
      </c>
      <c r="CI302" s="2">
        <f t="shared" si="86"/>
        <v>4</v>
      </c>
      <c r="CJ302" s="2">
        <f t="shared" si="87"/>
        <v>12</v>
      </c>
      <c r="CK302" s="2">
        <f>55+IF(抽出データ!BJ302=1,60,0)+IF(抽出データ!BK302=1,25,0)+IF(抽出データ!BM302=1,5,0)+IF(抽出データ!BL302=1,5,0)+IF(抽出データ!BN302=1,5,0)</f>
        <v>55</v>
      </c>
      <c r="CL302" s="2">
        <f>(80+IF(抽出データ!BR302=1,12,0)+IF(SUM(抽出データ!BS302:BV302,抽出データ!CB302)&gt;1,22,IF(SUM(抽出データ!BS302:BV302,抽出データ!CB302)=1,11,0)))</f>
        <v>80</v>
      </c>
      <c r="CM302" s="2">
        <f>80+IF(抽出データ!CH302=1,40,0)+IF(抽出データ!CI302=1,20,0)+IF(抽出データ!CJ302=1,20,0)</f>
        <v>80</v>
      </c>
      <c r="CN302" s="2">
        <f>80+IF(抽出データ!CN302=1,10,0)+IF(抽出データ!CO302=1,5,0)+IF(抽出データ!CP302=1,10,0)+12</f>
        <v>92</v>
      </c>
      <c r="CO302" s="2">
        <f>IF(SUM(抽出データ!CT302:CW302)&gt;0,120,100)</f>
        <v>100</v>
      </c>
      <c r="CQ302" s="2">
        <f t="shared" si="88"/>
        <v>72.2</v>
      </c>
    </row>
    <row r="303" spans="1:95">
      <c r="A303" s="2">
        <v>1995</v>
      </c>
      <c r="B303" s="2">
        <v>850</v>
      </c>
      <c r="C303" s="2">
        <v>6</v>
      </c>
      <c r="D303" s="2">
        <f t="shared" si="72"/>
        <v>141.66666666666666</v>
      </c>
      <c r="E303" s="4" t="s">
        <v>132</v>
      </c>
      <c r="F303" s="2">
        <f>IF(抽出データ!S303-2&lt;0,0,抽出データ!S303-2)</f>
        <v>0</v>
      </c>
      <c r="G303" s="2">
        <f>IF(抽出データ!T303-2&lt;0,0,抽出データ!T303-2)</f>
        <v>1</v>
      </c>
      <c r="H303" s="2">
        <f>IF(抽出データ!U303-2&lt;0,0,抽出データ!U303-2)</f>
        <v>0</v>
      </c>
      <c r="I303" s="2">
        <f>IF(抽出データ!V303-2&lt;0,0,抽出データ!V303-2)</f>
        <v>0</v>
      </c>
      <c r="J303" s="2">
        <f>MIN(2,IF(抽出データ!W303-2&lt;0,0,抽出データ!W303-2))</f>
        <v>0</v>
      </c>
      <c r="K303" s="2">
        <f>IF(抽出データ!X303-2&lt;0,0,抽出データ!X303-2)</f>
        <v>0</v>
      </c>
      <c r="L303" s="2">
        <f>IF(抽出データ!Y303-2&lt;0,0,抽出データ!Y303-2)</f>
        <v>0</v>
      </c>
      <c r="M303" s="2">
        <f>IF(抽出データ!Z303-2&lt;0,0,抽出データ!Z303-2)</f>
        <v>1</v>
      </c>
      <c r="N303" s="2">
        <f>IF(抽出データ!AB303-2&lt;0,0,抽出データ!AB303-2)</f>
        <v>0</v>
      </c>
      <c r="O303" s="2">
        <f>IF(抽出データ!AC303-2&lt;0,0,抽出データ!AC303-2)</f>
        <v>2</v>
      </c>
      <c r="P303" s="2">
        <f>IF(抽出データ!AD303-2&lt;0,0,抽出データ!AD303-2)</f>
        <v>1</v>
      </c>
      <c r="Q303" s="2">
        <f>IF(抽出データ!AE303-2&lt;0,0,抽出データ!AE303-2)</f>
        <v>0</v>
      </c>
      <c r="R303" s="2">
        <f>IF(抽出データ!AF303-2&lt;0,0,抽出データ!AF303-2)</f>
        <v>0</v>
      </c>
      <c r="S303" s="2">
        <f>IF(抽出データ!AG303-2&lt;0,0,抽出データ!AG303-2)</f>
        <v>0</v>
      </c>
      <c r="T303" s="2">
        <f>IF(抽出データ!AH303-2&lt;0,0,抽出データ!AH303-2)</f>
        <v>1</v>
      </c>
      <c r="U303" s="2">
        <f>IF(抽出データ!AI303-2&lt;0,0,抽出データ!AI303-2)</f>
        <v>1</v>
      </c>
      <c r="V303" s="2">
        <f>IF(抽出データ!AJ303-2&lt;0,0,抽出データ!AJ303-2)</f>
        <v>1</v>
      </c>
      <c r="W303" s="2">
        <f>IF(抽出データ!AK303-2&lt;0,0,抽出データ!AK303-2)</f>
        <v>1</v>
      </c>
      <c r="X303" s="2">
        <f>IF(抽出データ!AL303-2&lt;0,0,抽出データ!AL303-2)</f>
        <v>0</v>
      </c>
      <c r="Y303" s="2">
        <f>IF(抽出データ!AM303-2&lt;0,0,抽出データ!AM303-2)</f>
        <v>0</v>
      </c>
      <c r="Z303" s="2">
        <f>IF(抽出データ!AN303-2&lt;0,0,抽出データ!AN303-2)</f>
        <v>0</v>
      </c>
      <c r="AA303" s="2">
        <f>IF(抽出データ!AO303-2&lt;0,0,抽出データ!AO303-2)</f>
        <v>2</v>
      </c>
      <c r="AB303" s="2">
        <f>IF(抽出データ!AP303-2&lt;0,0,抽出データ!AP303-2)</f>
        <v>2</v>
      </c>
      <c r="AC303" s="2">
        <f>IF(抽出データ!AQ303-2&lt;0,0,抽出データ!AQ303-2)</f>
        <v>2</v>
      </c>
      <c r="AD303" s="2">
        <f>IF(抽出データ!AR303-2&lt;=0,1,2)</f>
        <v>2</v>
      </c>
      <c r="AE303" s="2">
        <f>IF(抽出データ!AS303-2&lt;=0,1,2)</f>
        <v>2</v>
      </c>
      <c r="AF303" s="2">
        <f>IF(抽出データ!AT303-2&lt;=0,1,2)</f>
        <v>2</v>
      </c>
      <c r="AG303" s="2">
        <f>IF(抽出データ!AU303-2&lt;=0,1,2)</f>
        <v>1</v>
      </c>
      <c r="AH303" s="2">
        <f>IF(抽出データ!AV303-2&lt;=0,1,2)</f>
        <v>2</v>
      </c>
      <c r="AI303" s="2">
        <f>IF(抽出データ!AW303-2&lt;=0,1,2)</f>
        <v>2</v>
      </c>
      <c r="AJ303" s="2">
        <f>IF(抽出データ!AX303-2&lt;=0,1,2)</f>
        <v>1</v>
      </c>
      <c r="AK303" s="2">
        <f>IF(抽出データ!AY303-2&lt;=0,1,2)</f>
        <v>2</v>
      </c>
      <c r="AL303" s="2">
        <f>IF(抽出データ!AZ303-2&lt;0,0,抽出データ!AZ303-2)</f>
        <v>1</v>
      </c>
      <c r="AM303" s="2">
        <f>IF(抽出データ!BB303-2&lt;0,0,抽出データ!BB303-2)</f>
        <v>2</v>
      </c>
      <c r="AN303" s="2">
        <f>IF(抽出データ!BD303-2&lt;0,0,抽出データ!BD303-2)</f>
        <v>2</v>
      </c>
      <c r="AO303" s="2">
        <f>MIN(2,IF(抽出データ!BE303-2&lt;0,0,抽出データ!BE303-2))</f>
        <v>1</v>
      </c>
      <c r="AP303" s="2">
        <f>IF(抽出データ!BF303-2&lt;0,0,抽出データ!BF303-2)</f>
        <v>0</v>
      </c>
      <c r="AQ303" s="2">
        <f>IF(抽出データ!BG303-2&lt;0,0,抽出データ!BG303-2)</f>
        <v>0</v>
      </c>
      <c r="AR303" s="2">
        <f>IF(抽出データ!BH303-2&lt;0,0,抽出データ!BH303-2)</f>
        <v>0</v>
      </c>
      <c r="AS303" s="2">
        <f t="shared" si="73"/>
        <v>0</v>
      </c>
      <c r="AT303" s="2">
        <f>IF(抽出データ!DB303-2&lt;=0,1,2)</f>
        <v>1</v>
      </c>
      <c r="AU303" s="2">
        <f>IF(抽出データ!DD303-2&lt;0,0,抽出データ!DD303-2)</f>
        <v>0</v>
      </c>
      <c r="AV303" s="2">
        <f>IF(抽出データ!DE303-2&lt;0,0,抽出データ!DE303-2)</f>
        <v>0</v>
      </c>
      <c r="AW303" s="2">
        <f>IF(抽出データ!DF303-2&lt;0,0,IF(抽出データ!DF303&gt;3,2,1))</f>
        <v>1</v>
      </c>
      <c r="AX303" s="2">
        <f>IF(抽出データ!DG303-2&lt;=0,1,2)</f>
        <v>2</v>
      </c>
      <c r="AY303" s="8">
        <v>4</v>
      </c>
      <c r="AZ303" s="2">
        <v>3</v>
      </c>
      <c r="BA303" s="2">
        <v>3</v>
      </c>
      <c r="BI303" s="4" t="s">
        <v>445</v>
      </c>
      <c r="BJ303" s="2">
        <v>2</v>
      </c>
      <c r="BL303" s="2">
        <v>3</v>
      </c>
      <c r="BO303" s="2">
        <v>3</v>
      </c>
      <c r="BP303" s="2">
        <v>4</v>
      </c>
      <c r="BQ303" s="2">
        <v>3</v>
      </c>
      <c r="BR303" s="2">
        <v>5</v>
      </c>
      <c r="BS303" s="2">
        <v>4</v>
      </c>
      <c r="BT303" s="2">
        <v>2</v>
      </c>
      <c r="BV303" s="2">
        <f t="shared" si="74"/>
        <v>41.5</v>
      </c>
      <c r="BW303" s="2">
        <f t="shared" si="75"/>
        <v>11</v>
      </c>
      <c r="BX303" s="2">
        <f t="shared" si="76"/>
        <v>14</v>
      </c>
      <c r="BY303" s="2">
        <f t="shared" si="77"/>
        <v>14</v>
      </c>
      <c r="BZ303" s="2">
        <f t="shared" si="78"/>
        <v>23</v>
      </c>
      <c r="CA303" s="2">
        <f t="shared" si="79"/>
        <v>10</v>
      </c>
      <c r="CB303" s="2">
        <f t="shared" si="80"/>
        <v>10</v>
      </c>
      <c r="CC303" s="2">
        <f t="shared" si="81"/>
        <v>6</v>
      </c>
      <c r="CD303" s="2">
        <f t="shared" si="82"/>
        <v>16</v>
      </c>
      <c r="CE303" s="2">
        <f t="shared" si="83"/>
        <v>16</v>
      </c>
      <c r="CF303" s="2">
        <f t="shared" si="84"/>
        <v>12</v>
      </c>
      <c r="CG303" s="2">
        <f t="shared" si="85"/>
        <v>9</v>
      </c>
      <c r="CH303" s="2">
        <f t="shared" si="89"/>
        <v>4</v>
      </c>
      <c r="CI303" s="2">
        <f t="shared" si="86"/>
        <v>11</v>
      </c>
      <c r="CJ303" s="2">
        <f t="shared" si="87"/>
        <v>12.5</v>
      </c>
      <c r="CK303" s="2">
        <f>55+IF(抽出データ!BJ303=1,60,0)+IF(抽出データ!BK303=1,25,0)+IF(抽出データ!BM303=1,5,0)+IF(抽出データ!BL303=1,5,0)+IF(抽出データ!BN303=1,5,0)</f>
        <v>55</v>
      </c>
      <c r="CL303" s="2">
        <f>(80+IF(抽出データ!BR303=1,12,0)+IF(SUM(抽出データ!BS303:BV303,抽出データ!CB303)&gt;1,22,IF(SUM(抽出データ!BS303:BV303,抽出データ!CB303)=1,11,0)))</f>
        <v>80</v>
      </c>
      <c r="CM303" s="2">
        <f>80+IF(抽出データ!CH303=1,40,0)+IF(抽出データ!CI303=1,20,0)+IF(抽出データ!CJ303=1,20,0)</f>
        <v>80</v>
      </c>
      <c r="CN303" s="2">
        <f>80+IF(抽出データ!CN303=1,10,0)+IF(抽出データ!CO303=1,5,0)+IF(抽出データ!CP303=1,10,0)+12</f>
        <v>97</v>
      </c>
      <c r="CO303" s="2">
        <f>IF(SUM(抽出データ!CT303:CW303)&gt;0,120,100)</f>
        <v>100</v>
      </c>
      <c r="CQ303" s="2">
        <f t="shared" si="88"/>
        <v>72.7</v>
      </c>
    </row>
    <row r="304" spans="1:95">
      <c r="A304" s="2">
        <v>2010</v>
      </c>
      <c r="B304" s="2">
        <v>300</v>
      </c>
      <c r="C304" s="2">
        <v>5</v>
      </c>
      <c r="D304" s="2">
        <f t="shared" si="72"/>
        <v>60</v>
      </c>
      <c r="E304" s="4" t="s">
        <v>56</v>
      </c>
      <c r="F304" s="2">
        <f>IF(抽出データ!S304-2&lt;0,0,抽出データ!S304-2)</f>
        <v>1</v>
      </c>
      <c r="G304" s="2">
        <f>IF(抽出データ!T304-2&lt;0,0,抽出データ!T304-2)</f>
        <v>1</v>
      </c>
      <c r="H304" s="2">
        <f>IF(抽出データ!U304-2&lt;0,0,抽出データ!U304-2)</f>
        <v>1</v>
      </c>
      <c r="I304" s="2">
        <f>IF(抽出データ!V304-2&lt;0,0,抽出データ!V304-2)</f>
        <v>0</v>
      </c>
      <c r="J304" s="2">
        <f>MIN(2,IF(抽出データ!W304-2&lt;0,0,抽出データ!W304-2))</f>
        <v>0</v>
      </c>
      <c r="K304" s="2">
        <f>IF(抽出データ!X304-2&lt;0,0,抽出データ!X304-2)</f>
        <v>0</v>
      </c>
      <c r="L304" s="2">
        <f>IF(抽出データ!Y304-2&lt;0,0,抽出データ!Y304-2)</f>
        <v>0</v>
      </c>
      <c r="M304" s="2">
        <f>IF(抽出データ!Z304-2&lt;0,0,抽出データ!Z304-2)</f>
        <v>1</v>
      </c>
      <c r="N304" s="2">
        <f>IF(抽出データ!AB304-2&lt;0,0,抽出データ!AB304-2)</f>
        <v>0</v>
      </c>
      <c r="O304" s="2">
        <f>IF(抽出データ!AC304-2&lt;0,0,抽出データ!AC304-2)</f>
        <v>0</v>
      </c>
      <c r="P304" s="2">
        <f>IF(抽出データ!AD304-2&lt;0,0,抽出データ!AD304-2)</f>
        <v>1</v>
      </c>
      <c r="Q304" s="2">
        <f>IF(抽出データ!AE304-2&lt;0,0,抽出データ!AE304-2)</f>
        <v>0</v>
      </c>
      <c r="R304" s="2">
        <f>IF(抽出データ!AF304-2&lt;0,0,抽出データ!AF304-2)</f>
        <v>0</v>
      </c>
      <c r="S304" s="2">
        <f>IF(抽出データ!AG304-2&lt;0,0,抽出データ!AG304-2)</f>
        <v>0</v>
      </c>
      <c r="T304" s="2">
        <f>IF(抽出データ!AH304-2&lt;0,0,抽出データ!AH304-2)</f>
        <v>0</v>
      </c>
      <c r="U304" s="2">
        <f>IF(抽出データ!AI304-2&lt;0,0,抽出データ!AI304-2)</f>
        <v>0</v>
      </c>
      <c r="V304" s="2">
        <f>IF(抽出データ!AJ304-2&lt;0,0,抽出データ!AJ304-2)</f>
        <v>1</v>
      </c>
      <c r="W304" s="2">
        <f>IF(抽出データ!AK304-2&lt;0,0,抽出データ!AK304-2)</f>
        <v>1</v>
      </c>
      <c r="X304" s="2">
        <f>IF(抽出データ!AL304-2&lt;0,0,抽出データ!AL304-2)</f>
        <v>0</v>
      </c>
      <c r="Y304" s="2">
        <f>IF(抽出データ!AM304-2&lt;0,0,抽出データ!AM304-2)</f>
        <v>0</v>
      </c>
      <c r="Z304" s="2">
        <f>IF(抽出データ!AN304-2&lt;0,0,抽出データ!AN304-2)</f>
        <v>1</v>
      </c>
      <c r="AA304" s="2">
        <f>IF(抽出データ!AO304-2&lt;0,0,抽出データ!AO304-2)</f>
        <v>1</v>
      </c>
      <c r="AB304" s="2">
        <f>IF(抽出データ!AP304-2&lt;0,0,抽出データ!AP304-2)</f>
        <v>1</v>
      </c>
      <c r="AC304" s="2">
        <f>IF(抽出データ!AQ304-2&lt;0,0,抽出データ!AQ304-2)</f>
        <v>0</v>
      </c>
      <c r="AD304" s="2">
        <f>IF(抽出データ!AR304-2&lt;=0,1,2)</f>
        <v>2</v>
      </c>
      <c r="AE304" s="2">
        <f>IF(抽出データ!AS304-2&lt;=0,1,2)</f>
        <v>1</v>
      </c>
      <c r="AF304" s="2">
        <f>IF(抽出データ!AT304-2&lt;=0,1,2)</f>
        <v>2</v>
      </c>
      <c r="AG304" s="2">
        <f>IF(抽出データ!AU304-2&lt;=0,1,2)</f>
        <v>2</v>
      </c>
      <c r="AH304" s="2">
        <f>IF(抽出データ!AV304-2&lt;=0,1,2)</f>
        <v>2</v>
      </c>
      <c r="AI304" s="2">
        <f>IF(抽出データ!AW304-2&lt;=0,1,2)</f>
        <v>1</v>
      </c>
      <c r="AJ304" s="2">
        <f>IF(抽出データ!AX304-2&lt;=0,1,2)</f>
        <v>1</v>
      </c>
      <c r="AK304" s="2">
        <f>IF(抽出データ!AY304-2&lt;=0,1,2)</f>
        <v>2</v>
      </c>
      <c r="AL304" s="2">
        <f>IF(抽出データ!AZ304-2&lt;0,0,抽出データ!AZ304-2)</f>
        <v>0</v>
      </c>
      <c r="AM304" s="2">
        <f>IF(抽出データ!BB304-2&lt;0,0,抽出データ!BB304-2)</f>
        <v>0</v>
      </c>
      <c r="AN304" s="2">
        <f>IF(抽出データ!BD304-2&lt;0,0,抽出データ!BD304-2)</f>
        <v>0</v>
      </c>
      <c r="AO304" s="2">
        <f>MIN(2,IF(抽出データ!BE304-2&lt;0,0,抽出データ!BE304-2))</f>
        <v>1</v>
      </c>
      <c r="AP304" s="2">
        <f>IF(抽出データ!BF304-2&lt;0,0,抽出データ!BF304-2)</f>
        <v>0</v>
      </c>
      <c r="AQ304" s="2">
        <f>IF(抽出データ!BG304-2&lt;0,0,抽出データ!BG304-2)</f>
        <v>0</v>
      </c>
      <c r="AR304" s="2">
        <f>IF(抽出データ!BH304-2&lt;0,0,抽出データ!BH304-2)</f>
        <v>0</v>
      </c>
      <c r="AS304" s="2">
        <f t="shared" si="73"/>
        <v>0</v>
      </c>
      <c r="AT304" s="2">
        <f>IF(抽出データ!DB304-2&lt;=0,1,2)</f>
        <v>1</v>
      </c>
      <c r="AU304" s="2">
        <f>IF(抽出データ!DD304-2&lt;0,0,抽出データ!DD304-2)</f>
        <v>0</v>
      </c>
      <c r="AV304" s="2">
        <f>IF(抽出データ!DE304-2&lt;0,0,抽出データ!DE304-2)</f>
        <v>0</v>
      </c>
      <c r="AW304" s="2">
        <f>IF(抽出データ!DF304-2&lt;0,0,IF(抽出データ!DF304&gt;3,2,1))</f>
        <v>1</v>
      </c>
      <c r="AX304" s="2">
        <f>IF(抽出データ!DG304-2&lt;=0,1,2)</f>
        <v>1</v>
      </c>
      <c r="AY304" s="8">
        <v>2</v>
      </c>
      <c r="AZ304" s="2">
        <v>2</v>
      </c>
      <c r="BA304" s="2">
        <v>3</v>
      </c>
      <c r="BI304" s="4" t="s">
        <v>445</v>
      </c>
      <c r="BJ304" s="2">
        <v>2</v>
      </c>
      <c r="BL304" s="2">
        <v>3</v>
      </c>
      <c r="BO304" s="2">
        <v>2</v>
      </c>
      <c r="BP304" s="2">
        <v>2</v>
      </c>
      <c r="BQ304" s="2">
        <v>2</v>
      </c>
      <c r="BR304" s="2">
        <v>3</v>
      </c>
      <c r="BS304" s="2">
        <v>3</v>
      </c>
      <c r="BT304" s="2">
        <v>3</v>
      </c>
      <c r="BV304" s="2">
        <f t="shared" si="74"/>
        <v>27</v>
      </c>
      <c r="BW304" s="2">
        <f t="shared" si="75"/>
        <v>10</v>
      </c>
      <c r="BX304" s="2">
        <f t="shared" si="76"/>
        <v>8</v>
      </c>
      <c r="BY304" s="2">
        <f t="shared" si="77"/>
        <v>9</v>
      </c>
      <c r="BZ304" s="2">
        <f t="shared" si="78"/>
        <v>18</v>
      </c>
      <c r="CA304" s="2">
        <f t="shared" si="79"/>
        <v>6</v>
      </c>
      <c r="CB304" s="2">
        <f t="shared" si="80"/>
        <v>4</v>
      </c>
      <c r="CC304" s="2">
        <f t="shared" si="81"/>
        <v>3</v>
      </c>
      <c r="CD304" s="2">
        <f t="shared" si="82"/>
        <v>15</v>
      </c>
      <c r="CE304" s="2">
        <f t="shared" si="83"/>
        <v>12</v>
      </c>
      <c r="CF304" s="2">
        <f t="shared" si="84"/>
        <v>10</v>
      </c>
      <c r="CG304" s="2">
        <f t="shared" si="85"/>
        <v>6</v>
      </c>
      <c r="CH304" s="2">
        <f t="shared" si="89"/>
        <v>3</v>
      </c>
      <c r="CI304" s="2">
        <f t="shared" si="86"/>
        <v>3</v>
      </c>
      <c r="CJ304" s="2">
        <f t="shared" si="87"/>
        <v>7</v>
      </c>
      <c r="CK304" s="2">
        <f>55+IF(抽出データ!BJ304=1,60,0)+IF(抽出データ!BK304=1,25,0)+IF(抽出データ!BM304=1,5,0)+IF(抽出データ!BL304=1,5,0)+IF(抽出データ!BN304=1,5,0)</f>
        <v>80</v>
      </c>
      <c r="CL304" s="2">
        <f>(80+IF(抽出データ!BR304=1,12,0)+IF(SUM(抽出データ!BS304:BV304,抽出データ!CB304)&gt;1,22,IF(SUM(抽出データ!BS304:BV304,抽出データ!CB304)=1,11,0)))</f>
        <v>102</v>
      </c>
      <c r="CM304" s="2">
        <f>80+IF(抽出データ!CH304=1,40,0)+IF(抽出データ!CI304=1,20,0)+IF(抽出データ!CJ304=1,20,0)</f>
        <v>100</v>
      </c>
      <c r="CN304" s="2">
        <f>80+IF(抽出データ!CN304=1,10,0)+IF(抽出データ!CO304=1,5,0)+IF(抽出データ!CP304=1,10,0)+12</f>
        <v>97</v>
      </c>
      <c r="CO304" s="2">
        <f>IF(SUM(抽出データ!CT304:CW304)&gt;0,120,100)</f>
        <v>100</v>
      </c>
      <c r="CQ304" s="2">
        <f t="shared" si="88"/>
        <v>92.3</v>
      </c>
    </row>
    <row r="305" spans="1:95">
      <c r="A305" s="2">
        <v>1980</v>
      </c>
      <c r="B305" s="2">
        <v>5000</v>
      </c>
      <c r="C305" s="2">
        <v>3</v>
      </c>
      <c r="D305" s="2">
        <f t="shared" si="72"/>
        <v>1666.6666666666667</v>
      </c>
      <c r="E305" s="4" t="s">
        <v>261</v>
      </c>
      <c r="F305" s="2">
        <f>IF(抽出データ!S305-2&lt;0,0,抽出データ!S305-2)</f>
        <v>0</v>
      </c>
      <c r="G305" s="2">
        <f>IF(抽出データ!T305-2&lt;0,0,抽出データ!T305-2)</f>
        <v>0</v>
      </c>
      <c r="H305" s="2">
        <f>IF(抽出データ!U305-2&lt;0,0,抽出データ!U305-2)</f>
        <v>0</v>
      </c>
      <c r="I305" s="2">
        <f>IF(抽出データ!V305-2&lt;0,0,抽出データ!V305-2)</f>
        <v>0</v>
      </c>
      <c r="J305" s="2">
        <f>MIN(2,IF(抽出データ!W305-2&lt;0,0,抽出データ!W305-2))</f>
        <v>0</v>
      </c>
      <c r="K305" s="2">
        <f>IF(抽出データ!X305-2&lt;0,0,抽出データ!X305-2)</f>
        <v>0</v>
      </c>
      <c r="L305" s="2">
        <f>IF(抽出データ!Y305-2&lt;0,0,抽出データ!Y305-2)</f>
        <v>0</v>
      </c>
      <c r="M305" s="2">
        <f>IF(抽出データ!Z305-2&lt;0,0,抽出データ!Z305-2)</f>
        <v>0</v>
      </c>
      <c r="N305" s="2">
        <f>IF(抽出データ!AB305-2&lt;0,0,抽出データ!AB305-2)</f>
        <v>0</v>
      </c>
      <c r="O305" s="2">
        <f>IF(抽出データ!AC305-2&lt;0,0,抽出データ!AC305-2)</f>
        <v>0</v>
      </c>
      <c r="P305" s="2">
        <f>IF(抽出データ!AD305-2&lt;0,0,抽出データ!AD305-2)</f>
        <v>0</v>
      </c>
      <c r="Q305" s="2">
        <f>IF(抽出データ!AE305-2&lt;0,0,抽出データ!AE305-2)</f>
        <v>0</v>
      </c>
      <c r="R305" s="2">
        <f>IF(抽出データ!AF305-2&lt;0,0,抽出データ!AF305-2)</f>
        <v>0</v>
      </c>
      <c r="S305" s="2">
        <f>IF(抽出データ!AG305-2&lt;0,0,抽出データ!AG305-2)</f>
        <v>0</v>
      </c>
      <c r="T305" s="2">
        <f>IF(抽出データ!AH305-2&lt;0,0,抽出データ!AH305-2)</f>
        <v>1</v>
      </c>
      <c r="U305" s="2">
        <f>IF(抽出データ!AI305-2&lt;0,0,抽出データ!AI305-2)</f>
        <v>0</v>
      </c>
      <c r="V305" s="2">
        <f>IF(抽出データ!AJ305-2&lt;0,0,抽出データ!AJ305-2)</f>
        <v>1</v>
      </c>
      <c r="W305" s="2">
        <f>IF(抽出データ!AK305-2&lt;0,0,抽出データ!AK305-2)</f>
        <v>0</v>
      </c>
      <c r="X305" s="2">
        <f>IF(抽出データ!AL305-2&lt;0,0,抽出データ!AL305-2)</f>
        <v>0</v>
      </c>
      <c r="Y305" s="2">
        <f>IF(抽出データ!AM305-2&lt;0,0,抽出データ!AM305-2)</f>
        <v>0</v>
      </c>
      <c r="Z305" s="2">
        <f>IF(抽出データ!AN305-2&lt;0,0,抽出データ!AN305-2)</f>
        <v>0</v>
      </c>
      <c r="AA305" s="2">
        <f>IF(抽出データ!AO305-2&lt;0,0,抽出データ!AO305-2)</f>
        <v>1</v>
      </c>
      <c r="AB305" s="2">
        <f>IF(抽出データ!AP305-2&lt;0,0,抽出データ!AP305-2)</f>
        <v>0</v>
      </c>
      <c r="AC305" s="2">
        <f>IF(抽出データ!AQ305-2&lt;0,0,抽出データ!AQ305-2)</f>
        <v>2</v>
      </c>
      <c r="AD305" s="2">
        <f>IF(抽出データ!AR305-2&lt;=0,1,2)</f>
        <v>1</v>
      </c>
      <c r="AE305" s="2">
        <f>IF(抽出データ!AS305-2&lt;=0,1,2)</f>
        <v>1</v>
      </c>
      <c r="AF305" s="2">
        <f>IF(抽出データ!AT305-2&lt;=0,1,2)</f>
        <v>2</v>
      </c>
      <c r="AG305" s="2">
        <f>IF(抽出データ!AU305-2&lt;=0,1,2)</f>
        <v>1</v>
      </c>
      <c r="AH305" s="2">
        <f>IF(抽出データ!AV305-2&lt;=0,1,2)</f>
        <v>1</v>
      </c>
      <c r="AI305" s="2">
        <f>IF(抽出データ!AW305-2&lt;=0,1,2)</f>
        <v>1</v>
      </c>
      <c r="AJ305" s="2">
        <f>IF(抽出データ!AX305-2&lt;=0,1,2)</f>
        <v>1</v>
      </c>
      <c r="AK305" s="2">
        <f>IF(抽出データ!AY305-2&lt;=0,1,2)</f>
        <v>1</v>
      </c>
      <c r="AL305" s="2">
        <f>IF(抽出データ!AZ305-2&lt;0,0,抽出データ!AZ305-2)</f>
        <v>0</v>
      </c>
      <c r="AM305" s="2">
        <f>IF(抽出データ!BB305-2&lt;0,0,抽出データ!BB305-2)</f>
        <v>0</v>
      </c>
      <c r="AN305" s="2">
        <f>IF(抽出データ!BD305-2&lt;0,0,抽出データ!BD305-2)</f>
        <v>0</v>
      </c>
      <c r="AO305" s="2">
        <f>MIN(2,IF(抽出データ!BE305-2&lt;0,0,抽出データ!BE305-2))</f>
        <v>0</v>
      </c>
      <c r="AP305" s="2">
        <f>IF(抽出データ!BF305-2&lt;0,0,抽出データ!BF305-2)</f>
        <v>0</v>
      </c>
      <c r="AQ305" s="2">
        <f>IF(抽出データ!BG305-2&lt;0,0,抽出データ!BG305-2)</f>
        <v>0</v>
      </c>
      <c r="AR305" s="2">
        <f>IF(抽出データ!BH305-2&lt;0,0,抽出データ!BH305-2)</f>
        <v>0</v>
      </c>
      <c r="AS305" s="2">
        <f t="shared" si="73"/>
        <v>0</v>
      </c>
      <c r="AT305" s="2">
        <f>IF(抽出データ!DB305-2&lt;=0,1,2)</f>
        <v>1</v>
      </c>
      <c r="AU305" s="2">
        <f>IF(抽出データ!DD305-2&lt;0,0,抽出データ!DD305-2)</f>
        <v>0</v>
      </c>
      <c r="AV305" s="2">
        <f>IF(抽出データ!DE305-2&lt;0,0,抽出データ!DE305-2)</f>
        <v>0</v>
      </c>
      <c r="AW305" s="2">
        <f>IF(抽出データ!DF305-2&lt;0,0,IF(抽出データ!DF305&gt;3,2,1))</f>
        <v>1</v>
      </c>
      <c r="AX305" s="2">
        <f>IF(抽出データ!DG305-2&lt;=0,1,2)</f>
        <v>1</v>
      </c>
      <c r="AY305" s="8">
        <v>1</v>
      </c>
      <c r="AZ305" s="2">
        <v>2</v>
      </c>
      <c r="BA305" s="2">
        <v>2</v>
      </c>
      <c r="BB305" s="2">
        <v>0</v>
      </c>
      <c r="BC305" s="2">
        <v>1</v>
      </c>
      <c r="BD305" s="2">
        <v>0</v>
      </c>
      <c r="BE305" s="2">
        <v>0</v>
      </c>
      <c r="BF305" s="2">
        <v>1</v>
      </c>
      <c r="BG305" s="2">
        <v>0</v>
      </c>
      <c r="BH305" s="2">
        <v>0</v>
      </c>
      <c r="BI305" s="4" t="s">
        <v>445</v>
      </c>
      <c r="BJ305" s="2">
        <v>2</v>
      </c>
      <c r="BL305" s="2">
        <v>3</v>
      </c>
      <c r="BO305" s="2">
        <v>4</v>
      </c>
      <c r="BP305" s="2">
        <v>3</v>
      </c>
      <c r="BQ305" s="2">
        <v>6</v>
      </c>
      <c r="BR305" s="2">
        <v>6</v>
      </c>
      <c r="BS305" s="2">
        <v>7</v>
      </c>
      <c r="BT305" s="2">
        <v>5</v>
      </c>
      <c r="BV305" s="2">
        <f t="shared" si="74"/>
        <v>17</v>
      </c>
      <c r="BW305" s="2">
        <f t="shared" si="75"/>
        <v>3</v>
      </c>
      <c r="BX305" s="2">
        <f t="shared" si="76"/>
        <v>8</v>
      </c>
      <c r="BY305" s="2">
        <f t="shared" si="77"/>
        <v>6</v>
      </c>
      <c r="BZ305" s="2">
        <f t="shared" si="78"/>
        <v>11</v>
      </c>
      <c r="CA305" s="2">
        <f t="shared" si="79"/>
        <v>4</v>
      </c>
      <c r="CB305" s="2">
        <f t="shared" si="80"/>
        <v>3</v>
      </c>
      <c r="CC305" s="2">
        <f t="shared" si="81"/>
        <v>1</v>
      </c>
      <c r="CD305" s="2">
        <f t="shared" si="82"/>
        <v>9</v>
      </c>
      <c r="CE305" s="2">
        <f t="shared" si="83"/>
        <v>9</v>
      </c>
      <c r="CF305" s="2">
        <f t="shared" si="84"/>
        <v>6</v>
      </c>
      <c r="CG305" s="2">
        <f t="shared" si="85"/>
        <v>4</v>
      </c>
      <c r="CH305" s="2">
        <f t="shared" si="89"/>
        <v>3</v>
      </c>
      <c r="CI305" s="2">
        <f t="shared" si="86"/>
        <v>4</v>
      </c>
      <c r="CJ305" s="2">
        <f t="shared" si="87"/>
        <v>4</v>
      </c>
      <c r="CK305" s="2">
        <f>55+IF(抽出データ!BJ305=1,60,0)+IF(抽出データ!BK305=1,25,0)+IF(抽出データ!BM305=1,5,0)+IF(抽出データ!BL305=1,5,0)+IF(抽出データ!BN305=1,5,0)</f>
        <v>55</v>
      </c>
      <c r="CL305" s="2">
        <f>(80+IF(抽出データ!BR305=1,12,0)+IF(SUM(抽出データ!BS305:BV305,抽出データ!CB305)&gt;1,22,IF(SUM(抽出データ!BS305:BV305,抽出データ!CB305)=1,11,0)))</f>
        <v>80</v>
      </c>
      <c r="CM305" s="2">
        <f>80+IF(抽出データ!CH305=1,40,0)+IF(抽出データ!CI305=1,20,0)+IF(抽出データ!CJ305=1,20,0)</f>
        <v>80</v>
      </c>
      <c r="CN305" s="2">
        <f>80+IF(抽出データ!CN305=1,10,0)+IF(抽出データ!CO305=1,5,0)+IF(抽出データ!CP305=1,10,0)+12</f>
        <v>92</v>
      </c>
      <c r="CO305" s="2">
        <f>IF(SUM(抽出データ!CT305:CW305)&gt;0,120,100)</f>
        <v>100</v>
      </c>
      <c r="CQ305" s="2">
        <f t="shared" si="88"/>
        <v>72.2</v>
      </c>
    </row>
    <row r="306" spans="1:95">
      <c r="A306" s="2">
        <v>2005</v>
      </c>
      <c r="B306" s="2">
        <v>2200</v>
      </c>
      <c r="C306" s="2">
        <v>5</v>
      </c>
      <c r="D306" s="2">
        <f t="shared" si="72"/>
        <v>440</v>
      </c>
      <c r="E306" s="4" t="s">
        <v>262</v>
      </c>
      <c r="F306" s="2">
        <f>IF(抽出データ!S306-2&lt;0,0,抽出データ!S306-2)</f>
        <v>0</v>
      </c>
      <c r="G306" s="2">
        <f>IF(抽出データ!T306-2&lt;0,0,抽出データ!T306-2)</f>
        <v>1</v>
      </c>
      <c r="H306" s="2">
        <f>IF(抽出データ!U306-2&lt;0,0,抽出データ!U306-2)</f>
        <v>1</v>
      </c>
      <c r="I306" s="2">
        <f>IF(抽出データ!V306-2&lt;0,0,抽出データ!V306-2)</f>
        <v>2</v>
      </c>
      <c r="J306" s="2">
        <f>MIN(2,IF(抽出データ!W306-2&lt;0,0,抽出データ!W306-2))</f>
        <v>0</v>
      </c>
      <c r="K306" s="2">
        <f>IF(抽出データ!X306-2&lt;0,0,抽出データ!X306-2)</f>
        <v>0</v>
      </c>
      <c r="L306" s="2">
        <f>IF(抽出データ!Y306-2&lt;0,0,抽出データ!Y306-2)</f>
        <v>0</v>
      </c>
      <c r="M306" s="2">
        <f>IF(抽出データ!Z306-2&lt;0,0,抽出データ!Z306-2)</f>
        <v>2</v>
      </c>
      <c r="N306" s="2">
        <f>IF(抽出データ!AB306-2&lt;0,0,抽出データ!AB306-2)</f>
        <v>0</v>
      </c>
      <c r="O306" s="2">
        <f>IF(抽出データ!AC306-2&lt;0,0,抽出データ!AC306-2)</f>
        <v>2</v>
      </c>
      <c r="P306" s="2">
        <f>IF(抽出データ!AD306-2&lt;0,0,抽出データ!AD306-2)</f>
        <v>2</v>
      </c>
      <c r="Q306" s="2">
        <f>IF(抽出データ!AE306-2&lt;0,0,抽出データ!AE306-2)</f>
        <v>2</v>
      </c>
      <c r="R306" s="2">
        <f>IF(抽出データ!AF306-2&lt;0,0,抽出データ!AF306-2)</f>
        <v>0</v>
      </c>
      <c r="S306" s="2">
        <f>IF(抽出データ!AG306-2&lt;0,0,抽出データ!AG306-2)</f>
        <v>0</v>
      </c>
      <c r="T306" s="2">
        <f>IF(抽出データ!AH306-2&lt;0,0,抽出データ!AH306-2)</f>
        <v>0</v>
      </c>
      <c r="U306" s="2">
        <f>IF(抽出データ!AI306-2&lt;0,0,抽出データ!AI306-2)</f>
        <v>0</v>
      </c>
      <c r="V306" s="2">
        <f>IF(抽出データ!AJ306-2&lt;0,0,抽出データ!AJ306-2)</f>
        <v>0</v>
      </c>
      <c r="W306" s="2">
        <f>IF(抽出データ!AK306-2&lt;0,0,抽出データ!AK306-2)</f>
        <v>2</v>
      </c>
      <c r="X306" s="2">
        <f>IF(抽出データ!AL306-2&lt;0,0,抽出データ!AL306-2)</f>
        <v>2</v>
      </c>
      <c r="Y306" s="2">
        <f>IF(抽出データ!AM306-2&lt;0,0,抽出データ!AM306-2)</f>
        <v>0</v>
      </c>
      <c r="Z306" s="2">
        <f>IF(抽出データ!AN306-2&lt;0,0,抽出データ!AN306-2)</f>
        <v>0</v>
      </c>
      <c r="AA306" s="2">
        <f>IF(抽出データ!AO306-2&lt;0,0,抽出データ!AO306-2)</f>
        <v>2</v>
      </c>
      <c r="AB306" s="2">
        <f>IF(抽出データ!AP306-2&lt;0,0,抽出データ!AP306-2)</f>
        <v>2</v>
      </c>
      <c r="AC306" s="2">
        <f>IF(抽出データ!AQ306-2&lt;0,0,抽出データ!AQ306-2)</f>
        <v>2</v>
      </c>
      <c r="AD306" s="2">
        <f>IF(抽出データ!AR306-2&lt;=0,1,2)</f>
        <v>1</v>
      </c>
      <c r="AE306" s="2">
        <f>IF(抽出データ!AS306-2&lt;=0,1,2)</f>
        <v>1</v>
      </c>
      <c r="AF306" s="2">
        <f>IF(抽出データ!AT306-2&lt;=0,1,2)</f>
        <v>1</v>
      </c>
      <c r="AG306" s="2">
        <f>IF(抽出データ!AU306-2&lt;=0,1,2)</f>
        <v>1</v>
      </c>
      <c r="AH306" s="2">
        <f>IF(抽出データ!AV306-2&lt;=0,1,2)</f>
        <v>1</v>
      </c>
      <c r="AI306" s="2">
        <f>IF(抽出データ!AW306-2&lt;=0,1,2)</f>
        <v>1</v>
      </c>
      <c r="AJ306" s="2">
        <f>IF(抽出データ!AX306-2&lt;=0,1,2)</f>
        <v>1</v>
      </c>
      <c r="AK306" s="2">
        <f>IF(抽出データ!AY306-2&lt;=0,1,2)</f>
        <v>1</v>
      </c>
      <c r="AL306" s="2">
        <f>IF(抽出データ!AZ306-2&lt;0,0,抽出データ!AZ306-2)</f>
        <v>0</v>
      </c>
      <c r="AM306" s="2">
        <f>IF(抽出データ!BB306-2&lt;0,0,抽出データ!BB306-2)</f>
        <v>1</v>
      </c>
      <c r="AN306" s="2">
        <f>IF(抽出データ!BD306-2&lt;0,0,抽出データ!BD306-2)</f>
        <v>0</v>
      </c>
      <c r="AO306" s="2">
        <f>MIN(2,IF(抽出データ!BE306-2&lt;0,0,抽出データ!BE306-2))</f>
        <v>0</v>
      </c>
      <c r="AP306" s="2">
        <f>IF(抽出データ!BF306-2&lt;0,0,抽出データ!BF306-2)</f>
        <v>0</v>
      </c>
      <c r="AQ306" s="2">
        <f>IF(抽出データ!BG306-2&lt;0,0,抽出データ!BG306-2)</f>
        <v>0</v>
      </c>
      <c r="AR306" s="2">
        <f>IF(抽出データ!BH306-2&lt;0,0,抽出データ!BH306-2)</f>
        <v>0</v>
      </c>
      <c r="AS306" s="2">
        <f t="shared" si="73"/>
        <v>0</v>
      </c>
      <c r="AT306" s="2">
        <f>IF(抽出データ!DB306-2&lt;=0,1,2)</f>
        <v>1</v>
      </c>
      <c r="AU306" s="2">
        <f>IF(抽出データ!DD306-2&lt;0,0,抽出データ!DD306-2)</f>
        <v>0</v>
      </c>
      <c r="AV306" s="2">
        <f>IF(抽出データ!DE306-2&lt;0,0,抽出データ!DE306-2)</f>
        <v>2</v>
      </c>
      <c r="AW306" s="2">
        <f>IF(抽出データ!DF306-2&lt;0,0,IF(抽出データ!DF306&gt;3,2,1))</f>
        <v>1</v>
      </c>
      <c r="AX306" s="2">
        <f>IF(抽出データ!DG306-2&lt;=0,1,2)</f>
        <v>1</v>
      </c>
      <c r="AY306" s="8">
        <v>1</v>
      </c>
      <c r="AZ306" s="2">
        <v>3</v>
      </c>
      <c r="BA306" s="2">
        <v>3</v>
      </c>
      <c r="BI306" s="4" t="s">
        <v>445</v>
      </c>
      <c r="BJ306" s="2">
        <v>1</v>
      </c>
      <c r="BK306" s="2">
        <v>100</v>
      </c>
      <c r="BL306" s="2">
        <v>3</v>
      </c>
      <c r="BO306" s="2">
        <v>2</v>
      </c>
      <c r="BP306" s="2">
        <v>3</v>
      </c>
      <c r="BQ306" s="2">
        <v>2</v>
      </c>
      <c r="BR306" s="2">
        <v>6</v>
      </c>
      <c r="BS306" s="2">
        <v>2</v>
      </c>
      <c r="BT306" s="2">
        <v>2</v>
      </c>
      <c r="BV306" s="2">
        <f t="shared" si="74"/>
        <v>36</v>
      </c>
      <c r="BW306" s="2">
        <f t="shared" si="75"/>
        <v>17</v>
      </c>
      <c r="BX306" s="2">
        <f t="shared" si="76"/>
        <v>10</v>
      </c>
      <c r="BY306" s="2">
        <f t="shared" si="77"/>
        <v>9</v>
      </c>
      <c r="BZ306" s="2">
        <f t="shared" si="78"/>
        <v>25</v>
      </c>
      <c r="CA306" s="2">
        <f t="shared" si="79"/>
        <v>8</v>
      </c>
      <c r="CB306" s="2">
        <f t="shared" si="80"/>
        <v>8</v>
      </c>
      <c r="CC306" s="2">
        <f t="shared" si="81"/>
        <v>10</v>
      </c>
      <c r="CD306" s="2">
        <f t="shared" si="82"/>
        <v>13</v>
      </c>
      <c r="CE306" s="2">
        <f t="shared" si="83"/>
        <v>15</v>
      </c>
      <c r="CF306" s="2">
        <f t="shared" si="84"/>
        <v>10</v>
      </c>
      <c r="CG306" s="2">
        <f t="shared" si="85"/>
        <v>13</v>
      </c>
      <c r="CH306" s="2">
        <f t="shared" si="89"/>
        <v>5</v>
      </c>
      <c r="CI306" s="2">
        <f t="shared" si="86"/>
        <v>5</v>
      </c>
      <c r="CJ306" s="2">
        <f t="shared" si="87"/>
        <v>13</v>
      </c>
      <c r="CK306" s="2">
        <f>55+IF(抽出データ!BJ306=1,60,0)+IF(抽出データ!BK306=1,25,0)+IF(抽出データ!BM306=1,5,0)+IF(抽出データ!BL306=1,5,0)+IF(抽出データ!BN306=1,5,0)</f>
        <v>55</v>
      </c>
      <c r="CL306" s="2">
        <f>(80+IF(抽出データ!BR306=1,12,0)+IF(SUM(抽出データ!BS306:BV306,抽出データ!CB306)&gt;1,22,IF(SUM(抽出データ!BS306:BV306,抽出データ!CB306)=1,11,0)))</f>
        <v>80</v>
      </c>
      <c r="CM306" s="2">
        <f>80+IF(抽出データ!CH306=1,40,0)+IF(抽出データ!CI306=1,20,0)+IF(抽出データ!CJ306=1,20,0)</f>
        <v>80</v>
      </c>
      <c r="CN306" s="2">
        <f>80+IF(抽出データ!CN306=1,10,0)+IF(抽出データ!CO306=1,5,0)+IF(抽出データ!CP306=1,10,0)+12</f>
        <v>92</v>
      </c>
      <c r="CO306" s="2">
        <f>IF(SUM(抽出データ!CT306:CW306)&gt;0,120,100)</f>
        <v>100</v>
      </c>
      <c r="CQ306" s="2">
        <f t="shared" si="88"/>
        <v>72.2</v>
      </c>
    </row>
    <row r="307" spans="1:95">
      <c r="A307" s="2">
        <v>1970</v>
      </c>
      <c r="B307" s="2">
        <v>250</v>
      </c>
      <c r="C307" s="2">
        <v>3</v>
      </c>
      <c r="D307" s="2">
        <f t="shared" si="72"/>
        <v>83.333333333333329</v>
      </c>
      <c r="E307" s="4" t="s">
        <v>148</v>
      </c>
      <c r="F307" s="2">
        <f>IF(抽出データ!S307-2&lt;0,0,抽出データ!S307-2)</f>
        <v>0</v>
      </c>
      <c r="G307" s="2">
        <f>IF(抽出データ!T307-2&lt;0,0,抽出データ!T307-2)</f>
        <v>0</v>
      </c>
      <c r="H307" s="2">
        <f>IF(抽出データ!U307-2&lt;0,0,抽出データ!U307-2)</f>
        <v>0</v>
      </c>
      <c r="I307" s="2">
        <f>IF(抽出データ!V307-2&lt;0,0,抽出データ!V307-2)</f>
        <v>0</v>
      </c>
      <c r="J307" s="2">
        <f>MIN(2,IF(抽出データ!W307-2&lt;0,0,抽出データ!W307-2))</f>
        <v>0</v>
      </c>
      <c r="K307" s="2">
        <f>IF(抽出データ!X307-2&lt;0,0,抽出データ!X307-2)</f>
        <v>0</v>
      </c>
      <c r="L307" s="2">
        <f>IF(抽出データ!Y307-2&lt;0,0,抽出データ!Y307-2)</f>
        <v>0</v>
      </c>
      <c r="M307" s="2">
        <f>IF(抽出データ!Z307-2&lt;0,0,抽出データ!Z307-2)</f>
        <v>0</v>
      </c>
      <c r="N307" s="2">
        <f>IF(抽出データ!AB307-2&lt;0,0,抽出データ!AB307-2)</f>
        <v>0</v>
      </c>
      <c r="O307" s="2">
        <f>IF(抽出データ!AC307-2&lt;0,0,抽出データ!AC307-2)</f>
        <v>0</v>
      </c>
      <c r="P307" s="2">
        <f>IF(抽出データ!AD307-2&lt;0,0,抽出データ!AD307-2)</f>
        <v>0</v>
      </c>
      <c r="Q307" s="2">
        <f>IF(抽出データ!AE307-2&lt;0,0,抽出データ!AE307-2)</f>
        <v>0</v>
      </c>
      <c r="R307" s="2">
        <f>IF(抽出データ!AF307-2&lt;0,0,抽出データ!AF307-2)</f>
        <v>0</v>
      </c>
      <c r="S307" s="2">
        <f>IF(抽出データ!AG307-2&lt;0,0,抽出データ!AG307-2)</f>
        <v>0</v>
      </c>
      <c r="T307" s="2">
        <f>IF(抽出データ!AH307-2&lt;0,0,抽出データ!AH307-2)</f>
        <v>0</v>
      </c>
      <c r="U307" s="2">
        <f>IF(抽出データ!AI307-2&lt;0,0,抽出データ!AI307-2)</f>
        <v>0</v>
      </c>
      <c r="V307" s="2">
        <f>IF(抽出データ!AJ307-2&lt;0,0,抽出データ!AJ307-2)</f>
        <v>0</v>
      </c>
      <c r="W307" s="2">
        <f>IF(抽出データ!AK307-2&lt;0,0,抽出データ!AK307-2)</f>
        <v>0</v>
      </c>
      <c r="X307" s="2">
        <f>IF(抽出データ!AL307-2&lt;0,0,抽出データ!AL307-2)</f>
        <v>2</v>
      </c>
      <c r="Y307" s="2">
        <f>IF(抽出データ!AM307-2&lt;0,0,抽出データ!AM307-2)</f>
        <v>2</v>
      </c>
      <c r="Z307" s="2">
        <f>IF(抽出データ!AN307-2&lt;0,0,抽出データ!AN307-2)</f>
        <v>0</v>
      </c>
      <c r="AA307" s="2">
        <f>IF(抽出データ!AO307-2&lt;0,0,抽出データ!AO307-2)</f>
        <v>0</v>
      </c>
      <c r="AB307" s="2">
        <f>IF(抽出データ!AP307-2&lt;0,0,抽出データ!AP307-2)</f>
        <v>0</v>
      </c>
      <c r="AC307" s="2">
        <f>IF(抽出データ!AQ307-2&lt;0,0,抽出データ!AQ307-2)</f>
        <v>2</v>
      </c>
      <c r="AD307" s="2">
        <f>IF(抽出データ!AR307-2&lt;=0,1,2)</f>
        <v>1</v>
      </c>
      <c r="AE307" s="2">
        <f>IF(抽出データ!AS307-2&lt;=0,1,2)</f>
        <v>1</v>
      </c>
      <c r="AF307" s="2">
        <f>IF(抽出データ!AT307-2&lt;=0,1,2)</f>
        <v>1</v>
      </c>
      <c r="AG307" s="2">
        <f>IF(抽出データ!AU307-2&lt;=0,1,2)</f>
        <v>1</v>
      </c>
      <c r="AH307" s="2">
        <f>IF(抽出データ!AV307-2&lt;=0,1,2)</f>
        <v>1</v>
      </c>
      <c r="AI307" s="2">
        <f>IF(抽出データ!AW307-2&lt;=0,1,2)</f>
        <v>1</v>
      </c>
      <c r="AJ307" s="2">
        <f>IF(抽出データ!AX307-2&lt;=0,1,2)</f>
        <v>1</v>
      </c>
      <c r="AK307" s="2">
        <f>IF(抽出データ!AY307-2&lt;=0,1,2)</f>
        <v>1</v>
      </c>
      <c r="AL307" s="2">
        <f>IF(抽出データ!AZ307-2&lt;0,0,抽出データ!AZ307-2)</f>
        <v>0</v>
      </c>
      <c r="AM307" s="2">
        <f>IF(抽出データ!BB307-2&lt;0,0,抽出データ!BB307-2)</f>
        <v>1</v>
      </c>
      <c r="AN307" s="2">
        <f>IF(抽出データ!BD307-2&lt;0,0,抽出データ!BD307-2)</f>
        <v>1</v>
      </c>
      <c r="AO307" s="2">
        <f>MIN(2,IF(抽出データ!BE307-2&lt;0,0,抽出データ!BE307-2))</f>
        <v>0</v>
      </c>
      <c r="AP307" s="2">
        <f>IF(抽出データ!BF307-2&lt;0,0,抽出データ!BF307-2)</f>
        <v>0</v>
      </c>
      <c r="AQ307" s="2">
        <f>IF(抽出データ!BG307-2&lt;0,0,抽出データ!BG307-2)</f>
        <v>0</v>
      </c>
      <c r="AR307" s="2">
        <f>IF(抽出データ!BH307-2&lt;0,0,抽出データ!BH307-2)</f>
        <v>1</v>
      </c>
      <c r="AS307" s="2">
        <f t="shared" si="73"/>
        <v>0</v>
      </c>
      <c r="AT307" s="2">
        <f>IF(抽出データ!DB307-2&lt;=0,1,2)</f>
        <v>1</v>
      </c>
      <c r="AU307" s="2">
        <f>IF(抽出データ!DD307-2&lt;0,0,抽出データ!DD307-2)</f>
        <v>0</v>
      </c>
      <c r="AV307" s="2">
        <f>IF(抽出データ!DE307-2&lt;0,0,抽出データ!DE307-2)</f>
        <v>0</v>
      </c>
      <c r="AW307" s="2">
        <f>IF(抽出データ!DF307-2&lt;0,0,IF(抽出データ!DF307&gt;3,2,1))</f>
        <v>1</v>
      </c>
      <c r="AX307" s="2">
        <f>IF(抽出データ!DG307-2&lt;=0,1,2)</f>
        <v>1</v>
      </c>
      <c r="AY307" s="8">
        <v>2</v>
      </c>
      <c r="AZ307" s="2">
        <v>2</v>
      </c>
      <c r="BA307" s="2">
        <v>2</v>
      </c>
      <c r="BB307" s="2">
        <v>0</v>
      </c>
      <c r="BC307" s="2">
        <v>1</v>
      </c>
      <c r="BD307" s="2">
        <v>1</v>
      </c>
      <c r="BE307" s="2">
        <v>0</v>
      </c>
      <c r="BF307" s="2">
        <v>1</v>
      </c>
      <c r="BG307" s="2">
        <v>0</v>
      </c>
      <c r="BH307" s="2">
        <v>0</v>
      </c>
      <c r="BI307" s="4" t="s">
        <v>445</v>
      </c>
      <c r="BJ307" s="2">
        <v>2</v>
      </c>
      <c r="BL307" s="2">
        <v>2</v>
      </c>
      <c r="BN307" s="2">
        <v>10000</v>
      </c>
      <c r="BO307" s="2">
        <v>5</v>
      </c>
      <c r="BP307" s="2">
        <v>3</v>
      </c>
      <c r="BQ307" s="2">
        <v>3</v>
      </c>
      <c r="BR307" s="2">
        <v>3</v>
      </c>
      <c r="BS307" s="2">
        <v>2</v>
      </c>
      <c r="BT307" s="2">
        <v>1</v>
      </c>
      <c r="BV307" s="2">
        <f t="shared" si="74"/>
        <v>20</v>
      </c>
      <c r="BW307" s="2">
        <f t="shared" si="75"/>
        <v>5</v>
      </c>
      <c r="BX307" s="2">
        <f t="shared" si="76"/>
        <v>6</v>
      </c>
      <c r="BY307" s="2">
        <f t="shared" si="77"/>
        <v>8</v>
      </c>
      <c r="BZ307" s="2">
        <f t="shared" si="78"/>
        <v>11</v>
      </c>
      <c r="CA307" s="2">
        <f t="shared" si="79"/>
        <v>4</v>
      </c>
      <c r="CB307" s="2">
        <f t="shared" si="80"/>
        <v>5</v>
      </c>
      <c r="CC307" s="2">
        <f t="shared" si="81"/>
        <v>4</v>
      </c>
      <c r="CD307" s="2">
        <f t="shared" si="82"/>
        <v>7</v>
      </c>
      <c r="CE307" s="2">
        <f t="shared" si="83"/>
        <v>7</v>
      </c>
      <c r="CF307" s="2">
        <f t="shared" si="84"/>
        <v>6</v>
      </c>
      <c r="CG307" s="2">
        <f t="shared" si="85"/>
        <v>5</v>
      </c>
      <c r="CH307" s="2">
        <f t="shared" si="89"/>
        <v>3</v>
      </c>
      <c r="CI307" s="2">
        <f t="shared" si="86"/>
        <v>6</v>
      </c>
      <c r="CJ307" s="2">
        <f t="shared" si="87"/>
        <v>2</v>
      </c>
      <c r="CK307" s="2">
        <f>55+IF(抽出データ!BJ307=1,60,0)+IF(抽出データ!BK307=1,25,0)+IF(抽出データ!BM307=1,5,0)+IF(抽出データ!BL307=1,5,0)+IF(抽出データ!BN307=1,5,0)</f>
        <v>55</v>
      </c>
      <c r="CL307" s="2">
        <f>(80+IF(抽出データ!BR307=1,12,0)+IF(SUM(抽出データ!BS307:BV307,抽出データ!CB307)&gt;1,22,IF(SUM(抽出データ!BS307:BV307,抽出データ!CB307)=1,11,0)))</f>
        <v>80</v>
      </c>
      <c r="CM307" s="2">
        <f>80+IF(抽出データ!CH307=1,40,0)+IF(抽出データ!CI307=1,20,0)+IF(抽出データ!CJ307=1,20,0)</f>
        <v>80</v>
      </c>
      <c r="CN307" s="2">
        <f>80+IF(抽出データ!CN307=1,10,0)+IF(抽出データ!CO307=1,5,0)+IF(抽出データ!CP307=1,10,0)+12</f>
        <v>92</v>
      </c>
      <c r="CO307" s="2">
        <f>IF(SUM(抽出データ!CT307:CW307)&gt;0,120,100)</f>
        <v>100</v>
      </c>
      <c r="CQ307" s="2">
        <f t="shared" si="88"/>
        <v>72.2</v>
      </c>
    </row>
    <row r="308" spans="1:95">
      <c r="A308" s="2">
        <v>1983</v>
      </c>
      <c r="B308" s="2">
        <v>110</v>
      </c>
      <c r="C308" s="2">
        <v>4</v>
      </c>
      <c r="D308" s="2">
        <f t="shared" si="72"/>
        <v>27.5</v>
      </c>
      <c r="E308" s="4" t="s">
        <v>263</v>
      </c>
      <c r="F308" s="2">
        <f>IF(抽出データ!S308-2&lt;0,0,抽出データ!S308-2)</f>
        <v>0</v>
      </c>
      <c r="G308" s="2">
        <f>IF(抽出データ!T308-2&lt;0,0,抽出データ!T308-2)</f>
        <v>0</v>
      </c>
      <c r="H308" s="2">
        <f>IF(抽出データ!U308-2&lt;0,0,抽出データ!U308-2)</f>
        <v>0</v>
      </c>
      <c r="I308" s="2">
        <f>IF(抽出データ!V308-2&lt;0,0,抽出データ!V308-2)</f>
        <v>0</v>
      </c>
      <c r="J308" s="2">
        <f>MIN(2,IF(抽出データ!W308-2&lt;0,0,抽出データ!W308-2))</f>
        <v>0</v>
      </c>
      <c r="K308" s="2">
        <f>IF(抽出データ!X308-2&lt;0,0,抽出データ!X308-2)</f>
        <v>0</v>
      </c>
      <c r="L308" s="2">
        <f>IF(抽出データ!Y308-2&lt;0,0,抽出データ!Y308-2)</f>
        <v>0</v>
      </c>
      <c r="M308" s="2">
        <f>IF(抽出データ!Z308-2&lt;0,0,抽出データ!Z308-2)</f>
        <v>2</v>
      </c>
      <c r="N308" s="2">
        <f>IF(抽出データ!AB308-2&lt;0,0,抽出データ!AB308-2)</f>
        <v>2</v>
      </c>
      <c r="O308" s="2">
        <f>IF(抽出データ!AC308-2&lt;0,0,抽出データ!AC308-2)</f>
        <v>2</v>
      </c>
      <c r="P308" s="2">
        <f>IF(抽出データ!AD308-2&lt;0,0,抽出データ!AD308-2)</f>
        <v>2</v>
      </c>
      <c r="Q308" s="2">
        <f>IF(抽出データ!AE308-2&lt;0,0,抽出データ!AE308-2)</f>
        <v>2</v>
      </c>
      <c r="R308" s="2">
        <f>IF(抽出データ!AF308-2&lt;0,0,抽出データ!AF308-2)</f>
        <v>2</v>
      </c>
      <c r="S308" s="2">
        <f>IF(抽出データ!AG308-2&lt;0,0,抽出データ!AG308-2)</f>
        <v>2</v>
      </c>
      <c r="T308" s="2">
        <f>IF(抽出データ!AH308-2&lt;0,0,抽出データ!AH308-2)</f>
        <v>2</v>
      </c>
      <c r="U308" s="2">
        <f>IF(抽出データ!AI308-2&lt;0,0,抽出データ!AI308-2)</f>
        <v>2</v>
      </c>
      <c r="V308" s="2">
        <f>IF(抽出データ!AJ308-2&lt;0,0,抽出データ!AJ308-2)</f>
        <v>2</v>
      </c>
      <c r="W308" s="2">
        <f>IF(抽出データ!AK308-2&lt;0,0,抽出データ!AK308-2)</f>
        <v>2</v>
      </c>
      <c r="X308" s="2">
        <f>IF(抽出データ!AL308-2&lt;0,0,抽出データ!AL308-2)</f>
        <v>2</v>
      </c>
      <c r="Y308" s="2">
        <f>IF(抽出データ!AM308-2&lt;0,0,抽出データ!AM308-2)</f>
        <v>2</v>
      </c>
      <c r="Z308" s="2">
        <f>IF(抽出データ!AN308-2&lt;0,0,抽出データ!AN308-2)</f>
        <v>0</v>
      </c>
      <c r="AA308" s="2">
        <f>IF(抽出データ!AO308-2&lt;0,0,抽出データ!AO308-2)</f>
        <v>2</v>
      </c>
      <c r="AB308" s="2">
        <f>IF(抽出データ!AP308-2&lt;0,0,抽出データ!AP308-2)</f>
        <v>2</v>
      </c>
      <c r="AC308" s="2">
        <f>IF(抽出データ!AQ308-2&lt;0,0,抽出データ!AQ308-2)</f>
        <v>2</v>
      </c>
      <c r="AD308" s="2">
        <f>IF(抽出データ!AR308-2&lt;=0,1,2)</f>
        <v>2</v>
      </c>
      <c r="AE308" s="2">
        <f>IF(抽出データ!AS308-2&lt;=0,1,2)</f>
        <v>2</v>
      </c>
      <c r="AF308" s="2">
        <f>IF(抽出データ!AT308-2&lt;=0,1,2)</f>
        <v>1</v>
      </c>
      <c r="AG308" s="2">
        <f>IF(抽出データ!AU308-2&lt;=0,1,2)</f>
        <v>1</v>
      </c>
      <c r="AH308" s="2">
        <f>IF(抽出データ!AV308-2&lt;=0,1,2)</f>
        <v>2</v>
      </c>
      <c r="AI308" s="2">
        <f>IF(抽出データ!AW308-2&lt;=0,1,2)</f>
        <v>1</v>
      </c>
      <c r="AJ308" s="2">
        <f>IF(抽出データ!AX308-2&lt;=0,1,2)</f>
        <v>1</v>
      </c>
      <c r="AK308" s="2">
        <f>IF(抽出データ!AY308-2&lt;=0,1,2)</f>
        <v>1</v>
      </c>
      <c r="AL308" s="2">
        <f>IF(抽出データ!AZ308-2&lt;0,0,抽出データ!AZ308-2)</f>
        <v>1</v>
      </c>
      <c r="AM308" s="2">
        <f>IF(抽出データ!BB308-2&lt;0,0,抽出データ!BB308-2)</f>
        <v>0</v>
      </c>
      <c r="AN308" s="2">
        <f>IF(抽出データ!BD308-2&lt;0,0,抽出データ!BD308-2)</f>
        <v>0</v>
      </c>
      <c r="AO308" s="2">
        <f>MIN(2,IF(抽出データ!BE308-2&lt;0,0,抽出データ!BE308-2))</f>
        <v>0</v>
      </c>
      <c r="AP308" s="2">
        <f>IF(抽出データ!BF308-2&lt;0,0,抽出データ!BF308-2)</f>
        <v>0</v>
      </c>
      <c r="AQ308" s="2">
        <f>IF(抽出データ!BG308-2&lt;0,0,抽出データ!BG308-2)</f>
        <v>0</v>
      </c>
      <c r="AR308" s="2">
        <f>IF(抽出データ!BH308-2&lt;0,0,抽出データ!BH308-2)</f>
        <v>0</v>
      </c>
      <c r="AS308" s="2">
        <f t="shared" si="73"/>
        <v>0</v>
      </c>
      <c r="AT308" s="2">
        <f>IF(抽出データ!DB308-2&lt;=0,1,2)</f>
        <v>1</v>
      </c>
      <c r="AU308" s="2">
        <f>IF(抽出データ!DD308-2&lt;0,0,抽出データ!DD308-2)</f>
        <v>0</v>
      </c>
      <c r="AV308" s="2">
        <f>IF(抽出データ!DE308-2&lt;0,0,抽出データ!DE308-2)</f>
        <v>0</v>
      </c>
      <c r="AW308" s="2">
        <f>IF(抽出データ!DF308-2&lt;0,0,IF(抽出データ!DF308&gt;3,2,1))</f>
        <v>1</v>
      </c>
      <c r="AX308" s="2">
        <f>IF(抽出データ!DG308-2&lt;=0,1,2)</f>
        <v>2</v>
      </c>
      <c r="AY308" s="8">
        <v>4</v>
      </c>
      <c r="AZ308" s="2">
        <v>3</v>
      </c>
      <c r="BA308" s="2">
        <v>3</v>
      </c>
      <c r="BI308" s="4" t="s">
        <v>445</v>
      </c>
      <c r="BJ308" s="2">
        <v>1</v>
      </c>
      <c r="BK308" s="2">
        <v>100</v>
      </c>
      <c r="BL308" s="2">
        <v>1</v>
      </c>
      <c r="BM308" s="2">
        <v>3500</v>
      </c>
      <c r="BO308" s="2">
        <v>2</v>
      </c>
      <c r="BP308" s="2">
        <v>2</v>
      </c>
      <c r="BQ308" s="2">
        <v>2</v>
      </c>
      <c r="BR308" s="2">
        <v>5</v>
      </c>
      <c r="BS308" s="2">
        <v>6</v>
      </c>
      <c r="BT308" s="2">
        <v>4</v>
      </c>
      <c r="BV308" s="2">
        <f t="shared" si="74"/>
        <v>50.5</v>
      </c>
      <c r="BW308" s="2">
        <f t="shared" si="75"/>
        <v>28</v>
      </c>
      <c r="BX308" s="2">
        <f t="shared" si="76"/>
        <v>12</v>
      </c>
      <c r="BY308" s="2">
        <f t="shared" si="77"/>
        <v>8</v>
      </c>
      <c r="BZ308" s="2">
        <f t="shared" si="78"/>
        <v>29</v>
      </c>
      <c r="CA308" s="2">
        <f t="shared" si="79"/>
        <v>18</v>
      </c>
      <c r="CB308" s="2">
        <f t="shared" si="80"/>
        <v>6</v>
      </c>
      <c r="CC308" s="2">
        <f t="shared" si="81"/>
        <v>20</v>
      </c>
      <c r="CD308" s="2">
        <f t="shared" si="82"/>
        <v>14</v>
      </c>
      <c r="CE308" s="2">
        <f t="shared" si="83"/>
        <v>15</v>
      </c>
      <c r="CF308" s="2">
        <f t="shared" si="84"/>
        <v>10</v>
      </c>
      <c r="CG308" s="2">
        <f t="shared" si="85"/>
        <v>23</v>
      </c>
      <c r="CH308" s="2">
        <f t="shared" si="89"/>
        <v>4</v>
      </c>
      <c r="CI308" s="2">
        <f t="shared" si="86"/>
        <v>6</v>
      </c>
      <c r="CJ308" s="2">
        <f t="shared" si="87"/>
        <v>19.5</v>
      </c>
      <c r="CK308" s="2">
        <f>55+IF(抽出データ!BJ308=1,60,0)+IF(抽出データ!BK308=1,25,0)+IF(抽出データ!BM308=1,5,0)+IF(抽出データ!BL308=1,5,0)+IF(抽出データ!BN308=1,5,0)</f>
        <v>55</v>
      </c>
      <c r="CL308" s="2">
        <f>(80+IF(抽出データ!BR308=1,12,0)+IF(SUM(抽出データ!BS308:BV308,抽出データ!CB308)&gt;1,22,IF(SUM(抽出データ!BS308:BV308,抽出データ!CB308)=1,11,0)))</f>
        <v>80</v>
      </c>
      <c r="CM308" s="2">
        <f>80+IF(抽出データ!CH308=1,40,0)+IF(抽出データ!CI308=1,20,0)+IF(抽出データ!CJ308=1,20,0)</f>
        <v>80</v>
      </c>
      <c r="CN308" s="2">
        <f>80+IF(抽出データ!CN308=1,10,0)+IF(抽出データ!CO308=1,5,0)+IF(抽出データ!CP308=1,10,0)+12</f>
        <v>92</v>
      </c>
      <c r="CO308" s="2">
        <f>IF(SUM(抽出データ!CT308:CW308)&gt;0,120,100)</f>
        <v>100</v>
      </c>
      <c r="CQ308" s="2">
        <f t="shared" si="88"/>
        <v>72.2</v>
      </c>
    </row>
    <row r="309" spans="1:95">
      <c r="A309" s="2">
        <v>1977</v>
      </c>
      <c r="B309" s="2">
        <v>600</v>
      </c>
      <c r="C309" s="2">
        <v>5</v>
      </c>
      <c r="D309" s="2">
        <f t="shared" si="72"/>
        <v>120</v>
      </c>
      <c r="E309" s="4" t="s">
        <v>264</v>
      </c>
      <c r="F309" s="2">
        <f>IF(抽出データ!S309-2&lt;0,0,抽出データ!S309-2)</f>
        <v>2</v>
      </c>
      <c r="G309" s="2">
        <f>IF(抽出データ!T309-2&lt;0,0,抽出データ!T309-2)</f>
        <v>1</v>
      </c>
      <c r="H309" s="2">
        <f>IF(抽出データ!U309-2&lt;0,0,抽出データ!U309-2)</f>
        <v>1</v>
      </c>
      <c r="I309" s="2">
        <f>IF(抽出データ!V309-2&lt;0,0,抽出データ!V309-2)</f>
        <v>1</v>
      </c>
      <c r="J309" s="2">
        <f>MIN(2,IF(抽出データ!W309-2&lt;0,0,抽出データ!W309-2))</f>
        <v>0</v>
      </c>
      <c r="K309" s="2">
        <f>IF(抽出データ!X309-2&lt;0,0,抽出データ!X309-2)</f>
        <v>0</v>
      </c>
      <c r="L309" s="2">
        <f>IF(抽出データ!Y309-2&lt;0,0,抽出データ!Y309-2)</f>
        <v>0</v>
      </c>
      <c r="M309" s="2">
        <f>IF(抽出データ!Z309-2&lt;0,0,抽出データ!Z309-2)</f>
        <v>0</v>
      </c>
      <c r="N309" s="2">
        <f>IF(抽出データ!AB309-2&lt;0,0,抽出データ!AB309-2)</f>
        <v>0</v>
      </c>
      <c r="O309" s="2">
        <f>IF(抽出データ!AC309-2&lt;0,0,抽出データ!AC309-2)</f>
        <v>1</v>
      </c>
      <c r="P309" s="2">
        <f>IF(抽出データ!AD309-2&lt;0,0,抽出データ!AD309-2)</f>
        <v>1</v>
      </c>
      <c r="Q309" s="2">
        <f>IF(抽出データ!AE309-2&lt;0,0,抽出データ!AE309-2)</f>
        <v>2</v>
      </c>
      <c r="R309" s="2">
        <f>IF(抽出データ!AF309-2&lt;0,0,抽出データ!AF309-2)</f>
        <v>0</v>
      </c>
      <c r="S309" s="2">
        <f>IF(抽出データ!AG309-2&lt;0,0,抽出データ!AG309-2)</f>
        <v>0</v>
      </c>
      <c r="T309" s="2">
        <f>IF(抽出データ!AH309-2&lt;0,0,抽出データ!AH309-2)</f>
        <v>1</v>
      </c>
      <c r="U309" s="2">
        <f>IF(抽出データ!AI309-2&lt;0,0,抽出データ!AI309-2)</f>
        <v>1</v>
      </c>
      <c r="V309" s="2">
        <f>IF(抽出データ!AJ309-2&lt;0,0,抽出データ!AJ309-2)</f>
        <v>0</v>
      </c>
      <c r="W309" s="2">
        <f>IF(抽出データ!AK309-2&lt;0,0,抽出データ!AK309-2)</f>
        <v>1</v>
      </c>
      <c r="X309" s="2">
        <f>IF(抽出データ!AL309-2&lt;0,0,抽出データ!AL309-2)</f>
        <v>0</v>
      </c>
      <c r="Y309" s="2">
        <f>IF(抽出データ!AM309-2&lt;0,0,抽出データ!AM309-2)</f>
        <v>0</v>
      </c>
      <c r="Z309" s="2">
        <f>IF(抽出データ!AN309-2&lt;0,0,抽出データ!AN309-2)</f>
        <v>0</v>
      </c>
      <c r="AA309" s="2">
        <f>IF(抽出データ!AO309-2&lt;0,0,抽出データ!AO309-2)</f>
        <v>0</v>
      </c>
      <c r="AB309" s="2">
        <f>IF(抽出データ!AP309-2&lt;0,0,抽出データ!AP309-2)</f>
        <v>1</v>
      </c>
      <c r="AC309" s="2">
        <f>IF(抽出データ!AQ309-2&lt;0,0,抽出データ!AQ309-2)</f>
        <v>2</v>
      </c>
      <c r="AD309" s="2">
        <f>IF(抽出データ!AR309-2&lt;=0,1,2)</f>
        <v>1</v>
      </c>
      <c r="AE309" s="2">
        <f>IF(抽出データ!AS309-2&lt;=0,1,2)</f>
        <v>2</v>
      </c>
      <c r="AF309" s="2">
        <f>IF(抽出データ!AT309-2&lt;=0,1,2)</f>
        <v>1</v>
      </c>
      <c r="AG309" s="2">
        <f>IF(抽出データ!AU309-2&lt;=0,1,2)</f>
        <v>1</v>
      </c>
      <c r="AH309" s="2">
        <f>IF(抽出データ!AV309-2&lt;=0,1,2)</f>
        <v>1</v>
      </c>
      <c r="AI309" s="2">
        <f>IF(抽出データ!AW309-2&lt;=0,1,2)</f>
        <v>1</v>
      </c>
      <c r="AJ309" s="2">
        <f>IF(抽出データ!AX309-2&lt;=0,1,2)</f>
        <v>1</v>
      </c>
      <c r="AK309" s="2">
        <f>IF(抽出データ!AY309-2&lt;=0,1,2)</f>
        <v>1</v>
      </c>
      <c r="AL309" s="2">
        <f>IF(抽出データ!AZ309-2&lt;0,0,抽出データ!AZ309-2)</f>
        <v>0</v>
      </c>
      <c r="AM309" s="2">
        <f>IF(抽出データ!BB309-2&lt;0,0,抽出データ!BB309-2)</f>
        <v>0</v>
      </c>
      <c r="AN309" s="2">
        <f>IF(抽出データ!BD309-2&lt;0,0,抽出データ!BD309-2)</f>
        <v>0</v>
      </c>
      <c r="AO309" s="2">
        <f>MIN(2,IF(抽出データ!BE309-2&lt;0,0,抽出データ!BE309-2))</f>
        <v>0</v>
      </c>
      <c r="AP309" s="2">
        <f>IF(抽出データ!BF309-2&lt;0,0,抽出データ!BF309-2)</f>
        <v>0</v>
      </c>
      <c r="AQ309" s="2">
        <f>IF(抽出データ!BG309-2&lt;0,0,抽出データ!BG309-2)</f>
        <v>0</v>
      </c>
      <c r="AR309" s="2">
        <f>IF(抽出データ!BH309-2&lt;0,0,抽出データ!BH309-2)</f>
        <v>0</v>
      </c>
      <c r="AS309" s="2">
        <f t="shared" si="73"/>
        <v>0</v>
      </c>
      <c r="AT309" s="2">
        <f>IF(抽出データ!DB309-2&lt;=0,1,2)</f>
        <v>1</v>
      </c>
      <c r="AU309" s="2">
        <f>IF(抽出データ!DD309-2&lt;0,0,抽出データ!DD309-2)</f>
        <v>0</v>
      </c>
      <c r="AV309" s="2">
        <f>IF(抽出データ!DE309-2&lt;0,0,抽出データ!DE309-2)</f>
        <v>0</v>
      </c>
      <c r="AW309" s="2">
        <f>IF(抽出データ!DF309-2&lt;0,0,IF(抽出データ!DF309&gt;3,2,1))</f>
        <v>1</v>
      </c>
      <c r="AX309" s="2">
        <f>IF(抽出データ!DG309-2&lt;=0,1,2)</f>
        <v>1</v>
      </c>
      <c r="AY309" s="8">
        <v>4</v>
      </c>
      <c r="AZ309" s="2">
        <v>3</v>
      </c>
      <c r="BA309" s="2">
        <v>2</v>
      </c>
      <c r="BB309" s="2">
        <v>1</v>
      </c>
      <c r="BC309" s="2">
        <v>0</v>
      </c>
      <c r="BD309" s="2">
        <v>0</v>
      </c>
      <c r="BE309" s="2">
        <v>0</v>
      </c>
      <c r="BF309" s="2">
        <v>1</v>
      </c>
      <c r="BG309" s="2">
        <v>0</v>
      </c>
      <c r="BH309" s="2">
        <v>0</v>
      </c>
      <c r="BI309" s="4" t="s">
        <v>445</v>
      </c>
      <c r="BJ309" s="2">
        <v>2</v>
      </c>
      <c r="BL309" s="2">
        <v>3</v>
      </c>
      <c r="BO309" s="2">
        <v>4</v>
      </c>
      <c r="BP309" s="2">
        <v>5</v>
      </c>
      <c r="BQ309" s="2">
        <v>3</v>
      </c>
      <c r="BR309" s="2">
        <v>5</v>
      </c>
      <c r="BS309" s="2">
        <v>4</v>
      </c>
      <c r="BT309" s="2">
        <v>4</v>
      </c>
      <c r="BV309" s="2">
        <f t="shared" si="74"/>
        <v>27</v>
      </c>
      <c r="BW309" s="2">
        <f t="shared" si="75"/>
        <v>13</v>
      </c>
      <c r="BX309" s="2">
        <f t="shared" si="76"/>
        <v>8</v>
      </c>
      <c r="BY309" s="2">
        <f t="shared" si="77"/>
        <v>6</v>
      </c>
      <c r="BZ309" s="2">
        <f t="shared" si="78"/>
        <v>20</v>
      </c>
      <c r="CA309" s="2">
        <f t="shared" si="79"/>
        <v>6</v>
      </c>
      <c r="CB309" s="2">
        <f t="shared" si="80"/>
        <v>4</v>
      </c>
      <c r="CC309" s="2">
        <f t="shared" si="81"/>
        <v>6</v>
      </c>
      <c r="CD309" s="2">
        <f t="shared" si="82"/>
        <v>13</v>
      </c>
      <c r="CE309" s="2">
        <f t="shared" si="83"/>
        <v>12</v>
      </c>
      <c r="CF309" s="2">
        <f t="shared" si="84"/>
        <v>9</v>
      </c>
      <c r="CG309" s="2">
        <f t="shared" si="85"/>
        <v>8</v>
      </c>
      <c r="CH309" s="2">
        <f t="shared" si="89"/>
        <v>3</v>
      </c>
      <c r="CI309" s="2">
        <f t="shared" si="86"/>
        <v>4</v>
      </c>
      <c r="CJ309" s="2">
        <f t="shared" si="87"/>
        <v>8</v>
      </c>
      <c r="CK309" s="2">
        <f>55+IF(抽出データ!BJ309=1,60,0)+IF(抽出データ!BK309=1,25,0)+IF(抽出データ!BM309=1,5,0)+IF(抽出データ!BL309=1,5,0)+IF(抽出データ!BN309=1,5,0)</f>
        <v>55</v>
      </c>
      <c r="CL309" s="2">
        <f>(80+IF(抽出データ!BR309=1,12,0)+IF(SUM(抽出データ!BS309:BV309,抽出データ!CB309)&gt;1,22,IF(SUM(抽出データ!BS309:BV309,抽出データ!CB309)=1,11,0)))</f>
        <v>80</v>
      </c>
      <c r="CM309" s="2">
        <f>80+IF(抽出データ!CH309=1,40,0)+IF(抽出データ!CI309=1,20,0)+IF(抽出データ!CJ309=1,20,0)</f>
        <v>80</v>
      </c>
      <c r="CN309" s="2">
        <f>80+IF(抽出データ!CN309=1,10,0)+IF(抽出データ!CO309=1,5,0)+IF(抽出データ!CP309=1,10,0)+12</f>
        <v>92</v>
      </c>
      <c r="CO309" s="2">
        <f>IF(SUM(抽出データ!CT309:CW309)&gt;0,120,100)</f>
        <v>100</v>
      </c>
      <c r="CQ309" s="2">
        <f t="shared" si="88"/>
        <v>72.2</v>
      </c>
    </row>
    <row r="310" spans="1:95">
      <c r="A310" s="2">
        <v>2011</v>
      </c>
      <c r="B310" s="2">
        <v>220</v>
      </c>
      <c r="C310" s="2">
        <v>7</v>
      </c>
      <c r="D310" s="2">
        <f t="shared" si="72"/>
        <v>31.428571428571427</v>
      </c>
      <c r="E310" s="4" t="s">
        <v>265</v>
      </c>
      <c r="F310" s="2">
        <f>IF(抽出データ!S310-2&lt;0,0,抽出データ!S310-2)</f>
        <v>2</v>
      </c>
      <c r="G310" s="2">
        <f>IF(抽出データ!T310-2&lt;0,0,抽出データ!T310-2)</f>
        <v>1</v>
      </c>
      <c r="H310" s="2">
        <f>IF(抽出データ!U310-2&lt;0,0,抽出データ!U310-2)</f>
        <v>0</v>
      </c>
      <c r="I310" s="2">
        <f>IF(抽出データ!V310-2&lt;0,0,抽出データ!V310-2)</f>
        <v>0</v>
      </c>
      <c r="J310" s="2">
        <f>MIN(2,IF(抽出データ!W310-2&lt;0,0,抽出データ!W310-2))</f>
        <v>0</v>
      </c>
      <c r="K310" s="2">
        <f>IF(抽出データ!X310-2&lt;0,0,抽出データ!X310-2)</f>
        <v>0</v>
      </c>
      <c r="L310" s="2">
        <f>IF(抽出データ!Y310-2&lt;0,0,抽出データ!Y310-2)</f>
        <v>0</v>
      </c>
      <c r="M310" s="2">
        <f>IF(抽出データ!Z310-2&lt;0,0,抽出データ!Z310-2)</f>
        <v>0</v>
      </c>
      <c r="N310" s="2">
        <f>IF(抽出データ!AB310-2&lt;0,0,抽出データ!AB310-2)</f>
        <v>2</v>
      </c>
      <c r="O310" s="2">
        <f>IF(抽出データ!AC310-2&lt;0,0,抽出データ!AC310-2)</f>
        <v>0</v>
      </c>
      <c r="P310" s="2">
        <f>IF(抽出データ!AD310-2&lt;0,0,抽出データ!AD310-2)</f>
        <v>0</v>
      </c>
      <c r="Q310" s="2">
        <f>IF(抽出データ!AE310-2&lt;0,0,抽出データ!AE310-2)</f>
        <v>0</v>
      </c>
      <c r="R310" s="2">
        <f>IF(抽出データ!AF310-2&lt;0,0,抽出データ!AF310-2)</f>
        <v>1</v>
      </c>
      <c r="S310" s="2">
        <f>IF(抽出データ!AG310-2&lt;0,0,抽出データ!AG310-2)</f>
        <v>1</v>
      </c>
      <c r="T310" s="2">
        <f>IF(抽出データ!AH310-2&lt;0,0,抽出データ!AH310-2)</f>
        <v>1</v>
      </c>
      <c r="U310" s="2">
        <f>IF(抽出データ!AI310-2&lt;0,0,抽出データ!AI310-2)</f>
        <v>0</v>
      </c>
      <c r="V310" s="2">
        <f>IF(抽出データ!AJ310-2&lt;0,0,抽出データ!AJ310-2)</f>
        <v>0</v>
      </c>
      <c r="W310" s="2">
        <f>IF(抽出データ!AK310-2&lt;0,0,抽出データ!AK310-2)</f>
        <v>0</v>
      </c>
      <c r="X310" s="2">
        <f>IF(抽出データ!AL310-2&lt;0,0,抽出データ!AL310-2)</f>
        <v>1</v>
      </c>
      <c r="Y310" s="2">
        <f>IF(抽出データ!AM310-2&lt;0,0,抽出データ!AM310-2)</f>
        <v>0</v>
      </c>
      <c r="Z310" s="2">
        <f>IF(抽出データ!AN310-2&lt;0,0,抽出データ!AN310-2)</f>
        <v>0</v>
      </c>
      <c r="AA310" s="2">
        <f>IF(抽出データ!AO310-2&lt;0,0,抽出データ!AO310-2)</f>
        <v>0</v>
      </c>
      <c r="AB310" s="2">
        <f>IF(抽出データ!AP310-2&lt;0,0,抽出データ!AP310-2)</f>
        <v>0</v>
      </c>
      <c r="AC310" s="2">
        <f>IF(抽出データ!AQ310-2&lt;0,0,抽出データ!AQ310-2)</f>
        <v>0</v>
      </c>
      <c r="AD310" s="2">
        <f>IF(抽出データ!AR310-2&lt;=0,1,2)</f>
        <v>1</v>
      </c>
      <c r="AE310" s="2">
        <f>IF(抽出データ!AS310-2&lt;=0,1,2)</f>
        <v>1</v>
      </c>
      <c r="AF310" s="2">
        <f>IF(抽出データ!AT310-2&lt;=0,1,2)</f>
        <v>1</v>
      </c>
      <c r="AG310" s="2">
        <f>IF(抽出データ!AU310-2&lt;=0,1,2)</f>
        <v>2</v>
      </c>
      <c r="AH310" s="2">
        <f>IF(抽出データ!AV310-2&lt;=0,1,2)</f>
        <v>1</v>
      </c>
      <c r="AI310" s="2">
        <f>IF(抽出データ!AW310-2&lt;=0,1,2)</f>
        <v>1</v>
      </c>
      <c r="AJ310" s="2">
        <f>IF(抽出データ!AX310-2&lt;=0,1,2)</f>
        <v>1</v>
      </c>
      <c r="AK310" s="2">
        <f>IF(抽出データ!AY310-2&lt;=0,1,2)</f>
        <v>1</v>
      </c>
      <c r="AL310" s="2">
        <f>IF(抽出データ!AZ310-2&lt;0,0,抽出データ!AZ310-2)</f>
        <v>0</v>
      </c>
      <c r="AM310" s="2">
        <f>IF(抽出データ!BB310-2&lt;0,0,抽出データ!BB310-2)</f>
        <v>0</v>
      </c>
      <c r="AN310" s="2">
        <f>IF(抽出データ!BD310-2&lt;0,0,抽出データ!BD310-2)</f>
        <v>0</v>
      </c>
      <c r="AO310" s="2">
        <f>MIN(2,IF(抽出データ!BE310-2&lt;0,0,抽出データ!BE310-2))</f>
        <v>0</v>
      </c>
      <c r="AP310" s="2">
        <f>IF(抽出データ!BF310-2&lt;0,0,抽出データ!BF310-2)</f>
        <v>0</v>
      </c>
      <c r="AQ310" s="2">
        <f>IF(抽出データ!BG310-2&lt;0,0,抽出データ!BG310-2)</f>
        <v>2</v>
      </c>
      <c r="AR310" s="2">
        <f>IF(抽出データ!BH310-2&lt;0,0,抽出データ!BH310-2)</f>
        <v>1</v>
      </c>
      <c r="AS310" s="2">
        <f t="shared" si="73"/>
        <v>1</v>
      </c>
      <c r="AT310" s="2">
        <f>IF(抽出データ!DB310-2&lt;=0,1,2)</f>
        <v>1</v>
      </c>
      <c r="AU310" s="2">
        <f>IF(抽出データ!DD310-2&lt;0,0,抽出データ!DD310-2)</f>
        <v>1</v>
      </c>
      <c r="AV310" s="2">
        <f>IF(抽出データ!DE310-2&lt;0,0,抽出データ!DE310-2)</f>
        <v>0</v>
      </c>
      <c r="AW310" s="2">
        <f>IF(抽出データ!DF310-2&lt;0,0,IF(抽出データ!DF310&gt;3,2,1))</f>
        <v>1</v>
      </c>
      <c r="AX310" s="2">
        <f>IF(抽出データ!DG310-2&lt;=0,1,2)</f>
        <v>1</v>
      </c>
      <c r="AY310" s="8">
        <v>3</v>
      </c>
      <c r="AZ310" s="2">
        <v>3</v>
      </c>
      <c r="BA310" s="2">
        <v>3</v>
      </c>
      <c r="BI310" s="4" t="s">
        <v>445</v>
      </c>
      <c r="BJ310" s="2">
        <v>1</v>
      </c>
      <c r="BK310" s="2">
        <v>80</v>
      </c>
      <c r="BL310" s="2">
        <v>1</v>
      </c>
      <c r="BM310" s="2">
        <v>10000</v>
      </c>
      <c r="BO310" s="2">
        <v>3</v>
      </c>
      <c r="BP310" s="2">
        <v>3</v>
      </c>
      <c r="BQ310" s="2">
        <v>3</v>
      </c>
      <c r="BR310" s="2">
        <v>4</v>
      </c>
      <c r="BS310" s="2">
        <v>4</v>
      </c>
      <c r="BT310" s="2">
        <v>3</v>
      </c>
      <c r="BV310" s="2">
        <f t="shared" si="74"/>
        <v>28.5</v>
      </c>
      <c r="BW310" s="2">
        <f t="shared" si="75"/>
        <v>10</v>
      </c>
      <c r="BX310" s="2">
        <f t="shared" si="76"/>
        <v>4</v>
      </c>
      <c r="BY310" s="2">
        <f t="shared" si="77"/>
        <v>8</v>
      </c>
      <c r="BZ310" s="2">
        <f t="shared" si="78"/>
        <v>14</v>
      </c>
      <c r="CA310" s="2">
        <f t="shared" si="79"/>
        <v>4</v>
      </c>
      <c r="CB310" s="2">
        <f t="shared" si="80"/>
        <v>4</v>
      </c>
      <c r="CC310" s="2">
        <f t="shared" si="81"/>
        <v>5</v>
      </c>
      <c r="CD310" s="2">
        <f t="shared" si="82"/>
        <v>11</v>
      </c>
      <c r="CE310" s="2">
        <f t="shared" si="83"/>
        <v>8</v>
      </c>
      <c r="CF310" s="2">
        <f t="shared" si="84"/>
        <v>6</v>
      </c>
      <c r="CG310" s="2">
        <f t="shared" si="85"/>
        <v>6</v>
      </c>
      <c r="CH310" s="2">
        <f t="shared" si="89"/>
        <v>4</v>
      </c>
      <c r="CI310" s="2">
        <f t="shared" si="86"/>
        <v>2</v>
      </c>
      <c r="CJ310" s="2">
        <f t="shared" si="87"/>
        <v>7</v>
      </c>
      <c r="CK310" s="2">
        <f>55+IF(抽出データ!BJ310=1,60,0)+IF(抽出データ!BK310=1,25,0)+IF(抽出データ!BM310=1,5,0)+IF(抽出データ!BL310=1,5,0)+IF(抽出データ!BN310=1,5,0)</f>
        <v>115</v>
      </c>
      <c r="CL310" s="2">
        <f>(80+IF(抽出データ!BR310=1,12,0)+IF(SUM(抽出データ!BS310:BV310,抽出データ!CB310)&gt;1,22,IF(SUM(抽出データ!BS310:BV310,抽出データ!CB310)=1,11,0)))</f>
        <v>102</v>
      </c>
      <c r="CM310" s="2">
        <f>80+IF(抽出データ!CH310=1,40,0)+IF(抽出データ!CI310=1,20,0)+IF(抽出データ!CJ310=1,20,0)</f>
        <v>80</v>
      </c>
      <c r="CN310" s="2">
        <f>80+IF(抽出データ!CN310=1,10,0)+IF(抽出データ!CO310=1,5,0)+IF(抽出データ!CP310=1,10,0)+12</f>
        <v>92</v>
      </c>
      <c r="CO310" s="2">
        <f>IF(SUM(抽出データ!CT310:CW310)&gt;0,120,100)</f>
        <v>100</v>
      </c>
      <c r="CQ310" s="2">
        <f t="shared" si="88"/>
        <v>102.8</v>
      </c>
    </row>
    <row r="311" spans="1:95">
      <c r="A311" s="2">
        <v>2009</v>
      </c>
      <c r="B311" s="2">
        <v>2000</v>
      </c>
      <c r="C311" s="2">
        <v>3</v>
      </c>
      <c r="D311" s="2">
        <f t="shared" si="72"/>
        <v>666.66666666666663</v>
      </c>
      <c r="E311" s="4" t="s">
        <v>267</v>
      </c>
      <c r="F311" s="2">
        <f>IF(抽出データ!S311-2&lt;0,0,抽出データ!S311-2)</f>
        <v>1</v>
      </c>
      <c r="G311" s="2">
        <f>IF(抽出データ!T311-2&lt;0,0,抽出データ!T311-2)</f>
        <v>1</v>
      </c>
      <c r="H311" s="2">
        <f>IF(抽出データ!U311-2&lt;0,0,抽出データ!U311-2)</f>
        <v>1</v>
      </c>
      <c r="I311" s="2">
        <f>IF(抽出データ!V311-2&lt;0,0,抽出データ!V311-2)</f>
        <v>1</v>
      </c>
      <c r="J311" s="2">
        <f>MIN(2,IF(抽出データ!W311-2&lt;0,0,抽出データ!W311-2))</f>
        <v>1</v>
      </c>
      <c r="K311" s="2">
        <f>IF(抽出データ!X311-2&lt;0,0,抽出データ!X311-2)</f>
        <v>0</v>
      </c>
      <c r="L311" s="2">
        <f>IF(抽出データ!Y311-2&lt;0,0,抽出データ!Y311-2)</f>
        <v>1</v>
      </c>
      <c r="M311" s="2">
        <f>IF(抽出データ!Z311-2&lt;0,0,抽出データ!Z311-2)</f>
        <v>1</v>
      </c>
      <c r="N311" s="2">
        <f>IF(抽出データ!AB311-2&lt;0,0,抽出データ!AB311-2)</f>
        <v>1</v>
      </c>
      <c r="O311" s="2">
        <f>IF(抽出データ!AC311-2&lt;0,0,抽出データ!AC311-2)</f>
        <v>1</v>
      </c>
      <c r="P311" s="2">
        <f>IF(抽出データ!AD311-2&lt;0,0,抽出データ!AD311-2)</f>
        <v>0</v>
      </c>
      <c r="Q311" s="2">
        <f>IF(抽出データ!AE311-2&lt;0,0,抽出データ!AE311-2)</f>
        <v>1</v>
      </c>
      <c r="R311" s="2">
        <f>IF(抽出データ!AF311-2&lt;0,0,抽出データ!AF311-2)</f>
        <v>1</v>
      </c>
      <c r="S311" s="2">
        <f>IF(抽出データ!AG311-2&lt;0,0,抽出データ!AG311-2)</f>
        <v>0</v>
      </c>
      <c r="T311" s="2">
        <f>IF(抽出データ!AH311-2&lt;0,0,抽出データ!AH311-2)</f>
        <v>1</v>
      </c>
      <c r="U311" s="2">
        <f>IF(抽出データ!AI311-2&lt;0,0,抽出データ!AI311-2)</f>
        <v>0</v>
      </c>
      <c r="V311" s="2">
        <f>IF(抽出データ!AJ311-2&lt;0,0,抽出データ!AJ311-2)</f>
        <v>1</v>
      </c>
      <c r="W311" s="2">
        <f>IF(抽出データ!AK311-2&lt;0,0,抽出データ!AK311-2)</f>
        <v>1</v>
      </c>
      <c r="X311" s="2">
        <f>IF(抽出データ!AL311-2&lt;0,0,抽出データ!AL311-2)</f>
        <v>1</v>
      </c>
      <c r="Y311" s="2">
        <f>IF(抽出データ!AM311-2&lt;0,0,抽出データ!AM311-2)</f>
        <v>0</v>
      </c>
      <c r="Z311" s="2">
        <f>IF(抽出データ!AN311-2&lt;0,0,抽出データ!AN311-2)</f>
        <v>0</v>
      </c>
      <c r="AA311" s="2">
        <f>IF(抽出データ!AO311-2&lt;0,0,抽出データ!AO311-2)</f>
        <v>1</v>
      </c>
      <c r="AB311" s="2">
        <f>IF(抽出データ!AP311-2&lt;0,0,抽出データ!AP311-2)</f>
        <v>1</v>
      </c>
      <c r="AC311" s="2">
        <f>IF(抽出データ!AQ311-2&lt;0,0,抽出データ!AQ311-2)</f>
        <v>0</v>
      </c>
      <c r="AD311" s="2">
        <f>IF(抽出データ!AR311-2&lt;=0,1,2)</f>
        <v>2</v>
      </c>
      <c r="AE311" s="2">
        <f>IF(抽出データ!AS311-2&lt;=0,1,2)</f>
        <v>2</v>
      </c>
      <c r="AF311" s="2">
        <f>IF(抽出データ!AT311-2&lt;=0,1,2)</f>
        <v>1</v>
      </c>
      <c r="AG311" s="2">
        <f>IF(抽出データ!AU311-2&lt;=0,1,2)</f>
        <v>1</v>
      </c>
      <c r="AH311" s="2">
        <f>IF(抽出データ!AV311-2&lt;=0,1,2)</f>
        <v>2</v>
      </c>
      <c r="AI311" s="2">
        <f>IF(抽出データ!AW311-2&lt;=0,1,2)</f>
        <v>1</v>
      </c>
      <c r="AJ311" s="2">
        <f>IF(抽出データ!AX311-2&lt;=0,1,2)</f>
        <v>2</v>
      </c>
      <c r="AK311" s="2">
        <f>IF(抽出データ!AY311-2&lt;=0,1,2)</f>
        <v>2</v>
      </c>
      <c r="AL311" s="2">
        <f>IF(抽出データ!AZ311-2&lt;0,0,抽出データ!AZ311-2)</f>
        <v>0</v>
      </c>
      <c r="AM311" s="2">
        <f>IF(抽出データ!BB311-2&lt;0,0,抽出データ!BB311-2)</f>
        <v>0</v>
      </c>
      <c r="AN311" s="2">
        <f>IF(抽出データ!BD311-2&lt;0,0,抽出データ!BD311-2)</f>
        <v>1</v>
      </c>
      <c r="AO311" s="2">
        <f>MIN(2,IF(抽出データ!BE311-2&lt;0,0,抽出データ!BE311-2))</f>
        <v>1</v>
      </c>
      <c r="AP311" s="2">
        <f>IF(抽出データ!BF311-2&lt;0,0,抽出データ!BF311-2)</f>
        <v>1</v>
      </c>
      <c r="AQ311" s="2">
        <f>IF(抽出データ!BG311-2&lt;0,0,抽出データ!BG311-2)</f>
        <v>1</v>
      </c>
      <c r="AR311" s="2">
        <f>IF(抽出データ!BH311-2&lt;0,0,抽出データ!BH311-2)</f>
        <v>1</v>
      </c>
      <c r="AS311" s="2">
        <f t="shared" si="73"/>
        <v>0</v>
      </c>
      <c r="AT311" s="2">
        <f>IF(抽出データ!DB311-2&lt;=0,1,2)</f>
        <v>2</v>
      </c>
      <c r="AU311" s="2">
        <f>IF(抽出データ!DD311-2&lt;0,0,抽出データ!DD311-2)</f>
        <v>0</v>
      </c>
      <c r="AV311" s="2">
        <f>IF(抽出データ!DE311-2&lt;0,0,抽出データ!DE311-2)</f>
        <v>1</v>
      </c>
      <c r="AW311" s="2">
        <f>IF(抽出データ!DF311-2&lt;0,0,IF(抽出データ!DF311&gt;3,2,1))</f>
        <v>2</v>
      </c>
      <c r="AX311" s="2">
        <f>IF(抽出データ!DG311-2&lt;=0,1,2)</f>
        <v>2</v>
      </c>
      <c r="AY311" s="8">
        <v>3</v>
      </c>
      <c r="AZ311" s="2">
        <v>2</v>
      </c>
      <c r="BA311" s="2">
        <v>2</v>
      </c>
      <c r="BB311" s="2">
        <v>0</v>
      </c>
      <c r="BC311" s="2">
        <v>0</v>
      </c>
      <c r="BD311" s="2">
        <v>1</v>
      </c>
      <c r="BE311" s="2">
        <v>0</v>
      </c>
      <c r="BF311" s="2">
        <v>0</v>
      </c>
      <c r="BG311" s="2">
        <v>0</v>
      </c>
      <c r="BH311" s="2">
        <v>0</v>
      </c>
      <c r="BI311" s="4" t="s">
        <v>445</v>
      </c>
      <c r="BJ311" s="2">
        <v>2</v>
      </c>
      <c r="BL311" s="2">
        <v>3</v>
      </c>
      <c r="BO311" s="2">
        <v>3</v>
      </c>
      <c r="BP311" s="2">
        <v>2</v>
      </c>
      <c r="BQ311" s="2">
        <v>2</v>
      </c>
      <c r="BR311" s="2">
        <v>3</v>
      </c>
      <c r="BS311" s="2">
        <v>4</v>
      </c>
      <c r="BT311" s="2">
        <v>3</v>
      </c>
      <c r="BV311" s="2">
        <f t="shared" si="74"/>
        <v>42</v>
      </c>
      <c r="BW311" s="2">
        <f t="shared" si="75"/>
        <v>17</v>
      </c>
      <c r="BX311" s="2">
        <f t="shared" si="76"/>
        <v>8</v>
      </c>
      <c r="BY311" s="2">
        <f t="shared" si="77"/>
        <v>15</v>
      </c>
      <c r="BZ311" s="2">
        <f t="shared" si="78"/>
        <v>24</v>
      </c>
      <c r="CA311" s="2">
        <f t="shared" si="79"/>
        <v>8</v>
      </c>
      <c r="CB311" s="2">
        <f t="shared" si="80"/>
        <v>9</v>
      </c>
      <c r="CC311" s="2">
        <f t="shared" si="81"/>
        <v>7</v>
      </c>
      <c r="CD311" s="2">
        <f t="shared" si="82"/>
        <v>19</v>
      </c>
      <c r="CE311" s="2">
        <f t="shared" si="83"/>
        <v>12</v>
      </c>
      <c r="CF311" s="2">
        <f t="shared" si="84"/>
        <v>9</v>
      </c>
      <c r="CG311" s="2">
        <f t="shared" si="85"/>
        <v>9</v>
      </c>
      <c r="CH311" s="2">
        <f t="shared" si="89"/>
        <v>7</v>
      </c>
      <c r="CI311" s="2">
        <f t="shared" si="86"/>
        <v>7</v>
      </c>
      <c r="CJ311" s="2">
        <f t="shared" si="87"/>
        <v>11</v>
      </c>
      <c r="CK311" s="2">
        <f>55+IF(抽出データ!BJ311=1,60,0)+IF(抽出データ!BK311=1,25,0)+IF(抽出データ!BM311=1,5,0)+IF(抽出データ!BL311=1,5,0)+IF(抽出データ!BN311=1,5,0)</f>
        <v>60</v>
      </c>
      <c r="CL311" s="2">
        <f>(80+IF(抽出データ!BR311=1,12,0)+IF(SUM(抽出データ!BS311:BV311,抽出データ!CB311)&gt;1,22,IF(SUM(抽出データ!BS311:BV311,抽出データ!CB311)=1,11,0)))</f>
        <v>91</v>
      </c>
      <c r="CM311" s="2">
        <f>80+IF(抽出データ!CH311=1,40,0)+IF(抽出データ!CI311=1,20,0)+IF(抽出データ!CJ311=1,20,0)</f>
        <v>100</v>
      </c>
      <c r="CN311" s="2">
        <f>80+IF(抽出データ!CN311=1,10,0)+IF(抽出データ!CO311=1,5,0)+IF(抽出データ!CP311=1,10,0)+12</f>
        <v>102</v>
      </c>
      <c r="CO311" s="2">
        <f>IF(SUM(抽出データ!CT311:CW311)&gt;0,120,100)</f>
        <v>120</v>
      </c>
      <c r="CQ311" s="2">
        <f t="shared" si="88"/>
        <v>82.5</v>
      </c>
    </row>
    <row r="312" spans="1:95">
      <c r="A312" s="2">
        <v>1988</v>
      </c>
      <c r="B312" s="2">
        <v>500</v>
      </c>
      <c r="C312" s="2">
        <v>4</v>
      </c>
      <c r="D312" s="2">
        <f t="shared" si="72"/>
        <v>125</v>
      </c>
      <c r="E312" s="4" t="s">
        <v>268</v>
      </c>
      <c r="F312" s="2">
        <f>IF(抽出データ!S312-2&lt;0,0,抽出データ!S312-2)</f>
        <v>2</v>
      </c>
      <c r="G312" s="2">
        <f>IF(抽出データ!T312-2&lt;0,0,抽出データ!T312-2)</f>
        <v>1</v>
      </c>
      <c r="H312" s="2">
        <f>IF(抽出データ!U312-2&lt;0,0,抽出データ!U312-2)</f>
        <v>1</v>
      </c>
      <c r="I312" s="2">
        <f>IF(抽出データ!V312-2&lt;0,0,抽出データ!V312-2)</f>
        <v>1</v>
      </c>
      <c r="J312" s="2">
        <f>MIN(2,IF(抽出データ!W312-2&lt;0,0,抽出データ!W312-2))</f>
        <v>2</v>
      </c>
      <c r="K312" s="2">
        <f>IF(抽出データ!X312-2&lt;0,0,抽出データ!X312-2)</f>
        <v>1</v>
      </c>
      <c r="L312" s="2">
        <f>IF(抽出データ!Y312-2&lt;0,0,抽出データ!Y312-2)</f>
        <v>1</v>
      </c>
      <c r="M312" s="2">
        <f>IF(抽出データ!Z312-2&lt;0,0,抽出データ!Z312-2)</f>
        <v>1</v>
      </c>
      <c r="N312" s="2">
        <f>IF(抽出データ!AB312-2&lt;0,0,抽出データ!AB312-2)</f>
        <v>2</v>
      </c>
      <c r="O312" s="2">
        <f>IF(抽出データ!AC312-2&lt;0,0,抽出データ!AC312-2)</f>
        <v>2</v>
      </c>
      <c r="P312" s="2">
        <f>IF(抽出データ!AD312-2&lt;0,0,抽出データ!AD312-2)</f>
        <v>2</v>
      </c>
      <c r="Q312" s="2">
        <f>IF(抽出データ!AE312-2&lt;0,0,抽出データ!AE312-2)</f>
        <v>2</v>
      </c>
      <c r="R312" s="2">
        <f>IF(抽出データ!AF312-2&lt;0,0,抽出データ!AF312-2)</f>
        <v>1</v>
      </c>
      <c r="S312" s="2">
        <f>IF(抽出データ!AG312-2&lt;0,0,抽出データ!AG312-2)</f>
        <v>1</v>
      </c>
      <c r="T312" s="2">
        <f>IF(抽出データ!AH312-2&lt;0,0,抽出データ!AH312-2)</f>
        <v>1</v>
      </c>
      <c r="U312" s="2">
        <f>IF(抽出データ!AI312-2&lt;0,0,抽出データ!AI312-2)</f>
        <v>1</v>
      </c>
      <c r="V312" s="2">
        <f>IF(抽出データ!AJ312-2&lt;0,0,抽出データ!AJ312-2)</f>
        <v>1</v>
      </c>
      <c r="W312" s="2">
        <f>IF(抽出データ!AK312-2&lt;0,0,抽出データ!AK312-2)</f>
        <v>2</v>
      </c>
      <c r="X312" s="2">
        <f>IF(抽出データ!AL312-2&lt;0,0,抽出データ!AL312-2)</f>
        <v>1</v>
      </c>
      <c r="Y312" s="2">
        <f>IF(抽出データ!AM312-2&lt;0,0,抽出データ!AM312-2)</f>
        <v>1</v>
      </c>
      <c r="Z312" s="2">
        <f>IF(抽出データ!AN312-2&lt;0,0,抽出データ!AN312-2)</f>
        <v>1</v>
      </c>
      <c r="AA312" s="2">
        <f>IF(抽出データ!AO312-2&lt;0,0,抽出データ!AO312-2)</f>
        <v>1</v>
      </c>
      <c r="AB312" s="2">
        <f>IF(抽出データ!AP312-2&lt;0,0,抽出データ!AP312-2)</f>
        <v>2</v>
      </c>
      <c r="AC312" s="2">
        <f>IF(抽出データ!AQ312-2&lt;0,0,抽出データ!AQ312-2)</f>
        <v>1</v>
      </c>
      <c r="AD312" s="2">
        <f>IF(抽出データ!AR312-2&lt;=0,1,2)</f>
        <v>2</v>
      </c>
      <c r="AE312" s="2">
        <f>IF(抽出データ!AS312-2&lt;=0,1,2)</f>
        <v>2</v>
      </c>
      <c r="AF312" s="2">
        <f>IF(抽出データ!AT312-2&lt;=0,1,2)</f>
        <v>2</v>
      </c>
      <c r="AG312" s="2">
        <f>IF(抽出データ!AU312-2&lt;=0,1,2)</f>
        <v>1</v>
      </c>
      <c r="AH312" s="2">
        <f>IF(抽出データ!AV312-2&lt;=0,1,2)</f>
        <v>2</v>
      </c>
      <c r="AI312" s="2">
        <f>IF(抽出データ!AW312-2&lt;=0,1,2)</f>
        <v>1</v>
      </c>
      <c r="AJ312" s="2">
        <f>IF(抽出データ!AX312-2&lt;=0,1,2)</f>
        <v>2</v>
      </c>
      <c r="AK312" s="2">
        <f>IF(抽出データ!AY312-2&lt;=0,1,2)</f>
        <v>2</v>
      </c>
      <c r="AL312" s="2">
        <f>IF(抽出データ!AZ312-2&lt;0,0,抽出データ!AZ312-2)</f>
        <v>1</v>
      </c>
      <c r="AM312" s="2">
        <f>IF(抽出データ!BB312-2&lt;0,0,抽出データ!BB312-2)</f>
        <v>1</v>
      </c>
      <c r="AN312" s="2">
        <f>IF(抽出データ!BD312-2&lt;0,0,抽出データ!BD312-2)</f>
        <v>2</v>
      </c>
      <c r="AO312" s="2">
        <f>MIN(2,IF(抽出データ!BE312-2&lt;0,0,抽出データ!BE312-2))</f>
        <v>2</v>
      </c>
      <c r="AP312" s="2">
        <f>IF(抽出データ!BF312-2&lt;0,0,抽出データ!BF312-2)</f>
        <v>1</v>
      </c>
      <c r="AQ312" s="2">
        <f>IF(抽出データ!BG312-2&lt;0,0,抽出データ!BG312-2)</f>
        <v>1</v>
      </c>
      <c r="AR312" s="2">
        <f>IF(抽出データ!BH312-2&lt;0,0,抽出データ!BH312-2)</f>
        <v>1</v>
      </c>
      <c r="AS312" s="2">
        <f t="shared" si="73"/>
        <v>2</v>
      </c>
      <c r="AT312" s="2">
        <f>IF(抽出データ!DB312-2&lt;=0,1,2)</f>
        <v>2</v>
      </c>
      <c r="AU312" s="2">
        <f>IF(抽出データ!DD312-2&lt;0,0,抽出データ!DD312-2)</f>
        <v>1</v>
      </c>
      <c r="AV312" s="2">
        <f>IF(抽出データ!DE312-2&lt;0,0,抽出データ!DE312-2)</f>
        <v>2</v>
      </c>
      <c r="AW312" s="2">
        <f>IF(抽出データ!DF312-2&lt;0,0,IF(抽出データ!DF312&gt;3,2,1))</f>
        <v>1</v>
      </c>
      <c r="AX312" s="2">
        <f>IF(抽出データ!DG312-2&lt;=0,1,2)</f>
        <v>2</v>
      </c>
      <c r="AY312" s="8">
        <v>4</v>
      </c>
      <c r="AZ312" s="2">
        <v>3</v>
      </c>
      <c r="BA312" s="2">
        <v>3</v>
      </c>
      <c r="BI312" s="4" t="s">
        <v>445</v>
      </c>
      <c r="BJ312" s="2">
        <v>1</v>
      </c>
      <c r="BK312" s="2">
        <v>80</v>
      </c>
      <c r="BL312" s="2">
        <v>3</v>
      </c>
      <c r="BO312" s="2">
        <v>3</v>
      </c>
      <c r="BP312" s="2">
        <v>4</v>
      </c>
      <c r="BQ312" s="2">
        <v>3</v>
      </c>
      <c r="BR312" s="2">
        <v>5</v>
      </c>
      <c r="BS312" s="2">
        <v>4</v>
      </c>
      <c r="BT312" s="2">
        <v>4</v>
      </c>
      <c r="BV312" s="2">
        <f t="shared" si="74"/>
        <v>72.5</v>
      </c>
      <c r="BW312" s="2">
        <f t="shared" si="75"/>
        <v>30</v>
      </c>
      <c r="BX312" s="2">
        <f t="shared" si="76"/>
        <v>11</v>
      </c>
      <c r="BY312" s="2">
        <f t="shared" si="77"/>
        <v>20</v>
      </c>
      <c r="BZ312" s="2">
        <f t="shared" si="78"/>
        <v>36</v>
      </c>
      <c r="CA312" s="2">
        <f t="shared" si="79"/>
        <v>18</v>
      </c>
      <c r="CB312" s="2">
        <f t="shared" si="80"/>
        <v>13</v>
      </c>
      <c r="CC312" s="2">
        <f t="shared" si="81"/>
        <v>15</v>
      </c>
      <c r="CD312" s="2">
        <f t="shared" si="82"/>
        <v>24</v>
      </c>
      <c r="CE312" s="2">
        <f t="shared" si="83"/>
        <v>16</v>
      </c>
      <c r="CF312" s="2">
        <f t="shared" si="84"/>
        <v>11</v>
      </c>
      <c r="CG312" s="2">
        <f t="shared" si="85"/>
        <v>21</v>
      </c>
      <c r="CH312" s="2">
        <f t="shared" si="89"/>
        <v>9</v>
      </c>
      <c r="CI312" s="2">
        <f t="shared" si="86"/>
        <v>11</v>
      </c>
      <c r="CJ312" s="2">
        <f t="shared" si="87"/>
        <v>27.5</v>
      </c>
      <c r="CK312" s="2">
        <f>55+IF(抽出データ!BJ312=1,60,0)+IF(抽出データ!BK312=1,25,0)+IF(抽出データ!BM312=1,5,0)+IF(抽出データ!BL312=1,5,0)+IF(抽出データ!BN312=1,5,0)</f>
        <v>120</v>
      </c>
      <c r="CL312" s="2">
        <f>(80+IF(抽出データ!BR312=1,12,0)+IF(SUM(抽出データ!BS312:BV312,抽出データ!CB312)&gt;1,22,IF(SUM(抽出データ!BS312:BV312,抽出データ!CB312)=1,11,0)))</f>
        <v>102</v>
      </c>
      <c r="CM312" s="2">
        <f>80+IF(抽出データ!CH312=1,40,0)+IF(抽出データ!CI312=1,20,0)+IF(抽出データ!CJ312=1,20,0)</f>
        <v>120</v>
      </c>
      <c r="CN312" s="2">
        <f>80+IF(抽出データ!CN312=1,10,0)+IF(抽出データ!CO312=1,5,0)+IF(抽出データ!CP312=1,10,0)+12</f>
        <v>97</v>
      </c>
      <c r="CO312" s="2">
        <f>IF(SUM(抽出データ!CT312:CW312)&gt;0,120,100)</f>
        <v>120</v>
      </c>
      <c r="CQ312" s="2">
        <f t="shared" si="88"/>
        <v>112.3</v>
      </c>
    </row>
    <row r="313" spans="1:95">
      <c r="A313" s="2">
        <v>1998</v>
      </c>
      <c r="B313" s="2">
        <v>560</v>
      </c>
      <c r="C313" s="2">
        <v>5</v>
      </c>
      <c r="D313" s="2">
        <f t="shared" si="72"/>
        <v>112</v>
      </c>
      <c r="E313" s="4" t="s">
        <v>269</v>
      </c>
      <c r="F313" s="2">
        <f>IF(抽出データ!S313-2&lt;0,0,抽出データ!S313-2)</f>
        <v>0</v>
      </c>
      <c r="G313" s="2">
        <f>IF(抽出データ!T313-2&lt;0,0,抽出データ!T313-2)</f>
        <v>1</v>
      </c>
      <c r="H313" s="2">
        <f>IF(抽出データ!U313-2&lt;0,0,抽出データ!U313-2)</f>
        <v>0</v>
      </c>
      <c r="I313" s="2">
        <f>IF(抽出データ!V313-2&lt;0,0,抽出データ!V313-2)</f>
        <v>1</v>
      </c>
      <c r="J313" s="2">
        <f>MIN(2,IF(抽出データ!W313-2&lt;0,0,抽出データ!W313-2))</f>
        <v>0</v>
      </c>
      <c r="K313" s="2">
        <f>IF(抽出データ!X313-2&lt;0,0,抽出データ!X313-2)</f>
        <v>0</v>
      </c>
      <c r="L313" s="2">
        <f>IF(抽出データ!Y313-2&lt;0,0,抽出データ!Y313-2)</f>
        <v>0</v>
      </c>
      <c r="M313" s="2">
        <f>IF(抽出データ!Z313-2&lt;0,0,抽出データ!Z313-2)</f>
        <v>0</v>
      </c>
      <c r="N313" s="2">
        <f>IF(抽出データ!AB313-2&lt;0,0,抽出データ!AB313-2)</f>
        <v>2</v>
      </c>
      <c r="O313" s="2">
        <f>IF(抽出データ!AC313-2&lt;0,0,抽出データ!AC313-2)</f>
        <v>2</v>
      </c>
      <c r="P313" s="2">
        <f>IF(抽出データ!AD313-2&lt;0,0,抽出データ!AD313-2)</f>
        <v>2</v>
      </c>
      <c r="Q313" s="2">
        <f>IF(抽出データ!AE313-2&lt;0,0,抽出データ!AE313-2)</f>
        <v>2</v>
      </c>
      <c r="R313" s="2">
        <f>IF(抽出データ!AF313-2&lt;0,0,抽出データ!AF313-2)</f>
        <v>0</v>
      </c>
      <c r="S313" s="2">
        <f>IF(抽出データ!AG313-2&lt;0,0,抽出データ!AG313-2)</f>
        <v>0</v>
      </c>
      <c r="T313" s="2">
        <f>IF(抽出データ!AH313-2&lt;0,0,抽出データ!AH313-2)</f>
        <v>2</v>
      </c>
      <c r="U313" s="2">
        <f>IF(抽出データ!AI313-2&lt;0,0,抽出データ!AI313-2)</f>
        <v>1</v>
      </c>
      <c r="V313" s="2">
        <f>IF(抽出データ!AJ313-2&lt;0,0,抽出データ!AJ313-2)</f>
        <v>0</v>
      </c>
      <c r="W313" s="2">
        <f>IF(抽出データ!AK313-2&lt;0,0,抽出データ!AK313-2)</f>
        <v>2</v>
      </c>
      <c r="X313" s="2">
        <f>IF(抽出データ!AL313-2&lt;0,0,抽出データ!AL313-2)</f>
        <v>1</v>
      </c>
      <c r="Y313" s="2">
        <f>IF(抽出データ!AM313-2&lt;0,0,抽出データ!AM313-2)</f>
        <v>0</v>
      </c>
      <c r="Z313" s="2">
        <f>IF(抽出データ!AN313-2&lt;0,0,抽出データ!AN313-2)</f>
        <v>0</v>
      </c>
      <c r="AA313" s="2">
        <f>IF(抽出データ!AO313-2&lt;0,0,抽出データ!AO313-2)</f>
        <v>2</v>
      </c>
      <c r="AB313" s="2">
        <f>IF(抽出データ!AP313-2&lt;0,0,抽出データ!AP313-2)</f>
        <v>2</v>
      </c>
      <c r="AC313" s="2">
        <f>IF(抽出データ!AQ313-2&lt;0,0,抽出データ!AQ313-2)</f>
        <v>2</v>
      </c>
      <c r="AD313" s="2">
        <f>IF(抽出データ!AR313-2&lt;=0,1,2)</f>
        <v>1</v>
      </c>
      <c r="AE313" s="2">
        <f>IF(抽出データ!AS313-2&lt;=0,1,2)</f>
        <v>1</v>
      </c>
      <c r="AF313" s="2">
        <f>IF(抽出データ!AT313-2&lt;=0,1,2)</f>
        <v>1</v>
      </c>
      <c r="AG313" s="2">
        <f>IF(抽出データ!AU313-2&lt;=0,1,2)</f>
        <v>1</v>
      </c>
      <c r="AH313" s="2">
        <f>IF(抽出データ!AV313-2&lt;=0,1,2)</f>
        <v>1</v>
      </c>
      <c r="AI313" s="2">
        <f>IF(抽出データ!AW313-2&lt;=0,1,2)</f>
        <v>1</v>
      </c>
      <c r="AJ313" s="2">
        <f>IF(抽出データ!AX313-2&lt;=0,1,2)</f>
        <v>1</v>
      </c>
      <c r="AK313" s="2">
        <f>IF(抽出データ!AY313-2&lt;=0,1,2)</f>
        <v>2</v>
      </c>
      <c r="AL313" s="2">
        <f>IF(抽出データ!AZ313-2&lt;0,0,抽出データ!AZ313-2)</f>
        <v>2</v>
      </c>
      <c r="AM313" s="2">
        <f>IF(抽出データ!BB313-2&lt;0,0,抽出データ!BB313-2)</f>
        <v>0</v>
      </c>
      <c r="AN313" s="2">
        <f>IF(抽出データ!BD313-2&lt;0,0,抽出データ!BD313-2)</f>
        <v>0</v>
      </c>
      <c r="AO313" s="2">
        <f>MIN(2,IF(抽出データ!BE313-2&lt;0,0,抽出データ!BE313-2))</f>
        <v>0</v>
      </c>
      <c r="AP313" s="2">
        <f>IF(抽出データ!BF313-2&lt;0,0,抽出データ!BF313-2)</f>
        <v>1</v>
      </c>
      <c r="AQ313" s="2">
        <f>IF(抽出データ!BG313-2&lt;0,0,抽出データ!BG313-2)</f>
        <v>1</v>
      </c>
      <c r="AR313" s="2">
        <f>IF(抽出データ!BH313-2&lt;0,0,抽出データ!BH313-2)</f>
        <v>2</v>
      </c>
      <c r="AS313" s="2">
        <f t="shared" si="73"/>
        <v>0</v>
      </c>
      <c r="AT313" s="2">
        <f>IF(抽出データ!DB313-2&lt;=0,1,2)</f>
        <v>1</v>
      </c>
      <c r="AU313" s="2">
        <f>IF(抽出データ!DD313-2&lt;0,0,抽出データ!DD313-2)</f>
        <v>1</v>
      </c>
      <c r="AV313" s="2">
        <f>IF(抽出データ!DE313-2&lt;0,0,抽出データ!DE313-2)</f>
        <v>2</v>
      </c>
      <c r="AW313" s="2">
        <f>IF(抽出データ!DF313-2&lt;0,0,IF(抽出データ!DF313&gt;3,2,1))</f>
        <v>1</v>
      </c>
      <c r="AX313" s="2">
        <f>IF(抽出データ!DG313-2&lt;=0,1,2)</f>
        <v>1</v>
      </c>
      <c r="AY313" s="8">
        <v>5</v>
      </c>
      <c r="AZ313" s="2">
        <v>4</v>
      </c>
      <c r="BA313" s="2">
        <v>3</v>
      </c>
      <c r="BI313" s="4" t="s">
        <v>445</v>
      </c>
      <c r="BJ313" s="2">
        <v>1</v>
      </c>
      <c r="BK313" s="2">
        <v>80</v>
      </c>
      <c r="BL313" s="2">
        <v>3</v>
      </c>
      <c r="BO313" s="2">
        <v>3</v>
      </c>
      <c r="BP313" s="2">
        <v>3</v>
      </c>
      <c r="BQ313" s="2">
        <v>4</v>
      </c>
      <c r="BR313" s="2">
        <v>5</v>
      </c>
      <c r="BS313" s="2">
        <v>4</v>
      </c>
      <c r="BT313" s="2">
        <v>4</v>
      </c>
      <c r="BV313" s="2">
        <f t="shared" si="74"/>
        <v>48</v>
      </c>
      <c r="BW313" s="2">
        <f t="shared" si="75"/>
        <v>17</v>
      </c>
      <c r="BX313" s="2">
        <f t="shared" si="76"/>
        <v>10</v>
      </c>
      <c r="BY313" s="2">
        <f t="shared" si="77"/>
        <v>13</v>
      </c>
      <c r="BZ313" s="2">
        <f t="shared" si="78"/>
        <v>25</v>
      </c>
      <c r="CA313" s="2">
        <f t="shared" si="79"/>
        <v>12</v>
      </c>
      <c r="CB313" s="2">
        <f t="shared" si="80"/>
        <v>8</v>
      </c>
      <c r="CC313" s="2">
        <f t="shared" si="81"/>
        <v>12</v>
      </c>
      <c r="CD313" s="2">
        <f t="shared" si="82"/>
        <v>12</v>
      </c>
      <c r="CE313" s="2">
        <f t="shared" si="83"/>
        <v>13</v>
      </c>
      <c r="CF313" s="2">
        <f t="shared" si="84"/>
        <v>9</v>
      </c>
      <c r="CG313" s="2">
        <f t="shared" si="85"/>
        <v>16</v>
      </c>
      <c r="CH313" s="2">
        <f t="shared" si="89"/>
        <v>5</v>
      </c>
      <c r="CI313" s="2">
        <f t="shared" si="86"/>
        <v>7</v>
      </c>
      <c r="CJ313" s="2">
        <f t="shared" si="87"/>
        <v>20</v>
      </c>
      <c r="CK313" s="2">
        <f>55+IF(抽出データ!BJ313=1,60,0)+IF(抽出データ!BK313=1,25,0)+IF(抽出データ!BM313=1,5,0)+IF(抽出データ!BL313=1,5,0)+IF(抽出データ!BN313=1,5,0)</f>
        <v>115</v>
      </c>
      <c r="CL313" s="2">
        <f>(80+IF(抽出データ!BR313=1,12,0)+IF(SUM(抽出データ!BS313:BV313,抽出データ!CB313)&gt;1,22,IF(SUM(抽出データ!BS313:BV313,抽出データ!CB313)=1,11,0)))</f>
        <v>80</v>
      </c>
      <c r="CM313" s="2">
        <f>80+IF(抽出データ!CH313=1,40,0)+IF(抽出データ!CI313=1,20,0)+IF(抽出データ!CJ313=1,20,0)</f>
        <v>80</v>
      </c>
      <c r="CN313" s="2">
        <f>80+IF(抽出データ!CN313=1,10,0)+IF(抽出データ!CO313=1,5,0)+IF(抽出データ!CP313=1,10,0)+12</f>
        <v>92</v>
      </c>
      <c r="CO313" s="2">
        <f>IF(SUM(抽出データ!CT313:CW313)&gt;0,120,100)</f>
        <v>100</v>
      </c>
      <c r="CQ313" s="2">
        <f t="shared" si="88"/>
        <v>96.2</v>
      </c>
    </row>
    <row r="314" spans="1:95">
      <c r="A314" s="2">
        <v>2000</v>
      </c>
      <c r="B314" s="2">
        <v>500</v>
      </c>
      <c r="C314" s="2">
        <v>3</v>
      </c>
      <c r="D314" s="2">
        <f t="shared" si="72"/>
        <v>166.66666666666666</v>
      </c>
      <c r="E314" s="4" t="s">
        <v>270</v>
      </c>
      <c r="F314" s="2">
        <f>IF(抽出データ!S314-2&lt;0,0,抽出データ!S314-2)</f>
        <v>0</v>
      </c>
      <c r="G314" s="2">
        <f>IF(抽出データ!T314-2&lt;0,0,抽出データ!T314-2)</f>
        <v>0</v>
      </c>
      <c r="H314" s="2">
        <f>IF(抽出データ!U314-2&lt;0,0,抽出データ!U314-2)</f>
        <v>0</v>
      </c>
      <c r="I314" s="2">
        <f>IF(抽出データ!V314-2&lt;0,0,抽出データ!V314-2)</f>
        <v>0</v>
      </c>
      <c r="J314" s="2">
        <f>MIN(2,IF(抽出データ!W314-2&lt;0,0,抽出データ!W314-2))</f>
        <v>0</v>
      </c>
      <c r="K314" s="2">
        <f>IF(抽出データ!X314-2&lt;0,0,抽出データ!X314-2)</f>
        <v>1</v>
      </c>
      <c r="L314" s="2">
        <f>IF(抽出データ!Y314-2&lt;0,0,抽出データ!Y314-2)</f>
        <v>1</v>
      </c>
      <c r="M314" s="2">
        <f>IF(抽出データ!Z314-2&lt;0,0,抽出データ!Z314-2)</f>
        <v>0</v>
      </c>
      <c r="N314" s="2">
        <f>IF(抽出データ!AB314-2&lt;0,0,抽出データ!AB314-2)</f>
        <v>0</v>
      </c>
      <c r="O314" s="2">
        <f>IF(抽出データ!AC314-2&lt;0,0,抽出データ!AC314-2)</f>
        <v>1</v>
      </c>
      <c r="P314" s="2">
        <f>IF(抽出データ!AD314-2&lt;0,0,抽出データ!AD314-2)</f>
        <v>0</v>
      </c>
      <c r="Q314" s="2">
        <f>IF(抽出データ!AE314-2&lt;0,0,抽出データ!AE314-2)</f>
        <v>1</v>
      </c>
      <c r="R314" s="2">
        <f>IF(抽出データ!AF314-2&lt;0,0,抽出データ!AF314-2)</f>
        <v>0</v>
      </c>
      <c r="S314" s="2">
        <f>IF(抽出データ!AG314-2&lt;0,0,抽出データ!AG314-2)</f>
        <v>0</v>
      </c>
      <c r="T314" s="2">
        <f>IF(抽出データ!AH314-2&lt;0,0,抽出データ!AH314-2)</f>
        <v>1</v>
      </c>
      <c r="U314" s="2">
        <f>IF(抽出データ!AI314-2&lt;0,0,抽出データ!AI314-2)</f>
        <v>0</v>
      </c>
      <c r="V314" s="2">
        <f>IF(抽出データ!AJ314-2&lt;0,0,抽出データ!AJ314-2)</f>
        <v>0</v>
      </c>
      <c r="W314" s="2">
        <f>IF(抽出データ!AK314-2&lt;0,0,抽出データ!AK314-2)</f>
        <v>1</v>
      </c>
      <c r="X314" s="2">
        <f>IF(抽出データ!AL314-2&lt;0,0,抽出データ!AL314-2)</f>
        <v>0</v>
      </c>
      <c r="Y314" s="2">
        <f>IF(抽出データ!AM314-2&lt;0,0,抽出データ!AM314-2)</f>
        <v>1</v>
      </c>
      <c r="Z314" s="2">
        <f>IF(抽出データ!AN314-2&lt;0,0,抽出データ!AN314-2)</f>
        <v>0</v>
      </c>
      <c r="AA314" s="2">
        <f>IF(抽出データ!AO314-2&lt;0,0,抽出データ!AO314-2)</f>
        <v>1</v>
      </c>
      <c r="AB314" s="2">
        <f>IF(抽出データ!AP314-2&lt;0,0,抽出データ!AP314-2)</f>
        <v>0</v>
      </c>
      <c r="AC314" s="2">
        <f>IF(抽出データ!AQ314-2&lt;0,0,抽出データ!AQ314-2)</f>
        <v>0</v>
      </c>
      <c r="AD314" s="2">
        <f>IF(抽出データ!AR314-2&lt;=0,1,2)</f>
        <v>2</v>
      </c>
      <c r="AE314" s="2">
        <f>IF(抽出データ!AS314-2&lt;=0,1,2)</f>
        <v>1</v>
      </c>
      <c r="AF314" s="2">
        <f>IF(抽出データ!AT314-2&lt;=0,1,2)</f>
        <v>1</v>
      </c>
      <c r="AG314" s="2">
        <f>IF(抽出データ!AU314-2&lt;=0,1,2)</f>
        <v>2</v>
      </c>
      <c r="AH314" s="2">
        <f>IF(抽出データ!AV314-2&lt;=0,1,2)</f>
        <v>2</v>
      </c>
      <c r="AI314" s="2">
        <f>IF(抽出データ!AW314-2&lt;=0,1,2)</f>
        <v>1</v>
      </c>
      <c r="AJ314" s="2">
        <f>IF(抽出データ!AX314-2&lt;=0,1,2)</f>
        <v>2</v>
      </c>
      <c r="AK314" s="2">
        <f>IF(抽出データ!AY314-2&lt;=0,1,2)</f>
        <v>2</v>
      </c>
      <c r="AL314" s="2">
        <f>IF(抽出データ!AZ314-2&lt;0,0,抽出データ!AZ314-2)</f>
        <v>0</v>
      </c>
      <c r="AM314" s="2">
        <f>IF(抽出データ!BB314-2&lt;0,0,抽出データ!BB314-2)</f>
        <v>0</v>
      </c>
      <c r="AN314" s="2">
        <f>IF(抽出データ!BD314-2&lt;0,0,抽出データ!BD314-2)</f>
        <v>0</v>
      </c>
      <c r="AO314" s="2">
        <f>MIN(2,IF(抽出データ!BE314-2&lt;0,0,抽出データ!BE314-2))</f>
        <v>1</v>
      </c>
      <c r="AP314" s="2">
        <f>IF(抽出データ!BF314-2&lt;0,0,抽出データ!BF314-2)</f>
        <v>0</v>
      </c>
      <c r="AQ314" s="2">
        <f>IF(抽出データ!BG314-2&lt;0,0,抽出データ!BG314-2)</f>
        <v>0</v>
      </c>
      <c r="AR314" s="2">
        <f>IF(抽出データ!BH314-2&lt;0,0,抽出データ!BH314-2)</f>
        <v>0</v>
      </c>
      <c r="AS314" s="2">
        <f t="shared" si="73"/>
        <v>0</v>
      </c>
      <c r="AT314" s="2">
        <f>IF(抽出データ!DB314-2&lt;=0,1,2)</f>
        <v>1</v>
      </c>
      <c r="AU314" s="2">
        <f>IF(抽出データ!DD314-2&lt;0,0,抽出データ!DD314-2)</f>
        <v>0</v>
      </c>
      <c r="AV314" s="2">
        <f>IF(抽出データ!DE314-2&lt;0,0,抽出データ!DE314-2)</f>
        <v>0</v>
      </c>
      <c r="AW314" s="2">
        <f>IF(抽出データ!DF314-2&lt;0,0,IF(抽出データ!DF314&gt;3,2,1))</f>
        <v>0</v>
      </c>
      <c r="AX314" s="2">
        <f>IF(抽出データ!DG314-2&lt;=0,1,2)</f>
        <v>1</v>
      </c>
      <c r="AY314" s="8">
        <v>1</v>
      </c>
      <c r="AZ314" s="2">
        <v>2</v>
      </c>
      <c r="BA314" s="2">
        <v>2</v>
      </c>
      <c r="BB314" s="2">
        <v>0</v>
      </c>
      <c r="BC314" s="2">
        <v>1</v>
      </c>
      <c r="BD314" s="2">
        <v>0</v>
      </c>
      <c r="BE314" s="2">
        <v>0</v>
      </c>
      <c r="BF314" s="2">
        <v>0</v>
      </c>
      <c r="BG314" s="2">
        <v>0</v>
      </c>
      <c r="BH314" s="2">
        <v>0</v>
      </c>
      <c r="BI314" s="4" t="s">
        <v>445</v>
      </c>
      <c r="BJ314" s="2">
        <v>2</v>
      </c>
      <c r="BL314" s="2">
        <v>3</v>
      </c>
      <c r="BO314" s="2">
        <v>3</v>
      </c>
      <c r="BP314" s="2">
        <v>3</v>
      </c>
      <c r="BQ314" s="2">
        <v>2</v>
      </c>
      <c r="BR314" s="2">
        <v>4</v>
      </c>
      <c r="BS314" s="2">
        <v>3</v>
      </c>
      <c r="BT314" s="2">
        <v>3</v>
      </c>
      <c r="BV314" s="2">
        <f t="shared" si="74"/>
        <v>24</v>
      </c>
      <c r="BW314" s="2">
        <f t="shared" si="75"/>
        <v>9</v>
      </c>
      <c r="BX314" s="2">
        <f t="shared" si="76"/>
        <v>6</v>
      </c>
      <c r="BY314" s="2">
        <f t="shared" si="77"/>
        <v>9</v>
      </c>
      <c r="BZ314" s="2">
        <f t="shared" si="78"/>
        <v>17</v>
      </c>
      <c r="CA314" s="2">
        <f t="shared" si="79"/>
        <v>4</v>
      </c>
      <c r="CB314" s="2">
        <f t="shared" si="80"/>
        <v>2</v>
      </c>
      <c r="CC314" s="2">
        <f t="shared" si="81"/>
        <v>4</v>
      </c>
      <c r="CD314" s="2">
        <f t="shared" si="82"/>
        <v>14</v>
      </c>
      <c r="CE314" s="2">
        <f t="shared" si="83"/>
        <v>8</v>
      </c>
      <c r="CF314" s="2">
        <f t="shared" si="84"/>
        <v>7</v>
      </c>
      <c r="CG314" s="2">
        <f t="shared" si="85"/>
        <v>6</v>
      </c>
      <c r="CH314" s="2">
        <f t="shared" si="89"/>
        <v>2</v>
      </c>
      <c r="CI314" s="2">
        <f t="shared" si="86"/>
        <v>2</v>
      </c>
      <c r="CJ314" s="2">
        <f t="shared" si="87"/>
        <v>3</v>
      </c>
      <c r="CK314" s="2">
        <f>55+IF(抽出データ!BJ314=1,60,0)+IF(抽出データ!BK314=1,25,0)+IF(抽出データ!BM314=1,5,0)+IF(抽出データ!BL314=1,5,0)+IF(抽出データ!BN314=1,5,0)</f>
        <v>80</v>
      </c>
      <c r="CL314" s="2">
        <f>(80+IF(抽出データ!BR314=1,12,0)+IF(SUM(抽出データ!BS314:BV314,抽出データ!CB314)&gt;1,22,IF(SUM(抽出データ!BS314:BV314,抽出データ!CB314)=1,11,0)))</f>
        <v>102</v>
      </c>
      <c r="CM314" s="2">
        <f>80+IF(抽出データ!CH314=1,40,0)+IF(抽出データ!CI314=1,20,0)+IF(抽出データ!CJ314=1,20,0)</f>
        <v>100</v>
      </c>
      <c r="CN314" s="2">
        <f>80+IF(抽出データ!CN314=1,10,0)+IF(抽出データ!CO314=1,5,0)+IF(抽出データ!CP314=1,10,0)+12</f>
        <v>97</v>
      </c>
      <c r="CO314" s="2">
        <f>IF(SUM(抽出データ!CT314:CW314)&gt;0,120,100)</f>
        <v>120</v>
      </c>
      <c r="CQ314" s="2">
        <f t="shared" si="88"/>
        <v>93.3</v>
      </c>
    </row>
    <row r="315" spans="1:95">
      <c r="A315" s="2">
        <v>1985</v>
      </c>
      <c r="B315" s="2">
        <v>330</v>
      </c>
      <c r="C315" s="2">
        <v>3</v>
      </c>
      <c r="D315" s="2">
        <f t="shared" si="72"/>
        <v>110</v>
      </c>
      <c r="E315" s="4" t="s">
        <v>116</v>
      </c>
      <c r="F315" s="2">
        <f>IF(抽出データ!S315-2&lt;0,0,抽出データ!S315-2)</f>
        <v>2</v>
      </c>
      <c r="G315" s="2">
        <f>IF(抽出データ!T315-2&lt;0,0,抽出データ!T315-2)</f>
        <v>0</v>
      </c>
      <c r="H315" s="2">
        <f>IF(抽出データ!U315-2&lt;0,0,抽出データ!U315-2)</f>
        <v>1</v>
      </c>
      <c r="I315" s="2">
        <f>IF(抽出データ!V315-2&lt;0,0,抽出データ!V315-2)</f>
        <v>2</v>
      </c>
      <c r="J315" s="2">
        <f>MIN(2,IF(抽出データ!W315-2&lt;0,0,抽出データ!W315-2))</f>
        <v>1</v>
      </c>
      <c r="K315" s="2">
        <f>IF(抽出データ!X315-2&lt;0,0,抽出データ!X315-2)</f>
        <v>0</v>
      </c>
      <c r="L315" s="2">
        <f>IF(抽出データ!Y315-2&lt;0,0,抽出データ!Y315-2)</f>
        <v>0</v>
      </c>
      <c r="M315" s="2">
        <f>IF(抽出データ!Z315-2&lt;0,0,抽出データ!Z315-2)</f>
        <v>0</v>
      </c>
      <c r="N315" s="2">
        <f>IF(抽出データ!AB315-2&lt;0,0,抽出データ!AB315-2)</f>
        <v>2</v>
      </c>
      <c r="O315" s="2">
        <f>IF(抽出データ!AC315-2&lt;0,0,抽出データ!AC315-2)</f>
        <v>2</v>
      </c>
      <c r="P315" s="2">
        <f>IF(抽出データ!AD315-2&lt;0,0,抽出データ!AD315-2)</f>
        <v>2</v>
      </c>
      <c r="Q315" s="2">
        <f>IF(抽出データ!AE315-2&lt;0,0,抽出データ!AE315-2)</f>
        <v>2</v>
      </c>
      <c r="R315" s="2">
        <f>IF(抽出データ!AF315-2&lt;0,0,抽出データ!AF315-2)</f>
        <v>1</v>
      </c>
      <c r="S315" s="2">
        <f>IF(抽出データ!AG315-2&lt;0,0,抽出データ!AG315-2)</f>
        <v>0</v>
      </c>
      <c r="T315" s="2">
        <f>IF(抽出データ!AH315-2&lt;0,0,抽出データ!AH315-2)</f>
        <v>1</v>
      </c>
      <c r="U315" s="2">
        <f>IF(抽出データ!AI315-2&lt;0,0,抽出データ!AI315-2)</f>
        <v>1</v>
      </c>
      <c r="V315" s="2">
        <f>IF(抽出データ!AJ315-2&lt;0,0,抽出データ!AJ315-2)</f>
        <v>1</v>
      </c>
      <c r="W315" s="2">
        <f>IF(抽出データ!AK315-2&lt;0,0,抽出データ!AK315-2)</f>
        <v>2</v>
      </c>
      <c r="X315" s="2">
        <f>IF(抽出データ!AL315-2&lt;0,0,抽出データ!AL315-2)</f>
        <v>2</v>
      </c>
      <c r="Y315" s="2">
        <f>IF(抽出データ!AM315-2&lt;0,0,抽出データ!AM315-2)</f>
        <v>2</v>
      </c>
      <c r="Z315" s="2">
        <f>IF(抽出データ!AN315-2&lt;0,0,抽出データ!AN315-2)</f>
        <v>1</v>
      </c>
      <c r="AA315" s="2">
        <f>IF(抽出データ!AO315-2&lt;0,0,抽出データ!AO315-2)</f>
        <v>2</v>
      </c>
      <c r="AB315" s="2">
        <f>IF(抽出データ!AP315-2&lt;0,0,抽出データ!AP315-2)</f>
        <v>2</v>
      </c>
      <c r="AC315" s="2">
        <f>IF(抽出データ!AQ315-2&lt;0,0,抽出データ!AQ315-2)</f>
        <v>2</v>
      </c>
      <c r="AD315" s="2">
        <f>IF(抽出データ!AR315-2&lt;=0,1,2)</f>
        <v>1</v>
      </c>
      <c r="AE315" s="2">
        <f>IF(抽出データ!AS315-2&lt;=0,1,2)</f>
        <v>2</v>
      </c>
      <c r="AF315" s="2">
        <f>IF(抽出データ!AT315-2&lt;=0,1,2)</f>
        <v>1</v>
      </c>
      <c r="AG315" s="2">
        <f>IF(抽出データ!AU315-2&lt;=0,1,2)</f>
        <v>1</v>
      </c>
      <c r="AH315" s="2">
        <f>IF(抽出データ!AV315-2&lt;=0,1,2)</f>
        <v>1</v>
      </c>
      <c r="AI315" s="2">
        <f>IF(抽出データ!AW315-2&lt;=0,1,2)</f>
        <v>1</v>
      </c>
      <c r="AJ315" s="2">
        <f>IF(抽出データ!AX315-2&lt;=0,1,2)</f>
        <v>1</v>
      </c>
      <c r="AK315" s="2">
        <f>IF(抽出データ!AY315-2&lt;=0,1,2)</f>
        <v>1</v>
      </c>
      <c r="AL315" s="2">
        <f>IF(抽出データ!AZ315-2&lt;0,0,抽出データ!AZ315-2)</f>
        <v>1</v>
      </c>
      <c r="AM315" s="2">
        <f>IF(抽出データ!BB315-2&lt;0,0,抽出データ!BB315-2)</f>
        <v>0</v>
      </c>
      <c r="AN315" s="2">
        <f>IF(抽出データ!BD315-2&lt;0,0,抽出データ!BD315-2)</f>
        <v>0</v>
      </c>
      <c r="AO315" s="2">
        <f>MIN(2,IF(抽出データ!BE315-2&lt;0,0,抽出データ!BE315-2))</f>
        <v>0</v>
      </c>
      <c r="AP315" s="2">
        <f>IF(抽出データ!BF315-2&lt;0,0,抽出データ!BF315-2)</f>
        <v>0</v>
      </c>
      <c r="AQ315" s="2">
        <f>IF(抽出データ!BG315-2&lt;0,0,抽出データ!BG315-2)</f>
        <v>1</v>
      </c>
      <c r="AR315" s="2">
        <f>IF(抽出データ!BH315-2&lt;0,0,抽出データ!BH315-2)</f>
        <v>0</v>
      </c>
      <c r="AS315" s="2">
        <f t="shared" si="73"/>
        <v>0</v>
      </c>
      <c r="AT315" s="2">
        <f>IF(抽出データ!DB315-2&lt;=0,1,2)</f>
        <v>1</v>
      </c>
      <c r="AU315" s="2">
        <f>IF(抽出データ!DD315-2&lt;0,0,抽出データ!DD315-2)</f>
        <v>0</v>
      </c>
      <c r="AV315" s="2">
        <f>IF(抽出データ!DE315-2&lt;0,0,抽出データ!DE315-2)</f>
        <v>1</v>
      </c>
      <c r="AW315" s="2">
        <f>IF(抽出データ!DF315-2&lt;0,0,IF(抽出データ!DF315&gt;3,2,1))</f>
        <v>1</v>
      </c>
      <c r="AX315" s="2">
        <f>IF(抽出データ!DG315-2&lt;=0,1,2)</f>
        <v>1</v>
      </c>
      <c r="AY315" s="8">
        <v>5</v>
      </c>
      <c r="AZ315" s="2">
        <v>3</v>
      </c>
      <c r="BA315" s="2">
        <v>3</v>
      </c>
      <c r="BI315" s="4" t="s">
        <v>445</v>
      </c>
      <c r="BJ315" s="2">
        <v>1</v>
      </c>
      <c r="BK315" s="2">
        <v>100</v>
      </c>
      <c r="BL315" s="2">
        <v>1</v>
      </c>
      <c r="BM315" s="2">
        <v>8000</v>
      </c>
      <c r="BO315" s="2">
        <v>5</v>
      </c>
      <c r="BP315" s="2">
        <v>5</v>
      </c>
      <c r="BQ315" s="2">
        <v>5</v>
      </c>
      <c r="BR315" s="2">
        <v>5</v>
      </c>
      <c r="BS315" s="2">
        <v>5</v>
      </c>
      <c r="BT315" s="2">
        <v>5</v>
      </c>
      <c r="BV315" s="2">
        <f t="shared" si="74"/>
        <v>48.5</v>
      </c>
      <c r="BW315" s="2">
        <f t="shared" si="75"/>
        <v>26</v>
      </c>
      <c r="BX315" s="2">
        <f t="shared" si="76"/>
        <v>11</v>
      </c>
      <c r="BY315" s="2">
        <f t="shared" si="77"/>
        <v>8</v>
      </c>
      <c r="BZ315" s="2">
        <f t="shared" si="78"/>
        <v>30</v>
      </c>
      <c r="CA315" s="2">
        <f t="shared" si="79"/>
        <v>14</v>
      </c>
      <c r="CB315" s="2">
        <f t="shared" si="80"/>
        <v>6</v>
      </c>
      <c r="CC315" s="2">
        <f t="shared" si="81"/>
        <v>16</v>
      </c>
      <c r="CD315" s="2">
        <f t="shared" si="82"/>
        <v>16</v>
      </c>
      <c r="CE315" s="2">
        <f t="shared" si="83"/>
        <v>15</v>
      </c>
      <c r="CF315" s="2">
        <f t="shared" si="84"/>
        <v>9</v>
      </c>
      <c r="CG315" s="2">
        <f t="shared" si="85"/>
        <v>19</v>
      </c>
      <c r="CH315" s="2">
        <f t="shared" si="89"/>
        <v>4</v>
      </c>
      <c r="CI315" s="2">
        <f t="shared" si="86"/>
        <v>5</v>
      </c>
      <c r="CJ315" s="2">
        <f t="shared" si="87"/>
        <v>21.5</v>
      </c>
      <c r="CK315" s="2">
        <f>55+IF(抽出データ!BJ315=1,60,0)+IF(抽出データ!BK315=1,25,0)+IF(抽出データ!BM315=1,5,0)+IF(抽出データ!BL315=1,5,0)+IF(抽出データ!BN315=1,5,0)</f>
        <v>55</v>
      </c>
      <c r="CL315" s="2">
        <f>(80+IF(抽出データ!BR315=1,12,0)+IF(SUM(抽出データ!BS315:BV315,抽出データ!CB315)&gt;1,22,IF(SUM(抽出データ!BS315:BV315,抽出データ!CB315)=1,11,0)))</f>
        <v>80</v>
      </c>
      <c r="CM315" s="2">
        <f>80+IF(抽出データ!CH315=1,40,0)+IF(抽出データ!CI315=1,20,0)+IF(抽出データ!CJ315=1,20,0)</f>
        <v>80</v>
      </c>
      <c r="CN315" s="2">
        <f>80+IF(抽出データ!CN315=1,10,0)+IF(抽出データ!CO315=1,5,0)+IF(抽出データ!CP315=1,10,0)+12</f>
        <v>92</v>
      </c>
      <c r="CO315" s="2">
        <f>IF(SUM(抽出データ!CT315:CW315)&gt;0,120,100)</f>
        <v>100</v>
      </c>
      <c r="CQ315" s="2">
        <f t="shared" si="88"/>
        <v>72.2</v>
      </c>
    </row>
    <row r="316" spans="1:95">
      <c r="A316" s="2">
        <v>2010</v>
      </c>
      <c r="B316" s="2">
        <v>200</v>
      </c>
      <c r="C316" s="2">
        <v>3</v>
      </c>
      <c r="D316" s="2">
        <f t="shared" si="72"/>
        <v>66.666666666666671</v>
      </c>
      <c r="E316" s="4" t="s">
        <v>271</v>
      </c>
      <c r="F316" s="2">
        <f>IF(抽出データ!S316-2&lt;0,0,抽出データ!S316-2)</f>
        <v>1</v>
      </c>
      <c r="G316" s="2">
        <f>IF(抽出データ!T316-2&lt;0,0,抽出データ!T316-2)</f>
        <v>0</v>
      </c>
      <c r="H316" s="2">
        <f>IF(抽出データ!U316-2&lt;0,0,抽出データ!U316-2)</f>
        <v>1</v>
      </c>
      <c r="I316" s="2">
        <f>IF(抽出データ!V316-2&lt;0,0,抽出データ!V316-2)</f>
        <v>0</v>
      </c>
      <c r="J316" s="2">
        <f>MIN(2,IF(抽出データ!W316-2&lt;0,0,抽出データ!W316-2))</f>
        <v>0</v>
      </c>
      <c r="K316" s="2">
        <f>IF(抽出データ!X316-2&lt;0,0,抽出データ!X316-2)</f>
        <v>0</v>
      </c>
      <c r="L316" s="2">
        <f>IF(抽出データ!Y316-2&lt;0,0,抽出データ!Y316-2)</f>
        <v>0</v>
      </c>
      <c r="M316" s="2">
        <f>IF(抽出データ!Z316-2&lt;0,0,抽出データ!Z316-2)</f>
        <v>0</v>
      </c>
      <c r="N316" s="2">
        <f>IF(抽出データ!AB316-2&lt;0,0,抽出データ!AB316-2)</f>
        <v>0</v>
      </c>
      <c r="O316" s="2">
        <f>IF(抽出データ!AC316-2&lt;0,0,抽出データ!AC316-2)</f>
        <v>2</v>
      </c>
      <c r="P316" s="2">
        <f>IF(抽出データ!AD316-2&lt;0,0,抽出データ!AD316-2)</f>
        <v>2</v>
      </c>
      <c r="Q316" s="2">
        <f>IF(抽出データ!AE316-2&lt;0,0,抽出データ!AE316-2)</f>
        <v>2</v>
      </c>
      <c r="R316" s="2">
        <f>IF(抽出データ!AF316-2&lt;0,0,抽出データ!AF316-2)</f>
        <v>1</v>
      </c>
      <c r="S316" s="2">
        <f>IF(抽出データ!AG316-2&lt;0,0,抽出データ!AG316-2)</f>
        <v>1</v>
      </c>
      <c r="T316" s="2">
        <f>IF(抽出データ!AH316-2&lt;0,0,抽出データ!AH316-2)</f>
        <v>1</v>
      </c>
      <c r="U316" s="2">
        <f>IF(抽出データ!AI316-2&lt;0,0,抽出データ!AI316-2)</f>
        <v>1</v>
      </c>
      <c r="V316" s="2">
        <f>IF(抽出データ!AJ316-2&lt;0,0,抽出データ!AJ316-2)</f>
        <v>1</v>
      </c>
      <c r="W316" s="2">
        <f>IF(抽出データ!AK316-2&lt;0,0,抽出データ!AK316-2)</f>
        <v>1</v>
      </c>
      <c r="X316" s="2">
        <f>IF(抽出データ!AL316-2&lt;0,0,抽出データ!AL316-2)</f>
        <v>0</v>
      </c>
      <c r="Y316" s="2">
        <f>IF(抽出データ!AM316-2&lt;0,0,抽出データ!AM316-2)</f>
        <v>1</v>
      </c>
      <c r="Z316" s="2">
        <f>IF(抽出データ!AN316-2&lt;0,0,抽出データ!AN316-2)</f>
        <v>1</v>
      </c>
      <c r="AA316" s="2">
        <f>IF(抽出データ!AO316-2&lt;0,0,抽出データ!AO316-2)</f>
        <v>0</v>
      </c>
      <c r="AB316" s="2">
        <f>IF(抽出データ!AP316-2&lt;0,0,抽出データ!AP316-2)</f>
        <v>0</v>
      </c>
      <c r="AC316" s="2">
        <f>IF(抽出データ!AQ316-2&lt;0,0,抽出データ!AQ316-2)</f>
        <v>2</v>
      </c>
      <c r="AD316" s="2">
        <f>IF(抽出データ!AR316-2&lt;=0,1,2)</f>
        <v>1</v>
      </c>
      <c r="AE316" s="2">
        <f>IF(抽出データ!AS316-2&lt;=0,1,2)</f>
        <v>1</v>
      </c>
      <c r="AF316" s="2">
        <f>IF(抽出データ!AT316-2&lt;=0,1,2)</f>
        <v>1</v>
      </c>
      <c r="AG316" s="2">
        <f>IF(抽出データ!AU316-2&lt;=0,1,2)</f>
        <v>1</v>
      </c>
      <c r="AH316" s="2">
        <f>IF(抽出データ!AV316-2&lt;=0,1,2)</f>
        <v>1</v>
      </c>
      <c r="AI316" s="2">
        <f>IF(抽出データ!AW316-2&lt;=0,1,2)</f>
        <v>1</v>
      </c>
      <c r="AJ316" s="2">
        <f>IF(抽出データ!AX316-2&lt;=0,1,2)</f>
        <v>1</v>
      </c>
      <c r="AK316" s="2">
        <f>IF(抽出データ!AY316-2&lt;=0,1,2)</f>
        <v>1</v>
      </c>
      <c r="AL316" s="2">
        <f>IF(抽出データ!AZ316-2&lt;0,0,抽出データ!AZ316-2)</f>
        <v>1</v>
      </c>
      <c r="AM316" s="2">
        <f>IF(抽出データ!BB316-2&lt;0,0,抽出データ!BB316-2)</f>
        <v>1</v>
      </c>
      <c r="AN316" s="2">
        <f>IF(抽出データ!BD316-2&lt;0,0,抽出データ!BD316-2)</f>
        <v>2</v>
      </c>
      <c r="AO316" s="2">
        <f>MIN(2,IF(抽出データ!BE316-2&lt;0,0,抽出データ!BE316-2))</f>
        <v>1</v>
      </c>
      <c r="AP316" s="2">
        <f>IF(抽出データ!BF316-2&lt;0,0,抽出データ!BF316-2)</f>
        <v>0</v>
      </c>
      <c r="AQ316" s="2">
        <f>IF(抽出データ!BG316-2&lt;0,0,抽出データ!BG316-2)</f>
        <v>1</v>
      </c>
      <c r="AR316" s="2">
        <f>IF(抽出データ!BH316-2&lt;0,0,抽出データ!BH316-2)</f>
        <v>1</v>
      </c>
      <c r="AS316" s="2">
        <f t="shared" si="73"/>
        <v>0</v>
      </c>
      <c r="AT316" s="2">
        <f>IF(抽出データ!DB316-2&lt;=0,1,2)</f>
        <v>2</v>
      </c>
      <c r="AU316" s="2">
        <f>IF(抽出データ!DD316-2&lt;0,0,抽出データ!DD316-2)</f>
        <v>2</v>
      </c>
      <c r="AV316" s="2">
        <f>IF(抽出データ!DE316-2&lt;0,0,抽出データ!DE316-2)</f>
        <v>2</v>
      </c>
      <c r="AW316" s="2">
        <f>IF(抽出データ!DF316-2&lt;0,0,IF(抽出データ!DF316&gt;3,2,1))</f>
        <v>1</v>
      </c>
      <c r="AX316" s="2">
        <f>IF(抽出データ!DG316-2&lt;=0,1,2)</f>
        <v>2</v>
      </c>
      <c r="AY316" s="8">
        <v>5</v>
      </c>
      <c r="AZ316" s="2">
        <v>3</v>
      </c>
      <c r="BA316" s="2">
        <v>2</v>
      </c>
      <c r="BB316" s="2">
        <v>0</v>
      </c>
      <c r="BC316" s="2">
        <v>1</v>
      </c>
      <c r="BD316" s="2">
        <v>0</v>
      </c>
      <c r="BE316" s="2">
        <v>0</v>
      </c>
      <c r="BF316" s="2">
        <v>0</v>
      </c>
      <c r="BG316" s="2">
        <v>0</v>
      </c>
      <c r="BH316" s="2">
        <v>0</v>
      </c>
      <c r="BI316" s="4" t="s">
        <v>445</v>
      </c>
      <c r="BJ316" s="2">
        <v>2</v>
      </c>
      <c r="BL316" s="2">
        <v>3</v>
      </c>
      <c r="BO316" s="2">
        <v>4</v>
      </c>
      <c r="BP316" s="2">
        <v>2</v>
      </c>
      <c r="BQ316" s="2">
        <v>6</v>
      </c>
      <c r="BR316" s="2">
        <v>3</v>
      </c>
      <c r="BS316" s="2">
        <v>5</v>
      </c>
      <c r="BT316" s="2">
        <v>4</v>
      </c>
      <c r="BV316" s="2">
        <f t="shared" si="74"/>
        <v>44.5</v>
      </c>
      <c r="BW316" s="2">
        <f t="shared" si="75"/>
        <v>17</v>
      </c>
      <c r="BX316" s="2">
        <f t="shared" si="76"/>
        <v>6</v>
      </c>
      <c r="BY316" s="2">
        <f t="shared" si="77"/>
        <v>17</v>
      </c>
      <c r="BZ316" s="2">
        <f t="shared" si="78"/>
        <v>20</v>
      </c>
      <c r="CA316" s="2">
        <f t="shared" si="79"/>
        <v>9</v>
      </c>
      <c r="CB316" s="2">
        <f t="shared" si="80"/>
        <v>12</v>
      </c>
      <c r="CC316" s="2">
        <f t="shared" si="81"/>
        <v>11</v>
      </c>
      <c r="CD316" s="2">
        <f t="shared" si="82"/>
        <v>10</v>
      </c>
      <c r="CE316" s="2">
        <f t="shared" si="83"/>
        <v>9</v>
      </c>
      <c r="CF316" s="2">
        <f t="shared" si="84"/>
        <v>7</v>
      </c>
      <c r="CG316" s="2">
        <f t="shared" si="85"/>
        <v>19</v>
      </c>
      <c r="CH316" s="2">
        <f t="shared" si="89"/>
        <v>7</v>
      </c>
      <c r="CI316" s="2">
        <f t="shared" si="86"/>
        <v>10</v>
      </c>
      <c r="CJ316" s="2">
        <f t="shared" si="87"/>
        <v>15.5</v>
      </c>
      <c r="CK316" s="2">
        <f>55+IF(抽出データ!BJ316=1,60,0)+IF(抽出データ!BK316=1,25,0)+IF(抽出データ!BM316=1,5,0)+IF(抽出データ!BL316=1,5,0)+IF(抽出データ!BN316=1,5,0)</f>
        <v>80</v>
      </c>
      <c r="CL316" s="2">
        <f>(80+IF(抽出データ!BR316=1,12,0)+IF(SUM(抽出データ!BS316:BV316,抽出データ!CB316)&gt;1,22,IF(SUM(抽出データ!BS316:BV316,抽出データ!CB316)=1,11,0)))</f>
        <v>102</v>
      </c>
      <c r="CM316" s="2">
        <f>80+IF(抽出データ!CH316=1,40,0)+IF(抽出データ!CI316=1,20,0)+IF(抽出データ!CJ316=1,20,0)</f>
        <v>120</v>
      </c>
      <c r="CN316" s="2">
        <f>80+IF(抽出データ!CN316=1,10,0)+IF(抽出データ!CO316=1,5,0)+IF(抽出データ!CP316=1,10,0)+12</f>
        <v>97</v>
      </c>
      <c r="CO316" s="2">
        <f>IF(SUM(抽出データ!CT316:CW316)&gt;0,120,100)</f>
        <v>100</v>
      </c>
      <c r="CQ316" s="2">
        <f t="shared" si="88"/>
        <v>95.3</v>
      </c>
    </row>
    <row r="317" spans="1:95">
      <c r="A317" s="2">
        <v>1986</v>
      </c>
      <c r="B317" s="2">
        <v>500</v>
      </c>
      <c r="C317" s="2">
        <v>5</v>
      </c>
      <c r="D317" s="2">
        <f t="shared" si="72"/>
        <v>100</v>
      </c>
      <c r="E317" s="4" t="s">
        <v>207</v>
      </c>
      <c r="F317" s="2">
        <f>IF(抽出データ!S317-2&lt;0,0,抽出データ!S317-2)</f>
        <v>2</v>
      </c>
      <c r="G317" s="2">
        <f>IF(抽出データ!T317-2&lt;0,0,抽出データ!T317-2)</f>
        <v>0</v>
      </c>
      <c r="H317" s="2">
        <f>IF(抽出データ!U317-2&lt;0,0,抽出データ!U317-2)</f>
        <v>0</v>
      </c>
      <c r="I317" s="2">
        <f>IF(抽出データ!V317-2&lt;0,0,抽出データ!V317-2)</f>
        <v>0</v>
      </c>
      <c r="J317" s="2">
        <f>MIN(2,IF(抽出データ!W317-2&lt;0,0,抽出データ!W317-2))</f>
        <v>0</v>
      </c>
      <c r="K317" s="2">
        <f>IF(抽出データ!X317-2&lt;0,0,抽出データ!X317-2)</f>
        <v>0</v>
      </c>
      <c r="L317" s="2">
        <f>IF(抽出データ!Y317-2&lt;0,0,抽出データ!Y317-2)</f>
        <v>0</v>
      </c>
      <c r="M317" s="2">
        <f>IF(抽出データ!Z317-2&lt;0,0,抽出データ!Z317-2)</f>
        <v>1</v>
      </c>
      <c r="N317" s="2">
        <f>IF(抽出データ!AB317-2&lt;0,0,抽出データ!AB317-2)</f>
        <v>0</v>
      </c>
      <c r="O317" s="2">
        <f>IF(抽出データ!AC317-2&lt;0,0,抽出データ!AC317-2)</f>
        <v>2</v>
      </c>
      <c r="P317" s="2">
        <f>IF(抽出データ!AD317-2&lt;0,0,抽出データ!AD317-2)</f>
        <v>2</v>
      </c>
      <c r="Q317" s="2">
        <f>IF(抽出データ!AE317-2&lt;0,0,抽出データ!AE317-2)</f>
        <v>2</v>
      </c>
      <c r="R317" s="2">
        <f>IF(抽出データ!AF317-2&lt;0,0,抽出データ!AF317-2)</f>
        <v>0</v>
      </c>
      <c r="S317" s="2">
        <f>IF(抽出データ!AG317-2&lt;0,0,抽出データ!AG317-2)</f>
        <v>0</v>
      </c>
      <c r="T317" s="2">
        <f>IF(抽出データ!AH317-2&lt;0,0,抽出データ!AH317-2)</f>
        <v>1</v>
      </c>
      <c r="U317" s="2">
        <f>IF(抽出データ!AI317-2&lt;0,0,抽出データ!AI317-2)</f>
        <v>2</v>
      </c>
      <c r="V317" s="2">
        <f>IF(抽出データ!AJ317-2&lt;0,0,抽出データ!AJ317-2)</f>
        <v>2</v>
      </c>
      <c r="W317" s="2">
        <f>IF(抽出データ!AK317-2&lt;0,0,抽出データ!AK317-2)</f>
        <v>2</v>
      </c>
      <c r="X317" s="2">
        <f>IF(抽出データ!AL317-2&lt;0,0,抽出データ!AL317-2)</f>
        <v>2</v>
      </c>
      <c r="Y317" s="2">
        <f>IF(抽出データ!AM317-2&lt;0,0,抽出データ!AM317-2)</f>
        <v>0</v>
      </c>
      <c r="Z317" s="2">
        <f>IF(抽出データ!AN317-2&lt;0,0,抽出データ!AN317-2)</f>
        <v>2</v>
      </c>
      <c r="AA317" s="2">
        <f>IF(抽出データ!AO317-2&lt;0,0,抽出データ!AO317-2)</f>
        <v>2</v>
      </c>
      <c r="AB317" s="2">
        <f>IF(抽出データ!AP317-2&lt;0,0,抽出データ!AP317-2)</f>
        <v>2</v>
      </c>
      <c r="AC317" s="2">
        <f>IF(抽出データ!AQ317-2&lt;0,0,抽出データ!AQ317-2)</f>
        <v>2</v>
      </c>
      <c r="AD317" s="2">
        <f>IF(抽出データ!AR317-2&lt;=0,1,2)</f>
        <v>1</v>
      </c>
      <c r="AE317" s="2">
        <f>IF(抽出データ!AS317-2&lt;=0,1,2)</f>
        <v>1</v>
      </c>
      <c r="AF317" s="2">
        <f>IF(抽出データ!AT317-2&lt;=0,1,2)</f>
        <v>1</v>
      </c>
      <c r="AG317" s="2">
        <f>IF(抽出データ!AU317-2&lt;=0,1,2)</f>
        <v>1</v>
      </c>
      <c r="AH317" s="2">
        <f>IF(抽出データ!AV317-2&lt;=0,1,2)</f>
        <v>1</v>
      </c>
      <c r="AI317" s="2">
        <f>IF(抽出データ!AW317-2&lt;=0,1,2)</f>
        <v>2</v>
      </c>
      <c r="AJ317" s="2">
        <f>IF(抽出データ!AX317-2&lt;=0,1,2)</f>
        <v>1</v>
      </c>
      <c r="AK317" s="2">
        <f>IF(抽出データ!AY317-2&lt;=0,1,2)</f>
        <v>1</v>
      </c>
      <c r="AL317" s="2">
        <f>IF(抽出データ!AZ317-2&lt;0,0,抽出データ!AZ317-2)</f>
        <v>1</v>
      </c>
      <c r="AM317" s="2">
        <f>IF(抽出データ!BB317-2&lt;0,0,抽出データ!BB317-2)</f>
        <v>0</v>
      </c>
      <c r="AN317" s="2">
        <f>IF(抽出データ!BD317-2&lt;0,0,抽出データ!BD317-2)</f>
        <v>0</v>
      </c>
      <c r="AO317" s="2">
        <f>MIN(2,IF(抽出データ!BE317-2&lt;0,0,抽出データ!BE317-2))</f>
        <v>0</v>
      </c>
      <c r="AP317" s="2">
        <f>IF(抽出データ!BF317-2&lt;0,0,抽出データ!BF317-2)</f>
        <v>0</v>
      </c>
      <c r="AQ317" s="2">
        <f>IF(抽出データ!BG317-2&lt;0,0,抽出データ!BG317-2)</f>
        <v>0</v>
      </c>
      <c r="AR317" s="2">
        <f>IF(抽出データ!BH317-2&lt;0,0,抽出データ!BH317-2)</f>
        <v>0</v>
      </c>
      <c r="AS317" s="2">
        <f t="shared" si="73"/>
        <v>0</v>
      </c>
      <c r="AT317" s="2">
        <f>IF(抽出データ!DB317-2&lt;=0,1,2)</f>
        <v>1</v>
      </c>
      <c r="AU317" s="2">
        <f>IF(抽出データ!DD317-2&lt;0,0,抽出データ!DD317-2)</f>
        <v>0</v>
      </c>
      <c r="AV317" s="2">
        <f>IF(抽出データ!DE317-2&lt;0,0,抽出データ!DE317-2)</f>
        <v>0</v>
      </c>
      <c r="AW317" s="2">
        <f>IF(抽出データ!DF317-2&lt;0,0,IF(抽出データ!DF317&gt;3,2,1))</f>
        <v>0</v>
      </c>
      <c r="AX317" s="2">
        <f>IF(抽出データ!DG317-2&lt;=0,1,2)</f>
        <v>1</v>
      </c>
      <c r="AY317" s="8">
        <v>1</v>
      </c>
      <c r="AZ317" s="2">
        <v>1</v>
      </c>
      <c r="BA317" s="2">
        <v>1</v>
      </c>
      <c r="BI317" s="4" t="s">
        <v>445</v>
      </c>
      <c r="BJ317" s="2">
        <v>2</v>
      </c>
      <c r="BL317" s="2">
        <v>3</v>
      </c>
      <c r="BO317" s="2">
        <v>4</v>
      </c>
      <c r="BP317" s="2">
        <v>4</v>
      </c>
      <c r="BQ317" s="2">
        <v>4</v>
      </c>
      <c r="BR317" s="2">
        <v>4</v>
      </c>
      <c r="BS317" s="2">
        <v>4</v>
      </c>
      <c r="BT317" s="2">
        <v>4</v>
      </c>
      <c r="BV317" s="2">
        <f t="shared" si="74"/>
        <v>40.5</v>
      </c>
      <c r="BW317" s="2">
        <f t="shared" si="75"/>
        <v>21</v>
      </c>
      <c r="BX317" s="2">
        <f t="shared" si="76"/>
        <v>11</v>
      </c>
      <c r="BY317" s="2">
        <f t="shared" si="77"/>
        <v>6</v>
      </c>
      <c r="BZ317" s="2">
        <f t="shared" si="78"/>
        <v>24</v>
      </c>
      <c r="CA317" s="2">
        <f t="shared" si="79"/>
        <v>14</v>
      </c>
      <c r="CB317" s="2">
        <f t="shared" si="80"/>
        <v>4</v>
      </c>
      <c r="CC317" s="2">
        <f t="shared" si="81"/>
        <v>14</v>
      </c>
      <c r="CD317" s="2">
        <f t="shared" si="82"/>
        <v>12</v>
      </c>
      <c r="CE317" s="2">
        <f t="shared" si="83"/>
        <v>12</v>
      </c>
      <c r="CF317" s="2">
        <f t="shared" si="84"/>
        <v>9</v>
      </c>
      <c r="CG317" s="2">
        <f t="shared" si="85"/>
        <v>18</v>
      </c>
      <c r="CH317" s="2">
        <f t="shared" si="89"/>
        <v>2</v>
      </c>
      <c r="CI317" s="2">
        <f t="shared" si="86"/>
        <v>4</v>
      </c>
      <c r="CJ317" s="2">
        <f t="shared" si="87"/>
        <v>18.5</v>
      </c>
      <c r="CK317" s="2">
        <f>55+IF(抽出データ!BJ317=1,60,0)+IF(抽出データ!BK317=1,25,0)+IF(抽出データ!BM317=1,5,0)+IF(抽出データ!BL317=1,5,0)+IF(抽出データ!BN317=1,5,0)</f>
        <v>55</v>
      </c>
      <c r="CL317" s="2">
        <f>(80+IF(抽出データ!BR317=1,12,0)+IF(SUM(抽出データ!BS317:BV317,抽出データ!CB317)&gt;1,22,IF(SUM(抽出データ!BS317:BV317,抽出データ!CB317)=1,11,0)))</f>
        <v>80</v>
      </c>
      <c r="CM317" s="2">
        <f>80+IF(抽出データ!CH317=1,40,0)+IF(抽出データ!CI317=1,20,0)+IF(抽出データ!CJ317=1,20,0)</f>
        <v>80</v>
      </c>
      <c r="CN317" s="2">
        <f>80+IF(抽出データ!CN317=1,10,0)+IF(抽出データ!CO317=1,5,0)+IF(抽出データ!CP317=1,10,0)+12</f>
        <v>92</v>
      </c>
      <c r="CO317" s="2">
        <f>IF(SUM(抽出データ!CT317:CW317)&gt;0,120,100)</f>
        <v>100</v>
      </c>
      <c r="CQ317" s="2">
        <f t="shared" si="88"/>
        <v>72.2</v>
      </c>
    </row>
    <row r="318" spans="1:95">
      <c r="A318" s="2">
        <v>1985</v>
      </c>
      <c r="B318" s="2">
        <v>2000</v>
      </c>
      <c r="C318" s="2">
        <v>1</v>
      </c>
      <c r="D318" s="2">
        <f t="shared" si="72"/>
        <v>2000</v>
      </c>
      <c r="E318" s="4" t="s">
        <v>91</v>
      </c>
      <c r="F318" s="2">
        <f>IF(抽出データ!S318-2&lt;0,0,抽出データ!S318-2)</f>
        <v>1</v>
      </c>
      <c r="G318" s="2">
        <f>IF(抽出データ!T318-2&lt;0,0,抽出データ!T318-2)</f>
        <v>1</v>
      </c>
      <c r="H318" s="2">
        <f>IF(抽出データ!U318-2&lt;0,0,抽出データ!U318-2)</f>
        <v>1</v>
      </c>
      <c r="I318" s="2">
        <f>IF(抽出データ!V318-2&lt;0,0,抽出データ!V318-2)</f>
        <v>1</v>
      </c>
      <c r="J318" s="2">
        <f>MIN(2,IF(抽出データ!W318-2&lt;0,0,抽出データ!W318-2))</f>
        <v>2</v>
      </c>
      <c r="K318" s="2">
        <f>IF(抽出データ!X318-2&lt;0,0,抽出データ!X318-2)</f>
        <v>1</v>
      </c>
      <c r="L318" s="2">
        <f>IF(抽出データ!Y318-2&lt;0,0,抽出データ!Y318-2)</f>
        <v>1</v>
      </c>
      <c r="M318" s="2">
        <f>IF(抽出データ!Z318-2&lt;0,0,抽出データ!Z318-2)</f>
        <v>2</v>
      </c>
      <c r="N318" s="2">
        <f>IF(抽出データ!AB318-2&lt;0,0,抽出データ!AB318-2)</f>
        <v>1</v>
      </c>
      <c r="O318" s="2">
        <f>IF(抽出データ!AC318-2&lt;0,0,抽出データ!AC318-2)</f>
        <v>1</v>
      </c>
      <c r="P318" s="2">
        <f>IF(抽出データ!AD318-2&lt;0,0,抽出データ!AD318-2)</f>
        <v>1</v>
      </c>
      <c r="Q318" s="2">
        <f>IF(抽出データ!AE318-2&lt;0,0,抽出データ!AE318-2)</f>
        <v>1</v>
      </c>
      <c r="R318" s="2">
        <f>IF(抽出データ!AF318-2&lt;0,0,抽出データ!AF318-2)</f>
        <v>1</v>
      </c>
      <c r="S318" s="2">
        <f>IF(抽出データ!AG318-2&lt;0,0,抽出データ!AG318-2)</f>
        <v>1</v>
      </c>
      <c r="T318" s="2">
        <f>IF(抽出データ!AH318-2&lt;0,0,抽出データ!AH318-2)</f>
        <v>1</v>
      </c>
      <c r="U318" s="2">
        <f>IF(抽出データ!AI318-2&lt;0,0,抽出データ!AI318-2)</f>
        <v>2</v>
      </c>
      <c r="V318" s="2">
        <f>IF(抽出データ!AJ318-2&lt;0,0,抽出データ!AJ318-2)</f>
        <v>1</v>
      </c>
      <c r="W318" s="2">
        <f>IF(抽出データ!AK318-2&lt;0,0,抽出データ!AK318-2)</f>
        <v>1</v>
      </c>
      <c r="X318" s="2">
        <f>IF(抽出データ!AL318-2&lt;0,0,抽出データ!AL318-2)</f>
        <v>1</v>
      </c>
      <c r="Y318" s="2">
        <f>IF(抽出データ!AM318-2&lt;0,0,抽出データ!AM318-2)</f>
        <v>1</v>
      </c>
      <c r="Z318" s="2">
        <f>IF(抽出データ!AN318-2&lt;0,0,抽出データ!AN318-2)</f>
        <v>1</v>
      </c>
      <c r="AA318" s="2">
        <f>IF(抽出データ!AO318-2&lt;0,0,抽出データ!AO318-2)</f>
        <v>1</v>
      </c>
      <c r="AB318" s="2">
        <f>IF(抽出データ!AP318-2&lt;0,0,抽出データ!AP318-2)</f>
        <v>1</v>
      </c>
      <c r="AC318" s="2">
        <f>IF(抽出データ!AQ318-2&lt;0,0,抽出データ!AQ318-2)</f>
        <v>1</v>
      </c>
      <c r="AD318" s="2">
        <f>IF(抽出データ!AR318-2&lt;=0,1,2)</f>
        <v>2</v>
      </c>
      <c r="AE318" s="2">
        <f>IF(抽出データ!AS318-2&lt;=0,1,2)</f>
        <v>2</v>
      </c>
      <c r="AF318" s="2">
        <f>IF(抽出データ!AT318-2&lt;=0,1,2)</f>
        <v>2</v>
      </c>
      <c r="AG318" s="2">
        <f>IF(抽出データ!AU318-2&lt;=0,1,2)</f>
        <v>2</v>
      </c>
      <c r="AH318" s="2">
        <f>IF(抽出データ!AV318-2&lt;=0,1,2)</f>
        <v>2</v>
      </c>
      <c r="AI318" s="2">
        <f>IF(抽出データ!AW318-2&lt;=0,1,2)</f>
        <v>2</v>
      </c>
      <c r="AJ318" s="2">
        <f>IF(抽出データ!AX318-2&lt;=0,1,2)</f>
        <v>2</v>
      </c>
      <c r="AK318" s="2">
        <f>IF(抽出データ!AY318-2&lt;=0,1,2)</f>
        <v>2</v>
      </c>
      <c r="AL318" s="2">
        <f>IF(抽出データ!AZ318-2&lt;0,0,抽出データ!AZ318-2)</f>
        <v>1</v>
      </c>
      <c r="AM318" s="2">
        <f>IF(抽出データ!BB318-2&lt;0,0,抽出データ!BB318-2)</f>
        <v>1</v>
      </c>
      <c r="AN318" s="2">
        <f>IF(抽出データ!BD318-2&lt;0,0,抽出データ!BD318-2)</f>
        <v>2</v>
      </c>
      <c r="AO318" s="2">
        <f>MIN(2,IF(抽出データ!BE318-2&lt;0,0,抽出データ!BE318-2))</f>
        <v>2</v>
      </c>
      <c r="AP318" s="2">
        <f>IF(抽出データ!BF318-2&lt;0,0,抽出データ!BF318-2)</f>
        <v>1</v>
      </c>
      <c r="AQ318" s="2">
        <f>IF(抽出データ!BG318-2&lt;0,0,抽出データ!BG318-2)</f>
        <v>2</v>
      </c>
      <c r="AR318" s="2">
        <f>IF(抽出データ!BH318-2&lt;0,0,抽出データ!BH318-2)</f>
        <v>1</v>
      </c>
      <c r="AS318" s="2">
        <f t="shared" si="73"/>
        <v>0</v>
      </c>
      <c r="AT318" s="2">
        <f>IF(抽出データ!DB318-2&lt;=0,1,2)</f>
        <v>2</v>
      </c>
      <c r="AU318" s="2">
        <f>IF(抽出データ!DD318-2&lt;0,0,抽出データ!DD318-2)</f>
        <v>1</v>
      </c>
      <c r="AV318" s="2">
        <f>IF(抽出データ!DE318-2&lt;0,0,抽出データ!DE318-2)</f>
        <v>1</v>
      </c>
      <c r="AW318" s="2">
        <f>IF(抽出データ!DF318-2&lt;0,0,IF(抽出データ!DF318&gt;3,2,1))</f>
        <v>2</v>
      </c>
      <c r="AX318" s="2">
        <f>IF(抽出データ!DG318-2&lt;=0,1,2)</f>
        <v>2</v>
      </c>
      <c r="AY318" s="8">
        <v>4</v>
      </c>
      <c r="AZ318" s="2">
        <v>3</v>
      </c>
      <c r="BA318" s="2">
        <v>3</v>
      </c>
      <c r="BI318" s="4" t="s">
        <v>445</v>
      </c>
      <c r="BJ318" s="2">
        <v>2</v>
      </c>
      <c r="BL318" s="2">
        <v>3</v>
      </c>
      <c r="BO318" s="2">
        <v>4</v>
      </c>
      <c r="BP318" s="2">
        <v>3</v>
      </c>
      <c r="BQ318" s="2">
        <v>4</v>
      </c>
      <c r="BR318" s="2">
        <v>5</v>
      </c>
      <c r="BS318" s="2">
        <v>4</v>
      </c>
      <c r="BT318" s="2">
        <v>4</v>
      </c>
      <c r="BV318" s="2">
        <f t="shared" si="74"/>
        <v>63.5</v>
      </c>
      <c r="BW318" s="2">
        <f t="shared" si="75"/>
        <v>26</v>
      </c>
      <c r="BX318" s="2">
        <f t="shared" si="76"/>
        <v>11</v>
      </c>
      <c r="BY318" s="2">
        <f t="shared" si="77"/>
        <v>21</v>
      </c>
      <c r="BZ318" s="2">
        <f t="shared" si="78"/>
        <v>32</v>
      </c>
      <c r="CA318" s="2">
        <f t="shared" si="79"/>
        <v>15</v>
      </c>
      <c r="CB318" s="2">
        <f t="shared" si="80"/>
        <v>12</v>
      </c>
      <c r="CC318" s="2">
        <f t="shared" si="81"/>
        <v>13</v>
      </c>
      <c r="CD318" s="2">
        <f t="shared" si="82"/>
        <v>24</v>
      </c>
      <c r="CE318" s="2">
        <f t="shared" si="83"/>
        <v>17</v>
      </c>
      <c r="CF318" s="2">
        <f t="shared" si="84"/>
        <v>12</v>
      </c>
      <c r="CG318" s="2">
        <f t="shared" si="85"/>
        <v>17</v>
      </c>
      <c r="CH318" s="2">
        <f t="shared" si="89"/>
        <v>7</v>
      </c>
      <c r="CI318" s="2">
        <f t="shared" si="86"/>
        <v>12</v>
      </c>
      <c r="CJ318" s="2">
        <f t="shared" si="87"/>
        <v>23.5</v>
      </c>
      <c r="CK318" s="2">
        <f>55+IF(抽出データ!BJ318=1,60,0)+IF(抽出データ!BK318=1,25,0)+IF(抽出データ!BM318=1,5,0)+IF(抽出データ!BL318=1,5,0)+IF(抽出データ!BN318=1,5,0)</f>
        <v>80</v>
      </c>
      <c r="CL318" s="2">
        <f>(80+IF(抽出データ!BR318=1,12,0)+IF(SUM(抽出データ!BS318:BV318,抽出データ!CB318)&gt;1,22,IF(SUM(抽出データ!BS318:BV318,抽出データ!CB318)=1,11,0)))</f>
        <v>102</v>
      </c>
      <c r="CM318" s="2">
        <f>80+IF(抽出データ!CH318=1,40,0)+IF(抽出データ!CI318=1,20,0)+IF(抽出データ!CJ318=1,20,0)</f>
        <v>100</v>
      </c>
      <c r="CN318" s="2">
        <f>80+IF(抽出データ!CN318=1,10,0)+IF(抽出データ!CO318=1,5,0)+IF(抽出データ!CP318=1,10,0)+12</f>
        <v>97</v>
      </c>
      <c r="CO318" s="2">
        <f>IF(SUM(抽出データ!CT318:CW318)&gt;0,120,100)</f>
        <v>120</v>
      </c>
      <c r="CQ318" s="2">
        <f t="shared" si="88"/>
        <v>93.3</v>
      </c>
    </row>
    <row r="319" spans="1:95">
      <c r="A319" s="2">
        <v>2001</v>
      </c>
      <c r="B319" s="2">
        <v>1200</v>
      </c>
      <c r="C319" s="2">
        <v>1</v>
      </c>
      <c r="D319" s="2">
        <f t="shared" si="72"/>
        <v>1200</v>
      </c>
      <c r="E319" s="4" t="s">
        <v>138</v>
      </c>
      <c r="F319" s="2">
        <f>IF(抽出データ!S319-2&lt;0,0,抽出データ!S319-2)</f>
        <v>0</v>
      </c>
      <c r="G319" s="2">
        <f>IF(抽出データ!T319-2&lt;0,0,抽出データ!T319-2)</f>
        <v>1</v>
      </c>
      <c r="H319" s="2">
        <f>IF(抽出データ!U319-2&lt;0,0,抽出データ!U319-2)</f>
        <v>1</v>
      </c>
      <c r="I319" s="2">
        <f>IF(抽出データ!V319-2&lt;0,0,抽出データ!V319-2)</f>
        <v>0</v>
      </c>
      <c r="J319" s="2">
        <f>MIN(2,IF(抽出データ!W319-2&lt;0,0,抽出データ!W319-2))</f>
        <v>2</v>
      </c>
      <c r="K319" s="2">
        <f>IF(抽出データ!X319-2&lt;0,0,抽出データ!X319-2)</f>
        <v>1</v>
      </c>
      <c r="L319" s="2">
        <f>IF(抽出データ!Y319-2&lt;0,0,抽出データ!Y319-2)</f>
        <v>0</v>
      </c>
      <c r="M319" s="2">
        <f>IF(抽出データ!Z319-2&lt;0,0,抽出データ!Z319-2)</f>
        <v>0</v>
      </c>
      <c r="N319" s="2">
        <f>IF(抽出データ!AB319-2&lt;0,0,抽出データ!AB319-2)</f>
        <v>0</v>
      </c>
      <c r="O319" s="2">
        <f>IF(抽出データ!AC319-2&lt;0,0,抽出データ!AC319-2)</f>
        <v>0</v>
      </c>
      <c r="P319" s="2">
        <f>IF(抽出データ!AD319-2&lt;0,0,抽出データ!AD319-2)</f>
        <v>1</v>
      </c>
      <c r="Q319" s="2">
        <f>IF(抽出データ!AE319-2&lt;0,0,抽出データ!AE319-2)</f>
        <v>1</v>
      </c>
      <c r="R319" s="2">
        <f>IF(抽出データ!AF319-2&lt;0,0,抽出データ!AF319-2)</f>
        <v>1</v>
      </c>
      <c r="S319" s="2">
        <f>IF(抽出データ!AG319-2&lt;0,0,抽出データ!AG319-2)</f>
        <v>1</v>
      </c>
      <c r="T319" s="2">
        <f>IF(抽出データ!AH319-2&lt;0,0,抽出データ!AH319-2)</f>
        <v>0</v>
      </c>
      <c r="U319" s="2">
        <f>IF(抽出データ!AI319-2&lt;0,0,抽出データ!AI319-2)</f>
        <v>1</v>
      </c>
      <c r="V319" s="2">
        <f>IF(抽出データ!AJ319-2&lt;0,0,抽出データ!AJ319-2)</f>
        <v>0</v>
      </c>
      <c r="W319" s="2">
        <f>IF(抽出データ!AK319-2&lt;0,0,抽出データ!AK319-2)</f>
        <v>0</v>
      </c>
      <c r="X319" s="2">
        <f>IF(抽出データ!AL319-2&lt;0,0,抽出データ!AL319-2)</f>
        <v>1</v>
      </c>
      <c r="Y319" s="2">
        <f>IF(抽出データ!AM319-2&lt;0,0,抽出データ!AM319-2)</f>
        <v>1</v>
      </c>
      <c r="Z319" s="2">
        <f>IF(抽出データ!AN319-2&lt;0,0,抽出データ!AN319-2)</f>
        <v>1</v>
      </c>
      <c r="AA319" s="2">
        <f>IF(抽出データ!AO319-2&lt;0,0,抽出データ!AO319-2)</f>
        <v>0</v>
      </c>
      <c r="AB319" s="2">
        <f>IF(抽出データ!AP319-2&lt;0,0,抽出データ!AP319-2)</f>
        <v>1</v>
      </c>
      <c r="AC319" s="2">
        <f>IF(抽出データ!AQ319-2&lt;0,0,抽出データ!AQ319-2)</f>
        <v>1</v>
      </c>
      <c r="AD319" s="2">
        <f>IF(抽出データ!AR319-2&lt;=0,1,2)</f>
        <v>2</v>
      </c>
      <c r="AE319" s="2">
        <f>IF(抽出データ!AS319-2&lt;=0,1,2)</f>
        <v>2</v>
      </c>
      <c r="AF319" s="2">
        <f>IF(抽出データ!AT319-2&lt;=0,1,2)</f>
        <v>2</v>
      </c>
      <c r="AG319" s="2">
        <f>IF(抽出データ!AU319-2&lt;=0,1,2)</f>
        <v>2</v>
      </c>
      <c r="AH319" s="2">
        <f>IF(抽出データ!AV319-2&lt;=0,1,2)</f>
        <v>2</v>
      </c>
      <c r="AI319" s="2">
        <f>IF(抽出データ!AW319-2&lt;=0,1,2)</f>
        <v>2</v>
      </c>
      <c r="AJ319" s="2">
        <f>IF(抽出データ!AX319-2&lt;=0,1,2)</f>
        <v>1</v>
      </c>
      <c r="AK319" s="2">
        <f>IF(抽出データ!AY319-2&lt;=0,1,2)</f>
        <v>2</v>
      </c>
      <c r="AL319" s="2">
        <f>IF(抽出データ!AZ319-2&lt;0,0,抽出データ!AZ319-2)</f>
        <v>1</v>
      </c>
      <c r="AM319" s="2">
        <f>IF(抽出データ!BB319-2&lt;0,0,抽出データ!BB319-2)</f>
        <v>1</v>
      </c>
      <c r="AN319" s="2">
        <f>IF(抽出データ!BD319-2&lt;0,0,抽出データ!BD319-2)</f>
        <v>1</v>
      </c>
      <c r="AO319" s="2">
        <f>MIN(2,IF(抽出データ!BE319-2&lt;0,0,抽出データ!BE319-2))</f>
        <v>1</v>
      </c>
      <c r="AP319" s="2">
        <f>IF(抽出データ!BF319-2&lt;0,0,抽出データ!BF319-2)</f>
        <v>1</v>
      </c>
      <c r="AQ319" s="2">
        <f>IF(抽出データ!BG319-2&lt;0,0,抽出データ!BG319-2)</f>
        <v>1</v>
      </c>
      <c r="AR319" s="2">
        <f>IF(抽出データ!BH319-2&lt;0,0,抽出データ!BH319-2)</f>
        <v>1</v>
      </c>
      <c r="AS319" s="2">
        <f t="shared" si="73"/>
        <v>0</v>
      </c>
      <c r="AT319" s="2">
        <f>IF(抽出データ!DB319-2&lt;=0,1,2)</f>
        <v>1</v>
      </c>
      <c r="AU319" s="2">
        <f>IF(抽出データ!DD319-2&lt;0,0,抽出データ!DD319-2)</f>
        <v>1</v>
      </c>
      <c r="AV319" s="2">
        <f>IF(抽出データ!DE319-2&lt;0,0,抽出データ!DE319-2)</f>
        <v>1</v>
      </c>
      <c r="AW319" s="2">
        <f>IF(抽出データ!DF319-2&lt;0,0,IF(抽出データ!DF319&gt;3,2,1))</f>
        <v>1</v>
      </c>
      <c r="AX319" s="2">
        <f>IF(抽出データ!DG319-2&lt;=0,1,2)</f>
        <v>2</v>
      </c>
      <c r="AY319" s="8">
        <v>2</v>
      </c>
      <c r="AZ319" s="2">
        <v>3</v>
      </c>
      <c r="BA319" s="2">
        <v>2</v>
      </c>
      <c r="BB319" s="2">
        <v>0</v>
      </c>
      <c r="BC319" s="2">
        <v>0</v>
      </c>
      <c r="BD319" s="2">
        <v>1</v>
      </c>
      <c r="BE319" s="2">
        <v>0</v>
      </c>
      <c r="BF319" s="2">
        <v>0</v>
      </c>
      <c r="BG319" s="2">
        <v>0</v>
      </c>
      <c r="BH319" s="2">
        <v>0</v>
      </c>
      <c r="BI319" s="4" t="s">
        <v>445</v>
      </c>
      <c r="BJ319" s="2">
        <v>1</v>
      </c>
      <c r="BK319" s="2">
        <v>80</v>
      </c>
      <c r="BL319" s="2">
        <v>1</v>
      </c>
      <c r="BM319" s="2">
        <v>5000</v>
      </c>
      <c r="BO319" s="2">
        <v>2</v>
      </c>
      <c r="BP319" s="2">
        <v>2</v>
      </c>
      <c r="BQ319" s="2">
        <v>3</v>
      </c>
      <c r="BR319" s="2">
        <v>3</v>
      </c>
      <c r="BS319" s="2">
        <v>3</v>
      </c>
      <c r="BT319" s="2">
        <v>3</v>
      </c>
      <c r="BV319" s="2">
        <f t="shared" si="74"/>
        <v>45.5</v>
      </c>
      <c r="BW319" s="2">
        <f t="shared" si="75"/>
        <v>15</v>
      </c>
      <c r="BX319" s="2">
        <f t="shared" si="76"/>
        <v>10</v>
      </c>
      <c r="BY319" s="2">
        <f t="shared" si="77"/>
        <v>16</v>
      </c>
      <c r="BZ319" s="2">
        <f t="shared" si="78"/>
        <v>26</v>
      </c>
      <c r="CA319" s="2">
        <f t="shared" si="79"/>
        <v>7</v>
      </c>
      <c r="CB319" s="2">
        <f t="shared" si="80"/>
        <v>9</v>
      </c>
      <c r="CC319" s="2">
        <f t="shared" si="81"/>
        <v>7</v>
      </c>
      <c r="CD319" s="2">
        <f t="shared" si="82"/>
        <v>19</v>
      </c>
      <c r="CE319" s="2">
        <f t="shared" si="83"/>
        <v>15</v>
      </c>
      <c r="CF319" s="2">
        <f t="shared" si="84"/>
        <v>12</v>
      </c>
      <c r="CG319" s="2">
        <f t="shared" si="85"/>
        <v>12</v>
      </c>
      <c r="CH319" s="2">
        <f t="shared" si="89"/>
        <v>5</v>
      </c>
      <c r="CI319" s="2">
        <f t="shared" si="86"/>
        <v>9</v>
      </c>
      <c r="CJ319" s="2">
        <f t="shared" si="87"/>
        <v>14.5</v>
      </c>
      <c r="CK319" s="2">
        <f>55+IF(抽出データ!BJ319=1,60,0)+IF(抽出データ!BK319=1,25,0)+IF(抽出データ!BM319=1,5,0)+IF(抽出データ!BL319=1,5,0)+IF(抽出データ!BN319=1,5,0)</f>
        <v>60</v>
      </c>
      <c r="CL319" s="2">
        <f>(80+IF(抽出データ!BR319=1,12,0)+IF(SUM(抽出データ!BS319:BV319,抽出データ!CB319)&gt;1,22,IF(SUM(抽出データ!BS319:BV319,抽出データ!CB319)=1,11,0)))</f>
        <v>102</v>
      </c>
      <c r="CM319" s="2">
        <f>80+IF(抽出データ!CH319=1,40,0)+IF(抽出データ!CI319=1,20,0)+IF(抽出データ!CJ319=1,20,0)</f>
        <v>100</v>
      </c>
      <c r="CN319" s="2">
        <f>80+IF(抽出データ!CN319=1,10,0)+IF(抽出データ!CO319=1,5,0)+IF(抽出データ!CP319=1,10,0)+12</f>
        <v>97</v>
      </c>
      <c r="CO319" s="2">
        <f>IF(SUM(抽出データ!CT319:CW319)&gt;0,120,100)</f>
        <v>120</v>
      </c>
      <c r="CQ319" s="2">
        <f t="shared" si="88"/>
        <v>85.3</v>
      </c>
    </row>
    <row r="320" spans="1:95">
      <c r="A320" s="2">
        <v>1987</v>
      </c>
      <c r="B320" s="2">
        <v>300</v>
      </c>
      <c r="C320" s="2">
        <v>2</v>
      </c>
      <c r="D320" s="2">
        <f t="shared" si="72"/>
        <v>150</v>
      </c>
      <c r="E320" s="4" t="s">
        <v>272</v>
      </c>
      <c r="F320" s="2">
        <f>IF(抽出データ!S320-2&lt;0,0,抽出データ!S320-2)</f>
        <v>2</v>
      </c>
      <c r="G320" s="2">
        <f>IF(抽出データ!T320-2&lt;0,0,抽出データ!T320-2)</f>
        <v>0</v>
      </c>
      <c r="H320" s="2">
        <f>IF(抽出データ!U320-2&lt;0,0,抽出データ!U320-2)</f>
        <v>1</v>
      </c>
      <c r="I320" s="2">
        <f>IF(抽出データ!V320-2&lt;0,0,抽出データ!V320-2)</f>
        <v>2</v>
      </c>
      <c r="J320" s="2">
        <f>MIN(2,IF(抽出データ!W320-2&lt;0,0,抽出データ!W320-2))</f>
        <v>0</v>
      </c>
      <c r="K320" s="2">
        <f>IF(抽出データ!X320-2&lt;0,0,抽出データ!X320-2)</f>
        <v>0</v>
      </c>
      <c r="L320" s="2">
        <f>IF(抽出データ!Y320-2&lt;0,0,抽出データ!Y320-2)</f>
        <v>0</v>
      </c>
      <c r="M320" s="2">
        <f>IF(抽出データ!Z320-2&lt;0,0,抽出データ!Z320-2)</f>
        <v>0</v>
      </c>
      <c r="N320" s="2">
        <f>IF(抽出データ!AB320-2&lt;0,0,抽出データ!AB320-2)</f>
        <v>0</v>
      </c>
      <c r="O320" s="2">
        <f>IF(抽出データ!AC320-2&lt;0,0,抽出データ!AC320-2)</f>
        <v>2</v>
      </c>
      <c r="P320" s="2">
        <f>IF(抽出データ!AD320-2&lt;0,0,抽出データ!AD320-2)</f>
        <v>0</v>
      </c>
      <c r="Q320" s="2">
        <f>IF(抽出データ!AE320-2&lt;0,0,抽出データ!AE320-2)</f>
        <v>2</v>
      </c>
      <c r="R320" s="2">
        <f>IF(抽出データ!AF320-2&lt;0,0,抽出データ!AF320-2)</f>
        <v>0</v>
      </c>
      <c r="S320" s="2">
        <f>IF(抽出データ!AG320-2&lt;0,0,抽出データ!AG320-2)</f>
        <v>1</v>
      </c>
      <c r="T320" s="2">
        <f>IF(抽出データ!AH320-2&lt;0,0,抽出データ!AH320-2)</f>
        <v>1</v>
      </c>
      <c r="U320" s="2">
        <f>IF(抽出データ!AI320-2&lt;0,0,抽出データ!AI320-2)</f>
        <v>1</v>
      </c>
      <c r="V320" s="2">
        <f>IF(抽出データ!AJ320-2&lt;0,0,抽出データ!AJ320-2)</f>
        <v>0</v>
      </c>
      <c r="W320" s="2">
        <f>IF(抽出データ!AK320-2&lt;0,0,抽出データ!AK320-2)</f>
        <v>1</v>
      </c>
      <c r="X320" s="2">
        <f>IF(抽出データ!AL320-2&lt;0,0,抽出データ!AL320-2)</f>
        <v>2</v>
      </c>
      <c r="Y320" s="2">
        <f>IF(抽出データ!AM320-2&lt;0,0,抽出データ!AM320-2)</f>
        <v>1</v>
      </c>
      <c r="Z320" s="2">
        <f>IF(抽出データ!AN320-2&lt;0,0,抽出データ!AN320-2)</f>
        <v>0</v>
      </c>
      <c r="AA320" s="2">
        <f>IF(抽出データ!AO320-2&lt;0,0,抽出データ!AO320-2)</f>
        <v>2</v>
      </c>
      <c r="AB320" s="2">
        <f>IF(抽出データ!AP320-2&lt;0,0,抽出データ!AP320-2)</f>
        <v>0</v>
      </c>
      <c r="AC320" s="2">
        <f>IF(抽出データ!AQ320-2&lt;0,0,抽出データ!AQ320-2)</f>
        <v>1</v>
      </c>
      <c r="AD320" s="2">
        <f>IF(抽出データ!AR320-2&lt;=0,1,2)</f>
        <v>1</v>
      </c>
      <c r="AE320" s="2">
        <f>IF(抽出データ!AS320-2&lt;=0,1,2)</f>
        <v>1</v>
      </c>
      <c r="AF320" s="2">
        <f>IF(抽出データ!AT320-2&lt;=0,1,2)</f>
        <v>1</v>
      </c>
      <c r="AG320" s="2">
        <f>IF(抽出データ!AU320-2&lt;=0,1,2)</f>
        <v>1</v>
      </c>
      <c r="AH320" s="2">
        <f>IF(抽出データ!AV320-2&lt;=0,1,2)</f>
        <v>1</v>
      </c>
      <c r="AI320" s="2">
        <f>IF(抽出データ!AW320-2&lt;=0,1,2)</f>
        <v>1</v>
      </c>
      <c r="AJ320" s="2">
        <f>IF(抽出データ!AX320-2&lt;=0,1,2)</f>
        <v>1</v>
      </c>
      <c r="AK320" s="2">
        <f>IF(抽出データ!AY320-2&lt;=0,1,2)</f>
        <v>1</v>
      </c>
      <c r="AL320" s="2">
        <f>IF(抽出データ!AZ320-2&lt;0,0,抽出データ!AZ320-2)</f>
        <v>0</v>
      </c>
      <c r="AM320" s="2">
        <f>IF(抽出データ!BB320-2&lt;0,0,抽出データ!BB320-2)</f>
        <v>0</v>
      </c>
      <c r="AN320" s="2">
        <f>IF(抽出データ!BD320-2&lt;0,0,抽出データ!BD320-2)</f>
        <v>0</v>
      </c>
      <c r="AO320" s="2">
        <f>MIN(2,IF(抽出データ!BE320-2&lt;0,0,抽出データ!BE320-2))</f>
        <v>0</v>
      </c>
      <c r="AP320" s="2">
        <f>IF(抽出データ!BF320-2&lt;0,0,抽出データ!BF320-2)</f>
        <v>0</v>
      </c>
      <c r="AQ320" s="2">
        <f>IF(抽出データ!BG320-2&lt;0,0,抽出データ!BG320-2)</f>
        <v>1</v>
      </c>
      <c r="AR320" s="2">
        <f>IF(抽出データ!BH320-2&lt;0,0,抽出データ!BH320-2)</f>
        <v>1</v>
      </c>
      <c r="AS320" s="2">
        <f t="shared" si="73"/>
        <v>0</v>
      </c>
      <c r="AT320" s="2">
        <f>IF(抽出データ!DB320-2&lt;=0,1,2)</f>
        <v>1</v>
      </c>
      <c r="AU320" s="2">
        <f>IF(抽出データ!DD320-2&lt;0,0,抽出データ!DD320-2)</f>
        <v>0</v>
      </c>
      <c r="AV320" s="2">
        <f>IF(抽出データ!DE320-2&lt;0,0,抽出データ!DE320-2)</f>
        <v>2</v>
      </c>
      <c r="AW320" s="2">
        <f>IF(抽出データ!DF320-2&lt;0,0,IF(抽出データ!DF320&gt;3,2,1))</f>
        <v>2</v>
      </c>
      <c r="AX320" s="2">
        <f>IF(抽出データ!DG320-2&lt;=0,1,2)</f>
        <v>2</v>
      </c>
      <c r="AY320" s="8">
        <v>3</v>
      </c>
      <c r="AZ320" s="2">
        <v>2</v>
      </c>
      <c r="BA320" s="2">
        <v>2</v>
      </c>
      <c r="BB320" s="2">
        <v>0</v>
      </c>
      <c r="BC320" s="2">
        <v>1</v>
      </c>
      <c r="BD320" s="2">
        <v>1</v>
      </c>
      <c r="BE320" s="2">
        <v>1</v>
      </c>
      <c r="BF320" s="2">
        <v>1</v>
      </c>
      <c r="BG320" s="2">
        <v>1</v>
      </c>
      <c r="BH320" s="2">
        <v>0</v>
      </c>
      <c r="BI320" s="4" t="s">
        <v>445</v>
      </c>
      <c r="BJ320" s="2">
        <v>1</v>
      </c>
      <c r="BK320" s="2">
        <v>60</v>
      </c>
      <c r="BL320" s="2">
        <v>1</v>
      </c>
      <c r="BM320" s="2">
        <v>5000</v>
      </c>
      <c r="BO320" s="2">
        <v>4</v>
      </c>
      <c r="BP320" s="2">
        <v>4</v>
      </c>
      <c r="BQ320" s="2">
        <v>3</v>
      </c>
      <c r="BR320" s="2">
        <v>3</v>
      </c>
      <c r="BS320" s="2">
        <v>2</v>
      </c>
      <c r="BT320" s="2">
        <v>2</v>
      </c>
      <c r="BV320" s="2">
        <f t="shared" si="74"/>
        <v>36</v>
      </c>
      <c r="BW320" s="2">
        <f t="shared" si="75"/>
        <v>17</v>
      </c>
      <c r="BX320" s="2">
        <f t="shared" si="76"/>
        <v>7</v>
      </c>
      <c r="BY320" s="2">
        <f t="shared" si="77"/>
        <v>10</v>
      </c>
      <c r="BZ320" s="2">
        <f t="shared" si="78"/>
        <v>22</v>
      </c>
      <c r="CA320" s="2">
        <f t="shared" si="79"/>
        <v>5</v>
      </c>
      <c r="CB320" s="2">
        <f t="shared" si="80"/>
        <v>7</v>
      </c>
      <c r="CC320" s="2">
        <f t="shared" si="81"/>
        <v>9</v>
      </c>
      <c r="CD320" s="2">
        <f t="shared" si="82"/>
        <v>15</v>
      </c>
      <c r="CE320" s="2">
        <f t="shared" si="83"/>
        <v>12</v>
      </c>
      <c r="CF320" s="2">
        <f t="shared" si="84"/>
        <v>6</v>
      </c>
      <c r="CG320" s="2">
        <f t="shared" si="85"/>
        <v>14</v>
      </c>
      <c r="CH320" s="2">
        <f t="shared" si="89"/>
        <v>7</v>
      </c>
      <c r="CI320" s="2">
        <f t="shared" si="86"/>
        <v>5</v>
      </c>
      <c r="CJ320" s="2">
        <f t="shared" si="87"/>
        <v>12</v>
      </c>
      <c r="CK320" s="2">
        <f>55+IF(抽出データ!BJ320=1,60,0)+IF(抽出データ!BK320=1,25,0)+IF(抽出データ!BM320=1,5,0)+IF(抽出データ!BL320=1,5,0)+IF(抽出データ!BN320=1,5,0)</f>
        <v>55</v>
      </c>
      <c r="CL320" s="2">
        <f>(80+IF(抽出データ!BR320=1,12,0)+IF(SUM(抽出データ!BS320:BV320,抽出データ!CB320)&gt;1,22,IF(SUM(抽出データ!BS320:BV320,抽出データ!CB320)=1,11,0)))</f>
        <v>80</v>
      </c>
      <c r="CM320" s="2">
        <f>80+IF(抽出データ!CH320=1,40,0)+IF(抽出データ!CI320=1,20,0)+IF(抽出データ!CJ320=1,20,0)</f>
        <v>80</v>
      </c>
      <c r="CN320" s="2">
        <f>80+IF(抽出データ!CN320=1,10,0)+IF(抽出データ!CO320=1,5,0)+IF(抽出データ!CP320=1,10,0)+12</f>
        <v>92</v>
      </c>
      <c r="CO320" s="2">
        <f>IF(SUM(抽出データ!CT320:CW320)&gt;0,120,100)</f>
        <v>100</v>
      </c>
      <c r="CQ320" s="2">
        <f t="shared" si="88"/>
        <v>72.2</v>
      </c>
    </row>
    <row r="321" spans="1:95">
      <c r="A321" s="2">
        <v>2005</v>
      </c>
      <c r="B321" s="2">
        <v>260</v>
      </c>
      <c r="C321" s="2">
        <v>2</v>
      </c>
      <c r="D321" s="2">
        <f t="shared" si="72"/>
        <v>130</v>
      </c>
      <c r="E321" s="4" t="s">
        <v>184</v>
      </c>
      <c r="F321" s="2">
        <f>IF(抽出データ!S321-2&lt;0,0,抽出データ!S321-2)</f>
        <v>2</v>
      </c>
      <c r="G321" s="2">
        <f>IF(抽出データ!T321-2&lt;0,0,抽出データ!T321-2)</f>
        <v>2</v>
      </c>
      <c r="H321" s="2">
        <f>IF(抽出データ!U321-2&lt;0,0,抽出データ!U321-2)</f>
        <v>2</v>
      </c>
      <c r="I321" s="2">
        <f>IF(抽出データ!V321-2&lt;0,0,抽出データ!V321-2)</f>
        <v>2</v>
      </c>
      <c r="J321" s="2">
        <f>MIN(2,IF(抽出データ!W321-2&lt;0,0,抽出データ!W321-2))</f>
        <v>0</v>
      </c>
      <c r="K321" s="2">
        <f>IF(抽出データ!X321-2&lt;0,0,抽出データ!X321-2)</f>
        <v>0</v>
      </c>
      <c r="L321" s="2">
        <f>IF(抽出データ!Y321-2&lt;0,0,抽出データ!Y321-2)</f>
        <v>0</v>
      </c>
      <c r="M321" s="2">
        <f>IF(抽出データ!Z321-2&lt;0,0,抽出データ!Z321-2)</f>
        <v>0</v>
      </c>
      <c r="N321" s="2">
        <f>IF(抽出データ!AB321-2&lt;0,0,抽出データ!AB321-2)</f>
        <v>1</v>
      </c>
      <c r="O321" s="2">
        <f>IF(抽出データ!AC321-2&lt;0,0,抽出データ!AC321-2)</f>
        <v>2</v>
      </c>
      <c r="P321" s="2">
        <f>IF(抽出データ!AD321-2&lt;0,0,抽出データ!AD321-2)</f>
        <v>2</v>
      </c>
      <c r="Q321" s="2">
        <f>IF(抽出データ!AE321-2&lt;0,0,抽出データ!AE321-2)</f>
        <v>2</v>
      </c>
      <c r="R321" s="2">
        <f>IF(抽出データ!AF321-2&lt;0,0,抽出データ!AF321-2)</f>
        <v>1</v>
      </c>
      <c r="S321" s="2">
        <f>IF(抽出データ!AG321-2&lt;0,0,抽出データ!AG321-2)</f>
        <v>1</v>
      </c>
      <c r="T321" s="2">
        <f>IF(抽出データ!AH321-2&lt;0,0,抽出データ!AH321-2)</f>
        <v>2</v>
      </c>
      <c r="U321" s="2">
        <f>IF(抽出データ!AI321-2&lt;0,0,抽出データ!AI321-2)</f>
        <v>2</v>
      </c>
      <c r="V321" s="2">
        <f>IF(抽出データ!AJ321-2&lt;0,0,抽出データ!AJ321-2)</f>
        <v>1</v>
      </c>
      <c r="W321" s="2">
        <f>IF(抽出データ!AK321-2&lt;0,0,抽出データ!AK321-2)</f>
        <v>2</v>
      </c>
      <c r="X321" s="2">
        <f>IF(抽出データ!AL321-2&lt;0,0,抽出データ!AL321-2)</f>
        <v>1</v>
      </c>
      <c r="Y321" s="2">
        <f>IF(抽出データ!AM321-2&lt;0,0,抽出データ!AM321-2)</f>
        <v>1</v>
      </c>
      <c r="Z321" s="2">
        <f>IF(抽出データ!AN321-2&lt;0,0,抽出データ!AN321-2)</f>
        <v>2</v>
      </c>
      <c r="AA321" s="2">
        <f>IF(抽出データ!AO321-2&lt;0,0,抽出データ!AO321-2)</f>
        <v>0</v>
      </c>
      <c r="AB321" s="2">
        <f>IF(抽出データ!AP321-2&lt;0,0,抽出データ!AP321-2)</f>
        <v>2</v>
      </c>
      <c r="AC321" s="2">
        <f>IF(抽出データ!AQ321-2&lt;0,0,抽出データ!AQ321-2)</f>
        <v>2</v>
      </c>
      <c r="AD321" s="2">
        <f>IF(抽出データ!AR321-2&lt;=0,1,2)</f>
        <v>1</v>
      </c>
      <c r="AE321" s="2">
        <f>IF(抽出データ!AS321-2&lt;=0,1,2)</f>
        <v>1</v>
      </c>
      <c r="AF321" s="2">
        <f>IF(抽出データ!AT321-2&lt;=0,1,2)</f>
        <v>1</v>
      </c>
      <c r="AG321" s="2">
        <f>IF(抽出データ!AU321-2&lt;=0,1,2)</f>
        <v>2</v>
      </c>
      <c r="AH321" s="2">
        <f>IF(抽出データ!AV321-2&lt;=0,1,2)</f>
        <v>1</v>
      </c>
      <c r="AI321" s="2">
        <f>IF(抽出データ!AW321-2&lt;=0,1,2)</f>
        <v>2</v>
      </c>
      <c r="AJ321" s="2">
        <f>IF(抽出データ!AX321-2&lt;=0,1,2)</f>
        <v>1</v>
      </c>
      <c r="AK321" s="2">
        <f>IF(抽出データ!AY321-2&lt;=0,1,2)</f>
        <v>2</v>
      </c>
      <c r="AL321" s="2">
        <f>IF(抽出データ!AZ321-2&lt;0,0,抽出データ!AZ321-2)</f>
        <v>1</v>
      </c>
      <c r="AM321" s="2">
        <f>IF(抽出データ!BB321-2&lt;0,0,抽出データ!BB321-2)</f>
        <v>0</v>
      </c>
      <c r="AN321" s="2">
        <f>IF(抽出データ!BD321-2&lt;0,0,抽出データ!BD321-2)</f>
        <v>0</v>
      </c>
      <c r="AO321" s="2">
        <f>MIN(2,IF(抽出データ!BE321-2&lt;0,0,抽出データ!BE321-2))</f>
        <v>0</v>
      </c>
      <c r="AP321" s="2">
        <f>IF(抽出データ!BF321-2&lt;0,0,抽出データ!BF321-2)</f>
        <v>1</v>
      </c>
      <c r="AQ321" s="2">
        <f>IF(抽出データ!BG321-2&lt;0,0,抽出データ!BG321-2)</f>
        <v>1</v>
      </c>
      <c r="AR321" s="2">
        <f>IF(抽出データ!BH321-2&lt;0,0,抽出データ!BH321-2)</f>
        <v>1</v>
      </c>
      <c r="AS321" s="2">
        <f t="shared" si="73"/>
        <v>0</v>
      </c>
      <c r="AT321" s="2">
        <f>IF(抽出データ!DB321-2&lt;=0,1,2)</f>
        <v>1</v>
      </c>
      <c r="AU321" s="2">
        <f>IF(抽出データ!DD321-2&lt;0,0,抽出データ!DD321-2)</f>
        <v>1</v>
      </c>
      <c r="AV321" s="2">
        <f>IF(抽出データ!DE321-2&lt;0,0,抽出データ!DE321-2)</f>
        <v>1</v>
      </c>
      <c r="AW321" s="2">
        <f>IF(抽出データ!DF321-2&lt;0,0,IF(抽出データ!DF321&gt;3,2,1))</f>
        <v>1</v>
      </c>
      <c r="AX321" s="2">
        <f>IF(抽出データ!DG321-2&lt;=0,1,2)</f>
        <v>1</v>
      </c>
      <c r="AY321" s="8">
        <v>4</v>
      </c>
      <c r="AZ321" s="2">
        <v>3</v>
      </c>
      <c r="BA321" s="2">
        <v>3</v>
      </c>
      <c r="BI321" s="4" t="s">
        <v>445</v>
      </c>
      <c r="BJ321" s="2">
        <v>1</v>
      </c>
      <c r="BK321" s="2">
        <v>100</v>
      </c>
      <c r="BL321" s="2">
        <v>1</v>
      </c>
      <c r="BM321" s="2">
        <v>6000</v>
      </c>
      <c r="BO321" s="2">
        <v>4</v>
      </c>
      <c r="BP321" s="2">
        <v>4</v>
      </c>
      <c r="BQ321" s="2">
        <v>3</v>
      </c>
      <c r="BR321" s="2">
        <v>5</v>
      </c>
      <c r="BS321" s="2">
        <v>4</v>
      </c>
      <c r="BT321" s="2">
        <v>3</v>
      </c>
      <c r="BV321" s="2">
        <f t="shared" si="74"/>
        <v>54.5</v>
      </c>
      <c r="BW321" s="2">
        <f t="shared" si="75"/>
        <v>29</v>
      </c>
      <c r="BX321" s="2">
        <f t="shared" si="76"/>
        <v>9</v>
      </c>
      <c r="BY321" s="2">
        <f t="shared" si="77"/>
        <v>12</v>
      </c>
      <c r="BZ321" s="2">
        <f t="shared" si="78"/>
        <v>31</v>
      </c>
      <c r="CA321" s="2">
        <f t="shared" si="79"/>
        <v>16</v>
      </c>
      <c r="CB321" s="2">
        <f t="shared" si="80"/>
        <v>7</v>
      </c>
      <c r="CC321" s="2">
        <f t="shared" si="81"/>
        <v>16</v>
      </c>
      <c r="CD321" s="2">
        <f t="shared" si="82"/>
        <v>18</v>
      </c>
      <c r="CE321" s="2">
        <f t="shared" si="83"/>
        <v>18</v>
      </c>
      <c r="CF321" s="2">
        <f t="shared" si="84"/>
        <v>14</v>
      </c>
      <c r="CG321" s="2">
        <f t="shared" si="85"/>
        <v>22</v>
      </c>
      <c r="CH321" s="2">
        <f t="shared" si="89"/>
        <v>4</v>
      </c>
      <c r="CI321" s="2">
        <f t="shared" si="86"/>
        <v>6</v>
      </c>
      <c r="CJ321" s="2">
        <f t="shared" si="87"/>
        <v>22.5</v>
      </c>
      <c r="CK321" s="2">
        <f>55+IF(抽出データ!BJ321=1,60,0)+IF(抽出データ!BK321=1,25,0)+IF(抽出データ!BM321=1,5,0)+IF(抽出データ!BL321=1,5,0)+IF(抽出データ!BN321=1,5,0)</f>
        <v>55</v>
      </c>
      <c r="CL321" s="2">
        <f>(80+IF(抽出データ!BR321=1,12,0)+IF(SUM(抽出データ!BS321:BV321,抽出データ!CB321)&gt;1,22,IF(SUM(抽出データ!BS321:BV321,抽出データ!CB321)=1,11,0)))</f>
        <v>80</v>
      </c>
      <c r="CM321" s="2">
        <f>80+IF(抽出データ!CH321=1,40,0)+IF(抽出データ!CI321=1,20,0)+IF(抽出データ!CJ321=1,20,0)</f>
        <v>80</v>
      </c>
      <c r="CN321" s="2">
        <f>80+IF(抽出データ!CN321=1,10,0)+IF(抽出データ!CO321=1,5,0)+IF(抽出データ!CP321=1,10,0)+12</f>
        <v>97</v>
      </c>
      <c r="CO321" s="2">
        <f>IF(SUM(抽出データ!CT321:CW321)&gt;0,120,100)</f>
        <v>100</v>
      </c>
      <c r="CQ321" s="2">
        <f t="shared" si="88"/>
        <v>72.7</v>
      </c>
    </row>
    <row r="322" spans="1:95">
      <c r="A322" s="2">
        <v>1981</v>
      </c>
      <c r="B322" s="2">
        <v>382</v>
      </c>
      <c r="C322" s="2">
        <v>4</v>
      </c>
      <c r="D322" s="2">
        <f t="shared" si="72"/>
        <v>95.5</v>
      </c>
      <c r="E322" s="4" t="s">
        <v>27</v>
      </c>
      <c r="F322" s="2">
        <f>IF(抽出データ!S322-2&lt;0,0,抽出データ!S322-2)</f>
        <v>2</v>
      </c>
      <c r="G322" s="2">
        <f>IF(抽出データ!T322-2&lt;0,0,抽出データ!T322-2)</f>
        <v>1</v>
      </c>
      <c r="H322" s="2">
        <f>IF(抽出データ!U322-2&lt;0,0,抽出データ!U322-2)</f>
        <v>1</v>
      </c>
      <c r="I322" s="2">
        <f>IF(抽出データ!V322-2&lt;0,0,抽出データ!V322-2)</f>
        <v>1</v>
      </c>
      <c r="J322" s="2">
        <f>MIN(2,IF(抽出データ!W322-2&lt;0,0,抽出データ!W322-2))</f>
        <v>1</v>
      </c>
      <c r="K322" s="2">
        <f>IF(抽出データ!X322-2&lt;0,0,抽出データ!X322-2)</f>
        <v>2</v>
      </c>
      <c r="L322" s="2">
        <f>IF(抽出データ!Y322-2&lt;0,0,抽出データ!Y322-2)</f>
        <v>0</v>
      </c>
      <c r="M322" s="2">
        <f>IF(抽出データ!Z322-2&lt;0,0,抽出データ!Z322-2)</f>
        <v>0</v>
      </c>
      <c r="N322" s="2">
        <f>IF(抽出データ!AB322-2&lt;0,0,抽出データ!AB322-2)</f>
        <v>1</v>
      </c>
      <c r="O322" s="2">
        <f>IF(抽出データ!AC322-2&lt;0,0,抽出データ!AC322-2)</f>
        <v>1</v>
      </c>
      <c r="P322" s="2">
        <f>IF(抽出データ!AD322-2&lt;0,0,抽出データ!AD322-2)</f>
        <v>1</v>
      </c>
      <c r="Q322" s="2">
        <f>IF(抽出データ!AE322-2&lt;0,0,抽出データ!AE322-2)</f>
        <v>1</v>
      </c>
      <c r="R322" s="2">
        <f>IF(抽出データ!AF322-2&lt;0,0,抽出データ!AF322-2)</f>
        <v>1</v>
      </c>
      <c r="S322" s="2">
        <f>IF(抽出データ!AG322-2&lt;0,0,抽出データ!AG322-2)</f>
        <v>1</v>
      </c>
      <c r="T322" s="2">
        <f>IF(抽出データ!AH322-2&lt;0,0,抽出データ!AH322-2)</f>
        <v>1</v>
      </c>
      <c r="U322" s="2">
        <f>IF(抽出データ!AI322-2&lt;0,0,抽出データ!AI322-2)</f>
        <v>1</v>
      </c>
      <c r="V322" s="2">
        <f>IF(抽出データ!AJ322-2&lt;0,0,抽出データ!AJ322-2)</f>
        <v>1</v>
      </c>
      <c r="W322" s="2">
        <f>IF(抽出データ!AK322-2&lt;0,0,抽出データ!AK322-2)</f>
        <v>1</v>
      </c>
      <c r="X322" s="2">
        <f>IF(抽出データ!AL322-2&lt;0,0,抽出データ!AL322-2)</f>
        <v>0</v>
      </c>
      <c r="Y322" s="2">
        <f>IF(抽出データ!AM322-2&lt;0,0,抽出データ!AM322-2)</f>
        <v>1</v>
      </c>
      <c r="Z322" s="2">
        <f>IF(抽出データ!AN322-2&lt;0,0,抽出データ!AN322-2)</f>
        <v>0</v>
      </c>
      <c r="AA322" s="2">
        <f>IF(抽出データ!AO322-2&lt;0,0,抽出データ!AO322-2)</f>
        <v>0</v>
      </c>
      <c r="AB322" s="2">
        <f>IF(抽出データ!AP322-2&lt;0,0,抽出データ!AP322-2)</f>
        <v>1</v>
      </c>
      <c r="AC322" s="2">
        <f>IF(抽出データ!AQ322-2&lt;0,0,抽出データ!AQ322-2)</f>
        <v>1</v>
      </c>
      <c r="AD322" s="2">
        <f>IF(抽出データ!AR322-2&lt;=0,1,2)</f>
        <v>1</v>
      </c>
      <c r="AE322" s="2">
        <f>IF(抽出データ!AS322-2&lt;=0,1,2)</f>
        <v>1</v>
      </c>
      <c r="AF322" s="2">
        <f>IF(抽出データ!AT322-2&lt;=0,1,2)</f>
        <v>1</v>
      </c>
      <c r="AG322" s="2">
        <f>IF(抽出データ!AU322-2&lt;=0,1,2)</f>
        <v>1</v>
      </c>
      <c r="AH322" s="2">
        <f>IF(抽出データ!AV322-2&lt;=0,1,2)</f>
        <v>1</v>
      </c>
      <c r="AI322" s="2">
        <f>IF(抽出データ!AW322-2&lt;=0,1,2)</f>
        <v>1</v>
      </c>
      <c r="AJ322" s="2">
        <f>IF(抽出データ!AX322-2&lt;=0,1,2)</f>
        <v>1</v>
      </c>
      <c r="AK322" s="2">
        <f>IF(抽出データ!AY322-2&lt;=0,1,2)</f>
        <v>1</v>
      </c>
      <c r="AL322" s="2">
        <f>IF(抽出データ!AZ322-2&lt;0,0,抽出データ!AZ322-2)</f>
        <v>1</v>
      </c>
      <c r="AM322" s="2">
        <f>IF(抽出データ!BB322-2&lt;0,0,抽出データ!BB322-2)</f>
        <v>0</v>
      </c>
      <c r="AN322" s="2">
        <f>IF(抽出データ!BD322-2&lt;0,0,抽出データ!BD322-2)</f>
        <v>2</v>
      </c>
      <c r="AO322" s="2">
        <f>MIN(2,IF(抽出データ!BE322-2&lt;0,0,抽出データ!BE322-2))</f>
        <v>0</v>
      </c>
      <c r="AP322" s="2">
        <f>IF(抽出データ!BF322-2&lt;0,0,抽出データ!BF322-2)</f>
        <v>1</v>
      </c>
      <c r="AQ322" s="2">
        <f>IF(抽出データ!BG322-2&lt;0,0,抽出データ!BG322-2)</f>
        <v>1</v>
      </c>
      <c r="AR322" s="2">
        <f>IF(抽出データ!BH322-2&lt;0,0,抽出データ!BH322-2)</f>
        <v>1</v>
      </c>
      <c r="AS322" s="2">
        <f t="shared" si="73"/>
        <v>0</v>
      </c>
      <c r="AT322" s="2">
        <f>IF(抽出データ!DB322-2&lt;=0,1,2)</f>
        <v>1</v>
      </c>
      <c r="AU322" s="2">
        <f>IF(抽出データ!DD322-2&lt;0,0,抽出データ!DD322-2)</f>
        <v>1</v>
      </c>
      <c r="AV322" s="2">
        <f>IF(抽出データ!DE322-2&lt;0,0,抽出データ!DE322-2)</f>
        <v>1</v>
      </c>
      <c r="AW322" s="2">
        <f>IF(抽出データ!DF322-2&lt;0,0,IF(抽出データ!DF322&gt;3,2,1))</f>
        <v>1</v>
      </c>
      <c r="AX322" s="2">
        <f>IF(抽出データ!DG322-2&lt;=0,1,2)</f>
        <v>2</v>
      </c>
      <c r="AY322" s="8">
        <v>4</v>
      </c>
      <c r="AZ322" s="2">
        <v>2</v>
      </c>
      <c r="BA322" s="2">
        <v>3</v>
      </c>
      <c r="BI322" s="4" t="s">
        <v>445</v>
      </c>
      <c r="BJ322" s="2">
        <v>1</v>
      </c>
      <c r="BK322" s="2">
        <v>80</v>
      </c>
      <c r="BL322" s="2">
        <v>1</v>
      </c>
      <c r="BM322" s="2">
        <v>8000</v>
      </c>
      <c r="BO322" s="2">
        <v>4</v>
      </c>
      <c r="BP322" s="2">
        <v>4</v>
      </c>
      <c r="BQ322" s="2">
        <v>4</v>
      </c>
      <c r="BR322" s="2">
        <v>4</v>
      </c>
      <c r="BS322" s="2">
        <v>4</v>
      </c>
      <c r="BT322" s="2">
        <v>4</v>
      </c>
      <c r="BV322" s="2">
        <f t="shared" si="74"/>
        <v>43.5</v>
      </c>
      <c r="BW322" s="2">
        <f t="shared" si="75"/>
        <v>20</v>
      </c>
      <c r="BX322" s="2">
        <f t="shared" si="76"/>
        <v>6</v>
      </c>
      <c r="BY322" s="2">
        <f t="shared" si="77"/>
        <v>13</v>
      </c>
      <c r="BZ322" s="2">
        <f t="shared" si="78"/>
        <v>23</v>
      </c>
      <c r="CA322" s="2">
        <f t="shared" si="79"/>
        <v>9</v>
      </c>
      <c r="CB322" s="2">
        <f t="shared" si="80"/>
        <v>9</v>
      </c>
      <c r="CC322" s="2">
        <f t="shared" si="81"/>
        <v>8</v>
      </c>
      <c r="CD322" s="2">
        <f t="shared" si="82"/>
        <v>16</v>
      </c>
      <c r="CE322" s="2">
        <f t="shared" si="83"/>
        <v>11</v>
      </c>
      <c r="CF322" s="2">
        <f t="shared" si="84"/>
        <v>8</v>
      </c>
      <c r="CG322" s="2">
        <f t="shared" si="85"/>
        <v>13</v>
      </c>
      <c r="CH322" s="2">
        <f t="shared" si="89"/>
        <v>5</v>
      </c>
      <c r="CI322" s="2">
        <f t="shared" si="86"/>
        <v>8</v>
      </c>
      <c r="CJ322" s="2">
        <f t="shared" si="87"/>
        <v>18.5</v>
      </c>
      <c r="CK322" s="2">
        <f>55+IF(抽出データ!BJ322=1,60,0)+IF(抽出データ!BK322=1,25,0)+IF(抽出データ!BM322=1,5,0)+IF(抽出データ!BL322=1,5,0)+IF(抽出データ!BN322=1,5,0)</f>
        <v>60</v>
      </c>
      <c r="CL322" s="2">
        <f>(80+IF(抽出データ!BR322=1,12,0)+IF(SUM(抽出データ!BS322:BV322,抽出データ!CB322)&gt;1,22,IF(SUM(抽出データ!BS322:BV322,抽出データ!CB322)=1,11,0)))</f>
        <v>103</v>
      </c>
      <c r="CM322" s="2">
        <f>80+IF(抽出データ!CH322=1,40,0)+IF(抽出データ!CI322=1,20,0)+IF(抽出データ!CJ322=1,20,0)</f>
        <v>80</v>
      </c>
      <c r="CN322" s="2">
        <f>80+IF(抽出データ!CN322=1,10,0)+IF(抽出データ!CO322=1,5,0)+IF(抽出データ!CP322=1,10,0)+12</f>
        <v>97</v>
      </c>
      <c r="CO322" s="2">
        <f>IF(SUM(抽出データ!CT322:CW322)&gt;0,120,100)</f>
        <v>100</v>
      </c>
      <c r="CQ322" s="2">
        <f t="shared" si="88"/>
        <v>81.600000000000009</v>
      </c>
    </row>
    <row r="323" spans="1:95">
      <c r="A323" s="2">
        <v>2005</v>
      </c>
      <c r="B323" s="2">
        <v>1200</v>
      </c>
      <c r="C323" s="2">
        <v>6</v>
      </c>
      <c r="D323" s="2">
        <f t="shared" si="72"/>
        <v>200</v>
      </c>
      <c r="E323" s="4" t="s">
        <v>273</v>
      </c>
      <c r="F323" s="2">
        <f>IF(抽出データ!S323-2&lt;0,0,抽出データ!S323-2)</f>
        <v>2</v>
      </c>
      <c r="G323" s="2">
        <f>IF(抽出データ!T323-2&lt;0,0,抽出データ!T323-2)</f>
        <v>0</v>
      </c>
      <c r="H323" s="2">
        <f>IF(抽出データ!U323-2&lt;0,0,抽出データ!U323-2)</f>
        <v>0</v>
      </c>
      <c r="I323" s="2">
        <f>IF(抽出データ!V323-2&lt;0,0,抽出データ!V323-2)</f>
        <v>0</v>
      </c>
      <c r="J323" s="2">
        <f>MIN(2,IF(抽出データ!W323-2&lt;0,0,抽出データ!W323-2))</f>
        <v>0</v>
      </c>
      <c r="K323" s="2">
        <f>IF(抽出データ!X323-2&lt;0,0,抽出データ!X323-2)</f>
        <v>1</v>
      </c>
      <c r="L323" s="2">
        <f>IF(抽出データ!Y323-2&lt;0,0,抽出データ!Y323-2)</f>
        <v>1</v>
      </c>
      <c r="M323" s="2">
        <f>IF(抽出データ!Z323-2&lt;0,0,抽出データ!Z323-2)</f>
        <v>0</v>
      </c>
      <c r="N323" s="2">
        <f>IF(抽出データ!AB323-2&lt;0,0,抽出データ!AB323-2)</f>
        <v>2</v>
      </c>
      <c r="O323" s="2">
        <f>IF(抽出データ!AC323-2&lt;0,0,抽出データ!AC323-2)</f>
        <v>0</v>
      </c>
      <c r="P323" s="2">
        <f>IF(抽出データ!AD323-2&lt;0,0,抽出データ!AD323-2)</f>
        <v>1</v>
      </c>
      <c r="Q323" s="2">
        <f>IF(抽出データ!AE323-2&lt;0,0,抽出データ!AE323-2)</f>
        <v>1</v>
      </c>
      <c r="R323" s="2">
        <f>IF(抽出データ!AF323-2&lt;0,0,抽出データ!AF323-2)</f>
        <v>1</v>
      </c>
      <c r="S323" s="2">
        <f>IF(抽出データ!AG323-2&lt;0,0,抽出データ!AG323-2)</f>
        <v>1</v>
      </c>
      <c r="T323" s="2">
        <f>IF(抽出データ!AH323-2&lt;0,0,抽出データ!AH323-2)</f>
        <v>1</v>
      </c>
      <c r="U323" s="2">
        <f>IF(抽出データ!AI323-2&lt;0,0,抽出データ!AI323-2)</f>
        <v>1</v>
      </c>
      <c r="V323" s="2">
        <f>IF(抽出データ!AJ323-2&lt;0,0,抽出データ!AJ323-2)</f>
        <v>2</v>
      </c>
      <c r="W323" s="2">
        <f>IF(抽出データ!AK323-2&lt;0,0,抽出データ!AK323-2)</f>
        <v>1</v>
      </c>
      <c r="X323" s="2">
        <f>IF(抽出データ!AL323-2&lt;0,0,抽出データ!AL323-2)</f>
        <v>2</v>
      </c>
      <c r="Y323" s="2">
        <f>IF(抽出データ!AM323-2&lt;0,0,抽出データ!AM323-2)</f>
        <v>1</v>
      </c>
      <c r="Z323" s="2">
        <f>IF(抽出データ!AN323-2&lt;0,0,抽出データ!AN323-2)</f>
        <v>1</v>
      </c>
      <c r="AA323" s="2">
        <f>IF(抽出データ!AO323-2&lt;0,0,抽出データ!AO323-2)</f>
        <v>1</v>
      </c>
      <c r="AB323" s="2">
        <f>IF(抽出データ!AP323-2&lt;0,0,抽出データ!AP323-2)</f>
        <v>2</v>
      </c>
      <c r="AC323" s="2">
        <f>IF(抽出データ!AQ323-2&lt;0,0,抽出データ!AQ323-2)</f>
        <v>1</v>
      </c>
      <c r="AD323" s="2">
        <f>IF(抽出データ!AR323-2&lt;=0,1,2)</f>
        <v>2</v>
      </c>
      <c r="AE323" s="2">
        <f>IF(抽出データ!AS323-2&lt;=0,1,2)</f>
        <v>2</v>
      </c>
      <c r="AF323" s="2">
        <f>IF(抽出データ!AT323-2&lt;=0,1,2)</f>
        <v>2</v>
      </c>
      <c r="AG323" s="2">
        <f>IF(抽出データ!AU323-2&lt;=0,1,2)</f>
        <v>2</v>
      </c>
      <c r="AH323" s="2">
        <f>IF(抽出データ!AV323-2&lt;=0,1,2)</f>
        <v>2</v>
      </c>
      <c r="AI323" s="2">
        <f>IF(抽出データ!AW323-2&lt;=0,1,2)</f>
        <v>2</v>
      </c>
      <c r="AJ323" s="2">
        <f>IF(抽出データ!AX323-2&lt;=0,1,2)</f>
        <v>2</v>
      </c>
      <c r="AK323" s="2">
        <f>IF(抽出データ!AY323-2&lt;=0,1,2)</f>
        <v>2</v>
      </c>
      <c r="AL323" s="2">
        <f>IF(抽出データ!AZ323-2&lt;0,0,抽出データ!AZ323-2)</f>
        <v>1</v>
      </c>
      <c r="AM323" s="2">
        <f>IF(抽出データ!BB323-2&lt;0,0,抽出データ!BB323-2)</f>
        <v>1</v>
      </c>
      <c r="AN323" s="2">
        <f>IF(抽出データ!BD323-2&lt;0,0,抽出データ!BD323-2)</f>
        <v>2</v>
      </c>
      <c r="AO323" s="2">
        <f>MIN(2,IF(抽出データ!BE323-2&lt;0,0,抽出データ!BE323-2))</f>
        <v>2</v>
      </c>
      <c r="AP323" s="2">
        <f>IF(抽出データ!BF323-2&lt;0,0,抽出データ!BF323-2)</f>
        <v>2</v>
      </c>
      <c r="AQ323" s="2">
        <f>IF(抽出データ!BG323-2&lt;0,0,抽出データ!BG323-2)</f>
        <v>2</v>
      </c>
      <c r="AR323" s="2">
        <f>IF(抽出データ!BH323-2&lt;0,0,抽出データ!BH323-2)</f>
        <v>1</v>
      </c>
      <c r="AS323" s="2">
        <f t="shared" si="73"/>
        <v>0</v>
      </c>
      <c r="AT323" s="2">
        <f>IF(抽出データ!DB323-2&lt;=0,1,2)</f>
        <v>2</v>
      </c>
      <c r="AU323" s="2">
        <f>IF(抽出データ!DD323-2&lt;0,0,抽出データ!DD323-2)</f>
        <v>2</v>
      </c>
      <c r="AV323" s="2">
        <f>IF(抽出データ!DE323-2&lt;0,0,抽出データ!DE323-2)</f>
        <v>2</v>
      </c>
      <c r="AW323" s="2">
        <f>IF(抽出データ!DF323-2&lt;0,0,IF(抽出データ!DF323&gt;3,2,1))</f>
        <v>2</v>
      </c>
      <c r="AX323" s="2">
        <f>IF(抽出データ!DG323-2&lt;=0,1,2)</f>
        <v>2</v>
      </c>
      <c r="AY323" s="8">
        <v>5</v>
      </c>
      <c r="AZ323" s="2">
        <v>4</v>
      </c>
      <c r="BA323" s="2">
        <v>4</v>
      </c>
      <c r="BI323" s="4" t="s">
        <v>445</v>
      </c>
      <c r="BJ323" s="2">
        <v>1</v>
      </c>
      <c r="BK323" s="2">
        <v>100</v>
      </c>
      <c r="BL323" s="2">
        <v>1</v>
      </c>
      <c r="BM323" s="2">
        <v>12000</v>
      </c>
      <c r="BO323" s="2">
        <v>2</v>
      </c>
      <c r="BP323" s="2">
        <v>2</v>
      </c>
      <c r="BQ323" s="2">
        <v>2</v>
      </c>
      <c r="BR323" s="2">
        <v>1</v>
      </c>
      <c r="BS323" s="2">
        <v>2</v>
      </c>
      <c r="BT323" s="2">
        <v>2</v>
      </c>
      <c r="BV323" s="2">
        <f t="shared" si="74"/>
        <v>62.5</v>
      </c>
      <c r="BW323" s="2">
        <f t="shared" si="75"/>
        <v>21</v>
      </c>
      <c r="BX323" s="2">
        <f t="shared" si="76"/>
        <v>12</v>
      </c>
      <c r="BY323" s="2">
        <f t="shared" si="77"/>
        <v>24</v>
      </c>
      <c r="BZ323" s="2">
        <f t="shared" si="78"/>
        <v>29</v>
      </c>
      <c r="CA323" s="2">
        <f t="shared" si="79"/>
        <v>16</v>
      </c>
      <c r="CB323" s="2">
        <f t="shared" si="80"/>
        <v>15</v>
      </c>
      <c r="CC323" s="2">
        <f t="shared" si="81"/>
        <v>11</v>
      </c>
      <c r="CD323" s="2">
        <f t="shared" si="82"/>
        <v>20</v>
      </c>
      <c r="CE323" s="2">
        <f t="shared" si="83"/>
        <v>15</v>
      </c>
      <c r="CF323" s="2">
        <f t="shared" si="84"/>
        <v>11</v>
      </c>
      <c r="CG323" s="2">
        <f t="shared" si="85"/>
        <v>19</v>
      </c>
      <c r="CH323" s="2">
        <f t="shared" si="89"/>
        <v>8</v>
      </c>
      <c r="CI323" s="2">
        <f t="shared" si="86"/>
        <v>13</v>
      </c>
      <c r="CJ323" s="2">
        <f t="shared" si="87"/>
        <v>22.5</v>
      </c>
      <c r="CK323" s="2">
        <f>55+IF(抽出データ!BJ323=1,60,0)+IF(抽出データ!BK323=1,25,0)+IF(抽出データ!BM323=1,5,0)+IF(抽出データ!BL323=1,5,0)+IF(抽出データ!BN323=1,5,0)</f>
        <v>60</v>
      </c>
      <c r="CL323" s="2">
        <f>(80+IF(抽出データ!BR323=1,12,0)+IF(SUM(抽出データ!BS323:BV323,抽出データ!CB323)&gt;1,22,IF(SUM(抽出データ!BS323:BV323,抽出データ!CB323)=1,11,0)))</f>
        <v>91</v>
      </c>
      <c r="CM323" s="2">
        <f>80+IF(抽出データ!CH323=1,40,0)+IF(抽出データ!CI323=1,20,0)+IF(抽出データ!CJ323=1,20,0)</f>
        <v>100</v>
      </c>
      <c r="CN323" s="2">
        <f>80+IF(抽出データ!CN323=1,10,0)+IF(抽出データ!CO323=1,5,0)+IF(抽出データ!CP323=1,10,0)+12</f>
        <v>97</v>
      </c>
      <c r="CO323" s="2">
        <f>IF(SUM(抽出データ!CT323:CW323)&gt;0,120,100)</f>
        <v>120</v>
      </c>
      <c r="CQ323" s="2">
        <f t="shared" si="88"/>
        <v>82</v>
      </c>
    </row>
    <row r="324" spans="1:95">
      <c r="A324" s="2">
        <v>1985</v>
      </c>
      <c r="B324" s="2">
        <v>5500</v>
      </c>
      <c r="C324" s="2">
        <v>12</v>
      </c>
      <c r="D324" s="2">
        <f t="shared" ref="D324:D387" si="90">B324/C324</f>
        <v>458.33333333333331</v>
      </c>
      <c r="E324" s="4" t="s">
        <v>39</v>
      </c>
      <c r="F324" s="2">
        <f>IF(抽出データ!S324-2&lt;0,0,抽出データ!S324-2)</f>
        <v>0</v>
      </c>
      <c r="G324" s="2">
        <f>IF(抽出データ!T324-2&lt;0,0,抽出データ!T324-2)</f>
        <v>2</v>
      </c>
      <c r="H324" s="2">
        <f>IF(抽出データ!U324-2&lt;0,0,抽出データ!U324-2)</f>
        <v>1</v>
      </c>
      <c r="I324" s="2">
        <f>IF(抽出データ!V324-2&lt;0,0,抽出データ!V324-2)</f>
        <v>0</v>
      </c>
      <c r="J324" s="2">
        <f>MIN(2,IF(抽出データ!W324-2&lt;0,0,抽出データ!W324-2))</f>
        <v>1</v>
      </c>
      <c r="K324" s="2">
        <f>IF(抽出データ!X324-2&lt;0,0,抽出データ!X324-2)</f>
        <v>0</v>
      </c>
      <c r="L324" s="2">
        <f>IF(抽出データ!Y324-2&lt;0,0,抽出データ!Y324-2)</f>
        <v>0</v>
      </c>
      <c r="M324" s="2">
        <f>IF(抽出データ!Z324-2&lt;0,0,抽出データ!Z324-2)</f>
        <v>1</v>
      </c>
      <c r="N324" s="2">
        <f>IF(抽出データ!AB324-2&lt;0,0,抽出データ!AB324-2)</f>
        <v>2</v>
      </c>
      <c r="O324" s="2">
        <f>IF(抽出データ!AC324-2&lt;0,0,抽出データ!AC324-2)</f>
        <v>2</v>
      </c>
      <c r="P324" s="2">
        <f>IF(抽出データ!AD324-2&lt;0,0,抽出データ!AD324-2)</f>
        <v>2</v>
      </c>
      <c r="Q324" s="2">
        <f>IF(抽出データ!AE324-2&lt;0,0,抽出データ!AE324-2)</f>
        <v>1</v>
      </c>
      <c r="R324" s="2">
        <f>IF(抽出データ!AF324-2&lt;0,0,抽出データ!AF324-2)</f>
        <v>1</v>
      </c>
      <c r="S324" s="2">
        <f>IF(抽出データ!AG324-2&lt;0,0,抽出データ!AG324-2)</f>
        <v>1</v>
      </c>
      <c r="T324" s="2">
        <f>IF(抽出データ!AH324-2&lt;0,0,抽出データ!AH324-2)</f>
        <v>1</v>
      </c>
      <c r="U324" s="2">
        <f>IF(抽出データ!AI324-2&lt;0,0,抽出データ!AI324-2)</f>
        <v>2</v>
      </c>
      <c r="V324" s="2">
        <f>IF(抽出データ!AJ324-2&lt;0,0,抽出データ!AJ324-2)</f>
        <v>1</v>
      </c>
      <c r="W324" s="2">
        <f>IF(抽出データ!AK324-2&lt;0,0,抽出データ!AK324-2)</f>
        <v>2</v>
      </c>
      <c r="X324" s="2">
        <f>IF(抽出データ!AL324-2&lt;0,0,抽出データ!AL324-2)</f>
        <v>2</v>
      </c>
      <c r="Y324" s="2">
        <f>IF(抽出データ!AM324-2&lt;0,0,抽出データ!AM324-2)</f>
        <v>1</v>
      </c>
      <c r="Z324" s="2">
        <f>IF(抽出データ!AN324-2&lt;0,0,抽出データ!AN324-2)</f>
        <v>1</v>
      </c>
      <c r="AA324" s="2">
        <f>IF(抽出データ!AO324-2&lt;0,0,抽出データ!AO324-2)</f>
        <v>2</v>
      </c>
      <c r="AB324" s="2">
        <f>IF(抽出データ!AP324-2&lt;0,0,抽出データ!AP324-2)</f>
        <v>1</v>
      </c>
      <c r="AC324" s="2">
        <f>IF(抽出データ!AQ324-2&lt;0,0,抽出データ!AQ324-2)</f>
        <v>0</v>
      </c>
      <c r="AD324" s="2">
        <f>IF(抽出データ!AR324-2&lt;=0,1,2)</f>
        <v>1</v>
      </c>
      <c r="AE324" s="2">
        <f>IF(抽出データ!AS324-2&lt;=0,1,2)</f>
        <v>2</v>
      </c>
      <c r="AF324" s="2">
        <f>IF(抽出データ!AT324-2&lt;=0,1,2)</f>
        <v>2</v>
      </c>
      <c r="AG324" s="2">
        <f>IF(抽出データ!AU324-2&lt;=0,1,2)</f>
        <v>1</v>
      </c>
      <c r="AH324" s="2">
        <f>IF(抽出データ!AV324-2&lt;=0,1,2)</f>
        <v>1</v>
      </c>
      <c r="AI324" s="2">
        <f>IF(抽出データ!AW324-2&lt;=0,1,2)</f>
        <v>1</v>
      </c>
      <c r="AJ324" s="2">
        <f>IF(抽出データ!AX324-2&lt;=0,1,2)</f>
        <v>1</v>
      </c>
      <c r="AK324" s="2">
        <f>IF(抽出データ!AY324-2&lt;=0,1,2)</f>
        <v>1</v>
      </c>
      <c r="AL324" s="2">
        <f>IF(抽出データ!AZ324-2&lt;0,0,抽出データ!AZ324-2)</f>
        <v>2</v>
      </c>
      <c r="AM324" s="2">
        <f>IF(抽出データ!BB324-2&lt;0,0,抽出データ!BB324-2)</f>
        <v>1</v>
      </c>
      <c r="AN324" s="2">
        <f>IF(抽出データ!BD324-2&lt;0,0,抽出データ!BD324-2)</f>
        <v>2</v>
      </c>
      <c r="AO324" s="2">
        <f>MIN(2,IF(抽出データ!BE324-2&lt;0,0,抽出データ!BE324-2))</f>
        <v>2</v>
      </c>
      <c r="AP324" s="2">
        <f>IF(抽出データ!BF324-2&lt;0,0,抽出データ!BF324-2)</f>
        <v>0</v>
      </c>
      <c r="AQ324" s="2">
        <f>IF(抽出データ!BG324-2&lt;0,0,抽出データ!BG324-2)</f>
        <v>0</v>
      </c>
      <c r="AR324" s="2">
        <f>IF(抽出データ!BH324-2&lt;0,0,抽出データ!BH324-2)</f>
        <v>1</v>
      </c>
      <c r="AS324" s="2">
        <f t="shared" ref="AS324:AS387" si="91">IF(CQ324&lt;100,0,IF(CQ324&lt;110,1,2))</f>
        <v>2</v>
      </c>
      <c r="AT324" s="2">
        <f>IF(抽出データ!DB324-2&lt;=0,1,2)</f>
        <v>2</v>
      </c>
      <c r="AU324" s="2">
        <f>IF(抽出データ!DD324-2&lt;0,0,抽出データ!DD324-2)</f>
        <v>1</v>
      </c>
      <c r="AV324" s="2">
        <f>IF(抽出データ!DE324-2&lt;0,0,抽出データ!DE324-2)</f>
        <v>1</v>
      </c>
      <c r="AW324" s="2">
        <f>IF(抽出データ!DF324-2&lt;0,0,IF(抽出データ!DF324&gt;3,2,1))</f>
        <v>2</v>
      </c>
      <c r="AX324" s="2">
        <f>IF(抽出データ!DG324-2&lt;=0,1,2)</f>
        <v>2</v>
      </c>
      <c r="AY324" s="8">
        <v>4</v>
      </c>
      <c r="AZ324" s="2">
        <v>3</v>
      </c>
      <c r="BA324" s="2">
        <v>2</v>
      </c>
      <c r="BB324" s="2">
        <v>1</v>
      </c>
      <c r="BC324" s="2">
        <v>1</v>
      </c>
      <c r="BD324" s="2">
        <v>0</v>
      </c>
      <c r="BE324" s="2">
        <v>0</v>
      </c>
      <c r="BF324" s="2">
        <v>1</v>
      </c>
      <c r="BG324" s="2">
        <v>1</v>
      </c>
      <c r="BH324" s="2">
        <v>0</v>
      </c>
      <c r="BI324" s="4" t="s">
        <v>445</v>
      </c>
      <c r="BJ324" s="2">
        <v>1</v>
      </c>
      <c r="BK324" s="2">
        <v>85</v>
      </c>
      <c r="BL324" s="2">
        <v>2</v>
      </c>
      <c r="BN324" s="2">
        <v>16000</v>
      </c>
      <c r="BO324" s="2">
        <v>6</v>
      </c>
      <c r="BP324" s="2">
        <v>3</v>
      </c>
      <c r="BQ324" s="2">
        <v>2</v>
      </c>
      <c r="BR324" s="2">
        <v>2</v>
      </c>
      <c r="BS324" s="2">
        <v>2</v>
      </c>
      <c r="BT324" s="2">
        <v>2</v>
      </c>
      <c r="BV324" s="2">
        <f t="shared" ref="BV324:BV387" si="92">SUM(F324:AR324,AS324:AX324)+(AL324+AS324)*2.5</f>
        <v>65</v>
      </c>
      <c r="BW324" s="2">
        <f t="shared" ref="BW324:BW387" si="93">SUMPRODUCT(F324:AX324,$F$570:$AX$570)</f>
        <v>25</v>
      </c>
      <c r="BX324" s="2">
        <f t="shared" ref="BX324:BX387" si="94">SUMPRODUCT(F324:AX324,$F$571:$AX$571)</f>
        <v>9</v>
      </c>
      <c r="BY324" s="2">
        <f t="shared" ref="BY324:BY387" si="95">SUMPRODUCT(F324:AX324,$F$572:$AX$572)</f>
        <v>18</v>
      </c>
      <c r="BZ324" s="2">
        <f t="shared" ref="BZ324:BZ387" si="96">SUMPRODUCT(F324:AX324,$F$573:$AX$573)</f>
        <v>27</v>
      </c>
      <c r="CA324" s="2">
        <f t="shared" ref="CA324:CA387" si="97">SUMPRODUCT(F324:AX324,$F$574:$AX$574)</f>
        <v>16</v>
      </c>
      <c r="CB324" s="2">
        <f t="shared" ref="CB324:CB387" si="98">SUMPRODUCT(F324:AX324,$F$575:$AX$575)</f>
        <v>12</v>
      </c>
      <c r="CC324" s="2">
        <f t="shared" ref="CC324:CC387" si="99">SUMPRODUCT(F324:AX324,$F$576:$AX$576)</f>
        <v>16</v>
      </c>
      <c r="CD324" s="2">
        <f t="shared" ref="CD324:CD387" si="100">SUMPRODUCT(F324:AX324,$F$577:$AX$577)</f>
        <v>16</v>
      </c>
      <c r="CE324" s="2">
        <f t="shared" ref="CE324:CE387" si="101">SUMPRODUCT(F324:AX324,$F$578:$AX$578)</f>
        <v>14</v>
      </c>
      <c r="CF324" s="2">
        <f t="shared" ref="CF324:CF387" si="102">SUMPRODUCT(F324:AX324,$F$579:$AX$579)</f>
        <v>8</v>
      </c>
      <c r="CG324" s="2">
        <f t="shared" ref="CG324:CG387" si="103">SUMPRODUCT(F324:AX324,$F$580:$AX$580)</f>
        <v>21</v>
      </c>
      <c r="CH324" s="2">
        <f t="shared" si="89"/>
        <v>9</v>
      </c>
      <c r="CI324" s="2">
        <f t="shared" ref="CI324:CI387" si="104">SUMPRODUCT(F324:AX324,$F$582:$AX$582)</f>
        <v>11</v>
      </c>
      <c r="CJ324" s="2">
        <f t="shared" ref="CJ324:CJ387" si="105">SUMPRODUCT(F324:AX324,$F$583:$AX$583)</f>
        <v>24</v>
      </c>
      <c r="CK324" s="2">
        <f>55+IF(抽出データ!BJ324=1,60,0)+IF(抽出データ!BK324=1,25,0)+IF(抽出データ!BM324=1,5,0)+IF(抽出データ!BL324=1,5,0)+IF(抽出データ!BN324=1,5,0)</f>
        <v>120</v>
      </c>
      <c r="CL324" s="2">
        <f>(80+IF(抽出データ!BR324=1,12,0)+IF(SUM(抽出データ!BS324:BV324,抽出データ!CB324)&gt;1,22,IF(SUM(抽出データ!BS324:BV324,抽出データ!CB324)=1,11,0)))</f>
        <v>103</v>
      </c>
      <c r="CM324" s="2">
        <f>80+IF(抽出データ!CH324=1,40,0)+IF(抽出データ!CI324=1,20,0)+IF(抽出データ!CJ324=1,20,0)</f>
        <v>140</v>
      </c>
      <c r="CN324" s="2">
        <f>80+IF(抽出データ!CN324=1,10,0)+IF(抽出データ!CO324=1,5,0)+IF(抽出データ!CP324=1,10,0)+12</f>
        <v>107</v>
      </c>
      <c r="CO324" s="2">
        <f>IF(SUM(抽出データ!CT324:CW324)&gt;0,120,100)</f>
        <v>120</v>
      </c>
      <c r="CQ324" s="2">
        <f t="shared" ref="CQ324:CQ387" si="106">SUMPRODUCT($CK$2:$CO$2,CK324:CO324)</f>
        <v>116.60000000000001</v>
      </c>
    </row>
    <row r="325" spans="1:95">
      <c r="A325" s="2">
        <v>2005</v>
      </c>
      <c r="B325" s="2">
        <v>1500</v>
      </c>
      <c r="C325" s="2">
        <v>5</v>
      </c>
      <c r="D325" s="2">
        <f t="shared" si="90"/>
        <v>300</v>
      </c>
      <c r="E325" s="4" t="s">
        <v>274</v>
      </c>
      <c r="F325" s="2">
        <f>IF(抽出データ!S325-2&lt;0,0,抽出データ!S325-2)</f>
        <v>2</v>
      </c>
      <c r="G325" s="2">
        <f>IF(抽出データ!T325-2&lt;0,0,抽出データ!T325-2)</f>
        <v>0</v>
      </c>
      <c r="H325" s="2">
        <f>IF(抽出データ!U325-2&lt;0,0,抽出データ!U325-2)</f>
        <v>0</v>
      </c>
      <c r="I325" s="2">
        <f>IF(抽出データ!V325-2&lt;0,0,抽出データ!V325-2)</f>
        <v>0</v>
      </c>
      <c r="J325" s="2">
        <f>MIN(2,IF(抽出データ!W325-2&lt;0,0,抽出データ!W325-2))</f>
        <v>0</v>
      </c>
      <c r="K325" s="2">
        <f>IF(抽出データ!X325-2&lt;0,0,抽出データ!X325-2)</f>
        <v>0</v>
      </c>
      <c r="L325" s="2">
        <f>IF(抽出データ!Y325-2&lt;0,0,抽出データ!Y325-2)</f>
        <v>0</v>
      </c>
      <c r="M325" s="2">
        <f>IF(抽出データ!Z325-2&lt;0,0,抽出データ!Z325-2)</f>
        <v>0</v>
      </c>
      <c r="N325" s="2">
        <f>IF(抽出データ!AB325-2&lt;0,0,抽出データ!AB325-2)</f>
        <v>0</v>
      </c>
      <c r="O325" s="2">
        <f>IF(抽出データ!AC325-2&lt;0,0,抽出データ!AC325-2)</f>
        <v>2</v>
      </c>
      <c r="P325" s="2">
        <f>IF(抽出データ!AD325-2&lt;0,0,抽出データ!AD325-2)</f>
        <v>1</v>
      </c>
      <c r="Q325" s="2">
        <f>IF(抽出データ!AE325-2&lt;0,0,抽出データ!AE325-2)</f>
        <v>2</v>
      </c>
      <c r="R325" s="2">
        <f>IF(抽出データ!AF325-2&lt;0,0,抽出データ!AF325-2)</f>
        <v>1</v>
      </c>
      <c r="S325" s="2">
        <f>IF(抽出データ!AG325-2&lt;0,0,抽出データ!AG325-2)</f>
        <v>0</v>
      </c>
      <c r="T325" s="2">
        <f>IF(抽出データ!AH325-2&lt;0,0,抽出データ!AH325-2)</f>
        <v>0</v>
      </c>
      <c r="U325" s="2">
        <f>IF(抽出データ!AI325-2&lt;0,0,抽出データ!AI325-2)</f>
        <v>0</v>
      </c>
      <c r="V325" s="2">
        <f>IF(抽出データ!AJ325-2&lt;0,0,抽出データ!AJ325-2)</f>
        <v>0</v>
      </c>
      <c r="W325" s="2">
        <f>IF(抽出データ!AK325-2&lt;0,0,抽出データ!AK325-2)</f>
        <v>2</v>
      </c>
      <c r="X325" s="2">
        <f>IF(抽出データ!AL325-2&lt;0,0,抽出データ!AL325-2)</f>
        <v>2</v>
      </c>
      <c r="Y325" s="2">
        <f>IF(抽出データ!AM325-2&lt;0,0,抽出データ!AM325-2)</f>
        <v>0</v>
      </c>
      <c r="Z325" s="2">
        <f>IF(抽出データ!AN325-2&lt;0,0,抽出データ!AN325-2)</f>
        <v>0</v>
      </c>
      <c r="AA325" s="2">
        <f>IF(抽出データ!AO325-2&lt;0,0,抽出データ!AO325-2)</f>
        <v>1</v>
      </c>
      <c r="AB325" s="2">
        <f>IF(抽出データ!AP325-2&lt;0,0,抽出データ!AP325-2)</f>
        <v>1</v>
      </c>
      <c r="AC325" s="2">
        <f>IF(抽出データ!AQ325-2&lt;0,0,抽出データ!AQ325-2)</f>
        <v>1</v>
      </c>
      <c r="AD325" s="2">
        <f>IF(抽出データ!AR325-2&lt;=0,1,2)</f>
        <v>1</v>
      </c>
      <c r="AE325" s="2">
        <f>IF(抽出データ!AS325-2&lt;=0,1,2)</f>
        <v>1</v>
      </c>
      <c r="AF325" s="2">
        <f>IF(抽出データ!AT325-2&lt;=0,1,2)</f>
        <v>1</v>
      </c>
      <c r="AG325" s="2">
        <f>IF(抽出データ!AU325-2&lt;=0,1,2)</f>
        <v>1</v>
      </c>
      <c r="AH325" s="2">
        <f>IF(抽出データ!AV325-2&lt;=0,1,2)</f>
        <v>1</v>
      </c>
      <c r="AI325" s="2">
        <f>IF(抽出データ!AW325-2&lt;=0,1,2)</f>
        <v>1</v>
      </c>
      <c r="AJ325" s="2">
        <f>IF(抽出データ!AX325-2&lt;=0,1,2)</f>
        <v>1</v>
      </c>
      <c r="AK325" s="2">
        <f>IF(抽出データ!AY325-2&lt;=0,1,2)</f>
        <v>1</v>
      </c>
      <c r="AL325" s="2">
        <f>IF(抽出データ!AZ325-2&lt;0,0,抽出データ!AZ325-2)</f>
        <v>0</v>
      </c>
      <c r="AM325" s="2">
        <f>IF(抽出データ!BB325-2&lt;0,0,抽出データ!BB325-2)</f>
        <v>1</v>
      </c>
      <c r="AN325" s="2">
        <f>IF(抽出データ!BD325-2&lt;0,0,抽出データ!BD325-2)</f>
        <v>2</v>
      </c>
      <c r="AO325" s="2">
        <f>MIN(2,IF(抽出データ!BE325-2&lt;0,0,抽出データ!BE325-2))</f>
        <v>1</v>
      </c>
      <c r="AP325" s="2">
        <f>IF(抽出データ!BF325-2&lt;0,0,抽出データ!BF325-2)</f>
        <v>1</v>
      </c>
      <c r="AQ325" s="2">
        <f>IF(抽出データ!BG325-2&lt;0,0,抽出データ!BG325-2)</f>
        <v>0</v>
      </c>
      <c r="AR325" s="2">
        <f>IF(抽出データ!BH325-2&lt;0,0,抽出データ!BH325-2)</f>
        <v>0</v>
      </c>
      <c r="AS325" s="2">
        <f t="shared" si="91"/>
        <v>0</v>
      </c>
      <c r="AT325" s="2">
        <f>IF(抽出データ!DB325-2&lt;=0,1,2)</f>
        <v>1</v>
      </c>
      <c r="AU325" s="2">
        <f>IF(抽出データ!DD325-2&lt;0,0,抽出データ!DD325-2)</f>
        <v>1</v>
      </c>
      <c r="AV325" s="2">
        <f>IF(抽出データ!DE325-2&lt;0,0,抽出データ!DE325-2)</f>
        <v>1</v>
      </c>
      <c r="AW325" s="2">
        <f>IF(抽出データ!DF325-2&lt;0,0,IF(抽出データ!DF325&gt;3,2,1))</f>
        <v>2</v>
      </c>
      <c r="AX325" s="2">
        <f>IF(抽出データ!DG325-2&lt;=0,1,2)</f>
        <v>2</v>
      </c>
      <c r="AY325" s="8">
        <v>4</v>
      </c>
      <c r="AZ325" s="2">
        <v>3</v>
      </c>
      <c r="BA325" s="2">
        <v>2</v>
      </c>
      <c r="BB325" s="2">
        <v>0</v>
      </c>
      <c r="BC325" s="2">
        <v>1</v>
      </c>
      <c r="BD325" s="2">
        <v>1</v>
      </c>
      <c r="BE325" s="2">
        <v>1</v>
      </c>
      <c r="BF325" s="2">
        <v>0</v>
      </c>
      <c r="BG325" s="2">
        <v>1</v>
      </c>
      <c r="BH325" s="2">
        <v>0</v>
      </c>
      <c r="BI325" s="4" t="s">
        <v>445</v>
      </c>
      <c r="BJ325" s="2">
        <v>1</v>
      </c>
      <c r="BK325" s="2">
        <v>70</v>
      </c>
      <c r="BL325" s="2">
        <v>3</v>
      </c>
      <c r="BO325" s="2">
        <v>4</v>
      </c>
      <c r="BP325" s="2">
        <v>4</v>
      </c>
      <c r="BQ325" s="2">
        <v>4</v>
      </c>
      <c r="BR325" s="2">
        <v>4</v>
      </c>
      <c r="BS325" s="2">
        <v>4</v>
      </c>
      <c r="BT325" s="2">
        <v>4</v>
      </c>
      <c r="BV325" s="2">
        <f t="shared" si="92"/>
        <v>35</v>
      </c>
      <c r="BW325" s="2">
        <f t="shared" si="93"/>
        <v>13</v>
      </c>
      <c r="BX325" s="2">
        <f t="shared" si="94"/>
        <v>7</v>
      </c>
      <c r="BY325" s="2">
        <f t="shared" si="95"/>
        <v>15</v>
      </c>
      <c r="BZ325" s="2">
        <f t="shared" si="96"/>
        <v>20</v>
      </c>
      <c r="CA325" s="2">
        <f t="shared" si="97"/>
        <v>6</v>
      </c>
      <c r="CB325" s="2">
        <f t="shared" si="98"/>
        <v>11</v>
      </c>
      <c r="CC325" s="2">
        <f t="shared" si="99"/>
        <v>8</v>
      </c>
      <c r="CD325" s="2">
        <f t="shared" si="100"/>
        <v>10</v>
      </c>
      <c r="CE325" s="2">
        <f t="shared" si="101"/>
        <v>8</v>
      </c>
      <c r="CF325" s="2">
        <f t="shared" si="102"/>
        <v>6</v>
      </c>
      <c r="CG325" s="2">
        <f t="shared" si="103"/>
        <v>13</v>
      </c>
      <c r="CH325" s="2">
        <f t="shared" ref="CH325:CH388" si="107">SUMPRODUCT(F325:AX325,$F$581:$AX$581)</f>
        <v>6</v>
      </c>
      <c r="CI325" s="2">
        <f t="shared" si="104"/>
        <v>10</v>
      </c>
      <c r="CJ325" s="2">
        <f t="shared" si="105"/>
        <v>7</v>
      </c>
      <c r="CK325" s="2">
        <f>55+IF(抽出データ!BJ325=1,60,0)+IF(抽出データ!BK325=1,25,0)+IF(抽出データ!BM325=1,5,0)+IF(抽出データ!BL325=1,5,0)+IF(抽出データ!BN325=1,5,0)</f>
        <v>55</v>
      </c>
      <c r="CL325" s="2">
        <f>(80+IF(抽出データ!BR325=1,12,0)+IF(SUM(抽出データ!BS325:BV325,抽出データ!CB325)&gt;1,22,IF(SUM(抽出データ!BS325:BV325,抽出データ!CB325)=1,11,0)))</f>
        <v>80</v>
      </c>
      <c r="CM325" s="2">
        <f>80+IF(抽出データ!CH325=1,40,0)+IF(抽出データ!CI325=1,20,0)+IF(抽出データ!CJ325=1,20,0)</f>
        <v>80</v>
      </c>
      <c r="CN325" s="2">
        <f>80+IF(抽出データ!CN325=1,10,0)+IF(抽出データ!CO325=1,5,0)+IF(抽出データ!CP325=1,10,0)+12</f>
        <v>92</v>
      </c>
      <c r="CO325" s="2">
        <f>IF(SUM(抽出データ!CT325:CW325)&gt;0,120,100)</f>
        <v>100</v>
      </c>
      <c r="CQ325" s="2">
        <f t="shared" si="106"/>
        <v>72.2</v>
      </c>
    </row>
    <row r="326" spans="1:95">
      <c r="A326" s="2">
        <v>2003</v>
      </c>
      <c r="B326" s="2">
        <v>800</v>
      </c>
      <c r="C326" s="2">
        <v>4</v>
      </c>
      <c r="D326" s="2">
        <f t="shared" si="90"/>
        <v>200</v>
      </c>
      <c r="E326" s="4" t="s">
        <v>91</v>
      </c>
      <c r="F326" s="2">
        <f>IF(抽出データ!S326-2&lt;0,0,抽出データ!S326-2)</f>
        <v>2</v>
      </c>
      <c r="G326" s="2">
        <f>IF(抽出データ!T326-2&lt;0,0,抽出データ!T326-2)</f>
        <v>1</v>
      </c>
      <c r="H326" s="2">
        <f>IF(抽出データ!U326-2&lt;0,0,抽出データ!U326-2)</f>
        <v>1</v>
      </c>
      <c r="I326" s="2">
        <f>IF(抽出データ!V326-2&lt;0,0,抽出データ!V326-2)</f>
        <v>2</v>
      </c>
      <c r="J326" s="2">
        <f>MIN(2,IF(抽出データ!W326-2&lt;0,0,抽出データ!W326-2))</f>
        <v>2</v>
      </c>
      <c r="K326" s="2">
        <f>IF(抽出データ!X326-2&lt;0,0,抽出データ!X326-2)</f>
        <v>0</v>
      </c>
      <c r="L326" s="2">
        <f>IF(抽出データ!Y326-2&lt;0,0,抽出データ!Y326-2)</f>
        <v>2</v>
      </c>
      <c r="M326" s="2">
        <f>IF(抽出データ!Z326-2&lt;0,0,抽出データ!Z326-2)</f>
        <v>1</v>
      </c>
      <c r="N326" s="2">
        <f>IF(抽出データ!AB326-2&lt;0,0,抽出データ!AB326-2)</f>
        <v>1</v>
      </c>
      <c r="O326" s="2">
        <f>IF(抽出データ!AC326-2&lt;0,0,抽出データ!AC326-2)</f>
        <v>2</v>
      </c>
      <c r="P326" s="2">
        <f>IF(抽出データ!AD326-2&lt;0,0,抽出データ!AD326-2)</f>
        <v>2</v>
      </c>
      <c r="Q326" s="2">
        <f>IF(抽出データ!AE326-2&lt;0,0,抽出データ!AE326-2)</f>
        <v>2</v>
      </c>
      <c r="R326" s="2">
        <f>IF(抽出データ!AF326-2&lt;0,0,抽出データ!AF326-2)</f>
        <v>1</v>
      </c>
      <c r="S326" s="2">
        <f>IF(抽出データ!AG326-2&lt;0,0,抽出データ!AG326-2)</f>
        <v>1</v>
      </c>
      <c r="T326" s="2">
        <f>IF(抽出データ!AH326-2&lt;0,0,抽出データ!AH326-2)</f>
        <v>1</v>
      </c>
      <c r="U326" s="2">
        <f>IF(抽出データ!AI326-2&lt;0,0,抽出データ!AI326-2)</f>
        <v>2</v>
      </c>
      <c r="V326" s="2">
        <f>IF(抽出データ!AJ326-2&lt;0,0,抽出データ!AJ326-2)</f>
        <v>1</v>
      </c>
      <c r="W326" s="2">
        <f>IF(抽出データ!AK326-2&lt;0,0,抽出データ!AK326-2)</f>
        <v>1</v>
      </c>
      <c r="X326" s="2">
        <f>IF(抽出データ!AL326-2&lt;0,0,抽出データ!AL326-2)</f>
        <v>2</v>
      </c>
      <c r="Y326" s="2">
        <f>IF(抽出データ!AM326-2&lt;0,0,抽出データ!AM326-2)</f>
        <v>2</v>
      </c>
      <c r="Z326" s="2">
        <f>IF(抽出データ!AN326-2&lt;0,0,抽出データ!AN326-2)</f>
        <v>0</v>
      </c>
      <c r="AA326" s="2">
        <f>IF(抽出データ!AO326-2&lt;0,0,抽出データ!AO326-2)</f>
        <v>2</v>
      </c>
      <c r="AB326" s="2">
        <f>IF(抽出データ!AP326-2&lt;0,0,抽出データ!AP326-2)</f>
        <v>2</v>
      </c>
      <c r="AC326" s="2">
        <f>IF(抽出データ!AQ326-2&lt;0,0,抽出データ!AQ326-2)</f>
        <v>2</v>
      </c>
      <c r="AD326" s="2">
        <f>IF(抽出データ!AR326-2&lt;=0,1,2)</f>
        <v>1</v>
      </c>
      <c r="AE326" s="2">
        <f>IF(抽出データ!AS326-2&lt;=0,1,2)</f>
        <v>1</v>
      </c>
      <c r="AF326" s="2">
        <f>IF(抽出データ!AT326-2&lt;=0,1,2)</f>
        <v>2</v>
      </c>
      <c r="AG326" s="2">
        <f>IF(抽出データ!AU326-2&lt;=0,1,2)</f>
        <v>1</v>
      </c>
      <c r="AH326" s="2">
        <f>IF(抽出データ!AV326-2&lt;=0,1,2)</f>
        <v>1</v>
      </c>
      <c r="AI326" s="2">
        <f>IF(抽出データ!AW326-2&lt;=0,1,2)</f>
        <v>1</v>
      </c>
      <c r="AJ326" s="2">
        <f>IF(抽出データ!AX326-2&lt;=0,1,2)</f>
        <v>1</v>
      </c>
      <c r="AK326" s="2">
        <f>IF(抽出データ!AY326-2&lt;=0,1,2)</f>
        <v>2</v>
      </c>
      <c r="AL326" s="2">
        <f>IF(抽出データ!AZ326-2&lt;0,0,抽出データ!AZ326-2)</f>
        <v>0</v>
      </c>
      <c r="AM326" s="2">
        <f>IF(抽出データ!BB326-2&lt;0,0,抽出データ!BB326-2)</f>
        <v>1</v>
      </c>
      <c r="AN326" s="2">
        <f>IF(抽出データ!BD326-2&lt;0,0,抽出データ!BD326-2)</f>
        <v>0</v>
      </c>
      <c r="AO326" s="2">
        <f>MIN(2,IF(抽出データ!BE326-2&lt;0,0,抽出データ!BE326-2))</f>
        <v>0</v>
      </c>
      <c r="AP326" s="2">
        <f>IF(抽出データ!BF326-2&lt;0,0,抽出データ!BF326-2)</f>
        <v>2</v>
      </c>
      <c r="AQ326" s="2">
        <f>IF(抽出データ!BG326-2&lt;0,0,抽出データ!BG326-2)</f>
        <v>1</v>
      </c>
      <c r="AR326" s="2">
        <f>IF(抽出データ!BH326-2&lt;0,0,抽出データ!BH326-2)</f>
        <v>0</v>
      </c>
      <c r="AS326" s="2">
        <f t="shared" si="91"/>
        <v>0</v>
      </c>
      <c r="AT326" s="2">
        <f>IF(抽出データ!DB326-2&lt;=0,1,2)</f>
        <v>1</v>
      </c>
      <c r="AU326" s="2">
        <f>IF(抽出データ!DD326-2&lt;0,0,抽出データ!DD326-2)</f>
        <v>1</v>
      </c>
      <c r="AV326" s="2">
        <f>IF(抽出データ!DE326-2&lt;0,0,抽出データ!DE326-2)</f>
        <v>1</v>
      </c>
      <c r="AW326" s="2">
        <f>IF(抽出データ!DF326-2&lt;0,0,IF(抽出データ!DF326&gt;3,2,1))</f>
        <v>1</v>
      </c>
      <c r="AX326" s="2">
        <f>IF(抽出データ!DG326-2&lt;=0,1,2)</f>
        <v>1</v>
      </c>
      <c r="AY326" s="8">
        <v>4</v>
      </c>
      <c r="AZ326" s="2">
        <v>2</v>
      </c>
      <c r="BA326" s="2">
        <v>2</v>
      </c>
      <c r="BB326" s="2">
        <v>1</v>
      </c>
      <c r="BC326" s="2">
        <v>1</v>
      </c>
      <c r="BD326" s="2">
        <v>0</v>
      </c>
      <c r="BE326" s="2">
        <v>1</v>
      </c>
      <c r="BF326" s="2">
        <v>0</v>
      </c>
      <c r="BG326" s="2">
        <v>1</v>
      </c>
      <c r="BH326" s="2">
        <v>0</v>
      </c>
      <c r="BI326" s="4" t="s">
        <v>445</v>
      </c>
      <c r="BJ326" s="2">
        <v>1</v>
      </c>
      <c r="BK326" s="2">
        <v>65</v>
      </c>
      <c r="BL326" s="2">
        <v>1</v>
      </c>
      <c r="BM326" s="2">
        <v>10000</v>
      </c>
      <c r="BO326" s="2">
        <v>3</v>
      </c>
      <c r="BP326" s="2">
        <v>5</v>
      </c>
      <c r="BQ326" s="2">
        <v>5</v>
      </c>
      <c r="BR326" s="2">
        <v>3</v>
      </c>
      <c r="BS326" s="2">
        <v>5</v>
      </c>
      <c r="BT326" s="2">
        <v>5</v>
      </c>
      <c r="BV326" s="2">
        <f t="shared" si="92"/>
        <v>54</v>
      </c>
      <c r="BW326" s="2">
        <f t="shared" si="93"/>
        <v>30</v>
      </c>
      <c r="BX326" s="2">
        <f t="shared" si="94"/>
        <v>11</v>
      </c>
      <c r="BY326" s="2">
        <f t="shared" si="95"/>
        <v>12</v>
      </c>
      <c r="BZ326" s="2">
        <f t="shared" si="96"/>
        <v>35</v>
      </c>
      <c r="CA326" s="2">
        <f t="shared" si="97"/>
        <v>15</v>
      </c>
      <c r="CB326" s="2">
        <f t="shared" si="98"/>
        <v>8</v>
      </c>
      <c r="CC326" s="2">
        <f t="shared" si="99"/>
        <v>16</v>
      </c>
      <c r="CD326" s="2">
        <f t="shared" si="100"/>
        <v>22</v>
      </c>
      <c r="CE326" s="2">
        <f t="shared" si="101"/>
        <v>17</v>
      </c>
      <c r="CF326" s="2">
        <f t="shared" si="102"/>
        <v>10</v>
      </c>
      <c r="CG326" s="2">
        <f t="shared" si="103"/>
        <v>21</v>
      </c>
      <c r="CH326" s="2">
        <f t="shared" si="107"/>
        <v>4</v>
      </c>
      <c r="CI326" s="2">
        <f t="shared" si="104"/>
        <v>7</v>
      </c>
      <c r="CJ326" s="2">
        <f t="shared" si="105"/>
        <v>23</v>
      </c>
      <c r="CK326" s="2">
        <f>55+IF(抽出データ!BJ326=1,60,0)+IF(抽出データ!BK326=1,25,0)+IF(抽出データ!BM326=1,5,0)+IF(抽出データ!BL326=1,5,0)+IF(抽出データ!BN326=1,5,0)</f>
        <v>60</v>
      </c>
      <c r="CL326" s="2">
        <f>(80+IF(抽出データ!BR326=1,12,0)+IF(SUM(抽出データ!BS326:BV326,抽出データ!CB326)&gt;1,22,IF(SUM(抽出データ!BS326:BV326,抽出データ!CB326)=1,11,0)))</f>
        <v>114</v>
      </c>
      <c r="CM326" s="2">
        <f>80+IF(抽出データ!CH326=1,40,0)+IF(抽出データ!CI326=1,20,0)+IF(抽出データ!CJ326=1,20,0)</f>
        <v>80</v>
      </c>
      <c r="CN326" s="2">
        <f>80+IF(抽出データ!CN326=1,10,0)+IF(抽出データ!CO326=1,5,0)+IF(抽出データ!CP326=1,10,0)+12</f>
        <v>92</v>
      </c>
      <c r="CO326" s="2">
        <f>IF(SUM(抽出データ!CT326:CW326)&gt;0,120,100)</f>
        <v>100</v>
      </c>
      <c r="CQ326" s="2">
        <f t="shared" si="106"/>
        <v>84.399999999999991</v>
      </c>
    </row>
    <row r="327" spans="1:95">
      <c r="A327" s="2">
        <v>1988</v>
      </c>
      <c r="B327" s="2">
        <v>6000</v>
      </c>
      <c r="C327" s="2">
        <v>4</v>
      </c>
      <c r="D327" s="2">
        <f t="shared" si="90"/>
        <v>1500</v>
      </c>
      <c r="E327" s="4" t="s">
        <v>276</v>
      </c>
      <c r="F327" s="2">
        <f>IF(抽出データ!S327-2&lt;0,0,抽出データ!S327-2)</f>
        <v>0</v>
      </c>
      <c r="G327" s="2">
        <f>IF(抽出データ!T327-2&lt;0,0,抽出データ!T327-2)</f>
        <v>0</v>
      </c>
      <c r="H327" s="2">
        <f>IF(抽出データ!U327-2&lt;0,0,抽出データ!U327-2)</f>
        <v>0</v>
      </c>
      <c r="I327" s="2">
        <f>IF(抽出データ!V327-2&lt;0,0,抽出データ!V327-2)</f>
        <v>0</v>
      </c>
      <c r="J327" s="2">
        <f>MIN(2,IF(抽出データ!W327-2&lt;0,0,抽出データ!W327-2))</f>
        <v>0</v>
      </c>
      <c r="K327" s="2">
        <f>IF(抽出データ!X327-2&lt;0,0,抽出データ!X327-2)</f>
        <v>0</v>
      </c>
      <c r="L327" s="2">
        <f>IF(抽出データ!Y327-2&lt;0,0,抽出データ!Y327-2)</f>
        <v>0</v>
      </c>
      <c r="M327" s="2">
        <f>IF(抽出データ!Z327-2&lt;0,0,抽出データ!Z327-2)</f>
        <v>0</v>
      </c>
      <c r="N327" s="2">
        <f>IF(抽出データ!AB327-2&lt;0,0,抽出データ!AB327-2)</f>
        <v>0</v>
      </c>
      <c r="O327" s="2">
        <f>IF(抽出データ!AC327-2&lt;0,0,抽出データ!AC327-2)</f>
        <v>0</v>
      </c>
      <c r="P327" s="2">
        <f>IF(抽出データ!AD327-2&lt;0,0,抽出データ!AD327-2)</f>
        <v>0</v>
      </c>
      <c r="Q327" s="2">
        <f>IF(抽出データ!AE327-2&lt;0,0,抽出データ!AE327-2)</f>
        <v>1</v>
      </c>
      <c r="R327" s="2">
        <f>IF(抽出データ!AF327-2&lt;0,0,抽出データ!AF327-2)</f>
        <v>0</v>
      </c>
      <c r="S327" s="2">
        <f>IF(抽出データ!AG327-2&lt;0,0,抽出データ!AG327-2)</f>
        <v>0</v>
      </c>
      <c r="T327" s="2">
        <f>IF(抽出データ!AH327-2&lt;0,0,抽出データ!AH327-2)</f>
        <v>0</v>
      </c>
      <c r="U327" s="2">
        <f>IF(抽出データ!AI327-2&lt;0,0,抽出データ!AI327-2)</f>
        <v>0</v>
      </c>
      <c r="V327" s="2">
        <f>IF(抽出データ!AJ327-2&lt;0,0,抽出データ!AJ327-2)</f>
        <v>0</v>
      </c>
      <c r="W327" s="2">
        <f>IF(抽出データ!AK327-2&lt;0,0,抽出データ!AK327-2)</f>
        <v>0</v>
      </c>
      <c r="X327" s="2">
        <f>IF(抽出データ!AL327-2&lt;0,0,抽出データ!AL327-2)</f>
        <v>0</v>
      </c>
      <c r="Y327" s="2">
        <f>IF(抽出データ!AM327-2&lt;0,0,抽出データ!AM327-2)</f>
        <v>0</v>
      </c>
      <c r="Z327" s="2">
        <f>IF(抽出データ!AN327-2&lt;0,0,抽出データ!AN327-2)</f>
        <v>0</v>
      </c>
      <c r="AA327" s="2">
        <f>IF(抽出データ!AO327-2&lt;0,0,抽出データ!AO327-2)</f>
        <v>1</v>
      </c>
      <c r="AB327" s="2">
        <f>IF(抽出データ!AP327-2&lt;0,0,抽出データ!AP327-2)</f>
        <v>0</v>
      </c>
      <c r="AC327" s="2">
        <f>IF(抽出データ!AQ327-2&lt;0,0,抽出データ!AQ327-2)</f>
        <v>0</v>
      </c>
      <c r="AD327" s="2">
        <f>IF(抽出データ!AR327-2&lt;=0,1,2)</f>
        <v>2</v>
      </c>
      <c r="AE327" s="2">
        <f>IF(抽出データ!AS327-2&lt;=0,1,2)</f>
        <v>2</v>
      </c>
      <c r="AF327" s="2">
        <f>IF(抽出データ!AT327-2&lt;=0,1,2)</f>
        <v>2</v>
      </c>
      <c r="AG327" s="2">
        <f>IF(抽出データ!AU327-2&lt;=0,1,2)</f>
        <v>1</v>
      </c>
      <c r="AH327" s="2">
        <f>IF(抽出データ!AV327-2&lt;=0,1,2)</f>
        <v>1</v>
      </c>
      <c r="AI327" s="2">
        <f>IF(抽出データ!AW327-2&lt;=0,1,2)</f>
        <v>1</v>
      </c>
      <c r="AJ327" s="2">
        <f>IF(抽出データ!AX327-2&lt;=0,1,2)</f>
        <v>1</v>
      </c>
      <c r="AK327" s="2">
        <f>IF(抽出データ!AY327-2&lt;=0,1,2)</f>
        <v>1</v>
      </c>
      <c r="AL327" s="2">
        <f>IF(抽出データ!AZ327-2&lt;0,0,抽出データ!AZ327-2)</f>
        <v>0</v>
      </c>
      <c r="AM327" s="2">
        <f>IF(抽出データ!BB327-2&lt;0,0,抽出データ!BB327-2)</f>
        <v>0</v>
      </c>
      <c r="AN327" s="2">
        <f>IF(抽出データ!BD327-2&lt;0,0,抽出データ!BD327-2)</f>
        <v>0</v>
      </c>
      <c r="AO327" s="2">
        <f>MIN(2,IF(抽出データ!BE327-2&lt;0,0,抽出データ!BE327-2))</f>
        <v>1</v>
      </c>
      <c r="AP327" s="2">
        <f>IF(抽出データ!BF327-2&lt;0,0,抽出データ!BF327-2)</f>
        <v>0</v>
      </c>
      <c r="AQ327" s="2">
        <f>IF(抽出データ!BG327-2&lt;0,0,抽出データ!BG327-2)</f>
        <v>0</v>
      </c>
      <c r="AR327" s="2">
        <f>IF(抽出データ!BH327-2&lt;0,0,抽出データ!BH327-2)</f>
        <v>0</v>
      </c>
      <c r="AS327" s="2">
        <f t="shared" si="91"/>
        <v>0</v>
      </c>
      <c r="AT327" s="2">
        <f>IF(抽出データ!DB327-2&lt;=0,1,2)</f>
        <v>2</v>
      </c>
      <c r="AU327" s="2">
        <f>IF(抽出データ!DD327-2&lt;0,0,抽出データ!DD327-2)</f>
        <v>0</v>
      </c>
      <c r="AV327" s="2">
        <f>IF(抽出データ!DE327-2&lt;0,0,抽出データ!DE327-2)</f>
        <v>0</v>
      </c>
      <c r="AW327" s="2">
        <f>IF(抽出データ!DF327-2&lt;0,0,IF(抽出データ!DF327&gt;3,2,1))</f>
        <v>1</v>
      </c>
      <c r="AX327" s="2">
        <f>IF(抽出データ!DG327-2&lt;=0,1,2)</f>
        <v>2</v>
      </c>
      <c r="AY327" s="8">
        <v>2</v>
      </c>
      <c r="AZ327" s="2">
        <v>2</v>
      </c>
      <c r="BA327" s="2">
        <v>3</v>
      </c>
      <c r="BI327" s="4" t="s">
        <v>445</v>
      </c>
      <c r="BJ327" s="2">
        <v>2</v>
      </c>
      <c r="BL327" s="2">
        <v>3</v>
      </c>
      <c r="BO327" s="2">
        <v>4</v>
      </c>
      <c r="BP327" s="2">
        <v>3</v>
      </c>
      <c r="BQ327" s="2">
        <v>4</v>
      </c>
      <c r="BR327" s="2">
        <v>4</v>
      </c>
      <c r="BS327" s="2">
        <v>4</v>
      </c>
      <c r="BT327" s="2">
        <v>4</v>
      </c>
      <c r="BV327" s="2">
        <f t="shared" si="92"/>
        <v>19</v>
      </c>
      <c r="BW327" s="2">
        <f t="shared" si="93"/>
        <v>2</v>
      </c>
      <c r="BX327" s="2">
        <f t="shared" si="94"/>
        <v>8</v>
      </c>
      <c r="BY327" s="2">
        <f t="shared" si="95"/>
        <v>9</v>
      </c>
      <c r="BZ327" s="2">
        <f t="shared" si="96"/>
        <v>12</v>
      </c>
      <c r="CA327" s="2">
        <f t="shared" si="97"/>
        <v>1</v>
      </c>
      <c r="CB327" s="2">
        <f t="shared" si="98"/>
        <v>5</v>
      </c>
      <c r="CC327" s="2">
        <f t="shared" si="99"/>
        <v>1</v>
      </c>
      <c r="CD327" s="2">
        <f t="shared" si="100"/>
        <v>11</v>
      </c>
      <c r="CE327" s="2">
        <f t="shared" si="101"/>
        <v>8</v>
      </c>
      <c r="CF327" s="2">
        <f t="shared" si="102"/>
        <v>5</v>
      </c>
      <c r="CG327" s="2">
        <f t="shared" si="103"/>
        <v>3</v>
      </c>
      <c r="CH327" s="2">
        <f t="shared" si="107"/>
        <v>5</v>
      </c>
      <c r="CI327" s="2">
        <f t="shared" si="104"/>
        <v>4</v>
      </c>
      <c r="CJ327" s="2">
        <f t="shared" si="105"/>
        <v>1</v>
      </c>
      <c r="CK327" s="2">
        <f>55+IF(抽出データ!BJ327=1,60,0)+IF(抽出データ!BK327=1,25,0)+IF(抽出データ!BM327=1,5,0)+IF(抽出データ!BL327=1,5,0)+IF(抽出データ!BN327=1,5,0)</f>
        <v>55</v>
      </c>
      <c r="CL327" s="2">
        <f>(80+IF(抽出データ!BR327=1,12,0)+IF(SUM(抽出データ!BS327:BV327,抽出データ!CB327)&gt;1,22,IF(SUM(抽出データ!BS327:BV327,抽出データ!CB327)=1,11,0)))</f>
        <v>80</v>
      </c>
      <c r="CM327" s="2">
        <f>80+IF(抽出データ!CH327=1,40,0)+IF(抽出データ!CI327=1,20,0)+IF(抽出データ!CJ327=1,20,0)</f>
        <v>80</v>
      </c>
      <c r="CN327" s="2">
        <f>80+IF(抽出データ!CN327=1,10,0)+IF(抽出データ!CO327=1,5,0)+IF(抽出データ!CP327=1,10,0)+12</f>
        <v>92</v>
      </c>
      <c r="CO327" s="2">
        <f>IF(SUM(抽出データ!CT327:CW327)&gt;0,120,100)</f>
        <v>100</v>
      </c>
      <c r="CQ327" s="2">
        <f t="shared" si="106"/>
        <v>72.2</v>
      </c>
    </row>
    <row r="328" spans="1:95">
      <c r="A328" s="2">
        <v>1990</v>
      </c>
      <c r="B328" s="2">
        <v>100</v>
      </c>
      <c r="C328" s="2">
        <v>1</v>
      </c>
      <c r="D328" s="2">
        <f t="shared" si="90"/>
        <v>100</v>
      </c>
      <c r="E328" s="4" t="s">
        <v>76</v>
      </c>
      <c r="F328" s="2">
        <f>IF(抽出データ!S328-2&lt;0,0,抽出データ!S328-2)</f>
        <v>0</v>
      </c>
      <c r="G328" s="2">
        <f>IF(抽出データ!T328-2&lt;0,0,抽出データ!T328-2)</f>
        <v>0</v>
      </c>
      <c r="H328" s="2">
        <f>IF(抽出データ!U328-2&lt;0,0,抽出データ!U328-2)</f>
        <v>0</v>
      </c>
      <c r="I328" s="2">
        <f>IF(抽出データ!V328-2&lt;0,0,抽出データ!V328-2)</f>
        <v>2</v>
      </c>
      <c r="J328" s="2">
        <f>MIN(2,IF(抽出データ!W328-2&lt;0,0,抽出データ!W328-2))</f>
        <v>0</v>
      </c>
      <c r="K328" s="2">
        <f>IF(抽出データ!X328-2&lt;0,0,抽出データ!X328-2)</f>
        <v>0</v>
      </c>
      <c r="L328" s="2">
        <f>IF(抽出データ!Y328-2&lt;0,0,抽出データ!Y328-2)</f>
        <v>0</v>
      </c>
      <c r="M328" s="2">
        <f>IF(抽出データ!Z328-2&lt;0,0,抽出データ!Z328-2)</f>
        <v>0</v>
      </c>
      <c r="N328" s="2">
        <f>IF(抽出データ!AB328-2&lt;0,0,抽出データ!AB328-2)</f>
        <v>0</v>
      </c>
      <c r="O328" s="2">
        <f>IF(抽出データ!AC328-2&lt;0,0,抽出データ!AC328-2)</f>
        <v>0</v>
      </c>
      <c r="P328" s="2">
        <f>IF(抽出データ!AD328-2&lt;0,0,抽出データ!AD328-2)</f>
        <v>2</v>
      </c>
      <c r="Q328" s="2">
        <f>IF(抽出データ!AE328-2&lt;0,0,抽出データ!AE328-2)</f>
        <v>2</v>
      </c>
      <c r="R328" s="2">
        <f>IF(抽出データ!AF328-2&lt;0,0,抽出データ!AF328-2)</f>
        <v>1</v>
      </c>
      <c r="S328" s="2">
        <f>IF(抽出データ!AG328-2&lt;0,0,抽出データ!AG328-2)</f>
        <v>2</v>
      </c>
      <c r="T328" s="2">
        <f>IF(抽出データ!AH328-2&lt;0,0,抽出データ!AH328-2)</f>
        <v>1</v>
      </c>
      <c r="U328" s="2">
        <f>IF(抽出データ!AI328-2&lt;0,0,抽出データ!AI328-2)</f>
        <v>0</v>
      </c>
      <c r="V328" s="2">
        <f>IF(抽出データ!AJ328-2&lt;0,0,抽出データ!AJ328-2)</f>
        <v>0</v>
      </c>
      <c r="W328" s="2">
        <f>IF(抽出データ!AK328-2&lt;0,0,抽出データ!AK328-2)</f>
        <v>2</v>
      </c>
      <c r="X328" s="2">
        <f>IF(抽出データ!AL328-2&lt;0,0,抽出データ!AL328-2)</f>
        <v>0</v>
      </c>
      <c r="Y328" s="2">
        <f>IF(抽出データ!AM328-2&lt;0,0,抽出データ!AM328-2)</f>
        <v>2</v>
      </c>
      <c r="Z328" s="2">
        <f>IF(抽出データ!AN328-2&lt;0,0,抽出データ!AN328-2)</f>
        <v>0</v>
      </c>
      <c r="AA328" s="2">
        <f>IF(抽出データ!AO328-2&lt;0,0,抽出データ!AO328-2)</f>
        <v>2</v>
      </c>
      <c r="AB328" s="2">
        <f>IF(抽出データ!AP328-2&lt;0,0,抽出データ!AP328-2)</f>
        <v>0</v>
      </c>
      <c r="AC328" s="2">
        <f>IF(抽出データ!AQ328-2&lt;0,0,抽出データ!AQ328-2)</f>
        <v>0</v>
      </c>
      <c r="AD328" s="2">
        <f>IF(抽出データ!AR328-2&lt;=0,1,2)</f>
        <v>1</v>
      </c>
      <c r="AE328" s="2">
        <f>IF(抽出データ!AS328-2&lt;=0,1,2)</f>
        <v>1</v>
      </c>
      <c r="AF328" s="2">
        <f>IF(抽出データ!AT328-2&lt;=0,1,2)</f>
        <v>1</v>
      </c>
      <c r="AG328" s="2">
        <f>IF(抽出データ!AU328-2&lt;=0,1,2)</f>
        <v>1</v>
      </c>
      <c r="AH328" s="2">
        <f>IF(抽出データ!AV328-2&lt;=0,1,2)</f>
        <v>1</v>
      </c>
      <c r="AI328" s="2">
        <f>IF(抽出データ!AW328-2&lt;=0,1,2)</f>
        <v>1</v>
      </c>
      <c r="AJ328" s="2">
        <f>IF(抽出データ!AX328-2&lt;=0,1,2)</f>
        <v>1</v>
      </c>
      <c r="AK328" s="2">
        <f>IF(抽出データ!AY328-2&lt;=0,1,2)</f>
        <v>1</v>
      </c>
      <c r="AL328" s="2">
        <f>IF(抽出データ!AZ328-2&lt;0,0,抽出データ!AZ328-2)</f>
        <v>0</v>
      </c>
      <c r="AM328" s="2">
        <f>IF(抽出データ!BB328-2&lt;0,0,抽出データ!BB328-2)</f>
        <v>0</v>
      </c>
      <c r="AN328" s="2">
        <f>IF(抽出データ!BD328-2&lt;0,0,抽出データ!BD328-2)</f>
        <v>0</v>
      </c>
      <c r="AO328" s="2">
        <f>MIN(2,IF(抽出データ!BE328-2&lt;0,0,抽出データ!BE328-2))</f>
        <v>0</v>
      </c>
      <c r="AP328" s="2">
        <f>IF(抽出データ!BF328-2&lt;0,0,抽出データ!BF328-2)</f>
        <v>0</v>
      </c>
      <c r="AQ328" s="2">
        <f>IF(抽出データ!BG328-2&lt;0,0,抽出データ!BG328-2)</f>
        <v>0</v>
      </c>
      <c r="AR328" s="2">
        <f>IF(抽出データ!BH328-2&lt;0,0,抽出データ!BH328-2)</f>
        <v>0</v>
      </c>
      <c r="AS328" s="2">
        <f t="shared" si="91"/>
        <v>0</v>
      </c>
      <c r="AT328" s="2">
        <f>IF(抽出データ!DB328-2&lt;=0,1,2)</f>
        <v>1</v>
      </c>
      <c r="AU328" s="2">
        <f>IF(抽出データ!DD328-2&lt;0,0,抽出データ!DD328-2)</f>
        <v>0</v>
      </c>
      <c r="AV328" s="2">
        <f>IF(抽出データ!DE328-2&lt;0,0,抽出データ!DE328-2)</f>
        <v>0</v>
      </c>
      <c r="AW328" s="2">
        <f>IF(抽出データ!DF328-2&lt;0,0,IF(抽出データ!DF328&gt;3,2,1))</f>
        <v>1</v>
      </c>
      <c r="AX328" s="2">
        <f>IF(抽出データ!DG328-2&lt;=0,1,2)</f>
        <v>1</v>
      </c>
      <c r="AY328" s="8">
        <v>1</v>
      </c>
      <c r="AZ328" s="2">
        <v>1</v>
      </c>
      <c r="BA328" s="2">
        <v>1</v>
      </c>
      <c r="BI328" s="4" t="s">
        <v>445</v>
      </c>
      <c r="BJ328" s="2">
        <v>2</v>
      </c>
      <c r="BL328" s="2">
        <v>3</v>
      </c>
      <c r="BO328" s="2">
        <v>4</v>
      </c>
      <c r="BP328" s="2">
        <v>5</v>
      </c>
      <c r="BQ328" s="2">
        <v>5</v>
      </c>
      <c r="BR328" s="2">
        <v>5</v>
      </c>
      <c r="BS328" s="2">
        <v>5</v>
      </c>
      <c r="BT328" s="2">
        <v>5</v>
      </c>
      <c r="BV328" s="2">
        <f t="shared" si="92"/>
        <v>27</v>
      </c>
      <c r="BW328" s="2">
        <f t="shared" si="93"/>
        <v>15</v>
      </c>
      <c r="BX328" s="2">
        <f t="shared" si="94"/>
        <v>6</v>
      </c>
      <c r="BY328" s="2">
        <f t="shared" si="95"/>
        <v>6</v>
      </c>
      <c r="BZ328" s="2">
        <f t="shared" si="96"/>
        <v>18</v>
      </c>
      <c r="CA328" s="2">
        <f t="shared" si="97"/>
        <v>5</v>
      </c>
      <c r="CB328" s="2">
        <f t="shared" si="98"/>
        <v>3</v>
      </c>
      <c r="CC328" s="2">
        <f t="shared" si="99"/>
        <v>8</v>
      </c>
      <c r="CD328" s="2">
        <f t="shared" si="100"/>
        <v>13</v>
      </c>
      <c r="CE328" s="2">
        <f t="shared" si="101"/>
        <v>11</v>
      </c>
      <c r="CF328" s="2">
        <f t="shared" si="102"/>
        <v>4</v>
      </c>
      <c r="CG328" s="2">
        <f t="shared" si="103"/>
        <v>13</v>
      </c>
      <c r="CH328" s="2">
        <f t="shared" si="107"/>
        <v>3</v>
      </c>
      <c r="CI328" s="2">
        <f t="shared" si="104"/>
        <v>2</v>
      </c>
      <c r="CJ328" s="2">
        <f t="shared" si="105"/>
        <v>6</v>
      </c>
      <c r="CK328" s="2">
        <f>55+IF(抽出データ!BJ328=1,60,0)+IF(抽出データ!BK328=1,25,0)+IF(抽出データ!BM328=1,5,0)+IF(抽出データ!BL328=1,5,0)+IF(抽出データ!BN328=1,5,0)</f>
        <v>55</v>
      </c>
      <c r="CL328" s="2">
        <f>(80+IF(抽出データ!BR328=1,12,0)+IF(SUM(抽出データ!BS328:BV328,抽出データ!CB328)&gt;1,22,IF(SUM(抽出データ!BS328:BV328,抽出データ!CB328)=1,11,0)))</f>
        <v>80</v>
      </c>
      <c r="CM328" s="2">
        <f>80+IF(抽出データ!CH328=1,40,0)+IF(抽出データ!CI328=1,20,0)+IF(抽出データ!CJ328=1,20,0)</f>
        <v>80</v>
      </c>
      <c r="CN328" s="2">
        <f>80+IF(抽出データ!CN328=1,10,0)+IF(抽出データ!CO328=1,5,0)+IF(抽出データ!CP328=1,10,0)+12</f>
        <v>92</v>
      </c>
      <c r="CO328" s="2">
        <f>IF(SUM(抽出データ!CT328:CW328)&gt;0,120,100)</f>
        <v>100</v>
      </c>
      <c r="CQ328" s="2">
        <f t="shared" si="106"/>
        <v>72.2</v>
      </c>
    </row>
    <row r="329" spans="1:95">
      <c r="A329" s="2">
        <v>1989</v>
      </c>
      <c r="B329" s="2">
        <v>900</v>
      </c>
      <c r="C329" s="2">
        <v>3</v>
      </c>
      <c r="D329" s="2">
        <f t="shared" si="90"/>
        <v>300</v>
      </c>
      <c r="E329" s="4" t="s">
        <v>277</v>
      </c>
      <c r="F329" s="2">
        <f>IF(抽出データ!S329-2&lt;0,0,抽出データ!S329-2)</f>
        <v>2</v>
      </c>
      <c r="G329" s="2">
        <f>IF(抽出データ!T329-2&lt;0,0,抽出データ!T329-2)</f>
        <v>0</v>
      </c>
      <c r="H329" s="2">
        <f>IF(抽出データ!U329-2&lt;0,0,抽出データ!U329-2)</f>
        <v>1</v>
      </c>
      <c r="I329" s="2">
        <f>IF(抽出データ!V329-2&lt;0,0,抽出データ!V329-2)</f>
        <v>2</v>
      </c>
      <c r="J329" s="2">
        <f>MIN(2,IF(抽出データ!W329-2&lt;0,0,抽出データ!W329-2))</f>
        <v>0</v>
      </c>
      <c r="K329" s="2">
        <f>IF(抽出データ!X329-2&lt;0,0,抽出データ!X329-2)</f>
        <v>2</v>
      </c>
      <c r="L329" s="2">
        <f>IF(抽出データ!Y329-2&lt;0,0,抽出データ!Y329-2)</f>
        <v>0</v>
      </c>
      <c r="M329" s="2">
        <f>IF(抽出データ!Z329-2&lt;0,0,抽出データ!Z329-2)</f>
        <v>0</v>
      </c>
      <c r="N329" s="2">
        <f>IF(抽出データ!AB329-2&lt;0,0,抽出データ!AB329-2)</f>
        <v>1</v>
      </c>
      <c r="O329" s="2">
        <f>IF(抽出データ!AC329-2&lt;0,0,抽出データ!AC329-2)</f>
        <v>2</v>
      </c>
      <c r="P329" s="2">
        <f>IF(抽出データ!AD329-2&lt;0,0,抽出データ!AD329-2)</f>
        <v>2</v>
      </c>
      <c r="Q329" s="2">
        <f>IF(抽出データ!AE329-2&lt;0,0,抽出データ!AE329-2)</f>
        <v>2</v>
      </c>
      <c r="R329" s="2">
        <f>IF(抽出データ!AF329-2&lt;0,0,抽出データ!AF329-2)</f>
        <v>0</v>
      </c>
      <c r="S329" s="2">
        <f>IF(抽出データ!AG329-2&lt;0,0,抽出データ!AG329-2)</f>
        <v>1</v>
      </c>
      <c r="T329" s="2">
        <f>IF(抽出データ!AH329-2&lt;0,0,抽出データ!AH329-2)</f>
        <v>1</v>
      </c>
      <c r="U329" s="2">
        <f>IF(抽出データ!AI329-2&lt;0,0,抽出データ!AI329-2)</f>
        <v>0</v>
      </c>
      <c r="V329" s="2">
        <f>IF(抽出データ!AJ329-2&lt;0,0,抽出データ!AJ329-2)</f>
        <v>0</v>
      </c>
      <c r="W329" s="2">
        <f>IF(抽出データ!AK329-2&lt;0,0,抽出データ!AK329-2)</f>
        <v>2</v>
      </c>
      <c r="X329" s="2">
        <f>IF(抽出データ!AL329-2&lt;0,0,抽出データ!AL329-2)</f>
        <v>2</v>
      </c>
      <c r="Y329" s="2">
        <f>IF(抽出データ!AM329-2&lt;0,0,抽出データ!AM329-2)</f>
        <v>0</v>
      </c>
      <c r="Z329" s="2">
        <f>IF(抽出データ!AN329-2&lt;0,0,抽出データ!AN329-2)</f>
        <v>0</v>
      </c>
      <c r="AA329" s="2">
        <f>IF(抽出データ!AO329-2&lt;0,0,抽出データ!AO329-2)</f>
        <v>2</v>
      </c>
      <c r="AB329" s="2">
        <f>IF(抽出データ!AP329-2&lt;0,0,抽出データ!AP329-2)</f>
        <v>2</v>
      </c>
      <c r="AC329" s="2">
        <f>IF(抽出データ!AQ329-2&lt;0,0,抽出データ!AQ329-2)</f>
        <v>2</v>
      </c>
      <c r="AD329" s="2">
        <f>IF(抽出データ!AR329-2&lt;=0,1,2)</f>
        <v>1</v>
      </c>
      <c r="AE329" s="2">
        <f>IF(抽出データ!AS329-2&lt;=0,1,2)</f>
        <v>1</v>
      </c>
      <c r="AF329" s="2">
        <f>IF(抽出データ!AT329-2&lt;=0,1,2)</f>
        <v>1</v>
      </c>
      <c r="AG329" s="2">
        <f>IF(抽出データ!AU329-2&lt;=0,1,2)</f>
        <v>1</v>
      </c>
      <c r="AH329" s="2">
        <f>IF(抽出データ!AV329-2&lt;=0,1,2)</f>
        <v>1</v>
      </c>
      <c r="AI329" s="2">
        <f>IF(抽出データ!AW329-2&lt;=0,1,2)</f>
        <v>2</v>
      </c>
      <c r="AJ329" s="2">
        <f>IF(抽出データ!AX329-2&lt;=0,1,2)</f>
        <v>1</v>
      </c>
      <c r="AK329" s="2">
        <f>IF(抽出データ!AY329-2&lt;=0,1,2)</f>
        <v>1</v>
      </c>
      <c r="AL329" s="2">
        <f>IF(抽出データ!AZ329-2&lt;0,0,抽出データ!AZ329-2)</f>
        <v>0</v>
      </c>
      <c r="AM329" s="2">
        <f>IF(抽出データ!BB329-2&lt;0,0,抽出データ!BB329-2)</f>
        <v>1</v>
      </c>
      <c r="AN329" s="2">
        <f>IF(抽出データ!BD329-2&lt;0,0,抽出データ!BD329-2)</f>
        <v>0</v>
      </c>
      <c r="AO329" s="2">
        <f>MIN(2,IF(抽出データ!BE329-2&lt;0,0,抽出データ!BE329-2))</f>
        <v>0</v>
      </c>
      <c r="AP329" s="2">
        <f>IF(抽出データ!BF329-2&lt;0,0,抽出データ!BF329-2)</f>
        <v>1</v>
      </c>
      <c r="AQ329" s="2">
        <f>IF(抽出データ!BG329-2&lt;0,0,抽出データ!BG329-2)</f>
        <v>1</v>
      </c>
      <c r="AR329" s="2">
        <f>IF(抽出データ!BH329-2&lt;0,0,抽出データ!BH329-2)</f>
        <v>1</v>
      </c>
      <c r="AS329" s="2">
        <f t="shared" si="91"/>
        <v>0</v>
      </c>
      <c r="AT329" s="2">
        <f>IF(抽出データ!DB329-2&lt;=0,1,2)</f>
        <v>1</v>
      </c>
      <c r="AU329" s="2">
        <f>IF(抽出データ!DD329-2&lt;0,0,抽出データ!DD329-2)</f>
        <v>1</v>
      </c>
      <c r="AV329" s="2">
        <f>IF(抽出データ!DE329-2&lt;0,0,抽出データ!DE329-2)</f>
        <v>1</v>
      </c>
      <c r="AW329" s="2">
        <f>IF(抽出データ!DF329-2&lt;0,0,IF(抽出データ!DF329&gt;3,2,1))</f>
        <v>1</v>
      </c>
      <c r="AX329" s="2">
        <f>IF(抽出データ!DG329-2&lt;=0,1,2)</f>
        <v>1</v>
      </c>
      <c r="AY329" s="8">
        <v>4</v>
      </c>
      <c r="AZ329" s="2">
        <v>3</v>
      </c>
      <c r="BA329" s="2">
        <v>4</v>
      </c>
      <c r="BI329" s="4" t="s">
        <v>445</v>
      </c>
      <c r="BJ329" s="2">
        <v>1</v>
      </c>
      <c r="BK329" s="2">
        <v>100</v>
      </c>
      <c r="BL329" s="2">
        <v>3</v>
      </c>
      <c r="BO329" s="2">
        <v>4</v>
      </c>
      <c r="BP329" s="2">
        <v>4</v>
      </c>
      <c r="BQ329" s="2">
        <v>4</v>
      </c>
      <c r="BR329" s="2">
        <v>4</v>
      </c>
      <c r="BS329" s="2">
        <v>4</v>
      </c>
      <c r="BT329" s="2">
        <v>3</v>
      </c>
      <c r="BV329" s="2">
        <f t="shared" si="92"/>
        <v>44</v>
      </c>
      <c r="BW329" s="2">
        <f t="shared" si="93"/>
        <v>21</v>
      </c>
      <c r="BX329" s="2">
        <f t="shared" si="94"/>
        <v>11</v>
      </c>
      <c r="BY329" s="2">
        <f t="shared" si="95"/>
        <v>10</v>
      </c>
      <c r="BZ329" s="2">
        <f t="shared" si="96"/>
        <v>29</v>
      </c>
      <c r="CA329" s="2">
        <f t="shared" si="97"/>
        <v>9</v>
      </c>
      <c r="CB329" s="2">
        <f t="shared" si="98"/>
        <v>8</v>
      </c>
      <c r="CC329" s="2">
        <f t="shared" si="99"/>
        <v>10</v>
      </c>
      <c r="CD329" s="2">
        <f t="shared" si="100"/>
        <v>18</v>
      </c>
      <c r="CE329" s="2">
        <f t="shared" si="101"/>
        <v>16</v>
      </c>
      <c r="CF329" s="2">
        <f t="shared" si="102"/>
        <v>10</v>
      </c>
      <c r="CG329" s="2">
        <f t="shared" si="103"/>
        <v>15</v>
      </c>
      <c r="CH329" s="2">
        <f t="shared" si="107"/>
        <v>4</v>
      </c>
      <c r="CI329" s="2">
        <f t="shared" si="104"/>
        <v>6</v>
      </c>
      <c r="CJ329" s="2">
        <f t="shared" si="105"/>
        <v>17</v>
      </c>
      <c r="CK329" s="2">
        <f>55+IF(抽出データ!BJ329=1,60,0)+IF(抽出データ!BK329=1,25,0)+IF(抽出データ!BM329=1,5,0)+IF(抽出データ!BL329=1,5,0)+IF(抽出データ!BN329=1,5,0)</f>
        <v>80</v>
      </c>
      <c r="CL329" s="2">
        <f>(80+IF(抽出データ!BR329=1,12,0)+IF(SUM(抽出データ!BS329:BV329,抽出データ!CB329)&gt;1,22,IF(SUM(抽出データ!BS329:BV329,抽出データ!CB329)=1,11,0)))</f>
        <v>102</v>
      </c>
      <c r="CM329" s="2">
        <f>80+IF(抽出データ!CH329=1,40,0)+IF(抽出データ!CI329=1,20,0)+IF(抽出データ!CJ329=1,20,0)</f>
        <v>80</v>
      </c>
      <c r="CN329" s="2">
        <f>80+IF(抽出データ!CN329=1,10,0)+IF(抽出データ!CO329=1,5,0)+IF(抽出データ!CP329=1,10,0)+12</f>
        <v>92</v>
      </c>
      <c r="CO329" s="2">
        <f>IF(SUM(抽出データ!CT329:CW329)&gt;0,120,100)</f>
        <v>100</v>
      </c>
      <c r="CQ329" s="2">
        <f t="shared" si="106"/>
        <v>88.8</v>
      </c>
    </row>
    <row r="330" spans="1:95">
      <c r="A330" s="2">
        <v>1992</v>
      </c>
      <c r="B330" s="2">
        <v>900</v>
      </c>
      <c r="C330" s="2">
        <v>3</v>
      </c>
      <c r="D330" s="2">
        <f t="shared" si="90"/>
        <v>300</v>
      </c>
      <c r="E330" s="4" t="s">
        <v>278</v>
      </c>
      <c r="F330" s="2">
        <f>IF(抽出データ!S330-2&lt;0,0,抽出データ!S330-2)</f>
        <v>2</v>
      </c>
      <c r="G330" s="2">
        <f>IF(抽出データ!T330-2&lt;0,0,抽出データ!T330-2)</f>
        <v>0</v>
      </c>
      <c r="H330" s="2">
        <f>IF(抽出データ!U330-2&lt;0,0,抽出データ!U330-2)</f>
        <v>1</v>
      </c>
      <c r="I330" s="2">
        <f>IF(抽出データ!V330-2&lt;0,0,抽出データ!V330-2)</f>
        <v>1</v>
      </c>
      <c r="J330" s="2">
        <f>MIN(2,IF(抽出データ!W330-2&lt;0,0,抽出データ!W330-2))</f>
        <v>0</v>
      </c>
      <c r="K330" s="2">
        <f>IF(抽出データ!X330-2&lt;0,0,抽出データ!X330-2)</f>
        <v>0</v>
      </c>
      <c r="L330" s="2">
        <f>IF(抽出データ!Y330-2&lt;0,0,抽出データ!Y330-2)</f>
        <v>0</v>
      </c>
      <c r="M330" s="2">
        <f>IF(抽出データ!Z330-2&lt;0,0,抽出データ!Z330-2)</f>
        <v>0</v>
      </c>
      <c r="N330" s="2">
        <f>IF(抽出データ!AB330-2&lt;0,0,抽出データ!AB330-2)</f>
        <v>0</v>
      </c>
      <c r="O330" s="2">
        <f>IF(抽出データ!AC330-2&lt;0,0,抽出データ!AC330-2)</f>
        <v>2</v>
      </c>
      <c r="P330" s="2">
        <f>IF(抽出データ!AD330-2&lt;0,0,抽出データ!AD330-2)</f>
        <v>2</v>
      </c>
      <c r="Q330" s="2">
        <f>IF(抽出データ!AE330-2&lt;0,0,抽出データ!AE330-2)</f>
        <v>2</v>
      </c>
      <c r="R330" s="2">
        <f>IF(抽出データ!AF330-2&lt;0,0,抽出データ!AF330-2)</f>
        <v>1</v>
      </c>
      <c r="S330" s="2">
        <f>IF(抽出データ!AG330-2&lt;0,0,抽出データ!AG330-2)</f>
        <v>1</v>
      </c>
      <c r="T330" s="2">
        <f>IF(抽出データ!AH330-2&lt;0,0,抽出データ!AH330-2)</f>
        <v>2</v>
      </c>
      <c r="U330" s="2">
        <f>IF(抽出データ!AI330-2&lt;0,0,抽出データ!AI330-2)</f>
        <v>0</v>
      </c>
      <c r="V330" s="2">
        <f>IF(抽出データ!AJ330-2&lt;0,0,抽出データ!AJ330-2)</f>
        <v>0</v>
      </c>
      <c r="W330" s="2">
        <f>IF(抽出データ!AK330-2&lt;0,0,抽出データ!AK330-2)</f>
        <v>1</v>
      </c>
      <c r="X330" s="2">
        <f>IF(抽出データ!AL330-2&lt;0,0,抽出データ!AL330-2)</f>
        <v>2</v>
      </c>
      <c r="Y330" s="2">
        <f>IF(抽出データ!AM330-2&lt;0,0,抽出データ!AM330-2)</f>
        <v>1</v>
      </c>
      <c r="Z330" s="2">
        <f>IF(抽出データ!AN330-2&lt;0,0,抽出データ!AN330-2)</f>
        <v>0</v>
      </c>
      <c r="AA330" s="2">
        <f>IF(抽出データ!AO330-2&lt;0,0,抽出データ!AO330-2)</f>
        <v>0</v>
      </c>
      <c r="AB330" s="2">
        <f>IF(抽出データ!AP330-2&lt;0,0,抽出データ!AP330-2)</f>
        <v>2</v>
      </c>
      <c r="AC330" s="2">
        <f>IF(抽出データ!AQ330-2&lt;0,0,抽出データ!AQ330-2)</f>
        <v>2</v>
      </c>
      <c r="AD330" s="2">
        <f>IF(抽出データ!AR330-2&lt;=0,1,2)</f>
        <v>2</v>
      </c>
      <c r="AE330" s="2">
        <f>IF(抽出データ!AS330-2&lt;=0,1,2)</f>
        <v>1</v>
      </c>
      <c r="AF330" s="2">
        <f>IF(抽出データ!AT330-2&lt;=0,1,2)</f>
        <v>1</v>
      </c>
      <c r="AG330" s="2">
        <f>IF(抽出データ!AU330-2&lt;=0,1,2)</f>
        <v>1</v>
      </c>
      <c r="AH330" s="2">
        <f>IF(抽出データ!AV330-2&lt;=0,1,2)</f>
        <v>1</v>
      </c>
      <c r="AI330" s="2">
        <f>IF(抽出データ!AW330-2&lt;=0,1,2)</f>
        <v>1</v>
      </c>
      <c r="AJ330" s="2">
        <f>IF(抽出データ!AX330-2&lt;=0,1,2)</f>
        <v>1</v>
      </c>
      <c r="AK330" s="2">
        <f>IF(抽出データ!AY330-2&lt;=0,1,2)</f>
        <v>1</v>
      </c>
      <c r="AL330" s="2">
        <f>IF(抽出データ!AZ330-2&lt;0,0,抽出データ!AZ330-2)</f>
        <v>0</v>
      </c>
      <c r="AM330" s="2">
        <f>IF(抽出データ!BB330-2&lt;0,0,抽出データ!BB330-2)</f>
        <v>1</v>
      </c>
      <c r="AN330" s="2">
        <f>IF(抽出データ!BD330-2&lt;0,0,抽出データ!BD330-2)</f>
        <v>0</v>
      </c>
      <c r="AO330" s="2">
        <f>MIN(2,IF(抽出データ!BE330-2&lt;0,0,抽出データ!BE330-2))</f>
        <v>0</v>
      </c>
      <c r="AP330" s="2">
        <f>IF(抽出データ!BF330-2&lt;0,0,抽出データ!BF330-2)</f>
        <v>0</v>
      </c>
      <c r="AQ330" s="2">
        <f>IF(抽出データ!BG330-2&lt;0,0,抽出データ!BG330-2)</f>
        <v>1</v>
      </c>
      <c r="AR330" s="2">
        <f>IF(抽出データ!BH330-2&lt;0,0,抽出データ!BH330-2)</f>
        <v>1</v>
      </c>
      <c r="AS330" s="2">
        <f t="shared" si="91"/>
        <v>0</v>
      </c>
      <c r="AT330" s="2">
        <f>IF(抽出データ!DB330-2&lt;=0,1,2)</f>
        <v>1</v>
      </c>
      <c r="AU330" s="2">
        <f>IF(抽出データ!DD330-2&lt;0,0,抽出データ!DD330-2)</f>
        <v>0</v>
      </c>
      <c r="AV330" s="2">
        <f>IF(抽出データ!DE330-2&lt;0,0,抽出データ!DE330-2)</f>
        <v>0</v>
      </c>
      <c r="AW330" s="2">
        <f>IF(抽出データ!DF330-2&lt;0,0,IF(抽出データ!DF330&gt;3,2,1))</f>
        <v>1</v>
      </c>
      <c r="AX330" s="2">
        <f>IF(抽出データ!DG330-2&lt;=0,1,2)</f>
        <v>1</v>
      </c>
      <c r="AY330" s="8">
        <v>1</v>
      </c>
      <c r="AZ330" s="2">
        <v>1</v>
      </c>
      <c r="BA330" s="2">
        <v>3</v>
      </c>
      <c r="BI330" s="4" t="s">
        <v>445</v>
      </c>
      <c r="BJ330" s="2">
        <v>1</v>
      </c>
      <c r="BK330" s="2">
        <v>85</v>
      </c>
      <c r="BL330" s="2">
        <v>1</v>
      </c>
      <c r="BM330" s="2">
        <v>3500</v>
      </c>
      <c r="BO330" s="2">
        <v>2</v>
      </c>
      <c r="BP330" s="2">
        <v>2</v>
      </c>
      <c r="BQ330" s="2">
        <v>1</v>
      </c>
      <c r="BR330" s="2">
        <v>6</v>
      </c>
      <c r="BS330" s="2">
        <v>5</v>
      </c>
      <c r="BT330" s="2">
        <v>3</v>
      </c>
      <c r="BV330" s="2">
        <f t="shared" si="92"/>
        <v>37</v>
      </c>
      <c r="BW330" s="2">
        <f t="shared" si="93"/>
        <v>19</v>
      </c>
      <c r="BX330" s="2">
        <f t="shared" si="94"/>
        <v>9</v>
      </c>
      <c r="BY330" s="2">
        <f t="shared" si="95"/>
        <v>7</v>
      </c>
      <c r="BZ330" s="2">
        <f t="shared" si="96"/>
        <v>26</v>
      </c>
      <c r="CA330" s="2">
        <f t="shared" si="97"/>
        <v>8</v>
      </c>
      <c r="CB330" s="2">
        <f t="shared" si="98"/>
        <v>6</v>
      </c>
      <c r="CC330" s="2">
        <f t="shared" si="99"/>
        <v>12</v>
      </c>
      <c r="CD330" s="2">
        <f t="shared" si="100"/>
        <v>13</v>
      </c>
      <c r="CE330" s="2">
        <f t="shared" si="101"/>
        <v>12</v>
      </c>
      <c r="CF330" s="2">
        <f t="shared" si="102"/>
        <v>10</v>
      </c>
      <c r="CG330" s="2">
        <f t="shared" si="103"/>
        <v>15</v>
      </c>
      <c r="CH330" s="2">
        <f t="shared" si="107"/>
        <v>3</v>
      </c>
      <c r="CI330" s="2">
        <f t="shared" si="104"/>
        <v>5</v>
      </c>
      <c r="CJ330" s="2">
        <f t="shared" si="105"/>
        <v>9</v>
      </c>
      <c r="CK330" s="2">
        <f>55+IF(抽出データ!BJ330=1,60,0)+IF(抽出データ!BK330=1,25,0)+IF(抽出データ!BM330=1,5,0)+IF(抽出データ!BL330=1,5,0)+IF(抽出データ!BN330=1,5,0)</f>
        <v>55</v>
      </c>
      <c r="CL330" s="2">
        <f>(80+IF(抽出データ!BR330=1,12,0)+IF(SUM(抽出データ!BS330:BV330,抽出データ!CB330)&gt;1,22,IF(SUM(抽出データ!BS330:BV330,抽出データ!CB330)=1,11,0)))</f>
        <v>80</v>
      </c>
      <c r="CM330" s="2">
        <f>80+IF(抽出データ!CH330=1,40,0)+IF(抽出データ!CI330=1,20,0)+IF(抽出データ!CJ330=1,20,0)</f>
        <v>80</v>
      </c>
      <c r="CN330" s="2">
        <f>80+IF(抽出データ!CN330=1,10,0)+IF(抽出データ!CO330=1,5,0)+IF(抽出データ!CP330=1,10,0)+12</f>
        <v>92</v>
      </c>
      <c r="CO330" s="2">
        <f>IF(SUM(抽出データ!CT330:CW330)&gt;0,120,100)</f>
        <v>100</v>
      </c>
      <c r="CQ330" s="2">
        <f t="shared" si="106"/>
        <v>72.2</v>
      </c>
    </row>
    <row r="331" spans="1:95">
      <c r="A331" s="2">
        <v>2000</v>
      </c>
      <c r="B331" s="2">
        <v>500</v>
      </c>
      <c r="C331" s="2">
        <v>10</v>
      </c>
      <c r="D331" s="2">
        <f t="shared" si="90"/>
        <v>50</v>
      </c>
      <c r="E331" s="4" t="s">
        <v>279</v>
      </c>
      <c r="F331" s="2">
        <f>IF(抽出データ!S331-2&lt;0,0,抽出データ!S331-2)</f>
        <v>2</v>
      </c>
      <c r="G331" s="2">
        <f>IF(抽出データ!T331-2&lt;0,0,抽出データ!T331-2)</f>
        <v>1</v>
      </c>
      <c r="H331" s="2">
        <f>IF(抽出データ!U331-2&lt;0,0,抽出データ!U331-2)</f>
        <v>2</v>
      </c>
      <c r="I331" s="2">
        <f>IF(抽出データ!V331-2&lt;0,0,抽出データ!V331-2)</f>
        <v>0</v>
      </c>
      <c r="J331" s="2">
        <f>MIN(2,IF(抽出データ!W331-2&lt;0,0,抽出データ!W331-2))</f>
        <v>1</v>
      </c>
      <c r="K331" s="2">
        <f>IF(抽出データ!X331-2&lt;0,0,抽出データ!X331-2)</f>
        <v>0</v>
      </c>
      <c r="L331" s="2">
        <f>IF(抽出データ!Y331-2&lt;0,0,抽出データ!Y331-2)</f>
        <v>1</v>
      </c>
      <c r="M331" s="2">
        <f>IF(抽出データ!Z331-2&lt;0,0,抽出データ!Z331-2)</f>
        <v>0</v>
      </c>
      <c r="N331" s="2">
        <f>IF(抽出データ!AB331-2&lt;0,0,抽出データ!AB331-2)</f>
        <v>2</v>
      </c>
      <c r="O331" s="2">
        <f>IF(抽出データ!AC331-2&lt;0,0,抽出データ!AC331-2)</f>
        <v>0</v>
      </c>
      <c r="P331" s="2">
        <f>IF(抽出データ!AD331-2&lt;0,0,抽出データ!AD331-2)</f>
        <v>0</v>
      </c>
      <c r="Q331" s="2">
        <f>IF(抽出データ!AE331-2&lt;0,0,抽出データ!AE331-2)</f>
        <v>1</v>
      </c>
      <c r="R331" s="2">
        <f>IF(抽出データ!AF331-2&lt;0,0,抽出データ!AF331-2)</f>
        <v>1</v>
      </c>
      <c r="S331" s="2">
        <f>IF(抽出データ!AG331-2&lt;0,0,抽出データ!AG331-2)</f>
        <v>1</v>
      </c>
      <c r="T331" s="2">
        <f>IF(抽出データ!AH331-2&lt;0,0,抽出データ!AH331-2)</f>
        <v>1</v>
      </c>
      <c r="U331" s="2">
        <f>IF(抽出データ!AI331-2&lt;0,0,抽出データ!AI331-2)</f>
        <v>1</v>
      </c>
      <c r="V331" s="2">
        <f>IF(抽出データ!AJ331-2&lt;0,0,抽出データ!AJ331-2)</f>
        <v>1</v>
      </c>
      <c r="W331" s="2">
        <f>IF(抽出データ!AK331-2&lt;0,0,抽出データ!AK331-2)</f>
        <v>1</v>
      </c>
      <c r="X331" s="2">
        <f>IF(抽出データ!AL331-2&lt;0,0,抽出データ!AL331-2)</f>
        <v>1</v>
      </c>
      <c r="Y331" s="2">
        <f>IF(抽出データ!AM331-2&lt;0,0,抽出データ!AM331-2)</f>
        <v>0</v>
      </c>
      <c r="Z331" s="2">
        <f>IF(抽出データ!AN331-2&lt;0,0,抽出データ!AN331-2)</f>
        <v>0</v>
      </c>
      <c r="AA331" s="2">
        <f>IF(抽出データ!AO331-2&lt;0,0,抽出データ!AO331-2)</f>
        <v>0</v>
      </c>
      <c r="AB331" s="2">
        <f>IF(抽出データ!AP331-2&lt;0,0,抽出データ!AP331-2)</f>
        <v>1</v>
      </c>
      <c r="AC331" s="2">
        <f>IF(抽出データ!AQ331-2&lt;0,0,抽出データ!AQ331-2)</f>
        <v>1</v>
      </c>
      <c r="AD331" s="2">
        <f>IF(抽出データ!AR331-2&lt;=0,1,2)</f>
        <v>2</v>
      </c>
      <c r="AE331" s="2">
        <f>IF(抽出データ!AS331-2&lt;=0,1,2)</f>
        <v>2</v>
      </c>
      <c r="AF331" s="2">
        <f>IF(抽出データ!AT331-2&lt;=0,1,2)</f>
        <v>2</v>
      </c>
      <c r="AG331" s="2">
        <f>IF(抽出データ!AU331-2&lt;=0,1,2)</f>
        <v>1</v>
      </c>
      <c r="AH331" s="2">
        <f>IF(抽出データ!AV331-2&lt;=0,1,2)</f>
        <v>2</v>
      </c>
      <c r="AI331" s="2">
        <f>IF(抽出データ!AW331-2&lt;=0,1,2)</f>
        <v>2</v>
      </c>
      <c r="AJ331" s="2">
        <f>IF(抽出データ!AX331-2&lt;=0,1,2)</f>
        <v>1</v>
      </c>
      <c r="AK331" s="2">
        <f>IF(抽出データ!AY331-2&lt;=0,1,2)</f>
        <v>2</v>
      </c>
      <c r="AL331" s="2">
        <f>IF(抽出データ!AZ331-2&lt;0,0,抽出データ!AZ331-2)</f>
        <v>1</v>
      </c>
      <c r="AM331" s="2">
        <f>IF(抽出データ!BB331-2&lt;0,0,抽出データ!BB331-2)</f>
        <v>1</v>
      </c>
      <c r="AN331" s="2">
        <f>IF(抽出データ!BD331-2&lt;0,0,抽出データ!BD331-2)</f>
        <v>0</v>
      </c>
      <c r="AO331" s="2">
        <f>MIN(2,IF(抽出データ!BE331-2&lt;0,0,抽出データ!BE331-2))</f>
        <v>1</v>
      </c>
      <c r="AP331" s="2">
        <f>IF(抽出データ!BF331-2&lt;0,0,抽出データ!BF331-2)</f>
        <v>1</v>
      </c>
      <c r="AQ331" s="2">
        <f>IF(抽出データ!BG331-2&lt;0,0,抽出データ!BG331-2)</f>
        <v>0</v>
      </c>
      <c r="AR331" s="2">
        <f>IF(抽出データ!BH331-2&lt;0,0,抽出データ!BH331-2)</f>
        <v>1</v>
      </c>
      <c r="AS331" s="2">
        <f t="shared" si="91"/>
        <v>0</v>
      </c>
      <c r="AT331" s="2">
        <f>IF(抽出データ!DB331-2&lt;=0,1,2)</f>
        <v>2</v>
      </c>
      <c r="AU331" s="2">
        <f>IF(抽出データ!DD331-2&lt;0,0,抽出データ!DD331-2)</f>
        <v>0</v>
      </c>
      <c r="AV331" s="2">
        <f>IF(抽出データ!DE331-2&lt;0,0,抽出データ!DE331-2)</f>
        <v>0</v>
      </c>
      <c r="AW331" s="2">
        <f>IF(抽出データ!DF331-2&lt;0,0,IF(抽出データ!DF331&gt;3,2,1))</f>
        <v>1</v>
      </c>
      <c r="AX331" s="2">
        <f>IF(抽出データ!DG331-2&lt;=0,1,2)</f>
        <v>2</v>
      </c>
      <c r="AY331" s="8">
        <v>3</v>
      </c>
      <c r="AZ331" s="2">
        <v>2</v>
      </c>
      <c r="BA331" s="2">
        <v>2</v>
      </c>
      <c r="BB331" s="2">
        <v>0</v>
      </c>
      <c r="BC331" s="2">
        <v>1</v>
      </c>
      <c r="BD331" s="2">
        <v>1</v>
      </c>
      <c r="BE331" s="2">
        <v>0</v>
      </c>
      <c r="BF331" s="2">
        <v>0</v>
      </c>
      <c r="BG331" s="2">
        <v>0</v>
      </c>
      <c r="BH331" s="2">
        <v>0</v>
      </c>
      <c r="BI331" s="4" t="s">
        <v>445</v>
      </c>
      <c r="BJ331" s="2">
        <v>1</v>
      </c>
      <c r="BK331" s="2">
        <v>80</v>
      </c>
      <c r="BL331" s="2">
        <v>3</v>
      </c>
      <c r="BO331" s="2">
        <v>3</v>
      </c>
      <c r="BP331" s="2">
        <v>2</v>
      </c>
      <c r="BQ331" s="2">
        <v>2</v>
      </c>
      <c r="BR331" s="2">
        <v>3</v>
      </c>
      <c r="BS331" s="2">
        <v>2</v>
      </c>
      <c r="BT331" s="2">
        <v>2</v>
      </c>
      <c r="BV331" s="2">
        <f t="shared" si="92"/>
        <v>45.5</v>
      </c>
      <c r="BW331" s="2">
        <f t="shared" si="93"/>
        <v>19</v>
      </c>
      <c r="BX331" s="2">
        <f t="shared" si="94"/>
        <v>10</v>
      </c>
      <c r="BY331" s="2">
        <f t="shared" si="95"/>
        <v>13</v>
      </c>
      <c r="BZ331" s="2">
        <f t="shared" si="96"/>
        <v>26</v>
      </c>
      <c r="CA331" s="2">
        <f t="shared" si="97"/>
        <v>10</v>
      </c>
      <c r="CB331" s="2">
        <f t="shared" si="98"/>
        <v>7</v>
      </c>
      <c r="CC331" s="2">
        <f t="shared" si="99"/>
        <v>7</v>
      </c>
      <c r="CD331" s="2">
        <f t="shared" si="100"/>
        <v>21</v>
      </c>
      <c r="CE331" s="2">
        <f t="shared" si="101"/>
        <v>15</v>
      </c>
      <c r="CF331" s="2">
        <f t="shared" si="102"/>
        <v>12</v>
      </c>
      <c r="CG331" s="2">
        <f t="shared" si="103"/>
        <v>10</v>
      </c>
      <c r="CH331" s="2">
        <f t="shared" si="107"/>
        <v>5</v>
      </c>
      <c r="CI331" s="2">
        <f t="shared" si="104"/>
        <v>8</v>
      </c>
      <c r="CJ331" s="2">
        <f t="shared" si="105"/>
        <v>16.5</v>
      </c>
      <c r="CK331" s="2">
        <f>55+IF(抽出データ!BJ331=1,60,0)+IF(抽出データ!BK331=1,25,0)+IF(抽出データ!BM331=1,5,0)+IF(抽出データ!BL331=1,5,0)+IF(抽出データ!BN331=1,5,0)</f>
        <v>80</v>
      </c>
      <c r="CL331" s="2">
        <f>(80+IF(抽出データ!BR331=1,12,0)+IF(SUM(抽出データ!BS331:BV331,抽出データ!CB331)&gt;1,22,IF(SUM(抽出データ!BS331:BV331,抽出データ!CB331)=1,11,0)))</f>
        <v>102</v>
      </c>
      <c r="CM331" s="2">
        <f>80+IF(抽出データ!CH331=1,40,0)+IF(抽出データ!CI331=1,20,0)+IF(抽出データ!CJ331=1,20,0)</f>
        <v>100</v>
      </c>
      <c r="CN331" s="2">
        <f>80+IF(抽出データ!CN331=1,10,0)+IF(抽出データ!CO331=1,5,0)+IF(抽出データ!CP331=1,10,0)+12</f>
        <v>107</v>
      </c>
      <c r="CO331" s="2">
        <f>IF(SUM(抽出データ!CT331:CW331)&gt;0,120,100)</f>
        <v>120</v>
      </c>
      <c r="CQ331" s="2">
        <f t="shared" si="106"/>
        <v>94.3</v>
      </c>
    </row>
    <row r="332" spans="1:95">
      <c r="A332" s="2">
        <v>1989</v>
      </c>
      <c r="B332" s="2">
        <v>345</v>
      </c>
      <c r="C332" s="2">
        <v>5</v>
      </c>
      <c r="D332" s="2">
        <f t="shared" si="90"/>
        <v>69</v>
      </c>
      <c r="E332" s="4" t="s">
        <v>280</v>
      </c>
      <c r="F332" s="2">
        <f>IF(抽出データ!S332-2&lt;0,0,抽出データ!S332-2)</f>
        <v>2</v>
      </c>
      <c r="G332" s="2">
        <f>IF(抽出データ!T332-2&lt;0,0,抽出データ!T332-2)</f>
        <v>1</v>
      </c>
      <c r="H332" s="2">
        <f>IF(抽出データ!U332-2&lt;0,0,抽出データ!U332-2)</f>
        <v>1</v>
      </c>
      <c r="I332" s="2">
        <f>IF(抽出データ!V332-2&lt;0,0,抽出データ!V332-2)</f>
        <v>0</v>
      </c>
      <c r="J332" s="2">
        <f>MIN(2,IF(抽出データ!W332-2&lt;0,0,抽出データ!W332-2))</f>
        <v>1</v>
      </c>
      <c r="K332" s="2">
        <f>IF(抽出データ!X332-2&lt;0,0,抽出データ!X332-2)</f>
        <v>0</v>
      </c>
      <c r="L332" s="2">
        <f>IF(抽出データ!Y332-2&lt;0,0,抽出データ!Y332-2)</f>
        <v>1</v>
      </c>
      <c r="M332" s="2">
        <f>IF(抽出データ!Z332-2&lt;0,0,抽出データ!Z332-2)</f>
        <v>1</v>
      </c>
      <c r="N332" s="2">
        <f>IF(抽出データ!AB332-2&lt;0,0,抽出データ!AB332-2)</f>
        <v>0</v>
      </c>
      <c r="O332" s="2">
        <f>IF(抽出データ!AC332-2&lt;0,0,抽出データ!AC332-2)</f>
        <v>2</v>
      </c>
      <c r="P332" s="2">
        <f>IF(抽出データ!AD332-2&lt;0,0,抽出データ!AD332-2)</f>
        <v>2</v>
      </c>
      <c r="Q332" s="2">
        <f>IF(抽出データ!AE332-2&lt;0,0,抽出データ!AE332-2)</f>
        <v>2</v>
      </c>
      <c r="R332" s="2">
        <f>IF(抽出データ!AF332-2&lt;0,0,抽出データ!AF332-2)</f>
        <v>1</v>
      </c>
      <c r="S332" s="2">
        <f>IF(抽出データ!AG332-2&lt;0,0,抽出データ!AG332-2)</f>
        <v>1</v>
      </c>
      <c r="T332" s="2">
        <f>IF(抽出データ!AH332-2&lt;0,0,抽出データ!AH332-2)</f>
        <v>2</v>
      </c>
      <c r="U332" s="2">
        <f>IF(抽出データ!AI332-2&lt;0,0,抽出データ!AI332-2)</f>
        <v>1</v>
      </c>
      <c r="V332" s="2">
        <f>IF(抽出データ!AJ332-2&lt;0,0,抽出データ!AJ332-2)</f>
        <v>1</v>
      </c>
      <c r="W332" s="2">
        <f>IF(抽出データ!AK332-2&lt;0,0,抽出データ!AK332-2)</f>
        <v>2</v>
      </c>
      <c r="X332" s="2">
        <f>IF(抽出データ!AL332-2&lt;0,0,抽出データ!AL332-2)</f>
        <v>2</v>
      </c>
      <c r="Y332" s="2">
        <f>IF(抽出データ!AM332-2&lt;0,0,抽出データ!AM332-2)</f>
        <v>1</v>
      </c>
      <c r="Z332" s="2">
        <f>IF(抽出データ!AN332-2&lt;0,0,抽出データ!AN332-2)</f>
        <v>2</v>
      </c>
      <c r="AA332" s="2">
        <f>IF(抽出データ!AO332-2&lt;0,0,抽出データ!AO332-2)</f>
        <v>2</v>
      </c>
      <c r="AB332" s="2">
        <f>IF(抽出データ!AP332-2&lt;0,0,抽出データ!AP332-2)</f>
        <v>2</v>
      </c>
      <c r="AC332" s="2">
        <f>IF(抽出データ!AQ332-2&lt;0,0,抽出データ!AQ332-2)</f>
        <v>2</v>
      </c>
      <c r="AD332" s="2">
        <f>IF(抽出データ!AR332-2&lt;=0,1,2)</f>
        <v>1</v>
      </c>
      <c r="AE332" s="2">
        <f>IF(抽出データ!AS332-2&lt;=0,1,2)</f>
        <v>1</v>
      </c>
      <c r="AF332" s="2">
        <f>IF(抽出データ!AT332-2&lt;=0,1,2)</f>
        <v>1</v>
      </c>
      <c r="AG332" s="2">
        <f>IF(抽出データ!AU332-2&lt;=0,1,2)</f>
        <v>1</v>
      </c>
      <c r="AH332" s="2">
        <f>IF(抽出データ!AV332-2&lt;=0,1,2)</f>
        <v>1</v>
      </c>
      <c r="AI332" s="2">
        <f>IF(抽出データ!AW332-2&lt;=0,1,2)</f>
        <v>1</v>
      </c>
      <c r="AJ332" s="2">
        <f>IF(抽出データ!AX332-2&lt;=0,1,2)</f>
        <v>1</v>
      </c>
      <c r="AK332" s="2">
        <f>IF(抽出データ!AY332-2&lt;=0,1,2)</f>
        <v>1</v>
      </c>
      <c r="AL332" s="2">
        <f>IF(抽出データ!AZ332-2&lt;0,0,抽出データ!AZ332-2)</f>
        <v>1</v>
      </c>
      <c r="AM332" s="2">
        <f>IF(抽出データ!BB332-2&lt;0,0,抽出データ!BB332-2)</f>
        <v>1</v>
      </c>
      <c r="AN332" s="2">
        <f>IF(抽出データ!BD332-2&lt;0,0,抽出データ!BD332-2)</f>
        <v>0</v>
      </c>
      <c r="AO332" s="2">
        <f>MIN(2,IF(抽出データ!BE332-2&lt;0,0,抽出データ!BE332-2))</f>
        <v>1</v>
      </c>
      <c r="AP332" s="2">
        <f>IF(抽出データ!BF332-2&lt;0,0,抽出データ!BF332-2)</f>
        <v>0</v>
      </c>
      <c r="AQ332" s="2">
        <f>IF(抽出データ!BG332-2&lt;0,0,抽出データ!BG332-2)</f>
        <v>1</v>
      </c>
      <c r="AR332" s="2">
        <f>IF(抽出データ!BH332-2&lt;0,0,抽出データ!BH332-2)</f>
        <v>0</v>
      </c>
      <c r="AS332" s="2">
        <f t="shared" si="91"/>
        <v>0</v>
      </c>
      <c r="AT332" s="2">
        <f>IF(抽出データ!DB332-2&lt;=0,1,2)</f>
        <v>1</v>
      </c>
      <c r="AU332" s="2">
        <f>IF(抽出データ!DD332-2&lt;0,0,抽出データ!DD332-2)</f>
        <v>1</v>
      </c>
      <c r="AV332" s="2">
        <f>IF(抽出データ!DE332-2&lt;0,0,抽出データ!DE332-2)</f>
        <v>0</v>
      </c>
      <c r="AW332" s="2">
        <f>IF(抽出データ!DF332-2&lt;0,0,IF(抽出データ!DF332&gt;3,2,1))</f>
        <v>1</v>
      </c>
      <c r="AX332" s="2">
        <f>IF(抽出データ!DG332-2&lt;=0,1,2)</f>
        <v>1</v>
      </c>
      <c r="AY332" s="8">
        <v>5</v>
      </c>
      <c r="AZ332" s="2">
        <v>3</v>
      </c>
      <c r="BA332" s="2">
        <v>3</v>
      </c>
      <c r="BI332" s="4" t="s">
        <v>445</v>
      </c>
      <c r="BJ332" s="2">
        <v>1</v>
      </c>
      <c r="BK332" s="2">
        <v>100</v>
      </c>
      <c r="BL332" s="2">
        <v>1</v>
      </c>
      <c r="BM332" s="2">
        <v>11000</v>
      </c>
      <c r="BO332" s="2">
        <v>2</v>
      </c>
      <c r="BP332" s="2">
        <v>2</v>
      </c>
      <c r="BQ332" s="2">
        <v>2</v>
      </c>
      <c r="BR332" s="2">
        <v>2</v>
      </c>
      <c r="BS332" s="2">
        <v>3</v>
      </c>
      <c r="BT332" s="2">
        <v>3</v>
      </c>
      <c r="BV332" s="2">
        <f t="shared" si="92"/>
        <v>50.5</v>
      </c>
      <c r="BW332" s="2">
        <f t="shared" si="93"/>
        <v>27</v>
      </c>
      <c r="BX332" s="2">
        <f t="shared" si="94"/>
        <v>10</v>
      </c>
      <c r="BY332" s="2">
        <f t="shared" si="95"/>
        <v>10</v>
      </c>
      <c r="BZ332" s="2">
        <f t="shared" si="96"/>
        <v>30</v>
      </c>
      <c r="CA332" s="2">
        <f t="shared" si="97"/>
        <v>15</v>
      </c>
      <c r="CB332" s="2">
        <f t="shared" si="98"/>
        <v>7</v>
      </c>
      <c r="CC332" s="2">
        <f t="shared" si="99"/>
        <v>16</v>
      </c>
      <c r="CD332" s="2">
        <f t="shared" si="100"/>
        <v>16</v>
      </c>
      <c r="CE332" s="2">
        <f t="shared" si="101"/>
        <v>14</v>
      </c>
      <c r="CF332" s="2">
        <f t="shared" si="102"/>
        <v>10</v>
      </c>
      <c r="CG332" s="2">
        <f t="shared" si="103"/>
        <v>21</v>
      </c>
      <c r="CH332" s="2">
        <f t="shared" si="107"/>
        <v>3</v>
      </c>
      <c r="CI332" s="2">
        <f t="shared" si="104"/>
        <v>7</v>
      </c>
      <c r="CJ332" s="2">
        <f t="shared" si="105"/>
        <v>21.5</v>
      </c>
      <c r="CK332" s="2">
        <f>55+IF(抽出データ!BJ332=1,60,0)+IF(抽出データ!BK332=1,25,0)+IF(抽出データ!BM332=1,5,0)+IF(抽出データ!BL332=1,5,0)+IF(抽出データ!BN332=1,5,0)</f>
        <v>55</v>
      </c>
      <c r="CL332" s="2">
        <f>(80+IF(抽出データ!BR332=1,12,0)+IF(SUM(抽出データ!BS332:BV332,抽出データ!CB332)&gt;1,22,IF(SUM(抽出データ!BS332:BV332,抽出データ!CB332)=1,11,0)))</f>
        <v>80</v>
      </c>
      <c r="CM332" s="2">
        <f>80+IF(抽出データ!CH332=1,40,0)+IF(抽出データ!CI332=1,20,0)+IF(抽出データ!CJ332=1,20,0)</f>
        <v>80</v>
      </c>
      <c r="CN332" s="2">
        <f>80+IF(抽出データ!CN332=1,10,0)+IF(抽出データ!CO332=1,5,0)+IF(抽出データ!CP332=1,10,0)+12</f>
        <v>92</v>
      </c>
      <c r="CO332" s="2">
        <f>IF(SUM(抽出データ!CT332:CW332)&gt;0,120,100)</f>
        <v>100</v>
      </c>
      <c r="CQ332" s="2">
        <f t="shared" si="106"/>
        <v>72.2</v>
      </c>
    </row>
    <row r="333" spans="1:95">
      <c r="A333" s="2">
        <v>1975</v>
      </c>
      <c r="B333" s="2">
        <v>100</v>
      </c>
      <c r="C333" s="2">
        <v>1</v>
      </c>
      <c r="D333" s="2">
        <f t="shared" si="90"/>
        <v>100</v>
      </c>
      <c r="E333" s="4" t="s">
        <v>281</v>
      </c>
      <c r="F333" s="2">
        <f>IF(抽出データ!S333-2&lt;0,0,抽出データ!S333-2)</f>
        <v>0</v>
      </c>
      <c r="G333" s="2">
        <f>IF(抽出データ!T333-2&lt;0,0,抽出データ!T333-2)</f>
        <v>0</v>
      </c>
      <c r="H333" s="2">
        <f>IF(抽出データ!U333-2&lt;0,0,抽出データ!U333-2)</f>
        <v>0</v>
      </c>
      <c r="I333" s="2">
        <f>IF(抽出データ!V333-2&lt;0,0,抽出データ!V333-2)</f>
        <v>0</v>
      </c>
      <c r="J333" s="2">
        <f>MIN(2,IF(抽出データ!W333-2&lt;0,0,抽出データ!W333-2))</f>
        <v>0</v>
      </c>
      <c r="K333" s="2">
        <f>IF(抽出データ!X333-2&lt;0,0,抽出データ!X333-2)</f>
        <v>0</v>
      </c>
      <c r="L333" s="2">
        <f>IF(抽出データ!Y333-2&lt;0,0,抽出データ!Y333-2)</f>
        <v>0</v>
      </c>
      <c r="M333" s="2">
        <f>IF(抽出データ!Z333-2&lt;0,0,抽出データ!Z333-2)</f>
        <v>0</v>
      </c>
      <c r="N333" s="2">
        <f>IF(抽出データ!AB333-2&lt;0,0,抽出データ!AB333-2)</f>
        <v>0</v>
      </c>
      <c r="O333" s="2">
        <f>IF(抽出データ!AC333-2&lt;0,0,抽出データ!AC333-2)</f>
        <v>2</v>
      </c>
      <c r="P333" s="2">
        <f>IF(抽出データ!AD333-2&lt;0,0,抽出データ!AD333-2)</f>
        <v>0</v>
      </c>
      <c r="Q333" s="2">
        <f>IF(抽出データ!AE333-2&lt;0,0,抽出データ!AE333-2)</f>
        <v>1</v>
      </c>
      <c r="R333" s="2">
        <f>IF(抽出データ!AF333-2&lt;0,0,抽出データ!AF333-2)</f>
        <v>0</v>
      </c>
      <c r="S333" s="2">
        <f>IF(抽出データ!AG333-2&lt;0,0,抽出データ!AG333-2)</f>
        <v>0</v>
      </c>
      <c r="T333" s="2">
        <f>IF(抽出データ!AH333-2&lt;0,0,抽出データ!AH333-2)</f>
        <v>1</v>
      </c>
      <c r="U333" s="2">
        <f>IF(抽出データ!AI333-2&lt;0,0,抽出データ!AI333-2)</f>
        <v>0</v>
      </c>
      <c r="V333" s="2">
        <f>IF(抽出データ!AJ333-2&lt;0,0,抽出データ!AJ333-2)</f>
        <v>0</v>
      </c>
      <c r="W333" s="2">
        <f>IF(抽出データ!AK333-2&lt;0,0,抽出データ!AK333-2)</f>
        <v>0</v>
      </c>
      <c r="X333" s="2">
        <f>IF(抽出データ!AL333-2&lt;0,0,抽出データ!AL333-2)</f>
        <v>0</v>
      </c>
      <c r="Y333" s="2">
        <f>IF(抽出データ!AM333-2&lt;0,0,抽出データ!AM333-2)</f>
        <v>0</v>
      </c>
      <c r="Z333" s="2">
        <f>IF(抽出データ!AN333-2&lt;0,0,抽出データ!AN333-2)</f>
        <v>0</v>
      </c>
      <c r="AA333" s="2">
        <f>IF(抽出データ!AO333-2&lt;0,0,抽出データ!AO333-2)</f>
        <v>0</v>
      </c>
      <c r="AB333" s="2">
        <f>IF(抽出データ!AP333-2&lt;0,0,抽出データ!AP333-2)</f>
        <v>2</v>
      </c>
      <c r="AC333" s="2">
        <f>IF(抽出データ!AQ333-2&lt;0,0,抽出データ!AQ333-2)</f>
        <v>2</v>
      </c>
      <c r="AD333" s="2">
        <f>IF(抽出データ!AR333-2&lt;=0,1,2)</f>
        <v>1</v>
      </c>
      <c r="AE333" s="2">
        <f>IF(抽出データ!AS333-2&lt;=0,1,2)</f>
        <v>1</v>
      </c>
      <c r="AF333" s="2">
        <f>IF(抽出データ!AT333-2&lt;=0,1,2)</f>
        <v>1</v>
      </c>
      <c r="AG333" s="2">
        <f>IF(抽出データ!AU333-2&lt;=0,1,2)</f>
        <v>1</v>
      </c>
      <c r="AH333" s="2">
        <f>IF(抽出データ!AV333-2&lt;=0,1,2)</f>
        <v>1</v>
      </c>
      <c r="AI333" s="2">
        <f>IF(抽出データ!AW333-2&lt;=0,1,2)</f>
        <v>1</v>
      </c>
      <c r="AJ333" s="2">
        <f>IF(抽出データ!AX333-2&lt;=0,1,2)</f>
        <v>1</v>
      </c>
      <c r="AK333" s="2">
        <f>IF(抽出データ!AY333-2&lt;=0,1,2)</f>
        <v>1</v>
      </c>
      <c r="AL333" s="2">
        <f>IF(抽出データ!AZ333-2&lt;0,0,抽出データ!AZ333-2)</f>
        <v>0</v>
      </c>
      <c r="AM333" s="2">
        <f>IF(抽出データ!BB333-2&lt;0,0,抽出データ!BB333-2)</f>
        <v>0</v>
      </c>
      <c r="AN333" s="2">
        <f>IF(抽出データ!BD333-2&lt;0,0,抽出データ!BD333-2)</f>
        <v>0</v>
      </c>
      <c r="AO333" s="2">
        <f>MIN(2,IF(抽出データ!BE333-2&lt;0,0,抽出データ!BE333-2))</f>
        <v>0</v>
      </c>
      <c r="AP333" s="2">
        <f>IF(抽出データ!BF333-2&lt;0,0,抽出データ!BF333-2)</f>
        <v>0</v>
      </c>
      <c r="AQ333" s="2">
        <f>IF(抽出データ!BG333-2&lt;0,0,抽出データ!BG333-2)</f>
        <v>0</v>
      </c>
      <c r="AR333" s="2">
        <f>IF(抽出データ!BH333-2&lt;0,0,抽出データ!BH333-2)</f>
        <v>0</v>
      </c>
      <c r="AS333" s="2">
        <f t="shared" si="91"/>
        <v>0</v>
      </c>
      <c r="AT333" s="2">
        <f>IF(抽出データ!DB333-2&lt;=0,1,2)</f>
        <v>1</v>
      </c>
      <c r="AU333" s="2">
        <f>IF(抽出データ!DD333-2&lt;0,0,抽出データ!DD333-2)</f>
        <v>0</v>
      </c>
      <c r="AV333" s="2">
        <f>IF(抽出データ!DE333-2&lt;0,0,抽出データ!DE333-2)</f>
        <v>0</v>
      </c>
      <c r="AW333" s="2">
        <f>IF(抽出データ!DF333-2&lt;0,0,IF(抽出データ!DF333&gt;3,2,1))</f>
        <v>1</v>
      </c>
      <c r="AX333" s="2">
        <f>IF(抽出データ!DG333-2&lt;=0,1,2)</f>
        <v>1</v>
      </c>
      <c r="AY333" s="8">
        <v>3</v>
      </c>
      <c r="AZ333" s="2">
        <v>2</v>
      </c>
      <c r="BA333" s="2">
        <v>1</v>
      </c>
      <c r="BI333" s="4" t="s">
        <v>445</v>
      </c>
      <c r="BJ333" s="2">
        <v>1</v>
      </c>
      <c r="BK333" s="2">
        <v>70</v>
      </c>
      <c r="BL333" s="2">
        <v>3</v>
      </c>
      <c r="BO333" s="2">
        <v>3</v>
      </c>
      <c r="BP333" s="2">
        <v>3</v>
      </c>
      <c r="BQ333" s="2">
        <v>4</v>
      </c>
      <c r="BR333" s="2">
        <v>4</v>
      </c>
      <c r="BS333" s="2">
        <v>4</v>
      </c>
      <c r="BT333" s="2">
        <v>4</v>
      </c>
      <c r="BV333" s="2">
        <f t="shared" si="92"/>
        <v>19</v>
      </c>
      <c r="BW333" s="2">
        <f t="shared" si="93"/>
        <v>5</v>
      </c>
      <c r="BX333" s="2">
        <f t="shared" si="94"/>
        <v>8</v>
      </c>
      <c r="BY333" s="2">
        <f t="shared" si="95"/>
        <v>6</v>
      </c>
      <c r="BZ333" s="2">
        <f t="shared" si="96"/>
        <v>14</v>
      </c>
      <c r="CA333" s="2">
        <f t="shared" si="97"/>
        <v>5</v>
      </c>
      <c r="CB333" s="2">
        <f t="shared" si="98"/>
        <v>5</v>
      </c>
      <c r="CC333" s="2">
        <f t="shared" si="99"/>
        <v>4</v>
      </c>
      <c r="CD333" s="2">
        <f t="shared" si="100"/>
        <v>7</v>
      </c>
      <c r="CE333" s="2">
        <f t="shared" si="101"/>
        <v>9</v>
      </c>
      <c r="CF333" s="2">
        <f t="shared" si="102"/>
        <v>8</v>
      </c>
      <c r="CG333" s="2">
        <f t="shared" si="103"/>
        <v>5</v>
      </c>
      <c r="CH333" s="2">
        <f t="shared" si="107"/>
        <v>3</v>
      </c>
      <c r="CI333" s="2">
        <f t="shared" si="104"/>
        <v>4</v>
      </c>
      <c r="CJ333" s="2">
        <f t="shared" si="105"/>
        <v>4</v>
      </c>
      <c r="CK333" s="2">
        <f>55+IF(抽出データ!BJ333=1,60,0)+IF(抽出データ!BK333=1,25,0)+IF(抽出データ!BM333=1,5,0)+IF(抽出データ!BL333=1,5,0)+IF(抽出データ!BN333=1,5,0)</f>
        <v>55</v>
      </c>
      <c r="CL333" s="2">
        <f>(80+IF(抽出データ!BR333=1,12,0)+IF(SUM(抽出データ!BS333:BV333,抽出データ!CB333)&gt;1,22,IF(SUM(抽出データ!BS333:BV333,抽出データ!CB333)=1,11,0)))</f>
        <v>80</v>
      </c>
      <c r="CM333" s="2">
        <f>80+IF(抽出データ!CH333=1,40,0)+IF(抽出データ!CI333=1,20,0)+IF(抽出データ!CJ333=1,20,0)</f>
        <v>80</v>
      </c>
      <c r="CN333" s="2">
        <f>80+IF(抽出データ!CN333=1,10,0)+IF(抽出データ!CO333=1,5,0)+IF(抽出データ!CP333=1,10,0)+12</f>
        <v>92</v>
      </c>
      <c r="CO333" s="2">
        <f>IF(SUM(抽出データ!CT333:CW333)&gt;0,120,100)</f>
        <v>100</v>
      </c>
      <c r="CQ333" s="2">
        <f t="shared" si="106"/>
        <v>72.2</v>
      </c>
    </row>
    <row r="334" spans="1:95">
      <c r="A334" s="2">
        <v>1988</v>
      </c>
      <c r="B334" s="2">
        <v>1500</v>
      </c>
      <c r="C334" s="2">
        <v>7</v>
      </c>
      <c r="D334" s="2">
        <f t="shared" si="90"/>
        <v>214.28571428571428</v>
      </c>
      <c r="E334" s="4" t="s">
        <v>34</v>
      </c>
      <c r="F334" s="2">
        <f>IF(抽出データ!S334-2&lt;0,0,抽出データ!S334-2)</f>
        <v>2</v>
      </c>
      <c r="G334" s="2">
        <f>IF(抽出データ!T334-2&lt;0,0,抽出データ!T334-2)</f>
        <v>2</v>
      </c>
      <c r="H334" s="2">
        <f>IF(抽出データ!U334-2&lt;0,0,抽出データ!U334-2)</f>
        <v>0</v>
      </c>
      <c r="I334" s="2">
        <f>IF(抽出データ!V334-2&lt;0,0,抽出データ!V334-2)</f>
        <v>0</v>
      </c>
      <c r="J334" s="2">
        <f>MIN(2,IF(抽出データ!W334-2&lt;0,0,抽出データ!W334-2))</f>
        <v>0</v>
      </c>
      <c r="K334" s="2">
        <f>IF(抽出データ!X334-2&lt;0,0,抽出データ!X334-2)</f>
        <v>0</v>
      </c>
      <c r="L334" s="2">
        <f>IF(抽出データ!Y334-2&lt;0,0,抽出データ!Y334-2)</f>
        <v>0</v>
      </c>
      <c r="M334" s="2">
        <f>IF(抽出データ!Z334-2&lt;0,0,抽出データ!Z334-2)</f>
        <v>0</v>
      </c>
      <c r="N334" s="2">
        <f>IF(抽出データ!AB334-2&lt;0,0,抽出データ!AB334-2)</f>
        <v>0</v>
      </c>
      <c r="O334" s="2">
        <f>IF(抽出データ!AC334-2&lt;0,0,抽出データ!AC334-2)</f>
        <v>1</v>
      </c>
      <c r="P334" s="2">
        <f>IF(抽出データ!AD334-2&lt;0,0,抽出データ!AD334-2)</f>
        <v>2</v>
      </c>
      <c r="Q334" s="2">
        <f>IF(抽出データ!AE334-2&lt;0,0,抽出データ!AE334-2)</f>
        <v>2</v>
      </c>
      <c r="R334" s="2">
        <f>IF(抽出データ!AF334-2&lt;0,0,抽出データ!AF334-2)</f>
        <v>1</v>
      </c>
      <c r="S334" s="2">
        <f>IF(抽出データ!AG334-2&lt;0,0,抽出データ!AG334-2)</f>
        <v>1</v>
      </c>
      <c r="T334" s="2">
        <f>IF(抽出データ!AH334-2&lt;0,0,抽出データ!AH334-2)</f>
        <v>1</v>
      </c>
      <c r="U334" s="2">
        <f>IF(抽出データ!AI334-2&lt;0,0,抽出データ!AI334-2)</f>
        <v>0</v>
      </c>
      <c r="V334" s="2">
        <f>IF(抽出データ!AJ334-2&lt;0,0,抽出データ!AJ334-2)</f>
        <v>0</v>
      </c>
      <c r="W334" s="2">
        <f>IF(抽出データ!AK334-2&lt;0,0,抽出データ!AK334-2)</f>
        <v>0</v>
      </c>
      <c r="X334" s="2">
        <f>IF(抽出データ!AL334-2&lt;0,0,抽出データ!AL334-2)</f>
        <v>0</v>
      </c>
      <c r="Y334" s="2">
        <f>IF(抽出データ!AM334-2&lt;0,0,抽出データ!AM334-2)</f>
        <v>0</v>
      </c>
      <c r="Z334" s="2">
        <f>IF(抽出データ!AN334-2&lt;0,0,抽出データ!AN334-2)</f>
        <v>0</v>
      </c>
      <c r="AA334" s="2">
        <f>IF(抽出データ!AO334-2&lt;0,0,抽出データ!AO334-2)</f>
        <v>0</v>
      </c>
      <c r="AB334" s="2">
        <f>IF(抽出データ!AP334-2&lt;0,0,抽出データ!AP334-2)</f>
        <v>1</v>
      </c>
      <c r="AC334" s="2">
        <f>IF(抽出データ!AQ334-2&lt;0,0,抽出データ!AQ334-2)</f>
        <v>0</v>
      </c>
      <c r="AD334" s="2">
        <f>IF(抽出データ!AR334-2&lt;=0,1,2)</f>
        <v>1</v>
      </c>
      <c r="AE334" s="2">
        <f>IF(抽出データ!AS334-2&lt;=0,1,2)</f>
        <v>1</v>
      </c>
      <c r="AF334" s="2">
        <f>IF(抽出データ!AT334-2&lt;=0,1,2)</f>
        <v>1</v>
      </c>
      <c r="AG334" s="2">
        <f>IF(抽出データ!AU334-2&lt;=0,1,2)</f>
        <v>1</v>
      </c>
      <c r="AH334" s="2">
        <f>IF(抽出データ!AV334-2&lt;=0,1,2)</f>
        <v>2</v>
      </c>
      <c r="AI334" s="2">
        <f>IF(抽出データ!AW334-2&lt;=0,1,2)</f>
        <v>1</v>
      </c>
      <c r="AJ334" s="2">
        <f>IF(抽出データ!AX334-2&lt;=0,1,2)</f>
        <v>1</v>
      </c>
      <c r="AK334" s="2">
        <f>IF(抽出データ!AY334-2&lt;=0,1,2)</f>
        <v>1</v>
      </c>
      <c r="AL334" s="2">
        <f>IF(抽出データ!AZ334-2&lt;0,0,抽出データ!AZ334-2)</f>
        <v>0</v>
      </c>
      <c r="AM334" s="2">
        <f>IF(抽出データ!BB334-2&lt;0,0,抽出データ!BB334-2)</f>
        <v>2</v>
      </c>
      <c r="AN334" s="2">
        <f>IF(抽出データ!BD334-2&lt;0,0,抽出データ!BD334-2)</f>
        <v>0</v>
      </c>
      <c r="AO334" s="2">
        <f>MIN(2,IF(抽出データ!BE334-2&lt;0,0,抽出データ!BE334-2))</f>
        <v>0</v>
      </c>
      <c r="AP334" s="2">
        <f>IF(抽出データ!BF334-2&lt;0,0,抽出データ!BF334-2)</f>
        <v>0</v>
      </c>
      <c r="AQ334" s="2">
        <f>IF(抽出データ!BG334-2&lt;0,0,抽出データ!BG334-2)</f>
        <v>1</v>
      </c>
      <c r="AR334" s="2">
        <f>IF(抽出データ!BH334-2&lt;0,0,抽出データ!BH334-2)</f>
        <v>0</v>
      </c>
      <c r="AS334" s="2">
        <f t="shared" si="91"/>
        <v>0</v>
      </c>
      <c r="AT334" s="2">
        <f>IF(抽出データ!DB334-2&lt;=0,1,2)</f>
        <v>1</v>
      </c>
      <c r="AU334" s="2">
        <f>IF(抽出データ!DD334-2&lt;0,0,抽出データ!DD334-2)</f>
        <v>0</v>
      </c>
      <c r="AV334" s="2">
        <f>IF(抽出データ!DE334-2&lt;0,0,抽出データ!DE334-2)</f>
        <v>0</v>
      </c>
      <c r="AW334" s="2">
        <f>IF(抽出データ!DF334-2&lt;0,0,IF(抽出データ!DF334&gt;3,2,1))</f>
        <v>0</v>
      </c>
      <c r="AX334" s="2">
        <f>IF(抽出データ!DG334-2&lt;=0,1,2)</f>
        <v>1</v>
      </c>
      <c r="AY334" s="8">
        <v>4</v>
      </c>
      <c r="AZ334" s="2">
        <v>3</v>
      </c>
      <c r="BA334" s="2">
        <v>3</v>
      </c>
      <c r="BI334" s="4" t="s">
        <v>445</v>
      </c>
      <c r="BJ334" s="2">
        <v>2</v>
      </c>
      <c r="BL334" s="2">
        <v>3</v>
      </c>
      <c r="BO334" s="2">
        <v>3</v>
      </c>
      <c r="BP334" s="2">
        <v>3</v>
      </c>
      <c r="BQ334" s="2">
        <v>4</v>
      </c>
      <c r="BR334" s="2">
        <v>4</v>
      </c>
      <c r="BS334" s="2">
        <v>4</v>
      </c>
      <c r="BT334" s="2">
        <v>4</v>
      </c>
      <c r="BV334" s="2">
        <f t="shared" si="92"/>
        <v>27</v>
      </c>
      <c r="BW334" s="2">
        <f t="shared" si="93"/>
        <v>14</v>
      </c>
      <c r="BX334" s="2">
        <f t="shared" si="94"/>
        <v>5</v>
      </c>
      <c r="BY334" s="2">
        <f t="shared" si="95"/>
        <v>7</v>
      </c>
      <c r="BZ334" s="2">
        <f t="shared" si="96"/>
        <v>20</v>
      </c>
      <c r="CA334" s="2">
        <f t="shared" si="97"/>
        <v>2</v>
      </c>
      <c r="CB334" s="2">
        <f t="shared" si="98"/>
        <v>5</v>
      </c>
      <c r="CC334" s="2">
        <f t="shared" si="99"/>
        <v>7</v>
      </c>
      <c r="CD334" s="2">
        <f t="shared" si="100"/>
        <v>13</v>
      </c>
      <c r="CE334" s="2">
        <f t="shared" si="101"/>
        <v>10</v>
      </c>
      <c r="CF334" s="2">
        <f t="shared" si="102"/>
        <v>8</v>
      </c>
      <c r="CG334" s="2">
        <f t="shared" si="103"/>
        <v>9</v>
      </c>
      <c r="CH334" s="2">
        <f t="shared" si="107"/>
        <v>2</v>
      </c>
      <c r="CI334" s="2">
        <f t="shared" si="104"/>
        <v>3</v>
      </c>
      <c r="CJ334" s="2">
        <f t="shared" si="105"/>
        <v>4</v>
      </c>
      <c r="CK334" s="2">
        <f>55+IF(抽出データ!BJ334=1,60,0)+IF(抽出データ!BK334=1,25,0)+IF(抽出データ!BM334=1,5,0)+IF(抽出データ!BL334=1,5,0)+IF(抽出データ!BN334=1,5,0)</f>
        <v>55</v>
      </c>
      <c r="CL334" s="2">
        <f>(80+IF(抽出データ!BR334=1,12,0)+IF(SUM(抽出データ!BS334:BV334,抽出データ!CB334)&gt;1,22,IF(SUM(抽出データ!BS334:BV334,抽出データ!CB334)=1,11,0)))</f>
        <v>80</v>
      </c>
      <c r="CM334" s="2">
        <f>80+IF(抽出データ!CH334=1,40,0)+IF(抽出データ!CI334=1,20,0)+IF(抽出データ!CJ334=1,20,0)</f>
        <v>80</v>
      </c>
      <c r="CN334" s="2">
        <f>80+IF(抽出データ!CN334=1,10,0)+IF(抽出データ!CO334=1,5,0)+IF(抽出データ!CP334=1,10,0)+12</f>
        <v>92</v>
      </c>
      <c r="CO334" s="2">
        <f>IF(SUM(抽出データ!CT334:CW334)&gt;0,120,100)</f>
        <v>100</v>
      </c>
      <c r="CQ334" s="2">
        <f t="shared" si="106"/>
        <v>72.2</v>
      </c>
    </row>
    <row r="335" spans="1:95">
      <c r="A335" s="2">
        <v>2000</v>
      </c>
      <c r="B335" s="2">
        <v>130</v>
      </c>
      <c r="C335" s="2">
        <v>3</v>
      </c>
      <c r="D335" s="2">
        <f t="shared" si="90"/>
        <v>43.333333333333336</v>
      </c>
      <c r="E335" s="4" t="s">
        <v>282</v>
      </c>
      <c r="F335" s="2">
        <f>IF(抽出データ!S335-2&lt;0,0,抽出データ!S335-2)</f>
        <v>0</v>
      </c>
      <c r="G335" s="2">
        <f>IF(抽出データ!T335-2&lt;0,0,抽出データ!T335-2)</f>
        <v>1</v>
      </c>
      <c r="H335" s="2">
        <f>IF(抽出データ!U335-2&lt;0,0,抽出データ!U335-2)</f>
        <v>2</v>
      </c>
      <c r="I335" s="2">
        <f>IF(抽出データ!V335-2&lt;0,0,抽出データ!V335-2)</f>
        <v>1</v>
      </c>
      <c r="J335" s="2">
        <f>MIN(2,IF(抽出データ!W335-2&lt;0,0,抽出データ!W335-2))</f>
        <v>0</v>
      </c>
      <c r="K335" s="2">
        <f>IF(抽出データ!X335-2&lt;0,0,抽出データ!X335-2)</f>
        <v>2</v>
      </c>
      <c r="L335" s="2">
        <f>IF(抽出データ!Y335-2&lt;0,0,抽出データ!Y335-2)</f>
        <v>0</v>
      </c>
      <c r="M335" s="2">
        <f>IF(抽出データ!Z335-2&lt;0,0,抽出データ!Z335-2)</f>
        <v>0</v>
      </c>
      <c r="N335" s="2">
        <f>IF(抽出データ!AB335-2&lt;0,0,抽出データ!AB335-2)</f>
        <v>0</v>
      </c>
      <c r="O335" s="2">
        <f>IF(抽出データ!AC335-2&lt;0,0,抽出データ!AC335-2)</f>
        <v>1</v>
      </c>
      <c r="P335" s="2">
        <f>IF(抽出データ!AD335-2&lt;0,0,抽出データ!AD335-2)</f>
        <v>1</v>
      </c>
      <c r="Q335" s="2">
        <f>IF(抽出データ!AE335-2&lt;0,0,抽出データ!AE335-2)</f>
        <v>1</v>
      </c>
      <c r="R335" s="2">
        <f>IF(抽出データ!AF335-2&lt;0,0,抽出データ!AF335-2)</f>
        <v>0</v>
      </c>
      <c r="S335" s="2">
        <f>IF(抽出データ!AG335-2&lt;0,0,抽出データ!AG335-2)</f>
        <v>1</v>
      </c>
      <c r="T335" s="2">
        <f>IF(抽出データ!AH335-2&lt;0,0,抽出データ!AH335-2)</f>
        <v>1</v>
      </c>
      <c r="U335" s="2">
        <f>IF(抽出データ!AI335-2&lt;0,0,抽出データ!AI335-2)</f>
        <v>1</v>
      </c>
      <c r="V335" s="2">
        <f>IF(抽出データ!AJ335-2&lt;0,0,抽出データ!AJ335-2)</f>
        <v>1</v>
      </c>
      <c r="W335" s="2">
        <f>IF(抽出データ!AK335-2&lt;0,0,抽出データ!AK335-2)</f>
        <v>1</v>
      </c>
      <c r="X335" s="2">
        <f>IF(抽出データ!AL335-2&lt;0,0,抽出データ!AL335-2)</f>
        <v>0</v>
      </c>
      <c r="Y335" s="2">
        <f>IF(抽出データ!AM335-2&lt;0,0,抽出データ!AM335-2)</f>
        <v>1</v>
      </c>
      <c r="Z335" s="2">
        <f>IF(抽出データ!AN335-2&lt;0,0,抽出データ!AN335-2)</f>
        <v>2</v>
      </c>
      <c r="AA335" s="2">
        <f>IF(抽出データ!AO335-2&lt;0,0,抽出データ!AO335-2)</f>
        <v>2</v>
      </c>
      <c r="AB335" s="2">
        <f>IF(抽出データ!AP335-2&lt;0,0,抽出データ!AP335-2)</f>
        <v>0</v>
      </c>
      <c r="AC335" s="2">
        <f>IF(抽出データ!AQ335-2&lt;0,0,抽出データ!AQ335-2)</f>
        <v>1</v>
      </c>
      <c r="AD335" s="2">
        <f>IF(抽出データ!AR335-2&lt;=0,1,2)</f>
        <v>1</v>
      </c>
      <c r="AE335" s="2">
        <f>IF(抽出データ!AS335-2&lt;=0,1,2)</f>
        <v>2</v>
      </c>
      <c r="AF335" s="2">
        <f>IF(抽出データ!AT335-2&lt;=0,1,2)</f>
        <v>2</v>
      </c>
      <c r="AG335" s="2">
        <f>IF(抽出データ!AU335-2&lt;=0,1,2)</f>
        <v>1</v>
      </c>
      <c r="AH335" s="2">
        <f>IF(抽出データ!AV335-2&lt;=0,1,2)</f>
        <v>2</v>
      </c>
      <c r="AI335" s="2">
        <f>IF(抽出データ!AW335-2&lt;=0,1,2)</f>
        <v>1</v>
      </c>
      <c r="AJ335" s="2">
        <f>IF(抽出データ!AX335-2&lt;=0,1,2)</f>
        <v>1</v>
      </c>
      <c r="AK335" s="2">
        <f>IF(抽出データ!AY335-2&lt;=0,1,2)</f>
        <v>1</v>
      </c>
      <c r="AL335" s="2">
        <f>IF(抽出データ!AZ335-2&lt;0,0,抽出データ!AZ335-2)</f>
        <v>1</v>
      </c>
      <c r="AM335" s="2">
        <f>IF(抽出データ!BB335-2&lt;0,0,抽出データ!BB335-2)</f>
        <v>0</v>
      </c>
      <c r="AN335" s="2">
        <f>IF(抽出データ!BD335-2&lt;0,0,抽出データ!BD335-2)</f>
        <v>0</v>
      </c>
      <c r="AO335" s="2">
        <f>MIN(2,IF(抽出データ!BE335-2&lt;0,0,抽出データ!BE335-2))</f>
        <v>0</v>
      </c>
      <c r="AP335" s="2">
        <f>IF(抽出データ!BF335-2&lt;0,0,抽出データ!BF335-2)</f>
        <v>1</v>
      </c>
      <c r="AQ335" s="2">
        <f>IF(抽出データ!BG335-2&lt;0,0,抽出データ!BG335-2)</f>
        <v>1</v>
      </c>
      <c r="AR335" s="2">
        <f>IF(抽出データ!BH335-2&lt;0,0,抽出データ!BH335-2)</f>
        <v>0</v>
      </c>
      <c r="AS335" s="2">
        <f t="shared" si="91"/>
        <v>0</v>
      </c>
      <c r="AT335" s="2">
        <f>IF(抽出データ!DB335-2&lt;=0,1,2)</f>
        <v>1</v>
      </c>
      <c r="AU335" s="2">
        <f>IF(抽出データ!DD335-2&lt;0,0,抽出データ!DD335-2)</f>
        <v>2</v>
      </c>
      <c r="AV335" s="2">
        <f>IF(抽出データ!DE335-2&lt;0,0,抽出データ!DE335-2)</f>
        <v>1</v>
      </c>
      <c r="AW335" s="2">
        <f>IF(抽出データ!DF335-2&lt;0,0,IF(抽出データ!DF335&gt;3,2,1))</f>
        <v>1</v>
      </c>
      <c r="AX335" s="2">
        <f>IF(抽出データ!DG335-2&lt;=0,1,2)</f>
        <v>1</v>
      </c>
      <c r="AY335" s="8">
        <v>3</v>
      </c>
      <c r="AZ335" s="2">
        <v>4</v>
      </c>
      <c r="BA335" s="2">
        <v>2</v>
      </c>
      <c r="BB335" s="2">
        <v>0</v>
      </c>
      <c r="BC335" s="2">
        <v>0</v>
      </c>
      <c r="BD335" s="2">
        <v>0</v>
      </c>
      <c r="BE335" s="2">
        <v>1</v>
      </c>
      <c r="BF335" s="2">
        <v>0</v>
      </c>
      <c r="BG335" s="2">
        <v>0</v>
      </c>
      <c r="BH335" s="2">
        <v>0</v>
      </c>
      <c r="BI335" s="4" t="s">
        <v>445</v>
      </c>
      <c r="BJ335" s="2">
        <v>2</v>
      </c>
      <c r="BL335" s="2">
        <v>3</v>
      </c>
      <c r="BO335" s="2">
        <v>4</v>
      </c>
      <c r="BP335" s="2">
        <v>5</v>
      </c>
      <c r="BQ335" s="2">
        <v>5</v>
      </c>
      <c r="BR335" s="2">
        <v>4</v>
      </c>
      <c r="BS335" s="2">
        <v>4</v>
      </c>
      <c r="BT335" s="2">
        <v>4</v>
      </c>
      <c r="BV335" s="2">
        <f t="shared" si="92"/>
        <v>42.5</v>
      </c>
      <c r="BW335" s="2">
        <f t="shared" si="93"/>
        <v>19</v>
      </c>
      <c r="BX335" s="2">
        <f t="shared" si="94"/>
        <v>9</v>
      </c>
      <c r="BY335" s="2">
        <f t="shared" si="95"/>
        <v>11</v>
      </c>
      <c r="BZ335" s="2">
        <f t="shared" si="96"/>
        <v>24</v>
      </c>
      <c r="CA335" s="2">
        <f t="shared" si="97"/>
        <v>9</v>
      </c>
      <c r="CB335" s="2">
        <f t="shared" si="98"/>
        <v>6</v>
      </c>
      <c r="CC335" s="2">
        <f t="shared" si="99"/>
        <v>8</v>
      </c>
      <c r="CD335" s="2">
        <f t="shared" si="100"/>
        <v>19</v>
      </c>
      <c r="CE335" s="2">
        <f t="shared" si="101"/>
        <v>16</v>
      </c>
      <c r="CF335" s="2">
        <f t="shared" si="102"/>
        <v>9</v>
      </c>
      <c r="CG335" s="2">
        <f t="shared" si="103"/>
        <v>16</v>
      </c>
      <c r="CH335" s="2">
        <f t="shared" si="107"/>
        <v>4</v>
      </c>
      <c r="CI335" s="2">
        <f t="shared" si="104"/>
        <v>5</v>
      </c>
      <c r="CJ335" s="2">
        <f t="shared" si="105"/>
        <v>19.5</v>
      </c>
      <c r="CK335" s="2">
        <f>55+IF(抽出データ!BJ335=1,60,0)+IF(抽出データ!BK335=1,25,0)+IF(抽出データ!BM335=1,5,0)+IF(抽出データ!BL335=1,5,0)+IF(抽出データ!BN335=1,5,0)</f>
        <v>85</v>
      </c>
      <c r="CL335" s="2">
        <f>(80+IF(抽出データ!BR335=1,12,0)+IF(SUM(抽出データ!BS335:BV335,抽出データ!CB335)&gt;1,22,IF(SUM(抽出データ!BS335:BV335,抽出データ!CB335)=1,11,0)))</f>
        <v>114</v>
      </c>
      <c r="CM335" s="2">
        <f>80+IF(抽出データ!CH335=1,40,0)+IF(抽出データ!CI335=1,20,0)+IF(抽出データ!CJ335=1,20,0)</f>
        <v>100</v>
      </c>
      <c r="CN335" s="2">
        <f>80+IF(抽出データ!CN335=1,10,0)+IF(抽出データ!CO335=1,5,0)+IF(抽出データ!CP335=1,10,0)+12</f>
        <v>102</v>
      </c>
      <c r="CO335" s="2">
        <f>IF(SUM(抽出データ!CT335:CW335)&gt;0,120,100)</f>
        <v>120</v>
      </c>
      <c r="CQ335" s="2">
        <f t="shared" si="106"/>
        <v>99.399999999999991</v>
      </c>
    </row>
    <row r="336" spans="1:95">
      <c r="A336" s="2">
        <v>1998</v>
      </c>
      <c r="B336" s="2">
        <v>500</v>
      </c>
      <c r="C336" s="2">
        <v>1</v>
      </c>
      <c r="D336" s="2">
        <f t="shared" si="90"/>
        <v>500</v>
      </c>
      <c r="E336" s="4" t="s">
        <v>283</v>
      </c>
      <c r="F336" s="2">
        <f>IF(抽出データ!S336-2&lt;0,0,抽出データ!S336-2)</f>
        <v>2</v>
      </c>
      <c r="G336" s="2">
        <f>IF(抽出データ!T336-2&lt;0,0,抽出データ!T336-2)</f>
        <v>0</v>
      </c>
      <c r="H336" s="2">
        <f>IF(抽出データ!U336-2&lt;0,0,抽出データ!U336-2)</f>
        <v>1</v>
      </c>
      <c r="I336" s="2">
        <f>IF(抽出データ!V336-2&lt;0,0,抽出データ!V336-2)</f>
        <v>2</v>
      </c>
      <c r="J336" s="2">
        <f>MIN(2,IF(抽出データ!W336-2&lt;0,0,抽出データ!W336-2))</f>
        <v>0</v>
      </c>
      <c r="K336" s="2">
        <f>IF(抽出データ!X336-2&lt;0,0,抽出データ!X336-2)</f>
        <v>0</v>
      </c>
      <c r="L336" s="2">
        <f>IF(抽出データ!Y336-2&lt;0,0,抽出データ!Y336-2)</f>
        <v>0</v>
      </c>
      <c r="M336" s="2">
        <f>IF(抽出データ!Z336-2&lt;0,0,抽出データ!Z336-2)</f>
        <v>0</v>
      </c>
      <c r="N336" s="2">
        <f>IF(抽出データ!AB336-2&lt;0,0,抽出データ!AB336-2)</f>
        <v>0</v>
      </c>
      <c r="O336" s="2">
        <f>IF(抽出データ!AC336-2&lt;0,0,抽出データ!AC336-2)</f>
        <v>2</v>
      </c>
      <c r="P336" s="2">
        <f>IF(抽出データ!AD336-2&lt;0,0,抽出データ!AD336-2)</f>
        <v>2</v>
      </c>
      <c r="Q336" s="2">
        <f>IF(抽出データ!AE336-2&lt;0,0,抽出データ!AE336-2)</f>
        <v>2</v>
      </c>
      <c r="R336" s="2">
        <f>IF(抽出データ!AF336-2&lt;0,0,抽出データ!AF336-2)</f>
        <v>1</v>
      </c>
      <c r="S336" s="2">
        <f>IF(抽出データ!AG336-2&lt;0,0,抽出データ!AG336-2)</f>
        <v>0</v>
      </c>
      <c r="T336" s="2">
        <f>IF(抽出データ!AH336-2&lt;0,0,抽出データ!AH336-2)</f>
        <v>2</v>
      </c>
      <c r="U336" s="2">
        <f>IF(抽出データ!AI336-2&lt;0,0,抽出データ!AI336-2)</f>
        <v>1</v>
      </c>
      <c r="V336" s="2">
        <f>IF(抽出データ!AJ336-2&lt;0,0,抽出データ!AJ336-2)</f>
        <v>1</v>
      </c>
      <c r="W336" s="2">
        <f>IF(抽出データ!AK336-2&lt;0,0,抽出データ!AK336-2)</f>
        <v>2</v>
      </c>
      <c r="X336" s="2">
        <f>IF(抽出データ!AL336-2&lt;0,0,抽出データ!AL336-2)</f>
        <v>2</v>
      </c>
      <c r="Y336" s="2">
        <f>IF(抽出データ!AM336-2&lt;0,0,抽出データ!AM336-2)</f>
        <v>1</v>
      </c>
      <c r="Z336" s="2">
        <f>IF(抽出データ!AN336-2&lt;0,0,抽出データ!AN336-2)</f>
        <v>0</v>
      </c>
      <c r="AA336" s="2">
        <f>IF(抽出データ!AO336-2&lt;0,0,抽出データ!AO336-2)</f>
        <v>2</v>
      </c>
      <c r="AB336" s="2">
        <f>IF(抽出データ!AP336-2&lt;0,0,抽出データ!AP336-2)</f>
        <v>2</v>
      </c>
      <c r="AC336" s="2">
        <f>IF(抽出データ!AQ336-2&lt;0,0,抽出データ!AQ336-2)</f>
        <v>2</v>
      </c>
      <c r="AD336" s="2">
        <f>IF(抽出データ!AR336-2&lt;=0,1,2)</f>
        <v>2</v>
      </c>
      <c r="AE336" s="2">
        <f>IF(抽出データ!AS336-2&lt;=0,1,2)</f>
        <v>1</v>
      </c>
      <c r="AF336" s="2">
        <f>IF(抽出データ!AT336-2&lt;=0,1,2)</f>
        <v>1</v>
      </c>
      <c r="AG336" s="2">
        <f>IF(抽出データ!AU336-2&lt;=0,1,2)</f>
        <v>1</v>
      </c>
      <c r="AH336" s="2">
        <f>IF(抽出データ!AV336-2&lt;=0,1,2)</f>
        <v>1</v>
      </c>
      <c r="AI336" s="2">
        <f>IF(抽出データ!AW336-2&lt;=0,1,2)</f>
        <v>2</v>
      </c>
      <c r="AJ336" s="2">
        <f>IF(抽出データ!AX336-2&lt;=0,1,2)</f>
        <v>1</v>
      </c>
      <c r="AK336" s="2">
        <f>IF(抽出データ!AY336-2&lt;=0,1,2)</f>
        <v>1</v>
      </c>
      <c r="AL336" s="2">
        <f>IF(抽出データ!AZ336-2&lt;0,0,抽出データ!AZ336-2)</f>
        <v>2</v>
      </c>
      <c r="AM336" s="2">
        <f>IF(抽出データ!BB336-2&lt;0,0,抽出データ!BB336-2)</f>
        <v>2</v>
      </c>
      <c r="AN336" s="2">
        <f>IF(抽出データ!BD336-2&lt;0,0,抽出データ!BD336-2)</f>
        <v>0</v>
      </c>
      <c r="AO336" s="2">
        <f>MIN(2,IF(抽出データ!BE336-2&lt;0,0,抽出データ!BE336-2))</f>
        <v>0</v>
      </c>
      <c r="AP336" s="2">
        <f>IF(抽出データ!BF336-2&lt;0,0,抽出データ!BF336-2)</f>
        <v>0</v>
      </c>
      <c r="AQ336" s="2">
        <f>IF(抽出データ!BG336-2&lt;0,0,抽出データ!BG336-2)</f>
        <v>0</v>
      </c>
      <c r="AR336" s="2">
        <f>IF(抽出データ!BH336-2&lt;0,0,抽出データ!BH336-2)</f>
        <v>0</v>
      </c>
      <c r="AS336" s="2">
        <f t="shared" si="91"/>
        <v>0</v>
      </c>
      <c r="AT336" s="2">
        <f>IF(抽出データ!DB336-2&lt;=0,1,2)</f>
        <v>1</v>
      </c>
      <c r="AU336" s="2">
        <f>IF(抽出データ!DD336-2&lt;0,0,抽出データ!DD336-2)</f>
        <v>0</v>
      </c>
      <c r="AV336" s="2">
        <f>IF(抽出データ!DE336-2&lt;0,0,抽出データ!DE336-2)</f>
        <v>0</v>
      </c>
      <c r="AW336" s="2">
        <f>IF(抽出データ!DF336-2&lt;0,0,IF(抽出データ!DF336&gt;3,2,1))</f>
        <v>1</v>
      </c>
      <c r="AX336" s="2">
        <f>IF(抽出データ!DG336-2&lt;=0,1,2)</f>
        <v>1</v>
      </c>
      <c r="AY336" s="8">
        <v>5</v>
      </c>
      <c r="AZ336" s="2">
        <v>3</v>
      </c>
      <c r="BA336" s="2">
        <v>2</v>
      </c>
      <c r="BB336" s="2">
        <v>1</v>
      </c>
      <c r="BC336" s="2">
        <v>0</v>
      </c>
      <c r="BD336" s="2">
        <v>0</v>
      </c>
      <c r="BE336" s="2">
        <v>0</v>
      </c>
      <c r="BF336" s="2">
        <v>0</v>
      </c>
      <c r="BG336" s="2">
        <v>0</v>
      </c>
      <c r="BH336" s="2">
        <v>0</v>
      </c>
      <c r="BI336" s="4" t="s">
        <v>445</v>
      </c>
      <c r="BJ336" s="2">
        <v>1</v>
      </c>
      <c r="BK336" s="2">
        <v>100</v>
      </c>
      <c r="BL336" s="2">
        <v>2</v>
      </c>
      <c r="BN336" s="2">
        <v>15000</v>
      </c>
      <c r="BO336" s="2">
        <v>3</v>
      </c>
      <c r="BP336" s="2">
        <v>3</v>
      </c>
      <c r="BQ336" s="2">
        <v>3</v>
      </c>
      <c r="BR336" s="2">
        <v>4</v>
      </c>
      <c r="BS336" s="2">
        <v>4</v>
      </c>
      <c r="BT336" s="2">
        <v>3</v>
      </c>
      <c r="BV336" s="2">
        <f t="shared" si="92"/>
        <v>49</v>
      </c>
      <c r="BW336" s="2">
        <f t="shared" si="93"/>
        <v>22</v>
      </c>
      <c r="BX336" s="2">
        <f t="shared" si="94"/>
        <v>12</v>
      </c>
      <c r="BY336" s="2">
        <f t="shared" si="95"/>
        <v>10</v>
      </c>
      <c r="BZ336" s="2">
        <f t="shared" si="96"/>
        <v>30</v>
      </c>
      <c r="CA336" s="2">
        <f t="shared" si="97"/>
        <v>11</v>
      </c>
      <c r="CB336" s="2">
        <f t="shared" si="98"/>
        <v>7</v>
      </c>
      <c r="CC336" s="2">
        <f t="shared" si="99"/>
        <v>13</v>
      </c>
      <c r="CD336" s="2">
        <f t="shared" si="100"/>
        <v>16</v>
      </c>
      <c r="CE336" s="2">
        <f t="shared" si="101"/>
        <v>15</v>
      </c>
      <c r="CF336" s="2">
        <f t="shared" si="102"/>
        <v>11</v>
      </c>
      <c r="CG336" s="2">
        <f t="shared" si="103"/>
        <v>17</v>
      </c>
      <c r="CH336" s="2">
        <f t="shared" si="107"/>
        <v>3</v>
      </c>
      <c r="CI336" s="2">
        <f t="shared" si="104"/>
        <v>8</v>
      </c>
      <c r="CJ336" s="2">
        <f t="shared" si="105"/>
        <v>20</v>
      </c>
      <c r="CK336" s="2">
        <f>55+IF(抽出データ!BJ336=1,60,0)+IF(抽出データ!BK336=1,25,0)+IF(抽出データ!BM336=1,5,0)+IF(抽出データ!BL336=1,5,0)+IF(抽出データ!BN336=1,5,0)</f>
        <v>55</v>
      </c>
      <c r="CL336" s="2">
        <f>(80+IF(抽出データ!BR336=1,12,0)+IF(SUM(抽出データ!BS336:BV336,抽出データ!CB336)&gt;1,22,IF(SUM(抽出データ!BS336:BV336,抽出データ!CB336)=1,11,0)))</f>
        <v>92</v>
      </c>
      <c r="CM336" s="2">
        <f>80+IF(抽出データ!CH336=1,40,0)+IF(抽出データ!CI336=1,20,0)+IF(抽出データ!CJ336=1,20,0)</f>
        <v>80</v>
      </c>
      <c r="CN336" s="2">
        <f>80+IF(抽出データ!CN336=1,10,0)+IF(抽出データ!CO336=1,5,0)+IF(抽出データ!CP336=1,10,0)+12</f>
        <v>92</v>
      </c>
      <c r="CO336" s="2">
        <f>IF(SUM(抽出データ!CT336:CW336)&gt;0,120,100)</f>
        <v>100</v>
      </c>
      <c r="CQ336" s="2">
        <f t="shared" si="106"/>
        <v>75.8</v>
      </c>
    </row>
    <row r="337" spans="1:95">
      <c r="A337" s="2">
        <v>1985</v>
      </c>
      <c r="B337" s="2">
        <v>150</v>
      </c>
      <c r="C337" s="2">
        <v>4</v>
      </c>
      <c r="D337" s="2">
        <f t="shared" si="90"/>
        <v>37.5</v>
      </c>
      <c r="E337" s="4" t="s">
        <v>160</v>
      </c>
      <c r="F337" s="2">
        <f>IF(抽出データ!S337-2&lt;0,0,抽出データ!S337-2)</f>
        <v>0</v>
      </c>
      <c r="G337" s="2">
        <f>IF(抽出データ!T337-2&lt;0,0,抽出データ!T337-2)</f>
        <v>1</v>
      </c>
      <c r="H337" s="2">
        <f>IF(抽出データ!U337-2&lt;0,0,抽出データ!U337-2)</f>
        <v>0</v>
      </c>
      <c r="I337" s="2">
        <f>IF(抽出データ!V337-2&lt;0,0,抽出データ!V337-2)</f>
        <v>0</v>
      </c>
      <c r="J337" s="2">
        <f>MIN(2,IF(抽出データ!W337-2&lt;0,0,抽出データ!W337-2))</f>
        <v>0</v>
      </c>
      <c r="K337" s="2">
        <f>IF(抽出データ!X337-2&lt;0,0,抽出データ!X337-2)</f>
        <v>0</v>
      </c>
      <c r="L337" s="2">
        <f>IF(抽出データ!Y337-2&lt;0,0,抽出データ!Y337-2)</f>
        <v>0</v>
      </c>
      <c r="M337" s="2">
        <f>IF(抽出データ!Z337-2&lt;0,0,抽出データ!Z337-2)</f>
        <v>0</v>
      </c>
      <c r="N337" s="2">
        <f>IF(抽出データ!AB337-2&lt;0,0,抽出データ!AB337-2)</f>
        <v>1</v>
      </c>
      <c r="O337" s="2">
        <f>IF(抽出データ!AC337-2&lt;0,0,抽出データ!AC337-2)</f>
        <v>0</v>
      </c>
      <c r="P337" s="2">
        <f>IF(抽出データ!AD337-2&lt;0,0,抽出データ!AD337-2)</f>
        <v>2</v>
      </c>
      <c r="Q337" s="2">
        <f>IF(抽出データ!AE337-2&lt;0,0,抽出データ!AE337-2)</f>
        <v>2</v>
      </c>
      <c r="R337" s="2">
        <f>IF(抽出データ!AF337-2&lt;0,0,抽出データ!AF337-2)</f>
        <v>0</v>
      </c>
      <c r="S337" s="2">
        <f>IF(抽出データ!AG337-2&lt;0,0,抽出データ!AG337-2)</f>
        <v>0</v>
      </c>
      <c r="T337" s="2">
        <f>IF(抽出データ!AH337-2&lt;0,0,抽出データ!AH337-2)</f>
        <v>1</v>
      </c>
      <c r="U337" s="2">
        <f>IF(抽出データ!AI337-2&lt;0,0,抽出データ!AI337-2)</f>
        <v>1</v>
      </c>
      <c r="V337" s="2">
        <f>IF(抽出データ!AJ337-2&lt;0,0,抽出データ!AJ337-2)</f>
        <v>0</v>
      </c>
      <c r="W337" s="2">
        <f>IF(抽出データ!AK337-2&lt;0,0,抽出データ!AK337-2)</f>
        <v>0</v>
      </c>
      <c r="X337" s="2">
        <f>IF(抽出データ!AL337-2&lt;0,0,抽出データ!AL337-2)</f>
        <v>1</v>
      </c>
      <c r="Y337" s="2">
        <f>IF(抽出データ!AM337-2&lt;0,0,抽出データ!AM337-2)</f>
        <v>0</v>
      </c>
      <c r="Z337" s="2">
        <f>IF(抽出データ!AN337-2&lt;0,0,抽出データ!AN337-2)</f>
        <v>0</v>
      </c>
      <c r="AA337" s="2">
        <f>IF(抽出データ!AO337-2&lt;0,0,抽出データ!AO337-2)</f>
        <v>1</v>
      </c>
      <c r="AB337" s="2">
        <f>IF(抽出データ!AP337-2&lt;0,0,抽出データ!AP337-2)</f>
        <v>2</v>
      </c>
      <c r="AC337" s="2">
        <f>IF(抽出データ!AQ337-2&lt;0,0,抽出データ!AQ337-2)</f>
        <v>2</v>
      </c>
      <c r="AD337" s="2">
        <f>IF(抽出データ!AR337-2&lt;=0,1,2)</f>
        <v>1</v>
      </c>
      <c r="AE337" s="2">
        <f>IF(抽出データ!AS337-2&lt;=0,1,2)</f>
        <v>2</v>
      </c>
      <c r="AF337" s="2">
        <f>IF(抽出データ!AT337-2&lt;=0,1,2)</f>
        <v>1</v>
      </c>
      <c r="AG337" s="2">
        <f>IF(抽出データ!AU337-2&lt;=0,1,2)</f>
        <v>1</v>
      </c>
      <c r="AH337" s="2">
        <f>IF(抽出データ!AV337-2&lt;=0,1,2)</f>
        <v>1</v>
      </c>
      <c r="AI337" s="2">
        <f>IF(抽出データ!AW337-2&lt;=0,1,2)</f>
        <v>1</v>
      </c>
      <c r="AJ337" s="2">
        <f>IF(抽出データ!AX337-2&lt;=0,1,2)</f>
        <v>1</v>
      </c>
      <c r="AK337" s="2">
        <f>IF(抽出データ!AY337-2&lt;=0,1,2)</f>
        <v>1</v>
      </c>
      <c r="AL337" s="2">
        <f>IF(抽出データ!AZ337-2&lt;0,0,抽出データ!AZ337-2)</f>
        <v>0</v>
      </c>
      <c r="AM337" s="2">
        <f>IF(抽出データ!BB337-2&lt;0,0,抽出データ!BB337-2)</f>
        <v>0</v>
      </c>
      <c r="AN337" s="2">
        <f>IF(抽出データ!BD337-2&lt;0,0,抽出データ!BD337-2)</f>
        <v>0</v>
      </c>
      <c r="AO337" s="2">
        <f>MIN(2,IF(抽出データ!BE337-2&lt;0,0,抽出データ!BE337-2))</f>
        <v>0</v>
      </c>
      <c r="AP337" s="2">
        <f>IF(抽出データ!BF337-2&lt;0,0,抽出データ!BF337-2)</f>
        <v>0</v>
      </c>
      <c r="AQ337" s="2">
        <f>IF(抽出データ!BG337-2&lt;0,0,抽出データ!BG337-2)</f>
        <v>0</v>
      </c>
      <c r="AR337" s="2">
        <f>IF(抽出データ!BH337-2&lt;0,0,抽出データ!BH337-2)</f>
        <v>0</v>
      </c>
      <c r="AS337" s="2">
        <f t="shared" si="91"/>
        <v>0</v>
      </c>
      <c r="AT337" s="2">
        <f>IF(抽出データ!DB337-2&lt;=0,1,2)</f>
        <v>1</v>
      </c>
      <c r="AU337" s="2">
        <f>IF(抽出データ!DD337-2&lt;0,0,抽出データ!DD337-2)</f>
        <v>0</v>
      </c>
      <c r="AV337" s="2">
        <f>IF(抽出データ!DE337-2&lt;0,0,抽出データ!DE337-2)</f>
        <v>0</v>
      </c>
      <c r="AW337" s="2">
        <f>IF(抽出データ!DF337-2&lt;0,0,IF(抽出データ!DF337&gt;3,2,1))</f>
        <v>1</v>
      </c>
      <c r="AX337" s="2">
        <f>IF(抽出データ!DG337-2&lt;=0,1,2)</f>
        <v>1</v>
      </c>
      <c r="AY337" s="8">
        <v>1</v>
      </c>
      <c r="AZ337" s="2">
        <v>1</v>
      </c>
      <c r="BA337" s="2">
        <v>2</v>
      </c>
      <c r="BB337" s="2">
        <v>1</v>
      </c>
      <c r="BC337" s="2">
        <v>0</v>
      </c>
      <c r="BD337" s="2">
        <v>0</v>
      </c>
      <c r="BE337" s="2">
        <v>0</v>
      </c>
      <c r="BF337" s="2">
        <v>0</v>
      </c>
      <c r="BG337" s="2">
        <v>0</v>
      </c>
      <c r="BH337" s="2">
        <v>0</v>
      </c>
      <c r="BI337" s="4" t="s">
        <v>445</v>
      </c>
      <c r="BJ337" s="2">
        <v>1</v>
      </c>
      <c r="BK337" s="2">
        <v>100</v>
      </c>
      <c r="BL337" s="2">
        <v>3</v>
      </c>
      <c r="BO337" s="2">
        <v>2</v>
      </c>
      <c r="BP337" s="2">
        <v>4</v>
      </c>
      <c r="BQ337" s="2">
        <v>4</v>
      </c>
      <c r="BR337" s="2">
        <v>5</v>
      </c>
      <c r="BS337" s="2">
        <v>5</v>
      </c>
      <c r="BT337" s="2">
        <v>4</v>
      </c>
      <c r="BV337" s="2">
        <f t="shared" si="92"/>
        <v>26</v>
      </c>
      <c r="BW337" s="2">
        <f t="shared" si="93"/>
        <v>10</v>
      </c>
      <c r="BX337" s="2">
        <f t="shared" si="94"/>
        <v>10</v>
      </c>
      <c r="BY337" s="2">
        <f t="shared" si="95"/>
        <v>6</v>
      </c>
      <c r="BZ337" s="2">
        <f t="shared" si="96"/>
        <v>19</v>
      </c>
      <c r="CA337" s="2">
        <f t="shared" si="97"/>
        <v>7</v>
      </c>
      <c r="CB337" s="2">
        <f t="shared" si="98"/>
        <v>5</v>
      </c>
      <c r="CC337" s="2">
        <f t="shared" si="99"/>
        <v>8</v>
      </c>
      <c r="CD337" s="2">
        <f t="shared" si="100"/>
        <v>10</v>
      </c>
      <c r="CE337" s="2">
        <f t="shared" si="101"/>
        <v>12</v>
      </c>
      <c r="CF337" s="2">
        <f t="shared" si="102"/>
        <v>9</v>
      </c>
      <c r="CG337" s="2">
        <f t="shared" si="103"/>
        <v>8</v>
      </c>
      <c r="CH337" s="2">
        <f t="shared" si="107"/>
        <v>3</v>
      </c>
      <c r="CI337" s="2">
        <f t="shared" si="104"/>
        <v>4</v>
      </c>
      <c r="CJ337" s="2">
        <f t="shared" si="105"/>
        <v>7</v>
      </c>
      <c r="CK337" s="2">
        <f>55+IF(抽出データ!BJ337=1,60,0)+IF(抽出データ!BK337=1,25,0)+IF(抽出データ!BM337=1,5,0)+IF(抽出データ!BL337=1,5,0)+IF(抽出データ!BN337=1,5,0)</f>
        <v>55</v>
      </c>
      <c r="CL337" s="2">
        <f>(80+IF(抽出データ!BR337=1,12,0)+IF(SUM(抽出データ!BS337:BV337,抽出データ!CB337)&gt;1,22,IF(SUM(抽出データ!BS337:BV337,抽出データ!CB337)=1,11,0)))</f>
        <v>80</v>
      </c>
      <c r="CM337" s="2">
        <f>80+IF(抽出データ!CH337=1,40,0)+IF(抽出データ!CI337=1,20,0)+IF(抽出データ!CJ337=1,20,0)</f>
        <v>80</v>
      </c>
      <c r="CN337" s="2">
        <f>80+IF(抽出データ!CN337=1,10,0)+IF(抽出データ!CO337=1,5,0)+IF(抽出データ!CP337=1,10,0)+12</f>
        <v>92</v>
      </c>
      <c r="CO337" s="2">
        <f>IF(SUM(抽出データ!CT337:CW337)&gt;0,120,100)</f>
        <v>100</v>
      </c>
      <c r="CQ337" s="2">
        <f t="shared" si="106"/>
        <v>72.2</v>
      </c>
    </row>
    <row r="338" spans="1:95">
      <c r="A338" s="2">
        <v>1995</v>
      </c>
      <c r="B338" s="2">
        <v>450</v>
      </c>
      <c r="C338" s="2">
        <v>3</v>
      </c>
      <c r="D338" s="2">
        <f t="shared" si="90"/>
        <v>150</v>
      </c>
      <c r="E338" s="4" t="s">
        <v>284</v>
      </c>
      <c r="F338" s="2">
        <f>IF(抽出データ!S338-2&lt;0,0,抽出データ!S338-2)</f>
        <v>0</v>
      </c>
      <c r="G338" s="2">
        <f>IF(抽出データ!T338-2&lt;0,0,抽出データ!T338-2)</f>
        <v>0</v>
      </c>
      <c r="H338" s="2">
        <f>IF(抽出データ!U338-2&lt;0,0,抽出データ!U338-2)</f>
        <v>1</v>
      </c>
      <c r="I338" s="2">
        <f>IF(抽出データ!V338-2&lt;0,0,抽出データ!V338-2)</f>
        <v>0</v>
      </c>
      <c r="J338" s="2">
        <f>MIN(2,IF(抽出データ!W338-2&lt;0,0,抽出データ!W338-2))</f>
        <v>1</v>
      </c>
      <c r="K338" s="2">
        <f>IF(抽出データ!X338-2&lt;0,0,抽出データ!X338-2)</f>
        <v>0</v>
      </c>
      <c r="L338" s="2">
        <f>IF(抽出データ!Y338-2&lt;0,0,抽出データ!Y338-2)</f>
        <v>0</v>
      </c>
      <c r="M338" s="2">
        <f>IF(抽出データ!Z338-2&lt;0,0,抽出データ!Z338-2)</f>
        <v>1</v>
      </c>
      <c r="N338" s="2">
        <f>IF(抽出データ!AB338-2&lt;0,0,抽出データ!AB338-2)</f>
        <v>1</v>
      </c>
      <c r="O338" s="2">
        <f>IF(抽出データ!AC338-2&lt;0,0,抽出データ!AC338-2)</f>
        <v>0</v>
      </c>
      <c r="P338" s="2">
        <f>IF(抽出データ!AD338-2&lt;0,0,抽出データ!AD338-2)</f>
        <v>0</v>
      </c>
      <c r="Q338" s="2">
        <f>IF(抽出データ!AE338-2&lt;0,0,抽出データ!AE338-2)</f>
        <v>1</v>
      </c>
      <c r="R338" s="2">
        <f>IF(抽出データ!AF338-2&lt;0,0,抽出データ!AF338-2)</f>
        <v>1</v>
      </c>
      <c r="S338" s="2">
        <f>IF(抽出データ!AG338-2&lt;0,0,抽出データ!AG338-2)</f>
        <v>0</v>
      </c>
      <c r="T338" s="2">
        <f>IF(抽出データ!AH338-2&lt;0,0,抽出データ!AH338-2)</f>
        <v>0</v>
      </c>
      <c r="U338" s="2">
        <f>IF(抽出データ!AI338-2&lt;0,0,抽出データ!AI338-2)</f>
        <v>1</v>
      </c>
      <c r="V338" s="2">
        <f>IF(抽出データ!AJ338-2&lt;0,0,抽出データ!AJ338-2)</f>
        <v>1</v>
      </c>
      <c r="W338" s="2">
        <f>IF(抽出データ!AK338-2&lt;0,0,抽出データ!AK338-2)</f>
        <v>1</v>
      </c>
      <c r="X338" s="2">
        <f>IF(抽出データ!AL338-2&lt;0,0,抽出データ!AL338-2)</f>
        <v>0</v>
      </c>
      <c r="Y338" s="2">
        <f>IF(抽出データ!AM338-2&lt;0,0,抽出データ!AM338-2)</f>
        <v>2</v>
      </c>
      <c r="Z338" s="2">
        <f>IF(抽出データ!AN338-2&lt;0,0,抽出データ!AN338-2)</f>
        <v>1</v>
      </c>
      <c r="AA338" s="2">
        <f>IF(抽出データ!AO338-2&lt;0,0,抽出データ!AO338-2)</f>
        <v>1</v>
      </c>
      <c r="AB338" s="2">
        <f>IF(抽出データ!AP338-2&lt;0,0,抽出データ!AP338-2)</f>
        <v>1</v>
      </c>
      <c r="AC338" s="2">
        <f>IF(抽出データ!AQ338-2&lt;0,0,抽出データ!AQ338-2)</f>
        <v>0</v>
      </c>
      <c r="AD338" s="2">
        <f>IF(抽出データ!AR338-2&lt;=0,1,2)</f>
        <v>2</v>
      </c>
      <c r="AE338" s="2">
        <f>IF(抽出データ!AS338-2&lt;=0,1,2)</f>
        <v>2</v>
      </c>
      <c r="AF338" s="2">
        <f>IF(抽出データ!AT338-2&lt;=0,1,2)</f>
        <v>2</v>
      </c>
      <c r="AG338" s="2">
        <f>IF(抽出データ!AU338-2&lt;=0,1,2)</f>
        <v>1</v>
      </c>
      <c r="AH338" s="2">
        <f>IF(抽出データ!AV338-2&lt;=0,1,2)</f>
        <v>1</v>
      </c>
      <c r="AI338" s="2">
        <f>IF(抽出データ!AW338-2&lt;=0,1,2)</f>
        <v>2</v>
      </c>
      <c r="AJ338" s="2">
        <f>IF(抽出データ!AX338-2&lt;=0,1,2)</f>
        <v>2</v>
      </c>
      <c r="AK338" s="2">
        <f>IF(抽出データ!AY338-2&lt;=0,1,2)</f>
        <v>1</v>
      </c>
      <c r="AL338" s="2">
        <f>IF(抽出データ!AZ338-2&lt;0,0,抽出データ!AZ338-2)</f>
        <v>0</v>
      </c>
      <c r="AM338" s="2">
        <f>IF(抽出データ!BB338-2&lt;0,0,抽出データ!BB338-2)</f>
        <v>0</v>
      </c>
      <c r="AN338" s="2">
        <f>IF(抽出データ!BD338-2&lt;0,0,抽出データ!BD338-2)</f>
        <v>0</v>
      </c>
      <c r="AO338" s="2">
        <f>MIN(2,IF(抽出データ!BE338-2&lt;0,0,抽出データ!BE338-2))</f>
        <v>1</v>
      </c>
      <c r="AP338" s="2">
        <f>IF(抽出データ!BF338-2&lt;0,0,抽出データ!BF338-2)</f>
        <v>2</v>
      </c>
      <c r="AQ338" s="2">
        <f>IF(抽出データ!BG338-2&lt;0,0,抽出データ!BG338-2)</f>
        <v>0</v>
      </c>
      <c r="AR338" s="2">
        <f>IF(抽出データ!BH338-2&lt;0,0,抽出データ!BH338-2)</f>
        <v>0</v>
      </c>
      <c r="AS338" s="2">
        <f t="shared" si="91"/>
        <v>1</v>
      </c>
      <c r="AT338" s="2">
        <f>IF(抽出データ!DB338-2&lt;=0,1,2)</f>
        <v>1</v>
      </c>
      <c r="AU338" s="2">
        <f>IF(抽出データ!DD338-2&lt;0,0,抽出データ!DD338-2)</f>
        <v>0</v>
      </c>
      <c r="AV338" s="2">
        <f>IF(抽出データ!DE338-2&lt;0,0,抽出データ!DE338-2)</f>
        <v>1</v>
      </c>
      <c r="AW338" s="2">
        <f>IF(抽出データ!DF338-2&lt;0,0,IF(抽出データ!DF338&gt;3,2,1))</f>
        <v>2</v>
      </c>
      <c r="AX338" s="2">
        <f>IF(抽出データ!DG338-2&lt;=0,1,2)</f>
        <v>1</v>
      </c>
      <c r="AY338" s="8">
        <v>3</v>
      </c>
      <c r="AZ338" s="2">
        <v>3</v>
      </c>
      <c r="BA338" s="2">
        <v>1</v>
      </c>
      <c r="BI338" s="4" t="s">
        <v>445</v>
      </c>
      <c r="BJ338" s="2">
        <v>1</v>
      </c>
      <c r="BK338" s="2">
        <v>70</v>
      </c>
      <c r="BL338" s="2">
        <v>3</v>
      </c>
      <c r="BO338" s="2">
        <v>3</v>
      </c>
      <c r="BP338" s="2">
        <v>2</v>
      </c>
      <c r="BQ338" s="2">
        <v>3</v>
      </c>
      <c r="BR338" s="2">
        <v>4</v>
      </c>
      <c r="BS338" s="2">
        <v>3</v>
      </c>
      <c r="BT338" s="2">
        <v>2</v>
      </c>
      <c r="BV338" s="2">
        <f t="shared" si="92"/>
        <v>38.5</v>
      </c>
      <c r="BW338" s="2">
        <f t="shared" si="93"/>
        <v>13</v>
      </c>
      <c r="BX338" s="2">
        <f t="shared" si="94"/>
        <v>10</v>
      </c>
      <c r="BY338" s="2">
        <f t="shared" si="95"/>
        <v>12</v>
      </c>
      <c r="BZ338" s="2">
        <f t="shared" si="96"/>
        <v>17</v>
      </c>
      <c r="CA338" s="2">
        <f t="shared" si="97"/>
        <v>13</v>
      </c>
      <c r="CB338" s="2">
        <f t="shared" si="98"/>
        <v>6</v>
      </c>
      <c r="CC338" s="2">
        <f t="shared" si="99"/>
        <v>8</v>
      </c>
      <c r="CD338" s="2">
        <f t="shared" si="100"/>
        <v>15</v>
      </c>
      <c r="CE338" s="2">
        <f t="shared" si="101"/>
        <v>11</v>
      </c>
      <c r="CF338" s="2">
        <f t="shared" si="102"/>
        <v>8</v>
      </c>
      <c r="CG338" s="2">
        <f t="shared" si="103"/>
        <v>11</v>
      </c>
      <c r="CH338" s="2">
        <f t="shared" si="107"/>
        <v>6</v>
      </c>
      <c r="CI338" s="2">
        <f t="shared" si="104"/>
        <v>6</v>
      </c>
      <c r="CJ338" s="2">
        <f t="shared" si="105"/>
        <v>11</v>
      </c>
      <c r="CK338" s="2">
        <f>55+IF(抽出データ!BJ338=1,60,0)+IF(抽出データ!BK338=1,25,0)+IF(抽出データ!BM338=1,5,0)+IF(抽出データ!BL338=1,5,0)+IF(抽出データ!BN338=1,5,0)</f>
        <v>120</v>
      </c>
      <c r="CL338" s="2">
        <f>(80+IF(抽出データ!BR338=1,12,0)+IF(SUM(抽出データ!BS338:BV338,抽出データ!CB338)&gt;1,22,IF(SUM(抽出データ!BS338:BV338,抽出データ!CB338)=1,11,0)))</f>
        <v>91</v>
      </c>
      <c r="CM338" s="2">
        <f>80+IF(抽出データ!CH338=1,40,0)+IF(抽出データ!CI338=1,20,0)+IF(抽出データ!CJ338=1,20,0)</f>
        <v>100</v>
      </c>
      <c r="CN338" s="2">
        <f>80+IF(抽出データ!CN338=1,10,0)+IF(抽出データ!CO338=1,5,0)+IF(抽出データ!CP338=1,10,0)+12</f>
        <v>102</v>
      </c>
      <c r="CO338" s="2">
        <f>IF(SUM(抽出データ!CT338:CW338)&gt;0,120,100)</f>
        <v>120</v>
      </c>
      <c r="CQ338" s="2">
        <f t="shared" si="106"/>
        <v>106.5</v>
      </c>
    </row>
    <row r="339" spans="1:95">
      <c r="A339" s="2">
        <v>1996</v>
      </c>
      <c r="B339" s="2">
        <v>284</v>
      </c>
      <c r="C339" s="2">
        <v>1</v>
      </c>
      <c r="D339" s="2">
        <f t="shared" si="90"/>
        <v>284</v>
      </c>
      <c r="E339" s="4" t="s">
        <v>235</v>
      </c>
      <c r="F339" s="2">
        <f>IF(抽出データ!S339-2&lt;0,0,抽出データ!S339-2)</f>
        <v>1</v>
      </c>
      <c r="G339" s="2">
        <f>IF(抽出データ!T339-2&lt;0,0,抽出データ!T339-2)</f>
        <v>1</v>
      </c>
      <c r="H339" s="2">
        <f>IF(抽出データ!U339-2&lt;0,0,抽出データ!U339-2)</f>
        <v>1</v>
      </c>
      <c r="I339" s="2">
        <f>IF(抽出データ!V339-2&lt;0,0,抽出データ!V339-2)</f>
        <v>0</v>
      </c>
      <c r="J339" s="2">
        <f>MIN(2,IF(抽出データ!W339-2&lt;0,0,抽出データ!W339-2))</f>
        <v>0</v>
      </c>
      <c r="K339" s="2">
        <f>IF(抽出データ!X339-2&lt;0,0,抽出データ!X339-2)</f>
        <v>1</v>
      </c>
      <c r="L339" s="2">
        <f>IF(抽出データ!Y339-2&lt;0,0,抽出データ!Y339-2)</f>
        <v>0</v>
      </c>
      <c r="M339" s="2">
        <f>IF(抽出データ!Z339-2&lt;0,0,抽出データ!Z339-2)</f>
        <v>1</v>
      </c>
      <c r="N339" s="2">
        <f>IF(抽出データ!AB339-2&lt;0,0,抽出データ!AB339-2)</f>
        <v>2</v>
      </c>
      <c r="O339" s="2">
        <f>IF(抽出データ!AC339-2&lt;0,0,抽出データ!AC339-2)</f>
        <v>2</v>
      </c>
      <c r="P339" s="2">
        <f>IF(抽出データ!AD339-2&lt;0,0,抽出データ!AD339-2)</f>
        <v>2</v>
      </c>
      <c r="Q339" s="2">
        <f>IF(抽出データ!AE339-2&lt;0,0,抽出データ!AE339-2)</f>
        <v>1</v>
      </c>
      <c r="R339" s="2">
        <f>IF(抽出データ!AF339-2&lt;0,0,抽出データ!AF339-2)</f>
        <v>1</v>
      </c>
      <c r="S339" s="2">
        <f>IF(抽出データ!AG339-2&lt;0,0,抽出データ!AG339-2)</f>
        <v>1</v>
      </c>
      <c r="T339" s="2">
        <f>IF(抽出データ!AH339-2&lt;0,0,抽出データ!AH339-2)</f>
        <v>1</v>
      </c>
      <c r="U339" s="2">
        <f>IF(抽出データ!AI339-2&lt;0,0,抽出データ!AI339-2)</f>
        <v>0</v>
      </c>
      <c r="V339" s="2">
        <f>IF(抽出データ!AJ339-2&lt;0,0,抽出データ!AJ339-2)</f>
        <v>0</v>
      </c>
      <c r="W339" s="2">
        <f>IF(抽出データ!AK339-2&lt;0,0,抽出データ!AK339-2)</f>
        <v>1</v>
      </c>
      <c r="X339" s="2">
        <f>IF(抽出データ!AL339-2&lt;0,0,抽出データ!AL339-2)</f>
        <v>2</v>
      </c>
      <c r="Y339" s="2">
        <f>IF(抽出データ!AM339-2&lt;0,0,抽出データ!AM339-2)</f>
        <v>2</v>
      </c>
      <c r="Z339" s="2">
        <f>IF(抽出データ!AN339-2&lt;0,0,抽出データ!AN339-2)</f>
        <v>0</v>
      </c>
      <c r="AA339" s="2">
        <f>IF(抽出データ!AO339-2&lt;0,0,抽出データ!AO339-2)</f>
        <v>2</v>
      </c>
      <c r="AB339" s="2">
        <f>IF(抽出データ!AP339-2&lt;0,0,抽出データ!AP339-2)</f>
        <v>2</v>
      </c>
      <c r="AC339" s="2">
        <f>IF(抽出データ!AQ339-2&lt;0,0,抽出データ!AQ339-2)</f>
        <v>2</v>
      </c>
      <c r="AD339" s="2">
        <f>IF(抽出データ!AR339-2&lt;=0,1,2)</f>
        <v>1</v>
      </c>
      <c r="AE339" s="2">
        <f>IF(抽出データ!AS339-2&lt;=0,1,2)</f>
        <v>1</v>
      </c>
      <c r="AF339" s="2">
        <f>IF(抽出データ!AT339-2&lt;=0,1,2)</f>
        <v>1</v>
      </c>
      <c r="AG339" s="2">
        <f>IF(抽出データ!AU339-2&lt;=0,1,2)</f>
        <v>1</v>
      </c>
      <c r="AH339" s="2">
        <f>IF(抽出データ!AV339-2&lt;=0,1,2)</f>
        <v>1</v>
      </c>
      <c r="AI339" s="2">
        <f>IF(抽出データ!AW339-2&lt;=0,1,2)</f>
        <v>1</v>
      </c>
      <c r="AJ339" s="2">
        <f>IF(抽出データ!AX339-2&lt;=0,1,2)</f>
        <v>2</v>
      </c>
      <c r="AK339" s="2">
        <f>IF(抽出データ!AY339-2&lt;=0,1,2)</f>
        <v>1</v>
      </c>
      <c r="AL339" s="2">
        <f>IF(抽出データ!AZ339-2&lt;0,0,抽出データ!AZ339-2)</f>
        <v>1</v>
      </c>
      <c r="AM339" s="2">
        <f>IF(抽出データ!BB339-2&lt;0,0,抽出データ!BB339-2)</f>
        <v>1</v>
      </c>
      <c r="AN339" s="2">
        <f>IF(抽出データ!BD339-2&lt;0,0,抽出データ!BD339-2)</f>
        <v>1</v>
      </c>
      <c r="AO339" s="2">
        <f>MIN(2,IF(抽出データ!BE339-2&lt;0,0,抽出データ!BE339-2))</f>
        <v>0</v>
      </c>
      <c r="AP339" s="2">
        <f>IF(抽出データ!BF339-2&lt;0,0,抽出データ!BF339-2)</f>
        <v>1</v>
      </c>
      <c r="AQ339" s="2">
        <f>IF(抽出データ!BG339-2&lt;0,0,抽出データ!BG339-2)</f>
        <v>1</v>
      </c>
      <c r="AR339" s="2">
        <f>IF(抽出データ!BH339-2&lt;0,0,抽出データ!BH339-2)</f>
        <v>0</v>
      </c>
      <c r="AS339" s="2">
        <f t="shared" si="91"/>
        <v>0</v>
      </c>
      <c r="AT339" s="2">
        <f>IF(抽出データ!DB339-2&lt;=0,1,2)</f>
        <v>1</v>
      </c>
      <c r="AU339" s="2">
        <f>IF(抽出データ!DD339-2&lt;0,0,抽出データ!DD339-2)</f>
        <v>1</v>
      </c>
      <c r="AV339" s="2">
        <f>IF(抽出データ!DE339-2&lt;0,0,抽出データ!DE339-2)</f>
        <v>1</v>
      </c>
      <c r="AW339" s="2">
        <f>IF(抽出データ!DF339-2&lt;0,0,IF(抽出データ!DF339&gt;3,2,1))</f>
        <v>1</v>
      </c>
      <c r="AX339" s="2">
        <f>IF(抽出データ!DG339-2&lt;=0,1,2)</f>
        <v>2</v>
      </c>
      <c r="AY339" s="8">
        <v>1</v>
      </c>
      <c r="AZ339" s="2">
        <v>3</v>
      </c>
      <c r="BA339" s="2">
        <v>3</v>
      </c>
      <c r="BI339" s="4" t="s">
        <v>445</v>
      </c>
      <c r="BJ339" s="2">
        <v>1</v>
      </c>
      <c r="BK339" s="2">
        <v>75</v>
      </c>
      <c r="BL339" s="2">
        <v>3</v>
      </c>
      <c r="BO339" s="2">
        <v>4</v>
      </c>
      <c r="BP339" s="2">
        <v>4</v>
      </c>
      <c r="BQ339" s="2">
        <v>3</v>
      </c>
      <c r="BR339" s="2">
        <v>4</v>
      </c>
      <c r="BS339" s="2">
        <v>3</v>
      </c>
      <c r="BT339" s="2">
        <v>3</v>
      </c>
      <c r="BV339" s="2">
        <f t="shared" si="92"/>
        <v>48.5</v>
      </c>
      <c r="BW339" s="2">
        <f t="shared" si="93"/>
        <v>21</v>
      </c>
      <c r="BX339" s="2">
        <f t="shared" si="94"/>
        <v>10</v>
      </c>
      <c r="BY339" s="2">
        <f t="shared" si="95"/>
        <v>14</v>
      </c>
      <c r="BZ339" s="2">
        <f t="shared" si="96"/>
        <v>28</v>
      </c>
      <c r="CA339" s="2">
        <f t="shared" si="97"/>
        <v>12</v>
      </c>
      <c r="CB339" s="2">
        <f t="shared" si="98"/>
        <v>10</v>
      </c>
      <c r="CC339" s="2">
        <f t="shared" si="99"/>
        <v>14</v>
      </c>
      <c r="CD339" s="2">
        <f t="shared" si="100"/>
        <v>15</v>
      </c>
      <c r="CE339" s="2">
        <f t="shared" si="101"/>
        <v>14</v>
      </c>
      <c r="CF339" s="2">
        <f t="shared" si="102"/>
        <v>10</v>
      </c>
      <c r="CG339" s="2">
        <f t="shared" si="103"/>
        <v>16</v>
      </c>
      <c r="CH339" s="2">
        <f t="shared" si="107"/>
        <v>5</v>
      </c>
      <c r="CI339" s="2">
        <f t="shared" si="104"/>
        <v>9</v>
      </c>
      <c r="CJ339" s="2">
        <f t="shared" si="105"/>
        <v>18.5</v>
      </c>
      <c r="CK339" s="2">
        <f>55+IF(抽出データ!BJ339=1,60,0)+IF(抽出データ!BK339=1,25,0)+IF(抽出データ!BM339=1,5,0)+IF(抽出データ!BL339=1,5,0)+IF(抽出データ!BN339=1,5,0)</f>
        <v>55</v>
      </c>
      <c r="CL339" s="2">
        <f>(80+IF(抽出データ!BR339=1,12,0)+IF(SUM(抽出データ!BS339:BV339,抽出データ!CB339)&gt;1,22,IF(SUM(抽出データ!BS339:BV339,抽出データ!CB339)=1,11,0)))</f>
        <v>92</v>
      </c>
      <c r="CM339" s="2">
        <f>80+IF(抽出データ!CH339=1,40,0)+IF(抽出データ!CI339=1,20,0)+IF(抽出データ!CJ339=1,20,0)</f>
        <v>80</v>
      </c>
      <c r="CN339" s="2">
        <f>80+IF(抽出データ!CN339=1,10,0)+IF(抽出データ!CO339=1,5,0)+IF(抽出データ!CP339=1,10,0)+12</f>
        <v>97</v>
      </c>
      <c r="CO339" s="2">
        <f>IF(SUM(抽出データ!CT339:CW339)&gt;0,120,100)</f>
        <v>100</v>
      </c>
      <c r="CQ339" s="2">
        <f t="shared" si="106"/>
        <v>76.3</v>
      </c>
    </row>
    <row r="340" spans="1:95">
      <c r="A340" s="2">
        <v>1985</v>
      </c>
      <c r="B340" s="2">
        <v>2000</v>
      </c>
      <c r="C340" s="2">
        <v>6</v>
      </c>
      <c r="D340" s="2">
        <f t="shared" si="90"/>
        <v>333.33333333333331</v>
      </c>
      <c r="E340" s="4" t="s">
        <v>285</v>
      </c>
      <c r="F340" s="2">
        <f>IF(抽出データ!S340-2&lt;0,0,抽出データ!S340-2)</f>
        <v>0</v>
      </c>
      <c r="G340" s="2">
        <f>IF(抽出データ!T340-2&lt;0,0,抽出データ!T340-2)</f>
        <v>0</v>
      </c>
      <c r="H340" s="2">
        <f>IF(抽出データ!U340-2&lt;0,0,抽出データ!U340-2)</f>
        <v>0</v>
      </c>
      <c r="I340" s="2">
        <f>IF(抽出データ!V340-2&lt;0,0,抽出データ!V340-2)</f>
        <v>2</v>
      </c>
      <c r="J340" s="2">
        <f>MIN(2,IF(抽出データ!W340-2&lt;0,0,抽出データ!W340-2))</f>
        <v>0</v>
      </c>
      <c r="K340" s="2">
        <f>IF(抽出データ!X340-2&lt;0,0,抽出データ!X340-2)</f>
        <v>0</v>
      </c>
      <c r="L340" s="2">
        <f>IF(抽出データ!Y340-2&lt;0,0,抽出データ!Y340-2)</f>
        <v>0</v>
      </c>
      <c r="M340" s="2">
        <f>IF(抽出データ!Z340-2&lt;0,0,抽出データ!Z340-2)</f>
        <v>0</v>
      </c>
      <c r="N340" s="2">
        <f>IF(抽出データ!AB340-2&lt;0,0,抽出データ!AB340-2)</f>
        <v>0</v>
      </c>
      <c r="O340" s="2">
        <f>IF(抽出データ!AC340-2&lt;0,0,抽出データ!AC340-2)</f>
        <v>2</v>
      </c>
      <c r="P340" s="2">
        <f>IF(抽出データ!AD340-2&lt;0,0,抽出データ!AD340-2)</f>
        <v>2</v>
      </c>
      <c r="Q340" s="2">
        <f>IF(抽出データ!AE340-2&lt;0,0,抽出データ!AE340-2)</f>
        <v>1</v>
      </c>
      <c r="R340" s="2">
        <f>IF(抽出データ!AF340-2&lt;0,0,抽出データ!AF340-2)</f>
        <v>0</v>
      </c>
      <c r="S340" s="2">
        <f>IF(抽出データ!AG340-2&lt;0,0,抽出データ!AG340-2)</f>
        <v>0</v>
      </c>
      <c r="T340" s="2">
        <f>IF(抽出データ!AH340-2&lt;0,0,抽出データ!AH340-2)</f>
        <v>2</v>
      </c>
      <c r="U340" s="2">
        <f>IF(抽出データ!AI340-2&lt;0,0,抽出データ!AI340-2)</f>
        <v>0</v>
      </c>
      <c r="V340" s="2">
        <f>IF(抽出データ!AJ340-2&lt;0,0,抽出データ!AJ340-2)</f>
        <v>0</v>
      </c>
      <c r="W340" s="2">
        <f>IF(抽出データ!AK340-2&lt;0,0,抽出データ!AK340-2)</f>
        <v>2</v>
      </c>
      <c r="X340" s="2">
        <f>IF(抽出データ!AL340-2&lt;0,0,抽出データ!AL340-2)</f>
        <v>1</v>
      </c>
      <c r="Y340" s="2">
        <f>IF(抽出データ!AM340-2&lt;0,0,抽出データ!AM340-2)</f>
        <v>1</v>
      </c>
      <c r="Z340" s="2">
        <f>IF(抽出データ!AN340-2&lt;0,0,抽出データ!AN340-2)</f>
        <v>0</v>
      </c>
      <c r="AA340" s="2">
        <f>IF(抽出データ!AO340-2&lt;0,0,抽出データ!AO340-2)</f>
        <v>0</v>
      </c>
      <c r="AB340" s="2">
        <f>IF(抽出データ!AP340-2&lt;0,0,抽出データ!AP340-2)</f>
        <v>2</v>
      </c>
      <c r="AC340" s="2">
        <f>IF(抽出データ!AQ340-2&lt;0,0,抽出データ!AQ340-2)</f>
        <v>2</v>
      </c>
      <c r="AD340" s="2">
        <f>IF(抽出データ!AR340-2&lt;=0,1,2)</f>
        <v>1</v>
      </c>
      <c r="AE340" s="2">
        <f>IF(抽出データ!AS340-2&lt;=0,1,2)</f>
        <v>1</v>
      </c>
      <c r="AF340" s="2">
        <f>IF(抽出データ!AT340-2&lt;=0,1,2)</f>
        <v>1</v>
      </c>
      <c r="AG340" s="2">
        <f>IF(抽出データ!AU340-2&lt;=0,1,2)</f>
        <v>1</v>
      </c>
      <c r="AH340" s="2">
        <f>IF(抽出データ!AV340-2&lt;=0,1,2)</f>
        <v>1</v>
      </c>
      <c r="AI340" s="2">
        <f>IF(抽出データ!AW340-2&lt;=0,1,2)</f>
        <v>1</v>
      </c>
      <c r="AJ340" s="2">
        <f>IF(抽出データ!AX340-2&lt;=0,1,2)</f>
        <v>1</v>
      </c>
      <c r="AK340" s="2">
        <f>IF(抽出データ!AY340-2&lt;=0,1,2)</f>
        <v>1</v>
      </c>
      <c r="AL340" s="2">
        <f>IF(抽出データ!AZ340-2&lt;0,0,抽出データ!AZ340-2)</f>
        <v>1</v>
      </c>
      <c r="AM340" s="2">
        <f>IF(抽出データ!BB340-2&lt;0,0,抽出データ!BB340-2)</f>
        <v>0</v>
      </c>
      <c r="AN340" s="2">
        <f>IF(抽出データ!BD340-2&lt;0,0,抽出データ!BD340-2)</f>
        <v>0</v>
      </c>
      <c r="AO340" s="2">
        <f>MIN(2,IF(抽出データ!BE340-2&lt;0,0,抽出データ!BE340-2))</f>
        <v>0</v>
      </c>
      <c r="AP340" s="2">
        <f>IF(抽出データ!BF340-2&lt;0,0,抽出データ!BF340-2)</f>
        <v>0</v>
      </c>
      <c r="AQ340" s="2">
        <f>IF(抽出データ!BG340-2&lt;0,0,抽出データ!BG340-2)</f>
        <v>1</v>
      </c>
      <c r="AR340" s="2">
        <f>IF(抽出データ!BH340-2&lt;0,0,抽出データ!BH340-2)</f>
        <v>0</v>
      </c>
      <c r="AS340" s="2">
        <f t="shared" si="91"/>
        <v>0</v>
      </c>
      <c r="AT340" s="2">
        <f>IF(抽出データ!DB340-2&lt;=0,1,2)</f>
        <v>1</v>
      </c>
      <c r="AU340" s="2">
        <f>IF(抽出データ!DD340-2&lt;0,0,抽出データ!DD340-2)</f>
        <v>0</v>
      </c>
      <c r="AV340" s="2">
        <f>IF(抽出データ!DE340-2&lt;0,0,抽出データ!DE340-2)</f>
        <v>0</v>
      </c>
      <c r="AW340" s="2">
        <f>IF(抽出データ!DF340-2&lt;0,0,IF(抽出データ!DF340&gt;3,2,1))</f>
        <v>1</v>
      </c>
      <c r="AX340" s="2">
        <f>IF(抽出データ!DG340-2&lt;=0,1,2)</f>
        <v>1</v>
      </c>
      <c r="AY340" s="8">
        <v>3</v>
      </c>
      <c r="AZ340" s="2">
        <v>2</v>
      </c>
      <c r="BA340" s="2">
        <v>2</v>
      </c>
      <c r="BB340" s="2">
        <v>0</v>
      </c>
      <c r="BC340" s="2">
        <v>1</v>
      </c>
      <c r="BD340" s="2">
        <v>0</v>
      </c>
      <c r="BE340" s="2">
        <v>0</v>
      </c>
      <c r="BF340" s="2">
        <v>0</v>
      </c>
      <c r="BG340" s="2">
        <v>0</v>
      </c>
      <c r="BH340" s="2">
        <v>0</v>
      </c>
      <c r="BI340" s="4" t="s">
        <v>445</v>
      </c>
      <c r="BJ340" s="2">
        <v>1</v>
      </c>
      <c r="BK340" s="2">
        <v>80</v>
      </c>
      <c r="BL340" s="2">
        <v>1</v>
      </c>
      <c r="BM340" s="2">
        <v>8000</v>
      </c>
      <c r="BO340" s="2">
        <v>4</v>
      </c>
      <c r="BP340" s="2">
        <v>2</v>
      </c>
      <c r="BQ340" s="2">
        <v>2</v>
      </c>
      <c r="BR340" s="2">
        <v>2</v>
      </c>
      <c r="BS340" s="2">
        <v>5</v>
      </c>
      <c r="BT340" s="2">
        <v>5</v>
      </c>
      <c r="BV340" s="2">
        <f t="shared" si="92"/>
        <v>32.5</v>
      </c>
      <c r="BW340" s="2">
        <f t="shared" si="93"/>
        <v>14</v>
      </c>
      <c r="BX340" s="2">
        <f t="shared" si="94"/>
        <v>8</v>
      </c>
      <c r="BY340" s="2">
        <f t="shared" si="95"/>
        <v>7</v>
      </c>
      <c r="BZ340" s="2">
        <f t="shared" si="96"/>
        <v>20</v>
      </c>
      <c r="CA340" s="2">
        <f t="shared" si="97"/>
        <v>9</v>
      </c>
      <c r="CB340" s="2">
        <f t="shared" si="98"/>
        <v>5</v>
      </c>
      <c r="CC340" s="2">
        <f t="shared" si="99"/>
        <v>9</v>
      </c>
      <c r="CD340" s="2">
        <f t="shared" si="100"/>
        <v>9</v>
      </c>
      <c r="CE340" s="2">
        <f t="shared" si="101"/>
        <v>11</v>
      </c>
      <c r="CF340" s="2">
        <f t="shared" si="102"/>
        <v>8</v>
      </c>
      <c r="CG340" s="2">
        <f t="shared" si="103"/>
        <v>12</v>
      </c>
      <c r="CH340" s="2">
        <f t="shared" si="107"/>
        <v>3</v>
      </c>
      <c r="CI340" s="2">
        <f t="shared" si="104"/>
        <v>5</v>
      </c>
      <c r="CJ340" s="2">
        <f t="shared" si="105"/>
        <v>9.5</v>
      </c>
      <c r="CK340" s="2">
        <f>55+IF(抽出データ!BJ340=1,60,0)+IF(抽出データ!BK340=1,25,0)+IF(抽出データ!BM340=1,5,0)+IF(抽出データ!BL340=1,5,0)+IF(抽出データ!BN340=1,5,0)</f>
        <v>55</v>
      </c>
      <c r="CL340" s="2">
        <f>(80+IF(抽出データ!BR340=1,12,0)+IF(SUM(抽出データ!BS340:BV340,抽出データ!CB340)&gt;1,22,IF(SUM(抽出データ!BS340:BV340,抽出データ!CB340)=1,11,0)))</f>
        <v>91</v>
      </c>
      <c r="CM340" s="2">
        <f>80+IF(抽出データ!CH340=1,40,0)+IF(抽出データ!CI340=1,20,0)+IF(抽出データ!CJ340=1,20,0)</f>
        <v>80</v>
      </c>
      <c r="CN340" s="2">
        <f>80+IF(抽出データ!CN340=1,10,0)+IF(抽出データ!CO340=1,5,0)+IF(抽出データ!CP340=1,10,0)+12</f>
        <v>92</v>
      </c>
      <c r="CO340" s="2">
        <f>IF(SUM(抽出データ!CT340:CW340)&gt;0,120,100)</f>
        <v>100</v>
      </c>
      <c r="CQ340" s="2">
        <f t="shared" si="106"/>
        <v>75.5</v>
      </c>
    </row>
    <row r="341" spans="1:95">
      <c r="A341" s="2">
        <v>2008</v>
      </c>
      <c r="B341" s="2">
        <v>240</v>
      </c>
      <c r="C341" s="2">
        <v>2</v>
      </c>
      <c r="D341" s="2">
        <f t="shared" si="90"/>
        <v>120</v>
      </c>
      <c r="E341" s="4" t="s">
        <v>286</v>
      </c>
      <c r="F341" s="2">
        <f>IF(抽出データ!S341-2&lt;0,0,抽出データ!S341-2)</f>
        <v>1</v>
      </c>
      <c r="G341" s="2">
        <f>IF(抽出データ!T341-2&lt;0,0,抽出データ!T341-2)</f>
        <v>1</v>
      </c>
      <c r="H341" s="2">
        <f>IF(抽出データ!U341-2&lt;0,0,抽出データ!U341-2)</f>
        <v>1</v>
      </c>
      <c r="I341" s="2">
        <f>IF(抽出データ!V341-2&lt;0,0,抽出データ!V341-2)</f>
        <v>1</v>
      </c>
      <c r="J341" s="2">
        <f>MIN(2,IF(抽出データ!W341-2&lt;0,0,抽出データ!W341-2))</f>
        <v>2</v>
      </c>
      <c r="K341" s="2">
        <f>IF(抽出データ!X341-2&lt;0,0,抽出データ!X341-2)</f>
        <v>1</v>
      </c>
      <c r="L341" s="2">
        <f>IF(抽出データ!Y341-2&lt;0,0,抽出データ!Y341-2)</f>
        <v>1</v>
      </c>
      <c r="M341" s="2">
        <f>IF(抽出データ!Z341-2&lt;0,0,抽出データ!Z341-2)</f>
        <v>2</v>
      </c>
      <c r="N341" s="2">
        <f>IF(抽出データ!AB341-2&lt;0,0,抽出データ!AB341-2)</f>
        <v>2</v>
      </c>
      <c r="O341" s="2">
        <f>IF(抽出データ!AC341-2&lt;0,0,抽出データ!AC341-2)</f>
        <v>2</v>
      </c>
      <c r="P341" s="2">
        <f>IF(抽出データ!AD341-2&lt;0,0,抽出データ!AD341-2)</f>
        <v>1</v>
      </c>
      <c r="Q341" s="2">
        <f>IF(抽出データ!AE341-2&lt;0,0,抽出データ!AE341-2)</f>
        <v>1</v>
      </c>
      <c r="R341" s="2">
        <f>IF(抽出データ!AF341-2&lt;0,0,抽出データ!AF341-2)</f>
        <v>2</v>
      </c>
      <c r="S341" s="2">
        <f>IF(抽出データ!AG341-2&lt;0,0,抽出データ!AG341-2)</f>
        <v>1</v>
      </c>
      <c r="T341" s="2">
        <f>IF(抽出データ!AH341-2&lt;0,0,抽出データ!AH341-2)</f>
        <v>1</v>
      </c>
      <c r="U341" s="2">
        <f>IF(抽出データ!AI341-2&lt;0,0,抽出データ!AI341-2)</f>
        <v>1</v>
      </c>
      <c r="V341" s="2">
        <f>IF(抽出データ!AJ341-2&lt;0,0,抽出データ!AJ341-2)</f>
        <v>1</v>
      </c>
      <c r="W341" s="2">
        <f>IF(抽出データ!AK341-2&lt;0,0,抽出データ!AK341-2)</f>
        <v>1</v>
      </c>
      <c r="X341" s="2">
        <f>IF(抽出データ!AL341-2&lt;0,0,抽出データ!AL341-2)</f>
        <v>2</v>
      </c>
      <c r="Y341" s="2">
        <f>IF(抽出データ!AM341-2&lt;0,0,抽出データ!AM341-2)</f>
        <v>1</v>
      </c>
      <c r="Z341" s="2">
        <f>IF(抽出データ!AN341-2&lt;0,0,抽出データ!AN341-2)</f>
        <v>1</v>
      </c>
      <c r="AA341" s="2">
        <f>IF(抽出データ!AO341-2&lt;0,0,抽出データ!AO341-2)</f>
        <v>2</v>
      </c>
      <c r="AB341" s="2">
        <f>IF(抽出データ!AP341-2&lt;0,0,抽出データ!AP341-2)</f>
        <v>2</v>
      </c>
      <c r="AC341" s="2">
        <f>IF(抽出データ!AQ341-2&lt;0,0,抽出データ!AQ341-2)</f>
        <v>2</v>
      </c>
      <c r="AD341" s="2">
        <f>IF(抽出データ!AR341-2&lt;=0,1,2)</f>
        <v>1</v>
      </c>
      <c r="AE341" s="2">
        <f>IF(抽出データ!AS341-2&lt;=0,1,2)</f>
        <v>2</v>
      </c>
      <c r="AF341" s="2">
        <f>IF(抽出データ!AT341-2&lt;=0,1,2)</f>
        <v>1</v>
      </c>
      <c r="AG341" s="2">
        <f>IF(抽出データ!AU341-2&lt;=0,1,2)</f>
        <v>1</v>
      </c>
      <c r="AH341" s="2">
        <f>IF(抽出データ!AV341-2&lt;=0,1,2)</f>
        <v>1</v>
      </c>
      <c r="AI341" s="2">
        <f>IF(抽出データ!AW341-2&lt;=0,1,2)</f>
        <v>1</v>
      </c>
      <c r="AJ341" s="2">
        <f>IF(抽出データ!AX341-2&lt;=0,1,2)</f>
        <v>1</v>
      </c>
      <c r="AK341" s="2">
        <f>IF(抽出データ!AY341-2&lt;=0,1,2)</f>
        <v>1</v>
      </c>
      <c r="AL341" s="2">
        <f>IF(抽出データ!AZ341-2&lt;0,0,抽出データ!AZ341-2)</f>
        <v>1</v>
      </c>
      <c r="AM341" s="2">
        <f>IF(抽出データ!BB341-2&lt;0,0,抽出データ!BB341-2)</f>
        <v>1</v>
      </c>
      <c r="AN341" s="2">
        <f>IF(抽出データ!BD341-2&lt;0,0,抽出データ!BD341-2)</f>
        <v>0</v>
      </c>
      <c r="AO341" s="2">
        <f>MIN(2,IF(抽出データ!BE341-2&lt;0,0,抽出データ!BE341-2))</f>
        <v>0</v>
      </c>
      <c r="AP341" s="2">
        <f>IF(抽出データ!BF341-2&lt;0,0,抽出データ!BF341-2)</f>
        <v>1</v>
      </c>
      <c r="AQ341" s="2">
        <f>IF(抽出データ!BG341-2&lt;0,0,抽出データ!BG341-2)</f>
        <v>1</v>
      </c>
      <c r="AR341" s="2">
        <f>IF(抽出データ!BH341-2&lt;0,0,抽出データ!BH341-2)</f>
        <v>0</v>
      </c>
      <c r="AS341" s="2">
        <f t="shared" si="91"/>
        <v>0</v>
      </c>
      <c r="AT341" s="2">
        <f>IF(抽出データ!DB341-2&lt;=0,1,2)</f>
        <v>1</v>
      </c>
      <c r="AU341" s="2">
        <f>IF(抽出データ!DD341-2&lt;0,0,抽出データ!DD341-2)</f>
        <v>0</v>
      </c>
      <c r="AV341" s="2">
        <f>IF(抽出データ!DE341-2&lt;0,0,抽出データ!DE341-2)</f>
        <v>1</v>
      </c>
      <c r="AW341" s="2">
        <f>IF(抽出データ!DF341-2&lt;0,0,IF(抽出データ!DF341&gt;3,2,1))</f>
        <v>1</v>
      </c>
      <c r="AX341" s="2">
        <f>IF(抽出データ!DG341-2&lt;=0,1,2)</f>
        <v>1</v>
      </c>
      <c r="AY341" s="8">
        <v>4</v>
      </c>
      <c r="AZ341" s="2">
        <v>2</v>
      </c>
      <c r="BA341" s="2">
        <v>2</v>
      </c>
      <c r="BB341" s="2">
        <v>1</v>
      </c>
      <c r="BC341" s="2">
        <v>1</v>
      </c>
      <c r="BD341" s="2">
        <v>1</v>
      </c>
      <c r="BE341" s="2">
        <v>1</v>
      </c>
      <c r="BF341" s="2">
        <v>1</v>
      </c>
      <c r="BG341" s="2">
        <v>1</v>
      </c>
      <c r="BH341" s="2">
        <v>0</v>
      </c>
      <c r="BI341" s="4" t="s">
        <v>445</v>
      </c>
      <c r="BJ341" s="2">
        <v>1</v>
      </c>
      <c r="BK341" s="2">
        <v>70</v>
      </c>
      <c r="BL341" s="2">
        <v>2</v>
      </c>
      <c r="BN341" s="2">
        <v>9000</v>
      </c>
      <c r="BO341" s="2">
        <v>5</v>
      </c>
      <c r="BP341" s="2">
        <v>5</v>
      </c>
      <c r="BQ341" s="2">
        <v>3</v>
      </c>
      <c r="BR341" s="2">
        <v>5</v>
      </c>
      <c r="BS341" s="2">
        <v>5</v>
      </c>
      <c r="BT341" s="2">
        <v>3</v>
      </c>
      <c r="BV341" s="2">
        <f t="shared" si="92"/>
        <v>52.5</v>
      </c>
      <c r="BW341" s="2">
        <f t="shared" si="93"/>
        <v>28</v>
      </c>
      <c r="BX341" s="2">
        <f t="shared" si="94"/>
        <v>11</v>
      </c>
      <c r="BY341" s="2">
        <f t="shared" si="95"/>
        <v>10</v>
      </c>
      <c r="BZ341" s="2">
        <f t="shared" si="96"/>
        <v>32</v>
      </c>
      <c r="CA341" s="2">
        <f t="shared" si="97"/>
        <v>15</v>
      </c>
      <c r="CB341" s="2">
        <f t="shared" si="98"/>
        <v>7</v>
      </c>
      <c r="CC341" s="2">
        <f t="shared" si="99"/>
        <v>16</v>
      </c>
      <c r="CD341" s="2">
        <f t="shared" si="100"/>
        <v>19</v>
      </c>
      <c r="CE341" s="2">
        <f t="shared" si="101"/>
        <v>16</v>
      </c>
      <c r="CF341" s="2">
        <f t="shared" si="102"/>
        <v>10</v>
      </c>
      <c r="CG341" s="2">
        <f t="shared" si="103"/>
        <v>17</v>
      </c>
      <c r="CH341" s="2">
        <f t="shared" si="107"/>
        <v>4</v>
      </c>
      <c r="CI341" s="2">
        <f t="shared" si="104"/>
        <v>7</v>
      </c>
      <c r="CJ341" s="2">
        <f t="shared" si="105"/>
        <v>25.5</v>
      </c>
      <c r="CK341" s="2">
        <f>55+IF(抽出データ!BJ341=1,60,0)+IF(抽出データ!BK341=1,25,0)+IF(抽出データ!BM341=1,5,0)+IF(抽出データ!BL341=1,5,0)+IF(抽出データ!BN341=1,5,0)</f>
        <v>60</v>
      </c>
      <c r="CL341" s="2">
        <f>(80+IF(抽出データ!BR341=1,12,0)+IF(SUM(抽出データ!BS341:BV341,抽出データ!CB341)&gt;1,22,IF(SUM(抽出データ!BS341:BV341,抽出データ!CB341)=1,11,0)))</f>
        <v>80</v>
      </c>
      <c r="CM341" s="2">
        <f>80+IF(抽出データ!CH341=1,40,0)+IF(抽出データ!CI341=1,20,0)+IF(抽出データ!CJ341=1,20,0)</f>
        <v>80</v>
      </c>
      <c r="CN341" s="2">
        <f>80+IF(抽出データ!CN341=1,10,0)+IF(抽出データ!CO341=1,5,0)+IF(抽出データ!CP341=1,10,0)+12</f>
        <v>92</v>
      </c>
      <c r="CO341" s="2">
        <f>IF(SUM(抽出データ!CT341:CW341)&gt;0,120,100)</f>
        <v>100</v>
      </c>
      <c r="CQ341" s="2">
        <f t="shared" si="106"/>
        <v>74.2</v>
      </c>
    </row>
    <row r="342" spans="1:95">
      <c r="A342" s="2">
        <v>2009</v>
      </c>
      <c r="B342" s="2">
        <v>2500</v>
      </c>
      <c r="C342" s="2">
        <v>7</v>
      </c>
      <c r="D342" s="2">
        <f t="shared" si="90"/>
        <v>357.14285714285717</v>
      </c>
      <c r="E342" s="4" t="s">
        <v>287</v>
      </c>
      <c r="F342" s="2">
        <f>IF(抽出データ!S342-2&lt;0,0,抽出データ!S342-2)</f>
        <v>2</v>
      </c>
      <c r="G342" s="2">
        <f>IF(抽出データ!T342-2&lt;0,0,抽出データ!T342-2)</f>
        <v>1</v>
      </c>
      <c r="H342" s="2">
        <f>IF(抽出データ!U342-2&lt;0,0,抽出データ!U342-2)</f>
        <v>1</v>
      </c>
      <c r="I342" s="2">
        <f>IF(抽出データ!V342-2&lt;0,0,抽出データ!V342-2)</f>
        <v>1</v>
      </c>
      <c r="J342" s="2">
        <f>MIN(2,IF(抽出データ!W342-2&lt;0,0,抽出データ!W342-2))</f>
        <v>1</v>
      </c>
      <c r="K342" s="2">
        <f>IF(抽出データ!X342-2&lt;0,0,抽出データ!X342-2)</f>
        <v>1</v>
      </c>
      <c r="L342" s="2">
        <f>IF(抽出データ!Y342-2&lt;0,0,抽出データ!Y342-2)</f>
        <v>1</v>
      </c>
      <c r="M342" s="2">
        <f>IF(抽出データ!Z342-2&lt;0,0,抽出データ!Z342-2)</f>
        <v>2</v>
      </c>
      <c r="N342" s="2">
        <f>IF(抽出データ!AB342-2&lt;0,0,抽出データ!AB342-2)</f>
        <v>1</v>
      </c>
      <c r="O342" s="2">
        <f>IF(抽出データ!AC342-2&lt;0,0,抽出データ!AC342-2)</f>
        <v>1</v>
      </c>
      <c r="P342" s="2">
        <f>IF(抽出データ!AD342-2&lt;0,0,抽出データ!AD342-2)</f>
        <v>2</v>
      </c>
      <c r="Q342" s="2">
        <f>IF(抽出データ!AE342-2&lt;0,0,抽出データ!AE342-2)</f>
        <v>2</v>
      </c>
      <c r="R342" s="2">
        <f>IF(抽出データ!AF342-2&lt;0,0,抽出データ!AF342-2)</f>
        <v>1</v>
      </c>
      <c r="S342" s="2">
        <f>IF(抽出データ!AG342-2&lt;0,0,抽出データ!AG342-2)</f>
        <v>1</v>
      </c>
      <c r="T342" s="2">
        <f>IF(抽出データ!AH342-2&lt;0,0,抽出データ!AH342-2)</f>
        <v>2</v>
      </c>
      <c r="U342" s="2">
        <f>IF(抽出データ!AI342-2&lt;0,0,抽出データ!AI342-2)</f>
        <v>2</v>
      </c>
      <c r="V342" s="2">
        <f>IF(抽出データ!AJ342-2&lt;0,0,抽出データ!AJ342-2)</f>
        <v>0</v>
      </c>
      <c r="W342" s="2">
        <f>IF(抽出データ!AK342-2&lt;0,0,抽出データ!AK342-2)</f>
        <v>1</v>
      </c>
      <c r="X342" s="2">
        <f>IF(抽出データ!AL342-2&lt;0,0,抽出データ!AL342-2)</f>
        <v>1</v>
      </c>
      <c r="Y342" s="2">
        <f>IF(抽出データ!AM342-2&lt;0,0,抽出データ!AM342-2)</f>
        <v>1</v>
      </c>
      <c r="Z342" s="2">
        <f>IF(抽出データ!AN342-2&lt;0,0,抽出データ!AN342-2)</f>
        <v>1</v>
      </c>
      <c r="AA342" s="2">
        <f>IF(抽出データ!AO342-2&lt;0,0,抽出データ!AO342-2)</f>
        <v>1</v>
      </c>
      <c r="AB342" s="2">
        <f>IF(抽出データ!AP342-2&lt;0,0,抽出データ!AP342-2)</f>
        <v>2</v>
      </c>
      <c r="AC342" s="2">
        <f>IF(抽出データ!AQ342-2&lt;0,0,抽出データ!AQ342-2)</f>
        <v>2</v>
      </c>
      <c r="AD342" s="2">
        <f>IF(抽出データ!AR342-2&lt;=0,1,2)</f>
        <v>1</v>
      </c>
      <c r="AE342" s="2">
        <f>IF(抽出データ!AS342-2&lt;=0,1,2)</f>
        <v>1</v>
      </c>
      <c r="AF342" s="2">
        <f>IF(抽出データ!AT342-2&lt;=0,1,2)</f>
        <v>2</v>
      </c>
      <c r="AG342" s="2">
        <f>IF(抽出データ!AU342-2&lt;=0,1,2)</f>
        <v>2</v>
      </c>
      <c r="AH342" s="2">
        <f>IF(抽出データ!AV342-2&lt;=0,1,2)</f>
        <v>1</v>
      </c>
      <c r="AI342" s="2">
        <f>IF(抽出データ!AW342-2&lt;=0,1,2)</f>
        <v>2</v>
      </c>
      <c r="AJ342" s="2">
        <f>IF(抽出データ!AX342-2&lt;=0,1,2)</f>
        <v>2</v>
      </c>
      <c r="AK342" s="2">
        <f>IF(抽出データ!AY342-2&lt;=0,1,2)</f>
        <v>2</v>
      </c>
      <c r="AL342" s="2">
        <f>IF(抽出データ!AZ342-2&lt;0,0,抽出データ!AZ342-2)</f>
        <v>1</v>
      </c>
      <c r="AM342" s="2">
        <f>IF(抽出データ!BB342-2&lt;0,0,抽出データ!BB342-2)</f>
        <v>1</v>
      </c>
      <c r="AN342" s="2">
        <f>IF(抽出データ!BD342-2&lt;0,0,抽出データ!BD342-2)</f>
        <v>1</v>
      </c>
      <c r="AO342" s="2">
        <f>MIN(2,IF(抽出データ!BE342-2&lt;0,0,抽出データ!BE342-2))</f>
        <v>1</v>
      </c>
      <c r="AP342" s="2">
        <f>IF(抽出データ!BF342-2&lt;0,0,抽出データ!BF342-2)</f>
        <v>2</v>
      </c>
      <c r="AQ342" s="2">
        <f>IF(抽出データ!BG342-2&lt;0,0,抽出データ!BG342-2)</f>
        <v>1</v>
      </c>
      <c r="AR342" s="2">
        <f>IF(抽出データ!BH342-2&lt;0,0,抽出データ!BH342-2)</f>
        <v>1</v>
      </c>
      <c r="AS342" s="2">
        <f t="shared" si="91"/>
        <v>0</v>
      </c>
      <c r="AT342" s="2">
        <f>IF(抽出データ!DB342-2&lt;=0,1,2)</f>
        <v>2</v>
      </c>
      <c r="AU342" s="2">
        <f>IF(抽出データ!DD342-2&lt;0,0,抽出データ!DD342-2)</f>
        <v>1</v>
      </c>
      <c r="AV342" s="2">
        <f>IF(抽出データ!DE342-2&lt;0,0,抽出データ!DE342-2)</f>
        <v>2</v>
      </c>
      <c r="AW342" s="2">
        <f>IF(抽出データ!DF342-2&lt;0,0,IF(抽出データ!DF342&gt;3,2,1))</f>
        <v>1</v>
      </c>
      <c r="AX342" s="2">
        <f>IF(抽出データ!DG342-2&lt;=0,1,2)</f>
        <v>2</v>
      </c>
      <c r="AY342" s="8">
        <v>4</v>
      </c>
      <c r="AZ342" s="2">
        <v>4</v>
      </c>
      <c r="BA342" s="2">
        <v>2</v>
      </c>
      <c r="BB342" s="2">
        <v>1</v>
      </c>
      <c r="BC342" s="2">
        <v>1</v>
      </c>
      <c r="BD342" s="2">
        <v>0</v>
      </c>
      <c r="BE342" s="2">
        <v>0</v>
      </c>
      <c r="BF342" s="2">
        <v>0</v>
      </c>
      <c r="BG342" s="2">
        <v>1</v>
      </c>
      <c r="BH342" s="2">
        <v>0</v>
      </c>
      <c r="BI342" s="4" t="s">
        <v>445</v>
      </c>
      <c r="BJ342" s="2">
        <v>1</v>
      </c>
      <c r="BK342" s="2">
        <v>75</v>
      </c>
      <c r="BL342" s="2">
        <v>3</v>
      </c>
      <c r="BO342" s="2">
        <v>2</v>
      </c>
      <c r="BP342" s="2">
        <v>3</v>
      </c>
      <c r="BQ342" s="2">
        <v>2</v>
      </c>
      <c r="BR342" s="2">
        <v>4</v>
      </c>
      <c r="BS342" s="2">
        <v>3</v>
      </c>
      <c r="BT342" s="2">
        <v>5</v>
      </c>
      <c r="BV342" s="2">
        <f t="shared" si="92"/>
        <v>62.5</v>
      </c>
      <c r="BW342" s="2">
        <f t="shared" si="93"/>
        <v>27</v>
      </c>
      <c r="BX342" s="2">
        <f t="shared" si="94"/>
        <v>11</v>
      </c>
      <c r="BY342" s="2">
        <f t="shared" si="95"/>
        <v>20</v>
      </c>
      <c r="BZ342" s="2">
        <f t="shared" si="96"/>
        <v>33</v>
      </c>
      <c r="CA342" s="2">
        <f t="shared" si="97"/>
        <v>17</v>
      </c>
      <c r="CB342" s="2">
        <f t="shared" si="98"/>
        <v>12</v>
      </c>
      <c r="CC342" s="2">
        <f t="shared" si="99"/>
        <v>16</v>
      </c>
      <c r="CD342" s="2">
        <f t="shared" si="100"/>
        <v>21</v>
      </c>
      <c r="CE342" s="2">
        <f t="shared" si="101"/>
        <v>17</v>
      </c>
      <c r="CF342" s="2">
        <f t="shared" si="102"/>
        <v>12</v>
      </c>
      <c r="CG342" s="2">
        <f t="shared" si="103"/>
        <v>20</v>
      </c>
      <c r="CH342" s="2">
        <f t="shared" si="107"/>
        <v>7</v>
      </c>
      <c r="CI342" s="2">
        <f t="shared" si="104"/>
        <v>11</v>
      </c>
      <c r="CJ342" s="2">
        <f t="shared" si="105"/>
        <v>25.5</v>
      </c>
      <c r="CK342" s="2">
        <f>55+IF(抽出データ!BJ342=1,60,0)+IF(抽出データ!BK342=1,25,0)+IF(抽出データ!BM342=1,5,0)+IF(抽出データ!BL342=1,5,0)+IF(抽出データ!BN342=1,5,0)</f>
        <v>85</v>
      </c>
      <c r="CL342" s="2">
        <f>(80+IF(抽出データ!BR342=1,12,0)+IF(SUM(抽出データ!BS342:BV342,抽出データ!CB342)&gt;1,22,IF(SUM(抽出データ!BS342:BV342,抽出データ!CB342)=1,11,0)))</f>
        <v>103</v>
      </c>
      <c r="CM342" s="2">
        <f>80+IF(抽出データ!CH342=1,40,0)+IF(抽出データ!CI342=1,20,0)+IF(抽出データ!CJ342=1,20,0)</f>
        <v>100</v>
      </c>
      <c r="CN342" s="2">
        <f>80+IF(抽出データ!CN342=1,10,0)+IF(抽出データ!CO342=1,5,0)+IF(抽出データ!CP342=1,10,0)+12</f>
        <v>102</v>
      </c>
      <c r="CO342" s="2">
        <f>IF(SUM(抽出データ!CT342:CW342)&gt;0,120,100)</f>
        <v>100</v>
      </c>
      <c r="CQ342" s="2">
        <f t="shared" si="106"/>
        <v>95.100000000000009</v>
      </c>
    </row>
    <row r="343" spans="1:95">
      <c r="A343" s="2">
        <v>1989</v>
      </c>
      <c r="B343" s="2">
        <v>500</v>
      </c>
      <c r="C343" s="2">
        <v>6</v>
      </c>
      <c r="D343" s="2">
        <f t="shared" si="90"/>
        <v>83.333333333333329</v>
      </c>
      <c r="E343" s="4" t="s">
        <v>22</v>
      </c>
      <c r="F343" s="2">
        <f>IF(抽出データ!S343-2&lt;0,0,抽出データ!S343-2)</f>
        <v>0</v>
      </c>
      <c r="G343" s="2">
        <f>IF(抽出データ!T343-2&lt;0,0,抽出データ!T343-2)</f>
        <v>0</v>
      </c>
      <c r="H343" s="2">
        <f>IF(抽出データ!U343-2&lt;0,0,抽出データ!U343-2)</f>
        <v>0</v>
      </c>
      <c r="I343" s="2">
        <f>IF(抽出データ!V343-2&lt;0,0,抽出データ!V343-2)</f>
        <v>2</v>
      </c>
      <c r="J343" s="2">
        <f>MIN(2,IF(抽出データ!W343-2&lt;0,0,抽出データ!W343-2))</f>
        <v>0</v>
      </c>
      <c r="K343" s="2">
        <f>IF(抽出データ!X343-2&lt;0,0,抽出データ!X343-2)</f>
        <v>0</v>
      </c>
      <c r="L343" s="2">
        <f>IF(抽出データ!Y343-2&lt;0,0,抽出データ!Y343-2)</f>
        <v>1</v>
      </c>
      <c r="M343" s="2">
        <f>IF(抽出データ!Z343-2&lt;0,0,抽出データ!Z343-2)</f>
        <v>0</v>
      </c>
      <c r="N343" s="2">
        <f>IF(抽出データ!AB343-2&lt;0,0,抽出データ!AB343-2)</f>
        <v>0</v>
      </c>
      <c r="O343" s="2">
        <f>IF(抽出データ!AC343-2&lt;0,0,抽出データ!AC343-2)</f>
        <v>2</v>
      </c>
      <c r="P343" s="2">
        <f>IF(抽出データ!AD343-2&lt;0,0,抽出データ!AD343-2)</f>
        <v>2</v>
      </c>
      <c r="Q343" s="2">
        <f>IF(抽出データ!AE343-2&lt;0,0,抽出データ!AE343-2)</f>
        <v>2</v>
      </c>
      <c r="R343" s="2">
        <f>IF(抽出データ!AF343-2&lt;0,0,抽出データ!AF343-2)</f>
        <v>1</v>
      </c>
      <c r="S343" s="2">
        <f>IF(抽出データ!AG343-2&lt;0,0,抽出データ!AG343-2)</f>
        <v>1</v>
      </c>
      <c r="T343" s="2">
        <f>IF(抽出データ!AH343-2&lt;0,0,抽出データ!AH343-2)</f>
        <v>2</v>
      </c>
      <c r="U343" s="2">
        <f>IF(抽出データ!AI343-2&lt;0,0,抽出データ!AI343-2)</f>
        <v>0</v>
      </c>
      <c r="V343" s="2">
        <f>IF(抽出データ!AJ343-2&lt;0,0,抽出データ!AJ343-2)</f>
        <v>0</v>
      </c>
      <c r="W343" s="2">
        <f>IF(抽出データ!AK343-2&lt;0,0,抽出データ!AK343-2)</f>
        <v>2</v>
      </c>
      <c r="X343" s="2">
        <f>IF(抽出データ!AL343-2&lt;0,0,抽出データ!AL343-2)</f>
        <v>2</v>
      </c>
      <c r="Y343" s="2">
        <f>IF(抽出データ!AM343-2&lt;0,0,抽出データ!AM343-2)</f>
        <v>2</v>
      </c>
      <c r="Z343" s="2">
        <f>IF(抽出データ!AN343-2&lt;0,0,抽出データ!AN343-2)</f>
        <v>0</v>
      </c>
      <c r="AA343" s="2">
        <f>IF(抽出データ!AO343-2&lt;0,0,抽出データ!AO343-2)</f>
        <v>2</v>
      </c>
      <c r="AB343" s="2">
        <f>IF(抽出データ!AP343-2&lt;0,0,抽出データ!AP343-2)</f>
        <v>1</v>
      </c>
      <c r="AC343" s="2">
        <f>IF(抽出データ!AQ343-2&lt;0,0,抽出データ!AQ343-2)</f>
        <v>2</v>
      </c>
      <c r="AD343" s="2">
        <f>IF(抽出データ!AR343-2&lt;=0,1,2)</f>
        <v>1</v>
      </c>
      <c r="AE343" s="2">
        <f>IF(抽出データ!AS343-2&lt;=0,1,2)</f>
        <v>1</v>
      </c>
      <c r="AF343" s="2">
        <f>IF(抽出データ!AT343-2&lt;=0,1,2)</f>
        <v>1</v>
      </c>
      <c r="AG343" s="2">
        <f>IF(抽出データ!AU343-2&lt;=0,1,2)</f>
        <v>1</v>
      </c>
      <c r="AH343" s="2">
        <f>IF(抽出データ!AV343-2&lt;=0,1,2)</f>
        <v>1</v>
      </c>
      <c r="AI343" s="2">
        <f>IF(抽出データ!AW343-2&lt;=0,1,2)</f>
        <v>2</v>
      </c>
      <c r="AJ343" s="2">
        <f>IF(抽出データ!AX343-2&lt;=0,1,2)</f>
        <v>2</v>
      </c>
      <c r="AK343" s="2">
        <f>IF(抽出データ!AY343-2&lt;=0,1,2)</f>
        <v>1</v>
      </c>
      <c r="AL343" s="2">
        <f>IF(抽出データ!AZ343-2&lt;0,0,抽出データ!AZ343-2)</f>
        <v>2</v>
      </c>
      <c r="AM343" s="2">
        <f>IF(抽出データ!BB343-2&lt;0,0,抽出データ!BB343-2)</f>
        <v>2</v>
      </c>
      <c r="AN343" s="2">
        <f>IF(抽出データ!BD343-2&lt;0,0,抽出データ!BD343-2)</f>
        <v>0</v>
      </c>
      <c r="AO343" s="2">
        <f>MIN(2,IF(抽出データ!BE343-2&lt;0,0,抽出データ!BE343-2))</f>
        <v>0</v>
      </c>
      <c r="AP343" s="2">
        <f>IF(抽出データ!BF343-2&lt;0,0,抽出データ!BF343-2)</f>
        <v>1</v>
      </c>
      <c r="AQ343" s="2">
        <f>IF(抽出データ!BG343-2&lt;0,0,抽出データ!BG343-2)</f>
        <v>0</v>
      </c>
      <c r="AR343" s="2">
        <f>IF(抽出データ!BH343-2&lt;0,0,抽出データ!BH343-2)</f>
        <v>2</v>
      </c>
      <c r="AS343" s="2">
        <f t="shared" si="91"/>
        <v>0</v>
      </c>
      <c r="AT343" s="2">
        <f>IF(抽出データ!DB343-2&lt;=0,1,2)</f>
        <v>1</v>
      </c>
      <c r="AU343" s="2">
        <f>IF(抽出データ!DD343-2&lt;0,0,抽出データ!DD343-2)</f>
        <v>0</v>
      </c>
      <c r="AV343" s="2">
        <f>IF(抽出データ!DE343-2&lt;0,0,抽出データ!DE343-2)</f>
        <v>2</v>
      </c>
      <c r="AW343" s="2">
        <f>IF(抽出データ!DF343-2&lt;0,0,IF(抽出データ!DF343&gt;3,2,1))</f>
        <v>1</v>
      </c>
      <c r="AX343" s="2">
        <f>IF(抽出データ!DG343-2&lt;=0,1,2)</f>
        <v>2</v>
      </c>
      <c r="AY343" s="8">
        <v>5</v>
      </c>
      <c r="AZ343" s="2">
        <v>4</v>
      </c>
      <c r="BA343" s="2">
        <v>2</v>
      </c>
      <c r="BB343" s="2">
        <v>0</v>
      </c>
      <c r="BC343" s="2">
        <v>0</v>
      </c>
      <c r="BD343" s="2">
        <v>0</v>
      </c>
      <c r="BE343" s="2">
        <v>1</v>
      </c>
      <c r="BF343" s="2">
        <v>1</v>
      </c>
      <c r="BG343" s="2">
        <v>0</v>
      </c>
      <c r="BH343" s="2">
        <v>0</v>
      </c>
      <c r="BI343" s="4" t="s">
        <v>445</v>
      </c>
      <c r="BJ343" s="2">
        <v>1</v>
      </c>
      <c r="BK343" s="2">
        <v>0</v>
      </c>
      <c r="BL343" s="2">
        <v>3</v>
      </c>
      <c r="BO343" s="2">
        <v>3</v>
      </c>
      <c r="BP343" s="2">
        <v>5</v>
      </c>
      <c r="BQ343" s="2">
        <v>5</v>
      </c>
      <c r="BR343" s="2">
        <v>5</v>
      </c>
      <c r="BS343" s="2">
        <v>5</v>
      </c>
      <c r="BT343" s="2">
        <v>3</v>
      </c>
      <c r="BV343" s="2">
        <f t="shared" si="92"/>
        <v>52</v>
      </c>
      <c r="BW343" s="2">
        <f t="shared" si="93"/>
        <v>20</v>
      </c>
      <c r="BX343" s="2">
        <f t="shared" si="94"/>
        <v>10</v>
      </c>
      <c r="BY343" s="2">
        <f t="shared" si="95"/>
        <v>15</v>
      </c>
      <c r="BZ343" s="2">
        <f t="shared" si="96"/>
        <v>28</v>
      </c>
      <c r="CA343" s="2">
        <f t="shared" si="97"/>
        <v>10</v>
      </c>
      <c r="CB343" s="2">
        <f t="shared" si="98"/>
        <v>9</v>
      </c>
      <c r="CC343" s="2">
        <f t="shared" si="99"/>
        <v>13</v>
      </c>
      <c r="CD343" s="2">
        <f t="shared" si="100"/>
        <v>15</v>
      </c>
      <c r="CE343" s="2">
        <f t="shared" si="101"/>
        <v>14</v>
      </c>
      <c r="CF343" s="2">
        <f t="shared" si="102"/>
        <v>8</v>
      </c>
      <c r="CG343" s="2">
        <f t="shared" si="103"/>
        <v>19</v>
      </c>
      <c r="CH343" s="2">
        <f t="shared" si="107"/>
        <v>6</v>
      </c>
      <c r="CI343" s="2">
        <f t="shared" si="104"/>
        <v>10</v>
      </c>
      <c r="CJ343" s="2">
        <f t="shared" si="105"/>
        <v>18</v>
      </c>
      <c r="CK343" s="2">
        <f>55+IF(抽出データ!BJ343=1,60,0)+IF(抽出データ!BK343=1,25,0)+IF(抽出データ!BM343=1,5,0)+IF(抽出データ!BL343=1,5,0)+IF(抽出データ!BN343=1,5,0)</f>
        <v>55</v>
      </c>
      <c r="CL343" s="2">
        <f>(80+IF(抽出データ!BR343=1,12,0)+IF(SUM(抽出データ!BS343:BV343,抽出データ!CB343)&gt;1,22,IF(SUM(抽出データ!BS343:BV343,抽出データ!CB343)=1,11,0)))</f>
        <v>80</v>
      </c>
      <c r="CM343" s="2">
        <f>80+IF(抽出データ!CH343=1,40,0)+IF(抽出データ!CI343=1,20,0)+IF(抽出データ!CJ343=1,20,0)</f>
        <v>80</v>
      </c>
      <c r="CN343" s="2">
        <f>80+IF(抽出データ!CN343=1,10,0)+IF(抽出データ!CO343=1,5,0)+IF(抽出データ!CP343=1,10,0)+12</f>
        <v>92</v>
      </c>
      <c r="CO343" s="2">
        <f>IF(SUM(抽出データ!CT343:CW343)&gt;0,120,100)</f>
        <v>100</v>
      </c>
      <c r="CQ343" s="2">
        <f t="shared" si="106"/>
        <v>72.2</v>
      </c>
    </row>
    <row r="344" spans="1:95">
      <c r="A344" s="2">
        <v>2000</v>
      </c>
      <c r="B344" s="2">
        <v>300</v>
      </c>
      <c r="C344" s="2">
        <v>3</v>
      </c>
      <c r="D344" s="2">
        <f t="shared" si="90"/>
        <v>100</v>
      </c>
      <c r="E344" s="4" t="s">
        <v>288</v>
      </c>
      <c r="F344" s="2">
        <f>IF(抽出データ!S344-2&lt;0,0,抽出データ!S344-2)</f>
        <v>0</v>
      </c>
      <c r="G344" s="2">
        <f>IF(抽出データ!T344-2&lt;0,0,抽出データ!T344-2)</f>
        <v>1</v>
      </c>
      <c r="H344" s="2">
        <f>IF(抽出データ!U344-2&lt;0,0,抽出データ!U344-2)</f>
        <v>1</v>
      </c>
      <c r="I344" s="2">
        <f>IF(抽出データ!V344-2&lt;0,0,抽出データ!V344-2)</f>
        <v>1</v>
      </c>
      <c r="J344" s="2">
        <f>MIN(2,IF(抽出データ!W344-2&lt;0,0,抽出データ!W344-2))</f>
        <v>0</v>
      </c>
      <c r="K344" s="2">
        <f>IF(抽出データ!X344-2&lt;0,0,抽出データ!X344-2)</f>
        <v>1</v>
      </c>
      <c r="L344" s="2">
        <f>IF(抽出データ!Y344-2&lt;0,0,抽出データ!Y344-2)</f>
        <v>2</v>
      </c>
      <c r="M344" s="2">
        <f>IF(抽出データ!Z344-2&lt;0,0,抽出データ!Z344-2)</f>
        <v>0</v>
      </c>
      <c r="N344" s="2">
        <f>IF(抽出データ!AB344-2&lt;0,0,抽出データ!AB344-2)</f>
        <v>0</v>
      </c>
      <c r="O344" s="2">
        <f>IF(抽出データ!AC344-2&lt;0,0,抽出データ!AC344-2)</f>
        <v>0</v>
      </c>
      <c r="P344" s="2">
        <f>IF(抽出データ!AD344-2&lt;0,0,抽出データ!AD344-2)</f>
        <v>0</v>
      </c>
      <c r="Q344" s="2">
        <f>IF(抽出データ!AE344-2&lt;0,0,抽出データ!AE344-2)</f>
        <v>1</v>
      </c>
      <c r="R344" s="2">
        <f>IF(抽出データ!AF344-2&lt;0,0,抽出データ!AF344-2)</f>
        <v>0</v>
      </c>
      <c r="S344" s="2">
        <f>IF(抽出データ!AG344-2&lt;0,0,抽出データ!AG344-2)</f>
        <v>2</v>
      </c>
      <c r="T344" s="2">
        <f>IF(抽出データ!AH344-2&lt;0,0,抽出データ!AH344-2)</f>
        <v>1</v>
      </c>
      <c r="U344" s="2">
        <f>IF(抽出データ!AI344-2&lt;0,0,抽出データ!AI344-2)</f>
        <v>0</v>
      </c>
      <c r="V344" s="2">
        <f>IF(抽出データ!AJ344-2&lt;0,0,抽出データ!AJ344-2)</f>
        <v>1</v>
      </c>
      <c r="W344" s="2">
        <f>IF(抽出データ!AK344-2&lt;0,0,抽出データ!AK344-2)</f>
        <v>0</v>
      </c>
      <c r="X344" s="2">
        <f>IF(抽出データ!AL344-2&lt;0,0,抽出データ!AL344-2)</f>
        <v>1</v>
      </c>
      <c r="Y344" s="2">
        <f>IF(抽出データ!AM344-2&lt;0,0,抽出データ!AM344-2)</f>
        <v>1</v>
      </c>
      <c r="Z344" s="2">
        <f>IF(抽出データ!AN344-2&lt;0,0,抽出データ!AN344-2)</f>
        <v>0</v>
      </c>
      <c r="AA344" s="2">
        <f>IF(抽出データ!AO344-2&lt;0,0,抽出データ!AO344-2)</f>
        <v>1</v>
      </c>
      <c r="AB344" s="2">
        <f>IF(抽出データ!AP344-2&lt;0,0,抽出データ!AP344-2)</f>
        <v>0</v>
      </c>
      <c r="AC344" s="2">
        <f>IF(抽出データ!AQ344-2&lt;0,0,抽出データ!AQ344-2)</f>
        <v>2</v>
      </c>
      <c r="AD344" s="2">
        <f>IF(抽出データ!AR344-2&lt;=0,1,2)</f>
        <v>2</v>
      </c>
      <c r="AE344" s="2">
        <f>IF(抽出データ!AS344-2&lt;=0,1,2)</f>
        <v>2</v>
      </c>
      <c r="AF344" s="2">
        <f>IF(抽出データ!AT344-2&lt;=0,1,2)</f>
        <v>2</v>
      </c>
      <c r="AG344" s="2">
        <f>IF(抽出データ!AU344-2&lt;=0,1,2)</f>
        <v>1</v>
      </c>
      <c r="AH344" s="2">
        <f>IF(抽出データ!AV344-2&lt;=0,1,2)</f>
        <v>1</v>
      </c>
      <c r="AI344" s="2">
        <f>IF(抽出データ!AW344-2&lt;=0,1,2)</f>
        <v>1</v>
      </c>
      <c r="AJ344" s="2">
        <f>IF(抽出データ!AX344-2&lt;=0,1,2)</f>
        <v>2</v>
      </c>
      <c r="AK344" s="2">
        <f>IF(抽出データ!AY344-2&lt;=0,1,2)</f>
        <v>1</v>
      </c>
      <c r="AL344" s="2">
        <f>IF(抽出データ!AZ344-2&lt;0,0,抽出データ!AZ344-2)</f>
        <v>2</v>
      </c>
      <c r="AM344" s="2">
        <f>IF(抽出データ!BB344-2&lt;0,0,抽出データ!BB344-2)</f>
        <v>0</v>
      </c>
      <c r="AN344" s="2">
        <f>IF(抽出データ!BD344-2&lt;0,0,抽出データ!BD344-2)</f>
        <v>1</v>
      </c>
      <c r="AO344" s="2">
        <f>MIN(2,IF(抽出データ!BE344-2&lt;0,0,抽出データ!BE344-2))</f>
        <v>2</v>
      </c>
      <c r="AP344" s="2">
        <f>IF(抽出データ!BF344-2&lt;0,0,抽出データ!BF344-2)</f>
        <v>2</v>
      </c>
      <c r="AQ344" s="2">
        <f>IF(抽出データ!BG344-2&lt;0,0,抽出データ!BG344-2)</f>
        <v>0</v>
      </c>
      <c r="AR344" s="2">
        <f>IF(抽出データ!BH344-2&lt;0,0,抽出データ!BH344-2)</f>
        <v>2</v>
      </c>
      <c r="AS344" s="2">
        <f t="shared" si="91"/>
        <v>0</v>
      </c>
      <c r="AT344" s="2">
        <f>IF(抽出データ!DB344-2&lt;=0,1,2)</f>
        <v>2</v>
      </c>
      <c r="AU344" s="2">
        <f>IF(抽出データ!DD344-2&lt;0,0,抽出データ!DD344-2)</f>
        <v>1</v>
      </c>
      <c r="AV344" s="2">
        <f>IF(抽出データ!DE344-2&lt;0,0,抽出データ!DE344-2)</f>
        <v>2</v>
      </c>
      <c r="AW344" s="2">
        <f>IF(抽出データ!DF344-2&lt;0,0,IF(抽出データ!DF344&gt;3,2,1))</f>
        <v>2</v>
      </c>
      <c r="AX344" s="2">
        <f>IF(抽出データ!DG344-2&lt;=0,1,2)</f>
        <v>2</v>
      </c>
      <c r="AY344" s="8">
        <v>5</v>
      </c>
      <c r="AZ344" s="2">
        <v>3</v>
      </c>
      <c r="BA344" s="2">
        <v>4</v>
      </c>
      <c r="BI344" s="4" t="s">
        <v>445</v>
      </c>
      <c r="BJ344" s="2">
        <v>2</v>
      </c>
      <c r="BL344" s="2">
        <v>3</v>
      </c>
      <c r="BO344" s="2">
        <v>3</v>
      </c>
      <c r="BP344" s="2">
        <v>3</v>
      </c>
      <c r="BQ344" s="2">
        <v>2</v>
      </c>
      <c r="BR344" s="2">
        <v>2</v>
      </c>
      <c r="BS344" s="2">
        <v>3</v>
      </c>
      <c r="BT344" s="2">
        <v>3</v>
      </c>
      <c r="BV344" s="2">
        <f t="shared" si="92"/>
        <v>51</v>
      </c>
      <c r="BW344" s="2">
        <f t="shared" si="93"/>
        <v>14</v>
      </c>
      <c r="BX344" s="2">
        <f t="shared" si="94"/>
        <v>10</v>
      </c>
      <c r="BY344" s="2">
        <f t="shared" si="95"/>
        <v>20</v>
      </c>
      <c r="BZ344" s="2">
        <f t="shared" si="96"/>
        <v>26</v>
      </c>
      <c r="CA344" s="2">
        <f t="shared" si="97"/>
        <v>9</v>
      </c>
      <c r="CB344" s="2">
        <f t="shared" si="98"/>
        <v>10</v>
      </c>
      <c r="CC344" s="2">
        <f t="shared" si="99"/>
        <v>4</v>
      </c>
      <c r="CD344" s="2">
        <f t="shared" si="100"/>
        <v>20</v>
      </c>
      <c r="CE344" s="2">
        <f t="shared" si="101"/>
        <v>15</v>
      </c>
      <c r="CF344" s="2">
        <f t="shared" si="102"/>
        <v>9</v>
      </c>
      <c r="CG344" s="2">
        <f t="shared" si="103"/>
        <v>12</v>
      </c>
      <c r="CH344" s="2">
        <f t="shared" si="107"/>
        <v>8</v>
      </c>
      <c r="CI344" s="2">
        <f t="shared" si="104"/>
        <v>13</v>
      </c>
      <c r="CJ344" s="2">
        <f t="shared" si="105"/>
        <v>21</v>
      </c>
      <c r="CK344" s="2">
        <f>55+IF(抽出データ!BJ344=1,60,0)+IF(抽出データ!BK344=1,25,0)+IF(抽出データ!BM344=1,5,0)+IF(抽出データ!BL344=1,5,0)+IF(抽出データ!BN344=1,5,0)</f>
        <v>60</v>
      </c>
      <c r="CL344" s="2">
        <f>(80+IF(抽出データ!BR344=1,12,0)+IF(SUM(抽出データ!BS344:BV344,抽出データ!CB344)&gt;1,22,IF(SUM(抽出データ!BS344:BV344,抽出データ!CB344)=1,11,0)))</f>
        <v>91</v>
      </c>
      <c r="CM344" s="2">
        <f>80+IF(抽出データ!CH344=1,40,0)+IF(抽出データ!CI344=1,20,0)+IF(抽出データ!CJ344=1,20,0)</f>
        <v>120</v>
      </c>
      <c r="CN344" s="2">
        <f>80+IF(抽出データ!CN344=1,10,0)+IF(抽出データ!CO344=1,5,0)+IF(抽出データ!CP344=1,10,0)+12</f>
        <v>102</v>
      </c>
      <c r="CO344" s="2">
        <f>IF(SUM(抽出データ!CT344:CW344)&gt;0,120,100)</f>
        <v>120</v>
      </c>
      <c r="CQ344" s="2">
        <f t="shared" si="106"/>
        <v>85.5</v>
      </c>
    </row>
    <row r="345" spans="1:95">
      <c r="A345" s="2">
        <v>2005</v>
      </c>
      <c r="B345" s="2">
        <v>50000</v>
      </c>
      <c r="C345" s="2">
        <v>25</v>
      </c>
      <c r="D345" s="2">
        <f t="shared" si="90"/>
        <v>2000</v>
      </c>
      <c r="E345" s="4" t="s">
        <v>289</v>
      </c>
      <c r="F345" s="2">
        <f>IF(抽出データ!S345-2&lt;0,0,抽出データ!S345-2)</f>
        <v>2</v>
      </c>
      <c r="G345" s="2">
        <f>IF(抽出データ!T345-2&lt;0,0,抽出データ!T345-2)</f>
        <v>2</v>
      </c>
      <c r="H345" s="2">
        <f>IF(抽出データ!U345-2&lt;0,0,抽出データ!U345-2)</f>
        <v>2</v>
      </c>
      <c r="I345" s="2">
        <f>IF(抽出データ!V345-2&lt;0,0,抽出データ!V345-2)</f>
        <v>2</v>
      </c>
      <c r="J345" s="2">
        <f>MIN(2,IF(抽出データ!W345-2&lt;0,0,抽出データ!W345-2))</f>
        <v>2</v>
      </c>
      <c r="K345" s="2">
        <f>IF(抽出データ!X345-2&lt;0,0,抽出データ!X345-2)</f>
        <v>2</v>
      </c>
      <c r="L345" s="2">
        <f>IF(抽出データ!Y345-2&lt;0,0,抽出データ!Y345-2)</f>
        <v>2</v>
      </c>
      <c r="M345" s="2">
        <f>IF(抽出データ!Z345-2&lt;0,0,抽出データ!Z345-2)</f>
        <v>2</v>
      </c>
      <c r="N345" s="2">
        <f>IF(抽出データ!AB345-2&lt;0,0,抽出データ!AB345-2)</f>
        <v>2</v>
      </c>
      <c r="O345" s="2">
        <f>IF(抽出データ!AC345-2&lt;0,0,抽出データ!AC345-2)</f>
        <v>2</v>
      </c>
      <c r="P345" s="2">
        <f>IF(抽出データ!AD345-2&lt;0,0,抽出データ!AD345-2)</f>
        <v>2</v>
      </c>
      <c r="Q345" s="2">
        <f>IF(抽出データ!AE345-2&lt;0,0,抽出データ!AE345-2)</f>
        <v>2</v>
      </c>
      <c r="R345" s="2">
        <f>IF(抽出データ!AF345-2&lt;0,0,抽出データ!AF345-2)</f>
        <v>1</v>
      </c>
      <c r="S345" s="2">
        <f>IF(抽出データ!AG345-2&lt;0,0,抽出データ!AG345-2)</f>
        <v>2</v>
      </c>
      <c r="T345" s="2">
        <f>IF(抽出データ!AH345-2&lt;0,0,抽出データ!AH345-2)</f>
        <v>2</v>
      </c>
      <c r="U345" s="2">
        <f>IF(抽出データ!AI345-2&lt;0,0,抽出データ!AI345-2)</f>
        <v>2</v>
      </c>
      <c r="V345" s="2">
        <f>IF(抽出データ!AJ345-2&lt;0,0,抽出データ!AJ345-2)</f>
        <v>2</v>
      </c>
      <c r="W345" s="2">
        <f>IF(抽出データ!AK345-2&lt;0,0,抽出データ!AK345-2)</f>
        <v>1</v>
      </c>
      <c r="X345" s="2">
        <f>IF(抽出データ!AL345-2&lt;0,0,抽出データ!AL345-2)</f>
        <v>1</v>
      </c>
      <c r="Y345" s="2">
        <f>IF(抽出データ!AM345-2&lt;0,0,抽出データ!AM345-2)</f>
        <v>2</v>
      </c>
      <c r="Z345" s="2">
        <f>IF(抽出データ!AN345-2&lt;0,0,抽出データ!AN345-2)</f>
        <v>2</v>
      </c>
      <c r="AA345" s="2">
        <f>IF(抽出データ!AO345-2&lt;0,0,抽出データ!AO345-2)</f>
        <v>2</v>
      </c>
      <c r="AB345" s="2">
        <f>IF(抽出データ!AP345-2&lt;0,0,抽出データ!AP345-2)</f>
        <v>1</v>
      </c>
      <c r="AC345" s="2">
        <f>IF(抽出データ!AQ345-2&lt;0,0,抽出データ!AQ345-2)</f>
        <v>1</v>
      </c>
      <c r="AD345" s="2">
        <f>IF(抽出データ!AR345-2&lt;=0,1,2)</f>
        <v>1</v>
      </c>
      <c r="AE345" s="2">
        <f>IF(抽出データ!AS345-2&lt;=0,1,2)</f>
        <v>2</v>
      </c>
      <c r="AF345" s="2">
        <f>IF(抽出データ!AT345-2&lt;=0,1,2)</f>
        <v>2</v>
      </c>
      <c r="AG345" s="2">
        <f>IF(抽出データ!AU345-2&lt;=0,1,2)</f>
        <v>2</v>
      </c>
      <c r="AH345" s="2">
        <f>IF(抽出データ!AV345-2&lt;=0,1,2)</f>
        <v>2</v>
      </c>
      <c r="AI345" s="2">
        <f>IF(抽出データ!AW345-2&lt;=0,1,2)</f>
        <v>2</v>
      </c>
      <c r="AJ345" s="2">
        <f>IF(抽出データ!AX345-2&lt;=0,1,2)</f>
        <v>2</v>
      </c>
      <c r="AK345" s="2">
        <f>IF(抽出データ!AY345-2&lt;=0,1,2)</f>
        <v>1</v>
      </c>
      <c r="AL345" s="2">
        <f>IF(抽出データ!AZ345-2&lt;0,0,抽出データ!AZ345-2)</f>
        <v>2</v>
      </c>
      <c r="AM345" s="2">
        <f>IF(抽出データ!BB345-2&lt;0,0,抽出データ!BB345-2)</f>
        <v>2</v>
      </c>
      <c r="AN345" s="2">
        <f>IF(抽出データ!BD345-2&lt;0,0,抽出データ!BD345-2)</f>
        <v>2</v>
      </c>
      <c r="AO345" s="2">
        <f>MIN(2,IF(抽出データ!BE345-2&lt;0,0,抽出データ!BE345-2))</f>
        <v>2</v>
      </c>
      <c r="AP345" s="2">
        <f>IF(抽出データ!BF345-2&lt;0,0,抽出データ!BF345-2)</f>
        <v>2</v>
      </c>
      <c r="AQ345" s="2">
        <f>IF(抽出データ!BG345-2&lt;0,0,抽出データ!BG345-2)</f>
        <v>2</v>
      </c>
      <c r="AR345" s="2">
        <f>IF(抽出データ!BH345-2&lt;0,0,抽出データ!BH345-2)</f>
        <v>2</v>
      </c>
      <c r="AS345" s="2">
        <f t="shared" si="91"/>
        <v>2</v>
      </c>
      <c r="AT345" s="2">
        <f>IF(抽出データ!DB345-2&lt;=0,1,2)</f>
        <v>2</v>
      </c>
      <c r="AU345" s="2">
        <f>IF(抽出データ!DD345-2&lt;0,0,抽出データ!DD345-2)</f>
        <v>2</v>
      </c>
      <c r="AV345" s="2">
        <f>IF(抽出データ!DE345-2&lt;0,0,抽出データ!DE345-2)</f>
        <v>2</v>
      </c>
      <c r="AW345" s="2">
        <f>IF(抽出データ!DF345-2&lt;0,0,IF(抽出データ!DF345&gt;3,2,1))</f>
        <v>2</v>
      </c>
      <c r="AX345" s="2">
        <f>IF(抽出データ!DG345-2&lt;=0,1,2)</f>
        <v>2</v>
      </c>
      <c r="AY345" s="8">
        <v>3</v>
      </c>
      <c r="AZ345" s="2">
        <v>3</v>
      </c>
      <c r="BA345" s="2">
        <v>2</v>
      </c>
      <c r="BB345" s="2">
        <v>1</v>
      </c>
      <c r="BC345" s="2">
        <v>0</v>
      </c>
      <c r="BD345" s="2">
        <v>0</v>
      </c>
      <c r="BE345" s="2">
        <v>0</v>
      </c>
      <c r="BF345" s="2">
        <v>0</v>
      </c>
      <c r="BG345" s="2">
        <v>0</v>
      </c>
      <c r="BH345" s="2">
        <v>1</v>
      </c>
      <c r="BI345" s="4" t="s">
        <v>508</v>
      </c>
      <c r="BJ345" s="2">
        <v>1</v>
      </c>
      <c r="BK345" s="2">
        <v>0</v>
      </c>
      <c r="BL345" s="2">
        <v>3</v>
      </c>
      <c r="BO345" s="2">
        <v>4</v>
      </c>
      <c r="BP345" s="2">
        <v>5</v>
      </c>
      <c r="BQ345" s="2">
        <v>4</v>
      </c>
      <c r="BR345" s="2">
        <v>4</v>
      </c>
      <c r="BS345" s="2">
        <v>3</v>
      </c>
      <c r="BT345" s="2">
        <v>3</v>
      </c>
      <c r="BV345" s="2">
        <f t="shared" si="92"/>
        <v>93</v>
      </c>
      <c r="BW345" s="2">
        <f t="shared" si="93"/>
        <v>41</v>
      </c>
      <c r="BX345" s="2">
        <f t="shared" si="94"/>
        <v>11</v>
      </c>
      <c r="BY345" s="2">
        <f t="shared" si="95"/>
        <v>25</v>
      </c>
      <c r="BZ345" s="2">
        <f t="shared" si="96"/>
        <v>42</v>
      </c>
      <c r="CA345" s="2">
        <f t="shared" si="97"/>
        <v>23</v>
      </c>
      <c r="CB345" s="2">
        <f t="shared" si="98"/>
        <v>15</v>
      </c>
      <c r="CC345" s="2">
        <f t="shared" si="99"/>
        <v>20</v>
      </c>
      <c r="CD345" s="2">
        <f t="shared" si="100"/>
        <v>30</v>
      </c>
      <c r="CE345" s="2">
        <f t="shared" si="101"/>
        <v>22</v>
      </c>
      <c r="CF345" s="2">
        <f t="shared" si="102"/>
        <v>13</v>
      </c>
      <c r="CG345" s="2">
        <f t="shared" si="103"/>
        <v>27</v>
      </c>
      <c r="CH345" s="2">
        <f t="shared" si="107"/>
        <v>10</v>
      </c>
      <c r="CI345" s="2">
        <f t="shared" si="104"/>
        <v>15</v>
      </c>
      <c r="CJ345" s="2">
        <f t="shared" si="105"/>
        <v>41</v>
      </c>
      <c r="CK345" s="2">
        <f>55+IF(抽出データ!BJ345=1,60,0)+IF(抽出データ!BK345=1,25,0)+IF(抽出データ!BM345=1,5,0)+IF(抽出データ!BL345=1,5,0)+IF(抽出データ!BN345=1,5,0)</f>
        <v>155</v>
      </c>
      <c r="CL345" s="2">
        <f>(80+IF(抽出データ!BR345=1,12,0)+IF(SUM(抽出データ!BS345:BV345,抽出データ!CB345)&gt;1,22,IF(SUM(抽出データ!BS345:BV345,抽出データ!CB345)=1,11,0)))</f>
        <v>114</v>
      </c>
      <c r="CM345" s="2">
        <f>80+IF(抽出データ!CH345=1,40,0)+IF(抽出データ!CI345=1,20,0)+IF(抽出データ!CJ345=1,20,0)</f>
        <v>160</v>
      </c>
      <c r="CN345" s="2">
        <f>80+IF(抽出データ!CN345=1,10,0)+IF(抽出データ!CO345=1,5,0)+IF(抽出データ!CP345=1,10,0)+12</f>
        <v>117</v>
      </c>
      <c r="CO345" s="2">
        <f>IF(SUM(抽出データ!CT345:CW345)&gt;0,120,100)</f>
        <v>100</v>
      </c>
      <c r="CQ345" s="2">
        <f t="shared" si="106"/>
        <v>136.89999999999998</v>
      </c>
    </row>
    <row r="346" spans="1:95">
      <c r="A346" s="2">
        <v>2010</v>
      </c>
      <c r="B346" s="2">
        <v>400</v>
      </c>
      <c r="C346" s="2">
        <v>10</v>
      </c>
      <c r="D346" s="2">
        <f t="shared" si="90"/>
        <v>40</v>
      </c>
      <c r="E346" s="4" t="s">
        <v>100</v>
      </c>
      <c r="F346" s="2">
        <f>IF(抽出データ!S346-2&lt;0,0,抽出データ!S346-2)</f>
        <v>0</v>
      </c>
      <c r="G346" s="2">
        <f>IF(抽出データ!T346-2&lt;0,0,抽出データ!T346-2)</f>
        <v>1</v>
      </c>
      <c r="H346" s="2">
        <f>IF(抽出データ!U346-2&lt;0,0,抽出データ!U346-2)</f>
        <v>1</v>
      </c>
      <c r="I346" s="2">
        <f>IF(抽出データ!V346-2&lt;0,0,抽出データ!V346-2)</f>
        <v>1</v>
      </c>
      <c r="J346" s="2">
        <f>MIN(2,IF(抽出データ!W346-2&lt;0,0,抽出データ!W346-2))</f>
        <v>0</v>
      </c>
      <c r="K346" s="2">
        <f>IF(抽出データ!X346-2&lt;0,0,抽出データ!X346-2)</f>
        <v>0</v>
      </c>
      <c r="L346" s="2">
        <f>IF(抽出データ!Y346-2&lt;0,0,抽出データ!Y346-2)</f>
        <v>0</v>
      </c>
      <c r="M346" s="2">
        <f>IF(抽出データ!Z346-2&lt;0,0,抽出データ!Z346-2)</f>
        <v>0</v>
      </c>
      <c r="N346" s="2">
        <f>IF(抽出データ!AB346-2&lt;0,0,抽出データ!AB346-2)</f>
        <v>0</v>
      </c>
      <c r="O346" s="2">
        <f>IF(抽出データ!AC346-2&lt;0,0,抽出データ!AC346-2)</f>
        <v>1</v>
      </c>
      <c r="P346" s="2">
        <f>IF(抽出データ!AD346-2&lt;0,0,抽出データ!AD346-2)</f>
        <v>1</v>
      </c>
      <c r="Q346" s="2">
        <f>IF(抽出データ!AE346-2&lt;0,0,抽出データ!AE346-2)</f>
        <v>1</v>
      </c>
      <c r="R346" s="2">
        <f>IF(抽出データ!AF346-2&lt;0,0,抽出データ!AF346-2)</f>
        <v>1</v>
      </c>
      <c r="S346" s="2">
        <f>IF(抽出データ!AG346-2&lt;0,0,抽出データ!AG346-2)</f>
        <v>0</v>
      </c>
      <c r="T346" s="2">
        <f>IF(抽出データ!AH346-2&lt;0,0,抽出データ!AH346-2)</f>
        <v>0</v>
      </c>
      <c r="U346" s="2">
        <f>IF(抽出データ!AI346-2&lt;0,0,抽出データ!AI346-2)</f>
        <v>0</v>
      </c>
      <c r="V346" s="2">
        <f>IF(抽出データ!AJ346-2&lt;0,0,抽出データ!AJ346-2)</f>
        <v>0</v>
      </c>
      <c r="W346" s="2">
        <f>IF(抽出データ!AK346-2&lt;0,0,抽出データ!AK346-2)</f>
        <v>1</v>
      </c>
      <c r="X346" s="2">
        <f>IF(抽出データ!AL346-2&lt;0,0,抽出データ!AL346-2)</f>
        <v>0</v>
      </c>
      <c r="Y346" s="2">
        <f>IF(抽出データ!AM346-2&lt;0,0,抽出データ!AM346-2)</f>
        <v>0</v>
      </c>
      <c r="Z346" s="2">
        <f>IF(抽出データ!AN346-2&lt;0,0,抽出データ!AN346-2)</f>
        <v>1</v>
      </c>
      <c r="AA346" s="2">
        <f>IF(抽出データ!AO346-2&lt;0,0,抽出データ!AO346-2)</f>
        <v>1</v>
      </c>
      <c r="AB346" s="2">
        <f>IF(抽出データ!AP346-2&lt;0,0,抽出データ!AP346-2)</f>
        <v>1</v>
      </c>
      <c r="AC346" s="2">
        <f>IF(抽出データ!AQ346-2&lt;0,0,抽出データ!AQ346-2)</f>
        <v>1</v>
      </c>
      <c r="AD346" s="2">
        <f>IF(抽出データ!AR346-2&lt;=0,1,2)</f>
        <v>1</v>
      </c>
      <c r="AE346" s="2">
        <f>IF(抽出データ!AS346-2&lt;=0,1,2)</f>
        <v>1</v>
      </c>
      <c r="AF346" s="2">
        <f>IF(抽出データ!AT346-2&lt;=0,1,2)</f>
        <v>1</v>
      </c>
      <c r="AG346" s="2">
        <f>IF(抽出データ!AU346-2&lt;=0,1,2)</f>
        <v>1</v>
      </c>
      <c r="AH346" s="2">
        <f>IF(抽出データ!AV346-2&lt;=0,1,2)</f>
        <v>1</v>
      </c>
      <c r="AI346" s="2">
        <f>IF(抽出データ!AW346-2&lt;=0,1,2)</f>
        <v>1</v>
      </c>
      <c r="AJ346" s="2">
        <f>IF(抽出データ!AX346-2&lt;=0,1,2)</f>
        <v>1</v>
      </c>
      <c r="AK346" s="2">
        <f>IF(抽出データ!AY346-2&lt;=0,1,2)</f>
        <v>1</v>
      </c>
      <c r="AL346" s="2">
        <f>IF(抽出データ!AZ346-2&lt;0,0,抽出データ!AZ346-2)</f>
        <v>0</v>
      </c>
      <c r="AM346" s="2">
        <f>IF(抽出データ!BB346-2&lt;0,0,抽出データ!BB346-2)</f>
        <v>0</v>
      </c>
      <c r="AN346" s="2">
        <f>IF(抽出データ!BD346-2&lt;0,0,抽出データ!BD346-2)</f>
        <v>0</v>
      </c>
      <c r="AO346" s="2">
        <f>MIN(2,IF(抽出データ!BE346-2&lt;0,0,抽出データ!BE346-2))</f>
        <v>0</v>
      </c>
      <c r="AP346" s="2">
        <f>IF(抽出データ!BF346-2&lt;0,0,抽出データ!BF346-2)</f>
        <v>0</v>
      </c>
      <c r="AQ346" s="2">
        <f>IF(抽出データ!BG346-2&lt;0,0,抽出データ!BG346-2)</f>
        <v>0</v>
      </c>
      <c r="AR346" s="2">
        <f>IF(抽出データ!BH346-2&lt;0,0,抽出データ!BH346-2)</f>
        <v>0</v>
      </c>
      <c r="AS346" s="2">
        <f t="shared" si="91"/>
        <v>0</v>
      </c>
      <c r="AT346" s="2">
        <f>IF(抽出データ!DB346-2&lt;=0,1,2)</f>
        <v>1</v>
      </c>
      <c r="AU346" s="2">
        <f>IF(抽出データ!DD346-2&lt;0,0,抽出データ!DD346-2)</f>
        <v>0</v>
      </c>
      <c r="AV346" s="2">
        <f>IF(抽出データ!DE346-2&lt;0,0,抽出データ!DE346-2)</f>
        <v>0</v>
      </c>
      <c r="AW346" s="2">
        <f>IF(抽出データ!DF346-2&lt;0,0,IF(抽出データ!DF346&gt;3,2,1))</f>
        <v>1</v>
      </c>
      <c r="AX346" s="2">
        <f>IF(抽出データ!DG346-2&lt;=0,1,2)</f>
        <v>2</v>
      </c>
      <c r="AY346" s="8">
        <v>2</v>
      </c>
      <c r="AZ346" s="2">
        <v>2</v>
      </c>
      <c r="BA346" s="2">
        <v>2</v>
      </c>
      <c r="BB346" s="2">
        <v>0</v>
      </c>
      <c r="BC346" s="2">
        <v>1</v>
      </c>
      <c r="BD346" s="2">
        <v>0</v>
      </c>
      <c r="BE346" s="2">
        <v>0</v>
      </c>
      <c r="BF346" s="2">
        <v>0</v>
      </c>
      <c r="BG346" s="2">
        <v>0</v>
      </c>
      <c r="BH346" s="2">
        <v>0</v>
      </c>
      <c r="BI346" s="4" t="s">
        <v>445</v>
      </c>
      <c r="BJ346" s="2">
        <v>2</v>
      </c>
      <c r="BL346" s="2">
        <v>3</v>
      </c>
      <c r="BO346" s="2">
        <v>4</v>
      </c>
      <c r="BP346" s="2">
        <v>4</v>
      </c>
      <c r="BQ346" s="2">
        <v>4</v>
      </c>
      <c r="BR346" s="2">
        <v>4</v>
      </c>
      <c r="BS346" s="2">
        <v>4</v>
      </c>
      <c r="BT346" s="2">
        <v>4</v>
      </c>
      <c r="BV346" s="2">
        <f t="shared" si="92"/>
        <v>24</v>
      </c>
      <c r="BW346" s="2">
        <f t="shared" si="93"/>
        <v>10</v>
      </c>
      <c r="BX346" s="2">
        <f t="shared" si="94"/>
        <v>7</v>
      </c>
      <c r="BY346" s="2">
        <f t="shared" si="95"/>
        <v>7</v>
      </c>
      <c r="BZ346" s="2">
        <f t="shared" si="96"/>
        <v>17</v>
      </c>
      <c r="CA346" s="2">
        <f t="shared" si="97"/>
        <v>4</v>
      </c>
      <c r="CB346" s="2">
        <f t="shared" si="98"/>
        <v>5</v>
      </c>
      <c r="CC346" s="2">
        <f t="shared" si="99"/>
        <v>5</v>
      </c>
      <c r="CD346" s="2">
        <f t="shared" si="100"/>
        <v>11</v>
      </c>
      <c r="CE346" s="2">
        <f t="shared" si="101"/>
        <v>11</v>
      </c>
      <c r="CF346" s="2">
        <f t="shared" si="102"/>
        <v>8</v>
      </c>
      <c r="CG346" s="2">
        <f t="shared" si="103"/>
        <v>7</v>
      </c>
      <c r="CH346" s="2">
        <f t="shared" si="107"/>
        <v>4</v>
      </c>
      <c r="CI346" s="2">
        <f t="shared" si="104"/>
        <v>4</v>
      </c>
      <c r="CJ346" s="2">
        <f t="shared" si="105"/>
        <v>6</v>
      </c>
      <c r="CK346" s="2">
        <f>55+IF(抽出データ!BJ346=1,60,0)+IF(抽出データ!BK346=1,25,0)+IF(抽出データ!BM346=1,5,0)+IF(抽出データ!BL346=1,5,0)+IF(抽出データ!BN346=1,5,0)</f>
        <v>55</v>
      </c>
      <c r="CL346" s="2">
        <f>(80+IF(抽出データ!BR346=1,12,0)+IF(SUM(抽出データ!BS346:BV346,抽出データ!CB346)&gt;1,22,IF(SUM(抽出データ!BS346:BV346,抽出データ!CB346)=1,11,0)))</f>
        <v>80</v>
      </c>
      <c r="CM346" s="2">
        <f>80+IF(抽出データ!CH346=1,40,0)+IF(抽出データ!CI346=1,20,0)+IF(抽出データ!CJ346=1,20,0)</f>
        <v>80</v>
      </c>
      <c r="CN346" s="2">
        <f>80+IF(抽出データ!CN346=1,10,0)+IF(抽出データ!CO346=1,5,0)+IF(抽出データ!CP346=1,10,0)+12</f>
        <v>92</v>
      </c>
      <c r="CO346" s="2">
        <f>IF(SUM(抽出データ!CT346:CW346)&gt;0,120,100)</f>
        <v>100</v>
      </c>
      <c r="CQ346" s="2">
        <f t="shared" si="106"/>
        <v>72.2</v>
      </c>
    </row>
    <row r="347" spans="1:95">
      <c r="A347" s="2">
        <v>1997</v>
      </c>
      <c r="B347" s="2">
        <v>700</v>
      </c>
      <c r="C347" s="2">
        <v>3</v>
      </c>
      <c r="D347" s="2">
        <f t="shared" si="90"/>
        <v>233.33333333333334</v>
      </c>
      <c r="E347" s="4" t="s">
        <v>290</v>
      </c>
      <c r="F347" s="2">
        <f>IF(抽出データ!S347-2&lt;0,0,抽出データ!S347-2)</f>
        <v>0</v>
      </c>
      <c r="G347" s="2">
        <f>IF(抽出データ!T347-2&lt;0,0,抽出データ!T347-2)</f>
        <v>1</v>
      </c>
      <c r="H347" s="2">
        <f>IF(抽出データ!U347-2&lt;0,0,抽出データ!U347-2)</f>
        <v>0</v>
      </c>
      <c r="I347" s="2">
        <f>IF(抽出データ!V347-2&lt;0,0,抽出データ!V347-2)</f>
        <v>1</v>
      </c>
      <c r="J347" s="2">
        <f>MIN(2,IF(抽出データ!W347-2&lt;0,0,抽出データ!W347-2))</f>
        <v>2</v>
      </c>
      <c r="K347" s="2">
        <f>IF(抽出データ!X347-2&lt;0,0,抽出データ!X347-2)</f>
        <v>1</v>
      </c>
      <c r="L347" s="2">
        <f>IF(抽出データ!Y347-2&lt;0,0,抽出データ!Y347-2)</f>
        <v>1</v>
      </c>
      <c r="M347" s="2">
        <f>IF(抽出データ!Z347-2&lt;0,0,抽出データ!Z347-2)</f>
        <v>1</v>
      </c>
      <c r="N347" s="2">
        <f>IF(抽出データ!AB347-2&lt;0,0,抽出データ!AB347-2)</f>
        <v>1</v>
      </c>
      <c r="O347" s="2">
        <f>IF(抽出データ!AC347-2&lt;0,0,抽出データ!AC347-2)</f>
        <v>1</v>
      </c>
      <c r="P347" s="2">
        <f>IF(抽出データ!AD347-2&lt;0,0,抽出データ!AD347-2)</f>
        <v>1</v>
      </c>
      <c r="Q347" s="2">
        <f>IF(抽出データ!AE347-2&lt;0,0,抽出データ!AE347-2)</f>
        <v>1</v>
      </c>
      <c r="R347" s="2">
        <f>IF(抽出データ!AF347-2&lt;0,0,抽出データ!AF347-2)</f>
        <v>1</v>
      </c>
      <c r="S347" s="2">
        <f>IF(抽出データ!AG347-2&lt;0,0,抽出データ!AG347-2)</f>
        <v>1</v>
      </c>
      <c r="T347" s="2">
        <f>IF(抽出データ!AH347-2&lt;0,0,抽出データ!AH347-2)</f>
        <v>1</v>
      </c>
      <c r="U347" s="2">
        <f>IF(抽出データ!AI347-2&lt;0,0,抽出データ!AI347-2)</f>
        <v>2</v>
      </c>
      <c r="V347" s="2">
        <f>IF(抽出データ!AJ347-2&lt;0,0,抽出データ!AJ347-2)</f>
        <v>1</v>
      </c>
      <c r="W347" s="2">
        <f>IF(抽出データ!AK347-2&lt;0,0,抽出データ!AK347-2)</f>
        <v>1</v>
      </c>
      <c r="X347" s="2">
        <f>IF(抽出データ!AL347-2&lt;0,0,抽出データ!AL347-2)</f>
        <v>1</v>
      </c>
      <c r="Y347" s="2">
        <f>IF(抽出データ!AM347-2&lt;0,0,抽出データ!AM347-2)</f>
        <v>1</v>
      </c>
      <c r="Z347" s="2">
        <f>IF(抽出データ!AN347-2&lt;0,0,抽出データ!AN347-2)</f>
        <v>1</v>
      </c>
      <c r="AA347" s="2">
        <f>IF(抽出データ!AO347-2&lt;0,0,抽出データ!AO347-2)</f>
        <v>1</v>
      </c>
      <c r="AB347" s="2">
        <f>IF(抽出データ!AP347-2&lt;0,0,抽出データ!AP347-2)</f>
        <v>1</v>
      </c>
      <c r="AC347" s="2">
        <f>IF(抽出データ!AQ347-2&lt;0,0,抽出データ!AQ347-2)</f>
        <v>0</v>
      </c>
      <c r="AD347" s="2">
        <f>IF(抽出データ!AR347-2&lt;=0,1,2)</f>
        <v>2</v>
      </c>
      <c r="AE347" s="2">
        <f>IF(抽出データ!AS347-2&lt;=0,1,2)</f>
        <v>2</v>
      </c>
      <c r="AF347" s="2">
        <f>IF(抽出データ!AT347-2&lt;=0,1,2)</f>
        <v>2</v>
      </c>
      <c r="AG347" s="2">
        <f>IF(抽出データ!AU347-2&lt;=0,1,2)</f>
        <v>1</v>
      </c>
      <c r="AH347" s="2">
        <f>IF(抽出データ!AV347-2&lt;=0,1,2)</f>
        <v>2</v>
      </c>
      <c r="AI347" s="2">
        <f>IF(抽出データ!AW347-2&lt;=0,1,2)</f>
        <v>1</v>
      </c>
      <c r="AJ347" s="2">
        <f>IF(抽出データ!AX347-2&lt;=0,1,2)</f>
        <v>2</v>
      </c>
      <c r="AK347" s="2">
        <f>IF(抽出データ!AY347-2&lt;=0,1,2)</f>
        <v>2</v>
      </c>
      <c r="AL347" s="2">
        <f>IF(抽出データ!AZ347-2&lt;0,0,抽出データ!AZ347-2)</f>
        <v>1</v>
      </c>
      <c r="AM347" s="2">
        <f>IF(抽出データ!BB347-2&lt;0,0,抽出データ!BB347-2)</f>
        <v>0</v>
      </c>
      <c r="AN347" s="2">
        <f>IF(抽出データ!BD347-2&lt;0,0,抽出データ!BD347-2)</f>
        <v>1</v>
      </c>
      <c r="AO347" s="2">
        <f>MIN(2,IF(抽出データ!BE347-2&lt;0,0,抽出データ!BE347-2))</f>
        <v>1</v>
      </c>
      <c r="AP347" s="2">
        <f>IF(抽出データ!BF347-2&lt;0,0,抽出データ!BF347-2)</f>
        <v>1</v>
      </c>
      <c r="AQ347" s="2">
        <f>IF(抽出データ!BG347-2&lt;0,0,抽出データ!BG347-2)</f>
        <v>1</v>
      </c>
      <c r="AR347" s="2">
        <f>IF(抽出データ!BH347-2&lt;0,0,抽出データ!BH347-2)</f>
        <v>0</v>
      </c>
      <c r="AS347" s="2">
        <f t="shared" si="91"/>
        <v>0</v>
      </c>
      <c r="AT347" s="2">
        <f>IF(抽出データ!DB347-2&lt;=0,1,2)</f>
        <v>2</v>
      </c>
      <c r="AU347" s="2">
        <f>IF(抽出データ!DD347-2&lt;0,0,抽出データ!DD347-2)</f>
        <v>0</v>
      </c>
      <c r="AV347" s="2">
        <f>IF(抽出データ!DE347-2&lt;0,0,抽出データ!DE347-2)</f>
        <v>1</v>
      </c>
      <c r="AW347" s="2">
        <f>IF(抽出データ!DF347-2&lt;0,0,IF(抽出データ!DF347&gt;3,2,1))</f>
        <v>2</v>
      </c>
      <c r="AX347" s="2">
        <f>IF(抽出データ!DG347-2&lt;=0,1,2)</f>
        <v>2</v>
      </c>
      <c r="AY347" s="8">
        <v>3</v>
      </c>
      <c r="AZ347" s="2">
        <v>3</v>
      </c>
      <c r="BA347" s="2">
        <v>3</v>
      </c>
      <c r="BI347" s="4" t="s">
        <v>445</v>
      </c>
      <c r="BJ347" s="2">
        <v>1</v>
      </c>
      <c r="BK347" s="2">
        <v>80</v>
      </c>
      <c r="BL347" s="2">
        <v>3</v>
      </c>
      <c r="BO347" s="2">
        <v>2</v>
      </c>
      <c r="BP347" s="2">
        <v>3</v>
      </c>
      <c r="BQ347" s="2">
        <v>3</v>
      </c>
      <c r="BR347" s="2">
        <v>2</v>
      </c>
      <c r="BS347" s="2">
        <v>2</v>
      </c>
      <c r="BT347" s="2">
        <v>3</v>
      </c>
      <c r="BV347" s="2">
        <f t="shared" si="92"/>
        <v>51.5</v>
      </c>
      <c r="BW347" s="2">
        <f t="shared" si="93"/>
        <v>23</v>
      </c>
      <c r="BX347" s="2">
        <f t="shared" si="94"/>
        <v>9</v>
      </c>
      <c r="BY347" s="2">
        <f t="shared" si="95"/>
        <v>16</v>
      </c>
      <c r="BZ347" s="2">
        <f t="shared" si="96"/>
        <v>28</v>
      </c>
      <c r="CA347" s="2">
        <f t="shared" si="97"/>
        <v>12</v>
      </c>
      <c r="CB347" s="2">
        <f t="shared" si="98"/>
        <v>9</v>
      </c>
      <c r="CC347" s="2">
        <f t="shared" si="99"/>
        <v>12</v>
      </c>
      <c r="CD347" s="2">
        <f t="shared" si="100"/>
        <v>21</v>
      </c>
      <c r="CE347" s="2">
        <f t="shared" si="101"/>
        <v>13</v>
      </c>
      <c r="CF347" s="2">
        <f t="shared" si="102"/>
        <v>8</v>
      </c>
      <c r="CG347" s="2">
        <f t="shared" si="103"/>
        <v>16</v>
      </c>
      <c r="CH347" s="2">
        <f t="shared" si="107"/>
        <v>7</v>
      </c>
      <c r="CI347" s="2">
        <f t="shared" si="104"/>
        <v>8</v>
      </c>
      <c r="CJ347" s="2">
        <f t="shared" si="105"/>
        <v>18.5</v>
      </c>
      <c r="CK347" s="2">
        <f>55+IF(抽出データ!BJ347=1,60,0)+IF(抽出データ!BK347=1,25,0)+IF(抽出データ!BM347=1,5,0)+IF(抽出データ!BL347=1,5,0)+IF(抽出データ!BN347=1,5,0)</f>
        <v>60</v>
      </c>
      <c r="CL347" s="2">
        <f>(80+IF(抽出データ!BR347=1,12,0)+IF(SUM(抽出データ!BS347:BV347,抽出データ!CB347)&gt;1,22,IF(SUM(抽出データ!BS347:BV347,抽出データ!CB347)=1,11,0)))</f>
        <v>91</v>
      </c>
      <c r="CM347" s="2">
        <f>80+IF(抽出データ!CH347=1,40,0)+IF(抽出データ!CI347=1,20,0)+IF(抽出データ!CJ347=1,20,0)</f>
        <v>100</v>
      </c>
      <c r="CN347" s="2">
        <f>80+IF(抽出データ!CN347=1,10,0)+IF(抽出データ!CO347=1,5,0)+IF(抽出データ!CP347=1,10,0)+12</f>
        <v>97</v>
      </c>
      <c r="CO347" s="2">
        <f>IF(SUM(抽出データ!CT347:CW347)&gt;0,120,100)</f>
        <v>120</v>
      </c>
      <c r="CQ347" s="2">
        <f t="shared" si="106"/>
        <v>82</v>
      </c>
    </row>
    <row r="348" spans="1:95">
      <c r="A348" s="2">
        <v>2010</v>
      </c>
      <c r="B348" s="2">
        <v>280</v>
      </c>
      <c r="C348" s="2">
        <v>3</v>
      </c>
      <c r="D348" s="2">
        <f t="shared" si="90"/>
        <v>93.333333333333329</v>
      </c>
      <c r="E348" s="4" t="s">
        <v>107</v>
      </c>
      <c r="F348" s="2">
        <f>IF(抽出データ!S348-2&lt;0,0,抽出データ!S348-2)</f>
        <v>0</v>
      </c>
      <c r="G348" s="2">
        <f>IF(抽出データ!T348-2&lt;0,0,抽出データ!T348-2)</f>
        <v>2</v>
      </c>
      <c r="H348" s="2">
        <f>IF(抽出データ!U348-2&lt;0,0,抽出データ!U348-2)</f>
        <v>1</v>
      </c>
      <c r="I348" s="2">
        <f>IF(抽出データ!V348-2&lt;0,0,抽出データ!V348-2)</f>
        <v>1</v>
      </c>
      <c r="J348" s="2">
        <f>MIN(2,IF(抽出データ!W348-2&lt;0,0,抽出データ!W348-2))</f>
        <v>2</v>
      </c>
      <c r="K348" s="2">
        <f>IF(抽出データ!X348-2&lt;0,0,抽出データ!X348-2)</f>
        <v>2</v>
      </c>
      <c r="L348" s="2">
        <f>IF(抽出データ!Y348-2&lt;0,0,抽出データ!Y348-2)</f>
        <v>1</v>
      </c>
      <c r="M348" s="2">
        <f>IF(抽出データ!Z348-2&lt;0,0,抽出データ!Z348-2)</f>
        <v>0</v>
      </c>
      <c r="N348" s="2">
        <f>IF(抽出データ!AB348-2&lt;0,0,抽出データ!AB348-2)</f>
        <v>1</v>
      </c>
      <c r="O348" s="2">
        <f>IF(抽出データ!AC348-2&lt;0,0,抽出データ!AC348-2)</f>
        <v>0</v>
      </c>
      <c r="P348" s="2">
        <f>IF(抽出データ!AD348-2&lt;0,0,抽出データ!AD348-2)</f>
        <v>1</v>
      </c>
      <c r="Q348" s="2">
        <f>IF(抽出データ!AE348-2&lt;0,0,抽出データ!AE348-2)</f>
        <v>0</v>
      </c>
      <c r="R348" s="2">
        <f>IF(抽出データ!AF348-2&lt;0,0,抽出データ!AF348-2)</f>
        <v>1</v>
      </c>
      <c r="S348" s="2">
        <f>IF(抽出データ!AG348-2&lt;0,0,抽出データ!AG348-2)</f>
        <v>0</v>
      </c>
      <c r="T348" s="2">
        <f>IF(抽出データ!AH348-2&lt;0,0,抽出データ!AH348-2)</f>
        <v>0</v>
      </c>
      <c r="U348" s="2">
        <f>IF(抽出データ!AI348-2&lt;0,0,抽出データ!AI348-2)</f>
        <v>0</v>
      </c>
      <c r="V348" s="2">
        <f>IF(抽出データ!AJ348-2&lt;0,0,抽出データ!AJ348-2)</f>
        <v>1</v>
      </c>
      <c r="W348" s="2">
        <f>IF(抽出データ!AK348-2&lt;0,0,抽出データ!AK348-2)</f>
        <v>1</v>
      </c>
      <c r="X348" s="2">
        <f>IF(抽出データ!AL348-2&lt;0,0,抽出データ!AL348-2)</f>
        <v>0</v>
      </c>
      <c r="Y348" s="2">
        <f>IF(抽出データ!AM348-2&lt;0,0,抽出データ!AM348-2)</f>
        <v>1</v>
      </c>
      <c r="Z348" s="2">
        <f>IF(抽出データ!AN348-2&lt;0,0,抽出データ!AN348-2)</f>
        <v>0</v>
      </c>
      <c r="AA348" s="2">
        <f>IF(抽出データ!AO348-2&lt;0,0,抽出データ!AO348-2)</f>
        <v>1</v>
      </c>
      <c r="AB348" s="2">
        <f>IF(抽出データ!AP348-2&lt;0,0,抽出データ!AP348-2)</f>
        <v>2</v>
      </c>
      <c r="AC348" s="2">
        <f>IF(抽出データ!AQ348-2&lt;0,0,抽出データ!AQ348-2)</f>
        <v>1</v>
      </c>
      <c r="AD348" s="2">
        <f>IF(抽出データ!AR348-2&lt;=0,1,2)</f>
        <v>1</v>
      </c>
      <c r="AE348" s="2">
        <f>IF(抽出データ!AS348-2&lt;=0,1,2)</f>
        <v>1</v>
      </c>
      <c r="AF348" s="2">
        <f>IF(抽出データ!AT348-2&lt;=0,1,2)</f>
        <v>2</v>
      </c>
      <c r="AG348" s="2">
        <f>IF(抽出データ!AU348-2&lt;=0,1,2)</f>
        <v>1</v>
      </c>
      <c r="AH348" s="2">
        <f>IF(抽出データ!AV348-2&lt;=0,1,2)</f>
        <v>2</v>
      </c>
      <c r="AI348" s="2">
        <f>IF(抽出データ!AW348-2&lt;=0,1,2)</f>
        <v>2</v>
      </c>
      <c r="AJ348" s="2">
        <f>IF(抽出データ!AX348-2&lt;=0,1,2)</f>
        <v>1</v>
      </c>
      <c r="AK348" s="2">
        <f>IF(抽出データ!AY348-2&lt;=0,1,2)</f>
        <v>2</v>
      </c>
      <c r="AL348" s="2">
        <f>IF(抽出データ!AZ348-2&lt;0,0,抽出データ!AZ348-2)</f>
        <v>0</v>
      </c>
      <c r="AM348" s="2">
        <f>IF(抽出データ!BB348-2&lt;0,0,抽出データ!BB348-2)</f>
        <v>0</v>
      </c>
      <c r="AN348" s="2">
        <f>IF(抽出データ!BD348-2&lt;0,0,抽出データ!BD348-2)</f>
        <v>1</v>
      </c>
      <c r="AO348" s="2">
        <f>MIN(2,IF(抽出データ!BE348-2&lt;0,0,抽出データ!BE348-2))</f>
        <v>0</v>
      </c>
      <c r="AP348" s="2">
        <f>IF(抽出データ!BF348-2&lt;0,0,抽出データ!BF348-2)</f>
        <v>0</v>
      </c>
      <c r="AQ348" s="2">
        <f>IF(抽出データ!BG348-2&lt;0,0,抽出データ!BG348-2)</f>
        <v>0</v>
      </c>
      <c r="AR348" s="2">
        <f>IF(抽出データ!BH348-2&lt;0,0,抽出データ!BH348-2)</f>
        <v>0</v>
      </c>
      <c r="AS348" s="2">
        <f t="shared" si="91"/>
        <v>1</v>
      </c>
      <c r="AT348" s="2">
        <f>IF(抽出データ!DB348-2&lt;=0,1,2)</f>
        <v>1</v>
      </c>
      <c r="AU348" s="2">
        <f>IF(抽出データ!DD348-2&lt;0,0,抽出データ!DD348-2)</f>
        <v>0</v>
      </c>
      <c r="AV348" s="2">
        <f>IF(抽出データ!DE348-2&lt;0,0,抽出データ!DE348-2)</f>
        <v>1</v>
      </c>
      <c r="AW348" s="2">
        <f>IF(抽出データ!DF348-2&lt;0,0,IF(抽出データ!DF348&gt;3,2,1))</f>
        <v>1</v>
      </c>
      <c r="AX348" s="2">
        <f>IF(抽出データ!DG348-2&lt;=0,1,2)</f>
        <v>1</v>
      </c>
      <c r="AY348" s="8">
        <v>3</v>
      </c>
      <c r="AZ348" s="2">
        <v>2</v>
      </c>
      <c r="BA348" s="2">
        <v>3</v>
      </c>
      <c r="BI348" s="4" t="s">
        <v>445</v>
      </c>
      <c r="BJ348" s="2">
        <v>2</v>
      </c>
      <c r="BL348" s="2">
        <v>3</v>
      </c>
      <c r="BO348" s="2">
        <v>1</v>
      </c>
      <c r="BP348" s="2">
        <v>5</v>
      </c>
      <c r="BQ348" s="2">
        <v>3</v>
      </c>
      <c r="BR348" s="2">
        <v>5</v>
      </c>
      <c r="BS348" s="2">
        <v>5</v>
      </c>
      <c r="BT348" s="2">
        <v>3</v>
      </c>
      <c r="BV348" s="2">
        <f t="shared" si="92"/>
        <v>39.5</v>
      </c>
      <c r="BW348" s="2">
        <f t="shared" si="93"/>
        <v>17</v>
      </c>
      <c r="BX348" s="2">
        <f t="shared" si="94"/>
        <v>10</v>
      </c>
      <c r="BY348" s="2">
        <f t="shared" si="95"/>
        <v>9</v>
      </c>
      <c r="BZ348" s="2">
        <f t="shared" si="96"/>
        <v>25</v>
      </c>
      <c r="CA348" s="2">
        <f t="shared" si="97"/>
        <v>8</v>
      </c>
      <c r="CB348" s="2">
        <f t="shared" si="98"/>
        <v>7</v>
      </c>
      <c r="CC348" s="2">
        <f t="shared" si="99"/>
        <v>4</v>
      </c>
      <c r="CD348" s="2">
        <f t="shared" si="100"/>
        <v>21</v>
      </c>
      <c r="CE348" s="2">
        <f t="shared" si="101"/>
        <v>16</v>
      </c>
      <c r="CF348" s="2">
        <f t="shared" si="102"/>
        <v>12</v>
      </c>
      <c r="CG348" s="2">
        <f t="shared" si="103"/>
        <v>8</v>
      </c>
      <c r="CH348" s="2">
        <f t="shared" si="107"/>
        <v>5</v>
      </c>
      <c r="CI348" s="2">
        <f t="shared" si="104"/>
        <v>4</v>
      </c>
      <c r="CJ348" s="2">
        <f t="shared" si="105"/>
        <v>15</v>
      </c>
      <c r="CK348" s="2">
        <f>55+IF(抽出データ!BJ348=1,60,0)+IF(抽出データ!BK348=1,25,0)+IF(抽出データ!BM348=1,5,0)+IF(抽出データ!BL348=1,5,0)+IF(抽出データ!BN348=1,5,0)</f>
        <v>115</v>
      </c>
      <c r="CL348" s="2">
        <f>(80+IF(抽出データ!BR348=1,12,0)+IF(SUM(抽出データ!BS348:BV348,抽出データ!CB348)&gt;1,22,IF(SUM(抽出データ!BS348:BV348,抽出データ!CB348)=1,11,0)))</f>
        <v>102</v>
      </c>
      <c r="CM348" s="2">
        <f>80+IF(抽出データ!CH348=1,40,0)+IF(抽出データ!CI348=1,20,0)+IF(抽出データ!CJ348=1,20,0)</f>
        <v>100</v>
      </c>
      <c r="CN348" s="2">
        <f>80+IF(抽出データ!CN348=1,10,0)+IF(抽出データ!CO348=1,5,0)+IF(抽出データ!CP348=1,10,0)+12</f>
        <v>97</v>
      </c>
      <c r="CO348" s="2">
        <f>IF(SUM(抽出データ!CT348:CW348)&gt;0,120,100)</f>
        <v>120</v>
      </c>
      <c r="CQ348" s="2">
        <f t="shared" si="106"/>
        <v>107.3</v>
      </c>
    </row>
    <row r="349" spans="1:95">
      <c r="A349" s="2">
        <v>2000</v>
      </c>
      <c r="B349" s="2">
        <v>200</v>
      </c>
      <c r="C349" s="2">
        <v>5</v>
      </c>
      <c r="D349" s="2">
        <f t="shared" si="90"/>
        <v>40</v>
      </c>
      <c r="E349" s="4" t="s">
        <v>291</v>
      </c>
      <c r="F349" s="2">
        <f>IF(抽出データ!S349-2&lt;0,0,抽出データ!S349-2)</f>
        <v>0</v>
      </c>
      <c r="G349" s="2">
        <f>IF(抽出データ!T349-2&lt;0,0,抽出データ!T349-2)</f>
        <v>1</v>
      </c>
      <c r="H349" s="2">
        <f>IF(抽出データ!U349-2&lt;0,0,抽出データ!U349-2)</f>
        <v>0</v>
      </c>
      <c r="I349" s="2">
        <f>IF(抽出データ!V349-2&lt;0,0,抽出データ!V349-2)</f>
        <v>1</v>
      </c>
      <c r="J349" s="2">
        <f>MIN(2,IF(抽出データ!W349-2&lt;0,0,抽出データ!W349-2))</f>
        <v>0</v>
      </c>
      <c r="K349" s="2">
        <f>IF(抽出データ!X349-2&lt;0,0,抽出データ!X349-2)</f>
        <v>1</v>
      </c>
      <c r="L349" s="2">
        <f>IF(抽出データ!Y349-2&lt;0,0,抽出データ!Y349-2)</f>
        <v>0</v>
      </c>
      <c r="M349" s="2">
        <f>IF(抽出データ!Z349-2&lt;0,0,抽出データ!Z349-2)</f>
        <v>1</v>
      </c>
      <c r="N349" s="2">
        <f>IF(抽出データ!AB349-2&lt;0,0,抽出データ!AB349-2)</f>
        <v>1</v>
      </c>
      <c r="O349" s="2">
        <f>IF(抽出データ!AC349-2&lt;0,0,抽出データ!AC349-2)</f>
        <v>1</v>
      </c>
      <c r="P349" s="2">
        <f>IF(抽出データ!AD349-2&lt;0,0,抽出データ!AD349-2)</f>
        <v>2</v>
      </c>
      <c r="Q349" s="2">
        <f>IF(抽出データ!AE349-2&lt;0,0,抽出データ!AE349-2)</f>
        <v>1</v>
      </c>
      <c r="R349" s="2">
        <f>IF(抽出データ!AF349-2&lt;0,0,抽出データ!AF349-2)</f>
        <v>1</v>
      </c>
      <c r="S349" s="2">
        <f>IF(抽出データ!AG349-2&lt;0,0,抽出データ!AG349-2)</f>
        <v>1</v>
      </c>
      <c r="T349" s="2">
        <f>IF(抽出データ!AH349-2&lt;0,0,抽出データ!AH349-2)</f>
        <v>1</v>
      </c>
      <c r="U349" s="2">
        <f>IF(抽出データ!AI349-2&lt;0,0,抽出データ!AI349-2)</f>
        <v>0</v>
      </c>
      <c r="V349" s="2">
        <f>IF(抽出データ!AJ349-2&lt;0,0,抽出データ!AJ349-2)</f>
        <v>0</v>
      </c>
      <c r="W349" s="2">
        <f>IF(抽出データ!AK349-2&lt;0,0,抽出データ!AK349-2)</f>
        <v>1</v>
      </c>
      <c r="X349" s="2">
        <f>IF(抽出データ!AL349-2&lt;0,0,抽出データ!AL349-2)</f>
        <v>0</v>
      </c>
      <c r="Y349" s="2">
        <f>IF(抽出データ!AM349-2&lt;0,0,抽出データ!AM349-2)</f>
        <v>0</v>
      </c>
      <c r="Z349" s="2">
        <f>IF(抽出データ!AN349-2&lt;0,0,抽出データ!AN349-2)</f>
        <v>0</v>
      </c>
      <c r="AA349" s="2">
        <f>IF(抽出データ!AO349-2&lt;0,0,抽出データ!AO349-2)</f>
        <v>2</v>
      </c>
      <c r="AB349" s="2">
        <f>IF(抽出データ!AP349-2&lt;0,0,抽出データ!AP349-2)</f>
        <v>2</v>
      </c>
      <c r="AC349" s="2">
        <f>IF(抽出データ!AQ349-2&lt;0,0,抽出データ!AQ349-2)</f>
        <v>1</v>
      </c>
      <c r="AD349" s="2">
        <f>IF(抽出データ!AR349-2&lt;=0,1,2)</f>
        <v>1</v>
      </c>
      <c r="AE349" s="2">
        <f>IF(抽出データ!AS349-2&lt;=0,1,2)</f>
        <v>1</v>
      </c>
      <c r="AF349" s="2">
        <f>IF(抽出データ!AT349-2&lt;=0,1,2)</f>
        <v>2</v>
      </c>
      <c r="AG349" s="2">
        <f>IF(抽出データ!AU349-2&lt;=0,1,2)</f>
        <v>1</v>
      </c>
      <c r="AH349" s="2">
        <f>IF(抽出データ!AV349-2&lt;=0,1,2)</f>
        <v>1</v>
      </c>
      <c r="AI349" s="2">
        <f>IF(抽出データ!AW349-2&lt;=0,1,2)</f>
        <v>1</v>
      </c>
      <c r="AJ349" s="2">
        <f>IF(抽出データ!AX349-2&lt;=0,1,2)</f>
        <v>1</v>
      </c>
      <c r="AK349" s="2">
        <f>IF(抽出データ!AY349-2&lt;=0,1,2)</f>
        <v>2</v>
      </c>
      <c r="AL349" s="2">
        <f>IF(抽出データ!AZ349-2&lt;0,0,抽出データ!AZ349-2)</f>
        <v>1</v>
      </c>
      <c r="AM349" s="2">
        <f>IF(抽出データ!BB349-2&lt;0,0,抽出データ!BB349-2)</f>
        <v>1</v>
      </c>
      <c r="AN349" s="2">
        <f>IF(抽出データ!BD349-2&lt;0,0,抽出データ!BD349-2)</f>
        <v>1</v>
      </c>
      <c r="AO349" s="2">
        <f>MIN(2,IF(抽出データ!BE349-2&lt;0,0,抽出データ!BE349-2))</f>
        <v>0</v>
      </c>
      <c r="AP349" s="2">
        <f>IF(抽出データ!BF349-2&lt;0,0,抽出データ!BF349-2)</f>
        <v>0</v>
      </c>
      <c r="AQ349" s="2">
        <f>IF(抽出データ!BG349-2&lt;0,0,抽出データ!BG349-2)</f>
        <v>1</v>
      </c>
      <c r="AR349" s="2">
        <f>IF(抽出データ!BH349-2&lt;0,0,抽出データ!BH349-2)</f>
        <v>1</v>
      </c>
      <c r="AS349" s="2">
        <f t="shared" si="91"/>
        <v>0</v>
      </c>
      <c r="AT349" s="2">
        <f>IF(抽出データ!DB349-2&lt;=0,1,2)</f>
        <v>1</v>
      </c>
      <c r="AU349" s="2">
        <f>IF(抽出データ!DD349-2&lt;0,0,抽出データ!DD349-2)</f>
        <v>1</v>
      </c>
      <c r="AV349" s="2">
        <f>IF(抽出データ!DE349-2&lt;0,0,抽出データ!DE349-2)</f>
        <v>0</v>
      </c>
      <c r="AW349" s="2">
        <f>IF(抽出データ!DF349-2&lt;0,0,IF(抽出データ!DF349&gt;3,2,1))</f>
        <v>1</v>
      </c>
      <c r="AX349" s="2">
        <f>IF(抽出データ!DG349-2&lt;=0,1,2)</f>
        <v>2</v>
      </c>
      <c r="AY349" s="8">
        <v>4</v>
      </c>
      <c r="AZ349" s="2">
        <v>2</v>
      </c>
      <c r="BA349" s="2">
        <v>2</v>
      </c>
      <c r="BB349" s="2">
        <v>0</v>
      </c>
      <c r="BC349" s="2">
        <v>0</v>
      </c>
      <c r="BD349" s="2">
        <v>0</v>
      </c>
      <c r="BE349" s="2">
        <v>0</v>
      </c>
      <c r="BF349" s="2">
        <v>1</v>
      </c>
      <c r="BG349" s="2">
        <v>0</v>
      </c>
      <c r="BH349" s="2">
        <v>0</v>
      </c>
      <c r="BI349" s="4" t="s">
        <v>445</v>
      </c>
      <c r="BJ349" s="2">
        <v>2</v>
      </c>
      <c r="BL349" s="2">
        <v>3</v>
      </c>
      <c r="BO349" s="2">
        <v>3</v>
      </c>
      <c r="BP349" s="2">
        <v>3</v>
      </c>
      <c r="BQ349" s="2">
        <v>4</v>
      </c>
      <c r="BR349" s="2">
        <v>3</v>
      </c>
      <c r="BS349" s="2">
        <v>4</v>
      </c>
      <c r="BT349" s="2">
        <v>3</v>
      </c>
      <c r="BV349" s="2">
        <f t="shared" si="92"/>
        <v>40.5</v>
      </c>
      <c r="BW349" s="2">
        <f t="shared" si="93"/>
        <v>14</v>
      </c>
      <c r="BX349" s="2">
        <f t="shared" si="94"/>
        <v>10</v>
      </c>
      <c r="BY349" s="2">
        <f t="shared" si="95"/>
        <v>12</v>
      </c>
      <c r="BZ349" s="2">
        <f t="shared" si="96"/>
        <v>24</v>
      </c>
      <c r="CA349" s="2">
        <f t="shared" si="97"/>
        <v>7</v>
      </c>
      <c r="CB349" s="2">
        <f t="shared" si="98"/>
        <v>9</v>
      </c>
      <c r="CC349" s="2">
        <f t="shared" si="99"/>
        <v>8</v>
      </c>
      <c r="CD349" s="2">
        <f t="shared" si="100"/>
        <v>15</v>
      </c>
      <c r="CE349" s="2">
        <f t="shared" si="101"/>
        <v>14</v>
      </c>
      <c r="CF349" s="2">
        <f t="shared" si="102"/>
        <v>8</v>
      </c>
      <c r="CG349" s="2">
        <f t="shared" si="103"/>
        <v>11</v>
      </c>
      <c r="CH349" s="2">
        <f t="shared" si="107"/>
        <v>4</v>
      </c>
      <c r="CI349" s="2">
        <f t="shared" si="104"/>
        <v>7</v>
      </c>
      <c r="CJ349" s="2">
        <f t="shared" si="105"/>
        <v>14.5</v>
      </c>
      <c r="CK349" s="2">
        <f>55+IF(抽出データ!BJ349=1,60,0)+IF(抽出データ!BK349=1,25,0)+IF(抽出データ!BM349=1,5,0)+IF(抽出データ!BL349=1,5,0)+IF(抽出データ!BN349=1,5,0)</f>
        <v>60</v>
      </c>
      <c r="CL349" s="2">
        <f>(80+IF(抽出データ!BR349=1,12,0)+IF(SUM(抽出データ!BS349:BV349,抽出データ!CB349)&gt;1,22,IF(SUM(抽出データ!BS349:BV349,抽出データ!CB349)=1,11,0)))</f>
        <v>91</v>
      </c>
      <c r="CM349" s="2">
        <f>80+IF(抽出データ!CH349=1,40,0)+IF(抽出データ!CI349=1,20,0)+IF(抽出データ!CJ349=1,20,0)</f>
        <v>80</v>
      </c>
      <c r="CN349" s="2">
        <f>80+IF(抽出データ!CN349=1,10,0)+IF(抽出データ!CO349=1,5,0)+IF(抽出データ!CP349=1,10,0)+12</f>
        <v>92</v>
      </c>
      <c r="CO349" s="2">
        <f>IF(SUM(抽出データ!CT349:CW349)&gt;0,120,100)</f>
        <v>100</v>
      </c>
      <c r="CQ349" s="2">
        <f t="shared" si="106"/>
        <v>77.5</v>
      </c>
    </row>
    <row r="350" spans="1:95">
      <c r="A350" s="2">
        <v>2000</v>
      </c>
      <c r="B350" s="2">
        <v>5000</v>
      </c>
      <c r="C350" s="2">
        <v>5</v>
      </c>
      <c r="D350" s="2">
        <f t="shared" si="90"/>
        <v>1000</v>
      </c>
      <c r="E350" s="4" t="s">
        <v>293</v>
      </c>
      <c r="F350" s="2">
        <f>IF(抽出データ!S350-2&lt;0,0,抽出データ!S350-2)</f>
        <v>2</v>
      </c>
      <c r="G350" s="2">
        <f>IF(抽出データ!T350-2&lt;0,0,抽出データ!T350-2)</f>
        <v>1</v>
      </c>
      <c r="H350" s="2">
        <f>IF(抽出データ!U350-2&lt;0,0,抽出データ!U350-2)</f>
        <v>1</v>
      </c>
      <c r="I350" s="2">
        <f>IF(抽出データ!V350-2&lt;0,0,抽出データ!V350-2)</f>
        <v>1</v>
      </c>
      <c r="J350" s="2">
        <f>MIN(2,IF(抽出データ!W350-2&lt;0,0,抽出データ!W350-2))</f>
        <v>2</v>
      </c>
      <c r="K350" s="2">
        <f>IF(抽出データ!X350-2&lt;0,0,抽出データ!X350-2)</f>
        <v>1</v>
      </c>
      <c r="L350" s="2">
        <f>IF(抽出データ!Y350-2&lt;0,0,抽出データ!Y350-2)</f>
        <v>1</v>
      </c>
      <c r="M350" s="2">
        <f>IF(抽出データ!Z350-2&lt;0,0,抽出データ!Z350-2)</f>
        <v>1</v>
      </c>
      <c r="N350" s="2">
        <f>IF(抽出データ!AB350-2&lt;0,0,抽出データ!AB350-2)</f>
        <v>1</v>
      </c>
      <c r="O350" s="2">
        <f>IF(抽出データ!AC350-2&lt;0,0,抽出データ!AC350-2)</f>
        <v>1</v>
      </c>
      <c r="P350" s="2">
        <f>IF(抽出データ!AD350-2&lt;0,0,抽出データ!AD350-2)</f>
        <v>1</v>
      </c>
      <c r="Q350" s="2">
        <f>IF(抽出データ!AE350-2&lt;0,0,抽出データ!AE350-2)</f>
        <v>1</v>
      </c>
      <c r="R350" s="2">
        <f>IF(抽出データ!AF350-2&lt;0,0,抽出データ!AF350-2)</f>
        <v>1</v>
      </c>
      <c r="S350" s="2">
        <f>IF(抽出データ!AG350-2&lt;0,0,抽出データ!AG350-2)</f>
        <v>1</v>
      </c>
      <c r="T350" s="2">
        <f>IF(抽出データ!AH350-2&lt;0,0,抽出データ!AH350-2)</f>
        <v>1</v>
      </c>
      <c r="U350" s="2">
        <f>IF(抽出データ!AI350-2&lt;0,0,抽出データ!AI350-2)</f>
        <v>1</v>
      </c>
      <c r="V350" s="2">
        <f>IF(抽出データ!AJ350-2&lt;0,0,抽出データ!AJ350-2)</f>
        <v>1</v>
      </c>
      <c r="W350" s="2">
        <f>IF(抽出データ!AK350-2&lt;0,0,抽出データ!AK350-2)</f>
        <v>1</v>
      </c>
      <c r="X350" s="2">
        <f>IF(抽出データ!AL350-2&lt;0,0,抽出データ!AL350-2)</f>
        <v>1</v>
      </c>
      <c r="Y350" s="2">
        <f>IF(抽出データ!AM350-2&lt;0,0,抽出データ!AM350-2)</f>
        <v>1</v>
      </c>
      <c r="Z350" s="2">
        <f>IF(抽出データ!AN350-2&lt;0,0,抽出データ!AN350-2)</f>
        <v>1</v>
      </c>
      <c r="AA350" s="2">
        <f>IF(抽出データ!AO350-2&lt;0,0,抽出データ!AO350-2)</f>
        <v>1</v>
      </c>
      <c r="AB350" s="2">
        <f>IF(抽出データ!AP350-2&lt;0,0,抽出データ!AP350-2)</f>
        <v>1</v>
      </c>
      <c r="AC350" s="2">
        <f>IF(抽出データ!AQ350-2&lt;0,0,抽出データ!AQ350-2)</f>
        <v>0</v>
      </c>
      <c r="AD350" s="2">
        <f>IF(抽出データ!AR350-2&lt;=0,1,2)</f>
        <v>2</v>
      </c>
      <c r="AE350" s="2">
        <f>IF(抽出データ!AS350-2&lt;=0,1,2)</f>
        <v>2</v>
      </c>
      <c r="AF350" s="2">
        <f>IF(抽出データ!AT350-2&lt;=0,1,2)</f>
        <v>2</v>
      </c>
      <c r="AG350" s="2">
        <f>IF(抽出データ!AU350-2&lt;=0,1,2)</f>
        <v>2</v>
      </c>
      <c r="AH350" s="2">
        <f>IF(抽出データ!AV350-2&lt;=0,1,2)</f>
        <v>2</v>
      </c>
      <c r="AI350" s="2">
        <f>IF(抽出データ!AW350-2&lt;=0,1,2)</f>
        <v>2</v>
      </c>
      <c r="AJ350" s="2">
        <f>IF(抽出データ!AX350-2&lt;=0,1,2)</f>
        <v>2</v>
      </c>
      <c r="AK350" s="2">
        <f>IF(抽出データ!AY350-2&lt;=0,1,2)</f>
        <v>2</v>
      </c>
      <c r="AL350" s="2">
        <f>IF(抽出データ!AZ350-2&lt;0,0,抽出データ!AZ350-2)</f>
        <v>1</v>
      </c>
      <c r="AM350" s="2">
        <f>IF(抽出データ!BB350-2&lt;0,0,抽出データ!BB350-2)</f>
        <v>1</v>
      </c>
      <c r="AN350" s="2">
        <f>IF(抽出データ!BD350-2&lt;0,0,抽出データ!BD350-2)</f>
        <v>2</v>
      </c>
      <c r="AO350" s="2">
        <f>MIN(2,IF(抽出データ!BE350-2&lt;0,0,抽出データ!BE350-2))</f>
        <v>2</v>
      </c>
      <c r="AP350" s="2">
        <f>IF(抽出データ!BF350-2&lt;0,0,抽出データ!BF350-2)</f>
        <v>1</v>
      </c>
      <c r="AQ350" s="2">
        <f>IF(抽出データ!BG350-2&lt;0,0,抽出データ!BG350-2)</f>
        <v>1</v>
      </c>
      <c r="AR350" s="2">
        <f>IF(抽出データ!BH350-2&lt;0,0,抽出データ!BH350-2)</f>
        <v>1</v>
      </c>
      <c r="AS350" s="2">
        <f t="shared" si="91"/>
        <v>0</v>
      </c>
      <c r="AT350" s="2">
        <f>IF(抽出データ!DB350-2&lt;=0,1,2)</f>
        <v>2</v>
      </c>
      <c r="AU350" s="2">
        <f>IF(抽出データ!DD350-2&lt;0,0,抽出データ!DD350-2)</f>
        <v>1</v>
      </c>
      <c r="AV350" s="2">
        <f>IF(抽出データ!DE350-2&lt;0,0,抽出データ!DE350-2)</f>
        <v>1</v>
      </c>
      <c r="AW350" s="2">
        <f>IF(抽出データ!DF350-2&lt;0,0,IF(抽出データ!DF350&gt;3,2,1))</f>
        <v>2</v>
      </c>
      <c r="AX350" s="2">
        <f>IF(抽出データ!DG350-2&lt;=0,1,2)</f>
        <v>2</v>
      </c>
      <c r="AY350" s="8">
        <v>5</v>
      </c>
      <c r="AZ350" s="2">
        <v>4</v>
      </c>
      <c r="BA350" s="2">
        <v>2</v>
      </c>
      <c r="BB350" s="2">
        <v>1</v>
      </c>
      <c r="BC350" s="2">
        <v>0</v>
      </c>
      <c r="BD350" s="2">
        <v>1</v>
      </c>
      <c r="BE350" s="2">
        <v>0</v>
      </c>
      <c r="BF350" s="2">
        <v>0</v>
      </c>
      <c r="BG350" s="2">
        <v>0</v>
      </c>
      <c r="BH350" s="2">
        <v>0</v>
      </c>
      <c r="BI350" s="4" t="s">
        <v>445</v>
      </c>
      <c r="BJ350" s="2">
        <v>1</v>
      </c>
      <c r="BK350" s="2">
        <v>90</v>
      </c>
      <c r="BL350" s="2">
        <v>1</v>
      </c>
      <c r="BM350" s="2">
        <v>8000</v>
      </c>
      <c r="BO350" s="2">
        <v>5</v>
      </c>
      <c r="BP350" s="2">
        <v>6</v>
      </c>
      <c r="BQ350" s="2">
        <v>6</v>
      </c>
      <c r="BR350" s="2">
        <v>2</v>
      </c>
      <c r="BS350" s="2">
        <v>2</v>
      </c>
      <c r="BT350" s="2">
        <v>2</v>
      </c>
      <c r="BV350" s="2">
        <f t="shared" si="92"/>
        <v>60.5</v>
      </c>
      <c r="BW350" s="2">
        <f t="shared" si="93"/>
        <v>25</v>
      </c>
      <c r="BX350" s="2">
        <f t="shared" si="94"/>
        <v>10</v>
      </c>
      <c r="BY350" s="2">
        <f t="shared" si="95"/>
        <v>21</v>
      </c>
      <c r="BZ350" s="2">
        <f t="shared" si="96"/>
        <v>32</v>
      </c>
      <c r="CA350" s="2">
        <f t="shared" si="97"/>
        <v>12</v>
      </c>
      <c r="CB350" s="2">
        <f t="shared" si="98"/>
        <v>12</v>
      </c>
      <c r="CC350" s="2">
        <f t="shared" si="99"/>
        <v>11</v>
      </c>
      <c r="CD350" s="2">
        <f t="shared" si="100"/>
        <v>25</v>
      </c>
      <c r="CE350" s="2">
        <f t="shared" si="101"/>
        <v>16</v>
      </c>
      <c r="CF350" s="2">
        <f t="shared" si="102"/>
        <v>11</v>
      </c>
      <c r="CG350" s="2">
        <f t="shared" si="103"/>
        <v>16</v>
      </c>
      <c r="CH350" s="2">
        <f t="shared" si="107"/>
        <v>7</v>
      </c>
      <c r="CI350" s="2">
        <f t="shared" si="104"/>
        <v>11</v>
      </c>
      <c r="CJ350" s="2">
        <f t="shared" si="105"/>
        <v>21.5</v>
      </c>
      <c r="CK350" s="2">
        <f>55+IF(抽出データ!BJ350=1,60,0)+IF(抽出データ!BK350=1,25,0)+IF(抽出データ!BM350=1,5,0)+IF(抽出データ!BL350=1,5,0)+IF(抽出データ!BN350=1,5,0)</f>
        <v>80</v>
      </c>
      <c r="CL350" s="2">
        <f>(80+IF(抽出データ!BR350=1,12,0)+IF(SUM(抽出データ!BS350:BV350,抽出データ!CB350)&gt;1,22,IF(SUM(抽出データ!BS350:BV350,抽出データ!CB350)=1,11,0)))</f>
        <v>114</v>
      </c>
      <c r="CM350" s="2">
        <f>80+IF(抽出データ!CH350=1,40,0)+IF(抽出データ!CI350=1,20,0)+IF(抽出データ!CJ350=1,20,0)</f>
        <v>120</v>
      </c>
      <c r="CN350" s="2">
        <f>80+IF(抽出データ!CN350=1,10,0)+IF(抽出データ!CO350=1,5,0)+IF(抽出データ!CP350=1,10,0)+12</f>
        <v>97</v>
      </c>
      <c r="CO350" s="2">
        <f>IF(SUM(抽出データ!CT350:CW350)&gt;0,120,100)</f>
        <v>120</v>
      </c>
      <c r="CQ350" s="2">
        <f t="shared" si="106"/>
        <v>99.899999999999991</v>
      </c>
    </row>
    <row r="351" spans="1:95">
      <c r="A351" s="2">
        <v>2014</v>
      </c>
      <c r="B351" s="2">
        <v>1000</v>
      </c>
      <c r="C351" s="2">
        <v>3</v>
      </c>
      <c r="D351" s="2">
        <f t="shared" si="90"/>
        <v>333.33333333333331</v>
      </c>
      <c r="E351" s="4" t="s">
        <v>294</v>
      </c>
      <c r="F351" s="2">
        <f>IF(抽出データ!S351-2&lt;0,0,抽出データ!S351-2)</f>
        <v>2</v>
      </c>
      <c r="G351" s="2">
        <f>IF(抽出データ!T351-2&lt;0,0,抽出データ!T351-2)</f>
        <v>1</v>
      </c>
      <c r="H351" s="2">
        <f>IF(抽出データ!U351-2&lt;0,0,抽出データ!U351-2)</f>
        <v>1</v>
      </c>
      <c r="I351" s="2">
        <f>IF(抽出データ!V351-2&lt;0,0,抽出データ!V351-2)</f>
        <v>1</v>
      </c>
      <c r="J351" s="2">
        <f>MIN(2,IF(抽出データ!W351-2&lt;0,0,抽出データ!W351-2))</f>
        <v>1</v>
      </c>
      <c r="K351" s="2">
        <f>IF(抽出データ!X351-2&lt;0,0,抽出データ!X351-2)</f>
        <v>1</v>
      </c>
      <c r="L351" s="2">
        <f>IF(抽出データ!Y351-2&lt;0,0,抽出データ!Y351-2)</f>
        <v>1</v>
      </c>
      <c r="M351" s="2">
        <f>IF(抽出データ!Z351-2&lt;0,0,抽出データ!Z351-2)</f>
        <v>1</v>
      </c>
      <c r="N351" s="2">
        <f>IF(抽出データ!AB351-2&lt;0,0,抽出データ!AB351-2)</f>
        <v>2</v>
      </c>
      <c r="O351" s="2">
        <f>IF(抽出データ!AC351-2&lt;0,0,抽出データ!AC351-2)</f>
        <v>1</v>
      </c>
      <c r="P351" s="2">
        <f>IF(抽出データ!AD351-2&lt;0,0,抽出データ!AD351-2)</f>
        <v>1</v>
      </c>
      <c r="Q351" s="2">
        <f>IF(抽出データ!AE351-2&lt;0,0,抽出データ!AE351-2)</f>
        <v>1</v>
      </c>
      <c r="R351" s="2">
        <f>IF(抽出データ!AF351-2&lt;0,0,抽出データ!AF351-2)</f>
        <v>1</v>
      </c>
      <c r="S351" s="2">
        <f>IF(抽出データ!AG351-2&lt;0,0,抽出データ!AG351-2)</f>
        <v>1</v>
      </c>
      <c r="T351" s="2">
        <f>IF(抽出データ!AH351-2&lt;0,0,抽出データ!AH351-2)</f>
        <v>1</v>
      </c>
      <c r="U351" s="2">
        <f>IF(抽出データ!AI351-2&lt;0,0,抽出データ!AI351-2)</f>
        <v>1</v>
      </c>
      <c r="V351" s="2">
        <f>IF(抽出データ!AJ351-2&lt;0,0,抽出データ!AJ351-2)</f>
        <v>1</v>
      </c>
      <c r="W351" s="2">
        <f>IF(抽出データ!AK351-2&lt;0,0,抽出データ!AK351-2)</f>
        <v>1</v>
      </c>
      <c r="X351" s="2">
        <f>IF(抽出データ!AL351-2&lt;0,0,抽出データ!AL351-2)</f>
        <v>1</v>
      </c>
      <c r="Y351" s="2">
        <f>IF(抽出データ!AM351-2&lt;0,0,抽出データ!AM351-2)</f>
        <v>1</v>
      </c>
      <c r="Z351" s="2">
        <f>IF(抽出データ!AN351-2&lt;0,0,抽出データ!AN351-2)</f>
        <v>1</v>
      </c>
      <c r="AA351" s="2">
        <f>IF(抽出データ!AO351-2&lt;0,0,抽出データ!AO351-2)</f>
        <v>2</v>
      </c>
      <c r="AB351" s="2">
        <f>IF(抽出データ!AP351-2&lt;0,0,抽出データ!AP351-2)</f>
        <v>1</v>
      </c>
      <c r="AC351" s="2">
        <f>IF(抽出データ!AQ351-2&lt;0,0,抽出データ!AQ351-2)</f>
        <v>1</v>
      </c>
      <c r="AD351" s="2">
        <f>IF(抽出データ!AR351-2&lt;=0,1,2)</f>
        <v>2</v>
      </c>
      <c r="AE351" s="2">
        <f>IF(抽出データ!AS351-2&lt;=0,1,2)</f>
        <v>2</v>
      </c>
      <c r="AF351" s="2">
        <f>IF(抽出データ!AT351-2&lt;=0,1,2)</f>
        <v>2</v>
      </c>
      <c r="AG351" s="2">
        <f>IF(抽出データ!AU351-2&lt;=0,1,2)</f>
        <v>2</v>
      </c>
      <c r="AH351" s="2">
        <f>IF(抽出データ!AV351-2&lt;=0,1,2)</f>
        <v>2</v>
      </c>
      <c r="AI351" s="2">
        <f>IF(抽出データ!AW351-2&lt;=0,1,2)</f>
        <v>2</v>
      </c>
      <c r="AJ351" s="2">
        <f>IF(抽出データ!AX351-2&lt;=0,1,2)</f>
        <v>1</v>
      </c>
      <c r="AK351" s="2">
        <f>IF(抽出データ!AY351-2&lt;=0,1,2)</f>
        <v>1</v>
      </c>
      <c r="AL351" s="2">
        <f>IF(抽出データ!AZ351-2&lt;0,0,抽出データ!AZ351-2)</f>
        <v>2</v>
      </c>
      <c r="AM351" s="2">
        <f>IF(抽出データ!BB351-2&lt;0,0,抽出データ!BB351-2)</f>
        <v>2</v>
      </c>
      <c r="AN351" s="2">
        <f>IF(抽出データ!BD351-2&lt;0,0,抽出データ!BD351-2)</f>
        <v>2</v>
      </c>
      <c r="AO351" s="2">
        <f>MIN(2,IF(抽出データ!BE351-2&lt;0,0,抽出データ!BE351-2))</f>
        <v>1</v>
      </c>
      <c r="AP351" s="2">
        <f>IF(抽出データ!BF351-2&lt;0,0,抽出データ!BF351-2)</f>
        <v>0</v>
      </c>
      <c r="AQ351" s="2">
        <f>IF(抽出データ!BG351-2&lt;0,0,抽出データ!BG351-2)</f>
        <v>2</v>
      </c>
      <c r="AR351" s="2">
        <f>IF(抽出データ!BH351-2&lt;0,0,抽出データ!BH351-2)</f>
        <v>1</v>
      </c>
      <c r="AS351" s="2">
        <f t="shared" si="91"/>
        <v>1</v>
      </c>
      <c r="AT351" s="2">
        <f>IF(抽出データ!DB351-2&lt;=0,1,2)</f>
        <v>1</v>
      </c>
      <c r="AU351" s="2">
        <f>IF(抽出データ!DD351-2&lt;0,0,抽出データ!DD351-2)</f>
        <v>1</v>
      </c>
      <c r="AV351" s="2">
        <f>IF(抽出データ!DE351-2&lt;0,0,抽出データ!DE351-2)</f>
        <v>2</v>
      </c>
      <c r="AW351" s="2">
        <f>IF(抽出データ!DF351-2&lt;0,0,IF(抽出データ!DF351&gt;3,2,1))</f>
        <v>1</v>
      </c>
      <c r="AX351" s="2">
        <f>IF(抽出データ!DG351-2&lt;=0,1,2)</f>
        <v>2</v>
      </c>
      <c r="AY351" s="8">
        <v>4</v>
      </c>
      <c r="AZ351" s="2">
        <v>3</v>
      </c>
      <c r="BA351" s="2">
        <v>3</v>
      </c>
      <c r="BI351" s="4" t="s">
        <v>445</v>
      </c>
      <c r="BJ351" s="2">
        <v>1</v>
      </c>
      <c r="BK351" s="2">
        <v>90</v>
      </c>
      <c r="BL351" s="2">
        <v>2</v>
      </c>
      <c r="BN351" s="2">
        <v>10000</v>
      </c>
      <c r="BO351" s="2">
        <v>4</v>
      </c>
      <c r="BP351" s="2">
        <v>4</v>
      </c>
      <c r="BQ351" s="2">
        <v>4</v>
      </c>
      <c r="BR351" s="2">
        <v>4</v>
      </c>
      <c r="BS351" s="2">
        <v>4</v>
      </c>
      <c r="BT351" s="2">
        <v>4</v>
      </c>
      <c r="BV351" s="2">
        <f t="shared" si="92"/>
        <v>66.5</v>
      </c>
      <c r="BW351" s="2">
        <f t="shared" si="93"/>
        <v>25</v>
      </c>
      <c r="BX351" s="2">
        <f t="shared" si="94"/>
        <v>12</v>
      </c>
      <c r="BY351" s="2">
        <f t="shared" si="95"/>
        <v>18</v>
      </c>
      <c r="BZ351" s="2">
        <f t="shared" si="96"/>
        <v>32</v>
      </c>
      <c r="CA351" s="2">
        <f t="shared" si="97"/>
        <v>13</v>
      </c>
      <c r="CB351" s="2">
        <f t="shared" si="98"/>
        <v>12</v>
      </c>
      <c r="CC351" s="2">
        <f t="shared" si="99"/>
        <v>12</v>
      </c>
      <c r="CD351" s="2">
        <f t="shared" si="100"/>
        <v>23</v>
      </c>
      <c r="CE351" s="2">
        <f t="shared" si="101"/>
        <v>18</v>
      </c>
      <c r="CF351" s="2">
        <f t="shared" si="102"/>
        <v>12</v>
      </c>
      <c r="CG351" s="2">
        <f t="shared" si="103"/>
        <v>17</v>
      </c>
      <c r="CH351" s="2">
        <f t="shared" si="107"/>
        <v>7</v>
      </c>
      <c r="CI351" s="2">
        <f t="shared" si="104"/>
        <v>11</v>
      </c>
      <c r="CJ351" s="2">
        <f t="shared" si="105"/>
        <v>29</v>
      </c>
      <c r="CK351" s="2">
        <f>55+IF(抽出データ!BJ351=1,60,0)+IF(抽出データ!BK351=1,25,0)+IF(抽出データ!BM351=1,5,0)+IF(抽出データ!BL351=1,5,0)+IF(抽出データ!BN351=1,5,0)</f>
        <v>120</v>
      </c>
      <c r="CL351" s="2">
        <f>(80+IF(抽出データ!BR351=1,12,0)+IF(SUM(抽出データ!BS351:BV351,抽出データ!CB351)&gt;1,22,IF(SUM(抽出データ!BS351:BV351,抽出データ!CB351)=1,11,0)))</f>
        <v>92</v>
      </c>
      <c r="CM351" s="2">
        <f>80+IF(抽出データ!CH351=1,40,0)+IF(抽出データ!CI351=1,20,0)+IF(抽出データ!CJ351=1,20,0)</f>
        <v>80</v>
      </c>
      <c r="CN351" s="2">
        <f>80+IF(抽出データ!CN351=1,10,0)+IF(抽出データ!CO351=1,5,0)+IF(抽出データ!CP351=1,10,0)+12</f>
        <v>92</v>
      </c>
      <c r="CO351" s="2">
        <f>IF(SUM(抽出データ!CT351:CW351)&gt;0,120,100)</f>
        <v>100</v>
      </c>
      <c r="CQ351" s="2">
        <f t="shared" si="106"/>
        <v>101.8</v>
      </c>
    </row>
    <row r="352" spans="1:95">
      <c r="A352" s="2">
        <v>1988</v>
      </c>
      <c r="B352" s="2">
        <v>100000</v>
      </c>
      <c r="C352" s="2">
        <v>7</v>
      </c>
      <c r="D352" s="2">
        <f t="shared" si="90"/>
        <v>14285.714285714286</v>
      </c>
      <c r="E352" s="4" t="s">
        <v>295</v>
      </c>
      <c r="F352" s="2">
        <f>IF(抽出データ!S352-2&lt;0,0,抽出データ!S352-2)</f>
        <v>0</v>
      </c>
      <c r="G352" s="2">
        <f>IF(抽出データ!T352-2&lt;0,0,抽出データ!T352-2)</f>
        <v>0</v>
      </c>
      <c r="H352" s="2">
        <f>IF(抽出データ!U352-2&lt;0,0,抽出データ!U352-2)</f>
        <v>0</v>
      </c>
      <c r="I352" s="2">
        <f>IF(抽出データ!V352-2&lt;0,0,抽出データ!V352-2)</f>
        <v>0</v>
      </c>
      <c r="J352" s="2">
        <f>MIN(2,IF(抽出データ!W352-2&lt;0,0,抽出データ!W352-2))</f>
        <v>0</v>
      </c>
      <c r="K352" s="2">
        <f>IF(抽出データ!X352-2&lt;0,0,抽出データ!X352-2)</f>
        <v>0</v>
      </c>
      <c r="L352" s="2">
        <f>IF(抽出データ!Y352-2&lt;0,0,抽出データ!Y352-2)</f>
        <v>0</v>
      </c>
      <c r="M352" s="2">
        <f>IF(抽出データ!Z352-2&lt;0,0,抽出データ!Z352-2)</f>
        <v>2</v>
      </c>
      <c r="N352" s="2">
        <f>IF(抽出データ!AB352-2&lt;0,0,抽出データ!AB352-2)</f>
        <v>2</v>
      </c>
      <c r="O352" s="2">
        <f>IF(抽出データ!AC352-2&lt;0,0,抽出データ!AC352-2)</f>
        <v>0</v>
      </c>
      <c r="P352" s="2">
        <f>IF(抽出データ!AD352-2&lt;0,0,抽出データ!AD352-2)</f>
        <v>0</v>
      </c>
      <c r="Q352" s="2">
        <f>IF(抽出データ!AE352-2&lt;0,0,抽出データ!AE352-2)</f>
        <v>0</v>
      </c>
      <c r="R352" s="2">
        <f>IF(抽出データ!AF352-2&lt;0,0,抽出データ!AF352-2)</f>
        <v>0</v>
      </c>
      <c r="S352" s="2">
        <f>IF(抽出データ!AG352-2&lt;0,0,抽出データ!AG352-2)</f>
        <v>1</v>
      </c>
      <c r="T352" s="2">
        <f>IF(抽出データ!AH352-2&lt;0,0,抽出データ!AH352-2)</f>
        <v>1</v>
      </c>
      <c r="U352" s="2">
        <f>IF(抽出データ!AI352-2&lt;0,0,抽出データ!AI352-2)</f>
        <v>0</v>
      </c>
      <c r="V352" s="2">
        <f>IF(抽出データ!AJ352-2&lt;0,0,抽出データ!AJ352-2)</f>
        <v>1</v>
      </c>
      <c r="W352" s="2">
        <f>IF(抽出データ!AK352-2&lt;0,0,抽出データ!AK352-2)</f>
        <v>1</v>
      </c>
      <c r="X352" s="2">
        <f>IF(抽出データ!AL352-2&lt;0,0,抽出データ!AL352-2)</f>
        <v>1</v>
      </c>
      <c r="Y352" s="2">
        <f>IF(抽出データ!AM352-2&lt;0,0,抽出データ!AM352-2)</f>
        <v>0</v>
      </c>
      <c r="Z352" s="2">
        <f>IF(抽出データ!AN352-2&lt;0,0,抽出データ!AN352-2)</f>
        <v>0</v>
      </c>
      <c r="AA352" s="2">
        <f>IF(抽出データ!AO352-2&lt;0,0,抽出データ!AO352-2)</f>
        <v>1</v>
      </c>
      <c r="AB352" s="2">
        <f>IF(抽出データ!AP352-2&lt;0,0,抽出データ!AP352-2)</f>
        <v>0</v>
      </c>
      <c r="AC352" s="2">
        <f>IF(抽出データ!AQ352-2&lt;0,0,抽出データ!AQ352-2)</f>
        <v>1</v>
      </c>
      <c r="AD352" s="2">
        <f>IF(抽出データ!AR352-2&lt;=0,1,2)</f>
        <v>2</v>
      </c>
      <c r="AE352" s="2">
        <f>IF(抽出データ!AS352-2&lt;=0,1,2)</f>
        <v>2</v>
      </c>
      <c r="AF352" s="2">
        <f>IF(抽出データ!AT352-2&lt;=0,1,2)</f>
        <v>2</v>
      </c>
      <c r="AG352" s="2">
        <f>IF(抽出データ!AU352-2&lt;=0,1,2)</f>
        <v>1</v>
      </c>
      <c r="AH352" s="2">
        <f>IF(抽出データ!AV352-2&lt;=0,1,2)</f>
        <v>2</v>
      </c>
      <c r="AI352" s="2">
        <f>IF(抽出データ!AW352-2&lt;=0,1,2)</f>
        <v>2</v>
      </c>
      <c r="AJ352" s="2">
        <f>IF(抽出データ!AX352-2&lt;=0,1,2)</f>
        <v>1</v>
      </c>
      <c r="AK352" s="2">
        <f>IF(抽出データ!AY352-2&lt;=0,1,2)</f>
        <v>1</v>
      </c>
      <c r="AL352" s="2">
        <f>IF(抽出データ!AZ352-2&lt;0,0,抽出データ!AZ352-2)</f>
        <v>1</v>
      </c>
      <c r="AM352" s="2">
        <f>IF(抽出データ!BB352-2&lt;0,0,抽出データ!BB352-2)</f>
        <v>0</v>
      </c>
      <c r="AN352" s="2">
        <f>IF(抽出データ!BD352-2&lt;0,0,抽出データ!BD352-2)</f>
        <v>0</v>
      </c>
      <c r="AO352" s="2">
        <f>MIN(2,IF(抽出データ!BE352-2&lt;0,0,抽出データ!BE352-2))</f>
        <v>0</v>
      </c>
      <c r="AP352" s="2">
        <f>IF(抽出データ!BF352-2&lt;0,0,抽出データ!BF352-2)</f>
        <v>0</v>
      </c>
      <c r="AQ352" s="2">
        <f>IF(抽出データ!BG352-2&lt;0,0,抽出データ!BG352-2)</f>
        <v>0</v>
      </c>
      <c r="AR352" s="2">
        <f>IF(抽出データ!BH352-2&lt;0,0,抽出データ!BH352-2)</f>
        <v>1</v>
      </c>
      <c r="AS352" s="2">
        <f t="shared" si="91"/>
        <v>0</v>
      </c>
      <c r="AT352" s="2">
        <f>IF(抽出データ!DB352-2&lt;=0,1,2)</f>
        <v>1</v>
      </c>
      <c r="AU352" s="2">
        <f>IF(抽出データ!DD352-2&lt;0,0,抽出データ!DD352-2)</f>
        <v>0</v>
      </c>
      <c r="AV352" s="2">
        <f>IF(抽出データ!DE352-2&lt;0,0,抽出データ!DE352-2)</f>
        <v>1</v>
      </c>
      <c r="AW352" s="2">
        <f>IF(抽出データ!DF352-2&lt;0,0,IF(抽出データ!DF352&gt;3,2,1))</f>
        <v>1</v>
      </c>
      <c r="AX352" s="2">
        <f>IF(抽出データ!DG352-2&lt;=0,1,2)</f>
        <v>1</v>
      </c>
      <c r="AY352" s="8">
        <v>2</v>
      </c>
      <c r="AZ352" s="2">
        <v>2</v>
      </c>
      <c r="BA352" s="2">
        <v>2</v>
      </c>
      <c r="BB352" s="2">
        <v>0</v>
      </c>
      <c r="BC352" s="2">
        <v>1</v>
      </c>
      <c r="BD352" s="2">
        <v>0</v>
      </c>
      <c r="BE352" s="2">
        <v>0</v>
      </c>
      <c r="BF352" s="2">
        <v>0</v>
      </c>
      <c r="BG352" s="2">
        <v>0</v>
      </c>
      <c r="BH352" s="2">
        <v>0</v>
      </c>
      <c r="BI352" s="4" t="s">
        <v>445</v>
      </c>
      <c r="BJ352" s="2">
        <v>2</v>
      </c>
      <c r="BL352" s="2">
        <v>3</v>
      </c>
      <c r="BO352" s="2">
        <v>3</v>
      </c>
      <c r="BP352" s="2">
        <v>3</v>
      </c>
      <c r="BQ352" s="2">
        <v>5</v>
      </c>
      <c r="BR352" s="2">
        <v>3</v>
      </c>
      <c r="BS352" s="2">
        <v>2</v>
      </c>
      <c r="BT352" s="2">
        <v>2</v>
      </c>
      <c r="BV352" s="2">
        <f t="shared" si="92"/>
        <v>32.5</v>
      </c>
      <c r="BW352" s="2">
        <f t="shared" si="93"/>
        <v>11</v>
      </c>
      <c r="BX352" s="2">
        <f t="shared" si="94"/>
        <v>10</v>
      </c>
      <c r="BY352" s="2">
        <f t="shared" si="95"/>
        <v>8</v>
      </c>
      <c r="BZ352" s="2">
        <f t="shared" si="96"/>
        <v>16</v>
      </c>
      <c r="CA352" s="2">
        <f t="shared" si="97"/>
        <v>8</v>
      </c>
      <c r="CB352" s="2">
        <f t="shared" si="98"/>
        <v>4</v>
      </c>
      <c r="CC352" s="2">
        <f t="shared" si="99"/>
        <v>6</v>
      </c>
      <c r="CD352" s="2">
        <f t="shared" si="100"/>
        <v>14</v>
      </c>
      <c r="CE352" s="2">
        <f t="shared" si="101"/>
        <v>12</v>
      </c>
      <c r="CF352" s="2">
        <f t="shared" si="102"/>
        <v>8</v>
      </c>
      <c r="CG352" s="2">
        <f t="shared" si="103"/>
        <v>8</v>
      </c>
      <c r="CH352" s="2">
        <f t="shared" si="107"/>
        <v>4</v>
      </c>
      <c r="CI352" s="2">
        <f t="shared" si="104"/>
        <v>4</v>
      </c>
      <c r="CJ352" s="2">
        <f t="shared" si="105"/>
        <v>12.5</v>
      </c>
      <c r="CK352" s="2">
        <f>55+IF(抽出データ!BJ352=1,60,0)+IF(抽出データ!BK352=1,25,0)+IF(抽出データ!BM352=1,5,0)+IF(抽出データ!BL352=1,5,0)+IF(抽出データ!BN352=1,5,0)</f>
        <v>80</v>
      </c>
      <c r="CL352" s="2">
        <f>(80+IF(抽出データ!BR352=1,12,0)+IF(SUM(抽出データ!BS352:BV352,抽出データ!CB352)&gt;1,22,IF(SUM(抽出データ!BS352:BV352,抽出データ!CB352)=1,11,0)))</f>
        <v>102</v>
      </c>
      <c r="CM352" s="2">
        <f>80+IF(抽出データ!CH352=1,40,0)+IF(抽出データ!CI352=1,20,0)+IF(抽出データ!CJ352=1,20,0)</f>
        <v>100</v>
      </c>
      <c r="CN352" s="2">
        <f>80+IF(抽出データ!CN352=1,10,0)+IF(抽出データ!CO352=1,5,0)+IF(抽出データ!CP352=1,10,0)+12</f>
        <v>107</v>
      </c>
      <c r="CO352" s="2">
        <f>IF(SUM(抽出データ!CT352:CW352)&gt;0,120,100)</f>
        <v>120</v>
      </c>
      <c r="CQ352" s="2">
        <f t="shared" si="106"/>
        <v>94.3</v>
      </c>
    </row>
    <row r="353" spans="1:95">
      <c r="A353" s="2">
        <v>1987</v>
      </c>
      <c r="B353" s="2">
        <v>3000</v>
      </c>
      <c r="C353" s="2">
        <v>5</v>
      </c>
      <c r="D353" s="2">
        <f t="shared" si="90"/>
        <v>600</v>
      </c>
      <c r="E353" s="4" t="s">
        <v>296</v>
      </c>
      <c r="F353" s="2">
        <f>IF(抽出データ!S353-2&lt;0,0,抽出データ!S353-2)</f>
        <v>0</v>
      </c>
      <c r="G353" s="2">
        <f>IF(抽出データ!T353-2&lt;0,0,抽出データ!T353-2)</f>
        <v>1</v>
      </c>
      <c r="H353" s="2">
        <f>IF(抽出データ!U353-2&lt;0,0,抽出データ!U353-2)</f>
        <v>1</v>
      </c>
      <c r="I353" s="2">
        <f>IF(抽出データ!V353-2&lt;0,0,抽出データ!V353-2)</f>
        <v>0</v>
      </c>
      <c r="J353" s="2">
        <f>MIN(2,IF(抽出データ!W353-2&lt;0,0,抽出データ!W353-2))</f>
        <v>1</v>
      </c>
      <c r="K353" s="2">
        <f>IF(抽出データ!X353-2&lt;0,0,抽出データ!X353-2)</f>
        <v>2</v>
      </c>
      <c r="L353" s="2">
        <f>IF(抽出データ!Y353-2&lt;0,0,抽出データ!Y353-2)</f>
        <v>1</v>
      </c>
      <c r="M353" s="2">
        <f>IF(抽出データ!Z353-2&lt;0,0,抽出データ!Z353-2)</f>
        <v>0</v>
      </c>
      <c r="N353" s="2">
        <f>IF(抽出データ!AB353-2&lt;0,0,抽出データ!AB353-2)</f>
        <v>2</v>
      </c>
      <c r="O353" s="2">
        <f>IF(抽出データ!AC353-2&lt;0,0,抽出データ!AC353-2)</f>
        <v>1</v>
      </c>
      <c r="P353" s="2">
        <f>IF(抽出データ!AD353-2&lt;0,0,抽出データ!AD353-2)</f>
        <v>1</v>
      </c>
      <c r="Q353" s="2">
        <f>IF(抽出データ!AE353-2&lt;0,0,抽出データ!AE353-2)</f>
        <v>1</v>
      </c>
      <c r="R353" s="2">
        <f>IF(抽出データ!AF353-2&lt;0,0,抽出データ!AF353-2)</f>
        <v>0</v>
      </c>
      <c r="S353" s="2">
        <f>IF(抽出データ!AG353-2&lt;0,0,抽出データ!AG353-2)</f>
        <v>1</v>
      </c>
      <c r="T353" s="2">
        <f>IF(抽出データ!AH353-2&lt;0,0,抽出データ!AH353-2)</f>
        <v>2</v>
      </c>
      <c r="U353" s="2">
        <f>IF(抽出データ!AI353-2&lt;0,0,抽出データ!AI353-2)</f>
        <v>2</v>
      </c>
      <c r="V353" s="2">
        <f>IF(抽出データ!AJ353-2&lt;0,0,抽出データ!AJ353-2)</f>
        <v>1</v>
      </c>
      <c r="W353" s="2">
        <f>IF(抽出データ!AK353-2&lt;0,0,抽出データ!AK353-2)</f>
        <v>2</v>
      </c>
      <c r="X353" s="2">
        <f>IF(抽出データ!AL353-2&lt;0,0,抽出データ!AL353-2)</f>
        <v>1</v>
      </c>
      <c r="Y353" s="2">
        <f>IF(抽出データ!AM353-2&lt;0,0,抽出データ!AM353-2)</f>
        <v>0</v>
      </c>
      <c r="Z353" s="2">
        <f>IF(抽出データ!AN353-2&lt;0,0,抽出データ!AN353-2)</f>
        <v>0</v>
      </c>
      <c r="AA353" s="2">
        <f>IF(抽出データ!AO353-2&lt;0,0,抽出データ!AO353-2)</f>
        <v>1</v>
      </c>
      <c r="AB353" s="2">
        <f>IF(抽出データ!AP353-2&lt;0,0,抽出データ!AP353-2)</f>
        <v>1</v>
      </c>
      <c r="AC353" s="2">
        <f>IF(抽出データ!AQ353-2&lt;0,0,抽出データ!AQ353-2)</f>
        <v>1</v>
      </c>
      <c r="AD353" s="2">
        <f>IF(抽出データ!AR353-2&lt;=0,1,2)</f>
        <v>2</v>
      </c>
      <c r="AE353" s="2">
        <f>IF(抽出データ!AS353-2&lt;=0,1,2)</f>
        <v>2</v>
      </c>
      <c r="AF353" s="2">
        <f>IF(抽出データ!AT353-2&lt;=0,1,2)</f>
        <v>2</v>
      </c>
      <c r="AG353" s="2">
        <f>IF(抽出データ!AU353-2&lt;=0,1,2)</f>
        <v>2</v>
      </c>
      <c r="AH353" s="2">
        <f>IF(抽出データ!AV353-2&lt;=0,1,2)</f>
        <v>2</v>
      </c>
      <c r="AI353" s="2">
        <f>IF(抽出データ!AW353-2&lt;=0,1,2)</f>
        <v>1</v>
      </c>
      <c r="AJ353" s="2">
        <f>IF(抽出データ!AX353-2&lt;=0,1,2)</f>
        <v>1</v>
      </c>
      <c r="AK353" s="2">
        <f>IF(抽出データ!AY353-2&lt;=0,1,2)</f>
        <v>2</v>
      </c>
      <c r="AL353" s="2">
        <f>IF(抽出データ!AZ353-2&lt;0,0,抽出データ!AZ353-2)</f>
        <v>0</v>
      </c>
      <c r="AM353" s="2">
        <f>IF(抽出データ!BB353-2&lt;0,0,抽出データ!BB353-2)</f>
        <v>1</v>
      </c>
      <c r="AN353" s="2">
        <f>IF(抽出データ!BD353-2&lt;0,0,抽出データ!BD353-2)</f>
        <v>2</v>
      </c>
      <c r="AO353" s="2">
        <f>MIN(2,IF(抽出データ!BE353-2&lt;0,0,抽出データ!BE353-2))</f>
        <v>1</v>
      </c>
      <c r="AP353" s="2">
        <f>IF(抽出データ!BF353-2&lt;0,0,抽出データ!BF353-2)</f>
        <v>1</v>
      </c>
      <c r="AQ353" s="2">
        <f>IF(抽出データ!BG353-2&lt;0,0,抽出データ!BG353-2)</f>
        <v>0</v>
      </c>
      <c r="AR353" s="2">
        <f>IF(抽出データ!BH353-2&lt;0,0,抽出データ!BH353-2)</f>
        <v>2</v>
      </c>
      <c r="AS353" s="2">
        <f t="shared" si="91"/>
        <v>0</v>
      </c>
      <c r="AT353" s="2">
        <f>IF(抽出データ!DB353-2&lt;=0,1,2)</f>
        <v>2</v>
      </c>
      <c r="AU353" s="2">
        <f>IF(抽出データ!DD353-2&lt;0,0,抽出データ!DD353-2)</f>
        <v>0</v>
      </c>
      <c r="AV353" s="2">
        <f>IF(抽出データ!DE353-2&lt;0,0,抽出データ!DE353-2)</f>
        <v>2</v>
      </c>
      <c r="AW353" s="2">
        <f>IF(抽出データ!DF353-2&lt;0,0,IF(抽出データ!DF353&gt;3,2,1))</f>
        <v>2</v>
      </c>
      <c r="AX353" s="2">
        <f>IF(抽出データ!DG353-2&lt;=0,1,2)</f>
        <v>2</v>
      </c>
      <c r="AY353" s="8">
        <v>4</v>
      </c>
      <c r="AZ353" s="2">
        <v>3</v>
      </c>
      <c r="BA353" s="2">
        <v>4</v>
      </c>
      <c r="BI353" s="4" t="s">
        <v>445</v>
      </c>
      <c r="BJ353" s="2">
        <v>2</v>
      </c>
      <c r="BL353" s="2">
        <v>3</v>
      </c>
      <c r="BO353" s="2">
        <v>5</v>
      </c>
      <c r="BP353" s="2">
        <v>4</v>
      </c>
      <c r="BQ353" s="2">
        <v>3</v>
      </c>
      <c r="BR353" s="2">
        <v>5</v>
      </c>
      <c r="BS353" s="2">
        <v>4</v>
      </c>
      <c r="BT353" s="2">
        <v>5</v>
      </c>
      <c r="BV353" s="2">
        <f t="shared" si="92"/>
        <v>52</v>
      </c>
      <c r="BW353" s="2">
        <f t="shared" si="93"/>
        <v>22</v>
      </c>
      <c r="BX353" s="2">
        <f t="shared" si="94"/>
        <v>10</v>
      </c>
      <c r="BY353" s="2">
        <f t="shared" si="95"/>
        <v>18</v>
      </c>
      <c r="BZ353" s="2">
        <f t="shared" si="96"/>
        <v>27</v>
      </c>
      <c r="CA353" s="2">
        <f t="shared" si="97"/>
        <v>13</v>
      </c>
      <c r="CB353" s="2">
        <f t="shared" si="98"/>
        <v>12</v>
      </c>
      <c r="CC353" s="2">
        <f t="shared" si="99"/>
        <v>10</v>
      </c>
      <c r="CD353" s="2">
        <f t="shared" si="100"/>
        <v>20</v>
      </c>
      <c r="CE353" s="2">
        <f t="shared" si="101"/>
        <v>15</v>
      </c>
      <c r="CF353" s="2">
        <f t="shared" si="102"/>
        <v>11</v>
      </c>
      <c r="CG353" s="2">
        <f t="shared" si="103"/>
        <v>16</v>
      </c>
      <c r="CH353" s="2">
        <f t="shared" si="107"/>
        <v>8</v>
      </c>
      <c r="CI353" s="2">
        <f t="shared" si="104"/>
        <v>10</v>
      </c>
      <c r="CJ353" s="2">
        <f t="shared" si="105"/>
        <v>16</v>
      </c>
      <c r="CK353" s="2">
        <f>55+IF(抽出データ!BJ353=1,60,0)+IF(抽出データ!BK353=1,25,0)+IF(抽出データ!BM353=1,5,0)+IF(抽出データ!BL353=1,5,0)+IF(抽出データ!BN353=1,5,0)</f>
        <v>55</v>
      </c>
      <c r="CL353" s="2">
        <f>(80+IF(抽出データ!BR353=1,12,0)+IF(SUM(抽出データ!BS353:BV353,抽出データ!CB353)&gt;1,22,IF(SUM(抽出データ!BS353:BV353,抽出データ!CB353)=1,11,0)))</f>
        <v>80</v>
      </c>
      <c r="CM353" s="2">
        <f>80+IF(抽出データ!CH353=1,40,0)+IF(抽出データ!CI353=1,20,0)+IF(抽出データ!CJ353=1,20,0)</f>
        <v>80</v>
      </c>
      <c r="CN353" s="2">
        <f>80+IF(抽出データ!CN353=1,10,0)+IF(抽出データ!CO353=1,5,0)+IF(抽出データ!CP353=1,10,0)+12</f>
        <v>92</v>
      </c>
      <c r="CO353" s="2">
        <f>IF(SUM(抽出データ!CT353:CW353)&gt;0,120,100)</f>
        <v>100</v>
      </c>
      <c r="CQ353" s="2">
        <f t="shared" si="106"/>
        <v>72.2</v>
      </c>
    </row>
    <row r="354" spans="1:95">
      <c r="A354" s="2">
        <v>2001</v>
      </c>
      <c r="B354" s="2">
        <v>4500</v>
      </c>
      <c r="C354" s="2">
        <v>7</v>
      </c>
      <c r="D354" s="2">
        <f t="shared" si="90"/>
        <v>642.85714285714289</v>
      </c>
      <c r="E354" s="4" t="s">
        <v>91</v>
      </c>
      <c r="F354" s="2">
        <f>IF(抽出データ!S354-2&lt;0,0,抽出データ!S354-2)</f>
        <v>1</v>
      </c>
      <c r="G354" s="2">
        <f>IF(抽出データ!T354-2&lt;0,0,抽出データ!T354-2)</f>
        <v>2</v>
      </c>
      <c r="H354" s="2">
        <f>IF(抽出データ!U354-2&lt;0,0,抽出データ!U354-2)</f>
        <v>0</v>
      </c>
      <c r="I354" s="2">
        <f>IF(抽出データ!V354-2&lt;0,0,抽出データ!V354-2)</f>
        <v>1</v>
      </c>
      <c r="J354" s="2">
        <f>MIN(2,IF(抽出データ!W354-2&lt;0,0,抽出データ!W354-2))</f>
        <v>0</v>
      </c>
      <c r="K354" s="2">
        <f>IF(抽出データ!X354-2&lt;0,0,抽出データ!X354-2)</f>
        <v>2</v>
      </c>
      <c r="L354" s="2">
        <f>IF(抽出データ!Y354-2&lt;0,0,抽出データ!Y354-2)</f>
        <v>0</v>
      </c>
      <c r="M354" s="2">
        <f>IF(抽出データ!Z354-2&lt;0,0,抽出データ!Z354-2)</f>
        <v>2</v>
      </c>
      <c r="N354" s="2">
        <f>IF(抽出データ!AB354-2&lt;0,0,抽出データ!AB354-2)</f>
        <v>1</v>
      </c>
      <c r="O354" s="2">
        <f>IF(抽出データ!AC354-2&lt;0,0,抽出データ!AC354-2)</f>
        <v>2</v>
      </c>
      <c r="P354" s="2">
        <f>IF(抽出データ!AD354-2&lt;0,0,抽出データ!AD354-2)</f>
        <v>2</v>
      </c>
      <c r="Q354" s="2">
        <f>IF(抽出データ!AE354-2&lt;0,0,抽出データ!AE354-2)</f>
        <v>2</v>
      </c>
      <c r="R354" s="2">
        <f>IF(抽出データ!AF354-2&lt;0,0,抽出データ!AF354-2)</f>
        <v>1</v>
      </c>
      <c r="S354" s="2">
        <f>IF(抽出データ!AG354-2&lt;0,0,抽出データ!AG354-2)</f>
        <v>1</v>
      </c>
      <c r="T354" s="2">
        <f>IF(抽出データ!AH354-2&lt;0,0,抽出データ!AH354-2)</f>
        <v>0</v>
      </c>
      <c r="U354" s="2">
        <f>IF(抽出データ!AI354-2&lt;0,0,抽出データ!AI354-2)</f>
        <v>2</v>
      </c>
      <c r="V354" s="2">
        <f>IF(抽出データ!AJ354-2&lt;0,0,抽出データ!AJ354-2)</f>
        <v>0</v>
      </c>
      <c r="W354" s="2">
        <f>IF(抽出データ!AK354-2&lt;0,0,抽出データ!AK354-2)</f>
        <v>2</v>
      </c>
      <c r="X354" s="2">
        <f>IF(抽出データ!AL354-2&lt;0,0,抽出データ!AL354-2)</f>
        <v>1</v>
      </c>
      <c r="Y354" s="2">
        <f>IF(抽出データ!AM354-2&lt;0,0,抽出データ!AM354-2)</f>
        <v>0</v>
      </c>
      <c r="Z354" s="2">
        <f>IF(抽出データ!AN354-2&lt;0,0,抽出データ!AN354-2)</f>
        <v>1</v>
      </c>
      <c r="AA354" s="2">
        <f>IF(抽出データ!AO354-2&lt;0,0,抽出データ!AO354-2)</f>
        <v>2</v>
      </c>
      <c r="AB354" s="2">
        <f>IF(抽出データ!AP354-2&lt;0,0,抽出データ!AP354-2)</f>
        <v>2</v>
      </c>
      <c r="AC354" s="2">
        <f>IF(抽出データ!AQ354-2&lt;0,0,抽出データ!AQ354-2)</f>
        <v>2</v>
      </c>
      <c r="AD354" s="2">
        <f>IF(抽出データ!AR354-2&lt;=0,1,2)</f>
        <v>2</v>
      </c>
      <c r="AE354" s="2">
        <f>IF(抽出データ!AS354-2&lt;=0,1,2)</f>
        <v>2</v>
      </c>
      <c r="AF354" s="2">
        <f>IF(抽出データ!AT354-2&lt;=0,1,2)</f>
        <v>2</v>
      </c>
      <c r="AG354" s="2">
        <f>IF(抽出データ!AU354-2&lt;=0,1,2)</f>
        <v>2</v>
      </c>
      <c r="AH354" s="2">
        <f>IF(抽出データ!AV354-2&lt;=0,1,2)</f>
        <v>2</v>
      </c>
      <c r="AI354" s="2">
        <f>IF(抽出データ!AW354-2&lt;=0,1,2)</f>
        <v>2</v>
      </c>
      <c r="AJ354" s="2">
        <f>IF(抽出データ!AX354-2&lt;=0,1,2)</f>
        <v>1</v>
      </c>
      <c r="AK354" s="2">
        <f>IF(抽出データ!AY354-2&lt;=0,1,2)</f>
        <v>1</v>
      </c>
      <c r="AL354" s="2">
        <f>IF(抽出データ!AZ354-2&lt;0,0,抽出データ!AZ354-2)</f>
        <v>2</v>
      </c>
      <c r="AM354" s="2">
        <f>IF(抽出データ!BB354-2&lt;0,0,抽出データ!BB354-2)</f>
        <v>1</v>
      </c>
      <c r="AN354" s="2">
        <f>IF(抽出データ!BD354-2&lt;0,0,抽出データ!BD354-2)</f>
        <v>2</v>
      </c>
      <c r="AO354" s="2">
        <f>MIN(2,IF(抽出データ!BE354-2&lt;0,0,抽出データ!BE354-2))</f>
        <v>2</v>
      </c>
      <c r="AP354" s="2">
        <f>IF(抽出データ!BF354-2&lt;0,0,抽出データ!BF354-2)</f>
        <v>1</v>
      </c>
      <c r="AQ354" s="2">
        <f>IF(抽出データ!BG354-2&lt;0,0,抽出データ!BG354-2)</f>
        <v>1</v>
      </c>
      <c r="AR354" s="2">
        <f>IF(抽出データ!BH354-2&lt;0,0,抽出データ!BH354-2)</f>
        <v>0</v>
      </c>
      <c r="AS354" s="2">
        <f t="shared" si="91"/>
        <v>0</v>
      </c>
      <c r="AT354" s="2">
        <f>IF(抽出データ!DB354-2&lt;=0,1,2)</f>
        <v>1</v>
      </c>
      <c r="AU354" s="2">
        <f>IF(抽出データ!DD354-2&lt;0,0,抽出データ!DD354-2)</f>
        <v>1</v>
      </c>
      <c r="AV354" s="2">
        <f>IF(抽出データ!DE354-2&lt;0,0,抽出データ!DE354-2)</f>
        <v>2</v>
      </c>
      <c r="AW354" s="2">
        <f>IF(抽出データ!DF354-2&lt;0,0,IF(抽出データ!DF354&gt;3,2,1))</f>
        <v>1</v>
      </c>
      <c r="AX354" s="2">
        <f>IF(抽出データ!DG354-2&lt;=0,1,2)</f>
        <v>1</v>
      </c>
      <c r="AY354" s="8">
        <v>5</v>
      </c>
      <c r="AZ354" s="2">
        <v>4</v>
      </c>
      <c r="BA354" s="2">
        <v>3</v>
      </c>
      <c r="BI354" s="4" t="s">
        <v>445</v>
      </c>
      <c r="BJ354" s="2">
        <v>1</v>
      </c>
      <c r="BK354" s="2">
        <v>90</v>
      </c>
      <c r="BL354" s="2">
        <v>1</v>
      </c>
      <c r="BM354" s="2">
        <v>7500</v>
      </c>
      <c r="BO354" s="2">
        <v>1</v>
      </c>
      <c r="BP354" s="2">
        <v>1</v>
      </c>
      <c r="BQ354" s="2">
        <v>1</v>
      </c>
      <c r="BR354" s="2">
        <v>4</v>
      </c>
      <c r="BS354" s="2">
        <v>4</v>
      </c>
      <c r="BT354" s="2">
        <v>1</v>
      </c>
      <c r="BV354" s="2">
        <f t="shared" si="92"/>
        <v>63</v>
      </c>
      <c r="BW354" s="2">
        <f t="shared" si="93"/>
        <v>25</v>
      </c>
      <c r="BX354" s="2">
        <f t="shared" si="94"/>
        <v>14</v>
      </c>
      <c r="BY354" s="2">
        <f t="shared" si="95"/>
        <v>18</v>
      </c>
      <c r="BZ354" s="2">
        <f t="shared" si="96"/>
        <v>35</v>
      </c>
      <c r="CA354" s="2">
        <f t="shared" si="97"/>
        <v>15</v>
      </c>
      <c r="CB354" s="2">
        <f t="shared" si="98"/>
        <v>11</v>
      </c>
      <c r="CC354" s="2">
        <f t="shared" si="99"/>
        <v>14</v>
      </c>
      <c r="CD354" s="2">
        <f t="shared" si="100"/>
        <v>21</v>
      </c>
      <c r="CE354" s="2">
        <f t="shared" si="101"/>
        <v>20</v>
      </c>
      <c r="CF354" s="2">
        <f t="shared" si="102"/>
        <v>14</v>
      </c>
      <c r="CG354" s="2">
        <f t="shared" si="103"/>
        <v>19</v>
      </c>
      <c r="CH354" s="2">
        <f t="shared" si="107"/>
        <v>5</v>
      </c>
      <c r="CI354" s="2">
        <f t="shared" si="104"/>
        <v>12</v>
      </c>
      <c r="CJ354" s="2">
        <f t="shared" si="105"/>
        <v>27</v>
      </c>
      <c r="CK354" s="2">
        <f>55+IF(抽出データ!BJ354=1,60,0)+IF(抽出データ!BK354=1,25,0)+IF(抽出データ!BM354=1,5,0)+IF(抽出データ!BL354=1,5,0)+IF(抽出データ!BN354=1,5,0)</f>
        <v>60</v>
      </c>
      <c r="CL354" s="2">
        <f>(80+IF(抽出データ!BR354=1,12,0)+IF(SUM(抽出データ!BS354:BV354,抽出データ!CB354)&gt;1,22,IF(SUM(抽出データ!BS354:BV354,抽出データ!CB354)=1,11,0)))</f>
        <v>80</v>
      </c>
      <c r="CM354" s="2">
        <f>80+IF(抽出データ!CH354=1,40,0)+IF(抽出データ!CI354=1,20,0)+IF(抽出データ!CJ354=1,20,0)</f>
        <v>80</v>
      </c>
      <c r="CN354" s="2">
        <f>80+IF(抽出データ!CN354=1,10,0)+IF(抽出データ!CO354=1,5,0)+IF(抽出データ!CP354=1,10,0)+12</f>
        <v>92</v>
      </c>
      <c r="CO354" s="2">
        <f>IF(SUM(抽出データ!CT354:CW354)&gt;0,120,100)</f>
        <v>120</v>
      </c>
      <c r="CQ354" s="2">
        <f t="shared" si="106"/>
        <v>75.2</v>
      </c>
    </row>
    <row r="355" spans="1:95">
      <c r="A355" s="2">
        <v>2011</v>
      </c>
      <c r="B355" s="2">
        <v>1000</v>
      </c>
      <c r="C355" s="2">
        <v>1</v>
      </c>
      <c r="D355" s="2">
        <f t="shared" si="90"/>
        <v>1000</v>
      </c>
      <c r="E355" s="4" t="s">
        <v>297</v>
      </c>
      <c r="F355" s="2">
        <f>IF(抽出データ!S355-2&lt;0,0,抽出データ!S355-2)</f>
        <v>0</v>
      </c>
      <c r="G355" s="2">
        <f>IF(抽出データ!T355-2&lt;0,0,抽出データ!T355-2)</f>
        <v>2</v>
      </c>
      <c r="H355" s="2">
        <f>IF(抽出データ!U355-2&lt;0,0,抽出データ!U355-2)</f>
        <v>1</v>
      </c>
      <c r="I355" s="2">
        <f>IF(抽出データ!V355-2&lt;0,0,抽出データ!V355-2)</f>
        <v>1</v>
      </c>
      <c r="J355" s="2">
        <f>MIN(2,IF(抽出データ!W355-2&lt;0,0,抽出データ!W355-2))</f>
        <v>2</v>
      </c>
      <c r="K355" s="2">
        <f>IF(抽出データ!X355-2&lt;0,0,抽出データ!X355-2)</f>
        <v>2</v>
      </c>
      <c r="L355" s="2">
        <f>IF(抽出データ!Y355-2&lt;0,0,抽出データ!Y355-2)</f>
        <v>1</v>
      </c>
      <c r="M355" s="2">
        <f>IF(抽出データ!Z355-2&lt;0,0,抽出データ!Z355-2)</f>
        <v>1</v>
      </c>
      <c r="N355" s="2">
        <f>IF(抽出データ!AB355-2&lt;0,0,抽出データ!AB355-2)</f>
        <v>2</v>
      </c>
      <c r="O355" s="2">
        <f>IF(抽出データ!AC355-2&lt;0,0,抽出データ!AC355-2)</f>
        <v>1</v>
      </c>
      <c r="P355" s="2">
        <f>IF(抽出データ!AD355-2&lt;0,0,抽出データ!AD355-2)</f>
        <v>2</v>
      </c>
      <c r="Q355" s="2">
        <f>IF(抽出データ!AE355-2&lt;0,0,抽出データ!AE355-2)</f>
        <v>1</v>
      </c>
      <c r="R355" s="2">
        <f>IF(抽出データ!AF355-2&lt;0,0,抽出データ!AF355-2)</f>
        <v>0</v>
      </c>
      <c r="S355" s="2">
        <f>IF(抽出データ!AG355-2&lt;0,0,抽出データ!AG355-2)</f>
        <v>1</v>
      </c>
      <c r="T355" s="2">
        <f>IF(抽出データ!AH355-2&lt;0,0,抽出データ!AH355-2)</f>
        <v>2</v>
      </c>
      <c r="U355" s="2">
        <f>IF(抽出データ!AI355-2&lt;0,0,抽出データ!AI355-2)</f>
        <v>1</v>
      </c>
      <c r="V355" s="2">
        <f>IF(抽出データ!AJ355-2&lt;0,0,抽出データ!AJ355-2)</f>
        <v>2</v>
      </c>
      <c r="W355" s="2">
        <f>IF(抽出データ!AK355-2&lt;0,0,抽出データ!AK355-2)</f>
        <v>0</v>
      </c>
      <c r="X355" s="2">
        <f>IF(抽出データ!AL355-2&lt;0,0,抽出データ!AL355-2)</f>
        <v>0</v>
      </c>
      <c r="Y355" s="2">
        <f>IF(抽出データ!AM355-2&lt;0,0,抽出データ!AM355-2)</f>
        <v>0</v>
      </c>
      <c r="Z355" s="2">
        <f>IF(抽出データ!AN355-2&lt;0,0,抽出データ!AN355-2)</f>
        <v>2</v>
      </c>
      <c r="AA355" s="2">
        <f>IF(抽出データ!AO355-2&lt;0,0,抽出データ!AO355-2)</f>
        <v>1</v>
      </c>
      <c r="AB355" s="2">
        <f>IF(抽出データ!AP355-2&lt;0,0,抽出データ!AP355-2)</f>
        <v>1</v>
      </c>
      <c r="AC355" s="2">
        <f>IF(抽出データ!AQ355-2&lt;0,0,抽出データ!AQ355-2)</f>
        <v>0</v>
      </c>
      <c r="AD355" s="2">
        <f>IF(抽出データ!AR355-2&lt;=0,1,2)</f>
        <v>2</v>
      </c>
      <c r="AE355" s="2">
        <f>IF(抽出データ!AS355-2&lt;=0,1,2)</f>
        <v>2</v>
      </c>
      <c r="AF355" s="2">
        <f>IF(抽出データ!AT355-2&lt;=0,1,2)</f>
        <v>2</v>
      </c>
      <c r="AG355" s="2">
        <f>IF(抽出データ!AU355-2&lt;=0,1,2)</f>
        <v>2</v>
      </c>
      <c r="AH355" s="2">
        <f>IF(抽出データ!AV355-2&lt;=0,1,2)</f>
        <v>2</v>
      </c>
      <c r="AI355" s="2">
        <f>IF(抽出データ!AW355-2&lt;=0,1,2)</f>
        <v>2</v>
      </c>
      <c r="AJ355" s="2">
        <f>IF(抽出データ!AX355-2&lt;=0,1,2)</f>
        <v>1</v>
      </c>
      <c r="AK355" s="2">
        <f>IF(抽出データ!AY355-2&lt;=0,1,2)</f>
        <v>2</v>
      </c>
      <c r="AL355" s="2">
        <f>IF(抽出データ!AZ355-2&lt;0,0,抽出データ!AZ355-2)</f>
        <v>0</v>
      </c>
      <c r="AM355" s="2">
        <f>IF(抽出データ!BB355-2&lt;0,0,抽出データ!BB355-2)</f>
        <v>1</v>
      </c>
      <c r="AN355" s="2">
        <f>IF(抽出データ!BD355-2&lt;0,0,抽出データ!BD355-2)</f>
        <v>2</v>
      </c>
      <c r="AO355" s="2">
        <f>MIN(2,IF(抽出データ!BE355-2&lt;0,0,抽出データ!BE355-2))</f>
        <v>2</v>
      </c>
      <c r="AP355" s="2">
        <f>IF(抽出データ!BF355-2&lt;0,0,抽出データ!BF355-2)</f>
        <v>1</v>
      </c>
      <c r="AQ355" s="2">
        <f>IF(抽出データ!BG355-2&lt;0,0,抽出データ!BG355-2)</f>
        <v>0</v>
      </c>
      <c r="AR355" s="2">
        <f>IF(抽出データ!BH355-2&lt;0,0,抽出データ!BH355-2)</f>
        <v>2</v>
      </c>
      <c r="AS355" s="2">
        <f t="shared" si="91"/>
        <v>0</v>
      </c>
      <c r="AT355" s="2">
        <f>IF(抽出データ!DB355-2&lt;=0,1,2)</f>
        <v>1</v>
      </c>
      <c r="AU355" s="2">
        <f>IF(抽出データ!DD355-2&lt;0,0,抽出データ!DD355-2)</f>
        <v>0</v>
      </c>
      <c r="AV355" s="2">
        <f>IF(抽出データ!DE355-2&lt;0,0,抽出データ!DE355-2)</f>
        <v>2</v>
      </c>
      <c r="AW355" s="2">
        <f>IF(抽出データ!DF355-2&lt;0,0,IF(抽出データ!DF355&gt;3,2,1))</f>
        <v>1</v>
      </c>
      <c r="AX355" s="2">
        <f>IF(抽出データ!DG355-2&lt;=0,1,2)</f>
        <v>2</v>
      </c>
      <c r="AY355" s="8">
        <v>3</v>
      </c>
      <c r="AZ355" s="2">
        <v>3</v>
      </c>
      <c r="BA355" s="2">
        <v>2</v>
      </c>
      <c r="BB355" s="2">
        <v>0</v>
      </c>
      <c r="BC355" s="2">
        <v>1</v>
      </c>
      <c r="BD355" s="2">
        <v>0</v>
      </c>
      <c r="BE355" s="2">
        <v>0</v>
      </c>
      <c r="BF355" s="2">
        <v>0</v>
      </c>
      <c r="BG355" s="2">
        <v>0</v>
      </c>
      <c r="BH355" s="2">
        <v>0</v>
      </c>
      <c r="BI355" s="4" t="s">
        <v>445</v>
      </c>
      <c r="BJ355" s="2">
        <v>2</v>
      </c>
      <c r="BL355" s="2">
        <v>3</v>
      </c>
      <c r="BO355" s="2">
        <v>1</v>
      </c>
      <c r="BP355" s="2">
        <v>1</v>
      </c>
      <c r="BQ355" s="2">
        <v>1</v>
      </c>
      <c r="BR355" s="2">
        <v>2</v>
      </c>
      <c r="BS355" s="2">
        <v>2</v>
      </c>
      <c r="BT355" s="2">
        <v>2</v>
      </c>
      <c r="BV355" s="2">
        <f t="shared" si="92"/>
        <v>55</v>
      </c>
      <c r="BW355" s="2">
        <f t="shared" si="93"/>
        <v>26</v>
      </c>
      <c r="BX355" s="2">
        <f t="shared" si="94"/>
        <v>10</v>
      </c>
      <c r="BY355" s="2">
        <f t="shared" si="95"/>
        <v>17</v>
      </c>
      <c r="BZ355" s="2">
        <f t="shared" si="96"/>
        <v>29</v>
      </c>
      <c r="CA355" s="2">
        <f t="shared" si="97"/>
        <v>14</v>
      </c>
      <c r="CB355" s="2">
        <f t="shared" si="98"/>
        <v>10</v>
      </c>
      <c r="CC355" s="2">
        <f t="shared" si="99"/>
        <v>12</v>
      </c>
      <c r="CD355" s="2">
        <f t="shared" si="100"/>
        <v>24</v>
      </c>
      <c r="CE355" s="2">
        <f t="shared" si="101"/>
        <v>17</v>
      </c>
      <c r="CF355" s="2">
        <f t="shared" si="102"/>
        <v>12</v>
      </c>
      <c r="CG355" s="2">
        <f t="shared" si="103"/>
        <v>16</v>
      </c>
      <c r="CH355" s="2">
        <f t="shared" si="107"/>
        <v>6</v>
      </c>
      <c r="CI355" s="2">
        <f t="shared" si="104"/>
        <v>9</v>
      </c>
      <c r="CJ355" s="2">
        <f t="shared" si="105"/>
        <v>20</v>
      </c>
      <c r="CK355" s="2">
        <f>55+IF(抽出データ!BJ355=1,60,0)+IF(抽出データ!BK355=1,25,0)+IF(抽出データ!BM355=1,5,0)+IF(抽出データ!BL355=1,5,0)+IF(抽出データ!BN355=1,5,0)</f>
        <v>60</v>
      </c>
      <c r="CL355" s="2">
        <f>(80+IF(抽出データ!BR355=1,12,0)+IF(SUM(抽出データ!BS355:BV355,抽出データ!CB355)&gt;1,22,IF(SUM(抽出データ!BS355:BV355,抽出データ!CB355)=1,11,0)))</f>
        <v>102</v>
      </c>
      <c r="CM355" s="2">
        <f>80+IF(抽出データ!CH355=1,40,0)+IF(抽出データ!CI355=1,20,0)+IF(抽出データ!CJ355=1,20,0)</f>
        <v>100</v>
      </c>
      <c r="CN355" s="2">
        <f>80+IF(抽出データ!CN355=1,10,0)+IF(抽出データ!CO355=1,5,0)+IF(抽出データ!CP355=1,10,0)+12</f>
        <v>97</v>
      </c>
      <c r="CO355" s="2">
        <f>IF(SUM(抽出データ!CT355:CW355)&gt;0,120,100)</f>
        <v>120</v>
      </c>
      <c r="CQ355" s="2">
        <f t="shared" si="106"/>
        <v>85.3</v>
      </c>
    </row>
    <row r="356" spans="1:95">
      <c r="A356" s="2">
        <v>2000</v>
      </c>
      <c r="B356" s="2">
        <v>300</v>
      </c>
      <c r="C356" s="2">
        <v>3</v>
      </c>
      <c r="D356" s="2">
        <f t="shared" si="90"/>
        <v>100</v>
      </c>
      <c r="E356" s="4" t="s">
        <v>298</v>
      </c>
      <c r="F356" s="2">
        <f>IF(抽出データ!S356-2&lt;0,0,抽出データ!S356-2)</f>
        <v>0</v>
      </c>
      <c r="G356" s="2">
        <f>IF(抽出データ!T356-2&lt;0,0,抽出データ!T356-2)</f>
        <v>0</v>
      </c>
      <c r="H356" s="2">
        <f>IF(抽出データ!U356-2&lt;0,0,抽出データ!U356-2)</f>
        <v>0</v>
      </c>
      <c r="I356" s="2">
        <f>IF(抽出データ!V356-2&lt;0,0,抽出データ!V356-2)</f>
        <v>1</v>
      </c>
      <c r="J356" s="2">
        <f>MIN(2,IF(抽出データ!W356-2&lt;0,0,抽出データ!W356-2))</f>
        <v>2</v>
      </c>
      <c r="K356" s="2">
        <f>IF(抽出データ!X356-2&lt;0,0,抽出データ!X356-2)</f>
        <v>0</v>
      </c>
      <c r="L356" s="2">
        <f>IF(抽出データ!Y356-2&lt;0,0,抽出データ!Y356-2)</f>
        <v>0</v>
      </c>
      <c r="M356" s="2">
        <f>IF(抽出データ!Z356-2&lt;0,0,抽出データ!Z356-2)</f>
        <v>0</v>
      </c>
      <c r="N356" s="2">
        <f>IF(抽出データ!AB356-2&lt;0,0,抽出データ!AB356-2)</f>
        <v>1</v>
      </c>
      <c r="O356" s="2">
        <f>IF(抽出データ!AC356-2&lt;0,0,抽出データ!AC356-2)</f>
        <v>0</v>
      </c>
      <c r="P356" s="2">
        <f>IF(抽出データ!AD356-2&lt;0,0,抽出データ!AD356-2)</f>
        <v>1</v>
      </c>
      <c r="Q356" s="2">
        <f>IF(抽出データ!AE356-2&lt;0,0,抽出データ!AE356-2)</f>
        <v>1</v>
      </c>
      <c r="R356" s="2">
        <f>IF(抽出データ!AF356-2&lt;0,0,抽出データ!AF356-2)</f>
        <v>2</v>
      </c>
      <c r="S356" s="2">
        <f>IF(抽出データ!AG356-2&lt;0,0,抽出データ!AG356-2)</f>
        <v>1</v>
      </c>
      <c r="T356" s="2">
        <f>IF(抽出データ!AH356-2&lt;0,0,抽出データ!AH356-2)</f>
        <v>0</v>
      </c>
      <c r="U356" s="2">
        <f>IF(抽出データ!AI356-2&lt;0,0,抽出データ!AI356-2)</f>
        <v>1</v>
      </c>
      <c r="V356" s="2">
        <f>IF(抽出データ!AJ356-2&lt;0,0,抽出データ!AJ356-2)</f>
        <v>0</v>
      </c>
      <c r="W356" s="2">
        <f>IF(抽出データ!AK356-2&lt;0,0,抽出データ!AK356-2)</f>
        <v>2</v>
      </c>
      <c r="X356" s="2">
        <f>IF(抽出データ!AL356-2&lt;0,0,抽出データ!AL356-2)</f>
        <v>1</v>
      </c>
      <c r="Y356" s="2">
        <f>IF(抽出データ!AM356-2&lt;0,0,抽出データ!AM356-2)</f>
        <v>0</v>
      </c>
      <c r="Z356" s="2">
        <f>IF(抽出データ!AN356-2&lt;0,0,抽出データ!AN356-2)</f>
        <v>1</v>
      </c>
      <c r="AA356" s="2">
        <f>IF(抽出データ!AO356-2&lt;0,0,抽出データ!AO356-2)</f>
        <v>2</v>
      </c>
      <c r="AB356" s="2">
        <f>IF(抽出データ!AP356-2&lt;0,0,抽出データ!AP356-2)</f>
        <v>2</v>
      </c>
      <c r="AC356" s="2">
        <f>IF(抽出データ!AQ356-2&lt;0,0,抽出データ!AQ356-2)</f>
        <v>2</v>
      </c>
      <c r="AD356" s="2">
        <f>IF(抽出データ!AR356-2&lt;=0,1,2)</f>
        <v>2</v>
      </c>
      <c r="AE356" s="2">
        <f>IF(抽出データ!AS356-2&lt;=0,1,2)</f>
        <v>2</v>
      </c>
      <c r="AF356" s="2">
        <f>IF(抽出データ!AT356-2&lt;=0,1,2)</f>
        <v>2</v>
      </c>
      <c r="AG356" s="2">
        <f>IF(抽出データ!AU356-2&lt;=0,1,2)</f>
        <v>2</v>
      </c>
      <c r="AH356" s="2">
        <f>IF(抽出データ!AV356-2&lt;=0,1,2)</f>
        <v>2</v>
      </c>
      <c r="AI356" s="2">
        <f>IF(抽出データ!AW356-2&lt;=0,1,2)</f>
        <v>1</v>
      </c>
      <c r="AJ356" s="2">
        <f>IF(抽出データ!AX356-2&lt;=0,1,2)</f>
        <v>2</v>
      </c>
      <c r="AK356" s="2">
        <f>IF(抽出データ!AY356-2&lt;=0,1,2)</f>
        <v>2</v>
      </c>
      <c r="AL356" s="2">
        <f>IF(抽出データ!AZ356-2&lt;0,0,抽出データ!AZ356-2)</f>
        <v>1</v>
      </c>
      <c r="AM356" s="2">
        <f>IF(抽出データ!BB356-2&lt;0,0,抽出データ!BB356-2)</f>
        <v>1</v>
      </c>
      <c r="AN356" s="2">
        <f>IF(抽出データ!BD356-2&lt;0,0,抽出データ!BD356-2)</f>
        <v>1</v>
      </c>
      <c r="AO356" s="2">
        <f>MIN(2,IF(抽出データ!BE356-2&lt;0,0,抽出データ!BE356-2))</f>
        <v>1</v>
      </c>
      <c r="AP356" s="2">
        <f>IF(抽出データ!BF356-2&lt;0,0,抽出データ!BF356-2)</f>
        <v>2</v>
      </c>
      <c r="AQ356" s="2">
        <f>IF(抽出データ!BG356-2&lt;0,0,抽出データ!BG356-2)</f>
        <v>2</v>
      </c>
      <c r="AR356" s="2">
        <f>IF(抽出データ!BH356-2&lt;0,0,抽出データ!BH356-2)</f>
        <v>0</v>
      </c>
      <c r="AS356" s="2">
        <f t="shared" si="91"/>
        <v>0</v>
      </c>
      <c r="AT356" s="2">
        <f>IF(抽出データ!DB356-2&lt;=0,1,2)</f>
        <v>1</v>
      </c>
      <c r="AU356" s="2">
        <f>IF(抽出データ!DD356-2&lt;0,0,抽出データ!DD356-2)</f>
        <v>0</v>
      </c>
      <c r="AV356" s="2">
        <f>IF(抽出データ!DE356-2&lt;0,0,抽出データ!DE356-2)</f>
        <v>1</v>
      </c>
      <c r="AW356" s="2">
        <f>IF(抽出データ!DF356-2&lt;0,0,IF(抽出データ!DF356&gt;3,2,1))</f>
        <v>1</v>
      </c>
      <c r="AX356" s="2">
        <f>IF(抽出データ!DG356-2&lt;=0,1,2)</f>
        <v>2</v>
      </c>
      <c r="AY356" s="8">
        <v>4</v>
      </c>
      <c r="AZ356" s="2">
        <v>2</v>
      </c>
      <c r="BA356" s="2">
        <v>2</v>
      </c>
      <c r="BB356" s="2">
        <v>0</v>
      </c>
      <c r="BC356" s="2">
        <v>0</v>
      </c>
      <c r="BD356" s="2">
        <v>0</v>
      </c>
      <c r="BE356" s="2">
        <v>1</v>
      </c>
      <c r="BF356" s="2">
        <v>0</v>
      </c>
      <c r="BG356" s="2">
        <v>0</v>
      </c>
      <c r="BH356" s="2">
        <v>0</v>
      </c>
      <c r="BI356" s="4" t="s">
        <v>445</v>
      </c>
      <c r="BJ356" s="2">
        <v>2</v>
      </c>
      <c r="BL356" s="2">
        <v>3</v>
      </c>
      <c r="BO356" s="2">
        <v>3</v>
      </c>
      <c r="BP356" s="2">
        <v>4</v>
      </c>
      <c r="BQ356" s="2">
        <v>5</v>
      </c>
      <c r="BR356" s="2">
        <v>2</v>
      </c>
      <c r="BS356" s="2">
        <v>2</v>
      </c>
      <c r="BT356" s="2">
        <v>3</v>
      </c>
      <c r="BV356" s="2">
        <f t="shared" si="92"/>
        <v>50.5</v>
      </c>
      <c r="BW356" s="2">
        <f t="shared" si="93"/>
        <v>16</v>
      </c>
      <c r="BX356" s="2">
        <f t="shared" si="94"/>
        <v>13</v>
      </c>
      <c r="BY356" s="2">
        <f t="shared" si="95"/>
        <v>17</v>
      </c>
      <c r="BZ356" s="2">
        <f t="shared" si="96"/>
        <v>30</v>
      </c>
      <c r="CA356" s="2">
        <f t="shared" si="97"/>
        <v>12</v>
      </c>
      <c r="CB356" s="2">
        <f t="shared" si="98"/>
        <v>9</v>
      </c>
      <c r="CC356" s="2">
        <f t="shared" si="99"/>
        <v>8</v>
      </c>
      <c r="CD356" s="2">
        <f t="shared" si="100"/>
        <v>19</v>
      </c>
      <c r="CE356" s="2">
        <f t="shared" si="101"/>
        <v>17</v>
      </c>
      <c r="CF356" s="2">
        <f t="shared" si="102"/>
        <v>11</v>
      </c>
      <c r="CG356" s="2">
        <f t="shared" si="103"/>
        <v>13</v>
      </c>
      <c r="CH356" s="2">
        <f t="shared" si="107"/>
        <v>5</v>
      </c>
      <c r="CI356" s="2">
        <f t="shared" si="104"/>
        <v>11</v>
      </c>
      <c r="CJ356" s="2">
        <f t="shared" si="105"/>
        <v>17.5</v>
      </c>
      <c r="CK356" s="2">
        <f>55+IF(抽出データ!BJ356=1,60,0)+IF(抽出データ!BK356=1,25,0)+IF(抽出データ!BM356=1,5,0)+IF(抽出データ!BL356=1,5,0)+IF(抽出データ!BN356=1,5,0)</f>
        <v>65</v>
      </c>
      <c r="CL356" s="2">
        <f>(80+IF(抽出データ!BR356=1,12,0)+IF(SUM(抽出データ!BS356:BV356,抽出データ!CB356)&gt;1,22,IF(SUM(抽出データ!BS356:BV356,抽出データ!CB356)=1,11,0)))</f>
        <v>102</v>
      </c>
      <c r="CM356" s="2">
        <f>80+IF(抽出データ!CH356=1,40,0)+IF(抽出データ!CI356=1,20,0)+IF(抽出データ!CJ356=1,20,0)</f>
        <v>100</v>
      </c>
      <c r="CN356" s="2">
        <f>80+IF(抽出データ!CN356=1,10,0)+IF(抽出データ!CO356=1,5,0)+IF(抽出データ!CP356=1,10,0)+12</f>
        <v>97</v>
      </c>
      <c r="CO356" s="2">
        <f>IF(SUM(抽出データ!CT356:CW356)&gt;0,120,100)</f>
        <v>120</v>
      </c>
      <c r="CQ356" s="2">
        <f t="shared" si="106"/>
        <v>87.3</v>
      </c>
    </row>
    <row r="357" spans="1:95">
      <c r="A357" s="2">
        <v>1995</v>
      </c>
      <c r="B357" s="2">
        <v>3600</v>
      </c>
      <c r="C357" s="2">
        <v>9</v>
      </c>
      <c r="D357" s="2">
        <f t="shared" si="90"/>
        <v>400</v>
      </c>
      <c r="E357" s="4" t="s">
        <v>299</v>
      </c>
      <c r="F357" s="2">
        <f>IF(抽出データ!S357-2&lt;0,0,抽出データ!S357-2)</f>
        <v>2</v>
      </c>
      <c r="G357" s="2">
        <f>IF(抽出データ!T357-2&lt;0,0,抽出データ!T357-2)</f>
        <v>1</v>
      </c>
      <c r="H357" s="2">
        <f>IF(抽出データ!U357-2&lt;0,0,抽出データ!U357-2)</f>
        <v>1</v>
      </c>
      <c r="I357" s="2">
        <f>IF(抽出データ!V357-2&lt;0,0,抽出データ!V357-2)</f>
        <v>0</v>
      </c>
      <c r="J357" s="2">
        <f>MIN(2,IF(抽出データ!W357-2&lt;0,0,抽出データ!W357-2))</f>
        <v>0</v>
      </c>
      <c r="K357" s="2">
        <f>IF(抽出データ!X357-2&lt;0,0,抽出データ!X357-2)</f>
        <v>0</v>
      </c>
      <c r="L357" s="2">
        <f>IF(抽出データ!Y357-2&lt;0,0,抽出データ!Y357-2)</f>
        <v>0</v>
      </c>
      <c r="M357" s="2">
        <f>IF(抽出データ!Z357-2&lt;0,0,抽出データ!Z357-2)</f>
        <v>1</v>
      </c>
      <c r="N357" s="2">
        <f>IF(抽出データ!AB357-2&lt;0,0,抽出データ!AB357-2)</f>
        <v>1</v>
      </c>
      <c r="O357" s="2">
        <f>IF(抽出データ!AC357-2&lt;0,0,抽出データ!AC357-2)</f>
        <v>1</v>
      </c>
      <c r="P357" s="2">
        <f>IF(抽出データ!AD357-2&lt;0,0,抽出データ!AD357-2)</f>
        <v>0</v>
      </c>
      <c r="Q357" s="2">
        <f>IF(抽出データ!AE357-2&lt;0,0,抽出データ!AE357-2)</f>
        <v>1</v>
      </c>
      <c r="R357" s="2">
        <f>IF(抽出データ!AF357-2&lt;0,0,抽出データ!AF357-2)</f>
        <v>0</v>
      </c>
      <c r="S357" s="2">
        <f>IF(抽出データ!AG357-2&lt;0,0,抽出データ!AG357-2)</f>
        <v>1</v>
      </c>
      <c r="T357" s="2">
        <f>IF(抽出データ!AH357-2&lt;0,0,抽出データ!AH357-2)</f>
        <v>2</v>
      </c>
      <c r="U357" s="2">
        <f>IF(抽出データ!AI357-2&lt;0,0,抽出データ!AI357-2)</f>
        <v>1</v>
      </c>
      <c r="V357" s="2">
        <f>IF(抽出データ!AJ357-2&lt;0,0,抽出データ!AJ357-2)</f>
        <v>1</v>
      </c>
      <c r="W357" s="2">
        <f>IF(抽出データ!AK357-2&lt;0,0,抽出データ!AK357-2)</f>
        <v>0</v>
      </c>
      <c r="X357" s="2">
        <f>IF(抽出データ!AL357-2&lt;0,0,抽出データ!AL357-2)</f>
        <v>0</v>
      </c>
      <c r="Y357" s="2">
        <f>IF(抽出データ!AM357-2&lt;0,0,抽出データ!AM357-2)</f>
        <v>1</v>
      </c>
      <c r="Z357" s="2">
        <f>IF(抽出データ!AN357-2&lt;0,0,抽出データ!AN357-2)</f>
        <v>0</v>
      </c>
      <c r="AA357" s="2">
        <f>IF(抽出データ!AO357-2&lt;0,0,抽出データ!AO357-2)</f>
        <v>1</v>
      </c>
      <c r="AB357" s="2">
        <f>IF(抽出データ!AP357-2&lt;0,0,抽出データ!AP357-2)</f>
        <v>1</v>
      </c>
      <c r="AC357" s="2">
        <f>IF(抽出データ!AQ357-2&lt;0,0,抽出データ!AQ357-2)</f>
        <v>0</v>
      </c>
      <c r="AD357" s="2">
        <f>IF(抽出データ!AR357-2&lt;=0,1,2)</f>
        <v>2</v>
      </c>
      <c r="AE357" s="2">
        <f>IF(抽出データ!AS357-2&lt;=0,1,2)</f>
        <v>1</v>
      </c>
      <c r="AF357" s="2">
        <f>IF(抽出データ!AT357-2&lt;=0,1,2)</f>
        <v>2</v>
      </c>
      <c r="AG357" s="2">
        <f>IF(抽出データ!AU357-2&lt;=0,1,2)</f>
        <v>2</v>
      </c>
      <c r="AH357" s="2">
        <f>IF(抽出データ!AV357-2&lt;=0,1,2)</f>
        <v>2</v>
      </c>
      <c r="AI357" s="2">
        <f>IF(抽出データ!AW357-2&lt;=0,1,2)</f>
        <v>1</v>
      </c>
      <c r="AJ357" s="2">
        <f>IF(抽出データ!AX357-2&lt;=0,1,2)</f>
        <v>2</v>
      </c>
      <c r="AK357" s="2">
        <f>IF(抽出データ!AY357-2&lt;=0,1,2)</f>
        <v>1</v>
      </c>
      <c r="AL357" s="2">
        <f>IF(抽出データ!AZ357-2&lt;0,0,抽出データ!AZ357-2)</f>
        <v>1</v>
      </c>
      <c r="AM357" s="2">
        <f>IF(抽出データ!BB357-2&lt;0,0,抽出データ!BB357-2)</f>
        <v>1</v>
      </c>
      <c r="AN357" s="2">
        <f>IF(抽出データ!BD357-2&lt;0,0,抽出データ!BD357-2)</f>
        <v>2</v>
      </c>
      <c r="AO357" s="2">
        <f>MIN(2,IF(抽出データ!BE357-2&lt;0,0,抽出データ!BE357-2))</f>
        <v>0</v>
      </c>
      <c r="AP357" s="2">
        <f>IF(抽出データ!BF357-2&lt;0,0,抽出データ!BF357-2)</f>
        <v>1</v>
      </c>
      <c r="AQ357" s="2">
        <f>IF(抽出データ!BG357-2&lt;0,0,抽出データ!BG357-2)</f>
        <v>1</v>
      </c>
      <c r="AR357" s="2">
        <f>IF(抽出データ!BH357-2&lt;0,0,抽出データ!BH357-2)</f>
        <v>0</v>
      </c>
      <c r="AS357" s="2">
        <f t="shared" si="91"/>
        <v>1</v>
      </c>
      <c r="AT357" s="2">
        <f>IF(抽出データ!DB357-2&lt;=0,1,2)</f>
        <v>1</v>
      </c>
      <c r="AU357" s="2">
        <f>IF(抽出データ!DD357-2&lt;0,0,抽出データ!DD357-2)</f>
        <v>0</v>
      </c>
      <c r="AV357" s="2">
        <f>IF(抽出データ!DE357-2&lt;0,0,抽出データ!DE357-2)</f>
        <v>0</v>
      </c>
      <c r="AW357" s="2">
        <f>IF(抽出データ!DF357-2&lt;0,0,IF(抽出データ!DF357&gt;3,2,1))</f>
        <v>1</v>
      </c>
      <c r="AX357" s="2">
        <f>IF(抽出データ!DG357-2&lt;=0,1,2)</f>
        <v>1</v>
      </c>
      <c r="AY357" s="8">
        <v>3</v>
      </c>
      <c r="AZ357" s="2">
        <v>2</v>
      </c>
      <c r="BA357" s="2">
        <v>2</v>
      </c>
      <c r="BB357" s="2">
        <v>0</v>
      </c>
      <c r="BC357" s="2">
        <v>1</v>
      </c>
      <c r="BD357" s="2">
        <v>0</v>
      </c>
      <c r="BE357" s="2">
        <v>1</v>
      </c>
      <c r="BF357" s="2">
        <v>1</v>
      </c>
      <c r="BG357" s="2">
        <v>0</v>
      </c>
      <c r="BH357" s="2">
        <v>0</v>
      </c>
      <c r="BI357" s="4" t="s">
        <v>445</v>
      </c>
      <c r="BJ357" s="2">
        <v>1</v>
      </c>
      <c r="BK357" s="2">
        <v>75</v>
      </c>
      <c r="BL357" s="2">
        <v>3</v>
      </c>
      <c r="BO357" s="2">
        <v>2</v>
      </c>
      <c r="BP357" s="2">
        <v>6</v>
      </c>
      <c r="BQ357" s="2">
        <v>2</v>
      </c>
      <c r="BR357" s="2">
        <v>7</v>
      </c>
      <c r="BS357" s="2">
        <v>6</v>
      </c>
      <c r="BT357" s="2">
        <v>1</v>
      </c>
      <c r="BV357" s="2">
        <f t="shared" si="92"/>
        <v>44</v>
      </c>
      <c r="BW357" s="2">
        <f t="shared" si="93"/>
        <v>16</v>
      </c>
      <c r="BX357" s="2">
        <f t="shared" si="94"/>
        <v>8</v>
      </c>
      <c r="BY357" s="2">
        <f t="shared" si="95"/>
        <v>13</v>
      </c>
      <c r="BZ357" s="2">
        <f t="shared" si="96"/>
        <v>22</v>
      </c>
      <c r="CA357" s="2">
        <f t="shared" si="97"/>
        <v>10</v>
      </c>
      <c r="CB357" s="2">
        <f t="shared" si="98"/>
        <v>7</v>
      </c>
      <c r="CC357" s="2">
        <f t="shared" si="99"/>
        <v>8</v>
      </c>
      <c r="CD357" s="2">
        <f t="shared" si="100"/>
        <v>17</v>
      </c>
      <c r="CE357" s="2">
        <f t="shared" si="101"/>
        <v>13</v>
      </c>
      <c r="CF357" s="2">
        <f t="shared" si="102"/>
        <v>10</v>
      </c>
      <c r="CG357" s="2">
        <f t="shared" si="103"/>
        <v>10</v>
      </c>
      <c r="CH357" s="2">
        <f t="shared" si="107"/>
        <v>4</v>
      </c>
      <c r="CI357" s="2">
        <f t="shared" si="104"/>
        <v>7</v>
      </c>
      <c r="CJ357" s="2">
        <f t="shared" si="105"/>
        <v>14.5</v>
      </c>
      <c r="CK357" s="2">
        <f>55+IF(抽出データ!BJ357=1,60,0)+IF(抽出データ!BK357=1,25,0)+IF(抽出データ!BM357=1,5,0)+IF(抽出データ!BL357=1,5,0)+IF(抽出データ!BN357=1,5,0)</f>
        <v>85</v>
      </c>
      <c r="CL357" s="2">
        <f>(80+IF(抽出データ!BR357=1,12,0)+IF(SUM(抽出データ!BS357:BV357,抽出データ!CB357)&gt;1,22,IF(SUM(抽出データ!BS357:BV357,抽出データ!CB357)=1,11,0)))</f>
        <v>102</v>
      </c>
      <c r="CM357" s="2">
        <f>80+IF(抽出データ!CH357=1,40,0)+IF(抽出データ!CI357=1,20,0)+IF(抽出データ!CJ357=1,20,0)</f>
        <v>140</v>
      </c>
      <c r="CN357" s="2">
        <f>80+IF(抽出データ!CN357=1,10,0)+IF(抽出データ!CO357=1,5,0)+IF(抽出データ!CP357=1,10,0)+12</f>
        <v>97</v>
      </c>
      <c r="CO357" s="2">
        <f>IF(SUM(抽出データ!CT357:CW357)&gt;0,120,100)</f>
        <v>100</v>
      </c>
      <c r="CQ357" s="2">
        <f t="shared" si="106"/>
        <v>100.3</v>
      </c>
    </row>
    <row r="358" spans="1:95">
      <c r="A358" s="2">
        <v>2004</v>
      </c>
      <c r="B358" s="2">
        <v>452</v>
      </c>
      <c r="C358" s="2">
        <v>2</v>
      </c>
      <c r="D358" s="2">
        <f t="shared" si="90"/>
        <v>226</v>
      </c>
      <c r="E358" s="4" t="s">
        <v>300</v>
      </c>
      <c r="F358" s="2">
        <f>IF(抽出データ!S358-2&lt;0,0,抽出データ!S358-2)</f>
        <v>0</v>
      </c>
      <c r="G358" s="2">
        <f>IF(抽出データ!T358-2&lt;0,0,抽出データ!T358-2)</f>
        <v>0</v>
      </c>
      <c r="H358" s="2">
        <f>IF(抽出データ!U358-2&lt;0,0,抽出データ!U358-2)</f>
        <v>0</v>
      </c>
      <c r="I358" s="2">
        <f>IF(抽出データ!V358-2&lt;0,0,抽出データ!V358-2)</f>
        <v>1</v>
      </c>
      <c r="J358" s="2">
        <f>MIN(2,IF(抽出データ!W358-2&lt;0,0,抽出データ!W358-2))</f>
        <v>0</v>
      </c>
      <c r="K358" s="2">
        <f>IF(抽出データ!X358-2&lt;0,0,抽出データ!X358-2)</f>
        <v>0</v>
      </c>
      <c r="L358" s="2">
        <f>IF(抽出データ!Y358-2&lt;0,0,抽出データ!Y358-2)</f>
        <v>0</v>
      </c>
      <c r="M358" s="2">
        <f>IF(抽出データ!Z358-2&lt;0,0,抽出データ!Z358-2)</f>
        <v>1</v>
      </c>
      <c r="N358" s="2">
        <f>IF(抽出データ!AB358-2&lt;0,0,抽出データ!AB358-2)</f>
        <v>0</v>
      </c>
      <c r="O358" s="2">
        <f>IF(抽出データ!AC358-2&lt;0,0,抽出データ!AC358-2)</f>
        <v>1</v>
      </c>
      <c r="P358" s="2">
        <f>IF(抽出データ!AD358-2&lt;0,0,抽出データ!AD358-2)</f>
        <v>0</v>
      </c>
      <c r="Q358" s="2">
        <f>IF(抽出データ!AE358-2&lt;0,0,抽出データ!AE358-2)</f>
        <v>0</v>
      </c>
      <c r="R358" s="2">
        <f>IF(抽出データ!AF358-2&lt;0,0,抽出データ!AF358-2)</f>
        <v>1</v>
      </c>
      <c r="S358" s="2">
        <f>IF(抽出データ!AG358-2&lt;0,0,抽出データ!AG358-2)</f>
        <v>1</v>
      </c>
      <c r="T358" s="2">
        <f>IF(抽出データ!AH358-2&lt;0,0,抽出データ!AH358-2)</f>
        <v>1</v>
      </c>
      <c r="U358" s="2">
        <f>IF(抽出データ!AI358-2&lt;0,0,抽出データ!AI358-2)</f>
        <v>0</v>
      </c>
      <c r="V358" s="2">
        <f>IF(抽出データ!AJ358-2&lt;0,0,抽出データ!AJ358-2)</f>
        <v>1</v>
      </c>
      <c r="W358" s="2">
        <f>IF(抽出データ!AK358-2&lt;0,0,抽出データ!AK358-2)</f>
        <v>0</v>
      </c>
      <c r="X358" s="2">
        <f>IF(抽出データ!AL358-2&lt;0,0,抽出データ!AL358-2)</f>
        <v>0</v>
      </c>
      <c r="Y358" s="2">
        <f>IF(抽出データ!AM358-2&lt;0,0,抽出データ!AM358-2)</f>
        <v>0</v>
      </c>
      <c r="Z358" s="2">
        <f>IF(抽出データ!AN358-2&lt;0,0,抽出データ!AN358-2)</f>
        <v>0</v>
      </c>
      <c r="AA358" s="2">
        <f>IF(抽出データ!AO358-2&lt;0,0,抽出データ!AO358-2)</f>
        <v>1</v>
      </c>
      <c r="AB358" s="2">
        <f>IF(抽出データ!AP358-2&lt;0,0,抽出データ!AP358-2)</f>
        <v>0</v>
      </c>
      <c r="AC358" s="2">
        <f>IF(抽出データ!AQ358-2&lt;0,0,抽出データ!AQ358-2)</f>
        <v>0</v>
      </c>
      <c r="AD358" s="2">
        <f>IF(抽出データ!AR358-2&lt;=0,1,2)</f>
        <v>1</v>
      </c>
      <c r="AE358" s="2">
        <f>IF(抽出データ!AS358-2&lt;=0,1,2)</f>
        <v>2</v>
      </c>
      <c r="AF358" s="2">
        <f>IF(抽出データ!AT358-2&lt;=0,1,2)</f>
        <v>2</v>
      </c>
      <c r="AG358" s="2">
        <f>IF(抽出データ!AU358-2&lt;=0,1,2)</f>
        <v>1</v>
      </c>
      <c r="AH358" s="2">
        <f>IF(抽出データ!AV358-2&lt;=0,1,2)</f>
        <v>2</v>
      </c>
      <c r="AI358" s="2">
        <f>IF(抽出データ!AW358-2&lt;=0,1,2)</f>
        <v>2</v>
      </c>
      <c r="AJ358" s="2">
        <f>IF(抽出データ!AX358-2&lt;=0,1,2)</f>
        <v>1</v>
      </c>
      <c r="AK358" s="2">
        <f>IF(抽出データ!AY358-2&lt;=0,1,2)</f>
        <v>1</v>
      </c>
      <c r="AL358" s="2">
        <f>IF(抽出データ!AZ358-2&lt;0,0,抽出データ!AZ358-2)</f>
        <v>0</v>
      </c>
      <c r="AM358" s="2">
        <f>IF(抽出データ!BB358-2&lt;0,0,抽出データ!BB358-2)</f>
        <v>0</v>
      </c>
      <c r="AN358" s="2">
        <f>IF(抽出データ!BD358-2&lt;0,0,抽出データ!BD358-2)</f>
        <v>1</v>
      </c>
      <c r="AO358" s="2">
        <f>MIN(2,IF(抽出データ!BE358-2&lt;0,0,抽出データ!BE358-2))</f>
        <v>0</v>
      </c>
      <c r="AP358" s="2">
        <f>IF(抽出データ!BF358-2&lt;0,0,抽出データ!BF358-2)</f>
        <v>0</v>
      </c>
      <c r="AQ358" s="2">
        <f>IF(抽出データ!BG358-2&lt;0,0,抽出データ!BG358-2)</f>
        <v>0</v>
      </c>
      <c r="AR358" s="2">
        <f>IF(抽出データ!BH358-2&lt;0,0,抽出データ!BH358-2)</f>
        <v>1</v>
      </c>
      <c r="AS358" s="2">
        <f t="shared" si="91"/>
        <v>2</v>
      </c>
      <c r="AT358" s="2">
        <f>IF(抽出データ!DB358-2&lt;=0,1,2)</f>
        <v>2</v>
      </c>
      <c r="AU358" s="2">
        <f>IF(抽出データ!DD358-2&lt;0,0,抽出データ!DD358-2)</f>
        <v>0</v>
      </c>
      <c r="AV358" s="2">
        <f>IF(抽出データ!DE358-2&lt;0,0,抽出データ!DE358-2)</f>
        <v>1</v>
      </c>
      <c r="AW358" s="2">
        <f>IF(抽出データ!DF358-2&lt;0,0,IF(抽出データ!DF358&gt;3,2,1))</f>
        <v>1</v>
      </c>
      <c r="AX358" s="2">
        <f>IF(抽出データ!DG358-2&lt;=0,1,2)</f>
        <v>1</v>
      </c>
      <c r="AY358" s="8">
        <v>2</v>
      </c>
      <c r="AZ358" s="2">
        <v>2</v>
      </c>
      <c r="BA358" s="2">
        <v>3</v>
      </c>
      <c r="BI358" s="4" t="s">
        <v>445</v>
      </c>
      <c r="BJ358" s="2">
        <v>2</v>
      </c>
      <c r="BL358" s="2">
        <v>3</v>
      </c>
      <c r="BO358" s="2">
        <v>3</v>
      </c>
      <c r="BP358" s="2">
        <v>5</v>
      </c>
      <c r="BQ358" s="2">
        <v>2</v>
      </c>
      <c r="BR358" s="2">
        <v>2</v>
      </c>
      <c r="BS358" s="2">
        <v>4</v>
      </c>
      <c r="BT358" s="2">
        <v>3</v>
      </c>
      <c r="BV358" s="2">
        <f t="shared" si="92"/>
        <v>34</v>
      </c>
      <c r="BW358" s="2">
        <f t="shared" si="93"/>
        <v>9</v>
      </c>
      <c r="BX358" s="2">
        <f t="shared" si="94"/>
        <v>8</v>
      </c>
      <c r="BY358" s="2">
        <f t="shared" si="95"/>
        <v>9</v>
      </c>
      <c r="BZ358" s="2">
        <f t="shared" si="96"/>
        <v>15</v>
      </c>
      <c r="CA358" s="2">
        <f t="shared" si="97"/>
        <v>5</v>
      </c>
      <c r="CB358" s="2">
        <f t="shared" si="98"/>
        <v>6</v>
      </c>
      <c r="CC358" s="2">
        <f t="shared" si="99"/>
        <v>4</v>
      </c>
      <c r="CD358" s="2">
        <f t="shared" si="100"/>
        <v>14</v>
      </c>
      <c r="CE358" s="2">
        <f t="shared" si="101"/>
        <v>12</v>
      </c>
      <c r="CF358" s="2">
        <f t="shared" si="102"/>
        <v>6</v>
      </c>
      <c r="CG358" s="2">
        <f t="shared" si="103"/>
        <v>8</v>
      </c>
      <c r="CH358" s="2">
        <f t="shared" si="107"/>
        <v>7</v>
      </c>
      <c r="CI358" s="2">
        <f t="shared" si="104"/>
        <v>3</v>
      </c>
      <c r="CJ358" s="2">
        <f t="shared" si="105"/>
        <v>8</v>
      </c>
      <c r="CK358" s="2">
        <f>55+IF(抽出データ!BJ358=1,60,0)+IF(抽出データ!BK358=1,25,0)+IF(抽出データ!BM358=1,5,0)+IF(抽出データ!BL358=1,5,0)+IF(抽出データ!BN358=1,5,0)</f>
        <v>140</v>
      </c>
      <c r="CL358" s="2">
        <f>(80+IF(抽出データ!BR358=1,12,0)+IF(SUM(抽出データ!BS358:BV358,抽出データ!CB358)&gt;1,22,IF(SUM(抽出データ!BS358:BV358,抽出データ!CB358)=1,11,0)))</f>
        <v>114</v>
      </c>
      <c r="CM358" s="2">
        <f>80+IF(抽出データ!CH358=1,40,0)+IF(抽出データ!CI358=1,20,0)+IF(抽出データ!CJ358=1,20,0)</f>
        <v>100</v>
      </c>
      <c r="CN358" s="2">
        <f>80+IF(抽出データ!CN358=1,10,0)+IF(抽出データ!CO358=1,5,0)+IF(抽出データ!CP358=1,10,0)+12</f>
        <v>97</v>
      </c>
      <c r="CO358" s="2">
        <f>IF(SUM(抽出データ!CT358:CW358)&gt;0,120,100)</f>
        <v>120</v>
      </c>
      <c r="CQ358" s="2">
        <f t="shared" si="106"/>
        <v>120.89999999999999</v>
      </c>
    </row>
    <row r="359" spans="1:95">
      <c r="A359" s="2">
        <v>1985</v>
      </c>
      <c r="B359" s="2">
        <v>150</v>
      </c>
      <c r="C359" s="2">
        <v>3</v>
      </c>
      <c r="D359" s="2">
        <f t="shared" si="90"/>
        <v>50</v>
      </c>
      <c r="E359" s="4" t="s">
        <v>301</v>
      </c>
      <c r="F359" s="2">
        <f>IF(抽出データ!S359-2&lt;0,0,抽出データ!S359-2)</f>
        <v>2</v>
      </c>
      <c r="G359" s="2">
        <f>IF(抽出データ!T359-2&lt;0,0,抽出データ!T359-2)</f>
        <v>0</v>
      </c>
      <c r="H359" s="2">
        <f>IF(抽出データ!U359-2&lt;0,0,抽出データ!U359-2)</f>
        <v>0</v>
      </c>
      <c r="I359" s="2">
        <f>IF(抽出データ!V359-2&lt;0,0,抽出データ!V359-2)</f>
        <v>2</v>
      </c>
      <c r="J359" s="2">
        <f>MIN(2,IF(抽出データ!W359-2&lt;0,0,抽出データ!W359-2))</f>
        <v>0</v>
      </c>
      <c r="K359" s="2">
        <f>IF(抽出データ!X359-2&lt;0,0,抽出データ!X359-2)</f>
        <v>0</v>
      </c>
      <c r="L359" s="2">
        <f>IF(抽出データ!Y359-2&lt;0,0,抽出データ!Y359-2)</f>
        <v>0</v>
      </c>
      <c r="M359" s="2">
        <f>IF(抽出データ!Z359-2&lt;0,0,抽出データ!Z359-2)</f>
        <v>0</v>
      </c>
      <c r="N359" s="2">
        <f>IF(抽出データ!AB359-2&lt;0,0,抽出データ!AB359-2)</f>
        <v>1</v>
      </c>
      <c r="O359" s="2">
        <f>IF(抽出データ!AC359-2&lt;0,0,抽出データ!AC359-2)</f>
        <v>0</v>
      </c>
      <c r="P359" s="2">
        <f>IF(抽出データ!AD359-2&lt;0,0,抽出データ!AD359-2)</f>
        <v>0</v>
      </c>
      <c r="Q359" s="2">
        <f>IF(抽出データ!AE359-2&lt;0,0,抽出データ!AE359-2)</f>
        <v>0</v>
      </c>
      <c r="R359" s="2">
        <f>IF(抽出データ!AF359-2&lt;0,0,抽出データ!AF359-2)</f>
        <v>0</v>
      </c>
      <c r="S359" s="2">
        <f>IF(抽出データ!AG359-2&lt;0,0,抽出データ!AG359-2)</f>
        <v>1</v>
      </c>
      <c r="T359" s="2">
        <f>IF(抽出データ!AH359-2&lt;0,0,抽出データ!AH359-2)</f>
        <v>1</v>
      </c>
      <c r="U359" s="2">
        <f>IF(抽出データ!AI359-2&lt;0,0,抽出データ!AI359-2)</f>
        <v>0</v>
      </c>
      <c r="V359" s="2">
        <f>IF(抽出データ!AJ359-2&lt;0,0,抽出データ!AJ359-2)</f>
        <v>0</v>
      </c>
      <c r="W359" s="2">
        <f>IF(抽出データ!AK359-2&lt;0,0,抽出データ!AK359-2)</f>
        <v>1</v>
      </c>
      <c r="X359" s="2">
        <f>IF(抽出データ!AL359-2&lt;0,0,抽出データ!AL359-2)</f>
        <v>2</v>
      </c>
      <c r="Y359" s="2">
        <f>IF(抽出データ!AM359-2&lt;0,0,抽出データ!AM359-2)</f>
        <v>1</v>
      </c>
      <c r="Z359" s="2">
        <f>IF(抽出データ!AN359-2&lt;0,0,抽出データ!AN359-2)</f>
        <v>0</v>
      </c>
      <c r="AA359" s="2">
        <f>IF(抽出データ!AO359-2&lt;0,0,抽出データ!AO359-2)</f>
        <v>2</v>
      </c>
      <c r="AB359" s="2">
        <f>IF(抽出データ!AP359-2&lt;0,0,抽出データ!AP359-2)</f>
        <v>2</v>
      </c>
      <c r="AC359" s="2">
        <f>IF(抽出データ!AQ359-2&lt;0,0,抽出データ!AQ359-2)</f>
        <v>2</v>
      </c>
      <c r="AD359" s="2">
        <f>IF(抽出データ!AR359-2&lt;=0,1,2)</f>
        <v>1</v>
      </c>
      <c r="AE359" s="2">
        <f>IF(抽出データ!AS359-2&lt;=0,1,2)</f>
        <v>1</v>
      </c>
      <c r="AF359" s="2">
        <f>IF(抽出データ!AT359-2&lt;=0,1,2)</f>
        <v>1</v>
      </c>
      <c r="AG359" s="2">
        <f>IF(抽出データ!AU359-2&lt;=0,1,2)</f>
        <v>1</v>
      </c>
      <c r="AH359" s="2">
        <f>IF(抽出データ!AV359-2&lt;=0,1,2)</f>
        <v>1</v>
      </c>
      <c r="AI359" s="2">
        <f>IF(抽出データ!AW359-2&lt;=0,1,2)</f>
        <v>1</v>
      </c>
      <c r="AJ359" s="2">
        <f>IF(抽出データ!AX359-2&lt;=0,1,2)</f>
        <v>1</v>
      </c>
      <c r="AK359" s="2">
        <f>IF(抽出データ!AY359-2&lt;=0,1,2)</f>
        <v>1</v>
      </c>
      <c r="AL359" s="2">
        <f>IF(抽出データ!AZ359-2&lt;0,0,抽出データ!AZ359-2)</f>
        <v>0</v>
      </c>
      <c r="AM359" s="2">
        <f>IF(抽出データ!BB359-2&lt;0,0,抽出データ!BB359-2)</f>
        <v>0</v>
      </c>
      <c r="AN359" s="2">
        <f>IF(抽出データ!BD359-2&lt;0,0,抽出データ!BD359-2)</f>
        <v>0</v>
      </c>
      <c r="AO359" s="2">
        <f>MIN(2,IF(抽出データ!BE359-2&lt;0,0,抽出データ!BE359-2))</f>
        <v>0</v>
      </c>
      <c r="AP359" s="2">
        <f>IF(抽出データ!BF359-2&lt;0,0,抽出データ!BF359-2)</f>
        <v>0</v>
      </c>
      <c r="AQ359" s="2">
        <f>IF(抽出データ!BG359-2&lt;0,0,抽出データ!BG359-2)</f>
        <v>0</v>
      </c>
      <c r="AR359" s="2">
        <f>IF(抽出データ!BH359-2&lt;0,0,抽出データ!BH359-2)</f>
        <v>0</v>
      </c>
      <c r="AS359" s="2">
        <f t="shared" si="91"/>
        <v>0</v>
      </c>
      <c r="AT359" s="2">
        <f>IF(抽出データ!DB359-2&lt;=0,1,2)</f>
        <v>1</v>
      </c>
      <c r="AU359" s="2">
        <f>IF(抽出データ!DD359-2&lt;0,0,抽出データ!DD359-2)</f>
        <v>0</v>
      </c>
      <c r="AV359" s="2">
        <f>IF(抽出データ!DE359-2&lt;0,0,抽出データ!DE359-2)</f>
        <v>0</v>
      </c>
      <c r="AW359" s="2">
        <f>IF(抽出データ!DF359-2&lt;0,0,IF(抽出データ!DF359&gt;3,2,1))</f>
        <v>1</v>
      </c>
      <c r="AX359" s="2">
        <f>IF(抽出データ!DG359-2&lt;=0,1,2)</f>
        <v>1</v>
      </c>
      <c r="AY359" s="8">
        <v>1</v>
      </c>
      <c r="AZ359" s="2">
        <v>3</v>
      </c>
      <c r="BA359" s="2">
        <v>2</v>
      </c>
      <c r="BB359" s="2">
        <v>0</v>
      </c>
      <c r="BC359" s="2">
        <v>0</v>
      </c>
      <c r="BD359" s="2">
        <v>0</v>
      </c>
      <c r="BE359" s="2">
        <v>0</v>
      </c>
      <c r="BF359" s="2">
        <v>0</v>
      </c>
      <c r="BG359" s="2">
        <v>1</v>
      </c>
      <c r="BH359" s="2">
        <v>0</v>
      </c>
      <c r="BI359" s="4" t="s">
        <v>445</v>
      </c>
      <c r="BJ359" s="2">
        <v>1</v>
      </c>
      <c r="BK359" s="2">
        <v>0</v>
      </c>
      <c r="BL359" s="2">
        <v>1</v>
      </c>
      <c r="BM359" s="2">
        <v>6000</v>
      </c>
      <c r="BO359" s="2">
        <v>3</v>
      </c>
      <c r="BP359" s="2">
        <v>4</v>
      </c>
      <c r="BQ359" s="2">
        <v>4</v>
      </c>
      <c r="BR359" s="2">
        <v>4</v>
      </c>
      <c r="BS359" s="2">
        <v>4</v>
      </c>
      <c r="BT359" s="2">
        <v>3</v>
      </c>
      <c r="BV359" s="2">
        <f t="shared" si="92"/>
        <v>28</v>
      </c>
      <c r="BW359" s="2">
        <f t="shared" si="93"/>
        <v>12</v>
      </c>
      <c r="BX359" s="2">
        <f t="shared" si="94"/>
        <v>10</v>
      </c>
      <c r="BY359" s="2">
        <f t="shared" si="95"/>
        <v>6</v>
      </c>
      <c r="BZ359" s="2">
        <f t="shared" si="96"/>
        <v>20</v>
      </c>
      <c r="CA359" s="2">
        <f t="shared" si="97"/>
        <v>8</v>
      </c>
      <c r="CB359" s="2">
        <f t="shared" si="98"/>
        <v>5</v>
      </c>
      <c r="CC359" s="2">
        <f t="shared" si="99"/>
        <v>5</v>
      </c>
      <c r="CD359" s="2">
        <f t="shared" si="100"/>
        <v>14</v>
      </c>
      <c r="CE359" s="2">
        <f t="shared" si="101"/>
        <v>14</v>
      </c>
      <c r="CF359" s="2">
        <f t="shared" si="102"/>
        <v>8</v>
      </c>
      <c r="CG359" s="2">
        <f t="shared" si="103"/>
        <v>7</v>
      </c>
      <c r="CH359" s="2">
        <f t="shared" si="107"/>
        <v>3</v>
      </c>
      <c r="CI359" s="2">
        <f t="shared" si="104"/>
        <v>4</v>
      </c>
      <c r="CJ359" s="2">
        <f t="shared" si="105"/>
        <v>12</v>
      </c>
      <c r="CK359" s="2">
        <f>55+IF(抽出データ!BJ359=1,60,0)+IF(抽出データ!BK359=1,25,0)+IF(抽出データ!BM359=1,5,0)+IF(抽出データ!BL359=1,5,0)+IF(抽出データ!BN359=1,5,0)</f>
        <v>55</v>
      </c>
      <c r="CL359" s="2">
        <f>(80+IF(抽出データ!BR359=1,12,0)+IF(SUM(抽出データ!BS359:BV359,抽出データ!CB359)&gt;1,22,IF(SUM(抽出データ!BS359:BV359,抽出データ!CB359)=1,11,0)))</f>
        <v>80</v>
      </c>
      <c r="CM359" s="2">
        <f>80+IF(抽出データ!CH359=1,40,0)+IF(抽出データ!CI359=1,20,0)+IF(抽出データ!CJ359=1,20,0)</f>
        <v>80</v>
      </c>
      <c r="CN359" s="2">
        <f>80+IF(抽出データ!CN359=1,10,0)+IF(抽出データ!CO359=1,5,0)+IF(抽出データ!CP359=1,10,0)+12</f>
        <v>92</v>
      </c>
      <c r="CO359" s="2">
        <f>IF(SUM(抽出データ!CT359:CW359)&gt;0,120,100)</f>
        <v>100</v>
      </c>
      <c r="CQ359" s="2">
        <f t="shared" si="106"/>
        <v>72.2</v>
      </c>
    </row>
    <row r="360" spans="1:95">
      <c r="A360" s="2">
        <v>2000</v>
      </c>
      <c r="B360" s="2">
        <v>10000</v>
      </c>
      <c r="C360" s="2">
        <v>3</v>
      </c>
      <c r="D360" s="2">
        <f t="shared" si="90"/>
        <v>3333.3333333333335</v>
      </c>
      <c r="E360" s="4" t="s">
        <v>20</v>
      </c>
      <c r="F360" s="2">
        <f>IF(抽出データ!S360-2&lt;0,0,抽出データ!S360-2)</f>
        <v>1</v>
      </c>
      <c r="G360" s="2">
        <f>IF(抽出データ!T360-2&lt;0,0,抽出データ!T360-2)</f>
        <v>0</v>
      </c>
      <c r="H360" s="2">
        <f>IF(抽出データ!U360-2&lt;0,0,抽出データ!U360-2)</f>
        <v>2</v>
      </c>
      <c r="I360" s="2">
        <f>IF(抽出データ!V360-2&lt;0,0,抽出データ!V360-2)</f>
        <v>1</v>
      </c>
      <c r="J360" s="2">
        <f>MIN(2,IF(抽出データ!W360-2&lt;0,0,抽出データ!W360-2))</f>
        <v>2</v>
      </c>
      <c r="K360" s="2">
        <f>IF(抽出データ!X360-2&lt;0,0,抽出データ!X360-2)</f>
        <v>1</v>
      </c>
      <c r="L360" s="2">
        <f>IF(抽出データ!Y360-2&lt;0,0,抽出データ!Y360-2)</f>
        <v>1</v>
      </c>
      <c r="M360" s="2">
        <f>IF(抽出データ!Z360-2&lt;0,0,抽出データ!Z360-2)</f>
        <v>1</v>
      </c>
      <c r="N360" s="2">
        <f>IF(抽出データ!AB360-2&lt;0,0,抽出データ!AB360-2)</f>
        <v>1</v>
      </c>
      <c r="O360" s="2">
        <f>IF(抽出データ!AC360-2&lt;0,0,抽出データ!AC360-2)</f>
        <v>2</v>
      </c>
      <c r="P360" s="2">
        <f>IF(抽出データ!AD360-2&lt;0,0,抽出データ!AD360-2)</f>
        <v>1</v>
      </c>
      <c r="Q360" s="2">
        <f>IF(抽出データ!AE360-2&lt;0,0,抽出データ!AE360-2)</f>
        <v>1</v>
      </c>
      <c r="R360" s="2">
        <f>IF(抽出データ!AF360-2&lt;0,0,抽出データ!AF360-2)</f>
        <v>1</v>
      </c>
      <c r="S360" s="2">
        <f>IF(抽出データ!AG360-2&lt;0,0,抽出データ!AG360-2)</f>
        <v>1</v>
      </c>
      <c r="T360" s="2">
        <f>IF(抽出データ!AH360-2&lt;0,0,抽出データ!AH360-2)</f>
        <v>1</v>
      </c>
      <c r="U360" s="2">
        <f>IF(抽出データ!AI360-2&lt;0,0,抽出データ!AI360-2)</f>
        <v>1</v>
      </c>
      <c r="V360" s="2">
        <f>IF(抽出データ!AJ360-2&lt;0,0,抽出データ!AJ360-2)</f>
        <v>1</v>
      </c>
      <c r="W360" s="2">
        <f>IF(抽出データ!AK360-2&lt;0,0,抽出データ!AK360-2)</f>
        <v>1</v>
      </c>
      <c r="X360" s="2">
        <f>IF(抽出データ!AL360-2&lt;0,0,抽出データ!AL360-2)</f>
        <v>1</v>
      </c>
      <c r="Y360" s="2">
        <f>IF(抽出データ!AM360-2&lt;0,0,抽出データ!AM360-2)</f>
        <v>1</v>
      </c>
      <c r="Z360" s="2">
        <f>IF(抽出データ!AN360-2&lt;0,0,抽出データ!AN360-2)</f>
        <v>1</v>
      </c>
      <c r="AA360" s="2">
        <f>IF(抽出データ!AO360-2&lt;0,0,抽出データ!AO360-2)</f>
        <v>1</v>
      </c>
      <c r="AB360" s="2">
        <f>IF(抽出データ!AP360-2&lt;0,0,抽出データ!AP360-2)</f>
        <v>1</v>
      </c>
      <c r="AC360" s="2">
        <f>IF(抽出データ!AQ360-2&lt;0,0,抽出データ!AQ360-2)</f>
        <v>1</v>
      </c>
      <c r="AD360" s="2">
        <f>IF(抽出データ!AR360-2&lt;=0,1,2)</f>
        <v>2</v>
      </c>
      <c r="AE360" s="2">
        <f>IF(抽出データ!AS360-2&lt;=0,1,2)</f>
        <v>2</v>
      </c>
      <c r="AF360" s="2">
        <f>IF(抽出データ!AT360-2&lt;=0,1,2)</f>
        <v>2</v>
      </c>
      <c r="AG360" s="2">
        <f>IF(抽出データ!AU360-2&lt;=0,1,2)</f>
        <v>2</v>
      </c>
      <c r="AH360" s="2">
        <f>IF(抽出データ!AV360-2&lt;=0,1,2)</f>
        <v>2</v>
      </c>
      <c r="AI360" s="2">
        <f>IF(抽出データ!AW360-2&lt;=0,1,2)</f>
        <v>2</v>
      </c>
      <c r="AJ360" s="2">
        <f>IF(抽出データ!AX360-2&lt;=0,1,2)</f>
        <v>2</v>
      </c>
      <c r="AK360" s="2">
        <f>IF(抽出データ!AY360-2&lt;=0,1,2)</f>
        <v>2</v>
      </c>
      <c r="AL360" s="2">
        <f>IF(抽出データ!AZ360-2&lt;0,0,抽出データ!AZ360-2)</f>
        <v>1</v>
      </c>
      <c r="AM360" s="2">
        <f>IF(抽出データ!BB360-2&lt;0,0,抽出データ!BB360-2)</f>
        <v>1</v>
      </c>
      <c r="AN360" s="2">
        <f>IF(抽出データ!BD360-2&lt;0,0,抽出データ!BD360-2)</f>
        <v>1</v>
      </c>
      <c r="AO360" s="2">
        <f>MIN(2,IF(抽出データ!BE360-2&lt;0,0,抽出データ!BE360-2))</f>
        <v>2</v>
      </c>
      <c r="AP360" s="2">
        <f>IF(抽出データ!BF360-2&lt;0,0,抽出データ!BF360-2)</f>
        <v>1</v>
      </c>
      <c r="AQ360" s="2">
        <f>IF(抽出データ!BG360-2&lt;0,0,抽出データ!BG360-2)</f>
        <v>1</v>
      </c>
      <c r="AR360" s="2">
        <f>IF(抽出データ!BH360-2&lt;0,0,抽出データ!BH360-2)</f>
        <v>1</v>
      </c>
      <c r="AS360" s="2">
        <f t="shared" si="91"/>
        <v>2</v>
      </c>
      <c r="AT360" s="2">
        <f>IF(抽出データ!DB360-2&lt;=0,1,2)</f>
        <v>2</v>
      </c>
      <c r="AU360" s="2">
        <f>IF(抽出データ!DD360-2&lt;0,0,抽出データ!DD360-2)</f>
        <v>1</v>
      </c>
      <c r="AV360" s="2">
        <f>IF(抽出データ!DE360-2&lt;0,0,抽出データ!DE360-2)</f>
        <v>1</v>
      </c>
      <c r="AW360" s="2">
        <f>IF(抽出データ!DF360-2&lt;0,0,IF(抽出データ!DF360&gt;3,2,1))</f>
        <v>2</v>
      </c>
      <c r="AX360" s="2">
        <f>IF(抽出データ!DG360-2&lt;=0,1,2)</f>
        <v>2</v>
      </c>
      <c r="AY360" s="8">
        <v>4</v>
      </c>
      <c r="AZ360" s="2">
        <v>3</v>
      </c>
      <c r="BA360" s="2">
        <v>3</v>
      </c>
      <c r="BI360" s="4" t="s">
        <v>445</v>
      </c>
      <c r="BJ360" s="2">
        <v>1</v>
      </c>
      <c r="BK360" s="2">
        <v>90</v>
      </c>
      <c r="BL360" s="2">
        <v>3</v>
      </c>
      <c r="BO360" s="2">
        <v>4</v>
      </c>
      <c r="BP360" s="2">
        <v>4</v>
      </c>
      <c r="BQ360" s="2">
        <v>4</v>
      </c>
      <c r="BR360" s="2">
        <v>4</v>
      </c>
      <c r="BS360" s="2">
        <v>4</v>
      </c>
      <c r="BT360" s="2">
        <v>4</v>
      </c>
      <c r="BV360" s="2">
        <f t="shared" si="92"/>
        <v>67.5</v>
      </c>
      <c r="BW360" s="2">
        <f t="shared" si="93"/>
        <v>25</v>
      </c>
      <c r="BX360" s="2">
        <f t="shared" si="94"/>
        <v>11</v>
      </c>
      <c r="BY360" s="2">
        <f t="shared" si="95"/>
        <v>20</v>
      </c>
      <c r="BZ360" s="2">
        <f t="shared" si="96"/>
        <v>33</v>
      </c>
      <c r="CA360" s="2">
        <f t="shared" si="97"/>
        <v>15</v>
      </c>
      <c r="CB360" s="2">
        <f t="shared" si="98"/>
        <v>11</v>
      </c>
      <c r="CC360" s="2">
        <f t="shared" si="99"/>
        <v>12</v>
      </c>
      <c r="CD360" s="2">
        <f t="shared" si="100"/>
        <v>24</v>
      </c>
      <c r="CE360" s="2">
        <f t="shared" si="101"/>
        <v>17</v>
      </c>
      <c r="CF360" s="2">
        <f t="shared" si="102"/>
        <v>12</v>
      </c>
      <c r="CG360" s="2">
        <f t="shared" si="103"/>
        <v>17</v>
      </c>
      <c r="CH360" s="2">
        <f t="shared" si="107"/>
        <v>9</v>
      </c>
      <c r="CI360" s="2">
        <f t="shared" si="104"/>
        <v>11</v>
      </c>
      <c r="CJ360" s="2">
        <f t="shared" si="105"/>
        <v>24.5</v>
      </c>
      <c r="CK360" s="2">
        <f>55+IF(抽出データ!BJ360=1,60,0)+IF(抽出データ!BK360=1,25,0)+IF(抽出データ!BM360=1,5,0)+IF(抽出データ!BL360=1,5,0)+IF(抽出データ!BN360=1,5,0)</f>
        <v>150</v>
      </c>
      <c r="CL360" s="2">
        <f>(80+IF(抽出データ!BR360=1,12,0)+IF(SUM(抽出データ!BS360:BV360,抽出データ!CB360)&gt;1,22,IF(SUM(抽出データ!BS360:BV360,抽出データ!CB360)=1,11,0)))</f>
        <v>114</v>
      </c>
      <c r="CM360" s="2">
        <f>80+IF(抽出データ!CH360=1,40,0)+IF(抽出データ!CI360=1,20,0)+IF(抽出データ!CJ360=1,20,0)</f>
        <v>140</v>
      </c>
      <c r="CN360" s="2">
        <f>80+IF(抽出データ!CN360=1,10,0)+IF(抽出データ!CO360=1,5,0)+IF(抽出データ!CP360=1,10,0)+12</f>
        <v>107</v>
      </c>
      <c r="CO360" s="2">
        <f>IF(SUM(抽出データ!CT360:CW360)&gt;0,120,100)</f>
        <v>120</v>
      </c>
      <c r="CQ360" s="2">
        <f t="shared" si="106"/>
        <v>131.89999999999998</v>
      </c>
    </row>
    <row r="361" spans="1:95">
      <c r="A361" s="2">
        <v>2012</v>
      </c>
      <c r="B361" s="2">
        <v>150</v>
      </c>
      <c r="C361" s="2">
        <v>1</v>
      </c>
      <c r="D361" s="2">
        <f t="shared" si="90"/>
        <v>150</v>
      </c>
      <c r="E361" s="4" t="s">
        <v>302</v>
      </c>
      <c r="F361" s="2">
        <f>IF(抽出データ!S361-2&lt;0,0,抽出データ!S361-2)</f>
        <v>2</v>
      </c>
      <c r="G361" s="2">
        <f>IF(抽出データ!T361-2&lt;0,0,抽出データ!T361-2)</f>
        <v>0</v>
      </c>
      <c r="H361" s="2">
        <f>IF(抽出データ!U361-2&lt;0,0,抽出データ!U361-2)</f>
        <v>0</v>
      </c>
      <c r="I361" s="2">
        <f>IF(抽出データ!V361-2&lt;0,0,抽出データ!V361-2)</f>
        <v>2</v>
      </c>
      <c r="J361" s="2">
        <f>MIN(2,IF(抽出データ!W361-2&lt;0,0,抽出データ!W361-2))</f>
        <v>0</v>
      </c>
      <c r="K361" s="2">
        <f>IF(抽出データ!X361-2&lt;0,0,抽出データ!X361-2)</f>
        <v>0</v>
      </c>
      <c r="L361" s="2">
        <f>IF(抽出データ!Y361-2&lt;0,0,抽出データ!Y361-2)</f>
        <v>0</v>
      </c>
      <c r="M361" s="2">
        <f>IF(抽出データ!Z361-2&lt;0,0,抽出データ!Z361-2)</f>
        <v>0</v>
      </c>
      <c r="N361" s="2">
        <f>IF(抽出データ!AB361-2&lt;0,0,抽出データ!AB361-2)</f>
        <v>2</v>
      </c>
      <c r="O361" s="2">
        <f>IF(抽出データ!AC361-2&lt;0,0,抽出データ!AC361-2)</f>
        <v>2</v>
      </c>
      <c r="P361" s="2">
        <f>IF(抽出データ!AD361-2&lt;0,0,抽出データ!AD361-2)</f>
        <v>1</v>
      </c>
      <c r="Q361" s="2">
        <f>IF(抽出データ!AE361-2&lt;0,0,抽出データ!AE361-2)</f>
        <v>1</v>
      </c>
      <c r="R361" s="2">
        <f>IF(抽出データ!AF361-2&lt;0,0,抽出データ!AF361-2)</f>
        <v>1</v>
      </c>
      <c r="S361" s="2">
        <f>IF(抽出データ!AG361-2&lt;0,0,抽出データ!AG361-2)</f>
        <v>0</v>
      </c>
      <c r="T361" s="2">
        <f>IF(抽出データ!AH361-2&lt;0,0,抽出データ!AH361-2)</f>
        <v>2</v>
      </c>
      <c r="U361" s="2">
        <f>IF(抽出データ!AI361-2&lt;0,0,抽出データ!AI361-2)</f>
        <v>1</v>
      </c>
      <c r="V361" s="2">
        <f>IF(抽出データ!AJ361-2&lt;0,0,抽出データ!AJ361-2)</f>
        <v>1</v>
      </c>
      <c r="W361" s="2">
        <f>IF(抽出データ!AK361-2&lt;0,0,抽出データ!AK361-2)</f>
        <v>0</v>
      </c>
      <c r="X361" s="2">
        <f>IF(抽出データ!AL361-2&lt;0,0,抽出データ!AL361-2)</f>
        <v>0</v>
      </c>
      <c r="Y361" s="2">
        <f>IF(抽出データ!AM361-2&lt;0,0,抽出データ!AM361-2)</f>
        <v>1</v>
      </c>
      <c r="Z361" s="2">
        <f>IF(抽出データ!AN361-2&lt;0,0,抽出データ!AN361-2)</f>
        <v>0</v>
      </c>
      <c r="AA361" s="2">
        <f>IF(抽出データ!AO361-2&lt;0,0,抽出データ!AO361-2)</f>
        <v>1</v>
      </c>
      <c r="AB361" s="2">
        <f>IF(抽出データ!AP361-2&lt;0,0,抽出データ!AP361-2)</f>
        <v>2</v>
      </c>
      <c r="AC361" s="2">
        <f>IF(抽出データ!AQ361-2&lt;0,0,抽出データ!AQ361-2)</f>
        <v>0</v>
      </c>
      <c r="AD361" s="2">
        <f>IF(抽出データ!AR361-2&lt;=0,1,2)</f>
        <v>1</v>
      </c>
      <c r="AE361" s="2">
        <f>IF(抽出データ!AS361-2&lt;=0,1,2)</f>
        <v>1</v>
      </c>
      <c r="AF361" s="2">
        <f>IF(抽出データ!AT361-2&lt;=0,1,2)</f>
        <v>1</v>
      </c>
      <c r="AG361" s="2">
        <f>IF(抽出データ!AU361-2&lt;=0,1,2)</f>
        <v>1</v>
      </c>
      <c r="AH361" s="2">
        <f>IF(抽出データ!AV361-2&lt;=0,1,2)</f>
        <v>1</v>
      </c>
      <c r="AI361" s="2">
        <f>IF(抽出データ!AW361-2&lt;=0,1,2)</f>
        <v>1</v>
      </c>
      <c r="AJ361" s="2">
        <f>IF(抽出データ!AX361-2&lt;=0,1,2)</f>
        <v>1</v>
      </c>
      <c r="AK361" s="2">
        <f>IF(抽出データ!AY361-2&lt;=0,1,2)</f>
        <v>1</v>
      </c>
      <c r="AL361" s="2">
        <f>IF(抽出データ!AZ361-2&lt;0,0,抽出データ!AZ361-2)</f>
        <v>1</v>
      </c>
      <c r="AM361" s="2">
        <f>IF(抽出データ!BB361-2&lt;0,0,抽出データ!BB361-2)</f>
        <v>0</v>
      </c>
      <c r="AN361" s="2">
        <f>IF(抽出データ!BD361-2&lt;0,0,抽出データ!BD361-2)</f>
        <v>2</v>
      </c>
      <c r="AO361" s="2">
        <f>MIN(2,IF(抽出データ!BE361-2&lt;0,0,抽出データ!BE361-2))</f>
        <v>2</v>
      </c>
      <c r="AP361" s="2">
        <f>IF(抽出データ!BF361-2&lt;0,0,抽出データ!BF361-2)</f>
        <v>0</v>
      </c>
      <c r="AQ361" s="2">
        <f>IF(抽出データ!BG361-2&lt;0,0,抽出データ!BG361-2)</f>
        <v>0</v>
      </c>
      <c r="AR361" s="2">
        <f>IF(抽出データ!BH361-2&lt;0,0,抽出データ!BH361-2)</f>
        <v>2</v>
      </c>
      <c r="AS361" s="2">
        <f t="shared" si="91"/>
        <v>0</v>
      </c>
      <c r="AT361" s="2">
        <f>IF(抽出データ!DB361-2&lt;=0,1,2)</f>
        <v>1</v>
      </c>
      <c r="AU361" s="2">
        <f>IF(抽出データ!DD361-2&lt;0,0,抽出データ!DD361-2)</f>
        <v>1</v>
      </c>
      <c r="AV361" s="2">
        <f>IF(抽出データ!DE361-2&lt;0,0,抽出データ!DE361-2)</f>
        <v>1</v>
      </c>
      <c r="AW361" s="2">
        <f>IF(抽出データ!DF361-2&lt;0,0,IF(抽出データ!DF361&gt;3,2,1))</f>
        <v>1</v>
      </c>
      <c r="AX361" s="2">
        <f>IF(抽出データ!DG361-2&lt;=0,1,2)</f>
        <v>1</v>
      </c>
      <c r="AY361" s="8">
        <v>5</v>
      </c>
      <c r="AZ361" s="2">
        <v>1</v>
      </c>
      <c r="BA361" s="2">
        <v>1</v>
      </c>
      <c r="BI361" s="4" t="s">
        <v>445</v>
      </c>
      <c r="BJ361" s="2">
        <v>2</v>
      </c>
      <c r="BL361" s="2">
        <v>3</v>
      </c>
      <c r="BO361" s="2">
        <v>4</v>
      </c>
      <c r="BP361" s="2">
        <v>4</v>
      </c>
      <c r="BQ361" s="2">
        <v>4</v>
      </c>
      <c r="BR361" s="2">
        <v>4</v>
      </c>
      <c r="BS361" s="2">
        <v>4</v>
      </c>
      <c r="BT361" s="2">
        <v>4</v>
      </c>
      <c r="BV361" s="2">
        <f t="shared" si="92"/>
        <v>41.5</v>
      </c>
      <c r="BW361" s="2">
        <f t="shared" si="93"/>
        <v>17</v>
      </c>
      <c r="BX361" s="2">
        <f t="shared" si="94"/>
        <v>7</v>
      </c>
      <c r="BY361" s="2">
        <f t="shared" si="95"/>
        <v>13</v>
      </c>
      <c r="BZ361" s="2">
        <f t="shared" si="96"/>
        <v>20</v>
      </c>
      <c r="CA361" s="2">
        <f t="shared" si="97"/>
        <v>11</v>
      </c>
      <c r="CB361" s="2">
        <f t="shared" si="98"/>
        <v>9</v>
      </c>
      <c r="CC361" s="2">
        <f t="shared" si="99"/>
        <v>11</v>
      </c>
      <c r="CD361" s="2">
        <f t="shared" si="100"/>
        <v>12</v>
      </c>
      <c r="CE361" s="2">
        <f t="shared" si="101"/>
        <v>10</v>
      </c>
      <c r="CF361" s="2">
        <f t="shared" si="102"/>
        <v>6</v>
      </c>
      <c r="CG361" s="2">
        <f t="shared" si="103"/>
        <v>13</v>
      </c>
      <c r="CH361" s="2">
        <f t="shared" si="107"/>
        <v>4</v>
      </c>
      <c r="CI361" s="2">
        <f t="shared" si="104"/>
        <v>7</v>
      </c>
      <c r="CJ361" s="2">
        <f t="shared" si="105"/>
        <v>16.5</v>
      </c>
      <c r="CK361" s="2">
        <f>55+IF(抽出データ!BJ361=1,60,0)+IF(抽出データ!BK361=1,25,0)+IF(抽出データ!BM361=1,5,0)+IF(抽出データ!BL361=1,5,0)+IF(抽出データ!BN361=1,5,0)</f>
        <v>55</v>
      </c>
      <c r="CL361" s="2">
        <f>(80+IF(抽出データ!BR361=1,12,0)+IF(SUM(抽出データ!BS361:BV361,抽出データ!CB361)&gt;1,22,IF(SUM(抽出データ!BS361:BV361,抽出データ!CB361)=1,11,0)))</f>
        <v>80</v>
      </c>
      <c r="CM361" s="2">
        <f>80+IF(抽出データ!CH361=1,40,0)+IF(抽出データ!CI361=1,20,0)+IF(抽出データ!CJ361=1,20,0)</f>
        <v>80</v>
      </c>
      <c r="CN361" s="2">
        <f>80+IF(抽出データ!CN361=1,10,0)+IF(抽出データ!CO361=1,5,0)+IF(抽出データ!CP361=1,10,0)+12</f>
        <v>92</v>
      </c>
      <c r="CO361" s="2">
        <f>IF(SUM(抽出データ!CT361:CW361)&gt;0,120,100)</f>
        <v>100</v>
      </c>
      <c r="CQ361" s="2">
        <f t="shared" si="106"/>
        <v>72.2</v>
      </c>
    </row>
    <row r="362" spans="1:95">
      <c r="A362" s="2">
        <v>2005</v>
      </c>
      <c r="B362" s="2">
        <v>10000</v>
      </c>
      <c r="C362" s="2">
        <v>8</v>
      </c>
      <c r="D362" s="2">
        <f t="shared" si="90"/>
        <v>1250</v>
      </c>
      <c r="E362" s="4" t="s">
        <v>303</v>
      </c>
      <c r="F362" s="2">
        <f>IF(抽出データ!S362-2&lt;0,0,抽出データ!S362-2)</f>
        <v>0</v>
      </c>
      <c r="G362" s="2">
        <f>IF(抽出データ!T362-2&lt;0,0,抽出データ!T362-2)</f>
        <v>0</v>
      </c>
      <c r="H362" s="2">
        <f>IF(抽出データ!U362-2&lt;0,0,抽出データ!U362-2)</f>
        <v>0</v>
      </c>
      <c r="I362" s="2">
        <f>IF(抽出データ!V362-2&lt;0,0,抽出データ!V362-2)</f>
        <v>0</v>
      </c>
      <c r="J362" s="2">
        <f>MIN(2,IF(抽出データ!W362-2&lt;0,0,抽出データ!W362-2))</f>
        <v>0</v>
      </c>
      <c r="K362" s="2">
        <f>IF(抽出データ!X362-2&lt;0,0,抽出データ!X362-2)</f>
        <v>0</v>
      </c>
      <c r="L362" s="2">
        <f>IF(抽出データ!Y362-2&lt;0,0,抽出データ!Y362-2)</f>
        <v>0</v>
      </c>
      <c r="M362" s="2">
        <f>IF(抽出データ!Z362-2&lt;0,0,抽出データ!Z362-2)</f>
        <v>0</v>
      </c>
      <c r="N362" s="2">
        <f>IF(抽出データ!AB362-2&lt;0,0,抽出データ!AB362-2)</f>
        <v>0</v>
      </c>
      <c r="O362" s="2">
        <f>IF(抽出データ!AC362-2&lt;0,0,抽出データ!AC362-2)</f>
        <v>0</v>
      </c>
      <c r="P362" s="2">
        <f>IF(抽出データ!AD362-2&lt;0,0,抽出データ!AD362-2)</f>
        <v>0</v>
      </c>
      <c r="Q362" s="2">
        <f>IF(抽出データ!AE362-2&lt;0,0,抽出データ!AE362-2)</f>
        <v>0</v>
      </c>
      <c r="R362" s="2">
        <f>IF(抽出データ!AF362-2&lt;0,0,抽出データ!AF362-2)</f>
        <v>1</v>
      </c>
      <c r="S362" s="2">
        <f>IF(抽出データ!AG362-2&lt;0,0,抽出データ!AG362-2)</f>
        <v>1</v>
      </c>
      <c r="T362" s="2">
        <f>IF(抽出データ!AH362-2&lt;0,0,抽出データ!AH362-2)</f>
        <v>0</v>
      </c>
      <c r="U362" s="2">
        <f>IF(抽出データ!AI362-2&lt;0,0,抽出データ!AI362-2)</f>
        <v>1</v>
      </c>
      <c r="V362" s="2">
        <f>IF(抽出データ!AJ362-2&lt;0,0,抽出データ!AJ362-2)</f>
        <v>2</v>
      </c>
      <c r="W362" s="2">
        <f>IF(抽出データ!AK362-2&lt;0,0,抽出データ!AK362-2)</f>
        <v>0</v>
      </c>
      <c r="X362" s="2">
        <f>IF(抽出データ!AL362-2&lt;0,0,抽出データ!AL362-2)</f>
        <v>0</v>
      </c>
      <c r="Y362" s="2">
        <f>IF(抽出データ!AM362-2&lt;0,0,抽出データ!AM362-2)</f>
        <v>0</v>
      </c>
      <c r="Z362" s="2">
        <f>IF(抽出データ!AN362-2&lt;0,0,抽出データ!AN362-2)</f>
        <v>0</v>
      </c>
      <c r="AA362" s="2">
        <f>IF(抽出データ!AO362-2&lt;0,0,抽出データ!AO362-2)</f>
        <v>1</v>
      </c>
      <c r="AB362" s="2">
        <f>IF(抽出データ!AP362-2&lt;0,0,抽出データ!AP362-2)</f>
        <v>1</v>
      </c>
      <c r="AC362" s="2">
        <f>IF(抽出データ!AQ362-2&lt;0,0,抽出データ!AQ362-2)</f>
        <v>0</v>
      </c>
      <c r="AD362" s="2">
        <f>IF(抽出データ!AR362-2&lt;=0,1,2)</f>
        <v>1</v>
      </c>
      <c r="AE362" s="2">
        <f>IF(抽出データ!AS362-2&lt;=0,1,2)</f>
        <v>1</v>
      </c>
      <c r="AF362" s="2">
        <f>IF(抽出データ!AT362-2&lt;=0,1,2)</f>
        <v>2</v>
      </c>
      <c r="AG362" s="2">
        <f>IF(抽出データ!AU362-2&lt;=0,1,2)</f>
        <v>1</v>
      </c>
      <c r="AH362" s="2">
        <f>IF(抽出データ!AV362-2&lt;=0,1,2)</f>
        <v>1</v>
      </c>
      <c r="AI362" s="2">
        <f>IF(抽出データ!AW362-2&lt;=0,1,2)</f>
        <v>2</v>
      </c>
      <c r="AJ362" s="2">
        <f>IF(抽出データ!AX362-2&lt;=0,1,2)</f>
        <v>1</v>
      </c>
      <c r="AK362" s="2">
        <f>IF(抽出データ!AY362-2&lt;=0,1,2)</f>
        <v>1</v>
      </c>
      <c r="AL362" s="2">
        <f>IF(抽出データ!AZ362-2&lt;0,0,抽出データ!AZ362-2)</f>
        <v>1</v>
      </c>
      <c r="AM362" s="2">
        <f>IF(抽出データ!BB362-2&lt;0,0,抽出データ!BB362-2)</f>
        <v>0</v>
      </c>
      <c r="AN362" s="2">
        <f>IF(抽出データ!BD362-2&lt;0,0,抽出データ!BD362-2)</f>
        <v>0</v>
      </c>
      <c r="AO362" s="2">
        <f>MIN(2,IF(抽出データ!BE362-2&lt;0,0,抽出データ!BE362-2))</f>
        <v>2</v>
      </c>
      <c r="AP362" s="2">
        <f>IF(抽出データ!BF362-2&lt;0,0,抽出データ!BF362-2)</f>
        <v>0</v>
      </c>
      <c r="AQ362" s="2">
        <f>IF(抽出データ!BG362-2&lt;0,0,抽出データ!BG362-2)</f>
        <v>1</v>
      </c>
      <c r="AR362" s="2">
        <f>IF(抽出データ!BH362-2&lt;0,0,抽出データ!BH362-2)</f>
        <v>0</v>
      </c>
      <c r="AS362" s="2">
        <f t="shared" si="91"/>
        <v>0</v>
      </c>
      <c r="AT362" s="2">
        <f>IF(抽出データ!DB362-2&lt;=0,1,2)</f>
        <v>1</v>
      </c>
      <c r="AU362" s="2">
        <f>IF(抽出データ!DD362-2&lt;0,0,抽出データ!DD362-2)</f>
        <v>0</v>
      </c>
      <c r="AV362" s="2">
        <f>IF(抽出データ!DE362-2&lt;0,0,抽出データ!DE362-2)</f>
        <v>1</v>
      </c>
      <c r="AW362" s="2">
        <f>IF(抽出データ!DF362-2&lt;0,0,IF(抽出データ!DF362&gt;3,2,1))</f>
        <v>1</v>
      </c>
      <c r="AX362" s="2">
        <f>IF(抽出データ!DG362-2&lt;=0,1,2)</f>
        <v>2</v>
      </c>
      <c r="AY362" s="8">
        <v>2</v>
      </c>
      <c r="AZ362" s="2">
        <v>2</v>
      </c>
      <c r="BA362" s="2">
        <v>1</v>
      </c>
      <c r="BI362" s="4" t="s">
        <v>445</v>
      </c>
      <c r="BJ362" s="2">
        <v>2</v>
      </c>
      <c r="BL362" s="2">
        <v>3</v>
      </c>
      <c r="BO362" s="2">
        <v>1</v>
      </c>
      <c r="BP362" s="2">
        <v>2</v>
      </c>
      <c r="BQ362" s="2">
        <v>3</v>
      </c>
      <c r="BR362" s="2">
        <v>4</v>
      </c>
      <c r="BS362" s="2">
        <v>5</v>
      </c>
      <c r="BT362" s="2">
        <v>6</v>
      </c>
      <c r="BV362" s="2">
        <f t="shared" si="92"/>
        <v>28.5</v>
      </c>
      <c r="BW362" s="2">
        <f t="shared" si="93"/>
        <v>6</v>
      </c>
      <c r="BX362" s="2">
        <f t="shared" si="94"/>
        <v>8</v>
      </c>
      <c r="BY362" s="2">
        <f t="shared" si="95"/>
        <v>11</v>
      </c>
      <c r="BZ362" s="2">
        <f t="shared" si="96"/>
        <v>13</v>
      </c>
      <c r="CA362" s="2">
        <f t="shared" si="97"/>
        <v>6</v>
      </c>
      <c r="CB362" s="2">
        <f t="shared" si="98"/>
        <v>6</v>
      </c>
      <c r="CC362" s="2">
        <f t="shared" si="99"/>
        <v>2</v>
      </c>
      <c r="CD362" s="2">
        <f t="shared" si="100"/>
        <v>11</v>
      </c>
      <c r="CE362" s="2">
        <f t="shared" si="101"/>
        <v>10</v>
      </c>
      <c r="CF362" s="2">
        <f t="shared" si="102"/>
        <v>6</v>
      </c>
      <c r="CG362" s="2">
        <f t="shared" si="103"/>
        <v>8</v>
      </c>
      <c r="CH362" s="2">
        <f t="shared" si="107"/>
        <v>5</v>
      </c>
      <c r="CI362" s="2">
        <f t="shared" si="104"/>
        <v>6</v>
      </c>
      <c r="CJ362" s="2">
        <f t="shared" si="105"/>
        <v>10.5</v>
      </c>
      <c r="CK362" s="2">
        <f>55+IF(抽出データ!BJ362=1,60,0)+IF(抽出データ!BK362=1,25,0)+IF(抽出データ!BM362=1,5,0)+IF(抽出データ!BL362=1,5,0)+IF(抽出データ!BN362=1,5,0)</f>
        <v>80</v>
      </c>
      <c r="CL362" s="2">
        <f>(80+IF(抽出データ!BR362=1,12,0)+IF(SUM(抽出データ!BS362:BV362,抽出データ!CB362)&gt;1,22,IF(SUM(抽出データ!BS362:BV362,抽出データ!CB362)=1,11,0)))</f>
        <v>91</v>
      </c>
      <c r="CM362" s="2">
        <f>80+IF(抽出データ!CH362=1,40,0)+IF(抽出データ!CI362=1,20,0)+IF(抽出データ!CJ362=1,20,0)</f>
        <v>100</v>
      </c>
      <c r="CN362" s="2">
        <f>80+IF(抽出データ!CN362=1,10,0)+IF(抽出データ!CO362=1,5,0)+IF(抽出データ!CP362=1,10,0)+12</f>
        <v>92</v>
      </c>
      <c r="CO362" s="2">
        <f>IF(SUM(抽出データ!CT362:CW362)&gt;0,120,100)</f>
        <v>120</v>
      </c>
      <c r="CQ362" s="2">
        <f t="shared" si="106"/>
        <v>89.5</v>
      </c>
    </row>
    <row r="363" spans="1:95">
      <c r="A363" s="2">
        <v>1980</v>
      </c>
      <c r="B363" s="2">
        <v>2500</v>
      </c>
      <c r="C363" s="2">
        <v>7</v>
      </c>
      <c r="D363" s="2">
        <f t="shared" si="90"/>
        <v>357.14285714285717</v>
      </c>
      <c r="E363" s="4" t="s">
        <v>37</v>
      </c>
      <c r="F363" s="2">
        <f>IF(抽出データ!S363-2&lt;0,0,抽出データ!S363-2)</f>
        <v>2</v>
      </c>
      <c r="G363" s="2">
        <f>IF(抽出データ!T363-2&lt;0,0,抽出データ!T363-2)</f>
        <v>1</v>
      </c>
      <c r="H363" s="2">
        <f>IF(抽出データ!U363-2&lt;0,0,抽出データ!U363-2)</f>
        <v>1</v>
      </c>
      <c r="I363" s="2">
        <f>IF(抽出データ!V363-2&lt;0,0,抽出データ!V363-2)</f>
        <v>2</v>
      </c>
      <c r="J363" s="2">
        <f>MIN(2,IF(抽出データ!W363-2&lt;0,0,抽出データ!W363-2))</f>
        <v>0</v>
      </c>
      <c r="K363" s="2">
        <f>IF(抽出データ!X363-2&lt;0,0,抽出データ!X363-2)</f>
        <v>0</v>
      </c>
      <c r="L363" s="2">
        <f>IF(抽出データ!Y363-2&lt;0,0,抽出データ!Y363-2)</f>
        <v>0</v>
      </c>
      <c r="M363" s="2">
        <f>IF(抽出データ!Z363-2&lt;0,0,抽出データ!Z363-2)</f>
        <v>0</v>
      </c>
      <c r="N363" s="2">
        <f>IF(抽出データ!AB363-2&lt;0,0,抽出データ!AB363-2)</f>
        <v>0</v>
      </c>
      <c r="O363" s="2">
        <f>IF(抽出データ!AC363-2&lt;0,0,抽出データ!AC363-2)</f>
        <v>2</v>
      </c>
      <c r="P363" s="2">
        <f>IF(抽出データ!AD363-2&lt;0,0,抽出データ!AD363-2)</f>
        <v>2</v>
      </c>
      <c r="Q363" s="2">
        <f>IF(抽出データ!AE363-2&lt;0,0,抽出データ!AE363-2)</f>
        <v>2</v>
      </c>
      <c r="R363" s="2">
        <f>IF(抽出データ!AF363-2&lt;0,0,抽出データ!AF363-2)</f>
        <v>1</v>
      </c>
      <c r="S363" s="2">
        <f>IF(抽出データ!AG363-2&lt;0,0,抽出データ!AG363-2)</f>
        <v>1</v>
      </c>
      <c r="T363" s="2">
        <f>IF(抽出データ!AH363-2&lt;0,0,抽出データ!AH363-2)</f>
        <v>0</v>
      </c>
      <c r="U363" s="2">
        <f>IF(抽出データ!AI363-2&lt;0,0,抽出データ!AI363-2)</f>
        <v>2</v>
      </c>
      <c r="V363" s="2">
        <f>IF(抽出データ!AJ363-2&lt;0,0,抽出データ!AJ363-2)</f>
        <v>2</v>
      </c>
      <c r="W363" s="2">
        <f>IF(抽出データ!AK363-2&lt;0,0,抽出データ!AK363-2)</f>
        <v>2</v>
      </c>
      <c r="X363" s="2">
        <f>IF(抽出データ!AL363-2&lt;0,0,抽出データ!AL363-2)</f>
        <v>1</v>
      </c>
      <c r="Y363" s="2">
        <f>IF(抽出データ!AM363-2&lt;0,0,抽出データ!AM363-2)</f>
        <v>2</v>
      </c>
      <c r="Z363" s="2">
        <f>IF(抽出データ!AN363-2&lt;0,0,抽出データ!AN363-2)</f>
        <v>0</v>
      </c>
      <c r="AA363" s="2">
        <f>IF(抽出データ!AO363-2&lt;0,0,抽出データ!AO363-2)</f>
        <v>2</v>
      </c>
      <c r="AB363" s="2">
        <f>IF(抽出データ!AP363-2&lt;0,0,抽出データ!AP363-2)</f>
        <v>0</v>
      </c>
      <c r="AC363" s="2">
        <f>IF(抽出データ!AQ363-2&lt;0,0,抽出データ!AQ363-2)</f>
        <v>0</v>
      </c>
      <c r="AD363" s="2">
        <f>IF(抽出データ!AR363-2&lt;=0,1,2)</f>
        <v>1</v>
      </c>
      <c r="AE363" s="2">
        <f>IF(抽出データ!AS363-2&lt;=0,1,2)</f>
        <v>1</v>
      </c>
      <c r="AF363" s="2">
        <f>IF(抽出データ!AT363-2&lt;=0,1,2)</f>
        <v>1</v>
      </c>
      <c r="AG363" s="2">
        <f>IF(抽出データ!AU363-2&lt;=0,1,2)</f>
        <v>1</v>
      </c>
      <c r="AH363" s="2">
        <f>IF(抽出データ!AV363-2&lt;=0,1,2)</f>
        <v>1</v>
      </c>
      <c r="AI363" s="2">
        <f>IF(抽出データ!AW363-2&lt;=0,1,2)</f>
        <v>2</v>
      </c>
      <c r="AJ363" s="2">
        <f>IF(抽出データ!AX363-2&lt;=0,1,2)</f>
        <v>1</v>
      </c>
      <c r="AK363" s="2">
        <f>IF(抽出データ!AY363-2&lt;=0,1,2)</f>
        <v>1</v>
      </c>
      <c r="AL363" s="2">
        <f>IF(抽出データ!AZ363-2&lt;0,0,抽出データ!AZ363-2)</f>
        <v>2</v>
      </c>
      <c r="AM363" s="2">
        <f>IF(抽出データ!BB363-2&lt;0,0,抽出データ!BB363-2)</f>
        <v>0</v>
      </c>
      <c r="AN363" s="2">
        <f>IF(抽出データ!BD363-2&lt;0,0,抽出データ!BD363-2)</f>
        <v>2</v>
      </c>
      <c r="AO363" s="2">
        <f>MIN(2,IF(抽出データ!BE363-2&lt;0,0,抽出データ!BE363-2))</f>
        <v>0</v>
      </c>
      <c r="AP363" s="2">
        <f>IF(抽出データ!BF363-2&lt;0,0,抽出データ!BF363-2)</f>
        <v>1</v>
      </c>
      <c r="AQ363" s="2">
        <f>IF(抽出データ!BG363-2&lt;0,0,抽出データ!BG363-2)</f>
        <v>0</v>
      </c>
      <c r="AR363" s="2">
        <f>IF(抽出データ!BH363-2&lt;0,0,抽出データ!BH363-2)</f>
        <v>0</v>
      </c>
      <c r="AS363" s="2">
        <f t="shared" si="91"/>
        <v>0</v>
      </c>
      <c r="AT363" s="2">
        <f>IF(抽出データ!DB363-2&lt;=0,1,2)</f>
        <v>1</v>
      </c>
      <c r="AU363" s="2">
        <f>IF(抽出データ!DD363-2&lt;0,0,抽出データ!DD363-2)</f>
        <v>2</v>
      </c>
      <c r="AV363" s="2">
        <f>IF(抽出データ!DE363-2&lt;0,0,抽出データ!DE363-2)</f>
        <v>1</v>
      </c>
      <c r="AW363" s="2">
        <f>IF(抽出データ!DF363-2&lt;0,0,IF(抽出データ!DF363&gt;3,2,1))</f>
        <v>1</v>
      </c>
      <c r="AX363" s="2">
        <f>IF(抽出データ!DG363-2&lt;=0,1,2)</f>
        <v>1</v>
      </c>
      <c r="AY363" s="8">
        <v>3</v>
      </c>
      <c r="AZ363" s="2">
        <v>3</v>
      </c>
      <c r="BA363" s="2">
        <v>2</v>
      </c>
      <c r="BB363" s="2">
        <v>0</v>
      </c>
      <c r="BC363" s="2">
        <v>1</v>
      </c>
      <c r="BD363" s="2">
        <v>0</v>
      </c>
      <c r="BE363" s="2">
        <v>0</v>
      </c>
      <c r="BF363" s="2">
        <v>0</v>
      </c>
      <c r="BG363" s="2">
        <v>1</v>
      </c>
      <c r="BH363" s="2">
        <v>0</v>
      </c>
      <c r="BI363" s="4" t="s">
        <v>445</v>
      </c>
      <c r="BJ363" s="2">
        <v>2</v>
      </c>
      <c r="BL363" s="2">
        <v>3</v>
      </c>
      <c r="BO363" s="2">
        <v>4</v>
      </c>
      <c r="BP363" s="2">
        <v>4</v>
      </c>
      <c r="BQ363" s="2">
        <v>4</v>
      </c>
      <c r="BR363" s="2">
        <v>4</v>
      </c>
      <c r="BS363" s="2">
        <v>4</v>
      </c>
      <c r="BT363" s="2">
        <v>4</v>
      </c>
      <c r="BV363" s="2">
        <f t="shared" si="92"/>
        <v>50</v>
      </c>
      <c r="BW363" s="2">
        <f t="shared" si="93"/>
        <v>24</v>
      </c>
      <c r="BX363" s="2">
        <f t="shared" si="94"/>
        <v>7</v>
      </c>
      <c r="BY363" s="2">
        <f t="shared" si="95"/>
        <v>14</v>
      </c>
      <c r="BZ363" s="2">
        <f t="shared" si="96"/>
        <v>26</v>
      </c>
      <c r="CA363" s="2">
        <f t="shared" si="97"/>
        <v>9</v>
      </c>
      <c r="CB363" s="2">
        <f t="shared" si="98"/>
        <v>8</v>
      </c>
      <c r="CC363" s="2">
        <f t="shared" si="99"/>
        <v>12</v>
      </c>
      <c r="CD363" s="2">
        <f t="shared" si="100"/>
        <v>17</v>
      </c>
      <c r="CE363" s="2">
        <f t="shared" si="101"/>
        <v>13</v>
      </c>
      <c r="CF363" s="2">
        <f t="shared" si="102"/>
        <v>7</v>
      </c>
      <c r="CG363" s="2">
        <f t="shared" si="103"/>
        <v>21</v>
      </c>
      <c r="CH363" s="2">
        <f t="shared" si="107"/>
        <v>4</v>
      </c>
      <c r="CI363" s="2">
        <f t="shared" si="104"/>
        <v>7</v>
      </c>
      <c r="CJ363" s="2">
        <f t="shared" si="105"/>
        <v>22</v>
      </c>
      <c r="CK363" s="2">
        <f>55+IF(抽出データ!BJ363=1,60,0)+IF(抽出データ!BK363=1,25,0)+IF(抽出データ!BM363=1,5,0)+IF(抽出データ!BL363=1,5,0)+IF(抽出データ!BN363=1,5,0)</f>
        <v>55</v>
      </c>
      <c r="CL363" s="2">
        <f>(80+IF(抽出データ!BR363=1,12,0)+IF(SUM(抽出データ!BS363:BV363,抽出データ!CB363)&gt;1,22,IF(SUM(抽出データ!BS363:BV363,抽出データ!CB363)=1,11,0)))</f>
        <v>80</v>
      </c>
      <c r="CM363" s="2">
        <f>80+IF(抽出データ!CH363=1,40,0)+IF(抽出データ!CI363=1,20,0)+IF(抽出データ!CJ363=1,20,0)</f>
        <v>80</v>
      </c>
      <c r="CN363" s="2">
        <f>80+IF(抽出データ!CN363=1,10,0)+IF(抽出データ!CO363=1,5,0)+IF(抽出データ!CP363=1,10,0)+12</f>
        <v>92</v>
      </c>
      <c r="CO363" s="2">
        <f>IF(SUM(抽出データ!CT363:CW363)&gt;0,120,100)</f>
        <v>100</v>
      </c>
      <c r="CQ363" s="2">
        <f t="shared" si="106"/>
        <v>72.2</v>
      </c>
    </row>
    <row r="364" spans="1:95">
      <c r="A364" s="2">
        <v>2004</v>
      </c>
      <c r="B364" s="2">
        <v>240</v>
      </c>
      <c r="C364" s="2">
        <v>4</v>
      </c>
      <c r="D364" s="2">
        <f t="shared" si="90"/>
        <v>60</v>
      </c>
      <c r="E364" s="4" t="s">
        <v>304</v>
      </c>
      <c r="F364" s="2">
        <f>IF(抽出データ!S364-2&lt;0,0,抽出データ!S364-2)</f>
        <v>0</v>
      </c>
      <c r="G364" s="2">
        <f>IF(抽出データ!T364-2&lt;0,0,抽出データ!T364-2)</f>
        <v>1</v>
      </c>
      <c r="H364" s="2">
        <f>IF(抽出データ!U364-2&lt;0,0,抽出データ!U364-2)</f>
        <v>0</v>
      </c>
      <c r="I364" s="2">
        <f>IF(抽出データ!V364-2&lt;0,0,抽出データ!V364-2)</f>
        <v>0</v>
      </c>
      <c r="J364" s="2">
        <f>MIN(2,IF(抽出データ!W364-2&lt;0,0,抽出データ!W364-2))</f>
        <v>1</v>
      </c>
      <c r="K364" s="2">
        <f>IF(抽出データ!X364-2&lt;0,0,抽出データ!X364-2)</f>
        <v>0</v>
      </c>
      <c r="L364" s="2">
        <f>IF(抽出データ!Y364-2&lt;0,0,抽出データ!Y364-2)</f>
        <v>0</v>
      </c>
      <c r="M364" s="2">
        <f>IF(抽出データ!Z364-2&lt;0,0,抽出データ!Z364-2)</f>
        <v>0</v>
      </c>
      <c r="N364" s="2">
        <f>IF(抽出データ!AB364-2&lt;0,0,抽出データ!AB364-2)</f>
        <v>0</v>
      </c>
      <c r="O364" s="2">
        <f>IF(抽出データ!AC364-2&lt;0,0,抽出データ!AC364-2)</f>
        <v>0</v>
      </c>
      <c r="P364" s="2">
        <f>IF(抽出データ!AD364-2&lt;0,0,抽出データ!AD364-2)</f>
        <v>1</v>
      </c>
      <c r="Q364" s="2">
        <f>IF(抽出データ!AE364-2&lt;0,0,抽出データ!AE364-2)</f>
        <v>0</v>
      </c>
      <c r="R364" s="2">
        <f>IF(抽出データ!AF364-2&lt;0,0,抽出データ!AF364-2)</f>
        <v>0</v>
      </c>
      <c r="S364" s="2">
        <f>IF(抽出データ!AG364-2&lt;0,0,抽出データ!AG364-2)</f>
        <v>1</v>
      </c>
      <c r="T364" s="2">
        <f>IF(抽出データ!AH364-2&lt;0,0,抽出データ!AH364-2)</f>
        <v>1</v>
      </c>
      <c r="U364" s="2">
        <f>IF(抽出データ!AI364-2&lt;0,0,抽出データ!AI364-2)</f>
        <v>0</v>
      </c>
      <c r="V364" s="2">
        <f>IF(抽出データ!AJ364-2&lt;0,0,抽出データ!AJ364-2)</f>
        <v>2</v>
      </c>
      <c r="W364" s="2">
        <f>IF(抽出データ!AK364-2&lt;0,0,抽出データ!AK364-2)</f>
        <v>1</v>
      </c>
      <c r="X364" s="2">
        <f>IF(抽出データ!AL364-2&lt;0,0,抽出データ!AL364-2)</f>
        <v>1</v>
      </c>
      <c r="Y364" s="2">
        <f>IF(抽出データ!AM364-2&lt;0,0,抽出データ!AM364-2)</f>
        <v>0</v>
      </c>
      <c r="Z364" s="2">
        <f>IF(抽出データ!AN364-2&lt;0,0,抽出データ!AN364-2)</f>
        <v>1</v>
      </c>
      <c r="AA364" s="2">
        <f>IF(抽出データ!AO364-2&lt;0,0,抽出データ!AO364-2)</f>
        <v>0</v>
      </c>
      <c r="AB364" s="2">
        <f>IF(抽出データ!AP364-2&lt;0,0,抽出データ!AP364-2)</f>
        <v>1</v>
      </c>
      <c r="AC364" s="2">
        <f>IF(抽出データ!AQ364-2&lt;0,0,抽出データ!AQ364-2)</f>
        <v>1</v>
      </c>
      <c r="AD364" s="2">
        <f>IF(抽出データ!AR364-2&lt;=0,1,2)</f>
        <v>2</v>
      </c>
      <c r="AE364" s="2">
        <f>IF(抽出データ!AS364-2&lt;=0,1,2)</f>
        <v>2</v>
      </c>
      <c r="AF364" s="2">
        <f>IF(抽出データ!AT364-2&lt;=0,1,2)</f>
        <v>2</v>
      </c>
      <c r="AG364" s="2">
        <f>IF(抽出データ!AU364-2&lt;=0,1,2)</f>
        <v>1</v>
      </c>
      <c r="AH364" s="2">
        <f>IF(抽出データ!AV364-2&lt;=0,1,2)</f>
        <v>2</v>
      </c>
      <c r="AI364" s="2">
        <f>IF(抽出データ!AW364-2&lt;=0,1,2)</f>
        <v>2</v>
      </c>
      <c r="AJ364" s="2">
        <f>IF(抽出データ!AX364-2&lt;=0,1,2)</f>
        <v>1</v>
      </c>
      <c r="AK364" s="2">
        <f>IF(抽出データ!AY364-2&lt;=0,1,2)</f>
        <v>2</v>
      </c>
      <c r="AL364" s="2">
        <f>IF(抽出データ!AZ364-2&lt;0,0,抽出データ!AZ364-2)</f>
        <v>1</v>
      </c>
      <c r="AM364" s="2">
        <f>IF(抽出データ!BB364-2&lt;0,0,抽出データ!BB364-2)</f>
        <v>2</v>
      </c>
      <c r="AN364" s="2">
        <f>IF(抽出データ!BD364-2&lt;0,0,抽出データ!BD364-2)</f>
        <v>0</v>
      </c>
      <c r="AO364" s="2">
        <f>MIN(2,IF(抽出データ!BE364-2&lt;0,0,抽出データ!BE364-2))</f>
        <v>2</v>
      </c>
      <c r="AP364" s="2">
        <f>IF(抽出データ!BF364-2&lt;0,0,抽出データ!BF364-2)</f>
        <v>2</v>
      </c>
      <c r="AQ364" s="2">
        <f>IF(抽出データ!BG364-2&lt;0,0,抽出データ!BG364-2)</f>
        <v>2</v>
      </c>
      <c r="AR364" s="2">
        <f>IF(抽出データ!BH364-2&lt;0,0,抽出データ!BH364-2)</f>
        <v>2</v>
      </c>
      <c r="AS364" s="2">
        <f t="shared" si="91"/>
        <v>0</v>
      </c>
      <c r="AT364" s="2">
        <f>IF(抽出データ!DB364-2&lt;=0,1,2)</f>
        <v>1</v>
      </c>
      <c r="AU364" s="2">
        <f>IF(抽出データ!DD364-2&lt;0,0,抽出データ!DD364-2)</f>
        <v>1</v>
      </c>
      <c r="AV364" s="2">
        <f>IF(抽出データ!DE364-2&lt;0,0,抽出データ!DE364-2)</f>
        <v>2</v>
      </c>
      <c r="AW364" s="2">
        <f>IF(抽出データ!DF364-2&lt;0,0,IF(抽出データ!DF364&gt;3,2,1))</f>
        <v>2</v>
      </c>
      <c r="AX364" s="2">
        <f>IF(抽出データ!DG364-2&lt;=0,1,2)</f>
        <v>2</v>
      </c>
      <c r="AY364" s="8">
        <v>3</v>
      </c>
      <c r="AZ364" s="2">
        <v>3</v>
      </c>
      <c r="BA364" s="2">
        <v>3</v>
      </c>
      <c r="BI364" s="4" t="s">
        <v>445</v>
      </c>
      <c r="BJ364" s="2">
        <v>1</v>
      </c>
      <c r="BK364" s="2">
        <v>25</v>
      </c>
      <c r="BL364" s="2">
        <v>1</v>
      </c>
      <c r="BM364" s="2">
        <v>25000</v>
      </c>
      <c r="BO364" s="2">
        <v>4</v>
      </c>
      <c r="BP364" s="2">
        <v>4</v>
      </c>
      <c r="BQ364" s="2">
        <v>6</v>
      </c>
      <c r="BR364" s="2">
        <v>4</v>
      </c>
      <c r="BS364" s="2">
        <v>3</v>
      </c>
      <c r="BT364" s="2">
        <v>4</v>
      </c>
      <c r="BV364" s="2">
        <f t="shared" si="92"/>
        <v>47.5</v>
      </c>
      <c r="BW364" s="2">
        <f t="shared" si="93"/>
        <v>12</v>
      </c>
      <c r="BX364" s="2">
        <f t="shared" si="94"/>
        <v>10</v>
      </c>
      <c r="BY364" s="2">
        <f t="shared" si="95"/>
        <v>19</v>
      </c>
      <c r="BZ364" s="2">
        <f t="shared" si="96"/>
        <v>20</v>
      </c>
      <c r="CA364" s="2">
        <f t="shared" si="97"/>
        <v>11</v>
      </c>
      <c r="CB364" s="2">
        <f t="shared" si="98"/>
        <v>11</v>
      </c>
      <c r="CC364" s="2">
        <f t="shared" si="99"/>
        <v>4</v>
      </c>
      <c r="CD364" s="2">
        <f t="shared" si="100"/>
        <v>16</v>
      </c>
      <c r="CE364" s="2">
        <f t="shared" si="101"/>
        <v>13</v>
      </c>
      <c r="CF364" s="2">
        <f t="shared" si="102"/>
        <v>10</v>
      </c>
      <c r="CG364" s="2">
        <f t="shared" si="103"/>
        <v>13</v>
      </c>
      <c r="CH364" s="2">
        <f t="shared" si="107"/>
        <v>7</v>
      </c>
      <c r="CI364" s="2">
        <f t="shared" si="104"/>
        <v>12</v>
      </c>
      <c r="CJ364" s="2">
        <f t="shared" si="105"/>
        <v>13.5</v>
      </c>
      <c r="CK364" s="2">
        <f>55+IF(抽出データ!BJ364=1,60,0)+IF(抽出データ!BK364=1,25,0)+IF(抽出データ!BM364=1,5,0)+IF(抽出データ!BL364=1,5,0)+IF(抽出データ!BN364=1,5,0)</f>
        <v>85</v>
      </c>
      <c r="CL364" s="2">
        <f>(80+IF(抽出データ!BR364=1,12,0)+IF(SUM(抽出データ!BS364:BV364,抽出データ!CB364)&gt;1,22,IF(SUM(抽出データ!BS364:BV364,抽出データ!CB364)=1,11,0)))</f>
        <v>102</v>
      </c>
      <c r="CM364" s="2">
        <f>80+IF(抽出データ!CH364=1,40,0)+IF(抽出データ!CI364=1,20,0)+IF(抽出データ!CJ364=1,20,0)</f>
        <v>100</v>
      </c>
      <c r="CN364" s="2">
        <f>80+IF(抽出データ!CN364=1,10,0)+IF(抽出データ!CO364=1,5,0)+IF(抽出データ!CP364=1,10,0)+12</f>
        <v>92</v>
      </c>
      <c r="CO364" s="2">
        <f>IF(SUM(抽出データ!CT364:CW364)&gt;0,120,100)</f>
        <v>120</v>
      </c>
      <c r="CQ364" s="2">
        <f t="shared" si="106"/>
        <v>94.8</v>
      </c>
    </row>
    <row r="365" spans="1:95">
      <c r="A365" s="2">
        <v>1961</v>
      </c>
      <c r="B365" s="2">
        <v>184</v>
      </c>
      <c r="C365" s="2">
        <v>4</v>
      </c>
      <c r="D365" s="2">
        <f t="shared" si="90"/>
        <v>46</v>
      </c>
      <c r="E365" s="4" t="s">
        <v>116</v>
      </c>
      <c r="F365" s="2">
        <f>IF(抽出データ!S365-2&lt;0,0,抽出データ!S365-2)</f>
        <v>2</v>
      </c>
      <c r="G365" s="2">
        <f>IF(抽出データ!T365-2&lt;0,0,抽出データ!T365-2)</f>
        <v>1</v>
      </c>
      <c r="H365" s="2">
        <f>IF(抽出データ!U365-2&lt;0,0,抽出データ!U365-2)</f>
        <v>2</v>
      </c>
      <c r="I365" s="2">
        <f>IF(抽出データ!V365-2&lt;0,0,抽出データ!V365-2)</f>
        <v>2</v>
      </c>
      <c r="J365" s="2">
        <f>MIN(2,IF(抽出データ!W365-2&lt;0,0,抽出データ!W365-2))</f>
        <v>1</v>
      </c>
      <c r="K365" s="2">
        <f>IF(抽出データ!X365-2&lt;0,0,抽出データ!X365-2)</f>
        <v>0</v>
      </c>
      <c r="L365" s="2">
        <f>IF(抽出データ!Y365-2&lt;0,0,抽出データ!Y365-2)</f>
        <v>0</v>
      </c>
      <c r="M365" s="2">
        <f>IF(抽出データ!Z365-2&lt;0,0,抽出データ!Z365-2)</f>
        <v>0</v>
      </c>
      <c r="N365" s="2">
        <f>IF(抽出データ!AB365-2&lt;0,0,抽出データ!AB365-2)</f>
        <v>0</v>
      </c>
      <c r="O365" s="2">
        <f>IF(抽出データ!AC365-2&lt;0,0,抽出データ!AC365-2)</f>
        <v>2</v>
      </c>
      <c r="P365" s="2">
        <f>IF(抽出データ!AD365-2&lt;0,0,抽出データ!AD365-2)</f>
        <v>1</v>
      </c>
      <c r="Q365" s="2">
        <f>IF(抽出データ!AE365-2&lt;0,0,抽出データ!AE365-2)</f>
        <v>0</v>
      </c>
      <c r="R365" s="2">
        <f>IF(抽出データ!AF365-2&lt;0,0,抽出データ!AF365-2)</f>
        <v>0</v>
      </c>
      <c r="S365" s="2">
        <f>IF(抽出データ!AG365-2&lt;0,0,抽出データ!AG365-2)</f>
        <v>0</v>
      </c>
      <c r="T365" s="2">
        <f>IF(抽出データ!AH365-2&lt;0,0,抽出データ!AH365-2)</f>
        <v>0</v>
      </c>
      <c r="U365" s="2">
        <f>IF(抽出データ!AI365-2&lt;0,0,抽出データ!AI365-2)</f>
        <v>0</v>
      </c>
      <c r="V365" s="2">
        <f>IF(抽出データ!AJ365-2&lt;0,0,抽出データ!AJ365-2)</f>
        <v>0</v>
      </c>
      <c r="W365" s="2">
        <f>IF(抽出データ!AK365-2&lt;0,0,抽出データ!AK365-2)</f>
        <v>0</v>
      </c>
      <c r="X365" s="2">
        <f>IF(抽出データ!AL365-2&lt;0,0,抽出データ!AL365-2)</f>
        <v>0</v>
      </c>
      <c r="Y365" s="2">
        <f>IF(抽出データ!AM365-2&lt;0,0,抽出データ!AM365-2)</f>
        <v>0</v>
      </c>
      <c r="Z365" s="2">
        <f>IF(抽出データ!AN365-2&lt;0,0,抽出データ!AN365-2)</f>
        <v>0</v>
      </c>
      <c r="AA365" s="2">
        <f>IF(抽出データ!AO365-2&lt;0,0,抽出データ!AO365-2)</f>
        <v>2</v>
      </c>
      <c r="AB365" s="2">
        <f>IF(抽出データ!AP365-2&lt;0,0,抽出データ!AP365-2)</f>
        <v>0</v>
      </c>
      <c r="AC365" s="2">
        <f>IF(抽出データ!AQ365-2&lt;0,0,抽出データ!AQ365-2)</f>
        <v>0</v>
      </c>
      <c r="AD365" s="2">
        <f>IF(抽出データ!AR365-2&lt;=0,1,2)</f>
        <v>1</v>
      </c>
      <c r="AE365" s="2">
        <f>IF(抽出データ!AS365-2&lt;=0,1,2)</f>
        <v>1</v>
      </c>
      <c r="AF365" s="2">
        <f>IF(抽出データ!AT365-2&lt;=0,1,2)</f>
        <v>1</v>
      </c>
      <c r="AG365" s="2">
        <f>IF(抽出データ!AU365-2&lt;=0,1,2)</f>
        <v>1</v>
      </c>
      <c r="AH365" s="2">
        <f>IF(抽出データ!AV365-2&lt;=0,1,2)</f>
        <v>1</v>
      </c>
      <c r="AI365" s="2">
        <f>IF(抽出データ!AW365-2&lt;=0,1,2)</f>
        <v>1</v>
      </c>
      <c r="AJ365" s="2">
        <f>IF(抽出データ!AX365-2&lt;=0,1,2)</f>
        <v>1</v>
      </c>
      <c r="AK365" s="2">
        <f>IF(抽出データ!AY365-2&lt;=0,1,2)</f>
        <v>1</v>
      </c>
      <c r="AL365" s="2">
        <f>IF(抽出データ!AZ365-2&lt;0,0,抽出データ!AZ365-2)</f>
        <v>0</v>
      </c>
      <c r="AM365" s="2">
        <f>IF(抽出データ!BB365-2&lt;0,0,抽出データ!BB365-2)</f>
        <v>0</v>
      </c>
      <c r="AN365" s="2">
        <f>IF(抽出データ!BD365-2&lt;0,0,抽出データ!BD365-2)</f>
        <v>0</v>
      </c>
      <c r="AO365" s="2">
        <f>MIN(2,IF(抽出データ!BE365-2&lt;0,0,抽出データ!BE365-2))</f>
        <v>0</v>
      </c>
      <c r="AP365" s="2">
        <f>IF(抽出データ!BF365-2&lt;0,0,抽出データ!BF365-2)</f>
        <v>0</v>
      </c>
      <c r="AQ365" s="2">
        <f>IF(抽出データ!BG365-2&lt;0,0,抽出データ!BG365-2)</f>
        <v>0</v>
      </c>
      <c r="AR365" s="2">
        <f>IF(抽出データ!BH365-2&lt;0,0,抽出データ!BH365-2)</f>
        <v>0</v>
      </c>
      <c r="AS365" s="2">
        <f t="shared" si="91"/>
        <v>0</v>
      </c>
      <c r="AT365" s="2">
        <f>IF(抽出データ!DB365-2&lt;=0,1,2)</f>
        <v>1</v>
      </c>
      <c r="AU365" s="2">
        <f>IF(抽出データ!DD365-2&lt;0,0,抽出データ!DD365-2)</f>
        <v>0</v>
      </c>
      <c r="AV365" s="2">
        <f>IF(抽出データ!DE365-2&lt;0,0,抽出データ!DE365-2)</f>
        <v>0</v>
      </c>
      <c r="AW365" s="2">
        <f>IF(抽出データ!DF365-2&lt;0,0,IF(抽出データ!DF365&gt;3,2,1))</f>
        <v>1</v>
      </c>
      <c r="AX365" s="2">
        <f>IF(抽出データ!DG365-2&lt;=0,1,2)</f>
        <v>1</v>
      </c>
      <c r="AY365" s="8">
        <v>1</v>
      </c>
      <c r="AZ365" s="2">
        <v>2</v>
      </c>
      <c r="BA365" s="2">
        <v>1</v>
      </c>
      <c r="BI365" s="4" t="s">
        <v>445</v>
      </c>
      <c r="BJ365" s="2">
        <v>1</v>
      </c>
      <c r="BK365" s="2">
        <v>50</v>
      </c>
      <c r="BL365" s="2">
        <v>3</v>
      </c>
      <c r="BO365" s="2">
        <v>4</v>
      </c>
      <c r="BP365" s="2">
        <v>5</v>
      </c>
      <c r="BQ365" s="2">
        <v>4</v>
      </c>
      <c r="BR365" s="2">
        <v>5</v>
      </c>
      <c r="BS365" s="2">
        <v>4</v>
      </c>
      <c r="BT365" s="2">
        <v>5</v>
      </c>
      <c r="BV365" s="2">
        <f t="shared" si="92"/>
        <v>24</v>
      </c>
      <c r="BW365" s="2">
        <f t="shared" si="93"/>
        <v>12</v>
      </c>
      <c r="BX365" s="2">
        <f t="shared" si="94"/>
        <v>6</v>
      </c>
      <c r="BY365" s="2">
        <f t="shared" si="95"/>
        <v>6</v>
      </c>
      <c r="BZ365" s="2">
        <f t="shared" si="96"/>
        <v>20</v>
      </c>
      <c r="CA365" s="2">
        <f t="shared" si="97"/>
        <v>0</v>
      </c>
      <c r="CB365" s="2">
        <f t="shared" si="98"/>
        <v>3</v>
      </c>
      <c r="CC365" s="2">
        <f t="shared" si="99"/>
        <v>3</v>
      </c>
      <c r="CD365" s="2">
        <f t="shared" si="100"/>
        <v>17</v>
      </c>
      <c r="CE365" s="2">
        <f t="shared" si="101"/>
        <v>12</v>
      </c>
      <c r="CF365" s="2">
        <f t="shared" si="102"/>
        <v>7</v>
      </c>
      <c r="CG365" s="2">
        <f t="shared" si="103"/>
        <v>4</v>
      </c>
      <c r="CH365" s="2">
        <f t="shared" si="107"/>
        <v>3</v>
      </c>
      <c r="CI365" s="2">
        <f t="shared" si="104"/>
        <v>2</v>
      </c>
      <c r="CJ365" s="2">
        <f t="shared" si="105"/>
        <v>9</v>
      </c>
      <c r="CK365" s="2">
        <f>55+IF(抽出データ!BJ365=1,60,0)+IF(抽出データ!BK365=1,25,0)+IF(抽出データ!BM365=1,5,0)+IF(抽出データ!BL365=1,5,0)+IF(抽出データ!BN365=1,5,0)</f>
        <v>55</v>
      </c>
      <c r="CL365" s="2">
        <f>(80+IF(抽出データ!BR365=1,12,0)+IF(SUM(抽出データ!BS365:BV365,抽出データ!CB365)&gt;1,22,IF(SUM(抽出データ!BS365:BV365,抽出データ!CB365)=1,11,0)))</f>
        <v>80</v>
      </c>
      <c r="CM365" s="2">
        <f>80+IF(抽出データ!CH365=1,40,0)+IF(抽出データ!CI365=1,20,0)+IF(抽出データ!CJ365=1,20,0)</f>
        <v>80</v>
      </c>
      <c r="CN365" s="2">
        <f>80+IF(抽出データ!CN365=1,10,0)+IF(抽出データ!CO365=1,5,0)+IF(抽出データ!CP365=1,10,0)+12</f>
        <v>92</v>
      </c>
      <c r="CO365" s="2">
        <f>IF(SUM(抽出データ!CT365:CW365)&gt;0,120,100)</f>
        <v>100</v>
      </c>
      <c r="CQ365" s="2">
        <f t="shared" si="106"/>
        <v>72.2</v>
      </c>
    </row>
    <row r="366" spans="1:95">
      <c r="A366" s="2">
        <v>1980</v>
      </c>
      <c r="B366" s="2">
        <v>550</v>
      </c>
      <c r="C366" s="2">
        <v>2</v>
      </c>
      <c r="D366" s="2">
        <f t="shared" si="90"/>
        <v>275</v>
      </c>
      <c r="E366" s="4" t="s">
        <v>305</v>
      </c>
      <c r="F366" s="2">
        <f>IF(抽出データ!S366-2&lt;0,0,抽出データ!S366-2)</f>
        <v>0</v>
      </c>
      <c r="G366" s="2">
        <f>IF(抽出データ!T366-2&lt;0,0,抽出データ!T366-2)</f>
        <v>1</v>
      </c>
      <c r="H366" s="2">
        <f>IF(抽出データ!U366-2&lt;0,0,抽出データ!U366-2)</f>
        <v>1</v>
      </c>
      <c r="I366" s="2">
        <f>IF(抽出データ!V366-2&lt;0,0,抽出データ!V366-2)</f>
        <v>1</v>
      </c>
      <c r="J366" s="2">
        <f>MIN(2,IF(抽出データ!W366-2&lt;0,0,抽出データ!W366-2))</f>
        <v>2</v>
      </c>
      <c r="K366" s="2">
        <f>IF(抽出データ!X366-2&lt;0,0,抽出データ!X366-2)</f>
        <v>1</v>
      </c>
      <c r="L366" s="2">
        <f>IF(抽出データ!Y366-2&lt;0,0,抽出データ!Y366-2)</f>
        <v>1</v>
      </c>
      <c r="M366" s="2">
        <f>IF(抽出データ!Z366-2&lt;0,0,抽出データ!Z366-2)</f>
        <v>0</v>
      </c>
      <c r="N366" s="2">
        <f>IF(抽出データ!AB366-2&lt;0,0,抽出データ!AB366-2)</f>
        <v>1</v>
      </c>
      <c r="O366" s="2">
        <f>IF(抽出データ!AC366-2&lt;0,0,抽出データ!AC366-2)</f>
        <v>2</v>
      </c>
      <c r="P366" s="2">
        <f>IF(抽出データ!AD366-2&lt;0,0,抽出データ!AD366-2)</f>
        <v>1</v>
      </c>
      <c r="Q366" s="2">
        <f>IF(抽出データ!AE366-2&lt;0,0,抽出データ!AE366-2)</f>
        <v>1</v>
      </c>
      <c r="R366" s="2">
        <f>IF(抽出データ!AF366-2&lt;0,0,抽出データ!AF366-2)</f>
        <v>1</v>
      </c>
      <c r="S366" s="2">
        <f>IF(抽出データ!AG366-2&lt;0,0,抽出データ!AG366-2)</f>
        <v>1</v>
      </c>
      <c r="T366" s="2">
        <f>IF(抽出データ!AH366-2&lt;0,0,抽出データ!AH366-2)</f>
        <v>1</v>
      </c>
      <c r="U366" s="2">
        <f>IF(抽出データ!AI366-2&lt;0,0,抽出データ!AI366-2)</f>
        <v>0</v>
      </c>
      <c r="V366" s="2">
        <f>IF(抽出データ!AJ366-2&lt;0,0,抽出データ!AJ366-2)</f>
        <v>1</v>
      </c>
      <c r="W366" s="2">
        <f>IF(抽出データ!AK366-2&lt;0,0,抽出データ!AK366-2)</f>
        <v>1</v>
      </c>
      <c r="X366" s="2">
        <f>IF(抽出データ!AL366-2&lt;0,0,抽出データ!AL366-2)</f>
        <v>0</v>
      </c>
      <c r="Y366" s="2">
        <f>IF(抽出データ!AM366-2&lt;0,0,抽出データ!AM366-2)</f>
        <v>1</v>
      </c>
      <c r="Z366" s="2">
        <f>IF(抽出データ!AN366-2&lt;0,0,抽出データ!AN366-2)</f>
        <v>0</v>
      </c>
      <c r="AA366" s="2">
        <f>IF(抽出データ!AO366-2&lt;0,0,抽出データ!AO366-2)</f>
        <v>1</v>
      </c>
      <c r="AB366" s="2">
        <f>IF(抽出データ!AP366-2&lt;0,0,抽出データ!AP366-2)</f>
        <v>1</v>
      </c>
      <c r="AC366" s="2">
        <f>IF(抽出データ!AQ366-2&lt;0,0,抽出データ!AQ366-2)</f>
        <v>0</v>
      </c>
      <c r="AD366" s="2">
        <f>IF(抽出データ!AR366-2&lt;=0,1,2)</f>
        <v>2</v>
      </c>
      <c r="AE366" s="2">
        <f>IF(抽出データ!AS366-2&lt;=0,1,2)</f>
        <v>2</v>
      </c>
      <c r="AF366" s="2">
        <f>IF(抽出データ!AT366-2&lt;=0,1,2)</f>
        <v>2</v>
      </c>
      <c r="AG366" s="2">
        <f>IF(抽出データ!AU366-2&lt;=0,1,2)</f>
        <v>1</v>
      </c>
      <c r="AH366" s="2">
        <f>IF(抽出データ!AV366-2&lt;=0,1,2)</f>
        <v>1</v>
      </c>
      <c r="AI366" s="2">
        <f>IF(抽出データ!AW366-2&lt;=0,1,2)</f>
        <v>2</v>
      </c>
      <c r="AJ366" s="2">
        <f>IF(抽出データ!AX366-2&lt;=0,1,2)</f>
        <v>2</v>
      </c>
      <c r="AK366" s="2">
        <f>IF(抽出データ!AY366-2&lt;=0,1,2)</f>
        <v>2</v>
      </c>
      <c r="AL366" s="2">
        <f>IF(抽出データ!AZ366-2&lt;0,0,抽出データ!AZ366-2)</f>
        <v>1</v>
      </c>
      <c r="AM366" s="2">
        <f>IF(抽出データ!BB366-2&lt;0,0,抽出データ!BB366-2)</f>
        <v>0</v>
      </c>
      <c r="AN366" s="2">
        <f>IF(抽出データ!BD366-2&lt;0,0,抽出データ!BD366-2)</f>
        <v>1</v>
      </c>
      <c r="AO366" s="2">
        <f>MIN(2,IF(抽出データ!BE366-2&lt;0,0,抽出データ!BE366-2))</f>
        <v>2</v>
      </c>
      <c r="AP366" s="2">
        <f>IF(抽出データ!BF366-2&lt;0,0,抽出データ!BF366-2)</f>
        <v>1</v>
      </c>
      <c r="AQ366" s="2">
        <f>IF(抽出データ!BG366-2&lt;0,0,抽出データ!BG366-2)</f>
        <v>1</v>
      </c>
      <c r="AR366" s="2">
        <f>IF(抽出データ!BH366-2&lt;0,0,抽出データ!BH366-2)</f>
        <v>1</v>
      </c>
      <c r="AS366" s="2">
        <f t="shared" si="91"/>
        <v>0</v>
      </c>
      <c r="AT366" s="2">
        <f>IF(抽出データ!DB366-2&lt;=0,1,2)</f>
        <v>1</v>
      </c>
      <c r="AU366" s="2">
        <f>IF(抽出データ!DD366-2&lt;0,0,抽出データ!DD366-2)</f>
        <v>0</v>
      </c>
      <c r="AV366" s="2">
        <f>IF(抽出データ!DE366-2&lt;0,0,抽出データ!DE366-2)</f>
        <v>1</v>
      </c>
      <c r="AW366" s="2">
        <f>IF(抽出データ!DF366-2&lt;0,0,IF(抽出データ!DF366&gt;3,2,1))</f>
        <v>1</v>
      </c>
      <c r="AX366" s="2">
        <f>IF(抽出データ!DG366-2&lt;=0,1,2)</f>
        <v>2</v>
      </c>
      <c r="AY366" s="8">
        <v>4</v>
      </c>
      <c r="AZ366" s="2">
        <v>3</v>
      </c>
      <c r="BA366" s="2">
        <v>4</v>
      </c>
      <c r="BI366" s="4" t="s">
        <v>445</v>
      </c>
      <c r="BJ366" s="2">
        <v>2</v>
      </c>
      <c r="BL366" s="2">
        <v>3</v>
      </c>
      <c r="BO366" s="2">
        <v>4</v>
      </c>
      <c r="BP366" s="2">
        <v>2</v>
      </c>
      <c r="BQ366" s="2">
        <v>5</v>
      </c>
      <c r="BR366" s="2">
        <v>4</v>
      </c>
      <c r="BS366" s="2">
        <v>3</v>
      </c>
      <c r="BT366" s="2">
        <v>3</v>
      </c>
      <c r="BV366" s="2">
        <f t="shared" si="92"/>
        <v>48.5</v>
      </c>
      <c r="BW366" s="2">
        <f t="shared" si="93"/>
        <v>19</v>
      </c>
      <c r="BX366" s="2">
        <f t="shared" si="94"/>
        <v>10</v>
      </c>
      <c r="BY366" s="2">
        <f t="shared" si="95"/>
        <v>15</v>
      </c>
      <c r="BZ366" s="2">
        <f t="shared" si="96"/>
        <v>28</v>
      </c>
      <c r="CA366" s="2">
        <f t="shared" si="97"/>
        <v>9</v>
      </c>
      <c r="CB366" s="2">
        <f t="shared" si="98"/>
        <v>7</v>
      </c>
      <c r="CC366" s="2">
        <f t="shared" si="99"/>
        <v>8</v>
      </c>
      <c r="CD366" s="2">
        <f t="shared" si="100"/>
        <v>22</v>
      </c>
      <c r="CE366" s="2">
        <f t="shared" si="101"/>
        <v>14</v>
      </c>
      <c r="CF366" s="2">
        <f t="shared" si="102"/>
        <v>9</v>
      </c>
      <c r="CG366" s="2">
        <f t="shared" si="103"/>
        <v>13</v>
      </c>
      <c r="CH366" s="2">
        <f t="shared" si="107"/>
        <v>5</v>
      </c>
      <c r="CI366" s="2">
        <f t="shared" si="104"/>
        <v>8</v>
      </c>
      <c r="CJ366" s="2">
        <f t="shared" si="105"/>
        <v>15.5</v>
      </c>
      <c r="CK366" s="2">
        <f>55+IF(抽出データ!BJ366=1,60,0)+IF(抽出データ!BK366=1,25,0)+IF(抽出データ!BM366=1,5,0)+IF(抽出データ!BL366=1,5,0)+IF(抽出データ!BN366=1,5,0)</f>
        <v>60</v>
      </c>
      <c r="CL366" s="2">
        <f>(80+IF(抽出データ!BR366=1,12,0)+IF(SUM(抽出データ!BS366:BV366,抽出データ!CB366)&gt;1,22,IF(SUM(抽出データ!BS366:BV366,抽出データ!CB366)=1,11,0)))</f>
        <v>91</v>
      </c>
      <c r="CM366" s="2">
        <f>80+IF(抽出データ!CH366=1,40,0)+IF(抽出データ!CI366=1,20,0)+IF(抽出データ!CJ366=1,20,0)</f>
        <v>100</v>
      </c>
      <c r="CN366" s="2">
        <f>80+IF(抽出データ!CN366=1,10,0)+IF(抽出データ!CO366=1,5,0)+IF(抽出データ!CP366=1,10,0)+12</f>
        <v>97</v>
      </c>
      <c r="CO366" s="2">
        <f>IF(SUM(抽出データ!CT366:CW366)&gt;0,120,100)</f>
        <v>120</v>
      </c>
      <c r="CQ366" s="2">
        <f t="shared" si="106"/>
        <v>82</v>
      </c>
    </row>
    <row r="367" spans="1:95">
      <c r="A367" s="2">
        <v>1980</v>
      </c>
      <c r="B367" s="2">
        <v>1000</v>
      </c>
      <c r="C367" s="2">
        <v>4</v>
      </c>
      <c r="D367" s="2">
        <f t="shared" si="90"/>
        <v>250</v>
      </c>
      <c r="E367" s="4" t="s">
        <v>306</v>
      </c>
      <c r="F367" s="2">
        <f>IF(抽出データ!S367-2&lt;0,0,抽出データ!S367-2)</f>
        <v>0</v>
      </c>
      <c r="G367" s="2">
        <f>IF(抽出データ!T367-2&lt;0,0,抽出データ!T367-2)</f>
        <v>0</v>
      </c>
      <c r="H367" s="2">
        <f>IF(抽出データ!U367-2&lt;0,0,抽出データ!U367-2)</f>
        <v>1</v>
      </c>
      <c r="I367" s="2">
        <f>IF(抽出データ!V367-2&lt;0,0,抽出データ!V367-2)</f>
        <v>0</v>
      </c>
      <c r="J367" s="2">
        <f>MIN(2,IF(抽出データ!W367-2&lt;0,0,抽出データ!W367-2))</f>
        <v>0</v>
      </c>
      <c r="K367" s="2">
        <f>IF(抽出データ!X367-2&lt;0,0,抽出データ!X367-2)</f>
        <v>1</v>
      </c>
      <c r="L367" s="2">
        <f>IF(抽出データ!Y367-2&lt;0,0,抽出データ!Y367-2)</f>
        <v>0</v>
      </c>
      <c r="M367" s="2">
        <f>IF(抽出データ!Z367-2&lt;0,0,抽出データ!Z367-2)</f>
        <v>1</v>
      </c>
      <c r="N367" s="2">
        <f>IF(抽出データ!AB367-2&lt;0,0,抽出データ!AB367-2)</f>
        <v>1</v>
      </c>
      <c r="O367" s="2">
        <f>IF(抽出データ!AC367-2&lt;0,0,抽出データ!AC367-2)</f>
        <v>1</v>
      </c>
      <c r="P367" s="2">
        <f>IF(抽出データ!AD367-2&lt;0,0,抽出データ!AD367-2)</f>
        <v>0</v>
      </c>
      <c r="Q367" s="2">
        <f>IF(抽出データ!AE367-2&lt;0,0,抽出データ!AE367-2)</f>
        <v>1</v>
      </c>
      <c r="R367" s="2">
        <f>IF(抽出データ!AF367-2&lt;0,0,抽出データ!AF367-2)</f>
        <v>1</v>
      </c>
      <c r="S367" s="2">
        <f>IF(抽出データ!AG367-2&lt;0,0,抽出データ!AG367-2)</f>
        <v>2</v>
      </c>
      <c r="T367" s="2">
        <f>IF(抽出データ!AH367-2&lt;0,0,抽出データ!AH367-2)</f>
        <v>1</v>
      </c>
      <c r="U367" s="2">
        <f>IF(抽出データ!AI367-2&lt;0,0,抽出データ!AI367-2)</f>
        <v>2</v>
      </c>
      <c r="V367" s="2">
        <f>IF(抽出データ!AJ367-2&lt;0,0,抽出データ!AJ367-2)</f>
        <v>2</v>
      </c>
      <c r="W367" s="2">
        <f>IF(抽出データ!AK367-2&lt;0,0,抽出データ!AK367-2)</f>
        <v>1</v>
      </c>
      <c r="X367" s="2">
        <f>IF(抽出データ!AL367-2&lt;0,0,抽出データ!AL367-2)</f>
        <v>2</v>
      </c>
      <c r="Y367" s="2">
        <f>IF(抽出データ!AM367-2&lt;0,0,抽出データ!AM367-2)</f>
        <v>0</v>
      </c>
      <c r="Z367" s="2">
        <f>IF(抽出データ!AN367-2&lt;0,0,抽出データ!AN367-2)</f>
        <v>0</v>
      </c>
      <c r="AA367" s="2">
        <f>IF(抽出データ!AO367-2&lt;0,0,抽出データ!AO367-2)</f>
        <v>2</v>
      </c>
      <c r="AB367" s="2">
        <f>IF(抽出データ!AP367-2&lt;0,0,抽出データ!AP367-2)</f>
        <v>0</v>
      </c>
      <c r="AC367" s="2">
        <f>IF(抽出データ!AQ367-2&lt;0,0,抽出データ!AQ367-2)</f>
        <v>1</v>
      </c>
      <c r="AD367" s="2">
        <f>IF(抽出データ!AR367-2&lt;=0,1,2)</f>
        <v>2</v>
      </c>
      <c r="AE367" s="2">
        <f>IF(抽出データ!AS367-2&lt;=0,1,2)</f>
        <v>2</v>
      </c>
      <c r="AF367" s="2">
        <f>IF(抽出データ!AT367-2&lt;=0,1,2)</f>
        <v>2</v>
      </c>
      <c r="AG367" s="2">
        <f>IF(抽出データ!AU367-2&lt;=0,1,2)</f>
        <v>1</v>
      </c>
      <c r="AH367" s="2">
        <f>IF(抽出データ!AV367-2&lt;=0,1,2)</f>
        <v>2</v>
      </c>
      <c r="AI367" s="2">
        <f>IF(抽出データ!AW367-2&lt;=0,1,2)</f>
        <v>1</v>
      </c>
      <c r="AJ367" s="2">
        <f>IF(抽出データ!AX367-2&lt;=0,1,2)</f>
        <v>2</v>
      </c>
      <c r="AK367" s="2">
        <f>IF(抽出データ!AY367-2&lt;=0,1,2)</f>
        <v>1</v>
      </c>
      <c r="AL367" s="2">
        <f>IF(抽出データ!AZ367-2&lt;0,0,抽出データ!AZ367-2)</f>
        <v>1</v>
      </c>
      <c r="AM367" s="2">
        <f>IF(抽出データ!BB367-2&lt;0,0,抽出データ!BB367-2)</f>
        <v>0</v>
      </c>
      <c r="AN367" s="2">
        <f>IF(抽出データ!BD367-2&lt;0,0,抽出データ!BD367-2)</f>
        <v>1</v>
      </c>
      <c r="AO367" s="2">
        <f>MIN(2,IF(抽出データ!BE367-2&lt;0,0,抽出データ!BE367-2))</f>
        <v>2</v>
      </c>
      <c r="AP367" s="2">
        <f>IF(抽出データ!BF367-2&lt;0,0,抽出データ!BF367-2)</f>
        <v>0</v>
      </c>
      <c r="AQ367" s="2">
        <f>IF(抽出データ!BG367-2&lt;0,0,抽出データ!BG367-2)</f>
        <v>2</v>
      </c>
      <c r="AR367" s="2">
        <f>IF(抽出データ!BH367-2&lt;0,0,抽出データ!BH367-2)</f>
        <v>2</v>
      </c>
      <c r="AS367" s="2">
        <f t="shared" si="91"/>
        <v>2</v>
      </c>
      <c r="AT367" s="2">
        <f>IF(抽出データ!DB367-2&lt;=0,1,2)</f>
        <v>2</v>
      </c>
      <c r="AU367" s="2">
        <f>IF(抽出データ!DD367-2&lt;0,0,抽出データ!DD367-2)</f>
        <v>1</v>
      </c>
      <c r="AV367" s="2">
        <f>IF(抽出データ!DE367-2&lt;0,0,抽出データ!DE367-2)</f>
        <v>1</v>
      </c>
      <c r="AW367" s="2">
        <f>IF(抽出データ!DF367-2&lt;0,0,IF(抽出データ!DF367&gt;3,2,1))</f>
        <v>2</v>
      </c>
      <c r="AX367" s="2">
        <f>IF(抽出データ!DG367-2&lt;=0,1,2)</f>
        <v>2</v>
      </c>
      <c r="AY367" s="8">
        <v>3</v>
      </c>
      <c r="AZ367" s="2">
        <v>2</v>
      </c>
      <c r="BA367" s="2">
        <v>4</v>
      </c>
      <c r="BI367" s="4" t="s">
        <v>445</v>
      </c>
      <c r="BJ367" s="2">
        <v>2</v>
      </c>
      <c r="BL367" s="2">
        <v>1</v>
      </c>
      <c r="BM367" s="2">
        <v>9500</v>
      </c>
      <c r="BO367" s="2">
        <v>3</v>
      </c>
      <c r="BP367" s="2">
        <v>1</v>
      </c>
      <c r="BQ367" s="2">
        <v>5</v>
      </c>
      <c r="BR367" s="2">
        <v>4</v>
      </c>
      <c r="BS367" s="2">
        <v>2</v>
      </c>
      <c r="BT367" s="2">
        <v>5</v>
      </c>
      <c r="BV367" s="2">
        <f t="shared" si="92"/>
        <v>58.5</v>
      </c>
      <c r="BW367" s="2">
        <f t="shared" si="93"/>
        <v>19</v>
      </c>
      <c r="BX367" s="2">
        <f t="shared" si="94"/>
        <v>10</v>
      </c>
      <c r="BY367" s="2">
        <f t="shared" si="95"/>
        <v>16</v>
      </c>
      <c r="BZ367" s="2">
        <f t="shared" si="96"/>
        <v>25</v>
      </c>
      <c r="CA367" s="2">
        <f t="shared" si="97"/>
        <v>13</v>
      </c>
      <c r="CB367" s="2">
        <f t="shared" si="98"/>
        <v>9</v>
      </c>
      <c r="CC367" s="2">
        <f t="shared" si="99"/>
        <v>10</v>
      </c>
      <c r="CD367" s="2">
        <f t="shared" si="100"/>
        <v>18</v>
      </c>
      <c r="CE367" s="2">
        <f t="shared" si="101"/>
        <v>14</v>
      </c>
      <c r="CF367" s="2">
        <f t="shared" si="102"/>
        <v>8</v>
      </c>
      <c r="CG367" s="2">
        <f t="shared" si="103"/>
        <v>17</v>
      </c>
      <c r="CH367" s="2">
        <f t="shared" si="107"/>
        <v>9</v>
      </c>
      <c r="CI367" s="2">
        <f t="shared" si="104"/>
        <v>9</v>
      </c>
      <c r="CJ367" s="2">
        <f t="shared" si="105"/>
        <v>20.5</v>
      </c>
      <c r="CK367" s="2">
        <f>55+IF(抽出データ!BJ367=1,60,0)+IF(抽出データ!BK367=1,25,0)+IF(抽出データ!BM367=1,5,0)+IF(抽出データ!BL367=1,5,0)+IF(抽出データ!BN367=1,5,0)</f>
        <v>140</v>
      </c>
      <c r="CL367" s="2">
        <f>(80+IF(抽出データ!BR367=1,12,0)+IF(SUM(抽出データ!BS367:BV367,抽出データ!CB367)&gt;1,22,IF(SUM(抽出データ!BS367:BV367,抽出データ!CB367)=1,11,0)))</f>
        <v>114</v>
      </c>
      <c r="CM367" s="2">
        <f>80+IF(抽出データ!CH367=1,40,0)+IF(抽出データ!CI367=1,20,0)+IF(抽出データ!CJ367=1,20,0)</f>
        <v>140</v>
      </c>
      <c r="CN367" s="2">
        <f>80+IF(抽出データ!CN367=1,10,0)+IF(抽出データ!CO367=1,5,0)+IF(抽出データ!CP367=1,10,0)+12</f>
        <v>107</v>
      </c>
      <c r="CO367" s="2">
        <f>IF(SUM(抽出データ!CT367:CW367)&gt;0,120,100)</f>
        <v>120</v>
      </c>
      <c r="CQ367" s="2">
        <f t="shared" si="106"/>
        <v>127.89999999999999</v>
      </c>
    </row>
    <row r="368" spans="1:95">
      <c r="A368" s="2">
        <v>2010</v>
      </c>
      <c r="B368" s="2">
        <v>200</v>
      </c>
      <c r="C368" s="2">
        <v>4</v>
      </c>
      <c r="D368" s="2">
        <f t="shared" si="90"/>
        <v>50</v>
      </c>
      <c r="E368" s="4" t="s">
        <v>307</v>
      </c>
      <c r="F368" s="2">
        <f>IF(抽出データ!S368-2&lt;0,0,抽出データ!S368-2)</f>
        <v>0</v>
      </c>
      <c r="G368" s="2">
        <f>IF(抽出データ!T368-2&lt;0,0,抽出データ!T368-2)</f>
        <v>0</v>
      </c>
      <c r="H368" s="2">
        <f>IF(抽出データ!U368-2&lt;0,0,抽出データ!U368-2)</f>
        <v>0</v>
      </c>
      <c r="I368" s="2">
        <f>IF(抽出データ!V368-2&lt;0,0,抽出データ!V368-2)</f>
        <v>0</v>
      </c>
      <c r="J368" s="2">
        <f>MIN(2,IF(抽出データ!W368-2&lt;0,0,抽出データ!W368-2))</f>
        <v>0</v>
      </c>
      <c r="K368" s="2">
        <f>IF(抽出データ!X368-2&lt;0,0,抽出データ!X368-2)</f>
        <v>0</v>
      </c>
      <c r="L368" s="2">
        <f>IF(抽出データ!Y368-2&lt;0,0,抽出データ!Y368-2)</f>
        <v>0</v>
      </c>
      <c r="M368" s="2">
        <f>IF(抽出データ!Z368-2&lt;0,0,抽出データ!Z368-2)</f>
        <v>1</v>
      </c>
      <c r="N368" s="2">
        <f>IF(抽出データ!AB368-2&lt;0,0,抽出データ!AB368-2)</f>
        <v>1</v>
      </c>
      <c r="O368" s="2">
        <f>IF(抽出データ!AC368-2&lt;0,0,抽出データ!AC368-2)</f>
        <v>1</v>
      </c>
      <c r="P368" s="2">
        <f>IF(抽出データ!AD368-2&lt;0,0,抽出データ!AD368-2)</f>
        <v>0</v>
      </c>
      <c r="Q368" s="2">
        <f>IF(抽出データ!AE368-2&lt;0,0,抽出データ!AE368-2)</f>
        <v>1</v>
      </c>
      <c r="R368" s="2">
        <f>IF(抽出データ!AF368-2&lt;0,0,抽出データ!AF368-2)</f>
        <v>1</v>
      </c>
      <c r="S368" s="2">
        <f>IF(抽出データ!AG368-2&lt;0,0,抽出データ!AG368-2)</f>
        <v>0</v>
      </c>
      <c r="T368" s="2">
        <f>IF(抽出データ!AH368-2&lt;0,0,抽出データ!AH368-2)</f>
        <v>1</v>
      </c>
      <c r="U368" s="2">
        <f>IF(抽出データ!AI368-2&lt;0,0,抽出データ!AI368-2)</f>
        <v>0</v>
      </c>
      <c r="V368" s="2">
        <f>IF(抽出データ!AJ368-2&lt;0,0,抽出データ!AJ368-2)</f>
        <v>1</v>
      </c>
      <c r="W368" s="2">
        <f>IF(抽出データ!AK368-2&lt;0,0,抽出データ!AK368-2)</f>
        <v>1</v>
      </c>
      <c r="X368" s="2">
        <f>IF(抽出データ!AL368-2&lt;0,0,抽出データ!AL368-2)</f>
        <v>0</v>
      </c>
      <c r="Y368" s="2">
        <f>IF(抽出データ!AM368-2&lt;0,0,抽出データ!AM368-2)</f>
        <v>1</v>
      </c>
      <c r="Z368" s="2">
        <f>IF(抽出データ!AN368-2&lt;0,0,抽出データ!AN368-2)</f>
        <v>1</v>
      </c>
      <c r="AA368" s="2">
        <f>IF(抽出データ!AO368-2&lt;0,0,抽出データ!AO368-2)</f>
        <v>1</v>
      </c>
      <c r="AB368" s="2">
        <f>IF(抽出データ!AP368-2&lt;0,0,抽出データ!AP368-2)</f>
        <v>1</v>
      </c>
      <c r="AC368" s="2">
        <f>IF(抽出データ!AQ368-2&lt;0,0,抽出データ!AQ368-2)</f>
        <v>0</v>
      </c>
      <c r="AD368" s="2">
        <f>IF(抽出データ!AR368-2&lt;=0,1,2)</f>
        <v>2</v>
      </c>
      <c r="AE368" s="2">
        <f>IF(抽出データ!AS368-2&lt;=0,1,2)</f>
        <v>1</v>
      </c>
      <c r="AF368" s="2">
        <f>IF(抽出データ!AT368-2&lt;=0,1,2)</f>
        <v>1</v>
      </c>
      <c r="AG368" s="2">
        <f>IF(抽出データ!AU368-2&lt;=0,1,2)</f>
        <v>1</v>
      </c>
      <c r="AH368" s="2">
        <f>IF(抽出データ!AV368-2&lt;=0,1,2)</f>
        <v>2</v>
      </c>
      <c r="AI368" s="2">
        <f>IF(抽出データ!AW368-2&lt;=0,1,2)</f>
        <v>1</v>
      </c>
      <c r="AJ368" s="2">
        <f>IF(抽出データ!AX368-2&lt;=0,1,2)</f>
        <v>1</v>
      </c>
      <c r="AK368" s="2">
        <f>IF(抽出データ!AY368-2&lt;=0,1,2)</f>
        <v>1</v>
      </c>
      <c r="AL368" s="2">
        <f>IF(抽出データ!AZ368-2&lt;0,0,抽出データ!AZ368-2)</f>
        <v>0</v>
      </c>
      <c r="AM368" s="2">
        <f>IF(抽出データ!BB368-2&lt;0,0,抽出データ!BB368-2)</f>
        <v>0</v>
      </c>
      <c r="AN368" s="2">
        <f>IF(抽出データ!BD368-2&lt;0,0,抽出データ!BD368-2)</f>
        <v>0</v>
      </c>
      <c r="AO368" s="2">
        <f>MIN(2,IF(抽出データ!BE368-2&lt;0,0,抽出データ!BE368-2))</f>
        <v>1</v>
      </c>
      <c r="AP368" s="2">
        <f>IF(抽出データ!BF368-2&lt;0,0,抽出データ!BF368-2)</f>
        <v>1</v>
      </c>
      <c r="AQ368" s="2">
        <f>IF(抽出データ!BG368-2&lt;0,0,抽出データ!BG368-2)</f>
        <v>1</v>
      </c>
      <c r="AR368" s="2">
        <f>IF(抽出データ!BH368-2&lt;0,0,抽出データ!BH368-2)</f>
        <v>1</v>
      </c>
      <c r="AS368" s="2">
        <f t="shared" si="91"/>
        <v>1</v>
      </c>
      <c r="AT368" s="2">
        <f>IF(抽出データ!DB368-2&lt;=0,1,2)</f>
        <v>1</v>
      </c>
      <c r="AU368" s="2">
        <f>IF(抽出データ!DD368-2&lt;0,0,抽出データ!DD368-2)</f>
        <v>1</v>
      </c>
      <c r="AV368" s="2">
        <f>IF(抽出データ!DE368-2&lt;0,0,抽出データ!DE368-2)</f>
        <v>0</v>
      </c>
      <c r="AW368" s="2">
        <f>IF(抽出データ!DF368-2&lt;0,0,IF(抽出データ!DF368&gt;3,2,1))</f>
        <v>1</v>
      </c>
      <c r="AX368" s="2">
        <f>IF(抽出データ!DG368-2&lt;=0,1,2)</f>
        <v>1</v>
      </c>
      <c r="AY368" s="8">
        <v>2</v>
      </c>
      <c r="AZ368" s="2">
        <v>2</v>
      </c>
      <c r="BA368" s="2">
        <v>2</v>
      </c>
      <c r="BB368" s="2">
        <v>0</v>
      </c>
      <c r="BC368" s="2">
        <v>0</v>
      </c>
      <c r="BD368" s="2">
        <v>1</v>
      </c>
      <c r="BE368" s="2">
        <v>0</v>
      </c>
      <c r="BF368" s="2">
        <v>0</v>
      </c>
      <c r="BG368" s="2">
        <v>0</v>
      </c>
      <c r="BH368" s="2">
        <v>0</v>
      </c>
      <c r="BI368" s="4" t="s">
        <v>445</v>
      </c>
      <c r="BJ368" s="2">
        <v>2</v>
      </c>
      <c r="BL368" s="2">
        <v>3</v>
      </c>
      <c r="BO368" s="2">
        <v>2</v>
      </c>
      <c r="BP368" s="2">
        <v>4</v>
      </c>
      <c r="BQ368" s="2">
        <v>3</v>
      </c>
      <c r="BR368" s="2">
        <v>3</v>
      </c>
      <c r="BS368" s="2">
        <v>3</v>
      </c>
      <c r="BT368" s="2">
        <v>2</v>
      </c>
      <c r="BV368" s="2">
        <f t="shared" si="92"/>
        <v>33.5</v>
      </c>
      <c r="BW368" s="2">
        <f t="shared" si="93"/>
        <v>12</v>
      </c>
      <c r="BX368" s="2">
        <f t="shared" si="94"/>
        <v>7</v>
      </c>
      <c r="BY368" s="2">
        <f t="shared" si="95"/>
        <v>9</v>
      </c>
      <c r="BZ368" s="2">
        <f t="shared" si="96"/>
        <v>14</v>
      </c>
      <c r="CA368" s="2">
        <f t="shared" si="97"/>
        <v>11</v>
      </c>
      <c r="CB368" s="2">
        <f t="shared" si="98"/>
        <v>5</v>
      </c>
      <c r="CC368" s="2">
        <f t="shared" si="99"/>
        <v>8</v>
      </c>
      <c r="CD368" s="2">
        <f t="shared" si="100"/>
        <v>10</v>
      </c>
      <c r="CE368" s="2">
        <f t="shared" si="101"/>
        <v>8</v>
      </c>
      <c r="CF368" s="2">
        <f t="shared" si="102"/>
        <v>7</v>
      </c>
      <c r="CG368" s="2">
        <f t="shared" si="103"/>
        <v>10</v>
      </c>
      <c r="CH368" s="2">
        <f t="shared" si="107"/>
        <v>4</v>
      </c>
      <c r="CI368" s="2">
        <f t="shared" si="104"/>
        <v>4</v>
      </c>
      <c r="CJ368" s="2">
        <f t="shared" si="105"/>
        <v>8</v>
      </c>
      <c r="CK368" s="2">
        <f>55+IF(抽出データ!BJ368=1,60,0)+IF(抽出データ!BK368=1,25,0)+IF(抽出データ!BM368=1,5,0)+IF(抽出データ!BL368=1,5,0)+IF(抽出データ!BN368=1,5,0)</f>
        <v>115</v>
      </c>
      <c r="CL368" s="2">
        <f>(80+IF(抽出データ!BR368=1,12,0)+IF(SUM(抽出データ!BS368:BV368,抽出データ!CB368)&gt;1,22,IF(SUM(抽出データ!BS368:BV368,抽出データ!CB368)=1,11,0)))</f>
        <v>91</v>
      </c>
      <c r="CM368" s="2">
        <f>80+IF(抽出データ!CH368=1,40,0)+IF(抽出データ!CI368=1,20,0)+IF(抽出データ!CJ368=1,20,0)</f>
        <v>100</v>
      </c>
      <c r="CN368" s="2">
        <f>80+IF(抽出データ!CN368=1,10,0)+IF(抽出データ!CO368=1,5,0)+IF(抽出データ!CP368=1,10,0)+12</f>
        <v>102</v>
      </c>
      <c r="CO368" s="2">
        <f>IF(SUM(抽出データ!CT368:CW368)&gt;0,120,100)</f>
        <v>120</v>
      </c>
      <c r="CQ368" s="2">
        <f t="shared" si="106"/>
        <v>104.5</v>
      </c>
    </row>
    <row r="369" spans="1:95">
      <c r="A369" s="2">
        <v>2009</v>
      </c>
      <c r="B369" s="2">
        <v>240</v>
      </c>
      <c r="C369" s="2">
        <v>1</v>
      </c>
      <c r="D369" s="2">
        <f t="shared" si="90"/>
        <v>240</v>
      </c>
      <c r="E369" s="4" t="s">
        <v>294</v>
      </c>
      <c r="F369" s="2">
        <f>IF(抽出データ!S369-2&lt;0,0,抽出データ!S369-2)</f>
        <v>0</v>
      </c>
      <c r="G369" s="2">
        <f>IF(抽出データ!T369-2&lt;0,0,抽出データ!T369-2)</f>
        <v>1</v>
      </c>
      <c r="H369" s="2">
        <f>IF(抽出データ!U369-2&lt;0,0,抽出データ!U369-2)</f>
        <v>1</v>
      </c>
      <c r="I369" s="2">
        <f>IF(抽出データ!V369-2&lt;0,0,抽出データ!V369-2)</f>
        <v>0</v>
      </c>
      <c r="J369" s="2">
        <f>MIN(2,IF(抽出データ!W369-2&lt;0,0,抽出データ!W369-2))</f>
        <v>0</v>
      </c>
      <c r="K369" s="2">
        <f>IF(抽出データ!X369-2&lt;0,0,抽出データ!X369-2)</f>
        <v>1</v>
      </c>
      <c r="L369" s="2">
        <f>IF(抽出データ!Y369-2&lt;0,0,抽出データ!Y369-2)</f>
        <v>1</v>
      </c>
      <c r="M369" s="2">
        <f>IF(抽出データ!Z369-2&lt;0,0,抽出データ!Z369-2)</f>
        <v>1</v>
      </c>
      <c r="N369" s="2">
        <f>IF(抽出データ!AB369-2&lt;0,0,抽出データ!AB369-2)</f>
        <v>0</v>
      </c>
      <c r="O369" s="2">
        <f>IF(抽出データ!AC369-2&lt;0,0,抽出データ!AC369-2)</f>
        <v>1</v>
      </c>
      <c r="P369" s="2">
        <f>IF(抽出データ!AD369-2&lt;0,0,抽出データ!AD369-2)</f>
        <v>2</v>
      </c>
      <c r="Q369" s="2">
        <f>IF(抽出データ!AE369-2&lt;0,0,抽出データ!AE369-2)</f>
        <v>2</v>
      </c>
      <c r="R369" s="2">
        <f>IF(抽出データ!AF369-2&lt;0,0,抽出データ!AF369-2)</f>
        <v>2</v>
      </c>
      <c r="S369" s="2">
        <f>IF(抽出データ!AG369-2&lt;0,0,抽出データ!AG369-2)</f>
        <v>1</v>
      </c>
      <c r="T369" s="2">
        <f>IF(抽出データ!AH369-2&lt;0,0,抽出データ!AH369-2)</f>
        <v>2</v>
      </c>
      <c r="U369" s="2">
        <f>IF(抽出データ!AI369-2&lt;0,0,抽出データ!AI369-2)</f>
        <v>2</v>
      </c>
      <c r="V369" s="2">
        <f>IF(抽出データ!AJ369-2&lt;0,0,抽出データ!AJ369-2)</f>
        <v>2</v>
      </c>
      <c r="W369" s="2">
        <f>IF(抽出データ!AK369-2&lt;0,0,抽出データ!AK369-2)</f>
        <v>1</v>
      </c>
      <c r="X369" s="2">
        <f>IF(抽出データ!AL369-2&lt;0,0,抽出データ!AL369-2)</f>
        <v>1</v>
      </c>
      <c r="Y369" s="2">
        <f>IF(抽出データ!AM369-2&lt;0,0,抽出データ!AM369-2)</f>
        <v>2</v>
      </c>
      <c r="Z369" s="2">
        <f>IF(抽出データ!AN369-2&lt;0,0,抽出データ!AN369-2)</f>
        <v>1</v>
      </c>
      <c r="AA369" s="2">
        <f>IF(抽出データ!AO369-2&lt;0,0,抽出データ!AO369-2)</f>
        <v>1</v>
      </c>
      <c r="AB369" s="2">
        <f>IF(抽出データ!AP369-2&lt;0,0,抽出データ!AP369-2)</f>
        <v>2</v>
      </c>
      <c r="AC369" s="2">
        <f>IF(抽出データ!AQ369-2&lt;0,0,抽出データ!AQ369-2)</f>
        <v>1</v>
      </c>
      <c r="AD369" s="2">
        <f>IF(抽出データ!AR369-2&lt;=0,1,2)</f>
        <v>2</v>
      </c>
      <c r="AE369" s="2">
        <f>IF(抽出データ!AS369-2&lt;=0,1,2)</f>
        <v>2</v>
      </c>
      <c r="AF369" s="2">
        <f>IF(抽出データ!AT369-2&lt;=0,1,2)</f>
        <v>2</v>
      </c>
      <c r="AG369" s="2">
        <f>IF(抽出データ!AU369-2&lt;=0,1,2)</f>
        <v>2</v>
      </c>
      <c r="AH369" s="2">
        <f>IF(抽出データ!AV369-2&lt;=0,1,2)</f>
        <v>2</v>
      </c>
      <c r="AI369" s="2">
        <f>IF(抽出データ!AW369-2&lt;=0,1,2)</f>
        <v>2</v>
      </c>
      <c r="AJ369" s="2">
        <f>IF(抽出データ!AX369-2&lt;=0,1,2)</f>
        <v>2</v>
      </c>
      <c r="AK369" s="2">
        <f>IF(抽出データ!AY369-2&lt;=0,1,2)</f>
        <v>2</v>
      </c>
      <c r="AL369" s="2">
        <f>IF(抽出データ!AZ369-2&lt;0,0,抽出データ!AZ369-2)</f>
        <v>1</v>
      </c>
      <c r="AM369" s="2">
        <f>IF(抽出データ!BB369-2&lt;0,0,抽出データ!BB369-2)</f>
        <v>2</v>
      </c>
      <c r="AN369" s="2">
        <f>IF(抽出データ!BD369-2&lt;0,0,抽出データ!BD369-2)</f>
        <v>1</v>
      </c>
      <c r="AO369" s="2">
        <f>MIN(2,IF(抽出データ!BE369-2&lt;0,0,抽出データ!BE369-2))</f>
        <v>2</v>
      </c>
      <c r="AP369" s="2">
        <f>IF(抽出データ!BF369-2&lt;0,0,抽出データ!BF369-2)</f>
        <v>1</v>
      </c>
      <c r="AQ369" s="2">
        <f>IF(抽出データ!BG369-2&lt;0,0,抽出データ!BG369-2)</f>
        <v>2</v>
      </c>
      <c r="AR369" s="2">
        <f>IF(抽出データ!BH369-2&lt;0,0,抽出データ!BH369-2)</f>
        <v>2</v>
      </c>
      <c r="AS369" s="2">
        <f t="shared" si="91"/>
        <v>0</v>
      </c>
      <c r="AT369" s="2">
        <f>IF(抽出データ!DB369-2&lt;=0,1,2)</f>
        <v>1</v>
      </c>
      <c r="AU369" s="2">
        <f>IF(抽出データ!DD369-2&lt;0,0,抽出データ!DD369-2)</f>
        <v>1</v>
      </c>
      <c r="AV369" s="2">
        <f>IF(抽出データ!DE369-2&lt;0,0,抽出データ!DE369-2)</f>
        <v>2</v>
      </c>
      <c r="AW369" s="2">
        <f>IF(抽出データ!DF369-2&lt;0,0,IF(抽出データ!DF369&gt;3,2,1))</f>
        <v>2</v>
      </c>
      <c r="AX369" s="2">
        <f>IF(抽出データ!DG369-2&lt;=0,1,2)</f>
        <v>2</v>
      </c>
      <c r="AY369" s="8">
        <v>5</v>
      </c>
      <c r="AZ369" s="2">
        <v>4</v>
      </c>
      <c r="BA369" s="2">
        <v>3</v>
      </c>
      <c r="BI369" s="4" t="s">
        <v>445</v>
      </c>
      <c r="BJ369" s="2">
        <v>1</v>
      </c>
      <c r="BK369" s="2">
        <v>85</v>
      </c>
      <c r="BL369" s="2">
        <v>3</v>
      </c>
      <c r="BO369" s="2">
        <v>3</v>
      </c>
      <c r="BP369" s="2">
        <v>2</v>
      </c>
      <c r="BQ369" s="2">
        <v>5</v>
      </c>
      <c r="BR369" s="2">
        <v>3</v>
      </c>
      <c r="BS369" s="2">
        <v>2</v>
      </c>
      <c r="BT369" s="2">
        <v>5</v>
      </c>
      <c r="BV369" s="2">
        <f t="shared" si="92"/>
        <v>65.5</v>
      </c>
      <c r="BW369" s="2">
        <f t="shared" si="93"/>
        <v>26</v>
      </c>
      <c r="BX369" s="2">
        <f t="shared" si="94"/>
        <v>12</v>
      </c>
      <c r="BY369" s="2">
        <f t="shared" si="95"/>
        <v>21</v>
      </c>
      <c r="BZ369" s="2">
        <f t="shared" si="96"/>
        <v>32</v>
      </c>
      <c r="CA369" s="2">
        <f t="shared" si="97"/>
        <v>17</v>
      </c>
      <c r="CB369" s="2">
        <f t="shared" si="98"/>
        <v>13</v>
      </c>
      <c r="CC369" s="2">
        <f t="shared" si="99"/>
        <v>16</v>
      </c>
      <c r="CD369" s="2">
        <f t="shared" si="100"/>
        <v>20</v>
      </c>
      <c r="CE369" s="2">
        <f t="shared" si="101"/>
        <v>17</v>
      </c>
      <c r="CF369" s="2">
        <f t="shared" si="102"/>
        <v>13</v>
      </c>
      <c r="CG369" s="2">
        <f t="shared" si="103"/>
        <v>24</v>
      </c>
      <c r="CH369" s="2">
        <f t="shared" si="107"/>
        <v>7</v>
      </c>
      <c r="CI369" s="2">
        <f t="shared" si="104"/>
        <v>12</v>
      </c>
      <c r="CJ369" s="2">
        <f t="shared" si="105"/>
        <v>20.5</v>
      </c>
      <c r="CK369" s="2">
        <f>55+IF(抽出データ!BJ369=1,60,0)+IF(抽出データ!BK369=1,25,0)+IF(抽出データ!BM369=1,5,0)+IF(抽出データ!BL369=1,5,0)+IF(抽出データ!BN369=1,5,0)</f>
        <v>60</v>
      </c>
      <c r="CL369" s="2">
        <f>(80+IF(抽出データ!BR369=1,12,0)+IF(SUM(抽出データ!BS369:BV369,抽出データ!CB369)&gt;1,22,IF(SUM(抽出データ!BS369:BV369,抽出データ!CB369)=1,11,0)))</f>
        <v>102</v>
      </c>
      <c r="CM369" s="2">
        <f>80+IF(抽出データ!CH369=1,40,0)+IF(抽出データ!CI369=1,20,0)+IF(抽出データ!CJ369=1,20,0)</f>
        <v>120</v>
      </c>
      <c r="CN369" s="2">
        <f>80+IF(抽出データ!CN369=1,10,0)+IF(抽出データ!CO369=1,5,0)+IF(抽出データ!CP369=1,10,0)+12</f>
        <v>102</v>
      </c>
      <c r="CO369" s="2">
        <f>IF(SUM(抽出データ!CT369:CW369)&gt;0,120,100)</f>
        <v>120</v>
      </c>
      <c r="CQ369" s="2">
        <f t="shared" si="106"/>
        <v>88.8</v>
      </c>
    </row>
    <row r="370" spans="1:95">
      <c r="A370" s="2">
        <v>2002</v>
      </c>
      <c r="B370" s="2">
        <v>1000</v>
      </c>
      <c r="C370" s="2">
        <v>3</v>
      </c>
      <c r="D370" s="2">
        <f t="shared" si="90"/>
        <v>333.33333333333331</v>
      </c>
      <c r="E370" s="4" t="s">
        <v>87</v>
      </c>
      <c r="F370" s="2">
        <f>IF(抽出データ!S370-2&lt;0,0,抽出データ!S370-2)</f>
        <v>0</v>
      </c>
      <c r="G370" s="2">
        <f>IF(抽出データ!T370-2&lt;0,0,抽出データ!T370-2)</f>
        <v>0</v>
      </c>
      <c r="H370" s="2">
        <f>IF(抽出データ!U370-2&lt;0,0,抽出データ!U370-2)</f>
        <v>0</v>
      </c>
      <c r="I370" s="2">
        <f>IF(抽出データ!V370-2&lt;0,0,抽出データ!V370-2)</f>
        <v>0</v>
      </c>
      <c r="J370" s="2">
        <f>MIN(2,IF(抽出データ!W370-2&lt;0,0,抽出データ!W370-2))</f>
        <v>1</v>
      </c>
      <c r="K370" s="2">
        <f>IF(抽出データ!X370-2&lt;0,0,抽出データ!X370-2)</f>
        <v>0</v>
      </c>
      <c r="L370" s="2">
        <f>IF(抽出データ!Y370-2&lt;0,0,抽出データ!Y370-2)</f>
        <v>1</v>
      </c>
      <c r="M370" s="2">
        <f>IF(抽出データ!Z370-2&lt;0,0,抽出データ!Z370-2)</f>
        <v>0</v>
      </c>
      <c r="N370" s="2">
        <f>IF(抽出データ!AB370-2&lt;0,0,抽出データ!AB370-2)</f>
        <v>1</v>
      </c>
      <c r="O370" s="2">
        <f>IF(抽出データ!AC370-2&lt;0,0,抽出データ!AC370-2)</f>
        <v>2</v>
      </c>
      <c r="P370" s="2">
        <f>IF(抽出データ!AD370-2&lt;0,0,抽出データ!AD370-2)</f>
        <v>2</v>
      </c>
      <c r="Q370" s="2">
        <f>IF(抽出データ!AE370-2&lt;0,0,抽出データ!AE370-2)</f>
        <v>2</v>
      </c>
      <c r="R370" s="2">
        <f>IF(抽出データ!AF370-2&lt;0,0,抽出データ!AF370-2)</f>
        <v>1</v>
      </c>
      <c r="S370" s="2">
        <f>IF(抽出データ!AG370-2&lt;0,0,抽出データ!AG370-2)</f>
        <v>1</v>
      </c>
      <c r="T370" s="2">
        <f>IF(抽出データ!AH370-2&lt;0,0,抽出データ!AH370-2)</f>
        <v>1</v>
      </c>
      <c r="U370" s="2">
        <f>IF(抽出データ!AI370-2&lt;0,0,抽出データ!AI370-2)</f>
        <v>0</v>
      </c>
      <c r="V370" s="2">
        <f>IF(抽出データ!AJ370-2&lt;0,0,抽出データ!AJ370-2)</f>
        <v>0</v>
      </c>
      <c r="W370" s="2">
        <f>IF(抽出データ!AK370-2&lt;0,0,抽出データ!AK370-2)</f>
        <v>1</v>
      </c>
      <c r="X370" s="2">
        <f>IF(抽出データ!AL370-2&lt;0,0,抽出データ!AL370-2)</f>
        <v>1</v>
      </c>
      <c r="Y370" s="2">
        <f>IF(抽出データ!AM370-2&lt;0,0,抽出データ!AM370-2)</f>
        <v>1</v>
      </c>
      <c r="Z370" s="2">
        <f>IF(抽出データ!AN370-2&lt;0,0,抽出データ!AN370-2)</f>
        <v>0</v>
      </c>
      <c r="AA370" s="2">
        <f>IF(抽出データ!AO370-2&lt;0,0,抽出データ!AO370-2)</f>
        <v>1</v>
      </c>
      <c r="AB370" s="2">
        <f>IF(抽出データ!AP370-2&lt;0,0,抽出データ!AP370-2)</f>
        <v>2</v>
      </c>
      <c r="AC370" s="2">
        <f>IF(抽出データ!AQ370-2&lt;0,0,抽出データ!AQ370-2)</f>
        <v>1</v>
      </c>
      <c r="AD370" s="2">
        <f>IF(抽出データ!AR370-2&lt;=0,1,2)</f>
        <v>2</v>
      </c>
      <c r="AE370" s="2">
        <f>IF(抽出データ!AS370-2&lt;=0,1,2)</f>
        <v>2</v>
      </c>
      <c r="AF370" s="2">
        <f>IF(抽出データ!AT370-2&lt;=0,1,2)</f>
        <v>2</v>
      </c>
      <c r="AG370" s="2">
        <f>IF(抽出データ!AU370-2&lt;=0,1,2)</f>
        <v>1</v>
      </c>
      <c r="AH370" s="2">
        <f>IF(抽出データ!AV370-2&lt;=0,1,2)</f>
        <v>2</v>
      </c>
      <c r="AI370" s="2">
        <f>IF(抽出データ!AW370-2&lt;=0,1,2)</f>
        <v>2</v>
      </c>
      <c r="AJ370" s="2">
        <f>IF(抽出データ!AX370-2&lt;=0,1,2)</f>
        <v>2</v>
      </c>
      <c r="AK370" s="2">
        <f>IF(抽出データ!AY370-2&lt;=0,1,2)</f>
        <v>2</v>
      </c>
      <c r="AL370" s="2">
        <f>IF(抽出データ!AZ370-2&lt;0,0,抽出データ!AZ370-2)</f>
        <v>1</v>
      </c>
      <c r="AM370" s="2">
        <f>IF(抽出データ!BB370-2&lt;0,0,抽出データ!BB370-2)</f>
        <v>2</v>
      </c>
      <c r="AN370" s="2">
        <f>IF(抽出データ!BD370-2&lt;0,0,抽出データ!BD370-2)</f>
        <v>0</v>
      </c>
      <c r="AO370" s="2">
        <f>MIN(2,IF(抽出データ!BE370-2&lt;0,0,抽出データ!BE370-2))</f>
        <v>2</v>
      </c>
      <c r="AP370" s="2">
        <f>IF(抽出データ!BF370-2&lt;0,0,抽出データ!BF370-2)</f>
        <v>1</v>
      </c>
      <c r="AQ370" s="2">
        <f>IF(抽出データ!BG370-2&lt;0,0,抽出データ!BG370-2)</f>
        <v>1</v>
      </c>
      <c r="AR370" s="2">
        <f>IF(抽出データ!BH370-2&lt;0,0,抽出データ!BH370-2)</f>
        <v>1</v>
      </c>
      <c r="AS370" s="2">
        <f t="shared" si="91"/>
        <v>0</v>
      </c>
      <c r="AT370" s="2">
        <f>IF(抽出データ!DB370-2&lt;=0,1,2)</f>
        <v>2</v>
      </c>
      <c r="AU370" s="2">
        <f>IF(抽出データ!DD370-2&lt;0,0,抽出データ!DD370-2)</f>
        <v>1</v>
      </c>
      <c r="AV370" s="2">
        <f>IF(抽出データ!DE370-2&lt;0,0,抽出データ!DE370-2)</f>
        <v>1</v>
      </c>
      <c r="AW370" s="2">
        <f>IF(抽出データ!DF370-2&lt;0,0,IF(抽出データ!DF370&gt;3,2,1))</f>
        <v>2</v>
      </c>
      <c r="AX370" s="2">
        <f>IF(抽出データ!DG370-2&lt;=0,1,2)</f>
        <v>1</v>
      </c>
      <c r="AY370" s="8">
        <v>5</v>
      </c>
      <c r="AZ370" s="2">
        <v>3</v>
      </c>
      <c r="BA370" s="2">
        <v>2</v>
      </c>
      <c r="BB370" s="2">
        <v>0</v>
      </c>
      <c r="BC370" s="2">
        <v>0</v>
      </c>
      <c r="BD370" s="2">
        <v>1</v>
      </c>
      <c r="BE370" s="2">
        <v>0</v>
      </c>
      <c r="BF370" s="2">
        <v>1</v>
      </c>
      <c r="BG370" s="2">
        <v>0</v>
      </c>
      <c r="BH370" s="2">
        <v>0</v>
      </c>
      <c r="BI370" s="4" t="s">
        <v>445</v>
      </c>
      <c r="BJ370" s="2">
        <v>2</v>
      </c>
      <c r="BL370" s="2">
        <v>3</v>
      </c>
      <c r="BO370" s="2">
        <v>3</v>
      </c>
      <c r="BP370" s="2">
        <v>4</v>
      </c>
      <c r="BQ370" s="2">
        <v>4</v>
      </c>
      <c r="BR370" s="2">
        <v>5</v>
      </c>
      <c r="BS370" s="2">
        <v>4</v>
      </c>
      <c r="BT370" s="2">
        <v>3</v>
      </c>
      <c r="BV370" s="2">
        <f t="shared" si="92"/>
        <v>51.5</v>
      </c>
      <c r="BW370" s="2">
        <f t="shared" si="93"/>
        <v>17</v>
      </c>
      <c r="BX370" s="2">
        <f t="shared" si="94"/>
        <v>12</v>
      </c>
      <c r="BY370" s="2">
        <f t="shared" si="95"/>
        <v>18</v>
      </c>
      <c r="BZ370" s="2">
        <f t="shared" si="96"/>
        <v>29</v>
      </c>
      <c r="CA370" s="2">
        <f t="shared" si="97"/>
        <v>10</v>
      </c>
      <c r="CB370" s="2">
        <f t="shared" si="98"/>
        <v>11</v>
      </c>
      <c r="CC370" s="2">
        <f t="shared" si="99"/>
        <v>11</v>
      </c>
      <c r="CD370" s="2">
        <f t="shared" si="100"/>
        <v>18</v>
      </c>
      <c r="CE370" s="2">
        <f t="shared" si="101"/>
        <v>14</v>
      </c>
      <c r="CF370" s="2">
        <f t="shared" si="102"/>
        <v>10</v>
      </c>
      <c r="CG370" s="2">
        <f t="shared" si="103"/>
        <v>16</v>
      </c>
      <c r="CH370" s="2">
        <f t="shared" si="107"/>
        <v>6</v>
      </c>
      <c r="CI370" s="2">
        <f t="shared" si="104"/>
        <v>10</v>
      </c>
      <c r="CJ370" s="2">
        <f t="shared" si="105"/>
        <v>13.5</v>
      </c>
      <c r="CK370" s="2">
        <f>55+IF(抽出データ!BJ370=1,60,0)+IF(抽出データ!BK370=1,25,0)+IF(抽出データ!BM370=1,5,0)+IF(抽出データ!BL370=1,5,0)+IF(抽出データ!BN370=1,5,0)</f>
        <v>60</v>
      </c>
      <c r="CL370" s="2">
        <f>(80+IF(抽出データ!BR370=1,12,0)+IF(SUM(抽出データ!BS370:BV370,抽出データ!CB370)&gt;1,22,IF(SUM(抽出データ!BS370:BV370,抽出データ!CB370)=1,11,0)))</f>
        <v>102</v>
      </c>
      <c r="CM370" s="2">
        <f>80+IF(抽出データ!CH370=1,40,0)+IF(抽出データ!CI370=1,20,0)+IF(抽出データ!CJ370=1,20,0)</f>
        <v>100</v>
      </c>
      <c r="CN370" s="2">
        <f>80+IF(抽出データ!CN370=1,10,0)+IF(抽出データ!CO370=1,5,0)+IF(抽出データ!CP370=1,10,0)+12</f>
        <v>107</v>
      </c>
      <c r="CO370" s="2">
        <f>IF(SUM(抽出データ!CT370:CW370)&gt;0,120,100)</f>
        <v>100</v>
      </c>
      <c r="CQ370" s="2">
        <f t="shared" si="106"/>
        <v>85.3</v>
      </c>
    </row>
    <row r="371" spans="1:95">
      <c r="A371" s="2">
        <v>1990</v>
      </c>
      <c r="B371" s="2">
        <v>1000</v>
      </c>
      <c r="C371" s="2">
        <v>10</v>
      </c>
      <c r="D371" s="2">
        <f t="shared" si="90"/>
        <v>100</v>
      </c>
      <c r="E371" s="4" t="s">
        <v>308</v>
      </c>
      <c r="F371" s="2">
        <f>IF(抽出データ!S371-2&lt;0,0,抽出データ!S371-2)</f>
        <v>0</v>
      </c>
      <c r="G371" s="2">
        <f>IF(抽出データ!T371-2&lt;0,0,抽出データ!T371-2)</f>
        <v>0</v>
      </c>
      <c r="H371" s="2">
        <f>IF(抽出データ!U371-2&lt;0,0,抽出データ!U371-2)</f>
        <v>0</v>
      </c>
      <c r="I371" s="2">
        <f>IF(抽出データ!V371-2&lt;0,0,抽出データ!V371-2)</f>
        <v>0</v>
      </c>
      <c r="J371" s="2">
        <f>MIN(2,IF(抽出データ!W371-2&lt;0,0,抽出データ!W371-2))</f>
        <v>0</v>
      </c>
      <c r="K371" s="2">
        <f>IF(抽出データ!X371-2&lt;0,0,抽出データ!X371-2)</f>
        <v>0</v>
      </c>
      <c r="L371" s="2">
        <f>IF(抽出データ!Y371-2&lt;0,0,抽出データ!Y371-2)</f>
        <v>0</v>
      </c>
      <c r="M371" s="2">
        <f>IF(抽出データ!Z371-2&lt;0,0,抽出データ!Z371-2)</f>
        <v>0</v>
      </c>
      <c r="N371" s="2">
        <f>IF(抽出データ!AB371-2&lt;0,0,抽出データ!AB371-2)</f>
        <v>0</v>
      </c>
      <c r="O371" s="2">
        <f>IF(抽出データ!AC371-2&lt;0,0,抽出データ!AC371-2)</f>
        <v>0</v>
      </c>
      <c r="P371" s="2">
        <f>IF(抽出データ!AD371-2&lt;0,0,抽出データ!AD371-2)</f>
        <v>0</v>
      </c>
      <c r="Q371" s="2">
        <f>IF(抽出データ!AE371-2&lt;0,0,抽出データ!AE371-2)</f>
        <v>0</v>
      </c>
      <c r="R371" s="2">
        <f>IF(抽出データ!AF371-2&lt;0,0,抽出データ!AF371-2)</f>
        <v>1</v>
      </c>
      <c r="S371" s="2">
        <f>IF(抽出データ!AG371-2&lt;0,0,抽出データ!AG371-2)</f>
        <v>0</v>
      </c>
      <c r="T371" s="2">
        <f>IF(抽出データ!AH371-2&lt;0,0,抽出データ!AH371-2)</f>
        <v>0</v>
      </c>
      <c r="U371" s="2">
        <f>IF(抽出データ!AI371-2&lt;0,0,抽出データ!AI371-2)</f>
        <v>0</v>
      </c>
      <c r="V371" s="2">
        <f>IF(抽出データ!AJ371-2&lt;0,0,抽出データ!AJ371-2)</f>
        <v>0</v>
      </c>
      <c r="W371" s="2">
        <f>IF(抽出データ!AK371-2&lt;0,0,抽出データ!AK371-2)</f>
        <v>0</v>
      </c>
      <c r="X371" s="2">
        <f>IF(抽出データ!AL371-2&lt;0,0,抽出データ!AL371-2)</f>
        <v>1</v>
      </c>
      <c r="Y371" s="2">
        <f>IF(抽出データ!AM371-2&lt;0,0,抽出データ!AM371-2)</f>
        <v>2</v>
      </c>
      <c r="Z371" s="2">
        <f>IF(抽出データ!AN371-2&lt;0,0,抽出データ!AN371-2)</f>
        <v>0</v>
      </c>
      <c r="AA371" s="2">
        <f>IF(抽出データ!AO371-2&lt;0,0,抽出データ!AO371-2)</f>
        <v>0</v>
      </c>
      <c r="AB371" s="2">
        <f>IF(抽出データ!AP371-2&lt;0,0,抽出データ!AP371-2)</f>
        <v>0</v>
      </c>
      <c r="AC371" s="2">
        <f>IF(抽出データ!AQ371-2&lt;0,0,抽出データ!AQ371-2)</f>
        <v>0</v>
      </c>
      <c r="AD371" s="2">
        <f>IF(抽出データ!AR371-2&lt;=0,1,2)</f>
        <v>2</v>
      </c>
      <c r="AE371" s="2">
        <f>IF(抽出データ!AS371-2&lt;=0,1,2)</f>
        <v>1</v>
      </c>
      <c r="AF371" s="2">
        <f>IF(抽出データ!AT371-2&lt;=0,1,2)</f>
        <v>2</v>
      </c>
      <c r="AG371" s="2">
        <f>IF(抽出データ!AU371-2&lt;=0,1,2)</f>
        <v>1</v>
      </c>
      <c r="AH371" s="2">
        <f>IF(抽出データ!AV371-2&lt;=0,1,2)</f>
        <v>2</v>
      </c>
      <c r="AI371" s="2">
        <f>IF(抽出データ!AW371-2&lt;=0,1,2)</f>
        <v>1</v>
      </c>
      <c r="AJ371" s="2">
        <f>IF(抽出データ!AX371-2&lt;=0,1,2)</f>
        <v>1</v>
      </c>
      <c r="AK371" s="2">
        <f>IF(抽出データ!AY371-2&lt;=0,1,2)</f>
        <v>1</v>
      </c>
      <c r="AL371" s="2">
        <f>IF(抽出データ!AZ371-2&lt;0,0,抽出データ!AZ371-2)</f>
        <v>1</v>
      </c>
      <c r="AM371" s="2">
        <f>IF(抽出データ!BB371-2&lt;0,0,抽出データ!BB371-2)</f>
        <v>0</v>
      </c>
      <c r="AN371" s="2">
        <f>IF(抽出データ!BD371-2&lt;0,0,抽出データ!BD371-2)</f>
        <v>0</v>
      </c>
      <c r="AO371" s="2">
        <f>MIN(2,IF(抽出データ!BE371-2&lt;0,0,抽出データ!BE371-2))</f>
        <v>1</v>
      </c>
      <c r="AP371" s="2">
        <f>IF(抽出データ!BF371-2&lt;0,0,抽出データ!BF371-2)</f>
        <v>0</v>
      </c>
      <c r="AQ371" s="2">
        <f>IF(抽出データ!BG371-2&lt;0,0,抽出データ!BG371-2)</f>
        <v>0</v>
      </c>
      <c r="AR371" s="2">
        <f>IF(抽出データ!BH371-2&lt;0,0,抽出データ!BH371-2)</f>
        <v>1</v>
      </c>
      <c r="AS371" s="2">
        <f t="shared" si="91"/>
        <v>0</v>
      </c>
      <c r="AT371" s="2">
        <f>IF(抽出データ!DB371-2&lt;=0,1,2)</f>
        <v>1</v>
      </c>
      <c r="AU371" s="2">
        <f>IF(抽出データ!DD371-2&lt;0,0,抽出データ!DD371-2)</f>
        <v>0</v>
      </c>
      <c r="AV371" s="2">
        <f>IF(抽出データ!DE371-2&lt;0,0,抽出データ!DE371-2)</f>
        <v>1</v>
      </c>
      <c r="AW371" s="2">
        <f>IF(抽出データ!DF371-2&lt;0,0,IF(抽出データ!DF371&gt;3,2,1))</f>
        <v>1</v>
      </c>
      <c r="AX371" s="2">
        <f>IF(抽出データ!DG371-2&lt;=0,1,2)</f>
        <v>1</v>
      </c>
      <c r="AY371" s="8">
        <v>2</v>
      </c>
      <c r="AZ371" s="2">
        <v>2</v>
      </c>
      <c r="BA371" s="2">
        <v>2</v>
      </c>
      <c r="BB371" s="2">
        <v>0</v>
      </c>
      <c r="BC371" s="2">
        <v>1</v>
      </c>
      <c r="BD371" s="2">
        <v>0</v>
      </c>
      <c r="BE371" s="2">
        <v>0</v>
      </c>
      <c r="BF371" s="2">
        <v>0</v>
      </c>
      <c r="BG371" s="2">
        <v>0</v>
      </c>
      <c r="BH371" s="2">
        <v>0</v>
      </c>
      <c r="BI371" s="4" t="s">
        <v>445</v>
      </c>
      <c r="BJ371" s="2">
        <v>2</v>
      </c>
      <c r="BL371" s="2">
        <v>3</v>
      </c>
      <c r="BO371" s="2">
        <v>6</v>
      </c>
      <c r="BP371" s="2">
        <v>4</v>
      </c>
      <c r="BQ371" s="2">
        <v>4</v>
      </c>
      <c r="BR371" s="2">
        <v>4</v>
      </c>
      <c r="BS371" s="2">
        <v>4</v>
      </c>
      <c r="BT371" s="2">
        <v>4</v>
      </c>
      <c r="BV371" s="2">
        <f t="shared" si="92"/>
        <v>24.5</v>
      </c>
      <c r="BW371" s="2">
        <f t="shared" si="93"/>
        <v>6</v>
      </c>
      <c r="BX371" s="2">
        <f t="shared" si="94"/>
        <v>6</v>
      </c>
      <c r="BY371" s="2">
        <f t="shared" si="95"/>
        <v>9</v>
      </c>
      <c r="BZ371" s="2">
        <f t="shared" si="96"/>
        <v>13</v>
      </c>
      <c r="CA371" s="2">
        <f t="shared" si="97"/>
        <v>3</v>
      </c>
      <c r="CB371" s="2">
        <f t="shared" si="98"/>
        <v>4</v>
      </c>
      <c r="CC371" s="2">
        <f t="shared" si="99"/>
        <v>4</v>
      </c>
      <c r="CD371" s="2">
        <f t="shared" si="100"/>
        <v>10</v>
      </c>
      <c r="CE371" s="2">
        <f t="shared" si="101"/>
        <v>7</v>
      </c>
      <c r="CF371" s="2">
        <f t="shared" si="102"/>
        <v>6</v>
      </c>
      <c r="CG371" s="2">
        <f t="shared" si="103"/>
        <v>7</v>
      </c>
      <c r="CH371" s="2">
        <f t="shared" si="107"/>
        <v>4</v>
      </c>
      <c r="CI371" s="2">
        <f t="shared" si="104"/>
        <v>4</v>
      </c>
      <c r="CJ371" s="2">
        <f t="shared" si="105"/>
        <v>4.5</v>
      </c>
      <c r="CK371" s="2">
        <f>55+IF(抽出データ!BJ371=1,60,0)+IF(抽出データ!BK371=1,25,0)+IF(抽出データ!BM371=1,5,0)+IF(抽出データ!BL371=1,5,0)+IF(抽出データ!BN371=1,5,0)</f>
        <v>80</v>
      </c>
      <c r="CL371" s="2">
        <f>(80+IF(抽出データ!BR371=1,12,0)+IF(SUM(抽出データ!BS371:BV371,抽出データ!CB371)&gt;1,22,IF(SUM(抽出データ!BS371:BV371,抽出データ!CB371)=1,11,0)))</f>
        <v>80</v>
      </c>
      <c r="CM371" s="2">
        <f>80+IF(抽出データ!CH371=1,40,0)+IF(抽出データ!CI371=1,20,0)+IF(抽出データ!CJ371=1,20,0)</f>
        <v>120</v>
      </c>
      <c r="CN371" s="2">
        <f>80+IF(抽出データ!CN371=1,10,0)+IF(抽出データ!CO371=1,5,0)+IF(抽出データ!CP371=1,10,0)+12</f>
        <v>102</v>
      </c>
      <c r="CO371" s="2">
        <f>IF(SUM(抽出データ!CT371:CW371)&gt;0,120,100)</f>
        <v>100</v>
      </c>
      <c r="CQ371" s="2">
        <f t="shared" si="106"/>
        <v>89.2</v>
      </c>
    </row>
    <row r="372" spans="1:95">
      <c r="A372" s="2">
        <v>2009</v>
      </c>
      <c r="B372" s="2">
        <v>150</v>
      </c>
      <c r="C372" s="2">
        <v>5</v>
      </c>
      <c r="D372" s="2">
        <f t="shared" si="90"/>
        <v>30</v>
      </c>
      <c r="E372" s="4" t="s">
        <v>309</v>
      </c>
      <c r="F372" s="2">
        <f>IF(抽出データ!S372-2&lt;0,0,抽出データ!S372-2)</f>
        <v>0</v>
      </c>
      <c r="G372" s="2">
        <f>IF(抽出データ!T372-2&lt;0,0,抽出データ!T372-2)</f>
        <v>0</v>
      </c>
      <c r="H372" s="2">
        <f>IF(抽出データ!U372-2&lt;0,0,抽出データ!U372-2)</f>
        <v>0</v>
      </c>
      <c r="I372" s="2">
        <f>IF(抽出データ!V372-2&lt;0,0,抽出データ!V372-2)</f>
        <v>0</v>
      </c>
      <c r="J372" s="2">
        <f>MIN(2,IF(抽出データ!W372-2&lt;0,0,抽出データ!W372-2))</f>
        <v>0</v>
      </c>
      <c r="K372" s="2">
        <f>IF(抽出データ!X372-2&lt;0,0,抽出データ!X372-2)</f>
        <v>0</v>
      </c>
      <c r="L372" s="2">
        <f>IF(抽出データ!Y372-2&lt;0,0,抽出データ!Y372-2)</f>
        <v>0</v>
      </c>
      <c r="M372" s="2">
        <f>IF(抽出データ!Z372-2&lt;0,0,抽出データ!Z372-2)</f>
        <v>0</v>
      </c>
      <c r="N372" s="2">
        <f>IF(抽出データ!AB372-2&lt;0,0,抽出データ!AB372-2)</f>
        <v>0</v>
      </c>
      <c r="O372" s="2">
        <f>IF(抽出データ!AC372-2&lt;0,0,抽出データ!AC372-2)</f>
        <v>2</v>
      </c>
      <c r="P372" s="2">
        <f>IF(抽出データ!AD372-2&lt;0,0,抽出データ!AD372-2)</f>
        <v>2</v>
      </c>
      <c r="Q372" s="2">
        <f>IF(抽出データ!AE372-2&lt;0,0,抽出データ!AE372-2)</f>
        <v>2</v>
      </c>
      <c r="R372" s="2">
        <f>IF(抽出データ!AF372-2&lt;0,0,抽出データ!AF372-2)</f>
        <v>1</v>
      </c>
      <c r="S372" s="2">
        <f>IF(抽出データ!AG372-2&lt;0,0,抽出データ!AG372-2)</f>
        <v>0</v>
      </c>
      <c r="T372" s="2">
        <f>IF(抽出データ!AH372-2&lt;0,0,抽出データ!AH372-2)</f>
        <v>1</v>
      </c>
      <c r="U372" s="2">
        <f>IF(抽出データ!AI372-2&lt;0,0,抽出データ!AI372-2)</f>
        <v>0</v>
      </c>
      <c r="V372" s="2">
        <f>IF(抽出データ!AJ372-2&lt;0,0,抽出データ!AJ372-2)</f>
        <v>0</v>
      </c>
      <c r="W372" s="2">
        <f>IF(抽出データ!AK372-2&lt;0,0,抽出データ!AK372-2)</f>
        <v>2</v>
      </c>
      <c r="X372" s="2">
        <f>IF(抽出データ!AL372-2&lt;0,0,抽出データ!AL372-2)</f>
        <v>2</v>
      </c>
      <c r="Y372" s="2">
        <f>IF(抽出データ!AM372-2&lt;0,0,抽出データ!AM372-2)</f>
        <v>1</v>
      </c>
      <c r="Z372" s="2">
        <f>IF(抽出データ!AN372-2&lt;0,0,抽出データ!AN372-2)</f>
        <v>0</v>
      </c>
      <c r="AA372" s="2">
        <f>IF(抽出データ!AO372-2&lt;0,0,抽出データ!AO372-2)</f>
        <v>2</v>
      </c>
      <c r="AB372" s="2">
        <f>IF(抽出データ!AP372-2&lt;0,0,抽出データ!AP372-2)</f>
        <v>2</v>
      </c>
      <c r="AC372" s="2">
        <f>IF(抽出データ!AQ372-2&lt;0,0,抽出データ!AQ372-2)</f>
        <v>2</v>
      </c>
      <c r="AD372" s="2">
        <f>IF(抽出データ!AR372-2&lt;=0,1,2)</f>
        <v>2</v>
      </c>
      <c r="AE372" s="2">
        <f>IF(抽出データ!AS372-2&lt;=0,1,2)</f>
        <v>2</v>
      </c>
      <c r="AF372" s="2">
        <f>IF(抽出データ!AT372-2&lt;=0,1,2)</f>
        <v>2</v>
      </c>
      <c r="AG372" s="2">
        <f>IF(抽出データ!AU372-2&lt;=0,1,2)</f>
        <v>1</v>
      </c>
      <c r="AH372" s="2">
        <f>IF(抽出データ!AV372-2&lt;=0,1,2)</f>
        <v>1</v>
      </c>
      <c r="AI372" s="2">
        <f>IF(抽出データ!AW372-2&lt;=0,1,2)</f>
        <v>1</v>
      </c>
      <c r="AJ372" s="2">
        <f>IF(抽出データ!AX372-2&lt;=0,1,2)</f>
        <v>1</v>
      </c>
      <c r="AK372" s="2">
        <f>IF(抽出データ!AY372-2&lt;=0,1,2)</f>
        <v>1</v>
      </c>
      <c r="AL372" s="2">
        <f>IF(抽出データ!AZ372-2&lt;0,0,抽出データ!AZ372-2)</f>
        <v>0</v>
      </c>
      <c r="AM372" s="2">
        <f>IF(抽出データ!BB372-2&lt;0,0,抽出データ!BB372-2)</f>
        <v>0</v>
      </c>
      <c r="AN372" s="2">
        <f>IF(抽出データ!BD372-2&lt;0,0,抽出データ!BD372-2)</f>
        <v>0</v>
      </c>
      <c r="AO372" s="2">
        <f>MIN(2,IF(抽出データ!BE372-2&lt;0,0,抽出データ!BE372-2))</f>
        <v>0</v>
      </c>
      <c r="AP372" s="2">
        <f>IF(抽出データ!BF372-2&lt;0,0,抽出データ!BF372-2)</f>
        <v>0</v>
      </c>
      <c r="AQ372" s="2">
        <f>IF(抽出データ!BG372-2&lt;0,0,抽出データ!BG372-2)</f>
        <v>0</v>
      </c>
      <c r="AR372" s="2">
        <f>IF(抽出データ!BH372-2&lt;0,0,抽出データ!BH372-2)</f>
        <v>1</v>
      </c>
      <c r="AS372" s="2">
        <f t="shared" si="91"/>
        <v>0</v>
      </c>
      <c r="AT372" s="2">
        <f>IF(抽出データ!DB372-2&lt;=0,1,2)</f>
        <v>1</v>
      </c>
      <c r="AU372" s="2">
        <f>IF(抽出データ!DD372-2&lt;0,0,抽出データ!DD372-2)</f>
        <v>0</v>
      </c>
      <c r="AV372" s="2">
        <f>IF(抽出データ!DE372-2&lt;0,0,抽出データ!DE372-2)</f>
        <v>0</v>
      </c>
      <c r="AW372" s="2">
        <f>IF(抽出データ!DF372-2&lt;0,0,IF(抽出データ!DF372&gt;3,2,1))</f>
        <v>1</v>
      </c>
      <c r="AX372" s="2">
        <f>IF(抽出データ!DG372-2&lt;=0,1,2)</f>
        <v>1</v>
      </c>
      <c r="AY372" s="8">
        <v>4</v>
      </c>
      <c r="AZ372" s="2">
        <v>3</v>
      </c>
      <c r="BA372" s="2">
        <v>3</v>
      </c>
      <c r="BI372" s="4" t="s">
        <v>445</v>
      </c>
      <c r="BJ372" s="2">
        <v>1</v>
      </c>
      <c r="BK372" s="2">
        <v>15</v>
      </c>
      <c r="BL372" s="2">
        <v>3</v>
      </c>
      <c r="BO372" s="2">
        <v>5</v>
      </c>
      <c r="BP372" s="2">
        <v>5</v>
      </c>
      <c r="BQ372" s="2">
        <v>4</v>
      </c>
      <c r="BR372" s="2">
        <v>5</v>
      </c>
      <c r="BS372" s="2">
        <v>5</v>
      </c>
      <c r="BT372" s="2">
        <v>5</v>
      </c>
      <c r="BV372" s="2">
        <f t="shared" si="92"/>
        <v>34</v>
      </c>
      <c r="BW372" s="2">
        <f t="shared" si="93"/>
        <v>14</v>
      </c>
      <c r="BX372" s="2">
        <f t="shared" si="94"/>
        <v>13</v>
      </c>
      <c r="BY372" s="2">
        <f t="shared" si="95"/>
        <v>6</v>
      </c>
      <c r="BZ372" s="2">
        <f t="shared" si="96"/>
        <v>25</v>
      </c>
      <c r="CA372" s="2">
        <f t="shared" si="97"/>
        <v>8</v>
      </c>
      <c r="CB372" s="2">
        <f t="shared" si="98"/>
        <v>5</v>
      </c>
      <c r="CC372" s="2">
        <f t="shared" si="99"/>
        <v>11</v>
      </c>
      <c r="CD372" s="2">
        <f t="shared" si="100"/>
        <v>12</v>
      </c>
      <c r="CE372" s="2">
        <f t="shared" si="101"/>
        <v>13</v>
      </c>
      <c r="CF372" s="2">
        <f t="shared" si="102"/>
        <v>9</v>
      </c>
      <c r="CG372" s="2">
        <f t="shared" si="103"/>
        <v>15</v>
      </c>
      <c r="CH372" s="2">
        <f t="shared" si="107"/>
        <v>3</v>
      </c>
      <c r="CI372" s="2">
        <f t="shared" si="104"/>
        <v>4</v>
      </c>
      <c r="CJ372" s="2">
        <f t="shared" si="105"/>
        <v>6</v>
      </c>
      <c r="CK372" s="2">
        <f>55+IF(抽出データ!BJ372=1,60,0)+IF(抽出データ!BK372=1,25,0)+IF(抽出データ!BM372=1,5,0)+IF(抽出データ!BL372=1,5,0)+IF(抽出データ!BN372=1,5,0)</f>
        <v>55</v>
      </c>
      <c r="CL372" s="2">
        <f>(80+IF(抽出データ!BR372=1,12,0)+IF(SUM(抽出データ!BS372:BV372,抽出データ!CB372)&gt;1,22,IF(SUM(抽出データ!BS372:BV372,抽出データ!CB372)=1,11,0)))</f>
        <v>80</v>
      </c>
      <c r="CM372" s="2">
        <f>80+IF(抽出データ!CH372=1,40,0)+IF(抽出データ!CI372=1,20,0)+IF(抽出データ!CJ372=1,20,0)</f>
        <v>80</v>
      </c>
      <c r="CN372" s="2">
        <f>80+IF(抽出データ!CN372=1,10,0)+IF(抽出データ!CO372=1,5,0)+IF(抽出データ!CP372=1,10,0)+12</f>
        <v>92</v>
      </c>
      <c r="CO372" s="2">
        <f>IF(SUM(抽出データ!CT372:CW372)&gt;0,120,100)</f>
        <v>100</v>
      </c>
      <c r="CQ372" s="2">
        <f t="shared" si="106"/>
        <v>72.2</v>
      </c>
    </row>
    <row r="373" spans="1:95">
      <c r="A373" s="2">
        <v>1993</v>
      </c>
      <c r="B373" s="2">
        <v>2500</v>
      </c>
      <c r="C373" s="2">
        <v>9</v>
      </c>
      <c r="D373" s="2">
        <f t="shared" si="90"/>
        <v>277.77777777777777</v>
      </c>
      <c r="E373" s="4" t="s">
        <v>32</v>
      </c>
      <c r="F373" s="2">
        <f>IF(抽出データ!S373-2&lt;0,0,抽出データ!S373-2)</f>
        <v>1</v>
      </c>
      <c r="G373" s="2">
        <f>IF(抽出データ!T373-2&lt;0,0,抽出データ!T373-2)</f>
        <v>1</v>
      </c>
      <c r="H373" s="2">
        <f>IF(抽出データ!U373-2&lt;0,0,抽出データ!U373-2)</f>
        <v>2</v>
      </c>
      <c r="I373" s="2">
        <f>IF(抽出データ!V373-2&lt;0,0,抽出データ!V373-2)</f>
        <v>1</v>
      </c>
      <c r="J373" s="2">
        <f>MIN(2,IF(抽出データ!W373-2&lt;0,0,抽出データ!W373-2))</f>
        <v>1</v>
      </c>
      <c r="K373" s="2">
        <f>IF(抽出データ!X373-2&lt;0,0,抽出データ!X373-2)</f>
        <v>0</v>
      </c>
      <c r="L373" s="2">
        <f>IF(抽出データ!Y373-2&lt;0,0,抽出データ!Y373-2)</f>
        <v>0</v>
      </c>
      <c r="M373" s="2">
        <f>IF(抽出データ!Z373-2&lt;0,0,抽出データ!Z373-2)</f>
        <v>1</v>
      </c>
      <c r="N373" s="2">
        <f>IF(抽出データ!AB373-2&lt;0,0,抽出データ!AB373-2)</f>
        <v>2</v>
      </c>
      <c r="O373" s="2">
        <f>IF(抽出データ!AC373-2&lt;0,0,抽出データ!AC373-2)</f>
        <v>2</v>
      </c>
      <c r="P373" s="2">
        <f>IF(抽出データ!AD373-2&lt;0,0,抽出データ!AD373-2)</f>
        <v>2</v>
      </c>
      <c r="Q373" s="2">
        <f>IF(抽出データ!AE373-2&lt;0,0,抽出データ!AE373-2)</f>
        <v>2</v>
      </c>
      <c r="R373" s="2">
        <f>IF(抽出データ!AF373-2&lt;0,0,抽出データ!AF373-2)</f>
        <v>1</v>
      </c>
      <c r="S373" s="2">
        <f>IF(抽出データ!AG373-2&lt;0,0,抽出データ!AG373-2)</f>
        <v>1</v>
      </c>
      <c r="T373" s="2">
        <f>IF(抽出データ!AH373-2&lt;0,0,抽出データ!AH373-2)</f>
        <v>1</v>
      </c>
      <c r="U373" s="2">
        <f>IF(抽出データ!AI373-2&lt;0,0,抽出データ!AI373-2)</f>
        <v>0</v>
      </c>
      <c r="V373" s="2">
        <f>IF(抽出データ!AJ373-2&lt;0,0,抽出データ!AJ373-2)</f>
        <v>1</v>
      </c>
      <c r="W373" s="2">
        <f>IF(抽出データ!AK373-2&lt;0,0,抽出データ!AK373-2)</f>
        <v>1</v>
      </c>
      <c r="X373" s="2">
        <f>IF(抽出データ!AL373-2&lt;0,0,抽出データ!AL373-2)</f>
        <v>1</v>
      </c>
      <c r="Y373" s="2">
        <f>IF(抽出データ!AM373-2&lt;0,0,抽出データ!AM373-2)</f>
        <v>0</v>
      </c>
      <c r="Z373" s="2">
        <f>IF(抽出データ!AN373-2&lt;0,0,抽出データ!AN373-2)</f>
        <v>0</v>
      </c>
      <c r="AA373" s="2">
        <f>IF(抽出データ!AO373-2&lt;0,0,抽出データ!AO373-2)</f>
        <v>2</v>
      </c>
      <c r="AB373" s="2">
        <f>IF(抽出データ!AP373-2&lt;0,0,抽出データ!AP373-2)</f>
        <v>2</v>
      </c>
      <c r="AC373" s="2">
        <f>IF(抽出データ!AQ373-2&lt;0,0,抽出データ!AQ373-2)</f>
        <v>1</v>
      </c>
      <c r="AD373" s="2">
        <f>IF(抽出データ!AR373-2&lt;=0,1,2)</f>
        <v>1</v>
      </c>
      <c r="AE373" s="2">
        <f>IF(抽出データ!AS373-2&lt;=0,1,2)</f>
        <v>2</v>
      </c>
      <c r="AF373" s="2">
        <f>IF(抽出データ!AT373-2&lt;=0,1,2)</f>
        <v>2</v>
      </c>
      <c r="AG373" s="2">
        <f>IF(抽出データ!AU373-2&lt;=0,1,2)</f>
        <v>2</v>
      </c>
      <c r="AH373" s="2">
        <f>IF(抽出データ!AV373-2&lt;=0,1,2)</f>
        <v>2</v>
      </c>
      <c r="AI373" s="2">
        <f>IF(抽出データ!AW373-2&lt;=0,1,2)</f>
        <v>2</v>
      </c>
      <c r="AJ373" s="2">
        <f>IF(抽出データ!AX373-2&lt;=0,1,2)</f>
        <v>2</v>
      </c>
      <c r="AK373" s="2">
        <f>IF(抽出データ!AY373-2&lt;=0,1,2)</f>
        <v>1</v>
      </c>
      <c r="AL373" s="2">
        <f>IF(抽出データ!AZ373-2&lt;0,0,抽出データ!AZ373-2)</f>
        <v>0</v>
      </c>
      <c r="AM373" s="2">
        <f>IF(抽出データ!BB373-2&lt;0,0,抽出データ!BB373-2)</f>
        <v>0</v>
      </c>
      <c r="AN373" s="2">
        <f>IF(抽出データ!BD373-2&lt;0,0,抽出データ!BD373-2)</f>
        <v>0</v>
      </c>
      <c r="AO373" s="2">
        <f>MIN(2,IF(抽出データ!BE373-2&lt;0,0,抽出データ!BE373-2))</f>
        <v>0</v>
      </c>
      <c r="AP373" s="2">
        <f>IF(抽出データ!BF373-2&lt;0,0,抽出データ!BF373-2)</f>
        <v>1</v>
      </c>
      <c r="AQ373" s="2">
        <f>IF(抽出データ!BG373-2&lt;0,0,抽出データ!BG373-2)</f>
        <v>0</v>
      </c>
      <c r="AR373" s="2">
        <f>IF(抽出データ!BH373-2&lt;0,0,抽出データ!BH373-2)</f>
        <v>0</v>
      </c>
      <c r="AS373" s="2">
        <f t="shared" si="91"/>
        <v>0</v>
      </c>
      <c r="AT373" s="2">
        <f>IF(抽出データ!DB373-2&lt;=0,1,2)</f>
        <v>1</v>
      </c>
      <c r="AU373" s="2">
        <f>IF(抽出データ!DD373-2&lt;0,0,抽出データ!DD373-2)</f>
        <v>1</v>
      </c>
      <c r="AV373" s="2">
        <f>IF(抽出データ!DE373-2&lt;0,0,抽出データ!DE373-2)</f>
        <v>1</v>
      </c>
      <c r="AW373" s="2">
        <f>IF(抽出データ!DF373-2&lt;0,0,IF(抽出データ!DF373&gt;3,2,1))</f>
        <v>2</v>
      </c>
      <c r="AX373" s="2">
        <f>IF(抽出データ!DG373-2&lt;=0,1,2)</f>
        <v>1</v>
      </c>
      <c r="AY373" s="8">
        <v>4</v>
      </c>
      <c r="AZ373" s="2">
        <v>3</v>
      </c>
      <c r="BA373" s="2">
        <v>3</v>
      </c>
      <c r="BI373" s="4" t="s">
        <v>445</v>
      </c>
      <c r="BJ373" s="2">
        <v>1</v>
      </c>
      <c r="BK373" s="2">
        <v>100</v>
      </c>
      <c r="BL373" s="2">
        <v>1</v>
      </c>
      <c r="BM373" s="2">
        <v>13000</v>
      </c>
      <c r="BO373" s="2">
        <v>6</v>
      </c>
      <c r="BP373" s="2">
        <v>6</v>
      </c>
      <c r="BQ373" s="2">
        <v>6</v>
      </c>
      <c r="BR373" s="2">
        <v>6</v>
      </c>
      <c r="BS373" s="2">
        <v>6</v>
      </c>
      <c r="BT373" s="2">
        <v>2</v>
      </c>
      <c r="BV373" s="2">
        <f t="shared" si="92"/>
        <v>47</v>
      </c>
      <c r="BW373" s="2">
        <f t="shared" si="93"/>
        <v>23</v>
      </c>
      <c r="BX373" s="2">
        <f t="shared" si="94"/>
        <v>12</v>
      </c>
      <c r="BY373" s="2">
        <f t="shared" si="95"/>
        <v>12</v>
      </c>
      <c r="BZ373" s="2">
        <f t="shared" si="96"/>
        <v>32</v>
      </c>
      <c r="CA373" s="2">
        <f t="shared" si="97"/>
        <v>10</v>
      </c>
      <c r="CB373" s="2">
        <f t="shared" si="98"/>
        <v>8</v>
      </c>
      <c r="CC373" s="2">
        <f t="shared" si="99"/>
        <v>12</v>
      </c>
      <c r="CD373" s="2">
        <f t="shared" si="100"/>
        <v>21</v>
      </c>
      <c r="CE373" s="2">
        <f t="shared" si="101"/>
        <v>20</v>
      </c>
      <c r="CF373" s="2">
        <f t="shared" si="102"/>
        <v>13</v>
      </c>
      <c r="CG373" s="2">
        <f t="shared" si="103"/>
        <v>16</v>
      </c>
      <c r="CH373" s="2">
        <f t="shared" si="107"/>
        <v>5</v>
      </c>
      <c r="CI373" s="2">
        <f t="shared" si="104"/>
        <v>5</v>
      </c>
      <c r="CJ373" s="2">
        <f t="shared" si="105"/>
        <v>17</v>
      </c>
      <c r="CK373" s="2">
        <f>55+IF(抽出データ!BJ373=1,60,0)+IF(抽出データ!BK373=1,25,0)+IF(抽出データ!BM373=1,5,0)+IF(抽出データ!BL373=1,5,0)+IF(抽出データ!BN373=1,5,0)</f>
        <v>55</v>
      </c>
      <c r="CL373" s="2">
        <f>(80+IF(抽出データ!BR373=1,12,0)+IF(SUM(抽出データ!BS373:BV373,抽出データ!CB373)&gt;1,22,IF(SUM(抽出データ!BS373:BV373,抽出データ!CB373)=1,11,0)))</f>
        <v>91</v>
      </c>
      <c r="CM373" s="2">
        <f>80+IF(抽出データ!CH373=1,40,0)+IF(抽出データ!CI373=1,20,0)+IF(抽出データ!CJ373=1,20,0)</f>
        <v>80</v>
      </c>
      <c r="CN373" s="2">
        <f>80+IF(抽出データ!CN373=1,10,0)+IF(抽出データ!CO373=1,5,0)+IF(抽出データ!CP373=1,10,0)+12</f>
        <v>92</v>
      </c>
      <c r="CO373" s="2">
        <f>IF(SUM(抽出データ!CT373:CW373)&gt;0,120,100)</f>
        <v>100</v>
      </c>
      <c r="CQ373" s="2">
        <f t="shared" si="106"/>
        <v>75.5</v>
      </c>
    </row>
    <row r="374" spans="1:95">
      <c r="A374" s="2">
        <v>2000</v>
      </c>
      <c r="B374" s="2">
        <v>300</v>
      </c>
      <c r="C374" s="2">
        <v>3</v>
      </c>
      <c r="D374" s="2">
        <f t="shared" si="90"/>
        <v>100</v>
      </c>
      <c r="E374" s="4" t="s">
        <v>93</v>
      </c>
      <c r="F374" s="2">
        <f>IF(抽出データ!S374-2&lt;0,0,抽出データ!S374-2)</f>
        <v>1</v>
      </c>
      <c r="G374" s="2">
        <f>IF(抽出データ!T374-2&lt;0,0,抽出データ!T374-2)</f>
        <v>0</v>
      </c>
      <c r="H374" s="2">
        <f>IF(抽出データ!U374-2&lt;0,0,抽出データ!U374-2)</f>
        <v>0</v>
      </c>
      <c r="I374" s="2">
        <f>IF(抽出データ!V374-2&lt;0,0,抽出データ!V374-2)</f>
        <v>0</v>
      </c>
      <c r="J374" s="2">
        <f>MIN(2,IF(抽出データ!W374-2&lt;0,0,抽出データ!W374-2))</f>
        <v>1</v>
      </c>
      <c r="K374" s="2">
        <f>IF(抽出データ!X374-2&lt;0,0,抽出データ!X374-2)</f>
        <v>0</v>
      </c>
      <c r="L374" s="2">
        <f>IF(抽出データ!Y374-2&lt;0,0,抽出データ!Y374-2)</f>
        <v>0</v>
      </c>
      <c r="M374" s="2">
        <f>IF(抽出データ!Z374-2&lt;0,0,抽出データ!Z374-2)</f>
        <v>0</v>
      </c>
      <c r="N374" s="2">
        <f>IF(抽出データ!AB374-2&lt;0,0,抽出データ!AB374-2)</f>
        <v>0</v>
      </c>
      <c r="O374" s="2">
        <f>IF(抽出データ!AC374-2&lt;0,0,抽出データ!AC374-2)</f>
        <v>1</v>
      </c>
      <c r="P374" s="2">
        <f>IF(抽出データ!AD374-2&lt;0,0,抽出データ!AD374-2)</f>
        <v>1</v>
      </c>
      <c r="Q374" s="2">
        <f>IF(抽出データ!AE374-2&lt;0,0,抽出データ!AE374-2)</f>
        <v>1</v>
      </c>
      <c r="R374" s="2">
        <f>IF(抽出データ!AF374-2&lt;0,0,抽出データ!AF374-2)</f>
        <v>0</v>
      </c>
      <c r="S374" s="2">
        <f>IF(抽出データ!AG374-2&lt;0,0,抽出データ!AG374-2)</f>
        <v>0</v>
      </c>
      <c r="T374" s="2">
        <f>IF(抽出データ!AH374-2&lt;0,0,抽出データ!AH374-2)</f>
        <v>1</v>
      </c>
      <c r="U374" s="2">
        <f>IF(抽出データ!AI374-2&lt;0,0,抽出データ!AI374-2)</f>
        <v>1</v>
      </c>
      <c r="V374" s="2">
        <f>IF(抽出データ!AJ374-2&lt;0,0,抽出データ!AJ374-2)</f>
        <v>1</v>
      </c>
      <c r="W374" s="2">
        <f>IF(抽出データ!AK374-2&lt;0,0,抽出データ!AK374-2)</f>
        <v>1</v>
      </c>
      <c r="X374" s="2">
        <f>IF(抽出データ!AL374-2&lt;0,0,抽出データ!AL374-2)</f>
        <v>1</v>
      </c>
      <c r="Y374" s="2">
        <f>IF(抽出データ!AM374-2&lt;0,0,抽出データ!AM374-2)</f>
        <v>1</v>
      </c>
      <c r="Z374" s="2">
        <f>IF(抽出データ!AN374-2&lt;0,0,抽出データ!AN374-2)</f>
        <v>1</v>
      </c>
      <c r="AA374" s="2">
        <f>IF(抽出データ!AO374-2&lt;0,0,抽出データ!AO374-2)</f>
        <v>1</v>
      </c>
      <c r="AB374" s="2">
        <f>IF(抽出データ!AP374-2&lt;0,0,抽出データ!AP374-2)</f>
        <v>1</v>
      </c>
      <c r="AC374" s="2">
        <f>IF(抽出データ!AQ374-2&lt;0,0,抽出データ!AQ374-2)</f>
        <v>1</v>
      </c>
      <c r="AD374" s="2">
        <f>IF(抽出データ!AR374-2&lt;=0,1,2)</f>
        <v>1</v>
      </c>
      <c r="AE374" s="2">
        <f>IF(抽出データ!AS374-2&lt;=0,1,2)</f>
        <v>1</v>
      </c>
      <c r="AF374" s="2">
        <f>IF(抽出データ!AT374-2&lt;=0,1,2)</f>
        <v>1</v>
      </c>
      <c r="AG374" s="2">
        <f>IF(抽出データ!AU374-2&lt;=0,1,2)</f>
        <v>1</v>
      </c>
      <c r="AH374" s="2">
        <f>IF(抽出データ!AV374-2&lt;=0,1,2)</f>
        <v>1</v>
      </c>
      <c r="AI374" s="2">
        <f>IF(抽出データ!AW374-2&lt;=0,1,2)</f>
        <v>1</v>
      </c>
      <c r="AJ374" s="2">
        <f>IF(抽出データ!AX374-2&lt;=0,1,2)</f>
        <v>1</v>
      </c>
      <c r="AK374" s="2">
        <f>IF(抽出データ!AY374-2&lt;=0,1,2)</f>
        <v>1</v>
      </c>
      <c r="AL374" s="2">
        <f>IF(抽出データ!AZ374-2&lt;0,0,抽出データ!AZ374-2)</f>
        <v>1</v>
      </c>
      <c r="AM374" s="2">
        <f>IF(抽出データ!BB374-2&lt;0,0,抽出データ!BB374-2)</f>
        <v>1</v>
      </c>
      <c r="AN374" s="2">
        <f>IF(抽出データ!BD374-2&lt;0,0,抽出データ!BD374-2)</f>
        <v>2</v>
      </c>
      <c r="AO374" s="2">
        <f>MIN(2,IF(抽出データ!BE374-2&lt;0,0,抽出データ!BE374-2))</f>
        <v>1</v>
      </c>
      <c r="AP374" s="2">
        <f>IF(抽出データ!BF374-2&lt;0,0,抽出データ!BF374-2)</f>
        <v>1</v>
      </c>
      <c r="AQ374" s="2">
        <f>IF(抽出データ!BG374-2&lt;0,0,抽出データ!BG374-2)</f>
        <v>1</v>
      </c>
      <c r="AR374" s="2">
        <f>IF(抽出データ!BH374-2&lt;0,0,抽出データ!BH374-2)</f>
        <v>0</v>
      </c>
      <c r="AS374" s="2">
        <f t="shared" si="91"/>
        <v>0</v>
      </c>
      <c r="AT374" s="2">
        <f>IF(抽出データ!DB374-2&lt;=0,1,2)</f>
        <v>1</v>
      </c>
      <c r="AU374" s="2">
        <f>IF(抽出データ!DD374-2&lt;0,0,抽出データ!DD374-2)</f>
        <v>0</v>
      </c>
      <c r="AV374" s="2">
        <f>IF(抽出データ!DE374-2&lt;0,0,抽出データ!DE374-2)</f>
        <v>1</v>
      </c>
      <c r="AW374" s="2">
        <f>IF(抽出データ!DF374-2&lt;0,0,IF(抽出データ!DF374&gt;3,2,1))</f>
        <v>2</v>
      </c>
      <c r="AX374" s="2">
        <f>IF(抽出データ!DG374-2&lt;=0,1,2)</f>
        <v>2</v>
      </c>
      <c r="AY374" s="8">
        <v>3</v>
      </c>
      <c r="AZ374" s="2">
        <v>3</v>
      </c>
      <c r="BA374" s="2">
        <v>3</v>
      </c>
      <c r="BI374" s="4" t="s">
        <v>445</v>
      </c>
      <c r="BJ374" s="2">
        <v>2</v>
      </c>
      <c r="BL374" s="2">
        <v>3</v>
      </c>
      <c r="BO374" s="2">
        <v>4</v>
      </c>
      <c r="BP374" s="2">
        <v>4</v>
      </c>
      <c r="BQ374" s="2">
        <v>4</v>
      </c>
      <c r="BR374" s="2">
        <v>4</v>
      </c>
      <c r="BS374" s="2">
        <v>4</v>
      </c>
      <c r="BT374" s="2">
        <v>4</v>
      </c>
      <c r="BV374" s="2">
        <f t="shared" si="92"/>
        <v>38.5</v>
      </c>
      <c r="BW374" s="2">
        <f t="shared" si="93"/>
        <v>13</v>
      </c>
      <c r="BX374" s="2">
        <f t="shared" si="94"/>
        <v>7</v>
      </c>
      <c r="BY374" s="2">
        <f t="shared" si="95"/>
        <v>15</v>
      </c>
      <c r="BZ374" s="2">
        <f t="shared" si="96"/>
        <v>17</v>
      </c>
      <c r="CA374" s="2">
        <f t="shared" si="97"/>
        <v>10</v>
      </c>
      <c r="CB374" s="2">
        <f t="shared" si="98"/>
        <v>10</v>
      </c>
      <c r="CC374" s="2">
        <f t="shared" si="99"/>
        <v>8</v>
      </c>
      <c r="CD374" s="2">
        <f t="shared" si="100"/>
        <v>10</v>
      </c>
      <c r="CE374" s="2">
        <f t="shared" si="101"/>
        <v>8</v>
      </c>
      <c r="CF374" s="2">
        <f t="shared" si="102"/>
        <v>6</v>
      </c>
      <c r="CG374" s="2">
        <f t="shared" si="103"/>
        <v>12</v>
      </c>
      <c r="CH374" s="2">
        <f t="shared" si="107"/>
        <v>6</v>
      </c>
      <c r="CI374" s="2">
        <f t="shared" si="104"/>
        <v>11</v>
      </c>
      <c r="CJ374" s="2">
        <f t="shared" si="105"/>
        <v>12.5</v>
      </c>
      <c r="CK374" s="2">
        <f>55+IF(抽出データ!BJ374=1,60,0)+IF(抽出データ!BK374=1,25,0)+IF(抽出データ!BM374=1,5,0)+IF(抽出データ!BL374=1,5,0)+IF(抽出データ!BN374=1,5,0)</f>
        <v>60</v>
      </c>
      <c r="CL374" s="2">
        <f>(80+IF(抽出データ!BR374=1,12,0)+IF(SUM(抽出データ!BS374:BV374,抽出データ!CB374)&gt;1,22,IF(SUM(抽出データ!BS374:BV374,抽出データ!CB374)=1,11,0)))</f>
        <v>91</v>
      </c>
      <c r="CM374" s="2">
        <f>80+IF(抽出データ!CH374=1,40,0)+IF(抽出データ!CI374=1,20,0)+IF(抽出データ!CJ374=1,20,0)</f>
        <v>100</v>
      </c>
      <c r="CN374" s="2">
        <f>80+IF(抽出データ!CN374=1,10,0)+IF(抽出データ!CO374=1,5,0)+IF(抽出データ!CP374=1,10,0)+12</f>
        <v>102</v>
      </c>
      <c r="CO374" s="2">
        <f>IF(SUM(抽出データ!CT374:CW374)&gt;0,120,100)</f>
        <v>100</v>
      </c>
      <c r="CQ374" s="2">
        <f t="shared" si="106"/>
        <v>81.5</v>
      </c>
    </row>
    <row r="375" spans="1:95">
      <c r="A375" s="2">
        <v>1991</v>
      </c>
      <c r="B375" s="2">
        <v>417</v>
      </c>
      <c r="C375" s="2">
        <v>4</v>
      </c>
      <c r="D375" s="2">
        <f t="shared" si="90"/>
        <v>104.25</v>
      </c>
      <c r="E375" s="4" t="s">
        <v>310</v>
      </c>
      <c r="F375" s="2">
        <f>IF(抽出データ!S375-2&lt;0,0,抽出データ!S375-2)</f>
        <v>2</v>
      </c>
      <c r="G375" s="2">
        <f>IF(抽出データ!T375-2&lt;0,0,抽出データ!T375-2)</f>
        <v>0</v>
      </c>
      <c r="H375" s="2">
        <f>IF(抽出データ!U375-2&lt;0,0,抽出データ!U375-2)</f>
        <v>0</v>
      </c>
      <c r="I375" s="2">
        <f>IF(抽出データ!V375-2&lt;0,0,抽出データ!V375-2)</f>
        <v>0</v>
      </c>
      <c r="J375" s="2">
        <f>MIN(2,IF(抽出データ!W375-2&lt;0,0,抽出データ!W375-2))</f>
        <v>0</v>
      </c>
      <c r="K375" s="2">
        <f>IF(抽出データ!X375-2&lt;0,0,抽出データ!X375-2)</f>
        <v>0</v>
      </c>
      <c r="L375" s="2">
        <f>IF(抽出データ!Y375-2&lt;0,0,抽出データ!Y375-2)</f>
        <v>0</v>
      </c>
      <c r="M375" s="2">
        <f>IF(抽出データ!Z375-2&lt;0,0,抽出データ!Z375-2)</f>
        <v>0</v>
      </c>
      <c r="N375" s="2">
        <f>IF(抽出データ!AB375-2&lt;0,0,抽出データ!AB375-2)</f>
        <v>0</v>
      </c>
      <c r="O375" s="2">
        <f>IF(抽出データ!AC375-2&lt;0,0,抽出データ!AC375-2)</f>
        <v>2</v>
      </c>
      <c r="P375" s="2">
        <f>IF(抽出データ!AD375-2&lt;0,0,抽出データ!AD375-2)</f>
        <v>2</v>
      </c>
      <c r="Q375" s="2">
        <f>IF(抽出データ!AE375-2&lt;0,0,抽出データ!AE375-2)</f>
        <v>2</v>
      </c>
      <c r="R375" s="2">
        <f>IF(抽出データ!AF375-2&lt;0,0,抽出データ!AF375-2)</f>
        <v>0</v>
      </c>
      <c r="S375" s="2">
        <f>IF(抽出データ!AG375-2&lt;0,0,抽出データ!AG375-2)</f>
        <v>0</v>
      </c>
      <c r="T375" s="2">
        <f>IF(抽出データ!AH375-2&lt;0,0,抽出データ!AH375-2)</f>
        <v>0</v>
      </c>
      <c r="U375" s="2">
        <f>IF(抽出データ!AI375-2&lt;0,0,抽出データ!AI375-2)</f>
        <v>0</v>
      </c>
      <c r="V375" s="2">
        <f>IF(抽出データ!AJ375-2&lt;0,0,抽出データ!AJ375-2)</f>
        <v>0</v>
      </c>
      <c r="W375" s="2">
        <f>IF(抽出データ!AK375-2&lt;0,0,抽出データ!AK375-2)</f>
        <v>2</v>
      </c>
      <c r="X375" s="2">
        <f>IF(抽出データ!AL375-2&lt;0,0,抽出データ!AL375-2)</f>
        <v>0</v>
      </c>
      <c r="Y375" s="2">
        <f>IF(抽出データ!AM375-2&lt;0,0,抽出データ!AM375-2)</f>
        <v>0</v>
      </c>
      <c r="Z375" s="2">
        <f>IF(抽出データ!AN375-2&lt;0,0,抽出データ!AN375-2)</f>
        <v>0</v>
      </c>
      <c r="AA375" s="2">
        <f>IF(抽出データ!AO375-2&lt;0,0,抽出データ!AO375-2)</f>
        <v>0</v>
      </c>
      <c r="AB375" s="2">
        <f>IF(抽出データ!AP375-2&lt;0,0,抽出データ!AP375-2)</f>
        <v>2</v>
      </c>
      <c r="AC375" s="2">
        <f>IF(抽出データ!AQ375-2&lt;0,0,抽出データ!AQ375-2)</f>
        <v>2</v>
      </c>
      <c r="AD375" s="2">
        <f>IF(抽出データ!AR375-2&lt;=0,1,2)</f>
        <v>1</v>
      </c>
      <c r="AE375" s="2">
        <f>IF(抽出データ!AS375-2&lt;=0,1,2)</f>
        <v>1</v>
      </c>
      <c r="AF375" s="2">
        <f>IF(抽出データ!AT375-2&lt;=0,1,2)</f>
        <v>1</v>
      </c>
      <c r="AG375" s="2">
        <f>IF(抽出データ!AU375-2&lt;=0,1,2)</f>
        <v>1</v>
      </c>
      <c r="AH375" s="2">
        <f>IF(抽出データ!AV375-2&lt;=0,1,2)</f>
        <v>1</v>
      </c>
      <c r="AI375" s="2">
        <f>IF(抽出データ!AW375-2&lt;=0,1,2)</f>
        <v>1</v>
      </c>
      <c r="AJ375" s="2">
        <f>IF(抽出データ!AX375-2&lt;=0,1,2)</f>
        <v>1</v>
      </c>
      <c r="AK375" s="2">
        <f>IF(抽出データ!AY375-2&lt;=0,1,2)</f>
        <v>1</v>
      </c>
      <c r="AL375" s="2">
        <f>IF(抽出データ!AZ375-2&lt;0,0,抽出データ!AZ375-2)</f>
        <v>0</v>
      </c>
      <c r="AM375" s="2">
        <f>IF(抽出データ!BB375-2&lt;0,0,抽出データ!BB375-2)</f>
        <v>0</v>
      </c>
      <c r="AN375" s="2">
        <f>IF(抽出データ!BD375-2&lt;0,0,抽出データ!BD375-2)</f>
        <v>0</v>
      </c>
      <c r="AO375" s="2">
        <f>MIN(2,IF(抽出データ!BE375-2&lt;0,0,抽出データ!BE375-2))</f>
        <v>0</v>
      </c>
      <c r="AP375" s="2">
        <f>IF(抽出データ!BF375-2&lt;0,0,抽出データ!BF375-2)</f>
        <v>0</v>
      </c>
      <c r="AQ375" s="2">
        <f>IF(抽出データ!BG375-2&lt;0,0,抽出データ!BG375-2)</f>
        <v>0</v>
      </c>
      <c r="AR375" s="2">
        <f>IF(抽出データ!BH375-2&lt;0,0,抽出データ!BH375-2)</f>
        <v>0</v>
      </c>
      <c r="AS375" s="2">
        <f t="shared" si="91"/>
        <v>0</v>
      </c>
      <c r="AT375" s="2">
        <f>IF(抽出データ!DB375-2&lt;=0,1,2)</f>
        <v>1</v>
      </c>
      <c r="AU375" s="2">
        <f>IF(抽出データ!DD375-2&lt;0,0,抽出データ!DD375-2)</f>
        <v>0</v>
      </c>
      <c r="AV375" s="2">
        <f>IF(抽出データ!DE375-2&lt;0,0,抽出データ!DE375-2)</f>
        <v>0</v>
      </c>
      <c r="AW375" s="2">
        <f>IF(抽出データ!DF375-2&lt;0,0,IF(抽出データ!DF375&gt;3,2,1))</f>
        <v>1</v>
      </c>
      <c r="AX375" s="2">
        <f>IF(抽出データ!DG375-2&lt;=0,1,2)</f>
        <v>1</v>
      </c>
      <c r="AY375" s="8">
        <v>1</v>
      </c>
      <c r="AZ375" s="2">
        <v>2</v>
      </c>
      <c r="BA375" s="2">
        <v>3</v>
      </c>
      <c r="BI375" s="4" t="s">
        <v>445</v>
      </c>
      <c r="BJ375" s="2">
        <v>2</v>
      </c>
      <c r="BL375" s="2">
        <v>3</v>
      </c>
      <c r="BO375" s="2">
        <v>4</v>
      </c>
      <c r="BP375" s="2">
        <v>4</v>
      </c>
      <c r="BQ375" s="2">
        <v>4</v>
      </c>
      <c r="BR375" s="2">
        <v>4</v>
      </c>
      <c r="BS375" s="2">
        <v>4</v>
      </c>
      <c r="BT375" s="2">
        <v>3</v>
      </c>
      <c r="BV375" s="2">
        <f t="shared" si="92"/>
        <v>25</v>
      </c>
      <c r="BW375" s="2">
        <f t="shared" si="93"/>
        <v>11</v>
      </c>
      <c r="BX375" s="2">
        <f t="shared" si="94"/>
        <v>8</v>
      </c>
      <c r="BY375" s="2">
        <f t="shared" si="95"/>
        <v>6</v>
      </c>
      <c r="BZ375" s="2">
        <f t="shared" si="96"/>
        <v>19</v>
      </c>
      <c r="CA375" s="2">
        <f t="shared" si="97"/>
        <v>6</v>
      </c>
      <c r="CB375" s="2">
        <f t="shared" si="98"/>
        <v>5</v>
      </c>
      <c r="CC375" s="2">
        <f t="shared" si="99"/>
        <v>6</v>
      </c>
      <c r="CD375" s="2">
        <f t="shared" si="100"/>
        <v>9</v>
      </c>
      <c r="CE375" s="2">
        <f t="shared" si="101"/>
        <v>9</v>
      </c>
      <c r="CF375" s="2">
        <f t="shared" si="102"/>
        <v>8</v>
      </c>
      <c r="CG375" s="2">
        <f t="shared" si="103"/>
        <v>9</v>
      </c>
      <c r="CH375" s="2">
        <f t="shared" si="107"/>
        <v>3</v>
      </c>
      <c r="CI375" s="2">
        <f t="shared" si="104"/>
        <v>4</v>
      </c>
      <c r="CJ375" s="2">
        <f t="shared" si="105"/>
        <v>6</v>
      </c>
      <c r="CK375" s="2">
        <f>55+IF(抽出データ!BJ375=1,60,0)+IF(抽出データ!BK375=1,25,0)+IF(抽出データ!BM375=1,5,0)+IF(抽出データ!BL375=1,5,0)+IF(抽出データ!BN375=1,5,0)</f>
        <v>55</v>
      </c>
      <c r="CL375" s="2">
        <f>(80+IF(抽出データ!BR375=1,12,0)+IF(SUM(抽出データ!BS375:BV375,抽出データ!CB375)&gt;1,22,IF(SUM(抽出データ!BS375:BV375,抽出データ!CB375)=1,11,0)))</f>
        <v>80</v>
      </c>
      <c r="CM375" s="2">
        <f>80+IF(抽出データ!CH375=1,40,0)+IF(抽出データ!CI375=1,20,0)+IF(抽出データ!CJ375=1,20,0)</f>
        <v>80</v>
      </c>
      <c r="CN375" s="2">
        <f>80+IF(抽出データ!CN375=1,10,0)+IF(抽出データ!CO375=1,5,0)+IF(抽出データ!CP375=1,10,0)+12</f>
        <v>92</v>
      </c>
      <c r="CO375" s="2">
        <f>IF(SUM(抽出データ!CT375:CW375)&gt;0,120,100)</f>
        <v>100</v>
      </c>
      <c r="CQ375" s="2">
        <f t="shared" si="106"/>
        <v>72.2</v>
      </c>
    </row>
    <row r="376" spans="1:95">
      <c r="A376" s="2">
        <v>2000</v>
      </c>
      <c r="B376" s="2">
        <v>2000</v>
      </c>
      <c r="C376" s="2">
        <v>5</v>
      </c>
      <c r="D376" s="2">
        <f t="shared" si="90"/>
        <v>400</v>
      </c>
      <c r="E376" s="4" t="s">
        <v>311</v>
      </c>
      <c r="F376" s="2">
        <f>IF(抽出データ!S376-2&lt;0,0,抽出データ!S376-2)</f>
        <v>0</v>
      </c>
      <c r="G376" s="2">
        <f>IF(抽出データ!T376-2&lt;0,0,抽出データ!T376-2)</f>
        <v>0</v>
      </c>
      <c r="H376" s="2">
        <f>IF(抽出データ!U376-2&lt;0,0,抽出データ!U376-2)</f>
        <v>0</v>
      </c>
      <c r="I376" s="2">
        <f>IF(抽出データ!V376-2&lt;0,0,抽出データ!V376-2)</f>
        <v>0</v>
      </c>
      <c r="J376" s="2">
        <f>MIN(2,IF(抽出データ!W376-2&lt;0,0,抽出データ!W376-2))</f>
        <v>0</v>
      </c>
      <c r="K376" s="2">
        <f>IF(抽出データ!X376-2&lt;0,0,抽出データ!X376-2)</f>
        <v>0</v>
      </c>
      <c r="L376" s="2">
        <f>IF(抽出データ!Y376-2&lt;0,0,抽出データ!Y376-2)</f>
        <v>0</v>
      </c>
      <c r="M376" s="2">
        <f>IF(抽出データ!Z376-2&lt;0,0,抽出データ!Z376-2)</f>
        <v>0</v>
      </c>
      <c r="N376" s="2">
        <f>IF(抽出データ!AB376-2&lt;0,0,抽出データ!AB376-2)</f>
        <v>0</v>
      </c>
      <c r="O376" s="2">
        <f>IF(抽出データ!AC376-2&lt;0,0,抽出データ!AC376-2)</f>
        <v>1</v>
      </c>
      <c r="P376" s="2">
        <f>IF(抽出データ!AD376-2&lt;0,0,抽出データ!AD376-2)</f>
        <v>1</v>
      </c>
      <c r="Q376" s="2">
        <f>IF(抽出データ!AE376-2&lt;0,0,抽出データ!AE376-2)</f>
        <v>1</v>
      </c>
      <c r="R376" s="2">
        <f>IF(抽出データ!AF376-2&lt;0,0,抽出データ!AF376-2)</f>
        <v>0</v>
      </c>
      <c r="S376" s="2">
        <f>IF(抽出データ!AG376-2&lt;0,0,抽出データ!AG376-2)</f>
        <v>0</v>
      </c>
      <c r="T376" s="2">
        <f>IF(抽出データ!AH376-2&lt;0,0,抽出データ!AH376-2)</f>
        <v>0</v>
      </c>
      <c r="U376" s="2">
        <f>IF(抽出データ!AI376-2&lt;0,0,抽出データ!AI376-2)</f>
        <v>1</v>
      </c>
      <c r="V376" s="2">
        <f>IF(抽出データ!AJ376-2&lt;0,0,抽出データ!AJ376-2)</f>
        <v>0</v>
      </c>
      <c r="W376" s="2">
        <f>IF(抽出データ!AK376-2&lt;0,0,抽出データ!AK376-2)</f>
        <v>1</v>
      </c>
      <c r="X376" s="2">
        <f>IF(抽出データ!AL376-2&lt;0,0,抽出データ!AL376-2)</f>
        <v>0</v>
      </c>
      <c r="Y376" s="2">
        <f>IF(抽出データ!AM376-2&lt;0,0,抽出データ!AM376-2)</f>
        <v>0</v>
      </c>
      <c r="Z376" s="2">
        <f>IF(抽出データ!AN376-2&lt;0,0,抽出データ!AN376-2)</f>
        <v>0</v>
      </c>
      <c r="AA376" s="2">
        <f>IF(抽出データ!AO376-2&lt;0,0,抽出データ!AO376-2)</f>
        <v>2</v>
      </c>
      <c r="AB376" s="2">
        <f>IF(抽出データ!AP376-2&lt;0,0,抽出データ!AP376-2)</f>
        <v>1</v>
      </c>
      <c r="AC376" s="2">
        <f>IF(抽出データ!AQ376-2&lt;0,0,抽出データ!AQ376-2)</f>
        <v>1</v>
      </c>
      <c r="AD376" s="2">
        <f>IF(抽出データ!AR376-2&lt;=0,1,2)</f>
        <v>1</v>
      </c>
      <c r="AE376" s="2">
        <f>IF(抽出データ!AS376-2&lt;=0,1,2)</f>
        <v>1</v>
      </c>
      <c r="AF376" s="2">
        <f>IF(抽出データ!AT376-2&lt;=0,1,2)</f>
        <v>1</v>
      </c>
      <c r="AG376" s="2">
        <f>IF(抽出データ!AU376-2&lt;=0,1,2)</f>
        <v>1</v>
      </c>
      <c r="AH376" s="2">
        <f>IF(抽出データ!AV376-2&lt;=0,1,2)</f>
        <v>1</v>
      </c>
      <c r="AI376" s="2">
        <f>IF(抽出データ!AW376-2&lt;=0,1,2)</f>
        <v>1</v>
      </c>
      <c r="AJ376" s="2">
        <f>IF(抽出データ!AX376-2&lt;=0,1,2)</f>
        <v>1</v>
      </c>
      <c r="AK376" s="2">
        <f>IF(抽出データ!AY376-2&lt;=0,1,2)</f>
        <v>1</v>
      </c>
      <c r="AL376" s="2">
        <f>IF(抽出データ!AZ376-2&lt;0,0,抽出データ!AZ376-2)</f>
        <v>0</v>
      </c>
      <c r="AM376" s="2">
        <f>IF(抽出データ!BB376-2&lt;0,0,抽出データ!BB376-2)</f>
        <v>0</v>
      </c>
      <c r="AN376" s="2">
        <f>IF(抽出データ!BD376-2&lt;0,0,抽出データ!BD376-2)</f>
        <v>0</v>
      </c>
      <c r="AO376" s="2">
        <f>MIN(2,IF(抽出データ!BE376-2&lt;0,0,抽出データ!BE376-2))</f>
        <v>0</v>
      </c>
      <c r="AP376" s="2">
        <f>IF(抽出データ!BF376-2&lt;0,0,抽出データ!BF376-2)</f>
        <v>0</v>
      </c>
      <c r="AQ376" s="2">
        <f>IF(抽出データ!BG376-2&lt;0,0,抽出データ!BG376-2)</f>
        <v>0</v>
      </c>
      <c r="AR376" s="2">
        <f>IF(抽出データ!BH376-2&lt;0,0,抽出データ!BH376-2)</f>
        <v>0</v>
      </c>
      <c r="AS376" s="2">
        <f t="shared" si="91"/>
        <v>0</v>
      </c>
      <c r="AT376" s="2">
        <f>IF(抽出データ!DB376-2&lt;=0,1,2)</f>
        <v>1</v>
      </c>
      <c r="AU376" s="2">
        <f>IF(抽出データ!DD376-2&lt;0,0,抽出データ!DD376-2)</f>
        <v>0</v>
      </c>
      <c r="AV376" s="2">
        <f>IF(抽出データ!DE376-2&lt;0,0,抽出データ!DE376-2)</f>
        <v>0</v>
      </c>
      <c r="AW376" s="2">
        <f>IF(抽出データ!DF376-2&lt;0,0,IF(抽出データ!DF376&gt;3,2,1))</f>
        <v>1</v>
      </c>
      <c r="AX376" s="2">
        <f>IF(抽出データ!DG376-2&lt;=0,1,2)</f>
        <v>1</v>
      </c>
      <c r="AY376" s="8">
        <v>3</v>
      </c>
      <c r="AZ376" s="2">
        <v>2</v>
      </c>
      <c r="BA376" s="2">
        <v>2</v>
      </c>
      <c r="BB376" s="2">
        <v>1</v>
      </c>
      <c r="BC376" s="2">
        <v>0</v>
      </c>
      <c r="BD376" s="2">
        <v>0</v>
      </c>
      <c r="BE376" s="2">
        <v>0</v>
      </c>
      <c r="BF376" s="2">
        <v>0</v>
      </c>
      <c r="BG376" s="2">
        <v>0</v>
      </c>
      <c r="BH376" s="2">
        <v>0</v>
      </c>
      <c r="BI376" s="4" t="s">
        <v>445</v>
      </c>
      <c r="BJ376" s="2">
        <v>2</v>
      </c>
      <c r="BL376" s="2">
        <v>3</v>
      </c>
      <c r="BO376" s="2">
        <v>3</v>
      </c>
      <c r="BP376" s="2">
        <v>3</v>
      </c>
      <c r="BQ376" s="2">
        <v>3</v>
      </c>
      <c r="BR376" s="2">
        <v>3</v>
      </c>
      <c r="BS376" s="2">
        <v>4</v>
      </c>
      <c r="BT376" s="2">
        <v>5</v>
      </c>
      <c r="BV376" s="2">
        <f t="shared" si="92"/>
        <v>20</v>
      </c>
      <c r="BW376" s="2">
        <f t="shared" si="93"/>
        <v>6</v>
      </c>
      <c r="BX376" s="2">
        <f t="shared" si="94"/>
        <v>8</v>
      </c>
      <c r="BY376" s="2">
        <f t="shared" si="95"/>
        <v>6</v>
      </c>
      <c r="BZ376" s="2">
        <f t="shared" si="96"/>
        <v>14</v>
      </c>
      <c r="CA376" s="2">
        <f t="shared" si="97"/>
        <v>4</v>
      </c>
      <c r="CB376" s="2">
        <f t="shared" si="98"/>
        <v>4</v>
      </c>
      <c r="CC376" s="2">
        <f t="shared" si="99"/>
        <v>4</v>
      </c>
      <c r="CD376" s="2">
        <f t="shared" si="100"/>
        <v>9</v>
      </c>
      <c r="CE376" s="2">
        <f t="shared" si="101"/>
        <v>9</v>
      </c>
      <c r="CF376" s="2">
        <f t="shared" si="102"/>
        <v>6</v>
      </c>
      <c r="CG376" s="2">
        <f t="shared" si="103"/>
        <v>6</v>
      </c>
      <c r="CH376" s="2">
        <f t="shared" si="107"/>
        <v>3</v>
      </c>
      <c r="CI376" s="2">
        <f t="shared" si="104"/>
        <v>3</v>
      </c>
      <c r="CJ376" s="2">
        <f t="shared" si="105"/>
        <v>5</v>
      </c>
      <c r="CK376" s="2">
        <f>55+IF(抽出データ!BJ376=1,60,0)+IF(抽出データ!BK376=1,25,0)+IF(抽出データ!BM376=1,5,0)+IF(抽出データ!BL376=1,5,0)+IF(抽出データ!BN376=1,5,0)</f>
        <v>55</v>
      </c>
      <c r="CL376" s="2">
        <f>(80+IF(抽出データ!BR376=1,12,0)+IF(SUM(抽出データ!BS376:BV376,抽出データ!CB376)&gt;1,22,IF(SUM(抽出データ!BS376:BV376,抽出データ!CB376)=1,11,0)))</f>
        <v>80</v>
      </c>
      <c r="CM376" s="2">
        <f>80+IF(抽出データ!CH376=1,40,0)+IF(抽出データ!CI376=1,20,0)+IF(抽出データ!CJ376=1,20,0)</f>
        <v>80</v>
      </c>
      <c r="CN376" s="2">
        <f>80+IF(抽出データ!CN376=1,10,0)+IF(抽出データ!CO376=1,5,0)+IF(抽出データ!CP376=1,10,0)+12</f>
        <v>92</v>
      </c>
      <c r="CO376" s="2">
        <f>IF(SUM(抽出データ!CT376:CW376)&gt;0,120,100)</f>
        <v>100</v>
      </c>
      <c r="CQ376" s="2">
        <f t="shared" si="106"/>
        <v>72.2</v>
      </c>
    </row>
    <row r="377" spans="1:95">
      <c r="A377" s="2">
        <v>1998</v>
      </c>
      <c r="B377" s="2">
        <v>3000</v>
      </c>
      <c r="C377" s="2">
        <v>5</v>
      </c>
      <c r="D377" s="2">
        <f t="shared" si="90"/>
        <v>600</v>
      </c>
      <c r="E377" s="4" t="s">
        <v>312</v>
      </c>
      <c r="F377" s="2">
        <f>IF(抽出データ!S377-2&lt;0,0,抽出データ!S377-2)</f>
        <v>2</v>
      </c>
      <c r="G377" s="2">
        <f>IF(抽出データ!T377-2&lt;0,0,抽出データ!T377-2)</f>
        <v>0</v>
      </c>
      <c r="H377" s="2">
        <f>IF(抽出データ!U377-2&lt;0,0,抽出データ!U377-2)</f>
        <v>0</v>
      </c>
      <c r="I377" s="2">
        <f>IF(抽出データ!V377-2&lt;0,0,抽出データ!V377-2)</f>
        <v>0</v>
      </c>
      <c r="J377" s="2">
        <f>MIN(2,IF(抽出データ!W377-2&lt;0,0,抽出データ!W377-2))</f>
        <v>1</v>
      </c>
      <c r="K377" s="2">
        <f>IF(抽出データ!X377-2&lt;0,0,抽出データ!X377-2)</f>
        <v>0</v>
      </c>
      <c r="L377" s="2">
        <f>IF(抽出データ!Y377-2&lt;0,0,抽出データ!Y377-2)</f>
        <v>0</v>
      </c>
      <c r="M377" s="2">
        <f>IF(抽出データ!Z377-2&lt;0,0,抽出データ!Z377-2)</f>
        <v>0</v>
      </c>
      <c r="N377" s="2">
        <f>IF(抽出データ!AB377-2&lt;0,0,抽出データ!AB377-2)</f>
        <v>1</v>
      </c>
      <c r="O377" s="2">
        <f>IF(抽出データ!AC377-2&lt;0,0,抽出データ!AC377-2)</f>
        <v>0</v>
      </c>
      <c r="P377" s="2">
        <f>IF(抽出データ!AD377-2&lt;0,0,抽出データ!AD377-2)</f>
        <v>1</v>
      </c>
      <c r="Q377" s="2">
        <f>IF(抽出データ!AE377-2&lt;0,0,抽出データ!AE377-2)</f>
        <v>0</v>
      </c>
      <c r="R377" s="2">
        <f>IF(抽出データ!AF377-2&lt;0,0,抽出データ!AF377-2)</f>
        <v>0</v>
      </c>
      <c r="S377" s="2">
        <f>IF(抽出データ!AG377-2&lt;0,0,抽出データ!AG377-2)</f>
        <v>1</v>
      </c>
      <c r="T377" s="2">
        <f>IF(抽出データ!AH377-2&lt;0,0,抽出データ!AH377-2)</f>
        <v>0</v>
      </c>
      <c r="U377" s="2">
        <f>IF(抽出データ!AI377-2&lt;0,0,抽出データ!AI377-2)</f>
        <v>1</v>
      </c>
      <c r="V377" s="2">
        <f>IF(抽出データ!AJ377-2&lt;0,0,抽出データ!AJ377-2)</f>
        <v>1</v>
      </c>
      <c r="W377" s="2">
        <f>IF(抽出データ!AK377-2&lt;0,0,抽出データ!AK377-2)</f>
        <v>1</v>
      </c>
      <c r="X377" s="2">
        <f>IF(抽出データ!AL377-2&lt;0,0,抽出データ!AL377-2)</f>
        <v>1</v>
      </c>
      <c r="Y377" s="2">
        <f>IF(抽出データ!AM377-2&lt;0,0,抽出データ!AM377-2)</f>
        <v>0</v>
      </c>
      <c r="Z377" s="2">
        <f>IF(抽出データ!AN377-2&lt;0,0,抽出データ!AN377-2)</f>
        <v>1</v>
      </c>
      <c r="AA377" s="2">
        <f>IF(抽出データ!AO377-2&lt;0,0,抽出データ!AO377-2)</f>
        <v>1</v>
      </c>
      <c r="AB377" s="2">
        <f>IF(抽出データ!AP377-2&lt;0,0,抽出データ!AP377-2)</f>
        <v>1</v>
      </c>
      <c r="AC377" s="2">
        <f>IF(抽出データ!AQ377-2&lt;0,0,抽出データ!AQ377-2)</f>
        <v>1</v>
      </c>
      <c r="AD377" s="2">
        <f>IF(抽出データ!AR377-2&lt;=0,1,2)</f>
        <v>2</v>
      </c>
      <c r="AE377" s="2">
        <f>IF(抽出データ!AS377-2&lt;=0,1,2)</f>
        <v>1</v>
      </c>
      <c r="AF377" s="2">
        <f>IF(抽出データ!AT377-2&lt;=0,1,2)</f>
        <v>1</v>
      </c>
      <c r="AG377" s="2">
        <f>IF(抽出データ!AU377-2&lt;=0,1,2)</f>
        <v>1</v>
      </c>
      <c r="AH377" s="2">
        <f>IF(抽出データ!AV377-2&lt;=0,1,2)</f>
        <v>2</v>
      </c>
      <c r="AI377" s="2">
        <f>IF(抽出データ!AW377-2&lt;=0,1,2)</f>
        <v>2</v>
      </c>
      <c r="AJ377" s="2">
        <f>IF(抽出データ!AX377-2&lt;=0,1,2)</f>
        <v>1</v>
      </c>
      <c r="AK377" s="2">
        <f>IF(抽出データ!AY377-2&lt;=0,1,2)</f>
        <v>1</v>
      </c>
      <c r="AL377" s="2">
        <f>IF(抽出データ!AZ377-2&lt;0,0,抽出データ!AZ377-2)</f>
        <v>0</v>
      </c>
      <c r="AM377" s="2">
        <f>IF(抽出データ!BB377-2&lt;0,0,抽出データ!BB377-2)</f>
        <v>0</v>
      </c>
      <c r="AN377" s="2">
        <f>IF(抽出データ!BD377-2&lt;0,0,抽出データ!BD377-2)</f>
        <v>0</v>
      </c>
      <c r="AO377" s="2">
        <f>MIN(2,IF(抽出データ!BE377-2&lt;0,0,抽出データ!BE377-2))</f>
        <v>0</v>
      </c>
      <c r="AP377" s="2">
        <f>IF(抽出データ!BF377-2&lt;0,0,抽出データ!BF377-2)</f>
        <v>1</v>
      </c>
      <c r="AQ377" s="2">
        <f>IF(抽出データ!BG377-2&lt;0,0,抽出データ!BG377-2)</f>
        <v>0</v>
      </c>
      <c r="AR377" s="2">
        <f>IF(抽出データ!BH377-2&lt;0,0,抽出データ!BH377-2)</f>
        <v>0</v>
      </c>
      <c r="AS377" s="2">
        <f t="shared" si="91"/>
        <v>0</v>
      </c>
      <c r="AT377" s="2">
        <f>IF(抽出データ!DB377-2&lt;=0,1,2)</f>
        <v>2</v>
      </c>
      <c r="AU377" s="2">
        <f>IF(抽出データ!DD377-2&lt;0,0,抽出データ!DD377-2)</f>
        <v>1</v>
      </c>
      <c r="AV377" s="2">
        <f>IF(抽出データ!DE377-2&lt;0,0,抽出データ!DE377-2)</f>
        <v>1</v>
      </c>
      <c r="AW377" s="2">
        <f>IF(抽出データ!DF377-2&lt;0,0,IF(抽出データ!DF377&gt;3,2,1))</f>
        <v>1</v>
      </c>
      <c r="AX377" s="2">
        <f>IF(抽出データ!DG377-2&lt;=0,1,2)</f>
        <v>2</v>
      </c>
      <c r="AY377" s="8">
        <v>4</v>
      </c>
      <c r="AZ377" s="2">
        <v>3</v>
      </c>
      <c r="BA377" s="2">
        <v>3</v>
      </c>
      <c r="BI377" s="4" t="s">
        <v>445</v>
      </c>
      <c r="BJ377" s="2">
        <v>2</v>
      </c>
      <c r="BL377" s="2">
        <v>3</v>
      </c>
      <c r="BO377" s="2">
        <v>3</v>
      </c>
      <c r="BP377" s="2">
        <v>4</v>
      </c>
      <c r="BQ377" s="2">
        <v>3</v>
      </c>
      <c r="BR377" s="2">
        <v>2</v>
      </c>
      <c r="BS377" s="2">
        <v>5</v>
      </c>
      <c r="BT377" s="2">
        <v>2</v>
      </c>
      <c r="BV377" s="2">
        <f t="shared" si="92"/>
        <v>33</v>
      </c>
      <c r="BW377" s="2">
        <f t="shared" si="93"/>
        <v>13</v>
      </c>
      <c r="BX377" s="2">
        <f t="shared" si="94"/>
        <v>9</v>
      </c>
      <c r="BY377" s="2">
        <f t="shared" si="95"/>
        <v>11</v>
      </c>
      <c r="BZ377" s="2">
        <f t="shared" si="96"/>
        <v>18</v>
      </c>
      <c r="CA377" s="2">
        <f t="shared" si="97"/>
        <v>8</v>
      </c>
      <c r="CB377" s="2">
        <f t="shared" si="98"/>
        <v>8</v>
      </c>
      <c r="CC377" s="2">
        <f t="shared" si="99"/>
        <v>5</v>
      </c>
      <c r="CD377" s="2">
        <f t="shared" si="100"/>
        <v>15</v>
      </c>
      <c r="CE377" s="2">
        <f t="shared" si="101"/>
        <v>11</v>
      </c>
      <c r="CF377" s="2">
        <f t="shared" si="102"/>
        <v>9</v>
      </c>
      <c r="CG377" s="2">
        <f t="shared" si="103"/>
        <v>10</v>
      </c>
      <c r="CH377" s="2">
        <f t="shared" si="107"/>
        <v>6</v>
      </c>
      <c r="CI377" s="2">
        <f t="shared" si="104"/>
        <v>5</v>
      </c>
      <c r="CJ377" s="2">
        <f t="shared" si="105"/>
        <v>13</v>
      </c>
      <c r="CK377" s="2">
        <f>55+IF(抽出データ!BJ377=1,60,0)+IF(抽出データ!BK377=1,25,0)+IF(抽出データ!BM377=1,5,0)+IF(抽出データ!BL377=1,5,0)+IF(抽出データ!BN377=1,5,0)</f>
        <v>85</v>
      </c>
      <c r="CL377" s="2">
        <f>(80+IF(抽出データ!BR377=1,12,0)+IF(SUM(抽出データ!BS377:BV377,抽出データ!CB377)&gt;1,22,IF(SUM(抽出データ!BS377:BV377,抽出データ!CB377)=1,11,0)))</f>
        <v>91</v>
      </c>
      <c r="CM377" s="2">
        <f>80+IF(抽出データ!CH377=1,40,0)+IF(抽出データ!CI377=1,20,0)+IF(抽出データ!CJ377=1,20,0)</f>
        <v>80</v>
      </c>
      <c r="CN377" s="2">
        <f>80+IF(抽出データ!CN377=1,10,0)+IF(抽出データ!CO377=1,5,0)+IF(抽出データ!CP377=1,10,0)+12</f>
        <v>92</v>
      </c>
      <c r="CO377" s="2">
        <f>IF(SUM(抽出データ!CT377:CW377)&gt;0,120,100)</f>
        <v>100</v>
      </c>
      <c r="CQ377" s="2">
        <f t="shared" si="106"/>
        <v>87.5</v>
      </c>
    </row>
    <row r="378" spans="1:95">
      <c r="A378" s="2">
        <v>2010</v>
      </c>
      <c r="B378" s="2">
        <v>120</v>
      </c>
      <c r="C378" s="2">
        <v>3</v>
      </c>
      <c r="D378" s="2">
        <f t="shared" si="90"/>
        <v>40</v>
      </c>
      <c r="E378" s="4" t="s">
        <v>313</v>
      </c>
      <c r="F378" s="2">
        <f>IF(抽出データ!S378-2&lt;0,0,抽出データ!S378-2)</f>
        <v>1</v>
      </c>
      <c r="G378" s="2">
        <f>IF(抽出データ!T378-2&lt;0,0,抽出データ!T378-2)</f>
        <v>0</v>
      </c>
      <c r="H378" s="2">
        <f>IF(抽出データ!U378-2&lt;0,0,抽出データ!U378-2)</f>
        <v>0</v>
      </c>
      <c r="I378" s="2">
        <f>IF(抽出データ!V378-2&lt;0,0,抽出データ!V378-2)</f>
        <v>0</v>
      </c>
      <c r="J378" s="2">
        <f>MIN(2,IF(抽出データ!W378-2&lt;0,0,抽出データ!W378-2))</f>
        <v>0</v>
      </c>
      <c r="K378" s="2">
        <f>IF(抽出データ!X378-2&lt;0,0,抽出データ!X378-2)</f>
        <v>1</v>
      </c>
      <c r="L378" s="2">
        <f>IF(抽出データ!Y378-2&lt;0,0,抽出データ!Y378-2)</f>
        <v>0</v>
      </c>
      <c r="M378" s="2">
        <f>IF(抽出データ!Z378-2&lt;0,0,抽出データ!Z378-2)</f>
        <v>2</v>
      </c>
      <c r="N378" s="2">
        <f>IF(抽出データ!AB378-2&lt;0,0,抽出データ!AB378-2)</f>
        <v>2</v>
      </c>
      <c r="O378" s="2">
        <f>IF(抽出データ!AC378-2&lt;0,0,抽出データ!AC378-2)</f>
        <v>2</v>
      </c>
      <c r="P378" s="2">
        <f>IF(抽出データ!AD378-2&lt;0,0,抽出データ!AD378-2)</f>
        <v>2</v>
      </c>
      <c r="Q378" s="2">
        <f>IF(抽出データ!AE378-2&lt;0,0,抽出データ!AE378-2)</f>
        <v>2</v>
      </c>
      <c r="R378" s="2">
        <f>IF(抽出データ!AF378-2&lt;0,0,抽出データ!AF378-2)</f>
        <v>1</v>
      </c>
      <c r="S378" s="2">
        <f>IF(抽出データ!AG378-2&lt;0,0,抽出データ!AG378-2)</f>
        <v>2</v>
      </c>
      <c r="T378" s="2">
        <f>IF(抽出データ!AH378-2&lt;0,0,抽出データ!AH378-2)</f>
        <v>2</v>
      </c>
      <c r="U378" s="2">
        <f>IF(抽出データ!AI378-2&lt;0,0,抽出データ!AI378-2)</f>
        <v>2</v>
      </c>
      <c r="V378" s="2">
        <f>IF(抽出データ!AJ378-2&lt;0,0,抽出データ!AJ378-2)</f>
        <v>2</v>
      </c>
      <c r="W378" s="2">
        <f>IF(抽出データ!AK378-2&lt;0,0,抽出データ!AK378-2)</f>
        <v>2</v>
      </c>
      <c r="X378" s="2">
        <f>IF(抽出データ!AL378-2&lt;0,0,抽出データ!AL378-2)</f>
        <v>1</v>
      </c>
      <c r="Y378" s="2">
        <f>IF(抽出データ!AM378-2&lt;0,0,抽出データ!AM378-2)</f>
        <v>2</v>
      </c>
      <c r="Z378" s="2">
        <f>IF(抽出データ!AN378-2&lt;0,0,抽出データ!AN378-2)</f>
        <v>2</v>
      </c>
      <c r="AA378" s="2">
        <f>IF(抽出データ!AO378-2&lt;0,0,抽出データ!AO378-2)</f>
        <v>2</v>
      </c>
      <c r="AB378" s="2">
        <f>IF(抽出データ!AP378-2&lt;0,0,抽出データ!AP378-2)</f>
        <v>2</v>
      </c>
      <c r="AC378" s="2">
        <f>IF(抽出データ!AQ378-2&lt;0,0,抽出データ!AQ378-2)</f>
        <v>2</v>
      </c>
      <c r="AD378" s="2">
        <f>IF(抽出データ!AR378-2&lt;=0,1,2)</f>
        <v>2</v>
      </c>
      <c r="AE378" s="2">
        <f>IF(抽出データ!AS378-2&lt;=0,1,2)</f>
        <v>1</v>
      </c>
      <c r="AF378" s="2">
        <f>IF(抽出データ!AT378-2&lt;=0,1,2)</f>
        <v>2</v>
      </c>
      <c r="AG378" s="2">
        <f>IF(抽出データ!AU378-2&lt;=0,1,2)</f>
        <v>1</v>
      </c>
      <c r="AH378" s="2">
        <f>IF(抽出データ!AV378-2&lt;=0,1,2)</f>
        <v>2</v>
      </c>
      <c r="AI378" s="2">
        <f>IF(抽出データ!AW378-2&lt;=0,1,2)</f>
        <v>1</v>
      </c>
      <c r="AJ378" s="2">
        <f>IF(抽出データ!AX378-2&lt;=0,1,2)</f>
        <v>1</v>
      </c>
      <c r="AK378" s="2">
        <f>IF(抽出データ!AY378-2&lt;=0,1,2)</f>
        <v>1</v>
      </c>
      <c r="AL378" s="2">
        <f>IF(抽出データ!AZ378-2&lt;0,0,抽出データ!AZ378-2)</f>
        <v>2</v>
      </c>
      <c r="AM378" s="2">
        <f>IF(抽出データ!BB378-2&lt;0,0,抽出データ!BB378-2)</f>
        <v>2</v>
      </c>
      <c r="AN378" s="2">
        <f>IF(抽出データ!BD378-2&lt;0,0,抽出データ!BD378-2)</f>
        <v>2</v>
      </c>
      <c r="AO378" s="2">
        <f>MIN(2,IF(抽出データ!BE378-2&lt;0,0,抽出データ!BE378-2))</f>
        <v>0</v>
      </c>
      <c r="AP378" s="2">
        <f>IF(抽出データ!BF378-2&lt;0,0,抽出データ!BF378-2)</f>
        <v>0</v>
      </c>
      <c r="AQ378" s="2">
        <f>IF(抽出データ!BG378-2&lt;0,0,抽出データ!BG378-2)</f>
        <v>2</v>
      </c>
      <c r="AR378" s="2">
        <f>IF(抽出データ!BH378-2&lt;0,0,抽出データ!BH378-2)</f>
        <v>0</v>
      </c>
      <c r="AS378" s="2">
        <f t="shared" si="91"/>
        <v>0</v>
      </c>
      <c r="AT378" s="2">
        <f>IF(抽出データ!DB378-2&lt;=0,1,2)</f>
        <v>1</v>
      </c>
      <c r="AU378" s="2">
        <f>IF(抽出データ!DD378-2&lt;0,0,抽出データ!DD378-2)</f>
        <v>2</v>
      </c>
      <c r="AV378" s="2">
        <f>IF(抽出データ!DE378-2&lt;0,0,抽出データ!DE378-2)</f>
        <v>2</v>
      </c>
      <c r="AW378" s="2">
        <f>IF(抽出データ!DF378-2&lt;0,0,IF(抽出データ!DF378&gt;3,2,1))</f>
        <v>2</v>
      </c>
      <c r="AX378" s="2">
        <f>IF(抽出データ!DG378-2&lt;=0,1,2)</f>
        <v>2</v>
      </c>
      <c r="AY378" s="8">
        <v>5</v>
      </c>
      <c r="AZ378" s="2">
        <v>4</v>
      </c>
      <c r="BA378" s="2">
        <v>4</v>
      </c>
      <c r="BI378" s="4" t="s">
        <v>445</v>
      </c>
      <c r="BJ378" s="2">
        <v>1</v>
      </c>
      <c r="BK378" s="2">
        <v>100</v>
      </c>
      <c r="BL378" s="2">
        <v>3</v>
      </c>
      <c r="BO378" s="2">
        <v>5</v>
      </c>
      <c r="BP378" s="2">
        <v>5</v>
      </c>
      <c r="BQ378" s="2">
        <v>5</v>
      </c>
      <c r="BR378" s="2">
        <v>6</v>
      </c>
      <c r="BS378" s="2">
        <v>3</v>
      </c>
      <c r="BT378" s="2">
        <v>3</v>
      </c>
      <c r="BV378" s="2">
        <f t="shared" si="92"/>
        <v>67</v>
      </c>
      <c r="BW378" s="2">
        <f t="shared" si="93"/>
        <v>30</v>
      </c>
      <c r="BX378" s="2">
        <f t="shared" si="94"/>
        <v>12</v>
      </c>
      <c r="BY378" s="2">
        <f t="shared" si="95"/>
        <v>18</v>
      </c>
      <c r="BZ378" s="2">
        <f t="shared" si="96"/>
        <v>30</v>
      </c>
      <c r="CA378" s="2">
        <f t="shared" si="97"/>
        <v>20</v>
      </c>
      <c r="CB378" s="2">
        <f t="shared" si="98"/>
        <v>15</v>
      </c>
      <c r="CC378" s="2">
        <f t="shared" si="99"/>
        <v>20</v>
      </c>
      <c r="CD378" s="2">
        <f t="shared" si="100"/>
        <v>16</v>
      </c>
      <c r="CE378" s="2">
        <f t="shared" si="101"/>
        <v>15</v>
      </c>
      <c r="CF378" s="2">
        <f t="shared" si="102"/>
        <v>10</v>
      </c>
      <c r="CG378" s="2">
        <f t="shared" si="103"/>
        <v>28</v>
      </c>
      <c r="CH378" s="2">
        <f t="shared" si="107"/>
        <v>7</v>
      </c>
      <c r="CI378" s="2">
        <f t="shared" si="104"/>
        <v>12</v>
      </c>
      <c r="CJ378" s="2">
        <f t="shared" si="105"/>
        <v>31</v>
      </c>
      <c r="CK378" s="2">
        <f>55+IF(抽出データ!BJ378=1,60,0)+IF(抽出データ!BK378=1,25,0)+IF(抽出データ!BM378=1,5,0)+IF(抽出データ!BL378=1,5,0)+IF(抽出データ!BN378=1,5,0)</f>
        <v>55</v>
      </c>
      <c r="CL378" s="2">
        <f>(80+IF(抽出データ!BR378=1,12,0)+IF(SUM(抽出データ!BS378:BV378,抽出データ!CB378)&gt;1,22,IF(SUM(抽出データ!BS378:BV378,抽出データ!CB378)=1,11,0)))</f>
        <v>103</v>
      </c>
      <c r="CM378" s="2">
        <f>80+IF(抽出データ!CH378=1,40,0)+IF(抽出データ!CI378=1,20,0)+IF(抽出データ!CJ378=1,20,0)</f>
        <v>80</v>
      </c>
      <c r="CN378" s="2">
        <f>80+IF(抽出データ!CN378=1,10,0)+IF(抽出データ!CO378=1,5,0)+IF(抽出データ!CP378=1,10,0)+12</f>
        <v>102</v>
      </c>
      <c r="CO378" s="2">
        <f>IF(SUM(抽出データ!CT378:CW378)&gt;0,120,100)</f>
        <v>100</v>
      </c>
      <c r="CQ378" s="2">
        <f t="shared" si="106"/>
        <v>80.100000000000009</v>
      </c>
    </row>
    <row r="379" spans="1:95">
      <c r="A379" s="2">
        <v>1995</v>
      </c>
      <c r="B379" s="2">
        <v>3234</v>
      </c>
      <c r="C379" s="2">
        <v>2</v>
      </c>
      <c r="D379" s="2">
        <f t="shared" si="90"/>
        <v>1617</v>
      </c>
      <c r="E379" s="4" t="s">
        <v>266</v>
      </c>
      <c r="F379" s="2">
        <f>IF(抽出データ!S379-2&lt;0,0,抽出データ!S379-2)</f>
        <v>2</v>
      </c>
      <c r="G379" s="2">
        <f>IF(抽出データ!T379-2&lt;0,0,抽出データ!T379-2)</f>
        <v>1</v>
      </c>
      <c r="H379" s="2">
        <f>IF(抽出データ!U379-2&lt;0,0,抽出データ!U379-2)</f>
        <v>1</v>
      </c>
      <c r="I379" s="2">
        <f>IF(抽出データ!V379-2&lt;0,0,抽出データ!V379-2)</f>
        <v>2</v>
      </c>
      <c r="J379" s="2">
        <f>MIN(2,IF(抽出データ!W379-2&lt;0,0,抽出データ!W379-2))</f>
        <v>0</v>
      </c>
      <c r="K379" s="2">
        <f>IF(抽出データ!X379-2&lt;0,0,抽出データ!X379-2)</f>
        <v>0</v>
      </c>
      <c r="L379" s="2">
        <f>IF(抽出データ!Y379-2&lt;0,0,抽出データ!Y379-2)</f>
        <v>0</v>
      </c>
      <c r="M379" s="2">
        <f>IF(抽出データ!Z379-2&lt;0,0,抽出データ!Z379-2)</f>
        <v>0</v>
      </c>
      <c r="N379" s="2">
        <f>IF(抽出データ!AB379-2&lt;0,0,抽出データ!AB379-2)</f>
        <v>1</v>
      </c>
      <c r="O379" s="2">
        <f>IF(抽出データ!AC379-2&lt;0,0,抽出データ!AC379-2)</f>
        <v>2</v>
      </c>
      <c r="P379" s="2">
        <f>IF(抽出データ!AD379-2&lt;0,0,抽出データ!AD379-2)</f>
        <v>2</v>
      </c>
      <c r="Q379" s="2">
        <f>IF(抽出データ!AE379-2&lt;0,0,抽出データ!AE379-2)</f>
        <v>2</v>
      </c>
      <c r="R379" s="2">
        <f>IF(抽出データ!AF379-2&lt;0,0,抽出データ!AF379-2)</f>
        <v>2</v>
      </c>
      <c r="S379" s="2">
        <f>IF(抽出データ!AG379-2&lt;0,0,抽出データ!AG379-2)</f>
        <v>1</v>
      </c>
      <c r="T379" s="2">
        <f>IF(抽出データ!AH379-2&lt;0,0,抽出データ!AH379-2)</f>
        <v>1</v>
      </c>
      <c r="U379" s="2">
        <f>IF(抽出データ!AI379-2&lt;0,0,抽出データ!AI379-2)</f>
        <v>1</v>
      </c>
      <c r="V379" s="2">
        <f>IF(抽出データ!AJ379-2&lt;0,0,抽出データ!AJ379-2)</f>
        <v>1</v>
      </c>
      <c r="W379" s="2">
        <f>IF(抽出データ!AK379-2&lt;0,0,抽出データ!AK379-2)</f>
        <v>2</v>
      </c>
      <c r="X379" s="2">
        <f>IF(抽出データ!AL379-2&lt;0,0,抽出データ!AL379-2)</f>
        <v>2</v>
      </c>
      <c r="Y379" s="2">
        <f>IF(抽出データ!AM379-2&lt;0,0,抽出データ!AM379-2)</f>
        <v>1</v>
      </c>
      <c r="Z379" s="2">
        <f>IF(抽出データ!AN379-2&lt;0,0,抽出データ!AN379-2)</f>
        <v>0</v>
      </c>
      <c r="AA379" s="2">
        <f>IF(抽出データ!AO379-2&lt;0,0,抽出データ!AO379-2)</f>
        <v>2</v>
      </c>
      <c r="AB379" s="2">
        <f>IF(抽出データ!AP379-2&lt;0,0,抽出データ!AP379-2)</f>
        <v>2</v>
      </c>
      <c r="AC379" s="2">
        <f>IF(抽出データ!AQ379-2&lt;0,0,抽出データ!AQ379-2)</f>
        <v>2</v>
      </c>
      <c r="AD379" s="2">
        <f>IF(抽出データ!AR379-2&lt;=0,1,2)</f>
        <v>1</v>
      </c>
      <c r="AE379" s="2">
        <f>IF(抽出データ!AS379-2&lt;=0,1,2)</f>
        <v>1</v>
      </c>
      <c r="AF379" s="2">
        <f>IF(抽出データ!AT379-2&lt;=0,1,2)</f>
        <v>1</v>
      </c>
      <c r="AG379" s="2">
        <f>IF(抽出データ!AU379-2&lt;=0,1,2)</f>
        <v>1</v>
      </c>
      <c r="AH379" s="2">
        <f>IF(抽出データ!AV379-2&lt;=0,1,2)</f>
        <v>1</v>
      </c>
      <c r="AI379" s="2">
        <f>IF(抽出データ!AW379-2&lt;=0,1,2)</f>
        <v>2</v>
      </c>
      <c r="AJ379" s="2">
        <f>IF(抽出データ!AX379-2&lt;=0,1,2)</f>
        <v>1</v>
      </c>
      <c r="AK379" s="2">
        <f>IF(抽出データ!AY379-2&lt;=0,1,2)</f>
        <v>1</v>
      </c>
      <c r="AL379" s="2">
        <f>IF(抽出データ!AZ379-2&lt;0,0,抽出データ!AZ379-2)</f>
        <v>0</v>
      </c>
      <c r="AM379" s="2">
        <f>IF(抽出データ!BB379-2&lt;0,0,抽出データ!BB379-2)</f>
        <v>0</v>
      </c>
      <c r="AN379" s="2">
        <f>IF(抽出データ!BD379-2&lt;0,0,抽出データ!BD379-2)</f>
        <v>0</v>
      </c>
      <c r="AO379" s="2">
        <f>MIN(2,IF(抽出データ!BE379-2&lt;0,0,抽出データ!BE379-2))</f>
        <v>0</v>
      </c>
      <c r="AP379" s="2">
        <f>IF(抽出データ!BF379-2&lt;0,0,抽出データ!BF379-2)</f>
        <v>0</v>
      </c>
      <c r="AQ379" s="2">
        <f>IF(抽出データ!BG379-2&lt;0,0,抽出データ!BG379-2)</f>
        <v>0</v>
      </c>
      <c r="AR379" s="2">
        <f>IF(抽出データ!BH379-2&lt;0,0,抽出データ!BH379-2)</f>
        <v>1</v>
      </c>
      <c r="AS379" s="2">
        <f t="shared" si="91"/>
        <v>0</v>
      </c>
      <c r="AT379" s="2">
        <f>IF(抽出データ!DB379-2&lt;=0,1,2)</f>
        <v>1</v>
      </c>
      <c r="AU379" s="2">
        <f>IF(抽出データ!DD379-2&lt;0,0,抽出データ!DD379-2)</f>
        <v>0</v>
      </c>
      <c r="AV379" s="2">
        <f>IF(抽出データ!DE379-2&lt;0,0,抽出データ!DE379-2)</f>
        <v>0</v>
      </c>
      <c r="AW379" s="2">
        <f>IF(抽出データ!DF379-2&lt;0,0,IF(抽出データ!DF379&gt;3,2,1))</f>
        <v>0</v>
      </c>
      <c r="AX379" s="2">
        <f>IF(抽出データ!DG379-2&lt;=0,1,2)</f>
        <v>1</v>
      </c>
      <c r="AY379" s="8">
        <v>4</v>
      </c>
      <c r="AZ379" s="2">
        <v>1</v>
      </c>
      <c r="BA379" s="2">
        <v>3</v>
      </c>
      <c r="BI379" s="4" t="s">
        <v>445</v>
      </c>
      <c r="BJ379" s="2">
        <v>1</v>
      </c>
      <c r="BK379" s="2">
        <v>100</v>
      </c>
      <c r="BL379" s="2">
        <v>1</v>
      </c>
      <c r="BM379" s="2">
        <v>4000</v>
      </c>
      <c r="BO379" s="2">
        <v>3</v>
      </c>
      <c r="BP379" s="2">
        <v>5</v>
      </c>
      <c r="BQ379" s="2">
        <v>4</v>
      </c>
      <c r="BR379" s="2">
        <v>3</v>
      </c>
      <c r="BS379" s="2">
        <v>3</v>
      </c>
      <c r="BT379" s="2">
        <v>6</v>
      </c>
      <c r="BV379" s="2">
        <f t="shared" si="92"/>
        <v>42</v>
      </c>
      <c r="BW379" s="2">
        <f t="shared" si="93"/>
        <v>25</v>
      </c>
      <c r="BX379" s="2">
        <f t="shared" si="94"/>
        <v>11</v>
      </c>
      <c r="BY379" s="2">
        <f t="shared" si="95"/>
        <v>5</v>
      </c>
      <c r="BZ379" s="2">
        <f t="shared" si="96"/>
        <v>30</v>
      </c>
      <c r="CA379" s="2">
        <f t="shared" si="97"/>
        <v>11</v>
      </c>
      <c r="CB379" s="2">
        <f t="shared" si="98"/>
        <v>4</v>
      </c>
      <c r="CC379" s="2">
        <f t="shared" si="99"/>
        <v>14</v>
      </c>
      <c r="CD379" s="2">
        <f t="shared" si="100"/>
        <v>17</v>
      </c>
      <c r="CE379" s="2">
        <f t="shared" si="101"/>
        <v>17</v>
      </c>
      <c r="CF379" s="2">
        <f t="shared" si="102"/>
        <v>11</v>
      </c>
      <c r="CG379" s="2">
        <f t="shared" si="103"/>
        <v>18</v>
      </c>
      <c r="CH379" s="2">
        <f t="shared" si="107"/>
        <v>2</v>
      </c>
      <c r="CI379" s="2">
        <f t="shared" si="104"/>
        <v>3</v>
      </c>
      <c r="CJ379" s="2">
        <f t="shared" si="105"/>
        <v>15</v>
      </c>
      <c r="CK379" s="2">
        <f>55+IF(抽出データ!BJ379=1,60,0)+IF(抽出データ!BK379=1,25,0)+IF(抽出データ!BM379=1,5,0)+IF(抽出データ!BL379=1,5,0)+IF(抽出データ!BN379=1,5,0)</f>
        <v>55</v>
      </c>
      <c r="CL379" s="2">
        <f>(80+IF(抽出データ!BR379=1,12,0)+IF(SUM(抽出データ!BS379:BV379,抽出データ!CB379)&gt;1,22,IF(SUM(抽出データ!BS379:BV379,抽出データ!CB379)=1,11,0)))</f>
        <v>80</v>
      </c>
      <c r="CM379" s="2">
        <f>80+IF(抽出データ!CH379=1,40,0)+IF(抽出データ!CI379=1,20,0)+IF(抽出データ!CJ379=1,20,0)</f>
        <v>80</v>
      </c>
      <c r="CN379" s="2">
        <f>80+IF(抽出データ!CN379=1,10,0)+IF(抽出データ!CO379=1,5,0)+IF(抽出データ!CP379=1,10,0)+12</f>
        <v>92</v>
      </c>
      <c r="CO379" s="2">
        <f>IF(SUM(抽出データ!CT379:CW379)&gt;0,120,100)</f>
        <v>100</v>
      </c>
      <c r="CQ379" s="2">
        <f t="shared" si="106"/>
        <v>72.2</v>
      </c>
    </row>
    <row r="380" spans="1:95">
      <c r="A380" s="2">
        <v>2004</v>
      </c>
      <c r="B380" s="2">
        <v>430</v>
      </c>
      <c r="C380" s="2">
        <v>7</v>
      </c>
      <c r="D380" s="2">
        <f t="shared" si="90"/>
        <v>61.428571428571431</v>
      </c>
      <c r="E380" s="4" t="s">
        <v>207</v>
      </c>
      <c r="F380" s="2">
        <f>IF(抽出データ!S380-2&lt;0,0,抽出データ!S380-2)</f>
        <v>0</v>
      </c>
      <c r="G380" s="2">
        <f>IF(抽出データ!T380-2&lt;0,0,抽出データ!T380-2)</f>
        <v>1</v>
      </c>
      <c r="H380" s="2">
        <f>IF(抽出データ!U380-2&lt;0,0,抽出データ!U380-2)</f>
        <v>0</v>
      </c>
      <c r="I380" s="2">
        <f>IF(抽出データ!V380-2&lt;0,0,抽出データ!V380-2)</f>
        <v>1</v>
      </c>
      <c r="J380" s="2">
        <f>MIN(2,IF(抽出データ!W380-2&lt;0,0,抽出データ!W380-2))</f>
        <v>0</v>
      </c>
      <c r="K380" s="2">
        <f>IF(抽出データ!X380-2&lt;0,0,抽出データ!X380-2)</f>
        <v>0</v>
      </c>
      <c r="L380" s="2">
        <f>IF(抽出データ!Y380-2&lt;0,0,抽出データ!Y380-2)</f>
        <v>0</v>
      </c>
      <c r="M380" s="2">
        <f>IF(抽出データ!Z380-2&lt;0,0,抽出データ!Z380-2)</f>
        <v>1</v>
      </c>
      <c r="N380" s="2">
        <f>IF(抽出データ!AB380-2&lt;0,0,抽出データ!AB380-2)</f>
        <v>2</v>
      </c>
      <c r="O380" s="2">
        <f>IF(抽出データ!AC380-2&lt;0,0,抽出データ!AC380-2)</f>
        <v>2</v>
      </c>
      <c r="P380" s="2">
        <f>IF(抽出データ!AD380-2&lt;0,0,抽出データ!AD380-2)</f>
        <v>2</v>
      </c>
      <c r="Q380" s="2">
        <f>IF(抽出データ!AE380-2&lt;0,0,抽出データ!AE380-2)</f>
        <v>2</v>
      </c>
      <c r="R380" s="2">
        <f>IF(抽出データ!AF380-2&lt;0,0,抽出データ!AF380-2)</f>
        <v>1</v>
      </c>
      <c r="S380" s="2">
        <f>IF(抽出データ!AG380-2&lt;0,0,抽出データ!AG380-2)</f>
        <v>0</v>
      </c>
      <c r="T380" s="2">
        <f>IF(抽出データ!AH380-2&lt;0,0,抽出データ!AH380-2)</f>
        <v>1</v>
      </c>
      <c r="U380" s="2">
        <f>IF(抽出データ!AI380-2&lt;0,0,抽出データ!AI380-2)</f>
        <v>1</v>
      </c>
      <c r="V380" s="2">
        <f>IF(抽出データ!AJ380-2&lt;0,0,抽出データ!AJ380-2)</f>
        <v>0</v>
      </c>
      <c r="W380" s="2">
        <f>IF(抽出データ!AK380-2&lt;0,0,抽出データ!AK380-2)</f>
        <v>1</v>
      </c>
      <c r="X380" s="2">
        <f>IF(抽出データ!AL380-2&lt;0,0,抽出データ!AL380-2)</f>
        <v>1</v>
      </c>
      <c r="Y380" s="2">
        <f>IF(抽出データ!AM380-2&lt;0,0,抽出データ!AM380-2)</f>
        <v>0</v>
      </c>
      <c r="Z380" s="2">
        <f>IF(抽出データ!AN380-2&lt;0,0,抽出データ!AN380-2)</f>
        <v>0</v>
      </c>
      <c r="AA380" s="2">
        <f>IF(抽出データ!AO380-2&lt;0,0,抽出データ!AO380-2)</f>
        <v>2</v>
      </c>
      <c r="AB380" s="2">
        <f>IF(抽出データ!AP380-2&lt;0,0,抽出データ!AP380-2)</f>
        <v>2</v>
      </c>
      <c r="AC380" s="2">
        <f>IF(抽出データ!AQ380-2&lt;0,0,抽出データ!AQ380-2)</f>
        <v>2</v>
      </c>
      <c r="AD380" s="2">
        <f>IF(抽出データ!AR380-2&lt;=0,1,2)</f>
        <v>1</v>
      </c>
      <c r="AE380" s="2">
        <f>IF(抽出データ!AS380-2&lt;=0,1,2)</f>
        <v>2</v>
      </c>
      <c r="AF380" s="2">
        <f>IF(抽出データ!AT380-2&lt;=0,1,2)</f>
        <v>2</v>
      </c>
      <c r="AG380" s="2">
        <f>IF(抽出データ!AU380-2&lt;=0,1,2)</f>
        <v>2</v>
      </c>
      <c r="AH380" s="2">
        <f>IF(抽出データ!AV380-2&lt;=0,1,2)</f>
        <v>1</v>
      </c>
      <c r="AI380" s="2">
        <f>IF(抽出データ!AW380-2&lt;=0,1,2)</f>
        <v>2</v>
      </c>
      <c r="AJ380" s="2">
        <f>IF(抽出データ!AX380-2&lt;=0,1,2)</f>
        <v>1</v>
      </c>
      <c r="AK380" s="2">
        <f>IF(抽出データ!AY380-2&lt;=0,1,2)</f>
        <v>1</v>
      </c>
      <c r="AL380" s="2">
        <f>IF(抽出データ!AZ380-2&lt;0,0,抽出データ!AZ380-2)</f>
        <v>0</v>
      </c>
      <c r="AM380" s="2">
        <f>IF(抽出データ!BB380-2&lt;0,0,抽出データ!BB380-2)</f>
        <v>1</v>
      </c>
      <c r="AN380" s="2">
        <f>IF(抽出データ!BD380-2&lt;0,0,抽出データ!BD380-2)</f>
        <v>0</v>
      </c>
      <c r="AO380" s="2">
        <f>MIN(2,IF(抽出データ!BE380-2&lt;0,0,抽出データ!BE380-2))</f>
        <v>0</v>
      </c>
      <c r="AP380" s="2">
        <f>IF(抽出データ!BF380-2&lt;0,0,抽出データ!BF380-2)</f>
        <v>0</v>
      </c>
      <c r="AQ380" s="2">
        <f>IF(抽出データ!BG380-2&lt;0,0,抽出データ!BG380-2)</f>
        <v>1</v>
      </c>
      <c r="AR380" s="2">
        <f>IF(抽出データ!BH380-2&lt;0,0,抽出データ!BH380-2)</f>
        <v>0</v>
      </c>
      <c r="AS380" s="2">
        <f t="shared" si="91"/>
        <v>0</v>
      </c>
      <c r="AT380" s="2">
        <f>IF(抽出データ!DB380-2&lt;=0,1,2)</f>
        <v>1</v>
      </c>
      <c r="AU380" s="2">
        <f>IF(抽出データ!DD380-2&lt;0,0,抽出データ!DD380-2)</f>
        <v>1</v>
      </c>
      <c r="AV380" s="2">
        <f>IF(抽出データ!DE380-2&lt;0,0,抽出データ!DE380-2)</f>
        <v>2</v>
      </c>
      <c r="AW380" s="2">
        <f>IF(抽出データ!DF380-2&lt;0,0,IF(抽出データ!DF380&gt;3,2,1))</f>
        <v>1</v>
      </c>
      <c r="AX380" s="2">
        <f>IF(抽出データ!DG380-2&lt;=0,1,2)</f>
        <v>2</v>
      </c>
      <c r="AY380" s="8">
        <v>1</v>
      </c>
      <c r="AZ380" s="2">
        <v>1</v>
      </c>
      <c r="BA380" s="2">
        <v>2</v>
      </c>
      <c r="BB380" s="2">
        <v>1</v>
      </c>
      <c r="BC380" s="2">
        <v>0</v>
      </c>
      <c r="BD380" s="2">
        <v>0</v>
      </c>
      <c r="BE380" s="2">
        <v>0</v>
      </c>
      <c r="BF380" s="2">
        <v>0</v>
      </c>
      <c r="BG380" s="2">
        <v>0</v>
      </c>
      <c r="BH380" s="2">
        <v>0</v>
      </c>
      <c r="BI380" s="4" t="s">
        <v>445</v>
      </c>
      <c r="BJ380" s="2">
        <v>1</v>
      </c>
      <c r="BK380" s="2">
        <v>80</v>
      </c>
      <c r="BL380" s="2">
        <v>3</v>
      </c>
      <c r="BO380" s="2">
        <v>3</v>
      </c>
      <c r="BP380" s="2">
        <v>1</v>
      </c>
      <c r="BQ380" s="2">
        <v>4</v>
      </c>
      <c r="BR380" s="2">
        <v>2</v>
      </c>
      <c r="BS380" s="2">
        <v>4</v>
      </c>
      <c r="BT380" s="2">
        <v>5</v>
      </c>
      <c r="BV380" s="2">
        <f t="shared" si="92"/>
        <v>43</v>
      </c>
      <c r="BW380" s="2">
        <f t="shared" si="93"/>
        <v>17</v>
      </c>
      <c r="BX380" s="2">
        <f t="shared" si="94"/>
        <v>13</v>
      </c>
      <c r="BY380" s="2">
        <f t="shared" si="95"/>
        <v>12</v>
      </c>
      <c r="BZ380" s="2">
        <f t="shared" si="96"/>
        <v>26</v>
      </c>
      <c r="CA380" s="2">
        <f t="shared" si="97"/>
        <v>10</v>
      </c>
      <c r="CB380" s="2">
        <f t="shared" si="98"/>
        <v>10</v>
      </c>
      <c r="CC380" s="2">
        <f t="shared" si="99"/>
        <v>13</v>
      </c>
      <c r="CD380" s="2">
        <f t="shared" si="100"/>
        <v>14</v>
      </c>
      <c r="CE380" s="2">
        <f t="shared" si="101"/>
        <v>17</v>
      </c>
      <c r="CF380" s="2">
        <f t="shared" si="102"/>
        <v>11</v>
      </c>
      <c r="CG380" s="2">
        <f t="shared" si="103"/>
        <v>16</v>
      </c>
      <c r="CH380" s="2">
        <f t="shared" si="107"/>
        <v>6</v>
      </c>
      <c r="CI380" s="2">
        <f t="shared" si="104"/>
        <v>6</v>
      </c>
      <c r="CJ380" s="2">
        <f t="shared" si="105"/>
        <v>14</v>
      </c>
      <c r="CK380" s="2">
        <f>55+IF(抽出データ!BJ380=1,60,0)+IF(抽出データ!BK380=1,25,0)+IF(抽出データ!BM380=1,5,0)+IF(抽出データ!BL380=1,5,0)+IF(抽出データ!BN380=1,5,0)</f>
        <v>65</v>
      </c>
      <c r="CL380" s="2">
        <f>(80+IF(抽出データ!BR380=1,12,0)+IF(SUM(抽出データ!BS380:BV380,抽出データ!CB380)&gt;1,22,IF(SUM(抽出データ!BS380:BV380,抽出データ!CB380)=1,11,0)))</f>
        <v>80</v>
      </c>
      <c r="CM380" s="2">
        <f>80+IF(抽出データ!CH380=1,40,0)+IF(抽出データ!CI380=1,20,0)+IF(抽出データ!CJ380=1,20,0)</f>
        <v>80</v>
      </c>
      <c r="CN380" s="2">
        <f>80+IF(抽出データ!CN380=1,10,0)+IF(抽出データ!CO380=1,5,0)+IF(抽出データ!CP380=1,10,0)+12</f>
        <v>92</v>
      </c>
      <c r="CO380" s="2">
        <f>IF(SUM(抽出データ!CT380:CW380)&gt;0,120,100)</f>
        <v>100</v>
      </c>
      <c r="CQ380" s="2">
        <f t="shared" si="106"/>
        <v>76.2</v>
      </c>
    </row>
    <row r="381" spans="1:95">
      <c r="A381" s="2">
        <v>2000</v>
      </c>
      <c r="B381" s="2">
        <v>2376</v>
      </c>
      <c r="C381" s="2">
        <v>3</v>
      </c>
      <c r="D381" s="2">
        <f t="shared" si="90"/>
        <v>792</v>
      </c>
      <c r="E381" s="4" t="s">
        <v>314</v>
      </c>
      <c r="F381" s="2">
        <f>IF(抽出データ!S381-2&lt;0,0,抽出データ!S381-2)</f>
        <v>2</v>
      </c>
      <c r="G381" s="2">
        <f>IF(抽出データ!T381-2&lt;0,0,抽出データ!T381-2)</f>
        <v>1</v>
      </c>
      <c r="H381" s="2">
        <f>IF(抽出データ!U381-2&lt;0,0,抽出データ!U381-2)</f>
        <v>1</v>
      </c>
      <c r="I381" s="2">
        <f>IF(抽出データ!V381-2&lt;0,0,抽出データ!V381-2)</f>
        <v>0</v>
      </c>
      <c r="J381" s="2">
        <f>MIN(2,IF(抽出データ!W381-2&lt;0,0,抽出データ!W381-2))</f>
        <v>1</v>
      </c>
      <c r="K381" s="2">
        <f>IF(抽出データ!X381-2&lt;0,0,抽出データ!X381-2)</f>
        <v>0</v>
      </c>
      <c r="L381" s="2">
        <f>IF(抽出データ!Y381-2&lt;0,0,抽出データ!Y381-2)</f>
        <v>0</v>
      </c>
      <c r="M381" s="2">
        <f>IF(抽出データ!Z381-2&lt;0,0,抽出データ!Z381-2)</f>
        <v>1</v>
      </c>
      <c r="N381" s="2">
        <f>IF(抽出データ!AB381-2&lt;0,0,抽出データ!AB381-2)</f>
        <v>2</v>
      </c>
      <c r="O381" s="2">
        <f>IF(抽出データ!AC381-2&lt;0,0,抽出データ!AC381-2)</f>
        <v>1</v>
      </c>
      <c r="P381" s="2">
        <f>IF(抽出データ!AD381-2&lt;0,0,抽出データ!AD381-2)</f>
        <v>0</v>
      </c>
      <c r="Q381" s="2">
        <f>IF(抽出データ!AE381-2&lt;0,0,抽出データ!AE381-2)</f>
        <v>0</v>
      </c>
      <c r="R381" s="2">
        <f>IF(抽出データ!AF381-2&lt;0,0,抽出データ!AF381-2)</f>
        <v>1</v>
      </c>
      <c r="S381" s="2">
        <f>IF(抽出データ!AG381-2&lt;0,0,抽出データ!AG381-2)</f>
        <v>1</v>
      </c>
      <c r="T381" s="2">
        <f>IF(抽出データ!AH381-2&lt;0,0,抽出データ!AH381-2)</f>
        <v>1</v>
      </c>
      <c r="U381" s="2">
        <f>IF(抽出データ!AI381-2&lt;0,0,抽出データ!AI381-2)</f>
        <v>1</v>
      </c>
      <c r="V381" s="2">
        <f>IF(抽出データ!AJ381-2&lt;0,0,抽出データ!AJ381-2)</f>
        <v>1</v>
      </c>
      <c r="W381" s="2">
        <f>IF(抽出データ!AK381-2&lt;0,0,抽出データ!AK381-2)</f>
        <v>1</v>
      </c>
      <c r="X381" s="2">
        <f>IF(抽出データ!AL381-2&lt;0,0,抽出データ!AL381-2)</f>
        <v>1</v>
      </c>
      <c r="Y381" s="2">
        <f>IF(抽出データ!AM381-2&lt;0,0,抽出データ!AM381-2)</f>
        <v>1</v>
      </c>
      <c r="Z381" s="2">
        <f>IF(抽出データ!AN381-2&lt;0,0,抽出データ!AN381-2)</f>
        <v>1</v>
      </c>
      <c r="AA381" s="2">
        <f>IF(抽出データ!AO381-2&lt;0,0,抽出データ!AO381-2)</f>
        <v>1</v>
      </c>
      <c r="AB381" s="2">
        <f>IF(抽出データ!AP381-2&lt;0,0,抽出データ!AP381-2)</f>
        <v>1</v>
      </c>
      <c r="AC381" s="2">
        <f>IF(抽出データ!AQ381-2&lt;0,0,抽出データ!AQ381-2)</f>
        <v>1</v>
      </c>
      <c r="AD381" s="2">
        <f>IF(抽出データ!AR381-2&lt;=0,1,2)</f>
        <v>2</v>
      </c>
      <c r="AE381" s="2">
        <f>IF(抽出データ!AS381-2&lt;=0,1,2)</f>
        <v>2</v>
      </c>
      <c r="AF381" s="2">
        <f>IF(抽出データ!AT381-2&lt;=0,1,2)</f>
        <v>2</v>
      </c>
      <c r="AG381" s="2">
        <f>IF(抽出データ!AU381-2&lt;=0,1,2)</f>
        <v>1</v>
      </c>
      <c r="AH381" s="2">
        <f>IF(抽出データ!AV381-2&lt;=0,1,2)</f>
        <v>2</v>
      </c>
      <c r="AI381" s="2">
        <f>IF(抽出データ!AW381-2&lt;=0,1,2)</f>
        <v>2</v>
      </c>
      <c r="AJ381" s="2">
        <f>IF(抽出データ!AX381-2&lt;=0,1,2)</f>
        <v>2</v>
      </c>
      <c r="AK381" s="2">
        <f>IF(抽出データ!AY381-2&lt;=0,1,2)</f>
        <v>2</v>
      </c>
      <c r="AL381" s="2">
        <f>IF(抽出データ!AZ381-2&lt;0,0,抽出データ!AZ381-2)</f>
        <v>0</v>
      </c>
      <c r="AM381" s="2">
        <f>IF(抽出データ!BB381-2&lt;0,0,抽出データ!BB381-2)</f>
        <v>1</v>
      </c>
      <c r="AN381" s="2">
        <f>IF(抽出データ!BD381-2&lt;0,0,抽出データ!BD381-2)</f>
        <v>1</v>
      </c>
      <c r="AO381" s="2">
        <f>MIN(2,IF(抽出データ!BE381-2&lt;0,0,抽出データ!BE381-2))</f>
        <v>2</v>
      </c>
      <c r="AP381" s="2">
        <f>IF(抽出データ!BF381-2&lt;0,0,抽出データ!BF381-2)</f>
        <v>1</v>
      </c>
      <c r="AQ381" s="2">
        <f>IF(抽出データ!BG381-2&lt;0,0,抽出データ!BG381-2)</f>
        <v>0</v>
      </c>
      <c r="AR381" s="2">
        <f>IF(抽出データ!BH381-2&lt;0,0,抽出データ!BH381-2)</f>
        <v>1</v>
      </c>
      <c r="AS381" s="2">
        <f t="shared" si="91"/>
        <v>0</v>
      </c>
      <c r="AT381" s="2">
        <f>IF(抽出データ!DB381-2&lt;=0,1,2)</f>
        <v>2</v>
      </c>
      <c r="AU381" s="2">
        <f>IF(抽出データ!DD381-2&lt;0,0,抽出データ!DD381-2)</f>
        <v>2</v>
      </c>
      <c r="AV381" s="2">
        <f>IF(抽出データ!DE381-2&lt;0,0,抽出データ!DE381-2)</f>
        <v>1</v>
      </c>
      <c r="AW381" s="2">
        <f>IF(抽出データ!DF381-2&lt;0,0,IF(抽出データ!DF381&gt;3,2,1))</f>
        <v>2</v>
      </c>
      <c r="AX381" s="2">
        <f>IF(抽出データ!DG381-2&lt;=0,1,2)</f>
        <v>2</v>
      </c>
      <c r="AY381" s="8">
        <v>2</v>
      </c>
      <c r="AZ381" s="2">
        <v>3</v>
      </c>
      <c r="BA381" s="2">
        <v>3</v>
      </c>
      <c r="BI381" s="4" t="s">
        <v>445</v>
      </c>
      <c r="BJ381" s="2">
        <v>1</v>
      </c>
      <c r="BK381" s="2">
        <v>65</v>
      </c>
      <c r="BL381" s="2">
        <v>1</v>
      </c>
      <c r="BM381" s="2">
        <v>8000</v>
      </c>
      <c r="BO381" s="2">
        <v>2</v>
      </c>
      <c r="BP381" s="2">
        <v>3</v>
      </c>
      <c r="BQ381" s="2">
        <v>4</v>
      </c>
      <c r="BR381" s="2">
        <v>3</v>
      </c>
      <c r="BS381" s="2">
        <v>3</v>
      </c>
      <c r="BT381" s="2">
        <v>4</v>
      </c>
      <c r="BV381" s="2">
        <f t="shared" si="92"/>
        <v>51</v>
      </c>
      <c r="BW381" s="2">
        <f t="shared" si="93"/>
        <v>20</v>
      </c>
      <c r="BX381" s="2">
        <f t="shared" si="94"/>
        <v>11</v>
      </c>
      <c r="BY381" s="2">
        <f t="shared" si="95"/>
        <v>19</v>
      </c>
      <c r="BZ381" s="2">
        <f t="shared" si="96"/>
        <v>25</v>
      </c>
      <c r="CA381" s="2">
        <f t="shared" si="97"/>
        <v>14</v>
      </c>
      <c r="CB381" s="2">
        <f t="shared" si="98"/>
        <v>12</v>
      </c>
      <c r="CC381" s="2">
        <f t="shared" si="99"/>
        <v>10</v>
      </c>
      <c r="CD381" s="2">
        <f t="shared" si="100"/>
        <v>21</v>
      </c>
      <c r="CE381" s="2">
        <f t="shared" si="101"/>
        <v>15</v>
      </c>
      <c r="CF381" s="2">
        <f t="shared" si="102"/>
        <v>11</v>
      </c>
      <c r="CG381" s="2">
        <f t="shared" si="103"/>
        <v>15</v>
      </c>
      <c r="CH381" s="2">
        <f t="shared" si="107"/>
        <v>7</v>
      </c>
      <c r="CI381" s="2">
        <f t="shared" si="104"/>
        <v>10</v>
      </c>
      <c r="CJ381" s="2">
        <f t="shared" si="105"/>
        <v>17</v>
      </c>
      <c r="CK381" s="2">
        <f>55+IF(抽出データ!BJ381=1,60,0)+IF(抽出データ!BK381=1,25,0)+IF(抽出データ!BM381=1,5,0)+IF(抽出データ!BL381=1,5,0)+IF(抽出データ!BN381=1,5,0)</f>
        <v>60</v>
      </c>
      <c r="CL381" s="2">
        <f>(80+IF(抽出データ!BR381=1,12,0)+IF(SUM(抽出データ!BS381:BV381,抽出データ!CB381)&gt;1,22,IF(SUM(抽出データ!BS381:BV381,抽出データ!CB381)=1,11,0)))</f>
        <v>102</v>
      </c>
      <c r="CM381" s="2">
        <f>80+IF(抽出データ!CH381=1,40,0)+IF(抽出データ!CI381=1,20,0)+IF(抽出データ!CJ381=1,20,0)</f>
        <v>100</v>
      </c>
      <c r="CN381" s="2">
        <f>80+IF(抽出データ!CN381=1,10,0)+IF(抽出データ!CO381=1,5,0)+IF(抽出データ!CP381=1,10,0)+12</f>
        <v>92</v>
      </c>
      <c r="CO381" s="2">
        <f>IF(SUM(抽出データ!CT381:CW381)&gt;0,120,100)</f>
        <v>120</v>
      </c>
      <c r="CQ381" s="2">
        <f t="shared" si="106"/>
        <v>84.8</v>
      </c>
    </row>
    <row r="382" spans="1:95">
      <c r="A382" s="2">
        <v>1982</v>
      </c>
      <c r="B382" s="2">
        <v>200</v>
      </c>
      <c r="C382" s="2">
        <v>2</v>
      </c>
      <c r="D382" s="2">
        <f t="shared" si="90"/>
        <v>100</v>
      </c>
      <c r="E382" s="4" t="s">
        <v>292</v>
      </c>
      <c r="F382" s="2">
        <f>IF(抽出データ!S382-2&lt;0,0,抽出データ!S382-2)</f>
        <v>1</v>
      </c>
      <c r="G382" s="2">
        <f>IF(抽出データ!T382-2&lt;0,0,抽出データ!T382-2)</f>
        <v>0</v>
      </c>
      <c r="H382" s="2">
        <f>IF(抽出データ!U382-2&lt;0,0,抽出データ!U382-2)</f>
        <v>1</v>
      </c>
      <c r="I382" s="2">
        <f>IF(抽出データ!V382-2&lt;0,0,抽出データ!V382-2)</f>
        <v>0</v>
      </c>
      <c r="J382" s="2">
        <f>MIN(2,IF(抽出データ!W382-2&lt;0,0,抽出データ!W382-2))</f>
        <v>1</v>
      </c>
      <c r="K382" s="2">
        <f>IF(抽出データ!X382-2&lt;0,0,抽出データ!X382-2)</f>
        <v>1</v>
      </c>
      <c r="L382" s="2">
        <f>IF(抽出データ!Y382-2&lt;0,0,抽出データ!Y382-2)</f>
        <v>0</v>
      </c>
      <c r="M382" s="2">
        <f>IF(抽出データ!Z382-2&lt;0,0,抽出データ!Z382-2)</f>
        <v>0</v>
      </c>
      <c r="N382" s="2">
        <f>IF(抽出データ!AB382-2&lt;0,0,抽出データ!AB382-2)</f>
        <v>0</v>
      </c>
      <c r="O382" s="2">
        <f>IF(抽出データ!AC382-2&lt;0,0,抽出データ!AC382-2)</f>
        <v>1</v>
      </c>
      <c r="P382" s="2">
        <f>IF(抽出データ!AD382-2&lt;0,0,抽出データ!AD382-2)</f>
        <v>1</v>
      </c>
      <c r="Q382" s="2">
        <f>IF(抽出データ!AE382-2&lt;0,0,抽出データ!AE382-2)</f>
        <v>1</v>
      </c>
      <c r="R382" s="2">
        <f>IF(抽出データ!AF382-2&lt;0,0,抽出データ!AF382-2)</f>
        <v>0</v>
      </c>
      <c r="S382" s="2">
        <f>IF(抽出データ!AG382-2&lt;0,0,抽出データ!AG382-2)</f>
        <v>1</v>
      </c>
      <c r="T382" s="2">
        <f>IF(抽出データ!AH382-2&lt;0,0,抽出データ!AH382-2)</f>
        <v>0</v>
      </c>
      <c r="U382" s="2">
        <f>IF(抽出データ!AI382-2&lt;0,0,抽出データ!AI382-2)</f>
        <v>0</v>
      </c>
      <c r="V382" s="2">
        <f>IF(抽出データ!AJ382-2&lt;0,0,抽出データ!AJ382-2)</f>
        <v>1</v>
      </c>
      <c r="W382" s="2">
        <f>IF(抽出データ!AK382-2&lt;0,0,抽出データ!AK382-2)</f>
        <v>1</v>
      </c>
      <c r="X382" s="2">
        <f>IF(抽出データ!AL382-2&lt;0,0,抽出データ!AL382-2)</f>
        <v>1</v>
      </c>
      <c r="Y382" s="2">
        <f>IF(抽出データ!AM382-2&lt;0,0,抽出データ!AM382-2)</f>
        <v>1</v>
      </c>
      <c r="Z382" s="2">
        <f>IF(抽出データ!AN382-2&lt;0,0,抽出データ!AN382-2)</f>
        <v>1</v>
      </c>
      <c r="AA382" s="2">
        <f>IF(抽出データ!AO382-2&lt;0,0,抽出データ!AO382-2)</f>
        <v>1</v>
      </c>
      <c r="AB382" s="2">
        <f>IF(抽出データ!AP382-2&lt;0,0,抽出データ!AP382-2)</f>
        <v>1</v>
      </c>
      <c r="AC382" s="2">
        <f>IF(抽出データ!AQ382-2&lt;0,0,抽出データ!AQ382-2)</f>
        <v>1</v>
      </c>
      <c r="AD382" s="2">
        <f>IF(抽出データ!AR382-2&lt;=0,1,2)</f>
        <v>2</v>
      </c>
      <c r="AE382" s="2">
        <f>IF(抽出データ!AS382-2&lt;=0,1,2)</f>
        <v>2</v>
      </c>
      <c r="AF382" s="2">
        <f>IF(抽出データ!AT382-2&lt;=0,1,2)</f>
        <v>2</v>
      </c>
      <c r="AG382" s="2">
        <f>IF(抽出データ!AU382-2&lt;=0,1,2)</f>
        <v>1</v>
      </c>
      <c r="AH382" s="2">
        <f>IF(抽出データ!AV382-2&lt;=0,1,2)</f>
        <v>1</v>
      </c>
      <c r="AI382" s="2">
        <f>IF(抽出データ!AW382-2&lt;=0,1,2)</f>
        <v>1</v>
      </c>
      <c r="AJ382" s="2">
        <f>IF(抽出データ!AX382-2&lt;=0,1,2)</f>
        <v>2</v>
      </c>
      <c r="AK382" s="2">
        <f>IF(抽出データ!AY382-2&lt;=0,1,2)</f>
        <v>2</v>
      </c>
      <c r="AL382" s="2">
        <f>IF(抽出データ!AZ382-2&lt;0,0,抽出データ!AZ382-2)</f>
        <v>0</v>
      </c>
      <c r="AM382" s="2">
        <f>IF(抽出データ!BB382-2&lt;0,0,抽出データ!BB382-2)</f>
        <v>1</v>
      </c>
      <c r="AN382" s="2">
        <f>IF(抽出データ!BD382-2&lt;0,0,抽出データ!BD382-2)</f>
        <v>1</v>
      </c>
      <c r="AO382" s="2">
        <f>MIN(2,IF(抽出データ!BE382-2&lt;0,0,抽出データ!BE382-2))</f>
        <v>2</v>
      </c>
      <c r="AP382" s="2">
        <f>IF(抽出データ!BF382-2&lt;0,0,抽出データ!BF382-2)</f>
        <v>0</v>
      </c>
      <c r="AQ382" s="2">
        <f>IF(抽出データ!BG382-2&lt;0,0,抽出データ!BG382-2)</f>
        <v>1</v>
      </c>
      <c r="AR382" s="2">
        <f>IF(抽出データ!BH382-2&lt;0,0,抽出データ!BH382-2)</f>
        <v>0</v>
      </c>
      <c r="AS382" s="2">
        <f t="shared" si="91"/>
        <v>0</v>
      </c>
      <c r="AT382" s="2">
        <f>IF(抽出データ!DB382-2&lt;=0,1,2)</f>
        <v>1</v>
      </c>
      <c r="AU382" s="2">
        <f>IF(抽出データ!DD382-2&lt;0,0,抽出データ!DD382-2)</f>
        <v>1</v>
      </c>
      <c r="AV382" s="2">
        <f>IF(抽出データ!DE382-2&lt;0,0,抽出データ!DE382-2)</f>
        <v>1</v>
      </c>
      <c r="AW382" s="2">
        <f>IF(抽出データ!DF382-2&lt;0,0,IF(抽出データ!DF382&gt;3,2,1))</f>
        <v>1</v>
      </c>
      <c r="AX382" s="2">
        <f>IF(抽出データ!DG382-2&lt;=0,1,2)</f>
        <v>2</v>
      </c>
      <c r="AY382" s="8">
        <v>4</v>
      </c>
      <c r="AZ382" s="2">
        <v>2</v>
      </c>
      <c r="BA382" s="2">
        <v>3</v>
      </c>
      <c r="BI382" s="4" t="s">
        <v>445</v>
      </c>
      <c r="BJ382" s="2">
        <v>2</v>
      </c>
      <c r="BL382" s="2">
        <v>3</v>
      </c>
      <c r="BO382" s="2">
        <v>2</v>
      </c>
      <c r="BP382" s="2">
        <v>6</v>
      </c>
      <c r="BQ382" s="2">
        <v>3</v>
      </c>
      <c r="BR382" s="2">
        <v>5</v>
      </c>
      <c r="BS382" s="2">
        <v>3</v>
      </c>
      <c r="BT382" s="2">
        <v>3</v>
      </c>
      <c r="BV382" s="2">
        <f t="shared" si="92"/>
        <v>40</v>
      </c>
      <c r="BW382" s="2">
        <f t="shared" si="93"/>
        <v>14</v>
      </c>
      <c r="BX382" s="2">
        <f t="shared" si="94"/>
        <v>10</v>
      </c>
      <c r="BY382" s="2">
        <f t="shared" si="95"/>
        <v>15</v>
      </c>
      <c r="BZ382" s="2">
        <f t="shared" si="96"/>
        <v>24</v>
      </c>
      <c r="CA382" s="2">
        <f t="shared" si="97"/>
        <v>8</v>
      </c>
      <c r="CB382" s="2">
        <f t="shared" si="98"/>
        <v>9</v>
      </c>
      <c r="CC382" s="2">
        <f t="shared" si="99"/>
        <v>6</v>
      </c>
      <c r="CD382" s="2">
        <f t="shared" si="100"/>
        <v>18</v>
      </c>
      <c r="CE382" s="2">
        <f t="shared" si="101"/>
        <v>12</v>
      </c>
      <c r="CF382" s="2">
        <f t="shared" si="102"/>
        <v>8</v>
      </c>
      <c r="CG382" s="2">
        <f t="shared" si="103"/>
        <v>13</v>
      </c>
      <c r="CH382" s="2">
        <f t="shared" si="107"/>
        <v>5</v>
      </c>
      <c r="CI382" s="2">
        <f t="shared" si="104"/>
        <v>8</v>
      </c>
      <c r="CJ382" s="2">
        <f t="shared" si="105"/>
        <v>12</v>
      </c>
      <c r="CK382" s="2">
        <f>55+IF(抽出データ!BJ382=1,60,0)+IF(抽出データ!BK382=1,25,0)+IF(抽出データ!BM382=1,5,0)+IF(抽出データ!BL382=1,5,0)+IF(抽出データ!BN382=1,5,0)</f>
        <v>65</v>
      </c>
      <c r="CL382" s="2">
        <f>(80+IF(抽出データ!BR382=1,12,0)+IF(SUM(抽出データ!BS382:BV382,抽出データ!CB382)&gt;1,22,IF(SUM(抽出データ!BS382:BV382,抽出データ!CB382)=1,11,0)))</f>
        <v>102</v>
      </c>
      <c r="CM382" s="2">
        <f>80+IF(抽出データ!CH382=1,40,0)+IF(抽出データ!CI382=1,20,0)+IF(抽出データ!CJ382=1,20,0)</f>
        <v>120</v>
      </c>
      <c r="CN382" s="2">
        <f>80+IF(抽出データ!CN382=1,10,0)+IF(抽出データ!CO382=1,5,0)+IF(抽出データ!CP382=1,10,0)+12</f>
        <v>97</v>
      </c>
      <c r="CO382" s="2">
        <f>IF(SUM(抽出データ!CT382:CW382)&gt;0,120,100)</f>
        <v>120</v>
      </c>
      <c r="CQ382" s="2">
        <f t="shared" si="106"/>
        <v>90.3</v>
      </c>
    </row>
    <row r="383" spans="1:95">
      <c r="A383" s="2">
        <v>1992</v>
      </c>
      <c r="B383" s="2">
        <v>1500</v>
      </c>
      <c r="C383" s="2">
        <v>3</v>
      </c>
      <c r="D383" s="2">
        <f t="shared" si="90"/>
        <v>500</v>
      </c>
      <c r="E383" s="4" t="s">
        <v>315</v>
      </c>
      <c r="F383" s="2">
        <f>IF(抽出データ!S383-2&lt;0,0,抽出データ!S383-2)</f>
        <v>2</v>
      </c>
      <c r="G383" s="2">
        <f>IF(抽出データ!T383-2&lt;0,0,抽出データ!T383-2)</f>
        <v>1</v>
      </c>
      <c r="H383" s="2">
        <f>IF(抽出データ!U383-2&lt;0,0,抽出データ!U383-2)</f>
        <v>1</v>
      </c>
      <c r="I383" s="2">
        <f>IF(抽出データ!V383-2&lt;0,0,抽出データ!V383-2)</f>
        <v>0</v>
      </c>
      <c r="J383" s="2">
        <f>MIN(2,IF(抽出データ!W383-2&lt;0,0,抽出データ!W383-2))</f>
        <v>1</v>
      </c>
      <c r="K383" s="2">
        <f>IF(抽出データ!X383-2&lt;0,0,抽出データ!X383-2)</f>
        <v>0</v>
      </c>
      <c r="L383" s="2">
        <f>IF(抽出データ!Y383-2&lt;0,0,抽出データ!Y383-2)</f>
        <v>0</v>
      </c>
      <c r="M383" s="2">
        <f>IF(抽出データ!Z383-2&lt;0,0,抽出データ!Z383-2)</f>
        <v>1</v>
      </c>
      <c r="N383" s="2">
        <f>IF(抽出データ!AB383-2&lt;0,0,抽出データ!AB383-2)</f>
        <v>1</v>
      </c>
      <c r="O383" s="2">
        <f>IF(抽出データ!AC383-2&lt;0,0,抽出データ!AC383-2)</f>
        <v>2</v>
      </c>
      <c r="P383" s="2">
        <f>IF(抽出データ!AD383-2&lt;0,0,抽出データ!AD383-2)</f>
        <v>1</v>
      </c>
      <c r="Q383" s="2">
        <f>IF(抽出データ!AE383-2&lt;0,0,抽出データ!AE383-2)</f>
        <v>1</v>
      </c>
      <c r="R383" s="2">
        <f>IF(抽出データ!AF383-2&lt;0,0,抽出データ!AF383-2)</f>
        <v>1</v>
      </c>
      <c r="S383" s="2">
        <f>IF(抽出データ!AG383-2&lt;0,0,抽出データ!AG383-2)</f>
        <v>1</v>
      </c>
      <c r="T383" s="2">
        <f>IF(抽出データ!AH383-2&lt;0,0,抽出データ!AH383-2)</f>
        <v>1</v>
      </c>
      <c r="U383" s="2">
        <f>IF(抽出データ!AI383-2&lt;0,0,抽出データ!AI383-2)</f>
        <v>1</v>
      </c>
      <c r="V383" s="2">
        <f>IF(抽出データ!AJ383-2&lt;0,0,抽出データ!AJ383-2)</f>
        <v>1</v>
      </c>
      <c r="W383" s="2">
        <f>IF(抽出データ!AK383-2&lt;0,0,抽出データ!AK383-2)</f>
        <v>1</v>
      </c>
      <c r="X383" s="2">
        <f>IF(抽出データ!AL383-2&lt;0,0,抽出データ!AL383-2)</f>
        <v>1</v>
      </c>
      <c r="Y383" s="2">
        <f>IF(抽出データ!AM383-2&lt;0,0,抽出データ!AM383-2)</f>
        <v>1</v>
      </c>
      <c r="Z383" s="2">
        <f>IF(抽出データ!AN383-2&lt;0,0,抽出データ!AN383-2)</f>
        <v>1</v>
      </c>
      <c r="AA383" s="2">
        <f>IF(抽出データ!AO383-2&lt;0,0,抽出データ!AO383-2)</f>
        <v>1</v>
      </c>
      <c r="AB383" s="2">
        <f>IF(抽出データ!AP383-2&lt;0,0,抽出データ!AP383-2)</f>
        <v>1</v>
      </c>
      <c r="AC383" s="2">
        <f>IF(抽出データ!AQ383-2&lt;0,0,抽出データ!AQ383-2)</f>
        <v>1</v>
      </c>
      <c r="AD383" s="2">
        <f>IF(抽出データ!AR383-2&lt;=0,1,2)</f>
        <v>2</v>
      </c>
      <c r="AE383" s="2">
        <f>IF(抽出データ!AS383-2&lt;=0,1,2)</f>
        <v>1</v>
      </c>
      <c r="AF383" s="2">
        <f>IF(抽出データ!AT383-2&lt;=0,1,2)</f>
        <v>1</v>
      </c>
      <c r="AG383" s="2">
        <f>IF(抽出データ!AU383-2&lt;=0,1,2)</f>
        <v>1</v>
      </c>
      <c r="AH383" s="2">
        <f>IF(抽出データ!AV383-2&lt;=0,1,2)</f>
        <v>2</v>
      </c>
      <c r="AI383" s="2">
        <f>IF(抽出データ!AW383-2&lt;=0,1,2)</f>
        <v>1</v>
      </c>
      <c r="AJ383" s="2">
        <f>IF(抽出データ!AX383-2&lt;=0,1,2)</f>
        <v>1</v>
      </c>
      <c r="AK383" s="2">
        <f>IF(抽出データ!AY383-2&lt;=0,1,2)</f>
        <v>1</v>
      </c>
      <c r="AL383" s="2">
        <f>IF(抽出データ!AZ383-2&lt;0,0,抽出データ!AZ383-2)</f>
        <v>0</v>
      </c>
      <c r="AM383" s="2">
        <f>IF(抽出データ!BB383-2&lt;0,0,抽出データ!BB383-2)</f>
        <v>0</v>
      </c>
      <c r="AN383" s="2">
        <f>IF(抽出データ!BD383-2&lt;0,0,抽出データ!BD383-2)</f>
        <v>0</v>
      </c>
      <c r="AO383" s="2">
        <f>MIN(2,IF(抽出データ!BE383-2&lt;0,0,抽出データ!BE383-2))</f>
        <v>1</v>
      </c>
      <c r="AP383" s="2">
        <f>IF(抽出データ!BF383-2&lt;0,0,抽出データ!BF383-2)</f>
        <v>0</v>
      </c>
      <c r="AQ383" s="2">
        <f>IF(抽出データ!BG383-2&lt;0,0,抽出データ!BG383-2)</f>
        <v>1</v>
      </c>
      <c r="AR383" s="2">
        <f>IF(抽出データ!BH383-2&lt;0,0,抽出データ!BH383-2)</f>
        <v>1</v>
      </c>
      <c r="AS383" s="2">
        <f t="shared" si="91"/>
        <v>0</v>
      </c>
      <c r="AT383" s="2">
        <f>IF(抽出データ!DB383-2&lt;=0,1,2)</f>
        <v>1</v>
      </c>
      <c r="AU383" s="2">
        <f>IF(抽出データ!DD383-2&lt;0,0,抽出データ!DD383-2)</f>
        <v>0</v>
      </c>
      <c r="AV383" s="2">
        <f>IF(抽出データ!DE383-2&lt;0,0,抽出データ!DE383-2)</f>
        <v>1</v>
      </c>
      <c r="AW383" s="2">
        <f>IF(抽出データ!DF383-2&lt;0,0,IF(抽出データ!DF383&gt;3,2,1))</f>
        <v>1</v>
      </c>
      <c r="AX383" s="2">
        <f>IF(抽出データ!DG383-2&lt;=0,1,2)</f>
        <v>2</v>
      </c>
      <c r="AY383" s="8">
        <v>3</v>
      </c>
      <c r="AZ383" s="2">
        <v>2</v>
      </c>
      <c r="BA383" s="2">
        <v>2</v>
      </c>
      <c r="BB383" s="2">
        <v>0</v>
      </c>
      <c r="BC383" s="2">
        <v>1</v>
      </c>
      <c r="BD383" s="2">
        <v>1</v>
      </c>
      <c r="BE383" s="2">
        <v>0</v>
      </c>
      <c r="BF383" s="2">
        <v>0</v>
      </c>
      <c r="BG383" s="2">
        <v>0</v>
      </c>
      <c r="BH383" s="2">
        <v>0</v>
      </c>
      <c r="BI383" s="4" t="s">
        <v>445</v>
      </c>
      <c r="BJ383" s="2">
        <v>1</v>
      </c>
      <c r="BK383" s="2">
        <v>80</v>
      </c>
      <c r="BL383" s="2">
        <v>1</v>
      </c>
      <c r="BM383" s="2">
        <v>5000</v>
      </c>
      <c r="BO383" s="2">
        <v>2</v>
      </c>
      <c r="BP383" s="2">
        <v>3</v>
      </c>
      <c r="BQ383" s="2">
        <v>5</v>
      </c>
      <c r="BR383" s="2">
        <v>4</v>
      </c>
      <c r="BS383" s="2">
        <v>3</v>
      </c>
      <c r="BT383" s="2">
        <v>4</v>
      </c>
      <c r="BV383" s="2">
        <f t="shared" si="92"/>
        <v>41</v>
      </c>
      <c r="BW383" s="2">
        <f t="shared" si="93"/>
        <v>22</v>
      </c>
      <c r="BX383" s="2">
        <f t="shared" si="94"/>
        <v>8</v>
      </c>
      <c r="BY383" s="2">
        <f t="shared" si="95"/>
        <v>9</v>
      </c>
      <c r="BZ383" s="2">
        <f t="shared" si="96"/>
        <v>24</v>
      </c>
      <c r="CA383" s="2">
        <f t="shared" si="97"/>
        <v>11</v>
      </c>
      <c r="CB383" s="2">
        <f t="shared" si="98"/>
        <v>6</v>
      </c>
      <c r="CC383" s="2">
        <f t="shared" si="99"/>
        <v>12</v>
      </c>
      <c r="CD383" s="2">
        <f t="shared" si="100"/>
        <v>16</v>
      </c>
      <c r="CE383" s="2">
        <f t="shared" si="101"/>
        <v>12</v>
      </c>
      <c r="CF383" s="2">
        <f t="shared" si="102"/>
        <v>10</v>
      </c>
      <c r="CG383" s="2">
        <f t="shared" si="103"/>
        <v>15</v>
      </c>
      <c r="CH383" s="2">
        <f t="shared" si="107"/>
        <v>5</v>
      </c>
      <c r="CI383" s="2">
        <f t="shared" si="104"/>
        <v>5</v>
      </c>
      <c r="CJ383" s="2">
        <f t="shared" si="105"/>
        <v>14</v>
      </c>
      <c r="CK383" s="2">
        <f>55+IF(抽出データ!BJ383=1,60,0)+IF(抽出データ!BK383=1,25,0)+IF(抽出データ!BM383=1,5,0)+IF(抽出データ!BL383=1,5,0)+IF(抽出データ!BN383=1,5,0)</f>
        <v>85</v>
      </c>
      <c r="CL383" s="2">
        <f>(80+IF(抽出データ!BR383=1,12,0)+IF(SUM(抽出データ!BS383:BV383,抽出データ!CB383)&gt;1,22,IF(SUM(抽出データ!BS383:BV383,抽出データ!CB383)=1,11,0)))</f>
        <v>91</v>
      </c>
      <c r="CM383" s="2">
        <f>80+IF(抽出データ!CH383=1,40,0)+IF(抽出データ!CI383=1,20,0)+IF(抽出データ!CJ383=1,20,0)</f>
        <v>100</v>
      </c>
      <c r="CN383" s="2">
        <f>80+IF(抽出データ!CN383=1,10,0)+IF(抽出データ!CO383=1,5,0)+IF(抽出データ!CP383=1,10,0)+12</f>
        <v>97</v>
      </c>
      <c r="CO383" s="2">
        <f>IF(SUM(抽出データ!CT383:CW383)&gt;0,120,100)</f>
        <v>120</v>
      </c>
      <c r="CQ383" s="2">
        <f t="shared" si="106"/>
        <v>92</v>
      </c>
    </row>
    <row r="384" spans="1:95">
      <c r="A384" s="2">
        <v>1990</v>
      </c>
      <c r="B384" s="2">
        <v>800</v>
      </c>
      <c r="C384" s="2">
        <v>6</v>
      </c>
      <c r="D384" s="2">
        <f t="shared" si="90"/>
        <v>133.33333333333334</v>
      </c>
      <c r="E384" s="4" t="s">
        <v>316</v>
      </c>
      <c r="F384" s="2">
        <f>IF(抽出データ!S384-2&lt;0,0,抽出データ!S384-2)</f>
        <v>2</v>
      </c>
      <c r="G384" s="2">
        <f>IF(抽出データ!T384-2&lt;0,0,抽出データ!T384-2)</f>
        <v>0</v>
      </c>
      <c r="H384" s="2">
        <f>IF(抽出データ!U384-2&lt;0,0,抽出データ!U384-2)</f>
        <v>0</v>
      </c>
      <c r="I384" s="2">
        <f>IF(抽出データ!V384-2&lt;0,0,抽出データ!V384-2)</f>
        <v>0</v>
      </c>
      <c r="J384" s="2">
        <f>MIN(2,IF(抽出データ!W384-2&lt;0,0,抽出データ!W384-2))</f>
        <v>0</v>
      </c>
      <c r="K384" s="2">
        <f>IF(抽出データ!X384-2&lt;0,0,抽出データ!X384-2)</f>
        <v>0</v>
      </c>
      <c r="L384" s="2">
        <f>IF(抽出データ!Y384-2&lt;0,0,抽出データ!Y384-2)</f>
        <v>1</v>
      </c>
      <c r="M384" s="2">
        <f>IF(抽出データ!Z384-2&lt;0,0,抽出データ!Z384-2)</f>
        <v>0</v>
      </c>
      <c r="N384" s="2">
        <f>IF(抽出データ!AB384-2&lt;0,0,抽出データ!AB384-2)</f>
        <v>1</v>
      </c>
      <c r="O384" s="2">
        <f>IF(抽出データ!AC384-2&lt;0,0,抽出データ!AC384-2)</f>
        <v>0</v>
      </c>
      <c r="P384" s="2">
        <f>IF(抽出データ!AD384-2&lt;0,0,抽出データ!AD384-2)</f>
        <v>1</v>
      </c>
      <c r="Q384" s="2">
        <f>IF(抽出データ!AE384-2&lt;0,0,抽出データ!AE384-2)</f>
        <v>1</v>
      </c>
      <c r="R384" s="2">
        <f>IF(抽出データ!AF384-2&lt;0,0,抽出データ!AF384-2)</f>
        <v>1</v>
      </c>
      <c r="S384" s="2">
        <f>IF(抽出データ!AG384-2&lt;0,0,抽出データ!AG384-2)</f>
        <v>0</v>
      </c>
      <c r="T384" s="2">
        <f>IF(抽出データ!AH384-2&lt;0,0,抽出データ!AH384-2)</f>
        <v>1</v>
      </c>
      <c r="U384" s="2">
        <f>IF(抽出データ!AI384-2&lt;0,0,抽出データ!AI384-2)</f>
        <v>1</v>
      </c>
      <c r="V384" s="2">
        <f>IF(抽出データ!AJ384-2&lt;0,0,抽出データ!AJ384-2)</f>
        <v>1</v>
      </c>
      <c r="W384" s="2">
        <f>IF(抽出データ!AK384-2&lt;0,0,抽出データ!AK384-2)</f>
        <v>1</v>
      </c>
      <c r="X384" s="2">
        <f>IF(抽出データ!AL384-2&lt;0,0,抽出データ!AL384-2)</f>
        <v>2</v>
      </c>
      <c r="Y384" s="2">
        <f>IF(抽出データ!AM384-2&lt;0,0,抽出データ!AM384-2)</f>
        <v>1</v>
      </c>
      <c r="Z384" s="2">
        <f>IF(抽出データ!AN384-2&lt;0,0,抽出データ!AN384-2)</f>
        <v>1</v>
      </c>
      <c r="AA384" s="2">
        <f>IF(抽出データ!AO384-2&lt;0,0,抽出データ!AO384-2)</f>
        <v>2</v>
      </c>
      <c r="AB384" s="2">
        <f>IF(抽出データ!AP384-2&lt;0,0,抽出データ!AP384-2)</f>
        <v>1</v>
      </c>
      <c r="AC384" s="2">
        <f>IF(抽出データ!AQ384-2&lt;0,0,抽出データ!AQ384-2)</f>
        <v>1</v>
      </c>
      <c r="AD384" s="2">
        <f>IF(抽出データ!AR384-2&lt;=0,1,2)</f>
        <v>2</v>
      </c>
      <c r="AE384" s="2">
        <f>IF(抽出データ!AS384-2&lt;=0,1,2)</f>
        <v>1</v>
      </c>
      <c r="AF384" s="2">
        <f>IF(抽出データ!AT384-2&lt;=0,1,2)</f>
        <v>1</v>
      </c>
      <c r="AG384" s="2">
        <f>IF(抽出データ!AU384-2&lt;=0,1,2)</f>
        <v>1</v>
      </c>
      <c r="AH384" s="2">
        <f>IF(抽出データ!AV384-2&lt;=0,1,2)</f>
        <v>1</v>
      </c>
      <c r="AI384" s="2">
        <f>IF(抽出データ!AW384-2&lt;=0,1,2)</f>
        <v>1</v>
      </c>
      <c r="AJ384" s="2">
        <f>IF(抽出データ!AX384-2&lt;=0,1,2)</f>
        <v>1</v>
      </c>
      <c r="AK384" s="2">
        <f>IF(抽出データ!AY384-2&lt;=0,1,2)</f>
        <v>1</v>
      </c>
      <c r="AL384" s="2">
        <f>IF(抽出データ!AZ384-2&lt;0,0,抽出データ!AZ384-2)</f>
        <v>1</v>
      </c>
      <c r="AM384" s="2">
        <f>IF(抽出データ!BB384-2&lt;0,0,抽出データ!BB384-2)</f>
        <v>0</v>
      </c>
      <c r="AN384" s="2">
        <f>IF(抽出データ!BD384-2&lt;0,0,抽出データ!BD384-2)</f>
        <v>0</v>
      </c>
      <c r="AO384" s="2">
        <f>MIN(2,IF(抽出データ!BE384-2&lt;0,0,抽出データ!BE384-2))</f>
        <v>0</v>
      </c>
      <c r="AP384" s="2">
        <f>IF(抽出データ!BF384-2&lt;0,0,抽出データ!BF384-2)</f>
        <v>0</v>
      </c>
      <c r="AQ384" s="2">
        <f>IF(抽出データ!BG384-2&lt;0,0,抽出データ!BG384-2)</f>
        <v>0</v>
      </c>
      <c r="AR384" s="2">
        <f>IF(抽出データ!BH384-2&lt;0,0,抽出データ!BH384-2)</f>
        <v>0</v>
      </c>
      <c r="AS384" s="2">
        <f t="shared" si="91"/>
        <v>0</v>
      </c>
      <c r="AT384" s="2">
        <f>IF(抽出データ!DB384-2&lt;=0,1,2)</f>
        <v>1</v>
      </c>
      <c r="AU384" s="2">
        <f>IF(抽出データ!DD384-2&lt;0,0,抽出データ!DD384-2)</f>
        <v>1</v>
      </c>
      <c r="AV384" s="2">
        <f>IF(抽出データ!DE384-2&lt;0,0,抽出データ!DE384-2)</f>
        <v>0</v>
      </c>
      <c r="AW384" s="2">
        <f>IF(抽出データ!DF384-2&lt;0,0,IF(抽出データ!DF384&gt;3,2,1))</f>
        <v>1</v>
      </c>
      <c r="AX384" s="2">
        <f>IF(抽出データ!DG384-2&lt;=0,1,2)</f>
        <v>1</v>
      </c>
      <c r="AY384" s="8">
        <v>3</v>
      </c>
      <c r="AZ384" s="2">
        <v>2</v>
      </c>
      <c r="BA384" s="2">
        <v>3</v>
      </c>
      <c r="BI384" s="4" t="s">
        <v>445</v>
      </c>
      <c r="BJ384" s="2">
        <v>1</v>
      </c>
      <c r="BK384" s="2">
        <v>80</v>
      </c>
      <c r="BL384" s="2">
        <v>1</v>
      </c>
      <c r="BM384" s="2">
        <v>22000</v>
      </c>
      <c r="BO384" s="2">
        <v>3</v>
      </c>
      <c r="BP384" s="2">
        <v>3</v>
      </c>
      <c r="BQ384" s="2">
        <v>3</v>
      </c>
      <c r="BR384" s="2">
        <v>2</v>
      </c>
      <c r="BS384" s="2">
        <v>2</v>
      </c>
      <c r="BT384" s="2">
        <v>2</v>
      </c>
      <c r="BV384" s="2">
        <f t="shared" si="92"/>
        <v>35.5</v>
      </c>
      <c r="BW384" s="2">
        <f t="shared" si="93"/>
        <v>16</v>
      </c>
      <c r="BX384" s="2">
        <f t="shared" si="94"/>
        <v>9</v>
      </c>
      <c r="BY384" s="2">
        <f t="shared" si="95"/>
        <v>8</v>
      </c>
      <c r="BZ384" s="2">
        <f t="shared" si="96"/>
        <v>21</v>
      </c>
      <c r="CA384" s="2">
        <f t="shared" si="97"/>
        <v>9</v>
      </c>
      <c r="CB384" s="2">
        <f t="shared" si="98"/>
        <v>5</v>
      </c>
      <c r="CC384" s="2">
        <f t="shared" si="99"/>
        <v>10</v>
      </c>
      <c r="CD384" s="2">
        <f t="shared" si="100"/>
        <v>13</v>
      </c>
      <c r="CE384" s="2">
        <f t="shared" si="101"/>
        <v>9</v>
      </c>
      <c r="CF384" s="2">
        <f t="shared" si="102"/>
        <v>7</v>
      </c>
      <c r="CG384" s="2">
        <f t="shared" si="103"/>
        <v>13</v>
      </c>
      <c r="CH384" s="2">
        <f t="shared" si="107"/>
        <v>3</v>
      </c>
      <c r="CI384" s="2">
        <f t="shared" si="104"/>
        <v>4</v>
      </c>
      <c r="CJ384" s="2">
        <f t="shared" si="105"/>
        <v>15.5</v>
      </c>
      <c r="CK384" s="2">
        <f>55+IF(抽出データ!BJ384=1,60,0)+IF(抽出データ!BK384=1,25,0)+IF(抽出データ!BM384=1,5,0)+IF(抽出データ!BL384=1,5,0)+IF(抽出データ!BN384=1,5,0)</f>
        <v>60</v>
      </c>
      <c r="CL384" s="2">
        <f>(80+IF(抽出データ!BR384=1,12,0)+IF(SUM(抽出データ!BS384:BV384,抽出データ!CB384)&gt;1,22,IF(SUM(抽出データ!BS384:BV384,抽出データ!CB384)=1,11,0)))</f>
        <v>80</v>
      </c>
      <c r="CM384" s="2">
        <f>80+IF(抽出データ!CH384=1,40,0)+IF(抽出データ!CI384=1,20,0)+IF(抽出データ!CJ384=1,20,0)</f>
        <v>80</v>
      </c>
      <c r="CN384" s="2">
        <f>80+IF(抽出データ!CN384=1,10,0)+IF(抽出データ!CO384=1,5,0)+IF(抽出データ!CP384=1,10,0)+12</f>
        <v>92</v>
      </c>
      <c r="CO384" s="2">
        <f>IF(SUM(抽出データ!CT384:CW384)&gt;0,120,100)</f>
        <v>100</v>
      </c>
      <c r="CQ384" s="2">
        <f t="shared" si="106"/>
        <v>74.2</v>
      </c>
    </row>
    <row r="385" spans="1:95">
      <c r="A385" s="2">
        <v>1980</v>
      </c>
      <c r="B385" s="2">
        <v>450</v>
      </c>
      <c r="C385" s="2">
        <v>6</v>
      </c>
      <c r="D385" s="2">
        <f t="shared" si="90"/>
        <v>75</v>
      </c>
      <c r="E385" s="4" t="s">
        <v>87</v>
      </c>
      <c r="F385" s="2">
        <f>IF(抽出データ!S385-2&lt;0,0,抽出データ!S385-2)</f>
        <v>0</v>
      </c>
      <c r="G385" s="2">
        <f>IF(抽出データ!T385-2&lt;0,0,抽出データ!T385-2)</f>
        <v>0</v>
      </c>
      <c r="H385" s="2">
        <f>IF(抽出データ!U385-2&lt;0,0,抽出データ!U385-2)</f>
        <v>0</v>
      </c>
      <c r="I385" s="2">
        <f>IF(抽出データ!V385-2&lt;0,0,抽出データ!V385-2)</f>
        <v>0</v>
      </c>
      <c r="J385" s="2">
        <f>MIN(2,IF(抽出データ!W385-2&lt;0,0,抽出データ!W385-2))</f>
        <v>0</v>
      </c>
      <c r="K385" s="2">
        <f>IF(抽出データ!X385-2&lt;0,0,抽出データ!X385-2)</f>
        <v>0</v>
      </c>
      <c r="L385" s="2">
        <f>IF(抽出データ!Y385-2&lt;0,0,抽出データ!Y385-2)</f>
        <v>0</v>
      </c>
      <c r="M385" s="2">
        <f>IF(抽出データ!Z385-2&lt;0,0,抽出データ!Z385-2)</f>
        <v>0</v>
      </c>
      <c r="N385" s="2">
        <f>IF(抽出データ!AB385-2&lt;0,0,抽出データ!AB385-2)</f>
        <v>0</v>
      </c>
      <c r="O385" s="2">
        <f>IF(抽出データ!AC385-2&lt;0,0,抽出データ!AC385-2)</f>
        <v>0</v>
      </c>
      <c r="P385" s="2">
        <f>IF(抽出データ!AD385-2&lt;0,0,抽出データ!AD385-2)</f>
        <v>0</v>
      </c>
      <c r="Q385" s="2">
        <f>IF(抽出データ!AE385-2&lt;0,0,抽出データ!AE385-2)</f>
        <v>0</v>
      </c>
      <c r="R385" s="2">
        <f>IF(抽出データ!AF385-2&lt;0,0,抽出データ!AF385-2)</f>
        <v>0</v>
      </c>
      <c r="S385" s="2">
        <f>IF(抽出データ!AG385-2&lt;0,0,抽出データ!AG385-2)</f>
        <v>0</v>
      </c>
      <c r="T385" s="2">
        <f>IF(抽出データ!AH385-2&lt;0,0,抽出データ!AH385-2)</f>
        <v>0</v>
      </c>
      <c r="U385" s="2">
        <f>IF(抽出データ!AI385-2&lt;0,0,抽出データ!AI385-2)</f>
        <v>0</v>
      </c>
      <c r="V385" s="2">
        <f>IF(抽出データ!AJ385-2&lt;0,0,抽出データ!AJ385-2)</f>
        <v>0</v>
      </c>
      <c r="W385" s="2">
        <f>IF(抽出データ!AK385-2&lt;0,0,抽出データ!AK385-2)</f>
        <v>0</v>
      </c>
      <c r="X385" s="2">
        <f>IF(抽出データ!AL385-2&lt;0,0,抽出データ!AL385-2)</f>
        <v>0</v>
      </c>
      <c r="Y385" s="2">
        <f>IF(抽出データ!AM385-2&lt;0,0,抽出データ!AM385-2)</f>
        <v>0</v>
      </c>
      <c r="Z385" s="2">
        <f>IF(抽出データ!AN385-2&lt;0,0,抽出データ!AN385-2)</f>
        <v>0</v>
      </c>
      <c r="AA385" s="2">
        <f>IF(抽出データ!AO385-2&lt;0,0,抽出データ!AO385-2)</f>
        <v>0</v>
      </c>
      <c r="AB385" s="2">
        <f>IF(抽出データ!AP385-2&lt;0,0,抽出データ!AP385-2)</f>
        <v>0</v>
      </c>
      <c r="AC385" s="2">
        <f>IF(抽出データ!AQ385-2&lt;0,0,抽出データ!AQ385-2)</f>
        <v>0</v>
      </c>
      <c r="AD385" s="2">
        <f>IF(抽出データ!AR385-2&lt;=0,1,2)</f>
        <v>1</v>
      </c>
      <c r="AE385" s="2">
        <f>IF(抽出データ!AS385-2&lt;=0,1,2)</f>
        <v>1</v>
      </c>
      <c r="AF385" s="2">
        <f>IF(抽出データ!AT385-2&lt;=0,1,2)</f>
        <v>2</v>
      </c>
      <c r="AG385" s="2">
        <f>IF(抽出データ!AU385-2&lt;=0,1,2)</f>
        <v>2</v>
      </c>
      <c r="AH385" s="2">
        <f>IF(抽出データ!AV385-2&lt;=0,1,2)</f>
        <v>1</v>
      </c>
      <c r="AI385" s="2">
        <f>IF(抽出データ!AW385-2&lt;=0,1,2)</f>
        <v>1</v>
      </c>
      <c r="AJ385" s="2">
        <f>IF(抽出データ!AX385-2&lt;=0,1,2)</f>
        <v>1</v>
      </c>
      <c r="AK385" s="2">
        <f>IF(抽出データ!AY385-2&lt;=0,1,2)</f>
        <v>1</v>
      </c>
      <c r="AL385" s="2">
        <f>IF(抽出データ!AZ385-2&lt;0,0,抽出データ!AZ385-2)</f>
        <v>0</v>
      </c>
      <c r="AM385" s="2">
        <f>IF(抽出データ!BB385-2&lt;0,0,抽出データ!BB385-2)</f>
        <v>1</v>
      </c>
      <c r="AN385" s="2">
        <f>IF(抽出データ!BD385-2&lt;0,0,抽出データ!BD385-2)</f>
        <v>0</v>
      </c>
      <c r="AO385" s="2">
        <f>MIN(2,IF(抽出データ!BE385-2&lt;0,0,抽出データ!BE385-2))</f>
        <v>0</v>
      </c>
      <c r="AP385" s="2">
        <f>IF(抽出データ!BF385-2&lt;0,0,抽出データ!BF385-2)</f>
        <v>1</v>
      </c>
      <c r="AQ385" s="2">
        <f>IF(抽出データ!BG385-2&lt;0,0,抽出データ!BG385-2)</f>
        <v>0</v>
      </c>
      <c r="AR385" s="2">
        <f>IF(抽出データ!BH385-2&lt;0,0,抽出データ!BH385-2)</f>
        <v>0</v>
      </c>
      <c r="AS385" s="2">
        <f t="shared" si="91"/>
        <v>0</v>
      </c>
      <c r="AT385" s="2">
        <f>IF(抽出データ!DB385-2&lt;=0,1,2)</f>
        <v>1</v>
      </c>
      <c r="AU385" s="2">
        <f>IF(抽出データ!DD385-2&lt;0,0,抽出データ!DD385-2)</f>
        <v>0</v>
      </c>
      <c r="AV385" s="2">
        <f>IF(抽出データ!DE385-2&lt;0,0,抽出データ!DE385-2)</f>
        <v>2</v>
      </c>
      <c r="AW385" s="2">
        <f>IF(抽出データ!DF385-2&lt;0,0,IF(抽出データ!DF385&gt;3,2,1))</f>
        <v>1</v>
      </c>
      <c r="AX385" s="2">
        <f>IF(抽出データ!DG385-2&lt;=0,1,2)</f>
        <v>1</v>
      </c>
      <c r="AY385" s="8">
        <v>3</v>
      </c>
      <c r="AZ385" s="2">
        <v>3</v>
      </c>
      <c r="BA385" s="2">
        <v>3</v>
      </c>
      <c r="BI385" s="4" t="s">
        <v>445</v>
      </c>
      <c r="BJ385" s="2">
        <v>2</v>
      </c>
      <c r="BL385" s="2">
        <v>1</v>
      </c>
      <c r="BM385" s="2">
        <v>20000</v>
      </c>
      <c r="BO385" s="2">
        <v>2</v>
      </c>
      <c r="BP385" s="2">
        <v>2</v>
      </c>
      <c r="BQ385" s="2">
        <v>3</v>
      </c>
      <c r="BR385" s="2">
        <v>2</v>
      </c>
      <c r="BS385" s="2">
        <v>2</v>
      </c>
      <c r="BT385" s="2">
        <v>2</v>
      </c>
      <c r="BV385" s="2">
        <f t="shared" si="92"/>
        <v>17</v>
      </c>
      <c r="BW385" s="2">
        <f t="shared" si="93"/>
        <v>1</v>
      </c>
      <c r="BX385" s="2">
        <f t="shared" si="94"/>
        <v>5</v>
      </c>
      <c r="BY385" s="2">
        <f t="shared" si="95"/>
        <v>11</v>
      </c>
      <c r="BZ385" s="2">
        <f t="shared" si="96"/>
        <v>9</v>
      </c>
      <c r="CA385" s="2">
        <f t="shared" si="97"/>
        <v>1</v>
      </c>
      <c r="CB385" s="2">
        <f t="shared" si="98"/>
        <v>6</v>
      </c>
      <c r="CC385" s="2">
        <f t="shared" si="99"/>
        <v>0</v>
      </c>
      <c r="CD385" s="2">
        <f t="shared" si="100"/>
        <v>8</v>
      </c>
      <c r="CE385" s="2">
        <f t="shared" si="101"/>
        <v>7</v>
      </c>
      <c r="CF385" s="2">
        <f t="shared" si="102"/>
        <v>5</v>
      </c>
      <c r="CG385" s="2">
        <f t="shared" si="103"/>
        <v>4</v>
      </c>
      <c r="CH385" s="2">
        <f t="shared" si="107"/>
        <v>5</v>
      </c>
      <c r="CI385" s="2">
        <f t="shared" si="104"/>
        <v>4</v>
      </c>
      <c r="CJ385" s="2">
        <f t="shared" si="105"/>
        <v>2</v>
      </c>
      <c r="CK385" s="2">
        <f>55+IF(抽出データ!BJ385=1,60,0)+IF(抽出データ!BK385=1,25,0)+IF(抽出データ!BM385=1,5,0)+IF(抽出データ!BL385=1,5,0)+IF(抽出データ!BN385=1,5,0)</f>
        <v>55</v>
      </c>
      <c r="CL385" s="2">
        <f>(80+IF(抽出データ!BR385=1,12,0)+IF(SUM(抽出データ!BS385:BV385,抽出データ!CB385)&gt;1,22,IF(SUM(抽出データ!BS385:BV385,抽出データ!CB385)=1,11,0)))</f>
        <v>91</v>
      </c>
      <c r="CM385" s="2">
        <f>80+IF(抽出データ!CH385=1,40,0)+IF(抽出データ!CI385=1,20,0)+IF(抽出データ!CJ385=1,20,0)</f>
        <v>80</v>
      </c>
      <c r="CN385" s="2">
        <f>80+IF(抽出データ!CN385=1,10,0)+IF(抽出データ!CO385=1,5,0)+IF(抽出データ!CP385=1,10,0)+12</f>
        <v>97</v>
      </c>
      <c r="CO385" s="2">
        <f>IF(SUM(抽出データ!CT385:CW385)&gt;0,120,100)</f>
        <v>100</v>
      </c>
      <c r="CQ385" s="2">
        <f t="shared" si="106"/>
        <v>76</v>
      </c>
    </row>
    <row r="386" spans="1:95">
      <c r="A386" s="2">
        <v>2001</v>
      </c>
      <c r="B386" s="2">
        <v>1000</v>
      </c>
      <c r="C386" s="2">
        <v>5</v>
      </c>
      <c r="D386" s="2">
        <f t="shared" si="90"/>
        <v>200</v>
      </c>
      <c r="E386" s="4" t="s">
        <v>317</v>
      </c>
      <c r="F386" s="2">
        <f>IF(抽出データ!S386-2&lt;0,0,抽出データ!S386-2)</f>
        <v>0</v>
      </c>
      <c r="G386" s="2">
        <f>IF(抽出データ!T386-2&lt;0,0,抽出データ!T386-2)</f>
        <v>1</v>
      </c>
      <c r="H386" s="2">
        <f>IF(抽出データ!U386-2&lt;0,0,抽出データ!U386-2)</f>
        <v>1</v>
      </c>
      <c r="I386" s="2">
        <f>IF(抽出データ!V386-2&lt;0,0,抽出データ!V386-2)</f>
        <v>0</v>
      </c>
      <c r="J386" s="2">
        <f>MIN(2,IF(抽出データ!W386-2&lt;0,0,抽出データ!W386-2))</f>
        <v>0</v>
      </c>
      <c r="K386" s="2">
        <f>IF(抽出データ!X386-2&lt;0,0,抽出データ!X386-2)</f>
        <v>0</v>
      </c>
      <c r="L386" s="2">
        <f>IF(抽出データ!Y386-2&lt;0,0,抽出データ!Y386-2)</f>
        <v>0</v>
      </c>
      <c r="M386" s="2">
        <f>IF(抽出データ!Z386-2&lt;0,0,抽出データ!Z386-2)</f>
        <v>0</v>
      </c>
      <c r="N386" s="2">
        <f>IF(抽出データ!AB386-2&lt;0,0,抽出データ!AB386-2)</f>
        <v>0</v>
      </c>
      <c r="O386" s="2">
        <f>IF(抽出データ!AC386-2&lt;0,0,抽出データ!AC386-2)</f>
        <v>1</v>
      </c>
      <c r="P386" s="2">
        <f>IF(抽出データ!AD386-2&lt;0,0,抽出データ!AD386-2)</f>
        <v>1</v>
      </c>
      <c r="Q386" s="2">
        <f>IF(抽出データ!AE386-2&lt;0,0,抽出データ!AE386-2)</f>
        <v>1</v>
      </c>
      <c r="R386" s="2">
        <f>IF(抽出データ!AF386-2&lt;0,0,抽出データ!AF386-2)</f>
        <v>0</v>
      </c>
      <c r="S386" s="2">
        <f>IF(抽出データ!AG386-2&lt;0,0,抽出データ!AG386-2)</f>
        <v>1</v>
      </c>
      <c r="T386" s="2">
        <f>IF(抽出データ!AH386-2&lt;0,0,抽出データ!AH386-2)</f>
        <v>1</v>
      </c>
      <c r="U386" s="2">
        <f>IF(抽出データ!AI386-2&lt;0,0,抽出データ!AI386-2)</f>
        <v>1</v>
      </c>
      <c r="V386" s="2">
        <f>IF(抽出データ!AJ386-2&lt;0,0,抽出データ!AJ386-2)</f>
        <v>1</v>
      </c>
      <c r="W386" s="2">
        <f>IF(抽出データ!AK386-2&lt;0,0,抽出データ!AK386-2)</f>
        <v>1</v>
      </c>
      <c r="X386" s="2">
        <f>IF(抽出データ!AL386-2&lt;0,0,抽出データ!AL386-2)</f>
        <v>1</v>
      </c>
      <c r="Y386" s="2">
        <f>IF(抽出データ!AM386-2&lt;0,0,抽出データ!AM386-2)</f>
        <v>1</v>
      </c>
      <c r="Z386" s="2">
        <f>IF(抽出データ!AN386-2&lt;0,0,抽出データ!AN386-2)</f>
        <v>1</v>
      </c>
      <c r="AA386" s="2">
        <f>IF(抽出データ!AO386-2&lt;0,0,抽出データ!AO386-2)</f>
        <v>1</v>
      </c>
      <c r="AB386" s="2">
        <f>IF(抽出データ!AP386-2&lt;0,0,抽出データ!AP386-2)</f>
        <v>1</v>
      </c>
      <c r="AC386" s="2">
        <f>IF(抽出データ!AQ386-2&lt;0,0,抽出データ!AQ386-2)</f>
        <v>1</v>
      </c>
      <c r="AD386" s="2">
        <f>IF(抽出データ!AR386-2&lt;=0,1,2)</f>
        <v>1</v>
      </c>
      <c r="AE386" s="2">
        <f>IF(抽出データ!AS386-2&lt;=0,1,2)</f>
        <v>1</v>
      </c>
      <c r="AF386" s="2">
        <f>IF(抽出データ!AT386-2&lt;=0,1,2)</f>
        <v>1</v>
      </c>
      <c r="AG386" s="2">
        <f>IF(抽出データ!AU386-2&lt;=0,1,2)</f>
        <v>1</v>
      </c>
      <c r="AH386" s="2">
        <f>IF(抽出データ!AV386-2&lt;=0,1,2)</f>
        <v>1</v>
      </c>
      <c r="AI386" s="2">
        <f>IF(抽出データ!AW386-2&lt;=0,1,2)</f>
        <v>1</v>
      </c>
      <c r="AJ386" s="2">
        <f>IF(抽出データ!AX386-2&lt;=0,1,2)</f>
        <v>1</v>
      </c>
      <c r="AK386" s="2">
        <f>IF(抽出データ!AY386-2&lt;=0,1,2)</f>
        <v>2</v>
      </c>
      <c r="AL386" s="2">
        <f>IF(抽出データ!AZ386-2&lt;0,0,抽出データ!AZ386-2)</f>
        <v>2</v>
      </c>
      <c r="AM386" s="2">
        <f>IF(抽出データ!BB386-2&lt;0,0,抽出データ!BB386-2)</f>
        <v>1</v>
      </c>
      <c r="AN386" s="2">
        <f>IF(抽出データ!BD386-2&lt;0,0,抽出データ!BD386-2)</f>
        <v>0</v>
      </c>
      <c r="AO386" s="2">
        <f>MIN(2,IF(抽出データ!BE386-2&lt;0,0,抽出データ!BE386-2))</f>
        <v>0</v>
      </c>
      <c r="AP386" s="2">
        <f>IF(抽出データ!BF386-2&lt;0,0,抽出データ!BF386-2)</f>
        <v>0</v>
      </c>
      <c r="AQ386" s="2">
        <f>IF(抽出データ!BG386-2&lt;0,0,抽出データ!BG386-2)</f>
        <v>0</v>
      </c>
      <c r="AR386" s="2">
        <f>IF(抽出データ!BH386-2&lt;0,0,抽出データ!BH386-2)</f>
        <v>0</v>
      </c>
      <c r="AS386" s="2">
        <f t="shared" si="91"/>
        <v>0</v>
      </c>
      <c r="AT386" s="2">
        <f>IF(抽出データ!DB386-2&lt;=0,1,2)</f>
        <v>2</v>
      </c>
      <c r="AU386" s="2">
        <f>IF(抽出データ!DD386-2&lt;0,0,抽出データ!DD386-2)</f>
        <v>0</v>
      </c>
      <c r="AV386" s="2">
        <f>IF(抽出データ!DE386-2&lt;0,0,抽出データ!DE386-2)</f>
        <v>1</v>
      </c>
      <c r="AW386" s="2">
        <f>IF(抽出データ!DF386-2&lt;0,0,IF(抽出データ!DF386&gt;3,2,1))</f>
        <v>2</v>
      </c>
      <c r="AX386" s="2">
        <f>IF(抽出データ!DG386-2&lt;=0,1,2)</f>
        <v>2</v>
      </c>
      <c r="AY386" s="8">
        <v>4</v>
      </c>
      <c r="AZ386" s="2">
        <v>3</v>
      </c>
      <c r="BA386" s="2">
        <v>3</v>
      </c>
      <c r="BI386" s="4" t="s">
        <v>445</v>
      </c>
      <c r="BJ386" s="2">
        <v>2</v>
      </c>
      <c r="BL386" s="2">
        <v>3</v>
      </c>
      <c r="BO386" s="2">
        <v>2</v>
      </c>
      <c r="BP386" s="2">
        <v>2</v>
      </c>
      <c r="BQ386" s="2">
        <v>2</v>
      </c>
      <c r="BR386" s="2">
        <v>2</v>
      </c>
      <c r="BS386" s="2">
        <v>3</v>
      </c>
      <c r="BT386" s="2">
        <v>3</v>
      </c>
      <c r="BV386" s="2">
        <f t="shared" si="92"/>
        <v>40</v>
      </c>
      <c r="BW386" s="2">
        <f t="shared" si="93"/>
        <v>14</v>
      </c>
      <c r="BX386" s="2">
        <f t="shared" si="94"/>
        <v>7</v>
      </c>
      <c r="BY386" s="2">
        <f t="shared" si="95"/>
        <v>14</v>
      </c>
      <c r="BZ386" s="2">
        <f t="shared" si="96"/>
        <v>20</v>
      </c>
      <c r="CA386" s="2">
        <f t="shared" si="97"/>
        <v>8</v>
      </c>
      <c r="CB386" s="2">
        <f t="shared" si="98"/>
        <v>9</v>
      </c>
      <c r="CC386" s="2">
        <f t="shared" si="99"/>
        <v>8</v>
      </c>
      <c r="CD386" s="2">
        <f t="shared" si="100"/>
        <v>12</v>
      </c>
      <c r="CE386" s="2">
        <f t="shared" si="101"/>
        <v>11</v>
      </c>
      <c r="CF386" s="2">
        <f t="shared" si="102"/>
        <v>8</v>
      </c>
      <c r="CG386" s="2">
        <f t="shared" si="103"/>
        <v>13</v>
      </c>
      <c r="CH386" s="2">
        <f t="shared" si="107"/>
        <v>7</v>
      </c>
      <c r="CI386" s="2">
        <f t="shared" si="104"/>
        <v>8</v>
      </c>
      <c r="CJ386" s="2">
        <f t="shared" si="105"/>
        <v>16</v>
      </c>
      <c r="CK386" s="2">
        <f>55+IF(抽出データ!BJ386=1,60,0)+IF(抽出データ!BK386=1,25,0)+IF(抽出データ!BM386=1,5,0)+IF(抽出データ!BL386=1,5,0)+IF(抽出データ!BN386=1,5,0)</f>
        <v>80</v>
      </c>
      <c r="CL386" s="2">
        <f>(80+IF(抽出データ!BR386=1,12,0)+IF(SUM(抽出データ!BS386:BV386,抽出データ!CB386)&gt;1,22,IF(SUM(抽出データ!BS386:BV386,抽出データ!CB386)=1,11,0)))</f>
        <v>91</v>
      </c>
      <c r="CM386" s="2">
        <f>80+IF(抽出データ!CH386=1,40,0)+IF(抽出データ!CI386=1,20,0)+IF(抽出データ!CJ386=1,20,0)</f>
        <v>100</v>
      </c>
      <c r="CN386" s="2">
        <f>80+IF(抽出データ!CN386=1,10,0)+IF(抽出データ!CO386=1,5,0)+IF(抽出データ!CP386=1,10,0)+12</f>
        <v>97</v>
      </c>
      <c r="CO386" s="2">
        <f>IF(SUM(抽出データ!CT386:CW386)&gt;0,120,100)</f>
        <v>100</v>
      </c>
      <c r="CQ386" s="2">
        <f t="shared" si="106"/>
        <v>89</v>
      </c>
    </row>
    <row r="387" spans="1:95">
      <c r="A387" s="2">
        <v>2011</v>
      </c>
      <c r="B387" s="2">
        <v>267</v>
      </c>
      <c r="C387" s="2">
        <v>1</v>
      </c>
      <c r="D387" s="2">
        <f t="shared" si="90"/>
        <v>267</v>
      </c>
      <c r="E387" s="4" t="s">
        <v>59</v>
      </c>
      <c r="F387" s="2">
        <f>IF(抽出データ!S387-2&lt;0,0,抽出データ!S387-2)</f>
        <v>1</v>
      </c>
      <c r="G387" s="2">
        <f>IF(抽出データ!T387-2&lt;0,0,抽出データ!T387-2)</f>
        <v>1</v>
      </c>
      <c r="H387" s="2">
        <f>IF(抽出データ!U387-2&lt;0,0,抽出データ!U387-2)</f>
        <v>0</v>
      </c>
      <c r="I387" s="2">
        <f>IF(抽出データ!V387-2&lt;0,0,抽出データ!V387-2)</f>
        <v>0</v>
      </c>
      <c r="J387" s="2">
        <f>MIN(2,IF(抽出データ!W387-2&lt;0,0,抽出データ!W387-2))</f>
        <v>0</v>
      </c>
      <c r="K387" s="2">
        <f>IF(抽出データ!X387-2&lt;0,0,抽出データ!X387-2)</f>
        <v>1</v>
      </c>
      <c r="L387" s="2">
        <f>IF(抽出データ!Y387-2&lt;0,0,抽出データ!Y387-2)</f>
        <v>1</v>
      </c>
      <c r="M387" s="2">
        <f>IF(抽出データ!Z387-2&lt;0,0,抽出データ!Z387-2)</f>
        <v>1</v>
      </c>
      <c r="N387" s="2">
        <f>IF(抽出データ!AB387-2&lt;0,0,抽出データ!AB387-2)</f>
        <v>2</v>
      </c>
      <c r="O387" s="2">
        <f>IF(抽出データ!AC387-2&lt;0,0,抽出データ!AC387-2)</f>
        <v>1</v>
      </c>
      <c r="P387" s="2">
        <f>IF(抽出データ!AD387-2&lt;0,0,抽出データ!AD387-2)</f>
        <v>0</v>
      </c>
      <c r="Q387" s="2">
        <f>IF(抽出データ!AE387-2&lt;0,0,抽出データ!AE387-2)</f>
        <v>1</v>
      </c>
      <c r="R387" s="2">
        <f>IF(抽出データ!AF387-2&lt;0,0,抽出データ!AF387-2)</f>
        <v>1</v>
      </c>
      <c r="S387" s="2">
        <f>IF(抽出データ!AG387-2&lt;0,0,抽出データ!AG387-2)</f>
        <v>1</v>
      </c>
      <c r="T387" s="2">
        <f>IF(抽出データ!AH387-2&lt;0,0,抽出データ!AH387-2)</f>
        <v>1</v>
      </c>
      <c r="U387" s="2">
        <f>IF(抽出データ!AI387-2&lt;0,0,抽出データ!AI387-2)</f>
        <v>1</v>
      </c>
      <c r="V387" s="2">
        <f>IF(抽出データ!AJ387-2&lt;0,0,抽出データ!AJ387-2)</f>
        <v>1</v>
      </c>
      <c r="W387" s="2">
        <f>IF(抽出データ!AK387-2&lt;0,0,抽出データ!AK387-2)</f>
        <v>1</v>
      </c>
      <c r="X387" s="2">
        <f>IF(抽出データ!AL387-2&lt;0,0,抽出データ!AL387-2)</f>
        <v>1</v>
      </c>
      <c r="Y387" s="2">
        <f>IF(抽出データ!AM387-2&lt;0,0,抽出データ!AM387-2)</f>
        <v>2</v>
      </c>
      <c r="Z387" s="2">
        <f>IF(抽出データ!AN387-2&lt;0,0,抽出データ!AN387-2)</f>
        <v>2</v>
      </c>
      <c r="AA387" s="2">
        <f>IF(抽出データ!AO387-2&lt;0,0,抽出データ!AO387-2)</f>
        <v>1</v>
      </c>
      <c r="AB387" s="2">
        <f>IF(抽出データ!AP387-2&lt;0,0,抽出データ!AP387-2)</f>
        <v>1</v>
      </c>
      <c r="AC387" s="2">
        <f>IF(抽出データ!AQ387-2&lt;0,0,抽出データ!AQ387-2)</f>
        <v>1</v>
      </c>
      <c r="AD387" s="2">
        <f>IF(抽出データ!AR387-2&lt;=0,1,2)</f>
        <v>1</v>
      </c>
      <c r="AE387" s="2">
        <f>IF(抽出データ!AS387-2&lt;=0,1,2)</f>
        <v>1</v>
      </c>
      <c r="AF387" s="2">
        <f>IF(抽出データ!AT387-2&lt;=0,1,2)</f>
        <v>1</v>
      </c>
      <c r="AG387" s="2">
        <f>IF(抽出データ!AU387-2&lt;=0,1,2)</f>
        <v>2</v>
      </c>
      <c r="AH387" s="2">
        <f>IF(抽出データ!AV387-2&lt;=0,1,2)</f>
        <v>2</v>
      </c>
      <c r="AI387" s="2">
        <f>IF(抽出データ!AW387-2&lt;=0,1,2)</f>
        <v>2</v>
      </c>
      <c r="AJ387" s="2">
        <f>IF(抽出データ!AX387-2&lt;=0,1,2)</f>
        <v>2</v>
      </c>
      <c r="AK387" s="2">
        <f>IF(抽出データ!AY387-2&lt;=0,1,2)</f>
        <v>2</v>
      </c>
      <c r="AL387" s="2">
        <f>IF(抽出データ!AZ387-2&lt;0,0,抽出データ!AZ387-2)</f>
        <v>1</v>
      </c>
      <c r="AM387" s="2">
        <f>IF(抽出データ!BB387-2&lt;0,0,抽出データ!BB387-2)</f>
        <v>1</v>
      </c>
      <c r="AN387" s="2">
        <f>IF(抽出データ!BD387-2&lt;0,0,抽出データ!BD387-2)</f>
        <v>1</v>
      </c>
      <c r="AO387" s="2">
        <f>MIN(2,IF(抽出データ!BE387-2&lt;0,0,抽出データ!BE387-2))</f>
        <v>2</v>
      </c>
      <c r="AP387" s="2">
        <f>IF(抽出データ!BF387-2&lt;0,0,抽出データ!BF387-2)</f>
        <v>2</v>
      </c>
      <c r="AQ387" s="2">
        <f>IF(抽出データ!BG387-2&lt;0,0,抽出データ!BG387-2)</f>
        <v>2</v>
      </c>
      <c r="AR387" s="2">
        <f>IF(抽出データ!BH387-2&lt;0,0,抽出データ!BH387-2)</f>
        <v>1</v>
      </c>
      <c r="AS387" s="2">
        <f t="shared" si="91"/>
        <v>0</v>
      </c>
      <c r="AT387" s="2">
        <f>IF(抽出データ!DB387-2&lt;=0,1,2)</f>
        <v>2</v>
      </c>
      <c r="AU387" s="2">
        <f>IF(抽出データ!DD387-2&lt;0,0,抽出データ!DD387-2)</f>
        <v>2</v>
      </c>
      <c r="AV387" s="2">
        <f>IF(抽出データ!DE387-2&lt;0,0,抽出データ!DE387-2)</f>
        <v>2</v>
      </c>
      <c r="AW387" s="2">
        <f>IF(抽出データ!DF387-2&lt;0,0,IF(抽出データ!DF387&gt;3,2,1))</f>
        <v>1</v>
      </c>
      <c r="AX387" s="2">
        <f>IF(抽出データ!DG387-2&lt;=0,1,2)</f>
        <v>2</v>
      </c>
      <c r="AY387" s="8">
        <v>4</v>
      </c>
      <c r="AZ387" s="2">
        <v>4</v>
      </c>
      <c r="BA387" s="2">
        <v>3</v>
      </c>
      <c r="BI387" s="4" t="s">
        <v>445</v>
      </c>
      <c r="BJ387" s="2">
        <v>1</v>
      </c>
      <c r="BK387" s="2">
        <v>10</v>
      </c>
      <c r="BL387" s="2">
        <v>1</v>
      </c>
      <c r="BM387" s="2">
        <v>30000</v>
      </c>
      <c r="BO387" s="2">
        <v>4</v>
      </c>
      <c r="BP387" s="2">
        <v>5</v>
      </c>
      <c r="BQ387" s="2">
        <v>7</v>
      </c>
      <c r="BR387" s="2">
        <v>6</v>
      </c>
      <c r="BS387" s="2">
        <v>6</v>
      </c>
      <c r="BT387" s="2">
        <v>6</v>
      </c>
      <c r="BV387" s="2">
        <f t="shared" si="92"/>
        <v>57.5</v>
      </c>
      <c r="BW387" s="2">
        <f t="shared" si="93"/>
        <v>22</v>
      </c>
      <c r="BX387" s="2">
        <f t="shared" si="94"/>
        <v>8</v>
      </c>
      <c r="BY387" s="2">
        <f t="shared" si="95"/>
        <v>22</v>
      </c>
      <c r="BZ387" s="2">
        <f t="shared" si="96"/>
        <v>24</v>
      </c>
      <c r="CA387" s="2">
        <f t="shared" si="97"/>
        <v>17</v>
      </c>
      <c r="CB387" s="2">
        <f t="shared" si="98"/>
        <v>12</v>
      </c>
      <c r="CC387" s="2">
        <f t="shared" si="99"/>
        <v>13</v>
      </c>
      <c r="CD387" s="2">
        <f t="shared" si="100"/>
        <v>17</v>
      </c>
      <c r="CE387" s="2">
        <f t="shared" si="101"/>
        <v>13</v>
      </c>
      <c r="CF387" s="2">
        <f t="shared" si="102"/>
        <v>10</v>
      </c>
      <c r="CG387" s="2">
        <f t="shared" si="103"/>
        <v>18</v>
      </c>
      <c r="CH387" s="2">
        <f t="shared" si="107"/>
        <v>7</v>
      </c>
      <c r="CI387" s="2">
        <f t="shared" si="104"/>
        <v>11</v>
      </c>
      <c r="CJ387" s="2">
        <f t="shared" si="105"/>
        <v>21.5</v>
      </c>
      <c r="CK387" s="2">
        <f>55+IF(抽出データ!BJ387=1,60,0)+IF(抽出データ!BK387=1,25,0)+IF(抽出データ!BM387=1,5,0)+IF(抽出データ!BL387=1,5,0)+IF(抽出データ!BN387=1,5,0)</f>
        <v>90</v>
      </c>
      <c r="CL387" s="2">
        <f>(80+IF(抽出データ!BR387=1,12,0)+IF(SUM(抽出データ!BS387:BV387,抽出データ!CB387)&gt;1,22,IF(SUM(抽出データ!BS387:BV387,抽出データ!CB387)=1,11,0)))</f>
        <v>102</v>
      </c>
      <c r="CM387" s="2">
        <f>80+IF(抽出データ!CH387=1,40,0)+IF(抽出データ!CI387=1,20,0)+IF(抽出データ!CJ387=1,20,0)</f>
        <v>100</v>
      </c>
      <c r="CN387" s="2">
        <f>80+IF(抽出データ!CN387=1,10,0)+IF(抽出データ!CO387=1,5,0)+IF(抽出データ!CP387=1,10,0)+12</f>
        <v>102</v>
      </c>
      <c r="CO387" s="2">
        <f>IF(SUM(抽出データ!CT387:CW387)&gt;0,120,100)</f>
        <v>120</v>
      </c>
      <c r="CQ387" s="2">
        <f t="shared" si="106"/>
        <v>97.8</v>
      </c>
    </row>
    <row r="388" spans="1:95">
      <c r="A388" s="2">
        <v>2005</v>
      </c>
      <c r="B388" s="2">
        <v>300</v>
      </c>
      <c r="C388" s="2">
        <v>1</v>
      </c>
      <c r="D388" s="2">
        <f t="shared" ref="D388:D451" si="108">B388/C388</f>
        <v>300</v>
      </c>
      <c r="E388" s="4" t="s">
        <v>318</v>
      </c>
      <c r="F388" s="2">
        <f>IF(抽出データ!S388-2&lt;0,0,抽出データ!S388-2)</f>
        <v>0</v>
      </c>
      <c r="G388" s="2">
        <f>IF(抽出データ!T388-2&lt;0,0,抽出データ!T388-2)</f>
        <v>1</v>
      </c>
      <c r="H388" s="2">
        <f>IF(抽出データ!U388-2&lt;0,0,抽出データ!U388-2)</f>
        <v>0</v>
      </c>
      <c r="I388" s="2">
        <f>IF(抽出データ!V388-2&lt;0,0,抽出データ!V388-2)</f>
        <v>0</v>
      </c>
      <c r="J388" s="2">
        <f>MIN(2,IF(抽出データ!W388-2&lt;0,0,抽出データ!W388-2))</f>
        <v>0</v>
      </c>
      <c r="K388" s="2">
        <f>IF(抽出データ!X388-2&lt;0,0,抽出データ!X388-2)</f>
        <v>1</v>
      </c>
      <c r="L388" s="2">
        <f>IF(抽出データ!Y388-2&lt;0,0,抽出データ!Y388-2)</f>
        <v>0</v>
      </c>
      <c r="M388" s="2">
        <f>IF(抽出データ!Z388-2&lt;0,0,抽出データ!Z388-2)</f>
        <v>0</v>
      </c>
      <c r="N388" s="2">
        <f>IF(抽出データ!AB388-2&lt;0,0,抽出データ!AB388-2)</f>
        <v>0</v>
      </c>
      <c r="O388" s="2">
        <f>IF(抽出データ!AC388-2&lt;0,0,抽出データ!AC388-2)</f>
        <v>1</v>
      </c>
      <c r="P388" s="2">
        <f>IF(抽出データ!AD388-2&lt;0,0,抽出データ!AD388-2)</f>
        <v>1</v>
      </c>
      <c r="Q388" s="2">
        <f>IF(抽出データ!AE388-2&lt;0,0,抽出データ!AE388-2)</f>
        <v>0</v>
      </c>
      <c r="R388" s="2">
        <f>IF(抽出データ!AF388-2&lt;0,0,抽出データ!AF388-2)</f>
        <v>0</v>
      </c>
      <c r="S388" s="2">
        <f>IF(抽出データ!AG388-2&lt;0,0,抽出データ!AG388-2)</f>
        <v>0</v>
      </c>
      <c r="T388" s="2">
        <f>IF(抽出データ!AH388-2&lt;0,0,抽出データ!AH388-2)</f>
        <v>1</v>
      </c>
      <c r="U388" s="2">
        <f>IF(抽出データ!AI388-2&lt;0,0,抽出データ!AI388-2)</f>
        <v>0</v>
      </c>
      <c r="V388" s="2">
        <f>IF(抽出データ!AJ388-2&lt;0,0,抽出データ!AJ388-2)</f>
        <v>1</v>
      </c>
      <c r="W388" s="2">
        <f>IF(抽出データ!AK388-2&lt;0,0,抽出データ!AK388-2)</f>
        <v>1</v>
      </c>
      <c r="X388" s="2">
        <f>IF(抽出データ!AL388-2&lt;0,0,抽出データ!AL388-2)</f>
        <v>1</v>
      </c>
      <c r="Y388" s="2">
        <f>IF(抽出データ!AM388-2&lt;0,0,抽出データ!AM388-2)</f>
        <v>0</v>
      </c>
      <c r="Z388" s="2">
        <f>IF(抽出データ!AN388-2&lt;0,0,抽出データ!AN388-2)</f>
        <v>0</v>
      </c>
      <c r="AA388" s="2">
        <f>IF(抽出データ!AO388-2&lt;0,0,抽出データ!AO388-2)</f>
        <v>0</v>
      </c>
      <c r="AB388" s="2">
        <f>IF(抽出データ!AP388-2&lt;0,0,抽出データ!AP388-2)</f>
        <v>1</v>
      </c>
      <c r="AC388" s="2">
        <f>IF(抽出データ!AQ388-2&lt;0,0,抽出データ!AQ388-2)</f>
        <v>1</v>
      </c>
      <c r="AD388" s="2">
        <f>IF(抽出データ!AR388-2&lt;=0,1,2)</f>
        <v>1</v>
      </c>
      <c r="AE388" s="2">
        <f>IF(抽出データ!AS388-2&lt;=0,1,2)</f>
        <v>1</v>
      </c>
      <c r="AF388" s="2">
        <f>IF(抽出データ!AT388-2&lt;=0,1,2)</f>
        <v>1</v>
      </c>
      <c r="AG388" s="2">
        <f>IF(抽出データ!AU388-2&lt;=0,1,2)</f>
        <v>2</v>
      </c>
      <c r="AH388" s="2">
        <f>IF(抽出データ!AV388-2&lt;=0,1,2)</f>
        <v>1</v>
      </c>
      <c r="AI388" s="2">
        <f>IF(抽出データ!AW388-2&lt;=0,1,2)</f>
        <v>1</v>
      </c>
      <c r="AJ388" s="2">
        <f>IF(抽出データ!AX388-2&lt;=0,1,2)</f>
        <v>1</v>
      </c>
      <c r="AK388" s="2">
        <f>IF(抽出データ!AY388-2&lt;=0,1,2)</f>
        <v>2</v>
      </c>
      <c r="AL388" s="2">
        <f>IF(抽出データ!AZ388-2&lt;0,0,抽出データ!AZ388-2)</f>
        <v>1</v>
      </c>
      <c r="AM388" s="2">
        <f>IF(抽出データ!BB388-2&lt;0,0,抽出データ!BB388-2)</f>
        <v>1</v>
      </c>
      <c r="AN388" s="2">
        <f>IF(抽出データ!BD388-2&lt;0,0,抽出データ!BD388-2)</f>
        <v>2</v>
      </c>
      <c r="AO388" s="2">
        <f>MIN(2,IF(抽出データ!BE388-2&lt;0,0,抽出データ!BE388-2))</f>
        <v>2</v>
      </c>
      <c r="AP388" s="2">
        <f>IF(抽出データ!BF388-2&lt;0,0,抽出データ!BF388-2)</f>
        <v>0</v>
      </c>
      <c r="AQ388" s="2">
        <f>IF(抽出データ!BG388-2&lt;0,0,抽出データ!BG388-2)</f>
        <v>1</v>
      </c>
      <c r="AR388" s="2">
        <f>IF(抽出データ!BH388-2&lt;0,0,抽出データ!BH388-2)</f>
        <v>1</v>
      </c>
      <c r="AS388" s="2">
        <f t="shared" ref="AS388:AS451" si="109">IF(CQ388&lt;100,0,IF(CQ388&lt;110,1,2))</f>
        <v>0</v>
      </c>
      <c r="AT388" s="2">
        <f>IF(抽出データ!DB388-2&lt;=0,1,2)</f>
        <v>2</v>
      </c>
      <c r="AU388" s="2">
        <f>IF(抽出データ!DD388-2&lt;0,0,抽出データ!DD388-2)</f>
        <v>1</v>
      </c>
      <c r="AV388" s="2">
        <f>IF(抽出データ!DE388-2&lt;0,0,抽出データ!DE388-2)</f>
        <v>1</v>
      </c>
      <c r="AW388" s="2">
        <f>IF(抽出データ!DF388-2&lt;0,0,IF(抽出データ!DF388&gt;3,2,1))</f>
        <v>1</v>
      </c>
      <c r="AX388" s="2">
        <f>IF(抽出データ!DG388-2&lt;=0,1,2)</f>
        <v>1</v>
      </c>
      <c r="AY388" s="8">
        <v>4</v>
      </c>
      <c r="AZ388" s="2">
        <v>4</v>
      </c>
      <c r="BA388" s="2">
        <v>3</v>
      </c>
      <c r="BI388" s="4" t="s">
        <v>445</v>
      </c>
      <c r="BJ388" s="2">
        <v>1</v>
      </c>
      <c r="BK388" s="2">
        <v>30</v>
      </c>
      <c r="BL388" s="2">
        <v>1</v>
      </c>
      <c r="BM388" s="2">
        <v>10000</v>
      </c>
      <c r="BO388" s="2">
        <v>1</v>
      </c>
      <c r="BP388" s="2">
        <v>1</v>
      </c>
      <c r="BQ388" s="2">
        <v>2</v>
      </c>
      <c r="BR388" s="2">
        <v>2</v>
      </c>
      <c r="BS388" s="2">
        <v>2</v>
      </c>
      <c r="BT388" s="2">
        <v>2</v>
      </c>
      <c r="BV388" s="2">
        <f t="shared" ref="BV388:BV451" si="110">SUM(F388:AR388,AS388:AX388)+(AL388+AS388)*2.5</f>
        <v>36.5</v>
      </c>
      <c r="BW388" s="2">
        <f t="shared" ref="BW388:BW451" si="111">SUMPRODUCT(F388:AX388,$F$570:$AX$570)</f>
        <v>9</v>
      </c>
      <c r="BX388" s="2">
        <f t="shared" ref="BX388:BX451" si="112">SUMPRODUCT(F388:AX388,$F$571:$AX$571)</f>
        <v>6</v>
      </c>
      <c r="BY388" s="2">
        <f t="shared" ref="BY388:BY451" si="113">SUMPRODUCT(F388:AX388,$F$572:$AX$572)</f>
        <v>17</v>
      </c>
      <c r="BZ388" s="2">
        <f t="shared" ref="BZ388:BZ451" si="114">SUMPRODUCT(F388:AX388,$F$573:$AX$573)</f>
        <v>17</v>
      </c>
      <c r="CA388" s="2">
        <f t="shared" ref="CA388:CA451" si="115">SUMPRODUCT(F388:AX388,$F$574:$AX$574)</f>
        <v>7</v>
      </c>
      <c r="CB388" s="2">
        <f t="shared" ref="CB388:CB451" si="116">SUMPRODUCT(F388:AX388,$F$575:$AX$575)</f>
        <v>10</v>
      </c>
      <c r="CC388" s="2">
        <f t="shared" ref="CC388:CC451" si="117">SUMPRODUCT(F388:AX388,$F$576:$AX$576)</f>
        <v>4</v>
      </c>
      <c r="CD388" s="2">
        <f t="shared" ref="CD388:CD451" si="118">SUMPRODUCT(F388:AX388,$F$577:$AX$577)</f>
        <v>10</v>
      </c>
      <c r="CE388" s="2">
        <f t="shared" ref="CE388:CE451" si="119">SUMPRODUCT(F388:AX388,$F$578:$AX$578)</f>
        <v>9</v>
      </c>
      <c r="CF388" s="2">
        <f t="shared" ref="CF388:CF451" si="120">SUMPRODUCT(F388:AX388,$F$579:$AX$579)</f>
        <v>8</v>
      </c>
      <c r="CG388" s="2">
        <f t="shared" ref="CG388:CG451" si="121">SUMPRODUCT(F388:AX388,$F$580:$AX$580)</f>
        <v>9</v>
      </c>
      <c r="CH388" s="2">
        <f t="shared" si="107"/>
        <v>5</v>
      </c>
      <c r="CI388" s="2">
        <f t="shared" ref="CI388:CI451" si="122">SUMPRODUCT(F388:AX388,$F$582:$AX$582)</f>
        <v>9</v>
      </c>
      <c r="CJ388" s="2">
        <f t="shared" ref="CJ388:CJ451" si="123">SUMPRODUCT(F388:AX388,$F$583:$AX$583)</f>
        <v>9.5</v>
      </c>
      <c r="CK388" s="2">
        <f>55+IF(抽出データ!BJ388=1,60,0)+IF(抽出データ!BK388=1,25,0)+IF(抽出データ!BM388=1,5,0)+IF(抽出データ!BL388=1,5,0)+IF(抽出データ!BN388=1,5,0)</f>
        <v>80</v>
      </c>
      <c r="CL388" s="2">
        <f>(80+IF(抽出データ!BR388=1,12,0)+IF(SUM(抽出データ!BS388:BV388,抽出データ!CB388)&gt;1,22,IF(SUM(抽出データ!BS388:BV388,抽出データ!CB388)=1,11,0)))</f>
        <v>91</v>
      </c>
      <c r="CM388" s="2">
        <f>80+IF(抽出データ!CH388=1,40,0)+IF(抽出データ!CI388=1,20,0)+IF(抽出データ!CJ388=1,20,0)</f>
        <v>120</v>
      </c>
      <c r="CN388" s="2">
        <f>80+IF(抽出データ!CN388=1,10,0)+IF(抽出データ!CO388=1,5,0)+IF(抽出データ!CP388=1,10,0)+12</f>
        <v>107</v>
      </c>
      <c r="CO388" s="2">
        <f>IF(SUM(抽出データ!CT388:CW388)&gt;0,120,100)</f>
        <v>120</v>
      </c>
      <c r="CQ388" s="2">
        <f t="shared" ref="CQ388:CQ451" si="124">SUMPRODUCT($CK$2:$CO$2,CK388:CO388)</f>
        <v>94</v>
      </c>
    </row>
    <row r="389" spans="1:95">
      <c r="A389" s="2">
        <v>2001</v>
      </c>
      <c r="B389" s="2">
        <v>2000</v>
      </c>
      <c r="C389" s="2">
        <v>4</v>
      </c>
      <c r="D389" s="2">
        <f t="shared" si="108"/>
        <v>500</v>
      </c>
      <c r="E389" s="4" t="s">
        <v>112</v>
      </c>
      <c r="F389" s="2">
        <f>IF(抽出データ!S389-2&lt;0,0,抽出データ!S389-2)</f>
        <v>0</v>
      </c>
      <c r="G389" s="2">
        <f>IF(抽出データ!T389-2&lt;0,0,抽出データ!T389-2)</f>
        <v>1</v>
      </c>
      <c r="H389" s="2">
        <f>IF(抽出データ!U389-2&lt;0,0,抽出データ!U389-2)</f>
        <v>1</v>
      </c>
      <c r="I389" s="2">
        <f>IF(抽出データ!V389-2&lt;0,0,抽出データ!V389-2)</f>
        <v>1</v>
      </c>
      <c r="J389" s="2">
        <f>MIN(2,IF(抽出データ!W389-2&lt;0,0,抽出データ!W389-2))</f>
        <v>1</v>
      </c>
      <c r="K389" s="2">
        <f>IF(抽出データ!X389-2&lt;0,0,抽出データ!X389-2)</f>
        <v>1</v>
      </c>
      <c r="L389" s="2">
        <f>IF(抽出データ!Y389-2&lt;0,0,抽出データ!Y389-2)</f>
        <v>1</v>
      </c>
      <c r="M389" s="2">
        <f>IF(抽出データ!Z389-2&lt;0,0,抽出データ!Z389-2)</f>
        <v>1</v>
      </c>
      <c r="N389" s="2">
        <f>IF(抽出データ!AB389-2&lt;0,0,抽出データ!AB389-2)</f>
        <v>1</v>
      </c>
      <c r="O389" s="2">
        <f>IF(抽出データ!AC389-2&lt;0,0,抽出データ!AC389-2)</f>
        <v>1</v>
      </c>
      <c r="P389" s="2">
        <f>IF(抽出データ!AD389-2&lt;0,0,抽出データ!AD389-2)</f>
        <v>1</v>
      </c>
      <c r="Q389" s="2">
        <f>IF(抽出データ!AE389-2&lt;0,0,抽出データ!AE389-2)</f>
        <v>1</v>
      </c>
      <c r="R389" s="2">
        <f>IF(抽出データ!AF389-2&lt;0,0,抽出データ!AF389-2)</f>
        <v>1</v>
      </c>
      <c r="S389" s="2">
        <f>IF(抽出データ!AG389-2&lt;0,0,抽出データ!AG389-2)</f>
        <v>1</v>
      </c>
      <c r="T389" s="2">
        <f>IF(抽出データ!AH389-2&lt;0,0,抽出データ!AH389-2)</f>
        <v>1</v>
      </c>
      <c r="U389" s="2">
        <f>IF(抽出データ!AI389-2&lt;0,0,抽出データ!AI389-2)</f>
        <v>1</v>
      </c>
      <c r="V389" s="2">
        <f>IF(抽出データ!AJ389-2&lt;0,0,抽出データ!AJ389-2)</f>
        <v>1</v>
      </c>
      <c r="W389" s="2">
        <f>IF(抽出データ!AK389-2&lt;0,0,抽出データ!AK389-2)</f>
        <v>1</v>
      </c>
      <c r="X389" s="2">
        <f>IF(抽出データ!AL389-2&lt;0,0,抽出データ!AL389-2)</f>
        <v>1</v>
      </c>
      <c r="Y389" s="2">
        <f>IF(抽出データ!AM389-2&lt;0,0,抽出データ!AM389-2)</f>
        <v>1</v>
      </c>
      <c r="Z389" s="2">
        <f>IF(抽出データ!AN389-2&lt;0,0,抽出データ!AN389-2)</f>
        <v>1</v>
      </c>
      <c r="AA389" s="2">
        <f>IF(抽出データ!AO389-2&lt;0,0,抽出データ!AO389-2)</f>
        <v>1</v>
      </c>
      <c r="AB389" s="2">
        <f>IF(抽出データ!AP389-2&lt;0,0,抽出データ!AP389-2)</f>
        <v>1</v>
      </c>
      <c r="AC389" s="2">
        <f>IF(抽出データ!AQ389-2&lt;0,0,抽出データ!AQ389-2)</f>
        <v>1</v>
      </c>
      <c r="AD389" s="2">
        <f>IF(抽出データ!AR389-2&lt;=0,1,2)</f>
        <v>2</v>
      </c>
      <c r="AE389" s="2">
        <f>IF(抽出データ!AS389-2&lt;=0,1,2)</f>
        <v>1</v>
      </c>
      <c r="AF389" s="2">
        <f>IF(抽出データ!AT389-2&lt;=0,1,2)</f>
        <v>1</v>
      </c>
      <c r="AG389" s="2">
        <f>IF(抽出データ!AU389-2&lt;=0,1,2)</f>
        <v>2</v>
      </c>
      <c r="AH389" s="2">
        <f>IF(抽出データ!AV389-2&lt;=0,1,2)</f>
        <v>2</v>
      </c>
      <c r="AI389" s="2">
        <f>IF(抽出データ!AW389-2&lt;=0,1,2)</f>
        <v>2</v>
      </c>
      <c r="AJ389" s="2">
        <f>IF(抽出データ!AX389-2&lt;=0,1,2)</f>
        <v>2</v>
      </c>
      <c r="AK389" s="2">
        <f>IF(抽出データ!AY389-2&lt;=0,1,2)</f>
        <v>2</v>
      </c>
      <c r="AL389" s="2">
        <f>IF(抽出データ!AZ389-2&lt;0,0,抽出データ!AZ389-2)</f>
        <v>1</v>
      </c>
      <c r="AM389" s="2">
        <f>IF(抽出データ!BB389-2&lt;0,0,抽出データ!BB389-2)</f>
        <v>1</v>
      </c>
      <c r="AN389" s="2">
        <f>IF(抽出データ!BD389-2&lt;0,0,抽出データ!BD389-2)</f>
        <v>1</v>
      </c>
      <c r="AO389" s="2">
        <f>MIN(2,IF(抽出データ!BE389-2&lt;0,0,抽出データ!BE389-2))</f>
        <v>1</v>
      </c>
      <c r="AP389" s="2">
        <f>IF(抽出データ!BF389-2&lt;0,0,抽出データ!BF389-2)</f>
        <v>1</v>
      </c>
      <c r="AQ389" s="2">
        <f>IF(抽出データ!BG389-2&lt;0,0,抽出データ!BG389-2)</f>
        <v>1</v>
      </c>
      <c r="AR389" s="2">
        <f>IF(抽出データ!BH389-2&lt;0,0,抽出データ!BH389-2)</f>
        <v>1</v>
      </c>
      <c r="AS389" s="2">
        <f t="shared" si="109"/>
        <v>0</v>
      </c>
      <c r="AT389" s="2">
        <f>IF(抽出データ!DB389-2&lt;=0,1,2)</f>
        <v>2</v>
      </c>
      <c r="AU389" s="2">
        <f>IF(抽出データ!DD389-2&lt;0,0,抽出データ!DD389-2)</f>
        <v>0</v>
      </c>
      <c r="AV389" s="2">
        <f>IF(抽出データ!DE389-2&lt;0,0,抽出データ!DE389-2)</f>
        <v>1</v>
      </c>
      <c r="AW389" s="2">
        <f>IF(抽出データ!DF389-2&lt;0,0,IF(抽出データ!DF389&gt;3,2,1))</f>
        <v>2</v>
      </c>
      <c r="AX389" s="2">
        <f>IF(抽出データ!DG389-2&lt;=0,1,2)</f>
        <v>2</v>
      </c>
      <c r="AY389" s="8">
        <v>5</v>
      </c>
      <c r="AZ389" s="2">
        <v>4</v>
      </c>
      <c r="BA389" s="2">
        <v>3</v>
      </c>
      <c r="BI389" s="4" t="s">
        <v>445</v>
      </c>
      <c r="BJ389" s="2">
        <v>1</v>
      </c>
      <c r="BK389" s="2">
        <v>80</v>
      </c>
      <c r="BL389" s="2">
        <v>3</v>
      </c>
      <c r="BO389" s="2">
        <v>3</v>
      </c>
      <c r="BP389" s="2">
        <v>5</v>
      </c>
      <c r="BQ389" s="2">
        <v>3</v>
      </c>
      <c r="BR389" s="2">
        <v>5</v>
      </c>
      <c r="BS389" s="2">
        <v>4</v>
      </c>
      <c r="BT389" s="2">
        <v>4</v>
      </c>
      <c r="BV389" s="2">
        <f t="shared" si="110"/>
        <v>53.5</v>
      </c>
      <c r="BW389" s="2">
        <f t="shared" si="111"/>
        <v>22</v>
      </c>
      <c r="BX389" s="2">
        <f t="shared" si="112"/>
        <v>9</v>
      </c>
      <c r="BY389" s="2">
        <f t="shared" si="113"/>
        <v>18</v>
      </c>
      <c r="BZ389" s="2">
        <f t="shared" si="114"/>
        <v>28</v>
      </c>
      <c r="CA389" s="2">
        <f t="shared" si="115"/>
        <v>12</v>
      </c>
      <c r="CB389" s="2">
        <f t="shared" si="116"/>
        <v>10</v>
      </c>
      <c r="CC389" s="2">
        <f t="shared" si="117"/>
        <v>11</v>
      </c>
      <c r="CD389" s="2">
        <f t="shared" si="118"/>
        <v>20</v>
      </c>
      <c r="CE389" s="2">
        <f t="shared" si="119"/>
        <v>15</v>
      </c>
      <c r="CF389" s="2">
        <f t="shared" si="120"/>
        <v>12</v>
      </c>
      <c r="CG389" s="2">
        <f t="shared" si="121"/>
        <v>14</v>
      </c>
      <c r="CH389" s="2">
        <f t="shared" ref="CH389:CH452" si="125">SUMPRODUCT(F389:AX389,$F$581:$AX$581)</f>
        <v>7</v>
      </c>
      <c r="CI389" s="2">
        <f t="shared" si="122"/>
        <v>10</v>
      </c>
      <c r="CJ389" s="2">
        <f t="shared" si="123"/>
        <v>18.5</v>
      </c>
      <c r="CK389" s="2">
        <f>55+IF(抽出データ!BJ389=1,60,0)+IF(抽出データ!BK389=1,25,0)+IF(抽出データ!BM389=1,5,0)+IF(抽出データ!BL389=1,5,0)+IF(抽出データ!BN389=1,5,0)</f>
        <v>80</v>
      </c>
      <c r="CL389" s="2">
        <f>(80+IF(抽出データ!BR389=1,12,0)+IF(SUM(抽出データ!BS389:BV389,抽出データ!CB389)&gt;1,22,IF(SUM(抽出データ!BS389:BV389,抽出データ!CB389)=1,11,0)))</f>
        <v>102</v>
      </c>
      <c r="CM389" s="2">
        <f>80+IF(抽出データ!CH389=1,40,0)+IF(抽出データ!CI389=1,20,0)+IF(抽出データ!CJ389=1,20,0)</f>
        <v>100</v>
      </c>
      <c r="CN389" s="2">
        <f>80+IF(抽出データ!CN389=1,10,0)+IF(抽出データ!CO389=1,5,0)+IF(抽出データ!CP389=1,10,0)+12</f>
        <v>97</v>
      </c>
      <c r="CO389" s="2">
        <f>IF(SUM(抽出データ!CT389:CW389)&gt;0,120,100)</f>
        <v>120</v>
      </c>
      <c r="CQ389" s="2">
        <f t="shared" si="124"/>
        <v>93.3</v>
      </c>
    </row>
    <row r="390" spans="1:95">
      <c r="A390" s="2">
        <v>2002</v>
      </c>
      <c r="B390" s="2">
        <v>100</v>
      </c>
      <c r="C390" s="2">
        <v>4</v>
      </c>
      <c r="D390" s="2">
        <f t="shared" si="108"/>
        <v>25</v>
      </c>
      <c r="E390" s="4" t="s">
        <v>80</v>
      </c>
      <c r="F390" s="2">
        <f>IF(抽出データ!S390-2&lt;0,0,抽出データ!S390-2)</f>
        <v>0</v>
      </c>
      <c r="G390" s="2">
        <f>IF(抽出データ!T390-2&lt;0,0,抽出データ!T390-2)</f>
        <v>1</v>
      </c>
      <c r="H390" s="2">
        <f>IF(抽出データ!U390-2&lt;0,0,抽出データ!U390-2)</f>
        <v>1</v>
      </c>
      <c r="I390" s="2">
        <f>IF(抽出データ!V390-2&lt;0,0,抽出データ!V390-2)</f>
        <v>1</v>
      </c>
      <c r="J390" s="2">
        <f>MIN(2,IF(抽出データ!W390-2&lt;0,0,抽出データ!W390-2))</f>
        <v>1</v>
      </c>
      <c r="K390" s="2">
        <f>IF(抽出データ!X390-2&lt;0,0,抽出データ!X390-2)</f>
        <v>1</v>
      </c>
      <c r="L390" s="2">
        <f>IF(抽出データ!Y390-2&lt;0,0,抽出データ!Y390-2)</f>
        <v>0</v>
      </c>
      <c r="M390" s="2">
        <f>IF(抽出データ!Z390-2&lt;0,0,抽出データ!Z390-2)</f>
        <v>1</v>
      </c>
      <c r="N390" s="2">
        <f>IF(抽出データ!AB390-2&lt;0,0,抽出データ!AB390-2)</f>
        <v>0</v>
      </c>
      <c r="O390" s="2">
        <f>IF(抽出データ!AC390-2&lt;0,0,抽出データ!AC390-2)</f>
        <v>1</v>
      </c>
      <c r="P390" s="2">
        <f>IF(抽出データ!AD390-2&lt;0,0,抽出データ!AD390-2)</f>
        <v>1</v>
      </c>
      <c r="Q390" s="2">
        <f>IF(抽出データ!AE390-2&lt;0,0,抽出データ!AE390-2)</f>
        <v>1</v>
      </c>
      <c r="R390" s="2">
        <f>IF(抽出データ!AF390-2&lt;0,0,抽出データ!AF390-2)</f>
        <v>1</v>
      </c>
      <c r="S390" s="2">
        <f>IF(抽出データ!AG390-2&lt;0,0,抽出データ!AG390-2)</f>
        <v>1</v>
      </c>
      <c r="T390" s="2">
        <f>IF(抽出データ!AH390-2&lt;0,0,抽出データ!AH390-2)</f>
        <v>1</v>
      </c>
      <c r="U390" s="2">
        <f>IF(抽出データ!AI390-2&lt;0,0,抽出データ!AI390-2)</f>
        <v>1</v>
      </c>
      <c r="V390" s="2">
        <f>IF(抽出データ!AJ390-2&lt;0,0,抽出データ!AJ390-2)</f>
        <v>1</v>
      </c>
      <c r="W390" s="2">
        <f>IF(抽出データ!AK390-2&lt;0,0,抽出データ!AK390-2)</f>
        <v>2</v>
      </c>
      <c r="X390" s="2">
        <f>IF(抽出データ!AL390-2&lt;0,0,抽出データ!AL390-2)</f>
        <v>1</v>
      </c>
      <c r="Y390" s="2">
        <f>IF(抽出データ!AM390-2&lt;0,0,抽出データ!AM390-2)</f>
        <v>1</v>
      </c>
      <c r="Z390" s="2">
        <f>IF(抽出データ!AN390-2&lt;0,0,抽出データ!AN390-2)</f>
        <v>1</v>
      </c>
      <c r="AA390" s="2">
        <f>IF(抽出データ!AO390-2&lt;0,0,抽出データ!AO390-2)</f>
        <v>1</v>
      </c>
      <c r="AB390" s="2">
        <f>IF(抽出データ!AP390-2&lt;0,0,抽出データ!AP390-2)</f>
        <v>1</v>
      </c>
      <c r="AC390" s="2">
        <f>IF(抽出データ!AQ390-2&lt;0,0,抽出データ!AQ390-2)</f>
        <v>1</v>
      </c>
      <c r="AD390" s="2">
        <f>IF(抽出データ!AR390-2&lt;=0,1,2)</f>
        <v>1</v>
      </c>
      <c r="AE390" s="2">
        <f>IF(抽出データ!AS390-2&lt;=0,1,2)</f>
        <v>2</v>
      </c>
      <c r="AF390" s="2">
        <f>IF(抽出データ!AT390-2&lt;=0,1,2)</f>
        <v>2</v>
      </c>
      <c r="AG390" s="2">
        <f>IF(抽出データ!AU390-2&lt;=0,1,2)</f>
        <v>1</v>
      </c>
      <c r="AH390" s="2">
        <f>IF(抽出データ!AV390-2&lt;=0,1,2)</f>
        <v>1</v>
      </c>
      <c r="AI390" s="2">
        <f>IF(抽出データ!AW390-2&lt;=0,1,2)</f>
        <v>1</v>
      </c>
      <c r="AJ390" s="2">
        <f>IF(抽出データ!AX390-2&lt;=0,1,2)</f>
        <v>1</v>
      </c>
      <c r="AK390" s="2">
        <f>IF(抽出データ!AY390-2&lt;=0,1,2)</f>
        <v>2</v>
      </c>
      <c r="AL390" s="2">
        <f>IF(抽出データ!AZ390-2&lt;0,0,抽出データ!AZ390-2)</f>
        <v>1</v>
      </c>
      <c r="AM390" s="2">
        <f>IF(抽出データ!BB390-2&lt;0,0,抽出データ!BB390-2)</f>
        <v>0</v>
      </c>
      <c r="AN390" s="2">
        <f>IF(抽出データ!BD390-2&lt;0,0,抽出データ!BD390-2)</f>
        <v>0</v>
      </c>
      <c r="AO390" s="2">
        <f>MIN(2,IF(抽出データ!BE390-2&lt;0,0,抽出データ!BE390-2))</f>
        <v>0</v>
      </c>
      <c r="AP390" s="2">
        <f>IF(抽出データ!BF390-2&lt;0,0,抽出データ!BF390-2)</f>
        <v>0</v>
      </c>
      <c r="AQ390" s="2">
        <f>IF(抽出データ!BG390-2&lt;0,0,抽出データ!BG390-2)</f>
        <v>0</v>
      </c>
      <c r="AR390" s="2">
        <f>IF(抽出データ!BH390-2&lt;0,0,抽出データ!BH390-2)</f>
        <v>0</v>
      </c>
      <c r="AS390" s="2">
        <f t="shared" si="109"/>
        <v>0</v>
      </c>
      <c r="AT390" s="2">
        <f>IF(抽出データ!DB390-2&lt;=0,1,2)</f>
        <v>1</v>
      </c>
      <c r="AU390" s="2">
        <f>IF(抽出データ!DD390-2&lt;0,0,抽出データ!DD390-2)</f>
        <v>0</v>
      </c>
      <c r="AV390" s="2">
        <f>IF(抽出データ!DE390-2&lt;0,0,抽出データ!DE390-2)</f>
        <v>0</v>
      </c>
      <c r="AW390" s="2">
        <f>IF(抽出データ!DF390-2&lt;0,0,IF(抽出データ!DF390&gt;3,2,1))</f>
        <v>0</v>
      </c>
      <c r="AX390" s="2">
        <f>IF(抽出データ!DG390-2&lt;=0,1,2)</f>
        <v>1</v>
      </c>
      <c r="AY390" s="8">
        <v>1</v>
      </c>
      <c r="AZ390" s="2">
        <v>1</v>
      </c>
      <c r="BA390" s="2">
        <v>1</v>
      </c>
      <c r="BI390" s="4" t="s">
        <v>445</v>
      </c>
      <c r="BJ390" s="2">
        <v>2</v>
      </c>
      <c r="BL390" s="2">
        <v>3</v>
      </c>
      <c r="BO390" s="2">
        <v>4</v>
      </c>
      <c r="BP390" s="2">
        <v>5</v>
      </c>
      <c r="BQ390" s="2">
        <v>4</v>
      </c>
      <c r="BR390" s="2">
        <v>5</v>
      </c>
      <c r="BS390" s="2">
        <v>4</v>
      </c>
      <c r="BT390" s="2">
        <v>4</v>
      </c>
      <c r="BV390" s="2">
        <f t="shared" si="110"/>
        <v>38.5</v>
      </c>
      <c r="BW390" s="2">
        <f t="shared" si="111"/>
        <v>20</v>
      </c>
      <c r="BX390" s="2">
        <f t="shared" si="112"/>
        <v>9</v>
      </c>
      <c r="BY390" s="2">
        <f t="shared" si="113"/>
        <v>7</v>
      </c>
      <c r="BZ390" s="2">
        <f t="shared" si="114"/>
        <v>25</v>
      </c>
      <c r="CA390" s="2">
        <f t="shared" si="115"/>
        <v>10</v>
      </c>
      <c r="CB390" s="2">
        <f t="shared" si="116"/>
        <v>3</v>
      </c>
      <c r="CC390" s="2">
        <f t="shared" si="117"/>
        <v>10</v>
      </c>
      <c r="CD390" s="2">
        <f t="shared" si="118"/>
        <v>17</v>
      </c>
      <c r="CE390" s="2">
        <f t="shared" si="119"/>
        <v>14</v>
      </c>
      <c r="CF390" s="2">
        <f t="shared" si="120"/>
        <v>8</v>
      </c>
      <c r="CG390" s="2">
        <f t="shared" si="121"/>
        <v>15</v>
      </c>
      <c r="CH390" s="2">
        <f t="shared" si="125"/>
        <v>2</v>
      </c>
      <c r="CI390" s="2">
        <f t="shared" si="122"/>
        <v>3</v>
      </c>
      <c r="CJ390" s="2">
        <f t="shared" si="123"/>
        <v>15.5</v>
      </c>
      <c r="CK390" s="2">
        <f>55+IF(抽出データ!BJ390=1,60,0)+IF(抽出データ!BK390=1,25,0)+IF(抽出データ!BM390=1,5,0)+IF(抽出データ!BL390=1,5,0)+IF(抽出データ!BN390=1,5,0)</f>
        <v>55</v>
      </c>
      <c r="CL390" s="2">
        <f>(80+IF(抽出データ!BR390=1,12,0)+IF(SUM(抽出データ!BS390:BV390,抽出データ!CB390)&gt;1,22,IF(SUM(抽出データ!BS390:BV390,抽出データ!CB390)=1,11,0)))</f>
        <v>102</v>
      </c>
      <c r="CM390" s="2">
        <f>80+IF(抽出データ!CH390=1,40,0)+IF(抽出データ!CI390=1,20,0)+IF(抽出データ!CJ390=1,20,0)</f>
        <v>80</v>
      </c>
      <c r="CN390" s="2">
        <f>80+IF(抽出データ!CN390=1,10,0)+IF(抽出データ!CO390=1,5,0)+IF(抽出データ!CP390=1,10,0)+12</f>
        <v>102</v>
      </c>
      <c r="CO390" s="2">
        <f>IF(SUM(抽出データ!CT390:CW390)&gt;0,120,100)</f>
        <v>100</v>
      </c>
      <c r="CQ390" s="2">
        <f t="shared" si="124"/>
        <v>79.8</v>
      </c>
    </row>
    <row r="391" spans="1:95">
      <c r="A391" s="2">
        <v>2008</v>
      </c>
      <c r="B391" s="2">
        <v>10000</v>
      </c>
      <c r="C391" s="2">
        <v>4</v>
      </c>
      <c r="D391" s="2">
        <f t="shared" si="108"/>
        <v>2500</v>
      </c>
      <c r="E391" s="4" t="s">
        <v>320</v>
      </c>
      <c r="F391" s="2">
        <f>IF(抽出データ!S391-2&lt;0,0,抽出データ!S391-2)</f>
        <v>0</v>
      </c>
      <c r="G391" s="2">
        <f>IF(抽出データ!T391-2&lt;0,0,抽出データ!T391-2)</f>
        <v>1</v>
      </c>
      <c r="H391" s="2">
        <f>IF(抽出データ!U391-2&lt;0,0,抽出データ!U391-2)</f>
        <v>2</v>
      </c>
      <c r="I391" s="2">
        <f>IF(抽出データ!V391-2&lt;0,0,抽出データ!V391-2)</f>
        <v>1</v>
      </c>
      <c r="J391" s="2">
        <f>MIN(2,IF(抽出データ!W391-2&lt;0,0,抽出データ!W391-2))</f>
        <v>1</v>
      </c>
      <c r="K391" s="2">
        <f>IF(抽出データ!X391-2&lt;0,0,抽出データ!X391-2)</f>
        <v>1</v>
      </c>
      <c r="L391" s="2">
        <f>IF(抽出データ!Y391-2&lt;0,0,抽出データ!Y391-2)</f>
        <v>1</v>
      </c>
      <c r="M391" s="2">
        <f>IF(抽出データ!Z391-2&lt;0,0,抽出データ!Z391-2)</f>
        <v>2</v>
      </c>
      <c r="N391" s="2">
        <f>IF(抽出データ!AB391-2&lt;0,0,抽出データ!AB391-2)</f>
        <v>2</v>
      </c>
      <c r="O391" s="2">
        <f>IF(抽出データ!AC391-2&lt;0,0,抽出データ!AC391-2)</f>
        <v>2</v>
      </c>
      <c r="P391" s="2">
        <f>IF(抽出データ!AD391-2&lt;0,0,抽出データ!AD391-2)</f>
        <v>2</v>
      </c>
      <c r="Q391" s="2">
        <f>IF(抽出データ!AE391-2&lt;0,0,抽出データ!AE391-2)</f>
        <v>2</v>
      </c>
      <c r="R391" s="2">
        <f>IF(抽出データ!AF391-2&lt;0,0,抽出データ!AF391-2)</f>
        <v>1</v>
      </c>
      <c r="S391" s="2">
        <f>IF(抽出データ!AG391-2&lt;0,0,抽出データ!AG391-2)</f>
        <v>1</v>
      </c>
      <c r="T391" s="2">
        <f>IF(抽出データ!AH391-2&lt;0,0,抽出データ!AH391-2)</f>
        <v>2</v>
      </c>
      <c r="U391" s="2">
        <f>IF(抽出データ!AI391-2&lt;0,0,抽出データ!AI391-2)</f>
        <v>1</v>
      </c>
      <c r="V391" s="2">
        <f>IF(抽出データ!AJ391-2&lt;0,0,抽出データ!AJ391-2)</f>
        <v>1</v>
      </c>
      <c r="W391" s="2">
        <f>IF(抽出データ!AK391-2&lt;0,0,抽出データ!AK391-2)</f>
        <v>2</v>
      </c>
      <c r="X391" s="2">
        <f>IF(抽出データ!AL391-2&lt;0,0,抽出データ!AL391-2)</f>
        <v>2</v>
      </c>
      <c r="Y391" s="2">
        <f>IF(抽出データ!AM391-2&lt;0,0,抽出データ!AM391-2)</f>
        <v>2</v>
      </c>
      <c r="Z391" s="2">
        <f>IF(抽出データ!AN391-2&lt;0,0,抽出データ!AN391-2)</f>
        <v>2</v>
      </c>
      <c r="AA391" s="2">
        <f>IF(抽出データ!AO391-2&lt;0,0,抽出データ!AO391-2)</f>
        <v>2</v>
      </c>
      <c r="AB391" s="2">
        <f>IF(抽出データ!AP391-2&lt;0,0,抽出データ!AP391-2)</f>
        <v>2</v>
      </c>
      <c r="AC391" s="2">
        <f>IF(抽出データ!AQ391-2&lt;0,0,抽出データ!AQ391-2)</f>
        <v>2</v>
      </c>
      <c r="AD391" s="2">
        <f>IF(抽出データ!AR391-2&lt;=0,1,2)</f>
        <v>2</v>
      </c>
      <c r="AE391" s="2">
        <f>IF(抽出データ!AS391-2&lt;=0,1,2)</f>
        <v>2</v>
      </c>
      <c r="AF391" s="2">
        <f>IF(抽出データ!AT391-2&lt;=0,1,2)</f>
        <v>2</v>
      </c>
      <c r="AG391" s="2">
        <f>IF(抽出データ!AU391-2&lt;=0,1,2)</f>
        <v>2</v>
      </c>
      <c r="AH391" s="2">
        <f>IF(抽出データ!AV391-2&lt;=0,1,2)</f>
        <v>2</v>
      </c>
      <c r="AI391" s="2">
        <f>IF(抽出データ!AW391-2&lt;=0,1,2)</f>
        <v>2</v>
      </c>
      <c r="AJ391" s="2">
        <f>IF(抽出データ!AX391-2&lt;=0,1,2)</f>
        <v>2</v>
      </c>
      <c r="AK391" s="2">
        <f>IF(抽出データ!AY391-2&lt;=0,1,2)</f>
        <v>2</v>
      </c>
      <c r="AL391" s="2">
        <f>IF(抽出データ!AZ391-2&lt;0,0,抽出データ!AZ391-2)</f>
        <v>2</v>
      </c>
      <c r="AM391" s="2">
        <f>IF(抽出データ!BB391-2&lt;0,0,抽出データ!BB391-2)</f>
        <v>1</v>
      </c>
      <c r="AN391" s="2">
        <f>IF(抽出データ!BD391-2&lt;0,0,抽出データ!BD391-2)</f>
        <v>2</v>
      </c>
      <c r="AO391" s="2">
        <f>MIN(2,IF(抽出データ!BE391-2&lt;0,0,抽出データ!BE391-2))</f>
        <v>2</v>
      </c>
      <c r="AP391" s="2">
        <f>IF(抽出データ!BF391-2&lt;0,0,抽出データ!BF391-2)</f>
        <v>2</v>
      </c>
      <c r="AQ391" s="2">
        <f>IF(抽出データ!BG391-2&lt;0,0,抽出データ!BG391-2)</f>
        <v>1</v>
      </c>
      <c r="AR391" s="2">
        <f>IF(抽出データ!BH391-2&lt;0,0,抽出データ!BH391-2)</f>
        <v>1</v>
      </c>
      <c r="AS391" s="2">
        <f t="shared" si="109"/>
        <v>0</v>
      </c>
      <c r="AT391" s="2">
        <f>IF(抽出データ!DB391-2&lt;=0,1,2)</f>
        <v>2</v>
      </c>
      <c r="AU391" s="2">
        <f>IF(抽出データ!DD391-2&lt;0,0,抽出データ!DD391-2)</f>
        <v>1</v>
      </c>
      <c r="AV391" s="2">
        <f>IF(抽出データ!DE391-2&lt;0,0,抽出データ!DE391-2)</f>
        <v>1</v>
      </c>
      <c r="AW391" s="2">
        <f>IF(抽出データ!DF391-2&lt;0,0,IF(抽出データ!DF391&gt;3,2,1))</f>
        <v>2</v>
      </c>
      <c r="AX391" s="2">
        <f>IF(抽出データ!DG391-2&lt;=0,1,2)</f>
        <v>2</v>
      </c>
      <c r="AY391" s="8">
        <v>5</v>
      </c>
      <c r="AZ391" s="2">
        <v>4</v>
      </c>
      <c r="BA391" s="2">
        <v>4</v>
      </c>
      <c r="BI391" s="4" t="s">
        <v>445</v>
      </c>
      <c r="BJ391" s="2">
        <v>1</v>
      </c>
      <c r="BK391" s="2">
        <v>0</v>
      </c>
      <c r="BL391" s="2">
        <v>1</v>
      </c>
      <c r="BM391" s="2">
        <v>12000</v>
      </c>
      <c r="BO391" s="2">
        <v>4</v>
      </c>
      <c r="BP391" s="2">
        <v>4</v>
      </c>
      <c r="BQ391" s="2">
        <v>4</v>
      </c>
      <c r="BR391" s="2">
        <v>4</v>
      </c>
      <c r="BS391" s="2">
        <v>4</v>
      </c>
      <c r="BT391" s="2">
        <v>4</v>
      </c>
      <c r="BV391" s="2">
        <f t="shared" si="110"/>
        <v>77</v>
      </c>
      <c r="BW391" s="2">
        <f t="shared" si="111"/>
        <v>33</v>
      </c>
      <c r="BX391" s="2">
        <f t="shared" si="112"/>
        <v>14</v>
      </c>
      <c r="BY391" s="2">
        <f t="shared" si="113"/>
        <v>23</v>
      </c>
      <c r="BZ391" s="2">
        <f t="shared" si="114"/>
        <v>39</v>
      </c>
      <c r="CA391" s="2">
        <f t="shared" si="115"/>
        <v>22</v>
      </c>
      <c r="CB391" s="2">
        <f t="shared" si="116"/>
        <v>13</v>
      </c>
      <c r="CC391" s="2">
        <f t="shared" si="117"/>
        <v>20</v>
      </c>
      <c r="CD391" s="2">
        <f t="shared" si="118"/>
        <v>24</v>
      </c>
      <c r="CE391" s="2">
        <f t="shared" si="119"/>
        <v>21</v>
      </c>
      <c r="CF391" s="2">
        <f t="shared" si="120"/>
        <v>15</v>
      </c>
      <c r="CG391" s="2">
        <f t="shared" si="121"/>
        <v>24</v>
      </c>
      <c r="CH391" s="2">
        <f t="shared" si="125"/>
        <v>7</v>
      </c>
      <c r="CI391" s="2">
        <f t="shared" si="122"/>
        <v>15</v>
      </c>
      <c r="CJ391" s="2">
        <f t="shared" si="123"/>
        <v>30</v>
      </c>
      <c r="CK391" s="2">
        <f>55+IF(抽出データ!BJ391=1,60,0)+IF(抽出データ!BK391=1,25,0)+IF(抽出データ!BM391=1,5,0)+IF(抽出データ!BL391=1,5,0)+IF(抽出データ!BN391=1,5,0)</f>
        <v>80</v>
      </c>
      <c r="CL391" s="2">
        <f>(80+IF(抽出データ!BR391=1,12,0)+IF(SUM(抽出データ!BS391:BV391,抽出データ!CB391)&gt;1,22,IF(SUM(抽出データ!BS391:BV391,抽出データ!CB391)=1,11,0)))</f>
        <v>92</v>
      </c>
      <c r="CM391" s="2">
        <f>80+IF(抽出データ!CH391=1,40,0)+IF(抽出データ!CI391=1,20,0)+IF(抽出データ!CJ391=1,20,0)</f>
        <v>120</v>
      </c>
      <c r="CN391" s="2">
        <f>80+IF(抽出データ!CN391=1,10,0)+IF(抽出データ!CO391=1,5,0)+IF(抽出データ!CP391=1,10,0)+12</f>
        <v>102</v>
      </c>
      <c r="CO391" s="2">
        <f>IF(SUM(抽出データ!CT391:CW391)&gt;0,120,100)</f>
        <v>100</v>
      </c>
      <c r="CQ391" s="2">
        <f t="shared" si="124"/>
        <v>92.8</v>
      </c>
    </row>
    <row r="392" spans="1:95">
      <c r="A392" s="2">
        <v>2008</v>
      </c>
      <c r="B392" s="2">
        <v>300</v>
      </c>
      <c r="C392" s="2">
        <v>5</v>
      </c>
      <c r="D392" s="2">
        <f t="shared" si="108"/>
        <v>60</v>
      </c>
      <c r="E392" s="4" t="s">
        <v>321</v>
      </c>
      <c r="F392" s="2">
        <f>IF(抽出データ!S392-2&lt;0,0,抽出データ!S392-2)</f>
        <v>0</v>
      </c>
      <c r="G392" s="2">
        <f>IF(抽出データ!T392-2&lt;0,0,抽出データ!T392-2)</f>
        <v>2</v>
      </c>
      <c r="H392" s="2">
        <f>IF(抽出データ!U392-2&lt;0,0,抽出データ!U392-2)</f>
        <v>0</v>
      </c>
      <c r="I392" s="2">
        <f>IF(抽出データ!V392-2&lt;0,0,抽出データ!V392-2)</f>
        <v>0</v>
      </c>
      <c r="J392" s="2">
        <f>MIN(2,IF(抽出データ!W392-2&lt;0,0,抽出データ!W392-2))</f>
        <v>0</v>
      </c>
      <c r="K392" s="2">
        <f>IF(抽出データ!X392-2&lt;0,0,抽出データ!X392-2)</f>
        <v>1</v>
      </c>
      <c r="L392" s="2">
        <f>IF(抽出データ!Y392-2&lt;0,0,抽出データ!Y392-2)</f>
        <v>0</v>
      </c>
      <c r="M392" s="2">
        <f>IF(抽出データ!Z392-2&lt;0,0,抽出データ!Z392-2)</f>
        <v>0</v>
      </c>
      <c r="N392" s="2">
        <f>IF(抽出データ!AB392-2&lt;0,0,抽出データ!AB392-2)</f>
        <v>1</v>
      </c>
      <c r="O392" s="2">
        <f>IF(抽出データ!AC392-2&lt;0,0,抽出データ!AC392-2)</f>
        <v>0</v>
      </c>
      <c r="P392" s="2">
        <f>IF(抽出データ!AD392-2&lt;0,0,抽出データ!AD392-2)</f>
        <v>1</v>
      </c>
      <c r="Q392" s="2">
        <f>IF(抽出データ!AE392-2&lt;0,0,抽出データ!AE392-2)</f>
        <v>1</v>
      </c>
      <c r="R392" s="2">
        <f>IF(抽出データ!AF392-2&lt;0,0,抽出データ!AF392-2)</f>
        <v>1</v>
      </c>
      <c r="S392" s="2">
        <f>IF(抽出データ!AG392-2&lt;0,0,抽出データ!AG392-2)</f>
        <v>0</v>
      </c>
      <c r="T392" s="2">
        <f>IF(抽出データ!AH392-2&lt;0,0,抽出データ!AH392-2)</f>
        <v>1</v>
      </c>
      <c r="U392" s="2">
        <f>IF(抽出データ!AI392-2&lt;0,0,抽出データ!AI392-2)</f>
        <v>0</v>
      </c>
      <c r="V392" s="2">
        <f>IF(抽出データ!AJ392-2&lt;0,0,抽出データ!AJ392-2)</f>
        <v>2</v>
      </c>
      <c r="W392" s="2">
        <f>IF(抽出データ!AK392-2&lt;0,0,抽出データ!AK392-2)</f>
        <v>0</v>
      </c>
      <c r="X392" s="2">
        <f>IF(抽出データ!AL392-2&lt;0,0,抽出データ!AL392-2)</f>
        <v>1</v>
      </c>
      <c r="Y392" s="2">
        <f>IF(抽出データ!AM392-2&lt;0,0,抽出データ!AM392-2)</f>
        <v>2</v>
      </c>
      <c r="Z392" s="2">
        <f>IF(抽出データ!AN392-2&lt;0,0,抽出データ!AN392-2)</f>
        <v>1</v>
      </c>
      <c r="AA392" s="2">
        <f>IF(抽出データ!AO392-2&lt;0,0,抽出データ!AO392-2)</f>
        <v>1</v>
      </c>
      <c r="AB392" s="2">
        <f>IF(抽出データ!AP392-2&lt;0,0,抽出データ!AP392-2)</f>
        <v>1</v>
      </c>
      <c r="AC392" s="2">
        <f>IF(抽出データ!AQ392-2&lt;0,0,抽出データ!AQ392-2)</f>
        <v>2</v>
      </c>
      <c r="AD392" s="2">
        <f>IF(抽出データ!AR392-2&lt;=0,1,2)</f>
        <v>1</v>
      </c>
      <c r="AE392" s="2">
        <f>IF(抽出データ!AS392-2&lt;=0,1,2)</f>
        <v>2</v>
      </c>
      <c r="AF392" s="2">
        <f>IF(抽出データ!AT392-2&lt;=0,1,2)</f>
        <v>2</v>
      </c>
      <c r="AG392" s="2">
        <f>IF(抽出データ!AU392-2&lt;=0,1,2)</f>
        <v>2</v>
      </c>
      <c r="AH392" s="2">
        <f>IF(抽出データ!AV392-2&lt;=0,1,2)</f>
        <v>2</v>
      </c>
      <c r="AI392" s="2">
        <f>IF(抽出データ!AW392-2&lt;=0,1,2)</f>
        <v>2</v>
      </c>
      <c r="AJ392" s="2">
        <f>IF(抽出データ!AX392-2&lt;=0,1,2)</f>
        <v>2</v>
      </c>
      <c r="AK392" s="2">
        <f>IF(抽出データ!AY392-2&lt;=0,1,2)</f>
        <v>2</v>
      </c>
      <c r="AL392" s="2">
        <f>IF(抽出データ!AZ392-2&lt;0,0,抽出データ!AZ392-2)</f>
        <v>2</v>
      </c>
      <c r="AM392" s="2">
        <f>IF(抽出データ!BB392-2&lt;0,0,抽出データ!BB392-2)</f>
        <v>0</v>
      </c>
      <c r="AN392" s="2">
        <f>IF(抽出データ!BD392-2&lt;0,0,抽出データ!BD392-2)</f>
        <v>1</v>
      </c>
      <c r="AO392" s="2">
        <f>MIN(2,IF(抽出データ!BE392-2&lt;0,0,抽出データ!BE392-2))</f>
        <v>2</v>
      </c>
      <c r="AP392" s="2">
        <f>IF(抽出データ!BF392-2&lt;0,0,抽出データ!BF392-2)</f>
        <v>0</v>
      </c>
      <c r="AQ392" s="2">
        <f>IF(抽出データ!BG392-2&lt;0,0,抽出データ!BG392-2)</f>
        <v>1</v>
      </c>
      <c r="AR392" s="2">
        <f>IF(抽出データ!BH392-2&lt;0,0,抽出データ!BH392-2)</f>
        <v>0</v>
      </c>
      <c r="AS392" s="2">
        <f t="shared" si="109"/>
        <v>0</v>
      </c>
      <c r="AT392" s="2">
        <f>IF(抽出データ!DB392-2&lt;=0,1,2)</f>
        <v>2</v>
      </c>
      <c r="AU392" s="2">
        <f>IF(抽出データ!DD392-2&lt;0,0,抽出データ!DD392-2)</f>
        <v>0</v>
      </c>
      <c r="AV392" s="2">
        <f>IF(抽出データ!DE392-2&lt;0,0,抽出データ!DE392-2)</f>
        <v>1</v>
      </c>
      <c r="AW392" s="2">
        <f>IF(抽出データ!DF392-2&lt;0,0,IF(抽出データ!DF392&gt;3,2,1))</f>
        <v>1</v>
      </c>
      <c r="AX392" s="2">
        <f>IF(抽出データ!DG392-2&lt;=0,1,2)</f>
        <v>2</v>
      </c>
      <c r="AY392" s="8">
        <v>2</v>
      </c>
      <c r="AZ392" s="2">
        <v>4</v>
      </c>
      <c r="BA392" s="2">
        <v>3</v>
      </c>
      <c r="BI392" s="4" t="s">
        <v>445</v>
      </c>
      <c r="BJ392" s="2">
        <v>2</v>
      </c>
      <c r="BL392" s="2">
        <v>3</v>
      </c>
      <c r="BO392" s="2">
        <v>5</v>
      </c>
      <c r="BP392" s="2">
        <v>3</v>
      </c>
      <c r="BQ392" s="2">
        <v>3</v>
      </c>
      <c r="BR392" s="2">
        <v>3</v>
      </c>
      <c r="BS392" s="2">
        <v>6</v>
      </c>
      <c r="BT392" s="2">
        <v>4</v>
      </c>
      <c r="BV392" s="2">
        <f t="shared" si="110"/>
        <v>50</v>
      </c>
      <c r="BW392" s="2">
        <f t="shared" si="111"/>
        <v>16</v>
      </c>
      <c r="BX392" s="2">
        <f t="shared" si="112"/>
        <v>11</v>
      </c>
      <c r="BY392" s="2">
        <f t="shared" si="113"/>
        <v>17</v>
      </c>
      <c r="BZ392" s="2">
        <f t="shared" si="114"/>
        <v>26</v>
      </c>
      <c r="CA392" s="2">
        <f t="shared" si="115"/>
        <v>12</v>
      </c>
      <c r="CB392" s="2">
        <f t="shared" si="116"/>
        <v>8</v>
      </c>
      <c r="CC392" s="2">
        <f t="shared" si="117"/>
        <v>9</v>
      </c>
      <c r="CD392" s="2">
        <f t="shared" si="118"/>
        <v>17</v>
      </c>
      <c r="CE392" s="2">
        <f t="shared" si="119"/>
        <v>16</v>
      </c>
      <c r="CF392" s="2">
        <f t="shared" si="120"/>
        <v>12</v>
      </c>
      <c r="CG392" s="2">
        <f t="shared" si="121"/>
        <v>13</v>
      </c>
      <c r="CH392" s="2">
        <f t="shared" si="125"/>
        <v>6</v>
      </c>
      <c r="CI392" s="2">
        <f t="shared" si="122"/>
        <v>10</v>
      </c>
      <c r="CJ392" s="2">
        <f t="shared" si="123"/>
        <v>17</v>
      </c>
      <c r="CK392" s="2">
        <f>55+IF(抽出データ!BJ392=1,60,0)+IF(抽出データ!BK392=1,25,0)+IF(抽出データ!BM392=1,5,0)+IF(抽出データ!BL392=1,5,0)+IF(抽出データ!BN392=1,5,0)</f>
        <v>80</v>
      </c>
      <c r="CL392" s="2">
        <f>(80+IF(抽出データ!BR392=1,12,0)+IF(SUM(抽出データ!BS392:BV392,抽出データ!CB392)&gt;1,22,IF(SUM(抽出データ!BS392:BV392,抽出データ!CB392)=1,11,0)))</f>
        <v>102</v>
      </c>
      <c r="CM392" s="2">
        <f>80+IF(抽出データ!CH392=1,40,0)+IF(抽出データ!CI392=1,20,0)+IF(抽出データ!CJ392=1,20,0)</f>
        <v>80</v>
      </c>
      <c r="CN392" s="2">
        <f>80+IF(抽出データ!CN392=1,10,0)+IF(抽出データ!CO392=1,5,0)+IF(抽出データ!CP392=1,10,0)+12</f>
        <v>97</v>
      </c>
      <c r="CO392" s="2">
        <f>IF(SUM(抽出データ!CT392:CW392)&gt;0,120,100)</f>
        <v>120</v>
      </c>
      <c r="CQ392" s="2">
        <f t="shared" si="124"/>
        <v>90.3</v>
      </c>
    </row>
    <row r="393" spans="1:95">
      <c r="A393" s="2">
        <v>1990</v>
      </c>
      <c r="B393" s="2">
        <v>122</v>
      </c>
      <c r="C393" s="2">
        <v>5</v>
      </c>
      <c r="D393" s="2">
        <f t="shared" si="108"/>
        <v>24.4</v>
      </c>
      <c r="E393" s="4" t="s">
        <v>195</v>
      </c>
      <c r="F393" s="2">
        <f>IF(抽出データ!S393-2&lt;0,0,抽出データ!S393-2)</f>
        <v>0</v>
      </c>
      <c r="G393" s="2">
        <f>IF(抽出データ!T393-2&lt;0,0,抽出データ!T393-2)</f>
        <v>1</v>
      </c>
      <c r="H393" s="2">
        <f>IF(抽出データ!U393-2&lt;0,0,抽出データ!U393-2)</f>
        <v>1</v>
      </c>
      <c r="I393" s="2">
        <f>IF(抽出データ!V393-2&lt;0,0,抽出データ!V393-2)</f>
        <v>1</v>
      </c>
      <c r="J393" s="2">
        <f>MIN(2,IF(抽出データ!W393-2&lt;0,0,抽出データ!W393-2))</f>
        <v>0</v>
      </c>
      <c r="K393" s="2">
        <f>IF(抽出データ!X393-2&lt;0,0,抽出データ!X393-2)</f>
        <v>0</v>
      </c>
      <c r="L393" s="2">
        <f>IF(抽出データ!Y393-2&lt;0,0,抽出データ!Y393-2)</f>
        <v>0</v>
      </c>
      <c r="M393" s="2">
        <f>IF(抽出データ!Z393-2&lt;0,0,抽出データ!Z393-2)</f>
        <v>0</v>
      </c>
      <c r="N393" s="2">
        <f>IF(抽出データ!AB393-2&lt;0,0,抽出データ!AB393-2)</f>
        <v>1</v>
      </c>
      <c r="O393" s="2">
        <f>IF(抽出データ!AC393-2&lt;0,0,抽出データ!AC393-2)</f>
        <v>1</v>
      </c>
      <c r="P393" s="2">
        <f>IF(抽出データ!AD393-2&lt;0,0,抽出データ!AD393-2)</f>
        <v>2</v>
      </c>
      <c r="Q393" s="2">
        <f>IF(抽出データ!AE393-2&lt;0,0,抽出データ!AE393-2)</f>
        <v>2</v>
      </c>
      <c r="R393" s="2">
        <f>IF(抽出データ!AF393-2&lt;0,0,抽出データ!AF393-2)</f>
        <v>1</v>
      </c>
      <c r="S393" s="2">
        <f>IF(抽出データ!AG393-2&lt;0,0,抽出データ!AG393-2)</f>
        <v>1</v>
      </c>
      <c r="T393" s="2">
        <f>IF(抽出データ!AH393-2&lt;0,0,抽出データ!AH393-2)</f>
        <v>1</v>
      </c>
      <c r="U393" s="2">
        <f>IF(抽出データ!AI393-2&lt;0,0,抽出データ!AI393-2)</f>
        <v>0</v>
      </c>
      <c r="V393" s="2">
        <f>IF(抽出データ!AJ393-2&lt;0,0,抽出データ!AJ393-2)</f>
        <v>0</v>
      </c>
      <c r="W393" s="2">
        <f>IF(抽出データ!AK393-2&lt;0,0,抽出データ!AK393-2)</f>
        <v>2</v>
      </c>
      <c r="X393" s="2">
        <f>IF(抽出データ!AL393-2&lt;0,0,抽出データ!AL393-2)</f>
        <v>1</v>
      </c>
      <c r="Y393" s="2">
        <f>IF(抽出データ!AM393-2&lt;0,0,抽出データ!AM393-2)</f>
        <v>1</v>
      </c>
      <c r="Z393" s="2">
        <f>IF(抽出データ!AN393-2&lt;0,0,抽出データ!AN393-2)</f>
        <v>1</v>
      </c>
      <c r="AA393" s="2">
        <f>IF(抽出データ!AO393-2&lt;0,0,抽出データ!AO393-2)</f>
        <v>2</v>
      </c>
      <c r="AB393" s="2">
        <f>IF(抽出データ!AP393-2&lt;0,0,抽出データ!AP393-2)</f>
        <v>2</v>
      </c>
      <c r="AC393" s="2">
        <f>IF(抽出データ!AQ393-2&lt;0,0,抽出データ!AQ393-2)</f>
        <v>2</v>
      </c>
      <c r="AD393" s="2">
        <f>IF(抽出データ!AR393-2&lt;=0,1,2)</f>
        <v>2</v>
      </c>
      <c r="AE393" s="2">
        <f>IF(抽出データ!AS393-2&lt;=0,1,2)</f>
        <v>2</v>
      </c>
      <c r="AF393" s="2">
        <f>IF(抽出データ!AT393-2&lt;=0,1,2)</f>
        <v>2</v>
      </c>
      <c r="AG393" s="2">
        <f>IF(抽出データ!AU393-2&lt;=0,1,2)</f>
        <v>2</v>
      </c>
      <c r="AH393" s="2">
        <f>IF(抽出データ!AV393-2&lt;=0,1,2)</f>
        <v>2</v>
      </c>
      <c r="AI393" s="2">
        <f>IF(抽出データ!AW393-2&lt;=0,1,2)</f>
        <v>2</v>
      </c>
      <c r="AJ393" s="2">
        <f>IF(抽出データ!AX393-2&lt;=0,1,2)</f>
        <v>2</v>
      </c>
      <c r="AK393" s="2">
        <f>IF(抽出データ!AY393-2&lt;=0,1,2)</f>
        <v>2</v>
      </c>
      <c r="AL393" s="2">
        <f>IF(抽出データ!AZ393-2&lt;0,0,抽出データ!AZ393-2)</f>
        <v>1</v>
      </c>
      <c r="AM393" s="2">
        <f>IF(抽出データ!BB393-2&lt;0,0,抽出データ!BB393-2)</f>
        <v>2</v>
      </c>
      <c r="AN393" s="2">
        <f>IF(抽出データ!BD393-2&lt;0,0,抽出データ!BD393-2)</f>
        <v>1</v>
      </c>
      <c r="AO393" s="2">
        <f>MIN(2,IF(抽出データ!BE393-2&lt;0,0,抽出データ!BE393-2))</f>
        <v>2</v>
      </c>
      <c r="AP393" s="2">
        <f>IF(抽出データ!BF393-2&lt;0,0,抽出データ!BF393-2)</f>
        <v>0</v>
      </c>
      <c r="AQ393" s="2">
        <f>IF(抽出データ!BG393-2&lt;0,0,抽出データ!BG393-2)</f>
        <v>1</v>
      </c>
      <c r="AR393" s="2">
        <f>IF(抽出データ!BH393-2&lt;0,0,抽出データ!BH393-2)</f>
        <v>2</v>
      </c>
      <c r="AS393" s="2">
        <f t="shared" si="109"/>
        <v>0</v>
      </c>
      <c r="AT393" s="2">
        <f>IF(抽出データ!DB393-2&lt;=0,1,2)</f>
        <v>1</v>
      </c>
      <c r="AU393" s="2">
        <f>IF(抽出データ!DD393-2&lt;0,0,抽出データ!DD393-2)</f>
        <v>1</v>
      </c>
      <c r="AV393" s="2">
        <f>IF(抽出データ!DE393-2&lt;0,0,抽出データ!DE393-2)</f>
        <v>2</v>
      </c>
      <c r="AW393" s="2">
        <f>IF(抽出データ!DF393-2&lt;0,0,IF(抽出データ!DF393&gt;3,2,1))</f>
        <v>1</v>
      </c>
      <c r="AX393" s="2">
        <f>IF(抽出データ!DG393-2&lt;=0,1,2)</f>
        <v>2</v>
      </c>
      <c r="AY393" s="8">
        <v>5</v>
      </c>
      <c r="AZ393" s="2">
        <v>4</v>
      </c>
      <c r="BA393" s="2">
        <v>3</v>
      </c>
      <c r="BI393" s="4" t="s">
        <v>445</v>
      </c>
      <c r="BJ393" s="2">
        <v>2</v>
      </c>
      <c r="BL393" s="2">
        <v>3</v>
      </c>
      <c r="BO393" s="2">
        <v>2</v>
      </c>
      <c r="BP393" s="2">
        <v>3</v>
      </c>
      <c r="BQ393" s="2">
        <v>3</v>
      </c>
      <c r="BR393" s="2">
        <v>3</v>
      </c>
      <c r="BS393" s="2">
        <v>3</v>
      </c>
      <c r="BT393" s="2">
        <v>1</v>
      </c>
      <c r="BV393" s="2">
        <f t="shared" si="110"/>
        <v>57.5</v>
      </c>
      <c r="BW393" s="2">
        <f t="shared" si="111"/>
        <v>19</v>
      </c>
      <c r="BX393" s="2">
        <f t="shared" si="112"/>
        <v>14</v>
      </c>
      <c r="BY393" s="2">
        <f t="shared" si="113"/>
        <v>19</v>
      </c>
      <c r="BZ393" s="2">
        <f t="shared" si="114"/>
        <v>32</v>
      </c>
      <c r="CA393" s="2">
        <f t="shared" si="115"/>
        <v>12</v>
      </c>
      <c r="CB393" s="2">
        <f t="shared" si="116"/>
        <v>12</v>
      </c>
      <c r="CC393" s="2">
        <f t="shared" si="117"/>
        <v>11</v>
      </c>
      <c r="CD393" s="2">
        <f t="shared" si="118"/>
        <v>20</v>
      </c>
      <c r="CE393" s="2">
        <f t="shared" si="119"/>
        <v>20</v>
      </c>
      <c r="CF393" s="2">
        <f t="shared" si="120"/>
        <v>14</v>
      </c>
      <c r="CG393" s="2">
        <f t="shared" si="121"/>
        <v>18</v>
      </c>
      <c r="CH393" s="2">
        <f t="shared" si="125"/>
        <v>6</v>
      </c>
      <c r="CI393" s="2">
        <f t="shared" si="122"/>
        <v>11</v>
      </c>
      <c r="CJ393" s="2">
        <f t="shared" si="123"/>
        <v>17.5</v>
      </c>
      <c r="CK393" s="2">
        <f>55+IF(抽出データ!BJ393=1,60,0)+IF(抽出データ!BK393=1,25,0)+IF(抽出データ!BM393=1,5,0)+IF(抽出データ!BL393=1,5,0)+IF(抽出データ!BN393=1,5,0)</f>
        <v>85</v>
      </c>
      <c r="CL393" s="2">
        <f>(80+IF(抽出データ!BR393=1,12,0)+IF(SUM(抽出データ!BS393:BV393,抽出データ!CB393)&gt;1,22,IF(SUM(抽出データ!BS393:BV393,抽出データ!CB393)=1,11,0)))</f>
        <v>91</v>
      </c>
      <c r="CM393" s="2">
        <f>80+IF(抽出データ!CH393=1,40,0)+IF(抽出データ!CI393=1,20,0)+IF(抽出データ!CJ393=1,20,0)</f>
        <v>120</v>
      </c>
      <c r="CN393" s="2">
        <f>80+IF(抽出データ!CN393=1,10,0)+IF(抽出データ!CO393=1,5,0)+IF(抽出データ!CP393=1,10,0)+12</f>
        <v>97</v>
      </c>
      <c r="CO393" s="2">
        <f>IF(SUM(抽出データ!CT393:CW393)&gt;0,120,100)</f>
        <v>120</v>
      </c>
      <c r="CQ393" s="2">
        <f t="shared" si="124"/>
        <v>95</v>
      </c>
    </row>
    <row r="394" spans="1:95">
      <c r="A394" s="2">
        <v>2014</v>
      </c>
      <c r="B394" s="2">
        <v>2000</v>
      </c>
      <c r="C394" s="2">
        <v>5</v>
      </c>
      <c r="D394" s="2">
        <f t="shared" si="108"/>
        <v>400</v>
      </c>
      <c r="E394" s="4" t="s">
        <v>212</v>
      </c>
      <c r="F394" s="2">
        <f>IF(抽出データ!S394-2&lt;0,0,抽出データ!S394-2)</f>
        <v>0</v>
      </c>
      <c r="G394" s="2">
        <f>IF(抽出データ!T394-2&lt;0,0,抽出データ!T394-2)</f>
        <v>1</v>
      </c>
      <c r="H394" s="2">
        <f>IF(抽出データ!U394-2&lt;0,0,抽出データ!U394-2)</f>
        <v>1</v>
      </c>
      <c r="I394" s="2">
        <f>IF(抽出データ!V394-2&lt;0,0,抽出データ!V394-2)</f>
        <v>1</v>
      </c>
      <c r="J394" s="2">
        <f>MIN(2,IF(抽出データ!W394-2&lt;0,0,抽出データ!W394-2))</f>
        <v>2</v>
      </c>
      <c r="K394" s="2">
        <f>IF(抽出データ!X394-2&lt;0,0,抽出データ!X394-2)</f>
        <v>1</v>
      </c>
      <c r="L394" s="2">
        <f>IF(抽出データ!Y394-2&lt;0,0,抽出データ!Y394-2)</f>
        <v>0</v>
      </c>
      <c r="M394" s="2">
        <f>IF(抽出データ!Z394-2&lt;0,0,抽出データ!Z394-2)</f>
        <v>0</v>
      </c>
      <c r="N394" s="2">
        <f>IF(抽出データ!AB394-2&lt;0,0,抽出データ!AB394-2)</f>
        <v>1</v>
      </c>
      <c r="O394" s="2">
        <f>IF(抽出データ!AC394-2&lt;0,0,抽出データ!AC394-2)</f>
        <v>0</v>
      </c>
      <c r="P394" s="2">
        <f>IF(抽出データ!AD394-2&lt;0,0,抽出データ!AD394-2)</f>
        <v>0</v>
      </c>
      <c r="Q394" s="2">
        <f>IF(抽出データ!AE394-2&lt;0,0,抽出データ!AE394-2)</f>
        <v>0</v>
      </c>
      <c r="R394" s="2">
        <f>IF(抽出データ!AF394-2&lt;0,0,抽出データ!AF394-2)</f>
        <v>0</v>
      </c>
      <c r="S394" s="2">
        <f>IF(抽出データ!AG394-2&lt;0,0,抽出データ!AG394-2)</f>
        <v>0</v>
      </c>
      <c r="T394" s="2">
        <f>IF(抽出データ!AH394-2&lt;0,0,抽出データ!AH394-2)</f>
        <v>0</v>
      </c>
      <c r="U394" s="2">
        <f>IF(抽出データ!AI394-2&lt;0,0,抽出データ!AI394-2)</f>
        <v>0</v>
      </c>
      <c r="V394" s="2">
        <f>IF(抽出データ!AJ394-2&lt;0,0,抽出データ!AJ394-2)</f>
        <v>0</v>
      </c>
      <c r="W394" s="2">
        <f>IF(抽出データ!AK394-2&lt;0,0,抽出データ!AK394-2)</f>
        <v>0</v>
      </c>
      <c r="X394" s="2">
        <f>IF(抽出データ!AL394-2&lt;0,0,抽出データ!AL394-2)</f>
        <v>0</v>
      </c>
      <c r="Y394" s="2">
        <f>IF(抽出データ!AM394-2&lt;0,0,抽出データ!AM394-2)</f>
        <v>1</v>
      </c>
      <c r="Z394" s="2">
        <f>IF(抽出データ!AN394-2&lt;0,0,抽出データ!AN394-2)</f>
        <v>0</v>
      </c>
      <c r="AA394" s="2">
        <f>IF(抽出データ!AO394-2&lt;0,0,抽出データ!AO394-2)</f>
        <v>0</v>
      </c>
      <c r="AB394" s="2">
        <f>IF(抽出データ!AP394-2&lt;0,0,抽出データ!AP394-2)</f>
        <v>1</v>
      </c>
      <c r="AC394" s="2">
        <f>IF(抽出データ!AQ394-2&lt;0,0,抽出データ!AQ394-2)</f>
        <v>0</v>
      </c>
      <c r="AD394" s="2">
        <f>IF(抽出データ!AR394-2&lt;=0,1,2)</f>
        <v>2</v>
      </c>
      <c r="AE394" s="2">
        <f>IF(抽出データ!AS394-2&lt;=0,1,2)</f>
        <v>1</v>
      </c>
      <c r="AF394" s="2">
        <f>IF(抽出データ!AT394-2&lt;=0,1,2)</f>
        <v>2</v>
      </c>
      <c r="AG394" s="2">
        <f>IF(抽出データ!AU394-2&lt;=0,1,2)</f>
        <v>1</v>
      </c>
      <c r="AH394" s="2">
        <f>IF(抽出データ!AV394-2&lt;=0,1,2)</f>
        <v>2</v>
      </c>
      <c r="AI394" s="2">
        <f>IF(抽出データ!AW394-2&lt;=0,1,2)</f>
        <v>1</v>
      </c>
      <c r="AJ394" s="2">
        <f>IF(抽出データ!AX394-2&lt;=0,1,2)</f>
        <v>2</v>
      </c>
      <c r="AK394" s="2">
        <f>IF(抽出データ!AY394-2&lt;=0,1,2)</f>
        <v>2</v>
      </c>
      <c r="AL394" s="2">
        <f>IF(抽出データ!AZ394-2&lt;0,0,抽出データ!AZ394-2)</f>
        <v>0</v>
      </c>
      <c r="AM394" s="2">
        <f>IF(抽出データ!BB394-2&lt;0,0,抽出データ!BB394-2)</f>
        <v>0</v>
      </c>
      <c r="AN394" s="2">
        <f>IF(抽出データ!BD394-2&lt;0,0,抽出データ!BD394-2)</f>
        <v>0</v>
      </c>
      <c r="AO394" s="2">
        <f>MIN(2,IF(抽出データ!BE394-2&lt;0,0,抽出データ!BE394-2))</f>
        <v>2</v>
      </c>
      <c r="AP394" s="2">
        <f>IF(抽出データ!BF394-2&lt;0,0,抽出データ!BF394-2)</f>
        <v>2</v>
      </c>
      <c r="AQ394" s="2">
        <f>IF(抽出データ!BG394-2&lt;0,0,抽出データ!BG394-2)</f>
        <v>1</v>
      </c>
      <c r="AR394" s="2">
        <f>IF(抽出データ!BH394-2&lt;0,0,抽出データ!BH394-2)</f>
        <v>1</v>
      </c>
      <c r="AS394" s="2">
        <f t="shared" si="109"/>
        <v>0</v>
      </c>
      <c r="AT394" s="2">
        <f>IF(抽出データ!DB394-2&lt;=0,1,2)</f>
        <v>2</v>
      </c>
      <c r="AU394" s="2">
        <f>IF(抽出データ!DD394-2&lt;0,0,抽出データ!DD394-2)</f>
        <v>1</v>
      </c>
      <c r="AV394" s="2">
        <f>IF(抽出データ!DE394-2&lt;0,0,抽出データ!DE394-2)</f>
        <v>1</v>
      </c>
      <c r="AW394" s="2">
        <f>IF(抽出データ!DF394-2&lt;0,0,IF(抽出データ!DF394&gt;3,2,1))</f>
        <v>2</v>
      </c>
      <c r="AX394" s="2">
        <f>IF(抽出データ!DG394-2&lt;=0,1,2)</f>
        <v>2</v>
      </c>
      <c r="AY394" s="8">
        <v>3</v>
      </c>
      <c r="AZ394" s="2">
        <v>3</v>
      </c>
      <c r="BA394" s="2">
        <v>4</v>
      </c>
      <c r="BI394" s="4" t="s">
        <v>445</v>
      </c>
      <c r="BJ394" s="2">
        <v>2</v>
      </c>
      <c r="BL394" s="2">
        <v>3</v>
      </c>
      <c r="BO394" s="2">
        <v>4</v>
      </c>
      <c r="BP394" s="2">
        <v>5</v>
      </c>
      <c r="BQ394" s="2">
        <v>6</v>
      </c>
      <c r="BR394" s="2">
        <v>3</v>
      </c>
      <c r="BS394" s="2">
        <v>5</v>
      </c>
      <c r="BT394" s="2">
        <v>3</v>
      </c>
      <c r="BV394" s="2">
        <f t="shared" si="110"/>
        <v>36</v>
      </c>
      <c r="BW394" s="2">
        <f t="shared" si="111"/>
        <v>10</v>
      </c>
      <c r="BX394" s="2">
        <f t="shared" si="112"/>
        <v>7</v>
      </c>
      <c r="BY394" s="2">
        <f t="shared" si="113"/>
        <v>17</v>
      </c>
      <c r="BZ394" s="2">
        <f t="shared" si="114"/>
        <v>19</v>
      </c>
      <c r="CA394" s="2">
        <f t="shared" si="115"/>
        <v>7</v>
      </c>
      <c r="CB394" s="2">
        <f t="shared" si="116"/>
        <v>9</v>
      </c>
      <c r="CC394" s="2">
        <f t="shared" si="117"/>
        <v>2</v>
      </c>
      <c r="CD394" s="2">
        <f t="shared" si="118"/>
        <v>18</v>
      </c>
      <c r="CE394" s="2">
        <f t="shared" si="119"/>
        <v>11</v>
      </c>
      <c r="CF394" s="2">
        <f t="shared" si="120"/>
        <v>9</v>
      </c>
      <c r="CG394" s="2">
        <f t="shared" si="121"/>
        <v>5</v>
      </c>
      <c r="CH394" s="2">
        <f t="shared" si="125"/>
        <v>7</v>
      </c>
      <c r="CI394" s="2">
        <f t="shared" si="122"/>
        <v>8</v>
      </c>
      <c r="CJ394" s="2">
        <f t="shared" si="123"/>
        <v>9</v>
      </c>
      <c r="CK394" s="2">
        <f>55+IF(抽出データ!BJ394=1,60,0)+IF(抽出データ!BK394=1,25,0)+IF(抽出データ!BM394=1,5,0)+IF(抽出データ!BL394=1,5,0)+IF(抽出データ!BN394=1,5,0)</f>
        <v>80</v>
      </c>
      <c r="CL394" s="2">
        <f>(80+IF(抽出データ!BR394=1,12,0)+IF(SUM(抽出データ!BS394:BV394,抽出データ!CB394)&gt;1,22,IF(SUM(抽出データ!BS394:BV394,抽出データ!CB394)=1,11,0)))</f>
        <v>102</v>
      </c>
      <c r="CM394" s="2">
        <f>80+IF(抽出データ!CH394=1,40,0)+IF(抽出データ!CI394=1,20,0)+IF(抽出データ!CJ394=1,20,0)</f>
        <v>120</v>
      </c>
      <c r="CN394" s="2">
        <f>80+IF(抽出データ!CN394=1,10,0)+IF(抽出データ!CO394=1,5,0)+IF(抽出データ!CP394=1,10,0)+12</f>
        <v>102</v>
      </c>
      <c r="CO394" s="2">
        <f>IF(SUM(抽出データ!CT394:CW394)&gt;0,120,100)</f>
        <v>120</v>
      </c>
      <c r="CQ394" s="2">
        <f t="shared" si="124"/>
        <v>96.8</v>
      </c>
    </row>
    <row r="395" spans="1:95">
      <c r="A395" s="2">
        <v>1976</v>
      </c>
      <c r="B395" s="2">
        <v>522</v>
      </c>
      <c r="C395" s="2">
        <v>3</v>
      </c>
      <c r="D395" s="2">
        <f t="shared" si="108"/>
        <v>174</v>
      </c>
      <c r="E395" s="4" t="s">
        <v>36</v>
      </c>
      <c r="F395" s="2">
        <f>IF(抽出データ!S395-2&lt;0,0,抽出データ!S395-2)</f>
        <v>0</v>
      </c>
      <c r="G395" s="2">
        <f>IF(抽出データ!T395-2&lt;0,0,抽出データ!T395-2)</f>
        <v>1</v>
      </c>
      <c r="H395" s="2">
        <f>IF(抽出データ!U395-2&lt;0,0,抽出データ!U395-2)</f>
        <v>0</v>
      </c>
      <c r="I395" s="2">
        <f>IF(抽出データ!V395-2&lt;0,0,抽出データ!V395-2)</f>
        <v>0</v>
      </c>
      <c r="J395" s="2">
        <f>MIN(2,IF(抽出データ!W395-2&lt;0,0,抽出データ!W395-2))</f>
        <v>0</v>
      </c>
      <c r="K395" s="2">
        <f>IF(抽出データ!X395-2&lt;0,0,抽出データ!X395-2)</f>
        <v>0</v>
      </c>
      <c r="L395" s="2">
        <f>IF(抽出データ!Y395-2&lt;0,0,抽出データ!Y395-2)</f>
        <v>0</v>
      </c>
      <c r="M395" s="2">
        <f>IF(抽出データ!Z395-2&lt;0,0,抽出データ!Z395-2)</f>
        <v>0</v>
      </c>
      <c r="N395" s="2">
        <f>IF(抽出データ!AB395-2&lt;0,0,抽出データ!AB395-2)</f>
        <v>0</v>
      </c>
      <c r="O395" s="2">
        <f>IF(抽出データ!AC395-2&lt;0,0,抽出データ!AC395-2)</f>
        <v>1</v>
      </c>
      <c r="P395" s="2">
        <f>IF(抽出データ!AD395-2&lt;0,0,抽出データ!AD395-2)</f>
        <v>2</v>
      </c>
      <c r="Q395" s="2">
        <f>IF(抽出データ!AE395-2&lt;0,0,抽出データ!AE395-2)</f>
        <v>2</v>
      </c>
      <c r="R395" s="2">
        <f>IF(抽出データ!AF395-2&lt;0,0,抽出データ!AF395-2)</f>
        <v>0</v>
      </c>
      <c r="S395" s="2">
        <f>IF(抽出データ!AG395-2&lt;0,0,抽出データ!AG395-2)</f>
        <v>1</v>
      </c>
      <c r="T395" s="2">
        <f>IF(抽出データ!AH395-2&lt;0,0,抽出データ!AH395-2)</f>
        <v>1</v>
      </c>
      <c r="U395" s="2">
        <f>IF(抽出データ!AI395-2&lt;0,0,抽出データ!AI395-2)</f>
        <v>1</v>
      </c>
      <c r="V395" s="2">
        <f>IF(抽出データ!AJ395-2&lt;0,0,抽出データ!AJ395-2)</f>
        <v>1</v>
      </c>
      <c r="W395" s="2">
        <f>IF(抽出データ!AK395-2&lt;0,0,抽出データ!AK395-2)</f>
        <v>2</v>
      </c>
      <c r="X395" s="2">
        <f>IF(抽出データ!AL395-2&lt;0,0,抽出データ!AL395-2)</f>
        <v>2</v>
      </c>
      <c r="Y395" s="2">
        <f>IF(抽出データ!AM395-2&lt;0,0,抽出データ!AM395-2)</f>
        <v>1</v>
      </c>
      <c r="Z395" s="2">
        <f>IF(抽出データ!AN395-2&lt;0,0,抽出データ!AN395-2)</f>
        <v>2</v>
      </c>
      <c r="AA395" s="2">
        <f>IF(抽出データ!AO395-2&lt;0,0,抽出データ!AO395-2)</f>
        <v>1</v>
      </c>
      <c r="AB395" s="2">
        <f>IF(抽出データ!AP395-2&lt;0,0,抽出データ!AP395-2)</f>
        <v>1</v>
      </c>
      <c r="AC395" s="2">
        <f>IF(抽出データ!AQ395-2&lt;0,0,抽出データ!AQ395-2)</f>
        <v>2</v>
      </c>
      <c r="AD395" s="2">
        <f>IF(抽出データ!AR395-2&lt;=0,1,2)</f>
        <v>2</v>
      </c>
      <c r="AE395" s="2">
        <f>IF(抽出データ!AS395-2&lt;=0,1,2)</f>
        <v>1</v>
      </c>
      <c r="AF395" s="2">
        <f>IF(抽出データ!AT395-2&lt;=0,1,2)</f>
        <v>1</v>
      </c>
      <c r="AG395" s="2">
        <f>IF(抽出データ!AU395-2&lt;=0,1,2)</f>
        <v>1</v>
      </c>
      <c r="AH395" s="2">
        <f>IF(抽出データ!AV395-2&lt;=0,1,2)</f>
        <v>1</v>
      </c>
      <c r="AI395" s="2">
        <f>IF(抽出データ!AW395-2&lt;=0,1,2)</f>
        <v>2</v>
      </c>
      <c r="AJ395" s="2">
        <f>IF(抽出データ!AX395-2&lt;=0,1,2)</f>
        <v>1</v>
      </c>
      <c r="AK395" s="2">
        <f>IF(抽出データ!AY395-2&lt;=0,1,2)</f>
        <v>1</v>
      </c>
      <c r="AL395" s="2">
        <f>IF(抽出データ!AZ395-2&lt;0,0,抽出データ!AZ395-2)</f>
        <v>1</v>
      </c>
      <c r="AM395" s="2">
        <f>IF(抽出データ!BB395-2&lt;0,0,抽出データ!BB395-2)</f>
        <v>1</v>
      </c>
      <c r="AN395" s="2">
        <f>IF(抽出データ!BD395-2&lt;0,0,抽出データ!BD395-2)</f>
        <v>2</v>
      </c>
      <c r="AO395" s="2">
        <f>MIN(2,IF(抽出データ!BE395-2&lt;0,0,抽出データ!BE395-2))</f>
        <v>2</v>
      </c>
      <c r="AP395" s="2">
        <f>IF(抽出データ!BF395-2&lt;0,0,抽出データ!BF395-2)</f>
        <v>1</v>
      </c>
      <c r="AQ395" s="2">
        <f>IF(抽出データ!BG395-2&lt;0,0,抽出データ!BG395-2)</f>
        <v>1</v>
      </c>
      <c r="AR395" s="2">
        <f>IF(抽出データ!BH395-2&lt;0,0,抽出データ!BH395-2)</f>
        <v>2</v>
      </c>
      <c r="AS395" s="2">
        <f t="shared" si="109"/>
        <v>0</v>
      </c>
      <c r="AT395" s="2">
        <f>IF(抽出データ!DB395-2&lt;=0,1,2)</f>
        <v>2</v>
      </c>
      <c r="AU395" s="2">
        <f>IF(抽出データ!DD395-2&lt;0,0,抽出データ!DD395-2)</f>
        <v>1</v>
      </c>
      <c r="AV395" s="2">
        <f>IF(抽出データ!DE395-2&lt;0,0,抽出データ!DE395-2)</f>
        <v>2</v>
      </c>
      <c r="AW395" s="2">
        <f>IF(抽出データ!DF395-2&lt;0,0,IF(抽出データ!DF395&gt;3,2,1))</f>
        <v>2</v>
      </c>
      <c r="AX395" s="2">
        <f>IF(抽出データ!DG395-2&lt;=0,1,2)</f>
        <v>2</v>
      </c>
      <c r="AY395" s="8">
        <v>5</v>
      </c>
      <c r="AZ395" s="2">
        <v>4</v>
      </c>
      <c r="BA395" s="2">
        <v>4</v>
      </c>
      <c r="BI395" s="4" t="s">
        <v>445</v>
      </c>
      <c r="BJ395" s="2">
        <v>1</v>
      </c>
      <c r="BK395" s="2">
        <v>95</v>
      </c>
      <c r="BL395" s="2">
        <v>3</v>
      </c>
      <c r="BO395" s="2">
        <v>1</v>
      </c>
      <c r="BP395" s="2">
        <v>2</v>
      </c>
      <c r="BQ395" s="2">
        <v>2</v>
      </c>
      <c r="BR395" s="2">
        <v>4</v>
      </c>
      <c r="BS395" s="2">
        <v>4</v>
      </c>
      <c r="BT395" s="2">
        <v>3</v>
      </c>
      <c r="BV395" s="2">
        <f t="shared" si="110"/>
        <v>52.5</v>
      </c>
      <c r="BW395" s="2">
        <f t="shared" si="111"/>
        <v>18</v>
      </c>
      <c r="BX395" s="2">
        <f t="shared" si="112"/>
        <v>10</v>
      </c>
      <c r="BY395" s="2">
        <f t="shared" si="113"/>
        <v>19</v>
      </c>
      <c r="BZ395" s="2">
        <f t="shared" si="114"/>
        <v>22</v>
      </c>
      <c r="CA395" s="2">
        <f t="shared" si="115"/>
        <v>14</v>
      </c>
      <c r="CB395" s="2">
        <f t="shared" si="116"/>
        <v>13</v>
      </c>
      <c r="CC395" s="2">
        <f t="shared" si="117"/>
        <v>12</v>
      </c>
      <c r="CD395" s="2">
        <f t="shared" si="118"/>
        <v>12</v>
      </c>
      <c r="CE395" s="2">
        <f t="shared" si="119"/>
        <v>12</v>
      </c>
      <c r="CF395" s="2">
        <f t="shared" si="120"/>
        <v>10</v>
      </c>
      <c r="CG395" s="2">
        <f t="shared" si="121"/>
        <v>20</v>
      </c>
      <c r="CH395" s="2">
        <f t="shared" si="125"/>
        <v>8</v>
      </c>
      <c r="CI395" s="2">
        <f t="shared" si="122"/>
        <v>13</v>
      </c>
      <c r="CJ395" s="2">
        <f t="shared" si="123"/>
        <v>15.5</v>
      </c>
      <c r="CK395" s="2">
        <f>55+IF(抽出データ!BJ395=1,60,0)+IF(抽出データ!BK395=1,25,0)+IF(抽出データ!BM395=1,5,0)+IF(抽出データ!BL395=1,5,0)+IF(抽出データ!BN395=1,5,0)</f>
        <v>60</v>
      </c>
      <c r="CL395" s="2">
        <f>(80+IF(抽出データ!BR395=1,12,0)+IF(SUM(抽出データ!BS395:BV395,抽出データ!CB395)&gt;1,22,IF(SUM(抽出データ!BS395:BV395,抽出データ!CB395)=1,11,0)))</f>
        <v>102</v>
      </c>
      <c r="CM395" s="2">
        <f>80+IF(抽出データ!CH395=1,40,0)+IF(抽出データ!CI395=1,20,0)+IF(抽出データ!CJ395=1,20,0)</f>
        <v>120</v>
      </c>
      <c r="CN395" s="2">
        <f>80+IF(抽出データ!CN395=1,10,0)+IF(抽出データ!CO395=1,5,0)+IF(抽出データ!CP395=1,10,0)+12</f>
        <v>97</v>
      </c>
      <c r="CO395" s="2">
        <f>IF(SUM(抽出データ!CT395:CW395)&gt;0,120,100)</f>
        <v>120</v>
      </c>
      <c r="CQ395" s="2">
        <f t="shared" si="124"/>
        <v>88.3</v>
      </c>
    </row>
    <row r="396" spans="1:95">
      <c r="A396" s="2">
        <v>2001</v>
      </c>
      <c r="B396" s="2">
        <v>16680</v>
      </c>
      <c r="C396" s="2">
        <v>6</v>
      </c>
      <c r="D396" s="2">
        <f t="shared" si="108"/>
        <v>2780</v>
      </c>
      <c r="E396" s="4" t="s">
        <v>36</v>
      </c>
      <c r="F396" s="2">
        <f>IF(抽出データ!S396-2&lt;0,0,抽出データ!S396-2)</f>
        <v>2</v>
      </c>
      <c r="G396" s="2">
        <f>IF(抽出データ!T396-2&lt;0,0,抽出データ!T396-2)</f>
        <v>2</v>
      </c>
      <c r="H396" s="2">
        <f>IF(抽出データ!U396-2&lt;0,0,抽出データ!U396-2)</f>
        <v>1</v>
      </c>
      <c r="I396" s="2">
        <f>IF(抽出データ!V396-2&lt;0,0,抽出データ!V396-2)</f>
        <v>2</v>
      </c>
      <c r="J396" s="2">
        <f>MIN(2,IF(抽出データ!W396-2&lt;0,0,抽出データ!W396-2))</f>
        <v>1</v>
      </c>
      <c r="K396" s="2">
        <f>IF(抽出データ!X396-2&lt;0,0,抽出データ!X396-2)</f>
        <v>2</v>
      </c>
      <c r="L396" s="2">
        <f>IF(抽出データ!Y396-2&lt;0,0,抽出データ!Y396-2)</f>
        <v>2</v>
      </c>
      <c r="M396" s="2">
        <f>IF(抽出データ!Z396-2&lt;0,0,抽出データ!Z396-2)</f>
        <v>2</v>
      </c>
      <c r="N396" s="2">
        <f>IF(抽出データ!AB396-2&lt;0,0,抽出データ!AB396-2)</f>
        <v>1</v>
      </c>
      <c r="O396" s="2">
        <f>IF(抽出データ!AC396-2&lt;0,0,抽出データ!AC396-2)</f>
        <v>2</v>
      </c>
      <c r="P396" s="2">
        <f>IF(抽出データ!AD396-2&lt;0,0,抽出データ!AD396-2)</f>
        <v>2</v>
      </c>
      <c r="Q396" s="2">
        <f>IF(抽出データ!AE396-2&lt;0,0,抽出データ!AE396-2)</f>
        <v>2</v>
      </c>
      <c r="R396" s="2">
        <f>IF(抽出データ!AF396-2&lt;0,0,抽出データ!AF396-2)</f>
        <v>1</v>
      </c>
      <c r="S396" s="2">
        <f>IF(抽出データ!AG396-2&lt;0,0,抽出データ!AG396-2)</f>
        <v>1</v>
      </c>
      <c r="T396" s="2">
        <f>IF(抽出データ!AH396-2&lt;0,0,抽出データ!AH396-2)</f>
        <v>2</v>
      </c>
      <c r="U396" s="2">
        <f>IF(抽出データ!AI396-2&lt;0,0,抽出データ!AI396-2)</f>
        <v>2</v>
      </c>
      <c r="V396" s="2">
        <f>IF(抽出データ!AJ396-2&lt;0,0,抽出データ!AJ396-2)</f>
        <v>1</v>
      </c>
      <c r="W396" s="2">
        <f>IF(抽出データ!AK396-2&lt;0,0,抽出データ!AK396-2)</f>
        <v>2</v>
      </c>
      <c r="X396" s="2">
        <f>IF(抽出データ!AL396-2&lt;0,0,抽出データ!AL396-2)</f>
        <v>1</v>
      </c>
      <c r="Y396" s="2">
        <f>IF(抽出データ!AM396-2&lt;0,0,抽出データ!AM396-2)</f>
        <v>2</v>
      </c>
      <c r="Z396" s="2">
        <f>IF(抽出データ!AN396-2&lt;0,0,抽出データ!AN396-2)</f>
        <v>2</v>
      </c>
      <c r="AA396" s="2">
        <f>IF(抽出データ!AO396-2&lt;0,0,抽出データ!AO396-2)</f>
        <v>2</v>
      </c>
      <c r="AB396" s="2">
        <f>IF(抽出データ!AP396-2&lt;0,0,抽出データ!AP396-2)</f>
        <v>2</v>
      </c>
      <c r="AC396" s="2">
        <f>IF(抽出データ!AQ396-2&lt;0,0,抽出データ!AQ396-2)</f>
        <v>2</v>
      </c>
      <c r="AD396" s="2">
        <f>IF(抽出データ!AR396-2&lt;=0,1,2)</f>
        <v>2</v>
      </c>
      <c r="AE396" s="2">
        <f>IF(抽出データ!AS396-2&lt;=0,1,2)</f>
        <v>2</v>
      </c>
      <c r="AF396" s="2">
        <f>IF(抽出データ!AT396-2&lt;=0,1,2)</f>
        <v>2</v>
      </c>
      <c r="AG396" s="2">
        <f>IF(抽出データ!AU396-2&lt;=0,1,2)</f>
        <v>2</v>
      </c>
      <c r="AH396" s="2">
        <f>IF(抽出データ!AV396-2&lt;=0,1,2)</f>
        <v>2</v>
      </c>
      <c r="AI396" s="2">
        <f>IF(抽出データ!AW396-2&lt;=0,1,2)</f>
        <v>2</v>
      </c>
      <c r="AJ396" s="2">
        <f>IF(抽出データ!AX396-2&lt;=0,1,2)</f>
        <v>2</v>
      </c>
      <c r="AK396" s="2">
        <f>IF(抽出データ!AY396-2&lt;=0,1,2)</f>
        <v>2</v>
      </c>
      <c r="AL396" s="2">
        <f>IF(抽出データ!AZ396-2&lt;0,0,抽出データ!AZ396-2)</f>
        <v>2</v>
      </c>
      <c r="AM396" s="2">
        <f>IF(抽出データ!BB396-2&lt;0,0,抽出データ!BB396-2)</f>
        <v>1</v>
      </c>
      <c r="AN396" s="2">
        <f>IF(抽出データ!BD396-2&lt;0,0,抽出データ!BD396-2)</f>
        <v>2</v>
      </c>
      <c r="AO396" s="2">
        <f>MIN(2,IF(抽出データ!BE396-2&lt;0,0,抽出データ!BE396-2))</f>
        <v>2</v>
      </c>
      <c r="AP396" s="2">
        <f>IF(抽出データ!BF396-2&lt;0,0,抽出データ!BF396-2)</f>
        <v>1</v>
      </c>
      <c r="AQ396" s="2">
        <f>IF(抽出データ!BG396-2&lt;0,0,抽出データ!BG396-2)</f>
        <v>2</v>
      </c>
      <c r="AR396" s="2">
        <f>IF(抽出データ!BH396-2&lt;0,0,抽出データ!BH396-2)</f>
        <v>2</v>
      </c>
      <c r="AS396" s="2">
        <f t="shared" si="109"/>
        <v>2</v>
      </c>
      <c r="AT396" s="2">
        <f>IF(抽出データ!DB396-2&lt;=0,1,2)</f>
        <v>2</v>
      </c>
      <c r="AU396" s="2">
        <f>IF(抽出データ!DD396-2&lt;0,0,抽出データ!DD396-2)</f>
        <v>2</v>
      </c>
      <c r="AV396" s="2">
        <f>IF(抽出データ!DE396-2&lt;0,0,抽出データ!DE396-2)</f>
        <v>2</v>
      </c>
      <c r="AW396" s="2">
        <f>IF(抽出データ!DF396-2&lt;0,0,IF(抽出データ!DF396&gt;3,2,1))</f>
        <v>2</v>
      </c>
      <c r="AX396" s="2">
        <f>IF(抽出データ!DG396-2&lt;=0,1,2)</f>
        <v>1</v>
      </c>
      <c r="AY396" s="8">
        <v>5</v>
      </c>
      <c r="AZ396" s="2">
        <v>3</v>
      </c>
      <c r="BA396" s="2">
        <v>4</v>
      </c>
      <c r="BI396" s="4" t="s">
        <v>445</v>
      </c>
      <c r="BJ396" s="2">
        <v>1</v>
      </c>
      <c r="BK396" s="2">
        <v>100</v>
      </c>
      <c r="BL396" s="2">
        <v>3</v>
      </c>
      <c r="BO396" s="2">
        <v>4</v>
      </c>
      <c r="BP396" s="2">
        <v>4</v>
      </c>
      <c r="BQ396" s="2">
        <v>4</v>
      </c>
      <c r="BR396" s="2">
        <v>4</v>
      </c>
      <c r="BS396" s="2">
        <v>4</v>
      </c>
      <c r="BT396" s="2">
        <v>4</v>
      </c>
      <c r="BV396" s="2">
        <f t="shared" si="110"/>
        <v>90</v>
      </c>
      <c r="BW396" s="2">
        <f t="shared" si="111"/>
        <v>37</v>
      </c>
      <c r="BX396" s="2">
        <f t="shared" si="112"/>
        <v>14</v>
      </c>
      <c r="BY396" s="2">
        <f t="shared" si="113"/>
        <v>23</v>
      </c>
      <c r="BZ396" s="2">
        <f t="shared" si="114"/>
        <v>43</v>
      </c>
      <c r="CA396" s="2">
        <f t="shared" si="115"/>
        <v>23</v>
      </c>
      <c r="CB396" s="2">
        <f t="shared" si="116"/>
        <v>14</v>
      </c>
      <c r="CC396" s="2">
        <f t="shared" si="117"/>
        <v>19</v>
      </c>
      <c r="CD396" s="2">
        <f t="shared" si="118"/>
        <v>29</v>
      </c>
      <c r="CE396" s="2">
        <f t="shared" si="119"/>
        <v>22</v>
      </c>
      <c r="CF396" s="2">
        <f t="shared" si="120"/>
        <v>15</v>
      </c>
      <c r="CG396" s="2">
        <f t="shared" si="121"/>
        <v>26</v>
      </c>
      <c r="CH396" s="2">
        <f t="shared" si="125"/>
        <v>9</v>
      </c>
      <c r="CI396" s="2">
        <f t="shared" si="122"/>
        <v>13</v>
      </c>
      <c r="CJ396" s="2">
        <f t="shared" si="123"/>
        <v>38</v>
      </c>
      <c r="CK396" s="2">
        <f>55+IF(抽出データ!BJ396=1,60,0)+IF(抽出データ!BK396=1,25,0)+IF(抽出データ!BM396=1,5,0)+IF(抽出データ!BL396=1,5,0)+IF(抽出データ!BN396=1,5,0)</f>
        <v>145</v>
      </c>
      <c r="CL396" s="2">
        <f>(80+IF(抽出データ!BR396=1,12,0)+IF(SUM(抽出データ!BS396:BV396,抽出データ!CB396)&gt;1,22,IF(SUM(抽出データ!BS396:BV396,抽出データ!CB396)=1,11,0)))</f>
        <v>114</v>
      </c>
      <c r="CM396" s="2">
        <f>80+IF(抽出データ!CH396=1,40,0)+IF(抽出データ!CI396=1,20,0)+IF(抽出データ!CJ396=1,20,0)</f>
        <v>80</v>
      </c>
      <c r="CN396" s="2">
        <f>80+IF(抽出データ!CN396=1,10,0)+IF(抽出データ!CO396=1,5,0)+IF(抽出データ!CP396=1,10,0)+12</f>
        <v>97</v>
      </c>
      <c r="CO396" s="2">
        <f>IF(SUM(抽出データ!CT396:CW396)&gt;0,120,100)</f>
        <v>100</v>
      </c>
      <c r="CQ396" s="2">
        <f t="shared" si="124"/>
        <v>118.89999999999999</v>
      </c>
    </row>
    <row r="397" spans="1:95">
      <c r="A397" s="2">
        <v>2007</v>
      </c>
      <c r="B397" s="2">
        <v>450</v>
      </c>
      <c r="C397" s="2">
        <v>4</v>
      </c>
      <c r="D397" s="2">
        <f t="shared" si="108"/>
        <v>112.5</v>
      </c>
      <c r="E397" s="4" t="s">
        <v>322</v>
      </c>
      <c r="F397" s="2">
        <f>IF(抽出データ!S397-2&lt;0,0,抽出データ!S397-2)</f>
        <v>2</v>
      </c>
      <c r="G397" s="2">
        <f>IF(抽出データ!T397-2&lt;0,0,抽出データ!T397-2)</f>
        <v>2</v>
      </c>
      <c r="H397" s="2">
        <f>IF(抽出データ!U397-2&lt;0,0,抽出データ!U397-2)</f>
        <v>2</v>
      </c>
      <c r="I397" s="2">
        <f>IF(抽出データ!V397-2&lt;0,0,抽出データ!V397-2)</f>
        <v>0</v>
      </c>
      <c r="J397" s="2">
        <f>MIN(2,IF(抽出データ!W397-2&lt;0,0,抽出データ!W397-2))</f>
        <v>1</v>
      </c>
      <c r="K397" s="2">
        <f>IF(抽出データ!X397-2&lt;0,0,抽出データ!X397-2)</f>
        <v>1</v>
      </c>
      <c r="L397" s="2">
        <f>IF(抽出データ!Y397-2&lt;0,0,抽出データ!Y397-2)</f>
        <v>2</v>
      </c>
      <c r="M397" s="2">
        <f>IF(抽出データ!Z397-2&lt;0,0,抽出データ!Z397-2)</f>
        <v>2</v>
      </c>
      <c r="N397" s="2">
        <f>IF(抽出データ!AB397-2&lt;0,0,抽出データ!AB397-2)</f>
        <v>2</v>
      </c>
      <c r="O397" s="2">
        <f>IF(抽出データ!AC397-2&lt;0,0,抽出データ!AC397-2)</f>
        <v>0</v>
      </c>
      <c r="P397" s="2">
        <f>IF(抽出データ!AD397-2&lt;0,0,抽出データ!AD397-2)</f>
        <v>0</v>
      </c>
      <c r="Q397" s="2">
        <f>IF(抽出データ!AE397-2&lt;0,0,抽出データ!AE397-2)</f>
        <v>1</v>
      </c>
      <c r="R397" s="2">
        <f>IF(抽出データ!AF397-2&lt;0,0,抽出データ!AF397-2)</f>
        <v>0</v>
      </c>
      <c r="S397" s="2">
        <f>IF(抽出データ!AG397-2&lt;0,0,抽出データ!AG397-2)</f>
        <v>0</v>
      </c>
      <c r="T397" s="2">
        <f>IF(抽出データ!AH397-2&lt;0,0,抽出データ!AH397-2)</f>
        <v>2</v>
      </c>
      <c r="U397" s="2">
        <f>IF(抽出データ!AI397-2&lt;0,0,抽出データ!AI397-2)</f>
        <v>2</v>
      </c>
      <c r="V397" s="2">
        <f>IF(抽出データ!AJ397-2&lt;0,0,抽出データ!AJ397-2)</f>
        <v>2</v>
      </c>
      <c r="W397" s="2">
        <f>IF(抽出データ!AK397-2&lt;0,0,抽出データ!AK397-2)</f>
        <v>0</v>
      </c>
      <c r="X397" s="2">
        <f>IF(抽出データ!AL397-2&lt;0,0,抽出データ!AL397-2)</f>
        <v>0</v>
      </c>
      <c r="Y397" s="2">
        <f>IF(抽出データ!AM397-2&lt;0,0,抽出データ!AM397-2)</f>
        <v>1</v>
      </c>
      <c r="Z397" s="2">
        <f>IF(抽出データ!AN397-2&lt;0,0,抽出データ!AN397-2)</f>
        <v>1</v>
      </c>
      <c r="AA397" s="2">
        <f>IF(抽出データ!AO397-2&lt;0,0,抽出データ!AO397-2)</f>
        <v>2</v>
      </c>
      <c r="AB397" s="2">
        <f>IF(抽出データ!AP397-2&lt;0,0,抽出データ!AP397-2)</f>
        <v>0</v>
      </c>
      <c r="AC397" s="2">
        <f>IF(抽出データ!AQ397-2&lt;0,0,抽出データ!AQ397-2)</f>
        <v>0</v>
      </c>
      <c r="AD397" s="2">
        <f>IF(抽出データ!AR397-2&lt;=0,1,2)</f>
        <v>2</v>
      </c>
      <c r="AE397" s="2">
        <f>IF(抽出データ!AS397-2&lt;=0,1,2)</f>
        <v>2</v>
      </c>
      <c r="AF397" s="2">
        <f>IF(抽出データ!AT397-2&lt;=0,1,2)</f>
        <v>2</v>
      </c>
      <c r="AG397" s="2">
        <f>IF(抽出データ!AU397-2&lt;=0,1,2)</f>
        <v>2</v>
      </c>
      <c r="AH397" s="2">
        <f>IF(抽出データ!AV397-2&lt;=0,1,2)</f>
        <v>2</v>
      </c>
      <c r="AI397" s="2">
        <f>IF(抽出データ!AW397-2&lt;=0,1,2)</f>
        <v>2</v>
      </c>
      <c r="AJ397" s="2">
        <f>IF(抽出データ!AX397-2&lt;=0,1,2)</f>
        <v>2</v>
      </c>
      <c r="AK397" s="2">
        <f>IF(抽出データ!AY397-2&lt;=0,1,2)</f>
        <v>2</v>
      </c>
      <c r="AL397" s="2">
        <f>IF(抽出データ!AZ397-2&lt;0,0,抽出データ!AZ397-2)</f>
        <v>2</v>
      </c>
      <c r="AM397" s="2">
        <f>IF(抽出データ!BB397-2&lt;0,0,抽出データ!BB397-2)</f>
        <v>2</v>
      </c>
      <c r="AN397" s="2">
        <f>IF(抽出データ!BD397-2&lt;0,0,抽出データ!BD397-2)</f>
        <v>2</v>
      </c>
      <c r="AO397" s="2">
        <f>MIN(2,IF(抽出データ!BE397-2&lt;0,0,抽出データ!BE397-2))</f>
        <v>2</v>
      </c>
      <c r="AP397" s="2">
        <f>IF(抽出データ!BF397-2&lt;0,0,抽出データ!BF397-2)</f>
        <v>1</v>
      </c>
      <c r="AQ397" s="2">
        <f>IF(抽出データ!BG397-2&lt;0,0,抽出データ!BG397-2)</f>
        <v>1</v>
      </c>
      <c r="AR397" s="2">
        <f>IF(抽出データ!BH397-2&lt;0,0,抽出データ!BH397-2)</f>
        <v>1</v>
      </c>
      <c r="AS397" s="2">
        <f t="shared" si="109"/>
        <v>0</v>
      </c>
      <c r="AT397" s="2">
        <f>IF(抽出データ!DB397-2&lt;=0,1,2)</f>
        <v>2</v>
      </c>
      <c r="AU397" s="2">
        <f>IF(抽出データ!DD397-2&lt;0,0,抽出データ!DD397-2)</f>
        <v>2</v>
      </c>
      <c r="AV397" s="2">
        <f>IF(抽出データ!DE397-2&lt;0,0,抽出データ!DE397-2)</f>
        <v>2</v>
      </c>
      <c r="AW397" s="2">
        <f>IF(抽出データ!DF397-2&lt;0,0,IF(抽出データ!DF397&gt;3,2,1))</f>
        <v>2</v>
      </c>
      <c r="AX397" s="2">
        <f>IF(抽出データ!DG397-2&lt;=0,1,2)</f>
        <v>2</v>
      </c>
      <c r="AY397" s="8">
        <v>5</v>
      </c>
      <c r="AZ397" s="2">
        <v>4</v>
      </c>
      <c r="BA397" s="2">
        <v>4</v>
      </c>
      <c r="BI397" s="4" t="s">
        <v>445</v>
      </c>
      <c r="BJ397" s="2">
        <v>2</v>
      </c>
      <c r="BL397" s="2">
        <v>3</v>
      </c>
      <c r="BO397" s="2">
        <v>1</v>
      </c>
      <c r="BP397" s="2">
        <v>1</v>
      </c>
      <c r="BQ397" s="2">
        <v>2</v>
      </c>
      <c r="BR397" s="2">
        <v>3</v>
      </c>
      <c r="BS397" s="2">
        <v>2</v>
      </c>
      <c r="BT397" s="2">
        <v>2</v>
      </c>
      <c r="BV397" s="2">
        <f t="shared" si="110"/>
        <v>67</v>
      </c>
      <c r="BW397" s="2">
        <f t="shared" si="111"/>
        <v>25</v>
      </c>
      <c r="BX397" s="2">
        <f t="shared" si="112"/>
        <v>10</v>
      </c>
      <c r="BY397" s="2">
        <f t="shared" si="113"/>
        <v>25</v>
      </c>
      <c r="BZ397" s="2">
        <f t="shared" si="114"/>
        <v>29</v>
      </c>
      <c r="CA397" s="2">
        <f t="shared" si="115"/>
        <v>15</v>
      </c>
      <c r="CB397" s="2">
        <f t="shared" si="116"/>
        <v>14</v>
      </c>
      <c r="CC397" s="2">
        <f t="shared" si="117"/>
        <v>11</v>
      </c>
      <c r="CD397" s="2">
        <f t="shared" si="118"/>
        <v>26</v>
      </c>
      <c r="CE397" s="2">
        <f t="shared" si="119"/>
        <v>16</v>
      </c>
      <c r="CF397" s="2">
        <f t="shared" si="120"/>
        <v>12</v>
      </c>
      <c r="CG397" s="2">
        <f t="shared" si="121"/>
        <v>15</v>
      </c>
      <c r="CH397" s="2">
        <f t="shared" si="125"/>
        <v>8</v>
      </c>
      <c r="CI397" s="2">
        <f t="shared" si="122"/>
        <v>13</v>
      </c>
      <c r="CJ397" s="2">
        <f t="shared" si="123"/>
        <v>30</v>
      </c>
      <c r="CK397" s="2">
        <f>55+IF(抽出データ!BJ397=1,60,0)+IF(抽出データ!BK397=1,25,0)+IF(抽出データ!BM397=1,5,0)+IF(抽出データ!BL397=1,5,0)+IF(抽出データ!BN397=1,5,0)</f>
        <v>60</v>
      </c>
      <c r="CL397" s="2">
        <f>(80+IF(抽出データ!BR397=1,12,0)+IF(SUM(抽出データ!BS397:BV397,抽出データ!CB397)&gt;1,22,IF(SUM(抽出データ!BS397:BV397,抽出データ!CB397)=1,11,0)))</f>
        <v>114</v>
      </c>
      <c r="CM397" s="2">
        <f>80+IF(抽出データ!CH397=1,40,0)+IF(抽出データ!CI397=1,20,0)+IF(抽出データ!CJ397=1,20,0)</f>
        <v>140</v>
      </c>
      <c r="CN397" s="2">
        <f>80+IF(抽出データ!CN397=1,10,0)+IF(抽出データ!CO397=1,5,0)+IF(抽出データ!CP397=1,10,0)+12</f>
        <v>107</v>
      </c>
      <c r="CO397" s="2">
        <f>IF(SUM(抽出データ!CT397:CW397)&gt;0,120,100)</f>
        <v>120</v>
      </c>
      <c r="CQ397" s="2">
        <f t="shared" si="124"/>
        <v>95.899999999999991</v>
      </c>
    </row>
    <row r="398" spans="1:95">
      <c r="A398" s="2">
        <v>2009</v>
      </c>
      <c r="B398" s="2">
        <v>120</v>
      </c>
      <c r="C398" s="2">
        <v>5</v>
      </c>
      <c r="D398" s="2">
        <f t="shared" si="108"/>
        <v>24</v>
      </c>
      <c r="E398" s="4" t="s">
        <v>323</v>
      </c>
      <c r="F398" s="2">
        <f>IF(抽出データ!S398-2&lt;0,0,抽出データ!S398-2)</f>
        <v>0</v>
      </c>
      <c r="G398" s="2">
        <f>IF(抽出データ!T398-2&lt;0,0,抽出データ!T398-2)</f>
        <v>0</v>
      </c>
      <c r="H398" s="2">
        <f>IF(抽出データ!U398-2&lt;0,0,抽出データ!U398-2)</f>
        <v>0</v>
      </c>
      <c r="I398" s="2">
        <f>IF(抽出データ!V398-2&lt;0,0,抽出データ!V398-2)</f>
        <v>0</v>
      </c>
      <c r="J398" s="2">
        <f>MIN(2,IF(抽出データ!W398-2&lt;0,0,抽出データ!W398-2))</f>
        <v>0</v>
      </c>
      <c r="K398" s="2">
        <f>IF(抽出データ!X398-2&lt;0,0,抽出データ!X398-2)</f>
        <v>0</v>
      </c>
      <c r="L398" s="2">
        <f>IF(抽出データ!Y398-2&lt;0,0,抽出データ!Y398-2)</f>
        <v>0</v>
      </c>
      <c r="M398" s="2">
        <f>IF(抽出データ!Z398-2&lt;0,0,抽出データ!Z398-2)</f>
        <v>0</v>
      </c>
      <c r="N398" s="2">
        <f>IF(抽出データ!AB398-2&lt;0,0,抽出データ!AB398-2)</f>
        <v>1</v>
      </c>
      <c r="O398" s="2">
        <f>IF(抽出データ!AC398-2&lt;0,0,抽出データ!AC398-2)</f>
        <v>2</v>
      </c>
      <c r="P398" s="2">
        <f>IF(抽出データ!AD398-2&lt;0,0,抽出データ!AD398-2)</f>
        <v>2</v>
      </c>
      <c r="Q398" s="2">
        <f>IF(抽出データ!AE398-2&lt;0,0,抽出データ!AE398-2)</f>
        <v>2</v>
      </c>
      <c r="R398" s="2">
        <f>IF(抽出データ!AF398-2&lt;0,0,抽出データ!AF398-2)</f>
        <v>2</v>
      </c>
      <c r="S398" s="2">
        <f>IF(抽出データ!AG398-2&lt;0,0,抽出データ!AG398-2)</f>
        <v>0</v>
      </c>
      <c r="T398" s="2">
        <f>IF(抽出データ!AH398-2&lt;0,0,抽出データ!AH398-2)</f>
        <v>0</v>
      </c>
      <c r="U398" s="2">
        <f>IF(抽出データ!AI398-2&lt;0,0,抽出データ!AI398-2)</f>
        <v>0</v>
      </c>
      <c r="V398" s="2">
        <f>IF(抽出データ!AJ398-2&lt;0,0,抽出データ!AJ398-2)</f>
        <v>0</v>
      </c>
      <c r="W398" s="2">
        <f>IF(抽出データ!AK398-2&lt;0,0,抽出データ!AK398-2)</f>
        <v>1</v>
      </c>
      <c r="X398" s="2">
        <f>IF(抽出データ!AL398-2&lt;0,0,抽出データ!AL398-2)</f>
        <v>1</v>
      </c>
      <c r="Y398" s="2">
        <f>IF(抽出データ!AM398-2&lt;0,0,抽出データ!AM398-2)</f>
        <v>0</v>
      </c>
      <c r="Z398" s="2">
        <f>IF(抽出データ!AN398-2&lt;0,0,抽出データ!AN398-2)</f>
        <v>0</v>
      </c>
      <c r="AA398" s="2">
        <f>IF(抽出データ!AO398-2&lt;0,0,抽出データ!AO398-2)</f>
        <v>1</v>
      </c>
      <c r="AB398" s="2">
        <f>IF(抽出データ!AP398-2&lt;0,0,抽出データ!AP398-2)</f>
        <v>1</v>
      </c>
      <c r="AC398" s="2">
        <f>IF(抽出データ!AQ398-2&lt;0,0,抽出データ!AQ398-2)</f>
        <v>1</v>
      </c>
      <c r="AD398" s="2">
        <f>IF(抽出データ!AR398-2&lt;=0,1,2)</f>
        <v>2</v>
      </c>
      <c r="AE398" s="2">
        <f>IF(抽出データ!AS398-2&lt;=0,1,2)</f>
        <v>2</v>
      </c>
      <c r="AF398" s="2">
        <f>IF(抽出データ!AT398-2&lt;=0,1,2)</f>
        <v>2</v>
      </c>
      <c r="AG398" s="2">
        <f>IF(抽出データ!AU398-2&lt;=0,1,2)</f>
        <v>1</v>
      </c>
      <c r="AH398" s="2">
        <f>IF(抽出データ!AV398-2&lt;=0,1,2)</f>
        <v>1</v>
      </c>
      <c r="AI398" s="2">
        <f>IF(抽出データ!AW398-2&lt;=0,1,2)</f>
        <v>1</v>
      </c>
      <c r="AJ398" s="2">
        <f>IF(抽出データ!AX398-2&lt;=0,1,2)</f>
        <v>1</v>
      </c>
      <c r="AK398" s="2">
        <f>IF(抽出データ!AY398-2&lt;=0,1,2)</f>
        <v>2</v>
      </c>
      <c r="AL398" s="2">
        <f>IF(抽出データ!AZ398-2&lt;0,0,抽出データ!AZ398-2)</f>
        <v>0</v>
      </c>
      <c r="AM398" s="2">
        <f>IF(抽出データ!BB398-2&lt;0,0,抽出データ!BB398-2)</f>
        <v>0</v>
      </c>
      <c r="AN398" s="2">
        <f>IF(抽出データ!BD398-2&lt;0,0,抽出データ!BD398-2)</f>
        <v>0</v>
      </c>
      <c r="AO398" s="2">
        <f>MIN(2,IF(抽出データ!BE398-2&lt;0,0,抽出データ!BE398-2))</f>
        <v>1</v>
      </c>
      <c r="AP398" s="2">
        <f>IF(抽出データ!BF398-2&lt;0,0,抽出データ!BF398-2)</f>
        <v>0</v>
      </c>
      <c r="AQ398" s="2">
        <f>IF(抽出データ!BG398-2&lt;0,0,抽出データ!BG398-2)</f>
        <v>0</v>
      </c>
      <c r="AR398" s="2">
        <f>IF(抽出データ!BH398-2&lt;0,0,抽出データ!BH398-2)</f>
        <v>0</v>
      </c>
      <c r="AS398" s="2">
        <f t="shared" si="109"/>
        <v>0</v>
      </c>
      <c r="AT398" s="2">
        <f>IF(抽出データ!DB398-2&lt;=0,1,2)</f>
        <v>1</v>
      </c>
      <c r="AU398" s="2">
        <f>IF(抽出データ!DD398-2&lt;0,0,抽出データ!DD398-2)</f>
        <v>0</v>
      </c>
      <c r="AV398" s="2">
        <f>IF(抽出データ!DE398-2&lt;0,0,抽出データ!DE398-2)</f>
        <v>0</v>
      </c>
      <c r="AW398" s="2">
        <f>IF(抽出データ!DF398-2&lt;0,0,IF(抽出データ!DF398&gt;3,2,1))</f>
        <v>1</v>
      </c>
      <c r="AX398" s="2">
        <f>IF(抽出データ!DG398-2&lt;=0,1,2)</f>
        <v>1</v>
      </c>
      <c r="AY398" s="8">
        <v>2</v>
      </c>
      <c r="AZ398" s="2">
        <v>2</v>
      </c>
      <c r="BA398" s="2">
        <v>2</v>
      </c>
      <c r="BB398" s="2">
        <v>0</v>
      </c>
      <c r="BC398" s="2">
        <v>1</v>
      </c>
      <c r="BD398" s="2">
        <v>0</v>
      </c>
      <c r="BE398" s="2">
        <v>0</v>
      </c>
      <c r="BF398" s="2">
        <v>0</v>
      </c>
      <c r="BG398" s="2">
        <v>0</v>
      </c>
      <c r="BH398" s="2">
        <v>0</v>
      </c>
      <c r="BI398" s="4" t="s">
        <v>445</v>
      </c>
      <c r="BJ398" s="2">
        <v>2</v>
      </c>
      <c r="BL398" s="2">
        <v>3</v>
      </c>
      <c r="BO398" s="2">
        <v>2</v>
      </c>
      <c r="BP398" s="2">
        <v>4</v>
      </c>
      <c r="BQ398" s="2">
        <v>3</v>
      </c>
      <c r="BR398" s="2">
        <v>1</v>
      </c>
      <c r="BS398" s="2">
        <v>5</v>
      </c>
      <c r="BT398" s="2">
        <v>6</v>
      </c>
      <c r="BV398" s="2">
        <f t="shared" si="110"/>
        <v>30</v>
      </c>
      <c r="BW398" s="2">
        <f t="shared" si="111"/>
        <v>12</v>
      </c>
      <c r="BX398" s="2">
        <f t="shared" si="112"/>
        <v>10</v>
      </c>
      <c r="BY398" s="2">
        <f t="shared" si="113"/>
        <v>8</v>
      </c>
      <c r="BZ398" s="2">
        <f t="shared" si="114"/>
        <v>23</v>
      </c>
      <c r="CA398" s="2">
        <f t="shared" si="115"/>
        <v>5</v>
      </c>
      <c r="CB398" s="2">
        <f t="shared" si="116"/>
        <v>4</v>
      </c>
      <c r="CC398" s="2">
        <f t="shared" si="117"/>
        <v>10</v>
      </c>
      <c r="CD398" s="2">
        <f t="shared" si="118"/>
        <v>12</v>
      </c>
      <c r="CE398" s="2">
        <f t="shared" si="119"/>
        <v>10</v>
      </c>
      <c r="CF398" s="2">
        <f t="shared" si="120"/>
        <v>7</v>
      </c>
      <c r="CG398" s="2">
        <f t="shared" si="121"/>
        <v>12</v>
      </c>
      <c r="CH398" s="2">
        <f t="shared" si="125"/>
        <v>3</v>
      </c>
      <c r="CI398" s="2">
        <f t="shared" si="122"/>
        <v>4</v>
      </c>
      <c r="CJ398" s="2">
        <f t="shared" si="123"/>
        <v>4</v>
      </c>
      <c r="CK398" s="2">
        <f>55+IF(抽出データ!BJ398=1,60,0)+IF(抽出データ!BK398=1,25,0)+IF(抽出データ!BM398=1,5,0)+IF(抽出データ!BL398=1,5,0)+IF(抽出データ!BN398=1,5,0)</f>
        <v>60</v>
      </c>
      <c r="CL398" s="2">
        <f>(80+IF(抽出データ!BR398=1,12,0)+IF(SUM(抽出データ!BS398:BV398,抽出データ!CB398)&gt;1,22,IF(SUM(抽出データ!BS398:BV398,抽出データ!CB398)=1,11,0)))</f>
        <v>102</v>
      </c>
      <c r="CM398" s="2">
        <f>80+IF(抽出データ!CH398=1,40,0)+IF(抽出データ!CI398=1,20,0)+IF(抽出データ!CJ398=1,20,0)</f>
        <v>120</v>
      </c>
      <c r="CN398" s="2">
        <f>80+IF(抽出データ!CN398=1,10,0)+IF(抽出データ!CO398=1,5,0)+IF(抽出データ!CP398=1,10,0)+12</f>
        <v>102</v>
      </c>
      <c r="CO398" s="2">
        <f>IF(SUM(抽出データ!CT398:CW398)&gt;0,120,100)</f>
        <v>120</v>
      </c>
      <c r="CQ398" s="2">
        <f t="shared" si="124"/>
        <v>88.8</v>
      </c>
    </row>
    <row r="399" spans="1:95">
      <c r="A399" s="2">
        <v>1979</v>
      </c>
      <c r="B399" s="2">
        <v>300</v>
      </c>
      <c r="C399" s="2">
        <v>4</v>
      </c>
      <c r="D399" s="2">
        <f t="shared" si="108"/>
        <v>75</v>
      </c>
      <c r="E399" s="4" t="s">
        <v>207</v>
      </c>
      <c r="F399" s="2">
        <f>IF(抽出データ!S399-2&lt;0,0,抽出データ!S399-2)</f>
        <v>2</v>
      </c>
      <c r="G399" s="2">
        <f>IF(抽出データ!T399-2&lt;0,0,抽出データ!T399-2)</f>
        <v>1</v>
      </c>
      <c r="H399" s="2">
        <f>IF(抽出データ!U399-2&lt;0,0,抽出データ!U399-2)</f>
        <v>1</v>
      </c>
      <c r="I399" s="2">
        <f>IF(抽出データ!V399-2&lt;0,0,抽出データ!V399-2)</f>
        <v>1</v>
      </c>
      <c r="J399" s="2">
        <f>MIN(2,IF(抽出データ!W399-2&lt;0,0,抽出データ!W399-2))</f>
        <v>0</v>
      </c>
      <c r="K399" s="2">
        <f>IF(抽出データ!X399-2&lt;0,0,抽出データ!X399-2)</f>
        <v>0</v>
      </c>
      <c r="L399" s="2">
        <f>IF(抽出データ!Y399-2&lt;0,0,抽出データ!Y399-2)</f>
        <v>0</v>
      </c>
      <c r="M399" s="2">
        <f>IF(抽出データ!Z399-2&lt;0,0,抽出データ!Z399-2)</f>
        <v>0</v>
      </c>
      <c r="N399" s="2">
        <f>IF(抽出データ!AB399-2&lt;0,0,抽出データ!AB399-2)</f>
        <v>1</v>
      </c>
      <c r="O399" s="2">
        <f>IF(抽出データ!AC399-2&lt;0,0,抽出データ!AC399-2)</f>
        <v>2</v>
      </c>
      <c r="P399" s="2">
        <f>IF(抽出データ!AD399-2&lt;0,0,抽出データ!AD399-2)</f>
        <v>2</v>
      </c>
      <c r="Q399" s="2">
        <f>IF(抽出データ!AE399-2&lt;0,0,抽出データ!AE399-2)</f>
        <v>2</v>
      </c>
      <c r="R399" s="2">
        <f>IF(抽出データ!AF399-2&lt;0,0,抽出データ!AF399-2)</f>
        <v>0</v>
      </c>
      <c r="S399" s="2">
        <f>IF(抽出データ!AG399-2&lt;0,0,抽出データ!AG399-2)</f>
        <v>1</v>
      </c>
      <c r="T399" s="2">
        <f>IF(抽出データ!AH399-2&lt;0,0,抽出データ!AH399-2)</f>
        <v>1</v>
      </c>
      <c r="U399" s="2">
        <f>IF(抽出データ!AI399-2&lt;0,0,抽出データ!AI399-2)</f>
        <v>1</v>
      </c>
      <c r="V399" s="2">
        <f>IF(抽出データ!AJ399-2&lt;0,0,抽出データ!AJ399-2)</f>
        <v>0</v>
      </c>
      <c r="W399" s="2">
        <f>IF(抽出データ!AK399-2&lt;0,0,抽出データ!AK399-2)</f>
        <v>2</v>
      </c>
      <c r="X399" s="2">
        <f>IF(抽出データ!AL399-2&lt;0,0,抽出データ!AL399-2)</f>
        <v>2</v>
      </c>
      <c r="Y399" s="2">
        <f>IF(抽出データ!AM399-2&lt;0,0,抽出データ!AM399-2)</f>
        <v>1</v>
      </c>
      <c r="Z399" s="2">
        <f>IF(抽出データ!AN399-2&lt;0,0,抽出データ!AN399-2)</f>
        <v>0</v>
      </c>
      <c r="AA399" s="2">
        <f>IF(抽出データ!AO399-2&lt;0,0,抽出データ!AO399-2)</f>
        <v>0</v>
      </c>
      <c r="AB399" s="2">
        <f>IF(抽出データ!AP399-2&lt;0,0,抽出データ!AP399-2)</f>
        <v>2</v>
      </c>
      <c r="AC399" s="2">
        <f>IF(抽出データ!AQ399-2&lt;0,0,抽出データ!AQ399-2)</f>
        <v>2</v>
      </c>
      <c r="AD399" s="2">
        <f>IF(抽出データ!AR399-2&lt;=0,1,2)</f>
        <v>1</v>
      </c>
      <c r="AE399" s="2">
        <f>IF(抽出データ!AS399-2&lt;=0,1,2)</f>
        <v>1</v>
      </c>
      <c r="AF399" s="2">
        <f>IF(抽出データ!AT399-2&lt;=0,1,2)</f>
        <v>1</v>
      </c>
      <c r="AG399" s="2">
        <f>IF(抽出データ!AU399-2&lt;=0,1,2)</f>
        <v>1</v>
      </c>
      <c r="AH399" s="2">
        <f>IF(抽出データ!AV399-2&lt;=0,1,2)</f>
        <v>1</v>
      </c>
      <c r="AI399" s="2">
        <f>IF(抽出データ!AW399-2&lt;=0,1,2)</f>
        <v>1</v>
      </c>
      <c r="AJ399" s="2">
        <f>IF(抽出データ!AX399-2&lt;=0,1,2)</f>
        <v>1</v>
      </c>
      <c r="AK399" s="2">
        <f>IF(抽出データ!AY399-2&lt;=0,1,2)</f>
        <v>1</v>
      </c>
      <c r="AL399" s="2">
        <f>IF(抽出データ!AZ399-2&lt;0,0,抽出データ!AZ399-2)</f>
        <v>0</v>
      </c>
      <c r="AM399" s="2">
        <f>IF(抽出データ!BB399-2&lt;0,0,抽出データ!BB399-2)</f>
        <v>0</v>
      </c>
      <c r="AN399" s="2">
        <f>IF(抽出データ!BD399-2&lt;0,0,抽出データ!BD399-2)</f>
        <v>0</v>
      </c>
      <c r="AO399" s="2">
        <f>MIN(2,IF(抽出データ!BE399-2&lt;0,0,抽出データ!BE399-2))</f>
        <v>0</v>
      </c>
      <c r="AP399" s="2">
        <f>IF(抽出データ!BF399-2&lt;0,0,抽出データ!BF399-2)</f>
        <v>0</v>
      </c>
      <c r="AQ399" s="2">
        <f>IF(抽出データ!BG399-2&lt;0,0,抽出データ!BG399-2)</f>
        <v>0</v>
      </c>
      <c r="AR399" s="2">
        <f>IF(抽出データ!BH399-2&lt;0,0,抽出データ!BH399-2)</f>
        <v>0</v>
      </c>
      <c r="AS399" s="2">
        <f t="shared" si="109"/>
        <v>0</v>
      </c>
      <c r="AT399" s="2">
        <f>IF(抽出データ!DB399-2&lt;=0,1,2)</f>
        <v>1</v>
      </c>
      <c r="AU399" s="2">
        <f>IF(抽出データ!DD399-2&lt;0,0,抽出データ!DD399-2)</f>
        <v>0</v>
      </c>
      <c r="AV399" s="2">
        <f>IF(抽出データ!DE399-2&lt;0,0,抽出データ!DE399-2)</f>
        <v>0</v>
      </c>
      <c r="AW399" s="2">
        <f>IF(抽出データ!DF399-2&lt;0,0,IF(抽出データ!DF399&gt;3,2,1))</f>
        <v>1</v>
      </c>
      <c r="AX399" s="2">
        <f>IF(抽出データ!DG399-2&lt;=0,1,2)</f>
        <v>1</v>
      </c>
      <c r="AY399" s="8">
        <v>3</v>
      </c>
      <c r="AZ399" s="2">
        <v>2</v>
      </c>
      <c r="BA399" s="2">
        <v>2</v>
      </c>
      <c r="BB399" s="2">
        <v>1</v>
      </c>
      <c r="BC399" s="2">
        <v>1</v>
      </c>
      <c r="BD399" s="2">
        <v>0</v>
      </c>
      <c r="BE399" s="2">
        <v>0</v>
      </c>
      <c r="BF399" s="2">
        <v>0</v>
      </c>
      <c r="BG399" s="2">
        <v>0</v>
      </c>
      <c r="BH399" s="2">
        <v>0</v>
      </c>
      <c r="BI399" s="4" t="s">
        <v>445</v>
      </c>
      <c r="BJ399" s="2">
        <v>1</v>
      </c>
      <c r="BK399" s="2">
        <v>67</v>
      </c>
      <c r="BL399" s="2">
        <v>1</v>
      </c>
      <c r="BM399" s="2">
        <v>8500</v>
      </c>
      <c r="BO399" s="2">
        <v>4</v>
      </c>
      <c r="BP399" s="2">
        <v>3</v>
      </c>
      <c r="BQ399" s="2">
        <v>4</v>
      </c>
      <c r="BR399" s="2">
        <v>3</v>
      </c>
      <c r="BS399" s="2">
        <v>4</v>
      </c>
      <c r="BT399" s="2">
        <v>5</v>
      </c>
      <c r="BV399" s="2">
        <f t="shared" si="110"/>
        <v>35</v>
      </c>
      <c r="BW399" s="2">
        <f t="shared" si="111"/>
        <v>21</v>
      </c>
      <c r="BX399" s="2">
        <f t="shared" si="112"/>
        <v>8</v>
      </c>
      <c r="BY399" s="2">
        <f t="shared" si="113"/>
        <v>6</v>
      </c>
      <c r="BZ399" s="2">
        <f t="shared" si="114"/>
        <v>25</v>
      </c>
      <c r="CA399" s="2">
        <f t="shared" si="115"/>
        <v>10</v>
      </c>
      <c r="CB399" s="2">
        <f t="shared" si="116"/>
        <v>5</v>
      </c>
      <c r="CC399" s="2">
        <f t="shared" si="117"/>
        <v>12</v>
      </c>
      <c r="CD399" s="2">
        <f t="shared" si="118"/>
        <v>13</v>
      </c>
      <c r="CE399" s="2">
        <f t="shared" si="119"/>
        <v>13</v>
      </c>
      <c r="CF399" s="2">
        <f t="shared" si="120"/>
        <v>10</v>
      </c>
      <c r="CG399" s="2">
        <f t="shared" si="121"/>
        <v>15</v>
      </c>
      <c r="CH399" s="2">
        <f t="shared" si="125"/>
        <v>3</v>
      </c>
      <c r="CI399" s="2">
        <f t="shared" si="122"/>
        <v>4</v>
      </c>
      <c r="CJ399" s="2">
        <f t="shared" si="123"/>
        <v>11</v>
      </c>
      <c r="CK399" s="2">
        <f>55+IF(抽出データ!BJ399=1,60,0)+IF(抽出データ!BK399=1,25,0)+IF(抽出データ!BM399=1,5,0)+IF(抽出データ!BL399=1,5,0)+IF(抽出データ!BN399=1,5,0)</f>
        <v>55</v>
      </c>
      <c r="CL399" s="2">
        <f>(80+IF(抽出データ!BR399=1,12,0)+IF(SUM(抽出データ!BS399:BV399,抽出データ!CB399)&gt;1,22,IF(SUM(抽出データ!BS399:BV399,抽出データ!CB399)=1,11,0)))</f>
        <v>80</v>
      </c>
      <c r="CM399" s="2">
        <f>80+IF(抽出データ!CH399=1,40,0)+IF(抽出データ!CI399=1,20,0)+IF(抽出データ!CJ399=1,20,0)</f>
        <v>80</v>
      </c>
      <c r="CN399" s="2">
        <f>80+IF(抽出データ!CN399=1,10,0)+IF(抽出データ!CO399=1,5,0)+IF(抽出データ!CP399=1,10,0)+12</f>
        <v>92</v>
      </c>
      <c r="CO399" s="2">
        <f>IF(SUM(抽出データ!CT399:CW399)&gt;0,120,100)</f>
        <v>100</v>
      </c>
      <c r="CQ399" s="2">
        <f t="shared" si="124"/>
        <v>72.2</v>
      </c>
    </row>
    <row r="400" spans="1:95">
      <c r="A400" s="2">
        <v>1997</v>
      </c>
      <c r="B400" s="2">
        <v>2000</v>
      </c>
      <c r="C400" s="2">
        <v>2</v>
      </c>
      <c r="D400" s="2">
        <f t="shared" si="108"/>
        <v>1000</v>
      </c>
      <c r="E400" s="4" t="s">
        <v>324</v>
      </c>
      <c r="F400" s="2">
        <f>IF(抽出データ!S400-2&lt;0,0,抽出データ!S400-2)</f>
        <v>1</v>
      </c>
      <c r="G400" s="2">
        <f>IF(抽出データ!T400-2&lt;0,0,抽出データ!T400-2)</f>
        <v>0</v>
      </c>
      <c r="H400" s="2">
        <f>IF(抽出データ!U400-2&lt;0,0,抽出データ!U400-2)</f>
        <v>0</v>
      </c>
      <c r="I400" s="2">
        <f>IF(抽出データ!V400-2&lt;0,0,抽出データ!V400-2)</f>
        <v>0</v>
      </c>
      <c r="J400" s="2">
        <f>MIN(2,IF(抽出データ!W400-2&lt;0,0,抽出データ!W400-2))</f>
        <v>0</v>
      </c>
      <c r="K400" s="2">
        <f>IF(抽出データ!X400-2&lt;0,0,抽出データ!X400-2)</f>
        <v>0</v>
      </c>
      <c r="L400" s="2">
        <f>IF(抽出データ!Y400-2&lt;0,0,抽出データ!Y400-2)</f>
        <v>1</v>
      </c>
      <c r="M400" s="2">
        <f>IF(抽出データ!Z400-2&lt;0,0,抽出データ!Z400-2)</f>
        <v>1</v>
      </c>
      <c r="N400" s="2">
        <f>IF(抽出データ!AB400-2&lt;0,0,抽出データ!AB400-2)</f>
        <v>1</v>
      </c>
      <c r="O400" s="2">
        <f>IF(抽出データ!AC400-2&lt;0,0,抽出データ!AC400-2)</f>
        <v>1</v>
      </c>
      <c r="P400" s="2">
        <f>IF(抽出データ!AD400-2&lt;0,0,抽出データ!AD400-2)</f>
        <v>1</v>
      </c>
      <c r="Q400" s="2">
        <f>IF(抽出データ!AE400-2&lt;0,0,抽出データ!AE400-2)</f>
        <v>2</v>
      </c>
      <c r="R400" s="2">
        <f>IF(抽出データ!AF400-2&lt;0,0,抽出データ!AF400-2)</f>
        <v>0</v>
      </c>
      <c r="S400" s="2">
        <f>IF(抽出データ!AG400-2&lt;0,0,抽出データ!AG400-2)</f>
        <v>1</v>
      </c>
      <c r="T400" s="2">
        <f>IF(抽出データ!AH400-2&lt;0,0,抽出データ!AH400-2)</f>
        <v>1</v>
      </c>
      <c r="U400" s="2">
        <f>IF(抽出データ!AI400-2&lt;0,0,抽出データ!AI400-2)</f>
        <v>0</v>
      </c>
      <c r="V400" s="2">
        <f>IF(抽出データ!AJ400-2&lt;0,0,抽出データ!AJ400-2)</f>
        <v>0</v>
      </c>
      <c r="W400" s="2">
        <f>IF(抽出データ!AK400-2&lt;0,0,抽出データ!AK400-2)</f>
        <v>0</v>
      </c>
      <c r="X400" s="2">
        <f>IF(抽出データ!AL400-2&lt;0,0,抽出データ!AL400-2)</f>
        <v>2</v>
      </c>
      <c r="Y400" s="2">
        <f>IF(抽出データ!AM400-2&lt;0,0,抽出データ!AM400-2)</f>
        <v>1</v>
      </c>
      <c r="Z400" s="2">
        <f>IF(抽出データ!AN400-2&lt;0,0,抽出データ!AN400-2)</f>
        <v>0</v>
      </c>
      <c r="AA400" s="2">
        <f>IF(抽出データ!AO400-2&lt;0,0,抽出データ!AO400-2)</f>
        <v>2</v>
      </c>
      <c r="AB400" s="2">
        <f>IF(抽出データ!AP400-2&lt;0,0,抽出データ!AP400-2)</f>
        <v>1</v>
      </c>
      <c r="AC400" s="2">
        <f>IF(抽出データ!AQ400-2&lt;0,0,抽出データ!AQ400-2)</f>
        <v>2</v>
      </c>
      <c r="AD400" s="2">
        <f>IF(抽出データ!AR400-2&lt;=0,1,2)</f>
        <v>2</v>
      </c>
      <c r="AE400" s="2">
        <f>IF(抽出データ!AS400-2&lt;=0,1,2)</f>
        <v>1</v>
      </c>
      <c r="AF400" s="2">
        <f>IF(抽出データ!AT400-2&lt;=0,1,2)</f>
        <v>1</v>
      </c>
      <c r="AG400" s="2">
        <f>IF(抽出データ!AU400-2&lt;=0,1,2)</f>
        <v>1</v>
      </c>
      <c r="AH400" s="2">
        <f>IF(抽出データ!AV400-2&lt;=0,1,2)</f>
        <v>1</v>
      </c>
      <c r="AI400" s="2">
        <f>IF(抽出データ!AW400-2&lt;=0,1,2)</f>
        <v>2</v>
      </c>
      <c r="AJ400" s="2">
        <f>IF(抽出データ!AX400-2&lt;=0,1,2)</f>
        <v>2</v>
      </c>
      <c r="AK400" s="2">
        <f>IF(抽出データ!AY400-2&lt;=0,1,2)</f>
        <v>2</v>
      </c>
      <c r="AL400" s="2">
        <f>IF(抽出データ!AZ400-2&lt;0,0,抽出データ!AZ400-2)</f>
        <v>1</v>
      </c>
      <c r="AM400" s="2">
        <f>IF(抽出データ!BB400-2&lt;0,0,抽出データ!BB400-2)</f>
        <v>1</v>
      </c>
      <c r="AN400" s="2">
        <f>IF(抽出データ!BD400-2&lt;0,0,抽出データ!BD400-2)</f>
        <v>1</v>
      </c>
      <c r="AO400" s="2">
        <f>MIN(2,IF(抽出データ!BE400-2&lt;0,0,抽出データ!BE400-2))</f>
        <v>2</v>
      </c>
      <c r="AP400" s="2">
        <f>IF(抽出データ!BF400-2&lt;0,0,抽出データ!BF400-2)</f>
        <v>0</v>
      </c>
      <c r="AQ400" s="2">
        <f>IF(抽出データ!BG400-2&lt;0,0,抽出データ!BG400-2)</f>
        <v>0</v>
      </c>
      <c r="AR400" s="2">
        <f>IF(抽出データ!BH400-2&lt;0,0,抽出データ!BH400-2)</f>
        <v>0</v>
      </c>
      <c r="AS400" s="2">
        <f t="shared" si="109"/>
        <v>0</v>
      </c>
      <c r="AT400" s="2">
        <f>IF(抽出データ!DB400-2&lt;=0,1,2)</f>
        <v>2</v>
      </c>
      <c r="AU400" s="2">
        <f>IF(抽出データ!DD400-2&lt;0,0,抽出データ!DD400-2)</f>
        <v>0</v>
      </c>
      <c r="AV400" s="2">
        <f>IF(抽出データ!DE400-2&lt;0,0,抽出データ!DE400-2)</f>
        <v>2</v>
      </c>
      <c r="AW400" s="2">
        <f>IF(抽出データ!DF400-2&lt;0,0,IF(抽出データ!DF400&gt;3,2,1))</f>
        <v>1</v>
      </c>
      <c r="AX400" s="2">
        <f>IF(抽出データ!DG400-2&lt;=0,1,2)</f>
        <v>1</v>
      </c>
      <c r="AY400" s="8">
        <v>2</v>
      </c>
      <c r="AZ400" s="2">
        <v>2</v>
      </c>
      <c r="BA400" s="2">
        <v>2</v>
      </c>
      <c r="BB400" s="2">
        <v>1</v>
      </c>
      <c r="BC400" s="2">
        <v>1</v>
      </c>
      <c r="BD400" s="2">
        <v>0</v>
      </c>
      <c r="BE400" s="2">
        <v>1</v>
      </c>
      <c r="BF400" s="2">
        <v>1</v>
      </c>
      <c r="BG400" s="2">
        <v>1</v>
      </c>
      <c r="BH400" s="2">
        <v>0</v>
      </c>
      <c r="BI400" s="4" t="s">
        <v>445</v>
      </c>
      <c r="BJ400" s="2">
        <v>1</v>
      </c>
      <c r="BK400" s="2">
        <v>30</v>
      </c>
      <c r="BL400" s="2">
        <v>1</v>
      </c>
      <c r="BM400" s="2">
        <v>5500</v>
      </c>
      <c r="BO400" s="2">
        <v>6</v>
      </c>
      <c r="BP400" s="2">
        <v>6</v>
      </c>
      <c r="BQ400" s="2">
        <v>7</v>
      </c>
      <c r="BR400" s="2">
        <v>1</v>
      </c>
      <c r="BS400" s="2">
        <v>1</v>
      </c>
      <c r="BT400" s="2">
        <v>7</v>
      </c>
      <c r="BV400" s="2">
        <f t="shared" si="110"/>
        <v>43.5</v>
      </c>
      <c r="BW400" s="2">
        <f t="shared" si="111"/>
        <v>14</v>
      </c>
      <c r="BX400" s="2">
        <f t="shared" si="112"/>
        <v>11</v>
      </c>
      <c r="BY400" s="2">
        <f t="shared" si="113"/>
        <v>16</v>
      </c>
      <c r="BZ400" s="2">
        <f t="shared" si="114"/>
        <v>25</v>
      </c>
      <c r="CA400" s="2">
        <f t="shared" si="115"/>
        <v>9</v>
      </c>
      <c r="CB400" s="2">
        <f t="shared" si="116"/>
        <v>9</v>
      </c>
      <c r="CC400" s="2">
        <f t="shared" si="117"/>
        <v>10</v>
      </c>
      <c r="CD400" s="2">
        <f t="shared" si="118"/>
        <v>16</v>
      </c>
      <c r="CE400" s="2">
        <f t="shared" si="119"/>
        <v>12</v>
      </c>
      <c r="CF400" s="2">
        <f t="shared" si="120"/>
        <v>9</v>
      </c>
      <c r="CG400" s="2">
        <f t="shared" si="121"/>
        <v>12</v>
      </c>
      <c r="CH400" s="2">
        <f t="shared" si="125"/>
        <v>6</v>
      </c>
      <c r="CI400" s="2">
        <f t="shared" si="122"/>
        <v>9</v>
      </c>
      <c r="CJ400" s="2">
        <f t="shared" si="123"/>
        <v>15.5</v>
      </c>
      <c r="CK400" s="2">
        <f>55+IF(抽出データ!BJ400=1,60,0)+IF(抽出データ!BK400=1,25,0)+IF(抽出データ!BM400=1,5,0)+IF(抽出データ!BL400=1,5,0)+IF(抽出データ!BN400=1,5,0)</f>
        <v>55</v>
      </c>
      <c r="CL400" s="2">
        <f>(80+IF(抽出データ!BR400=1,12,0)+IF(SUM(抽出データ!BS400:BV400,抽出データ!CB400)&gt;1,22,IF(SUM(抽出データ!BS400:BV400,抽出データ!CB400)=1,11,0)))</f>
        <v>91</v>
      </c>
      <c r="CM400" s="2">
        <f>80+IF(抽出データ!CH400=1,40,0)+IF(抽出データ!CI400=1,20,0)+IF(抽出データ!CJ400=1,20,0)</f>
        <v>80</v>
      </c>
      <c r="CN400" s="2">
        <f>80+IF(抽出データ!CN400=1,10,0)+IF(抽出データ!CO400=1,5,0)+IF(抽出データ!CP400=1,10,0)+12</f>
        <v>92</v>
      </c>
      <c r="CO400" s="2">
        <f>IF(SUM(抽出データ!CT400:CW400)&gt;0,120,100)</f>
        <v>100</v>
      </c>
      <c r="CQ400" s="2">
        <f t="shared" si="124"/>
        <v>75.5</v>
      </c>
    </row>
    <row r="401" spans="1:95">
      <c r="A401" s="2">
        <v>2015</v>
      </c>
      <c r="B401" s="2">
        <v>3300</v>
      </c>
      <c r="C401" s="2">
        <v>12</v>
      </c>
      <c r="D401" s="2">
        <f t="shared" si="108"/>
        <v>275</v>
      </c>
      <c r="E401" s="4" t="s">
        <v>169</v>
      </c>
      <c r="F401" s="2">
        <f>IF(抽出データ!S401-2&lt;0,0,抽出データ!S401-2)</f>
        <v>2</v>
      </c>
      <c r="G401" s="2">
        <f>IF(抽出データ!T401-2&lt;0,0,抽出データ!T401-2)</f>
        <v>1</v>
      </c>
      <c r="H401" s="2">
        <f>IF(抽出データ!U401-2&lt;0,0,抽出データ!U401-2)</f>
        <v>2</v>
      </c>
      <c r="I401" s="2">
        <f>IF(抽出データ!V401-2&lt;0,0,抽出データ!V401-2)</f>
        <v>1</v>
      </c>
      <c r="J401" s="2">
        <f>MIN(2,IF(抽出データ!W401-2&lt;0,0,抽出データ!W401-2))</f>
        <v>1</v>
      </c>
      <c r="K401" s="2">
        <f>IF(抽出データ!X401-2&lt;0,0,抽出データ!X401-2)</f>
        <v>2</v>
      </c>
      <c r="L401" s="2">
        <f>IF(抽出データ!Y401-2&lt;0,0,抽出データ!Y401-2)</f>
        <v>2</v>
      </c>
      <c r="M401" s="2">
        <f>IF(抽出データ!Z401-2&lt;0,0,抽出データ!Z401-2)</f>
        <v>2</v>
      </c>
      <c r="N401" s="2">
        <f>IF(抽出データ!AB401-2&lt;0,0,抽出データ!AB401-2)</f>
        <v>2</v>
      </c>
      <c r="O401" s="2">
        <f>IF(抽出データ!AC401-2&lt;0,0,抽出データ!AC401-2)</f>
        <v>2</v>
      </c>
      <c r="P401" s="2">
        <f>IF(抽出データ!AD401-2&lt;0,0,抽出データ!AD401-2)</f>
        <v>2</v>
      </c>
      <c r="Q401" s="2">
        <f>IF(抽出データ!AE401-2&lt;0,0,抽出データ!AE401-2)</f>
        <v>1</v>
      </c>
      <c r="R401" s="2">
        <f>IF(抽出データ!AF401-2&lt;0,0,抽出データ!AF401-2)</f>
        <v>1</v>
      </c>
      <c r="S401" s="2">
        <f>IF(抽出データ!AG401-2&lt;0,0,抽出データ!AG401-2)</f>
        <v>2</v>
      </c>
      <c r="T401" s="2">
        <f>IF(抽出データ!AH401-2&lt;0,0,抽出データ!AH401-2)</f>
        <v>2</v>
      </c>
      <c r="U401" s="2">
        <f>IF(抽出データ!AI401-2&lt;0,0,抽出データ!AI401-2)</f>
        <v>2</v>
      </c>
      <c r="V401" s="2">
        <f>IF(抽出データ!AJ401-2&lt;0,0,抽出データ!AJ401-2)</f>
        <v>2</v>
      </c>
      <c r="W401" s="2">
        <f>IF(抽出データ!AK401-2&lt;0,0,抽出データ!AK401-2)</f>
        <v>2</v>
      </c>
      <c r="X401" s="2">
        <f>IF(抽出データ!AL401-2&lt;0,0,抽出データ!AL401-2)</f>
        <v>2</v>
      </c>
      <c r="Y401" s="2">
        <f>IF(抽出データ!AM401-2&lt;0,0,抽出データ!AM401-2)</f>
        <v>0</v>
      </c>
      <c r="Z401" s="2">
        <f>IF(抽出データ!AN401-2&lt;0,0,抽出データ!AN401-2)</f>
        <v>2</v>
      </c>
      <c r="AA401" s="2">
        <f>IF(抽出データ!AO401-2&lt;0,0,抽出データ!AO401-2)</f>
        <v>2</v>
      </c>
      <c r="AB401" s="2">
        <f>IF(抽出データ!AP401-2&lt;0,0,抽出データ!AP401-2)</f>
        <v>2</v>
      </c>
      <c r="AC401" s="2">
        <f>IF(抽出データ!AQ401-2&lt;0,0,抽出データ!AQ401-2)</f>
        <v>2</v>
      </c>
      <c r="AD401" s="2">
        <f>IF(抽出データ!AR401-2&lt;=0,1,2)</f>
        <v>1</v>
      </c>
      <c r="AE401" s="2">
        <f>IF(抽出データ!AS401-2&lt;=0,1,2)</f>
        <v>2</v>
      </c>
      <c r="AF401" s="2">
        <f>IF(抽出データ!AT401-2&lt;=0,1,2)</f>
        <v>1</v>
      </c>
      <c r="AG401" s="2">
        <f>IF(抽出データ!AU401-2&lt;=0,1,2)</f>
        <v>2</v>
      </c>
      <c r="AH401" s="2">
        <f>IF(抽出データ!AV401-2&lt;=0,1,2)</f>
        <v>2</v>
      </c>
      <c r="AI401" s="2">
        <f>IF(抽出データ!AW401-2&lt;=0,1,2)</f>
        <v>2</v>
      </c>
      <c r="AJ401" s="2">
        <f>IF(抽出データ!AX401-2&lt;=0,1,2)</f>
        <v>1</v>
      </c>
      <c r="AK401" s="2">
        <f>IF(抽出データ!AY401-2&lt;=0,1,2)</f>
        <v>1</v>
      </c>
      <c r="AL401" s="2">
        <f>IF(抽出データ!AZ401-2&lt;0,0,抽出データ!AZ401-2)</f>
        <v>2</v>
      </c>
      <c r="AM401" s="2">
        <f>IF(抽出データ!BB401-2&lt;0,0,抽出データ!BB401-2)</f>
        <v>1</v>
      </c>
      <c r="AN401" s="2">
        <f>IF(抽出データ!BD401-2&lt;0,0,抽出データ!BD401-2)</f>
        <v>0</v>
      </c>
      <c r="AO401" s="2">
        <f>MIN(2,IF(抽出データ!BE401-2&lt;0,0,抽出データ!BE401-2))</f>
        <v>2</v>
      </c>
      <c r="AP401" s="2">
        <f>IF(抽出データ!BF401-2&lt;0,0,抽出データ!BF401-2)</f>
        <v>2</v>
      </c>
      <c r="AQ401" s="2">
        <f>IF(抽出データ!BG401-2&lt;0,0,抽出データ!BG401-2)</f>
        <v>1</v>
      </c>
      <c r="AR401" s="2">
        <f>IF(抽出データ!BH401-2&lt;0,0,抽出データ!BH401-2)</f>
        <v>2</v>
      </c>
      <c r="AS401" s="2">
        <f t="shared" si="109"/>
        <v>2</v>
      </c>
      <c r="AT401" s="2">
        <f>IF(抽出データ!DB401-2&lt;=0,1,2)</f>
        <v>1</v>
      </c>
      <c r="AU401" s="2">
        <f>IF(抽出データ!DD401-2&lt;0,0,抽出データ!DD401-2)</f>
        <v>2</v>
      </c>
      <c r="AV401" s="2">
        <f>IF(抽出データ!DE401-2&lt;0,0,抽出データ!DE401-2)</f>
        <v>1</v>
      </c>
      <c r="AW401" s="2">
        <f>IF(抽出データ!DF401-2&lt;0,0,IF(抽出データ!DF401&gt;3,2,1))</f>
        <v>1</v>
      </c>
      <c r="AX401" s="2">
        <f>IF(抽出データ!DG401-2&lt;=0,1,2)</f>
        <v>1</v>
      </c>
      <c r="AY401" s="8">
        <v>5</v>
      </c>
      <c r="AZ401" s="2">
        <v>4</v>
      </c>
      <c r="BA401" s="2">
        <v>4</v>
      </c>
      <c r="BI401" s="4" t="s">
        <v>445</v>
      </c>
      <c r="BJ401" s="2">
        <v>1</v>
      </c>
      <c r="BK401" s="2">
        <v>100</v>
      </c>
      <c r="BL401" s="2">
        <v>1</v>
      </c>
      <c r="BM401" s="2">
        <v>19000</v>
      </c>
      <c r="BO401" s="2">
        <v>4</v>
      </c>
      <c r="BP401" s="2">
        <v>4</v>
      </c>
      <c r="BQ401" s="2">
        <v>4</v>
      </c>
      <c r="BR401" s="2">
        <v>3</v>
      </c>
      <c r="BS401" s="2">
        <v>5</v>
      </c>
      <c r="BT401" s="2">
        <v>3</v>
      </c>
      <c r="BV401" s="2">
        <f t="shared" si="110"/>
        <v>81</v>
      </c>
      <c r="BW401" s="2">
        <f t="shared" si="111"/>
        <v>37</v>
      </c>
      <c r="BX401" s="2">
        <f t="shared" si="112"/>
        <v>12</v>
      </c>
      <c r="BY401" s="2">
        <f t="shared" si="113"/>
        <v>17</v>
      </c>
      <c r="BZ401" s="2">
        <f t="shared" si="114"/>
        <v>39</v>
      </c>
      <c r="CA401" s="2">
        <f t="shared" si="115"/>
        <v>24</v>
      </c>
      <c r="CB401" s="2">
        <f t="shared" si="116"/>
        <v>9</v>
      </c>
      <c r="CC401" s="2">
        <f t="shared" si="117"/>
        <v>18</v>
      </c>
      <c r="CD401" s="2">
        <f t="shared" si="118"/>
        <v>25</v>
      </c>
      <c r="CE401" s="2">
        <f t="shared" si="119"/>
        <v>21</v>
      </c>
      <c r="CF401" s="2">
        <f t="shared" si="120"/>
        <v>14</v>
      </c>
      <c r="CG401" s="2">
        <f t="shared" si="121"/>
        <v>24</v>
      </c>
      <c r="CH401" s="2">
        <f t="shared" si="125"/>
        <v>6</v>
      </c>
      <c r="CI401" s="2">
        <f t="shared" si="122"/>
        <v>11</v>
      </c>
      <c r="CJ401" s="2">
        <f t="shared" si="123"/>
        <v>40</v>
      </c>
      <c r="CK401" s="2">
        <f>55+IF(抽出データ!BJ401=1,60,0)+IF(抽出データ!BK401=1,25,0)+IF(抽出データ!BM401=1,5,0)+IF(抽出データ!BL401=1,5,0)+IF(抽出データ!BN401=1,5,0)</f>
        <v>140</v>
      </c>
      <c r="CL401" s="2">
        <f>(80+IF(抽出データ!BR401=1,12,0)+IF(SUM(抽出データ!BS401:BV401,抽出データ!CB401)&gt;1,22,IF(SUM(抽出データ!BS401:BV401,抽出データ!CB401)=1,11,0)))</f>
        <v>103</v>
      </c>
      <c r="CM401" s="2">
        <f>80+IF(抽出データ!CH401=1,40,0)+IF(抽出データ!CI401=1,20,0)+IF(抽出データ!CJ401=1,20,0)</f>
        <v>120</v>
      </c>
      <c r="CN401" s="2">
        <f>80+IF(抽出データ!CN401=1,10,0)+IF(抽出データ!CO401=1,5,0)+IF(抽出データ!CP401=1,10,0)+12</f>
        <v>92</v>
      </c>
      <c r="CO401" s="2">
        <f>IF(SUM(抽出データ!CT401:CW401)&gt;0,120,100)</f>
        <v>100</v>
      </c>
      <c r="CQ401" s="2">
        <f t="shared" si="124"/>
        <v>119.10000000000001</v>
      </c>
    </row>
    <row r="402" spans="1:95">
      <c r="A402" s="2">
        <v>1985</v>
      </c>
      <c r="B402" s="2">
        <v>1000</v>
      </c>
      <c r="C402" s="2">
        <v>4</v>
      </c>
      <c r="D402" s="2">
        <f t="shared" si="108"/>
        <v>250</v>
      </c>
      <c r="E402" s="4" t="s">
        <v>236</v>
      </c>
      <c r="F402" s="2">
        <f>IF(抽出データ!S402-2&lt;0,0,抽出データ!S402-2)</f>
        <v>0</v>
      </c>
      <c r="G402" s="2">
        <f>IF(抽出データ!T402-2&lt;0,0,抽出データ!T402-2)</f>
        <v>0</v>
      </c>
      <c r="H402" s="2">
        <f>IF(抽出データ!U402-2&lt;0,0,抽出データ!U402-2)</f>
        <v>0</v>
      </c>
      <c r="I402" s="2">
        <f>IF(抽出データ!V402-2&lt;0,0,抽出データ!V402-2)</f>
        <v>0</v>
      </c>
      <c r="J402" s="2">
        <f>MIN(2,IF(抽出データ!W402-2&lt;0,0,抽出データ!W402-2))</f>
        <v>0</v>
      </c>
      <c r="K402" s="2">
        <f>IF(抽出データ!X402-2&lt;0,0,抽出データ!X402-2)</f>
        <v>0</v>
      </c>
      <c r="L402" s="2">
        <f>IF(抽出データ!Y402-2&lt;0,0,抽出データ!Y402-2)</f>
        <v>0</v>
      </c>
      <c r="M402" s="2">
        <f>IF(抽出データ!Z402-2&lt;0,0,抽出データ!Z402-2)</f>
        <v>0</v>
      </c>
      <c r="N402" s="2">
        <f>IF(抽出データ!AB402-2&lt;0,0,抽出データ!AB402-2)</f>
        <v>1</v>
      </c>
      <c r="O402" s="2">
        <f>IF(抽出データ!AC402-2&lt;0,0,抽出データ!AC402-2)</f>
        <v>0</v>
      </c>
      <c r="P402" s="2">
        <f>IF(抽出データ!AD402-2&lt;0,0,抽出データ!AD402-2)</f>
        <v>0</v>
      </c>
      <c r="Q402" s="2">
        <f>IF(抽出データ!AE402-2&lt;0,0,抽出データ!AE402-2)</f>
        <v>0</v>
      </c>
      <c r="R402" s="2">
        <f>IF(抽出データ!AF402-2&lt;0,0,抽出データ!AF402-2)</f>
        <v>0</v>
      </c>
      <c r="S402" s="2">
        <f>IF(抽出データ!AG402-2&lt;0,0,抽出データ!AG402-2)</f>
        <v>0</v>
      </c>
      <c r="T402" s="2">
        <f>IF(抽出データ!AH402-2&lt;0,0,抽出データ!AH402-2)</f>
        <v>0</v>
      </c>
      <c r="U402" s="2">
        <f>IF(抽出データ!AI402-2&lt;0,0,抽出データ!AI402-2)</f>
        <v>0</v>
      </c>
      <c r="V402" s="2">
        <f>IF(抽出データ!AJ402-2&lt;0,0,抽出データ!AJ402-2)</f>
        <v>0</v>
      </c>
      <c r="W402" s="2">
        <f>IF(抽出データ!AK402-2&lt;0,0,抽出データ!AK402-2)</f>
        <v>0</v>
      </c>
      <c r="X402" s="2">
        <f>IF(抽出データ!AL402-2&lt;0,0,抽出データ!AL402-2)</f>
        <v>0</v>
      </c>
      <c r="Y402" s="2">
        <f>IF(抽出データ!AM402-2&lt;0,0,抽出データ!AM402-2)</f>
        <v>0</v>
      </c>
      <c r="Z402" s="2">
        <f>IF(抽出データ!AN402-2&lt;0,0,抽出データ!AN402-2)</f>
        <v>0</v>
      </c>
      <c r="AA402" s="2">
        <f>IF(抽出データ!AO402-2&lt;0,0,抽出データ!AO402-2)</f>
        <v>0</v>
      </c>
      <c r="AB402" s="2">
        <f>IF(抽出データ!AP402-2&lt;0,0,抽出データ!AP402-2)</f>
        <v>1</v>
      </c>
      <c r="AC402" s="2">
        <f>IF(抽出データ!AQ402-2&lt;0,0,抽出データ!AQ402-2)</f>
        <v>1</v>
      </c>
      <c r="AD402" s="2">
        <f>IF(抽出データ!AR402-2&lt;=0,1,2)</f>
        <v>1</v>
      </c>
      <c r="AE402" s="2">
        <f>IF(抽出データ!AS402-2&lt;=0,1,2)</f>
        <v>2</v>
      </c>
      <c r="AF402" s="2">
        <f>IF(抽出データ!AT402-2&lt;=0,1,2)</f>
        <v>1</v>
      </c>
      <c r="AG402" s="2">
        <f>IF(抽出データ!AU402-2&lt;=0,1,2)</f>
        <v>1</v>
      </c>
      <c r="AH402" s="2">
        <f>IF(抽出データ!AV402-2&lt;=0,1,2)</f>
        <v>1</v>
      </c>
      <c r="AI402" s="2">
        <f>IF(抽出データ!AW402-2&lt;=0,1,2)</f>
        <v>1</v>
      </c>
      <c r="AJ402" s="2">
        <f>IF(抽出データ!AX402-2&lt;=0,1,2)</f>
        <v>1</v>
      </c>
      <c r="AK402" s="2">
        <f>IF(抽出データ!AY402-2&lt;=0,1,2)</f>
        <v>1</v>
      </c>
      <c r="AL402" s="2">
        <f>IF(抽出データ!AZ402-2&lt;0,0,抽出データ!AZ402-2)</f>
        <v>0</v>
      </c>
      <c r="AM402" s="2">
        <f>IF(抽出データ!BB402-2&lt;0,0,抽出データ!BB402-2)</f>
        <v>0</v>
      </c>
      <c r="AN402" s="2">
        <f>IF(抽出データ!BD402-2&lt;0,0,抽出データ!BD402-2)</f>
        <v>0</v>
      </c>
      <c r="AO402" s="2">
        <f>MIN(2,IF(抽出データ!BE402-2&lt;0,0,抽出データ!BE402-2))</f>
        <v>0</v>
      </c>
      <c r="AP402" s="2">
        <f>IF(抽出データ!BF402-2&lt;0,0,抽出データ!BF402-2)</f>
        <v>0</v>
      </c>
      <c r="AQ402" s="2">
        <f>IF(抽出データ!BG402-2&lt;0,0,抽出データ!BG402-2)</f>
        <v>0</v>
      </c>
      <c r="AR402" s="2">
        <f>IF(抽出データ!BH402-2&lt;0,0,抽出データ!BH402-2)</f>
        <v>0</v>
      </c>
      <c r="AS402" s="2">
        <f t="shared" si="109"/>
        <v>0</v>
      </c>
      <c r="AT402" s="2">
        <f>IF(抽出データ!DB402-2&lt;=0,1,2)</f>
        <v>1</v>
      </c>
      <c r="AU402" s="2">
        <f>IF(抽出データ!DD402-2&lt;0,0,抽出データ!DD402-2)</f>
        <v>0</v>
      </c>
      <c r="AV402" s="2">
        <f>IF(抽出データ!DE402-2&lt;0,0,抽出データ!DE402-2)</f>
        <v>0</v>
      </c>
      <c r="AW402" s="2">
        <f>IF(抽出データ!DF402-2&lt;0,0,IF(抽出データ!DF402&gt;3,2,1))</f>
        <v>1</v>
      </c>
      <c r="AX402" s="2">
        <f>IF(抽出データ!DG402-2&lt;=0,1,2)</f>
        <v>1</v>
      </c>
      <c r="AY402" s="8">
        <v>1</v>
      </c>
      <c r="AZ402" s="2">
        <v>2</v>
      </c>
      <c r="BA402" s="2">
        <v>1</v>
      </c>
      <c r="BI402" s="4" t="s">
        <v>445</v>
      </c>
      <c r="BJ402" s="2">
        <v>1</v>
      </c>
      <c r="BK402" s="2">
        <v>50</v>
      </c>
      <c r="BL402" s="2">
        <v>3</v>
      </c>
      <c r="BO402" s="2">
        <v>3</v>
      </c>
      <c r="BP402" s="2">
        <v>3</v>
      </c>
      <c r="BQ402" s="2">
        <v>3</v>
      </c>
      <c r="BR402" s="2">
        <v>5</v>
      </c>
      <c r="BS402" s="2">
        <v>5</v>
      </c>
      <c r="BT402" s="2">
        <v>5</v>
      </c>
      <c r="BV402" s="2">
        <f t="shared" si="110"/>
        <v>15</v>
      </c>
      <c r="BW402" s="2">
        <f t="shared" si="111"/>
        <v>2</v>
      </c>
      <c r="BX402" s="2">
        <f t="shared" si="112"/>
        <v>7</v>
      </c>
      <c r="BY402" s="2">
        <f t="shared" si="113"/>
        <v>6</v>
      </c>
      <c r="BZ402" s="2">
        <f t="shared" si="114"/>
        <v>10</v>
      </c>
      <c r="CA402" s="2">
        <f t="shared" si="115"/>
        <v>3</v>
      </c>
      <c r="CB402" s="2">
        <f t="shared" si="116"/>
        <v>4</v>
      </c>
      <c r="CC402" s="2">
        <f t="shared" si="117"/>
        <v>1</v>
      </c>
      <c r="CD402" s="2">
        <f t="shared" si="118"/>
        <v>8</v>
      </c>
      <c r="CE402" s="2">
        <f t="shared" si="119"/>
        <v>8</v>
      </c>
      <c r="CF402" s="2">
        <f t="shared" si="120"/>
        <v>6</v>
      </c>
      <c r="CG402" s="2">
        <f t="shared" si="121"/>
        <v>1</v>
      </c>
      <c r="CH402" s="2">
        <f t="shared" si="125"/>
        <v>3</v>
      </c>
      <c r="CI402" s="2">
        <f t="shared" si="122"/>
        <v>3</v>
      </c>
      <c r="CJ402" s="2">
        <f t="shared" si="123"/>
        <v>3</v>
      </c>
      <c r="CK402" s="2">
        <f>55+IF(抽出データ!BJ402=1,60,0)+IF(抽出データ!BK402=1,25,0)+IF(抽出データ!BM402=1,5,0)+IF(抽出データ!BL402=1,5,0)+IF(抽出データ!BN402=1,5,0)</f>
        <v>55</v>
      </c>
      <c r="CL402" s="2">
        <f>(80+IF(抽出データ!BR402=1,12,0)+IF(SUM(抽出データ!BS402:BV402,抽出データ!CB402)&gt;1,22,IF(SUM(抽出データ!BS402:BV402,抽出データ!CB402)=1,11,0)))</f>
        <v>80</v>
      </c>
      <c r="CM402" s="2">
        <f>80+IF(抽出データ!CH402=1,40,0)+IF(抽出データ!CI402=1,20,0)+IF(抽出データ!CJ402=1,20,0)</f>
        <v>80</v>
      </c>
      <c r="CN402" s="2">
        <f>80+IF(抽出データ!CN402=1,10,0)+IF(抽出データ!CO402=1,5,0)+IF(抽出データ!CP402=1,10,0)+12</f>
        <v>92</v>
      </c>
      <c r="CO402" s="2">
        <f>IF(SUM(抽出データ!CT402:CW402)&gt;0,120,100)</f>
        <v>100</v>
      </c>
      <c r="CQ402" s="2">
        <f t="shared" si="124"/>
        <v>72.2</v>
      </c>
    </row>
    <row r="403" spans="1:95">
      <c r="A403" s="2">
        <v>2008</v>
      </c>
      <c r="B403" s="2">
        <v>7600</v>
      </c>
      <c r="C403" s="2">
        <v>10</v>
      </c>
      <c r="D403" s="2">
        <f t="shared" si="108"/>
        <v>760</v>
      </c>
      <c r="E403" s="4" t="s">
        <v>325</v>
      </c>
      <c r="F403" s="2">
        <f>IF(抽出データ!S403-2&lt;0,0,抽出データ!S403-2)</f>
        <v>2</v>
      </c>
      <c r="G403" s="2">
        <f>IF(抽出データ!T403-2&lt;0,0,抽出データ!T403-2)</f>
        <v>0</v>
      </c>
      <c r="H403" s="2">
        <f>IF(抽出データ!U403-2&lt;0,0,抽出データ!U403-2)</f>
        <v>1</v>
      </c>
      <c r="I403" s="2">
        <f>IF(抽出データ!V403-2&lt;0,0,抽出データ!V403-2)</f>
        <v>0</v>
      </c>
      <c r="J403" s="2">
        <f>MIN(2,IF(抽出データ!W403-2&lt;0,0,抽出データ!W403-2))</f>
        <v>0</v>
      </c>
      <c r="K403" s="2">
        <f>IF(抽出データ!X403-2&lt;0,0,抽出データ!X403-2)</f>
        <v>0</v>
      </c>
      <c r="L403" s="2">
        <f>IF(抽出データ!Y403-2&lt;0,0,抽出データ!Y403-2)</f>
        <v>0</v>
      </c>
      <c r="M403" s="2">
        <f>IF(抽出データ!Z403-2&lt;0,0,抽出データ!Z403-2)</f>
        <v>0</v>
      </c>
      <c r="N403" s="2">
        <f>IF(抽出データ!AB403-2&lt;0,0,抽出データ!AB403-2)</f>
        <v>1</v>
      </c>
      <c r="O403" s="2">
        <f>IF(抽出データ!AC403-2&lt;0,0,抽出データ!AC403-2)</f>
        <v>2</v>
      </c>
      <c r="P403" s="2">
        <f>IF(抽出データ!AD403-2&lt;0,0,抽出データ!AD403-2)</f>
        <v>2</v>
      </c>
      <c r="Q403" s="2">
        <f>IF(抽出データ!AE403-2&lt;0,0,抽出データ!AE403-2)</f>
        <v>2</v>
      </c>
      <c r="R403" s="2">
        <f>IF(抽出データ!AF403-2&lt;0,0,抽出データ!AF403-2)</f>
        <v>0</v>
      </c>
      <c r="S403" s="2">
        <f>IF(抽出データ!AG403-2&lt;0,0,抽出データ!AG403-2)</f>
        <v>1</v>
      </c>
      <c r="T403" s="2">
        <f>IF(抽出データ!AH403-2&lt;0,0,抽出データ!AH403-2)</f>
        <v>0</v>
      </c>
      <c r="U403" s="2">
        <f>IF(抽出データ!AI403-2&lt;0,0,抽出データ!AI403-2)</f>
        <v>1</v>
      </c>
      <c r="V403" s="2">
        <f>IF(抽出データ!AJ403-2&lt;0,0,抽出データ!AJ403-2)</f>
        <v>1</v>
      </c>
      <c r="W403" s="2">
        <f>IF(抽出データ!AK403-2&lt;0,0,抽出データ!AK403-2)</f>
        <v>2</v>
      </c>
      <c r="X403" s="2">
        <f>IF(抽出データ!AL403-2&lt;0,0,抽出データ!AL403-2)</f>
        <v>2</v>
      </c>
      <c r="Y403" s="2">
        <f>IF(抽出データ!AM403-2&lt;0,0,抽出データ!AM403-2)</f>
        <v>1</v>
      </c>
      <c r="Z403" s="2">
        <f>IF(抽出データ!AN403-2&lt;0,0,抽出データ!AN403-2)</f>
        <v>0</v>
      </c>
      <c r="AA403" s="2">
        <f>IF(抽出データ!AO403-2&lt;0,0,抽出データ!AO403-2)</f>
        <v>2</v>
      </c>
      <c r="AB403" s="2">
        <f>IF(抽出データ!AP403-2&lt;0,0,抽出データ!AP403-2)</f>
        <v>2</v>
      </c>
      <c r="AC403" s="2">
        <f>IF(抽出データ!AQ403-2&lt;0,0,抽出データ!AQ403-2)</f>
        <v>1</v>
      </c>
      <c r="AD403" s="2">
        <f>IF(抽出データ!AR403-2&lt;=0,1,2)</f>
        <v>2</v>
      </c>
      <c r="AE403" s="2">
        <f>IF(抽出データ!AS403-2&lt;=0,1,2)</f>
        <v>1</v>
      </c>
      <c r="AF403" s="2">
        <f>IF(抽出データ!AT403-2&lt;=0,1,2)</f>
        <v>2</v>
      </c>
      <c r="AG403" s="2">
        <f>IF(抽出データ!AU403-2&lt;=0,1,2)</f>
        <v>1</v>
      </c>
      <c r="AH403" s="2">
        <f>IF(抽出データ!AV403-2&lt;=0,1,2)</f>
        <v>1</v>
      </c>
      <c r="AI403" s="2">
        <f>IF(抽出データ!AW403-2&lt;=0,1,2)</f>
        <v>1</v>
      </c>
      <c r="AJ403" s="2">
        <f>IF(抽出データ!AX403-2&lt;=0,1,2)</f>
        <v>1</v>
      </c>
      <c r="AK403" s="2">
        <f>IF(抽出データ!AY403-2&lt;=0,1,2)</f>
        <v>1</v>
      </c>
      <c r="AL403" s="2">
        <f>IF(抽出データ!AZ403-2&lt;0,0,抽出データ!AZ403-2)</f>
        <v>1</v>
      </c>
      <c r="AM403" s="2">
        <f>IF(抽出データ!BB403-2&lt;0,0,抽出データ!BB403-2)</f>
        <v>2</v>
      </c>
      <c r="AN403" s="2">
        <f>IF(抽出データ!BD403-2&lt;0,0,抽出データ!BD403-2)</f>
        <v>1</v>
      </c>
      <c r="AO403" s="2">
        <f>MIN(2,IF(抽出データ!BE403-2&lt;0,0,抽出データ!BE403-2))</f>
        <v>0</v>
      </c>
      <c r="AP403" s="2">
        <f>IF(抽出データ!BF403-2&lt;0,0,抽出データ!BF403-2)</f>
        <v>1</v>
      </c>
      <c r="AQ403" s="2">
        <f>IF(抽出データ!BG403-2&lt;0,0,抽出データ!BG403-2)</f>
        <v>2</v>
      </c>
      <c r="AR403" s="2">
        <f>IF(抽出データ!BH403-2&lt;0,0,抽出データ!BH403-2)</f>
        <v>2</v>
      </c>
      <c r="AS403" s="2">
        <f t="shared" si="109"/>
        <v>1</v>
      </c>
      <c r="AT403" s="2">
        <f>IF(抽出データ!DB403-2&lt;=0,1,2)</f>
        <v>1</v>
      </c>
      <c r="AU403" s="2">
        <f>IF(抽出データ!DD403-2&lt;0,0,抽出データ!DD403-2)</f>
        <v>2</v>
      </c>
      <c r="AV403" s="2">
        <f>IF(抽出データ!DE403-2&lt;0,0,抽出データ!DE403-2)</f>
        <v>1</v>
      </c>
      <c r="AW403" s="2">
        <f>IF(抽出データ!DF403-2&lt;0,0,IF(抽出データ!DF403&gt;3,2,1))</f>
        <v>1</v>
      </c>
      <c r="AX403" s="2">
        <f>IF(抽出データ!DG403-2&lt;=0,1,2)</f>
        <v>2</v>
      </c>
      <c r="AY403" s="8">
        <v>4</v>
      </c>
      <c r="AZ403" s="2">
        <v>3</v>
      </c>
      <c r="BA403" s="2">
        <v>3</v>
      </c>
      <c r="BI403" s="4" t="s">
        <v>445</v>
      </c>
      <c r="BJ403" s="2">
        <v>1</v>
      </c>
      <c r="BK403" s="2">
        <v>70</v>
      </c>
      <c r="BL403" s="2">
        <v>3</v>
      </c>
      <c r="BO403" s="2">
        <v>3</v>
      </c>
      <c r="BP403" s="2">
        <v>6</v>
      </c>
      <c r="BQ403" s="2">
        <v>5</v>
      </c>
      <c r="BR403" s="2">
        <v>5</v>
      </c>
      <c r="BS403" s="2">
        <v>5</v>
      </c>
      <c r="BT403" s="2">
        <v>5</v>
      </c>
      <c r="BV403" s="2">
        <f t="shared" si="110"/>
        <v>55</v>
      </c>
      <c r="BW403" s="2">
        <f t="shared" si="111"/>
        <v>19</v>
      </c>
      <c r="BX403" s="2">
        <f t="shared" si="112"/>
        <v>11</v>
      </c>
      <c r="BY403" s="2">
        <f t="shared" si="113"/>
        <v>15</v>
      </c>
      <c r="BZ403" s="2">
        <f t="shared" si="114"/>
        <v>27</v>
      </c>
      <c r="CA403" s="2">
        <f t="shared" si="115"/>
        <v>11</v>
      </c>
      <c r="CB403" s="2">
        <f t="shared" si="116"/>
        <v>12</v>
      </c>
      <c r="CC403" s="2">
        <f t="shared" si="117"/>
        <v>11</v>
      </c>
      <c r="CD403" s="2">
        <f t="shared" si="118"/>
        <v>15</v>
      </c>
      <c r="CE403" s="2">
        <f t="shared" si="119"/>
        <v>13</v>
      </c>
      <c r="CF403" s="2">
        <f t="shared" si="120"/>
        <v>9</v>
      </c>
      <c r="CG403" s="2">
        <f t="shared" si="121"/>
        <v>19</v>
      </c>
      <c r="CH403" s="2">
        <f t="shared" si="125"/>
        <v>6</v>
      </c>
      <c r="CI403" s="2">
        <f t="shared" si="122"/>
        <v>9</v>
      </c>
      <c r="CJ403" s="2">
        <f t="shared" si="123"/>
        <v>19.5</v>
      </c>
      <c r="CK403" s="2">
        <f>55+IF(抽出データ!BJ403=1,60,0)+IF(抽出データ!BK403=1,25,0)+IF(抽出データ!BM403=1,5,0)+IF(抽出データ!BL403=1,5,0)+IF(抽出データ!BN403=1,5,0)</f>
        <v>120</v>
      </c>
      <c r="CL403" s="2">
        <f>(80+IF(抽出データ!BR403=1,12,0)+IF(SUM(抽出データ!BS403:BV403,抽出データ!CB403)&gt;1,22,IF(SUM(抽出データ!BS403:BV403,抽出データ!CB403)=1,11,0)))</f>
        <v>91</v>
      </c>
      <c r="CM403" s="2">
        <f>80+IF(抽出データ!CH403=1,40,0)+IF(抽出データ!CI403=1,20,0)+IF(抽出データ!CJ403=1,20,0)</f>
        <v>80</v>
      </c>
      <c r="CN403" s="2">
        <f>80+IF(抽出データ!CN403=1,10,0)+IF(抽出データ!CO403=1,5,0)+IF(抽出データ!CP403=1,10,0)+12</f>
        <v>92</v>
      </c>
      <c r="CO403" s="2">
        <f>IF(SUM(抽出データ!CT403:CW403)&gt;0,120,100)</f>
        <v>100</v>
      </c>
      <c r="CQ403" s="2">
        <f t="shared" si="124"/>
        <v>101.5</v>
      </c>
    </row>
    <row r="404" spans="1:95">
      <c r="A404" s="2">
        <v>2012</v>
      </c>
      <c r="B404" s="2">
        <v>3000</v>
      </c>
      <c r="C404" s="2">
        <v>5</v>
      </c>
      <c r="D404" s="2">
        <f t="shared" si="108"/>
        <v>600</v>
      </c>
      <c r="E404" s="4" t="s">
        <v>229</v>
      </c>
      <c r="F404" s="2">
        <f>IF(抽出データ!S404-2&lt;0,0,抽出データ!S404-2)</f>
        <v>0</v>
      </c>
      <c r="G404" s="2">
        <f>IF(抽出データ!T404-2&lt;0,0,抽出データ!T404-2)</f>
        <v>0</v>
      </c>
      <c r="H404" s="2">
        <f>IF(抽出データ!U404-2&lt;0,0,抽出データ!U404-2)</f>
        <v>0</v>
      </c>
      <c r="I404" s="2">
        <f>IF(抽出データ!V404-2&lt;0,0,抽出データ!V404-2)</f>
        <v>0</v>
      </c>
      <c r="J404" s="2">
        <f>MIN(2,IF(抽出データ!W404-2&lt;0,0,抽出データ!W404-2))</f>
        <v>0</v>
      </c>
      <c r="K404" s="2">
        <f>IF(抽出データ!X404-2&lt;0,0,抽出データ!X404-2)</f>
        <v>0</v>
      </c>
      <c r="L404" s="2">
        <f>IF(抽出データ!Y404-2&lt;0,0,抽出データ!Y404-2)</f>
        <v>0</v>
      </c>
      <c r="M404" s="2">
        <f>IF(抽出データ!Z404-2&lt;0,0,抽出データ!Z404-2)</f>
        <v>0</v>
      </c>
      <c r="N404" s="2">
        <f>IF(抽出データ!AB404-2&lt;0,0,抽出データ!AB404-2)</f>
        <v>0</v>
      </c>
      <c r="O404" s="2">
        <f>IF(抽出データ!AC404-2&lt;0,0,抽出データ!AC404-2)</f>
        <v>1</v>
      </c>
      <c r="P404" s="2">
        <f>IF(抽出データ!AD404-2&lt;0,0,抽出データ!AD404-2)</f>
        <v>1</v>
      </c>
      <c r="Q404" s="2">
        <f>IF(抽出データ!AE404-2&lt;0,0,抽出データ!AE404-2)</f>
        <v>2</v>
      </c>
      <c r="R404" s="2">
        <f>IF(抽出データ!AF404-2&lt;0,0,抽出データ!AF404-2)</f>
        <v>1</v>
      </c>
      <c r="S404" s="2">
        <f>IF(抽出データ!AG404-2&lt;0,0,抽出データ!AG404-2)</f>
        <v>1</v>
      </c>
      <c r="T404" s="2">
        <f>IF(抽出データ!AH404-2&lt;0,0,抽出データ!AH404-2)</f>
        <v>1</v>
      </c>
      <c r="U404" s="2">
        <f>IF(抽出データ!AI404-2&lt;0,0,抽出データ!AI404-2)</f>
        <v>1</v>
      </c>
      <c r="V404" s="2">
        <f>IF(抽出データ!AJ404-2&lt;0,0,抽出データ!AJ404-2)</f>
        <v>1</v>
      </c>
      <c r="W404" s="2">
        <f>IF(抽出データ!AK404-2&lt;0,0,抽出データ!AK404-2)</f>
        <v>1</v>
      </c>
      <c r="X404" s="2">
        <f>IF(抽出データ!AL404-2&lt;0,0,抽出データ!AL404-2)</f>
        <v>1</v>
      </c>
      <c r="Y404" s="2">
        <f>IF(抽出データ!AM404-2&lt;0,0,抽出データ!AM404-2)</f>
        <v>1</v>
      </c>
      <c r="Z404" s="2">
        <f>IF(抽出データ!AN404-2&lt;0,0,抽出データ!AN404-2)</f>
        <v>1</v>
      </c>
      <c r="AA404" s="2">
        <f>IF(抽出データ!AO404-2&lt;0,0,抽出データ!AO404-2)</f>
        <v>1</v>
      </c>
      <c r="AB404" s="2">
        <f>IF(抽出データ!AP404-2&lt;0,0,抽出データ!AP404-2)</f>
        <v>2</v>
      </c>
      <c r="AC404" s="2">
        <f>IF(抽出データ!AQ404-2&lt;0,0,抽出データ!AQ404-2)</f>
        <v>2</v>
      </c>
      <c r="AD404" s="2">
        <f>IF(抽出データ!AR404-2&lt;=0,1,2)</f>
        <v>2</v>
      </c>
      <c r="AE404" s="2">
        <f>IF(抽出データ!AS404-2&lt;=0,1,2)</f>
        <v>1</v>
      </c>
      <c r="AF404" s="2">
        <f>IF(抽出データ!AT404-2&lt;=0,1,2)</f>
        <v>2</v>
      </c>
      <c r="AG404" s="2">
        <f>IF(抽出データ!AU404-2&lt;=0,1,2)</f>
        <v>1</v>
      </c>
      <c r="AH404" s="2">
        <f>IF(抽出データ!AV404-2&lt;=0,1,2)</f>
        <v>1</v>
      </c>
      <c r="AI404" s="2">
        <f>IF(抽出データ!AW404-2&lt;=0,1,2)</f>
        <v>2</v>
      </c>
      <c r="AJ404" s="2">
        <f>IF(抽出データ!AX404-2&lt;=0,1,2)</f>
        <v>2</v>
      </c>
      <c r="AK404" s="2">
        <f>IF(抽出データ!AY404-2&lt;=0,1,2)</f>
        <v>2</v>
      </c>
      <c r="AL404" s="2">
        <f>IF(抽出データ!AZ404-2&lt;0,0,抽出データ!AZ404-2)</f>
        <v>0</v>
      </c>
      <c r="AM404" s="2">
        <f>IF(抽出データ!BB404-2&lt;0,0,抽出データ!BB404-2)</f>
        <v>0</v>
      </c>
      <c r="AN404" s="2">
        <f>IF(抽出データ!BD404-2&lt;0,0,抽出データ!BD404-2)</f>
        <v>1</v>
      </c>
      <c r="AO404" s="2">
        <f>MIN(2,IF(抽出データ!BE404-2&lt;0,0,抽出データ!BE404-2))</f>
        <v>2</v>
      </c>
      <c r="AP404" s="2">
        <f>IF(抽出データ!BF404-2&lt;0,0,抽出データ!BF404-2)</f>
        <v>0</v>
      </c>
      <c r="AQ404" s="2">
        <f>IF(抽出データ!BG404-2&lt;0,0,抽出データ!BG404-2)</f>
        <v>1</v>
      </c>
      <c r="AR404" s="2">
        <f>IF(抽出データ!BH404-2&lt;0,0,抽出データ!BH404-2)</f>
        <v>1</v>
      </c>
      <c r="AS404" s="2">
        <f t="shared" si="109"/>
        <v>0</v>
      </c>
      <c r="AT404" s="2">
        <f>IF(抽出データ!DB404-2&lt;=0,1,2)</f>
        <v>2</v>
      </c>
      <c r="AU404" s="2">
        <f>IF(抽出データ!DD404-2&lt;0,0,抽出データ!DD404-2)</f>
        <v>1</v>
      </c>
      <c r="AV404" s="2">
        <f>IF(抽出データ!DE404-2&lt;0,0,抽出データ!DE404-2)</f>
        <v>2</v>
      </c>
      <c r="AW404" s="2">
        <f>IF(抽出データ!DF404-2&lt;0,0,IF(抽出データ!DF404&gt;3,2,1))</f>
        <v>1</v>
      </c>
      <c r="AX404" s="2">
        <f>IF(抽出データ!DG404-2&lt;=0,1,2)</f>
        <v>2</v>
      </c>
      <c r="AY404" s="8">
        <v>3</v>
      </c>
      <c r="AZ404" s="2">
        <v>2</v>
      </c>
      <c r="BA404" s="2">
        <v>3</v>
      </c>
      <c r="BI404" s="4" t="s">
        <v>445</v>
      </c>
      <c r="BJ404" s="2">
        <v>1</v>
      </c>
      <c r="BK404" s="2">
        <v>65</v>
      </c>
      <c r="BL404" s="2">
        <v>3</v>
      </c>
      <c r="BO404" s="2">
        <v>6</v>
      </c>
      <c r="BP404" s="2">
        <v>2</v>
      </c>
      <c r="BQ404" s="2">
        <v>5</v>
      </c>
      <c r="BR404" s="2">
        <v>4</v>
      </c>
      <c r="BS404" s="2">
        <v>6</v>
      </c>
      <c r="BT404" s="2">
        <v>4</v>
      </c>
      <c r="BV404" s="2">
        <f t="shared" si="110"/>
        <v>44</v>
      </c>
      <c r="BW404" s="2">
        <f t="shared" si="111"/>
        <v>14</v>
      </c>
      <c r="BX404" s="2">
        <f t="shared" si="112"/>
        <v>12</v>
      </c>
      <c r="BY404" s="2">
        <f t="shared" si="113"/>
        <v>16</v>
      </c>
      <c r="BZ404" s="2">
        <f t="shared" si="114"/>
        <v>23</v>
      </c>
      <c r="CA404" s="2">
        <f t="shared" si="115"/>
        <v>12</v>
      </c>
      <c r="CB404" s="2">
        <f t="shared" si="116"/>
        <v>11</v>
      </c>
      <c r="CC404" s="2">
        <f t="shared" si="117"/>
        <v>10</v>
      </c>
      <c r="CD404" s="2">
        <f t="shared" si="118"/>
        <v>14</v>
      </c>
      <c r="CE404" s="2">
        <f t="shared" si="119"/>
        <v>13</v>
      </c>
      <c r="CF404" s="2">
        <f t="shared" si="120"/>
        <v>10</v>
      </c>
      <c r="CG404" s="2">
        <f t="shared" si="121"/>
        <v>18</v>
      </c>
      <c r="CH404" s="2">
        <f t="shared" si="125"/>
        <v>7</v>
      </c>
      <c r="CI404" s="2">
        <f t="shared" si="122"/>
        <v>8</v>
      </c>
      <c r="CJ404" s="2">
        <f t="shared" si="123"/>
        <v>12</v>
      </c>
      <c r="CK404" s="2">
        <f>55+IF(抽出データ!BJ404=1,60,0)+IF(抽出データ!BK404=1,25,0)+IF(抽出データ!BM404=1,5,0)+IF(抽出データ!BL404=1,5,0)+IF(抽出データ!BN404=1,5,0)</f>
        <v>60</v>
      </c>
      <c r="CL404" s="2">
        <f>(80+IF(抽出データ!BR404=1,12,0)+IF(SUM(抽出データ!BS404:BV404,抽出データ!CB404)&gt;1,22,IF(SUM(抽出データ!BS404:BV404,抽出データ!CB404)=1,11,0)))</f>
        <v>91</v>
      </c>
      <c r="CM404" s="2">
        <f>80+IF(抽出データ!CH404=1,40,0)+IF(抽出データ!CI404=1,20,0)+IF(抽出データ!CJ404=1,20,0)</f>
        <v>120</v>
      </c>
      <c r="CN404" s="2">
        <f>80+IF(抽出データ!CN404=1,10,0)+IF(抽出データ!CO404=1,5,0)+IF(抽出データ!CP404=1,10,0)+12</f>
        <v>102</v>
      </c>
      <c r="CO404" s="2">
        <f>IF(SUM(抽出データ!CT404:CW404)&gt;0,120,100)</f>
        <v>120</v>
      </c>
      <c r="CQ404" s="2">
        <f t="shared" si="124"/>
        <v>85.5</v>
      </c>
    </row>
    <row r="405" spans="1:95">
      <c r="A405" s="2">
        <v>1998</v>
      </c>
      <c r="B405" s="2">
        <v>300</v>
      </c>
      <c r="C405" s="2">
        <v>6</v>
      </c>
      <c r="D405" s="2">
        <f t="shared" si="108"/>
        <v>50</v>
      </c>
      <c r="E405" s="4" t="s">
        <v>326</v>
      </c>
      <c r="F405" s="2">
        <f>IF(抽出データ!S405-2&lt;0,0,抽出データ!S405-2)</f>
        <v>1</v>
      </c>
      <c r="G405" s="2">
        <f>IF(抽出データ!T405-2&lt;0,0,抽出データ!T405-2)</f>
        <v>1</v>
      </c>
      <c r="H405" s="2">
        <f>IF(抽出データ!U405-2&lt;0,0,抽出データ!U405-2)</f>
        <v>1</v>
      </c>
      <c r="I405" s="2">
        <f>IF(抽出データ!V405-2&lt;0,0,抽出データ!V405-2)</f>
        <v>0</v>
      </c>
      <c r="J405" s="2">
        <f>MIN(2,IF(抽出データ!W405-2&lt;0,0,抽出データ!W405-2))</f>
        <v>2</v>
      </c>
      <c r="K405" s="2">
        <f>IF(抽出データ!X405-2&lt;0,0,抽出データ!X405-2)</f>
        <v>1</v>
      </c>
      <c r="L405" s="2">
        <f>IF(抽出データ!Y405-2&lt;0,0,抽出データ!Y405-2)</f>
        <v>1</v>
      </c>
      <c r="M405" s="2">
        <f>IF(抽出データ!Z405-2&lt;0,0,抽出データ!Z405-2)</f>
        <v>1</v>
      </c>
      <c r="N405" s="2">
        <f>IF(抽出データ!AB405-2&lt;0,0,抽出データ!AB405-2)</f>
        <v>2</v>
      </c>
      <c r="O405" s="2">
        <f>IF(抽出データ!AC405-2&lt;0,0,抽出データ!AC405-2)</f>
        <v>0</v>
      </c>
      <c r="P405" s="2">
        <f>IF(抽出データ!AD405-2&lt;0,0,抽出データ!AD405-2)</f>
        <v>0</v>
      </c>
      <c r="Q405" s="2">
        <f>IF(抽出データ!AE405-2&lt;0,0,抽出データ!AE405-2)</f>
        <v>1</v>
      </c>
      <c r="R405" s="2">
        <f>IF(抽出データ!AF405-2&lt;0,0,抽出データ!AF405-2)</f>
        <v>0</v>
      </c>
      <c r="S405" s="2">
        <f>IF(抽出データ!AG405-2&lt;0,0,抽出データ!AG405-2)</f>
        <v>1</v>
      </c>
      <c r="T405" s="2">
        <f>IF(抽出データ!AH405-2&lt;0,0,抽出データ!AH405-2)</f>
        <v>1</v>
      </c>
      <c r="U405" s="2">
        <f>IF(抽出データ!AI405-2&lt;0,0,抽出データ!AI405-2)</f>
        <v>1</v>
      </c>
      <c r="V405" s="2">
        <f>IF(抽出データ!AJ405-2&lt;0,0,抽出データ!AJ405-2)</f>
        <v>1</v>
      </c>
      <c r="W405" s="2">
        <f>IF(抽出データ!AK405-2&lt;0,0,抽出データ!AK405-2)</f>
        <v>1</v>
      </c>
      <c r="X405" s="2">
        <f>IF(抽出データ!AL405-2&lt;0,0,抽出データ!AL405-2)</f>
        <v>1</v>
      </c>
      <c r="Y405" s="2">
        <f>IF(抽出データ!AM405-2&lt;0,0,抽出データ!AM405-2)</f>
        <v>1</v>
      </c>
      <c r="Z405" s="2">
        <f>IF(抽出データ!AN405-2&lt;0,0,抽出データ!AN405-2)</f>
        <v>1</v>
      </c>
      <c r="AA405" s="2">
        <f>IF(抽出データ!AO405-2&lt;0,0,抽出データ!AO405-2)</f>
        <v>2</v>
      </c>
      <c r="AB405" s="2">
        <f>IF(抽出データ!AP405-2&lt;0,0,抽出データ!AP405-2)</f>
        <v>0</v>
      </c>
      <c r="AC405" s="2">
        <f>IF(抽出データ!AQ405-2&lt;0,0,抽出データ!AQ405-2)</f>
        <v>0</v>
      </c>
      <c r="AD405" s="2">
        <f>IF(抽出データ!AR405-2&lt;=0,1,2)</f>
        <v>2</v>
      </c>
      <c r="AE405" s="2">
        <f>IF(抽出データ!AS405-2&lt;=0,1,2)</f>
        <v>2</v>
      </c>
      <c r="AF405" s="2">
        <f>IF(抽出データ!AT405-2&lt;=0,1,2)</f>
        <v>2</v>
      </c>
      <c r="AG405" s="2">
        <f>IF(抽出データ!AU405-2&lt;=0,1,2)</f>
        <v>1</v>
      </c>
      <c r="AH405" s="2">
        <f>IF(抽出データ!AV405-2&lt;=0,1,2)</f>
        <v>2</v>
      </c>
      <c r="AI405" s="2">
        <f>IF(抽出データ!AW405-2&lt;=0,1,2)</f>
        <v>2</v>
      </c>
      <c r="AJ405" s="2">
        <f>IF(抽出データ!AX405-2&lt;=0,1,2)</f>
        <v>2</v>
      </c>
      <c r="AK405" s="2">
        <f>IF(抽出データ!AY405-2&lt;=0,1,2)</f>
        <v>2</v>
      </c>
      <c r="AL405" s="2">
        <f>IF(抽出データ!AZ405-2&lt;0,0,抽出データ!AZ405-2)</f>
        <v>1</v>
      </c>
      <c r="AM405" s="2">
        <f>IF(抽出データ!BB405-2&lt;0,0,抽出データ!BB405-2)</f>
        <v>0</v>
      </c>
      <c r="AN405" s="2">
        <f>IF(抽出データ!BD405-2&lt;0,0,抽出データ!BD405-2)</f>
        <v>2</v>
      </c>
      <c r="AO405" s="2">
        <f>MIN(2,IF(抽出データ!BE405-2&lt;0,0,抽出データ!BE405-2))</f>
        <v>1</v>
      </c>
      <c r="AP405" s="2">
        <f>IF(抽出データ!BF405-2&lt;0,0,抽出データ!BF405-2)</f>
        <v>1</v>
      </c>
      <c r="AQ405" s="2">
        <f>IF(抽出データ!BG405-2&lt;0,0,抽出データ!BG405-2)</f>
        <v>1</v>
      </c>
      <c r="AR405" s="2">
        <f>IF(抽出データ!BH405-2&lt;0,0,抽出データ!BH405-2)</f>
        <v>1</v>
      </c>
      <c r="AS405" s="2">
        <f t="shared" si="109"/>
        <v>2</v>
      </c>
      <c r="AT405" s="2">
        <f>IF(抽出データ!DB405-2&lt;=0,1,2)</f>
        <v>2</v>
      </c>
      <c r="AU405" s="2">
        <f>IF(抽出データ!DD405-2&lt;0,0,抽出データ!DD405-2)</f>
        <v>1</v>
      </c>
      <c r="AV405" s="2">
        <f>IF(抽出データ!DE405-2&lt;0,0,抽出データ!DE405-2)</f>
        <v>1</v>
      </c>
      <c r="AW405" s="2">
        <f>IF(抽出データ!DF405-2&lt;0,0,IF(抽出データ!DF405&gt;3,2,1))</f>
        <v>2</v>
      </c>
      <c r="AX405" s="2">
        <f>IF(抽出データ!DG405-2&lt;=0,1,2)</f>
        <v>2</v>
      </c>
      <c r="AY405" s="8">
        <v>4</v>
      </c>
      <c r="AZ405" s="2">
        <v>3</v>
      </c>
      <c r="BA405" s="2">
        <v>2</v>
      </c>
      <c r="BB405" s="2">
        <v>1</v>
      </c>
      <c r="BC405" s="2">
        <v>0</v>
      </c>
      <c r="BD405" s="2">
        <v>1</v>
      </c>
      <c r="BE405" s="2">
        <v>0</v>
      </c>
      <c r="BF405" s="2">
        <v>0</v>
      </c>
      <c r="BG405" s="2">
        <v>0</v>
      </c>
      <c r="BH405" s="2">
        <v>0</v>
      </c>
      <c r="BI405" s="4" t="s">
        <v>445</v>
      </c>
      <c r="BJ405" s="2">
        <v>1</v>
      </c>
      <c r="BK405" s="2">
        <v>90</v>
      </c>
      <c r="BL405" s="2">
        <v>1</v>
      </c>
      <c r="BM405" s="2">
        <v>15000</v>
      </c>
      <c r="BO405" s="2">
        <v>5</v>
      </c>
      <c r="BP405" s="2">
        <v>3</v>
      </c>
      <c r="BQ405" s="2">
        <v>3</v>
      </c>
      <c r="BR405" s="2">
        <v>4</v>
      </c>
      <c r="BS405" s="2">
        <v>3</v>
      </c>
      <c r="BT405" s="2">
        <v>4</v>
      </c>
      <c r="BV405" s="2">
        <f t="shared" si="110"/>
        <v>60.5</v>
      </c>
      <c r="BW405" s="2">
        <f t="shared" si="111"/>
        <v>21</v>
      </c>
      <c r="BX405" s="2">
        <f t="shared" si="112"/>
        <v>10</v>
      </c>
      <c r="BY405" s="2">
        <f t="shared" si="113"/>
        <v>18</v>
      </c>
      <c r="BZ405" s="2">
        <f t="shared" si="114"/>
        <v>26</v>
      </c>
      <c r="CA405" s="2">
        <f t="shared" si="115"/>
        <v>13</v>
      </c>
      <c r="CB405" s="2">
        <f t="shared" si="116"/>
        <v>10</v>
      </c>
      <c r="CC405" s="2">
        <f t="shared" si="117"/>
        <v>9</v>
      </c>
      <c r="CD405" s="2">
        <f t="shared" si="118"/>
        <v>24</v>
      </c>
      <c r="CE405" s="2">
        <f t="shared" si="119"/>
        <v>14</v>
      </c>
      <c r="CF405" s="2">
        <f t="shared" si="120"/>
        <v>9</v>
      </c>
      <c r="CG405" s="2">
        <f t="shared" si="121"/>
        <v>13</v>
      </c>
      <c r="CH405" s="2">
        <f t="shared" si="125"/>
        <v>9</v>
      </c>
      <c r="CI405" s="2">
        <f t="shared" si="122"/>
        <v>9</v>
      </c>
      <c r="CJ405" s="2">
        <f t="shared" si="123"/>
        <v>22.5</v>
      </c>
      <c r="CK405" s="2">
        <f>55+IF(抽出データ!BJ405=1,60,0)+IF(抽出データ!BK405=1,25,0)+IF(抽出データ!BM405=1,5,0)+IF(抽出データ!BL405=1,5,0)+IF(抽出データ!BN405=1,5,0)</f>
        <v>120</v>
      </c>
      <c r="CL405" s="2">
        <f>(80+IF(抽出データ!BR405=1,12,0)+IF(SUM(抽出データ!BS405:BV405,抽出データ!CB405)&gt;1,22,IF(SUM(抽出データ!BS405:BV405,抽出データ!CB405)=1,11,0)))</f>
        <v>92</v>
      </c>
      <c r="CM405" s="2">
        <f>80+IF(抽出データ!CH405=1,40,0)+IF(抽出データ!CI405=1,20,0)+IF(抽出データ!CJ405=1,20,0)</f>
        <v>120</v>
      </c>
      <c r="CN405" s="2">
        <f>80+IF(抽出データ!CN405=1,10,0)+IF(抽出データ!CO405=1,5,0)+IF(抽出データ!CP405=1,10,0)+12</f>
        <v>107</v>
      </c>
      <c r="CO405" s="2">
        <f>IF(SUM(抽出データ!CT405:CW405)&gt;0,120,100)</f>
        <v>120</v>
      </c>
      <c r="CQ405" s="2">
        <f t="shared" si="124"/>
        <v>110.3</v>
      </c>
    </row>
    <row r="406" spans="1:95">
      <c r="A406" s="2">
        <v>2000</v>
      </c>
      <c r="B406" s="2">
        <v>380</v>
      </c>
      <c r="C406" s="2">
        <v>1</v>
      </c>
      <c r="D406" s="2">
        <f t="shared" si="108"/>
        <v>380</v>
      </c>
      <c r="E406" s="4" t="s">
        <v>28</v>
      </c>
      <c r="F406" s="2">
        <f>IF(抽出データ!S406-2&lt;0,0,抽出データ!S406-2)</f>
        <v>2</v>
      </c>
      <c r="G406" s="2">
        <f>IF(抽出データ!T406-2&lt;0,0,抽出データ!T406-2)</f>
        <v>1</v>
      </c>
      <c r="H406" s="2">
        <f>IF(抽出データ!U406-2&lt;0,0,抽出データ!U406-2)</f>
        <v>1</v>
      </c>
      <c r="I406" s="2">
        <f>IF(抽出データ!V406-2&lt;0,0,抽出データ!V406-2)</f>
        <v>2</v>
      </c>
      <c r="J406" s="2">
        <f>MIN(2,IF(抽出データ!W406-2&lt;0,0,抽出データ!W406-2))</f>
        <v>0</v>
      </c>
      <c r="K406" s="2">
        <f>IF(抽出データ!X406-2&lt;0,0,抽出データ!X406-2)</f>
        <v>0</v>
      </c>
      <c r="L406" s="2">
        <f>IF(抽出データ!Y406-2&lt;0,0,抽出データ!Y406-2)</f>
        <v>0</v>
      </c>
      <c r="M406" s="2">
        <f>IF(抽出データ!Z406-2&lt;0,0,抽出データ!Z406-2)</f>
        <v>0</v>
      </c>
      <c r="N406" s="2">
        <f>IF(抽出データ!AB406-2&lt;0,0,抽出データ!AB406-2)</f>
        <v>0</v>
      </c>
      <c r="O406" s="2">
        <f>IF(抽出データ!AC406-2&lt;0,0,抽出データ!AC406-2)</f>
        <v>1</v>
      </c>
      <c r="P406" s="2">
        <f>IF(抽出データ!AD406-2&lt;0,0,抽出データ!AD406-2)</f>
        <v>1</v>
      </c>
      <c r="Q406" s="2">
        <f>IF(抽出データ!AE406-2&lt;0,0,抽出データ!AE406-2)</f>
        <v>2</v>
      </c>
      <c r="R406" s="2">
        <f>IF(抽出データ!AF406-2&lt;0,0,抽出データ!AF406-2)</f>
        <v>1</v>
      </c>
      <c r="S406" s="2">
        <f>IF(抽出データ!AG406-2&lt;0,0,抽出データ!AG406-2)</f>
        <v>1</v>
      </c>
      <c r="T406" s="2">
        <f>IF(抽出データ!AH406-2&lt;0,0,抽出データ!AH406-2)</f>
        <v>0</v>
      </c>
      <c r="U406" s="2">
        <f>IF(抽出データ!AI406-2&lt;0,0,抽出データ!AI406-2)</f>
        <v>1</v>
      </c>
      <c r="V406" s="2">
        <f>IF(抽出データ!AJ406-2&lt;0,0,抽出データ!AJ406-2)</f>
        <v>0</v>
      </c>
      <c r="W406" s="2">
        <f>IF(抽出データ!AK406-2&lt;0,0,抽出データ!AK406-2)</f>
        <v>1</v>
      </c>
      <c r="X406" s="2">
        <f>IF(抽出データ!AL406-2&lt;0,0,抽出データ!AL406-2)</f>
        <v>1</v>
      </c>
      <c r="Y406" s="2">
        <f>IF(抽出データ!AM406-2&lt;0,0,抽出データ!AM406-2)</f>
        <v>0</v>
      </c>
      <c r="Z406" s="2">
        <f>IF(抽出データ!AN406-2&lt;0,0,抽出データ!AN406-2)</f>
        <v>0</v>
      </c>
      <c r="AA406" s="2">
        <f>IF(抽出データ!AO406-2&lt;0,0,抽出データ!AO406-2)</f>
        <v>1</v>
      </c>
      <c r="AB406" s="2">
        <f>IF(抽出データ!AP406-2&lt;0,0,抽出データ!AP406-2)</f>
        <v>2</v>
      </c>
      <c r="AC406" s="2">
        <f>IF(抽出データ!AQ406-2&lt;0,0,抽出データ!AQ406-2)</f>
        <v>1</v>
      </c>
      <c r="AD406" s="2">
        <f>IF(抽出データ!AR406-2&lt;=0,1,2)</f>
        <v>1</v>
      </c>
      <c r="AE406" s="2">
        <f>IF(抽出データ!AS406-2&lt;=0,1,2)</f>
        <v>1</v>
      </c>
      <c r="AF406" s="2">
        <f>IF(抽出データ!AT406-2&lt;=0,1,2)</f>
        <v>2</v>
      </c>
      <c r="AG406" s="2">
        <f>IF(抽出データ!AU406-2&lt;=0,1,2)</f>
        <v>1</v>
      </c>
      <c r="AH406" s="2">
        <f>IF(抽出データ!AV406-2&lt;=0,1,2)</f>
        <v>2</v>
      </c>
      <c r="AI406" s="2">
        <f>IF(抽出データ!AW406-2&lt;=0,1,2)</f>
        <v>1</v>
      </c>
      <c r="AJ406" s="2">
        <f>IF(抽出データ!AX406-2&lt;=0,1,2)</f>
        <v>1</v>
      </c>
      <c r="AK406" s="2">
        <f>IF(抽出データ!AY406-2&lt;=0,1,2)</f>
        <v>1</v>
      </c>
      <c r="AL406" s="2">
        <f>IF(抽出データ!AZ406-2&lt;0,0,抽出データ!AZ406-2)</f>
        <v>1</v>
      </c>
      <c r="AM406" s="2">
        <f>IF(抽出データ!BB406-2&lt;0,0,抽出データ!BB406-2)</f>
        <v>0</v>
      </c>
      <c r="AN406" s="2">
        <f>IF(抽出データ!BD406-2&lt;0,0,抽出データ!BD406-2)</f>
        <v>0</v>
      </c>
      <c r="AO406" s="2">
        <f>MIN(2,IF(抽出データ!BE406-2&lt;0,0,抽出データ!BE406-2))</f>
        <v>1</v>
      </c>
      <c r="AP406" s="2">
        <f>IF(抽出データ!BF406-2&lt;0,0,抽出データ!BF406-2)</f>
        <v>1</v>
      </c>
      <c r="AQ406" s="2">
        <f>IF(抽出データ!BG406-2&lt;0,0,抽出データ!BG406-2)</f>
        <v>0</v>
      </c>
      <c r="AR406" s="2">
        <f>IF(抽出データ!BH406-2&lt;0,0,抽出データ!BH406-2)</f>
        <v>1</v>
      </c>
      <c r="AS406" s="2">
        <f t="shared" si="109"/>
        <v>0</v>
      </c>
      <c r="AT406" s="2">
        <f>IF(抽出データ!DB406-2&lt;=0,1,2)</f>
        <v>1</v>
      </c>
      <c r="AU406" s="2">
        <f>IF(抽出データ!DD406-2&lt;0,0,抽出データ!DD406-2)</f>
        <v>1</v>
      </c>
      <c r="AV406" s="2">
        <f>IF(抽出データ!DE406-2&lt;0,0,抽出データ!DE406-2)</f>
        <v>1</v>
      </c>
      <c r="AW406" s="2">
        <f>IF(抽出データ!DF406-2&lt;0,0,IF(抽出データ!DF406&gt;3,2,1))</f>
        <v>1</v>
      </c>
      <c r="AX406" s="2">
        <f>IF(抽出データ!DG406-2&lt;=0,1,2)</f>
        <v>2</v>
      </c>
      <c r="AY406" s="8">
        <v>5</v>
      </c>
      <c r="AZ406" s="2">
        <v>1</v>
      </c>
      <c r="BA406" s="2">
        <v>2</v>
      </c>
      <c r="BB406" s="2">
        <v>1</v>
      </c>
      <c r="BC406" s="2">
        <v>0</v>
      </c>
      <c r="BD406" s="2">
        <v>0</v>
      </c>
      <c r="BE406" s="2">
        <v>1</v>
      </c>
      <c r="BF406" s="2">
        <v>0</v>
      </c>
      <c r="BG406" s="2">
        <v>0</v>
      </c>
      <c r="BH406" s="2">
        <v>0</v>
      </c>
      <c r="BI406" s="4" t="s">
        <v>445</v>
      </c>
      <c r="BJ406" s="2">
        <v>1</v>
      </c>
      <c r="BK406" s="2">
        <v>90</v>
      </c>
      <c r="BL406" s="2">
        <v>3</v>
      </c>
      <c r="BO406" s="2">
        <v>2</v>
      </c>
      <c r="BP406" s="2">
        <v>2</v>
      </c>
      <c r="BQ406" s="2">
        <v>1</v>
      </c>
      <c r="BR406" s="2">
        <v>2</v>
      </c>
      <c r="BS406" s="2">
        <v>3</v>
      </c>
      <c r="BT406" s="2">
        <v>4</v>
      </c>
      <c r="BV406" s="2">
        <f t="shared" si="110"/>
        <v>41.5</v>
      </c>
      <c r="BW406" s="2">
        <f t="shared" si="111"/>
        <v>17</v>
      </c>
      <c r="BX406" s="2">
        <f t="shared" si="112"/>
        <v>9</v>
      </c>
      <c r="BY406" s="2">
        <f t="shared" si="113"/>
        <v>12</v>
      </c>
      <c r="BZ406" s="2">
        <f t="shared" si="114"/>
        <v>27</v>
      </c>
      <c r="CA406" s="2">
        <f t="shared" si="115"/>
        <v>7</v>
      </c>
      <c r="CB406" s="2">
        <f t="shared" si="116"/>
        <v>8</v>
      </c>
      <c r="CC406" s="2">
        <f t="shared" si="117"/>
        <v>7</v>
      </c>
      <c r="CD406" s="2">
        <f t="shared" si="118"/>
        <v>17</v>
      </c>
      <c r="CE406" s="2">
        <f t="shared" si="119"/>
        <v>16</v>
      </c>
      <c r="CF406" s="2">
        <f t="shared" si="120"/>
        <v>10</v>
      </c>
      <c r="CG406" s="2">
        <f t="shared" si="121"/>
        <v>13</v>
      </c>
      <c r="CH406" s="2">
        <f t="shared" si="125"/>
        <v>5</v>
      </c>
      <c r="CI406" s="2">
        <f t="shared" si="122"/>
        <v>7</v>
      </c>
      <c r="CJ406" s="2">
        <f t="shared" si="123"/>
        <v>16.5</v>
      </c>
      <c r="CK406" s="2">
        <f>55+IF(抽出データ!BJ406=1,60,0)+IF(抽出データ!BK406=1,25,0)+IF(抽出データ!BM406=1,5,0)+IF(抽出データ!BL406=1,5,0)+IF(抽出データ!BN406=1,5,0)</f>
        <v>65</v>
      </c>
      <c r="CL406" s="2">
        <f>(80+IF(抽出データ!BR406=1,12,0)+IF(SUM(抽出データ!BS406:BV406,抽出データ!CB406)&gt;1,22,IF(SUM(抽出データ!BS406:BV406,抽出データ!CB406)=1,11,0)))</f>
        <v>103</v>
      </c>
      <c r="CM406" s="2">
        <f>80+IF(抽出データ!CH406=1,40,0)+IF(抽出データ!CI406=1,20,0)+IF(抽出データ!CJ406=1,20,0)</f>
        <v>120</v>
      </c>
      <c r="CN406" s="2">
        <f>80+IF(抽出データ!CN406=1,10,0)+IF(抽出データ!CO406=1,5,0)+IF(抽出データ!CP406=1,10,0)+12</f>
        <v>92</v>
      </c>
      <c r="CO406" s="2">
        <f>IF(SUM(抽出データ!CT406:CW406)&gt;0,120,100)</f>
        <v>100</v>
      </c>
      <c r="CQ406" s="2">
        <f t="shared" si="124"/>
        <v>89.100000000000009</v>
      </c>
    </row>
    <row r="407" spans="1:95">
      <c r="A407" s="2">
        <v>1982</v>
      </c>
      <c r="B407" s="2">
        <v>100</v>
      </c>
      <c r="C407" s="2">
        <v>2</v>
      </c>
      <c r="D407" s="2">
        <f t="shared" si="108"/>
        <v>50</v>
      </c>
      <c r="E407" s="4" t="s">
        <v>327</v>
      </c>
      <c r="F407" s="2">
        <f>IF(抽出データ!S407-2&lt;0,0,抽出データ!S407-2)</f>
        <v>0</v>
      </c>
      <c r="G407" s="2">
        <f>IF(抽出データ!T407-2&lt;0,0,抽出データ!T407-2)</f>
        <v>0</v>
      </c>
      <c r="H407" s="2">
        <f>IF(抽出データ!U407-2&lt;0,0,抽出データ!U407-2)</f>
        <v>0</v>
      </c>
      <c r="I407" s="2">
        <f>IF(抽出データ!V407-2&lt;0,0,抽出データ!V407-2)</f>
        <v>2</v>
      </c>
      <c r="J407" s="2">
        <f>MIN(2,IF(抽出データ!W407-2&lt;0,0,抽出データ!W407-2))</f>
        <v>0</v>
      </c>
      <c r="K407" s="2">
        <f>IF(抽出データ!X407-2&lt;0,0,抽出データ!X407-2)</f>
        <v>0</v>
      </c>
      <c r="L407" s="2">
        <f>IF(抽出データ!Y407-2&lt;0,0,抽出データ!Y407-2)</f>
        <v>0</v>
      </c>
      <c r="M407" s="2">
        <f>IF(抽出データ!Z407-2&lt;0,0,抽出データ!Z407-2)</f>
        <v>0</v>
      </c>
      <c r="N407" s="2">
        <f>IF(抽出データ!AB407-2&lt;0,0,抽出データ!AB407-2)</f>
        <v>2</v>
      </c>
      <c r="O407" s="2">
        <f>IF(抽出データ!AC407-2&lt;0,0,抽出データ!AC407-2)</f>
        <v>2</v>
      </c>
      <c r="P407" s="2">
        <f>IF(抽出データ!AD407-2&lt;0,0,抽出データ!AD407-2)</f>
        <v>1</v>
      </c>
      <c r="Q407" s="2">
        <f>IF(抽出データ!AE407-2&lt;0,0,抽出データ!AE407-2)</f>
        <v>1</v>
      </c>
      <c r="R407" s="2">
        <f>IF(抽出データ!AF407-2&lt;0,0,抽出データ!AF407-2)</f>
        <v>0</v>
      </c>
      <c r="S407" s="2">
        <f>IF(抽出データ!AG407-2&lt;0,0,抽出データ!AG407-2)</f>
        <v>1</v>
      </c>
      <c r="T407" s="2">
        <f>IF(抽出データ!AH407-2&lt;0,0,抽出データ!AH407-2)</f>
        <v>0</v>
      </c>
      <c r="U407" s="2">
        <f>IF(抽出データ!AI407-2&lt;0,0,抽出データ!AI407-2)</f>
        <v>1</v>
      </c>
      <c r="V407" s="2">
        <f>IF(抽出データ!AJ407-2&lt;0,0,抽出データ!AJ407-2)</f>
        <v>0</v>
      </c>
      <c r="W407" s="2">
        <f>IF(抽出データ!AK407-2&lt;0,0,抽出データ!AK407-2)</f>
        <v>1</v>
      </c>
      <c r="X407" s="2">
        <f>IF(抽出データ!AL407-2&lt;0,0,抽出データ!AL407-2)</f>
        <v>0</v>
      </c>
      <c r="Y407" s="2">
        <f>IF(抽出データ!AM407-2&lt;0,0,抽出データ!AM407-2)</f>
        <v>1</v>
      </c>
      <c r="Z407" s="2">
        <f>IF(抽出データ!AN407-2&lt;0,0,抽出データ!AN407-2)</f>
        <v>0</v>
      </c>
      <c r="AA407" s="2">
        <f>IF(抽出データ!AO407-2&lt;0,0,抽出データ!AO407-2)</f>
        <v>2</v>
      </c>
      <c r="AB407" s="2">
        <f>IF(抽出データ!AP407-2&lt;0,0,抽出データ!AP407-2)</f>
        <v>2</v>
      </c>
      <c r="AC407" s="2">
        <f>IF(抽出データ!AQ407-2&lt;0,0,抽出データ!AQ407-2)</f>
        <v>2</v>
      </c>
      <c r="AD407" s="2">
        <f>IF(抽出データ!AR407-2&lt;=0,1,2)</f>
        <v>1</v>
      </c>
      <c r="AE407" s="2">
        <f>IF(抽出データ!AS407-2&lt;=0,1,2)</f>
        <v>1</v>
      </c>
      <c r="AF407" s="2">
        <f>IF(抽出データ!AT407-2&lt;=0,1,2)</f>
        <v>1</v>
      </c>
      <c r="AG407" s="2">
        <f>IF(抽出データ!AU407-2&lt;=0,1,2)</f>
        <v>1</v>
      </c>
      <c r="AH407" s="2">
        <f>IF(抽出データ!AV407-2&lt;=0,1,2)</f>
        <v>1</v>
      </c>
      <c r="AI407" s="2">
        <f>IF(抽出データ!AW407-2&lt;=0,1,2)</f>
        <v>1</v>
      </c>
      <c r="AJ407" s="2">
        <f>IF(抽出データ!AX407-2&lt;=0,1,2)</f>
        <v>1</v>
      </c>
      <c r="AK407" s="2">
        <f>IF(抽出データ!AY407-2&lt;=0,1,2)</f>
        <v>2</v>
      </c>
      <c r="AL407" s="2">
        <f>IF(抽出データ!AZ407-2&lt;0,0,抽出データ!AZ407-2)</f>
        <v>0</v>
      </c>
      <c r="AM407" s="2">
        <f>IF(抽出データ!BB407-2&lt;0,0,抽出データ!BB407-2)</f>
        <v>0</v>
      </c>
      <c r="AN407" s="2">
        <f>IF(抽出データ!BD407-2&lt;0,0,抽出データ!BD407-2)</f>
        <v>0</v>
      </c>
      <c r="AO407" s="2">
        <f>MIN(2,IF(抽出データ!BE407-2&lt;0,0,抽出データ!BE407-2))</f>
        <v>0</v>
      </c>
      <c r="AP407" s="2">
        <f>IF(抽出データ!BF407-2&lt;0,0,抽出データ!BF407-2)</f>
        <v>0</v>
      </c>
      <c r="AQ407" s="2">
        <f>IF(抽出データ!BG407-2&lt;0,0,抽出データ!BG407-2)</f>
        <v>0</v>
      </c>
      <c r="AR407" s="2">
        <f>IF(抽出データ!BH407-2&lt;0,0,抽出データ!BH407-2)</f>
        <v>1</v>
      </c>
      <c r="AS407" s="2">
        <f t="shared" si="109"/>
        <v>0</v>
      </c>
      <c r="AT407" s="2">
        <f>IF(抽出データ!DB407-2&lt;=0,1,2)</f>
        <v>1</v>
      </c>
      <c r="AU407" s="2">
        <f>IF(抽出データ!DD407-2&lt;0,0,抽出データ!DD407-2)</f>
        <v>1</v>
      </c>
      <c r="AV407" s="2">
        <f>IF(抽出データ!DE407-2&lt;0,0,抽出データ!DE407-2)</f>
        <v>0</v>
      </c>
      <c r="AW407" s="2">
        <f>IF(抽出データ!DF407-2&lt;0,0,IF(抽出データ!DF407&gt;3,2,1))</f>
        <v>1</v>
      </c>
      <c r="AX407" s="2">
        <f>IF(抽出データ!DG407-2&lt;=0,1,2)</f>
        <v>1</v>
      </c>
      <c r="AY407" s="8">
        <v>4</v>
      </c>
      <c r="AZ407" s="2">
        <v>3</v>
      </c>
      <c r="BA407" s="2">
        <v>4</v>
      </c>
      <c r="BI407" s="4" t="s">
        <v>445</v>
      </c>
      <c r="BJ407" s="2">
        <v>1</v>
      </c>
      <c r="BK407" s="2">
        <v>100</v>
      </c>
      <c r="BL407" s="2">
        <v>3</v>
      </c>
      <c r="BO407" s="2">
        <v>5</v>
      </c>
      <c r="BP407" s="2">
        <v>6</v>
      </c>
      <c r="BQ407" s="2">
        <v>4</v>
      </c>
      <c r="BR407" s="2">
        <v>3</v>
      </c>
      <c r="BS407" s="2">
        <v>3</v>
      </c>
      <c r="BT407" s="2">
        <v>3</v>
      </c>
      <c r="BV407" s="2">
        <f t="shared" si="110"/>
        <v>32</v>
      </c>
      <c r="BW407" s="2">
        <f t="shared" si="111"/>
        <v>13</v>
      </c>
      <c r="BX407" s="2">
        <f t="shared" si="112"/>
        <v>10</v>
      </c>
      <c r="BY407" s="2">
        <f t="shared" si="113"/>
        <v>8</v>
      </c>
      <c r="BZ407" s="2">
        <f t="shared" si="114"/>
        <v>21</v>
      </c>
      <c r="CA407" s="2">
        <f t="shared" si="115"/>
        <v>9</v>
      </c>
      <c r="CB407" s="2">
        <f t="shared" si="116"/>
        <v>6</v>
      </c>
      <c r="CC407" s="2">
        <f t="shared" si="117"/>
        <v>8</v>
      </c>
      <c r="CD407" s="2">
        <f t="shared" si="118"/>
        <v>13</v>
      </c>
      <c r="CE407" s="2">
        <f t="shared" si="119"/>
        <v>14</v>
      </c>
      <c r="CF407" s="2">
        <f t="shared" si="120"/>
        <v>8</v>
      </c>
      <c r="CG407" s="2">
        <f t="shared" si="121"/>
        <v>10</v>
      </c>
      <c r="CH407" s="2">
        <f t="shared" si="125"/>
        <v>3</v>
      </c>
      <c r="CI407" s="2">
        <f t="shared" si="122"/>
        <v>4</v>
      </c>
      <c r="CJ407" s="2">
        <f t="shared" si="123"/>
        <v>13</v>
      </c>
      <c r="CK407" s="2">
        <f>55+IF(抽出データ!BJ407=1,60,0)+IF(抽出データ!BK407=1,25,0)+IF(抽出データ!BM407=1,5,0)+IF(抽出データ!BL407=1,5,0)+IF(抽出データ!BN407=1,5,0)</f>
        <v>55</v>
      </c>
      <c r="CL407" s="2">
        <f>(80+IF(抽出データ!BR407=1,12,0)+IF(SUM(抽出データ!BS407:BV407,抽出データ!CB407)&gt;1,22,IF(SUM(抽出データ!BS407:BV407,抽出データ!CB407)=1,11,0)))</f>
        <v>80</v>
      </c>
      <c r="CM407" s="2">
        <f>80+IF(抽出データ!CH407=1,40,0)+IF(抽出データ!CI407=1,20,0)+IF(抽出データ!CJ407=1,20,0)</f>
        <v>80</v>
      </c>
      <c r="CN407" s="2">
        <f>80+IF(抽出データ!CN407=1,10,0)+IF(抽出データ!CO407=1,5,0)+IF(抽出データ!CP407=1,10,0)+12</f>
        <v>92</v>
      </c>
      <c r="CO407" s="2">
        <f>IF(SUM(抽出データ!CT407:CW407)&gt;0,120,100)</f>
        <v>100</v>
      </c>
      <c r="CQ407" s="2">
        <f t="shared" si="124"/>
        <v>72.2</v>
      </c>
    </row>
    <row r="408" spans="1:95">
      <c r="A408" s="2">
        <v>1990</v>
      </c>
      <c r="B408" s="2">
        <v>400</v>
      </c>
      <c r="C408" s="2">
        <v>5</v>
      </c>
      <c r="D408" s="2">
        <f t="shared" si="108"/>
        <v>80</v>
      </c>
      <c r="E408" s="4" t="s">
        <v>84</v>
      </c>
      <c r="F408" s="2">
        <f>IF(抽出データ!S408-2&lt;0,0,抽出データ!S408-2)</f>
        <v>0</v>
      </c>
      <c r="G408" s="2">
        <f>IF(抽出データ!T408-2&lt;0,0,抽出データ!T408-2)</f>
        <v>0</v>
      </c>
      <c r="H408" s="2">
        <f>IF(抽出データ!U408-2&lt;0,0,抽出データ!U408-2)</f>
        <v>0</v>
      </c>
      <c r="I408" s="2">
        <f>IF(抽出データ!V408-2&lt;0,0,抽出データ!V408-2)</f>
        <v>1</v>
      </c>
      <c r="J408" s="2">
        <f>MIN(2,IF(抽出データ!W408-2&lt;0,0,抽出データ!W408-2))</f>
        <v>0</v>
      </c>
      <c r="K408" s="2">
        <f>IF(抽出データ!X408-2&lt;0,0,抽出データ!X408-2)</f>
        <v>0</v>
      </c>
      <c r="L408" s="2">
        <f>IF(抽出データ!Y408-2&lt;0,0,抽出データ!Y408-2)</f>
        <v>0</v>
      </c>
      <c r="M408" s="2">
        <f>IF(抽出データ!Z408-2&lt;0,0,抽出データ!Z408-2)</f>
        <v>0</v>
      </c>
      <c r="N408" s="2">
        <f>IF(抽出データ!AB408-2&lt;0,0,抽出データ!AB408-2)</f>
        <v>1</v>
      </c>
      <c r="O408" s="2">
        <f>IF(抽出データ!AC408-2&lt;0,0,抽出データ!AC408-2)</f>
        <v>2</v>
      </c>
      <c r="P408" s="2">
        <f>IF(抽出データ!AD408-2&lt;0,0,抽出データ!AD408-2)</f>
        <v>2</v>
      </c>
      <c r="Q408" s="2">
        <f>IF(抽出データ!AE408-2&lt;0,0,抽出データ!AE408-2)</f>
        <v>2</v>
      </c>
      <c r="R408" s="2">
        <f>IF(抽出データ!AF408-2&lt;0,0,抽出データ!AF408-2)</f>
        <v>1</v>
      </c>
      <c r="S408" s="2">
        <f>IF(抽出データ!AG408-2&lt;0,0,抽出データ!AG408-2)</f>
        <v>0</v>
      </c>
      <c r="T408" s="2">
        <f>IF(抽出データ!AH408-2&lt;0,0,抽出データ!AH408-2)</f>
        <v>2</v>
      </c>
      <c r="U408" s="2">
        <f>IF(抽出データ!AI408-2&lt;0,0,抽出データ!AI408-2)</f>
        <v>2</v>
      </c>
      <c r="V408" s="2">
        <f>IF(抽出データ!AJ408-2&lt;0,0,抽出データ!AJ408-2)</f>
        <v>2</v>
      </c>
      <c r="W408" s="2">
        <f>IF(抽出データ!AK408-2&lt;0,0,抽出データ!AK408-2)</f>
        <v>2</v>
      </c>
      <c r="X408" s="2">
        <f>IF(抽出データ!AL408-2&lt;0,0,抽出データ!AL408-2)</f>
        <v>2</v>
      </c>
      <c r="Y408" s="2">
        <f>IF(抽出データ!AM408-2&lt;0,0,抽出データ!AM408-2)</f>
        <v>0</v>
      </c>
      <c r="Z408" s="2">
        <f>IF(抽出データ!AN408-2&lt;0,0,抽出データ!AN408-2)</f>
        <v>0</v>
      </c>
      <c r="AA408" s="2">
        <f>IF(抽出データ!AO408-2&lt;0,0,抽出データ!AO408-2)</f>
        <v>2</v>
      </c>
      <c r="AB408" s="2">
        <f>IF(抽出データ!AP408-2&lt;0,0,抽出データ!AP408-2)</f>
        <v>2</v>
      </c>
      <c r="AC408" s="2">
        <f>IF(抽出データ!AQ408-2&lt;0,0,抽出データ!AQ408-2)</f>
        <v>2</v>
      </c>
      <c r="AD408" s="2">
        <f>IF(抽出データ!AR408-2&lt;=0,1,2)</f>
        <v>2</v>
      </c>
      <c r="AE408" s="2">
        <f>IF(抽出データ!AS408-2&lt;=0,1,2)</f>
        <v>2</v>
      </c>
      <c r="AF408" s="2">
        <f>IF(抽出データ!AT408-2&lt;=0,1,2)</f>
        <v>1</v>
      </c>
      <c r="AG408" s="2">
        <f>IF(抽出データ!AU408-2&lt;=0,1,2)</f>
        <v>2</v>
      </c>
      <c r="AH408" s="2">
        <f>IF(抽出データ!AV408-2&lt;=0,1,2)</f>
        <v>1</v>
      </c>
      <c r="AI408" s="2">
        <f>IF(抽出データ!AW408-2&lt;=0,1,2)</f>
        <v>1</v>
      </c>
      <c r="AJ408" s="2">
        <f>IF(抽出データ!AX408-2&lt;=0,1,2)</f>
        <v>1</v>
      </c>
      <c r="AK408" s="2">
        <f>IF(抽出データ!AY408-2&lt;=0,1,2)</f>
        <v>2</v>
      </c>
      <c r="AL408" s="2">
        <f>IF(抽出データ!AZ408-2&lt;0,0,抽出データ!AZ408-2)</f>
        <v>0</v>
      </c>
      <c r="AM408" s="2">
        <f>IF(抽出データ!BB408-2&lt;0,0,抽出データ!BB408-2)</f>
        <v>2</v>
      </c>
      <c r="AN408" s="2">
        <f>IF(抽出データ!BD408-2&lt;0,0,抽出データ!BD408-2)</f>
        <v>2</v>
      </c>
      <c r="AO408" s="2">
        <f>MIN(2,IF(抽出データ!BE408-2&lt;0,0,抽出データ!BE408-2))</f>
        <v>0</v>
      </c>
      <c r="AP408" s="2">
        <f>IF(抽出データ!BF408-2&lt;0,0,抽出データ!BF408-2)</f>
        <v>0</v>
      </c>
      <c r="AQ408" s="2">
        <f>IF(抽出データ!BG408-2&lt;0,0,抽出データ!BG408-2)</f>
        <v>2</v>
      </c>
      <c r="AR408" s="2">
        <f>IF(抽出データ!BH408-2&lt;0,0,抽出データ!BH408-2)</f>
        <v>0</v>
      </c>
      <c r="AS408" s="2">
        <f t="shared" si="109"/>
        <v>0</v>
      </c>
      <c r="AT408" s="2">
        <f>IF(抽出データ!DB408-2&lt;=0,1,2)</f>
        <v>2</v>
      </c>
      <c r="AU408" s="2">
        <f>IF(抽出データ!DD408-2&lt;0,0,抽出データ!DD408-2)</f>
        <v>0</v>
      </c>
      <c r="AV408" s="2">
        <f>IF(抽出データ!DE408-2&lt;0,0,抽出データ!DE408-2)</f>
        <v>0</v>
      </c>
      <c r="AW408" s="2">
        <f>IF(抽出データ!DF408-2&lt;0,0,IF(抽出データ!DF408&gt;3,2,1))</f>
        <v>1</v>
      </c>
      <c r="AX408" s="2">
        <f>IF(抽出データ!DG408-2&lt;=0,1,2)</f>
        <v>1</v>
      </c>
      <c r="AY408" s="8">
        <v>5</v>
      </c>
      <c r="AZ408" s="2">
        <v>4</v>
      </c>
      <c r="BA408" s="2">
        <v>1</v>
      </c>
      <c r="BI408" s="4" t="s">
        <v>445</v>
      </c>
      <c r="BJ408" s="2">
        <v>2</v>
      </c>
      <c r="BL408" s="2">
        <v>3</v>
      </c>
      <c r="BO408" s="2">
        <v>4</v>
      </c>
      <c r="BP408" s="2">
        <v>4</v>
      </c>
      <c r="BQ408" s="2">
        <v>4</v>
      </c>
      <c r="BR408" s="2">
        <v>3</v>
      </c>
      <c r="BS408" s="2">
        <v>3</v>
      </c>
      <c r="BT408" s="2">
        <v>4</v>
      </c>
      <c r="BV408" s="2">
        <f t="shared" si="110"/>
        <v>47</v>
      </c>
      <c r="BW408" s="2">
        <f t="shared" si="111"/>
        <v>20</v>
      </c>
      <c r="BX408" s="2">
        <f t="shared" si="112"/>
        <v>12</v>
      </c>
      <c r="BY408" s="2">
        <f t="shared" si="113"/>
        <v>13</v>
      </c>
      <c r="BZ408" s="2">
        <f t="shared" si="114"/>
        <v>27</v>
      </c>
      <c r="CA408" s="2">
        <f t="shared" si="115"/>
        <v>13</v>
      </c>
      <c r="CB408" s="2">
        <f t="shared" si="116"/>
        <v>10</v>
      </c>
      <c r="CC408" s="2">
        <f t="shared" si="117"/>
        <v>14</v>
      </c>
      <c r="CD408" s="2">
        <f t="shared" si="118"/>
        <v>13</v>
      </c>
      <c r="CE408" s="2">
        <f t="shared" si="119"/>
        <v>14</v>
      </c>
      <c r="CF408" s="2">
        <f t="shared" si="120"/>
        <v>10</v>
      </c>
      <c r="CG408" s="2">
        <f t="shared" si="121"/>
        <v>18</v>
      </c>
      <c r="CH408" s="2">
        <f t="shared" si="125"/>
        <v>4</v>
      </c>
      <c r="CI408" s="2">
        <f t="shared" si="122"/>
        <v>8</v>
      </c>
      <c r="CJ408" s="2">
        <f t="shared" si="123"/>
        <v>12</v>
      </c>
      <c r="CK408" s="2">
        <f>55+IF(抽出データ!BJ408=1,60,0)+IF(抽出データ!BK408=1,25,0)+IF(抽出データ!BM408=1,5,0)+IF(抽出データ!BL408=1,5,0)+IF(抽出データ!BN408=1,5,0)</f>
        <v>55</v>
      </c>
      <c r="CL408" s="2">
        <f>(80+IF(抽出データ!BR408=1,12,0)+IF(SUM(抽出データ!BS408:BV408,抽出データ!CB408)&gt;1,22,IF(SUM(抽出データ!BS408:BV408,抽出データ!CB408)=1,11,0)))</f>
        <v>80</v>
      </c>
      <c r="CM408" s="2">
        <f>80+IF(抽出データ!CH408=1,40,0)+IF(抽出データ!CI408=1,20,0)+IF(抽出データ!CJ408=1,20,0)</f>
        <v>80</v>
      </c>
      <c r="CN408" s="2">
        <f>80+IF(抽出データ!CN408=1,10,0)+IF(抽出データ!CO408=1,5,0)+IF(抽出データ!CP408=1,10,0)+12</f>
        <v>92</v>
      </c>
      <c r="CO408" s="2">
        <f>IF(SUM(抽出データ!CT408:CW408)&gt;0,120,100)</f>
        <v>100</v>
      </c>
      <c r="CQ408" s="2">
        <f t="shared" si="124"/>
        <v>72.2</v>
      </c>
    </row>
    <row r="409" spans="1:95">
      <c r="A409" s="2">
        <v>2005</v>
      </c>
      <c r="B409" s="2">
        <v>100</v>
      </c>
      <c r="C409" s="2">
        <v>5</v>
      </c>
      <c r="D409" s="2">
        <f t="shared" si="108"/>
        <v>20</v>
      </c>
      <c r="E409" s="4" t="s">
        <v>328</v>
      </c>
      <c r="F409" s="2">
        <f>IF(抽出データ!S409-2&lt;0,0,抽出データ!S409-2)</f>
        <v>0</v>
      </c>
      <c r="G409" s="2">
        <f>IF(抽出データ!T409-2&lt;0,0,抽出データ!T409-2)</f>
        <v>2</v>
      </c>
      <c r="H409" s="2">
        <f>IF(抽出データ!U409-2&lt;0,0,抽出データ!U409-2)</f>
        <v>2</v>
      </c>
      <c r="I409" s="2">
        <f>IF(抽出データ!V409-2&lt;0,0,抽出データ!V409-2)</f>
        <v>0</v>
      </c>
      <c r="J409" s="2">
        <f>MIN(2,IF(抽出データ!W409-2&lt;0,0,抽出データ!W409-2))</f>
        <v>2</v>
      </c>
      <c r="K409" s="2">
        <f>IF(抽出データ!X409-2&lt;0,0,抽出データ!X409-2)</f>
        <v>0</v>
      </c>
      <c r="L409" s="2">
        <f>IF(抽出データ!Y409-2&lt;0,0,抽出データ!Y409-2)</f>
        <v>0</v>
      </c>
      <c r="M409" s="2">
        <f>IF(抽出データ!Z409-2&lt;0,0,抽出データ!Z409-2)</f>
        <v>2</v>
      </c>
      <c r="N409" s="2">
        <f>IF(抽出データ!AB409-2&lt;0,0,抽出データ!AB409-2)</f>
        <v>1</v>
      </c>
      <c r="O409" s="2">
        <f>IF(抽出データ!AC409-2&lt;0,0,抽出データ!AC409-2)</f>
        <v>0</v>
      </c>
      <c r="P409" s="2">
        <f>IF(抽出データ!AD409-2&lt;0,0,抽出データ!AD409-2)</f>
        <v>0</v>
      </c>
      <c r="Q409" s="2">
        <f>IF(抽出データ!AE409-2&lt;0,0,抽出データ!AE409-2)</f>
        <v>1</v>
      </c>
      <c r="R409" s="2">
        <f>IF(抽出データ!AF409-2&lt;0,0,抽出データ!AF409-2)</f>
        <v>0</v>
      </c>
      <c r="S409" s="2">
        <f>IF(抽出データ!AG409-2&lt;0,0,抽出データ!AG409-2)</f>
        <v>1</v>
      </c>
      <c r="T409" s="2">
        <f>IF(抽出データ!AH409-2&lt;0,0,抽出データ!AH409-2)</f>
        <v>2</v>
      </c>
      <c r="U409" s="2">
        <f>IF(抽出データ!AI409-2&lt;0,0,抽出データ!AI409-2)</f>
        <v>2</v>
      </c>
      <c r="V409" s="2">
        <f>IF(抽出データ!AJ409-2&lt;0,0,抽出データ!AJ409-2)</f>
        <v>1</v>
      </c>
      <c r="W409" s="2">
        <f>IF(抽出データ!AK409-2&lt;0,0,抽出データ!AK409-2)</f>
        <v>2</v>
      </c>
      <c r="X409" s="2">
        <f>IF(抽出データ!AL409-2&lt;0,0,抽出データ!AL409-2)</f>
        <v>1</v>
      </c>
      <c r="Y409" s="2">
        <f>IF(抽出データ!AM409-2&lt;0,0,抽出データ!AM409-2)</f>
        <v>0</v>
      </c>
      <c r="Z409" s="2">
        <f>IF(抽出データ!AN409-2&lt;0,0,抽出データ!AN409-2)</f>
        <v>0</v>
      </c>
      <c r="AA409" s="2">
        <f>IF(抽出データ!AO409-2&lt;0,0,抽出データ!AO409-2)</f>
        <v>2</v>
      </c>
      <c r="AB409" s="2">
        <f>IF(抽出データ!AP409-2&lt;0,0,抽出データ!AP409-2)</f>
        <v>1</v>
      </c>
      <c r="AC409" s="2">
        <f>IF(抽出データ!AQ409-2&lt;0,0,抽出データ!AQ409-2)</f>
        <v>1</v>
      </c>
      <c r="AD409" s="2">
        <f>IF(抽出データ!AR409-2&lt;=0,1,2)</f>
        <v>1</v>
      </c>
      <c r="AE409" s="2">
        <f>IF(抽出データ!AS409-2&lt;=0,1,2)</f>
        <v>1</v>
      </c>
      <c r="AF409" s="2">
        <f>IF(抽出データ!AT409-2&lt;=0,1,2)</f>
        <v>1</v>
      </c>
      <c r="AG409" s="2">
        <f>IF(抽出データ!AU409-2&lt;=0,1,2)</f>
        <v>1</v>
      </c>
      <c r="AH409" s="2">
        <f>IF(抽出データ!AV409-2&lt;=0,1,2)</f>
        <v>2</v>
      </c>
      <c r="AI409" s="2">
        <f>IF(抽出データ!AW409-2&lt;=0,1,2)</f>
        <v>1</v>
      </c>
      <c r="AJ409" s="2">
        <f>IF(抽出データ!AX409-2&lt;=0,1,2)</f>
        <v>2</v>
      </c>
      <c r="AK409" s="2">
        <f>IF(抽出データ!AY409-2&lt;=0,1,2)</f>
        <v>1</v>
      </c>
      <c r="AL409" s="2">
        <f>IF(抽出データ!AZ409-2&lt;0,0,抽出データ!AZ409-2)</f>
        <v>1</v>
      </c>
      <c r="AM409" s="2">
        <f>IF(抽出データ!BB409-2&lt;0,0,抽出データ!BB409-2)</f>
        <v>0</v>
      </c>
      <c r="AN409" s="2">
        <f>IF(抽出データ!BD409-2&lt;0,0,抽出データ!BD409-2)</f>
        <v>1</v>
      </c>
      <c r="AO409" s="2">
        <f>MIN(2,IF(抽出データ!BE409-2&lt;0,0,抽出データ!BE409-2))</f>
        <v>0</v>
      </c>
      <c r="AP409" s="2">
        <f>IF(抽出データ!BF409-2&lt;0,0,抽出データ!BF409-2)</f>
        <v>0</v>
      </c>
      <c r="AQ409" s="2">
        <f>IF(抽出データ!BG409-2&lt;0,0,抽出データ!BG409-2)</f>
        <v>1</v>
      </c>
      <c r="AR409" s="2">
        <f>IF(抽出データ!BH409-2&lt;0,0,抽出データ!BH409-2)</f>
        <v>0</v>
      </c>
      <c r="AS409" s="2">
        <f t="shared" si="109"/>
        <v>0</v>
      </c>
      <c r="AT409" s="2">
        <f>IF(抽出データ!DB409-2&lt;=0,1,2)</f>
        <v>1</v>
      </c>
      <c r="AU409" s="2">
        <f>IF(抽出データ!DD409-2&lt;0,0,抽出データ!DD409-2)</f>
        <v>2</v>
      </c>
      <c r="AV409" s="2">
        <f>IF(抽出データ!DE409-2&lt;0,0,抽出データ!DE409-2)</f>
        <v>1</v>
      </c>
      <c r="AW409" s="2">
        <f>IF(抽出データ!DF409-2&lt;0,0,IF(抽出データ!DF409&gt;3,2,1))</f>
        <v>1</v>
      </c>
      <c r="AX409" s="2">
        <f>IF(抽出データ!DG409-2&lt;=0,1,2)</f>
        <v>2</v>
      </c>
      <c r="AY409" s="8">
        <v>3</v>
      </c>
      <c r="AZ409" s="2">
        <v>3</v>
      </c>
      <c r="BA409" s="2">
        <v>2</v>
      </c>
      <c r="BB409" s="2">
        <v>1</v>
      </c>
      <c r="BC409" s="2">
        <v>1</v>
      </c>
      <c r="BD409" s="2">
        <v>0</v>
      </c>
      <c r="BE409" s="2">
        <v>1</v>
      </c>
      <c r="BF409" s="2">
        <v>0</v>
      </c>
      <c r="BG409" s="2">
        <v>0</v>
      </c>
      <c r="BH409" s="2">
        <v>0</v>
      </c>
      <c r="BI409" s="4" t="s">
        <v>445</v>
      </c>
      <c r="BJ409" s="2">
        <v>1</v>
      </c>
      <c r="BK409" s="2">
        <v>100</v>
      </c>
      <c r="BL409" s="2">
        <v>3</v>
      </c>
      <c r="BO409" s="2">
        <v>4</v>
      </c>
      <c r="BP409" s="2">
        <v>4</v>
      </c>
      <c r="BQ409" s="2">
        <v>3</v>
      </c>
      <c r="BR409" s="2">
        <v>4</v>
      </c>
      <c r="BS409" s="2">
        <v>4</v>
      </c>
      <c r="BT409" s="2">
        <v>4</v>
      </c>
      <c r="BV409" s="2">
        <f t="shared" si="110"/>
        <v>45.5</v>
      </c>
      <c r="BW409" s="2">
        <f t="shared" si="111"/>
        <v>21</v>
      </c>
      <c r="BX409" s="2">
        <f t="shared" si="112"/>
        <v>8</v>
      </c>
      <c r="BY409" s="2">
        <f t="shared" si="113"/>
        <v>13</v>
      </c>
      <c r="BZ409" s="2">
        <f t="shared" si="114"/>
        <v>23</v>
      </c>
      <c r="CA409" s="2">
        <f t="shared" si="115"/>
        <v>12</v>
      </c>
      <c r="CB409" s="2">
        <f t="shared" si="116"/>
        <v>9</v>
      </c>
      <c r="CC409" s="2">
        <f t="shared" si="117"/>
        <v>9</v>
      </c>
      <c r="CD409" s="2">
        <f t="shared" si="118"/>
        <v>18</v>
      </c>
      <c r="CE409" s="2">
        <f t="shared" si="119"/>
        <v>15</v>
      </c>
      <c r="CF409" s="2">
        <f t="shared" si="120"/>
        <v>11</v>
      </c>
      <c r="CG409" s="2">
        <f t="shared" si="121"/>
        <v>14</v>
      </c>
      <c r="CH409" s="2">
        <f t="shared" si="125"/>
        <v>5</v>
      </c>
      <c r="CI409" s="2">
        <f t="shared" si="122"/>
        <v>6</v>
      </c>
      <c r="CJ409" s="2">
        <f t="shared" si="123"/>
        <v>21.5</v>
      </c>
      <c r="CK409" s="2">
        <f>55+IF(抽出データ!BJ409=1,60,0)+IF(抽出データ!BK409=1,25,0)+IF(抽出データ!BM409=1,5,0)+IF(抽出データ!BL409=1,5,0)+IF(抽出データ!BN409=1,5,0)</f>
        <v>60</v>
      </c>
      <c r="CL409" s="2">
        <f>(80+IF(抽出データ!BR409=1,12,0)+IF(SUM(抽出データ!BS409:BV409,抽出データ!CB409)&gt;1,22,IF(SUM(抽出データ!BS409:BV409,抽出データ!CB409)=1,11,0)))</f>
        <v>80</v>
      </c>
      <c r="CM409" s="2">
        <f>80+IF(抽出データ!CH409=1,40,0)+IF(抽出データ!CI409=1,20,0)+IF(抽出データ!CJ409=1,20,0)</f>
        <v>80</v>
      </c>
      <c r="CN409" s="2">
        <f>80+IF(抽出データ!CN409=1,10,0)+IF(抽出データ!CO409=1,5,0)+IF(抽出データ!CP409=1,10,0)+12</f>
        <v>97</v>
      </c>
      <c r="CO409" s="2">
        <f>IF(SUM(抽出データ!CT409:CW409)&gt;0,120,100)</f>
        <v>100</v>
      </c>
      <c r="CQ409" s="2">
        <f t="shared" si="124"/>
        <v>74.7</v>
      </c>
    </row>
    <row r="410" spans="1:95">
      <c r="A410" s="2">
        <v>1991</v>
      </c>
      <c r="B410" s="2">
        <v>220</v>
      </c>
      <c r="C410" s="2">
        <v>2</v>
      </c>
      <c r="D410" s="2">
        <f t="shared" si="108"/>
        <v>110</v>
      </c>
      <c r="E410" s="4" t="s">
        <v>329</v>
      </c>
      <c r="F410" s="2">
        <f>IF(抽出データ!S410-2&lt;0,0,抽出データ!S410-2)</f>
        <v>2</v>
      </c>
      <c r="G410" s="2">
        <f>IF(抽出データ!T410-2&lt;0,0,抽出データ!T410-2)</f>
        <v>1</v>
      </c>
      <c r="H410" s="2">
        <f>IF(抽出データ!U410-2&lt;0,0,抽出データ!U410-2)</f>
        <v>0</v>
      </c>
      <c r="I410" s="2">
        <f>IF(抽出データ!V410-2&lt;0,0,抽出データ!V410-2)</f>
        <v>1</v>
      </c>
      <c r="J410" s="2">
        <f>MIN(2,IF(抽出データ!W410-2&lt;0,0,抽出データ!W410-2))</f>
        <v>0</v>
      </c>
      <c r="K410" s="2">
        <f>IF(抽出データ!X410-2&lt;0,0,抽出データ!X410-2)</f>
        <v>0</v>
      </c>
      <c r="L410" s="2">
        <f>IF(抽出データ!Y410-2&lt;0,0,抽出データ!Y410-2)</f>
        <v>0</v>
      </c>
      <c r="M410" s="2">
        <f>IF(抽出データ!Z410-2&lt;0,0,抽出データ!Z410-2)</f>
        <v>1</v>
      </c>
      <c r="N410" s="2">
        <f>IF(抽出データ!AB410-2&lt;0,0,抽出データ!AB410-2)</f>
        <v>1</v>
      </c>
      <c r="O410" s="2">
        <f>IF(抽出データ!AC410-2&lt;0,0,抽出データ!AC410-2)</f>
        <v>2</v>
      </c>
      <c r="P410" s="2">
        <f>IF(抽出データ!AD410-2&lt;0,0,抽出データ!AD410-2)</f>
        <v>2</v>
      </c>
      <c r="Q410" s="2">
        <f>IF(抽出データ!AE410-2&lt;0,0,抽出データ!AE410-2)</f>
        <v>2</v>
      </c>
      <c r="R410" s="2">
        <f>IF(抽出データ!AF410-2&lt;0,0,抽出データ!AF410-2)</f>
        <v>1</v>
      </c>
      <c r="S410" s="2">
        <f>IF(抽出データ!AG410-2&lt;0,0,抽出データ!AG410-2)</f>
        <v>1</v>
      </c>
      <c r="T410" s="2">
        <f>IF(抽出データ!AH410-2&lt;0,0,抽出データ!AH410-2)</f>
        <v>2</v>
      </c>
      <c r="U410" s="2">
        <f>IF(抽出データ!AI410-2&lt;0,0,抽出データ!AI410-2)</f>
        <v>1</v>
      </c>
      <c r="V410" s="2">
        <f>IF(抽出データ!AJ410-2&lt;0,0,抽出データ!AJ410-2)</f>
        <v>1</v>
      </c>
      <c r="W410" s="2">
        <f>IF(抽出データ!AK410-2&lt;0,0,抽出データ!AK410-2)</f>
        <v>2</v>
      </c>
      <c r="X410" s="2">
        <f>IF(抽出データ!AL410-2&lt;0,0,抽出データ!AL410-2)</f>
        <v>1</v>
      </c>
      <c r="Y410" s="2">
        <f>IF(抽出データ!AM410-2&lt;0,0,抽出データ!AM410-2)</f>
        <v>1</v>
      </c>
      <c r="Z410" s="2">
        <f>IF(抽出データ!AN410-2&lt;0,0,抽出データ!AN410-2)</f>
        <v>2</v>
      </c>
      <c r="AA410" s="2">
        <f>IF(抽出データ!AO410-2&lt;0,0,抽出データ!AO410-2)</f>
        <v>2</v>
      </c>
      <c r="AB410" s="2">
        <f>IF(抽出データ!AP410-2&lt;0,0,抽出データ!AP410-2)</f>
        <v>2</v>
      </c>
      <c r="AC410" s="2">
        <f>IF(抽出データ!AQ410-2&lt;0,0,抽出データ!AQ410-2)</f>
        <v>2</v>
      </c>
      <c r="AD410" s="2">
        <f>IF(抽出データ!AR410-2&lt;=0,1,2)</f>
        <v>2</v>
      </c>
      <c r="AE410" s="2">
        <f>IF(抽出データ!AS410-2&lt;=0,1,2)</f>
        <v>1</v>
      </c>
      <c r="AF410" s="2">
        <f>IF(抽出データ!AT410-2&lt;=0,1,2)</f>
        <v>1</v>
      </c>
      <c r="AG410" s="2">
        <f>IF(抽出データ!AU410-2&lt;=0,1,2)</f>
        <v>2</v>
      </c>
      <c r="AH410" s="2">
        <f>IF(抽出データ!AV410-2&lt;=0,1,2)</f>
        <v>1</v>
      </c>
      <c r="AI410" s="2">
        <f>IF(抽出データ!AW410-2&lt;=0,1,2)</f>
        <v>1</v>
      </c>
      <c r="AJ410" s="2">
        <f>IF(抽出データ!AX410-2&lt;=0,1,2)</f>
        <v>2</v>
      </c>
      <c r="AK410" s="2">
        <f>IF(抽出データ!AY410-2&lt;=0,1,2)</f>
        <v>2</v>
      </c>
      <c r="AL410" s="2">
        <f>IF(抽出データ!AZ410-2&lt;0,0,抽出データ!AZ410-2)</f>
        <v>1</v>
      </c>
      <c r="AM410" s="2">
        <f>IF(抽出データ!BB410-2&lt;0,0,抽出データ!BB410-2)</f>
        <v>1</v>
      </c>
      <c r="AN410" s="2">
        <f>IF(抽出データ!BD410-2&lt;0,0,抽出データ!BD410-2)</f>
        <v>1</v>
      </c>
      <c r="AO410" s="2">
        <f>MIN(2,IF(抽出データ!BE410-2&lt;0,0,抽出データ!BE410-2))</f>
        <v>0</v>
      </c>
      <c r="AP410" s="2">
        <f>IF(抽出データ!BF410-2&lt;0,0,抽出データ!BF410-2)</f>
        <v>1</v>
      </c>
      <c r="AQ410" s="2">
        <f>IF(抽出データ!BG410-2&lt;0,0,抽出データ!BG410-2)</f>
        <v>1</v>
      </c>
      <c r="AR410" s="2">
        <f>IF(抽出データ!BH410-2&lt;0,0,抽出データ!BH410-2)</f>
        <v>1</v>
      </c>
      <c r="AS410" s="2">
        <f t="shared" si="109"/>
        <v>1</v>
      </c>
      <c r="AT410" s="2">
        <f>IF(抽出データ!DB410-2&lt;=0,1,2)</f>
        <v>1</v>
      </c>
      <c r="AU410" s="2">
        <f>IF(抽出データ!DD410-2&lt;0,0,抽出データ!DD410-2)</f>
        <v>0</v>
      </c>
      <c r="AV410" s="2">
        <f>IF(抽出データ!DE410-2&lt;0,0,抽出データ!DE410-2)</f>
        <v>1</v>
      </c>
      <c r="AW410" s="2">
        <f>IF(抽出データ!DF410-2&lt;0,0,IF(抽出データ!DF410&gt;3,2,1))</f>
        <v>2</v>
      </c>
      <c r="AX410" s="2">
        <f>IF(抽出データ!DG410-2&lt;=0,1,2)</f>
        <v>1</v>
      </c>
      <c r="AY410" s="8">
        <v>4</v>
      </c>
      <c r="AZ410" s="2">
        <v>3</v>
      </c>
      <c r="BA410" s="2">
        <v>1</v>
      </c>
      <c r="BI410" s="4" t="s">
        <v>445</v>
      </c>
      <c r="BJ410" s="2">
        <v>1</v>
      </c>
      <c r="BK410" s="2">
        <v>50</v>
      </c>
      <c r="BL410" s="2">
        <v>1</v>
      </c>
      <c r="BM410" s="2">
        <v>5000</v>
      </c>
      <c r="BO410" s="2">
        <v>3</v>
      </c>
      <c r="BP410" s="2">
        <v>2</v>
      </c>
      <c r="BQ410" s="2">
        <v>3</v>
      </c>
      <c r="BR410" s="2">
        <v>3</v>
      </c>
      <c r="BS410" s="2">
        <v>3</v>
      </c>
      <c r="BT410" s="2">
        <v>3</v>
      </c>
      <c r="BV410" s="2">
        <f t="shared" si="110"/>
        <v>59</v>
      </c>
      <c r="BW410" s="2">
        <f t="shared" si="111"/>
        <v>25</v>
      </c>
      <c r="BX410" s="2">
        <f t="shared" si="112"/>
        <v>11</v>
      </c>
      <c r="BY410" s="2">
        <f t="shared" si="113"/>
        <v>15</v>
      </c>
      <c r="BZ410" s="2">
        <f t="shared" si="114"/>
        <v>31</v>
      </c>
      <c r="CA410" s="2">
        <f t="shared" si="115"/>
        <v>17</v>
      </c>
      <c r="CB410" s="2">
        <f t="shared" si="116"/>
        <v>9</v>
      </c>
      <c r="CC410" s="2">
        <f t="shared" si="117"/>
        <v>16</v>
      </c>
      <c r="CD410" s="2">
        <f t="shared" si="118"/>
        <v>17</v>
      </c>
      <c r="CE410" s="2">
        <f t="shared" si="119"/>
        <v>15</v>
      </c>
      <c r="CF410" s="2">
        <f t="shared" si="120"/>
        <v>11</v>
      </c>
      <c r="CG410" s="2">
        <f t="shared" si="121"/>
        <v>20</v>
      </c>
      <c r="CH410" s="2">
        <f t="shared" si="125"/>
        <v>6</v>
      </c>
      <c r="CI410" s="2">
        <f t="shared" si="122"/>
        <v>9</v>
      </c>
      <c r="CJ410" s="2">
        <f t="shared" si="123"/>
        <v>21.5</v>
      </c>
      <c r="CK410" s="2">
        <f>55+IF(抽出データ!BJ410=1,60,0)+IF(抽出データ!BK410=1,25,0)+IF(抽出データ!BM410=1,5,0)+IF(抽出データ!BL410=1,5,0)+IF(抽出データ!BN410=1,5,0)</f>
        <v>120</v>
      </c>
      <c r="CL410" s="2">
        <f>(80+IF(抽出データ!BR410=1,12,0)+IF(SUM(抽出データ!BS410:BV410,抽出データ!CB410)&gt;1,22,IF(SUM(抽出データ!BS410:BV410,抽出データ!CB410)=1,11,0)))</f>
        <v>102</v>
      </c>
      <c r="CM410" s="2">
        <f>80+IF(抽出データ!CH410=1,40,0)+IF(抽出データ!CI410=1,20,0)+IF(抽出データ!CJ410=1,20,0)</f>
        <v>100</v>
      </c>
      <c r="CN410" s="2">
        <f>80+IF(抽出データ!CN410=1,10,0)+IF(抽出データ!CO410=1,5,0)+IF(抽出データ!CP410=1,10,0)+12</f>
        <v>97</v>
      </c>
      <c r="CO410" s="2">
        <f>IF(SUM(抽出データ!CT410:CW410)&gt;0,120,100)</f>
        <v>100</v>
      </c>
      <c r="CQ410" s="2">
        <f t="shared" si="124"/>
        <v>108.3</v>
      </c>
    </row>
    <row r="411" spans="1:95">
      <c r="A411" s="2">
        <v>2006</v>
      </c>
      <c r="B411" s="2">
        <v>360</v>
      </c>
      <c r="C411" s="2">
        <v>2</v>
      </c>
      <c r="D411" s="2">
        <f t="shared" si="108"/>
        <v>180</v>
      </c>
      <c r="E411" s="4" t="s">
        <v>275</v>
      </c>
      <c r="F411" s="2">
        <f>IF(抽出データ!S411-2&lt;0,0,抽出データ!S411-2)</f>
        <v>2</v>
      </c>
      <c r="G411" s="2">
        <f>IF(抽出データ!T411-2&lt;0,0,抽出データ!T411-2)</f>
        <v>0</v>
      </c>
      <c r="H411" s="2">
        <f>IF(抽出データ!U411-2&lt;0,0,抽出データ!U411-2)</f>
        <v>1</v>
      </c>
      <c r="I411" s="2">
        <f>IF(抽出データ!V411-2&lt;0,0,抽出データ!V411-2)</f>
        <v>2</v>
      </c>
      <c r="J411" s="2">
        <f>MIN(2,IF(抽出データ!W411-2&lt;0,0,抽出データ!W411-2))</f>
        <v>0</v>
      </c>
      <c r="K411" s="2">
        <f>IF(抽出データ!X411-2&lt;0,0,抽出データ!X411-2)</f>
        <v>0</v>
      </c>
      <c r="L411" s="2">
        <f>IF(抽出データ!Y411-2&lt;0,0,抽出データ!Y411-2)</f>
        <v>0</v>
      </c>
      <c r="M411" s="2">
        <f>IF(抽出データ!Z411-2&lt;0,0,抽出データ!Z411-2)</f>
        <v>0</v>
      </c>
      <c r="N411" s="2">
        <f>IF(抽出データ!AB411-2&lt;0,0,抽出データ!AB411-2)</f>
        <v>0</v>
      </c>
      <c r="O411" s="2">
        <f>IF(抽出データ!AC411-2&lt;0,0,抽出データ!AC411-2)</f>
        <v>2</v>
      </c>
      <c r="P411" s="2">
        <f>IF(抽出データ!AD411-2&lt;0,0,抽出データ!AD411-2)</f>
        <v>2</v>
      </c>
      <c r="Q411" s="2">
        <f>IF(抽出データ!AE411-2&lt;0,0,抽出データ!AE411-2)</f>
        <v>2</v>
      </c>
      <c r="R411" s="2">
        <f>IF(抽出データ!AF411-2&lt;0,0,抽出データ!AF411-2)</f>
        <v>1</v>
      </c>
      <c r="S411" s="2">
        <f>IF(抽出データ!AG411-2&lt;0,0,抽出データ!AG411-2)</f>
        <v>0</v>
      </c>
      <c r="T411" s="2">
        <f>IF(抽出データ!AH411-2&lt;0,0,抽出データ!AH411-2)</f>
        <v>2</v>
      </c>
      <c r="U411" s="2">
        <f>IF(抽出データ!AI411-2&lt;0,0,抽出データ!AI411-2)</f>
        <v>2</v>
      </c>
      <c r="V411" s="2">
        <f>IF(抽出データ!AJ411-2&lt;0,0,抽出データ!AJ411-2)</f>
        <v>2</v>
      </c>
      <c r="W411" s="2">
        <f>IF(抽出データ!AK411-2&lt;0,0,抽出データ!AK411-2)</f>
        <v>2</v>
      </c>
      <c r="X411" s="2">
        <f>IF(抽出データ!AL411-2&lt;0,0,抽出データ!AL411-2)</f>
        <v>2</v>
      </c>
      <c r="Y411" s="2">
        <f>IF(抽出データ!AM411-2&lt;0,0,抽出データ!AM411-2)</f>
        <v>2</v>
      </c>
      <c r="Z411" s="2">
        <f>IF(抽出データ!AN411-2&lt;0,0,抽出データ!AN411-2)</f>
        <v>2</v>
      </c>
      <c r="AA411" s="2">
        <f>IF(抽出データ!AO411-2&lt;0,0,抽出データ!AO411-2)</f>
        <v>2</v>
      </c>
      <c r="AB411" s="2">
        <f>IF(抽出データ!AP411-2&lt;0,0,抽出データ!AP411-2)</f>
        <v>2</v>
      </c>
      <c r="AC411" s="2">
        <f>IF(抽出データ!AQ411-2&lt;0,0,抽出データ!AQ411-2)</f>
        <v>2</v>
      </c>
      <c r="AD411" s="2">
        <f>IF(抽出データ!AR411-2&lt;=0,1,2)</f>
        <v>1</v>
      </c>
      <c r="AE411" s="2">
        <f>IF(抽出データ!AS411-2&lt;=0,1,2)</f>
        <v>1</v>
      </c>
      <c r="AF411" s="2">
        <f>IF(抽出データ!AT411-2&lt;=0,1,2)</f>
        <v>1</v>
      </c>
      <c r="AG411" s="2">
        <f>IF(抽出データ!AU411-2&lt;=0,1,2)</f>
        <v>2</v>
      </c>
      <c r="AH411" s="2">
        <f>IF(抽出データ!AV411-2&lt;=0,1,2)</f>
        <v>2</v>
      </c>
      <c r="AI411" s="2">
        <f>IF(抽出データ!AW411-2&lt;=0,1,2)</f>
        <v>1</v>
      </c>
      <c r="AJ411" s="2">
        <f>IF(抽出データ!AX411-2&lt;=0,1,2)</f>
        <v>1</v>
      </c>
      <c r="AK411" s="2">
        <f>IF(抽出データ!AY411-2&lt;=0,1,2)</f>
        <v>1</v>
      </c>
      <c r="AL411" s="2">
        <f>IF(抽出データ!AZ411-2&lt;0,0,抽出データ!AZ411-2)</f>
        <v>2</v>
      </c>
      <c r="AM411" s="2">
        <f>IF(抽出データ!BB411-2&lt;0,0,抽出データ!BB411-2)</f>
        <v>1</v>
      </c>
      <c r="AN411" s="2">
        <f>IF(抽出データ!BD411-2&lt;0,0,抽出データ!BD411-2)</f>
        <v>0</v>
      </c>
      <c r="AO411" s="2">
        <f>MIN(2,IF(抽出データ!BE411-2&lt;0,0,抽出データ!BE411-2))</f>
        <v>0</v>
      </c>
      <c r="AP411" s="2">
        <f>IF(抽出データ!BF411-2&lt;0,0,抽出データ!BF411-2)</f>
        <v>0</v>
      </c>
      <c r="AQ411" s="2">
        <f>IF(抽出データ!BG411-2&lt;0,0,抽出データ!BG411-2)</f>
        <v>1</v>
      </c>
      <c r="AR411" s="2">
        <f>IF(抽出データ!BH411-2&lt;0,0,抽出データ!BH411-2)</f>
        <v>0</v>
      </c>
      <c r="AS411" s="2">
        <f t="shared" si="109"/>
        <v>0</v>
      </c>
      <c r="AT411" s="2">
        <f>IF(抽出データ!DB411-2&lt;=0,1,2)</f>
        <v>2</v>
      </c>
      <c r="AU411" s="2">
        <f>IF(抽出データ!DD411-2&lt;0,0,抽出データ!DD411-2)</f>
        <v>0</v>
      </c>
      <c r="AV411" s="2">
        <f>IF(抽出データ!DE411-2&lt;0,0,抽出データ!DE411-2)</f>
        <v>0</v>
      </c>
      <c r="AW411" s="2">
        <f>IF(抽出データ!DF411-2&lt;0,0,IF(抽出データ!DF411&gt;3,2,1))</f>
        <v>1</v>
      </c>
      <c r="AX411" s="2">
        <f>IF(抽出データ!DG411-2&lt;=0,1,2)</f>
        <v>1</v>
      </c>
      <c r="AY411" s="8">
        <v>4</v>
      </c>
      <c r="AZ411" s="2">
        <v>3</v>
      </c>
      <c r="BA411" s="2">
        <v>2</v>
      </c>
      <c r="BB411" s="2">
        <v>1</v>
      </c>
      <c r="BC411" s="2">
        <v>0</v>
      </c>
      <c r="BD411" s="2">
        <v>0</v>
      </c>
      <c r="BE411" s="2">
        <v>0</v>
      </c>
      <c r="BF411" s="2">
        <v>0</v>
      </c>
      <c r="BG411" s="2">
        <v>0</v>
      </c>
      <c r="BH411" s="2">
        <v>0</v>
      </c>
      <c r="BI411" s="4" t="s">
        <v>445</v>
      </c>
      <c r="BJ411" s="2">
        <v>1</v>
      </c>
      <c r="BK411" s="2">
        <v>75</v>
      </c>
      <c r="BL411" s="2">
        <v>1</v>
      </c>
      <c r="BM411" s="2">
        <v>12000</v>
      </c>
      <c r="BO411" s="2">
        <v>4</v>
      </c>
      <c r="BP411" s="2">
        <v>4</v>
      </c>
      <c r="BQ411" s="2">
        <v>4</v>
      </c>
      <c r="BR411" s="2">
        <v>4</v>
      </c>
      <c r="BS411" s="2">
        <v>4</v>
      </c>
      <c r="BT411" s="2">
        <v>4</v>
      </c>
      <c r="BV411" s="2">
        <f t="shared" si="110"/>
        <v>55</v>
      </c>
      <c r="BW411" s="2">
        <f t="shared" si="111"/>
        <v>28</v>
      </c>
      <c r="BX411" s="2">
        <f t="shared" si="112"/>
        <v>10</v>
      </c>
      <c r="BY411" s="2">
        <f t="shared" si="113"/>
        <v>11</v>
      </c>
      <c r="BZ411" s="2">
        <f t="shared" si="114"/>
        <v>31</v>
      </c>
      <c r="CA411" s="2">
        <f t="shared" si="115"/>
        <v>16</v>
      </c>
      <c r="CB411" s="2">
        <f t="shared" si="116"/>
        <v>7</v>
      </c>
      <c r="CC411" s="2">
        <f t="shared" si="117"/>
        <v>17</v>
      </c>
      <c r="CD411" s="2">
        <f t="shared" si="118"/>
        <v>15</v>
      </c>
      <c r="CE411" s="2">
        <f t="shared" si="119"/>
        <v>16</v>
      </c>
      <c r="CF411" s="2">
        <f t="shared" si="120"/>
        <v>11</v>
      </c>
      <c r="CG411" s="2">
        <f t="shared" si="121"/>
        <v>22</v>
      </c>
      <c r="CH411" s="2">
        <f t="shared" si="125"/>
        <v>4</v>
      </c>
      <c r="CI411" s="2">
        <f t="shared" si="122"/>
        <v>7</v>
      </c>
      <c r="CJ411" s="2">
        <f t="shared" si="123"/>
        <v>24</v>
      </c>
      <c r="CK411" s="2">
        <f>55+IF(抽出データ!BJ411=1,60,0)+IF(抽出データ!BK411=1,25,0)+IF(抽出データ!BM411=1,5,0)+IF(抽出データ!BL411=1,5,0)+IF(抽出データ!BN411=1,5,0)</f>
        <v>55</v>
      </c>
      <c r="CL411" s="2">
        <f>(80+IF(抽出データ!BR411=1,12,0)+IF(SUM(抽出データ!BS411:BV411,抽出データ!CB411)&gt;1,22,IF(SUM(抽出データ!BS411:BV411,抽出データ!CB411)=1,11,0)))</f>
        <v>91</v>
      </c>
      <c r="CM411" s="2">
        <f>80+IF(抽出データ!CH411=1,40,0)+IF(抽出データ!CI411=1,20,0)+IF(抽出データ!CJ411=1,20,0)</f>
        <v>80</v>
      </c>
      <c r="CN411" s="2">
        <f>80+IF(抽出データ!CN411=1,10,0)+IF(抽出データ!CO411=1,5,0)+IF(抽出データ!CP411=1,10,0)+12</f>
        <v>92</v>
      </c>
      <c r="CO411" s="2">
        <f>IF(SUM(抽出データ!CT411:CW411)&gt;0,120,100)</f>
        <v>100</v>
      </c>
      <c r="CQ411" s="2">
        <f t="shared" si="124"/>
        <v>75.5</v>
      </c>
    </row>
    <row r="412" spans="1:95">
      <c r="A412" s="2">
        <v>2000</v>
      </c>
      <c r="B412" s="2">
        <v>500</v>
      </c>
      <c r="C412" s="2">
        <v>4</v>
      </c>
      <c r="D412" s="2">
        <f t="shared" si="108"/>
        <v>125</v>
      </c>
      <c r="E412" s="4" t="s">
        <v>91</v>
      </c>
      <c r="F412" s="2">
        <f>IF(抽出データ!S412-2&lt;0,0,抽出データ!S412-2)</f>
        <v>0</v>
      </c>
      <c r="G412" s="2">
        <f>IF(抽出データ!T412-2&lt;0,0,抽出データ!T412-2)</f>
        <v>2</v>
      </c>
      <c r="H412" s="2">
        <f>IF(抽出データ!U412-2&lt;0,0,抽出データ!U412-2)</f>
        <v>1</v>
      </c>
      <c r="I412" s="2">
        <f>IF(抽出データ!V412-2&lt;0,0,抽出データ!V412-2)</f>
        <v>1</v>
      </c>
      <c r="J412" s="2">
        <f>MIN(2,IF(抽出データ!W412-2&lt;0,0,抽出データ!W412-2))</f>
        <v>1</v>
      </c>
      <c r="K412" s="2">
        <f>IF(抽出データ!X412-2&lt;0,0,抽出データ!X412-2)</f>
        <v>0</v>
      </c>
      <c r="L412" s="2">
        <f>IF(抽出データ!Y412-2&lt;0,0,抽出データ!Y412-2)</f>
        <v>0</v>
      </c>
      <c r="M412" s="2">
        <f>IF(抽出データ!Z412-2&lt;0,0,抽出データ!Z412-2)</f>
        <v>0</v>
      </c>
      <c r="N412" s="2">
        <f>IF(抽出データ!AB412-2&lt;0,0,抽出データ!AB412-2)</f>
        <v>0</v>
      </c>
      <c r="O412" s="2">
        <f>IF(抽出データ!AC412-2&lt;0,0,抽出データ!AC412-2)</f>
        <v>0</v>
      </c>
      <c r="P412" s="2">
        <f>IF(抽出データ!AD412-2&lt;0,0,抽出データ!AD412-2)</f>
        <v>0</v>
      </c>
      <c r="Q412" s="2">
        <f>IF(抽出データ!AE412-2&lt;0,0,抽出データ!AE412-2)</f>
        <v>1</v>
      </c>
      <c r="R412" s="2">
        <f>IF(抽出データ!AF412-2&lt;0,0,抽出データ!AF412-2)</f>
        <v>1</v>
      </c>
      <c r="S412" s="2">
        <f>IF(抽出データ!AG412-2&lt;0,0,抽出データ!AG412-2)</f>
        <v>1</v>
      </c>
      <c r="T412" s="2">
        <f>IF(抽出データ!AH412-2&lt;0,0,抽出データ!AH412-2)</f>
        <v>0</v>
      </c>
      <c r="U412" s="2">
        <f>IF(抽出データ!AI412-2&lt;0,0,抽出データ!AI412-2)</f>
        <v>0</v>
      </c>
      <c r="V412" s="2">
        <f>IF(抽出データ!AJ412-2&lt;0,0,抽出データ!AJ412-2)</f>
        <v>1</v>
      </c>
      <c r="W412" s="2">
        <f>IF(抽出データ!AK412-2&lt;0,0,抽出データ!AK412-2)</f>
        <v>1</v>
      </c>
      <c r="X412" s="2">
        <f>IF(抽出データ!AL412-2&lt;0,0,抽出データ!AL412-2)</f>
        <v>2</v>
      </c>
      <c r="Y412" s="2">
        <f>IF(抽出データ!AM412-2&lt;0,0,抽出データ!AM412-2)</f>
        <v>0</v>
      </c>
      <c r="Z412" s="2">
        <f>IF(抽出データ!AN412-2&lt;0,0,抽出データ!AN412-2)</f>
        <v>1</v>
      </c>
      <c r="AA412" s="2">
        <f>IF(抽出データ!AO412-2&lt;0,0,抽出データ!AO412-2)</f>
        <v>2</v>
      </c>
      <c r="AB412" s="2">
        <f>IF(抽出データ!AP412-2&lt;0,0,抽出データ!AP412-2)</f>
        <v>1</v>
      </c>
      <c r="AC412" s="2">
        <f>IF(抽出データ!AQ412-2&lt;0,0,抽出データ!AQ412-2)</f>
        <v>1</v>
      </c>
      <c r="AD412" s="2">
        <f>IF(抽出データ!AR412-2&lt;=0,1,2)</f>
        <v>1</v>
      </c>
      <c r="AE412" s="2">
        <f>IF(抽出データ!AS412-2&lt;=0,1,2)</f>
        <v>2</v>
      </c>
      <c r="AF412" s="2">
        <f>IF(抽出データ!AT412-2&lt;=0,1,2)</f>
        <v>2</v>
      </c>
      <c r="AG412" s="2">
        <f>IF(抽出データ!AU412-2&lt;=0,1,2)</f>
        <v>2</v>
      </c>
      <c r="AH412" s="2">
        <f>IF(抽出データ!AV412-2&lt;=0,1,2)</f>
        <v>1</v>
      </c>
      <c r="AI412" s="2">
        <f>IF(抽出データ!AW412-2&lt;=0,1,2)</f>
        <v>1</v>
      </c>
      <c r="AJ412" s="2">
        <f>IF(抽出データ!AX412-2&lt;=0,1,2)</f>
        <v>2</v>
      </c>
      <c r="AK412" s="2">
        <f>IF(抽出データ!AY412-2&lt;=0,1,2)</f>
        <v>1</v>
      </c>
      <c r="AL412" s="2">
        <f>IF(抽出データ!AZ412-2&lt;0,0,抽出データ!AZ412-2)</f>
        <v>1</v>
      </c>
      <c r="AM412" s="2">
        <f>IF(抽出データ!BB412-2&lt;0,0,抽出データ!BB412-2)</f>
        <v>1</v>
      </c>
      <c r="AN412" s="2">
        <f>IF(抽出データ!BD412-2&lt;0,0,抽出データ!BD412-2)</f>
        <v>1</v>
      </c>
      <c r="AO412" s="2">
        <f>MIN(2,IF(抽出データ!BE412-2&lt;0,0,抽出データ!BE412-2))</f>
        <v>1</v>
      </c>
      <c r="AP412" s="2">
        <f>IF(抽出データ!BF412-2&lt;0,0,抽出データ!BF412-2)</f>
        <v>0</v>
      </c>
      <c r="AQ412" s="2">
        <f>IF(抽出データ!BG412-2&lt;0,0,抽出データ!BG412-2)</f>
        <v>1</v>
      </c>
      <c r="AR412" s="2">
        <f>IF(抽出データ!BH412-2&lt;0,0,抽出データ!BH412-2)</f>
        <v>1</v>
      </c>
      <c r="AS412" s="2">
        <f t="shared" si="109"/>
        <v>1</v>
      </c>
      <c r="AT412" s="2">
        <f>IF(抽出データ!DB412-2&lt;=0,1,2)</f>
        <v>1</v>
      </c>
      <c r="AU412" s="2">
        <f>IF(抽出データ!DD412-2&lt;0,0,抽出データ!DD412-2)</f>
        <v>1</v>
      </c>
      <c r="AV412" s="2">
        <f>IF(抽出データ!DE412-2&lt;0,0,抽出データ!DE412-2)</f>
        <v>1</v>
      </c>
      <c r="AW412" s="2">
        <f>IF(抽出データ!DF412-2&lt;0,0,IF(抽出データ!DF412&gt;3,2,1))</f>
        <v>1</v>
      </c>
      <c r="AX412" s="2">
        <f>IF(抽出データ!DG412-2&lt;=0,1,2)</f>
        <v>2</v>
      </c>
      <c r="AY412" s="8">
        <v>3</v>
      </c>
      <c r="AZ412" s="2">
        <v>2</v>
      </c>
      <c r="BA412" s="2">
        <v>3</v>
      </c>
      <c r="BI412" s="4" t="s">
        <v>445</v>
      </c>
      <c r="BJ412" s="2">
        <v>1</v>
      </c>
      <c r="BK412" s="2">
        <v>70</v>
      </c>
      <c r="BL412" s="2">
        <v>3</v>
      </c>
      <c r="BO412" s="2">
        <v>2</v>
      </c>
      <c r="BP412" s="2">
        <v>3</v>
      </c>
      <c r="BQ412" s="2">
        <v>4</v>
      </c>
      <c r="BR412" s="2">
        <v>1</v>
      </c>
      <c r="BS412" s="2">
        <v>6</v>
      </c>
      <c r="BT412" s="2">
        <v>2</v>
      </c>
      <c r="BV412" s="2">
        <f t="shared" si="110"/>
        <v>47</v>
      </c>
      <c r="BW412" s="2">
        <f t="shared" si="111"/>
        <v>14</v>
      </c>
      <c r="BX412" s="2">
        <f t="shared" si="112"/>
        <v>10</v>
      </c>
      <c r="BY412" s="2">
        <f t="shared" si="113"/>
        <v>15</v>
      </c>
      <c r="BZ412" s="2">
        <f t="shared" si="114"/>
        <v>26</v>
      </c>
      <c r="CA412" s="2">
        <f t="shared" si="115"/>
        <v>7</v>
      </c>
      <c r="CB412" s="2">
        <f t="shared" si="116"/>
        <v>9</v>
      </c>
      <c r="CC412" s="2">
        <f t="shared" si="117"/>
        <v>5</v>
      </c>
      <c r="CD412" s="2">
        <f t="shared" si="118"/>
        <v>18</v>
      </c>
      <c r="CE412" s="2">
        <f t="shared" si="119"/>
        <v>17</v>
      </c>
      <c r="CF412" s="2">
        <f t="shared" si="120"/>
        <v>10</v>
      </c>
      <c r="CG412" s="2">
        <f t="shared" si="121"/>
        <v>12</v>
      </c>
      <c r="CH412" s="2">
        <f t="shared" si="125"/>
        <v>6</v>
      </c>
      <c r="CI412" s="2">
        <f t="shared" si="122"/>
        <v>8</v>
      </c>
      <c r="CJ412" s="2">
        <f t="shared" si="123"/>
        <v>16.5</v>
      </c>
      <c r="CK412" s="2">
        <f>55+IF(抽出データ!BJ412=1,60,0)+IF(抽出データ!BK412=1,25,0)+IF(抽出データ!BM412=1,5,0)+IF(抽出データ!BL412=1,5,0)+IF(抽出データ!BN412=1,5,0)</f>
        <v>90</v>
      </c>
      <c r="CL412" s="2">
        <f>(80+IF(抽出データ!BR412=1,12,0)+IF(SUM(抽出データ!BS412:BV412,抽出データ!CB412)&gt;1,22,IF(SUM(抽出データ!BS412:BV412,抽出データ!CB412)=1,11,0)))</f>
        <v>114</v>
      </c>
      <c r="CM412" s="2">
        <f>80+IF(抽出データ!CH412=1,40,0)+IF(抽出データ!CI412=1,20,0)+IF(抽出データ!CJ412=1,20,0)</f>
        <v>140</v>
      </c>
      <c r="CN412" s="2">
        <f>80+IF(抽出データ!CN412=1,10,0)+IF(抽出データ!CO412=1,5,0)+IF(抽出データ!CP412=1,10,0)+12</f>
        <v>107</v>
      </c>
      <c r="CO412" s="2">
        <f>IF(SUM(抽出データ!CT412:CW412)&gt;0,120,100)</f>
        <v>120</v>
      </c>
      <c r="CQ412" s="2">
        <f t="shared" si="124"/>
        <v>107.89999999999999</v>
      </c>
    </row>
    <row r="413" spans="1:95">
      <c r="A413" s="2">
        <v>1990</v>
      </c>
      <c r="B413" s="2">
        <v>100</v>
      </c>
      <c r="C413" s="2">
        <v>5</v>
      </c>
      <c r="D413" s="2">
        <f t="shared" si="108"/>
        <v>20</v>
      </c>
      <c r="E413" s="4" t="s">
        <v>195</v>
      </c>
      <c r="F413" s="2">
        <f>IF(抽出データ!S413-2&lt;0,0,抽出データ!S413-2)</f>
        <v>0</v>
      </c>
      <c r="G413" s="2">
        <f>IF(抽出データ!T413-2&lt;0,0,抽出データ!T413-2)</f>
        <v>0</v>
      </c>
      <c r="H413" s="2">
        <f>IF(抽出データ!U413-2&lt;0,0,抽出データ!U413-2)</f>
        <v>0</v>
      </c>
      <c r="I413" s="2">
        <f>IF(抽出データ!V413-2&lt;0,0,抽出データ!V413-2)</f>
        <v>0</v>
      </c>
      <c r="J413" s="2">
        <f>MIN(2,IF(抽出データ!W413-2&lt;0,0,抽出データ!W413-2))</f>
        <v>0</v>
      </c>
      <c r="K413" s="2">
        <f>IF(抽出データ!X413-2&lt;0,0,抽出データ!X413-2)</f>
        <v>0</v>
      </c>
      <c r="L413" s="2">
        <f>IF(抽出データ!Y413-2&lt;0,0,抽出データ!Y413-2)</f>
        <v>0</v>
      </c>
      <c r="M413" s="2">
        <f>IF(抽出データ!Z413-2&lt;0,0,抽出データ!Z413-2)</f>
        <v>0</v>
      </c>
      <c r="N413" s="2">
        <f>IF(抽出データ!AB413-2&lt;0,0,抽出データ!AB413-2)</f>
        <v>0</v>
      </c>
      <c r="O413" s="2">
        <f>IF(抽出データ!AC413-2&lt;0,0,抽出データ!AC413-2)</f>
        <v>0</v>
      </c>
      <c r="P413" s="2">
        <f>IF(抽出データ!AD413-2&lt;0,0,抽出データ!AD413-2)</f>
        <v>0</v>
      </c>
      <c r="Q413" s="2">
        <f>IF(抽出データ!AE413-2&lt;0,0,抽出データ!AE413-2)</f>
        <v>1</v>
      </c>
      <c r="R413" s="2">
        <f>IF(抽出データ!AF413-2&lt;0,0,抽出データ!AF413-2)</f>
        <v>0</v>
      </c>
      <c r="S413" s="2">
        <f>IF(抽出データ!AG413-2&lt;0,0,抽出データ!AG413-2)</f>
        <v>0</v>
      </c>
      <c r="T413" s="2">
        <f>IF(抽出データ!AH413-2&lt;0,0,抽出データ!AH413-2)</f>
        <v>0</v>
      </c>
      <c r="U413" s="2">
        <f>IF(抽出データ!AI413-2&lt;0,0,抽出データ!AI413-2)</f>
        <v>0</v>
      </c>
      <c r="V413" s="2">
        <f>IF(抽出データ!AJ413-2&lt;0,0,抽出データ!AJ413-2)</f>
        <v>0</v>
      </c>
      <c r="W413" s="2">
        <f>IF(抽出データ!AK413-2&lt;0,0,抽出データ!AK413-2)</f>
        <v>1</v>
      </c>
      <c r="X413" s="2">
        <f>IF(抽出データ!AL413-2&lt;0,0,抽出データ!AL413-2)</f>
        <v>1</v>
      </c>
      <c r="Y413" s="2">
        <f>IF(抽出データ!AM413-2&lt;0,0,抽出データ!AM413-2)</f>
        <v>0</v>
      </c>
      <c r="Z413" s="2">
        <f>IF(抽出データ!AN413-2&lt;0,0,抽出データ!AN413-2)</f>
        <v>0</v>
      </c>
      <c r="AA413" s="2">
        <f>IF(抽出データ!AO413-2&lt;0,0,抽出データ!AO413-2)</f>
        <v>0</v>
      </c>
      <c r="AB413" s="2">
        <f>IF(抽出データ!AP413-2&lt;0,0,抽出データ!AP413-2)</f>
        <v>0</v>
      </c>
      <c r="AC413" s="2">
        <f>IF(抽出データ!AQ413-2&lt;0,0,抽出データ!AQ413-2)</f>
        <v>1</v>
      </c>
      <c r="AD413" s="2">
        <f>IF(抽出データ!AR413-2&lt;=0,1,2)</f>
        <v>1</v>
      </c>
      <c r="AE413" s="2">
        <f>IF(抽出データ!AS413-2&lt;=0,1,2)</f>
        <v>1</v>
      </c>
      <c r="AF413" s="2">
        <f>IF(抽出データ!AT413-2&lt;=0,1,2)</f>
        <v>1</v>
      </c>
      <c r="AG413" s="2">
        <f>IF(抽出データ!AU413-2&lt;=0,1,2)</f>
        <v>1</v>
      </c>
      <c r="AH413" s="2">
        <f>IF(抽出データ!AV413-2&lt;=0,1,2)</f>
        <v>2</v>
      </c>
      <c r="AI413" s="2">
        <f>IF(抽出データ!AW413-2&lt;=0,1,2)</f>
        <v>2</v>
      </c>
      <c r="AJ413" s="2">
        <f>IF(抽出データ!AX413-2&lt;=0,1,2)</f>
        <v>1</v>
      </c>
      <c r="AK413" s="2">
        <f>IF(抽出データ!AY413-2&lt;=0,1,2)</f>
        <v>1</v>
      </c>
      <c r="AL413" s="2">
        <f>IF(抽出データ!AZ413-2&lt;0,0,抽出データ!AZ413-2)</f>
        <v>0</v>
      </c>
      <c r="AM413" s="2">
        <f>IF(抽出データ!BB413-2&lt;0,0,抽出データ!BB413-2)</f>
        <v>0</v>
      </c>
      <c r="AN413" s="2">
        <f>IF(抽出データ!BD413-2&lt;0,0,抽出データ!BD413-2)</f>
        <v>0</v>
      </c>
      <c r="AO413" s="2">
        <f>MIN(2,IF(抽出データ!BE413-2&lt;0,0,抽出データ!BE413-2))</f>
        <v>0</v>
      </c>
      <c r="AP413" s="2">
        <f>IF(抽出データ!BF413-2&lt;0,0,抽出データ!BF413-2)</f>
        <v>1</v>
      </c>
      <c r="AQ413" s="2">
        <f>IF(抽出データ!BG413-2&lt;0,0,抽出データ!BG413-2)</f>
        <v>0</v>
      </c>
      <c r="AR413" s="2">
        <f>IF(抽出データ!BH413-2&lt;0,0,抽出データ!BH413-2)</f>
        <v>0</v>
      </c>
      <c r="AS413" s="2">
        <f t="shared" si="109"/>
        <v>0</v>
      </c>
      <c r="AT413" s="2">
        <f>IF(抽出データ!DB413-2&lt;=0,1,2)</f>
        <v>1</v>
      </c>
      <c r="AU413" s="2">
        <f>IF(抽出データ!DD413-2&lt;0,0,抽出データ!DD413-2)</f>
        <v>0</v>
      </c>
      <c r="AV413" s="2">
        <f>IF(抽出データ!DE413-2&lt;0,0,抽出データ!DE413-2)</f>
        <v>0</v>
      </c>
      <c r="AW413" s="2">
        <f>IF(抽出データ!DF413-2&lt;0,0,IF(抽出データ!DF413&gt;3,2,1))</f>
        <v>1</v>
      </c>
      <c r="AX413" s="2">
        <f>IF(抽出データ!DG413-2&lt;=0,1,2)</f>
        <v>1</v>
      </c>
      <c r="AY413" s="8">
        <v>4</v>
      </c>
      <c r="AZ413" s="2">
        <v>3</v>
      </c>
      <c r="BA413" s="2">
        <v>3</v>
      </c>
      <c r="BI413" s="4" t="s">
        <v>445</v>
      </c>
      <c r="BJ413" s="2">
        <v>1</v>
      </c>
      <c r="BK413" s="2">
        <v>60</v>
      </c>
      <c r="BL413" s="2">
        <v>3</v>
      </c>
      <c r="BO413" s="2">
        <v>4</v>
      </c>
      <c r="BP413" s="2">
        <v>4</v>
      </c>
      <c r="BQ413" s="2">
        <v>4</v>
      </c>
      <c r="BR413" s="2">
        <v>4</v>
      </c>
      <c r="BS413" s="2">
        <v>4</v>
      </c>
      <c r="BT413" s="2">
        <v>4</v>
      </c>
      <c r="BV413" s="2">
        <f t="shared" si="110"/>
        <v>18</v>
      </c>
      <c r="BW413" s="2">
        <f t="shared" si="111"/>
        <v>5</v>
      </c>
      <c r="BX413" s="2">
        <f t="shared" si="112"/>
        <v>6</v>
      </c>
      <c r="BY413" s="2">
        <f t="shared" si="113"/>
        <v>7</v>
      </c>
      <c r="BZ413" s="2">
        <f t="shared" si="114"/>
        <v>11</v>
      </c>
      <c r="CA413" s="2">
        <f t="shared" si="115"/>
        <v>3</v>
      </c>
      <c r="CB413" s="2">
        <f t="shared" si="116"/>
        <v>3</v>
      </c>
      <c r="CC413" s="2">
        <f t="shared" si="117"/>
        <v>2</v>
      </c>
      <c r="CD413" s="2">
        <f t="shared" si="118"/>
        <v>9</v>
      </c>
      <c r="CE413" s="2">
        <f t="shared" si="119"/>
        <v>8</v>
      </c>
      <c r="CF413" s="2">
        <f t="shared" si="120"/>
        <v>7</v>
      </c>
      <c r="CG413" s="2">
        <f t="shared" si="121"/>
        <v>4</v>
      </c>
      <c r="CH413" s="2">
        <f t="shared" si="125"/>
        <v>3</v>
      </c>
      <c r="CI413" s="2">
        <f t="shared" si="122"/>
        <v>4</v>
      </c>
      <c r="CJ413" s="2">
        <f t="shared" si="123"/>
        <v>1</v>
      </c>
      <c r="CK413" s="2">
        <f>55+IF(抽出データ!BJ413=1,60,0)+IF(抽出データ!BK413=1,25,0)+IF(抽出データ!BM413=1,5,0)+IF(抽出データ!BL413=1,5,0)+IF(抽出データ!BN413=1,5,0)</f>
        <v>55</v>
      </c>
      <c r="CL413" s="2">
        <f>(80+IF(抽出データ!BR413=1,12,0)+IF(SUM(抽出データ!BS413:BV413,抽出データ!CB413)&gt;1,22,IF(SUM(抽出データ!BS413:BV413,抽出データ!CB413)=1,11,0)))</f>
        <v>80</v>
      </c>
      <c r="CM413" s="2">
        <f>80+IF(抽出データ!CH413=1,40,0)+IF(抽出データ!CI413=1,20,0)+IF(抽出データ!CJ413=1,20,0)</f>
        <v>80</v>
      </c>
      <c r="CN413" s="2">
        <f>80+IF(抽出データ!CN413=1,10,0)+IF(抽出データ!CO413=1,5,0)+IF(抽出データ!CP413=1,10,0)+12</f>
        <v>92</v>
      </c>
      <c r="CO413" s="2">
        <f>IF(SUM(抽出データ!CT413:CW413)&gt;0,120,100)</f>
        <v>100</v>
      </c>
      <c r="CQ413" s="2">
        <f t="shared" si="124"/>
        <v>72.2</v>
      </c>
    </row>
    <row r="414" spans="1:95">
      <c r="A414" s="2">
        <v>1970</v>
      </c>
      <c r="B414" s="2">
        <v>500</v>
      </c>
      <c r="C414" s="2">
        <v>5</v>
      </c>
      <c r="D414" s="2">
        <f t="shared" si="108"/>
        <v>100</v>
      </c>
      <c r="E414" s="4" t="s">
        <v>233</v>
      </c>
      <c r="F414" s="2">
        <f>IF(抽出データ!S414-2&lt;0,0,抽出データ!S414-2)</f>
        <v>0</v>
      </c>
      <c r="G414" s="2">
        <f>IF(抽出データ!T414-2&lt;0,0,抽出データ!T414-2)</f>
        <v>0</v>
      </c>
      <c r="H414" s="2">
        <f>IF(抽出データ!U414-2&lt;0,0,抽出データ!U414-2)</f>
        <v>0</v>
      </c>
      <c r="I414" s="2">
        <f>IF(抽出データ!V414-2&lt;0,0,抽出データ!V414-2)</f>
        <v>0</v>
      </c>
      <c r="J414" s="2">
        <f>MIN(2,IF(抽出データ!W414-2&lt;0,0,抽出データ!W414-2))</f>
        <v>0</v>
      </c>
      <c r="K414" s="2">
        <f>IF(抽出データ!X414-2&lt;0,0,抽出データ!X414-2)</f>
        <v>0</v>
      </c>
      <c r="L414" s="2">
        <f>IF(抽出データ!Y414-2&lt;0,0,抽出データ!Y414-2)</f>
        <v>0</v>
      </c>
      <c r="M414" s="2">
        <f>IF(抽出データ!Z414-2&lt;0,0,抽出データ!Z414-2)</f>
        <v>0</v>
      </c>
      <c r="N414" s="2">
        <f>IF(抽出データ!AB414-2&lt;0,0,抽出データ!AB414-2)</f>
        <v>1</v>
      </c>
      <c r="O414" s="2">
        <f>IF(抽出データ!AC414-2&lt;0,0,抽出データ!AC414-2)</f>
        <v>1</v>
      </c>
      <c r="P414" s="2">
        <f>IF(抽出データ!AD414-2&lt;0,0,抽出データ!AD414-2)</f>
        <v>1</v>
      </c>
      <c r="Q414" s="2">
        <f>IF(抽出データ!AE414-2&lt;0,0,抽出データ!AE414-2)</f>
        <v>1</v>
      </c>
      <c r="R414" s="2">
        <f>IF(抽出データ!AF414-2&lt;0,0,抽出データ!AF414-2)</f>
        <v>0</v>
      </c>
      <c r="S414" s="2">
        <f>IF(抽出データ!AG414-2&lt;0,0,抽出データ!AG414-2)</f>
        <v>1</v>
      </c>
      <c r="T414" s="2">
        <f>IF(抽出データ!AH414-2&lt;0,0,抽出データ!AH414-2)</f>
        <v>0</v>
      </c>
      <c r="U414" s="2">
        <f>IF(抽出データ!AI414-2&lt;0,0,抽出データ!AI414-2)</f>
        <v>0</v>
      </c>
      <c r="V414" s="2">
        <f>IF(抽出データ!AJ414-2&lt;0,0,抽出データ!AJ414-2)</f>
        <v>0</v>
      </c>
      <c r="W414" s="2">
        <f>IF(抽出データ!AK414-2&lt;0,0,抽出データ!AK414-2)</f>
        <v>0</v>
      </c>
      <c r="X414" s="2">
        <f>IF(抽出データ!AL414-2&lt;0,0,抽出データ!AL414-2)</f>
        <v>2</v>
      </c>
      <c r="Y414" s="2">
        <f>IF(抽出データ!AM414-2&lt;0,0,抽出データ!AM414-2)</f>
        <v>1</v>
      </c>
      <c r="Z414" s="2">
        <f>IF(抽出データ!AN414-2&lt;0,0,抽出データ!AN414-2)</f>
        <v>0</v>
      </c>
      <c r="AA414" s="2">
        <f>IF(抽出データ!AO414-2&lt;0,0,抽出データ!AO414-2)</f>
        <v>0</v>
      </c>
      <c r="AB414" s="2">
        <f>IF(抽出データ!AP414-2&lt;0,0,抽出データ!AP414-2)</f>
        <v>1</v>
      </c>
      <c r="AC414" s="2">
        <f>IF(抽出データ!AQ414-2&lt;0,0,抽出データ!AQ414-2)</f>
        <v>0</v>
      </c>
      <c r="AD414" s="2">
        <f>IF(抽出データ!AR414-2&lt;=0,1,2)</f>
        <v>1</v>
      </c>
      <c r="AE414" s="2">
        <f>IF(抽出データ!AS414-2&lt;=0,1,2)</f>
        <v>1</v>
      </c>
      <c r="AF414" s="2">
        <f>IF(抽出データ!AT414-2&lt;=0,1,2)</f>
        <v>1</v>
      </c>
      <c r="AG414" s="2">
        <f>IF(抽出データ!AU414-2&lt;=0,1,2)</f>
        <v>1</v>
      </c>
      <c r="AH414" s="2">
        <f>IF(抽出データ!AV414-2&lt;=0,1,2)</f>
        <v>1</v>
      </c>
      <c r="AI414" s="2">
        <f>IF(抽出データ!AW414-2&lt;=0,1,2)</f>
        <v>1</v>
      </c>
      <c r="AJ414" s="2">
        <f>IF(抽出データ!AX414-2&lt;=0,1,2)</f>
        <v>1</v>
      </c>
      <c r="AK414" s="2">
        <f>IF(抽出データ!AY414-2&lt;=0,1,2)</f>
        <v>1</v>
      </c>
      <c r="AL414" s="2">
        <f>IF(抽出データ!AZ414-2&lt;0,0,抽出データ!AZ414-2)</f>
        <v>0</v>
      </c>
      <c r="AM414" s="2">
        <f>IF(抽出データ!BB414-2&lt;0,0,抽出データ!BB414-2)</f>
        <v>0</v>
      </c>
      <c r="AN414" s="2">
        <f>IF(抽出データ!BD414-2&lt;0,0,抽出データ!BD414-2)</f>
        <v>0</v>
      </c>
      <c r="AO414" s="2">
        <f>MIN(2,IF(抽出データ!BE414-2&lt;0,0,抽出データ!BE414-2))</f>
        <v>0</v>
      </c>
      <c r="AP414" s="2">
        <f>IF(抽出データ!BF414-2&lt;0,0,抽出データ!BF414-2)</f>
        <v>0</v>
      </c>
      <c r="AQ414" s="2">
        <f>IF(抽出データ!BG414-2&lt;0,0,抽出データ!BG414-2)</f>
        <v>0</v>
      </c>
      <c r="AR414" s="2">
        <f>IF(抽出データ!BH414-2&lt;0,0,抽出データ!BH414-2)</f>
        <v>0</v>
      </c>
      <c r="AS414" s="2">
        <f t="shared" si="109"/>
        <v>0</v>
      </c>
      <c r="AT414" s="2">
        <f>IF(抽出データ!DB414-2&lt;=0,1,2)</f>
        <v>1</v>
      </c>
      <c r="AU414" s="2">
        <f>IF(抽出データ!DD414-2&lt;0,0,抽出データ!DD414-2)</f>
        <v>0</v>
      </c>
      <c r="AV414" s="2">
        <f>IF(抽出データ!DE414-2&lt;0,0,抽出データ!DE414-2)</f>
        <v>1</v>
      </c>
      <c r="AW414" s="2">
        <f>IF(抽出データ!DF414-2&lt;0,0,IF(抽出データ!DF414&gt;3,2,1))</f>
        <v>1</v>
      </c>
      <c r="AX414" s="2">
        <f>IF(抽出データ!DG414-2&lt;=0,1,2)</f>
        <v>1</v>
      </c>
      <c r="AY414" s="8">
        <v>1</v>
      </c>
      <c r="AZ414" s="2">
        <v>2</v>
      </c>
      <c r="BA414" s="2">
        <v>2</v>
      </c>
      <c r="BB414" s="2">
        <v>0</v>
      </c>
      <c r="BC414" s="2">
        <v>1</v>
      </c>
      <c r="BD414" s="2">
        <v>0</v>
      </c>
      <c r="BE414" s="2">
        <v>1</v>
      </c>
      <c r="BF414" s="2">
        <v>0</v>
      </c>
      <c r="BG414" s="2">
        <v>0</v>
      </c>
      <c r="BH414" s="2">
        <v>0</v>
      </c>
      <c r="BI414" s="4" t="s">
        <v>445</v>
      </c>
      <c r="BJ414" s="2">
        <v>2</v>
      </c>
      <c r="BL414" s="2">
        <v>3</v>
      </c>
      <c r="BO414" s="2">
        <v>4</v>
      </c>
      <c r="BP414" s="2">
        <v>4</v>
      </c>
      <c r="BQ414" s="2">
        <v>4</v>
      </c>
      <c r="BR414" s="2">
        <v>4</v>
      </c>
      <c r="BS414" s="2">
        <v>4</v>
      </c>
      <c r="BT414" s="2">
        <v>4</v>
      </c>
      <c r="BV414" s="2">
        <f t="shared" si="110"/>
        <v>21</v>
      </c>
      <c r="BW414" s="2">
        <f t="shared" si="111"/>
        <v>9</v>
      </c>
      <c r="BX414" s="2">
        <f t="shared" si="112"/>
        <v>5</v>
      </c>
      <c r="BY414" s="2">
        <f t="shared" si="113"/>
        <v>7</v>
      </c>
      <c r="BZ414" s="2">
        <f t="shared" si="114"/>
        <v>14</v>
      </c>
      <c r="CA414" s="2">
        <f t="shared" si="115"/>
        <v>3</v>
      </c>
      <c r="CB414" s="2">
        <f t="shared" si="116"/>
        <v>5</v>
      </c>
      <c r="CC414" s="2">
        <f t="shared" si="117"/>
        <v>7</v>
      </c>
      <c r="CD414" s="2">
        <f t="shared" si="118"/>
        <v>8</v>
      </c>
      <c r="CE414" s="2">
        <f t="shared" si="119"/>
        <v>7</v>
      </c>
      <c r="CF414" s="2">
        <f t="shared" si="120"/>
        <v>5</v>
      </c>
      <c r="CG414" s="2">
        <f t="shared" si="121"/>
        <v>9</v>
      </c>
      <c r="CH414" s="2">
        <f t="shared" si="125"/>
        <v>4</v>
      </c>
      <c r="CI414" s="2">
        <f t="shared" si="122"/>
        <v>2</v>
      </c>
      <c r="CJ414" s="2">
        <f t="shared" si="123"/>
        <v>4</v>
      </c>
      <c r="CK414" s="2">
        <f>55+IF(抽出データ!BJ414=1,60,0)+IF(抽出データ!BK414=1,25,0)+IF(抽出データ!BM414=1,5,0)+IF(抽出データ!BL414=1,5,0)+IF(抽出データ!BN414=1,5,0)</f>
        <v>55</v>
      </c>
      <c r="CL414" s="2">
        <f>(80+IF(抽出データ!BR414=1,12,0)+IF(SUM(抽出データ!BS414:BV414,抽出データ!CB414)&gt;1,22,IF(SUM(抽出データ!BS414:BV414,抽出データ!CB414)=1,11,0)))</f>
        <v>80</v>
      </c>
      <c r="CM414" s="2">
        <f>80+IF(抽出データ!CH414=1,40,0)+IF(抽出データ!CI414=1,20,0)+IF(抽出データ!CJ414=1,20,0)</f>
        <v>80</v>
      </c>
      <c r="CN414" s="2">
        <f>80+IF(抽出データ!CN414=1,10,0)+IF(抽出データ!CO414=1,5,0)+IF(抽出データ!CP414=1,10,0)+12</f>
        <v>92</v>
      </c>
      <c r="CO414" s="2">
        <f>IF(SUM(抽出データ!CT414:CW414)&gt;0,120,100)</f>
        <v>100</v>
      </c>
      <c r="CQ414" s="2">
        <f t="shared" si="124"/>
        <v>72.2</v>
      </c>
    </row>
    <row r="415" spans="1:95">
      <c r="A415" s="2">
        <v>2002</v>
      </c>
      <c r="B415" s="2">
        <v>300</v>
      </c>
      <c r="C415" s="2">
        <v>3</v>
      </c>
      <c r="D415" s="2">
        <f t="shared" si="108"/>
        <v>100</v>
      </c>
      <c r="E415" s="4" t="s">
        <v>330</v>
      </c>
      <c r="F415" s="2">
        <f>IF(抽出データ!S415-2&lt;0,0,抽出データ!S415-2)</f>
        <v>0</v>
      </c>
      <c r="G415" s="2">
        <f>IF(抽出データ!T415-2&lt;0,0,抽出データ!T415-2)</f>
        <v>0</v>
      </c>
      <c r="H415" s="2">
        <f>IF(抽出データ!U415-2&lt;0,0,抽出データ!U415-2)</f>
        <v>1</v>
      </c>
      <c r="I415" s="2">
        <f>IF(抽出データ!V415-2&lt;0,0,抽出データ!V415-2)</f>
        <v>0</v>
      </c>
      <c r="J415" s="2">
        <f>MIN(2,IF(抽出データ!W415-2&lt;0,0,抽出データ!W415-2))</f>
        <v>1</v>
      </c>
      <c r="K415" s="2">
        <f>IF(抽出データ!X415-2&lt;0,0,抽出データ!X415-2)</f>
        <v>1</v>
      </c>
      <c r="L415" s="2">
        <f>IF(抽出データ!Y415-2&lt;0,0,抽出データ!Y415-2)</f>
        <v>0</v>
      </c>
      <c r="M415" s="2">
        <f>IF(抽出データ!Z415-2&lt;0,0,抽出データ!Z415-2)</f>
        <v>0</v>
      </c>
      <c r="N415" s="2">
        <f>IF(抽出データ!AB415-2&lt;0,0,抽出データ!AB415-2)</f>
        <v>0</v>
      </c>
      <c r="O415" s="2">
        <f>IF(抽出データ!AC415-2&lt;0,0,抽出データ!AC415-2)</f>
        <v>0</v>
      </c>
      <c r="P415" s="2">
        <f>IF(抽出データ!AD415-2&lt;0,0,抽出データ!AD415-2)</f>
        <v>0</v>
      </c>
      <c r="Q415" s="2">
        <f>IF(抽出データ!AE415-2&lt;0,0,抽出データ!AE415-2)</f>
        <v>2</v>
      </c>
      <c r="R415" s="2">
        <f>IF(抽出データ!AF415-2&lt;0,0,抽出データ!AF415-2)</f>
        <v>0</v>
      </c>
      <c r="S415" s="2">
        <f>IF(抽出データ!AG415-2&lt;0,0,抽出データ!AG415-2)</f>
        <v>2</v>
      </c>
      <c r="T415" s="2">
        <f>IF(抽出データ!AH415-2&lt;0,0,抽出データ!AH415-2)</f>
        <v>2</v>
      </c>
      <c r="U415" s="2">
        <f>IF(抽出データ!AI415-2&lt;0,0,抽出データ!AI415-2)</f>
        <v>1</v>
      </c>
      <c r="V415" s="2">
        <f>IF(抽出データ!AJ415-2&lt;0,0,抽出データ!AJ415-2)</f>
        <v>1</v>
      </c>
      <c r="W415" s="2">
        <f>IF(抽出データ!AK415-2&lt;0,0,抽出データ!AK415-2)</f>
        <v>1</v>
      </c>
      <c r="X415" s="2">
        <f>IF(抽出データ!AL415-2&lt;0,0,抽出データ!AL415-2)</f>
        <v>2</v>
      </c>
      <c r="Y415" s="2">
        <f>IF(抽出データ!AM415-2&lt;0,0,抽出データ!AM415-2)</f>
        <v>0</v>
      </c>
      <c r="Z415" s="2">
        <f>IF(抽出データ!AN415-2&lt;0,0,抽出データ!AN415-2)</f>
        <v>1</v>
      </c>
      <c r="AA415" s="2">
        <f>IF(抽出データ!AO415-2&lt;0,0,抽出データ!AO415-2)</f>
        <v>0</v>
      </c>
      <c r="AB415" s="2">
        <f>IF(抽出データ!AP415-2&lt;0,0,抽出データ!AP415-2)</f>
        <v>2</v>
      </c>
      <c r="AC415" s="2">
        <f>IF(抽出データ!AQ415-2&lt;0,0,抽出データ!AQ415-2)</f>
        <v>2</v>
      </c>
      <c r="AD415" s="2">
        <f>IF(抽出データ!AR415-2&lt;=0,1,2)</f>
        <v>2</v>
      </c>
      <c r="AE415" s="2">
        <f>IF(抽出データ!AS415-2&lt;=0,1,2)</f>
        <v>2</v>
      </c>
      <c r="AF415" s="2">
        <f>IF(抽出データ!AT415-2&lt;=0,1,2)</f>
        <v>2</v>
      </c>
      <c r="AG415" s="2">
        <f>IF(抽出データ!AU415-2&lt;=0,1,2)</f>
        <v>2</v>
      </c>
      <c r="AH415" s="2">
        <f>IF(抽出データ!AV415-2&lt;=0,1,2)</f>
        <v>2</v>
      </c>
      <c r="AI415" s="2">
        <f>IF(抽出データ!AW415-2&lt;=0,1,2)</f>
        <v>2</v>
      </c>
      <c r="AJ415" s="2">
        <f>IF(抽出データ!AX415-2&lt;=0,1,2)</f>
        <v>2</v>
      </c>
      <c r="AK415" s="2">
        <f>IF(抽出データ!AY415-2&lt;=0,1,2)</f>
        <v>2</v>
      </c>
      <c r="AL415" s="2">
        <f>IF(抽出データ!AZ415-2&lt;0,0,抽出データ!AZ415-2)</f>
        <v>1</v>
      </c>
      <c r="AM415" s="2">
        <f>IF(抽出データ!BB415-2&lt;0,0,抽出データ!BB415-2)</f>
        <v>2</v>
      </c>
      <c r="AN415" s="2">
        <f>IF(抽出データ!BD415-2&lt;0,0,抽出データ!BD415-2)</f>
        <v>0</v>
      </c>
      <c r="AO415" s="2">
        <f>MIN(2,IF(抽出データ!BE415-2&lt;0,0,抽出データ!BE415-2))</f>
        <v>2</v>
      </c>
      <c r="AP415" s="2">
        <f>IF(抽出データ!BF415-2&lt;0,0,抽出データ!BF415-2)</f>
        <v>1</v>
      </c>
      <c r="AQ415" s="2">
        <f>IF(抽出データ!BG415-2&lt;0,0,抽出データ!BG415-2)</f>
        <v>1</v>
      </c>
      <c r="AR415" s="2">
        <f>IF(抽出データ!BH415-2&lt;0,0,抽出データ!BH415-2)</f>
        <v>1</v>
      </c>
      <c r="AS415" s="2">
        <f t="shared" si="109"/>
        <v>0</v>
      </c>
      <c r="AT415" s="2">
        <f>IF(抽出データ!DB415-2&lt;=0,1,2)</f>
        <v>1</v>
      </c>
      <c r="AU415" s="2">
        <f>IF(抽出データ!DD415-2&lt;0,0,抽出データ!DD415-2)</f>
        <v>1</v>
      </c>
      <c r="AV415" s="2">
        <f>IF(抽出データ!DE415-2&lt;0,0,抽出データ!DE415-2)</f>
        <v>1</v>
      </c>
      <c r="AW415" s="2">
        <f>IF(抽出データ!DF415-2&lt;0,0,IF(抽出データ!DF415&gt;3,2,1))</f>
        <v>2</v>
      </c>
      <c r="AX415" s="2">
        <f>IF(抽出データ!DG415-2&lt;=0,1,2)</f>
        <v>2</v>
      </c>
      <c r="AY415" s="8">
        <v>3</v>
      </c>
      <c r="AZ415" s="2">
        <v>3</v>
      </c>
      <c r="BA415" s="2">
        <v>3</v>
      </c>
      <c r="BI415" s="4" t="s">
        <v>445</v>
      </c>
      <c r="BJ415" s="2">
        <v>2</v>
      </c>
      <c r="BL415" s="2">
        <v>3</v>
      </c>
      <c r="BO415" s="2">
        <v>3</v>
      </c>
      <c r="BP415" s="2">
        <v>5</v>
      </c>
      <c r="BQ415" s="2">
        <v>4</v>
      </c>
      <c r="BR415" s="2">
        <v>4</v>
      </c>
      <c r="BS415" s="2">
        <v>3</v>
      </c>
      <c r="BT415" s="2">
        <v>5</v>
      </c>
      <c r="BV415" s="2">
        <f t="shared" si="110"/>
        <v>52.5</v>
      </c>
      <c r="BW415" s="2">
        <f t="shared" si="111"/>
        <v>17</v>
      </c>
      <c r="BX415" s="2">
        <f t="shared" si="112"/>
        <v>12</v>
      </c>
      <c r="BY415" s="2">
        <f t="shared" si="113"/>
        <v>19</v>
      </c>
      <c r="BZ415" s="2">
        <f t="shared" si="114"/>
        <v>28</v>
      </c>
      <c r="CA415" s="2">
        <f t="shared" si="115"/>
        <v>13</v>
      </c>
      <c r="CB415" s="2">
        <f t="shared" si="116"/>
        <v>11</v>
      </c>
      <c r="CC415" s="2">
        <f t="shared" si="117"/>
        <v>8</v>
      </c>
      <c r="CD415" s="2">
        <f t="shared" si="118"/>
        <v>19</v>
      </c>
      <c r="CE415" s="2">
        <f t="shared" si="119"/>
        <v>17</v>
      </c>
      <c r="CF415" s="2">
        <f t="shared" si="120"/>
        <v>13</v>
      </c>
      <c r="CG415" s="2">
        <f t="shared" si="121"/>
        <v>16</v>
      </c>
      <c r="CH415" s="2">
        <f t="shared" si="125"/>
        <v>6</v>
      </c>
      <c r="CI415" s="2">
        <f t="shared" si="122"/>
        <v>12</v>
      </c>
      <c r="CJ415" s="2">
        <f t="shared" si="123"/>
        <v>17.5</v>
      </c>
      <c r="CK415" s="2">
        <f>55+IF(抽出データ!BJ415=1,60,0)+IF(抽出データ!BK415=1,25,0)+IF(抽出データ!BM415=1,5,0)+IF(抽出データ!BL415=1,5,0)+IF(抽出データ!BN415=1,5,0)</f>
        <v>60</v>
      </c>
      <c r="CL415" s="2">
        <f>(80+IF(抽出データ!BR415=1,12,0)+IF(SUM(抽出データ!BS415:BV415,抽出データ!CB415)&gt;1,22,IF(SUM(抽出データ!BS415:BV415,抽出データ!CB415)=1,11,0)))</f>
        <v>91</v>
      </c>
      <c r="CM415" s="2">
        <f>80+IF(抽出データ!CH415=1,40,0)+IF(抽出データ!CI415=1,20,0)+IF(抽出データ!CJ415=1,20,0)</f>
        <v>100</v>
      </c>
      <c r="CN415" s="2">
        <f>80+IF(抽出データ!CN415=1,10,0)+IF(抽出データ!CO415=1,5,0)+IF(抽出データ!CP415=1,10,0)+12</f>
        <v>97</v>
      </c>
      <c r="CO415" s="2">
        <f>IF(SUM(抽出データ!CT415:CW415)&gt;0,120,100)</f>
        <v>120</v>
      </c>
      <c r="CQ415" s="2">
        <f t="shared" si="124"/>
        <v>82</v>
      </c>
    </row>
    <row r="416" spans="1:95">
      <c r="A416" s="2">
        <v>1997</v>
      </c>
      <c r="B416" s="2">
        <v>150</v>
      </c>
      <c r="C416" s="2">
        <v>1</v>
      </c>
      <c r="D416" s="2">
        <f t="shared" si="108"/>
        <v>150</v>
      </c>
      <c r="E416" s="4" t="s">
        <v>331</v>
      </c>
      <c r="F416" s="2">
        <f>IF(抽出データ!S416-2&lt;0,0,抽出データ!S416-2)</f>
        <v>0</v>
      </c>
      <c r="G416" s="2">
        <f>IF(抽出データ!T416-2&lt;0,0,抽出データ!T416-2)</f>
        <v>2</v>
      </c>
      <c r="H416" s="2">
        <f>IF(抽出データ!U416-2&lt;0,0,抽出データ!U416-2)</f>
        <v>2</v>
      </c>
      <c r="I416" s="2">
        <f>IF(抽出データ!V416-2&lt;0,0,抽出データ!V416-2)</f>
        <v>2</v>
      </c>
      <c r="J416" s="2">
        <f>MIN(2,IF(抽出データ!W416-2&lt;0,0,抽出データ!W416-2))</f>
        <v>0</v>
      </c>
      <c r="K416" s="2">
        <f>IF(抽出データ!X416-2&lt;0,0,抽出データ!X416-2)</f>
        <v>0</v>
      </c>
      <c r="L416" s="2">
        <f>IF(抽出データ!Y416-2&lt;0,0,抽出データ!Y416-2)</f>
        <v>0</v>
      </c>
      <c r="M416" s="2">
        <f>IF(抽出データ!Z416-2&lt;0,0,抽出データ!Z416-2)</f>
        <v>0</v>
      </c>
      <c r="N416" s="2">
        <f>IF(抽出データ!AB416-2&lt;0,0,抽出データ!AB416-2)</f>
        <v>2</v>
      </c>
      <c r="O416" s="2">
        <f>IF(抽出データ!AC416-2&lt;0,0,抽出データ!AC416-2)</f>
        <v>2</v>
      </c>
      <c r="P416" s="2">
        <f>IF(抽出データ!AD416-2&lt;0,0,抽出データ!AD416-2)</f>
        <v>2</v>
      </c>
      <c r="Q416" s="2">
        <f>IF(抽出データ!AE416-2&lt;0,0,抽出データ!AE416-2)</f>
        <v>2</v>
      </c>
      <c r="R416" s="2">
        <f>IF(抽出データ!AF416-2&lt;0,0,抽出データ!AF416-2)</f>
        <v>1</v>
      </c>
      <c r="S416" s="2">
        <f>IF(抽出データ!AG416-2&lt;0,0,抽出データ!AG416-2)</f>
        <v>1</v>
      </c>
      <c r="T416" s="2">
        <f>IF(抽出データ!AH416-2&lt;0,0,抽出データ!AH416-2)</f>
        <v>2</v>
      </c>
      <c r="U416" s="2">
        <f>IF(抽出データ!AI416-2&lt;0,0,抽出データ!AI416-2)</f>
        <v>2</v>
      </c>
      <c r="V416" s="2">
        <f>IF(抽出データ!AJ416-2&lt;0,0,抽出データ!AJ416-2)</f>
        <v>0</v>
      </c>
      <c r="W416" s="2">
        <f>IF(抽出データ!AK416-2&lt;0,0,抽出データ!AK416-2)</f>
        <v>2</v>
      </c>
      <c r="X416" s="2">
        <f>IF(抽出データ!AL416-2&lt;0,0,抽出データ!AL416-2)</f>
        <v>2</v>
      </c>
      <c r="Y416" s="2">
        <f>IF(抽出データ!AM416-2&lt;0,0,抽出データ!AM416-2)</f>
        <v>2</v>
      </c>
      <c r="Z416" s="2">
        <f>IF(抽出データ!AN416-2&lt;0,0,抽出データ!AN416-2)</f>
        <v>0</v>
      </c>
      <c r="AA416" s="2">
        <f>IF(抽出データ!AO416-2&lt;0,0,抽出データ!AO416-2)</f>
        <v>2</v>
      </c>
      <c r="AB416" s="2">
        <f>IF(抽出データ!AP416-2&lt;0,0,抽出データ!AP416-2)</f>
        <v>2</v>
      </c>
      <c r="AC416" s="2">
        <f>IF(抽出データ!AQ416-2&lt;0,0,抽出データ!AQ416-2)</f>
        <v>2</v>
      </c>
      <c r="AD416" s="2">
        <f>IF(抽出データ!AR416-2&lt;=0,1,2)</f>
        <v>1</v>
      </c>
      <c r="AE416" s="2">
        <f>IF(抽出データ!AS416-2&lt;=0,1,2)</f>
        <v>1</v>
      </c>
      <c r="AF416" s="2">
        <f>IF(抽出データ!AT416-2&lt;=0,1,2)</f>
        <v>1</v>
      </c>
      <c r="AG416" s="2">
        <f>IF(抽出データ!AU416-2&lt;=0,1,2)</f>
        <v>1</v>
      </c>
      <c r="AH416" s="2">
        <f>IF(抽出データ!AV416-2&lt;=0,1,2)</f>
        <v>1</v>
      </c>
      <c r="AI416" s="2">
        <f>IF(抽出データ!AW416-2&lt;=0,1,2)</f>
        <v>2</v>
      </c>
      <c r="AJ416" s="2">
        <f>IF(抽出データ!AX416-2&lt;=0,1,2)</f>
        <v>1</v>
      </c>
      <c r="AK416" s="2">
        <f>IF(抽出データ!AY416-2&lt;=0,1,2)</f>
        <v>1</v>
      </c>
      <c r="AL416" s="2">
        <f>IF(抽出データ!AZ416-2&lt;0,0,抽出データ!AZ416-2)</f>
        <v>0</v>
      </c>
      <c r="AM416" s="2">
        <f>IF(抽出データ!BB416-2&lt;0,0,抽出データ!BB416-2)</f>
        <v>0</v>
      </c>
      <c r="AN416" s="2">
        <f>IF(抽出データ!BD416-2&lt;0,0,抽出データ!BD416-2)</f>
        <v>0</v>
      </c>
      <c r="AO416" s="2">
        <f>MIN(2,IF(抽出データ!BE416-2&lt;0,0,抽出データ!BE416-2))</f>
        <v>0</v>
      </c>
      <c r="AP416" s="2">
        <f>IF(抽出データ!BF416-2&lt;0,0,抽出データ!BF416-2)</f>
        <v>0</v>
      </c>
      <c r="AQ416" s="2">
        <f>IF(抽出データ!BG416-2&lt;0,0,抽出データ!BG416-2)</f>
        <v>1</v>
      </c>
      <c r="AR416" s="2">
        <f>IF(抽出データ!BH416-2&lt;0,0,抽出データ!BH416-2)</f>
        <v>0</v>
      </c>
      <c r="AS416" s="2">
        <f t="shared" si="109"/>
        <v>0</v>
      </c>
      <c r="AT416" s="2">
        <f>IF(抽出データ!DB416-2&lt;=0,1,2)</f>
        <v>1</v>
      </c>
      <c r="AU416" s="2">
        <f>IF(抽出データ!DD416-2&lt;0,0,抽出データ!DD416-2)</f>
        <v>1</v>
      </c>
      <c r="AV416" s="2">
        <f>IF(抽出データ!DE416-2&lt;0,0,抽出データ!DE416-2)</f>
        <v>1</v>
      </c>
      <c r="AW416" s="2">
        <f>IF(抽出データ!DF416-2&lt;0,0,IF(抽出データ!DF416&gt;3,2,1))</f>
        <v>1</v>
      </c>
      <c r="AX416" s="2">
        <f>IF(抽出データ!DG416-2&lt;=0,1,2)</f>
        <v>1</v>
      </c>
      <c r="AY416" s="8">
        <v>1</v>
      </c>
      <c r="AZ416" s="2">
        <v>1</v>
      </c>
      <c r="BA416" s="2">
        <v>3</v>
      </c>
      <c r="BI416" s="4" t="s">
        <v>445</v>
      </c>
      <c r="BJ416" s="2">
        <v>1</v>
      </c>
      <c r="BK416" s="2">
        <v>100</v>
      </c>
      <c r="BL416" s="2">
        <v>1</v>
      </c>
      <c r="BM416" s="2">
        <v>8000</v>
      </c>
      <c r="BO416" s="2">
        <v>3</v>
      </c>
      <c r="BP416" s="2">
        <v>3</v>
      </c>
      <c r="BQ416" s="2">
        <v>3</v>
      </c>
      <c r="BR416" s="2">
        <v>3</v>
      </c>
      <c r="BS416" s="2">
        <v>3</v>
      </c>
      <c r="BT416" s="2">
        <v>2</v>
      </c>
      <c r="BV416" s="2">
        <f t="shared" si="110"/>
        <v>47</v>
      </c>
      <c r="BW416" s="2">
        <f t="shared" si="111"/>
        <v>27</v>
      </c>
      <c r="BX416" s="2">
        <f t="shared" si="112"/>
        <v>11</v>
      </c>
      <c r="BY416" s="2">
        <f t="shared" si="113"/>
        <v>8</v>
      </c>
      <c r="BZ416" s="2">
        <f t="shared" si="114"/>
        <v>29</v>
      </c>
      <c r="CA416" s="2">
        <f t="shared" si="115"/>
        <v>14</v>
      </c>
      <c r="CB416" s="2">
        <f t="shared" si="116"/>
        <v>7</v>
      </c>
      <c r="CC416" s="2">
        <f t="shared" si="117"/>
        <v>17</v>
      </c>
      <c r="CD416" s="2">
        <f t="shared" si="118"/>
        <v>17</v>
      </c>
      <c r="CE416" s="2">
        <f t="shared" si="119"/>
        <v>19</v>
      </c>
      <c r="CF416" s="2">
        <f t="shared" si="120"/>
        <v>13</v>
      </c>
      <c r="CG416" s="2">
        <f t="shared" si="121"/>
        <v>21</v>
      </c>
      <c r="CH416" s="2">
        <f t="shared" si="125"/>
        <v>4</v>
      </c>
      <c r="CI416" s="2">
        <f t="shared" si="122"/>
        <v>4</v>
      </c>
      <c r="CJ416" s="2">
        <f t="shared" si="123"/>
        <v>17</v>
      </c>
      <c r="CK416" s="2">
        <f>55+IF(抽出データ!BJ416=1,60,0)+IF(抽出データ!BK416=1,25,0)+IF(抽出データ!BM416=1,5,0)+IF(抽出データ!BL416=1,5,0)+IF(抽出データ!BN416=1,5,0)</f>
        <v>55</v>
      </c>
      <c r="CL416" s="2">
        <f>(80+IF(抽出データ!BR416=1,12,0)+IF(SUM(抽出データ!BS416:BV416,抽出データ!CB416)&gt;1,22,IF(SUM(抽出データ!BS416:BV416,抽出データ!CB416)=1,11,0)))</f>
        <v>80</v>
      </c>
      <c r="CM416" s="2">
        <f>80+IF(抽出データ!CH416=1,40,0)+IF(抽出データ!CI416=1,20,0)+IF(抽出データ!CJ416=1,20,0)</f>
        <v>80</v>
      </c>
      <c r="CN416" s="2">
        <f>80+IF(抽出データ!CN416=1,10,0)+IF(抽出データ!CO416=1,5,0)+IF(抽出データ!CP416=1,10,0)+12</f>
        <v>92</v>
      </c>
      <c r="CO416" s="2">
        <f>IF(SUM(抽出データ!CT416:CW416)&gt;0,120,100)</f>
        <v>100</v>
      </c>
      <c r="CQ416" s="2">
        <f t="shared" si="124"/>
        <v>72.2</v>
      </c>
    </row>
    <row r="417" spans="1:95">
      <c r="A417" s="2">
        <v>2004</v>
      </c>
      <c r="B417" s="2">
        <v>200</v>
      </c>
      <c r="C417" s="2">
        <v>1</v>
      </c>
      <c r="D417" s="2">
        <f t="shared" si="108"/>
        <v>200</v>
      </c>
      <c r="E417" s="4" t="s">
        <v>332</v>
      </c>
      <c r="F417" s="2">
        <f>IF(抽出データ!S417-2&lt;0,0,抽出データ!S417-2)</f>
        <v>0</v>
      </c>
      <c r="G417" s="2">
        <f>IF(抽出データ!T417-2&lt;0,0,抽出データ!T417-2)</f>
        <v>2</v>
      </c>
      <c r="H417" s="2">
        <f>IF(抽出データ!U417-2&lt;0,0,抽出データ!U417-2)</f>
        <v>1</v>
      </c>
      <c r="I417" s="2">
        <f>IF(抽出データ!V417-2&lt;0,0,抽出データ!V417-2)</f>
        <v>0</v>
      </c>
      <c r="J417" s="2">
        <f>MIN(2,IF(抽出データ!W417-2&lt;0,0,抽出データ!W417-2))</f>
        <v>2</v>
      </c>
      <c r="K417" s="2">
        <f>IF(抽出データ!X417-2&lt;0,0,抽出データ!X417-2)</f>
        <v>2</v>
      </c>
      <c r="L417" s="2">
        <f>IF(抽出データ!Y417-2&lt;0,0,抽出データ!Y417-2)</f>
        <v>0</v>
      </c>
      <c r="M417" s="2">
        <f>IF(抽出データ!Z417-2&lt;0,0,抽出データ!Z417-2)</f>
        <v>0</v>
      </c>
      <c r="N417" s="2">
        <f>IF(抽出データ!AB417-2&lt;0,0,抽出データ!AB417-2)</f>
        <v>2</v>
      </c>
      <c r="O417" s="2">
        <f>IF(抽出データ!AC417-2&lt;0,0,抽出データ!AC417-2)</f>
        <v>2</v>
      </c>
      <c r="P417" s="2">
        <f>IF(抽出データ!AD417-2&lt;0,0,抽出データ!AD417-2)</f>
        <v>2</v>
      </c>
      <c r="Q417" s="2">
        <f>IF(抽出データ!AE417-2&lt;0,0,抽出データ!AE417-2)</f>
        <v>2</v>
      </c>
      <c r="R417" s="2">
        <f>IF(抽出データ!AF417-2&lt;0,0,抽出データ!AF417-2)</f>
        <v>2</v>
      </c>
      <c r="S417" s="2">
        <f>IF(抽出データ!AG417-2&lt;0,0,抽出データ!AG417-2)</f>
        <v>2</v>
      </c>
      <c r="T417" s="2">
        <f>IF(抽出データ!AH417-2&lt;0,0,抽出データ!AH417-2)</f>
        <v>2</v>
      </c>
      <c r="U417" s="2">
        <f>IF(抽出データ!AI417-2&lt;0,0,抽出データ!AI417-2)</f>
        <v>2</v>
      </c>
      <c r="V417" s="2">
        <f>IF(抽出データ!AJ417-2&lt;0,0,抽出データ!AJ417-2)</f>
        <v>2</v>
      </c>
      <c r="W417" s="2">
        <f>IF(抽出データ!AK417-2&lt;0,0,抽出データ!AK417-2)</f>
        <v>2</v>
      </c>
      <c r="X417" s="2">
        <f>IF(抽出データ!AL417-2&lt;0,0,抽出データ!AL417-2)</f>
        <v>2</v>
      </c>
      <c r="Y417" s="2">
        <f>IF(抽出データ!AM417-2&lt;0,0,抽出データ!AM417-2)</f>
        <v>2</v>
      </c>
      <c r="Z417" s="2">
        <f>IF(抽出データ!AN417-2&lt;0,0,抽出データ!AN417-2)</f>
        <v>1</v>
      </c>
      <c r="AA417" s="2">
        <f>IF(抽出データ!AO417-2&lt;0,0,抽出データ!AO417-2)</f>
        <v>2</v>
      </c>
      <c r="AB417" s="2">
        <f>IF(抽出データ!AP417-2&lt;0,0,抽出データ!AP417-2)</f>
        <v>2</v>
      </c>
      <c r="AC417" s="2">
        <f>IF(抽出データ!AQ417-2&lt;0,0,抽出データ!AQ417-2)</f>
        <v>2</v>
      </c>
      <c r="AD417" s="2">
        <f>IF(抽出データ!AR417-2&lt;=0,1,2)</f>
        <v>1</v>
      </c>
      <c r="AE417" s="2">
        <f>IF(抽出データ!AS417-2&lt;=0,1,2)</f>
        <v>2</v>
      </c>
      <c r="AF417" s="2">
        <f>IF(抽出データ!AT417-2&lt;=0,1,2)</f>
        <v>2</v>
      </c>
      <c r="AG417" s="2">
        <f>IF(抽出データ!AU417-2&lt;=0,1,2)</f>
        <v>2</v>
      </c>
      <c r="AH417" s="2">
        <f>IF(抽出データ!AV417-2&lt;=0,1,2)</f>
        <v>2</v>
      </c>
      <c r="AI417" s="2">
        <f>IF(抽出データ!AW417-2&lt;=0,1,2)</f>
        <v>2</v>
      </c>
      <c r="AJ417" s="2">
        <f>IF(抽出データ!AX417-2&lt;=0,1,2)</f>
        <v>2</v>
      </c>
      <c r="AK417" s="2">
        <f>IF(抽出データ!AY417-2&lt;=0,1,2)</f>
        <v>2</v>
      </c>
      <c r="AL417" s="2">
        <f>IF(抽出データ!AZ417-2&lt;0,0,抽出データ!AZ417-2)</f>
        <v>2</v>
      </c>
      <c r="AM417" s="2">
        <f>IF(抽出データ!BB417-2&lt;0,0,抽出データ!BB417-2)</f>
        <v>2</v>
      </c>
      <c r="AN417" s="2">
        <f>IF(抽出データ!BD417-2&lt;0,0,抽出データ!BD417-2)</f>
        <v>2</v>
      </c>
      <c r="AO417" s="2">
        <f>MIN(2,IF(抽出データ!BE417-2&lt;0,0,抽出データ!BE417-2))</f>
        <v>0</v>
      </c>
      <c r="AP417" s="2">
        <f>IF(抽出データ!BF417-2&lt;0,0,抽出データ!BF417-2)</f>
        <v>2</v>
      </c>
      <c r="AQ417" s="2">
        <f>IF(抽出データ!BG417-2&lt;0,0,抽出データ!BG417-2)</f>
        <v>2</v>
      </c>
      <c r="AR417" s="2">
        <f>IF(抽出データ!BH417-2&lt;0,0,抽出データ!BH417-2)</f>
        <v>1</v>
      </c>
      <c r="AS417" s="2">
        <f t="shared" si="109"/>
        <v>0</v>
      </c>
      <c r="AT417" s="2">
        <f>IF(抽出データ!DB417-2&lt;=0,1,2)</f>
        <v>1</v>
      </c>
      <c r="AU417" s="2">
        <f>IF(抽出データ!DD417-2&lt;0,0,抽出データ!DD417-2)</f>
        <v>2</v>
      </c>
      <c r="AV417" s="2">
        <f>IF(抽出データ!DE417-2&lt;0,0,抽出データ!DE417-2)</f>
        <v>0</v>
      </c>
      <c r="AW417" s="2">
        <f>IF(抽出データ!DF417-2&lt;0,0,IF(抽出データ!DF417&gt;3,2,1))</f>
        <v>2</v>
      </c>
      <c r="AX417" s="2">
        <f>IF(抽出データ!DG417-2&lt;=0,1,2)</f>
        <v>2</v>
      </c>
      <c r="AY417" s="8">
        <v>5</v>
      </c>
      <c r="AZ417" s="2">
        <v>4</v>
      </c>
      <c r="BA417" s="2">
        <v>4</v>
      </c>
      <c r="BI417" s="4" t="s">
        <v>445</v>
      </c>
      <c r="BJ417" s="2">
        <v>2</v>
      </c>
      <c r="BL417" s="2">
        <v>3</v>
      </c>
      <c r="BO417" s="2">
        <v>1</v>
      </c>
      <c r="BP417" s="2">
        <v>2</v>
      </c>
      <c r="BQ417" s="2">
        <v>2</v>
      </c>
      <c r="BR417" s="2">
        <v>2</v>
      </c>
      <c r="BS417" s="2">
        <v>2</v>
      </c>
      <c r="BT417" s="2">
        <v>4</v>
      </c>
      <c r="BV417" s="2">
        <f t="shared" si="110"/>
        <v>76</v>
      </c>
      <c r="BW417" s="2">
        <f t="shared" si="111"/>
        <v>34</v>
      </c>
      <c r="BX417" s="2">
        <f t="shared" si="112"/>
        <v>13</v>
      </c>
      <c r="BY417" s="2">
        <f t="shared" si="113"/>
        <v>21</v>
      </c>
      <c r="BZ417" s="2">
        <f t="shared" si="114"/>
        <v>40</v>
      </c>
      <c r="CA417" s="2">
        <f t="shared" si="115"/>
        <v>19</v>
      </c>
      <c r="CB417" s="2">
        <f t="shared" si="116"/>
        <v>13</v>
      </c>
      <c r="CC417" s="2">
        <f t="shared" si="117"/>
        <v>19</v>
      </c>
      <c r="CD417" s="2">
        <f t="shared" si="118"/>
        <v>24</v>
      </c>
      <c r="CE417" s="2">
        <f t="shared" si="119"/>
        <v>21</v>
      </c>
      <c r="CF417" s="2">
        <f t="shared" si="120"/>
        <v>14</v>
      </c>
      <c r="CG417" s="2">
        <f t="shared" si="121"/>
        <v>27</v>
      </c>
      <c r="CH417" s="2">
        <f t="shared" si="125"/>
        <v>5</v>
      </c>
      <c r="CI417" s="2">
        <f t="shared" si="122"/>
        <v>14</v>
      </c>
      <c r="CJ417" s="2">
        <f t="shared" si="123"/>
        <v>29</v>
      </c>
      <c r="CK417" s="2">
        <f>55+IF(抽出データ!BJ417=1,60,0)+IF(抽出データ!BK417=1,25,0)+IF(抽出データ!BM417=1,5,0)+IF(抽出データ!BL417=1,5,0)+IF(抽出データ!BN417=1,5,0)</f>
        <v>60</v>
      </c>
      <c r="CL417" s="2">
        <f>(80+IF(抽出データ!BR417=1,12,0)+IF(SUM(抽出データ!BS417:BV417,抽出データ!CB417)&gt;1,22,IF(SUM(抽出データ!BS417:BV417,抽出データ!CB417)=1,11,0)))</f>
        <v>92</v>
      </c>
      <c r="CM417" s="2">
        <f>80+IF(抽出データ!CH417=1,40,0)+IF(抽出データ!CI417=1,20,0)+IF(抽出データ!CJ417=1,20,0)</f>
        <v>120</v>
      </c>
      <c r="CN417" s="2">
        <f>80+IF(抽出データ!CN417=1,10,0)+IF(抽出データ!CO417=1,5,0)+IF(抽出データ!CP417=1,10,0)+12</f>
        <v>92</v>
      </c>
      <c r="CO417" s="2">
        <f>IF(SUM(抽出データ!CT417:CW417)&gt;0,120,100)</f>
        <v>100</v>
      </c>
      <c r="CQ417" s="2">
        <f t="shared" si="124"/>
        <v>83.8</v>
      </c>
    </row>
    <row r="418" spans="1:95">
      <c r="A418" s="2">
        <v>2014</v>
      </c>
      <c r="B418" s="2">
        <v>500</v>
      </c>
      <c r="C418" s="2">
        <v>5</v>
      </c>
      <c r="D418" s="2">
        <f t="shared" si="108"/>
        <v>100</v>
      </c>
      <c r="E418" s="4" t="s">
        <v>333</v>
      </c>
      <c r="F418" s="2">
        <f>IF(抽出データ!S418-2&lt;0,0,抽出データ!S418-2)</f>
        <v>0</v>
      </c>
      <c r="G418" s="2">
        <f>IF(抽出データ!T418-2&lt;0,0,抽出データ!T418-2)</f>
        <v>0</v>
      </c>
      <c r="H418" s="2">
        <f>IF(抽出データ!U418-2&lt;0,0,抽出データ!U418-2)</f>
        <v>1</v>
      </c>
      <c r="I418" s="2">
        <f>IF(抽出データ!V418-2&lt;0,0,抽出データ!V418-2)</f>
        <v>1</v>
      </c>
      <c r="J418" s="2">
        <f>MIN(2,IF(抽出データ!W418-2&lt;0,0,抽出データ!W418-2))</f>
        <v>1</v>
      </c>
      <c r="K418" s="2">
        <f>IF(抽出データ!X418-2&lt;0,0,抽出データ!X418-2)</f>
        <v>0</v>
      </c>
      <c r="L418" s="2">
        <f>IF(抽出データ!Y418-2&lt;0,0,抽出データ!Y418-2)</f>
        <v>0</v>
      </c>
      <c r="M418" s="2">
        <f>IF(抽出データ!Z418-2&lt;0,0,抽出データ!Z418-2)</f>
        <v>0</v>
      </c>
      <c r="N418" s="2">
        <f>IF(抽出データ!AB418-2&lt;0,0,抽出データ!AB418-2)</f>
        <v>1</v>
      </c>
      <c r="O418" s="2">
        <f>IF(抽出データ!AC418-2&lt;0,0,抽出データ!AC418-2)</f>
        <v>0</v>
      </c>
      <c r="P418" s="2">
        <f>IF(抽出データ!AD418-2&lt;0,0,抽出データ!AD418-2)</f>
        <v>0</v>
      </c>
      <c r="Q418" s="2">
        <f>IF(抽出データ!AE418-2&lt;0,0,抽出データ!AE418-2)</f>
        <v>0</v>
      </c>
      <c r="R418" s="2">
        <f>IF(抽出データ!AF418-2&lt;0,0,抽出データ!AF418-2)</f>
        <v>1</v>
      </c>
      <c r="S418" s="2">
        <f>IF(抽出データ!AG418-2&lt;0,0,抽出データ!AG418-2)</f>
        <v>0</v>
      </c>
      <c r="T418" s="2">
        <f>IF(抽出データ!AH418-2&lt;0,0,抽出データ!AH418-2)</f>
        <v>1</v>
      </c>
      <c r="U418" s="2">
        <f>IF(抽出データ!AI418-2&lt;0,0,抽出データ!AI418-2)</f>
        <v>0</v>
      </c>
      <c r="V418" s="2">
        <f>IF(抽出データ!AJ418-2&lt;0,0,抽出データ!AJ418-2)</f>
        <v>1</v>
      </c>
      <c r="W418" s="2">
        <f>IF(抽出データ!AK418-2&lt;0,0,抽出データ!AK418-2)</f>
        <v>0</v>
      </c>
      <c r="X418" s="2">
        <f>IF(抽出データ!AL418-2&lt;0,0,抽出データ!AL418-2)</f>
        <v>0</v>
      </c>
      <c r="Y418" s="2">
        <f>IF(抽出データ!AM418-2&lt;0,0,抽出データ!AM418-2)</f>
        <v>0</v>
      </c>
      <c r="Z418" s="2">
        <f>IF(抽出データ!AN418-2&lt;0,0,抽出データ!AN418-2)</f>
        <v>0</v>
      </c>
      <c r="AA418" s="2">
        <f>IF(抽出データ!AO418-2&lt;0,0,抽出データ!AO418-2)</f>
        <v>1</v>
      </c>
      <c r="AB418" s="2">
        <f>IF(抽出データ!AP418-2&lt;0,0,抽出データ!AP418-2)</f>
        <v>0</v>
      </c>
      <c r="AC418" s="2">
        <f>IF(抽出データ!AQ418-2&lt;0,0,抽出データ!AQ418-2)</f>
        <v>0</v>
      </c>
      <c r="AD418" s="2">
        <f>IF(抽出データ!AR418-2&lt;=0,1,2)</f>
        <v>2</v>
      </c>
      <c r="AE418" s="2">
        <f>IF(抽出データ!AS418-2&lt;=0,1,2)</f>
        <v>1</v>
      </c>
      <c r="AF418" s="2">
        <f>IF(抽出データ!AT418-2&lt;=0,1,2)</f>
        <v>1</v>
      </c>
      <c r="AG418" s="2">
        <f>IF(抽出データ!AU418-2&lt;=0,1,2)</f>
        <v>1</v>
      </c>
      <c r="AH418" s="2">
        <f>IF(抽出データ!AV418-2&lt;=0,1,2)</f>
        <v>1</v>
      </c>
      <c r="AI418" s="2">
        <f>IF(抽出データ!AW418-2&lt;=0,1,2)</f>
        <v>1</v>
      </c>
      <c r="AJ418" s="2">
        <f>IF(抽出データ!AX418-2&lt;=0,1,2)</f>
        <v>2</v>
      </c>
      <c r="AK418" s="2">
        <f>IF(抽出データ!AY418-2&lt;=0,1,2)</f>
        <v>1</v>
      </c>
      <c r="AL418" s="2">
        <f>IF(抽出データ!AZ418-2&lt;0,0,抽出データ!AZ418-2)</f>
        <v>0</v>
      </c>
      <c r="AM418" s="2">
        <f>IF(抽出データ!BB418-2&lt;0,0,抽出データ!BB418-2)</f>
        <v>1</v>
      </c>
      <c r="AN418" s="2">
        <f>IF(抽出データ!BD418-2&lt;0,0,抽出データ!BD418-2)</f>
        <v>1</v>
      </c>
      <c r="AO418" s="2">
        <f>MIN(2,IF(抽出データ!BE418-2&lt;0,0,抽出データ!BE418-2))</f>
        <v>2</v>
      </c>
      <c r="AP418" s="2">
        <f>IF(抽出データ!BF418-2&lt;0,0,抽出データ!BF418-2)</f>
        <v>1</v>
      </c>
      <c r="AQ418" s="2">
        <f>IF(抽出データ!BG418-2&lt;0,0,抽出データ!BG418-2)</f>
        <v>1</v>
      </c>
      <c r="AR418" s="2">
        <f>IF(抽出データ!BH418-2&lt;0,0,抽出データ!BH418-2)</f>
        <v>1</v>
      </c>
      <c r="AS418" s="2">
        <f t="shared" si="109"/>
        <v>0</v>
      </c>
      <c r="AT418" s="2">
        <f>IF(抽出データ!DB418-2&lt;=0,1,2)</f>
        <v>1</v>
      </c>
      <c r="AU418" s="2">
        <f>IF(抽出データ!DD418-2&lt;0,0,抽出データ!DD418-2)</f>
        <v>1</v>
      </c>
      <c r="AV418" s="2">
        <f>IF(抽出データ!DE418-2&lt;0,0,抽出データ!DE418-2)</f>
        <v>1</v>
      </c>
      <c r="AW418" s="2">
        <f>IF(抽出データ!DF418-2&lt;0,0,IF(抽出データ!DF418&gt;3,2,1))</f>
        <v>2</v>
      </c>
      <c r="AX418" s="2">
        <f>IF(抽出データ!DG418-2&lt;=0,1,2)</f>
        <v>2</v>
      </c>
      <c r="AY418" s="8">
        <v>2</v>
      </c>
      <c r="AZ418" s="2">
        <v>2</v>
      </c>
      <c r="BA418" s="2">
        <v>3</v>
      </c>
      <c r="BI418" s="4" t="s">
        <v>445</v>
      </c>
      <c r="BJ418" s="2">
        <v>1</v>
      </c>
      <c r="BK418" s="2">
        <v>80</v>
      </c>
      <c r="BL418" s="2">
        <v>3</v>
      </c>
      <c r="BO418" s="2">
        <v>3</v>
      </c>
      <c r="BP418" s="2">
        <v>3</v>
      </c>
      <c r="BQ418" s="2">
        <v>2</v>
      </c>
      <c r="BR418" s="2">
        <v>3</v>
      </c>
      <c r="BS418" s="2">
        <v>3</v>
      </c>
      <c r="BT418" s="2">
        <v>3</v>
      </c>
      <c r="BV418" s="2">
        <f t="shared" si="110"/>
        <v>32</v>
      </c>
      <c r="BW418" s="2">
        <f t="shared" si="111"/>
        <v>8</v>
      </c>
      <c r="BX418" s="2">
        <f t="shared" si="112"/>
        <v>6</v>
      </c>
      <c r="BY418" s="2">
        <f t="shared" si="113"/>
        <v>16</v>
      </c>
      <c r="BZ418" s="2">
        <f t="shared" si="114"/>
        <v>14</v>
      </c>
      <c r="CA418" s="2">
        <f t="shared" si="115"/>
        <v>6</v>
      </c>
      <c r="CB418" s="2">
        <f t="shared" si="116"/>
        <v>9</v>
      </c>
      <c r="CC418" s="2">
        <f t="shared" si="117"/>
        <v>3</v>
      </c>
      <c r="CD418" s="2">
        <f t="shared" si="118"/>
        <v>13</v>
      </c>
      <c r="CE418" s="2">
        <f t="shared" si="119"/>
        <v>8</v>
      </c>
      <c r="CF418" s="2">
        <f t="shared" si="120"/>
        <v>6</v>
      </c>
      <c r="CG418" s="2">
        <f t="shared" si="121"/>
        <v>6</v>
      </c>
      <c r="CH418" s="2">
        <f t="shared" si="125"/>
        <v>6</v>
      </c>
      <c r="CI418" s="2">
        <f t="shared" si="122"/>
        <v>9</v>
      </c>
      <c r="CJ418" s="2">
        <f t="shared" si="123"/>
        <v>8</v>
      </c>
      <c r="CK418" s="2">
        <f>55+IF(抽出データ!BJ418=1,60,0)+IF(抽出データ!BK418=1,25,0)+IF(抽出データ!BM418=1,5,0)+IF(抽出データ!BL418=1,5,0)+IF(抽出データ!BN418=1,5,0)</f>
        <v>80</v>
      </c>
      <c r="CL418" s="2">
        <f>(80+IF(抽出データ!BR418=1,12,0)+IF(SUM(抽出データ!BS418:BV418,抽出データ!CB418)&gt;1,22,IF(SUM(抽出データ!BS418:BV418,抽出データ!CB418)=1,11,0)))</f>
        <v>102</v>
      </c>
      <c r="CM418" s="2">
        <f>80+IF(抽出データ!CH418=1,40,0)+IF(抽出データ!CI418=1,20,0)+IF(抽出データ!CJ418=1,20,0)</f>
        <v>100</v>
      </c>
      <c r="CN418" s="2">
        <f>80+IF(抽出データ!CN418=1,10,0)+IF(抽出データ!CO418=1,5,0)+IF(抽出データ!CP418=1,10,0)+12</f>
        <v>97</v>
      </c>
      <c r="CO418" s="2">
        <f>IF(SUM(抽出データ!CT418:CW418)&gt;0,120,100)</f>
        <v>120</v>
      </c>
      <c r="CQ418" s="2">
        <f t="shared" si="124"/>
        <v>93.3</v>
      </c>
    </row>
    <row r="419" spans="1:95">
      <c r="A419" s="2">
        <v>1990</v>
      </c>
      <c r="B419" s="2">
        <v>3000</v>
      </c>
      <c r="C419" s="2">
        <v>5</v>
      </c>
      <c r="D419" s="2">
        <f t="shared" si="108"/>
        <v>600</v>
      </c>
      <c r="E419" s="4" t="s">
        <v>334</v>
      </c>
      <c r="F419" s="2">
        <f>IF(抽出データ!S419-2&lt;0,0,抽出データ!S419-2)</f>
        <v>2</v>
      </c>
      <c r="G419" s="2">
        <f>IF(抽出データ!T419-2&lt;0,0,抽出データ!T419-2)</f>
        <v>1</v>
      </c>
      <c r="H419" s="2">
        <f>IF(抽出データ!U419-2&lt;0,0,抽出データ!U419-2)</f>
        <v>0</v>
      </c>
      <c r="I419" s="2">
        <f>IF(抽出データ!V419-2&lt;0,0,抽出データ!V419-2)</f>
        <v>1</v>
      </c>
      <c r="J419" s="2">
        <f>MIN(2,IF(抽出データ!W419-2&lt;0,0,抽出データ!W419-2))</f>
        <v>0</v>
      </c>
      <c r="K419" s="2">
        <f>IF(抽出データ!X419-2&lt;0,0,抽出データ!X419-2)</f>
        <v>1</v>
      </c>
      <c r="L419" s="2">
        <f>IF(抽出データ!Y419-2&lt;0,0,抽出データ!Y419-2)</f>
        <v>0</v>
      </c>
      <c r="M419" s="2">
        <f>IF(抽出データ!Z419-2&lt;0,0,抽出データ!Z419-2)</f>
        <v>1</v>
      </c>
      <c r="N419" s="2">
        <f>IF(抽出データ!AB419-2&lt;0,0,抽出データ!AB419-2)</f>
        <v>0</v>
      </c>
      <c r="O419" s="2">
        <f>IF(抽出データ!AC419-2&lt;0,0,抽出データ!AC419-2)</f>
        <v>1</v>
      </c>
      <c r="P419" s="2">
        <f>IF(抽出データ!AD419-2&lt;0,0,抽出データ!AD419-2)</f>
        <v>1</v>
      </c>
      <c r="Q419" s="2">
        <f>IF(抽出データ!AE419-2&lt;0,0,抽出データ!AE419-2)</f>
        <v>1</v>
      </c>
      <c r="R419" s="2">
        <f>IF(抽出データ!AF419-2&lt;0,0,抽出データ!AF419-2)</f>
        <v>1</v>
      </c>
      <c r="S419" s="2">
        <f>IF(抽出データ!AG419-2&lt;0,0,抽出データ!AG419-2)</f>
        <v>1</v>
      </c>
      <c r="T419" s="2">
        <f>IF(抽出データ!AH419-2&lt;0,0,抽出データ!AH419-2)</f>
        <v>0</v>
      </c>
      <c r="U419" s="2">
        <f>IF(抽出データ!AI419-2&lt;0,0,抽出データ!AI419-2)</f>
        <v>2</v>
      </c>
      <c r="V419" s="2">
        <f>IF(抽出データ!AJ419-2&lt;0,0,抽出データ!AJ419-2)</f>
        <v>2</v>
      </c>
      <c r="W419" s="2">
        <f>IF(抽出データ!AK419-2&lt;0,0,抽出データ!AK419-2)</f>
        <v>1</v>
      </c>
      <c r="X419" s="2">
        <f>IF(抽出データ!AL419-2&lt;0,0,抽出データ!AL419-2)</f>
        <v>2</v>
      </c>
      <c r="Y419" s="2">
        <f>IF(抽出データ!AM419-2&lt;0,0,抽出データ!AM419-2)</f>
        <v>2</v>
      </c>
      <c r="Z419" s="2">
        <f>IF(抽出データ!AN419-2&lt;0,0,抽出データ!AN419-2)</f>
        <v>0</v>
      </c>
      <c r="AA419" s="2">
        <f>IF(抽出データ!AO419-2&lt;0,0,抽出データ!AO419-2)</f>
        <v>2</v>
      </c>
      <c r="AB419" s="2">
        <f>IF(抽出データ!AP419-2&lt;0,0,抽出データ!AP419-2)</f>
        <v>1</v>
      </c>
      <c r="AC419" s="2">
        <f>IF(抽出データ!AQ419-2&lt;0,0,抽出データ!AQ419-2)</f>
        <v>1</v>
      </c>
      <c r="AD419" s="2">
        <f>IF(抽出データ!AR419-2&lt;=0,1,2)</f>
        <v>2</v>
      </c>
      <c r="AE419" s="2">
        <f>IF(抽出データ!AS419-2&lt;=0,1,2)</f>
        <v>2</v>
      </c>
      <c r="AF419" s="2">
        <f>IF(抽出データ!AT419-2&lt;=0,1,2)</f>
        <v>2</v>
      </c>
      <c r="AG419" s="2">
        <f>IF(抽出データ!AU419-2&lt;=0,1,2)</f>
        <v>2</v>
      </c>
      <c r="AH419" s="2">
        <f>IF(抽出データ!AV419-2&lt;=0,1,2)</f>
        <v>2</v>
      </c>
      <c r="AI419" s="2">
        <f>IF(抽出データ!AW419-2&lt;=0,1,2)</f>
        <v>2</v>
      </c>
      <c r="AJ419" s="2">
        <f>IF(抽出データ!AX419-2&lt;=0,1,2)</f>
        <v>2</v>
      </c>
      <c r="AK419" s="2">
        <f>IF(抽出データ!AY419-2&lt;=0,1,2)</f>
        <v>2</v>
      </c>
      <c r="AL419" s="2">
        <f>IF(抽出データ!AZ419-2&lt;0,0,抽出データ!AZ419-2)</f>
        <v>2</v>
      </c>
      <c r="AM419" s="2">
        <f>IF(抽出データ!BB419-2&lt;0,0,抽出データ!BB419-2)</f>
        <v>0</v>
      </c>
      <c r="AN419" s="2">
        <f>IF(抽出データ!BD419-2&lt;0,0,抽出データ!BD419-2)</f>
        <v>0</v>
      </c>
      <c r="AO419" s="2">
        <f>MIN(2,IF(抽出データ!BE419-2&lt;0,0,抽出データ!BE419-2))</f>
        <v>0</v>
      </c>
      <c r="AP419" s="2">
        <f>IF(抽出データ!BF419-2&lt;0,0,抽出データ!BF419-2)</f>
        <v>0</v>
      </c>
      <c r="AQ419" s="2">
        <f>IF(抽出データ!BG419-2&lt;0,0,抽出データ!BG419-2)</f>
        <v>0</v>
      </c>
      <c r="AR419" s="2">
        <f>IF(抽出データ!BH419-2&lt;0,0,抽出データ!BH419-2)</f>
        <v>0</v>
      </c>
      <c r="AS419" s="2">
        <f t="shared" si="109"/>
        <v>1</v>
      </c>
      <c r="AT419" s="2">
        <f>IF(抽出データ!DB419-2&lt;=0,1,2)</f>
        <v>1</v>
      </c>
      <c r="AU419" s="2">
        <f>IF(抽出データ!DD419-2&lt;0,0,抽出データ!DD419-2)</f>
        <v>0</v>
      </c>
      <c r="AV419" s="2">
        <f>IF(抽出データ!DE419-2&lt;0,0,抽出データ!DE419-2)</f>
        <v>0</v>
      </c>
      <c r="AW419" s="2">
        <f>IF(抽出データ!DF419-2&lt;0,0,IF(抽出データ!DF419&gt;3,2,1))</f>
        <v>1</v>
      </c>
      <c r="AX419" s="2">
        <f>IF(抽出データ!DG419-2&lt;=0,1,2)</f>
        <v>1</v>
      </c>
      <c r="AY419" s="8">
        <v>1</v>
      </c>
      <c r="AZ419" s="2">
        <v>3</v>
      </c>
      <c r="BA419" s="2">
        <v>2</v>
      </c>
      <c r="BB419" s="2">
        <v>1</v>
      </c>
      <c r="BC419" s="2">
        <v>1</v>
      </c>
      <c r="BD419" s="2">
        <v>1</v>
      </c>
      <c r="BE419" s="2">
        <v>0</v>
      </c>
      <c r="BF419" s="2">
        <v>1</v>
      </c>
      <c r="BG419" s="2">
        <v>0</v>
      </c>
      <c r="BH419" s="2">
        <v>0</v>
      </c>
      <c r="BI419" s="4" t="s">
        <v>445</v>
      </c>
      <c r="BJ419" s="2">
        <v>1</v>
      </c>
      <c r="BK419" s="2">
        <v>70</v>
      </c>
      <c r="BL419" s="2">
        <v>3</v>
      </c>
      <c r="BO419" s="2">
        <v>6</v>
      </c>
      <c r="BP419" s="2">
        <v>7</v>
      </c>
      <c r="BQ419" s="2">
        <v>1</v>
      </c>
      <c r="BR419" s="2">
        <v>6</v>
      </c>
      <c r="BS419" s="2">
        <v>1</v>
      </c>
      <c r="BT419" s="2">
        <v>1</v>
      </c>
      <c r="BV419" s="2">
        <f t="shared" si="110"/>
        <v>53.5</v>
      </c>
      <c r="BW419" s="2">
        <f t="shared" si="111"/>
        <v>22</v>
      </c>
      <c r="BX419" s="2">
        <f t="shared" si="112"/>
        <v>12</v>
      </c>
      <c r="BY419" s="2">
        <f t="shared" si="113"/>
        <v>11</v>
      </c>
      <c r="BZ419" s="2">
        <f t="shared" si="114"/>
        <v>32</v>
      </c>
      <c r="CA419" s="2">
        <f t="shared" si="115"/>
        <v>11</v>
      </c>
      <c r="CB419" s="2">
        <f t="shared" si="116"/>
        <v>4</v>
      </c>
      <c r="CC419" s="2">
        <f t="shared" si="117"/>
        <v>11</v>
      </c>
      <c r="CD419" s="2">
        <f t="shared" si="118"/>
        <v>22</v>
      </c>
      <c r="CE419" s="2">
        <f t="shared" si="119"/>
        <v>17</v>
      </c>
      <c r="CF419" s="2">
        <f t="shared" si="120"/>
        <v>11</v>
      </c>
      <c r="CG419" s="2">
        <f t="shared" si="121"/>
        <v>16</v>
      </c>
      <c r="CH419" s="2">
        <f t="shared" si="125"/>
        <v>4</v>
      </c>
      <c r="CI419" s="2">
        <f t="shared" si="122"/>
        <v>5</v>
      </c>
      <c r="CJ419" s="2">
        <f t="shared" si="123"/>
        <v>22</v>
      </c>
      <c r="CK419" s="2">
        <f>55+IF(抽出データ!BJ419=1,60,0)+IF(抽出データ!BK419=1,25,0)+IF(抽出データ!BM419=1,5,0)+IF(抽出データ!BL419=1,5,0)+IF(抽出データ!BN419=1,5,0)</f>
        <v>115</v>
      </c>
      <c r="CL419" s="2">
        <f>(80+IF(抽出データ!BR419=1,12,0)+IF(SUM(抽出データ!BS419:BV419,抽出データ!CB419)&gt;1,22,IF(SUM(抽出データ!BS419:BV419,抽出データ!CB419)=1,11,0)))</f>
        <v>80</v>
      </c>
      <c r="CM419" s="2">
        <f>80+IF(抽出データ!CH419=1,40,0)+IF(抽出データ!CI419=1,20,0)+IF(抽出データ!CJ419=1,20,0)</f>
        <v>120</v>
      </c>
      <c r="CN419" s="2">
        <f>80+IF(抽出データ!CN419=1,10,0)+IF(抽出データ!CO419=1,5,0)+IF(抽出データ!CP419=1,10,0)+12</f>
        <v>97</v>
      </c>
      <c r="CO419" s="2">
        <f>IF(SUM(抽出データ!CT419:CW419)&gt;0,120,100)</f>
        <v>100</v>
      </c>
      <c r="CQ419" s="2">
        <f t="shared" si="124"/>
        <v>102.7</v>
      </c>
    </row>
    <row r="420" spans="1:95">
      <c r="A420" s="2">
        <v>2010</v>
      </c>
      <c r="B420" s="2">
        <v>100</v>
      </c>
      <c r="C420" s="2">
        <v>5</v>
      </c>
      <c r="D420" s="2">
        <f t="shared" si="108"/>
        <v>20</v>
      </c>
      <c r="E420" s="4" t="s">
        <v>335</v>
      </c>
      <c r="F420" s="2">
        <f>IF(抽出データ!S420-2&lt;0,0,抽出データ!S420-2)</f>
        <v>1</v>
      </c>
      <c r="G420" s="2">
        <f>IF(抽出データ!T420-2&lt;0,0,抽出データ!T420-2)</f>
        <v>1</v>
      </c>
      <c r="H420" s="2">
        <f>IF(抽出データ!U420-2&lt;0,0,抽出データ!U420-2)</f>
        <v>0</v>
      </c>
      <c r="I420" s="2">
        <f>IF(抽出データ!V420-2&lt;0,0,抽出データ!V420-2)</f>
        <v>1</v>
      </c>
      <c r="J420" s="2">
        <f>MIN(2,IF(抽出データ!W420-2&lt;0,0,抽出データ!W420-2))</f>
        <v>0</v>
      </c>
      <c r="K420" s="2">
        <f>IF(抽出データ!X420-2&lt;0,0,抽出データ!X420-2)</f>
        <v>0</v>
      </c>
      <c r="L420" s="2">
        <f>IF(抽出データ!Y420-2&lt;0,0,抽出データ!Y420-2)</f>
        <v>0</v>
      </c>
      <c r="M420" s="2">
        <f>IF(抽出データ!Z420-2&lt;0,0,抽出データ!Z420-2)</f>
        <v>0</v>
      </c>
      <c r="N420" s="2">
        <f>IF(抽出データ!AB420-2&lt;0,0,抽出データ!AB420-2)</f>
        <v>1</v>
      </c>
      <c r="O420" s="2">
        <f>IF(抽出データ!AC420-2&lt;0,0,抽出データ!AC420-2)</f>
        <v>1</v>
      </c>
      <c r="P420" s="2">
        <f>IF(抽出データ!AD420-2&lt;0,0,抽出データ!AD420-2)</f>
        <v>1</v>
      </c>
      <c r="Q420" s="2">
        <f>IF(抽出データ!AE420-2&lt;0,0,抽出データ!AE420-2)</f>
        <v>2</v>
      </c>
      <c r="R420" s="2">
        <f>IF(抽出データ!AF420-2&lt;0,0,抽出データ!AF420-2)</f>
        <v>1</v>
      </c>
      <c r="S420" s="2">
        <f>IF(抽出データ!AG420-2&lt;0,0,抽出データ!AG420-2)</f>
        <v>1</v>
      </c>
      <c r="T420" s="2">
        <f>IF(抽出データ!AH420-2&lt;0,0,抽出データ!AH420-2)</f>
        <v>1</v>
      </c>
      <c r="U420" s="2">
        <f>IF(抽出データ!AI420-2&lt;0,0,抽出データ!AI420-2)</f>
        <v>1</v>
      </c>
      <c r="V420" s="2">
        <f>IF(抽出データ!AJ420-2&lt;0,0,抽出データ!AJ420-2)</f>
        <v>1</v>
      </c>
      <c r="W420" s="2">
        <f>IF(抽出データ!AK420-2&lt;0,0,抽出データ!AK420-2)</f>
        <v>2</v>
      </c>
      <c r="X420" s="2">
        <f>IF(抽出データ!AL420-2&lt;0,0,抽出データ!AL420-2)</f>
        <v>2</v>
      </c>
      <c r="Y420" s="2">
        <f>IF(抽出データ!AM420-2&lt;0,0,抽出データ!AM420-2)</f>
        <v>1</v>
      </c>
      <c r="Z420" s="2">
        <f>IF(抽出データ!AN420-2&lt;0,0,抽出データ!AN420-2)</f>
        <v>2</v>
      </c>
      <c r="AA420" s="2">
        <f>IF(抽出データ!AO420-2&lt;0,0,抽出データ!AO420-2)</f>
        <v>2</v>
      </c>
      <c r="AB420" s="2">
        <f>IF(抽出データ!AP420-2&lt;0,0,抽出データ!AP420-2)</f>
        <v>1</v>
      </c>
      <c r="AC420" s="2">
        <f>IF(抽出データ!AQ420-2&lt;0,0,抽出データ!AQ420-2)</f>
        <v>1</v>
      </c>
      <c r="AD420" s="2">
        <f>IF(抽出データ!AR420-2&lt;=0,1,2)</f>
        <v>2</v>
      </c>
      <c r="AE420" s="2">
        <f>IF(抽出データ!AS420-2&lt;=0,1,2)</f>
        <v>2</v>
      </c>
      <c r="AF420" s="2">
        <f>IF(抽出データ!AT420-2&lt;=0,1,2)</f>
        <v>2</v>
      </c>
      <c r="AG420" s="2">
        <f>IF(抽出データ!AU420-2&lt;=0,1,2)</f>
        <v>1</v>
      </c>
      <c r="AH420" s="2">
        <f>IF(抽出データ!AV420-2&lt;=0,1,2)</f>
        <v>1</v>
      </c>
      <c r="AI420" s="2">
        <f>IF(抽出データ!AW420-2&lt;=0,1,2)</f>
        <v>1</v>
      </c>
      <c r="AJ420" s="2">
        <f>IF(抽出データ!AX420-2&lt;=0,1,2)</f>
        <v>1</v>
      </c>
      <c r="AK420" s="2">
        <f>IF(抽出データ!AY420-2&lt;=0,1,2)</f>
        <v>1</v>
      </c>
      <c r="AL420" s="2">
        <f>IF(抽出データ!AZ420-2&lt;0,0,抽出データ!AZ420-2)</f>
        <v>0</v>
      </c>
      <c r="AM420" s="2">
        <f>IF(抽出データ!BB420-2&lt;0,0,抽出データ!BB420-2)</f>
        <v>0</v>
      </c>
      <c r="AN420" s="2">
        <f>IF(抽出データ!BD420-2&lt;0,0,抽出データ!BD420-2)</f>
        <v>1</v>
      </c>
      <c r="AO420" s="2">
        <f>MIN(2,IF(抽出データ!BE420-2&lt;0,0,抽出データ!BE420-2))</f>
        <v>1</v>
      </c>
      <c r="AP420" s="2">
        <f>IF(抽出データ!BF420-2&lt;0,0,抽出データ!BF420-2)</f>
        <v>1</v>
      </c>
      <c r="AQ420" s="2">
        <f>IF(抽出データ!BG420-2&lt;0,0,抽出データ!BG420-2)</f>
        <v>1</v>
      </c>
      <c r="AR420" s="2">
        <f>IF(抽出データ!BH420-2&lt;0,0,抽出データ!BH420-2)</f>
        <v>1</v>
      </c>
      <c r="AS420" s="2">
        <f t="shared" si="109"/>
        <v>1</v>
      </c>
      <c r="AT420" s="2">
        <f>IF(抽出データ!DB420-2&lt;=0,1,2)</f>
        <v>1</v>
      </c>
      <c r="AU420" s="2">
        <f>IF(抽出データ!DD420-2&lt;0,0,抽出データ!DD420-2)</f>
        <v>1</v>
      </c>
      <c r="AV420" s="2">
        <f>IF(抽出データ!DE420-2&lt;0,0,抽出データ!DE420-2)</f>
        <v>1</v>
      </c>
      <c r="AW420" s="2">
        <f>IF(抽出データ!DF420-2&lt;0,0,IF(抽出データ!DF420&gt;3,2,1))</f>
        <v>1</v>
      </c>
      <c r="AX420" s="2">
        <f>IF(抽出データ!DG420-2&lt;=0,1,2)</f>
        <v>2</v>
      </c>
      <c r="AY420" s="8">
        <v>3</v>
      </c>
      <c r="AZ420" s="2">
        <v>3</v>
      </c>
      <c r="BA420" s="2">
        <v>3</v>
      </c>
      <c r="BI420" s="4" t="s">
        <v>445</v>
      </c>
      <c r="BJ420" s="2">
        <v>1</v>
      </c>
      <c r="BK420" s="2">
        <v>85</v>
      </c>
      <c r="BL420" s="2">
        <v>3</v>
      </c>
      <c r="BO420" s="2">
        <v>3</v>
      </c>
      <c r="BP420" s="2">
        <v>5</v>
      </c>
      <c r="BQ420" s="2">
        <v>5</v>
      </c>
      <c r="BR420" s="2">
        <v>4</v>
      </c>
      <c r="BS420" s="2">
        <v>4</v>
      </c>
      <c r="BT420" s="2">
        <v>4</v>
      </c>
      <c r="BV420" s="2">
        <f t="shared" si="110"/>
        <v>49.5</v>
      </c>
      <c r="BW420" s="2">
        <f t="shared" si="111"/>
        <v>21</v>
      </c>
      <c r="BX420" s="2">
        <f t="shared" si="112"/>
        <v>11</v>
      </c>
      <c r="BY420" s="2">
        <f t="shared" si="113"/>
        <v>12</v>
      </c>
      <c r="BZ420" s="2">
        <f t="shared" si="114"/>
        <v>25</v>
      </c>
      <c r="CA420" s="2">
        <f t="shared" si="115"/>
        <v>14</v>
      </c>
      <c r="CB420" s="2">
        <f t="shared" si="116"/>
        <v>8</v>
      </c>
      <c r="CC420" s="2">
        <f t="shared" si="117"/>
        <v>13</v>
      </c>
      <c r="CD420" s="2">
        <f t="shared" si="118"/>
        <v>16</v>
      </c>
      <c r="CE420" s="2">
        <f t="shared" si="119"/>
        <v>14</v>
      </c>
      <c r="CF420" s="2">
        <f t="shared" si="120"/>
        <v>8</v>
      </c>
      <c r="CG420" s="2">
        <f t="shared" si="121"/>
        <v>20</v>
      </c>
      <c r="CH420" s="2">
        <f t="shared" si="125"/>
        <v>6</v>
      </c>
      <c r="CI420" s="2">
        <f t="shared" si="122"/>
        <v>7</v>
      </c>
      <c r="CJ420" s="2">
        <f t="shared" si="123"/>
        <v>15</v>
      </c>
      <c r="CK420" s="2">
        <f>55+IF(抽出データ!BJ420=1,60,0)+IF(抽出データ!BK420=1,25,0)+IF(抽出データ!BM420=1,5,0)+IF(抽出データ!BL420=1,5,0)+IF(抽出データ!BN420=1,5,0)</f>
        <v>90</v>
      </c>
      <c r="CL420" s="2">
        <f>(80+IF(抽出データ!BR420=1,12,0)+IF(SUM(抽出データ!BS420:BV420,抽出データ!CB420)&gt;1,22,IF(SUM(抽出データ!BS420:BV420,抽出データ!CB420)=1,11,0)))</f>
        <v>114</v>
      </c>
      <c r="CM420" s="2">
        <f>80+IF(抽出データ!CH420=1,40,0)+IF(抽出データ!CI420=1,20,0)+IF(抽出データ!CJ420=1,20,0)</f>
        <v>140</v>
      </c>
      <c r="CN420" s="2">
        <f>80+IF(抽出データ!CN420=1,10,0)+IF(抽出データ!CO420=1,5,0)+IF(抽出データ!CP420=1,10,0)+12</f>
        <v>107</v>
      </c>
      <c r="CO420" s="2">
        <f>IF(SUM(抽出データ!CT420:CW420)&gt;0,120,100)</f>
        <v>120</v>
      </c>
      <c r="CQ420" s="2">
        <f t="shared" si="124"/>
        <v>107.89999999999999</v>
      </c>
    </row>
    <row r="421" spans="1:95">
      <c r="A421" s="2">
        <v>2014</v>
      </c>
      <c r="B421" s="2">
        <v>120</v>
      </c>
      <c r="C421" s="2">
        <v>25</v>
      </c>
      <c r="D421" s="2">
        <f t="shared" si="108"/>
        <v>4.8</v>
      </c>
      <c r="E421" s="4" t="s">
        <v>336</v>
      </c>
      <c r="F421" s="2">
        <f>IF(抽出データ!S421-2&lt;0,0,抽出データ!S421-2)</f>
        <v>2</v>
      </c>
      <c r="G421" s="2">
        <f>IF(抽出データ!T421-2&lt;0,0,抽出データ!T421-2)</f>
        <v>2</v>
      </c>
      <c r="H421" s="2">
        <f>IF(抽出データ!U421-2&lt;0,0,抽出データ!U421-2)</f>
        <v>2</v>
      </c>
      <c r="I421" s="2">
        <f>IF(抽出データ!V421-2&lt;0,0,抽出データ!V421-2)</f>
        <v>1</v>
      </c>
      <c r="J421" s="2">
        <f>MIN(2,IF(抽出データ!W421-2&lt;0,0,抽出データ!W421-2))</f>
        <v>2</v>
      </c>
      <c r="K421" s="2">
        <f>IF(抽出データ!X421-2&lt;0,0,抽出データ!X421-2)</f>
        <v>2</v>
      </c>
      <c r="L421" s="2">
        <f>IF(抽出データ!Y421-2&lt;0,0,抽出データ!Y421-2)</f>
        <v>2</v>
      </c>
      <c r="M421" s="2">
        <f>IF(抽出データ!Z421-2&lt;0,0,抽出データ!Z421-2)</f>
        <v>2</v>
      </c>
      <c r="N421" s="2">
        <f>IF(抽出データ!AB421-2&lt;0,0,抽出データ!AB421-2)</f>
        <v>2</v>
      </c>
      <c r="O421" s="2">
        <f>IF(抽出データ!AC421-2&lt;0,0,抽出データ!AC421-2)</f>
        <v>0</v>
      </c>
      <c r="P421" s="2">
        <f>IF(抽出データ!AD421-2&lt;0,0,抽出データ!AD421-2)</f>
        <v>1</v>
      </c>
      <c r="Q421" s="2">
        <f>IF(抽出データ!AE421-2&lt;0,0,抽出データ!AE421-2)</f>
        <v>1</v>
      </c>
      <c r="R421" s="2">
        <f>IF(抽出データ!AF421-2&lt;0,0,抽出データ!AF421-2)</f>
        <v>1</v>
      </c>
      <c r="S421" s="2">
        <f>IF(抽出データ!AG421-2&lt;0,0,抽出データ!AG421-2)</f>
        <v>1</v>
      </c>
      <c r="T421" s="2">
        <f>IF(抽出データ!AH421-2&lt;0,0,抽出データ!AH421-2)</f>
        <v>1</v>
      </c>
      <c r="U421" s="2">
        <f>IF(抽出データ!AI421-2&lt;0,0,抽出データ!AI421-2)</f>
        <v>1</v>
      </c>
      <c r="V421" s="2">
        <f>IF(抽出データ!AJ421-2&lt;0,0,抽出データ!AJ421-2)</f>
        <v>1</v>
      </c>
      <c r="W421" s="2">
        <f>IF(抽出データ!AK421-2&lt;0,0,抽出データ!AK421-2)</f>
        <v>1</v>
      </c>
      <c r="X421" s="2">
        <f>IF(抽出データ!AL421-2&lt;0,0,抽出データ!AL421-2)</f>
        <v>1</v>
      </c>
      <c r="Y421" s="2">
        <f>IF(抽出データ!AM421-2&lt;0,0,抽出データ!AM421-2)</f>
        <v>1</v>
      </c>
      <c r="Z421" s="2">
        <f>IF(抽出データ!AN421-2&lt;0,0,抽出データ!AN421-2)</f>
        <v>1</v>
      </c>
      <c r="AA421" s="2">
        <f>IF(抽出データ!AO421-2&lt;0,0,抽出データ!AO421-2)</f>
        <v>1</v>
      </c>
      <c r="AB421" s="2">
        <f>IF(抽出データ!AP421-2&lt;0,0,抽出データ!AP421-2)</f>
        <v>1</v>
      </c>
      <c r="AC421" s="2">
        <f>IF(抽出データ!AQ421-2&lt;0,0,抽出データ!AQ421-2)</f>
        <v>1</v>
      </c>
      <c r="AD421" s="2">
        <f>IF(抽出データ!AR421-2&lt;=0,1,2)</f>
        <v>2</v>
      </c>
      <c r="AE421" s="2">
        <f>IF(抽出データ!AS421-2&lt;=0,1,2)</f>
        <v>2</v>
      </c>
      <c r="AF421" s="2">
        <f>IF(抽出データ!AT421-2&lt;=0,1,2)</f>
        <v>2</v>
      </c>
      <c r="AG421" s="2">
        <f>IF(抽出データ!AU421-2&lt;=0,1,2)</f>
        <v>2</v>
      </c>
      <c r="AH421" s="2">
        <f>IF(抽出データ!AV421-2&lt;=0,1,2)</f>
        <v>2</v>
      </c>
      <c r="AI421" s="2">
        <f>IF(抽出データ!AW421-2&lt;=0,1,2)</f>
        <v>2</v>
      </c>
      <c r="AJ421" s="2">
        <f>IF(抽出データ!AX421-2&lt;=0,1,2)</f>
        <v>2</v>
      </c>
      <c r="AK421" s="2">
        <f>IF(抽出データ!AY421-2&lt;=0,1,2)</f>
        <v>2</v>
      </c>
      <c r="AL421" s="2">
        <f>IF(抽出データ!AZ421-2&lt;0,0,抽出データ!AZ421-2)</f>
        <v>1</v>
      </c>
      <c r="AM421" s="2">
        <f>IF(抽出データ!BB421-2&lt;0,0,抽出データ!BB421-2)</f>
        <v>1</v>
      </c>
      <c r="AN421" s="2">
        <f>IF(抽出データ!BD421-2&lt;0,0,抽出データ!BD421-2)</f>
        <v>2</v>
      </c>
      <c r="AO421" s="2">
        <f>MIN(2,IF(抽出データ!BE421-2&lt;0,0,抽出データ!BE421-2))</f>
        <v>2</v>
      </c>
      <c r="AP421" s="2">
        <f>IF(抽出データ!BF421-2&lt;0,0,抽出データ!BF421-2)</f>
        <v>1</v>
      </c>
      <c r="AQ421" s="2">
        <f>IF(抽出データ!BG421-2&lt;0,0,抽出データ!BG421-2)</f>
        <v>1</v>
      </c>
      <c r="AR421" s="2">
        <f>IF(抽出データ!BH421-2&lt;0,0,抽出データ!BH421-2)</f>
        <v>1</v>
      </c>
      <c r="AS421" s="2">
        <f t="shared" si="109"/>
        <v>2</v>
      </c>
      <c r="AT421" s="2">
        <f>IF(抽出データ!DB421-2&lt;=0,1,2)</f>
        <v>2</v>
      </c>
      <c r="AU421" s="2">
        <f>IF(抽出データ!DD421-2&lt;0,0,抽出データ!DD421-2)</f>
        <v>1</v>
      </c>
      <c r="AV421" s="2">
        <f>IF(抽出データ!DE421-2&lt;0,0,抽出データ!DE421-2)</f>
        <v>2</v>
      </c>
      <c r="AW421" s="2">
        <f>IF(抽出データ!DF421-2&lt;0,0,IF(抽出データ!DF421&gt;3,2,1))</f>
        <v>2</v>
      </c>
      <c r="AX421" s="2">
        <f>IF(抽出データ!DG421-2&lt;=0,1,2)</f>
        <v>2</v>
      </c>
      <c r="AY421" s="8">
        <v>5</v>
      </c>
      <c r="AZ421" s="2">
        <v>4</v>
      </c>
      <c r="BA421" s="2">
        <v>4</v>
      </c>
      <c r="BI421" s="4" t="s">
        <v>445</v>
      </c>
      <c r="BJ421" s="2">
        <v>1</v>
      </c>
      <c r="BK421" s="2">
        <v>40</v>
      </c>
      <c r="BL421" s="2">
        <v>1</v>
      </c>
      <c r="BM421" s="2">
        <v>12000</v>
      </c>
      <c r="BO421" s="2">
        <v>3</v>
      </c>
      <c r="BP421" s="2">
        <v>6</v>
      </c>
      <c r="BQ421" s="2">
        <v>3</v>
      </c>
      <c r="BR421" s="2">
        <v>3</v>
      </c>
      <c r="BS421" s="2">
        <v>4</v>
      </c>
      <c r="BT421" s="2">
        <v>3</v>
      </c>
      <c r="BV421" s="2">
        <f t="shared" si="110"/>
        <v>74.5</v>
      </c>
      <c r="BW421" s="2">
        <f t="shared" si="111"/>
        <v>30</v>
      </c>
      <c r="BX421" s="2">
        <f t="shared" si="112"/>
        <v>11</v>
      </c>
      <c r="BY421" s="2">
        <f t="shared" si="113"/>
        <v>22</v>
      </c>
      <c r="BZ421" s="2">
        <f t="shared" si="114"/>
        <v>36</v>
      </c>
      <c r="CA421" s="2">
        <f t="shared" si="115"/>
        <v>17</v>
      </c>
      <c r="CB421" s="2">
        <f t="shared" si="116"/>
        <v>13</v>
      </c>
      <c r="CC421" s="2">
        <f t="shared" si="117"/>
        <v>12</v>
      </c>
      <c r="CD421" s="2">
        <f t="shared" si="118"/>
        <v>29</v>
      </c>
      <c r="CE421" s="2">
        <f t="shared" si="119"/>
        <v>19</v>
      </c>
      <c r="CF421" s="2">
        <f t="shared" si="120"/>
        <v>14</v>
      </c>
      <c r="CG421" s="2">
        <f t="shared" si="121"/>
        <v>16</v>
      </c>
      <c r="CH421" s="2">
        <f t="shared" si="125"/>
        <v>10</v>
      </c>
      <c r="CI421" s="2">
        <f t="shared" si="122"/>
        <v>12</v>
      </c>
      <c r="CJ421" s="2">
        <f t="shared" si="123"/>
        <v>30.5</v>
      </c>
      <c r="CK421" s="2">
        <f>55+IF(抽出データ!BJ421=1,60,0)+IF(抽出データ!BK421=1,25,0)+IF(抽出データ!BM421=1,5,0)+IF(抽出データ!BL421=1,5,0)+IF(抽出データ!BN421=1,5,0)</f>
        <v>140</v>
      </c>
      <c r="CL421" s="2">
        <f>(80+IF(抽出データ!BR421=1,12,0)+IF(SUM(抽出データ!BS421:BV421,抽出データ!CB421)&gt;1,22,IF(SUM(抽出データ!BS421:BV421,抽出データ!CB421)=1,11,0)))</f>
        <v>91</v>
      </c>
      <c r="CM421" s="2">
        <f>80+IF(抽出データ!CH421=1,40,0)+IF(抽出データ!CI421=1,20,0)+IF(抽出データ!CJ421=1,20,0)</f>
        <v>120</v>
      </c>
      <c r="CN421" s="2">
        <f>80+IF(抽出データ!CN421=1,10,0)+IF(抽出データ!CO421=1,5,0)+IF(抽出データ!CP421=1,10,0)+12</f>
        <v>102</v>
      </c>
      <c r="CO421" s="2">
        <f>IF(SUM(抽出データ!CT421:CW421)&gt;0,120,100)</f>
        <v>120</v>
      </c>
      <c r="CQ421" s="2">
        <f t="shared" si="124"/>
        <v>117.5</v>
      </c>
    </row>
    <row r="422" spans="1:95">
      <c r="A422" s="2">
        <v>1995</v>
      </c>
      <c r="B422" s="2">
        <v>5000</v>
      </c>
      <c r="C422" s="2">
        <v>7</v>
      </c>
      <c r="D422" s="2">
        <f t="shared" si="108"/>
        <v>714.28571428571433</v>
      </c>
      <c r="E422" s="4" t="s">
        <v>112</v>
      </c>
      <c r="F422" s="2">
        <f>IF(抽出データ!S422-2&lt;0,0,抽出データ!S422-2)</f>
        <v>2</v>
      </c>
      <c r="G422" s="2">
        <f>IF(抽出データ!T422-2&lt;0,0,抽出データ!T422-2)</f>
        <v>1</v>
      </c>
      <c r="H422" s="2">
        <f>IF(抽出データ!U422-2&lt;0,0,抽出データ!U422-2)</f>
        <v>1</v>
      </c>
      <c r="I422" s="2">
        <f>IF(抽出データ!V422-2&lt;0,0,抽出データ!V422-2)</f>
        <v>2</v>
      </c>
      <c r="J422" s="2">
        <f>MIN(2,IF(抽出データ!W422-2&lt;0,0,抽出データ!W422-2))</f>
        <v>2</v>
      </c>
      <c r="K422" s="2">
        <f>IF(抽出データ!X422-2&lt;0,0,抽出データ!X422-2)</f>
        <v>0</v>
      </c>
      <c r="L422" s="2">
        <f>IF(抽出データ!Y422-2&lt;0,0,抽出データ!Y422-2)</f>
        <v>1</v>
      </c>
      <c r="M422" s="2">
        <f>IF(抽出データ!Z422-2&lt;0,0,抽出データ!Z422-2)</f>
        <v>2</v>
      </c>
      <c r="N422" s="2">
        <f>IF(抽出データ!AB422-2&lt;0,0,抽出データ!AB422-2)</f>
        <v>1</v>
      </c>
      <c r="O422" s="2">
        <f>IF(抽出データ!AC422-2&lt;0,0,抽出データ!AC422-2)</f>
        <v>2</v>
      </c>
      <c r="P422" s="2">
        <f>IF(抽出データ!AD422-2&lt;0,0,抽出データ!AD422-2)</f>
        <v>2</v>
      </c>
      <c r="Q422" s="2">
        <f>IF(抽出データ!AE422-2&lt;0,0,抽出データ!AE422-2)</f>
        <v>2</v>
      </c>
      <c r="R422" s="2">
        <f>IF(抽出データ!AF422-2&lt;0,0,抽出データ!AF422-2)</f>
        <v>1</v>
      </c>
      <c r="S422" s="2">
        <f>IF(抽出データ!AG422-2&lt;0,0,抽出データ!AG422-2)</f>
        <v>1</v>
      </c>
      <c r="T422" s="2">
        <f>IF(抽出データ!AH422-2&lt;0,0,抽出データ!AH422-2)</f>
        <v>0</v>
      </c>
      <c r="U422" s="2">
        <f>IF(抽出データ!AI422-2&lt;0,0,抽出データ!AI422-2)</f>
        <v>2</v>
      </c>
      <c r="V422" s="2">
        <f>IF(抽出データ!AJ422-2&lt;0,0,抽出データ!AJ422-2)</f>
        <v>2</v>
      </c>
      <c r="W422" s="2">
        <f>IF(抽出データ!AK422-2&lt;0,0,抽出データ!AK422-2)</f>
        <v>1</v>
      </c>
      <c r="X422" s="2">
        <f>IF(抽出データ!AL422-2&lt;0,0,抽出データ!AL422-2)</f>
        <v>0</v>
      </c>
      <c r="Y422" s="2">
        <f>IF(抽出データ!AM422-2&lt;0,0,抽出データ!AM422-2)</f>
        <v>2</v>
      </c>
      <c r="Z422" s="2">
        <f>IF(抽出データ!AN422-2&lt;0,0,抽出データ!AN422-2)</f>
        <v>1</v>
      </c>
      <c r="AA422" s="2">
        <f>IF(抽出データ!AO422-2&lt;0,0,抽出データ!AO422-2)</f>
        <v>2</v>
      </c>
      <c r="AB422" s="2">
        <f>IF(抽出データ!AP422-2&lt;0,0,抽出データ!AP422-2)</f>
        <v>1</v>
      </c>
      <c r="AC422" s="2">
        <f>IF(抽出データ!AQ422-2&lt;0,0,抽出データ!AQ422-2)</f>
        <v>1</v>
      </c>
      <c r="AD422" s="2">
        <f>IF(抽出データ!AR422-2&lt;=0,1,2)</f>
        <v>1</v>
      </c>
      <c r="AE422" s="2">
        <f>IF(抽出データ!AS422-2&lt;=0,1,2)</f>
        <v>2</v>
      </c>
      <c r="AF422" s="2">
        <f>IF(抽出データ!AT422-2&lt;=0,1,2)</f>
        <v>1</v>
      </c>
      <c r="AG422" s="2">
        <f>IF(抽出データ!AU422-2&lt;=0,1,2)</f>
        <v>1</v>
      </c>
      <c r="AH422" s="2">
        <f>IF(抽出データ!AV422-2&lt;=0,1,2)</f>
        <v>1</v>
      </c>
      <c r="AI422" s="2">
        <f>IF(抽出データ!AW422-2&lt;=0,1,2)</f>
        <v>1</v>
      </c>
      <c r="AJ422" s="2">
        <f>IF(抽出データ!AX422-2&lt;=0,1,2)</f>
        <v>1</v>
      </c>
      <c r="AK422" s="2">
        <f>IF(抽出データ!AY422-2&lt;=0,1,2)</f>
        <v>2</v>
      </c>
      <c r="AL422" s="2">
        <f>IF(抽出データ!AZ422-2&lt;0,0,抽出データ!AZ422-2)</f>
        <v>1</v>
      </c>
      <c r="AM422" s="2">
        <f>IF(抽出データ!BB422-2&lt;0,0,抽出データ!BB422-2)</f>
        <v>1</v>
      </c>
      <c r="AN422" s="2">
        <f>IF(抽出データ!BD422-2&lt;0,0,抽出データ!BD422-2)</f>
        <v>2</v>
      </c>
      <c r="AO422" s="2">
        <f>MIN(2,IF(抽出データ!BE422-2&lt;0,0,抽出データ!BE422-2))</f>
        <v>0</v>
      </c>
      <c r="AP422" s="2">
        <f>IF(抽出データ!BF422-2&lt;0,0,抽出データ!BF422-2)</f>
        <v>0</v>
      </c>
      <c r="AQ422" s="2">
        <f>IF(抽出データ!BG422-2&lt;0,0,抽出データ!BG422-2)</f>
        <v>1</v>
      </c>
      <c r="AR422" s="2">
        <f>IF(抽出データ!BH422-2&lt;0,0,抽出データ!BH422-2)</f>
        <v>1</v>
      </c>
      <c r="AS422" s="2">
        <f t="shared" si="109"/>
        <v>0</v>
      </c>
      <c r="AT422" s="2">
        <f>IF(抽出データ!DB422-2&lt;=0,1,2)</f>
        <v>1</v>
      </c>
      <c r="AU422" s="2">
        <f>IF(抽出データ!DD422-2&lt;0,0,抽出データ!DD422-2)</f>
        <v>1</v>
      </c>
      <c r="AV422" s="2">
        <f>IF(抽出データ!DE422-2&lt;0,0,抽出データ!DE422-2)</f>
        <v>2</v>
      </c>
      <c r="AW422" s="2">
        <f>IF(抽出データ!DF422-2&lt;0,0,IF(抽出データ!DF422&gt;3,2,1))</f>
        <v>2</v>
      </c>
      <c r="AX422" s="2">
        <f>IF(抽出データ!DG422-2&lt;=0,1,2)</f>
        <v>2</v>
      </c>
      <c r="AY422" s="8">
        <v>4</v>
      </c>
      <c r="AZ422" s="2">
        <v>3</v>
      </c>
      <c r="BA422" s="2">
        <v>2</v>
      </c>
      <c r="BB422" s="2">
        <v>1</v>
      </c>
      <c r="BC422" s="2">
        <v>1</v>
      </c>
      <c r="BD422" s="2">
        <v>0</v>
      </c>
      <c r="BE422" s="2">
        <v>0</v>
      </c>
      <c r="BF422" s="2">
        <v>0</v>
      </c>
      <c r="BG422" s="2">
        <v>1</v>
      </c>
      <c r="BH422" s="2">
        <v>0</v>
      </c>
      <c r="BI422" s="4" t="s">
        <v>445</v>
      </c>
      <c r="BJ422" s="2">
        <v>1</v>
      </c>
      <c r="BK422" s="2">
        <v>100</v>
      </c>
      <c r="BL422" s="2">
        <v>1</v>
      </c>
      <c r="BM422" s="2">
        <v>8000</v>
      </c>
      <c r="BO422" s="2">
        <v>5</v>
      </c>
      <c r="BP422" s="2">
        <v>5</v>
      </c>
      <c r="BQ422" s="2">
        <v>6</v>
      </c>
      <c r="BR422" s="2">
        <v>5</v>
      </c>
      <c r="BS422" s="2">
        <v>6</v>
      </c>
      <c r="BT422" s="2">
        <v>6</v>
      </c>
      <c r="BV422" s="2">
        <f t="shared" si="110"/>
        <v>58.5</v>
      </c>
      <c r="BW422" s="2">
        <f t="shared" si="111"/>
        <v>29</v>
      </c>
      <c r="BX422" s="2">
        <f t="shared" si="112"/>
        <v>9</v>
      </c>
      <c r="BY422" s="2">
        <f t="shared" si="113"/>
        <v>16</v>
      </c>
      <c r="BZ422" s="2">
        <f t="shared" si="114"/>
        <v>31</v>
      </c>
      <c r="CA422" s="2">
        <f t="shared" si="115"/>
        <v>13</v>
      </c>
      <c r="CB422" s="2">
        <f t="shared" si="116"/>
        <v>12</v>
      </c>
      <c r="CC422" s="2">
        <f t="shared" si="117"/>
        <v>15</v>
      </c>
      <c r="CD422" s="2">
        <f t="shared" si="118"/>
        <v>21</v>
      </c>
      <c r="CE422" s="2">
        <f t="shared" si="119"/>
        <v>15</v>
      </c>
      <c r="CF422" s="2">
        <f t="shared" si="120"/>
        <v>8</v>
      </c>
      <c r="CG422" s="2">
        <f t="shared" si="121"/>
        <v>20</v>
      </c>
      <c r="CH422" s="2">
        <f t="shared" si="125"/>
        <v>7</v>
      </c>
      <c r="CI422" s="2">
        <f t="shared" si="122"/>
        <v>9</v>
      </c>
      <c r="CJ422" s="2">
        <f t="shared" si="123"/>
        <v>27.5</v>
      </c>
      <c r="CK422" s="2">
        <f>55+IF(抽出データ!BJ422=1,60,0)+IF(抽出データ!BK422=1,25,0)+IF(抽出データ!BM422=1,5,0)+IF(抽出データ!BL422=1,5,0)+IF(抽出データ!BN422=1,5,0)</f>
        <v>55</v>
      </c>
      <c r="CL422" s="2">
        <f>(80+IF(抽出データ!BR422=1,12,0)+IF(SUM(抽出データ!BS422:BV422,抽出データ!CB422)&gt;1,22,IF(SUM(抽出データ!BS422:BV422,抽出データ!CB422)=1,11,0)))</f>
        <v>103</v>
      </c>
      <c r="CM422" s="2">
        <f>80+IF(抽出データ!CH422=1,40,0)+IF(抽出データ!CI422=1,20,0)+IF(抽出データ!CJ422=1,20,0)</f>
        <v>80</v>
      </c>
      <c r="CN422" s="2">
        <f>80+IF(抽出データ!CN422=1,10,0)+IF(抽出データ!CO422=1,5,0)+IF(抽出データ!CP422=1,10,0)+12</f>
        <v>92</v>
      </c>
      <c r="CO422" s="2">
        <f>IF(SUM(抽出データ!CT422:CW422)&gt;0,120,100)</f>
        <v>100</v>
      </c>
      <c r="CQ422" s="2">
        <f t="shared" si="124"/>
        <v>79.100000000000009</v>
      </c>
    </row>
    <row r="423" spans="1:95">
      <c r="A423" s="2">
        <v>1999</v>
      </c>
      <c r="B423" s="2">
        <v>150</v>
      </c>
      <c r="C423" s="2">
        <v>2</v>
      </c>
      <c r="D423" s="2">
        <f t="shared" si="108"/>
        <v>75</v>
      </c>
      <c r="E423" s="4" t="s">
        <v>233</v>
      </c>
      <c r="F423" s="2">
        <f>IF(抽出データ!S423-2&lt;0,0,抽出データ!S423-2)</f>
        <v>2</v>
      </c>
      <c r="G423" s="2">
        <f>IF(抽出データ!T423-2&lt;0,0,抽出データ!T423-2)</f>
        <v>1</v>
      </c>
      <c r="H423" s="2">
        <f>IF(抽出データ!U423-2&lt;0,0,抽出データ!U423-2)</f>
        <v>0</v>
      </c>
      <c r="I423" s="2">
        <f>IF(抽出データ!V423-2&lt;0,0,抽出データ!V423-2)</f>
        <v>0</v>
      </c>
      <c r="J423" s="2">
        <f>MIN(2,IF(抽出データ!W423-2&lt;0,0,抽出データ!W423-2))</f>
        <v>0</v>
      </c>
      <c r="K423" s="2">
        <f>IF(抽出データ!X423-2&lt;0,0,抽出データ!X423-2)</f>
        <v>1</v>
      </c>
      <c r="L423" s="2">
        <f>IF(抽出データ!Y423-2&lt;0,0,抽出データ!Y423-2)</f>
        <v>1</v>
      </c>
      <c r="M423" s="2">
        <f>IF(抽出データ!Z423-2&lt;0,0,抽出データ!Z423-2)</f>
        <v>1</v>
      </c>
      <c r="N423" s="2">
        <f>IF(抽出データ!AB423-2&lt;0,0,抽出データ!AB423-2)</f>
        <v>2</v>
      </c>
      <c r="O423" s="2">
        <f>IF(抽出データ!AC423-2&lt;0,0,抽出データ!AC423-2)</f>
        <v>1</v>
      </c>
      <c r="P423" s="2">
        <f>IF(抽出データ!AD423-2&lt;0,0,抽出データ!AD423-2)</f>
        <v>1</v>
      </c>
      <c r="Q423" s="2">
        <f>IF(抽出データ!AE423-2&lt;0,0,抽出データ!AE423-2)</f>
        <v>1</v>
      </c>
      <c r="R423" s="2">
        <f>IF(抽出データ!AF423-2&lt;0,0,抽出データ!AF423-2)</f>
        <v>0</v>
      </c>
      <c r="S423" s="2">
        <f>IF(抽出データ!AG423-2&lt;0,0,抽出データ!AG423-2)</f>
        <v>1</v>
      </c>
      <c r="T423" s="2">
        <f>IF(抽出データ!AH423-2&lt;0,0,抽出データ!AH423-2)</f>
        <v>1</v>
      </c>
      <c r="U423" s="2">
        <f>IF(抽出データ!AI423-2&lt;0,0,抽出データ!AI423-2)</f>
        <v>1</v>
      </c>
      <c r="V423" s="2">
        <f>IF(抽出データ!AJ423-2&lt;0,0,抽出データ!AJ423-2)</f>
        <v>1</v>
      </c>
      <c r="W423" s="2">
        <f>IF(抽出データ!AK423-2&lt;0,0,抽出データ!AK423-2)</f>
        <v>0</v>
      </c>
      <c r="X423" s="2">
        <f>IF(抽出データ!AL423-2&lt;0,0,抽出データ!AL423-2)</f>
        <v>1</v>
      </c>
      <c r="Y423" s="2">
        <f>IF(抽出データ!AM423-2&lt;0,0,抽出データ!AM423-2)</f>
        <v>1</v>
      </c>
      <c r="Z423" s="2">
        <f>IF(抽出データ!AN423-2&lt;0,0,抽出データ!AN423-2)</f>
        <v>1</v>
      </c>
      <c r="AA423" s="2">
        <f>IF(抽出データ!AO423-2&lt;0,0,抽出データ!AO423-2)</f>
        <v>1</v>
      </c>
      <c r="AB423" s="2">
        <f>IF(抽出データ!AP423-2&lt;0,0,抽出データ!AP423-2)</f>
        <v>1</v>
      </c>
      <c r="AC423" s="2">
        <f>IF(抽出データ!AQ423-2&lt;0,0,抽出データ!AQ423-2)</f>
        <v>1</v>
      </c>
      <c r="AD423" s="2">
        <f>IF(抽出データ!AR423-2&lt;=0,1,2)</f>
        <v>2</v>
      </c>
      <c r="AE423" s="2">
        <f>IF(抽出データ!AS423-2&lt;=0,1,2)</f>
        <v>2</v>
      </c>
      <c r="AF423" s="2">
        <f>IF(抽出データ!AT423-2&lt;=0,1,2)</f>
        <v>2</v>
      </c>
      <c r="AG423" s="2">
        <f>IF(抽出データ!AU423-2&lt;=0,1,2)</f>
        <v>2</v>
      </c>
      <c r="AH423" s="2">
        <f>IF(抽出データ!AV423-2&lt;=0,1,2)</f>
        <v>2</v>
      </c>
      <c r="AI423" s="2">
        <f>IF(抽出データ!AW423-2&lt;=0,1,2)</f>
        <v>2</v>
      </c>
      <c r="AJ423" s="2">
        <f>IF(抽出データ!AX423-2&lt;=0,1,2)</f>
        <v>2</v>
      </c>
      <c r="AK423" s="2">
        <f>IF(抽出データ!AY423-2&lt;=0,1,2)</f>
        <v>2</v>
      </c>
      <c r="AL423" s="2">
        <f>IF(抽出データ!AZ423-2&lt;0,0,抽出データ!AZ423-2)</f>
        <v>1</v>
      </c>
      <c r="AM423" s="2">
        <f>IF(抽出データ!BB423-2&lt;0,0,抽出データ!BB423-2)</f>
        <v>2</v>
      </c>
      <c r="AN423" s="2">
        <f>IF(抽出データ!BD423-2&lt;0,0,抽出データ!BD423-2)</f>
        <v>1</v>
      </c>
      <c r="AO423" s="2">
        <f>MIN(2,IF(抽出データ!BE423-2&lt;0,0,抽出データ!BE423-2))</f>
        <v>2</v>
      </c>
      <c r="AP423" s="2">
        <f>IF(抽出データ!BF423-2&lt;0,0,抽出データ!BF423-2)</f>
        <v>0</v>
      </c>
      <c r="AQ423" s="2">
        <f>IF(抽出データ!BG423-2&lt;0,0,抽出データ!BG423-2)</f>
        <v>1</v>
      </c>
      <c r="AR423" s="2">
        <f>IF(抽出データ!BH423-2&lt;0,0,抽出データ!BH423-2)</f>
        <v>1</v>
      </c>
      <c r="AS423" s="2">
        <f t="shared" si="109"/>
        <v>0</v>
      </c>
      <c r="AT423" s="2">
        <f>IF(抽出データ!DB423-2&lt;=0,1,2)</f>
        <v>1</v>
      </c>
      <c r="AU423" s="2">
        <f>IF(抽出データ!DD423-2&lt;0,0,抽出データ!DD423-2)</f>
        <v>1</v>
      </c>
      <c r="AV423" s="2">
        <f>IF(抽出データ!DE423-2&lt;0,0,抽出データ!DE423-2)</f>
        <v>1</v>
      </c>
      <c r="AW423" s="2">
        <f>IF(抽出データ!DF423-2&lt;0,0,IF(抽出データ!DF423&gt;3,2,1))</f>
        <v>1</v>
      </c>
      <c r="AX423" s="2">
        <f>IF(抽出データ!DG423-2&lt;=0,1,2)</f>
        <v>2</v>
      </c>
      <c r="AY423" s="8">
        <v>3</v>
      </c>
      <c r="AZ423" s="2">
        <v>2</v>
      </c>
      <c r="BA423" s="2">
        <v>2</v>
      </c>
      <c r="BB423" s="2">
        <v>1</v>
      </c>
      <c r="BC423" s="2">
        <v>0</v>
      </c>
      <c r="BD423" s="2">
        <v>0</v>
      </c>
      <c r="BE423" s="2">
        <v>0</v>
      </c>
      <c r="BF423" s="2">
        <v>0</v>
      </c>
      <c r="BG423" s="2">
        <v>0</v>
      </c>
      <c r="BH423" s="2">
        <v>0</v>
      </c>
      <c r="BI423" s="4" t="s">
        <v>445</v>
      </c>
      <c r="BJ423" s="2">
        <v>2</v>
      </c>
      <c r="BL423" s="2">
        <v>3</v>
      </c>
      <c r="BO423" s="2">
        <v>4</v>
      </c>
      <c r="BP423" s="2">
        <v>4</v>
      </c>
      <c r="BQ423" s="2">
        <v>4</v>
      </c>
      <c r="BR423" s="2">
        <v>4</v>
      </c>
      <c r="BS423" s="2">
        <v>4</v>
      </c>
      <c r="BT423" s="2">
        <v>3</v>
      </c>
      <c r="BV423" s="2">
        <f t="shared" si="110"/>
        <v>53.5</v>
      </c>
      <c r="BW423" s="2">
        <f t="shared" si="111"/>
        <v>20</v>
      </c>
      <c r="BX423" s="2">
        <f t="shared" si="112"/>
        <v>11</v>
      </c>
      <c r="BY423" s="2">
        <f t="shared" si="113"/>
        <v>18</v>
      </c>
      <c r="BZ423" s="2">
        <f t="shared" si="114"/>
        <v>28</v>
      </c>
      <c r="CA423" s="2">
        <f t="shared" si="115"/>
        <v>12</v>
      </c>
      <c r="CB423" s="2">
        <f t="shared" si="116"/>
        <v>10</v>
      </c>
      <c r="CC423" s="2">
        <f t="shared" si="117"/>
        <v>11</v>
      </c>
      <c r="CD423" s="2">
        <f t="shared" si="118"/>
        <v>21</v>
      </c>
      <c r="CE423" s="2">
        <f t="shared" si="119"/>
        <v>15</v>
      </c>
      <c r="CF423" s="2">
        <f t="shared" si="120"/>
        <v>11</v>
      </c>
      <c r="CG423" s="2">
        <f t="shared" si="121"/>
        <v>14</v>
      </c>
      <c r="CH423" s="2">
        <f t="shared" si="125"/>
        <v>5</v>
      </c>
      <c r="CI423" s="2">
        <f t="shared" si="122"/>
        <v>10</v>
      </c>
      <c r="CJ423" s="2">
        <f t="shared" si="123"/>
        <v>19.5</v>
      </c>
      <c r="CK423" s="2">
        <f>55+IF(抽出データ!BJ423=1,60,0)+IF(抽出データ!BK423=1,25,0)+IF(抽出データ!BM423=1,5,0)+IF(抽出データ!BL423=1,5,0)+IF(抽出データ!BN423=1,5,0)</f>
        <v>80</v>
      </c>
      <c r="CL423" s="2">
        <f>(80+IF(抽出データ!BR423=1,12,0)+IF(SUM(抽出データ!BS423:BV423,抽出データ!CB423)&gt;1,22,IF(SUM(抽出データ!BS423:BV423,抽出データ!CB423)=1,11,0)))</f>
        <v>91</v>
      </c>
      <c r="CM423" s="2">
        <f>80+IF(抽出データ!CH423=1,40,0)+IF(抽出データ!CI423=1,20,0)+IF(抽出データ!CJ423=1,20,0)</f>
        <v>80</v>
      </c>
      <c r="CN423" s="2">
        <f>80+IF(抽出データ!CN423=1,10,0)+IF(抽出データ!CO423=1,5,0)+IF(抽出データ!CP423=1,10,0)+12</f>
        <v>102</v>
      </c>
      <c r="CO423" s="2">
        <f>IF(SUM(抽出データ!CT423:CW423)&gt;0,120,100)</f>
        <v>120</v>
      </c>
      <c r="CQ423" s="2">
        <f t="shared" si="124"/>
        <v>87.5</v>
      </c>
    </row>
    <row r="424" spans="1:95">
      <c r="A424" s="2">
        <v>1989</v>
      </c>
      <c r="B424" s="2">
        <v>6000</v>
      </c>
      <c r="C424" s="2">
        <v>10</v>
      </c>
      <c r="D424" s="2">
        <f t="shared" si="108"/>
        <v>600</v>
      </c>
      <c r="E424" s="4" t="s">
        <v>169</v>
      </c>
      <c r="F424" s="2">
        <f>IF(抽出データ!S424-2&lt;0,0,抽出データ!S424-2)</f>
        <v>0</v>
      </c>
      <c r="G424" s="2">
        <f>IF(抽出データ!T424-2&lt;0,0,抽出データ!T424-2)</f>
        <v>1</v>
      </c>
      <c r="H424" s="2">
        <f>IF(抽出データ!U424-2&lt;0,0,抽出データ!U424-2)</f>
        <v>1</v>
      </c>
      <c r="I424" s="2">
        <f>IF(抽出データ!V424-2&lt;0,0,抽出データ!V424-2)</f>
        <v>2</v>
      </c>
      <c r="J424" s="2">
        <f>MIN(2,IF(抽出データ!W424-2&lt;0,0,抽出データ!W424-2))</f>
        <v>2</v>
      </c>
      <c r="K424" s="2">
        <f>IF(抽出データ!X424-2&lt;0,0,抽出データ!X424-2)</f>
        <v>0</v>
      </c>
      <c r="L424" s="2">
        <f>IF(抽出データ!Y424-2&lt;0,0,抽出データ!Y424-2)</f>
        <v>0</v>
      </c>
      <c r="M424" s="2">
        <f>IF(抽出データ!Z424-2&lt;0,0,抽出データ!Z424-2)</f>
        <v>2</v>
      </c>
      <c r="N424" s="2">
        <f>IF(抽出データ!AB424-2&lt;0,0,抽出データ!AB424-2)</f>
        <v>2</v>
      </c>
      <c r="O424" s="2">
        <f>IF(抽出データ!AC424-2&lt;0,0,抽出データ!AC424-2)</f>
        <v>2</v>
      </c>
      <c r="P424" s="2">
        <f>IF(抽出データ!AD424-2&lt;0,0,抽出データ!AD424-2)</f>
        <v>2</v>
      </c>
      <c r="Q424" s="2">
        <f>IF(抽出データ!AE424-2&lt;0,0,抽出データ!AE424-2)</f>
        <v>2</v>
      </c>
      <c r="R424" s="2">
        <f>IF(抽出データ!AF424-2&lt;0,0,抽出データ!AF424-2)</f>
        <v>2</v>
      </c>
      <c r="S424" s="2">
        <f>IF(抽出データ!AG424-2&lt;0,0,抽出データ!AG424-2)</f>
        <v>1</v>
      </c>
      <c r="T424" s="2">
        <f>IF(抽出データ!AH424-2&lt;0,0,抽出データ!AH424-2)</f>
        <v>1</v>
      </c>
      <c r="U424" s="2">
        <f>IF(抽出データ!AI424-2&lt;0,0,抽出データ!AI424-2)</f>
        <v>1</v>
      </c>
      <c r="V424" s="2">
        <f>IF(抽出データ!AJ424-2&lt;0,0,抽出データ!AJ424-2)</f>
        <v>1</v>
      </c>
      <c r="W424" s="2">
        <f>IF(抽出データ!AK424-2&lt;0,0,抽出データ!AK424-2)</f>
        <v>1</v>
      </c>
      <c r="X424" s="2">
        <f>IF(抽出データ!AL424-2&lt;0,0,抽出データ!AL424-2)</f>
        <v>1</v>
      </c>
      <c r="Y424" s="2">
        <f>IF(抽出データ!AM424-2&lt;0,0,抽出データ!AM424-2)</f>
        <v>1</v>
      </c>
      <c r="Z424" s="2">
        <f>IF(抽出データ!AN424-2&lt;0,0,抽出データ!AN424-2)</f>
        <v>1</v>
      </c>
      <c r="AA424" s="2">
        <f>IF(抽出データ!AO424-2&lt;0,0,抽出データ!AO424-2)</f>
        <v>1</v>
      </c>
      <c r="AB424" s="2">
        <f>IF(抽出データ!AP424-2&lt;0,0,抽出データ!AP424-2)</f>
        <v>1</v>
      </c>
      <c r="AC424" s="2">
        <f>IF(抽出データ!AQ424-2&lt;0,0,抽出データ!AQ424-2)</f>
        <v>1</v>
      </c>
      <c r="AD424" s="2">
        <f>IF(抽出データ!AR424-2&lt;=0,1,2)</f>
        <v>2</v>
      </c>
      <c r="AE424" s="2">
        <f>IF(抽出データ!AS424-2&lt;=0,1,2)</f>
        <v>2</v>
      </c>
      <c r="AF424" s="2">
        <f>IF(抽出データ!AT424-2&lt;=0,1,2)</f>
        <v>2</v>
      </c>
      <c r="AG424" s="2">
        <f>IF(抽出データ!AU424-2&lt;=0,1,2)</f>
        <v>2</v>
      </c>
      <c r="AH424" s="2">
        <f>IF(抽出データ!AV424-2&lt;=0,1,2)</f>
        <v>1</v>
      </c>
      <c r="AI424" s="2">
        <f>IF(抽出データ!AW424-2&lt;=0,1,2)</f>
        <v>1</v>
      </c>
      <c r="AJ424" s="2">
        <f>IF(抽出データ!AX424-2&lt;=0,1,2)</f>
        <v>2</v>
      </c>
      <c r="AK424" s="2">
        <f>IF(抽出データ!AY424-2&lt;=0,1,2)</f>
        <v>1</v>
      </c>
      <c r="AL424" s="2">
        <f>IF(抽出データ!AZ424-2&lt;0,0,抽出データ!AZ424-2)</f>
        <v>1</v>
      </c>
      <c r="AM424" s="2">
        <f>IF(抽出データ!BB424-2&lt;0,0,抽出データ!BB424-2)</f>
        <v>0</v>
      </c>
      <c r="AN424" s="2">
        <f>IF(抽出データ!BD424-2&lt;0,0,抽出データ!BD424-2)</f>
        <v>2</v>
      </c>
      <c r="AO424" s="2">
        <f>MIN(2,IF(抽出データ!BE424-2&lt;0,0,抽出データ!BE424-2))</f>
        <v>2</v>
      </c>
      <c r="AP424" s="2">
        <f>IF(抽出データ!BF424-2&lt;0,0,抽出データ!BF424-2)</f>
        <v>1</v>
      </c>
      <c r="AQ424" s="2">
        <f>IF(抽出データ!BG424-2&lt;0,0,抽出データ!BG424-2)</f>
        <v>1</v>
      </c>
      <c r="AR424" s="2">
        <f>IF(抽出データ!BH424-2&lt;0,0,抽出データ!BH424-2)</f>
        <v>1</v>
      </c>
      <c r="AS424" s="2">
        <f t="shared" si="109"/>
        <v>0</v>
      </c>
      <c r="AT424" s="2">
        <f>IF(抽出データ!DB424-2&lt;=0,1,2)</f>
        <v>1</v>
      </c>
      <c r="AU424" s="2">
        <f>IF(抽出データ!DD424-2&lt;0,0,抽出データ!DD424-2)</f>
        <v>1</v>
      </c>
      <c r="AV424" s="2">
        <f>IF(抽出データ!DE424-2&lt;0,0,抽出データ!DE424-2)</f>
        <v>1</v>
      </c>
      <c r="AW424" s="2">
        <f>IF(抽出データ!DF424-2&lt;0,0,IF(抽出データ!DF424&gt;3,2,1))</f>
        <v>1</v>
      </c>
      <c r="AX424" s="2">
        <f>IF(抽出データ!DG424-2&lt;=0,1,2)</f>
        <v>2</v>
      </c>
      <c r="AY424" s="8">
        <v>4</v>
      </c>
      <c r="AZ424" s="2">
        <v>3</v>
      </c>
      <c r="BA424" s="2">
        <v>3</v>
      </c>
      <c r="BI424" s="4" t="s">
        <v>445</v>
      </c>
      <c r="BJ424" s="2">
        <v>2</v>
      </c>
      <c r="BL424" s="2">
        <v>3</v>
      </c>
      <c r="BO424" s="2">
        <v>4</v>
      </c>
      <c r="BP424" s="2">
        <v>5</v>
      </c>
      <c r="BQ424" s="2">
        <v>4</v>
      </c>
      <c r="BR424" s="2">
        <v>4</v>
      </c>
      <c r="BS424" s="2">
        <v>4</v>
      </c>
      <c r="BT424" s="2">
        <v>4</v>
      </c>
      <c r="BV424" s="2">
        <f t="shared" si="110"/>
        <v>58.5</v>
      </c>
      <c r="BW424" s="2">
        <f t="shared" si="111"/>
        <v>27</v>
      </c>
      <c r="BX424" s="2">
        <f t="shared" si="112"/>
        <v>10</v>
      </c>
      <c r="BY424" s="2">
        <f t="shared" si="113"/>
        <v>17</v>
      </c>
      <c r="BZ424" s="2">
        <f t="shared" si="114"/>
        <v>32</v>
      </c>
      <c r="CA424" s="2">
        <f t="shared" si="115"/>
        <v>15</v>
      </c>
      <c r="CB424" s="2">
        <f t="shared" si="116"/>
        <v>9</v>
      </c>
      <c r="CC424" s="2">
        <f t="shared" si="117"/>
        <v>17</v>
      </c>
      <c r="CD424" s="2">
        <f t="shared" si="118"/>
        <v>19</v>
      </c>
      <c r="CE424" s="2">
        <f t="shared" si="119"/>
        <v>16</v>
      </c>
      <c r="CF424" s="2">
        <f t="shared" si="120"/>
        <v>10</v>
      </c>
      <c r="CG424" s="2">
        <f t="shared" si="121"/>
        <v>20</v>
      </c>
      <c r="CH424" s="2">
        <f t="shared" si="125"/>
        <v>5</v>
      </c>
      <c r="CI424" s="2">
        <f t="shared" si="122"/>
        <v>10</v>
      </c>
      <c r="CJ424" s="2">
        <f t="shared" si="123"/>
        <v>21.5</v>
      </c>
      <c r="CK424" s="2">
        <f>55+IF(抽出データ!BJ424=1,60,0)+IF(抽出データ!BK424=1,25,0)+IF(抽出データ!BM424=1,5,0)+IF(抽出データ!BL424=1,5,0)+IF(抽出データ!BN424=1,5,0)</f>
        <v>80</v>
      </c>
      <c r="CL424" s="2">
        <f>(80+IF(抽出データ!BR424=1,12,0)+IF(SUM(抽出データ!BS424:BV424,抽出データ!CB424)&gt;1,22,IF(SUM(抽出データ!BS424:BV424,抽出データ!CB424)=1,11,0)))</f>
        <v>92</v>
      </c>
      <c r="CM424" s="2">
        <f>80+IF(抽出データ!CH424=1,40,0)+IF(抽出データ!CI424=1,20,0)+IF(抽出データ!CJ424=1,20,0)</f>
        <v>120</v>
      </c>
      <c r="CN424" s="2">
        <f>80+IF(抽出データ!CN424=1,10,0)+IF(抽出データ!CO424=1,5,0)+IF(抽出データ!CP424=1,10,0)+12</f>
        <v>97</v>
      </c>
      <c r="CO424" s="2">
        <f>IF(SUM(抽出データ!CT424:CW424)&gt;0,120,100)</f>
        <v>120</v>
      </c>
      <c r="CQ424" s="2">
        <f t="shared" si="124"/>
        <v>93.3</v>
      </c>
    </row>
    <row r="425" spans="1:95">
      <c r="A425" s="2">
        <v>2000</v>
      </c>
      <c r="B425" s="2">
        <v>3800</v>
      </c>
      <c r="C425" s="2">
        <v>6</v>
      </c>
      <c r="D425" s="2">
        <f t="shared" si="108"/>
        <v>633.33333333333337</v>
      </c>
      <c r="E425" s="4" t="s">
        <v>337</v>
      </c>
      <c r="F425" s="2">
        <f>IF(抽出データ!S425-2&lt;0,0,抽出データ!S425-2)</f>
        <v>2</v>
      </c>
      <c r="G425" s="2">
        <f>IF(抽出データ!T425-2&lt;0,0,抽出データ!T425-2)</f>
        <v>1</v>
      </c>
      <c r="H425" s="2">
        <f>IF(抽出データ!U425-2&lt;0,0,抽出データ!U425-2)</f>
        <v>1</v>
      </c>
      <c r="I425" s="2">
        <f>IF(抽出データ!V425-2&lt;0,0,抽出データ!V425-2)</f>
        <v>0</v>
      </c>
      <c r="J425" s="2">
        <f>MIN(2,IF(抽出データ!W425-2&lt;0,0,抽出データ!W425-2))</f>
        <v>1</v>
      </c>
      <c r="K425" s="2">
        <f>IF(抽出データ!X425-2&lt;0,0,抽出データ!X425-2)</f>
        <v>1</v>
      </c>
      <c r="L425" s="2">
        <f>IF(抽出データ!Y425-2&lt;0,0,抽出データ!Y425-2)</f>
        <v>0</v>
      </c>
      <c r="M425" s="2">
        <f>IF(抽出データ!Z425-2&lt;0,0,抽出データ!Z425-2)</f>
        <v>1</v>
      </c>
      <c r="N425" s="2">
        <f>IF(抽出データ!AB425-2&lt;0,0,抽出データ!AB425-2)</f>
        <v>2</v>
      </c>
      <c r="O425" s="2">
        <f>IF(抽出データ!AC425-2&lt;0,0,抽出データ!AC425-2)</f>
        <v>1</v>
      </c>
      <c r="P425" s="2">
        <f>IF(抽出データ!AD425-2&lt;0,0,抽出データ!AD425-2)</f>
        <v>1</v>
      </c>
      <c r="Q425" s="2">
        <f>IF(抽出データ!AE425-2&lt;0,0,抽出データ!AE425-2)</f>
        <v>1</v>
      </c>
      <c r="R425" s="2">
        <f>IF(抽出データ!AF425-2&lt;0,0,抽出データ!AF425-2)</f>
        <v>1</v>
      </c>
      <c r="S425" s="2">
        <f>IF(抽出データ!AG425-2&lt;0,0,抽出データ!AG425-2)</f>
        <v>1</v>
      </c>
      <c r="T425" s="2">
        <f>IF(抽出データ!AH425-2&lt;0,0,抽出データ!AH425-2)</f>
        <v>1</v>
      </c>
      <c r="U425" s="2">
        <f>IF(抽出データ!AI425-2&lt;0,0,抽出データ!AI425-2)</f>
        <v>1</v>
      </c>
      <c r="V425" s="2">
        <f>IF(抽出データ!AJ425-2&lt;0,0,抽出データ!AJ425-2)</f>
        <v>2</v>
      </c>
      <c r="W425" s="2">
        <f>IF(抽出データ!AK425-2&lt;0,0,抽出データ!AK425-2)</f>
        <v>1</v>
      </c>
      <c r="X425" s="2">
        <f>IF(抽出データ!AL425-2&lt;0,0,抽出データ!AL425-2)</f>
        <v>1</v>
      </c>
      <c r="Y425" s="2">
        <f>IF(抽出データ!AM425-2&lt;0,0,抽出データ!AM425-2)</f>
        <v>1</v>
      </c>
      <c r="Z425" s="2">
        <f>IF(抽出データ!AN425-2&lt;0,0,抽出データ!AN425-2)</f>
        <v>1</v>
      </c>
      <c r="AA425" s="2">
        <f>IF(抽出データ!AO425-2&lt;0,0,抽出データ!AO425-2)</f>
        <v>2</v>
      </c>
      <c r="AB425" s="2">
        <f>IF(抽出データ!AP425-2&lt;0,0,抽出データ!AP425-2)</f>
        <v>1</v>
      </c>
      <c r="AC425" s="2">
        <f>IF(抽出データ!AQ425-2&lt;0,0,抽出データ!AQ425-2)</f>
        <v>1</v>
      </c>
      <c r="AD425" s="2">
        <f>IF(抽出データ!AR425-2&lt;=0,1,2)</f>
        <v>1</v>
      </c>
      <c r="AE425" s="2">
        <f>IF(抽出データ!AS425-2&lt;=0,1,2)</f>
        <v>2</v>
      </c>
      <c r="AF425" s="2">
        <f>IF(抽出データ!AT425-2&lt;=0,1,2)</f>
        <v>1</v>
      </c>
      <c r="AG425" s="2">
        <f>IF(抽出データ!AU425-2&lt;=0,1,2)</f>
        <v>1</v>
      </c>
      <c r="AH425" s="2">
        <f>IF(抽出データ!AV425-2&lt;=0,1,2)</f>
        <v>1</v>
      </c>
      <c r="AI425" s="2">
        <f>IF(抽出データ!AW425-2&lt;=0,1,2)</f>
        <v>1</v>
      </c>
      <c r="AJ425" s="2">
        <f>IF(抽出データ!AX425-2&lt;=0,1,2)</f>
        <v>1</v>
      </c>
      <c r="AK425" s="2">
        <f>IF(抽出データ!AY425-2&lt;=0,1,2)</f>
        <v>2</v>
      </c>
      <c r="AL425" s="2">
        <f>IF(抽出データ!AZ425-2&lt;0,0,抽出データ!AZ425-2)</f>
        <v>0</v>
      </c>
      <c r="AM425" s="2">
        <f>IF(抽出データ!BB425-2&lt;0,0,抽出データ!BB425-2)</f>
        <v>1</v>
      </c>
      <c r="AN425" s="2">
        <f>IF(抽出データ!BD425-2&lt;0,0,抽出データ!BD425-2)</f>
        <v>1</v>
      </c>
      <c r="AO425" s="2">
        <f>MIN(2,IF(抽出データ!BE425-2&lt;0,0,抽出データ!BE425-2))</f>
        <v>2</v>
      </c>
      <c r="AP425" s="2">
        <f>IF(抽出データ!BF425-2&lt;0,0,抽出データ!BF425-2)</f>
        <v>1</v>
      </c>
      <c r="AQ425" s="2">
        <f>IF(抽出データ!BG425-2&lt;0,0,抽出データ!BG425-2)</f>
        <v>1</v>
      </c>
      <c r="AR425" s="2">
        <f>IF(抽出データ!BH425-2&lt;0,0,抽出データ!BH425-2)</f>
        <v>0</v>
      </c>
      <c r="AS425" s="2">
        <f t="shared" si="109"/>
        <v>0</v>
      </c>
      <c r="AT425" s="2">
        <f>IF(抽出データ!DB425-2&lt;=0,1,2)</f>
        <v>1</v>
      </c>
      <c r="AU425" s="2">
        <f>IF(抽出データ!DD425-2&lt;0,0,抽出データ!DD425-2)</f>
        <v>1</v>
      </c>
      <c r="AV425" s="2">
        <f>IF(抽出データ!DE425-2&lt;0,0,抽出データ!DE425-2)</f>
        <v>1</v>
      </c>
      <c r="AW425" s="2">
        <f>IF(抽出データ!DF425-2&lt;0,0,IF(抽出データ!DF425&gt;3,2,1))</f>
        <v>2</v>
      </c>
      <c r="AX425" s="2">
        <f>IF(抽出データ!DG425-2&lt;=0,1,2)</f>
        <v>2</v>
      </c>
      <c r="AY425" s="8">
        <v>2</v>
      </c>
      <c r="AZ425" s="2">
        <v>3</v>
      </c>
      <c r="BA425" s="2">
        <v>2</v>
      </c>
      <c r="BB425" s="2">
        <v>1</v>
      </c>
      <c r="BC425" s="2">
        <v>0</v>
      </c>
      <c r="BD425" s="2">
        <v>1</v>
      </c>
      <c r="BE425" s="2">
        <v>0</v>
      </c>
      <c r="BF425" s="2">
        <v>0</v>
      </c>
      <c r="BG425" s="2">
        <v>0</v>
      </c>
      <c r="BH425" s="2">
        <v>0</v>
      </c>
      <c r="BI425" s="4" t="s">
        <v>445</v>
      </c>
      <c r="BJ425" s="2">
        <v>1</v>
      </c>
      <c r="BK425" s="2">
        <v>85</v>
      </c>
      <c r="BL425" s="2">
        <v>1</v>
      </c>
      <c r="BM425" s="2">
        <v>10000</v>
      </c>
      <c r="BO425" s="2">
        <v>3</v>
      </c>
      <c r="BP425" s="2">
        <v>4</v>
      </c>
      <c r="BQ425" s="2">
        <v>3</v>
      </c>
      <c r="BR425" s="2">
        <v>3</v>
      </c>
      <c r="BS425" s="2">
        <v>4</v>
      </c>
      <c r="BT425" s="2">
        <v>5</v>
      </c>
      <c r="BV425" s="2">
        <f t="shared" si="110"/>
        <v>49</v>
      </c>
      <c r="BW425" s="2">
        <f t="shared" si="111"/>
        <v>23</v>
      </c>
      <c r="BX425" s="2">
        <f t="shared" si="112"/>
        <v>9</v>
      </c>
      <c r="BY425" s="2">
        <f t="shared" si="113"/>
        <v>16</v>
      </c>
      <c r="BZ425" s="2">
        <f t="shared" si="114"/>
        <v>25</v>
      </c>
      <c r="CA425" s="2">
        <f t="shared" si="115"/>
        <v>15</v>
      </c>
      <c r="CB425" s="2">
        <f t="shared" si="116"/>
        <v>10</v>
      </c>
      <c r="CC425" s="2">
        <f t="shared" si="117"/>
        <v>12</v>
      </c>
      <c r="CD425" s="2">
        <f t="shared" si="118"/>
        <v>18</v>
      </c>
      <c r="CE425" s="2">
        <f t="shared" si="119"/>
        <v>13</v>
      </c>
      <c r="CF425" s="2">
        <f t="shared" si="120"/>
        <v>8</v>
      </c>
      <c r="CG425" s="2">
        <f t="shared" si="121"/>
        <v>16</v>
      </c>
      <c r="CH425" s="2">
        <f t="shared" si="125"/>
        <v>6</v>
      </c>
      <c r="CI425" s="2">
        <f t="shared" si="122"/>
        <v>10</v>
      </c>
      <c r="CJ425" s="2">
        <f t="shared" si="123"/>
        <v>19</v>
      </c>
      <c r="CK425" s="2">
        <f>55+IF(抽出データ!BJ425=1,60,0)+IF(抽出データ!BK425=1,25,0)+IF(抽出データ!BM425=1,5,0)+IF(抽出データ!BL425=1,5,0)+IF(抽出データ!BN425=1,5,0)</f>
        <v>80</v>
      </c>
      <c r="CL425" s="2">
        <f>(80+IF(抽出データ!BR425=1,12,0)+IF(SUM(抽出データ!BS425:BV425,抽出データ!CB425)&gt;1,22,IF(SUM(抽出データ!BS425:BV425,抽出データ!CB425)=1,11,0)))</f>
        <v>102</v>
      </c>
      <c r="CM425" s="2">
        <f>80+IF(抽出データ!CH425=1,40,0)+IF(抽出データ!CI425=1,20,0)+IF(抽出データ!CJ425=1,20,0)</f>
        <v>80</v>
      </c>
      <c r="CN425" s="2">
        <f>80+IF(抽出データ!CN425=1,10,0)+IF(抽出データ!CO425=1,5,0)+IF(抽出データ!CP425=1,10,0)+12</f>
        <v>97</v>
      </c>
      <c r="CO425" s="2">
        <f>IF(SUM(抽出データ!CT425:CW425)&gt;0,120,100)</f>
        <v>120</v>
      </c>
      <c r="CQ425" s="2">
        <f t="shared" si="124"/>
        <v>90.3</v>
      </c>
    </row>
    <row r="426" spans="1:95">
      <c r="A426" s="2">
        <v>2009</v>
      </c>
      <c r="B426" s="2">
        <v>1000</v>
      </c>
      <c r="C426" s="2">
        <v>2</v>
      </c>
      <c r="D426" s="2">
        <f t="shared" si="108"/>
        <v>500</v>
      </c>
      <c r="E426" s="4" t="s">
        <v>338</v>
      </c>
      <c r="F426" s="2">
        <f>IF(抽出データ!S426-2&lt;0,0,抽出データ!S426-2)</f>
        <v>2</v>
      </c>
      <c r="G426" s="2">
        <f>IF(抽出データ!T426-2&lt;0,0,抽出データ!T426-2)</f>
        <v>1</v>
      </c>
      <c r="H426" s="2">
        <f>IF(抽出データ!U426-2&lt;0,0,抽出データ!U426-2)</f>
        <v>2</v>
      </c>
      <c r="I426" s="2">
        <f>IF(抽出データ!V426-2&lt;0,0,抽出データ!V426-2)</f>
        <v>0</v>
      </c>
      <c r="J426" s="2">
        <f>MIN(2,IF(抽出データ!W426-2&lt;0,0,抽出データ!W426-2))</f>
        <v>1</v>
      </c>
      <c r="K426" s="2">
        <f>IF(抽出データ!X426-2&lt;0,0,抽出データ!X426-2)</f>
        <v>0</v>
      </c>
      <c r="L426" s="2">
        <f>IF(抽出データ!Y426-2&lt;0,0,抽出データ!Y426-2)</f>
        <v>0</v>
      </c>
      <c r="M426" s="2">
        <f>IF(抽出データ!Z426-2&lt;0,0,抽出データ!Z426-2)</f>
        <v>0</v>
      </c>
      <c r="N426" s="2">
        <f>IF(抽出データ!AB426-2&lt;0,0,抽出データ!AB426-2)</f>
        <v>2</v>
      </c>
      <c r="O426" s="2">
        <f>IF(抽出データ!AC426-2&lt;0,0,抽出データ!AC426-2)</f>
        <v>2</v>
      </c>
      <c r="P426" s="2">
        <f>IF(抽出データ!AD426-2&lt;0,0,抽出データ!AD426-2)</f>
        <v>1</v>
      </c>
      <c r="Q426" s="2">
        <f>IF(抽出データ!AE426-2&lt;0,0,抽出データ!AE426-2)</f>
        <v>1</v>
      </c>
      <c r="R426" s="2">
        <f>IF(抽出データ!AF426-2&lt;0,0,抽出データ!AF426-2)</f>
        <v>1</v>
      </c>
      <c r="S426" s="2">
        <f>IF(抽出データ!AG426-2&lt;0,0,抽出データ!AG426-2)</f>
        <v>1</v>
      </c>
      <c r="T426" s="2">
        <f>IF(抽出データ!AH426-2&lt;0,0,抽出データ!AH426-2)</f>
        <v>1</v>
      </c>
      <c r="U426" s="2">
        <f>IF(抽出データ!AI426-2&lt;0,0,抽出データ!AI426-2)</f>
        <v>1</v>
      </c>
      <c r="V426" s="2">
        <f>IF(抽出データ!AJ426-2&lt;0,0,抽出データ!AJ426-2)</f>
        <v>1</v>
      </c>
      <c r="W426" s="2">
        <f>IF(抽出データ!AK426-2&lt;0,0,抽出データ!AK426-2)</f>
        <v>1</v>
      </c>
      <c r="X426" s="2">
        <f>IF(抽出データ!AL426-2&lt;0,0,抽出データ!AL426-2)</f>
        <v>1</v>
      </c>
      <c r="Y426" s="2">
        <f>IF(抽出データ!AM426-2&lt;0,0,抽出データ!AM426-2)</f>
        <v>0</v>
      </c>
      <c r="Z426" s="2">
        <f>IF(抽出データ!AN426-2&lt;0,0,抽出データ!AN426-2)</f>
        <v>1</v>
      </c>
      <c r="AA426" s="2">
        <f>IF(抽出データ!AO426-2&lt;0,0,抽出データ!AO426-2)</f>
        <v>1</v>
      </c>
      <c r="AB426" s="2">
        <f>IF(抽出データ!AP426-2&lt;0,0,抽出データ!AP426-2)</f>
        <v>1</v>
      </c>
      <c r="AC426" s="2">
        <f>IF(抽出データ!AQ426-2&lt;0,0,抽出データ!AQ426-2)</f>
        <v>2</v>
      </c>
      <c r="AD426" s="2">
        <f>IF(抽出データ!AR426-2&lt;=0,1,2)</f>
        <v>2</v>
      </c>
      <c r="AE426" s="2">
        <f>IF(抽出データ!AS426-2&lt;=0,1,2)</f>
        <v>2</v>
      </c>
      <c r="AF426" s="2">
        <f>IF(抽出データ!AT426-2&lt;=0,1,2)</f>
        <v>2</v>
      </c>
      <c r="AG426" s="2">
        <f>IF(抽出データ!AU426-2&lt;=0,1,2)</f>
        <v>2</v>
      </c>
      <c r="AH426" s="2">
        <f>IF(抽出データ!AV426-2&lt;=0,1,2)</f>
        <v>2</v>
      </c>
      <c r="AI426" s="2">
        <f>IF(抽出データ!AW426-2&lt;=0,1,2)</f>
        <v>2</v>
      </c>
      <c r="AJ426" s="2">
        <f>IF(抽出データ!AX426-2&lt;=0,1,2)</f>
        <v>2</v>
      </c>
      <c r="AK426" s="2">
        <f>IF(抽出データ!AY426-2&lt;=0,1,2)</f>
        <v>2</v>
      </c>
      <c r="AL426" s="2">
        <f>IF(抽出データ!AZ426-2&lt;0,0,抽出データ!AZ426-2)</f>
        <v>2</v>
      </c>
      <c r="AM426" s="2">
        <f>IF(抽出データ!BB426-2&lt;0,0,抽出データ!BB426-2)</f>
        <v>0</v>
      </c>
      <c r="AN426" s="2">
        <f>IF(抽出データ!BD426-2&lt;0,0,抽出データ!BD426-2)</f>
        <v>1</v>
      </c>
      <c r="AO426" s="2">
        <f>MIN(2,IF(抽出データ!BE426-2&lt;0,0,抽出データ!BE426-2))</f>
        <v>2</v>
      </c>
      <c r="AP426" s="2">
        <f>IF(抽出データ!BF426-2&lt;0,0,抽出データ!BF426-2)</f>
        <v>1</v>
      </c>
      <c r="AQ426" s="2">
        <f>IF(抽出データ!BG426-2&lt;0,0,抽出データ!BG426-2)</f>
        <v>1</v>
      </c>
      <c r="AR426" s="2">
        <f>IF(抽出データ!BH426-2&lt;0,0,抽出データ!BH426-2)</f>
        <v>1</v>
      </c>
      <c r="AS426" s="2">
        <f t="shared" si="109"/>
        <v>0</v>
      </c>
      <c r="AT426" s="2">
        <f>IF(抽出データ!DB426-2&lt;=0,1,2)</f>
        <v>2</v>
      </c>
      <c r="AU426" s="2">
        <f>IF(抽出データ!DD426-2&lt;0,0,抽出データ!DD426-2)</f>
        <v>1</v>
      </c>
      <c r="AV426" s="2">
        <f>IF(抽出データ!DE426-2&lt;0,0,抽出データ!DE426-2)</f>
        <v>1</v>
      </c>
      <c r="AW426" s="2">
        <f>IF(抽出データ!DF426-2&lt;0,0,IF(抽出データ!DF426&gt;3,2,1))</f>
        <v>1</v>
      </c>
      <c r="AX426" s="2">
        <f>IF(抽出データ!DG426-2&lt;=0,1,2)</f>
        <v>2</v>
      </c>
      <c r="AY426" s="8">
        <v>3</v>
      </c>
      <c r="AZ426" s="2">
        <v>3</v>
      </c>
      <c r="BA426" s="2">
        <v>3</v>
      </c>
      <c r="BI426" s="4" t="s">
        <v>445</v>
      </c>
      <c r="BJ426" s="2">
        <v>2</v>
      </c>
      <c r="BL426" s="2">
        <v>3</v>
      </c>
      <c r="BO426" s="2">
        <v>3</v>
      </c>
      <c r="BP426" s="2">
        <v>3</v>
      </c>
      <c r="BQ426" s="2">
        <v>2</v>
      </c>
      <c r="BR426" s="2">
        <v>5</v>
      </c>
      <c r="BS426" s="2">
        <v>4</v>
      </c>
      <c r="BT426" s="2">
        <v>6</v>
      </c>
      <c r="BV426" s="2">
        <f t="shared" si="110"/>
        <v>60</v>
      </c>
      <c r="BW426" s="2">
        <f t="shared" si="111"/>
        <v>22</v>
      </c>
      <c r="BX426" s="2">
        <f t="shared" si="112"/>
        <v>12</v>
      </c>
      <c r="BY426" s="2">
        <f t="shared" si="113"/>
        <v>19</v>
      </c>
      <c r="BZ426" s="2">
        <f t="shared" si="114"/>
        <v>33</v>
      </c>
      <c r="CA426" s="2">
        <f t="shared" si="115"/>
        <v>13</v>
      </c>
      <c r="CB426" s="2">
        <f t="shared" si="116"/>
        <v>9</v>
      </c>
      <c r="CC426" s="2">
        <f t="shared" si="117"/>
        <v>11</v>
      </c>
      <c r="CD426" s="2">
        <f t="shared" si="118"/>
        <v>22</v>
      </c>
      <c r="CE426" s="2">
        <f t="shared" si="119"/>
        <v>18</v>
      </c>
      <c r="CF426" s="2">
        <f t="shared" si="120"/>
        <v>14</v>
      </c>
      <c r="CG426" s="2">
        <f t="shared" si="121"/>
        <v>16</v>
      </c>
      <c r="CH426" s="2">
        <f t="shared" si="125"/>
        <v>6</v>
      </c>
      <c r="CI426" s="2">
        <f t="shared" si="122"/>
        <v>11</v>
      </c>
      <c r="CJ426" s="2">
        <f t="shared" si="123"/>
        <v>24</v>
      </c>
      <c r="CK426" s="2">
        <f>55+IF(抽出データ!BJ426=1,60,0)+IF(抽出データ!BK426=1,25,0)+IF(抽出データ!BM426=1,5,0)+IF(抽出データ!BL426=1,5,0)+IF(抽出データ!BN426=1,5,0)</f>
        <v>60</v>
      </c>
      <c r="CL426" s="2">
        <f>(80+IF(抽出データ!BR426=1,12,0)+IF(SUM(抽出データ!BS426:BV426,抽出データ!CB426)&gt;1,22,IF(SUM(抽出データ!BS426:BV426,抽出データ!CB426)=1,11,0)))</f>
        <v>102</v>
      </c>
      <c r="CM426" s="2">
        <f>80+IF(抽出データ!CH426=1,40,0)+IF(抽出データ!CI426=1,20,0)+IF(抽出データ!CJ426=1,20,0)</f>
        <v>100</v>
      </c>
      <c r="CN426" s="2">
        <f>80+IF(抽出データ!CN426=1,10,0)+IF(抽出データ!CO426=1,5,0)+IF(抽出データ!CP426=1,10,0)+12</f>
        <v>97</v>
      </c>
      <c r="CO426" s="2">
        <f>IF(SUM(抽出データ!CT426:CW426)&gt;0,120,100)</f>
        <v>120</v>
      </c>
      <c r="CQ426" s="2">
        <f t="shared" si="124"/>
        <v>85.3</v>
      </c>
    </row>
    <row r="427" spans="1:95">
      <c r="A427" s="2">
        <v>1996</v>
      </c>
      <c r="B427" s="2">
        <v>300</v>
      </c>
      <c r="C427" s="2">
        <v>1</v>
      </c>
      <c r="D427" s="2">
        <f t="shared" si="108"/>
        <v>300</v>
      </c>
      <c r="E427" s="4" t="s">
        <v>339</v>
      </c>
      <c r="F427" s="2">
        <f>IF(抽出データ!S427-2&lt;0,0,抽出データ!S427-2)</f>
        <v>0</v>
      </c>
      <c r="G427" s="2">
        <f>IF(抽出データ!T427-2&lt;0,0,抽出データ!T427-2)</f>
        <v>0</v>
      </c>
      <c r="H427" s="2">
        <f>IF(抽出データ!U427-2&lt;0,0,抽出データ!U427-2)</f>
        <v>0</v>
      </c>
      <c r="I427" s="2">
        <f>IF(抽出データ!V427-2&lt;0,0,抽出データ!V427-2)</f>
        <v>0</v>
      </c>
      <c r="J427" s="2">
        <f>MIN(2,IF(抽出データ!W427-2&lt;0,0,抽出データ!W427-2))</f>
        <v>0</v>
      </c>
      <c r="K427" s="2">
        <f>IF(抽出データ!X427-2&lt;0,0,抽出データ!X427-2)</f>
        <v>0</v>
      </c>
      <c r="L427" s="2">
        <f>IF(抽出データ!Y427-2&lt;0,0,抽出データ!Y427-2)</f>
        <v>0</v>
      </c>
      <c r="M427" s="2">
        <f>IF(抽出データ!Z427-2&lt;0,0,抽出データ!Z427-2)</f>
        <v>0</v>
      </c>
      <c r="N427" s="2">
        <f>IF(抽出データ!AB427-2&lt;0,0,抽出データ!AB427-2)</f>
        <v>0</v>
      </c>
      <c r="O427" s="2">
        <f>IF(抽出データ!AC427-2&lt;0,0,抽出データ!AC427-2)</f>
        <v>0</v>
      </c>
      <c r="P427" s="2">
        <f>IF(抽出データ!AD427-2&lt;0,0,抽出データ!AD427-2)</f>
        <v>2</v>
      </c>
      <c r="Q427" s="2">
        <f>IF(抽出データ!AE427-2&lt;0,0,抽出データ!AE427-2)</f>
        <v>2</v>
      </c>
      <c r="R427" s="2">
        <f>IF(抽出データ!AF427-2&lt;0,0,抽出データ!AF427-2)</f>
        <v>0</v>
      </c>
      <c r="S427" s="2">
        <f>IF(抽出データ!AG427-2&lt;0,0,抽出データ!AG427-2)</f>
        <v>0</v>
      </c>
      <c r="T427" s="2">
        <f>IF(抽出データ!AH427-2&lt;0,0,抽出データ!AH427-2)</f>
        <v>0</v>
      </c>
      <c r="U427" s="2">
        <f>IF(抽出データ!AI427-2&lt;0,0,抽出データ!AI427-2)</f>
        <v>0</v>
      </c>
      <c r="V427" s="2">
        <f>IF(抽出データ!AJ427-2&lt;0,0,抽出データ!AJ427-2)</f>
        <v>0</v>
      </c>
      <c r="W427" s="2">
        <f>IF(抽出データ!AK427-2&lt;0,0,抽出データ!AK427-2)</f>
        <v>0</v>
      </c>
      <c r="X427" s="2">
        <f>IF(抽出データ!AL427-2&lt;0,0,抽出データ!AL427-2)</f>
        <v>0</v>
      </c>
      <c r="Y427" s="2">
        <f>IF(抽出データ!AM427-2&lt;0,0,抽出データ!AM427-2)</f>
        <v>0</v>
      </c>
      <c r="Z427" s="2">
        <f>IF(抽出データ!AN427-2&lt;0,0,抽出データ!AN427-2)</f>
        <v>0</v>
      </c>
      <c r="AA427" s="2">
        <f>IF(抽出データ!AO427-2&lt;0,0,抽出データ!AO427-2)</f>
        <v>0</v>
      </c>
      <c r="AB427" s="2">
        <f>IF(抽出データ!AP427-2&lt;0,0,抽出データ!AP427-2)</f>
        <v>2</v>
      </c>
      <c r="AC427" s="2">
        <f>IF(抽出データ!AQ427-2&lt;0,0,抽出データ!AQ427-2)</f>
        <v>2</v>
      </c>
      <c r="AD427" s="2">
        <f>IF(抽出データ!AR427-2&lt;=0,1,2)</f>
        <v>1</v>
      </c>
      <c r="AE427" s="2">
        <f>IF(抽出データ!AS427-2&lt;=0,1,2)</f>
        <v>1</v>
      </c>
      <c r="AF427" s="2">
        <f>IF(抽出データ!AT427-2&lt;=0,1,2)</f>
        <v>2</v>
      </c>
      <c r="AG427" s="2">
        <f>IF(抽出データ!AU427-2&lt;=0,1,2)</f>
        <v>1</v>
      </c>
      <c r="AH427" s="2">
        <f>IF(抽出データ!AV427-2&lt;=0,1,2)</f>
        <v>1</v>
      </c>
      <c r="AI427" s="2">
        <f>IF(抽出データ!AW427-2&lt;=0,1,2)</f>
        <v>1</v>
      </c>
      <c r="AJ427" s="2">
        <f>IF(抽出データ!AX427-2&lt;=0,1,2)</f>
        <v>1</v>
      </c>
      <c r="AK427" s="2">
        <f>IF(抽出データ!AY427-2&lt;=0,1,2)</f>
        <v>2</v>
      </c>
      <c r="AL427" s="2">
        <f>IF(抽出データ!AZ427-2&lt;0,0,抽出データ!AZ427-2)</f>
        <v>1</v>
      </c>
      <c r="AM427" s="2">
        <f>IF(抽出データ!BB427-2&lt;0,0,抽出データ!BB427-2)</f>
        <v>1</v>
      </c>
      <c r="AN427" s="2">
        <f>IF(抽出データ!BD427-2&lt;0,0,抽出データ!BD427-2)</f>
        <v>1</v>
      </c>
      <c r="AO427" s="2">
        <f>MIN(2,IF(抽出データ!BE427-2&lt;0,0,抽出データ!BE427-2))</f>
        <v>2</v>
      </c>
      <c r="AP427" s="2">
        <f>IF(抽出データ!BF427-2&lt;0,0,抽出データ!BF427-2)</f>
        <v>1</v>
      </c>
      <c r="AQ427" s="2">
        <f>IF(抽出データ!BG427-2&lt;0,0,抽出データ!BG427-2)</f>
        <v>0</v>
      </c>
      <c r="AR427" s="2">
        <f>IF(抽出データ!BH427-2&lt;0,0,抽出データ!BH427-2)</f>
        <v>1</v>
      </c>
      <c r="AS427" s="2">
        <f t="shared" si="109"/>
        <v>0</v>
      </c>
      <c r="AT427" s="2">
        <f>IF(抽出データ!DB427-2&lt;=0,1,2)</f>
        <v>1</v>
      </c>
      <c r="AU427" s="2">
        <f>IF(抽出データ!DD427-2&lt;0,0,抽出データ!DD427-2)</f>
        <v>0</v>
      </c>
      <c r="AV427" s="2">
        <f>IF(抽出データ!DE427-2&lt;0,0,抽出データ!DE427-2)</f>
        <v>0</v>
      </c>
      <c r="AW427" s="2">
        <f>IF(抽出データ!DF427-2&lt;0,0,IF(抽出データ!DF427&gt;3,2,1))</f>
        <v>0</v>
      </c>
      <c r="AX427" s="2">
        <f>IF(抽出データ!DG427-2&lt;=0,1,2)</f>
        <v>1</v>
      </c>
      <c r="AY427" s="8">
        <v>4</v>
      </c>
      <c r="AZ427" s="2">
        <v>4</v>
      </c>
      <c r="BA427" s="2">
        <v>3</v>
      </c>
      <c r="BI427" s="4" t="s">
        <v>445</v>
      </c>
      <c r="BJ427" s="2">
        <v>1</v>
      </c>
      <c r="BK427" s="2">
        <v>60</v>
      </c>
      <c r="BL427" s="2">
        <v>3</v>
      </c>
      <c r="BO427" s="2">
        <v>3</v>
      </c>
      <c r="BP427" s="2">
        <v>5</v>
      </c>
      <c r="BQ427" s="2">
        <v>3</v>
      </c>
      <c r="BR427" s="2">
        <v>5</v>
      </c>
      <c r="BS427" s="2">
        <v>4</v>
      </c>
      <c r="BT427" s="2">
        <v>3</v>
      </c>
      <c r="BV427" s="2">
        <f t="shared" si="110"/>
        <v>29.5</v>
      </c>
      <c r="BW427" s="2">
        <f t="shared" si="111"/>
        <v>5</v>
      </c>
      <c r="BX427" s="2">
        <f t="shared" si="112"/>
        <v>9</v>
      </c>
      <c r="BY427" s="2">
        <f t="shared" si="113"/>
        <v>12</v>
      </c>
      <c r="BZ427" s="2">
        <f t="shared" si="114"/>
        <v>18</v>
      </c>
      <c r="CA427" s="2">
        <f t="shared" si="115"/>
        <v>7</v>
      </c>
      <c r="CB427" s="2">
        <f t="shared" si="116"/>
        <v>6</v>
      </c>
      <c r="CC427" s="2">
        <f t="shared" si="117"/>
        <v>4</v>
      </c>
      <c r="CD427" s="2">
        <f t="shared" si="118"/>
        <v>9</v>
      </c>
      <c r="CE427" s="2">
        <f t="shared" si="119"/>
        <v>10</v>
      </c>
      <c r="CF427" s="2">
        <f t="shared" si="120"/>
        <v>8</v>
      </c>
      <c r="CG427" s="2">
        <f t="shared" si="121"/>
        <v>6</v>
      </c>
      <c r="CH427" s="2">
        <f t="shared" si="125"/>
        <v>2</v>
      </c>
      <c r="CI427" s="2">
        <f t="shared" si="122"/>
        <v>9</v>
      </c>
      <c r="CJ427" s="2">
        <f t="shared" si="123"/>
        <v>7.5</v>
      </c>
      <c r="CK427" s="2">
        <f>55+IF(抽出データ!BJ427=1,60,0)+IF(抽出データ!BK427=1,25,0)+IF(抽出データ!BM427=1,5,0)+IF(抽出データ!BL427=1,5,0)+IF(抽出データ!BN427=1,5,0)</f>
        <v>80</v>
      </c>
      <c r="CL427" s="2">
        <f>(80+IF(抽出データ!BR427=1,12,0)+IF(SUM(抽出データ!BS427:BV427,抽出データ!CB427)&gt;1,22,IF(SUM(抽出データ!BS427:BV427,抽出データ!CB427)=1,11,0)))</f>
        <v>80</v>
      </c>
      <c r="CM427" s="2">
        <f>80+IF(抽出データ!CH427=1,40,0)+IF(抽出データ!CI427=1,20,0)+IF(抽出データ!CJ427=1,20,0)</f>
        <v>80</v>
      </c>
      <c r="CN427" s="2">
        <f>80+IF(抽出データ!CN427=1,10,0)+IF(抽出データ!CO427=1,5,0)+IF(抽出データ!CP427=1,10,0)+12</f>
        <v>92</v>
      </c>
      <c r="CO427" s="2">
        <f>IF(SUM(抽出データ!CT427:CW427)&gt;0,120,100)</f>
        <v>100</v>
      </c>
      <c r="CQ427" s="2">
        <f t="shared" si="124"/>
        <v>82.2</v>
      </c>
    </row>
    <row r="428" spans="1:95">
      <c r="A428" s="2">
        <v>1970</v>
      </c>
      <c r="B428" s="2">
        <v>500</v>
      </c>
      <c r="C428" s="2">
        <v>3</v>
      </c>
      <c r="D428" s="2">
        <f t="shared" si="108"/>
        <v>166.66666666666666</v>
      </c>
      <c r="E428" s="4" t="s">
        <v>19</v>
      </c>
      <c r="F428" s="2">
        <f>IF(抽出データ!S428-2&lt;0,0,抽出データ!S428-2)</f>
        <v>1</v>
      </c>
      <c r="G428" s="2">
        <f>IF(抽出データ!T428-2&lt;0,0,抽出データ!T428-2)</f>
        <v>0</v>
      </c>
      <c r="H428" s="2">
        <f>IF(抽出データ!U428-2&lt;0,0,抽出データ!U428-2)</f>
        <v>1</v>
      </c>
      <c r="I428" s="2">
        <f>IF(抽出データ!V428-2&lt;0,0,抽出データ!V428-2)</f>
        <v>0</v>
      </c>
      <c r="J428" s="2">
        <f>MIN(2,IF(抽出データ!W428-2&lt;0,0,抽出データ!W428-2))</f>
        <v>0</v>
      </c>
      <c r="K428" s="2">
        <f>IF(抽出データ!X428-2&lt;0,0,抽出データ!X428-2)</f>
        <v>0</v>
      </c>
      <c r="L428" s="2">
        <f>IF(抽出データ!Y428-2&lt;0,0,抽出データ!Y428-2)</f>
        <v>0</v>
      </c>
      <c r="M428" s="2">
        <f>IF(抽出データ!Z428-2&lt;0,0,抽出データ!Z428-2)</f>
        <v>0</v>
      </c>
      <c r="N428" s="2">
        <f>IF(抽出データ!AB428-2&lt;0,0,抽出データ!AB428-2)</f>
        <v>0</v>
      </c>
      <c r="O428" s="2">
        <f>IF(抽出データ!AC428-2&lt;0,0,抽出データ!AC428-2)</f>
        <v>1</v>
      </c>
      <c r="P428" s="2">
        <f>IF(抽出データ!AD428-2&lt;0,0,抽出データ!AD428-2)</f>
        <v>1</v>
      </c>
      <c r="Q428" s="2">
        <f>IF(抽出データ!AE428-2&lt;0,0,抽出データ!AE428-2)</f>
        <v>0</v>
      </c>
      <c r="R428" s="2">
        <f>IF(抽出データ!AF428-2&lt;0,0,抽出データ!AF428-2)</f>
        <v>1</v>
      </c>
      <c r="S428" s="2">
        <f>IF(抽出データ!AG428-2&lt;0,0,抽出データ!AG428-2)</f>
        <v>1</v>
      </c>
      <c r="T428" s="2">
        <f>IF(抽出データ!AH428-2&lt;0,0,抽出データ!AH428-2)</f>
        <v>1</v>
      </c>
      <c r="U428" s="2">
        <f>IF(抽出データ!AI428-2&lt;0,0,抽出データ!AI428-2)</f>
        <v>2</v>
      </c>
      <c r="V428" s="2">
        <f>IF(抽出データ!AJ428-2&lt;0,0,抽出データ!AJ428-2)</f>
        <v>1</v>
      </c>
      <c r="W428" s="2">
        <f>IF(抽出データ!AK428-2&lt;0,0,抽出データ!AK428-2)</f>
        <v>0</v>
      </c>
      <c r="X428" s="2">
        <f>IF(抽出データ!AL428-2&lt;0,0,抽出データ!AL428-2)</f>
        <v>0</v>
      </c>
      <c r="Y428" s="2">
        <f>IF(抽出データ!AM428-2&lt;0,0,抽出データ!AM428-2)</f>
        <v>0</v>
      </c>
      <c r="Z428" s="2">
        <f>IF(抽出データ!AN428-2&lt;0,0,抽出データ!AN428-2)</f>
        <v>0</v>
      </c>
      <c r="AA428" s="2">
        <f>IF(抽出データ!AO428-2&lt;0,0,抽出データ!AO428-2)</f>
        <v>2</v>
      </c>
      <c r="AB428" s="2">
        <f>IF(抽出データ!AP428-2&lt;0,0,抽出データ!AP428-2)</f>
        <v>0</v>
      </c>
      <c r="AC428" s="2">
        <f>IF(抽出データ!AQ428-2&lt;0,0,抽出データ!AQ428-2)</f>
        <v>2</v>
      </c>
      <c r="AD428" s="2">
        <f>IF(抽出データ!AR428-2&lt;=0,1,2)</f>
        <v>2</v>
      </c>
      <c r="AE428" s="2">
        <f>IF(抽出データ!AS428-2&lt;=0,1,2)</f>
        <v>1</v>
      </c>
      <c r="AF428" s="2">
        <f>IF(抽出データ!AT428-2&lt;=0,1,2)</f>
        <v>1</v>
      </c>
      <c r="AG428" s="2">
        <f>IF(抽出データ!AU428-2&lt;=0,1,2)</f>
        <v>1</v>
      </c>
      <c r="AH428" s="2">
        <f>IF(抽出データ!AV428-2&lt;=0,1,2)</f>
        <v>1</v>
      </c>
      <c r="AI428" s="2">
        <f>IF(抽出データ!AW428-2&lt;=0,1,2)</f>
        <v>1</v>
      </c>
      <c r="AJ428" s="2">
        <f>IF(抽出データ!AX428-2&lt;=0,1,2)</f>
        <v>1</v>
      </c>
      <c r="AK428" s="2">
        <f>IF(抽出データ!AY428-2&lt;=0,1,2)</f>
        <v>1</v>
      </c>
      <c r="AL428" s="2">
        <f>IF(抽出データ!AZ428-2&lt;0,0,抽出データ!AZ428-2)</f>
        <v>0</v>
      </c>
      <c r="AM428" s="2">
        <f>IF(抽出データ!BB428-2&lt;0,0,抽出データ!BB428-2)</f>
        <v>1</v>
      </c>
      <c r="AN428" s="2">
        <f>IF(抽出データ!BD428-2&lt;0,0,抽出データ!BD428-2)</f>
        <v>1</v>
      </c>
      <c r="AO428" s="2">
        <f>MIN(2,IF(抽出データ!BE428-2&lt;0,0,抽出データ!BE428-2))</f>
        <v>0</v>
      </c>
      <c r="AP428" s="2">
        <f>IF(抽出データ!BF428-2&lt;0,0,抽出データ!BF428-2)</f>
        <v>2</v>
      </c>
      <c r="AQ428" s="2">
        <f>IF(抽出データ!BG428-2&lt;0,0,抽出データ!BG428-2)</f>
        <v>1</v>
      </c>
      <c r="AR428" s="2">
        <f>IF(抽出データ!BH428-2&lt;0,0,抽出データ!BH428-2)</f>
        <v>1</v>
      </c>
      <c r="AS428" s="2">
        <f t="shared" si="109"/>
        <v>0</v>
      </c>
      <c r="AT428" s="2">
        <f>IF(抽出データ!DB428-2&lt;=0,1,2)</f>
        <v>1</v>
      </c>
      <c r="AU428" s="2">
        <f>IF(抽出データ!DD428-2&lt;0,0,抽出データ!DD428-2)</f>
        <v>0</v>
      </c>
      <c r="AV428" s="2">
        <f>IF(抽出データ!DE428-2&lt;0,0,抽出データ!DE428-2)</f>
        <v>0</v>
      </c>
      <c r="AW428" s="2">
        <f>IF(抽出データ!DF428-2&lt;0,0,IF(抽出データ!DF428&gt;3,2,1))</f>
        <v>1</v>
      </c>
      <c r="AX428" s="2">
        <f>IF(抽出データ!DG428-2&lt;=0,1,2)</f>
        <v>1</v>
      </c>
      <c r="AY428" s="8">
        <v>4</v>
      </c>
      <c r="AZ428" s="2">
        <v>3</v>
      </c>
      <c r="BA428" s="2">
        <v>2</v>
      </c>
      <c r="BB428" s="2">
        <v>1</v>
      </c>
      <c r="BC428" s="2">
        <v>0</v>
      </c>
      <c r="BD428" s="2">
        <v>0</v>
      </c>
      <c r="BE428" s="2">
        <v>0</v>
      </c>
      <c r="BF428" s="2">
        <v>1</v>
      </c>
      <c r="BG428" s="2">
        <v>0</v>
      </c>
      <c r="BH428" s="2">
        <v>0</v>
      </c>
      <c r="BI428" s="4" t="s">
        <v>445</v>
      </c>
      <c r="BJ428" s="2">
        <v>1</v>
      </c>
      <c r="BK428" s="2">
        <v>60</v>
      </c>
      <c r="BL428" s="2">
        <v>1</v>
      </c>
      <c r="BM428" s="2">
        <v>5000</v>
      </c>
      <c r="BO428" s="2">
        <v>4</v>
      </c>
      <c r="BP428" s="2">
        <v>4</v>
      </c>
      <c r="BQ428" s="2">
        <v>4</v>
      </c>
      <c r="BR428" s="2">
        <v>4</v>
      </c>
      <c r="BS428" s="2">
        <v>4</v>
      </c>
      <c r="BT428" s="2">
        <v>4</v>
      </c>
      <c r="BV428" s="2">
        <f t="shared" si="110"/>
        <v>32</v>
      </c>
      <c r="BW428" s="2">
        <f t="shared" si="111"/>
        <v>11</v>
      </c>
      <c r="BX428" s="2">
        <f t="shared" si="112"/>
        <v>9</v>
      </c>
      <c r="BY428" s="2">
        <f t="shared" si="113"/>
        <v>10</v>
      </c>
      <c r="BZ428" s="2">
        <f t="shared" si="114"/>
        <v>18</v>
      </c>
      <c r="CA428" s="2">
        <f t="shared" si="115"/>
        <v>8</v>
      </c>
      <c r="CB428" s="2">
        <f t="shared" si="116"/>
        <v>5</v>
      </c>
      <c r="CC428" s="2">
        <f t="shared" si="117"/>
        <v>6</v>
      </c>
      <c r="CD428" s="2">
        <f t="shared" si="118"/>
        <v>13</v>
      </c>
      <c r="CE428" s="2">
        <f t="shared" si="119"/>
        <v>11</v>
      </c>
      <c r="CF428" s="2">
        <f t="shared" si="120"/>
        <v>8</v>
      </c>
      <c r="CG428" s="2">
        <f t="shared" si="121"/>
        <v>9</v>
      </c>
      <c r="CH428" s="2">
        <f t="shared" si="125"/>
        <v>3</v>
      </c>
      <c r="CI428" s="2">
        <f t="shared" si="122"/>
        <v>8</v>
      </c>
      <c r="CJ428" s="2">
        <f t="shared" si="123"/>
        <v>10</v>
      </c>
      <c r="CK428" s="2">
        <f>55+IF(抽出データ!BJ428=1,60,0)+IF(抽出データ!BK428=1,25,0)+IF(抽出データ!BM428=1,5,0)+IF(抽出データ!BL428=1,5,0)+IF(抽出データ!BN428=1,5,0)</f>
        <v>55</v>
      </c>
      <c r="CL428" s="2">
        <f>(80+IF(抽出データ!BR428=1,12,0)+IF(SUM(抽出データ!BS428:BV428,抽出データ!CB428)&gt;1,22,IF(SUM(抽出データ!BS428:BV428,抽出データ!CB428)=1,11,0)))</f>
        <v>92</v>
      </c>
      <c r="CM428" s="2">
        <f>80+IF(抽出データ!CH428=1,40,0)+IF(抽出データ!CI428=1,20,0)+IF(抽出データ!CJ428=1,20,0)</f>
        <v>80</v>
      </c>
      <c r="CN428" s="2">
        <f>80+IF(抽出データ!CN428=1,10,0)+IF(抽出データ!CO428=1,5,0)+IF(抽出データ!CP428=1,10,0)+12</f>
        <v>92</v>
      </c>
      <c r="CO428" s="2">
        <f>IF(SUM(抽出データ!CT428:CW428)&gt;0,120,100)</f>
        <v>100</v>
      </c>
      <c r="CQ428" s="2">
        <f t="shared" si="124"/>
        <v>75.8</v>
      </c>
    </row>
    <row r="429" spans="1:95">
      <c r="A429" s="2">
        <v>2010</v>
      </c>
      <c r="B429" s="2">
        <v>5000</v>
      </c>
      <c r="C429" s="2">
        <v>15</v>
      </c>
      <c r="D429" s="2">
        <f t="shared" si="108"/>
        <v>333.33333333333331</v>
      </c>
      <c r="E429" s="4" t="s">
        <v>340</v>
      </c>
      <c r="F429" s="2">
        <f>IF(抽出データ!S429-2&lt;0,0,抽出データ!S429-2)</f>
        <v>1</v>
      </c>
      <c r="G429" s="2">
        <f>IF(抽出データ!T429-2&lt;0,0,抽出データ!T429-2)</f>
        <v>2</v>
      </c>
      <c r="H429" s="2">
        <f>IF(抽出データ!U429-2&lt;0,0,抽出データ!U429-2)</f>
        <v>2</v>
      </c>
      <c r="I429" s="2">
        <f>IF(抽出データ!V429-2&lt;0,0,抽出データ!V429-2)</f>
        <v>1</v>
      </c>
      <c r="J429" s="2">
        <f>MIN(2,IF(抽出データ!W429-2&lt;0,0,抽出データ!W429-2))</f>
        <v>2</v>
      </c>
      <c r="K429" s="2">
        <f>IF(抽出データ!X429-2&lt;0,0,抽出データ!X429-2)</f>
        <v>1</v>
      </c>
      <c r="L429" s="2">
        <f>IF(抽出データ!Y429-2&lt;0,0,抽出データ!Y429-2)</f>
        <v>1</v>
      </c>
      <c r="M429" s="2">
        <f>IF(抽出データ!Z429-2&lt;0,0,抽出データ!Z429-2)</f>
        <v>1</v>
      </c>
      <c r="N429" s="2">
        <f>IF(抽出データ!AB429-2&lt;0,0,抽出データ!AB429-2)</f>
        <v>1</v>
      </c>
      <c r="O429" s="2">
        <f>IF(抽出データ!AC429-2&lt;0,0,抽出データ!AC429-2)</f>
        <v>1</v>
      </c>
      <c r="P429" s="2">
        <f>IF(抽出データ!AD429-2&lt;0,0,抽出データ!AD429-2)</f>
        <v>1</v>
      </c>
      <c r="Q429" s="2">
        <f>IF(抽出データ!AE429-2&lt;0,0,抽出データ!AE429-2)</f>
        <v>1</v>
      </c>
      <c r="R429" s="2">
        <f>IF(抽出データ!AF429-2&lt;0,0,抽出データ!AF429-2)</f>
        <v>1</v>
      </c>
      <c r="S429" s="2">
        <f>IF(抽出データ!AG429-2&lt;0,0,抽出データ!AG429-2)</f>
        <v>1</v>
      </c>
      <c r="T429" s="2">
        <f>IF(抽出データ!AH429-2&lt;0,0,抽出データ!AH429-2)</f>
        <v>1</v>
      </c>
      <c r="U429" s="2">
        <f>IF(抽出データ!AI429-2&lt;0,0,抽出データ!AI429-2)</f>
        <v>1</v>
      </c>
      <c r="V429" s="2">
        <f>IF(抽出データ!AJ429-2&lt;0,0,抽出データ!AJ429-2)</f>
        <v>1</v>
      </c>
      <c r="W429" s="2">
        <f>IF(抽出データ!AK429-2&lt;0,0,抽出データ!AK429-2)</f>
        <v>2</v>
      </c>
      <c r="X429" s="2">
        <f>IF(抽出データ!AL429-2&lt;0,0,抽出データ!AL429-2)</f>
        <v>2</v>
      </c>
      <c r="Y429" s="2">
        <f>IF(抽出データ!AM429-2&lt;0,0,抽出データ!AM429-2)</f>
        <v>2</v>
      </c>
      <c r="Z429" s="2">
        <f>IF(抽出データ!AN429-2&lt;0,0,抽出データ!AN429-2)</f>
        <v>1</v>
      </c>
      <c r="AA429" s="2">
        <f>IF(抽出データ!AO429-2&lt;0,0,抽出データ!AO429-2)</f>
        <v>1</v>
      </c>
      <c r="AB429" s="2">
        <f>IF(抽出データ!AP429-2&lt;0,0,抽出データ!AP429-2)</f>
        <v>1</v>
      </c>
      <c r="AC429" s="2">
        <f>IF(抽出データ!AQ429-2&lt;0,0,抽出データ!AQ429-2)</f>
        <v>2</v>
      </c>
      <c r="AD429" s="2">
        <f>IF(抽出データ!AR429-2&lt;=0,1,2)</f>
        <v>2</v>
      </c>
      <c r="AE429" s="2">
        <f>IF(抽出データ!AS429-2&lt;=0,1,2)</f>
        <v>2</v>
      </c>
      <c r="AF429" s="2">
        <f>IF(抽出データ!AT429-2&lt;=0,1,2)</f>
        <v>2</v>
      </c>
      <c r="AG429" s="2">
        <f>IF(抽出データ!AU429-2&lt;=0,1,2)</f>
        <v>2</v>
      </c>
      <c r="AH429" s="2">
        <f>IF(抽出データ!AV429-2&lt;=0,1,2)</f>
        <v>2</v>
      </c>
      <c r="AI429" s="2">
        <f>IF(抽出データ!AW429-2&lt;=0,1,2)</f>
        <v>2</v>
      </c>
      <c r="AJ429" s="2">
        <f>IF(抽出データ!AX429-2&lt;=0,1,2)</f>
        <v>2</v>
      </c>
      <c r="AK429" s="2">
        <f>IF(抽出データ!AY429-2&lt;=0,1,2)</f>
        <v>2</v>
      </c>
      <c r="AL429" s="2">
        <f>IF(抽出データ!AZ429-2&lt;0,0,抽出データ!AZ429-2)</f>
        <v>1</v>
      </c>
      <c r="AM429" s="2">
        <f>IF(抽出データ!BB429-2&lt;0,0,抽出データ!BB429-2)</f>
        <v>2</v>
      </c>
      <c r="AN429" s="2">
        <f>IF(抽出データ!BD429-2&lt;0,0,抽出データ!BD429-2)</f>
        <v>2</v>
      </c>
      <c r="AO429" s="2">
        <f>MIN(2,IF(抽出データ!BE429-2&lt;0,0,抽出データ!BE429-2))</f>
        <v>2</v>
      </c>
      <c r="AP429" s="2">
        <f>IF(抽出データ!BF429-2&lt;0,0,抽出データ!BF429-2)</f>
        <v>1</v>
      </c>
      <c r="AQ429" s="2">
        <f>IF(抽出データ!BG429-2&lt;0,0,抽出データ!BG429-2)</f>
        <v>2</v>
      </c>
      <c r="AR429" s="2">
        <f>IF(抽出データ!BH429-2&lt;0,0,抽出データ!BH429-2)</f>
        <v>2</v>
      </c>
      <c r="AS429" s="2">
        <f t="shared" si="109"/>
        <v>2</v>
      </c>
      <c r="AT429" s="2">
        <f>IF(抽出データ!DB429-2&lt;=0,1,2)</f>
        <v>2</v>
      </c>
      <c r="AU429" s="2">
        <f>IF(抽出データ!DD429-2&lt;0,0,抽出データ!DD429-2)</f>
        <v>1</v>
      </c>
      <c r="AV429" s="2">
        <f>IF(抽出データ!DE429-2&lt;0,0,抽出データ!DE429-2)</f>
        <v>1</v>
      </c>
      <c r="AW429" s="2">
        <f>IF(抽出データ!DF429-2&lt;0,0,IF(抽出データ!DF429&gt;3,2,1))</f>
        <v>2</v>
      </c>
      <c r="AX429" s="2">
        <f>IF(抽出データ!DG429-2&lt;=0,1,2)</f>
        <v>2</v>
      </c>
      <c r="AY429" s="8">
        <v>5</v>
      </c>
      <c r="AZ429" s="2">
        <v>4</v>
      </c>
      <c r="BA429" s="2">
        <v>4</v>
      </c>
      <c r="BI429" s="4" t="s">
        <v>445</v>
      </c>
      <c r="BJ429" s="2">
        <v>2</v>
      </c>
      <c r="BL429" s="2">
        <v>3</v>
      </c>
      <c r="BO429" s="2">
        <v>6</v>
      </c>
      <c r="BP429" s="2">
        <v>6</v>
      </c>
      <c r="BQ429" s="2">
        <v>6</v>
      </c>
      <c r="BR429" s="2">
        <v>2</v>
      </c>
      <c r="BS429" s="2">
        <v>2</v>
      </c>
      <c r="BT429" s="2">
        <v>2</v>
      </c>
      <c r="BV429" s="2">
        <f t="shared" si="110"/>
        <v>76.5</v>
      </c>
      <c r="BW429" s="2">
        <f t="shared" si="111"/>
        <v>29</v>
      </c>
      <c r="BX429" s="2">
        <f t="shared" si="112"/>
        <v>12</v>
      </c>
      <c r="BY429" s="2">
        <f t="shared" si="113"/>
        <v>22</v>
      </c>
      <c r="BZ429" s="2">
        <f t="shared" si="114"/>
        <v>36</v>
      </c>
      <c r="CA429" s="2">
        <f t="shared" si="115"/>
        <v>18</v>
      </c>
      <c r="CB429" s="2">
        <f t="shared" si="116"/>
        <v>13</v>
      </c>
      <c r="CC429" s="2">
        <f t="shared" si="117"/>
        <v>13</v>
      </c>
      <c r="CD429" s="2">
        <f t="shared" si="118"/>
        <v>26</v>
      </c>
      <c r="CE429" s="2">
        <f t="shared" si="119"/>
        <v>20</v>
      </c>
      <c r="CF429" s="2">
        <f t="shared" si="120"/>
        <v>15</v>
      </c>
      <c r="CG429" s="2">
        <f t="shared" si="121"/>
        <v>19</v>
      </c>
      <c r="CH429" s="2">
        <f t="shared" si="125"/>
        <v>9</v>
      </c>
      <c r="CI429" s="2">
        <f t="shared" si="122"/>
        <v>14</v>
      </c>
      <c r="CJ429" s="2">
        <f t="shared" si="123"/>
        <v>25.5</v>
      </c>
      <c r="CK429" s="2">
        <f>55+IF(抽出データ!BJ429=1,60,0)+IF(抽出データ!BK429=1,25,0)+IF(抽出データ!BM429=1,5,0)+IF(抽出データ!BL429=1,5,0)+IF(抽出データ!BN429=1,5,0)</f>
        <v>145</v>
      </c>
      <c r="CL429" s="2">
        <f>(80+IF(抽出データ!BR429=1,12,0)+IF(SUM(抽出データ!BS429:BV429,抽出データ!CB429)&gt;1,22,IF(SUM(抽出データ!BS429:BV429,抽出データ!CB429)=1,11,0)))</f>
        <v>114</v>
      </c>
      <c r="CM429" s="2">
        <f>80+IF(抽出データ!CH429=1,40,0)+IF(抽出データ!CI429=1,20,0)+IF(抽出データ!CJ429=1,20,0)</f>
        <v>120</v>
      </c>
      <c r="CN429" s="2">
        <f>80+IF(抽出データ!CN429=1,10,0)+IF(抽出データ!CO429=1,5,0)+IF(抽出データ!CP429=1,10,0)+12</f>
        <v>97</v>
      </c>
      <c r="CO429" s="2">
        <f>IF(SUM(抽出データ!CT429:CW429)&gt;0,120,100)</f>
        <v>120</v>
      </c>
      <c r="CQ429" s="2">
        <f t="shared" si="124"/>
        <v>125.89999999999999</v>
      </c>
    </row>
    <row r="430" spans="1:95">
      <c r="A430" s="2">
        <v>2007</v>
      </c>
      <c r="B430" s="2">
        <v>10000</v>
      </c>
      <c r="C430" s="2">
        <v>10</v>
      </c>
      <c r="D430" s="2">
        <f t="shared" si="108"/>
        <v>1000</v>
      </c>
      <c r="E430" s="4" t="s">
        <v>341</v>
      </c>
      <c r="F430" s="2">
        <f>IF(抽出データ!S430-2&lt;0,0,抽出データ!S430-2)</f>
        <v>2</v>
      </c>
      <c r="G430" s="2">
        <f>IF(抽出データ!T430-2&lt;0,0,抽出データ!T430-2)</f>
        <v>2</v>
      </c>
      <c r="H430" s="2">
        <f>IF(抽出データ!U430-2&lt;0,0,抽出データ!U430-2)</f>
        <v>2</v>
      </c>
      <c r="I430" s="2">
        <f>IF(抽出データ!V430-2&lt;0,0,抽出データ!V430-2)</f>
        <v>1</v>
      </c>
      <c r="J430" s="2">
        <f>MIN(2,IF(抽出データ!W430-2&lt;0,0,抽出データ!W430-2))</f>
        <v>2</v>
      </c>
      <c r="K430" s="2">
        <f>IF(抽出データ!X430-2&lt;0,0,抽出データ!X430-2)</f>
        <v>2</v>
      </c>
      <c r="L430" s="2">
        <f>IF(抽出データ!Y430-2&lt;0,0,抽出データ!Y430-2)</f>
        <v>2</v>
      </c>
      <c r="M430" s="2">
        <f>IF(抽出データ!Z430-2&lt;0,0,抽出データ!Z430-2)</f>
        <v>2</v>
      </c>
      <c r="N430" s="2">
        <f>IF(抽出データ!AB430-2&lt;0,0,抽出データ!AB430-2)</f>
        <v>2</v>
      </c>
      <c r="O430" s="2">
        <f>IF(抽出データ!AC430-2&lt;0,0,抽出データ!AC430-2)</f>
        <v>2</v>
      </c>
      <c r="P430" s="2">
        <f>IF(抽出データ!AD430-2&lt;0,0,抽出データ!AD430-2)</f>
        <v>2</v>
      </c>
      <c r="Q430" s="2">
        <f>IF(抽出データ!AE430-2&lt;0,0,抽出データ!AE430-2)</f>
        <v>2</v>
      </c>
      <c r="R430" s="2">
        <f>IF(抽出データ!AF430-2&lt;0,0,抽出データ!AF430-2)</f>
        <v>2</v>
      </c>
      <c r="S430" s="2">
        <f>IF(抽出データ!AG430-2&lt;0,0,抽出データ!AG430-2)</f>
        <v>2</v>
      </c>
      <c r="T430" s="2">
        <f>IF(抽出データ!AH430-2&lt;0,0,抽出データ!AH430-2)</f>
        <v>2</v>
      </c>
      <c r="U430" s="2">
        <f>IF(抽出データ!AI430-2&lt;0,0,抽出データ!AI430-2)</f>
        <v>2</v>
      </c>
      <c r="V430" s="2">
        <f>IF(抽出データ!AJ430-2&lt;0,0,抽出データ!AJ430-2)</f>
        <v>2</v>
      </c>
      <c r="W430" s="2">
        <f>IF(抽出データ!AK430-2&lt;0,0,抽出データ!AK430-2)</f>
        <v>2</v>
      </c>
      <c r="X430" s="2">
        <f>IF(抽出データ!AL430-2&lt;0,0,抽出データ!AL430-2)</f>
        <v>2</v>
      </c>
      <c r="Y430" s="2">
        <f>IF(抽出データ!AM430-2&lt;0,0,抽出データ!AM430-2)</f>
        <v>2</v>
      </c>
      <c r="Z430" s="2">
        <f>IF(抽出データ!AN430-2&lt;0,0,抽出データ!AN430-2)</f>
        <v>2</v>
      </c>
      <c r="AA430" s="2">
        <f>IF(抽出データ!AO430-2&lt;0,0,抽出データ!AO430-2)</f>
        <v>2</v>
      </c>
      <c r="AB430" s="2">
        <f>IF(抽出データ!AP430-2&lt;0,0,抽出データ!AP430-2)</f>
        <v>2</v>
      </c>
      <c r="AC430" s="2">
        <f>IF(抽出データ!AQ430-2&lt;0,0,抽出データ!AQ430-2)</f>
        <v>2</v>
      </c>
      <c r="AD430" s="2">
        <f>IF(抽出データ!AR430-2&lt;=0,1,2)</f>
        <v>2</v>
      </c>
      <c r="AE430" s="2">
        <f>IF(抽出データ!AS430-2&lt;=0,1,2)</f>
        <v>2</v>
      </c>
      <c r="AF430" s="2">
        <f>IF(抽出データ!AT430-2&lt;=0,1,2)</f>
        <v>2</v>
      </c>
      <c r="AG430" s="2">
        <f>IF(抽出データ!AU430-2&lt;=0,1,2)</f>
        <v>2</v>
      </c>
      <c r="AH430" s="2">
        <f>IF(抽出データ!AV430-2&lt;=0,1,2)</f>
        <v>2</v>
      </c>
      <c r="AI430" s="2">
        <f>IF(抽出データ!AW430-2&lt;=0,1,2)</f>
        <v>2</v>
      </c>
      <c r="AJ430" s="2">
        <f>IF(抽出データ!AX430-2&lt;=0,1,2)</f>
        <v>2</v>
      </c>
      <c r="AK430" s="2">
        <f>IF(抽出データ!AY430-2&lt;=0,1,2)</f>
        <v>2</v>
      </c>
      <c r="AL430" s="2">
        <f>IF(抽出データ!AZ430-2&lt;0,0,抽出データ!AZ430-2)</f>
        <v>2</v>
      </c>
      <c r="AM430" s="2">
        <f>IF(抽出データ!BB430-2&lt;0,0,抽出データ!BB430-2)</f>
        <v>2</v>
      </c>
      <c r="AN430" s="2">
        <f>IF(抽出データ!BD430-2&lt;0,0,抽出データ!BD430-2)</f>
        <v>2</v>
      </c>
      <c r="AO430" s="2">
        <f>MIN(2,IF(抽出データ!BE430-2&lt;0,0,抽出データ!BE430-2))</f>
        <v>2</v>
      </c>
      <c r="AP430" s="2">
        <f>IF(抽出データ!BF430-2&lt;0,0,抽出データ!BF430-2)</f>
        <v>2</v>
      </c>
      <c r="AQ430" s="2">
        <f>IF(抽出データ!BG430-2&lt;0,0,抽出データ!BG430-2)</f>
        <v>2</v>
      </c>
      <c r="AR430" s="2">
        <f>IF(抽出データ!BH430-2&lt;0,0,抽出データ!BH430-2)</f>
        <v>2</v>
      </c>
      <c r="AS430" s="2">
        <f t="shared" si="109"/>
        <v>0</v>
      </c>
      <c r="AT430" s="2">
        <f>IF(抽出データ!DB430-2&lt;=0,1,2)</f>
        <v>2</v>
      </c>
      <c r="AU430" s="2">
        <f>IF(抽出データ!DD430-2&lt;0,0,抽出データ!DD430-2)</f>
        <v>2</v>
      </c>
      <c r="AV430" s="2">
        <f>IF(抽出データ!DE430-2&lt;0,0,抽出データ!DE430-2)</f>
        <v>2</v>
      </c>
      <c r="AW430" s="2">
        <f>IF(抽出データ!DF430-2&lt;0,0,IF(抽出データ!DF430&gt;3,2,1))</f>
        <v>2</v>
      </c>
      <c r="AX430" s="2">
        <f>IF(抽出データ!DG430-2&lt;=0,1,2)</f>
        <v>2</v>
      </c>
      <c r="AY430" s="8">
        <v>5</v>
      </c>
      <c r="AZ430" s="2">
        <v>4</v>
      </c>
      <c r="BA430" s="2">
        <v>4</v>
      </c>
      <c r="BI430" s="4" t="s">
        <v>445</v>
      </c>
      <c r="BJ430" s="2">
        <v>1</v>
      </c>
      <c r="BK430" s="2">
        <v>100</v>
      </c>
      <c r="BL430" s="2">
        <v>3</v>
      </c>
      <c r="BO430" s="2">
        <v>3</v>
      </c>
      <c r="BP430" s="2">
        <v>3</v>
      </c>
      <c r="BQ430" s="2">
        <v>3</v>
      </c>
      <c r="BR430" s="2">
        <v>3</v>
      </c>
      <c r="BS430" s="2">
        <v>3</v>
      </c>
      <c r="BT430" s="2">
        <v>3</v>
      </c>
      <c r="BV430" s="2">
        <f t="shared" si="110"/>
        <v>92</v>
      </c>
      <c r="BW430" s="2">
        <f t="shared" si="111"/>
        <v>43</v>
      </c>
      <c r="BX430" s="2">
        <f t="shared" si="112"/>
        <v>14</v>
      </c>
      <c r="BY430" s="2">
        <f t="shared" si="113"/>
        <v>26</v>
      </c>
      <c r="BZ430" s="2">
        <f t="shared" si="114"/>
        <v>47</v>
      </c>
      <c r="CA430" s="2">
        <f t="shared" si="115"/>
        <v>24</v>
      </c>
      <c r="CB430" s="2">
        <f t="shared" si="116"/>
        <v>16</v>
      </c>
      <c r="CC430" s="2">
        <f t="shared" si="117"/>
        <v>22</v>
      </c>
      <c r="CD430" s="2">
        <f t="shared" si="118"/>
        <v>31</v>
      </c>
      <c r="CE430" s="2">
        <f t="shared" si="119"/>
        <v>23</v>
      </c>
      <c r="CF430" s="2">
        <f t="shared" si="120"/>
        <v>16</v>
      </c>
      <c r="CG430" s="2">
        <f t="shared" si="121"/>
        <v>30</v>
      </c>
      <c r="CH430" s="2">
        <f t="shared" si="125"/>
        <v>8</v>
      </c>
      <c r="CI430" s="2">
        <f t="shared" si="122"/>
        <v>16</v>
      </c>
      <c r="CJ430" s="2">
        <f t="shared" si="123"/>
        <v>40</v>
      </c>
      <c r="CK430" s="2">
        <f>55+IF(抽出データ!BJ430=1,60,0)+IF(抽出データ!BK430=1,25,0)+IF(抽出データ!BM430=1,5,0)+IF(抽出データ!BL430=1,5,0)+IF(抽出データ!BN430=1,5,0)</f>
        <v>60</v>
      </c>
      <c r="CL430" s="2">
        <f>(80+IF(抽出データ!BR430=1,12,0)+IF(SUM(抽出データ!BS430:BV430,抽出データ!CB430)&gt;1,22,IF(SUM(抽出データ!BS430:BV430,抽出データ!CB430)=1,11,0)))</f>
        <v>102</v>
      </c>
      <c r="CM430" s="2">
        <f>80+IF(抽出データ!CH430=1,40,0)+IF(抽出データ!CI430=1,20,0)+IF(抽出データ!CJ430=1,20,0)</f>
        <v>140</v>
      </c>
      <c r="CN430" s="2">
        <f>80+IF(抽出データ!CN430=1,10,0)+IF(抽出データ!CO430=1,5,0)+IF(抽出データ!CP430=1,10,0)+12</f>
        <v>107</v>
      </c>
      <c r="CO430" s="2">
        <f>IF(SUM(抽出データ!CT430:CW430)&gt;0,120,100)</f>
        <v>120</v>
      </c>
      <c r="CQ430" s="2">
        <f t="shared" si="124"/>
        <v>92.3</v>
      </c>
    </row>
    <row r="431" spans="1:95">
      <c r="A431" s="2">
        <v>1974</v>
      </c>
      <c r="B431" s="2">
        <v>210</v>
      </c>
      <c r="C431" s="2">
        <v>3</v>
      </c>
      <c r="D431" s="2">
        <f t="shared" si="108"/>
        <v>70</v>
      </c>
      <c r="E431" s="4" t="s">
        <v>269</v>
      </c>
      <c r="F431" s="2">
        <f>IF(抽出データ!S431-2&lt;0,0,抽出データ!S431-2)</f>
        <v>2</v>
      </c>
      <c r="G431" s="2">
        <f>IF(抽出データ!T431-2&lt;0,0,抽出データ!T431-2)</f>
        <v>1</v>
      </c>
      <c r="H431" s="2">
        <f>IF(抽出データ!U431-2&lt;0,0,抽出データ!U431-2)</f>
        <v>0</v>
      </c>
      <c r="I431" s="2">
        <f>IF(抽出データ!V431-2&lt;0,0,抽出データ!V431-2)</f>
        <v>2</v>
      </c>
      <c r="J431" s="2">
        <f>MIN(2,IF(抽出データ!W431-2&lt;0,0,抽出データ!W431-2))</f>
        <v>0</v>
      </c>
      <c r="K431" s="2">
        <f>IF(抽出データ!X431-2&lt;0,0,抽出データ!X431-2)</f>
        <v>0</v>
      </c>
      <c r="L431" s="2">
        <f>IF(抽出データ!Y431-2&lt;0,0,抽出データ!Y431-2)</f>
        <v>0</v>
      </c>
      <c r="M431" s="2">
        <f>IF(抽出データ!Z431-2&lt;0,0,抽出データ!Z431-2)</f>
        <v>0</v>
      </c>
      <c r="N431" s="2">
        <f>IF(抽出データ!AB431-2&lt;0,0,抽出データ!AB431-2)</f>
        <v>2</v>
      </c>
      <c r="O431" s="2">
        <f>IF(抽出データ!AC431-2&lt;0,0,抽出データ!AC431-2)</f>
        <v>2</v>
      </c>
      <c r="P431" s="2">
        <f>IF(抽出データ!AD431-2&lt;0,0,抽出データ!AD431-2)</f>
        <v>2</v>
      </c>
      <c r="Q431" s="2">
        <f>IF(抽出データ!AE431-2&lt;0,0,抽出データ!AE431-2)</f>
        <v>2</v>
      </c>
      <c r="R431" s="2">
        <f>IF(抽出データ!AF431-2&lt;0,0,抽出データ!AF431-2)</f>
        <v>0</v>
      </c>
      <c r="S431" s="2">
        <f>IF(抽出データ!AG431-2&lt;0,0,抽出データ!AG431-2)</f>
        <v>0</v>
      </c>
      <c r="T431" s="2">
        <f>IF(抽出データ!AH431-2&lt;0,0,抽出データ!AH431-2)</f>
        <v>2</v>
      </c>
      <c r="U431" s="2">
        <f>IF(抽出データ!AI431-2&lt;0,0,抽出データ!AI431-2)</f>
        <v>0</v>
      </c>
      <c r="V431" s="2">
        <f>IF(抽出データ!AJ431-2&lt;0,0,抽出データ!AJ431-2)</f>
        <v>0</v>
      </c>
      <c r="W431" s="2">
        <f>IF(抽出データ!AK431-2&lt;0,0,抽出データ!AK431-2)</f>
        <v>2</v>
      </c>
      <c r="X431" s="2">
        <f>IF(抽出データ!AL431-2&lt;0,0,抽出データ!AL431-2)</f>
        <v>2</v>
      </c>
      <c r="Y431" s="2">
        <f>IF(抽出データ!AM431-2&lt;0,0,抽出データ!AM431-2)</f>
        <v>0</v>
      </c>
      <c r="Z431" s="2">
        <f>IF(抽出データ!AN431-2&lt;0,0,抽出データ!AN431-2)</f>
        <v>1</v>
      </c>
      <c r="AA431" s="2">
        <f>IF(抽出データ!AO431-2&lt;0,0,抽出データ!AO431-2)</f>
        <v>2</v>
      </c>
      <c r="AB431" s="2">
        <f>IF(抽出データ!AP431-2&lt;0,0,抽出データ!AP431-2)</f>
        <v>2</v>
      </c>
      <c r="AC431" s="2">
        <f>IF(抽出データ!AQ431-2&lt;0,0,抽出データ!AQ431-2)</f>
        <v>2</v>
      </c>
      <c r="AD431" s="2">
        <f>IF(抽出データ!AR431-2&lt;=0,1,2)</f>
        <v>1</v>
      </c>
      <c r="AE431" s="2">
        <f>IF(抽出データ!AS431-2&lt;=0,1,2)</f>
        <v>1</v>
      </c>
      <c r="AF431" s="2">
        <f>IF(抽出データ!AT431-2&lt;=0,1,2)</f>
        <v>1</v>
      </c>
      <c r="AG431" s="2">
        <f>IF(抽出データ!AU431-2&lt;=0,1,2)</f>
        <v>1</v>
      </c>
      <c r="AH431" s="2">
        <f>IF(抽出データ!AV431-2&lt;=0,1,2)</f>
        <v>1</v>
      </c>
      <c r="AI431" s="2">
        <f>IF(抽出データ!AW431-2&lt;=0,1,2)</f>
        <v>1</v>
      </c>
      <c r="AJ431" s="2">
        <f>IF(抽出データ!AX431-2&lt;=0,1,2)</f>
        <v>1</v>
      </c>
      <c r="AK431" s="2">
        <f>IF(抽出データ!AY431-2&lt;=0,1,2)</f>
        <v>1</v>
      </c>
      <c r="AL431" s="2">
        <f>IF(抽出データ!AZ431-2&lt;0,0,抽出データ!AZ431-2)</f>
        <v>0</v>
      </c>
      <c r="AM431" s="2">
        <f>IF(抽出データ!BB431-2&lt;0,0,抽出データ!BB431-2)</f>
        <v>0</v>
      </c>
      <c r="AN431" s="2">
        <f>IF(抽出データ!BD431-2&lt;0,0,抽出データ!BD431-2)</f>
        <v>0</v>
      </c>
      <c r="AO431" s="2">
        <f>MIN(2,IF(抽出データ!BE431-2&lt;0,0,抽出データ!BE431-2))</f>
        <v>0</v>
      </c>
      <c r="AP431" s="2">
        <f>IF(抽出データ!BF431-2&lt;0,0,抽出データ!BF431-2)</f>
        <v>0</v>
      </c>
      <c r="AQ431" s="2">
        <f>IF(抽出データ!BG431-2&lt;0,0,抽出データ!BG431-2)</f>
        <v>0</v>
      </c>
      <c r="AR431" s="2">
        <f>IF(抽出データ!BH431-2&lt;0,0,抽出データ!BH431-2)</f>
        <v>0</v>
      </c>
      <c r="AS431" s="2">
        <f t="shared" si="109"/>
        <v>0</v>
      </c>
      <c r="AT431" s="2">
        <f>IF(抽出データ!DB431-2&lt;=0,1,2)</f>
        <v>1</v>
      </c>
      <c r="AU431" s="2">
        <f>IF(抽出データ!DD431-2&lt;0,0,抽出データ!DD431-2)</f>
        <v>0</v>
      </c>
      <c r="AV431" s="2">
        <f>IF(抽出データ!DE431-2&lt;0,0,抽出データ!DE431-2)</f>
        <v>0</v>
      </c>
      <c r="AW431" s="2">
        <f>IF(抽出データ!DF431-2&lt;0,0,IF(抽出データ!DF431&gt;3,2,1))</f>
        <v>1</v>
      </c>
      <c r="AX431" s="2">
        <f>IF(抽出データ!DG431-2&lt;=0,1,2)</f>
        <v>1</v>
      </c>
      <c r="AY431" s="8">
        <v>5</v>
      </c>
      <c r="AZ431" s="2">
        <v>3</v>
      </c>
      <c r="BA431" s="2">
        <v>3</v>
      </c>
      <c r="BI431" s="4" t="s">
        <v>445</v>
      </c>
      <c r="BJ431" s="2">
        <v>1</v>
      </c>
      <c r="BK431" s="2">
        <v>60</v>
      </c>
      <c r="BL431" s="2">
        <v>2</v>
      </c>
      <c r="BN431" s="2">
        <v>4700</v>
      </c>
      <c r="BO431" s="2">
        <v>1</v>
      </c>
      <c r="BP431" s="2">
        <v>1</v>
      </c>
      <c r="BQ431" s="2">
        <v>4</v>
      </c>
      <c r="BR431" s="2">
        <v>5</v>
      </c>
      <c r="BS431" s="2">
        <v>4</v>
      </c>
      <c r="BT431" s="2">
        <v>3</v>
      </c>
      <c r="BV431" s="2">
        <f t="shared" si="110"/>
        <v>37</v>
      </c>
      <c r="BW431" s="2">
        <f t="shared" si="111"/>
        <v>21</v>
      </c>
      <c r="BX431" s="2">
        <f t="shared" si="112"/>
        <v>10</v>
      </c>
      <c r="BY431" s="2">
        <f t="shared" si="113"/>
        <v>6</v>
      </c>
      <c r="BZ431" s="2">
        <f t="shared" si="114"/>
        <v>26</v>
      </c>
      <c r="CA431" s="2">
        <f t="shared" si="115"/>
        <v>11</v>
      </c>
      <c r="CB431" s="2">
        <f t="shared" si="116"/>
        <v>5</v>
      </c>
      <c r="CC431" s="2">
        <f t="shared" si="117"/>
        <v>13</v>
      </c>
      <c r="CD431" s="2">
        <f t="shared" si="118"/>
        <v>14</v>
      </c>
      <c r="CE431" s="2">
        <f t="shared" si="119"/>
        <v>14</v>
      </c>
      <c r="CF431" s="2">
        <f t="shared" si="120"/>
        <v>9</v>
      </c>
      <c r="CG431" s="2">
        <f t="shared" si="121"/>
        <v>14</v>
      </c>
      <c r="CH431" s="2">
        <f t="shared" si="125"/>
        <v>3</v>
      </c>
      <c r="CI431" s="2">
        <f t="shared" si="122"/>
        <v>4</v>
      </c>
      <c r="CJ431" s="2">
        <f t="shared" si="123"/>
        <v>13</v>
      </c>
      <c r="CK431" s="2">
        <f>55+IF(抽出データ!BJ431=1,60,0)+IF(抽出データ!BK431=1,25,0)+IF(抽出データ!BM431=1,5,0)+IF(抽出データ!BL431=1,5,0)+IF(抽出データ!BN431=1,5,0)</f>
        <v>55</v>
      </c>
      <c r="CL431" s="2">
        <f>(80+IF(抽出データ!BR431=1,12,0)+IF(SUM(抽出データ!BS431:BV431,抽出データ!CB431)&gt;1,22,IF(SUM(抽出データ!BS431:BV431,抽出データ!CB431)=1,11,0)))</f>
        <v>80</v>
      </c>
      <c r="CM431" s="2">
        <f>80+IF(抽出データ!CH431=1,40,0)+IF(抽出データ!CI431=1,20,0)+IF(抽出データ!CJ431=1,20,0)</f>
        <v>80</v>
      </c>
      <c r="CN431" s="2">
        <f>80+IF(抽出データ!CN431=1,10,0)+IF(抽出データ!CO431=1,5,0)+IF(抽出データ!CP431=1,10,0)+12</f>
        <v>92</v>
      </c>
      <c r="CO431" s="2">
        <f>IF(SUM(抽出データ!CT431:CW431)&gt;0,120,100)</f>
        <v>100</v>
      </c>
      <c r="CQ431" s="2">
        <f t="shared" si="124"/>
        <v>72.2</v>
      </c>
    </row>
    <row r="432" spans="1:95">
      <c r="A432" s="2">
        <v>2001</v>
      </c>
      <c r="B432" s="2">
        <v>13500</v>
      </c>
      <c r="C432" s="2">
        <v>6</v>
      </c>
      <c r="D432" s="2">
        <f t="shared" si="108"/>
        <v>2250</v>
      </c>
      <c r="E432" s="4" t="s">
        <v>342</v>
      </c>
      <c r="F432" s="2">
        <f>IF(抽出データ!S432-2&lt;0,0,抽出データ!S432-2)</f>
        <v>2</v>
      </c>
      <c r="G432" s="2">
        <f>IF(抽出データ!T432-2&lt;0,0,抽出データ!T432-2)</f>
        <v>1</v>
      </c>
      <c r="H432" s="2">
        <f>IF(抽出データ!U432-2&lt;0,0,抽出データ!U432-2)</f>
        <v>1</v>
      </c>
      <c r="I432" s="2">
        <f>IF(抽出データ!V432-2&lt;0,0,抽出データ!V432-2)</f>
        <v>1</v>
      </c>
      <c r="J432" s="2">
        <f>MIN(2,IF(抽出データ!W432-2&lt;0,0,抽出データ!W432-2))</f>
        <v>1</v>
      </c>
      <c r="K432" s="2">
        <f>IF(抽出データ!X432-2&lt;0,0,抽出データ!X432-2)</f>
        <v>0</v>
      </c>
      <c r="L432" s="2">
        <f>IF(抽出データ!Y432-2&lt;0,0,抽出データ!Y432-2)</f>
        <v>0</v>
      </c>
      <c r="M432" s="2">
        <f>IF(抽出データ!Z432-2&lt;0,0,抽出データ!Z432-2)</f>
        <v>1</v>
      </c>
      <c r="N432" s="2">
        <f>IF(抽出データ!AB432-2&lt;0,0,抽出データ!AB432-2)</f>
        <v>2</v>
      </c>
      <c r="O432" s="2">
        <f>IF(抽出データ!AC432-2&lt;0,0,抽出データ!AC432-2)</f>
        <v>2</v>
      </c>
      <c r="P432" s="2">
        <f>IF(抽出データ!AD432-2&lt;0,0,抽出データ!AD432-2)</f>
        <v>2</v>
      </c>
      <c r="Q432" s="2">
        <f>IF(抽出データ!AE432-2&lt;0,0,抽出データ!AE432-2)</f>
        <v>2</v>
      </c>
      <c r="R432" s="2">
        <f>IF(抽出データ!AF432-2&lt;0,0,抽出データ!AF432-2)</f>
        <v>1</v>
      </c>
      <c r="S432" s="2">
        <f>IF(抽出データ!AG432-2&lt;0,0,抽出データ!AG432-2)</f>
        <v>1</v>
      </c>
      <c r="T432" s="2">
        <f>IF(抽出データ!AH432-2&lt;0,0,抽出データ!AH432-2)</f>
        <v>2</v>
      </c>
      <c r="U432" s="2">
        <f>IF(抽出データ!AI432-2&lt;0,0,抽出データ!AI432-2)</f>
        <v>2</v>
      </c>
      <c r="V432" s="2">
        <f>IF(抽出データ!AJ432-2&lt;0,0,抽出データ!AJ432-2)</f>
        <v>1</v>
      </c>
      <c r="W432" s="2">
        <f>IF(抽出データ!AK432-2&lt;0,0,抽出データ!AK432-2)</f>
        <v>1</v>
      </c>
      <c r="X432" s="2">
        <f>IF(抽出データ!AL432-2&lt;0,0,抽出データ!AL432-2)</f>
        <v>2</v>
      </c>
      <c r="Y432" s="2">
        <f>IF(抽出データ!AM432-2&lt;0,0,抽出データ!AM432-2)</f>
        <v>1</v>
      </c>
      <c r="Z432" s="2">
        <f>IF(抽出データ!AN432-2&lt;0,0,抽出データ!AN432-2)</f>
        <v>2</v>
      </c>
      <c r="AA432" s="2">
        <f>IF(抽出データ!AO432-2&lt;0,0,抽出データ!AO432-2)</f>
        <v>2</v>
      </c>
      <c r="AB432" s="2">
        <f>IF(抽出データ!AP432-2&lt;0,0,抽出データ!AP432-2)</f>
        <v>1</v>
      </c>
      <c r="AC432" s="2">
        <f>IF(抽出データ!AQ432-2&lt;0,0,抽出データ!AQ432-2)</f>
        <v>1</v>
      </c>
      <c r="AD432" s="2">
        <f>IF(抽出データ!AR432-2&lt;=0,1,2)</f>
        <v>2</v>
      </c>
      <c r="AE432" s="2">
        <f>IF(抽出データ!AS432-2&lt;=0,1,2)</f>
        <v>2</v>
      </c>
      <c r="AF432" s="2">
        <f>IF(抽出データ!AT432-2&lt;=0,1,2)</f>
        <v>2</v>
      </c>
      <c r="AG432" s="2">
        <f>IF(抽出データ!AU432-2&lt;=0,1,2)</f>
        <v>2</v>
      </c>
      <c r="AH432" s="2">
        <f>IF(抽出データ!AV432-2&lt;=0,1,2)</f>
        <v>2</v>
      </c>
      <c r="AI432" s="2">
        <f>IF(抽出データ!AW432-2&lt;=0,1,2)</f>
        <v>1</v>
      </c>
      <c r="AJ432" s="2">
        <f>IF(抽出データ!AX432-2&lt;=0,1,2)</f>
        <v>2</v>
      </c>
      <c r="AK432" s="2">
        <f>IF(抽出データ!AY432-2&lt;=0,1,2)</f>
        <v>1</v>
      </c>
      <c r="AL432" s="2">
        <f>IF(抽出データ!AZ432-2&lt;0,0,抽出データ!AZ432-2)</f>
        <v>1</v>
      </c>
      <c r="AM432" s="2">
        <f>IF(抽出データ!BB432-2&lt;0,0,抽出データ!BB432-2)</f>
        <v>1</v>
      </c>
      <c r="AN432" s="2">
        <f>IF(抽出データ!BD432-2&lt;0,0,抽出データ!BD432-2)</f>
        <v>2</v>
      </c>
      <c r="AO432" s="2">
        <f>MIN(2,IF(抽出データ!BE432-2&lt;0,0,抽出データ!BE432-2))</f>
        <v>2</v>
      </c>
      <c r="AP432" s="2">
        <f>IF(抽出データ!BF432-2&lt;0,0,抽出データ!BF432-2)</f>
        <v>1</v>
      </c>
      <c r="AQ432" s="2">
        <f>IF(抽出データ!BG432-2&lt;0,0,抽出データ!BG432-2)</f>
        <v>1</v>
      </c>
      <c r="AR432" s="2">
        <f>IF(抽出データ!BH432-2&lt;0,0,抽出データ!BH432-2)</f>
        <v>1</v>
      </c>
      <c r="AS432" s="2">
        <f t="shared" si="109"/>
        <v>0</v>
      </c>
      <c r="AT432" s="2">
        <f>IF(抽出データ!DB432-2&lt;=0,1,2)</f>
        <v>2</v>
      </c>
      <c r="AU432" s="2">
        <f>IF(抽出データ!DD432-2&lt;0,0,抽出データ!DD432-2)</f>
        <v>1</v>
      </c>
      <c r="AV432" s="2">
        <f>IF(抽出データ!DE432-2&lt;0,0,抽出データ!DE432-2)</f>
        <v>1</v>
      </c>
      <c r="AW432" s="2">
        <f>IF(抽出データ!DF432-2&lt;0,0,IF(抽出データ!DF432&gt;3,2,1))</f>
        <v>2</v>
      </c>
      <c r="AX432" s="2">
        <f>IF(抽出データ!DG432-2&lt;=0,1,2)</f>
        <v>2</v>
      </c>
      <c r="AY432" s="8">
        <v>5</v>
      </c>
      <c r="AZ432" s="2">
        <v>3</v>
      </c>
      <c r="BA432" s="2">
        <v>2</v>
      </c>
      <c r="BB432" s="2">
        <v>0</v>
      </c>
      <c r="BC432" s="2">
        <v>0</v>
      </c>
      <c r="BD432" s="2">
        <v>0</v>
      </c>
      <c r="BE432" s="2">
        <v>1</v>
      </c>
      <c r="BF432" s="2">
        <v>1</v>
      </c>
      <c r="BG432" s="2">
        <v>0</v>
      </c>
      <c r="BH432" s="2">
        <v>0</v>
      </c>
      <c r="BI432" s="4" t="s">
        <v>445</v>
      </c>
      <c r="BJ432" s="2">
        <v>1</v>
      </c>
      <c r="BK432" s="2">
        <v>85</v>
      </c>
      <c r="BL432" s="2">
        <v>1</v>
      </c>
      <c r="BM432" s="2">
        <v>3650</v>
      </c>
      <c r="BO432" s="2">
        <v>2</v>
      </c>
      <c r="BP432" s="2">
        <v>4</v>
      </c>
      <c r="BQ432" s="2">
        <v>4</v>
      </c>
      <c r="BR432" s="2">
        <v>2</v>
      </c>
      <c r="BS432" s="2">
        <v>2</v>
      </c>
      <c r="BT432" s="2">
        <v>5</v>
      </c>
      <c r="BV432" s="2">
        <f t="shared" si="110"/>
        <v>65.5</v>
      </c>
      <c r="BW432" s="2">
        <f t="shared" si="111"/>
        <v>30</v>
      </c>
      <c r="BX432" s="2">
        <f t="shared" si="112"/>
        <v>11</v>
      </c>
      <c r="BY432" s="2">
        <f t="shared" si="113"/>
        <v>20</v>
      </c>
      <c r="BZ432" s="2">
        <f t="shared" si="114"/>
        <v>34</v>
      </c>
      <c r="CA432" s="2">
        <f t="shared" si="115"/>
        <v>17</v>
      </c>
      <c r="CB432" s="2">
        <f t="shared" si="116"/>
        <v>12</v>
      </c>
      <c r="CC432" s="2">
        <f t="shared" si="117"/>
        <v>19</v>
      </c>
      <c r="CD432" s="2">
        <f t="shared" si="118"/>
        <v>21</v>
      </c>
      <c r="CE432" s="2">
        <f t="shared" si="119"/>
        <v>17</v>
      </c>
      <c r="CF432" s="2">
        <f t="shared" si="120"/>
        <v>11</v>
      </c>
      <c r="CG432" s="2">
        <f t="shared" si="121"/>
        <v>23</v>
      </c>
      <c r="CH432" s="2">
        <f t="shared" si="125"/>
        <v>7</v>
      </c>
      <c r="CI432" s="2">
        <f t="shared" si="122"/>
        <v>12</v>
      </c>
      <c r="CJ432" s="2">
        <f t="shared" si="123"/>
        <v>23.5</v>
      </c>
      <c r="CK432" s="2">
        <f>55+IF(抽出データ!BJ432=1,60,0)+IF(抽出データ!BK432=1,25,0)+IF(抽出データ!BM432=1,5,0)+IF(抽出データ!BL432=1,5,0)+IF(抽出データ!BN432=1,5,0)</f>
        <v>85</v>
      </c>
      <c r="CL432" s="2">
        <f>(80+IF(抽出データ!BR432=1,12,0)+IF(SUM(抽出データ!BS432:BV432,抽出データ!CB432)&gt;1,22,IF(SUM(抽出データ!BS432:BV432,抽出データ!CB432)=1,11,0)))</f>
        <v>102</v>
      </c>
      <c r="CM432" s="2">
        <f>80+IF(抽出データ!CH432=1,40,0)+IF(抽出データ!CI432=1,20,0)+IF(抽出データ!CJ432=1,20,0)</f>
        <v>100</v>
      </c>
      <c r="CN432" s="2">
        <f>80+IF(抽出データ!CN432=1,10,0)+IF(抽出データ!CO432=1,5,0)+IF(抽出データ!CP432=1,10,0)+12</f>
        <v>97</v>
      </c>
      <c r="CO432" s="2">
        <f>IF(SUM(抽出データ!CT432:CW432)&gt;0,120,100)</f>
        <v>100</v>
      </c>
      <c r="CQ432" s="2">
        <f t="shared" si="124"/>
        <v>94.3</v>
      </c>
    </row>
    <row r="433" spans="1:95">
      <c r="A433" s="2">
        <v>1990</v>
      </c>
      <c r="B433" s="2">
        <v>200</v>
      </c>
      <c r="C433" s="2">
        <v>5</v>
      </c>
      <c r="D433" s="2">
        <f t="shared" si="108"/>
        <v>40</v>
      </c>
      <c r="E433" s="4" t="s">
        <v>343</v>
      </c>
      <c r="F433" s="2">
        <f>IF(抽出データ!S433-2&lt;0,0,抽出データ!S433-2)</f>
        <v>1</v>
      </c>
      <c r="G433" s="2">
        <f>IF(抽出データ!T433-2&lt;0,0,抽出データ!T433-2)</f>
        <v>0</v>
      </c>
      <c r="H433" s="2">
        <f>IF(抽出データ!U433-2&lt;0,0,抽出データ!U433-2)</f>
        <v>1</v>
      </c>
      <c r="I433" s="2">
        <f>IF(抽出データ!V433-2&lt;0,0,抽出データ!V433-2)</f>
        <v>0</v>
      </c>
      <c r="J433" s="2">
        <f>MIN(2,IF(抽出データ!W433-2&lt;0,0,抽出データ!W433-2))</f>
        <v>0</v>
      </c>
      <c r="K433" s="2">
        <f>IF(抽出データ!X433-2&lt;0,0,抽出データ!X433-2)</f>
        <v>0</v>
      </c>
      <c r="L433" s="2">
        <f>IF(抽出データ!Y433-2&lt;0,0,抽出データ!Y433-2)</f>
        <v>0</v>
      </c>
      <c r="M433" s="2">
        <f>IF(抽出データ!Z433-2&lt;0,0,抽出データ!Z433-2)</f>
        <v>1</v>
      </c>
      <c r="N433" s="2">
        <f>IF(抽出データ!AB433-2&lt;0,0,抽出データ!AB433-2)</f>
        <v>1</v>
      </c>
      <c r="O433" s="2">
        <f>IF(抽出データ!AC433-2&lt;0,0,抽出データ!AC433-2)</f>
        <v>1</v>
      </c>
      <c r="P433" s="2">
        <f>IF(抽出データ!AD433-2&lt;0,0,抽出データ!AD433-2)</f>
        <v>1</v>
      </c>
      <c r="Q433" s="2">
        <f>IF(抽出データ!AE433-2&lt;0,0,抽出データ!AE433-2)</f>
        <v>1</v>
      </c>
      <c r="R433" s="2">
        <f>IF(抽出データ!AF433-2&lt;0,0,抽出データ!AF433-2)</f>
        <v>1</v>
      </c>
      <c r="S433" s="2">
        <f>IF(抽出データ!AG433-2&lt;0,0,抽出データ!AG433-2)</f>
        <v>1</v>
      </c>
      <c r="T433" s="2">
        <f>IF(抽出データ!AH433-2&lt;0,0,抽出データ!AH433-2)</f>
        <v>1</v>
      </c>
      <c r="U433" s="2">
        <f>IF(抽出データ!AI433-2&lt;0,0,抽出データ!AI433-2)</f>
        <v>1</v>
      </c>
      <c r="V433" s="2">
        <f>IF(抽出データ!AJ433-2&lt;0,0,抽出データ!AJ433-2)</f>
        <v>1</v>
      </c>
      <c r="W433" s="2">
        <f>IF(抽出データ!AK433-2&lt;0,0,抽出データ!AK433-2)</f>
        <v>1</v>
      </c>
      <c r="X433" s="2">
        <f>IF(抽出データ!AL433-2&lt;0,0,抽出データ!AL433-2)</f>
        <v>1</v>
      </c>
      <c r="Y433" s="2">
        <f>IF(抽出データ!AM433-2&lt;0,0,抽出データ!AM433-2)</f>
        <v>1</v>
      </c>
      <c r="Z433" s="2">
        <f>IF(抽出データ!AN433-2&lt;0,0,抽出データ!AN433-2)</f>
        <v>1</v>
      </c>
      <c r="AA433" s="2">
        <f>IF(抽出データ!AO433-2&lt;0,0,抽出データ!AO433-2)</f>
        <v>1</v>
      </c>
      <c r="AB433" s="2">
        <f>IF(抽出データ!AP433-2&lt;0,0,抽出データ!AP433-2)</f>
        <v>2</v>
      </c>
      <c r="AC433" s="2">
        <f>IF(抽出データ!AQ433-2&lt;0,0,抽出データ!AQ433-2)</f>
        <v>2</v>
      </c>
      <c r="AD433" s="2">
        <f>IF(抽出データ!AR433-2&lt;=0,1,2)</f>
        <v>1</v>
      </c>
      <c r="AE433" s="2">
        <f>IF(抽出データ!AS433-2&lt;=0,1,2)</f>
        <v>1</v>
      </c>
      <c r="AF433" s="2">
        <f>IF(抽出データ!AT433-2&lt;=0,1,2)</f>
        <v>2</v>
      </c>
      <c r="AG433" s="2">
        <f>IF(抽出データ!AU433-2&lt;=0,1,2)</f>
        <v>1</v>
      </c>
      <c r="AH433" s="2">
        <f>IF(抽出データ!AV433-2&lt;=0,1,2)</f>
        <v>1</v>
      </c>
      <c r="AI433" s="2">
        <f>IF(抽出データ!AW433-2&lt;=0,1,2)</f>
        <v>1</v>
      </c>
      <c r="AJ433" s="2">
        <f>IF(抽出データ!AX433-2&lt;=0,1,2)</f>
        <v>1</v>
      </c>
      <c r="AK433" s="2">
        <f>IF(抽出データ!AY433-2&lt;=0,1,2)</f>
        <v>1</v>
      </c>
      <c r="AL433" s="2">
        <f>IF(抽出データ!AZ433-2&lt;0,0,抽出データ!AZ433-2)</f>
        <v>1</v>
      </c>
      <c r="AM433" s="2">
        <f>IF(抽出データ!BB433-2&lt;0,0,抽出データ!BB433-2)</f>
        <v>1</v>
      </c>
      <c r="AN433" s="2">
        <f>IF(抽出データ!BD433-2&lt;0,0,抽出データ!BD433-2)</f>
        <v>1</v>
      </c>
      <c r="AO433" s="2">
        <f>MIN(2,IF(抽出データ!BE433-2&lt;0,0,抽出データ!BE433-2))</f>
        <v>0</v>
      </c>
      <c r="AP433" s="2">
        <f>IF(抽出データ!BF433-2&lt;0,0,抽出データ!BF433-2)</f>
        <v>1</v>
      </c>
      <c r="AQ433" s="2">
        <f>IF(抽出データ!BG433-2&lt;0,0,抽出データ!BG433-2)</f>
        <v>0</v>
      </c>
      <c r="AR433" s="2">
        <f>IF(抽出データ!BH433-2&lt;0,0,抽出データ!BH433-2)</f>
        <v>0</v>
      </c>
      <c r="AS433" s="2">
        <f t="shared" si="109"/>
        <v>0</v>
      </c>
      <c r="AT433" s="2">
        <f>IF(抽出データ!DB433-2&lt;=0,1,2)</f>
        <v>1</v>
      </c>
      <c r="AU433" s="2">
        <f>IF(抽出データ!DD433-2&lt;0,0,抽出データ!DD433-2)</f>
        <v>1</v>
      </c>
      <c r="AV433" s="2">
        <f>IF(抽出データ!DE433-2&lt;0,0,抽出データ!DE433-2)</f>
        <v>1</v>
      </c>
      <c r="AW433" s="2">
        <f>IF(抽出データ!DF433-2&lt;0,0,IF(抽出データ!DF433&gt;3,2,1))</f>
        <v>1</v>
      </c>
      <c r="AX433" s="2">
        <f>IF(抽出データ!DG433-2&lt;=0,1,2)</f>
        <v>2</v>
      </c>
      <c r="AY433" s="8">
        <v>4</v>
      </c>
      <c r="AZ433" s="2">
        <v>3</v>
      </c>
      <c r="BA433" s="2">
        <v>2</v>
      </c>
      <c r="BB433" s="2">
        <v>1</v>
      </c>
      <c r="BC433" s="2">
        <v>1</v>
      </c>
      <c r="BD433" s="2">
        <v>1</v>
      </c>
      <c r="BE433" s="2">
        <v>1</v>
      </c>
      <c r="BF433" s="2">
        <v>1</v>
      </c>
      <c r="BG433" s="2">
        <v>0</v>
      </c>
      <c r="BH433" s="2">
        <v>0</v>
      </c>
      <c r="BI433" s="4" t="s">
        <v>445</v>
      </c>
      <c r="BJ433" s="2">
        <v>1</v>
      </c>
      <c r="BK433" s="2">
        <v>80</v>
      </c>
      <c r="BL433" s="2">
        <v>3</v>
      </c>
      <c r="BO433" s="2">
        <v>2</v>
      </c>
      <c r="BP433" s="2">
        <v>2</v>
      </c>
      <c r="BQ433" s="2">
        <v>3</v>
      </c>
      <c r="BR433" s="2">
        <v>2</v>
      </c>
      <c r="BS433" s="2">
        <v>2</v>
      </c>
      <c r="BT433" s="2">
        <v>4</v>
      </c>
      <c r="BV433" s="2">
        <f t="shared" si="110"/>
        <v>42.5</v>
      </c>
      <c r="BW433" s="2">
        <f t="shared" si="111"/>
        <v>17</v>
      </c>
      <c r="BX433" s="2">
        <f t="shared" si="112"/>
        <v>10</v>
      </c>
      <c r="BY433" s="2">
        <f t="shared" si="113"/>
        <v>13</v>
      </c>
      <c r="BZ433" s="2">
        <f t="shared" si="114"/>
        <v>22</v>
      </c>
      <c r="CA433" s="2">
        <f t="shared" si="115"/>
        <v>13</v>
      </c>
      <c r="CB433" s="2">
        <f t="shared" si="116"/>
        <v>10</v>
      </c>
      <c r="CC433" s="2">
        <f t="shared" si="117"/>
        <v>11</v>
      </c>
      <c r="CD433" s="2">
        <f t="shared" si="118"/>
        <v>12</v>
      </c>
      <c r="CE433" s="2">
        <f t="shared" si="119"/>
        <v>13</v>
      </c>
      <c r="CF433" s="2">
        <f t="shared" si="120"/>
        <v>9</v>
      </c>
      <c r="CG433" s="2">
        <f t="shared" si="121"/>
        <v>16</v>
      </c>
      <c r="CH433" s="2">
        <f t="shared" si="125"/>
        <v>5</v>
      </c>
      <c r="CI433" s="2">
        <f t="shared" si="122"/>
        <v>9</v>
      </c>
      <c r="CJ433" s="2">
        <f t="shared" si="123"/>
        <v>18.5</v>
      </c>
      <c r="CK433" s="2">
        <f>55+IF(抽出データ!BJ433=1,60,0)+IF(抽出データ!BK433=1,25,0)+IF(抽出データ!BM433=1,5,0)+IF(抽出データ!BL433=1,5,0)+IF(抽出データ!BN433=1,5,0)</f>
        <v>55</v>
      </c>
      <c r="CL433" s="2">
        <f>(80+IF(抽出データ!BR433=1,12,0)+IF(SUM(抽出データ!BS433:BV433,抽出データ!CB433)&gt;1,22,IF(SUM(抽出データ!BS433:BV433,抽出データ!CB433)=1,11,0)))</f>
        <v>80</v>
      </c>
      <c r="CM433" s="2">
        <f>80+IF(抽出データ!CH433=1,40,0)+IF(抽出データ!CI433=1,20,0)+IF(抽出データ!CJ433=1,20,0)</f>
        <v>80</v>
      </c>
      <c r="CN433" s="2">
        <f>80+IF(抽出データ!CN433=1,10,0)+IF(抽出データ!CO433=1,5,0)+IF(抽出データ!CP433=1,10,0)+12</f>
        <v>97</v>
      </c>
      <c r="CO433" s="2">
        <f>IF(SUM(抽出データ!CT433:CW433)&gt;0,120,100)</f>
        <v>100</v>
      </c>
      <c r="CQ433" s="2">
        <f t="shared" si="124"/>
        <v>72.7</v>
      </c>
    </row>
    <row r="434" spans="1:95">
      <c r="A434" s="2">
        <v>2002</v>
      </c>
      <c r="B434" s="2">
        <v>1000</v>
      </c>
      <c r="C434" s="2">
        <v>8</v>
      </c>
      <c r="D434" s="2">
        <f t="shared" si="108"/>
        <v>125</v>
      </c>
      <c r="E434" s="4" t="s">
        <v>87</v>
      </c>
      <c r="F434" s="2">
        <f>IF(抽出データ!S434-2&lt;0,0,抽出データ!S434-2)</f>
        <v>2</v>
      </c>
      <c r="G434" s="2">
        <f>IF(抽出データ!T434-2&lt;0,0,抽出データ!T434-2)</f>
        <v>1</v>
      </c>
      <c r="H434" s="2">
        <f>IF(抽出データ!U434-2&lt;0,0,抽出データ!U434-2)</f>
        <v>1</v>
      </c>
      <c r="I434" s="2">
        <f>IF(抽出データ!V434-2&lt;0,0,抽出データ!V434-2)</f>
        <v>1</v>
      </c>
      <c r="J434" s="2">
        <f>MIN(2,IF(抽出データ!W434-2&lt;0,0,抽出データ!W434-2))</f>
        <v>1</v>
      </c>
      <c r="K434" s="2">
        <f>IF(抽出データ!X434-2&lt;0,0,抽出データ!X434-2)</f>
        <v>0</v>
      </c>
      <c r="L434" s="2">
        <f>IF(抽出データ!Y434-2&lt;0,0,抽出データ!Y434-2)</f>
        <v>0</v>
      </c>
      <c r="M434" s="2">
        <f>IF(抽出データ!Z434-2&lt;0,0,抽出データ!Z434-2)</f>
        <v>1</v>
      </c>
      <c r="N434" s="2">
        <f>IF(抽出データ!AB434-2&lt;0,0,抽出データ!AB434-2)</f>
        <v>1</v>
      </c>
      <c r="O434" s="2">
        <f>IF(抽出データ!AC434-2&lt;0,0,抽出データ!AC434-2)</f>
        <v>1</v>
      </c>
      <c r="P434" s="2">
        <f>IF(抽出データ!AD434-2&lt;0,0,抽出データ!AD434-2)</f>
        <v>1</v>
      </c>
      <c r="Q434" s="2">
        <f>IF(抽出データ!AE434-2&lt;0,0,抽出データ!AE434-2)</f>
        <v>1</v>
      </c>
      <c r="R434" s="2">
        <f>IF(抽出データ!AF434-2&lt;0,0,抽出データ!AF434-2)</f>
        <v>1</v>
      </c>
      <c r="S434" s="2">
        <f>IF(抽出データ!AG434-2&lt;0,0,抽出データ!AG434-2)</f>
        <v>1</v>
      </c>
      <c r="T434" s="2">
        <f>IF(抽出データ!AH434-2&lt;0,0,抽出データ!AH434-2)</f>
        <v>1</v>
      </c>
      <c r="U434" s="2">
        <f>IF(抽出データ!AI434-2&lt;0,0,抽出データ!AI434-2)</f>
        <v>0</v>
      </c>
      <c r="V434" s="2">
        <f>IF(抽出データ!AJ434-2&lt;0,0,抽出データ!AJ434-2)</f>
        <v>0</v>
      </c>
      <c r="W434" s="2">
        <f>IF(抽出データ!AK434-2&lt;0,0,抽出データ!AK434-2)</f>
        <v>1</v>
      </c>
      <c r="X434" s="2">
        <f>IF(抽出データ!AL434-2&lt;0,0,抽出データ!AL434-2)</f>
        <v>1</v>
      </c>
      <c r="Y434" s="2">
        <f>IF(抽出データ!AM434-2&lt;0,0,抽出データ!AM434-2)</f>
        <v>0</v>
      </c>
      <c r="Z434" s="2">
        <f>IF(抽出データ!AN434-2&lt;0,0,抽出データ!AN434-2)</f>
        <v>0</v>
      </c>
      <c r="AA434" s="2">
        <f>IF(抽出データ!AO434-2&lt;0,0,抽出データ!AO434-2)</f>
        <v>0</v>
      </c>
      <c r="AB434" s="2">
        <f>IF(抽出データ!AP434-2&lt;0,0,抽出データ!AP434-2)</f>
        <v>1</v>
      </c>
      <c r="AC434" s="2">
        <f>IF(抽出データ!AQ434-2&lt;0,0,抽出データ!AQ434-2)</f>
        <v>2</v>
      </c>
      <c r="AD434" s="2">
        <f>IF(抽出データ!AR434-2&lt;=0,1,2)</f>
        <v>1</v>
      </c>
      <c r="AE434" s="2">
        <f>IF(抽出データ!AS434-2&lt;=0,1,2)</f>
        <v>1</v>
      </c>
      <c r="AF434" s="2">
        <f>IF(抽出データ!AT434-2&lt;=0,1,2)</f>
        <v>1</v>
      </c>
      <c r="AG434" s="2">
        <f>IF(抽出データ!AU434-2&lt;=0,1,2)</f>
        <v>1</v>
      </c>
      <c r="AH434" s="2">
        <f>IF(抽出データ!AV434-2&lt;=0,1,2)</f>
        <v>1</v>
      </c>
      <c r="AI434" s="2">
        <f>IF(抽出データ!AW434-2&lt;=0,1,2)</f>
        <v>1</v>
      </c>
      <c r="AJ434" s="2">
        <f>IF(抽出データ!AX434-2&lt;=0,1,2)</f>
        <v>1</v>
      </c>
      <c r="AK434" s="2">
        <f>IF(抽出データ!AY434-2&lt;=0,1,2)</f>
        <v>1</v>
      </c>
      <c r="AL434" s="2">
        <f>IF(抽出データ!AZ434-2&lt;0,0,抽出データ!AZ434-2)</f>
        <v>1</v>
      </c>
      <c r="AM434" s="2">
        <f>IF(抽出データ!BB434-2&lt;0,0,抽出データ!BB434-2)</f>
        <v>1</v>
      </c>
      <c r="AN434" s="2">
        <f>IF(抽出データ!BD434-2&lt;0,0,抽出データ!BD434-2)</f>
        <v>0</v>
      </c>
      <c r="AO434" s="2">
        <f>MIN(2,IF(抽出データ!BE434-2&lt;0,0,抽出データ!BE434-2))</f>
        <v>0</v>
      </c>
      <c r="AP434" s="2">
        <f>IF(抽出データ!BF434-2&lt;0,0,抽出データ!BF434-2)</f>
        <v>0</v>
      </c>
      <c r="AQ434" s="2">
        <f>IF(抽出データ!BG434-2&lt;0,0,抽出データ!BG434-2)</f>
        <v>0</v>
      </c>
      <c r="AR434" s="2">
        <f>IF(抽出データ!BH434-2&lt;0,0,抽出データ!BH434-2)</f>
        <v>0</v>
      </c>
      <c r="AS434" s="2">
        <f t="shared" si="109"/>
        <v>0</v>
      </c>
      <c r="AT434" s="2">
        <f>IF(抽出データ!DB434-2&lt;=0,1,2)</f>
        <v>2</v>
      </c>
      <c r="AU434" s="2">
        <f>IF(抽出データ!DD434-2&lt;0,0,抽出データ!DD434-2)</f>
        <v>0</v>
      </c>
      <c r="AV434" s="2">
        <f>IF(抽出データ!DE434-2&lt;0,0,抽出データ!DE434-2)</f>
        <v>0</v>
      </c>
      <c r="AW434" s="2">
        <f>IF(抽出データ!DF434-2&lt;0,0,IF(抽出データ!DF434&gt;3,2,1))</f>
        <v>1</v>
      </c>
      <c r="AX434" s="2">
        <f>IF(抽出データ!DG434-2&lt;=0,1,2)</f>
        <v>1</v>
      </c>
      <c r="AY434" s="8">
        <v>3</v>
      </c>
      <c r="AZ434" s="2">
        <v>2</v>
      </c>
      <c r="BA434" s="2">
        <v>2</v>
      </c>
      <c r="BB434" s="2">
        <v>0</v>
      </c>
      <c r="BC434" s="2">
        <v>0</v>
      </c>
      <c r="BD434" s="2">
        <v>0</v>
      </c>
      <c r="BE434" s="2">
        <v>0</v>
      </c>
      <c r="BF434" s="2">
        <v>1</v>
      </c>
      <c r="BG434" s="2">
        <v>0</v>
      </c>
      <c r="BH434" s="2">
        <v>0</v>
      </c>
      <c r="BI434" s="4" t="s">
        <v>445</v>
      </c>
      <c r="BJ434" s="2">
        <v>1</v>
      </c>
      <c r="BK434" s="2">
        <v>90</v>
      </c>
      <c r="BL434" s="2">
        <v>1</v>
      </c>
      <c r="BM434" s="2">
        <v>20000</v>
      </c>
      <c r="BO434" s="2">
        <v>3</v>
      </c>
      <c r="BP434" s="2">
        <v>3</v>
      </c>
      <c r="BQ434" s="2">
        <v>3</v>
      </c>
      <c r="BR434" s="2">
        <v>3</v>
      </c>
      <c r="BS434" s="2">
        <v>3</v>
      </c>
      <c r="BT434" s="2">
        <v>3</v>
      </c>
      <c r="BV434" s="2">
        <f t="shared" si="110"/>
        <v>35.5</v>
      </c>
      <c r="BW434" s="2">
        <f t="shared" si="111"/>
        <v>17</v>
      </c>
      <c r="BX434" s="2">
        <f t="shared" si="112"/>
        <v>7</v>
      </c>
      <c r="BY434" s="2">
        <f t="shared" si="113"/>
        <v>9</v>
      </c>
      <c r="BZ434" s="2">
        <f t="shared" si="114"/>
        <v>23</v>
      </c>
      <c r="CA434" s="2">
        <f t="shared" si="115"/>
        <v>7</v>
      </c>
      <c r="CB434" s="2">
        <f t="shared" si="116"/>
        <v>6</v>
      </c>
      <c r="CC434" s="2">
        <f t="shared" si="117"/>
        <v>8</v>
      </c>
      <c r="CD434" s="2">
        <f t="shared" si="118"/>
        <v>14</v>
      </c>
      <c r="CE434" s="2">
        <f t="shared" si="119"/>
        <v>12</v>
      </c>
      <c r="CF434" s="2">
        <f t="shared" si="120"/>
        <v>9</v>
      </c>
      <c r="CG434" s="2">
        <f t="shared" si="121"/>
        <v>9</v>
      </c>
      <c r="CH434" s="2">
        <f t="shared" si="125"/>
        <v>4</v>
      </c>
      <c r="CI434" s="2">
        <f t="shared" si="122"/>
        <v>6</v>
      </c>
      <c r="CJ434" s="2">
        <f t="shared" si="123"/>
        <v>14.5</v>
      </c>
      <c r="CK434" s="2">
        <f>55+IF(抽出データ!BJ434=1,60,0)+IF(抽出データ!BK434=1,25,0)+IF(抽出データ!BM434=1,5,0)+IF(抽出データ!BL434=1,5,0)+IF(抽出データ!BN434=1,5,0)</f>
        <v>80</v>
      </c>
      <c r="CL434" s="2">
        <f>(80+IF(抽出データ!BR434=1,12,0)+IF(SUM(抽出データ!BS434:BV434,抽出データ!CB434)&gt;1,22,IF(SUM(抽出データ!BS434:BV434,抽出データ!CB434)=1,11,0)))</f>
        <v>80</v>
      </c>
      <c r="CM434" s="2">
        <f>80+IF(抽出データ!CH434=1,40,0)+IF(抽出データ!CI434=1,20,0)+IF(抽出データ!CJ434=1,20,0)</f>
        <v>80</v>
      </c>
      <c r="CN434" s="2">
        <f>80+IF(抽出データ!CN434=1,10,0)+IF(抽出データ!CO434=1,5,0)+IF(抽出データ!CP434=1,10,0)+12</f>
        <v>92</v>
      </c>
      <c r="CO434" s="2">
        <f>IF(SUM(抽出データ!CT434:CW434)&gt;0,120,100)</f>
        <v>100</v>
      </c>
      <c r="CQ434" s="2">
        <f t="shared" si="124"/>
        <v>82.2</v>
      </c>
    </row>
    <row r="435" spans="1:95">
      <c r="A435" s="2">
        <v>2001</v>
      </c>
      <c r="B435" s="2">
        <v>6800</v>
      </c>
      <c r="C435" s="2">
        <v>2</v>
      </c>
      <c r="D435" s="2">
        <f t="shared" si="108"/>
        <v>3400</v>
      </c>
      <c r="E435" s="4" t="s">
        <v>45</v>
      </c>
      <c r="F435" s="2">
        <f>IF(抽出データ!S435-2&lt;0,0,抽出データ!S435-2)</f>
        <v>0</v>
      </c>
      <c r="G435" s="2">
        <f>IF(抽出データ!T435-2&lt;0,0,抽出データ!T435-2)</f>
        <v>0</v>
      </c>
      <c r="H435" s="2">
        <f>IF(抽出データ!U435-2&lt;0,0,抽出データ!U435-2)</f>
        <v>0</v>
      </c>
      <c r="I435" s="2">
        <f>IF(抽出データ!V435-2&lt;0,0,抽出データ!V435-2)</f>
        <v>0</v>
      </c>
      <c r="J435" s="2">
        <f>MIN(2,IF(抽出データ!W435-2&lt;0,0,抽出データ!W435-2))</f>
        <v>0</v>
      </c>
      <c r="K435" s="2">
        <f>IF(抽出データ!X435-2&lt;0,0,抽出データ!X435-2)</f>
        <v>0</v>
      </c>
      <c r="L435" s="2">
        <f>IF(抽出データ!Y435-2&lt;0,0,抽出データ!Y435-2)</f>
        <v>1</v>
      </c>
      <c r="M435" s="2">
        <f>IF(抽出データ!Z435-2&lt;0,0,抽出データ!Z435-2)</f>
        <v>2</v>
      </c>
      <c r="N435" s="2">
        <f>IF(抽出データ!AB435-2&lt;0,0,抽出データ!AB435-2)</f>
        <v>2</v>
      </c>
      <c r="O435" s="2">
        <f>IF(抽出データ!AC435-2&lt;0,0,抽出データ!AC435-2)</f>
        <v>2</v>
      </c>
      <c r="P435" s="2">
        <f>IF(抽出データ!AD435-2&lt;0,0,抽出データ!AD435-2)</f>
        <v>2</v>
      </c>
      <c r="Q435" s="2">
        <f>IF(抽出データ!AE435-2&lt;0,0,抽出データ!AE435-2)</f>
        <v>2</v>
      </c>
      <c r="R435" s="2">
        <f>IF(抽出データ!AF435-2&lt;0,0,抽出データ!AF435-2)</f>
        <v>1</v>
      </c>
      <c r="S435" s="2">
        <f>IF(抽出データ!AG435-2&lt;0,0,抽出データ!AG435-2)</f>
        <v>2</v>
      </c>
      <c r="T435" s="2">
        <f>IF(抽出データ!AH435-2&lt;0,0,抽出データ!AH435-2)</f>
        <v>2</v>
      </c>
      <c r="U435" s="2">
        <f>IF(抽出データ!AI435-2&lt;0,0,抽出データ!AI435-2)</f>
        <v>2</v>
      </c>
      <c r="V435" s="2">
        <f>IF(抽出データ!AJ435-2&lt;0,0,抽出データ!AJ435-2)</f>
        <v>1</v>
      </c>
      <c r="W435" s="2">
        <f>IF(抽出データ!AK435-2&lt;0,0,抽出データ!AK435-2)</f>
        <v>2</v>
      </c>
      <c r="X435" s="2">
        <f>IF(抽出データ!AL435-2&lt;0,0,抽出データ!AL435-2)</f>
        <v>1</v>
      </c>
      <c r="Y435" s="2">
        <f>IF(抽出データ!AM435-2&lt;0,0,抽出データ!AM435-2)</f>
        <v>2</v>
      </c>
      <c r="Z435" s="2">
        <f>IF(抽出データ!AN435-2&lt;0,0,抽出データ!AN435-2)</f>
        <v>2</v>
      </c>
      <c r="AA435" s="2">
        <f>IF(抽出データ!AO435-2&lt;0,0,抽出データ!AO435-2)</f>
        <v>2</v>
      </c>
      <c r="AB435" s="2">
        <f>IF(抽出データ!AP435-2&lt;0,0,抽出データ!AP435-2)</f>
        <v>2</v>
      </c>
      <c r="AC435" s="2">
        <f>IF(抽出データ!AQ435-2&lt;0,0,抽出データ!AQ435-2)</f>
        <v>2</v>
      </c>
      <c r="AD435" s="2">
        <f>IF(抽出データ!AR435-2&lt;=0,1,2)</f>
        <v>2</v>
      </c>
      <c r="AE435" s="2">
        <f>IF(抽出データ!AS435-2&lt;=0,1,2)</f>
        <v>2</v>
      </c>
      <c r="AF435" s="2">
        <f>IF(抽出データ!AT435-2&lt;=0,1,2)</f>
        <v>2</v>
      </c>
      <c r="AG435" s="2">
        <f>IF(抽出データ!AU435-2&lt;=0,1,2)</f>
        <v>2</v>
      </c>
      <c r="AH435" s="2">
        <f>IF(抽出データ!AV435-2&lt;=0,1,2)</f>
        <v>2</v>
      </c>
      <c r="AI435" s="2">
        <f>IF(抽出データ!AW435-2&lt;=0,1,2)</f>
        <v>2</v>
      </c>
      <c r="AJ435" s="2">
        <f>IF(抽出データ!AX435-2&lt;=0,1,2)</f>
        <v>1</v>
      </c>
      <c r="AK435" s="2">
        <f>IF(抽出データ!AY435-2&lt;=0,1,2)</f>
        <v>1</v>
      </c>
      <c r="AL435" s="2">
        <f>IF(抽出データ!AZ435-2&lt;0,0,抽出データ!AZ435-2)</f>
        <v>2</v>
      </c>
      <c r="AM435" s="2">
        <f>IF(抽出データ!BB435-2&lt;0,0,抽出データ!BB435-2)</f>
        <v>0</v>
      </c>
      <c r="AN435" s="2">
        <f>IF(抽出データ!BD435-2&lt;0,0,抽出データ!BD435-2)</f>
        <v>2</v>
      </c>
      <c r="AO435" s="2">
        <f>MIN(2,IF(抽出データ!BE435-2&lt;0,0,抽出データ!BE435-2))</f>
        <v>2</v>
      </c>
      <c r="AP435" s="2">
        <f>IF(抽出データ!BF435-2&lt;0,0,抽出データ!BF435-2)</f>
        <v>2</v>
      </c>
      <c r="AQ435" s="2">
        <f>IF(抽出データ!BG435-2&lt;0,0,抽出データ!BG435-2)</f>
        <v>2</v>
      </c>
      <c r="AR435" s="2">
        <f>IF(抽出データ!BH435-2&lt;0,0,抽出データ!BH435-2)</f>
        <v>1</v>
      </c>
      <c r="AS435" s="2">
        <f t="shared" si="109"/>
        <v>0</v>
      </c>
      <c r="AT435" s="2">
        <f>IF(抽出データ!DB435-2&lt;=0,1,2)</f>
        <v>1</v>
      </c>
      <c r="AU435" s="2">
        <f>IF(抽出データ!DD435-2&lt;0,0,抽出データ!DD435-2)</f>
        <v>0</v>
      </c>
      <c r="AV435" s="2">
        <f>IF(抽出データ!DE435-2&lt;0,0,抽出データ!DE435-2)</f>
        <v>0</v>
      </c>
      <c r="AW435" s="2">
        <f>IF(抽出データ!DF435-2&lt;0,0,IF(抽出データ!DF435&gt;3,2,1))</f>
        <v>0</v>
      </c>
      <c r="AX435" s="2">
        <f>IF(抽出データ!DG435-2&lt;=0,1,2)</f>
        <v>1</v>
      </c>
      <c r="AY435" s="8">
        <v>5</v>
      </c>
      <c r="AZ435" s="2">
        <v>3</v>
      </c>
      <c r="BA435" s="2">
        <v>3</v>
      </c>
      <c r="BI435" s="4" t="s">
        <v>445</v>
      </c>
      <c r="BJ435" s="2">
        <v>2</v>
      </c>
      <c r="BL435" s="2">
        <v>3</v>
      </c>
      <c r="BO435" s="2">
        <v>3</v>
      </c>
      <c r="BP435" s="2">
        <v>4</v>
      </c>
      <c r="BQ435" s="2">
        <v>4</v>
      </c>
      <c r="BR435" s="2">
        <v>3</v>
      </c>
      <c r="BS435" s="2">
        <v>4</v>
      </c>
      <c r="BT435" s="2">
        <v>4</v>
      </c>
      <c r="BV435" s="2">
        <f t="shared" si="110"/>
        <v>64</v>
      </c>
      <c r="BW435" s="2">
        <f t="shared" si="111"/>
        <v>28</v>
      </c>
      <c r="BX435" s="2">
        <f t="shared" si="112"/>
        <v>14</v>
      </c>
      <c r="BY435" s="2">
        <f t="shared" si="113"/>
        <v>14</v>
      </c>
      <c r="BZ435" s="2">
        <f t="shared" si="114"/>
        <v>31</v>
      </c>
      <c r="CA435" s="2">
        <f t="shared" si="115"/>
        <v>23</v>
      </c>
      <c r="CB435" s="2">
        <f t="shared" si="116"/>
        <v>6</v>
      </c>
      <c r="CC435" s="2">
        <f t="shared" si="117"/>
        <v>20</v>
      </c>
      <c r="CD435" s="2">
        <f t="shared" si="118"/>
        <v>17</v>
      </c>
      <c r="CE435" s="2">
        <f t="shared" si="119"/>
        <v>18</v>
      </c>
      <c r="CF435" s="2">
        <f t="shared" si="120"/>
        <v>12</v>
      </c>
      <c r="CG435" s="2">
        <f t="shared" si="121"/>
        <v>23</v>
      </c>
      <c r="CH435" s="2">
        <f t="shared" si="125"/>
        <v>2</v>
      </c>
      <c r="CI435" s="2">
        <f t="shared" si="122"/>
        <v>11</v>
      </c>
      <c r="CJ435" s="2">
        <f t="shared" si="123"/>
        <v>25</v>
      </c>
      <c r="CK435" s="2">
        <f>55+IF(抽出データ!BJ435=1,60,0)+IF(抽出データ!BK435=1,25,0)+IF(抽出データ!BM435=1,5,0)+IF(抽出データ!BL435=1,5,0)+IF(抽出データ!BN435=1,5,0)</f>
        <v>80</v>
      </c>
      <c r="CL435" s="2">
        <f>(80+IF(抽出データ!BR435=1,12,0)+IF(SUM(抽出データ!BS435:BV435,抽出データ!CB435)&gt;1,22,IF(SUM(抽出データ!BS435:BV435,抽出データ!CB435)=1,11,0)))</f>
        <v>114</v>
      </c>
      <c r="CM435" s="2">
        <f>80+IF(抽出データ!CH435=1,40,0)+IF(抽出データ!CI435=1,20,0)+IF(抽出データ!CJ435=1,20,0)</f>
        <v>100</v>
      </c>
      <c r="CN435" s="2">
        <f>80+IF(抽出データ!CN435=1,10,0)+IF(抽出データ!CO435=1,5,0)+IF(抽出データ!CP435=1,10,0)+12</f>
        <v>97</v>
      </c>
      <c r="CO435" s="2">
        <f>IF(SUM(抽出データ!CT435:CW435)&gt;0,120,100)</f>
        <v>120</v>
      </c>
      <c r="CQ435" s="2">
        <f t="shared" si="124"/>
        <v>96.899999999999991</v>
      </c>
    </row>
    <row r="436" spans="1:95">
      <c r="A436" s="2">
        <v>1989</v>
      </c>
      <c r="B436" s="2">
        <v>1900</v>
      </c>
      <c r="C436" s="2">
        <v>4</v>
      </c>
      <c r="D436" s="2">
        <f t="shared" si="108"/>
        <v>475</v>
      </c>
      <c r="E436" s="4" t="s">
        <v>59</v>
      </c>
      <c r="F436" s="2">
        <f>IF(抽出データ!S436-2&lt;0,0,抽出データ!S436-2)</f>
        <v>1</v>
      </c>
      <c r="G436" s="2">
        <f>IF(抽出データ!T436-2&lt;0,0,抽出データ!T436-2)</f>
        <v>1</v>
      </c>
      <c r="H436" s="2">
        <f>IF(抽出データ!U436-2&lt;0,0,抽出データ!U436-2)</f>
        <v>1</v>
      </c>
      <c r="I436" s="2">
        <f>IF(抽出データ!V436-2&lt;0,0,抽出データ!V436-2)</f>
        <v>1</v>
      </c>
      <c r="J436" s="2">
        <f>MIN(2,IF(抽出データ!W436-2&lt;0,0,抽出データ!W436-2))</f>
        <v>1</v>
      </c>
      <c r="K436" s="2">
        <f>IF(抽出データ!X436-2&lt;0,0,抽出データ!X436-2)</f>
        <v>1</v>
      </c>
      <c r="L436" s="2">
        <f>IF(抽出データ!Y436-2&lt;0,0,抽出データ!Y436-2)</f>
        <v>1</v>
      </c>
      <c r="M436" s="2">
        <f>IF(抽出データ!Z436-2&lt;0,0,抽出データ!Z436-2)</f>
        <v>1</v>
      </c>
      <c r="N436" s="2">
        <f>IF(抽出データ!AB436-2&lt;0,0,抽出データ!AB436-2)</f>
        <v>1</v>
      </c>
      <c r="O436" s="2">
        <f>IF(抽出データ!AC436-2&lt;0,0,抽出データ!AC436-2)</f>
        <v>1</v>
      </c>
      <c r="P436" s="2">
        <f>IF(抽出データ!AD436-2&lt;0,0,抽出データ!AD436-2)</f>
        <v>1</v>
      </c>
      <c r="Q436" s="2">
        <f>IF(抽出データ!AE436-2&lt;0,0,抽出データ!AE436-2)</f>
        <v>1</v>
      </c>
      <c r="R436" s="2">
        <f>IF(抽出データ!AF436-2&lt;0,0,抽出データ!AF436-2)</f>
        <v>1</v>
      </c>
      <c r="S436" s="2">
        <f>IF(抽出データ!AG436-2&lt;0,0,抽出データ!AG436-2)</f>
        <v>1</v>
      </c>
      <c r="T436" s="2">
        <f>IF(抽出データ!AH436-2&lt;0,0,抽出データ!AH436-2)</f>
        <v>1</v>
      </c>
      <c r="U436" s="2">
        <f>IF(抽出データ!AI436-2&lt;0,0,抽出データ!AI436-2)</f>
        <v>1</v>
      </c>
      <c r="V436" s="2">
        <f>IF(抽出データ!AJ436-2&lt;0,0,抽出データ!AJ436-2)</f>
        <v>1</v>
      </c>
      <c r="W436" s="2">
        <f>IF(抽出データ!AK436-2&lt;0,0,抽出データ!AK436-2)</f>
        <v>1</v>
      </c>
      <c r="X436" s="2">
        <f>IF(抽出データ!AL436-2&lt;0,0,抽出データ!AL436-2)</f>
        <v>1</v>
      </c>
      <c r="Y436" s="2">
        <f>IF(抽出データ!AM436-2&lt;0,0,抽出データ!AM436-2)</f>
        <v>1</v>
      </c>
      <c r="Z436" s="2">
        <f>IF(抽出データ!AN436-2&lt;0,0,抽出データ!AN436-2)</f>
        <v>1</v>
      </c>
      <c r="AA436" s="2">
        <f>IF(抽出データ!AO436-2&lt;0,0,抽出データ!AO436-2)</f>
        <v>1</v>
      </c>
      <c r="AB436" s="2">
        <f>IF(抽出データ!AP436-2&lt;0,0,抽出データ!AP436-2)</f>
        <v>1</v>
      </c>
      <c r="AC436" s="2">
        <f>IF(抽出データ!AQ436-2&lt;0,0,抽出データ!AQ436-2)</f>
        <v>0</v>
      </c>
      <c r="AD436" s="2">
        <f>IF(抽出データ!AR436-2&lt;=0,1,2)</f>
        <v>2</v>
      </c>
      <c r="AE436" s="2">
        <f>IF(抽出データ!AS436-2&lt;=0,1,2)</f>
        <v>2</v>
      </c>
      <c r="AF436" s="2">
        <f>IF(抽出データ!AT436-2&lt;=0,1,2)</f>
        <v>2</v>
      </c>
      <c r="AG436" s="2">
        <f>IF(抽出データ!AU436-2&lt;=0,1,2)</f>
        <v>2</v>
      </c>
      <c r="AH436" s="2">
        <f>IF(抽出データ!AV436-2&lt;=0,1,2)</f>
        <v>2</v>
      </c>
      <c r="AI436" s="2">
        <f>IF(抽出データ!AW436-2&lt;=0,1,2)</f>
        <v>1</v>
      </c>
      <c r="AJ436" s="2">
        <f>IF(抽出データ!AX436-2&lt;=0,1,2)</f>
        <v>1</v>
      </c>
      <c r="AK436" s="2">
        <f>IF(抽出データ!AY436-2&lt;=0,1,2)</f>
        <v>2</v>
      </c>
      <c r="AL436" s="2">
        <f>IF(抽出データ!AZ436-2&lt;0,0,抽出データ!AZ436-2)</f>
        <v>1</v>
      </c>
      <c r="AM436" s="2">
        <f>IF(抽出データ!BB436-2&lt;0,0,抽出データ!BB436-2)</f>
        <v>1</v>
      </c>
      <c r="AN436" s="2">
        <f>IF(抽出データ!BD436-2&lt;0,0,抽出データ!BD436-2)</f>
        <v>1</v>
      </c>
      <c r="AO436" s="2">
        <f>MIN(2,IF(抽出データ!BE436-2&lt;0,0,抽出データ!BE436-2))</f>
        <v>1</v>
      </c>
      <c r="AP436" s="2">
        <f>IF(抽出データ!BF436-2&lt;0,0,抽出データ!BF436-2)</f>
        <v>2</v>
      </c>
      <c r="AQ436" s="2">
        <f>IF(抽出データ!BG436-2&lt;0,0,抽出データ!BG436-2)</f>
        <v>0</v>
      </c>
      <c r="AR436" s="2">
        <f>IF(抽出データ!BH436-2&lt;0,0,抽出データ!BH436-2)</f>
        <v>0</v>
      </c>
      <c r="AS436" s="2">
        <f t="shared" si="109"/>
        <v>0</v>
      </c>
      <c r="AT436" s="2">
        <f>IF(抽出データ!DB436-2&lt;=0,1,2)</f>
        <v>2</v>
      </c>
      <c r="AU436" s="2">
        <f>IF(抽出データ!DD436-2&lt;0,0,抽出データ!DD436-2)</f>
        <v>1</v>
      </c>
      <c r="AV436" s="2">
        <f>IF(抽出データ!DE436-2&lt;0,0,抽出データ!DE436-2)</f>
        <v>1</v>
      </c>
      <c r="AW436" s="2">
        <f>IF(抽出データ!DF436-2&lt;0,0,IF(抽出データ!DF436&gt;3,2,1))</f>
        <v>2</v>
      </c>
      <c r="AX436" s="2">
        <f>IF(抽出データ!DG436-2&lt;=0,1,2)</f>
        <v>2</v>
      </c>
      <c r="AY436" s="8">
        <v>3</v>
      </c>
      <c r="AZ436" s="2">
        <v>2</v>
      </c>
      <c r="BA436" s="2">
        <v>2</v>
      </c>
      <c r="BB436" s="2">
        <v>0</v>
      </c>
      <c r="BC436" s="2">
        <v>1</v>
      </c>
      <c r="BD436" s="2">
        <v>1</v>
      </c>
      <c r="BE436" s="2">
        <v>1</v>
      </c>
      <c r="BF436" s="2">
        <v>0</v>
      </c>
      <c r="BG436" s="2">
        <v>0</v>
      </c>
      <c r="BH436" s="2">
        <v>0</v>
      </c>
      <c r="BI436" s="4" t="s">
        <v>445</v>
      </c>
      <c r="BJ436" s="2">
        <v>1</v>
      </c>
      <c r="BK436" s="2">
        <v>100</v>
      </c>
      <c r="BL436" s="2">
        <v>3</v>
      </c>
      <c r="BO436" s="2">
        <v>6</v>
      </c>
      <c r="BP436" s="2">
        <v>6</v>
      </c>
      <c r="BQ436" s="2">
        <v>6</v>
      </c>
      <c r="BR436" s="2">
        <v>6</v>
      </c>
      <c r="BS436" s="2">
        <v>6</v>
      </c>
      <c r="BT436" s="2">
        <v>5</v>
      </c>
      <c r="BV436" s="2">
        <f t="shared" si="110"/>
        <v>53.5</v>
      </c>
      <c r="BW436" s="2">
        <f t="shared" si="111"/>
        <v>23</v>
      </c>
      <c r="BX436" s="2">
        <f t="shared" si="112"/>
        <v>9</v>
      </c>
      <c r="BY436" s="2">
        <f t="shared" si="113"/>
        <v>19</v>
      </c>
      <c r="BZ436" s="2">
        <f t="shared" si="114"/>
        <v>29</v>
      </c>
      <c r="CA436" s="2">
        <f t="shared" si="115"/>
        <v>12</v>
      </c>
      <c r="CB436" s="2">
        <f t="shared" si="116"/>
        <v>11</v>
      </c>
      <c r="CC436" s="2">
        <f t="shared" si="117"/>
        <v>11</v>
      </c>
      <c r="CD436" s="2">
        <f t="shared" si="118"/>
        <v>21</v>
      </c>
      <c r="CE436" s="2">
        <f t="shared" si="119"/>
        <v>15</v>
      </c>
      <c r="CF436" s="2">
        <f t="shared" si="120"/>
        <v>10</v>
      </c>
      <c r="CG436" s="2">
        <f t="shared" si="121"/>
        <v>16</v>
      </c>
      <c r="CH436" s="2">
        <f t="shared" si="125"/>
        <v>7</v>
      </c>
      <c r="CI436" s="2">
        <f t="shared" si="122"/>
        <v>10</v>
      </c>
      <c r="CJ436" s="2">
        <f t="shared" si="123"/>
        <v>19.5</v>
      </c>
      <c r="CK436" s="2">
        <f>55+IF(抽出データ!BJ436=1,60,0)+IF(抽出データ!BK436=1,25,0)+IF(抽出データ!BM436=1,5,0)+IF(抽出データ!BL436=1,5,0)+IF(抽出データ!BN436=1,5,0)</f>
        <v>80</v>
      </c>
      <c r="CL436" s="2">
        <f>(80+IF(抽出データ!BR436=1,12,0)+IF(SUM(抽出データ!BS436:BV436,抽出データ!CB436)&gt;1,22,IF(SUM(抽出データ!BS436:BV436,抽出データ!CB436)=1,11,0)))</f>
        <v>102</v>
      </c>
      <c r="CM436" s="2">
        <f>80+IF(抽出データ!CH436=1,40,0)+IF(抽出データ!CI436=1,20,0)+IF(抽出データ!CJ436=1,20,0)</f>
        <v>120</v>
      </c>
      <c r="CN436" s="2">
        <f>80+IF(抽出データ!CN436=1,10,0)+IF(抽出データ!CO436=1,5,0)+IF(抽出データ!CP436=1,10,0)+12</f>
        <v>97</v>
      </c>
      <c r="CO436" s="2">
        <f>IF(SUM(抽出データ!CT436:CW436)&gt;0,120,100)</f>
        <v>120</v>
      </c>
      <c r="CQ436" s="2">
        <f t="shared" si="124"/>
        <v>96.3</v>
      </c>
    </row>
    <row r="437" spans="1:95">
      <c r="A437" s="2">
        <v>1990</v>
      </c>
      <c r="B437" s="2">
        <v>5000</v>
      </c>
      <c r="C437" s="2">
        <v>10</v>
      </c>
      <c r="D437" s="2">
        <f t="shared" si="108"/>
        <v>500</v>
      </c>
      <c r="E437" s="4" t="s">
        <v>159</v>
      </c>
      <c r="F437" s="2">
        <f>IF(抽出データ!S437-2&lt;0,0,抽出データ!S437-2)</f>
        <v>2</v>
      </c>
      <c r="G437" s="2">
        <f>IF(抽出データ!T437-2&lt;0,0,抽出データ!T437-2)</f>
        <v>2</v>
      </c>
      <c r="H437" s="2">
        <f>IF(抽出データ!U437-2&lt;0,0,抽出データ!U437-2)</f>
        <v>1</v>
      </c>
      <c r="I437" s="2">
        <f>IF(抽出データ!V437-2&lt;0,0,抽出データ!V437-2)</f>
        <v>1</v>
      </c>
      <c r="J437" s="2">
        <f>MIN(2,IF(抽出データ!W437-2&lt;0,0,抽出データ!W437-2))</f>
        <v>0</v>
      </c>
      <c r="K437" s="2">
        <f>IF(抽出データ!X437-2&lt;0,0,抽出データ!X437-2)</f>
        <v>0</v>
      </c>
      <c r="L437" s="2">
        <f>IF(抽出データ!Y437-2&lt;0,0,抽出データ!Y437-2)</f>
        <v>0</v>
      </c>
      <c r="M437" s="2">
        <f>IF(抽出データ!Z437-2&lt;0,0,抽出データ!Z437-2)</f>
        <v>0</v>
      </c>
      <c r="N437" s="2">
        <f>IF(抽出データ!AB437-2&lt;0,0,抽出データ!AB437-2)</f>
        <v>0</v>
      </c>
      <c r="O437" s="2">
        <f>IF(抽出データ!AC437-2&lt;0,0,抽出データ!AC437-2)</f>
        <v>0</v>
      </c>
      <c r="P437" s="2">
        <f>IF(抽出データ!AD437-2&lt;0,0,抽出データ!AD437-2)</f>
        <v>2</v>
      </c>
      <c r="Q437" s="2">
        <f>IF(抽出データ!AE437-2&lt;0,0,抽出データ!AE437-2)</f>
        <v>2</v>
      </c>
      <c r="R437" s="2">
        <f>IF(抽出データ!AF437-2&lt;0,0,抽出データ!AF437-2)</f>
        <v>1</v>
      </c>
      <c r="S437" s="2">
        <f>IF(抽出データ!AG437-2&lt;0,0,抽出データ!AG437-2)</f>
        <v>2</v>
      </c>
      <c r="T437" s="2">
        <f>IF(抽出データ!AH437-2&lt;0,0,抽出データ!AH437-2)</f>
        <v>2</v>
      </c>
      <c r="U437" s="2">
        <f>IF(抽出データ!AI437-2&lt;0,0,抽出データ!AI437-2)</f>
        <v>2</v>
      </c>
      <c r="V437" s="2">
        <f>IF(抽出データ!AJ437-2&lt;0,0,抽出データ!AJ437-2)</f>
        <v>2</v>
      </c>
      <c r="W437" s="2">
        <f>IF(抽出データ!AK437-2&lt;0,0,抽出データ!AK437-2)</f>
        <v>2</v>
      </c>
      <c r="X437" s="2">
        <f>IF(抽出データ!AL437-2&lt;0,0,抽出データ!AL437-2)</f>
        <v>2</v>
      </c>
      <c r="Y437" s="2">
        <f>IF(抽出データ!AM437-2&lt;0,0,抽出データ!AM437-2)</f>
        <v>0</v>
      </c>
      <c r="Z437" s="2">
        <f>IF(抽出データ!AN437-2&lt;0,0,抽出データ!AN437-2)</f>
        <v>0</v>
      </c>
      <c r="AA437" s="2">
        <f>IF(抽出データ!AO437-2&lt;0,0,抽出データ!AO437-2)</f>
        <v>2</v>
      </c>
      <c r="AB437" s="2">
        <f>IF(抽出データ!AP437-2&lt;0,0,抽出データ!AP437-2)</f>
        <v>2</v>
      </c>
      <c r="AC437" s="2">
        <f>IF(抽出データ!AQ437-2&lt;0,0,抽出データ!AQ437-2)</f>
        <v>2</v>
      </c>
      <c r="AD437" s="2">
        <f>IF(抽出データ!AR437-2&lt;=0,1,2)</f>
        <v>2</v>
      </c>
      <c r="AE437" s="2">
        <f>IF(抽出データ!AS437-2&lt;=0,1,2)</f>
        <v>1</v>
      </c>
      <c r="AF437" s="2">
        <f>IF(抽出データ!AT437-2&lt;=0,1,2)</f>
        <v>2</v>
      </c>
      <c r="AG437" s="2">
        <f>IF(抽出データ!AU437-2&lt;=0,1,2)</f>
        <v>2</v>
      </c>
      <c r="AH437" s="2">
        <f>IF(抽出データ!AV437-2&lt;=0,1,2)</f>
        <v>1</v>
      </c>
      <c r="AI437" s="2">
        <f>IF(抽出データ!AW437-2&lt;=0,1,2)</f>
        <v>2</v>
      </c>
      <c r="AJ437" s="2">
        <f>IF(抽出データ!AX437-2&lt;=0,1,2)</f>
        <v>2</v>
      </c>
      <c r="AK437" s="2">
        <f>IF(抽出データ!AY437-2&lt;=0,1,2)</f>
        <v>2</v>
      </c>
      <c r="AL437" s="2">
        <f>IF(抽出データ!AZ437-2&lt;0,0,抽出データ!AZ437-2)</f>
        <v>2</v>
      </c>
      <c r="AM437" s="2">
        <f>IF(抽出データ!BB437-2&lt;0,0,抽出データ!BB437-2)</f>
        <v>2</v>
      </c>
      <c r="AN437" s="2">
        <f>IF(抽出データ!BD437-2&lt;0,0,抽出データ!BD437-2)</f>
        <v>2</v>
      </c>
      <c r="AO437" s="2">
        <f>MIN(2,IF(抽出データ!BE437-2&lt;0,0,抽出データ!BE437-2))</f>
        <v>2</v>
      </c>
      <c r="AP437" s="2">
        <f>IF(抽出データ!BF437-2&lt;0,0,抽出データ!BF437-2)</f>
        <v>2</v>
      </c>
      <c r="AQ437" s="2">
        <f>IF(抽出データ!BG437-2&lt;0,0,抽出データ!BG437-2)</f>
        <v>2</v>
      </c>
      <c r="AR437" s="2">
        <f>IF(抽出データ!BH437-2&lt;0,0,抽出データ!BH437-2)</f>
        <v>1</v>
      </c>
      <c r="AS437" s="2">
        <f t="shared" si="109"/>
        <v>0</v>
      </c>
      <c r="AT437" s="2">
        <f>IF(抽出データ!DB437-2&lt;=0,1,2)</f>
        <v>2</v>
      </c>
      <c r="AU437" s="2">
        <f>IF(抽出データ!DD437-2&lt;0,0,抽出データ!DD437-2)</f>
        <v>1</v>
      </c>
      <c r="AV437" s="2">
        <f>IF(抽出データ!DE437-2&lt;0,0,抽出データ!DE437-2)</f>
        <v>1</v>
      </c>
      <c r="AW437" s="2">
        <f>IF(抽出データ!DF437-2&lt;0,0,IF(抽出データ!DF437&gt;3,2,1))</f>
        <v>2</v>
      </c>
      <c r="AX437" s="2">
        <f>IF(抽出データ!DG437-2&lt;=0,1,2)</f>
        <v>2</v>
      </c>
      <c r="AY437" s="8">
        <v>1</v>
      </c>
      <c r="AZ437" s="2">
        <v>4</v>
      </c>
      <c r="BA437" s="2">
        <v>4</v>
      </c>
      <c r="BI437" s="4" t="s">
        <v>445</v>
      </c>
      <c r="BJ437" s="2">
        <v>1</v>
      </c>
      <c r="BK437" s="2">
        <v>100</v>
      </c>
      <c r="BL437" s="2">
        <v>3</v>
      </c>
      <c r="BO437" s="2">
        <v>1</v>
      </c>
      <c r="BP437" s="2">
        <v>1</v>
      </c>
      <c r="BQ437" s="2">
        <v>1</v>
      </c>
      <c r="BR437" s="2">
        <v>2</v>
      </c>
      <c r="BS437" s="2">
        <v>2</v>
      </c>
      <c r="BT437" s="2">
        <v>2</v>
      </c>
      <c r="BV437" s="2">
        <f t="shared" si="110"/>
        <v>69</v>
      </c>
      <c r="BW437" s="2">
        <f t="shared" si="111"/>
        <v>24</v>
      </c>
      <c r="BX437" s="2">
        <f t="shared" si="112"/>
        <v>13</v>
      </c>
      <c r="BY437" s="2">
        <f t="shared" si="113"/>
        <v>24</v>
      </c>
      <c r="BZ437" s="2">
        <f t="shared" si="114"/>
        <v>35</v>
      </c>
      <c r="CA437" s="2">
        <f t="shared" si="115"/>
        <v>16</v>
      </c>
      <c r="CB437" s="2">
        <f t="shared" si="116"/>
        <v>14</v>
      </c>
      <c r="CC437" s="2">
        <f t="shared" si="117"/>
        <v>11</v>
      </c>
      <c r="CD437" s="2">
        <f t="shared" si="118"/>
        <v>22</v>
      </c>
      <c r="CE437" s="2">
        <f t="shared" si="119"/>
        <v>20</v>
      </c>
      <c r="CF437" s="2">
        <f t="shared" si="120"/>
        <v>14</v>
      </c>
      <c r="CG437" s="2">
        <f t="shared" si="121"/>
        <v>21</v>
      </c>
      <c r="CH437" s="2">
        <f t="shared" si="125"/>
        <v>7</v>
      </c>
      <c r="CI437" s="2">
        <f t="shared" si="122"/>
        <v>16</v>
      </c>
      <c r="CJ437" s="2">
        <f t="shared" si="123"/>
        <v>25</v>
      </c>
      <c r="CK437" s="2">
        <f>55+IF(抽出データ!BJ437=1,60,0)+IF(抽出データ!BK437=1,25,0)+IF(抽出データ!BM437=1,5,0)+IF(抽出データ!BL437=1,5,0)+IF(抽出データ!BN437=1,5,0)</f>
        <v>115</v>
      </c>
      <c r="CL437" s="2">
        <f>(80+IF(抽出データ!BR437=1,12,0)+IF(SUM(抽出データ!BS437:BV437,抽出データ!CB437)&gt;1,22,IF(SUM(抽出データ!BS437:BV437,抽出データ!CB437)=1,11,0)))</f>
        <v>92</v>
      </c>
      <c r="CM437" s="2">
        <f>80+IF(抽出データ!CH437=1,40,0)+IF(抽出データ!CI437=1,20,0)+IF(抽出データ!CJ437=1,20,0)</f>
        <v>80</v>
      </c>
      <c r="CN437" s="2">
        <f>80+IF(抽出データ!CN437=1,10,0)+IF(抽出データ!CO437=1,5,0)+IF(抽出データ!CP437=1,10,0)+12</f>
        <v>92</v>
      </c>
      <c r="CO437" s="2">
        <f>IF(SUM(抽出データ!CT437:CW437)&gt;0,120,100)</f>
        <v>100</v>
      </c>
      <c r="CQ437" s="2">
        <f t="shared" si="124"/>
        <v>99.8</v>
      </c>
    </row>
    <row r="438" spans="1:95">
      <c r="A438" s="2">
        <v>1998</v>
      </c>
      <c r="B438" s="2">
        <v>300</v>
      </c>
      <c r="C438" s="2">
        <v>2</v>
      </c>
      <c r="D438" s="2">
        <f t="shared" si="108"/>
        <v>150</v>
      </c>
      <c r="E438" s="4" t="s">
        <v>344</v>
      </c>
      <c r="F438" s="2">
        <f>IF(抽出データ!S438-2&lt;0,0,抽出データ!S438-2)</f>
        <v>0</v>
      </c>
      <c r="G438" s="2">
        <f>IF(抽出データ!T438-2&lt;0,0,抽出データ!T438-2)</f>
        <v>0</v>
      </c>
      <c r="H438" s="2">
        <f>IF(抽出データ!U438-2&lt;0,0,抽出データ!U438-2)</f>
        <v>0</v>
      </c>
      <c r="I438" s="2">
        <f>IF(抽出データ!V438-2&lt;0,0,抽出データ!V438-2)</f>
        <v>0</v>
      </c>
      <c r="J438" s="2">
        <f>MIN(2,IF(抽出データ!W438-2&lt;0,0,抽出データ!W438-2))</f>
        <v>0</v>
      </c>
      <c r="K438" s="2">
        <f>IF(抽出データ!X438-2&lt;0,0,抽出データ!X438-2)</f>
        <v>0</v>
      </c>
      <c r="L438" s="2">
        <f>IF(抽出データ!Y438-2&lt;0,0,抽出データ!Y438-2)</f>
        <v>0</v>
      </c>
      <c r="M438" s="2">
        <f>IF(抽出データ!Z438-2&lt;0,0,抽出データ!Z438-2)</f>
        <v>0</v>
      </c>
      <c r="N438" s="2">
        <f>IF(抽出データ!AB438-2&lt;0,0,抽出データ!AB438-2)</f>
        <v>0</v>
      </c>
      <c r="O438" s="2">
        <f>IF(抽出データ!AC438-2&lt;0,0,抽出データ!AC438-2)</f>
        <v>0</v>
      </c>
      <c r="P438" s="2">
        <f>IF(抽出データ!AD438-2&lt;0,0,抽出データ!AD438-2)</f>
        <v>0</v>
      </c>
      <c r="Q438" s="2">
        <f>IF(抽出データ!AE438-2&lt;0,0,抽出データ!AE438-2)</f>
        <v>1</v>
      </c>
      <c r="R438" s="2">
        <f>IF(抽出データ!AF438-2&lt;0,0,抽出データ!AF438-2)</f>
        <v>0</v>
      </c>
      <c r="S438" s="2">
        <f>IF(抽出データ!AG438-2&lt;0,0,抽出データ!AG438-2)</f>
        <v>1</v>
      </c>
      <c r="T438" s="2">
        <f>IF(抽出データ!AH438-2&lt;0,0,抽出データ!AH438-2)</f>
        <v>0</v>
      </c>
      <c r="U438" s="2">
        <f>IF(抽出データ!AI438-2&lt;0,0,抽出データ!AI438-2)</f>
        <v>0</v>
      </c>
      <c r="V438" s="2">
        <f>IF(抽出データ!AJ438-2&lt;0,0,抽出データ!AJ438-2)</f>
        <v>1</v>
      </c>
      <c r="W438" s="2">
        <f>IF(抽出データ!AK438-2&lt;0,0,抽出データ!AK438-2)</f>
        <v>0</v>
      </c>
      <c r="X438" s="2">
        <f>IF(抽出データ!AL438-2&lt;0,0,抽出データ!AL438-2)</f>
        <v>0</v>
      </c>
      <c r="Y438" s="2">
        <f>IF(抽出データ!AM438-2&lt;0,0,抽出データ!AM438-2)</f>
        <v>0</v>
      </c>
      <c r="Z438" s="2">
        <f>IF(抽出データ!AN438-2&lt;0,0,抽出データ!AN438-2)</f>
        <v>1</v>
      </c>
      <c r="AA438" s="2">
        <f>IF(抽出データ!AO438-2&lt;0,0,抽出データ!AO438-2)</f>
        <v>0</v>
      </c>
      <c r="AB438" s="2">
        <f>IF(抽出データ!AP438-2&lt;0,0,抽出データ!AP438-2)</f>
        <v>1</v>
      </c>
      <c r="AC438" s="2">
        <f>IF(抽出データ!AQ438-2&lt;0,0,抽出データ!AQ438-2)</f>
        <v>0</v>
      </c>
      <c r="AD438" s="2">
        <f>IF(抽出データ!AR438-2&lt;=0,1,2)</f>
        <v>2</v>
      </c>
      <c r="AE438" s="2">
        <f>IF(抽出データ!AS438-2&lt;=0,1,2)</f>
        <v>1</v>
      </c>
      <c r="AF438" s="2">
        <f>IF(抽出データ!AT438-2&lt;=0,1,2)</f>
        <v>2</v>
      </c>
      <c r="AG438" s="2">
        <f>IF(抽出データ!AU438-2&lt;=0,1,2)</f>
        <v>1</v>
      </c>
      <c r="AH438" s="2">
        <f>IF(抽出データ!AV438-2&lt;=0,1,2)</f>
        <v>2</v>
      </c>
      <c r="AI438" s="2">
        <f>IF(抽出データ!AW438-2&lt;=0,1,2)</f>
        <v>1</v>
      </c>
      <c r="AJ438" s="2">
        <f>IF(抽出データ!AX438-2&lt;=0,1,2)</f>
        <v>2</v>
      </c>
      <c r="AK438" s="2">
        <f>IF(抽出データ!AY438-2&lt;=0,1,2)</f>
        <v>1</v>
      </c>
      <c r="AL438" s="2">
        <f>IF(抽出データ!AZ438-2&lt;0,0,抽出データ!AZ438-2)</f>
        <v>2</v>
      </c>
      <c r="AM438" s="2">
        <f>IF(抽出データ!BB438-2&lt;0,0,抽出データ!BB438-2)</f>
        <v>0</v>
      </c>
      <c r="AN438" s="2">
        <f>IF(抽出データ!BD438-2&lt;0,0,抽出データ!BD438-2)</f>
        <v>0</v>
      </c>
      <c r="AO438" s="2">
        <f>MIN(2,IF(抽出データ!BE438-2&lt;0,0,抽出データ!BE438-2))</f>
        <v>2</v>
      </c>
      <c r="AP438" s="2">
        <f>IF(抽出データ!BF438-2&lt;0,0,抽出データ!BF438-2)</f>
        <v>0</v>
      </c>
      <c r="AQ438" s="2">
        <f>IF(抽出データ!BG438-2&lt;0,0,抽出データ!BG438-2)</f>
        <v>0</v>
      </c>
      <c r="AR438" s="2">
        <f>IF(抽出データ!BH438-2&lt;0,0,抽出データ!BH438-2)</f>
        <v>2</v>
      </c>
      <c r="AS438" s="2">
        <f t="shared" si="109"/>
        <v>0</v>
      </c>
      <c r="AT438" s="2">
        <f>IF(抽出データ!DB438-2&lt;=0,1,2)</f>
        <v>2</v>
      </c>
      <c r="AU438" s="2">
        <f>IF(抽出データ!DD438-2&lt;0,0,抽出データ!DD438-2)</f>
        <v>1</v>
      </c>
      <c r="AV438" s="2">
        <f>IF(抽出データ!DE438-2&lt;0,0,抽出データ!DE438-2)</f>
        <v>2</v>
      </c>
      <c r="AW438" s="2">
        <f>IF(抽出データ!DF438-2&lt;0,0,IF(抽出データ!DF438&gt;3,2,1))</f>
        <v>0</v>
      </c>
      <c r="AX438" s="2">
        <f>IF(抽出データ!DG438-2&lt;=0,1,2)</f>
        <v>2</v>
      </c>
      <c r="AY438" s="8">
        <v>3</v>
      </c>
      <c r="AZ438" s="2">
        <v>3</v>
      </c>
      <c r="BA438" s="2">
        <v>1</v>
      </c>
      <c r="BI438" s="4" t="s">
        <v>445</v>
      </c>
      <c r="BJ438" s="2">
        <v>2</v>
      </c>
      <c r="BL438" s="2">
        <v>3</v>
      </c>
      <c r="BO438" s="2">
        <v>3</v>
      </c>
      <c r="BP438" s="2">
        <v>2</v>
      </c>
      <c r="BQ438" s="2">
        <v>1</v>
      </c>
      <c r="BR438" s="2">
        <v>3</v>
      </c>
      <c r="BS438" s="2">
        <v>4</v>
      </c>
      <c r="BT438" s="2">
        <v>5</v>
      </c>
      <c r="BV438" s="2">
        <f t="shared" si="110"/>
        <v>35</v>
      </c>
      <c r="BW438" s="2">
        <f t="shared" si="111"/>
        <v>6</v>
      </c>
      <c r="BX438" s="2">
        <f t="shared" si="112"/>
        <v>7</v>
      </c>
      <c r="BY438" s="2">
        <f t="shared" si="113"/>
        <v>15</v>
      </c>
      <c r="BZ438" s="2">
        <f t="shared" si="114"/>
        <v>16</v>
      </c>
      <c r="CA438" s="2">
        <f t="shared" si="115"/>
        <v>5</v>
      </c>
      <c r="CB438" s="2">
        <f t="shared" si="116"/>
        <v>8</v>
      </c>
      <c r="CC438" s="2">
        <f t="shared" si="117"/>
        <v>2</v>
      </c>
      <c r="CD438" s="2">
        <f t="shared" si="118"/>
        <v>12</v>
      </c>
      <c r="CE438" s="2">
        <f t="shared" si="119"/>
        <v>9</v>
      </c>
      <c r="CF438" s="2">
        <f t="shared" si="120"/>
        <v>7</v>
      </c>
      <c r="CG438" s="2">
        <f t="shared" si="121"/>
        <v>9</v>
      </c>
      <c r="CH438" s="2">
        <f t="shared" si="125"/>
        <v>6</v>
      </c>
      <c r="CI438" s="2">
        <f t="shared" si="122"/>
        <v>6</v>
      </c>
      <c r="CJ438" s="2">
        <f t="shared" si="123"/>
        <v>14</v>
      </c>
      <c r="CK438" s="2">
        <f>55+IF(抽出データ!BJ438=1,60,0)+IF(抽出データ!BK438=1,25,0)+IF(抽出データ!BM438=1,5,0)+IF(抽出データ!BL438=1,5,0)+IF(抽出データ!BN438=1,5,0)</f>
        <v>80</v>
      </c>
      <c r="CL438" s="2">
        <f>(80+IF(抽出データ!BR438=1,12,0)+IF(SUM(抽出データ!BS438:BV438,抽出データ!CB438)&gt;1,22,IF(SUM(抽出データ!BS438:BV438,抽出データ!CB438)=1,11,0)))</f>
        <v>91</v>
      </c>
      <c r="CM438" s="2">
        <f>80+IF(抽出データ!CH438=1,40,0)+IF(抽出データ!CI438=1,20,0)+IF(抽出データ!CJ438=1,20,0)</f>
        <v>80</v>
      </c>
      <c r="CN438" s="2">
        <f>80+IF(抽出データ!CN438=1,10,0)+IF(抽出データ!CO438=1,5,0)+IF(抽出データ!CP438=1,10,0)+12</f>
        <v>97</v>
      </c>
      <c r="CO438" s="2">
        <f>IF(SUM(抽出データ!CT438:CW438)&gt;0,120,100)</f>
        <v>100</v>
      </c>
      <c r="CQ438" s="2">
        <f t="shared" si="124"/>
        <v>86</v>
      </c>
    </row>
    <row r="439" spans="1:95">
      <c r="A439" s="2">
        <v>1996</v>
      </c>
      <c r="B439" s="2">
        <v>123</v>
      </c>
      <c r="C439" s="2">
        <v>5</v>
      </c>
      <c r="D439" s="2">
        <f t="shared" si="108"/>
        <v>24.6</v>
      </c>
      <c r="E439" s="4" t="s">
        <v>345</v>
      </c>
      <c r="F439" s="2">
        <f>IF(抽出データ!S439-2&lt;0,0,抽出データ!S439-2)</f>
        <v>1</v>
      </c>
      <c r="G439" s="2">
        <f>IF(抽出データ!T439-2&lt;0,0,抽出データ!T439-2)</f>
        <v>1</v>
      </c>
      <c r="H439" s="2">
        <f>IF(抽出データ!U439-2&lt;0,0,抽出データ!U439-2)</f>
        <v>1</v>
      </c>
      <c r="I439" s="2">
        <f>IF(抽出データ!V439-2&lt;0,0,抽出データ!V439-2)</f>
        <v>0</v>
      </c>
      <c r="J439" s="2">
        <f>MIN(2,IF(抽出データ!W439-2&lt;0,0,抽出データ!W439-2))</f>
        <v>2</v>
      </c>
      <c r="K439" s="2">
        <f>IF(抽出データ!X439-2&lt;0,0,抽出データ!X439-2)</f>
        <v>0</v>
      </c>
      <c r="L439" s="2">
        <f>IF(抽出データ!Y439-2&lt;0,0,抽出データ!Y439-2)</f>
        <v>0</v>
      </c>
      <c r="M439" s="2">
        <f>IF(抽出データ!Z439-2&lt;0,0,抽出データ!Z439-2)</f>
        <v>0</v>
      </c>
      <c r="N439" s="2">
        <f>IF(抽出データ!AB439-2&lt;0,0,抽出データ!AB439-2)</f>
        <v>2</v>
      </c>
      <c r="O439" s="2">
        <f>IF(抽出データ!AC439-2&lt;0,0,抽出データ!AC439-2)</f>
        <v>1</v>
      </c>
      <c r="P439" s="2">
        <f>IF(抽出データ!AD439-2&lt;0,0,抽出データ!AD439-2)</f>
        <v>0</v>
      </c>
      <c r="Q439" s="2">
        <f>IF(抽出データ!AE439-2&lt;0,0,抽出データ!AE439-2)</f>
        <v>1</v>
      </c>
      <c r="R439" s="2">
        <f>IF(抽出データ!AF439-2&lt;0,0,抽出データ!AF439-2)</f>
        <v>1</v>
      </c>
      <c r="S439" s="2">
        <f>IF(抽出データ!AG439-2&lt;0,0,抽出データ!AG439-2)</f>
        <v>0</v>
      </c>
      <c r="T439" s="2">
        <f>IF(抽出データ!AH439-2&lt;0,0,抽出データ!AH439-2)</f>
        <v>1</v>
      </c>
      <c r="U439" s="2">
        <f>IF(抽出データ!AI439-2&lt;0,0,抽出データ!AI439-2)</f>
        <v>0</v>
      </c>
      <c r="V439" s="2">
        <f>IF(抽出データ!AJ439-2&lt;0,0,抽出データ!AJ439-2)</f>
        <v>1</v>
      </c>
      <c r="W439" s="2">
        <f>IF(抽出データ!AK439-2&lt;0,0,抽出データ!AK439-2)</f>
        <v>0</v>
      </c>
      <c r="X439" s="2">
        <f>IF(抽出データ!AL439-2&lt;0,0,抽出データ!AL439-2)</f>
        <v>1</v>
      </c>
      <c r="Y439" s="2">
        <f>IF(抽出データ!AM439-2&lt;0,0,抽出データ!AM439-2)</f>
        <v>0</v>
      </c>
      <c r="Z439" s="2">
        <f>IF(抽出データ!AN439-2&lt;0,0,抽出データ!AN439-2)</f>
        <v>0</v>
      </c>
      <c r="AA439" s="2">
        <f>IF(抽出データ!AO439-2&lt;0,0,抽出データ!AO439-2)</f>
        <v>0</v>
      </c>
      <c r="AB439" s="2">
        <f>IF(抽出データ!AP439-2&lt;0,0,抽出データ!AP439-2)</f>
        <v>1</v>
      </c>
      <c r="AC439" s="2">
        <f>IF(抽出データ!AQ439-2&lt;0,0,抽出データ!AQ439-2)</f>
        <v>0</v>
      </c>
      <c r="AD439" s="2">
        <f>IF(抽出データ!AR439-2&lt;=0,1,2)</f>
        <v>2</v>
      </c>
      <c r="AE439" s="2">
        <f>IF(抽出データ!AS439-2&lt;=0,1,2)</f>
        <v>2</v>
      </c>
      <c r="AF439" s="2">
        <f>IF(抽出データ!AT439-2&lt;=0,1,2)</f>
        <v>1</v>
      </c>
      <c r="AG439" s="2">
        <f>IF(抽出データ!AU439-2&lt;=0,1,2)</f>
        <v>1</v>
      </c>
      <c r="AH439" s="2">
        <f>IF(抽出データ!AV439-2&lt;=0,1,2)</f>
        <v>2</v>
      </c>
      <c r="AI439" s="2">
        <f>IF(抽出データ!AW439-2&lt;=0,1,2)</f>
        <v>2</v>
      </c>
      <c r="AJ439" s="2">
        <f>IF(抽出データ!AX439-2&lt;=0,1,2)</f>
        <v>1</v>
      </c>
      <c r="AK439" s="2">
        <f>IF(抽出データ!AY439-2&lt;=0,1,2)</f>
        <v>2</v>
      </c>
      <c r="AL439" s="2">
        <f>IF(抽出データ!AZ439-2&lt;0,0,抽出データ!AZ439-2)</f>
        <v>1</v>
      </c>
      <c r="AM439" s="2">
        <f>IF(抽出データ!BB439-2&lt;0,0,抽出データ!BB439-2)</f>
        <v>2</v>
      </c>
      <c r="AN439" s="2">
        <f>IF(抽出データ!BD439-2&lt;0,0,抽出データ!BD439-2)</f>
        <v>0</v>
      </c>
      <c r="AO439" s="2">
        <f>MIN(2,IF(抽出データ!BE439-2&lt;0,0,抽出データ!BE439-2))</f>
        <v>1</v>
      </c>
      <c r="AP439" s="2">
        <f>IF(抽出データ!BF439-2&lt;0,0,抽出データ!BF439-2)</f>
        <v>0</v>
      </c>
      <c r="AQ439" s="2">
        <f>IF(抽出データ!BG439-2&lt;0,0,抽出データ!BG439-2)</f>
        <v>0</v>
      </c>
      <c r="AR439" s="2">
        <f>IF(抽出データ!BH439-2&lt;0,0,抽出データ!BH439-2)</f>
        <v>0</v>
      </c>
      <c r="AS439" s="2">
        <f t="shared" si="109"/>
        <v>0</v>
      </c>
      <c r="AT439" s="2">
        <f>IF(抽出データ!DB439-2&lt;=0,1,2)</f>
        <v>2</v>
      </c>
      <c r="AU439" s="2">
        <f>IF(抽出データ!DD439-2&lt;0,0,抽出データ!DD439-2)</f>
        <v>1</v>
      </c>
      <c r="AV439" s="2">
        <f>IF(抽出データ!DE439-2&lt;0,0,抽出データ!DE439-2)</f>
        <v>1</v>
      </c>
      <c r="AW439" s="2">
        <f>IF(抽出データ!DF439-2&lt;0,0,IF(抽出データ!DF439&gt;3,2,1))</f>
        <v>1</v>
      </c>
      <c r="AX439" s="2">
        <f>IF(抽出データ!DG439-2&lt;=0,1,2)</f>
        <v>2</v>
      </c>
      <c r="AY439" s="8">
        <v>3</v>
      </c>
      <c r="AZ439" s="2">
        <v>3</v>
      </c>
      <c r="BA439" s="2">
        <v>3</v>
      </c>
      <c r="BI439" s="4" t="s">
        <v>445</v>
      </c>
      <c r="BJ439" s="2">
        <v>2</v>
      </c>
      <c r="BL439" s="2">
        <v>3</v>
      </c>
      <c r="BO439" s="2">
        <v>1</v>
      </c>
      <c r="BP439" s="2">
        <v>3</v>
      </c>
      <c r="BQ439" s="2">
        <v>6</v>
      </c>
      <c r="BR439" s="2">
        <v>5</v>
      </c>
      <c r="BS439" s="2">
        <v>4</v>
      </c>
      <c r="BT439" s="2">
        <v>3</v>
      </c>
      <c r="BV439" s="2">
        <f t="shared" si="110"/>
        <v>40.5</v>
      </c>
      <c r="BW439" s="2">
        <f t="shared" si="111"/>
        <v>15</v>
      </c>
      <c r="BX439" s="2">
        <f t="shared" si="112"/>
        <v>8</v>
      </c>
      <c r="BY439" s="2">
        <f t="shared" si="113"/>
        <v>15</v>
      </c>
      <c r="BZ439" s="2">
        <f t="shared" si="114"/>
        <v>22</v>
      </c>
      <c r="CA439" s="2">
        <f t="shared" si="115"/>
        <v>6</v>
      </c>
      <c r="CB439" s="2">
        <f t="shared" si="116"/>
        <v>10</v>
      </c>
      <c r="CC439" s="2">
        <f t="shared" si="117"/>
        <v>7</v>
      </c>
      <c r="CD439" s="2">
        <f t="shared" si="118"/>
        <v>17</v>
      </c>
      <c r="CE439" s="2">
        <f t="shared" si="119"/>
        <v>11</v>
      </c>
      <c r="CF439" s="2">
        <f t="shared" si="120"/>
        <v>10</v>
      </c>
      <c r="CG439" s="2">
        <f t="shared" si="121"/>
        <v>9</v>
      </c>
      <c r="CH439" s="2">
        <f t="shared" si="125"/>
        <v>6</v>
      </c>
      <c r="CI439" s="2">
        <f t="shared" si="122"/>
        <v>7</v>
      </c>
      <c r="CJ439" s="2">
        <f t="shared" si="123"/>
        <v>13.5</v>
      </c>
      <c r="CK439" s="2">
        <f>55+IF(抽出データ!BJ439=1,60,0)+IF(抽出データ!BK439=1,25,0)+IF(抽出データ!BM439=1,5,0)+IF(抽出データ!BL439=1,5,0)+IF(抽出データ!BN439=1,5,0)</f>
        <v>60</v>
      </c>
      <c r="CL439" s="2">
        <f>(80+IF(抽出データ!BR439=1,12,0)+IF(SUM(抽出データ!BS439:BV439,抽出データ!CB439)&gt;1,22,IF(SUM(抽出データ!BS439:BV439,抽出データ!CB439)=1,11,0)))</f>
        <v>91</v>
      </c>
      <c r="CM439" s="2">
        <f>80+IF(抽出データ!CH439=1,40,0)+IF(抽出データ!CI439=1,20,0)+IF(抽出データ!CJ439=1,20,0)</f>
        <v>100</v>
      </c>
      <c r="CN439" s="2">
        <f>80+IF(抽出データ!CN439=1,10,0)+IF(抽出データ!CO439=1,5,0)+IF(抽出データ!CP439=1,10,0)+12</f>
        <v>102</v>
      </c>
      <c r="CO439" s="2">
        <f>IF(SUM(抽出データ!CT439:CW439)&gt;0,120,100)</f>
        <v>100</v>
      </c>
      <c r="CQ439" s="2">
        <f t="shared" si="124"/>
        <v>81.5</v>
      </c>
    </row>
    <row r="440" spans="1:95">
      <c r="A440" s="2">
        <v>2000</v>
      </c>
      <c r="B440" s="2">
        <v>150</v>
      </c>
      <c r="C440" s="2">
        <v>3</v>
      </c>
      <c r="D440" s="2">
        <f t="shared" si="108"/>
        <v>50</v>
      </c>
      <c r="E440" s="4" t="s">
        <v>65</v>
      </c>
      <c r="F440" s="2">
        <f>IF(抽出データ!S440-2&lt;0,0,抽出データ!S440-2)</f>
        <v>1</v>
      </c>
      <c r="G440" s="2">
        <f>IF(抽出データ!T440-2&lt;0,0,抽出データ!T440-2)</f>
        <v>1</v>
      </c>
      <c r="H440" s="2">
        <f>IF(抽出データ!U440-2&lt;0,0,抽出データ!U440-2)</f>
        <v>1</v>
      </c>
      <c r="I440" s="2">
        <f>IF(抽出データ!V440-2&lt;0,0,抽出データ!V440-2)</f>
        <v>0</v>
      </c>
      <c r="J440" s="2">
        <f>MIN(2,IF(抽出データ!W440-2&lt;0,0,抽出データ!W440-2))</f>
        <v>1</v>
      </c>
      <c r="K440" s="2">
        <f>IF(抽出データ!X440-2&lt;0,0,抽出データ!X440-2)</f>
        <v>1</v>
      </c>
      <c r="L440" s="2">
        <f>IF(抽出データ!Y440-2&lt;0,0,抽出データ!Y440-2)</f>
        <v>1</v>
      </c>
      <c r="M440" s="2">
        <f>IF(抽出データ!Z440-2&lt;0,0,抽出データ!Z440-2)</f>
        <v>1</v>
      </c>
      <c r="N440" s="2">
        <f>IF(抽出データ!AB440-2&lt;0,0,抽出データ!AB440-2)</f>
        <v>1</v>
      </c>
      <c r="O440" s="2">
        <f>IF(抽出データ!AC440-2&lt;0,0,抽出データ!AC440-2)</f>
        <v>0</v>
      </c>
      <c r="P440" s="2">
        <f>IF(抽出データ!AD440-2&lt;0,0,抽出データ!AD440-2)</f>
        <v>1</v>
      </c>
      <c r="Q440" s="2">
        <f>IF(抽出データ!AE440-2&lt;0,0,抽出データ!AE440-2)</f>
        <v>1</v>
      </c>
      <c r="R440" s="2">
        <f>IF(抽出データ!AF440-2&lt;0,0,抽出データ!AF440-2)</f>
        <v>1</v>
      </c>
      <c r="S440" s="2">
        <f>IF(抽出データ!AG440-2&lt;0,0,抽出データ!AG440-2)</f>
        <v>1</v>
      </c>
      <c r="T440" s="2">
        <f>IF(抽出データ!AH440-2&lt;0,0,抽出データ!AH440-2)</f>
        <v>1</v>
      </c>
      <c r="U440" s="2">
        <f>IF(抽出データ!AI440-2&lt;0,0,抽出データ!AI440-2)</f>
        <v>1</v>
      </c>
      <c r="V440" s="2">
        <f>IF(抽出データ!AJ440-2&lt;0,0,抽出データ!AJ440-2)</f>
        <v>1</v>
      </c>
      <c r="W440" s="2">
        <f>IF(抽出データ!AK440-2&lt;0,0,抽出データ!AK440-2)</f>
        <v>0</v>
      </c>
      <c r="X440" s="2">
        <f>IF(抽出データ!AL440-2&lt;0,0,抽出データ!AL440-2)</f>
        <v>1</v>
      </c>
      <c r="Y440" s="2">
        <f>IF(抽出データ!AM440-2&lt;0,0,抽出データ!AM440-2)</f>
        <v>1</v>
      </c>
      <c r="Z440" s="2">
        <f>IF(抽出データ!AN440-2&lt;0,0,抽出データ!AN440-2)</f>
        <v>1</v>
      </c>
      <c r="AA440" s="2">
        <f>IF(抽出データ!AO440-2&lt;0,0,抽出データ!AO440-2)</f>
        <v>1</v>
      </c>
      <c r="AB440" s="2">
        <f>IF(抽出データ!AP440-2&lt;0,0,抽出データ!AP440-2)</f>
        <v>1</v>
      </c>
      <c r="AC440" s="2">
        <f>IF(抽出データ!AQ440-2&lt;0,0,抽出データ!AQ440-2)</f>
        <v>1</v>
      </c>
      <c r="AD440" s="2">
        <f>IF(抽出データ!AR440-2&lt;=0,1,2)</f>
        <v>2</v>
      </c>
      <c r="AE440" s="2">
        <f>IF(抽出データ!AS440-2&lt;=0,1,2)</f>
        <v>2</v>
      </c>
      <c r="AF440" s="2">
        <f>IF(抽出データ!AT440-2&lt;=0,1,2)</f>
        <v>2</v>
      </c>
      <c r="AG440" s="2">
        <f>IF(抽出データ!AU440-2&lt;=0,1,2)</f>
        <v>2</v>
      </c>
      <c r="AH440" s="2">
        <f>IF(抽出データ!AV440-2&lt;=0,1,2)</f>
        <v>2</v>
      </c>
      <c r="AI440" s="2">
        <f>IF(抽出データ!AW440-2&lt;=0,1,2)</f>
        <v>2</v>
      </c>
      <c r="AJ440" s="2">
        <f>IF(抽出データ!AX440-2&lt;=0,1,2)</f>
        <v>2</v>
      </c>
      <c r="AK440" s="2">
        <f>IF(抽出データ!AY440-2&lt;=0,1,2)</f>
        <v>2</v>
      </c>
      <c r="AL440" s="2">
        <f>IF(抽出データ!AZ440-2&lt;0,0,抽出データ!AZ440-2)</f>
        <v>1</v>
      </c>
      <c r="AM440" s="2">
        <f>IF(抽出データ!BB440-2&lt;0,0,抽出データ!BB440-2)</f>
        <v>1</v>
      </c>
      <c r="AN440" s="2">
        <f>IF(抽出データ!BD440-2&lt;0,0,抽出データ!BD440-2)</f>
        <v>2</v>
      </c>
      <c r="AO440" s="2">
        <f>MIN(2,IF(抽出データ!BE440-2&lt;0,0,抽出データ!BE440-2))</f>
        <v>2</v>
      </c>
      <c r="AP440" s="2">
        <f>IF(抽出データ!BF440-2&lt;0,0,抽出データ!BF440-2)</f>
        <v>2</v>
      </c>
      <c r="AQ440" s="2">
        <f>IF(抽出データ!BG440-2&lt;0,0,抽出データ!BG440-2)</f>
        <v>1</v>
      </c>
      <c r="AR440" s="2">
        <f>IF(抽出データ!BH440-2&lt;0,0,抽出データ!BH440-2)</f>
        <v>1</v>
      </c>
      <c r="AS440" s="2">
        <f t="shared" si="109"/>
        <v>2</v>
      </c>
      <c r="AT440" s="2">
        <f>IF(抽出データ!DB440-2&lt;=0,1,2)</f>
        <v>2</v>
      </c>
      <c r="AU440" s="2">
        <f>IF(抽出データ!DD440-2&lt;0,0,抽出データ!DD440-2)</f>
        <v>1</v>
      </c>
      <c r="AV440" s="2">
        <f>IF(抽出データ!DE440-2&lt;0,0,抽出データ!DE440-2)</f>
        <v>1</v>
      </c>
      <c r="AW440" s="2">
        <f>IF(抽出データ!DF440-2&lt;0,0,IF(抽出データ!DF440&gt;3,2,1))</f>
        <v>2</v>
      </c>
      <c r="AX440" s="2">
        <f>IF(抽出データ!DG440-2&lt;=0,1,2)</f>
        <v>2</v>
      </c>
      <c r="AY440" s="8">
        <v>2</v>
      </c>
      <c r="AZ440" s="2">
        <v>4</v>
      </c>
      <c r="BA440" s="2">
        <v>2</v>
      </c>
      <c r="BB440" s="2">
        <v>1</v>
      </c>
      <c r="BC440" s="2">
        <v>1</v>
      </c>
      <c r="BD440" s="2">
        <v>0</v>
      </c>
      <c r="BE440" s="2">
        <v>0</v>
      </c>
      <c r="BF440" s="2">
        <v>0</v>
      </c>
      <c r="BG440" s="2">
        <v>0</v>
      </c>
      <c r="BH440" s="2">
        <v>0</v>
      </c>
      <c r="BI440" s="4" t="s">
        <v>445</v>
      </c>
      <c r="BJ440" s="2">
        <v>2</v>
      </c>
      <c r="BL440" s="2">
        <v>3</v>
      </c>
      <c r="BO440" s="2">
        <v>2</v>
      </c>
      <c r="BP440" s="2">
        <v>3</v>
      </c>
      <c r="BQ440" s="2">
        <v>3</v>
      </c>
      <c r="BR440" s="2">
        <v>2</v>
      </c>
      <c r="BS440" s="2">
        <v>2</v>
      </c>
      <c r="BT440" s="2">
        <v>2</v>
      </c>
      <c r="BV440" s="2">
        <f t="shared" si="110"/>
        <v>64.5</v>
      </c>
      <c r="BW440" s="2">
        <f t="shared" si="111"/>
        <v>20</v>
      </c>
      <c r="BX440" s="2">
        <f t="shared" si="112"/>
        <v>11</v>
      </c>
      <c r="BY440" s="2">
        <f t="shared" si="113"/>
        <v>22</v>
      </c>
      <c r="BZ440" s="2">
        <f t="shared" si="114"/>
        <v>29</v>
      </c>
      <c r="CA440" s="2">
        <f t="shared" si="115"/>
        <v>15</v>
      </c>
      <c r="CB440" s="2">
        <f t="shared" si="116"/>
        <v>12</v>
      </c>
      <c r="CC440" s="2">
        <f t="shared" si="117"/>
        <v>10</v>
      </c>
      <c r="CD440" s="2">
        <f t="shared" si="118"/>
        <v>22</v>
      </c>
      <c r="CE440" s="2">
        <f t="shared" si="119"/>
        <v>16</v>
      </c>
      <c r="CF440" s="2">
        <f t="shared" si="120"/>
        <v>12</v>
      </c>
      <c r="CG440" s="2">
        <f t="shared" si="121"/>
        <v>14</v>
      </c>
      <c r="CH440" s="2">
        <f t="shared" si="125"/>
        <v>9</v>
      </c>
      <c r="CI440" s="2">
        <f t="shared" si="122"/>
        <v>13</v>
      </c>
      <c r="CJ440" s="2">
        <f t="shared" si="123"/>
        <v>21.5</v>
      </c>
      <c r="CK440" s="2">
        <f>55+IF(抽出データ!BJ440=1,60,0)+IF(抽出データ!BK440=1,25,0)+IF(抽出データ!BM440=1,5,0)+IF(抽出データ!BL440=1,5,0)+IF(抽出データ!BN440=1,5,0)</f>
        <v>140</v>
      </c>
      <c r="CL440" s="2">
        <f>(80+IF(抽出データ!BR440=1,12,0)+IF(SUM(抽出データ!BS440:BV440,抽出データ!CB440)&gt;1,22,IF(SUM(抽出データ!BS440:BV440,抽出データ!CB440)=1,11,0)))</f>
        <v>102</v>
      </c>
      <c r="CM440" s="2">
        <f>80+IF(抽出データ!CH440=1,40,0)+IF(抽出データ!CI440=1,20,0)+IF(抽出データ!CJ440=1,20,0)</f>
        <v>120</v>
      </c>
      <c r="CN440" s="2">
        <f>80+IF(抽出データ!CN440=1,10,0)+IF(抽出データ!CO440=1,5,0)+IF(抽出データ!CP440=1,10,0)+12</f>
        <v>107</v>
      </c>
      <c r="CO440" s="2">
        <f>IF(SUM(抽出データ!CT440:CW440)&gt;0,120,100)</f>
        <v>120</v>
      </c>
      <c r="CQ440" s="2">
        <f t="shared" si="124"/>
        <v>121.3</v>
      </c>
    </row>
    <row r="441" spans="1:95">
      <c r="A441" s="2">
        <v>2007</v>
      </c>
      <c r="B441" s="2">
        <v>100</v>
      </c>
      <c r="C441" s="2">
        <v>5</v>
      </c>
      <c r="D441" s="2">
        <f t="shared" si="108"/>
        <v>20</v>
      </c>
      <c r="E441" s="4" t="s">
        <v>20</v>
      </c>
      <c r="F441" s="2">
        <f>IF(抽出データ!S441-2&lt;0,0,抽出データ!S441-2)</f>
        <v>1</v>
      </c>
      <c r="G441" s="2">
        <f>IF(抽出データ!T441-2&lt;0,0,抽出データ!T441-2)</f>
        <v>0</v>
      </c>
      <c r="H441" s="2">
        <f>IF(抽出データ!U441-2&lt;0,0,抽出データ!U441-2)</f>
        <v>0</v>
      </c>
      <c r="I441" s="2">
        <f>IF(抽出データ!V441-2&lt;0,0,抽出データ!V441-2)</f>
        <v>1</v>
      </c>
      <c r="J441" s="2">
        <f>MIN(2,IF(抽出データ!W441-2&lt;0,0,抽出データ!W441-2))</f>
        <v>1</v>
      </c>
      <c r="K441" s="2">
        <f>IF(抽出データ!X441-2&lt;0,0,抽出データ!X441-2)</f>
        <v>1</v>
      </c>
      <c r="L441" s="2">
        <f>IF(抽出データ!Y441-2&lt;0,0,抽出データ!Y441-2)</f>
        <v>0</v>
      </c>
      <c r="M441" s="2">
        <f>IF(抽出データ!Z441-2&lt;0,0,抽出データ!Z441-2)</f>
        <v>0</v>
      </c>
      <c r="N441" s="2">
        <f>IF(抽出データ!AB441-2&lt;0,0,抽出データ!AB441-2)</f>
        <v>2</v>
      </c>
      <c r="O441" s="2">
        <f>IF(抽出データ!AC441-2&lt;0,0,抽出データ!AC441-2)</f>
        <v>2</v>
      </c>
      <c r="P441" s="2">
        <f>IF(抽出データ!AD441-2&lt;0,0,抽出データ!AD441-2)</f>
        <v>2</v>
      </c>
      <c r="Q441" s="2">
        <f>IF(抽出データ!AE441-2&lt;0,0,抽出データ!AE441-2)</f>
        <v>2</v>
      </c>
      <c r="R441" s="2">
        <f>IF(抽出データ!AF441-2&lt;0,0,抽出データ!AF441-2)</f>
        <v>1</v>
      </c>
      <c r="S441" s="2">
        <f>IF(抽出データ!AG441-2&lt;0,0,抽出データ!AG441-2)</f>
        <v>0</v>
      </c>
      <c r="T441" s="2">
        <f>IF(抽出データ!AH441-2&lt;0,0,抽出データ!AH441-2)</f>
        <v>2</v>
      </c>
      <c r="U441" s="2">
        <f>IF(抽出データ!AI441-2&lt;0,0,抽出データ!AI441-2)</f>
        <v>1</v>
      </c>
      <c r="V441" s="2">
        <f>IF(抽出データ!AJ441-2&lt;0,0,抽出データ!AJ441-2)</f>
        <v>1</v>
      </c>
      <c r="W441" s="2">
        <f>IF(抽出データ!AK441-2&lt;0,0,抽出データ!AK441-2)</f>
        <v>1</v>
      </c>
      <c r="X441" s="2">
        <f>IF(抽出データ!AL441-2&lt;0,0,抽出データ!AL441-2)</f>
        <v>0</v>
      </c>
      <c r="Y441" s="2">
        <f>IF(抽出データ!AM441-2&lt;0,0,抽出データ!AM441-2)</f>
        <v>0</v>
      </c>
      <c r="Z441" s="2">
        <f>IF(抽出データ!AN441-2&lt;0,0,抽出データ!AN441-2)</f>
        <v>0</v>
      </c>
      <c r="AA441" s="2">
        <f>IF(抽出データ!AO441-2&lt;0,0,抽出データ!AO441-2)</f>
        <v>2</v>
      </c>
      <c r="AB441" s="2">
        <f>IF(抽出データ!AP441-2&lt;0,0,抽出データ!AP441-2)</f>
        <v>2</v>
      </c>
      <c r="AC441" s="2">
        <f>IF(抽出データ!AQ441-2&lt;0,0,抽出データ!AQ441-2)</f>
        <v>2</v>
      </c>
      <c r="AD441" s="2">
        <f>IF(抽出データ!AR441-2&lt;=0,1,2)</f>
        <v>1</v>
      </c>
      <c r="AE441" s="2">
        <f>IF(抽出データ!AS441-2&lt;=0,1,2)</f>
        <v>1</v>
      </c>
      <c r="AF441" s="2">
        <f>IF(抽出データ!AT441-2&lt;=0,1,2)</f>
        <v>2</v>
      </c>
      <c r="AG441" s="2">
        <f>IF(抽出データ!AU441-2&lt;=0,1,2)</f>
        <v>1</v>
      </c>
      <c r="AH441" s="2">
        <f>IF(抽出データ!AV441-2&lt;=0,1,2)</f>
        <v>1</v>
      </c>
      <c r="AI441" s="2">
        <f>IF(抽出データ!AW441-2&lt;=0,1,2)</f>
        <v>1</v>
      </c>
      <c r="AJ441" s="2">
        <f>IF(抽出データ!AX441-2&lt;=0,1,2)</f>
        <v>1</v>
      </c>
      <c r="AK441" s="2">
        <f>IF(抽出データ!AY441-2&lt;=0,1,2)</f>
        <v>2</v>
      </c>
      <c r="AL441" s="2">
        <f>IF(抽出データ!AZ441-2&lt;0,0,抽出データ!AZ441-2)</f>
        <v>1</v>
      </c>
      <c r="AM441" s="2">
        <f>IF(抽出データ!BB441-2&lt;0,0,抽出データ!BB441-2)</f>
        <v>2</v>
      </c>
      <c r="AN441" s="2">
        <f>IF(抽出データ!BD441-2&lt;0,0,抽出データ!BD441-2)</f>
        <v>2</v>
      </c>
      <c r="AO441" s="2">
        <f>MIN(2,IF(抽出データ!BE441-2&lt;0,0,抽出データ!BE441-2))</f>
        <v>2</v>
      </c>
      <c r="AP441" s="2">
        <f>IF(抽出データ!BF441-2&lt;0,0,抽出データ!BF441-2)</f>
        <v>2</v>
      </c>
      <c r="AQ441" s="2">
        <f>IF(抽出データ!BG441-2&lt;0,0,抽出データ!BG441-2)</f>
        <v>2</v>
      </c>
      <c r="AR441" s="2">
        <f>IF(抽出データ!BH441-2&lt;0,0,抽出データ!BH441-2)</f>
        <v>0</v>
      </c>
      <c r="AS441" s="2">
        <f t="shared" si="109"/>
        <v>0</v>
      </c>
      <c r="AT441" s="2">
        <f>IF(抽出データ!DB441-2&lt;=0,1,2)</f>
        <v>2</v>
      </c>
      <c r="AU441" s="2">
        <f>IF(抽出データ!DD441-2&lt;0,0,抽出データ!DD441-2)</f>
        <v>1</v>
      </c>
      <c r="AV441" s="2">
        <f>IF(抽出データ!DE441-2&lt;0,0,抽出データ!DE441-2)</f>
        <v>2</v>
      </c>
      <c r="AW441" s="2">
        <f>IF(抽出データ!DF441-2&lt;0,0,IF(抽出データ!DF441&gt;3,2,1))</f>
        <v>0</v>
      </c>
      <c r="AX441" s="2">
        <f>IF(抽出データ!DG441-2&lt;=0,1,2)</f>
        <v>2</v>
      </c>
      <c r="AY441" s="8">
        <v>4</v>
      </c>
      <c r="AZ441" s="2">
        <v>3</v>
      </c>
      <c r="BA441" s="2">
        <v>3</v>
      </c>
      <c r="BI441" s="4" t="s">
        <v>445</v>
      </c>
      <c r="BJ441" s="2">
        <v>2</v>
      </c>
      <c r="BL441" s="2">
        <v>3</v>
      </c>
      <c r="BO441" s="2">
        <v>4</v>
      </c>
      <c r="BP441" s="2">
        <v>4</v>
      </c>
      <c r="BQ441" s="2">
        <v>4</v>
      </c>
      <c r="BR441" s="2">
        <v>4</v>
      </c>
      <c r="BS441" s="2">
        <v>4</v>
      </c>
      <c r="BT441" s="2">
        <v>4</v>
      </c>
      <c r="BV441" s="2">
        <f t="shared" si="110"/>
        <v>54.5</v>
      </c>
      <c r="BW441" s="2">
        <f t="shared" si="111"/>
        <v>19</v>
      </c>
      <c r="BX441" s="2">
        <f t="shared" si="112"/>
        <v>11</v>
      </c>
      <c r="BY441" s="2">
        <f t="shared" si="113"/>
        <v>20</v>
      </c>
      <c r="BZ441" s="2">
        <f t="shared" si="114"/>
        <v>27</v>
      </c>
      <c r="CA441" s="2">
        <f t="shared" si="115"/>
        <v>15</v>
      </c>
      <c r="CB441" s="2">
        <f t="shared" si="116"/>
        <v>13</v>
      </c>
      <c r="CC441" s="2">
        <f t="shared" si="117"/>
        <v>12</v>
      </c>
      <c r="CD441" s="2">
        <f t="shared" si="118"/>
        <v>15</v>
      </c>
      <c r="CE441" s="2">
        <f t="shared" si="119"/>
        <v>13</v>
      </c>
      <c r="CF441" s="2">
        <f t="shared" si="120"/>
        <v>8</v>
      </c>
      <c r="CG441" s="2">
        <f t="shared" si="121"/>
        <v>17</v>
      </c>
      <c r="CH441" s="2">
        <f t="shared" si="125"/>
        <v>6</v>
      </c>
      <c r="CI441" s="2">
        <f t="shared" si="122"/>
        <v>13</v>
      </c>
      <c r="CJ441" s="2">
        <f t="shared" si="123"/>
        <v>20.5</v>
      </c>
      <c r="CK441" s="2">
        <f>55+IF(抽出データ!BJ441=1,60,0)+IF(抽出データ!BK441=1,25,0)+IF(抽出データ!BM441=1,5,0)+IF(抽出データ!BL441=1,5,0)+IF(抽出データ!BN441=1,5,0)</f>
        <v>55</v>
      </c>
      <c r="CL441" s="2">
        <f>(80+IF(抽出データ!BR441=1,12,0)+IF(SUM(抽出データ!BS441:BV441,抽出データ!CB441)&gt;1,22,IF(SUM(抽出データ!BS441:BV441,抽出データ!CB441)=1,11,0)))</f>
        <v>80</v>
      </c>
      <c r="CM441" s="2">
        <f>80+IF(抽出データ!CH441=1,40,0)+IF(抽出データ!CI441=1,20,0)+IF(抽出データ!CJ441=1,20,0)</f>
        <v>80</v>
      </c>
      <c r="CN441" s="2">
        <f>80+IF(抽出データ!CN441=1,10,0)+IF(抽出データ!CO441=1,5,0)+IF(抽出データ!CP441=1,10,0)+12</f>
        <v>107</v>
      </c>
      <c r="CO441" s="2">
        <f>IF(SUM(抽出データ!CT441:CW441)&gt;0,120,100)</f>
        <v>120</v>
      </c>
      <c r="CQ441" s="2">
        <f t="shared" si="124"/>
        <v>74.7</v>
      </c>
    </row>
    <row r="442" spans="1:95">
      <c r="A442" s="2">
        <v>2010</v>
      </c>
      <c r="B442" s="2">
        <v>300</v>
      </c>
      <c r="C442" s="2">
        <v>8</v>
      </c>
      <c r="D442" s="2">
        <f t="shared" si="108"/>
        <v>37.5</v>
      </c>
      <c r="E442" s="4" t="s">
        <v>346</v>
      </c>
      <c r="F442" s="2">
        <f>IF(抽出データ!S442-2&lt;0,0,抽出データ!S442-2)</f>
        <v>0</v>
      </c>
      <c r="G442" s="2">
        <f>IF(抽出データ!T442-2&lt;0,0,抽出データ!T442-2)</f>
        <v>1</v>
      </c>
      <c r="H442" s="2">
        <f>IF(抽出データ!U442-2&lt;0,0,抽出データ!U442-2)</f>
        <v>1</v>
      </c>
      <c r="I442" s="2">
        <f>IF(抽出データ!V442-2&lt;0,0,抽出データ!V442-2)</f>
        <v>1</v>
      </c>
      <c r="J442" s="2">
        <f>MIN(2,IF(抽出データ!W442-2&lt;0,0,抽出データ!W442-2))</f>
        <v>0</v>
      </c>
      <c r="K442" s="2">
        <f>IF(抽出データ!X442-2&lt;0,0,抽出データ!X442-2)</f>
        <v>0</v>
      </c>
      <c r="L442" s="2">
        <f>IF(抽出データ!Y442-2&lt;0,0,抽出データ!Y442-2)</f>
        <v>0</v>
      </c>
      <c r="M442" s="2">
        <f>IF(抽出データ!Z442-2&lt;0,0,抽出データ!Z442-2)</f>
        <v>0</v>
      </c>
      <c r="N442" s="2">
        <f>IF(抽出データ!AB442-2&lt;0,0,抽出データ!AB442-2)</f>
        <v>2</v>
      </c>
      <c r="O442" s="2">
        <f>IF(抽出データ!AC442-2&lt;0,0,抽出データ!AC442-2)</f>
        <v>1</v>
      </c>
      <c r="P442" s="2">
        <f>IF(抽出データ!AD442-2&lt;0,0,抽出データ!AD442-2)</f>
        <v>1</v>
      </c>
      <c r="Q442" s="2">
        <f>IF(抽出データ!AE442-2&lt;0,0,抽出データ!AE442-2)</f>
        <v>1</v>
      </c>
      <c r="R442" s="2">
        <f>IF(抽出データ!AF442-2&lt;0,0,抽出データ!AF442-2)</f>
        <v>0</v>
      </c>
      <c r="S442" s="2">
        <f>IF(抽出データ!AG442-2&lt;0,0,抽出データ!AG442-2)</f>
        <v>1</v>
      </c>
      <c r="T442" s="2">
        <f>IF(抽出データ!AH442-2&lt;0,0,抽出データ!AH442-2)</f>
        <v>1</v>
      </c>
      <c r="U442" s="2">
        <f>IF(抽出データ!AI442-2&lt;0,0,抽出データ!AI442-2)</f>
        <v>1</v>
      </c>
      <c r="V442" s="2">
        <f>IF(抽出データ!AJ442-2&lt;0,0,抽出データ!AJ442-2)</f>
        <v>1</v>
      </c>
      <c r="W442" s="2">
        <f>IF(抽出データ!AK442-2&lt;0,0,抽出データ!AK442-2)</f>
        <v>1</v>
      </c>
      <c r="X442" s="2">
        <f>IF(抽出データ!AL442-2&lt;0,0,抽出データ!AL442-2)</f>
        <v>1</v>
      </c>
      <c r="Y442" s="2">
        <f>IF(抽出データ!AM442-2&lt;0,0,抽出データ!AM442-2)</f>
        <v>1</v>
      </c>
      <c r="Z442" s="2">
        <f>IF(抽出データ!AN442-2&lt;0,0,抽出データ!AN442-2)</f>
        <v>1</v>
      </c>
      <c r="AA442" s="2">
        <f>IF(抽出データ!AO442-2&lt;0,0,抽出データ!AO442-2)</f>
        <v>2</v>
      </c>
      <c r="AB442" s="2">
        <f>IF(抽出データ!AP442-2&lt;0,0,抽出データ!AP442-2)</f>
        <v>2</v>
      </c>
      <c r="AC442" s="2">
        <f>IF(抽出データ!AQ442-2&lt;0,0,抽出データ!AQ442-2)</f>
        <v>2</v>
      </c>
      <c r="AD442" s="2">
        <f>IF(抽出データ!AR442-2&lt;=0,1,2)</f>
        <v>1</v>
      </c>
      <c r="AE442" s="2">
        <f>IF(抽出データ!AS442-2&lt;=0,1,2)</f>
        <v>1</v>
      </c>
      <c r="AF442" s="2">
        <f>IF(抽出データ!AT442-2&lt;=0,1,2)</f>
        <v>1</v>
      </c>
      <c r="AG442" s="2">
        <f>IF(抽出データ!AU442-2&lt;=0,1,2)</f>
        <v>1</v>
      </c>
      <c r="AH442" s="2">
        <f>IF(抽出データ!AV442-2&lt;=0,1,2)</f>
        <v>1</v>
      </c>
      <c r="AI442" s="2">
        <f>IF(抽出データ!AW442-2&lt;=0,1,2)</f>
        <v>1</v>
      </c>
      <c r="AJ442" s="2">
        <f>IF(抽出データ!AX442-2&lt;=0,1,2)</f>
        <v>2</v>
      </c>
      <c r="AK442" s="2">
        <f>IF(抽出データ!AY442-2&lt;=0,1,2)</f>
        <v>1</v>
      </c>
      <c r="AL442" s="2">
        <f>IF(抽出データ!AZ442-2&lt;0,0,抽出データ!AZ442-2)</f>
        <v>1</v>
      </c>
      <c r="AM442" s="2">
        <f>IF(抽出データ!BB442-2&lt;0,0,抽出データ!BB442-2)</f>
        <v>1</v>
      </c>
      <c r="AN442" s="2">
        <f>IF(抽出データ!BD442-2&lt;0,0,抽出データ!BD442-2)</f>
        <v>1</v>
      </c>
      <c r="AO442" s="2">
        <f>MIN(2,IF(抽出データ!BE442-2&lt;0,0,抽出データ!BE442-2))</f>
        <v>2</v>
      </c>
      <c r="AP442" s="2">
        <f>IF(抽出データ!BF442-2&lt;0,0,抽出データ!BF442-2)</f>
        <v>1</v>
      </c>
      <c r="AQ442" s="2">
        <f>IF(抽出データ!BG442-2&lt;0,0,抽出データ!BG442-2)</f>
        <v>1</v>
      </c>
      <c r="AR442" s="2">
        <f>IF(抽出データ!BH442-2&lt;0,0,抽出データ!BH442-2)</f>
        <v>1</v>
      </c>
      <c r="AS442" s="2">
        <f t="shared" si="109"/>
        <v>1</v>
      </c>
      <c r="AT442" s="2">
        <f>IF(抽出データ!DB442-2&lt;=0,1,2)</f>
        <v>2</v>
      </c>
      <c r="AU442" s="2">
        <f>IF(抽出データ!DD442-2&lt;0,0,抽出データ!DD442-2)</f>
        <v>1</v>
      </c>
      <c r="AV442" s="2">
        <f>IF(抽出データ!DE442-2&lt;0,0,抽出データ!DE442-2)</f>
        <v>1</v>
      </c>
      <c r="AW442" s="2">
        <f>IF(抽出データ!DF442-2&lt;0,0,IF(抽出データ!DF442&gt;3,2,1))</f>
        <v>2</v>
      </c>
      <c r="AX442" s="2">
        <f>IF(抽出データ!DG442-2&lt;=0,1,2)</f>
        <v>1</v>
      </c>
      <c r="AY442" s="8">
        <v>4</v>
      </c>
      <c r="AZ442" s="2">
        <v>3</v>
      </c>
      <c r="BA442" s="2">
        <v>3</v>
      </c>
      <c r="BI442" s="4" t="s">
        <v>445</v>
      </c>
      <c r="BJ442" s="2">
        <v>1</v>
      </c>
      <c r="BK442" s="2">
        <v>70</v>
      </c>
      <c r="BL442" s="2">
        <v>1</v>
      </c>
      <c r="BM442" s="2">
        <v>10000</v>
      </c>
      <c r="BO442" s="2">
        <v>5</v>
      </c>
      <c r="BP442" s="2">
        <v>5</v>
      </c>
      <c r="BQ442" s="2">
        <v>5</v>
      </c>
      <c r="BR442" s="2">
        <v>2</v>
      </c>
      <c r="BS442" s="2">
        <v>2</v>
      </c>
      <c r="BT442" s="2">
        <v>2</v>
      </c>
      <c r="BV442" s="2">
        <f t="shared" si="110"/>
        <v>52</v>
      </c>
      <c r="BW442" s="2">
        <f t="shared" si="111"/>
        <v>17</v>
      </c>
      <c r="BX442" s="2">
        <f t="shared" si="112"/>
        <v>10</v>
      </c>
      <c r="BY442" s="2">
        <f t="shared" si="113"/>
        <v>17</v>
      </c>
      <c r="BZ442" s="2">
        <f t="shared" si="114"/>
        <v>23</v>
      </c>
      <c r="CA442" s="2">
        <f t="shared" si="115"/>
        <v>16</v>
      </c>
      <c r="CB442" s="2">
        <f t="shared" si="116"/>
        <v>11</v>
      </c>
      <c r="CC442" s="2">
        <f t="shared" si="117"/>
        <v>10</v>
      </c>
      <c r="CD442" s="2">
        <f t="shared" si="118"/>
        <v>14</v>
      </c>
      <c r="CE442" s="2">
        <f t="shared" si="119"/>
        <v>15</v>
      </c>
      <c r="CF442" s="2">
        <f t="shared" si="120"/>
        <v>10</v>
      </c>
      <c r="CG442" s="2">
        <f t="shared" si="121"/>
        <v>14</v>
      </c>
      <c r="CH442" s="2">
        <f t="shared" si="125"/>
        <v>7</v>
      </c>
      <c r="CI442" s="2">
        <f t="shared" si="122"/>
        <v>11</v>
      </c>
      <c r="CJ442" s="2">
        <f t="shared" si="123"/>
        <v>20.5</v>
      </c>
      <c r="CK442" s="2">
        <f>55+IF(抽出データ!BJ442=1,60,0)+IF(抽出データ!BK442=1,25,0)+IF(抽出データ!BM442=1,5,0)+IF(抽出データ!BL442=1,5,0)+IF(抽出データ!BN442=1,5,0)</f>
        <v>115</v>
      </c>
      <c r="CL442" s="2">
        <f>(80+IF(抽出データ!BR442=1,12,0)+IF(SUM(抽出データ!BS442:BV442,抽出データ!CB442)&gt;1,22,IF(SUM(抽出データ!BS442:BV442,抽出データ!CB442)=1,11,0)))</f>
        <v>92</v>
      </c>
      <c r="CM442" s="2">
        <f>80+IF(抽出データ!CH442=1,40,0)+IF(抽出データ!CI442=1,20,0)+IF(抽出データ!CJ442=1,20,0)</f>
        <v>120</v>
      </c>
      <c r="CN442" s="2">
        <f>80+IF(抽出データ!CN442=1,10,0)+IF(抽出データ!CO442=1,5,0)+IF(抽出データ!CP442=1,10,0)+12</f>
        <v>102</v>
      </c>
      <c r="CO442" s="2">
        <f>IF(SUM(抽出データ!CT442:CW442)&gt;0,120,100)</f>
        <v>120</v>
      </c>
      <c r="CQ442" s="2">
        <f t="shared" si="124"/>
        <v>107.8</v>
      </c>
    </row>
    <row r="443" spans="1:95">
      <c r="A443" s="2">
        <v>2010</v>
      </c>
      <c r="B443" s="2">
        <v>120</v>
      </c>
      <c r="C443" s="2">
        <v>2</v>
      </c>
      <c r="D443" s="2">
        <f t="shared" si="108"/>
        <v>60</v>
      </c>
      <c r="E443" s="4" t="s">
        <v>347</v>
      </c>
      <c r="F443" s="2">
        <f>IF(抽出データ!S443-2&lt;0,0,抽出データ!S443-2)</f>
        <v>2</v>
      </c>
      <c r="G443" s="2">
        <f>IF(抽出データ!T443-2&lt;0,0,抽出データ!T443-2)</f>
        <v>0</v>
      </c>
      <c r="H443" s="2">
        <f>IF(抽出データ!U443-2&lt;0,0,抽出データ!U443-2)</f>
        <v>0</v>
      </c>
      <c r="I443" s="2">
        <f>IF(抽出データ!V443-2&lt;0,0,抽出データ!V443-2)</f>
        <v>0</v>
      </c>
      <c r="J443" s="2">
        <f>MIN(2,IF(抽出データ!W443-2&lt;0,0,抽出データ!W443-2))</f>
        <v>0</v>
      </c>
      <c r="K443" s="2">
        <f>IF(抽出データ!X443-2&lt;0,0,抽出データ!X443-2)</f>
        <v>0</v>
      </c>
      <c r="L443" s="2">
        <f>IF(抽出データ!Y443-2&lt;0,0,抽出データ!Y443-2)</f>
        <v>0</v>
      </c>
      <c r="M443" s="2">
        <f>IF(抽出データ!Z443-2&lt;0,0,抽出データ!Z443-2)</f>
        <v>0</v>
      </c>
      <c r="N443" s="2">
        <f>IF(抽出データ!AB443-2&lt;0,0,抽出データ!AB443-2)</f>
        <v>2</v>
      </c>
      <c r="O443" s="2">
        <f>IF(抽出データ!AC443-2&lt;0,0,抽出データ!AC443-2)</f>
        <v>2</v>
      </c>
      <c r="P443" s="2">
        <f>IF(抽出データ!AD443-2&lt;0,0,抽出データ!AD443-2)</f>
        <v>2</v>
      </c>
      <c r="Q443" s="2">
        <f>IF(抽出データ!AE443-2&lt;0,0,抽出データ!AE443-2)</f>
        <v>2</v>
      </c>
      <c r="R443" s="2">
        <f>IF(抽出データ!AF443-2&lt;0,0,抽出データ!AF443-2)</f>
        <v>1</v>
      </c>
      <c r="S443" s="2">
        <f>IF(抽出データ!AG443-2&lt;0,0,抽出データ!AG443-2)</f>
        <v>0</v>
      </c>
      <c r="T443" s="2">
        <f>IF(抽出データ!AH443-2&lt;0,0,抽出データ!AH443-2)</f>
        <v>1</v>
      </c>
      <c r="U443" s="2">
        <f>IF(抽出データ!AI443-2&lt;0,0,抽出データ!AI443-2)</f>
        <v>2</v>
      </c>
      <c r="V443" s="2">
        <f>IF(抽出データ!AJ443-2&lt;0,0,抽出データ!AJ443-2)</f>
        <v>2</v>
      </c>
      <c r="W443" s="2">
        <f>IF(抽出データ!AK443-2&lt;0,0,抽出データ!AK443-2)</f>
        <v>1</v>
      </c>
      <c r="X443" s="2">
        <f>IF(抽出データ!AL443-2&lt;0,0,抽出データ!AL443-2)</f>
        <v>1</v>
      </c>
      <c r="Y443" s="2">
        <f>IF(抽出データ!AM443-2&lt;0,0,抽出データ!AM443-2)</f>
        <v>0</v>
      </c>
      <c r="Z443" s="2">
        <f>IF(抽出データ!AN443-2&lt;0,0,抽出データ!AN443-2)</f>
        <v>0</v>
      </c>
      <c r="AA443" s="2">
        <f>IF(抽出データ!AO443-2&lt;0,0,抽出データ!AO443-2)</f>
        <v>2</v>
      </c>
      <c r="AB443" s="2">
        <f>IF(抽出データ!AP443-2&lt;0,0,抽出データ!AP443-2)</f>
        <v>2</v>
      </c>
      <c r="AC443" s="2">
        <f>IF(抽出データ!AQ443-2&lt;0,0,抽出データ!AQ443-2)</f>
        <v>2</v>
      </c>
      <c r="AD443" s="2">
        <f>IF(抽出データ!AR443-2&lt;=0,1,2)</f>
        <v>2</v>
      </c>
      <c r="AE443" s="2">
        <f>IF(抽出データ!AS443-2&lt;=0,1,2)</f>
        <v>1</v>
      </c>
      <c r="AF443" s="2">
        <f>IF(抽出データ!AT443-2&lt;=0,1,2)</f>
        <v>2</v>
      </c>
      <c r="AG443" s="2">
        <f>IF(抽出データ!AU443-2&lt;=0,1,2)</f>
        <v>1</v>
      </c>
      <c r="AH443" s="2">
        <f>IF(抽出データ!AV443-2&lt;=0,1,2)</f>
        <v>1</v>
      </c>
      <c r="AI443" s="2">
        <f>IF(抽出データ!AW443-2&lt;=0,1,2)</f>
        <v>1</v>
      </c>
      <c r="AJ443" s="2">
        <f>IF(抽出データ!AX443-2&lt;=0,1,2)</f>
        <v>1</v>
      </c>
      <c r="AK443" s="2">
        <f>IF(抽出データ!AY443-2&lt;=0,1,2)</f>
        <v>1</v>
      </c>
      <c r="AL443" s="2">
        <f>IF(抽出データ!AZ443-2&lt;0,0,抽出データ!AZ443-2)</f>
        <v>1</v>
      </c>
      <c r="AM443" s="2">
        <f>IF(抽出データ!BB443-2&lt;0,0,抽出データ!BB443-2)</f>
        <v>2</v>
      </c>
      <c r="AN443" s="2">
        <f>IF(抽出データ!BD443-2&lt;0,0,抽出データ!BD443-2)</f>
        <v>1</v>
      </c>
      <c r="AO443" s="2">
        <f>MIN(2,IF(抽出データ!BE443-2&lt;0,0,抽出データ!BE443-2))</f>
        <v>0</v>
      </c>
      <c r="AP443" s="2">
        <f>IF(抽出データ!BF443-2&lt;0,0,抽出データ!BF443-2)</f>
        <v>1</v>
      </c>
      <c r="AQ443" s="2">
        <f>IF(抽出データ!BG443-2&lt;0,0,抽出データ!BG443-2)</f>
        <v>1</v>
      </c>
      <c r="AR443" s="2">
        <f>IF(抽出データ!BH443-2&lt;0,0,抽出データ!BH443-2)</f>
        <v>1</v>
      </c>
      <c r="AS443" s="2">
        <f t="shared" si="109"/>
        <v>1</v>
      </c>
      <c r="AT443" s="2">
        <f>IF(抽出データ!DB443-2&lt;=0,1,2)</f>
        <v>2</v>
      </c>
      <c r="AU443" s="2">
        <f>IF(抽出データ!DD443-2&lt;0,0,抽出データ!DD443-2)</f>
        <v>2</v>
      </c>
      <c r="AV443" s="2">
        <f>IF(抽出データ!DE443-2&lt;0,0,抽出データ!DE443-2)</f>
        <v>2</v>
      </c>
      <c r="AW443" s="2">
        <f>IF(抽出データ!DF443-2&lt;0,0,IF(抽出データ!DF443&gt;3,2,1))</f>
        <v>1</v>
      </c>
      <c r="AX443" s="2">
        <f>IF(抽出データ!DG443-2&lt;=0,1,2)</f>
        <v>2</v>
      </c>
      <c r="AY443" s="8">
        <v>5</v>
      </c>
      <c r="AZ443" s="2">
        <v>3</v>
      </c>
      <c r="BA443" s="2">
        <v>2</v>
      </c>
      <c r="BB443" s="2">
        <v>0</v>
      </c>
      <c r="BC443" s="2">
        <v>0</v>
      </c>
      <c r="BD443" s="2">
        <v>1</v>
      </c>
      <c r="BE443" s="2">
        <v>0</v>
      </c>
      <c r="BF443" s="2">
        <v>0</v>
      </c>
      <c r="BG443" s="2">
        <v>0</v>
      </c>
      <c r="BH443" s="2">
        <v>0</v>
      </c>
      <c r="BI443" s="4" t="s">
        <v>445</v>
      </c>
      <c r="BJ443" s="2">
        <v>2</v>
      </c>
      <c r="BL443" s="2">
        <v>3</v>
      </c>
      <c r="BO443" s="2">
        <v>3</v>
      </c>
      <c r="BP443" s="2">
        <v>3</v>
      </c>
      <c r="BQ443" s="2">
        <v>3</v>
      </c>
      <c r="BR443" s="2">
        <v>4</v>
      </c>
      <c r="BS443" s="2">
        <v>4</v>
      </c>
      <c r="BT443" s="2">
        <v>4</v>
      </c>
      <c r="BV443" s="2">
        <f t="shared" si="110"/>
        <v>56</v>
      </c>
      <c r="BW443" s="2">
        <f t="shared" si="111"/>
        <v>19</v>
      </c>
      <c r="BX443" s="2">
        <f t="shared" si="112"/>
        <v>12</v>
      </c>
      <c r="BY443" s="2">
        <f t="shared" si="113"/>
        <v>17</v>
      </c>
      <c r="BZ443" s="2">
        <f t="shared" si="114"/>
        <v>26</v>
      </c>
      <c r="CA443" s="2">
        <f t="shared" si="115"/>
        <v>14</v>
      </c>
      <c r="CB443" s="2">
        <f t="shared" si="116"/>
        <v>14</v>
      </c>
      <c r="CC443" s="2">
        <f t="shared" si="117"/>
        <v>13</v>
      </c>
      <c r="CD443" s="2">
        <f t="shared" si="118"/>
        <v>13</v>
      </c>
      <c r="CE443" s="2">
        <f t="shared" si="119"/>
        <v>12</v>
      </c>
      <c r="CF443" s="2">
        <f t="shared" si="120"/>
        <v>9</v>
      </c>
      <c r="CG443" s="2">
        <f t="shared" si="121"/>
        <v>20</v>
      </c>
      <c r="CH443" s="2">
        <f t="shared" si="125"/>
        <v>8</v>
      </c>
      <c r="CI443" s="2">
        <f t="shared" si="122"/>
        <v>10</v>
      </c>
      <c r="CJ443" s="2">
        <f t="shared" si="123"/>
        <v>22.5</v>
      </c>
      <c r="CK443" s="2">
        <f>55+IF(抽出データ!BJ443=1,60,0)+IF(抽出データ!BK443=1,25,0)+IF(抽出データ!BM443=1,5,0)+IF(抽出データ!BL443=1,5,0)+IF(抽出データ!BN443=1,5,0)</f>
        <v>115</v>
      </c>
      <c r="CL443" s="2">
        <f>(80+IF(抽出データ!BR443=1,12,0)+IF(SUM(抽出データ!BS443:BV443,抽出データ!CB443)&gt;1,22,IF(SUM(抽出データ!BS443:BV443,抽出データ!CB443)=1,11,0)))</f>
        <v>91</v>
      </c>
      <c r="CM443" s="2">
        <f>80+IF(抽出データ!CH443=1,40,0)+IF(抽出データ!CI443=1,20,0)+IF(抽出データ!CJ443=1,20,0)</f>
        <v>120</v>
      </c>
      <c r="CN443" s="2">
        <f>80+IF(抽出データ!CN443=1,10,0)+IF(抽出データ!CO443=1,5,0)+IF(抽出データ!CP443=1,10,0)+12</f>
        <v>102</v>
      </c>
      <c r="CO443" s="2">
        <f>IF(SUM(抽出データ!CT443:CW443)&gt;0,120,100)</f>
        <v>100</v>
      </c>
      <c r="CQ443" s="2">
        <f t="shared" si="124"/>
        <v>106.5</v>
      </c>
    </row>
    <row r="444" spans="1:95">
      <c r="A444" s="2">
        <v>1998</v>
      </c>
      <c r="B444" s="2">
        <v>250</v>
      </c>
      <c r="C444" s="2">
        <v>3</v>
      </c>
      <c r="D444" s="2">
        <f t="shared" si="108"/>
        <v>83.333333333333329</v>
      </c>
      <c r="E444" s="4" t="s">
        <v>348</v>
      </c>
      <c r="F444" s="2">
        <f>IF(抽出データ!S444-2&lt;0,0,抽出データ!S444-2)</f>
        <v>2</v>
      </c>
      <c r="G444" s="2">
        <f>IF(抽出データ!T444-2&lt;0,0,抽出データ!T444-2)</f>
        <v>1</v>
      </c>
      <c r="H444" s="2">
        <f>IF(抽出データ!U444-2&lt;0,0,抽出データ!U444-2)</f>
        <v>1</v>
      </c>
      <c r="I444" s="2">
        <f>IF(抽出データ!V444-2&lt;0,0,抽出データ!V444-2)</f>
        <v>1</v>
      </c>
      <c r="J444" s="2">
        <f>MIN(2,IF(抽出データ!W444-2&lt;0,0,抽出データ!W444-2))</f>
        <v>1</v>
      </c>
      <c r="K444" s="2">
        <f>IF(抽出データ!X444-2&lt;0,0,抽出データ!X444-2)</f>
        <v>0</v>
      </c>
      <c r="L444" s="2">
        <f>IF(抽出データ!Y444-2&lt;0,0,抽出データ!Y444-2)</f>
        <v>0</v>
      </c>
      <c r="M444" s="2">
        <f>IF(抽出データ!Z444-2&lt;0,0,抽出データ!Z444-2)</f>
        <v>1</v>
      </c>
      <c r="N444" s="2">
        <f>IF(抽出データ!AB444-2&lt;0,0,抽出データ!AB444-2)</f>
        <v>1</v>
      </c>
      <c r="O444" s="2">
        <f>IF(抽出データ!AC444-2&lt;0,0,抽出データ!AC444-2)</f>
        <v>1</v>
      </c>
      <c r="P444" s="2">
        <f>IF(抽出データ!AD444-2&lt;0,0,抽出データ!AD444-2)</f>
        <v>1</v>
      </c>
      <c r="Q444" s="2">
        <f>IF(抽出データ!AE444-2&lt;0,0,抽出データ!AE444-2)</f>
        <v>2</v>
      </c>
      <c r="R444" s="2">
        <f>IF(抽出データ!AF444-2&lt;0,0,抽出データ!AF444-2)</f>
        <v>1</v>
      </c>
      <c r="S444" s="2">
        <f>IF(抽出データ!AG444-2&lt;0,0,抽出データ!AG444-2)</f>
        <v>1</v>
      </c>
      <c r="T444" s="2">
        <f>IF(抽出データ!AH444-2&lt;0,0,抽出データ!AH444-2)</f>
        <v>1</v>
      </c>
      <c r="U444" s="2">
        <f>IF(抽出データ!AI444-2&lt;0,0,抽出データ!AI444-2)</f>
        <v>1</v>
      </c>
      <c r="V444" s="2">
        <f>IF(抽出データ!AJ444-2&lt;0,0,抽出データ!AJ444-2)</f>
        <v>0</v>
      </c>
      <c r="W444" s="2">
        <f>IF(抽出データ!AK444-2&lt;0,0,抽出データ!AK444-2)</f>
        <v>1</v>
      </c>
      <c r="X444" s="2">
        <f>IF(抽出データ!AL444-2&lt;0,0,抽出データ!AL444-2)</f>
        <v>2</v>
      </c>
      <c r="Y444" s="2">
        <f>IF(抽出データ!AM444-2&lt;0,0,抽出データ!AM444-2)</f>
        <v>1</v>
      </c>
      <c r="Z444" s="2">
        <f>IF(抽出データ!AN444-2&lt;0,0,抽出データ!AN444-2)</f>
        <v>0</v>
      </c>
      <c r="AA444" s="2">
        <f>IF(抽出データ!AO444-2&lt;0,0,抽出データ!AO444-2)</f>
        <v>2</v>
      </c>
      <c r="AB444" s="2">
        <f>IF(抽出データ!AP444-2&lt;0,0,抽出データ!AP444-2)</f>
        <v>2</v>
      </c>
      <c r="AC444" s="2">
        <f>IF(抽出データ!AQ444-2&lt;0,0,抽出データ!AQ444-2)</f>
        <v>1</v>
      </c>
      <c r="AD444" s="2">
        <f>IF(抽出データ!AR444-2&lt;=0,1,2)</f>
        <v>1</v>
      </c>
      <c r="AE444" s="2">
        <f>IF(抽出データ!AS444-2&lt;=0,1,2)</f>
        <v>1</v>
      </c>
      <c r="AF444" s="2">
        <f>IF(抽出データ!AT444-2&lt;=0,1,2)</f>
        <v>2</v>
      </c>
      <c r="AG444" s="2">
        <f>IF(抽出データ!AU444-2&lt;=0,1,2)</f>
        <v>1</v>
      </c>
      <c r="AH444" s="2">
        <f>IF(抽出データ!AV444-2&lt;=0,1,2)</f>
        <v>1</v>
      </c>
      <c r="AI444" s="2">
        <f>IF(抽出データ!AW444-2&lt;=0,1,2)</f>
        <v>2</v>
      </c>
      <c r="AJ444" s="2">
        <f>IF(抽出データ!AX444-2&lt;=0,1,2)</f>
        <v>1</v>
      </c>
      <c r="AK444" s="2">
        <f>IF(抽出データ!AY444-2&lt;=0,1,2)</f>
        <v>2</v>
      </c>
      <c r="AL444" s="2">
        <f>IF(抽出データ!AZ444-2&lt;0,0,抽出データ!AZ444-2)</f>
        <v>1</v>
      </c>
      <c r="AM444" s="2">
        <f>IF(抽出データ!BB444-2&lt;0,0,抽出データ!BB444-2)</f>
        <v>1</v>
      </c>
      <c r="AN444" s="2">
        <f>IF(抽出データ!BD444-2&lt;0,0,抽出データ!BD444-2)</f>
        <v>2</v>
      </c>
      <c r="AO444" s="2">
        <f>MIN(2,IF(抽出データ!BE444-2&lt;0,0,抽出データ!BE444-2))</f>
        <v>0</v>
      </c>
      <c r="AP444" s="2">
        <f>IF(抽出データ!BF444-2&lt;0,0,抽出データ!BF444-2)</f>
        <v>0</v>
      </c>
      <c r="AQ444" s="2">
        <f>IF(抽出データ!BG444-2&lt;0,0,抽出データ!BG444-2)</f>
        <v>1</v>
      </c>
      <c r="AR444" s="2">
        <f>IF(抽出データ!BH444-2&lt;0,0,抽出データ!BH444-2)</f>
        <v>0</v>
      </c>
      <c r="AS444" s="2">
        <f t="shared" si="109"/>
        <v>0</v>
      </c>
      <c r="AT444" s="2">
        <f>IF(抽出データ!DB444-2&lt;=0,1,2)</f>
        <v>1</v>
      </c>
      <c r="AU444" s="2">
        <f>IF(抽出データ!DD444-2&lt;0,0,抽出データ!DD444-2)</f>
        <v>1</v>
      </c>
      <c r="AV444" s="2">
        <f>IF(抽出データ!DE444-2&lt;0,0,抽出データ!DE444-2)</f>
        <v>1</v>
      </c>
      <c r="AW444" s="2">
        <f>IF(抽出データ!DF444-2&lt;0,0,IF(抽出データ!DF444&gt;3,2,1))</f>
        <v>1</v>
      </c>
      <c r="AX444" s="2">
        <f>IF(抽出データ!DG444-2&lt;=0,1,2)</f>
        <v>1</v>
      </c>
      <c r="AY444" s="8">
        <v>4</v>
      </c>
      <c r="AZ444" s="2">
        <v>3</v>
      </c>
      <c r="BA444" s="2">
        <v>2</v>
      </c>
      <c r="BB444" s="2">
        <v>1</v>
      </c>
      <c r="BC444" s="2">
        <v>1</v>
      </c>
      <c r="BD444" s="2">
        <v>0</v>
      </c>
      <c r="BE444" s="2">
        <v>0</v>
      </c>
      <c r="BF444" s="2">
        <v>1</v>
      </c>
      <c r="BG444" s="2">
        <v>0</v>
      </c>
      <c r="BH444" s="2">
        <v>0</v>
      </c>
      <c r="BI444" s="4" t="s">
        <v>445</v>
      </c>
      <c r="BJ444" s="2">
        <v>1</v>
      </c>
      <c r="BK444" s="2">
        <v>85</v>
      </c>
      <c r="BL444" s="2">
        <v>3</v>
      </c>
      <c r="BO444" s="2">
        <v>3</v>
      </c>
      <c r="BP444" s="2">
        <v>3</v>
      </c>
      <c r="BQ444" s="2">
        <v>5</v>
      </c>
      <c r="BR444" s="2">
        <v>4</v>
      </c>
      <c r="BS444" s="2">
        <v>3</v>
      </c>
      <c r="BT444" s="2">
        <v>4</v>
      </c>
      <c r="BV444" s="2">
        <f t="shared" si="110"/>
        <v>48.5</v>
      </c>
      <c r="BW444" s="2">
        <f t="shared" si="111"/>
        <v>21</v>
      </c>
      <c r="BX444" s="2">
        <f t="shared" si="112"/>
        <v>11</v>
      </c>
      <c r="BY444" s="2">
        <f t="shared" si="113"/>
        <v>13</v>
      </c>
      <c r="BZ444" s="2">
        <f t="shared" si="114"/>
        <v>29</v>
      </c>
      <c r="CA444" s="2">
        <f t="shared" si="115"/>
        <v>9</v>
      </c>
      <c r="CB444" s="2">
        <f t="shared" si="116"/>
        <v>10</v>
      </c>
      <c r="CC444" s="2">
        <f t="shared" si="117"/>
        <v>12</v>
      </c>
      <c r="CD444" s="2">
        <f t="shared" si="118"/>
        <v>19</v>
      </c>
      <c r="CE444" s="2">
        <f t="shared" si="119"/>
        <v>16</v>
      </c>
      <c r="CF444" s="2">
        <f t="shared" si="120"/>
        <v>10</v>
      </c>
      <c r="CG444" s="2">
        <f t="shared" si="121"/>
        <v>16</v>
      </c>
      <c r="CH444" s="2">
        <f t="shared" si="125"/>
        <v>4</v>
      </c>
      <c r="CI444" s="2">
        <f t="shared" si="122"/>
        <v>7</v>
      </c>
      <c r="CJ444" s="2">
        <f t="shared" si="123"/>
        <v>19.5</v>
      </c>
      <c r="CK444" s="2">
        <f>55+IF(抽出データ!BJ444=1,60,0)+IF(抽出データ!BK444=1,25,0)+IF(抽出データ!BM444=1,5,0)+IF(抽出データ!BL444=1,5,0)+IF(抽出データ!BN444=1,5,0)</f>
        <v>60</v>
      </c>
      <c r="CL444" s="2">
        <f>(80+IF(抽出データ!BR444=1,12,0)+IF(SUM(抽出データ!BS444:BV444,抽出データ!CB444)&gt;1,22,IF(SUM(抽出データ!BS444:BV444,抽出データ!CB444)=1,11,0)))</f>
        <v>102</v>
      </c>
      <c r="CM444" s="2">
        <f>80+IF(抽出データ!CH444=1,40,0)+IF(抽出データ!CI444=1,20,0)+IF(抽出データ!CJ444=1,20,0)</f>
        <v>100</v>
      </c>
      <c r="CN444" s="2">
        <f>80+IF(抽出データ!CN444=1,10,0)+IF(抽出データ!CO444=1,5,0)+IF(抽出データ!CP444=1,10,0)+12</f>
        <v>97</v>
      </c>
      <c r="CO444" s="2">
        <f>IF(SUM(抽出データ!CT444:CW444)&gt;0,120,100)</f>
        <v>100</v>
      </c>
      <c r="CQ444" s="2">
        <f t="shared" si="124"/>
        <v>84.3</v>
      </c>
    </row>
    <row r="445" spans="1:95">
      <c r="A445" s="2">
        <v>1990</v>
      </c>
      <c r="B445" s="2">
        <v>500</v>
      </c>
      <c r="C445" s="2">
        <v>5</v>
      </c>
      <c r="D445" s="2">
        <f t="shared" si="108"/>
        <v>100</v>
      </c>
      <c r="E445" s="4" t="s">
        <v>207</v>
      </c>
      <c r="F445" s="2">
        <f>IF(抽出データ!S445-2&lt;0,0,抽出データ!S445-2)</f>
        <v>0</v>
      </c>
      <c r="G445" s="2">
        <f>IF(抽出データ!T445-2&lt;0,0,抽出データ!T445-2)</f>
        <v>0</v>
      </c>
      <c r="H445" s="2">
        <f>IF(抽出データ!U445-2&lt;0,0,抽出データ!U445-2)</f>
        <v>0</v>
      </c>
      <c r="I445" s="2">
        <f>IF(抽出データ!V445-2&lt;0,0,抽出データ!V445-2)</f>
        <v>0</v>
      </c>
      <c r="J445" s="2">
        <f>MIN(2,IF(抽出データ!W445-2&lt;0,0,抽出データ!W445-2))</f>
        <v>0</v>
      </c>
      <c r="K445" s="2">
        <f>IF(抽出データ!X445-2&lt;0,0,抽出データ!X445-2)</f>
        <v>0</v>
      </c>
      <c r="L445" s="2">
        <f>IF(抽出データ!Y445-2&lt;0,0,抽出データ!Y445-2)</f>
        <v>0</v>
      </c>
      <c r="M445" s="2">
        <f>IF(抽出データ!Z445-2&lt;0,0,抽出データ!Z445-2)</f>
        <v>0</v>
      </c>
      <c r="N445" s="2">
        <f>IF(抽出データ!AB445-2&lt;0,0,抽出データ!AB445-2)</f>
        <v>0</v>
      </c>
      <c r="O445" s="2">
        <f>IF(抽出データ!AC445-2&lt;0,0,抽出データ!AC445-2)</f>
        <v>0</v>
      </c>
      <c r="P445" s="2">
        <f>IF(抽出データ!AD445-2&lt;0,0,抽出データ!AD445-2)</f>
        <v>0</v>
      </c>
      <c r="Q445" s="2">
        <f>IF(抽出データ!AE445-2&lt;0,0,抽出データ!AE445-2)</f>
        <v>1</v>
      </c>
      <c r="R445" s="2">
        <f>IF(抽出データ!AF445-2&lt;0,0,抽出データ!AF445-2)</f>
        <v>1</v>
      </c>
      <c r="S445" s="2">
        <f>IF(抽出データ!AG445-2&lt;0,0,抽出データ!AG445-2)</f>
        <v>1</v>
      </c>
      <c r="T445" s="2">
        <f>IF(抽出データ!AH445-2&lt;0,0,抽出データ!AH445-2)</f>
        <v>1</v>
      </c>
      <c r="U445" s="2">
        <f>IF(抽出データ!AI445-2&lt;0,0,抽出データ!AI445-2)</f>
        <v>1</v>
      </c>
      <c r="V445" s="2">
        <f>IF(抽出データ!AJ445-2&lt;0,0,抽出データ!AJ445-2)</f>
        <v>1</v>
      </c>
      <c r="W445" s="2">
        <f>IF(抽出データ!AK445-2&lt;0,0,抽出データ!AK445-2)</f>
        <v>0</v>
      </c>
      <c r="X445" s="2">
        <f>IF(抽出データ!AL445-2&lt;0,0,抽出データ!AL445-2)</f>
        <v>2</v>
      </c>
      <c r="Y445" s="2">
        <f>IF(抽出データ!AM445-2&lt;0,0,抽出データ!AM445-2)</f>
        <v>1</v>
      </c>
      <c r="Z445" s="2">
        <f>IF(抽出データ!AN445-2&lt;0,0,抽出データ!AN445-2)</f>
        <v>0</v>
      </c>
      <c r="AA445" s="2">
        <f>IF(抽出データ!AO445-2&lt;0,0,抽出データ!AO445-2)</f>
        <v>1</v>
      </c>
      <c r="AB445" s="2">
        <f>IF(抽出データ!AP445-2&lt;0,0,抽出データ!AP445-2)</f>
        <v>0</v>
      </c>
      <c r="AC445" s="2">
        <f>IF(抽出データ!AQ445-2&lt;0,0,抽出データ!AQ445-2)</f>
        <v>0</v>
      </c>
      <c r="AD445" s="2">
        <f>IF(抽出データ!AR445-2&lt;=0,1,2)</f>
        <v>2</v>
      </c>
      <c r="AE445" s="2">
        <f>IF(抽出データ!AS445-2&lt;=0,1,2)</f>
        <v>2</v>
      </c>
      <c r="AF445" s="2">
        <f>IF(抽出データ!AT445-2&lt;=0,1,2)</f>
        <v>2</v>
      </c>
      <c r="AG445" s="2">
        <f>IF(抽出データ!AU445-2&lt;=0,1,2)</f>
        <v>2</v>
      </c>
      <c r="AH445" s="2">
        <f>IF(抽出データ!AV445-2&lt;=0,1,2)</f>
        <v>2</v>
      </c>
      <c r="AI445" s="2">
        <f>IF(抽出データ!AW445-2&lt;=0,1,2)</f>
        <v>2</v>
      </c>
      <c r="AJ445" s="2">
        <f>IF(抽出データ!AX445-2&lt;=0,1,2)</f>
        <v>1</v>
      </c>
      <c r="AK445" s="2">
        <f>IF(抽出データ!AY445-2&lt;=0,1,2)</f>
        <v>1</v>
      </c>
      <c r="AL445" s="2">
        <f>IF(抽出データ!AZ445-2&lt;0,0,抽出データ!AZ445-2)</f>
        <v>1</v>
      </c>
      <c r="AM445" s="2">
        <f>IF(抽出データ!BB445-2&lt;0,0,抽出データ!BB445-2)</f>
        <v>0</v>
      </c>
      <c r="AN445" s="2">
        <f>IF(抽出データ!BD445-2&lt;0,0,抽出データ!BD445-2)</f>
        <v>1</v>
      </c>
      <c r="AO445" s="2">
        <f>MIN(2,IF(抽出データ!BE445-2&lt;0,0,抽出データ!BE445-2))</f>
        <v>1</v>
      </c>
      <c r="AP445" s="2">
        <f>IF(抽出データ!BF445-2&lt;0,0,抽出データ!BF445-2)</f>
        <v>0</v>
      </c>
      <c r="AQ445" s="2">
        <f>IF(抽出データ!BG445-2&lt;0,0,抽出データ!BG445-2)</f>
        <v>1</v>
      </c>
      <c r="AR445" s="2">
        <f>IF(抽出データ!BH445-2&lt;0,0,抽出データ!BH445-2)</f>
        <v>0</v>
      </c>
      <c r="AS445" s="2">
        <f t="shared" si="109"/>
        <v>0</v>
      </c>
      <c r="AT445" s="2">
        <f>IF(抽出データ!DB445-2&lt;=0,1,2)</f>
        <v>2</v>
      </c>
      <c r="AU445" s="2">
        <f>IF(抽出データ!DD445-2&lt;0,0,抽出データ!DD445-2)</f>
        <v>1</v>
      </c>
      <c r="AV445" s="2">
        <f>IF(抽出データ!DE445-2&lt;0,0,抽出データ!DE445-2)</f>
        <v>1</v>
      </c>
      <c r="AW445" s="2">
        <f>IF(抽出データ!DF445-2&lt;0,0,IF(抽出データ!DF445&gt;3,2,1))</f>
        <v>1</v>
      </c>
      <c r="AX445" s="2">
        <f>IF(抽出データ!DG445-2&lt;=0,1,2)</f>
        <v>1</v>
      </c>
      <c r="AY445" s="8">
        <v>3</v>
      </c>
      <c r="AZ445" s="2">
        <v>3</v>
      </c>
      <c r="BA445" s="2">
        <v>3</v>
      </c>
      <c r="BI445" s="4" t="s">
        <v>445</v>
      </c>
      <c r="BJ445" s="2">
        <v>2</v>
      </c>
      <c r="BL445" s="2">
        <v>3</v>
      </c>
      <c r="BO445" s="2">
        <v>3</v>
      </c>
      <c r="BP445" s="2">
        <v>5</v>
      </c>
      <c r="BQ445" s="2">
        <v>3</v>
      </c>
      <c r="BR445" s="2">
        <v>5</v>
      </c>
      <c r="BS445" s="2">
        <v>3</v>
      </c>
      <c r="BT445" s="2">
        <v>3</v>
      </c>
      <c r="BV445" s="2">
        <f t="shared" si="110"/>
        <v>36.5</v>
      </c>
      <c r="BW445" s="2">
        <f t="shared" si="111"/>
        <v>11</v>
      </c>
      <c r="BX445" s="2">
        <f t="shared" si="112"/>
        <v>9</v>
      </c>
      <c r="BY445" s="2">
        <f t="shared" si="113"/>
        <v>13</v>
      </c>
      <c r="BZ445" s="2">
        <f t="shared" si="114"/>
        <v>19</v>
      </c>
      <c r="CA445" s="2">
        <f t="shared" si="115"/>
        <v>5</v>
      </c>
      <c r="CB445" s="2">
        <f t="shared" si="116"/>
        <v>7</v>
      </c>
      <c r="CC445" s="2">
        <f t="shared" si="117"/>
        <v>7</v>
      </c>
      <c r="CD445" s="2">
        <f t="shared" si="118"/>
        <v>14</v>
      </c>
      <c r="CE445" s="2">
        <f t="shared" si="119"/>
        <v>12</v>
      </c>
      <c r="CF445" s="2">
        <f t="shared" si="120"/>
        <v>8</v>
      </c>
      <c r="CG445" s="2">
        <f t="shared" si="121"/>
        <v>13</v>
      </c>
      <c r="CH445" s="2">
        <f t="shared" si="125"/>
        <v>5</v>
      </c>
      <c r="CI445" s="2">
        <f t="shared" si="122"/>
        <v>5</v>
      </c>
      <c r="CJ445" s="2">
        <f t="shared" si="123"/>
        <v>9.5</v>
      </c>
      <c r="CK445" s="2">
        <f>55+IF(抽出データ!BJ445=1,60,0)+IF(抽出データ!BK445=1,25,0)+IF(抽出データ!BM445=1,5,0)+IF(抽出データ!BL445=1,5,0)+IF(抽出データ!BN445=1,5,0)</f>
        <v>80</v>
      </c>
      <c r="CL445" s="2">
        <f>(80+IF(抽出データ!BR445=1,12,0)+IF(SUM(抽出データ!BS445:BV445,抽出データ!CB445)&gt;1,22,IF(SUM(抽出データ!BS445:BV445,抽出データ!CB445)=1,11,0)))</f>
        <v>91</v>
      </c>
      <c r="CM445" s="2">
        <f>80+IF(抽出データ!CH445=1,40,0)+IF(抽出データ!CI445=1,20,0)+IF(抽出データ!CJ445=1,20,0)</f>
        <v>100</v>
      </c>
      <c r="CN445" s="2">
        <f>80+IF(抽出データ!CN445=1,10,0)+IF(抽出データ!CO445=1,5,0)+IF(抽出データ!CP445=1,10,0)+12</f>
        <v>97</v>
      </c>
      <c r="CO445" s="2">
        <f>IF(SUM(抽出データ!CT445:CW445)&gt;0,120,100)</f>
        <v>120</v>
      </c>
      <c r="CQ445" s="2">
        <f t="shared" si="124"/>
        <v>90</v>
      </c>
    </row>
    <row r="446" spans="1:95">
      <c r="A446" s="2">
        <v>2011</v>
      </c>
      <c r="B446" s="2">
        <v>210</v>
      </c>
      <c r="C446" s="2">
        <v>2</v>
      </c>
      <c r="D446" s="2">
        <f t="shared" si="108"/>
        <v>105</v>
      </c>
      <c r="E446" s="4" t="s">
        <v>349</v>
      </c>
      <c r="F446" s="2">
        <f>IF(抽出データ!S446-2&lt;0,0,抽出データ!S446-2)</f>
        <v>1</v>
      </c>
      <c r="G446" s="2">
        <f>IF(抽出データ!T446-2&lt;0,0,抽出データ!T446-2)</f>
        <v>1</v>
      </c>
      <c r="H446" s="2">
        <f>IF(抽出データ!U446-2&lt;0,0,抽出データ!U446-2)</f>
        <v>1</v>
      </c>
      <c r="I446" s="2">
        <f>IF(抽出データ!V446-2&lt;0,0,抽出データ!V446-2)</f>
        <v>1</v>
      </c>
      <c r="J446" s="2">
        <f>MIN(2,IF(抽出データ!W446-2&lt;0,0,抽出データ!W446-2))</f>
        <v>1</v>
      </c>
      <c r="K446" s="2">
        <f>IF(抽出データ!X446-2&lt;0,0,抽出データ!X446-2)</f>
        <v>1</v>
      </c>
      <c r="L446" s="2">
        <f>IF(抽出データ!Y446-2&lt;0,0,抽出データ!Y446-2)</f>
        <v>1</v>
      </c>
      <c r="M446" s="2">
        <f>IF(抽出データ!Z446-2&lt;0,0,抽出データ!Z446-2)</f>
        <v>1</v>
      </c>
      <c r="N446" s="2">
        <f>IF(抽出データ!AB446-2&lt;0,0,抽出データ!AB446-2)</f>
        <v>1</v>
      </c>
      <c r="O446" s="2">
        <f>IF(抽出データ!AC446-2&lt;0,0,抽出データ!AC446-2)</f>
        <v>1</v>
      </c>
      <c r="P446" s="2">
        <f>IF(抽出データ!AD446-2&lt;0,0,抽出データ!AD446-2)</f>
        <v>1</v>
      </c>
      <c r="Q446" s="2">
        <f>IF(抽出データ!AE446-2&lt;0,0,抽出データ!AE446-2)</f>
        <v>1</v>
      </c>
      <c r="R446" s="2">
        <f>IF(抽出データ!AF446-2&lt;0,0,抽出データ!AF446-2)</f>
        <v>1</v>
      </c>
      <c r="S446" s="2">
        <f>IF(抽出データ!AG446-2&lt;0,0,抽出データ!AG446-2)</f>
        <v>1</v>
      </c>
      <c r="T446" s="2">
        <f>IF(抽出データ!AH446-2&lt;0,0,抽出データ!AH446-2)</f>
        <v>1</v>
      </c>
      <c r="U446" s="2">
        <f>IF(抽出データ!AI446-2&lt;0,0,抽出データ!AI446-2)</f>
        <v>1</v>
      </c>
      <c r="V446" s="2">
        <f>IF(抽出データ!AJ446-2&lt;0,0,抽出データ!AJ446-2)</f>
        <v>1</v>
      </c>
      <c r="W446" s="2">
        <f>IF(抽出データ!AK446-2&lt;0,0,抽出データ!AK446-2)</f>
        <v>1</v>
      </c>
      <c r="X446" s="2">
        <f>IF(抽出データ!AL446-2&lt;0,0,抽出データ!AL446-2)</f>
        <v>1</v>
      </c>
      <c r="Y446" s="2">
        <f>IF(抽出データ!AM446-2&lt;0,0,抽出データ!AM446-2)</f>
        <v>1</v>
      </c>
      <c r="Z446" s="2">
        <f>IF(抽出データ!AN446-2&lt;0,0,抽出データ!AN446-2)</f>
        <v>1</v>
      </c>
      <c r="AA446" s="2">
        <f>IF(抽出データ!AO446-2&lt;0,0,抽出データ!AO446-2)</f>
        <v>1</v>
      </c>
      <c r="AB446" s="2">
        <f>IF(抽出データ!AP446-2&lt;0,0,抽出データ!AP446-2)</f>
        <v>0</v>
      </c>
      <c r="AC446" s="2">
        <f>IF(抽出データ!AQ446-2&lt;0,0,抽出データ!AQ446-2)</f>
        <v>0</v>
      </c>
      <c r="AD446" s="2">
        <f>IF(抽出データ!AR446-2&lt;=0,1,2)</f>
        <v>2</v>
      </c>
      <c r="AE446" s="2">
        <f>IF(抽出データ!AS446-2&lt;=0,1,2)</f>
        <v>2</v>
      </c>
      <c r="AF446" s="2">
        <f>IF(抽出データ!AT446-2&lt;=0,1,2)</f>
        <v>2</v>
      </c>
      <c r="AG446" s="2">
        <f>IF(抽出データ!AU446-2&lt;=0,1,2)</f>
        <v>1</v>
      </c>
      <c r="AH446" s="2">
        <f>IF(抽出データ!AV446-2&lt;=0,1,2)</f>
        <v>2</v>
      </c>
      <c r="AI446" s="2">
        <f>IF(抽出データ!AW446-2&lt;=0,1,2)</f>
        <v>2</v>
      </c>
      <c r="AJ446" s="2">
        <f>IF(抽出データ!AX446-2&lt;=0,1,2)</f>
        <v>1</v>
      </c>
      <c r="AK446" s="2">
        <f>IF(抽出データ!AY446-2&lt;=0,1,2)</f>
        <v>2</v>
      </c>
      <c r="AL446" s="2">
        <f>IF(抽出データ!AZ446-2&lt;0,0,抽出データ!AZ446-2)</f>
        <v>1</v>
      </c>
      <c r="AM446" s="2">
        <f>IF(抽出データ!BB446-2&lt;0,0,抽出データ!BB446-2)</f>
        <v>1</v>
      </c>
      <c r="AN446" s="2">
        <f>IF(抽出データ!BD446-2&lt;0,0,抽出データ!BD446-2)</f>
        <v>1</v>
      </c>
      <c r="AO446" s="2">
        <f>MIN(2,IF(抽出データ!BE446-2&lt;0,0,抽出データ!BE446-2))</f>
        <v>1</v>
      </c>
      <c r="AP446" s="2">
        <f>IF(抽出データ!BF446-2&lt;0,0,抽出データ!BF446-2)</f>
        <v>0</v>
      </c>
      <c r="AQ446" s="2">
        <f>IF(抽出データ!BG446-2&lt;0,0,抽出データ!BG446-2)</f>
        <v>0</v>
      </c>
      <c r="AR446" s="2">
        <f>IF(抽出データ!BH446-2&lt;0,0,抽出データ!BH446-2)</f>
        <v>1</v>
      </c>
      <c r="AS446" s="2">
        <f t="shared" si="109"/>
        <v>0</v>
      </c>
      <c r="AT446" s="2">
        <f>IF(抽出データ!DB446-2&lt;=0,1,2)</f>
        <v>1</v>
      </c>
      <c r="AU446" s="2">
        <f>IF(抽出データ!DD446-2&lt;0,0,抽出データ!DD446-2)</f>
        <v>1</v>
      </c>
      <c r="AV446" s="2">
        <f>IF(抽出データ!DE446-2&lt;0,0,抽出データ!DE446-2)</f>
        <v>1</v>
      </c>
      <c r="AW446" s="2">
        <f>IF(抽出データ!DF446-2&lt;0,0,IF(抽出データ!DF446&gt;3,2,1))</f>
        <v>2</v>
      </c>
      <c r="AX446" s="2">
        <f>IF(抽出データ!DG446-2&lt;=0,1,2)</f>
        <v>2</v>
      </c>
      <c r="AY446" s="8">
        <v>2</v>
      </c>
      <c r="AZ446" s="2">
        <v>2</v>
      </c>
      <c r="BA446" s="2">
        <v>3</v>
      </c>
      <c r="BI446" s="4" t="s">
        <v>445</v>
      </c>
      <c r="BJ446" s="2">
        <v>2</v>
      </c>
      <c r="BL446" s="2">
        <v>3</v>
      </c>
      <c r="BO446" s="2">
        <v>3</v>
      </c>
      <c r="BP446" s="2">
        <v>3</v>
      </c>
      <c r="BQ446" s="2">
        <v>3</v>
      </c>
      <c r="BR446" s="2">
        <v>3</v>
      </c>
      <c r="BS446" s="2">
        <v>4</v>
      </c>
      <c r="BT446" s="2">
        <v>4</v>
      </c>
      <c r="BV446" s="2">
        <f t="shared" si="110"/>
        <v>50.5</v>
      </c>
      <c r="BW446" s="2">
        <f t="shared" si="111"/>
        <v>23</v>
      </c>
      <c r="BX446" s="2">
        <f t="shared" si="112"/>
        <v>9</v>
      </c>
      <c r="BY446" s="2">
        <f t="shared" si="113"/>
        <v>15</v>
      </c>
      <c r="BZ446" s="2">
        <f t="shared" si="114"/>
        <v>27</v>
      </c>
      <c r="CA446" s="2">
        <f t="shared" si="115"/>
        <v>9</v>
      </c>
      <c r="CB446" s="2">
        <f t="shared" si="116"/>
        <v>9</v>
      </c>
      <c r="CC446" s="2">
        <f t="shared" si="117"/>
        <v>11</v>
      </c>
      <c r="CD446" s="2">
        <f t="shared" si="118"/>
        <v>22</v>
      </c>
      <c r="CE446" s="2">
        <f t="shared" si="119"/>
        <v>14</v>
      </c>
      <c r="CF446" s="2">
        <f t="shared" si="120"/>
        <v>9</v>
      </c>
      <c r="CG446" s="2">
        <f t="shared" si="121"/>
        <v>16</v>
      </c>
      <c r="CH446" s="2">
        <f t="shared" si="125"/>
        <v>6</v>
      </c>
      <c r="CI446" s="2">
        <f t="shared" si="122"/>
        <v>8</v>
      </c>
      <c r="CJ446" s="2">
        <f t="shared" si="123"/>
        <v>18.5</v>
      </c>
      <c r="CK446" s="2">
        <f>55+IF(抽出データ!BJ446=1,60,0)+IF(抽出データ!BK446=1,25,0)+IF(抽出データ!BM446=1,5,0)+IF(抽出データ!BL446=1,5,0)+IF(抽出データ!BN446=1,5,0)</f>
        <v>80</v>
      </c>
      <c r="CL446" s="2">
        <f>(80+IF(抽出データ!BR446=1,12,0)+IF(SUM(抽出データ!BS446:BV446,抽出データ!CB446)&gt;1,22,IF(SUM(抽出データ!BS446:BV446,抽出データ!CB446)=1,11,0)))</f>
        <v>102</v>
      </c>
      <c r="CM446" s="2">
        <f>80+IF(抽出データ!CH446=1,40,0)+IF(抽出データ!CI446=1,20,0)+IF(抽出データ!CJ446=1,20,0)</f>
        <v>80</v>
      </c>
      <c r="CN446" s="2">
        <f>80+IF(抽出データ!CN446=1,10,0)+IF(抽出データ!CO446=1,5,0)+IF(抽出データ!CP446=1,10,0)+12</f>
        <v>92</v>
      </c>
      <c r="CO446" s="2">
        <f>IF(SUM(抽出データ!CT446:CW446)&gt;0,120,100)</f>
        <v>100</v>
      </c>
      <c r="CQ446" s="2">
        <f t="shared" si="124"/>
        <v>88.8</v>
      </c>
    </row>
    <row r="447" spans="1:95">
      <c r="A447" s="2">
        <v>1990</v>
      </c>
      <c r="B447" s="2">
        <v>3000</v>
      </c>
      <c r="C447" s="2">
        <v>1</v>
      </c>
      <c r="D447" s="2">
        <f t="shared" si="108"/>
        <v>3000</v>
      </c>
      <c r="E447" s="4" t="s">
        <v>130</v>
      </c>
      <c r="F447" s="2">
        <f>IF(抽出データ!S447-2&lt;0,0,抽出データ!S447-2)</f>
        <v>2</v>
      </c>
      <c r="G447" s="2">
        <f>IF(抽出データ!T447-2&lt;0,0,抽出データ!T447-2)</f>
        <v>1</v>
      </c>
      <c r="H447" s="2">
        <f>IF(抽出データ!U447-2&lt;0,0,抽出データ!U447-2)</f>
        <v>1</v>
      </c>
      <c r="I447" s="2">
        <f>IF(抽出データ!V447-2&lt;0,0,抽出データ!V447-2)</f>
        <v>1</v>
      </c>
      <c r="J447" s="2">
        <f>MIN(2,IF(抽出データ!W447-2&lt;0,0,抽出データ!W447-2))</f>
        <v>1</v>
      </c>
      <c r="K447" s="2">
        <f>IF(抽出データ!X447-2&lt;0,0,抽出データ!X447-2)</f>
        <v>0</v>
      </c>
      <c r="L447" s="2">
        <f>IF(抽出データ!Y447-2&lt;0,0,抽出データ!Y447-2)</f>
        <v>1</v>
      </c>
      <c r="M447" s="2">
        <f>IF(抽出データ!Z447-2&lt;0,0,抽出データ!Z447-2)</f>
        <v>2</v>
      </c>
      <c r="N447" s="2">
        <f>IF(抽出データ!AB447-2&lt;0,0,抽出データ!AB447-2)</f>
        <v>2</v>
      </c>
      <c r="O447" s="2">
        <f>IF(抽出データ!AC447-2&lt;0,0,抽出データ!AC447-2)</f>
        <v>2</v>
      </c>
      <c r="P447" s="2">
        <f>IF(抽出データ!AD447-2&lt;0,0,抽出データ!AD447-2)</f>
        <v>2</v>
      </c>
      <c r="Q447" s="2">
        <f>IF(抽出データ!AE447-2&lt;0,0,抽出データ!AE447-2)</f>
        <v>2</v>
      </c>
      <c r="R447" s="2">
        <f>IF(抽出データ!AF447-2&lt;0,0,抽出データ!AF447-2)</f>
        <v>1</v>
      </c>
      <c r="S447" s="2">
        <f>IF(抽出データ!AG447-2&lt;0,0,抽出データ!AG447-2)</f>
        <v>2</v>
      </c>
      <c r="T447" s="2">
        <f>IF(抽出データ!AH447-2&lt;0,0,抽出データ!AH447-2)</f>
        <v>2</v>
      </c>
      <c r="U447" s="2">
        <f>IF(抽出データ!AI447-2&lt;0,0,抽出データ!AI447-2)</f>
        <v>2</v>
      </c>
      <c r="V447" s="2">
        <f>IF(抽出データ!AJ447-2&lt;0,0,抽出データ!AJ447-2)</f>
        <v>2</v>
      </c>
      <c r="W447" s="2">
        <f>IF(抽出データ!AK447-2&lt;0,0,抽出データ!AK447-2)</f>
        <v>2</v>
      </c>
      <c r="X447" s="2">
        <f>IF(抽出データ!AL447-2&lt;0,0,抽出データ!AL447-2)</f>
        <v>2</v>
      </c>
      <c r="Y447" s="2">
        <f>IF(抽出データ!AM447-2&lt;0,0,抽出データ!AM447-2)</f>
        <v>2</v>
      </c>
      <c r="Z447" s="2">
        <f>IF(抽出データ!AN447-2&lt;0,0,抽出データ!AN447-2)</f>
        <v>2</v>
      </c>
      <c r="AA447" s="2">
        <f>IF(抽出データ!AO447-2&lt;0,0,抽出データ!AO447-2)</f>
        <v>1</v>
      </c>
      <c r="AB447" s="2">
        <f>IF(抽出データ!AP447-2&lt;0,0,抽出データ!AP447-2)</f>
        <v>2</v>
      </c>
      <c r="AC447" s="2">
        <f>IF(抽出データ!AQ447-2&lt;0,0,抽出データ!AQ447-2)</f>
        <v>2</v>
      </c>
      <c r="AD447" s="2">
        <f>IF(抽出データ!AR447-2&lt;=0,1,2)</f>
        <v>2</v>
      </c>
      <c r="AE447" s="2">
        <f>IF(抽出データ!AS447-2&lt;=0,1,2)</f>
        <v>2</v>
      </c>
      <c r="AF447" s="2">
        <f>IF(抽出データ!AT447-2&lt;=0,1,2)</f>
        <v>2</v>
      </c>
      <c r="AG447" s="2">
        <f>IF(抽出データ!AU447-2&lt;=0,1,2)</f>
        <v>1</v>
      </c>
      <c r="AH447" s="2">
        <f>IF(抽出データ!AV447-2&lt;=0,1,2)</f>
        <v>1</v>
      </c>
      <c r="AI447" s="2">
        <f>IF(抽出データ!AW447-2&lt;=0,1,2)</f>
        <v>1</v>
      </c>
      <c r="AJ447" s="2">
        <f>IF(抽出データ!AX447-2&lt;=0,1,2)</f>
        <v>2</v>
      </c>
      <c r="AK447" s="2">
        <f>IF(抽出データ!AY447-2&lt;=0,1,2)</f>
        <v>1</v>
      </c>
      <c r="AL447" s="2">
        <f>IF(抽出データ!AZ447-2&lt;0,0,抽出データ!AZ447-2)</f>
        <v>2</v>
      </c>
      <c r="AM447" s="2">
        <f>IF(抽出データ!BB447-2&lt;0,0,抽出データ!BB447-2)</f>
        <v>2</v>
      </c>
      <c r="AN447" s="2">
        <f>IF(抽出データ!BD447-2&lt;0,0,抽出データ!BD447-2)</f>
        <v>2</v>
      </c>
      <c r="AO447" s="2">
        <f>MIN(2,IF(抽出データ!BE447-2&lt;0,0,抽出データ!BE447-2))</f>
        <v>2</v>
      </c>
      <c r="AP447" s="2">
        <f>IF(抽出データ!BF447-2&lt;0,0,抽出データ!BF447-2)</f>
        <v>2</v>
      </c>
      <c r="AQ447" s="2">
        <f>IF(抽出データ!BG447-2&lt;0,0,抽出データ!BG447-2)</f>
        <v>1</v>
      </c>
      <c r="AR447" s="2">
        <f>IF(抽出データ!BH447-2&lt;0,0,抽出データ!BH447-2)</f>
        <v>2</v>
      </c>
      <c r="AS447" s="2">
        <f t="shared" si="109"/>
        <v>0</v>
      </c>
      <c r="AT447" s="2">
        <f>IF(抽出データ!DB447-2&lt;=0,1,2)</f>
        <v>2</v>
      </c>
      <c r="AU447" s="2">
        <f>IF(抽出データ!DD447-2&lt;0,0,抽出データ!DD447-2)</f>
        <v>2</v>
      </c>
      <c r="AV447" s="2">
        <f>IF(抽出データ!DE447-2&lt;0,0,抽出データ!DE447-2)</f>
        <v>2</v>
      </c>
      <c r="AW447" s="2">
        <f>IF(抽出データ!DF447-2&lt;0,0,IF(抽出データ!DF447&gt;3,2,1))</f>
        <v>2</v>
      </c>
      <c r="AX447" s="2">
        <f>IF(抽出データ!DG447-2&lt;=0,1,2)</f>
        <v>2</v>
      </c>
      <c r="AY447" s="8">
        <v>4</v>
      </c>
      <c r="AZ447" s="2">
        <v>4</v>
      </c>
      <c r="BA447" s="2">
        <v>4</v>
      </c>
      <c r="BI447" s="4" t="s">
        <v>445</v>
      </c>
      <c r="BJ447" s="2">
        <v>1</v>
      </c>
      <c r="BK447" s="2">
        <v>100</v>
      </c>
      <c r="BL447" s="2">
        <v>3</v>
      </c>
      <c r="BO447" s="2">
        <v>5</v>
      </c>
      <c r="BP447" s="2">
        <v>5</v>
      </c>
      <c r="BQ447" s="2">
        <v>5</v>
      </c>
      <c r="BR447" s="2">
        <v>5</v>
      </c>
      <c r="BS447" s="2">
        <v>5</v>
      </c>
      <c r="BT447" s="2">
        <v>5</v>
      </c>
      <c r="BV447" s="2">
        <f t="shared" si="110"/>
        <v>79</v>
      </c>
      <c r="BW447" s="2">
        <f t="shared" si="111"/>
        <v>35</v>
      </c>
      <c r="BX447" s="2">
        <f t="shared" si="112"/>
        <v>12</v>
      </c>
      <c r="BY447" s="2">
        <f t="shared" si="113"/>
        <v>24</v>
      </c>
      <c r="BZ447" s="2">
        <f t="shared" si="114"/>
        <v>36</v>
      </c>
      <c r="CA447" s="2">
        <f t="shared" si="115"/>
        <v>24</v>
      </c>
      <c r="CB447" s="2">
        <f t="shared" si="116"/>
        <v>16</v>
      </c>
      <c r="CC447" s="2">
        <f t="shared" si="117"/>
        <v>21</v>
      </c>
      <c r="CD447" s="2">
        <f t="shared" si="118"/>
        <v>21</v>
      </c>
      <c r="CE447" s="2">
        <f t="shared" si="119"/>
        <v>17</v>
      </c>
      <c r="CF447" s="2">
        <f t="shared" si="120"/>
        <v>11</v>
      </c>
      <c r="CG447" s="2">
        <f t="shared" si="121"/>
        <v>29</v>
      </c>
      <c r="CH447" s="2">
        <f t="shared" si="125"/>
        <v>8</v>
      </c>
      <c r="CI447" s="2">
        <f t="shared" si="122"/>
        <v>16</v>
      </c>
      <c r="CJ447" s="2">
        <f t="shared" si="123"/>
        <v>34</v>
      </c>
      <c r="CK447" s="2">
        <f>55+IF(抽出データ!BJ447=1,60,0)+IF(抽出データ!BK447=1,25,0)+IF(抽出データ!BM447=1,5,0)+IF(抽出データ!BL447=1,5,0)+IF(抽出データ!BN447=1,5,0)</f>
        <v>60</v>
      </c>
      <c r="CL447" s="2">
        <f>(80+IF(抽出データ!BR447=1,12,0)+IF(SUM(抽出データ!BS447:BV447,抽出データ!CB447)&gt;1,22,IF(SUM(抽出データ!BS447:BV447,抽出データ!CB447)=1,11,0)))</f>
        <v>102</v>
      </c>
      <c r="CM447" s="2">
        <f>80+IF(抽出データ!CH447=1,40,0)+IF(抽出データ!CI447=1,20,0)+IF(抽出データ!CJ447=1,20,0)</f>
        <v>120</v>
      </c>
      <c r="CN447" s="2">
        <f>80+IF(抽出データ!CN447=1,10,0)+IF(抽出データ!CO447=1,5,0)+IF(抽出データ!CP447=1,10,0)+12</f>
        <v>97</v>
      </c>
      <c r="CO447" s="2">
        <f>IF(SUM(抽出データ!CT447:CW447)&gt;0,120,100)</f>
        <v>120</v>
      </c>
      <c r="CQ447" s="2">
        <f t="shared" si="124"/>
        <v>88.3</v>
      </c>
    </row>
    <row r="448" spans="1:95">
      <c r="A448" s="2">
        <v>2004</v>
      </c>
      <c r="B448" s="2">
        <v>3520</v>
      </c>
      <c r="C448" s="2">
        <v>1</v>
      </c>
      <c r="D448" s="2">
        <f t="shared" si="108"/>
        <v>3520</v>
      </c>
      <c r="E448" s="4" t="s">
        <v>350</v>
      </c>
      <c r="F448" s="2">
        <f>IF(抽出データ!S448-2&lt;0,0,抽出データ!S448-2)</f>
        <v>1</v>
      </c>
      <c r="G448" s="2">
        <f>IF(抽出データ!T448-2&lt;0,0,抽出データ!T448-2)</f>
        <v>1</v>
      </c>
      <c r="H448" s="2">
        <f>IF(抽出データ!U448-2&lt;0,0,抽出データ!U448-2)</f>
        <v>1</v>
      </c>
      <c r="I448" s="2">
        <f>IF(抽出データ!V448-2&lt;0,0,抽出データ!V448-2)</f>
        <v>1</v>
      </c>
      <c r="J448" s="2">
        <f>MIN(2,IF(抽出データ!W448-2&lt;0,0,抽出データ!W448-2))</f>
        <v>1</v>
      </c>
      <c r="K448" s="2">
        <f>IF(抽出データ!X448-2&lt;0,0,抽出データ!X448-2)</f>
        <v>1</v>
      </c>
      <c r="L448" s="2">
        <f>IF(抽出データ!Y448-2&lt;0,0,抽出データ!Y448-2)</f>
        <v>1</v>
      </c>
      <c r="M448" s="2">
        <f>IF(抽出データ!Z448-2&lt;0,0,抽出データ!Z448-2)</f>
        <v>1</v>
      </c>
      <c r="N448" s="2">
        <f>IF(抽出データ!AB448-2&lt;0,0,抽出データ!AB448-2)</f>
        <v>2</v>
      </c>
      <c r="O448" s="2">
        <f>IF(抽出データ!AC448-2&lt;0,0,抽出データ!AC448-2)</f>
        <v>1</v>
      </c>
      <c r="P448" s="2">
        <f>IF(抽出データ!AD448-2&lt;0,0,抽出データ!AD448-2)</f>
        <v>1</v>
      </c>
      <c r="Q448" s="2">
        <f>IF(抽出データ!AE448-2&lt;0,0,抽出データ!AE448-2)</f>
        <v>1</v>
      </c>
      <c r="R448" s="2">
        <f>IF(抽出データ!AF448-2&lt;0,0,抽出データ!AF448-2)</f>
        <v>0</v>
      </c>
      <c r="S448" s="2">
        <f>IF(抽出データ!AG448-2&lt;0,0,抽出データ!AG448-2)</f>
        <v>1</v>
      </c>
      <c r="T448" s="2">
        <f>IF(抽出データ!AH448-2&lt;0,0,抽出データ!AH448-2)</f>
        <v>1</v>
      </c>
      <c r="U448" s="2">
        <f>IF(抽出データ!AI448-2&lt;0,0,抽出データ!AI448-2)</f>
        <v>1</v>
      </c>
      <c r="V448" s="2">
        <f>IF(抽出データ!AJ448-2&lt;0,0,抽出データ!AJ448-2)</f>
        <v>1</v>
      </c>
      <c r="W448" s="2">
        <f>IF(抽出データ!AK448-2&lt;0,0,抽出データ!AK448-2)</f>
        <v>1</v>
      </c>
      <c r="X448" s="2">
        <f>IF(抽出データ!AL448-2&lt;0,0,抽出データ!AL448-2)</f>
        <v>1</v>
      </c>
      <c r="Y448" s="2">
        <f>IF(抽出データ!AM448-2&lt;0,0,抽出データ!AM448-2)</f>
        <v>1</v>
      </c>
      <c r="Z448" s="2">
        <f>IF(抽出データ!AN448-2&lt;0,0,抽出データ!AN448-2)</f>
        <v>1</v>
      </c>
      <c r="AA448" s="2">
        <f>IF(抽出データ!AO448-2&lt;0,0,抽出データ!AO448-2)</f>
        <v>1</v>
      </c>
      <c r="AB448" s="2">
        <f>IF(抽出データ!AP448-2&lt;0,0,抽出データ!AP448-2)</f>
        <v>2</v>
      </c>
      <c r="AC448" s="2">
        <f>IF(抽出データ!AQ448-2&lt;0,0,抽出データ!AQ448-2)</f>
        <v>2</v>
      </c>
      <c r="AD448" s="2">
        <f>IF(抽出データ!AR448-2&lt;=0,1,2)</f>
        <v>2</v>
      </c>
      <c r="AE448" s="2">
        <f>IF(抽出データ!AS448-2&lt;=0,1,2)</f>
        <v>2</v>
      </c>
      <c r="AF448" s="2">
        <f>IF(抽出データ!AT448-2&lt;=0,1,2)</f>
        <v>2</v>
      </c>
      <c r="AG448" s="2">
        <f>IF(抽出データ!AU448-2&lt;=0,1,2)</f>
        <v>1</v>
      </c>
      <c r="AH448" s="2">
        <f>IF(抽出データ!AV448-2&lt;=0,1,2)</f>
        <v>2</v>
      </c>
      <c r="AI448" s="2">
        <f>IF(抽出データ!AW448-2&lt;=0,1,2)</f>
        <v>2</v>
      </c>
      <c r="AJ448" s="2">
        <f>IF(抽出データ!AX448-2&lt;=0,1,2)</f>
        <v>1</v>
      </c>
      <c r="AK448" s="2">
        <f>IF(抽出データ!AY448-2&lt;=0,1,2)</f>
        <v>1</v>
      </c>
      <c r="AL448" s="2">
        <f>IF(抽出データ!AZ448-2&lt;0,0,抽出データ!AZ448-2)</f>
        <v>1</v>
      </c>
      <c r="AM448" s="2">
        <f>IF(抽出データ!BB448-2&lt;0,0,抽出データ!BB448-2)</f>
        <v>1</v>
      </c>
      <c r="AN448" s="2">
        <f>IF(抽出データ!BD448-2&lt;0,0,抽出データ!BD448-2)</f>
        <v>2</v>
      </c>
      <c r="AO448" s="2">
        <f>MIN(2,IF(抽出データ!BE448-2&lt;0,0,抽出データ!BE448-2))</f>
        <v>2</v>
      </c>
      <c r="AP448" s="2">
        <f>IF(抽出データ!BF448-2&lt;0,0,抽出データ!BF448-2)</f>
        <v>1</v>
      </c>
      <c r="AQ448" s="2">
        <f>IF(抽出データ!BG448-2&lt;0,0,抽出データ!BG448-2)</f>
        <v>1</v>
      </c>
      <c r="AR448" s="2">
        <f>IF(抽出データ!BH448-2&lt;0,0,抽出データ!BH448-2)</f>
        <v>2</v>
      </c>
      <c r="AS448" s="2">
        <f t="shared" si="109"/>
        <v>1</v>
      </c>
      <c r="AT448" s="2">
        <f>IF(抽出データ!DB448-2&lt;=0,1,2)</f>
        <v>2</v>
      </c>
      <c r="AU448" s="2">
        <f>IF(抽出データ!DD448-2&lt;0,0,抽出データ!DD448-2)</f>
        <v>1</v>
      </c>
      <c r="AV448" s="2">
        <f>IF(抽出データ!DE448-2&lt;0,0,抽出データ!DE448-2)</f>
        <v>1</v>
      </c>
      <c r="AW448" s="2">
        <f>IF(抽出データ!DF448-2&lt;0,0,IF(抽出データ!DF448&gt;3,2,1))</f>
        <v>2</v>
      </c>
      <c r="AX448" s="2">
        <f>IF(抽出データ!DG448-2&lt;=0,1,2)</f>
        <v>2</v>
      </c>
      <c r="AY448" s="8">
        <v>4</v>
      </c>
      <c r="AZ448" s="2">
        <v>3</v>
      </c>
      <c r="BA448" s="2">
        <v>2</v>
      </c>
      <c r="BB448" s="2">
        <v>1</v>
      </c>
      <c r="BC448" s="2">
        <v>1</v>
      </c>
      <c r="BD448" s="2">
        <v>0</v>
      </c>
      <c r="BE448" s="2">
        <v>0</v>
      </c>
      <c r="BF448" s="2">
        <v>0</v>
      </c>
      <c r="BG448" s="2">
        <v>0</v>
      </c>
      <c r="BH448" s="2">
        <v>0</v>
      </c>
      <c r="BI448" s="4" t="s">
        <v>445</v>
      </c>
      <c r="BJ448" s="2">
        <v>1</v>
      </c>
      <c r="BK448" s="2">
        <v>80</v>
      </c>
      <c r="BL448" s="2">
        <v>2</v>
      </c>
      <c r="BN448" s="2">
        <v>18000</v>
      </c>
      <c r="BO448" s="2">
        <v>3</v>
      </c>
      <c r="BP448" s="2">
        <v>2</v>
      </c>
      <c r="BQ448" s="2">
        <v>5</v>
      </c>
      <c r="BR448" s="2">
        <v>5</v>
      </c>
      <c r="BS448" s="2">
        <v>5</v>
      </c>
      <c r="BT448" s="2">
        <v>6</v>
      </c>
      <c r="BV448" s="2">
        <f t="shared" si="110"/>
        <v>63</v>
      </c>
      <c r="BW448" s="2">
        <f t="shared" si="111"/>
        <v>23</v>
      </c>
      <c r="BX448" s="2">
        <f t="shared" si="112"/>
        <v>13</v>
      </c>
      <c r="BY448" s="2">
        <f t="shared" si="113"/>
        <v>18</v>
      </c>
      <c r="BZ448" s="2">
        <f t="shared" si="114"/>
        <v>29</v>
      </c>
      <c r="CA448" s="2">
        <f t="shared" si="115"/>
        <v>17</v>
      </c>
      <c r="CB448" s="2">
        <f t="shared" si="116"/>
        <v>13</v>
      </c>
      <c r="CC448" s="2">
        <f t="shared" si="117"/>
        <v>11</v>
      </c>
      <c r="CD448" s="2">
        <f t="shared" si="118"/>
        <v>21</v>
      </c>
      <c r="CE448" s="2">
        <f t="shared" si="119"/>
        <v>18</v>
      </c>
      <c r="CF448" s="2">
        <f t="shared" si="120"/>
        <v>13</v>
      </c>
      <c r="CG448" s="2">
        <f t="shared" si="121"/>
        <v>15</v>
      </c>
      <c r="CH448" s="2">
        <f t="shared" si="125"/>
        <v>8</v>
      </c>
      <c r="CI448" s="2">
        <f t="shared" si="122"/>
        <v>13</v>
      </c>
      <c r="CJ448" s="2">
        <f t="shared" si="123"/>
        <v>24.5</v>
      </c>
      <c r="CK448" s="2">
        <f>55+IF(抽出データ!BJ448=1,60,0)+IF(抽出データ!BK448=1,25,0)+IF(抽出データ!BM448=1,5,0)+IF(抽出データ!BL448=1,5,0)+IF(抽出データ!BN448=1,5,0)</f>
        <v>120</v>
      </c>
      <c r="CL448" s="2">
        <f>(80+IF(抽出データ!BR448=1,12,0)+IF(SUM(抽出データ!BS448:BV448,抽出データ!CB448)&gt;1,22,IF(SUM(抽出データ!BS448:BV448,抽出データ!CB448)=1,11,0)))</f>
        <v>102</v>
      </c>
      <c r="CM448" s="2">
        <f>80+IF(抽出データ!CH448=1,40,0)+IF(抽出データ!CI448=1,20,0)+IF(抽出データ!CJ448=1,20,0)</f>
        <v>100</v>
      </c>
      <c r="CN448" s="2">
        <f>80+IF(抽出データ!CN448=1,10,0)+IF(抽出データ!CO448=1,5,0)+IF(抽出データ!CP448=1,10,0)+12</f>
        <v>102</v>
      </c>
      <c r="CO448" s="2">
        <f>IF(SUM(抽出データ!CT448:CW448)&gt;0,120,100)</f>
        <v>120</v>
      </c>
      <c r="CQ448" s="2">
        <f t="shared" si="124"/>
        <v>109.8</v>
      </c>
    </row>
    <row r="449" spans="1:95">
      <c r="A449" s="2">
        <v>2009</v>
      </c>
      <c r="B449" s="2">
        <v>2010</v>
      </c>
      <c r="C449" s="2">
        <v>10</v>
      </c>
      <c r="D449" s="2">
        <f t="shared" si="108"/>
        <v>201</v>
      </c>
      <c r="E449" s="4" t="s">
        <v>131</v>
      </c>
      <c r="F449" s="2">
        <f>IF(抽出データ!S449-2&lt;0,0,抽出データ!S449-2)</f>
        <v>0</v>
      </c>
      <c r="G449" s="2">
        <f>IF(抽出データ!T449-2&lt;0,0,抽出データ!T449-2)</f>
        <v>0</v>
      </c>
      <c r="H449" s="2">
        <f>IF(抽出データ!U449-2&lt;0,0,抽出データ!U449-2)</f>
        <v>0</v>
      </c>
      <c r="I449" s="2">
        <f>IF(抽出データ!V449-2&lt;0,0,抽出データ!V449-2)</f>
        <v>0</v>
      </c>
      <c r="J449" s="2">
        <f>MIN(2,IF(抽出データ!W449-2&lt;0,0,抽出データ!W449-2))</f>
        <v>1</v>
      </c>
      <c r="K449" s="2">
        <f>IF(抽出データ!X449-2&lt;0,0,抽出データ!X449-2)</f>
        <v>1</v>
      </c>
      <c r="L449" s="2">
        <f>IF(抽出データ!Y449-2&lt;0,0,抽出データ!Y449-2)</f>
        <v>1</v>
      </c>
      <c r="M449" s="2">
        <f>IF(抽出データ!Z449-2&lt;0,0,抽出データ!Z449-2)</f>
        <v>1</v>
      </c>
      <c r="N449" s="2">
        <f>IF(抽出データ!AB449-2&lt;0,0,抽出データ!AB449-2)</f>
        <v>2</v>
      </c>
      <c r="O449" s="2">
        <f>IF(抽出データ!AC449-2&lt;0,0,抽出データ!AC449-2)</f>
        <v>0</v>
      </c>
      <c r="P449" s="2">
        <f>IF(抽出データ!AD449-2&lt;0,0,抽出データ!AD449-2)</f>
        <v>1</v>
      </c>
      <c r="Q449" s="2">
        <f>IF(抽出データ!AE449-2&lt;0,0,抽出データ!AE449-2)</f>
        <v>1</v>
      </c>
      <c r="R449" s="2">
        <f>IF(抽出データ!AF449-2&lt;0,0,抽出データ!AF449-2)</f>
        <v>0</v>
      </c>
      <c r="S449" s="2">
        <f>IF(抽出データ!AG449-2&lt;0,0,抽出データ!AG449-2)</f>
        <v>1</v>
      </c>
      <c r="T449" s="2">
        <f>IF(抽出データ!AH449-2&lt;0,0,抽出データ!AH449-2)</f>
        <v>1</v>
      </c>
      <c r="U449" s="2">
        <f>IF(抽出データ!AI449-2&lt;0,0,抽出データ!AI449-2)</f>
        <v>2</v>
      </c>
      <c r="V449" s="2">
        <f>IF(抽出データ!AJ449-2&lt;0,0,抽出データ!AJ449-2)</f>
        <v>2</v>
      </c>
      <c r="W449" s="2">
        <f>IF(抽出データ!AK449-2&lt;0,0,抽出データ!AK449-2)</f>
        <v>1</v>
      </c>
      <c r="X449" s="2">
        <f>IF(抽出データ!AL449-2&lt;0,0,抽出データ!AL449-2)</f>
        <v>1</v>
      </c>
      <c r="Y449" s="2">
        <f>IF(抽出データ!AM449-2&lt;0,0,抽出データ!AM449-2)</f>
        <v>0</v>
      </c>
      <c r="Z449" s="2">
        <f>IF(抽出データ!AN449-2&lt;0,0,抽出データ!AN449-2)</f>
        <v>2</v>
      </c>
      <c r="AA449" s="2">
        <f>IF(抽出データ!AO449-2&lt;0,0,抽出データ!AO449-2)</f>
        <v>2</v>
      </c>
      <c r="AB449" s="2">
        <f>IF(抽出データ!AP449-2&lt;0,0,抽出データ!AP449-2)</f>
        <v>2</v>
      </c>
      <c r="AC449" s="2">
        <f>IF(抽出データ!AQ449-2&lt;0,0,抽出データ!AQ449-2)</f>
        <v>1</v>
      </c>
      <c r="AD449" s="2">
        <f>IF(抽出データ!AR449-2&lt;=0,1,2)</f>
        <v>2</v>
      </c>
      <c r="AE449" s="2">
        <f>IF(抽出データ!AS449-2&lt;=0,1,2)</f>
        <v>2</v>
      </c>
      <c r="AF449" s="2">
        <f>IF(抽出データ!AT449-2&lt;=0,1,2)</f>
        <v>2</v>
      </c>
      <c r="AG449" s="2">
        <f>IF(抽出データ!AU449-2&lt;=0,1,2)</f>
        <v>1</v>
      </c>
      <c r="AH449" s="2">
        <f>IF(抽出データ!AV449-2&lt;=0,1,2)</f>
        <v>2</v>
      </c>
      <c r="AI449" s="2">
        <f>IF(抽出データ!AW449-2&lt;=0,1,2)</f>
        <v>2</v>
      </c>
      <c r="AJ449" s="2">
        <f>IF(抽出データ!AX449-2&lt;=0,1,2)</f>
        <v>2</v>
      </c>
      <c r="AK449" s="2">
        <f>IF(抽出データ!AY449-2&lt;=0,1,2)</f>
        <v>2</v>
      </c>
      <c r="AL449" s="2">
        <f>IF(抽出データ!AZ449-2&lt;0,0,抽出データ!AZ449-2)</f>
        <v>2</v>
      </c>
      <c r="AM449" s="2">
        <f>IF(抽出データ!BB449-2&lt;0,0,抽出データ!BB449-2)</f>
        <v>2</v>
      </c>
      <c r="AN449" s="2">
        <f>IF(抽出データ!BD449-2&lt;0,0,抽出データ!BD449-2)</f>
        <v>2</v>
      </c>
      <c r="AO449" s="2">
        <f>MIN(2,IF(抽出データ!BE449-2&lt;0,0,抽出データ!BE449-2))</f>
        <v>2</v>
      </c>
      <c r="AP449" s="2">
        <f>IF(抽出データ!BF449-2&lt;0,0,抽出データ!BF449-2)</f>
        <v>1</v>
      </c>
      <c r="AQ449" s="2">
        <f>IF(抽出データ!BG449-2&lt;0,0,抽出データ!BG449-2)</f>
        <v>1</v>
      </c>
      <c r="AR449" s="2">
        <f>IF(抽出データ!BH449-2&lt;0,0,抽出データ!BH449-2)</f>
        <v>1</v>
      </c>
      <c r="AS449" s="2">
        <f t="shared" si="109"/>
        <v>0</v>
      </c>
      <c r="AT449" s="2">
        <f>IF(抽出データ!DB449-2&lt;=0,1,2)</f>
        <v>1</v>
      </c>
      <c r="AU449" s="2">
        <f>IF(抽出データ!DD449-2&lt;0,0,抽出データ!DD449-2)</f>
        <v>0</v>
      </c>
      <c r="AV449" s="2">
        <f>IF(抽出データ!DE449-2&lt;0,0,抽出データ!DE449-2)</f>
        <v>0</v>
      </c>
      <c r="AW449" s="2">
        <f>IF(抽出データ!DF449-2&lt;0,0,IF(抽出データ!DF449&gt;3,2,1))</f>
        <v>1</v>
      </c>
      <c r="AX449" s="2">
        <f>IF(抽出データ!DG449-2&lt;=0,1,2)</f>
        <v>1</v>
      </c>
      <c r="AY449" s="8">
        <v>2</v>
      </c>
      <c r="AZ449" s="2">
        <v>4</v>
      </c>
      <c r="BA449" s="2">
        <v>4</v>
      </c>
      <c r="BI449" s="4" t="s">
        <v>445</v>
      </c>
      <c r="BJ449" s="2">
        <v>2</v>
      </c>
      <c r="BL449" s="2">
        <v>3</v>
      </c>
      <c r="BO449" s="2">
        <v>1</v>
      </c>
      <c r="BP449" s="2">
        <v>2</v>
      </c>
      <c r="BQ449" s="2">
        <v>2</v>
      </c>
      <c r="BR449" s="2">
        <v>3</v>
      </c>
      <c r="BS449" s="2">
        <v>3</v>
      </c>
      <c r="BT449" s="2">
        <v>3</v>
      </c>
      <c r="BV449" s="2">
        <f t="shared" si="110"/>
        <v>57</v>
      </c>
      <c r="BW449" s="2">
        <f t="shared" si="111"/>
        <v>20</v>
      </c>
      <c r="BX449" s="2">
        <f t="shared" si="112"/>
        <v>13</v>
      </c>
      <c r="BY449" s="2">
        <f t="shared" si="113"/>
        <v>17</v>
      </c>
      <c r="BZ449" s="2">
        <f t="shared" si="114"/>
        <v>27</v>
      </c>
      <c r="CA449" s="2">
        <f t="shared" si="115"/>
        <v>17</v>
      </c>
      <c r="CB449" s="2">
        <f t="shared" si="116"/>
        <v>9</v>
      </c>
      <c r="CC449" s="2">
        <f t="shared" si="117"/>
        <v>11</v>
      </c>
      <c r="CD449" s="2">
        <f t="shared" si="118"/>
        <v>20</v>
      </c>
      <c r="CE449" s="2">
        <f t="shared" si="119"/>
        <v>15</v>
      </c>
      <c r="CF449" s="2">
        <f t="shared" si="120"/>
        <v>10</v>
      </c>
      <c r="CG449" s="2">
        <f t="shared" si="121"/>
        <v>14</v>
      </c>
      <c r="CH449" s="2">
        <f t="shared" si="125"/>
        <v>3</v>
      </c>
      <c r="CI449" s="2">
        <f t="shared" si="122"/>
        <v>12</v>
      </c>
      <c r="CJ449" s="2">
        <f t="shared" si="123"/>
        <v>25</v>
      </c>
      <c r="CK449" s="2">
        <f>55+IF(抽出データ!BJ449=1,60,0)+IF(抽出データ!BK449=1,25,0)+IF(抽出データ!BM449=1,5,0)+IF(抽出データ!BL449=1,5,0)+IF(抽出データ!BN449=1,5,0)</f>
        <v>65</v>
      </c>
      <c r="CL449" s="2">
        <f>(80+IF(抽出データ!BR449=1,12,0)+IF(SUM(抽出データ!BS449:BV449,抽出データ!CB449)&gt;1,22,IF(SUM(抽出データ!BS449:BV449,抽出データ!CB449)=1,11,0)))</f>
        <v>102</v>
      </c>
      <c r="CM449" s="2">
        <f>80+IF(抽出データ!CH449=1,40,0)+IF(抽出データ!CI449=1,20,0)+IF(抽出データ!CJ449=1,20,0)</f>
        <v>140</v>
      </c>
      <c r="CN449" s="2">
        <f>80+IF(抽出データ!CN449=1,10,0)+IF(抽出データ!CO449=1,5,0)+IF(抽出データ!CP449=1,10,0)+12</f>
        <v>107</v>
      </c>
      <c r="CO449" s="2">
        <f>IF(SUM(抽出データ!CT449:CW449)&gt;0,120,100)</f>
        <v>120</v>
      </c>
      <c r="CQ449" s="2">
        <f t="shared" si="124"/>
        <v>94.3</v>
      </c>
    </row>
    <row r="450" spans="1:95">
      <c r="A450" s="2">
        <v>2002</v>
      </c>
      <c r="B450" s="2">
        <v>600</v>
      </c>
      <c r="C450" s="2">
        <v>5</v>
      </c>
      <c r="D450" s="2">
        <f t="shared" si="108"/>
        <v>120</v>
      </c>
      <c r="E450" s="4" t="s">
        <v>351</v>
      </c>
      <c r="F450" s="2">
        <f>IF(抽出データ!S450-2&lt;0,0,抽出データ!S450-2)</f>
        <v>1</v>
      </c>
      <c r="G450" s="2">
        <f>IF(抽出データ!T450-2&lt;0,0,抽出データ!T450-2)</f>
        <v>1</v>
      </c>
      <c r="H450" s="2">
        <f>IF(抽出データ!U450-2&lt;0,0,抽出データ!U450-2)</f>
        <v>1</v>
      </c>
      <c r="I450" s="2">
        <f>IF(抽出データ!V450-2&lt;0,0,抽出データ!V450-2)</f>
        <v>0</v>
      </c>
      <c r="J450" s="2">
        <f>MIN(2,IF(抽出データ!W450-2&lt;0,0,抽出データ!W450-2))</f>
        <v>1</v>
      </c>
      <c r="K450" s="2">
        <f>IF(抽出データ!X450-2&lt;0,0,抽出データ!X450-2)</f>
        <v>1</v>
      </c>
      <c r="L450" s="2">
        <f>IF(抽出データ!Y450-2&lt;0,0,抽出データ!Y450-2)</f>
        <v>1</v>
      </c>
      <c r="M450" s="2">
        <f>IF(抽出データ!Z450-2&lt;0,0,抽出データ!Z450-2)</f>
        <v>0</v>
      </c>
      <c r="N450" s="2">
        <f>IF(抽出データ!AB450-2&lt;0,0,抽出データ!AB450-2)</f>
        <v>0</v>
      </c>
      <c r="O450" s="2">
        <f>IF(抽出データ!AC450-2&lt;0,0,抽出データ!AC450-2)</f>
        <v>1</v>
      </c>
      <c r="P450" s="2">
        <f>IF(抽出データ!AD450-2&lt;0,0,抽出データ!AD450-2)</f>
        <v>1</v>
      </c>
      <c r="Q450" s="2">
        <f>IF(抽出データ!AE450-2&lt;0,0,抽出データ!AE450-2)</f>
        <v>1</v>
      </c>
      <c r="R450" s="2">
        <f>IF(抽出データ!AF450-2&lt;0,0,抽出データ!AF450-2)</f>
        <v>2</v>
      </c>
      <c r="S450" s="2">
        <f>IF(抽出データ!AG450-2&lt;0,0,抽出データ!AG450-2)</f>
        <v>1</v>
      </c>
      <c r="T450" s="2">
        <f>IF(抽出データ!AH450-2&lt;0,0,抽出データ!AH450-2)</f>
        <v>1</v>
      </c>
      <c r="U450" s="2">
        <f>IF(抽出データ!AI450-2&lt;0,0,抽出データ!AI450-2)</f>
        <v>0</v>
      </c>
      <c r="V450" s="2">
        <f>IF(抽出データ!AJ450-2&lt;0,0,抽出データ!AJ450-2)</f>
        <v>1</v>
      </c>
      <c r="W450" s="2">
        <f>IF(抽出データ!AK450-2&lt;0,0,抽出データ!AK450-2)</f>
        <v>1</v>
      </c>
      <c r="X450" s="2">
        <f>IF(抽出データ!AL450-2&lt;0,0,抽出データ!AL450-2)</f>
        <v>1</v>
      </c>
      <c r="Y450" s="2">
        <f>IF(抽出データ!AM450-2&lt;0,0,抽出データ!AM450-2)</f>
        <v>1</v>
      </c>
      <c r="Z450" s="2">
        <f>IF(抽出データ!AN450-2&lt;0,0,抽出データ!AN450-2)</f>
        <v>1</v>
      </c>
      <c r="AA450" s="2">
        <f>IF(抽出データ!AO450-2&lt;0,0,抽出データ!AO450-2)</f>
        <v>2</v>
      </c>
      <c r="AB450" s="2">
        <f>IF(抽出データ!AP450-2&lt;0,0,抽出データ!AP450-2)</f>
        <v>1</v>
      </c>
      <c r="AC450" s="2">
        <f>IF(抽出データ!AQ450-2&lt;0,0,抽出データ!AQ450-2)</f>
        <v>1</v>
      </c>
      <c r="AD450" s="2">
        <f>IF(抽出データ!AR450-2&lt;=0,1,2)</f>
        <v>1</v>
      </c>
      <c r="AE450" s="2">
        <f>IF(抽出データ!AS450-2&lt;=0,1,2)</f>
        <v>2</v>
      </c>
      <c r="AF450" s="2">
        <f>IF(抽出データ!AT450-2&lt;=0,1,2)</f>
        <v>2</v>
      </c>
      <c r="AG450" s="2">
        <f>IF(抽出データ!AU450-2&lt;=0,1,2)</f>
        <v>2</v>
      </c>
      <c r="AH450" s="2">
        <f>IF(抽出データ!AV450-2&lt;=0,1,2)</f>
        <v>2</v>
      </c>
      <c r="AI450" s="2">
        <f>IF(抽出データ!AW450-2&lt;=0,1,2)</f>
        <v>1</v>
      </c>
      <c r="AJ450" s="2">
        <f>IF(抽出データ!AX450-2&lt;=0,1,2)</f>
        <v>2</v>
      </c>
      <c r="AK450" s="2">
        <f>IF(抽出データ!AY450-2&lt;=0,1,2)</f>
        <v>2</v>
      </c>
      <c r="AL450" s="2">
        <f>IF(抽出データ!AZ450-2&lt;0,0,抽出データ!AZ450-2)</f>
        <v>1</v>
      </c>
      <c r="AM450" s="2">
        <f>IF(抽出データ!BB450-2&lt;0,0,抽出データ!BB450-2)</f>
        <v>1</v>
      </c>
      <c r="AN450" s="2">
        <f>IF(抽出データ!BD450-2&lt;0,0,抽出データ!BD450-2)</f>
        <v>2</v>
      </c>
      <c r="AO450" s="2">
        <f>MIN(2,IF(抽出データ!BE450-2&lt;0,0,抽出データ!BE450-2))</f>
        <v>2</v>
      </c>
      <c r="AP450" s="2">
        <f>IF(抽出データ!BF450-2&lt;0,0,抽出データ!BF450-2)</f>
        <v>1</v>
      </c>
      <c r="AQ450" s="2">
        <f>IF(抽出データ!BG450-2&lt;0,0,抽出データ!BG450-2)</f>
        <v>1</v>
      </c>
      <c r="AR450" s="2">
        <f>IF(抽出データ!BH450-2&lt;0,0,抽出データ!BH450-2)</f>
        <v>1</v>
      </c>
      <c r="AS450" s="2">
        <f t="shared" si="109"/>
        <v>0</v>
      </c>
      <c r="AT450" s="2">
        <f>IF(抽出データ!DB450-2&lt;=0,1,2)</f>
        <v>2</v>
      </c>
      <c r="AU450" s="2">
        <f>IF(抽出データ!DD450-2&lt;0,0,抽出データ!DD450-2)</f>
        <v>1</v>
      </c>
      <c r="AV450" s="2">
        <f>IF(抽出データ!DE450-2&lt;0,0,抽出データ!DE450-2)</f>
        <v>1</v>
      </c>
      <c r="AW450" s="2">
        <f>IF(抽出データ!DF450-2&lt;0,0,IF(抽出データ!DF450&gt;3,2,1))</f>
        <v>2</v>
      </c>
      <c r="AX450" s="2">
        <f>IF(抽出データ!DG450-2&lt;=0,1,2)</f>
        <v>2</v>
      </c>
      <c r="AY450" s="8">
        <v>5</v>
      </c>
      <c r="AZ450" s="2">
        <v>4</v>
      </c>
      <c r="BA450" s="2">
        <v>3</v>
      </c>
      <c r="BI450" s="4" t="s">
        <v>445</v>
      </c>
      <c r="BJ450" s="2">
        <v>1</v>
      </c>
      <c r="BK450" s="2">
        <v>100</v>
      </c>
      <c r="BL450" s="2">
        <v>3</v>
      </c>
      <c r="BO450" s="2">
        <v>6</v>
      </c>
      <c r="BP450" s="2">
        <v>6</v>
      </c>
      <c r="BQ450" s="2">
        <v>6</v>
      </c>
      <c r="BR450" s="2">
        <v>2</v>
      </c>
      <c r="BS450" s="2">
        <v>2</v>
      </c>
      <c r="BT450" s="2">
        <v>4</v>
      </c>
      <c r="BV450" s="2">
        <f t="shared" si="110"/>
        <v>55.5</v>
      </c>
      <c r="BW450" s="2">
        <f t="shared" si="111"/>
        <v>20</v>
      </c>
      <c r="BX450" s="2">
        <f t="shared" si="112"/>
        <v>10</v>
      </c>
      <c r="BY450" s="2">
        <f t="shared" si="113"/>
        <v>21</v>
      </c>
      <c r="BZ450" s="2">
        <f t="shared" si="114"/>
        <v>31</v>
      </c>
      <c r="CA450" s="2">
        <f t="shared" si="115"/>
        <v>10</v>
      </c>
      <c r="CB450" s="2">
        <f t="shared" si="116"/>
        <v>12</v>
      </c>
      <c r="CC450" s="2">
        <f t="shared" si="117"/>
        <v>9</v>
      </c>
      <c r="CD450" s="2">
        <f t="shared" si="118"/>
        <v>21</v>
      </c>
      <c r="CE450" s="2">
        <f t="shared" si="119"/>
        <v>16</v>
      </c>
      <c r="CF450" s="2">
        <f t="shared" si="120"/>
        <v>10</v>
      </c>
      <c r="CG450" s="2">
        <f t="shared" si="121"/>
        <v>16</v>
      </c>
      <c r="CH450" s="2">
        <f t="shared" si="125"/>
        <v>7</v>
      </c>
      <c r="CI450" s="2">
        <f t="shared" si="122"/>
        <v>12</v>
      </c>
      <c r="CJ450" s="2">
        <f t="shared" si="123"/>
        <v>17.5</v>
      </c>
      <c r="CK450" s="2">
        <f>55+IF(抽出データ!BJ450=1,60,0)+IF(抽出データ!BK450=1,25,0)+IF(抽出データ!BM450=1,5,0)+IF(抽出データ!BL450=1,5,0)+IF(抽出データ!BN450=1,5,0)</f>
        <v>60</v>
      </c>
      <c r="CL450" s="2">
        <f>(80+IF(抽出データ!BR450=1,12,0)+IF(SUM(抽出データ!BS450:BV450,抽出データ!CB450)&gt;1,22,IF(SUM(抽出データ!BS450:BV450,抽出データ!CB450)=1,11,0)))</f>
        <v>102</v>
      </c>
      <c r="CM450" s="2">
        <f>80+IF(抽出データ!CH450=1,40,0)+IF(抽出データ!CI450=1,20,0)+IF(抽出データ!CJ450=1,20,0)</f>
        <v>100</v>
      </c>
      <c r="CN450" s="2">
        <f>80+IF(抽出データ!CN450=1,10,0)+IF(抽出データ!CO450=1,5,0)+IF(抽出データ!CP450=1,10,0)+12</f>
        <v>97</v>
      </c>
      <c r="CO450" s="2">
        <f>IF(SUM(抽出データ!CT450:CW450)&gt;0,120,100)</f>
        <v>120</v>
      </c>
      <c r="CQ450" s="2">
        <f t="shared" si="124"/>
        <v>85.3</v>
      </c>
    </row>
    <row r="451" spans="1:95">
      <c r="A451" s="2">
        <v>2012</v>
      </c>
      <c r="B451" s="2">
        <v>3000</v>
      </c>
      <c r="C451" s="2">
        <v>1</v>
      </c>
      <c r="D451" s="2">
        <f t="shared" si="108"/>
        <v>3000</v>
      </c>
      <c r="E451" s="4" t="s">
        <v>352</v>
      </c>
      <c r="F451" s="2">
        <f>IF(抽出データ!S451-2&lt;0,0,抽出データ!S451-2)</f>
        <v>2</v>
      </c>
      <c r="G451" s="2">
        <f>IF(抽出データ!T451-2&lt;0,0,抽出データ!T451-2)</f>
        <v>1</v>
      </c>
      <c r="H451" s="2">
        <f>IF(抽出データ!U451-2&lt;0,0,抽出データ!U451-2)</f>
        <v>1</v>
      </c>
      <c r="I451" s="2">
        <f>IF(抽出データ!V451-2&lt;0,0,抽出データ!V451-2)</f>
        <v>0</v>
      </c>
      <c r="J451" s="2">
        <f>MIN(2,IF(抽出データ!W451-2&lt;0,0,抽出データ!W451-2))</f>
        <v>1</v>
      </c>
      <c r="K451" s="2">
        <f>IF(抽出データ!X451-2&lt;0,0,抽出データ!X451-2)</f>
        <v>1</v>
      </c>
      <c r="L451" s="2">
        <f>IF(抽出データ!Y451-2&lt;0,0,抽出データ!Y451-2)</f>
        <v>2</v>
      </c>
      <c r="M451" s="2">
        <f>IF(抽出データ!Z451-2&lt;0,0,抽出データ!Z451-2)</f>
        <v>2</v>
      </c>
      <c r="N451" s="2">
        <f>IF(抽出データ!AB451-2&lt;0,0,抽出データ!AB451-2)</f>
        <v>1</v>
      </c>
      <c r="O451" s="2">
        <f>IF(抽出データ!AC451-2&lt;0,0,抽出データ!AC451-2)</f>
        <v>2</v>
      </c>
      <c r="P451" s="2">
        <f>IF(抽出データ!AD451-2&lt;0,0,抽出データ!AD451-2)</f>
        <v>2</v>
      </c>
      <c r="Q451" s="2">
        <f>IF(抽出データ!AE451-2&lt;0,0,抽出データ!AE451-2)</f>
        <v>2</v>
      </c>
      <c r="R451" s="2">
        <f>IF(抽出データ!AF451-2&lt;0,0,抽出データ!AF451-2)</f>
        <v>2</v>
      </c>
      <c r="S451" s="2">
        <f>IF(抽出データ!AG451-2&lt;0,0,抽出データ!AG451-2)</f>
        <v>1</v>
      </c>
      <c r="T451" s="2">
        <f>IF(抽出データ!AH451-2&lt;0,0,抽出データ!AH451-2)</f>
        <v>2</v>
      </c>
      <c r="U451" s="2">
        <f>IF(抽出データ!AI451-2&lt;0,0,抽出データ!AI451-2)</f>
        <v>2</v>
      </c>
      <c r="V451" s="2">
        <f>IF(抽出データ!AJ451-2&lt;0,0,抽出データ!AJ451-2)</f>
        <v>2</v>
      </c>
      <c r="W451" s="2">
        <f>IF(抽出データ!AK451-2&lt;0,0,抽出データ!AK451-2)</f>
        <v>2</v>
      </c>
      <c r="X451" s="2">
        <f>IF(抽出データ!AL451-2&lt;0,0,抽出データ!AL451-2)</f>
        <v>2</v>
      </c>
      <c r="Y451" s="2">
        <f>IF(抽出データ!AM451-2&lt;0,0,抽出データ!AM451-2)</f>
        <v>2</v>
      </c>
      <c r="Z451" s="2">
        <f>IF(抽出データ!AN451-2&lt;0,0,抽出データ!AN451-2)</f>
        <v>2</v>
      </c>
      <c r="AA451" s="2">
        <f>IF(抽出データ!AO451-2&lt;0,0,抽出データ!AO451-2)</f>
        <v>2</v>
      </c>
      <c r="AB451" s="2">
        <f>IF(抽出データ!AP451-2&lt;0,0,抽出データ!AP451-2)</f>
        <v>2</v>
      </c>
      <c r="AC451" s="2">
        <f>IF(抽出データ!AQ451-2&lt;0,0,抽出データ!AQ451-2)</f>
        <v>2</v>
      </c>
      <c r="AD451" s="2">
        <f>IF(抽出データ!AR451-2&lt;=0,1,2)</f>
        <v>2</v>
      </c>
      <c r="AE451" s="2">
        <f>IF(抽出データ!AS451-2&lt;=0,1,2)</f>
        <v>2</v>
      </c>
      <c r="AF451" s="2">
        <f>IF(抽出データ!AT451-2&lt;=0,1,2)</f>
        <v>2</v>
      </c>
      <c r="AG451" s="2">
        <f>IF(抽出データ!AU451-2&lt;=0,1,2)</f>
        <v>2</v>
      </c>
      <c r="AH451" s="2">
        <f>IF(抽出データ!AV451-2&lt;=0,1,2)</f>
        <v>2</v>
      </c>
      <c r="AI451" s="2">
        <f>IF(抽出データ!AW451-2&lt;=0,1,2)</f>
        <v>2</v>
      </c>
      <c r="AJ451" s="2">
        <f>IF(抽出データ!AX451-2&lt;=0,1,2)</f>
        <v>2</v>
      </c>
      <c r="AK451" s="2">
        <f>IF(抽出データ!AY451-2&lt;=0,1,2)</f>
        <v>2</v>
      </c>
      <c r="AL451" s="2">
        <f>IF(抽出データ!AZ451-2&lt;0,0,抽出データ!AZ451-2)</f>
        <v>1</v>
      </c>
      <c r="AM451" s="2">
        <f>IF(抽出データ!BB451-2&lt;0,0,抽出データ!BB451-2)</f>
        <v>1</v>
      </c>
      <c r="AN451" s="2">
        <f>IF(抽出データ!BD451-2&lt;0,0,抽出データ!BD451-2)</f>
        <v>2</v>
      </c>
      <c r="AO451" s="2">
        <f>MIN(2,IF(抽出データ!BE451-2&lt;0,0,抽出データ!BE451-2))</f>
        <v>2</v>
      </c>
      <c r="AP451" s="2">
        <f>IF(抽出データ!BF451-2&lt;0,0,抽出データ!BF451-2)</f>
        <v>2</v>
      </c>
      <c r="AQ451" s="2">
        <f>IF(抽出データ!BG451-2&lt;0,0,抽出データ!BG451-2)</f>
        <v>1</v>
      </c>
      <c r="AR451" s="2">
        <f>IF(抽出データ!BH451-2&lt;0,0,抽出データ!BH451-2)</f>
        <v>2</v>
      </c>
      <c r="AS451" s="2">
        <f t="shared" si="109"/>
        <v>2</v>
      </c>
      <c r="AT451" s="2">
        <f>IF(抽出データ!DB451-2&lt;=0,1,2)</f>
        <v>2</v>
      </c>
      <c r="AU451" s="2">
        <f>IF(抽出データ!DD451-2&lt;0,0,抽出データ!DD451-2)</f>
        <v>2</v>
      </c>
      <c r="AV451" s="2">
        <f>IF(抽出データ!DE451-2&lt;0,0,抽出データ!DE451-2)</f>
        <v>2</v>
      </c>
      <c r="AW451" s="2">
        <f>IF(抽出データ!DF451-2&lt;0,0,IF(抽出データ!DF451&gt;3,2,1))</f>
        <v>2</v>
      </c>
      <c r="AX451" s="2">
        <f>IF(抽出データ!DG451-2&lt;=0,1,2)</f>
        <v>2</v>
      </c>
      <c r="AY451" s="8">
        <v>4</v>
      </c>
      <c r="AZ451" s="2">
        <v>4</v>
      </c>
      <c r="BA451" s="2">
        <v>2</v>
      </c>
      <c r="BB451" s="2">
        <v>1</v>
      </c>
      <c r="BC451" s="2">
        <v>0</v>
      </c>
      <c r="BD451" s="2">
        <v>1</v>
      </c>
      <c r="BE451" s="2">
        <v>0</v>
      </c>
      <c r="BF451" s="2">
        <v>0</v>
      </c>
      <c r="BG451" s="2">
        <v>0</v>
      </c>
      <c r="BH451" s="2">
        <v>0</v>
      </c>
      <c r="BI451" s="4" t="s">
        <v>445</v>
      </c>
      <c r="BJ451" s="2">
        <v>2</v>
      </c>
      <c r="BL451" s="2">
        <v>3</v>
      </c>
      <c r="BO451" s="2">
        <v>1</v>
      </c>
      <c r="BP451" s="2">
        <v>1</v>
      </c>
      <c r="BQ451" s="2">
        <v>1</v>
      </c>
      <c r="BR451" s="2">
        <v>1</v>
      </c>
      <c r="BS451" s="2">
        <v>5</v>
      </c>
      <c r="BT451" s="2">
        <v>4</v>
      </c>
      <c r="BV451" s="2">
        <f t="shared" si="110"/>
        <v>86.5</v>
      </c>
      <c r="BW451" s="2">
        <f t="shared" si="111"/>
        <v>36</v>
      </c>
      <c r="BX451" s="2">
        <f t="shared" si="112"/>
        <v>14</v>
      </c>
      <c r="BY451" s="2">
        <f t="shared" si="113"/>
        <v>24</v>
      </c>
      <c r="BZ451" s="2">
        <f t="shared" si="114"/>
        <v>40</v>
      </c>
      <c r="CA451" s="2">
        <f t="shared" si="115"/>
        <v>25</v>
      </c>
      <c r="CB451" s="2">
        <f t="shared" si="116"/>
        <v>15</v>
      </c>
      <c r="CC451" s="2">
        <f t="shared" si="117"/>
        <v>21</v>
      </c>
      <c r="CD451" s="2">
        <f t="shared" si="118"/>
        <v>25</v>
      </c>
      <c r="CE451" s="2">
        <f t="shared" si="119"/>
        <v>19</v>
      </c>
      <c r="CF451" s="2">
        <f t="shared" si="120"/>
        <v>14</v>
      </c>
      <c r="CG451" s="2">
        <f t="shared" si="121"/>
        <v>29</v>
      </c>
      <c r="CH451" s="2">
        <f t="shared" si="125"/>
        <v>10</v>
      </c>
      <c r="CI451" s="2">
        <f t="shared" si="122"/>
        <v>14</v>
      </c>
      <c r="CJ451" s="2">
        <f t="shared" si="123"/>
        <v>32.5</v>
      </c>
      <c r="CK451" s="2">
        <f>55+IF(抽出データ!BJ451=1,60,0)+IF(抽出データ!BK451=1,25,0)+IF(抽出データ!BM451=1,5,0)+IF(抽出データ!BL451=1,5,0)+IF(抽出データ!BN451=1,5,0)</f>
        <v>145</v>
      </c>
      <c r="CL451" s="2">
        <f>(80+IF(抽出データ!BR451=1,12,0)+IF(SUM(抽出データ!BS451:BV451,抽出データ!CB451)&gt;1,22,IF(SUM(抽出データ!BS451:BV451,抽出データ!CB451)=1,11,0)))</f>
        <v>114</v>
      </c>
      <c r="CM451" s="2">
        <f>80+IF(抽出データ!CH451=1,40,0)+IF(抽出データ!CI451=1,20,0)+IF(抽出データ!CJ451=1,20,0)</f>
        <v>120</v>
      </c>
      <c r="CN451" s="2">
        <f>80+IF(抽出データ!CN451=1,10,0)+IF(抽出データ!CO451=1,5,0)+IF(抽出データ!CP451=1,10,0)+12</f>
        <v>102</v>
      </c>
      <c r="CO451" s="2">
        <f>IF(SUM(抽出データ!CT451:CW451)&gt;0,120,100)</f>
        <v>120</v>
      </c>
      <c r="CQ451" s="2">
        <f t="shared" si="124"/>
        <v>126.39999999999999</v>
      </c>
    </row>
    <row r="452" spans="1:95">
      <c r="A452" s="2">
        <v>1999</v>
      </c>
      <c r="B452" s="2">
        <v>700</v>
      </c>
      <c r="C452" s="2">
        <v>3</v>
      </c>
      <c r="D452" s="2">
        <f t="shared" ref="D452:D515" si="126">B452/C452</f>
        <v>233.33333333333334</v>
      </c>
      <c r="E452" s="4" t="s">
        <v>353</v>
      </c>
      <c r="F452" s="2">
        <f>IF(抽出データ!S452-2&lt;0,0,抽出データ!S452-2)</f>
        <v>2</v>
      </c>
      <c r="G452" s="2">
        <f>IF(抽出データ!T452-2&lt;0,0,抽出データ!T452-2)</f>
        <v>0</v>
      </c>
      <c r="H452" s="2">
        <f>IF(抽出データ!U452-2&lt;0,0,抽出データ!U452-2)</f>
        <v>0</v>
      </c>
      <c r="I452" s="2">
        <f>IF(抽出データ!V452-2&lt;0,0,抽出データ!V452-2)</f>
        <v>2</v>
      </c>
      <c r="J452" s="2">
        <f>MIN(2,IF(抽出データ!W452-2&lt;0,0,抽出データ!W452-2))</f>
        <v>0</v>
      </c>
      <c r="K452" s="2">
        <f>IF(抽出データ!X452-2&lt;0,0,抽出データ!X452-2)</f>
        <v>0</v>
      </c>
      <c r="L452" s="2">
        <f>IF(抽出データ!Y452-2&lt;0,0,抽出データ!Y452-2)</f>
        <v>0</v>
      </c>
      <c r="M452" s="2">
        <f>IF(抽出データ!Z452-2&lt;0,0,抽出データ!Z452-2)</f>
        <v>0</v>
      </c>
      <c r="N452" s="2">
        <f>IF(抽出データ!AB452-2&lt;0,0,抽出データ!AB452-2)</f>
        <v>0</v>
      </c>
      <c r="O452" s="2">
        <f>IF(抽出データ!AC452-2&lt;0,0,抽出データ!AC452-2)</f>
        <v>2</v>
      </c>
      <c r="P452" s="2">
        <f>IF(抽出データ!AD452-2&lt;0,0,抽出データ!AD452-2)</f>
        <v>1</v>
      </c>
      <c r="Q452" s="2">
        <f>IF(抽出データ!AE452-2&lt;0,0,抽出データ!AE452-2)</f>
        <v>0</v>
      </c>
      <c r="R452" s="2">
        <f>IF(抽出データ!AF452-2&lt;0,0,抽出データ!AF452-2)</f>
        <v>0</v>
      </c>
      <c r="S452" s="2">
        <f>IF(抽出データ!AG452-2&lt;0,0,抽出データ!AG452-2)</f>
        <v>1</v>
      </c>
      <c r="T452" s="2">
        <f>IF(抽出データ!AH452-2&lt;0,0,抽出データ!AH452-2)</f>
        <v>2</v>
      </c>
      <c r="U452" s="2">
        <f>IF(抽出データ!AI452-2&lt;0,0,抽出データ!AI452-2)</f>
        <v>0</v>
      </c>
      <c r="V452" s="2">
        <f>IF(抽出データ!AJ452-2&lt;0,0,抽出データ!AJ452-2)</f>
        <v>0</v>
      </c>
      <c r="W452" s="2">
        <f>IF(抽出データ!AK452-2&lt;0,0,抽出データ!AK452-2)</f>
        <v>0</v>
      </c>
      <c r="X452" s="2">
        <f>IF(抽出データ!AL452-2&lt;0,0,抽出データ!AL452-2)</f>
        <v>0</v>
      </c>
      <c r="Y452" s="2">
        <f>IF(抽出データ!AM452-2&lt;0,0,抽出データ!AM452-2)</f>
        <v>1</v>
      </c>
      <c r="Z452" s="2">
        <f>IF(抽出データ!AN452-2&lt;0,0,抽出データ!AN452-2)</f>
        <v>0</v>
      </c>
      <c r="AA452" s="2">
        <f>IF(抽出データ!AO452-2&lt;0,0,抽出データ!AO452-2)</f>
        <v>0</v>
      </c>
      <c r="AB452" s="2">
        <f>IF(抽出データ!AP452-2&lt;0,0,抽出データ!AP452-2)</f>
        <v>0</v>
      </c>
      <c r="AC452" s="2">
        <f>IF(抽出データ!AQ452-2&lt;0,0,抽出データ!AQ452-2)</f>
        <v>0</v>
      </c>
      <c r="AD452" s="2">
        <f>IF(抽出データ!AR452-2&lt;=0,1,2)</f>
        <v>1</v>
      </c>
      <c r="AE452" s="2">
        <f>IF(抽出データ!AS452-2&lt;=0,1,2)</f>
        <v>1</v>
      </c>
      <c r="AF452" s="2">
        <f>IF(抽出データ!AT452-2&lt;=0,1,2)</f>
        <v>1</v>
      </c>
      <c r="AG452" s="2">
        <f>IF(抽出データ!AU452-2&lt;=0,1,2)</f>
        <v>1</v>
      </c>
      <c r="AH452" s="2">
        <f>IF(抽出データ!AV452-2&lt;=0,1,2)</f>
        <v>1</v>
      </c>
      <c r="AI452" s="2">
        <f>IF(抽出データ!AW452-2&lt;=0,1,2)</f>
        <v>1</v>
      </c>
      <c r="AJ452" s="2">
        <f>IF(抽出データ!AX452-2&lt;=0,1,2)</f>
        <v>1</v>
      </c>
      <c r="AK452" s="2">
        <f>IF(抽出データ!AY452-2&lt;=0,1,2)</f>
        <v>1</v>
      </c>
      <c r="AL452" s="2">
        <f>IF(抽出データ!AZ452-2&lt;0,0,抽出データ!AZ452-2)</f>
        <v>0</v>
      </c>
      <c r="AM452" s="2">
        <f>IF(抽出データ!BB452-2&lt;0,0,抽出データ!BB452-2)</f>
        <v>0</v>
      </c>
      <c r="AN452" s="2">
        <f>IF(抽出データ!BD452-2&lt;0,0,抽出データ!BD452-2)</f>
        <v>0</v>
      </c>
      <c r="AO452" s="2">
        <f>MIN(2,IF(抽出データ!BE452-2&lt;0,0,抽出データ!BE452-2))</f>
        <v>0</v>
      </c>
      <c r="AP452" s="2">
        <f>IF(抽出データ!BF452-2&lt;0,0,抽出データ!BF452-2)</f>
        <v>1</v>
      </c>
      <c r="AQ452" s="2">
        <f>IF(抽出データ!BG452-2&lt;0,0,抽出データ!BG452-2)</f>
        <v>0</v>
      </c>
      <c r="AR452" s="2">
        <f>IF(抽出データ!BH452-2&lt;0,0,抽出データ!BH452-2)</f>
        <v>0</v>
      </c>
      <c r="AS452" s="2">
        <f t="shared" ref="AS452:AS515" si="127">IF(CQ452&lt;100,0,IF(CQ452&lt;110,1,2))</f>
        <v>0</v>
      </c>
      <c r="AT452" s="2">
        <f>IF(抽出データ!DB452-2&lt;=0,1,2)</f>
        <v>1</v>
      </c>
      <c r="AU452" s="2">
        <f>IF(抽出データ!DD452-2&lt;0,0,抽出データ!DD452-2)</f>
        <v>0</v>
      </c>
      <c r="AV452" s="2">
        <f>IF(抽出データ!DE452-2&lt;0,0,抽出データ!DE452-2)</f>
        <v>1</v>
      </c>
      <c r="AW452" s="2">
        <f>IF(抽出データ!DF452-2&lt;0,0,IF(抽出データ!DF452&gt;3,2,1))</f>
        <v>1</v>
      </c>
      <c r="AX452" s="2">
        <f>IF(抽出データ!DG452-2&lt;=0,1,2)</f>
        <v>1</v>
      </c>
      <c r="AY452" s="8">
        <v>2</v>
      </c>
      <c r="AZ452" s="2">
        <v>2</v>
      </c>
      <c r="BA452" s="2">
        <v>1</v>
      </c>
      <c r="BI452" s="4" t="s">
        <v>445</v>
      </c>
      <c r="BJ452" s="2">
        <v>1</v>
      </c>
      <c r="BK452" s="2">
        <v>100</v>
      </c>
      <c r="BL452" s="2">
        <v>1</v>
      </c>
      <c r="BM452" s="2">
        <v>10000</v>
      </c>
      <c r="BO452" s="2">
        <v>4</v>
      </c>
      <c r="BP452" s="2">
        <v>7</v>
      </c>
      <c r="BQ452" s="2">
        <v>4</v>
      </c>
      <c r="BR452" s="2">
        <v>7</v>
      </c>
      <c r="BS452" s="2">
        <v>4</v>
      </c>
      <c r="BT452" s="2">
        <v>1</v>
      </c>
      <c r="BV452" s="2">
        <f t="shared" ref="BV452:BV515" si="128">SUM(F452:AR452,AS452:AX452)+(AL452+AS452)*2.5</f>
        <v>24</v>
      </c>
      <c r="BW452" s="2">
        <f t="shared" ref="BW452:BW515" si="129">SUMPRODUCT(F452:AX452,$F$570:$AX$570)</f>
        <v>12</v>
      </c>
      <c r="BX452" s="2">
        <f t="shared" ref="BX452:BX515" si="130">SUMPRODUCT(F452:AX452,$F$571:$AX$571)</f>
        <v>4</v>
      </c>
      <c r="BY452" s="2">
        <f t="shared" ref="BY452:BY515" si="131">SUMPRODUCT(F452:AX452,$F$572:$AX$572)</f>
        <v>8</v>
      </c>
      <c r="BZ452" s="2">
        <f t="shared" ref="BZ452:BZ515" si="132">SUMPRODUCT(F452:AX452,$F$573:$AX$573)</f>
        <v>15</v>
      </c>
      <c r="CA452" s="2">
        <f t="shared" ref="CA452:CA515" si="133">SUMPRODUCT(F452:AX452,$F$574:$AX$574)</f>
        <v>4</v>
      </c>
      <c r="CB452" s="2">
        <f t="shared" ref="CB452:CB515" si="134">SUMPRODUCT(F452:AX452,$F$575:$AX$575)</f>
        <v>4</v>
      </c>
      <c r="CC452" s="2">
        <f t="shared" ref="CC452:CC515" si="135">SUMPRODUCT(F452:AX452,$F$576:$AX$576)</f>
        <v>6</v>
      </c>
      <c r="CD452" s="2">
        <f t="shared" ref="CD452:CD515" si="136">SUMPRODUCT(F452:AX452,$F$577:$AX$577)</f>
        <v>12</v>
      </c>
      <c r="CE452" s="2">
        <f t="shared" ref="CE452:CE515" si="137">SUMPRODUCT(F452:AX452,$F$578:$AX$578)</f>
        <v>8</v>
      </c>
      <c r="CF452" s="2">
        <f t="shared" ref="CF452:CF515" si="138">SUMPRODUCT(F452:AX452,$F$579:$AX$579)</f>
        <v>4</v>
      </c>
      <c r="CG452" s="2">
        <f t="shared" ref="CG452:CG515" si="139">SUMPRODUCT(F452:AX452,$F$580:$AX$580)</f>
        <v>9</v>
      </c>
      <c r="CH452" s="2">
        <f t="shared" si="125"/>
        <v>4</v>
      </c>
      <c r="CI452" s="2">
        <f t="shared" ref="CI452:CI515" si="140">SUMPRODUCT(F452:AX452,$F$582:$AX$582)</f>
        <v>3</v>
      </c>
      <c r="CJ452" s="2">
        <f t="shared" ref="CJ452:CJ515" si="141">SUMPRODUCT(F452:AX452,$F$583:$AX$583)</f>
        <v>6</v>
      </c>
      <c r="CK452" s="2">
        <f>55+IF(抽出データ!BJ452=1,60,0)+IF(抽出データ!BK452=1,25,0)+IF(抽出データ!BM452=1,5,0)+IF(抽出データ!BL452=1,5,0)+IF(抽出データ!BN452=1,5,0)</f>
        <v>55</v>
      </c>
      <c r="CL452" s="2">
        <f>(80+IF(抽出データ!BR452=1,12,0)+IF(SUM(抽出データ!BS452:BV452,抽出データ!CB452)&gt;1,22,IF(SUM(抽出データ!BS452:BV452,抽出データ!CB452)=1,11,0)))</f>
        <v>80</v>
      </c>
      <c r="CM452" s="2">
        <f>80+IF(抽出データ!CH452=1,40,0)+IF(抽出データ!CI452=1,20,0)+IF(抽出データ!CJ452=1,20,0)</f>
        <v>80</v>
      </c>
      <c r="CN452" s="2">
        <f>80+IF(抽出データ!CN452=1,10,0)+IF(抽出データ!CO452=1,5,0)+IF(抽出データ!CP452=1,10,0)+12</f>
        <v>92</v>
      </c>
      <c r="CO452" s="2">
        <f>IF(SUM(抽出データ!CT452:CW452)&gt;0,120,100)</f>
        <v>100</v>
      </c>
      <c r="CQ452" s="2">
        <f t="shared" ref="CQ452:CQ515" si="142">SUMPRODUCT($CK$2:$CO$2,CK452:CO452)</f>
        <v>72.2</v>
      </c>
    </row>
    <row r="453" spans="1:95">
      <c r="A453" s="2">
        <v>2000</v>
      </c>
      <c r="B453" s="2">
        <v>45678</v>
      </c>
      <c r="C453" s="2">
        <v>23</v>
      </c>
      <c r="D453" s="2">
        <f t="shared" si="126"/>
        <v>1986</v>
      </c>
      <c r="E453" s="4" t="s">
        <v>319</v>
      </c>
      <c r="F453" s="2">
        <f>IF(抽出データ!S453-2&lt;0,0,抽出データ!S453-2)</f>
        <v>0</v>
      </c>
      <c r="G453" s="2">
        <f>IF(抽出データ!T453-2&lt;0,0,抽出データ!T453-2)</f>
        <v>0</v>
      </c>
      <c r="H453" s="2">
        <f>IF(抽出データ!U453-2&lt;0,0,抽出データ!U453-2)</f>
        <v>0</v>
      </c>
      <c r="I453" s="2">
        <f>IF(抽出データ!V453-2&lt;0,0,抽出データ!V453-2)</f>
        <v>0</v>
      </c>
      <c r="J453" s="2">
        <f>MIN(2,IF(抽出データ!W453-2&lt;0,0,抽出データ!W453-2))</f>
        <v>1</v>
      </c>
      <c r="K453" s="2">
        <f>IF(抽出データ!X453-2&lt;0,0,抽出データ!X453-2)</f>
        <v>1</v>
      </c>
      <c r="L453" s="2">
        <f>IF(抽出データ!Y453-2&lt;0,0,抽出データ!Y453-2)</f>
        <v>1</v>
      </c>
      <c r="M453" s="2">
        <f>IF(抽出データ!Z453-2&lt;0,0,抽出データ!Z453-2)</f>
        <v>0</v>
      </c>
      <c r="N453" s="2">
        <f>IF(抽出データ!AB453-2&lt;0,0,抽出データ!AB453-2)</f>
        <v>1</v>
      </c>
      <c r="O453" s="2">
        <f>IF(抽出データ!AC453-2&lt;0,0,抽出データ!AC453-2)</f>
        <v>0</v>
      </c>
      <c r="P453" s="2">
        <f>IF(抽出データ!AD453-2&lt;0,0,抽出データ!AD453-2)</f>
        <v>1</v>
      </c>
      <c r="Q453" s="2">
        <f>IF(抽出データ!AE453-2&lt;0,0,抽出データ!AE453-2)</f>
        <v>1</v>
      </c>
      <c r="R453" s="2">
        <f>IF(抽出データ!AF453-2&lt;0,0,抽出データ!AF453-2)</f>
        <v>0</v>
      </c>
      <c r="S453" s="2">
        <f>IF(抽出データ!AG453-2&lt;0,0,抽出データ!AG453-2)</f>
        <v>1</v>
      </c>
      <c r="T453" s="2">
        <f>IF(抽出データ!AH453-2&lt;0,0,抽出データ!AH453-2)</f>
        <v>0</v>
      </c>
      <c r="U453" s="2">
        <f>IF(抽出データ!AI453-2&lt;0,0,抽出データ!AI453-2)</f>
        <v>0</v>
      </c>
      <c r="V453" s="2">
        <f>IF(抽出データ!AJ453-2&lt;0,0,抽出データ!AJ453-2)</f>
        <v>1</v>
      </c>
      <c r="W453" s="2">
        <f>IF(抽出データ!AK453-2&lt;0,0,抽出データ!AK453-2)</f>
        <v>1</v>
      </c>
      <c r="X453" s="2">
        <f>IF(抽出データ!AL453-2&lt;0,0,抽出データ!AL453-2)</f>
        <v>1</v>
      </c>
      <c r="Y453" s="2">
        <f>IF(抽出データ!AM453-2&lt;0,0,抽出データ!AM453-2)</f>
        <v>0</v>
      </c>
      <c r="Z453" s="2">
        <f>IF(抽出データ!AN453-2&lt;0,0,抽出データ!AN453-2)</f>
        <v>1</v>
      </c>
      <c r="AA453" s="2">
        <f>IF(抽出データ!AO453-2&lt;0,0,抽出データ!AO453-2)</f>
        <v>1</v>
      </c>
      <c r="AB453" s="2">
        <f>IF(抽出データ!AP453-2&lt;0,0,抽出データ!AP453-2)</f>
        <v>1</v>
      </c>
      <c r="AC453" s="2">
        <f>IF(抽出データ!AQ453-2&lt;0,0,抽出データ!AQ453-2)</f>
        <v>0</v>
      </c>
      <c r="AD453" s="2">
        <f>IF(抽出データ!AR453-2&lt;=0,1,2)</f>
        <v>2</v>
      </c>
      <c r="AE453" s="2">
        <f>IF(抽出データ!AS453-2&lt;=0,1,2)</f>
        <v>2</v>
      </c>
      <c r="AF453" s="2">
        <f>IF(抽出データ!AT453-2&lt;=0,1,2)</f>
        <v>2</v>
      </c>
      <c r="AG453" s="2">
        <f>IF(抽出データ!AU453-2&lt;=0,1,2)</f>
        <v>1</v>
      </c>
      <c r="AH453" s="2">
        <f>IF(抽出データ!AV453-2&lt;=0,1,2)</f>
        <v>2</v>
      </c>
      <c r="AI453" s="2">
        <f>IF(抽出データ!AW453-2&lt;=0,1,2)</f>
        <v>2</v>
      </c>
      <c r="AJ453" s="2">
        <f>IF(抽出データ!AX453-2&lt;=0,1,2)</f>
        <v>1</v>
      </c>
      <c r="AK453" s="2">
        <f>IF(抽出データ!AY453-2&lt;=0,1,2)</f>
        <v>2</v>
      </c>
      <c r="AL453" s="2">
        <f>IF(抽出データ!AZ453-2&lt;0,0,抽出データ!AZ453-2)</f>
        <v>0</v>
      </c>
      <c r="AM453" s="2">
        <f>IF(抽出データ!BB453-2&lt;0,0,抽出データ!BB453-2)</f>
        <v>1</v>
      </c>
      <c r="AN453" s="2">
        <f>IF(抽出データ!BD453-2&lt;0,0,抽出データ!BD453-2)</f>
        <v>0</v>
      </c>
      <c r="AO453" s="2">
        <f>MIN(2,IF(抽出データ!BE453-2&lt;0,0,抽出データ!BE453-2))</f>
        <v>1</v>
      </c>
      <c r="AP453" s="2">
        <f>IF(抽出データ!BF453-2&lt;0,0,抽出データ!BF453-2)</f>
        <v>1</v>
      </c>
      <c r="AQ453" s="2">
        <f>IF(抽出データ!BG453-2&lt;0,0,抽出データ!BG453-2)</f>
        <v>0</v>
      </c>
      <c r="AR453" s="2">
        <f>IF(抽出データ!BH453-2&lt;0,0,抽出データ!BH453-2)</f>
        <v>1</v>
      </c>
      <c r="AS453" s="2">
        <f t="shared" si="127"/>
        <v>0</v>
      </c>
      <c r="AT453" s="2">
        <f>IF(抽出データ!DB453-2&lt;=0,1,2)</f>
        <v>1</v>
      </c>
      <c r="AU453" s="2">
        <f>IF(抽出データ!DD453-2&lt;0,0,抽出データ!DD453-2)</f>
        <v>0</v>
      </c>
      <c r="AV453" s="2">
        <f>IF(抽出データ!DE453-2&lt;0,0,抽出データ!DE453-2)</f>
        <v>1</v>
      </c>
      <c r="AW453" s="2">
        <f>IF(抽出データ!DF453-2&lt;0,0,IF(抽出データ!DF453&gt;3,2,1))</f>
        <v>1</v>
      </c>
      <c r="AX453" s="2">
        <f>IF(抽出データ!DG453-2&lt;=0,1,2)</f>
        <v>1</v>
      </c>
      <c r="AY453" s="8">
        <v>3</v>
      </c>
      <c r="AZ453" s="2">
        <v>3</v>
      </c>
      <c r="BA453" s="2">
        <v>3</v>
      </c>
      <c r="BI453" s="4" t="s">
        <v>445</v>
      </c>
      <c r="BJ453" s="2">
        <v>2</v>
      </c>
      <c r="BL453" s="2">
        <v>3</v>
      </c>
      <c r="BO453" s="2">
        <v>3</v>
      </c>
      <c r="BP453" s="2">
        <v>3</v>
      </c>
      <c r="BQ453" s="2">
        <v>3</v>
      </c>
      <c r="BR453" s="2">
        <v>3</v>
      </c>
      <c r="BS453" s="2">
        <v>3</v>
      </c>
      <c r="BT453" s="2">
        <v>4</v>
      </c>
      <c r="BV453" s="2">
        <f t="shared" si="128"/>
        <v>35</v>
      </c>
      <c r="BW453" s="2">
        <f t="shared" si="129"/>
        <v>13</v>
      </c>
      <c r="BX453" s="2">
        <f t="shared" si="130"/>
        <v>10</v>
      </c>
      <c r="BY453" s="2">
        <f t="shared" si="131"/>
        <v>11</v>
      </c>
      <c r="BZ453" s="2">
        <f t="shared" si="132"/>
        <v>21</v>
      </c>
      <c r="CA453" s="2">
        <f t="shared" si="133"/>
        <v>7</v>
      </c>
      <c r="CB453" s="2">
        <f t="shared" si="134"/>
        <v>6</v>
      </c>
      <c r="CC453" s="2">
        <f t="shared" si="135"/>
        <v>5</v>
      </c>
      <c r="CD453" s="2">
        <f t="shared" si="136"/>
        <v>18</v>
      </c>
      <c r="CE453" s="2">
        <f t="shared" si="137"/>
        <v>12</v>
      </c>
      <c r="CF453" s="2">
        <f t="shared" si="138"/>
        <v>8</v>
      </c>
      <c r="CG453" s="2">
        <f t="shared" si="139"/>
        <v>10</v>
      </c>
      <c r="CH453" s="2">
        <f t="shared" ref="CH453:CH516" si="143">SUMPRODUCT(F453:AX453,$F$581:$AX$581)</f>
        <v>4</v>
      </c>
      <c r="CI453" s="2">
        <f t="shared" si="140"/>
        <v>5</v>
      </c>
      <c r="CJ453" s="2">
        <f t="shared" si="141"/>
        <v>10</v>
      </c>
      <c r="CK453" s="2">
        <f>55+IF(抽出データ!BJ453=1,60,0)+IF(抽出データ!BK453=1,25,0)+IF(抽出データ!BM453=1,5,0)+IF(抽出データ!BL453=1,5,0)+IF(抽出データ!BN453=1,5,0)</f>
        <v>80</v>
      </c>
      <c r="CL453" s="2">
        <f>(80+IF(抽出データ!BR453=1,12,0)+IF(SUM(抽出データ!BS453:BV453,抽出データ!CB453)&gt;1,22,IF(SUM(抽出データ!BS453:BV453,抽出データ!CB453)=1,11,0)))</f>
        <v>91</v>
      </c>
      <c r="CM453" s="2">
        <f>80+IF(抽出データ!CH453=1,40,0)+IF(抽出データ!CI453=1,20,0)+IF(抽出データ!CJ453=1,20,0)</f>
        <v>100</v>
      </c>
      <c r="CN453" s="2">
        <f>80+IF(抽出データ!CN453=1,10,0)+IF(抽出データ!CO453=1,5,0)+IF(抽出データ!CP453=1,10,0)+12</f>
        <v>92</v>
      </c>
      <c r="CO453" s="2">
        <f>IF(SUM(抽出データ!CT453:CW453)&gt;0,120,100)</f>
        <v>120</v>
      </c>
      <c r="CQ453" s="2">
        <f t="shared" si="142"/>
        <v>89.5</v>
      </c>
    </row>
    <row r="454" spans="1:95">
      <c r="A454" s="2">
        <v>2013</v>
      </c>
      <c r="B454" s="2">
        <v>5000</v>
      </c>
      <c r="C454" s="2">
        <v>5</v>
      </c>
      <c r="D454" s="2">
        <f t="shared" si="126"/>
        <v>1000</v>
      </c>
      <c r="E454" s="4" t="s">
        <v>279</v>
      </c>
      <c r="F454" s="2">
        <f>IF(抽出データ!S454-2&lt;0,0,抽出データ!S454-2)</f>
        <v>2</v>
      </c>
      <c r="G454" s="2">
        <f>IF(抽出データ!T454-2&lt;0,0,抽出データ!T454-2)</f>
        <v>1</v>
      </c>
      <c r="H454" s="2">
        <f>IF(抽出データ!U454-2&lt;0,0,抽出データ!U454-2)</f>
        <v>1</v>
      </c>
      <c r="I454" s="2">
        <f>IF(抽出データ!V454-2&lt;0,0,抽出データ!V454-2)</f>
        <v>0</v>
      </c>
      <c r="J454" s="2">
        <f>MIN(2,IF(抽出データ!W454-2&lt;0,0,抽出データ!W454-2))</f>
        <v>2</v>
      </c>
      <c r="K454" s="2">
        <f>IF(抽出データ!X454-2&lt;0,0,抽出データ!X454-2)</f>
        <v>0</v>
      </c>
      <c r="L454" s="2">
        <f>IF(抽出データ!Y454-2&lt;0,0,抽出データ!Y454-2)</f>
        <v>2</v>
      </c>
      <c r="M454" s="2">
        <f>IF(抽出データ!Z454-2&lt;0,0,抽出データ!Z454-2)</f>
        <v>2</v>
      </c>
      <c r="N454" s="2">
        <f>IF(抽出データ!AB454-2&lt;0,0,抽出データ!AB454-2)</f>
        <v>1</v>
      </c>
      <c r="O454" s="2">
        <f>IF(抽出データ!AC454-2&lt;0,0,抽出データ!AC454-2)</f>
        <v>1</v>
      </c>
      <c r="P454" s="2">
        <f>IF(抽出データ!AD454-2&lt;0,0,抽出データ!AD454-2)</f>
        <v>1</v>
      </c>
      <c r="Q454" s="2">
        <f>IF(抽出データ!AE454-2&lt;0,0,抽出データ!AE454-2)</f>
        <v>1</v>
      </c>
      <c r="R454" s="2">
        <f>IF(抽出データ!AF454-2&lt;0,0,抽出データ!AF454-2)</f>
        <v>1</v>
      </c>
      <c r="S454" s="2">
        <f>IF(抽出データ!AG454-2&lt;0,0,抽出データ!AG454-2)</f>
        <v>1</v>
      </c>
      <c r="T454" s="2">
        <f>IF(抽出データ!AH454-2&lt;0,0,抽出データ!AH454-2)</f>
        <v>2</v>
      </c>
      <c r="U454" s="2">
        <f>IF(抽出データ!AI454-2&lt;0,0,抽出データ!AI454-2)</f>
        <v>1</v>
      </c>
      <c r="V454" s="2">
        <f>IF(抽出データ!AJ454-2&lt;0,0,抽出データ!AJ454-2)</f>
        <v>1</v>
      </c>
      <c r="W454" s="2">
        <f>IF(抽出データ!AK454-2&lt;0,0,抽出データ!AK454-2)</f>
        <v>0</v>
      </c>
      <c r="X454" s="2">
        <f>IF(抽出データ!AL454-2&lt;0,0,抽出データ!AL454-2)</f>
        <v>2</v>
      </c>
      <c r="Y454" s="2">
        <f>IF(抽出データ!AM454-2&lt;0,0,抽出データ!AM454-2)</f>
        <v>2</v>
      </c>
      <c r="Z454" s="2">
        <f>IF(抽出データ!AN454-2&lt;0,0,抽出データ!AN454-2)</f>
        <v>1</v>
      </c>
      <c r="AA454" s="2">
        <f>IF(抽出データ!AO454-2&lt;0,0,抽出データ!AO454-2)</f>
        <v>2</v>
      </c>
      <c r="AB454" s="2">
        <f>IF(抽出データ!AP454-2&lt;0,0,抽出データ!AP454-2)</f>
        <v>1</v>
      </c>
      <c r="AC454" s="2">
        <f>IF(抽出データ!AQ454-2&lt;0,0,抽出データ!AQ454-2)</f>
        <v>1</v>
      </c>
      <c r="AD454" s="2">
        <f>IF(抽出データ!AR454-2&lt;=0,1,2)</f>
        <v>2</v>
      </c>
      <c r="AE454" s="2">
        <f>IF(抽出データ!AS454-2&lt;=0,1,2)</f>
        <v>2</v>
      </c>
      <c r="AF454" s="2">
        <f>IF(抽出データ!AT454-2&lt;=0,1,2)</f>
        <v>1</v>
      </c>
      <c r="AG454" s="2">
        <f>IF(抽出データ!AU454-2&lt;=0,1,2)</f>
        <v>2</v>
      </c>
      <c r="AH454" s="2">
        <f>IF(抽出データ!AV454-2&lt;=0,1,2)</f>
        <v>2</v>
      </c>
      <c r="AI454" s="2">
        <f>IF(抽出データ!AW454-2&lt;=0,1,2)</f>
        <v>2</v>
      </c>
      <c r="AJ454" s="2">
        <f>IF(抽出データ!AX454-2&lt;=0,1,2)</f>
        <v>1</v>
      </c>
      <c r="AK454" s="2">
        <f>IF(抽出データ!AY454-2&lt;=0,1,2)</f>
        <v>1</v>
      </c>
      <c r="AL454" s="2">
        <f>IF(抽出データ!AZ454-2&lt;0,0,抽出データ!AZ454-2)</f>
        <v>1</v>
      </c>
      <c r="AM454" s="2">
        <f>IF(抽出データ!BB454-2&lt;0,0,抽出データ!BB454-2)</f>
        <v>1</v>
      </c>
      <c r="AN454" s="2">
        <f>IF(抽出データ!BD454-2&lt;0,0,抽出データ!BD454-2)</f>
        <v>1</v>
      </c>
      <c r="AO454" s="2">
        <f>MIN(2,IF(抽出データ!BE454-2&lt;0,0,抽出データ!BE454-2))</f>
        <v>2</v>
      </c>
      <c r="AP454" s="2">
        <f>IF(抽出データ!BF454-2&lt;0,0,抽出データ!BF454-2)</f>
        <v>1</v>
      </c>
      <c r="AQ454" s="2">
        <f>IF(抽出データ!BG454-2&lt;0,0,抽出データ!BG454-2)</f>
        <v>1</v>
      </c>
      <c r="AR454" s="2">
        <f>IF(抽出データ!BH454-2&lt;0,0,抽出データ!BH454-2)</f>
        <v>1</v>
      </c>
      <c r="AS454" s="2">
        <f t="shared" si="127"/>
        <v>0</v>
      </c>
      <c r="AT454" s="2">
        <f>IF(抽出データ!DB454-2&lt;=0,1,2)</f>
        <v>1</v>
      </c>
      <c r="AU454" s="2">
        <f>IF(抽出データ!DD454-2&lt;0,0,抽出データ!DD454-2)</f>
        <v>1</v>
      </c>
      <c r="AV454" s="2">
        <f>IF(抽出データ!DE454-2&lt;0,0,抽出データ!DE454-2)</f>
        <v>1</v>
      </c>
      <c r="AW454" s="2">
        <f>IF(抽出データ!DF454-2&lt;0,0,IF(抽出データ!DF454&gt;3,2,1))</f>
        <v>1</v>
      </c>
      <c r="AX454" s="2">
        <f>IF(抽出データ!DG454-2&lt;=0,1,2)</f>
        <v>2</v>
      </c>
      <c r="AY454" s="8">
        <v>4</v>
      </c>
      <c r="AZ454" s="2">
        <v>3</v>
      </c>
      <c r="BA454" s="2">
        <v>2</v>
      </c>
      <c r="BB454" s="2">
        <v>1</v>
      </c>
      <c r="BC454" s="2">
        <v>1</v>
      </c>
      <c r="BD454" s="2">
        <v>0</v>
      </c>
      <c r="BE454" s="2">
        <v>0</v>
      </c>
      <c r="BF454" s="2">
        <v>1</v>
      </c>
      <c r="BG454" s="2">
        <v>1</v>
      </c>
      <c r="BH454" s="2">
        <v>0</v>
      </c>
      <c r="BI454" s="4" t="s">
        <v>445</v>
      </c>
      <c r="BJ454" s="2">
        <v>1</v>
      </c>
      <c r="BK454" s="2">
        <v>92</v>
      </c>
      <c r="BL454" s="2">
        <v>1</v>
      </c>
      <c r="BM454" s="2">
        <v>10000</v>
      </c>
      <c r="BO454" s="2">
        <v>4</v>
      </c>
      <c r="BP454" s="2">
        <v>5</v>
      </c>
      <c r="BQ454" s="2">
        <v>5</v>
      </c>
      <c r="BR454" s="2">
        <v>4</v>
      </c>
      <c r="BS454" s="2">
        <v>3</v>
      </c>
      <c r="BT454" s="2">
        <v>3</v>
      </c>
      <c r="BV454" s="2">
        <f t="shared" si="128"/>
        <v>58.5</v>
      </c>
      <c r="BW454" s="2">
        <f t="shared" si="129"/>
        <v>27</v>
      </c>
      <c r="BX454" s="2">
        <f t="shared" si="130"/>
        <v>11</v>
      </c>
      <c r="BY454" s="2">
        <f t="shared" si="131"/>
        <v>16</v>
      </c>
      <c r="BZ454" s="2">
        <f t="shared" si="132"/>
        <v>31</v>
      </c>
      <c r="CA454" s="2">
        <f t="shared" si="133"/>
        <v>15</v>
      </c>
      <c r="CB454" s="2">
        <f t="shared" si="134"/>
        <v>9</v>
      </c>
      <c r="CC454" s="2">
        <f t="shared" si="135"/>
        <v>15</v>
      </c>
      <c r="CD454" s="2">
        <f t="shared" si="136"/>
        <v>22</v>
      </c>
      <c r="CE454" s="2">
        <f t="shared" si="137"/>
        <v>16</v>
      </c>
      <c r="CF454" s="2">
        <f t="shared" si="138"/>
        <v>12</v>
      </c>
      <c r="CG454" s="2">
        <f t="shared" si="139"/>
        <v>17</v>
      </c>
      <c r="CH454" s="2">
        <f t="shared" si="143"/>
        <v>5</v>
      </c>
      <c r="CI454" s="2">
        <f t="shared" si="140"/>
        <v>10</v>
      </c>
      <c r="CJ454" s="2">
        <f t="shared" si="141"/>
        <v>23.5</v>
      </c>
      <c r="CK454" s="2">
        <f>55+IF(抽出データ!BJ454=1,60,0)+IF(抽出データ!BK454=1,25,0)+IF(抽出データ!BM454=1,5,0)+IF(抽出データ!BL454=1,5,0)+IF(抽出データ!BN454=1,5,0)</f>
        <v>90</v>
      </c>
      <c r="CL454" s="2">
        <f>(80+IF(抽出データ!BR454=1,12,0)+IF(SUM(抽出データ!BS454:BV454,抽出データ!CB454)&gt;1,22,IF(SUM(抽出データ!BS454:BV454,抽出データ!CB454)=1,11,0)))</f>
        <v>91</v>
      </c>
      <c r="CM454" s="2">
        <f>80+IF(抽出データ!CH454=1,40,0)+IF(抽出データ!CI454=1,20,0)+IF(抽出データ!CJ454=1,20,0)</f>
        <v>100</v>
      </c>
      <c r="CN454" s="2">
        <f>80+IF(抽出データ!CN454=1,10,0)+IF(抽出データ!CO454=1,5,0)+IF(抽出データ!CP454=1,10,0)+12</f>
        <v>97</v>
      </c>
      <c r="CO454" s="2">
        <f>IF(SUM(抽出データ!CT454:CW454)&gt;0,120,100)</f>
        <v>120</v>
      </c>
      <c r="CQ454" s="2">
        <f t="shared" si="142"/>
        <v>94</v>
      </c>
    </row>
    <row r="455" spans="1:95">
      <c r="A455" s="2">
        <v>1988</v>
      </c>
      <c r="B455" s="2">
        <v>500</v>
      </c>
      <c r="C455" s="2">
        <v>3</v>
      </c>
      <c r="D455" s="2">
        <f t="shared" si="126"/>
        <v>166.66666666666666</v>
      </c>
      <c r="E455" s="4" t="s">
        <v>120</v>
      </c>
      <c r="F455" s="2">
        <f>IF(抽出データ!S455-2&lt;0,0,抽出データ!S455-2)</f>
        <v>0</v>
      </c>
      <c r="G455" s="2">
        <f>IF(抽出データ!T455-2&lt;0,0,抽出データ!T455-2)</f>
        <v>0</v>
      </c>
      <c r="H455" s="2">
        <f>IF(抽出データ!U455-2&lt;0,0,抽出データ!U455-2)</f>
        <v>0</v>
      </c>
      <c r="I455" s="2">
        <f>IF(抽出データ!V455-2&lt;0,0,抽出データ!V455-2)</f>
        <v>0</v>
      </c>
      <c r="J455" s="2">
        <f>MIN(2,IF(抽出データ!W455-2&lt;0,0,抽出データ!W455-2))</f>
        <v>0</v>
      </c>
      <c r="K455" s="2">
        <f>IF(抽出データ!X455-2&lt;0,0,抽出データ!X455-2)</f>
        <v>0</v>
      </c>
      <c r="L455" s="2">
        <f>IF(抽出データ!Y455-2&lt;0,0,抽出データ!Y455-2)</f>
        <v>0</v>
      </c>
      <c r="M455" s="2">
        <f>IF(抽出データ!Z455-2&lt;0,0,抽出データ!Z455-2)</f>
        <v>0</v>
      </c>
      <c r="N455" s="2">
        <f>IF(抽出データ!AB455-2&lt;0,0,抽出データ!AB455-2)</f>
        <v>0</v>
      </c>
      <c r="O455" s="2">
        <f>IF(抽出データ!AC455-2&lt;0,0,抽出データ!AC455-2)</f>
        <v>0</v>
      </c>
      <c r="P455" s="2">
        <f>IF(抽出データ!AD455-2&lt;0,0,抽出データ!AD455-2)</f>
        <v>2</v>
      </c>
      <c r="Q455" s="2">
        <f>IF(抽出データ!AE455-2&lt;0,0,抽出データ!AE455-2)</f>
        <v>2</v>
      </c>
      <c r="R455" s="2">
        <f>IF(抽出データ!AF455-2&lt;0,0,抽出データ!AF455-2)</f>
        <v>0</v>
      </c>
      <c r="S455" s="2">
        <f>IF(抽出データ!AG455-2&lt;0,0,抽出データ!AG455-2)</f>
        <v>1</v>
      </c>
      <c r="T455" s="2">
        <f>IF(抽出データ!AH455-2&lt;0,0,抽出データ!AH455-2)</f>
        <v>2</v>
      </c>
      <c r="U455" s="2">
        <f>IF(抽出データ!AI455-2&lt;0,0,抽出データ!AI455-2)</f>
        <v>1</v>
      </c>
      <c r="V455" s="2">
        <f>IF(抽出データ!AJ455-2&lt;0,0,抽出データ!AJ455-2)</f>
        <v>2</v>
      </c>
      <c r="W455" s="2">
        <f>IF(抽出データ!AK455-2&lt;0,0,抽出データ!AK455-2)</f>
        <v>0</v>
      </c>
      <c r="X455" s="2">
        <f>IF(抽出データ!AL455-2&lt;0,0,抽出データ!AL455-2)</f>
        <v>1</v>
      </c>
      <c r="Y455" s="2">
        <f>IF(抽出データ!AM455-2&lt;0,0,抽出データ!AM455-2)</f>
        <v>0</v>
      </c>
      <c r="Z455" s="2">
        <f>IF(抽出データ!AN455-2&lt;0,0,抽出データ!AN455-2)</f>
        <v>0</v>
      </c>
      <c r="AA455" s="2">
        <f>IF(抽出データ!AO455-2&lt;0,0,抽出データ!AO455-2)</f>
        <v>2</v>
      </c>
      <c r="AB455" s="2">
        <f>IF(抽出データ!AP455-2&lt;0,0,抽出データ!AP455-2)</f>
        <v>1</v>
      </c>
      <c r="AC455" s="2">
        <f>IF(抽出データ!AQ455-2&lt;0,0,抽出データ!AQ455-2)</f>
        <v>1</v>
      </c>
      <c r="AD455" s="2">
        <f>IF(抽出データ!AR455-2&lt;=0,1,2)</f>
        <v>2</v>
      </c>
      <c r="AE455" s="2">
        <f>IF(抽出データ!AS455-2&lt;=0,1,2)</f>
        <v>2</v>
      </c>
      <c r="AF455" s="2">
        <f>IF(抽出データ!AT455-2&lt;=0,1,2)</f>
        <v>2</v>
      </c>
      <c r="AG455" s="2">
        <f>IF(抽出データ!AU455-2&lt;=0,1,2)</f>
        <v>2</v>
      </c>
      <c r="AH455" s="2">
        <f>IF(抽出データ!AV455-2&lt;=0,1,2)</f>
        <v>2</v>
      </c>
      <c r="AI455" s="2">
        <f>IF(抽出データ!AW455-2&lt;=0,1,2)</f>
        <v>1</v>
      </c>
      <c r="AJ455" s="2">
        <f>IF(抽出データ!AX455-2&lt;=0,1,2)</f>
        <v>1</v>
      </c>
      <c r="AK455" s="2">
        <f>IF(抽出データ!AY455-2&lt;=0,1,2)</f>
        <v>2</v>
      </c>
      <c r="AL455" s="2">
        <f>IF(抽出データ!AZ455-2&lt;0,0,抽出データ!AZ455-2)</f>
        <v>0</v>
      </c>
      <c r="AM455" s="2">
        <f>IF(抽出データ!BB455-2&lt;0,0,抽出データ!BB455-2)</f>
        <v>1</v>
      </c>
      <c r="AN455" s="2">
        <f>IF(抽出データ!BD455-2&lt;0,0,抽出データ!BD455-2)</f>
        <v>1</v>
      </c>
      <c r="AO455" s="2">
        <f>MIN(2,IF(抽出データ!BE455-2&lt;0,0,抽出データ!BE455-2))</f>
        <v>0</v>
      </c>
      <c r="AP455" s="2">
        <f>IF(抽出データ!BF455-2&lt;0,0,抽出データ!BF455-2)</f>
        <v>2</v>
      </c>
      <c r="AQ455" s="2">
        <f>IF(抽出データ!BG455-2&lt;0,0,抽出データ!BG455-2)</f>
        <v>2</v>
      </c>
      <c r="AR455" s="2">
        <f>IF(抽出データ!BH455-2&lt;0,0,抽出データ!BH455-2)</f>
        <v>0</v>
      </c>
      <c r="AS455" s="2">
        <f t="shared" si="127"/>
        <v>0</v>
      </c>
      <c r="AT455" s="2">
        <f>IF(抽出データ!DB455-2&lt;=0,1,2)</f>
        <v>1</v>
      </c>
      <c r="AU455" s="2">
        <f>IF(抽出データ!DD455-2&lt;0,0,抽出データ!DD455-2)</f>
        <v>0</v>
      </c>
      <c r="AV455" s="2">
        <f>IF(抽出データ!DE455-2&lt;0,0,抽出データ!DE455-2)</f>
        <v>0</v>
      </c>
      <c r="AW455" s="2">
        <f>IF(抽出データ!DF455-2&lt;0,0,IF(抽出データ!DF455&gt;3,2,1))</f>
        <v>1</v>
      </c>
      <c r="AX455" s="2">
        <f>IF(抽出データ!DG455-2&lt;=0,1,2)</f>
        <v>2</v>
      </c>
      <c r="AY455" s="8">
        <v>4</v>
      </c>
      <c r="AZ455" s="2">
        <v>3</v>
      </c>
      <c r="BA455" s="2">
        <v>3</v>
      </c>
      <c r="BI455" s="4" t="s">
        <v>445</v>
      </c>
      <c r="BJ455" s="2">
        <v>1</v>
      </c>
      <c r="BK455" s="2">
        <v>100</v>
      </c>
      <c r="BL455" s="2">
        <v>3</v>
      </c>
      <c r="BO455" s="2">
        <v>1</v>
      </c>
      <c r="BP455" s="2">
        <v>7</v>
      </c>
      <c r="BQ455" s="2">
        <v>7</v>
      </c>
      <c r="BR455" s="2">
        <v>6</v>
      </c>
      <c r="BS455" s="2">
        <v>6</v>
      </c>
      <c r="BT455" s="2">
        <v>2</v>
      </c>
      <c r="BV455" s="2">
        <f t="shared" si="128"/>
        <v>39</v>
      </c>
      <c r="BW455" s="2">
        <f t="shared" si="129"/>
        <v>13</v>
      </c>
      <c r="BX455" s="2">
        <f t="shared" si="130"/>
        <v>11</v>
      </c>
      <c r="BY455" s="2">
        <f t="shared" si="131"/>
        <v>13</v>
      </c>
      <c r="BZ455" s="2">
        <f t="shared" si="132"/>
        <v>23</v>
      </c>
      <c r="CA455" s="2">
        <f t="shared" si="133"/>
        <v>9</v>
      </c>
      <c r="CB455" s="2">
        <f t="shared" si="134"/>
        <v>7</v>
      </c>
      <c r="CC455" s="2">
        <f t="shared" si="135"/>
        <v>8</v>
      </c>
      <c r="CD455" s="2">
        <f t="shared" si="136"/>
        <v>15</v>
      </c>
      <c r="CE455" s="2">
        <f t="shared" si="137"/>
        <v>14</v>
      </c>
      <c r="CF455" s="2">
        <f t="shared" si="138"/>
        <v>9</v>
      </c>
      <c r="CG455" s="2">
        <f t="shared" si="139"/>
        <v>13</v>
      </c>
      <c r="CH455" s="2">
        <f t="shared" si="143"/>
        <v>4</v>
      </c>
      <c r="CI455" s="2">
        <f t="shared" si="140"/>
        <v>8</v>
      </c>
      <c r="CJ455" s="2">
        <f t="shared" si="141"/>
        <v>8</v>
      </c>
      <c r="CK455" s="2">
        <f>55+IF(抽出データ!BJ455=1,60,0)+IF(抽出データ!BK455=1,25,0)+IF(抽出データ!BM455=1,5,0)+IF(抽出データ!BL455=1,5,0)+IF(抽出データ!BN455=1,5,0)</f>
        <v>60</v>
      </c>
      <c r="CL455" s="2">
        <f>(80+IF(抽出データ!BR455=1,12,0)+IF(SUM(抽出データ!BS455:BV455,抽出データ!CB455)&gt;1,22,IF(SUM(抽出データ!BS455:BV455,抽出データ!CB455)=1,11,0)))</f>
        <v>103</v>
      </c>
      <c r="CM455" s="2">
        <f>80+IF(抽出データ!CH455=1,40,0)+IF(抽出データ!CI455=1,20,0)+IF(抽出データ!CJ455=1,20,0)</f>
        <v>80</v>
      </c>
      <c r="CN455" s="2">
        <f>80+IF(抽出データ!CN455=1,10,0)+IF(抽出データ!CO455=1,5,0)+IF(抽出データ!CP455=1,10,0)+12</f>
        <v>102</v>
      </c>
      <c r="CO455" s="2">
        <f>IF(SUM(抽出データ!CT455:CW455)&gt;0,120,100)</f>
        <v>100</v>
      </c>
      <c r="CQ455" s="2">
        <f t="shared" si="142"/>
        <v>82.100000000000009</v>
      </c>
    </row>
    <row r="456" spans="1:95">
      <c r="A456" s="2">
        <v>2014</v>
      </c>
      <c r="B456" s="2">
        <v>570</v>
      </c>
      <c r="C456" s="2">
        <v>4</v>
      </c>
      <c r="D456" s="2">
        <f t="shared" si="126"/>
        <v>142.5</v>
      </c>
      <c r="E456" s="4" t="s">
        <v>354</v>
      </c>
      <c r="F456" s="2">
        <f>IF(抽出データ!S456-2&lt;0,0,抽出データ!S456-2)</f>
        <v>0</v>
      </c>
      <c r="G456" s="2">
        <f>IF(抽出データ!T456-2&lt;0,0,抽出データ!T456-2)</f>
        <v>0</v>
      </c>
      <c r="H456" s="2">
        <f>IF(抽出データ!U456-2&lt;0,0,抽出データ!U456-2)</f>
        <v>0</v>
      </c>
      <c r="I456" s="2">
        <f>IF(抽出データ!V456-2&lt;0,0,抽出データ!V456-2)</f>
        <v>0</v>
      </c>
      <c r="J456" s="2">
        <f>MIN(2,IF(抽出データ!W456-2&lt;0,0,抽出データ!W456-2))</f>
        <v>0</v>
      </c>
      <c r="K456" s="2">
        <f>IF(抽出データ!X456-2&lt;0,0,抽出データ!X456-2)</f>
        <v>0</v>
      </c>
      <c r="L456" s="2">
        <f>IF(抽出データ!Y456-2&lt;0,0,抽出データ!Y456-2)</f>
        <v>0</v>
      </c>
      <c r="M456" s="2">
        <f>IF(抽出データ!Z456-2&lt;0,0,抽出データ!Z456-2)</f>
        <v>0</v>
      </c>
      <c r="N456" s="2">
        <f>IF(抽出データ!AB456-2&lt;0,0,抽出データ!AB456-2)</f>
        <v>2</v>
      </c>
      <c r="O456" s="2">
        <f>IF(抽出データ!AC456-2&lt;0,0,抽出データ!AC456-2)</f>
        <v>2</v>
      </c>
      <c r="P456" s="2">
        <f>IF(抽出データ!AD456-2&lt;0,0,抽出データ!AD456-2)</f>
        <v>2</v>
      </c>
      <c r="Q456" s="2">
        <f>IF(抽出データ!AE456-2&lt;0,0,抽出データ!AE456-2)</f>
        <v>2</v>
      </c>
      <c r="R456" s="2">
        <f>IF(抽出データ!AF456-2&lt;0,0,抽出データ!AF456-2)</f>
        <v>0</v>
      </c>
      <c r="S456" s="2">
        <f>IF(抽出データ!AG456-2&lt;0,0,抽出データ!AG456-2)</f>
        <v>0</v>
      </c>
      <c r="T456" s="2">
        <f>IF(抽出データ!AH456-2&lt;0,0,抽出データ!AH456-2)</f>
        <v>0</v>
      </c>
      <c r="U456" s="2">
        <f>IF(抽出データ!AI456-2&lt;0,0,抽出データ!AI456-2)</f>
        <v>0</v>
      </c>
      <c r="V456" s="2">
        <f>IF(抽出データ!AJ456-2&lt;0,0,抽出データ!AJ456-2)</f>
        <v>0</v>
      </c>
      <c r="W456" s="2">
        <f>IF(抽出データ!AK456-2&lt;0,0,抽出データ!AK456-2)</f>
        <v>2</v>
      </c>
      <c r="X456" s="2">
        <f>IF(抽出データ!AL456-2&lt;0,0,抽出データ!AL456-2)</f>
        <v>2</v>
      </c>
      <c r="Y456" s="2">
        <f>IF(抽出データ!AM456-2&lt;0,0,抽出データ!AM456-2)</f>
        <v>0</v>
      </c>
      <c r="Z456" s="2">
        <f>IF(抽出データ!AN456-2&lt;0,0,抽出データ!AN456-2)</f>
        <v>0</v>
      </c>
      <c r="AA456" s="2">
        <f>IF(抽出データ!AO456-2&lt;0,0,抽出データ!AO456-2)</f>
        <v>0</v>
      </c>
      <c r="AB456" s="2">
        <f>IF(抽出データ!AP456-2&lt;0,0,抽出データ!AP456-2)</f>
        <v>2</v>
      </c>
      <c r="AC456" s="2">
        <f>IF(抽出データ!AQ456-2&lt;0,0,抽出データ!AQ456-2)</f>
        <v>2</v>
      </c>
      <c r="AD456" s="2">
        <f>IF(抽出データ!AR456-2&lt;=0,1,2)</f>
        <v>2</v>
      </c>
      <c r="AE456" s="2">
        <f>IF(抽出データ!AS456-2&lt;=0,1,2)</f>
        <v>2</v>
      </c>
      <c r="AF456" s="2">
        <f>IF(抽出データ!AT456-2&lt;=0,1,2)</f>
        <v>1</v>
      </c>
      <c r="AG456" s="2">
        <f>IF(抽出データ!AU456-2&lt;=0,1,2)</f>
        <v>1</v>
      </c>
      <c r="AH456" s="2">
        <f>IF(抽出データ!AV456-2&lt;=0,1,2)</f>
        <v>1</v>
      </c>
      <c r="AI456" s="2">
        <f>IF(抽出データ!AW456-2&lt;=0,1,2)</f>
        <v>2</v>
      </c>
      <c r="AJ456" s="2">
        <f>IF(抽出データ!AX456-2&lt;=0,1,2)</f>
        <v>1</v>
      </c>
      <c r="AK456" s="2">
        <f>IF(抽出データ!AY456-2&lt;=0,1,2)</f>
        <v>1</v>
      </c>
      <c r="AL456" s="2">
        <f>IF(抽出データ!AZ456-2&lt;0,0,抽出データ!AZ456-2)</f>
        <v>2</v>
      </c>
      <c r="AM456" s="2">
        <f>IF(抽出データ!BB456-2&lt;0,0,抽出データ!BB456-2)</f>
        <v>2</v>
      </c>
      <c r="AN456" s="2">
        <f>IF(抽出データ!BD456-2&lt;0,0,抽出データ!BD456-2)</f>
        <v>2</v>
      </c>
      <c r="AO456" s="2">
        <f>MIN(2,IF(抽出データ!BE456-2&lt;0,0,抽出データ!BE456-2))</f>
        <v>0</v>
      </c>
      <c r="AP456" s="2">
        <f>IF(抽出データ!BF456-2&lt;0,0,抽出データ!BF456-2)</f>
        <v>0</v>
      </c>
      <c r="AQ456" s="2">
        <f>IF(抽出データ!BG456-2&lt;0,0,抽出データ!BG456-2)</f>
        <v>2</v>
      </c>
      <c r="AR456" s="2">
        <f>IF(抽出データ!BH456-2&lt;0,0,抽出データ!BH456-2)</f>
        <v>0</v>
      </c>
      <c r="AS456" s="2">
        <f t="shared" si="127"/>
        <v>0</v>
      </c>
      <c r="AT456" s="2">
        <f>IF(抽出データ!DB456-2&lt;=0,1,2)</f>
        <v>1</v>
      </c>
      <c r="AU456" s="2">
        <f>IF(抽出データ!DD456-2&lt;0,0,抽出データ!DD456-2)</f>
        <v>1</v>
      </c>
      <c r="AV456" s="2">
        <f>IF(抽出データ!DE456-2&lt;0,0,抽出データ!DE456-2)</f>
        <v>0</v>
      </c>
      <c r="AW456" s="2">
        <f>IF(抽出データ!DF456-2&lt;0,0,IF(抽出データ!DF456&gt;3,2,1))</f>
        <v>1</v>
      </c>
      <c r="AX456" s="2">
        <f>IF(抽出データ!DG456-2&lt;=0,1,2)</f>
        <v>1</v>
      </c>
      <c r="AY456" s="8">
        <v>5</v>
      </c>
      <c r="AZ456" s="2">
        <v>4</v>
      </c>
      <c r="BA456" s="2">
        <v>3</v>
      </c>
      <c r="BI456" s="4" t="s">
        <v>445</v>
      </c>
      <c r="BJ456" s="2">
        <v>1</v>
      </c>
      <c r="BK456" s="2">
        <v>75</v>
      </c>
      <c r="BL456" s="2">
        <v>1</v>
      </c>
      <c r="BM456" s="2">
        <v>10000</v>
      </c>
      <c r="BO456" s="2">
        <v>4</v>
      </c>
      <c r="BP456" s="2">
        <v>4</v>
      </c>
      <c r="BQ456" s="2">
        <v>1</v>
      </c>
      <c r="BR456" s="2">
        <v>4</v>
      </c>
      <c r="BS456" s="2">
        <v>1</v>
      </c>
      <c r="BT456" s="2">
        <v>1</v>
      </c>
      <c r="BV456" s="2">
        <f t="shared" si="128"/>
        <v>44</v>
      </c>
      <c r="BW456" s="2">
        <f t="shared" si="129"/>
        <v>13</v>
      </c>
      <c r="BX456" s="2">
        <f t="shared" si="130"/>
        <v>11</v>
      </c>
      <c r="BY456" s="2">
        <f t="shared" si="131"/>
        <v>13</v>
      </c>
      <c r="BZ456" s="2">
        <f t="shared" si="132"/>
        <v>23</v>
      </c>
      <c r="CA456" s="2">
        <f t="shared" si="133"/>
        <v>8</v>
      </c>
      <c r="CB456" s="2">
        <f t="shared" si="134"/>
        <v>10</v>
      </c>
      <c r="CC456" s="2">
        <f t="shared" si="135"/>
        <v>10</v>
      </c>
      <c r="CD456" s="2">
        <f t="shared" si="136"/>
        <v>10</v>
      </c>
      <c r="CE456" s="2">
        <f t="shared" si="137"/>
        <v>11</v>
      </c>
      <c r="CF456" s="2">
        <f t="shared" si="138"/>
        <v>10</v>
      </c>
      <c r="CG456" s="2">
        <f t="shared" si="139"/>
        <v>12</v>
      </c>
      <c r="CH456" s="2">
        <f t="shared" si="143"/>
        <v>3</v>
      </c>
      <c r="CI456" s="2">
        <f t="shared" si="140"/>
        <v>10</v>
      </c>
      <c r="CJ456" s="2">
        <f t="shared" si="141"/>
        <v>14</v>
      </c>
      <c r="CK456" s="2">
        <f>55+IF(抽出データ!BJ456=1,60,0)+IF(抽出データ!BK456=1,25,0)+IF(抽出データ!BM456=1,5,0)+IF(抽出データ!BL456=1,5,0)+IF(抽出データ!BN456=1,5,0)</f>
        <v>55</v>
      </c>
      <c r="CL456" s="2">
        <f>(80+IF(抽出データ!BR456=1,12,0)+IF(SUM(抽出データ!BS456:BV456,抽出データ!CB456)&gt;1,22,IF(SUM(抽出データ!BS456:BV456,抽出データ!CB456)=1,11,0)))</f>
        <v>80</v>
      </c>
      <c r="CM456" s="2">
        <f>80+IF(抽出データ!CH456=1,40,0)+IF(抽出データ!CI456=1,20,0)+IF(抽出データ!CJ456=1,20,0)</f>
        <v>80</v>
      </c>
      <c r="CN456" s="2">
        <f>80+IF(抽出データ!CN456=1,10,0)+IF(抽出データ!CO456=1,5,0)+IF(抽出データ!CP456=1,10,0)+12</f>
        <v>92</v>
      </c>
      <c r="CO456" s="2">
        <f>IF(SUM(抽出データ!CT456:CW456)&gt;0,120,100)</f>
        <v>100</v>
      </c>
      <c r="CQ456" s="2">
        <f t="shared" si="142"/>
        <v>72.2</v>
      </c>
    </row>
    <row r="457" spans="1:95">
      <c r="A457" s="2">
        <v>2000</v>
      </c>
      <c r="B457" s="2">
        <v>150</v>
      </c>
      <c r="C457" s="2">
        <v>4</v>
      </c>
      <c r="D457" s="2">
        <f t="shared" si="126"/>
        <v>37.5</v>
      </c>
      <c r="E457" s="4" t="s">
        <v>172</v>
      </c>
      <c r="F457" s="2">
        <f>IF(抽出データ!S457-2&lt;0,0,抽出データ!S457-2)</f>
        <v>0</v>
      </c>
      <c r="G457" s="2">
        <f>IF(抽出データ!T457-2&lt;0,0,抽出データ!T457-2)</f>
        <v>0</v>
      </c>
      <c r="H457" s="2">
        <f>IF(抽出データ!U457-2&lt;0,0,抽出データ!U457-2)</f>
        <v>0</v>
      </c>
      <c r="I457" s="2">
        <f>IF(抽出データ!V457-2&lt;0,0,抽出データ!V457-2)</f>
        <v>0</v>
      </c>
      <c r="J457" s="2">
        <f>MIN(2,IF(抽出データ!W457-2&lt;0,0,抽出データ!W457-2))</f>
        <v>0</v>
      </c>
      <c r="K457" s="2">
        <f>IF(抽出データ!X457-2&lt;0,0,抽出データ!X457-2)</f>
        <v>2</v>
      </c>
      <c r="L457" s="2">
        <f>IF(抽出データ!Y457-2&lt;0,0,抽出データ!Y457-2)</f>
        <v>0</v>
      </c>
      <c r="M457" s="2">
        <f>IF(抽出データ!Z457-2&lt;0,0,抽出データ!Z457-2)</f>
        <v>0</v>
      </c>
      <c r="N457" s="2">
        <f>IF(抽出データ!AB457-2&lt;0,0,抽出データ!AB457-2)</f>
        <v>0</v>
      </c>
      <c r="O457" s="2">
        <f>IF(抽出データ!AC457-2&lt;0,0,抽出データ!AC457-2)</f>
        <v>0</v>
      </c>
      <c r="P457" s="2">
        <f>IF(抽出データ!AD457-2&lt;0,0,抽出データ!AD457-2)</f>
        <v>0</v>
      </c>
      <c r="Q457" s="2">
        <f>IF(抽出データ!AE457-2&lt;0,0,抽出データ!AE457-2)</f>
        <v>0</v>
      </c>
      <c r="R457" s="2">
        <f>IF(抽出データ!AF457-2&lt;0,0,抽出データ!AF457-2)</f>
        <v>1</v>
      </c>
      <c r="S457" s="2">
        <f>IF(抽出データ!AG457-2&lt;0,0,抽出データ!AG457-2)</f>
        <v>1</v>
      </c>
      <c r="T457" s="2">
        <f>IF(抽出データ!AH457-2&lt;0,0,抽出データ!AH457-2)</f>
        <v>1</v>
      </c>
      <c r="U457" s="2">
        <f>IF(抽出データ!AI457-2&lt;0,0,抽出データ!AI457-2)</f>
        <v>0</v>
      </c>
      <c r="V457" s="2">
        <f>IF(抽出データ!AJ457-2&lt;0,0,抽出データ!AJ457-2)</f>
        <v>0</v>
      </c>
      <c r="W457" s="2">
        <f>IF(抽出データ!AK457-2&lt;0,0,抽出データ!AK457-2)</f>
        <v>0</v>
      </c>
      <c r="X457" s="2">
        <f>IF(抽出データ!AL457-2&lt;0,0,抽出データ!AL457-2)</f>
        <v>0</v>
      </c>
      <c r="Y457" s="2">
        <f>IF(抽出データ!AM457-2&lt;0,0,抽出データ!AM457-2)</f>
        <v>1</v>
      </c>
      <c r="Z457" s="2">
        <f>IF(抽出データ!AN457-2&lt;0,0,抽出データ!AN457-2)</f>
        <v>1</v>
      </c>
      <c r="AA457" s="2">
        <f>IF(抽出データ!AO457-2&lt;0,0,抽出データ!AO457-2)</f>
        <v>0</v>
      </c>
      <c r="AB457" s="2">
        <f>IF(抽出データ!AP457-2&lt;0,0,抽出データ!AP457-2)</f>
        <v>0</v>
      </c>
      <c r="AC457" s="2">
        <f>IF(抽出データ!AQ457-2&lt;0,0,抽出データ!AQ457-2)</f>
        <v>2</v>
      </c>
      <c r="AD457" s="2">
        <f>IF(抽出データ!AR457-2&lt;=0,1,2)</f>
        <v>2</v>
      </c>
      <c r="AE457" s="2">
        <f>IF(抽出データ!AS457-2&lt;=0,1,2)</f>
        <v>2</v>
      </c>
      <c r="AF457" s="2">
        <f>IF(抽出データ!AT457-2&lt;=0,1,2)</f>
        <v>1</v>
      </c>
      <c r="AG457" s="2">
        <f>IF(抽出データ!AU457-2&lt;=0,1,2)</f>
        <v>1</v>
      </c>
      <c r="AH457" s="2">
        <f>IF(抽出データ!AV457-2&lt;=0,1,2)</f>
        <v>1</v>
      </c>
      <c r="AI457" s="2">
        <f>IF(抽出データ!AW457-2&lt;=0,1,2)</f>
        <v>2</v>
      </c>
      <c r="AJ457" s="2">
        <f>IF(抽出データ!AX457-2&lt;=0,1,2)</f>
        <v>1</v>
      </c>
      <c r="AK457" s="2">
        <f>IF(抽出データ!AY457-2&lt;=0,1,2)</f>
        <v>2</v>
      </c>
      <c r="AL457" s="2">
        <f>IF(抽出データ!AZ457-2&lt;0,0,抽出データ!AZ457-2)</f>
        <v>0</v>
      </c>
      <c r="AM457" s="2">
        <f>IF(抽出データ!BB457-2&lt;0,0,抽出データ!BB457-2)</f>
        <v>0</v>
      </c>
      <c r="AN457" s="2">
        <f>IF(抽出データ!BD457-2&lt;0,0,抽出データ!BD457-2)</f>
        <v>1</v>
      </c>
      <c r="AO457" s="2">
        <f>MIN(2,IF(抽出データ!BE457-2&lt;0,0,抽出データ!BE457-2))</f>
        <v>1</v>
      </c>
      <c r="AP457" s="2">
        <f>IF(抽出データ!BF457-2&lt;0,0,抽出データ!BF457-2)</f>
        <v>0</v>
      </c>
      <c r="AQ457" s="2">
        <f>IF(抽出データ!BG457-2&lt;0,0,抽出データ!BG457-2)</f>
        <v>0</v>
      </c>
      <c r="AR457" s="2">
        <f>IF(抽出データ!BH457-2&lt;0,0,抽出データ!BH457-2)</f>
        <v>0</v>
      </c>
      <c r="AS457" s="2">
        <f t="shared" si="127"/>
        <v>0</v>
      </c>
      <c r="AT457" s="2">
        <f>IF(抽出データ!DB457-2&lt;=0,1,2)</f>
        <v>1</v>
      </c>
      <c r="AU457" s="2">
        <f>IF(抽出データ!DD457-2&lt;0,0,抽出データ!DD457-2)</f>
        <v>0</v>
      </c>
      <c r="AV457" s="2">
        <f>IF(抽出データ!DE457-2&lt;0,0,抽出データ!DE457-2)</f>
        <v>1</v>
      </c>
      <c r="AW457" s="2">
        <f>IF(抽出データ!DF457-2&lt;0,0,IF(抽出データ!DF457&gt;3,2,1))</f>
        <v>2</v>
      </c>
      <c r="AX457" s="2">
        <f>IF(抽出データ!DG457-2&lt;=0,1,2)</f>
        <v>1</v>
      </c>
      <c r="AY457" s="8">
        <v>2</v>
      </c>
      <c r="AZ457" s="2">
        <v>2</v>
      </c>
      <c r="BA457" s="2">
        <v>3</v>
      </c>
      <c r="BI457" s="4" t="s">
        <v>445</v>
      </c>
      <c r="BJ457" s="2">
        <v>1</v>
      </c>
      <c r="BK457" s="2">
        <v>80</v>
      </c>
      <c r="BL457" s="2">
        <v>3</v>
      </c>
      <c r="BO457" s="2">
        <v>5</v>
      </c>
      <c r="BP457" s="2">
        <v>6</v>
      </c>
      <c r="BQ457" s="2">
        <v>3</v>
      </c>
      <c r="BR457" s="2">
        <v>5</v>
      </c>
      <c r="BS457" s="2">
        <v>3</v>
      </c>
      <c r="BT457" s="2">
        <v>3</v>
      </c>
      <c r="BV457" s="2">
        <f t="shared" si="128"/>
        <v>28</v>
      </c>
      <c r="BW457" s="2">
        <f t="shared" si="129"/>
        <v>8</v>
      </c>
      <c r="BX457" s="2">
        <f t="shared" si="130"/>
        <v>9</v>
      </c>
      <c r="BY457" s="2">
        <f t="shared" si="131"/>
        <v>11</v>
      </c>
      <c r="BZ457" s="2">
        <f t="shared" si="132"/>
        <v>16</v>
      </c>
      <c r="CA457" s="2">
        <f t="shared" si="133"/>
        <v>6</v>
      </c>
      <c r="CB457" s="2">
        <f t="shared" si="134"/>
        <v>6</v>
      </c>
      <c r="CC457" s="2">
        <f t="shared" si="135"/>
        <v>4</v>
      </c>
      <c r="CD457" s="2">
        <f t="shared" si="136"/>
        <v>14</v>
      </c>
      <c r="CE457" s="2">
        <f t="shared" si="137"/>
        <v>10</v>
      </c>
      <c r="CF457" s="2">
        <f t="shared" si="138"/>
        <v>8</v>
      </c>
      <c r="CG457" s="2">
        <f t="shared" si="139"/>
        <v>7</v>
      </c>
      <c r="CH457" s="2">
        <f t="shared" si="143"/>
        <v>5</v>
      </c>
      <c r="CI457" s="2">
        <f t="shared" si="140"/>
        <v>7</v>
      </c>
      <c r="CJ457" s="2">
        <f t="shared" si="141"/>
        <v>7</v>
      </c>
      <c r="CK457" s="2">
        <f>55+IF(抽出データ!BJ457=1,60,0)+IF(抽出データ!BK457=1,25,0)+IF(抽出データ!BM457=1,5,0)+IF(抽出データ!BL457=1,5,0)+IF(抽出データ!BN457=1,5,0)</f>
        <v>60</v>
      </c>
      <c r="CL457" s="2">
        <f>(80+IF(抽出データ!BR457=1,12,0)+IF(SUM(抽出データ!BS457:BV457,抽出データ!CB457)&gt;1,22,IF(SUM(抽出データ!BS457:BV457,抽出データ!CB457)=1,11,0)))</f>
        <v>102</v>
      </c>
      <c r="CM457" s="2">
        <f>80+IF(抽出データ!CH457=1,40,0)+IF(抽出データ!CI457=1,20,0)+IF(抽出データ!CJ457=1,20,0)</f>
        <v>80</v>
      </c>
      <c r="CN457" s="2">
        <f>80+IF(抽出データ!CN457=1,10,0)+IF(抽出データ!CO457=1,5,0)+IF(抽出データ!CP457=1,10,0)+12</f>
        <v>92</v>
      </c>
      <c r="CO457" s="2">
        <f>IF(SUM(抽出データ!CT457:CW457)&gt;0,120,100)</f>
        <v>120</v>
      </c>
      <c r="CQ457" s="2">
        <f t="shared" si="142"/>
        <v>81.8</v>
      </c>
    </row>
    <row r="458" spans="1:95">
      <c r="A458" s="2">
        <v>1970</v>
      </c>
      <c r="B458" s="2">
        <v>200</v>
      </c>
      <c r="C458" s="2">
        <v>5</v>
      </c>
      <c r="D458" s="2">
        <f t="shared" si="126"/>
        <v>40</v>
      </c>
      <c r="E458" s="4" t="s">
        <v>355</v>
      </c>
      <c r="F458" s="2">
        <f>IF(抽出データ!S458-2&lt;0,0,抽出データ!S458-2)</f>
        <v>1</v>
      </c>
      <c r="G458" s="2">
        <f>IF(抽出データ!T458-2&lt;0,0,抽出データ!T458-2)</f>
        <v>1</v>
      </c>
      <c r="H458" s="2">
        <f>IF(抽出データ!U458-2&lt;0,0,抽出データ!U458-2)</f>
        <v>1</v>
      </c>
      <c r="I458" s="2">
        <f>IF(抽出データ!V458-2&lt;0,0,抽出データ!V458-2)</f>
        <v>0</v>
      </c>
      <c r="J458" s="2">
        <f>MIN(2,IF(抽出データ!W458-2&lt;0,0,抽出データ!W458-2))</f>
        <v>0</v>
      </c>
      <c r="K458" s="2">
        <f>IF(抽出データ!X458-2&lt;0,0,抽出データ!X458-2)</f>
        <v>0</v>
      </c>
      <c r="L458" s="2">
        <f>IF(抽出データ!Y458-2&lt;0,0,抽出データ!Y458-2)</f>
        <v>1</v>
      </c>
      <c r="M458" s="2">
        <f>IF(抽出データ!Z458-2&lt;0,0,抽出データ!Z458-2)</f>
        <v>1</v>
      </c>
      <c r="N458" s="2">
        <f>IF(抽出データ!AB458-2&lt;0,0,抽出データ!AB458-2)</f>
        <v>1</v>
      </c>
      <c r="O458" s="2">
        <f>IF(抽出データ!AC458-2&lt;0,0,抽出データ!AC458-2)</f>
        <v>2</v>
      </c>
      <c r="P458" s="2">
        <f>IF(抽出データ!AD458-2&lt;0,0,抽出データ!AD458-2)</f>
        <v>1</v>
      </c>
      <c r="Q458" s="2">
        <f>IF(抽出データ!AE458-2&lt;0,0,抽出データ!AE458-2)</f>
        <v>1</v>
      </c>
      <c r="R458" s="2">
        <f>IF(抽出データ!AF458-2&lt;0,0,抽出データ!AF458-2)</f>
        <v>1</v>
      </c>
      <c r="S458" s="2">
        <f>IF(抽出データ!AG458-2&lt;0,0,抽出データ!AG458-2)</f>
        <v>0</v>
      </c>
      <c r="T458" s="2">
        <f>IF(抽出データ!AH458-2&lt;0,0,抽出データ!AH458-2)</f>
        <v>1</v>
      </c>
      <c r="U458" s="2">
        <f>IF(抽出データ!AI458-2&lt;0,0,抽出データ!AI458-2)</f>
        <v>1</v>
      </c>
      <c r="V458" s="2">
        <f>IF(抽出データ!AJ458-2&lt;0,0,抽出データ!AJ458-2)</f>
        <v>1</v>
      </c>
      <c r="W458" s="2">
        <f>IF(抽出データ!AK458-2&lt;0,0,抽出データ!AK458-2)</f>
        <v>1</v>
      </c>
      <c r="X458" s="2">
        <f>IF(抽出データ!AL458-2&lt;0,0,抽出データ!AL458-2)</f>
        <v>1</v>
      </c>
      <c r="Y458" s="2">
        <f>IF(抽出データ!AM458-2&lt;0,0,抽出データ!AM458-2)</f>
        <v>1</v>
      </c>
      <c r="Z458" s="2">
        <f>IF(抽出データ!AN458-2&lt;0,0,抽出データ!AN458-2)</f>
        <v>0</v>
      </c>
      <c r="AA458" s="2">
        <f>IF(抽出データ!AO458-2&lt;0,0,抽出データ!AO458-2)</f>
        <v>1</v>
      </c>
      <c r="AB458" s="2">
        <f>IF(抽出データ!AP458-2&lt;0,0,抽出データ!AP458-2)</f>
        <v>1</v>
      </c>
      <c r="AC458" s="2">
        <f>IF(抽出データ!AQ458-2&lt;0,0,抽出データ!AQ458-2)</f>
        <v>1</v>
      </c>
      <c r="AD458" s="2">
        <f>IF(抽出データ!AR458-2&lt;=0,1,2)</f>
        <v>2</v>
      </c>
      <c r="AE458" s="2">
        <f>IF(抽出データ!AS458-2&lt;=0,1,2)</f>
        <v>1</v>
      </c>
      <c r="AF458" s="2">
        <f>IF(抽出データ!AT458-2&lt;=0,1,2)</f>
        <v>2</v>
      </c>
      <c r="AG458" s="2">
        <f>IF(抽出データ!AU458-2&lt;=0,1,2)</f>
        <v>1</v>
      </c>
      <c r="AH458" s="2">
        <f>IF(抽出データ!AV458-2&lt;=0,1,2)</f>
        <v>1</v>
      </c>
      <c r="AI458" s="2">
        <f>IF(抽出データ!AW458-2&lt;=0,1,2)</f>
        <v>1</v>
      </c>
      <c r="AJ458" s="2">
        <f>IF(抽出データ!AX458-2&lt;=0,1,2)</f>
        <v>1</v>
      </c>
      <c r="AK458" s="2">
        <f>IF(抽出データ!AY458-2&lt;=0,1,2)</f>
        <v>1</v>
      </c>
      <c r="AL458" s="2">
        <f>IF(抽出データ!AZ458-2&lt;0,0,抽出データ!AZ458-2)</f>
        <v>1</v>
      </c>
      <c r="AM458" s="2">
        <f>IF(抽出データ!BB458-2&lt;0,0,抽出データ!BB458-2)</f>
        <v>1</v>
      </c>
      <c r="AN458" s="2">
        <f>IF(抽出データ!BD458-2&lt;0,0,抽出データ!BD458-2)</f>
        <v>2</v>
      </c>
      <c r="AO458" s="2">
        <f>MIN(2,IF(抽出データ!BE458-2&lt;0,0,抽出データ!BE458-2))</f>
        <v>1</v>
      </c>
      <c r="AP458" s="2">
        <f>IF(抽出データ!BF458-2&lt;0,0,抽出データ!BF458-2)</f>
        <v>0</v>
      </c>
      <c r="AQ458" s="2">
        <f>IF(抽出データ!BG458-2&lt;0,0,抽出データ!BG458-2)</f>
        <v>1</v>
      </c>
      <c r="AR458" s="2">
        <f>IF(抽出データ!BH458-2&lt;0,0,抽出データ!BH458-2)</f>
        <v>0</v>
      </c>
      <c r="AS458" s="2">
        <f t="shared" si="127"/>
        <v>0</v>
      </c>
      <c r="AT458" s="2">
        <f>IF(抽出データ!DB458-2&lt;=0,1,2)</f>
        <v>1</v>
      </c>
      <c r="AU458" s="2">
        <f>IF(抽出データ!DD458-2&lt;0,0,抽出データ!DD458-2)</f>
        <v>1</v>
      </c>
      <c r="AV458" s="2">
        <f>IF(抽出データ!DE458-2&lt;0,0,抽出データ!DE458-2)</f>
        <v>1</v>
      </c>
      <c r="AW458" s="2">
        <f>IF(抽出データ!DF458-2&lt;0,0,IF(抽出データ!DF458&gt;3,2,1))</f>
        <v>1</v>
      </c>
      <c r="AX458" s="2">
        <f>IF(抽出データ!DG458-2&lt;=0,1,2)</f>
        <v>2</v>
      </c>
      <c r="AY458" s="8">
        <v>5</v>
      </c>
      <c r="AZ458" s="2">
        <v>3</v>
      </c>
      <c r="BA458" s="2">
        <v>2</v>
      </c>
      <c r="BB458" s="2">
        <v>1</v>
      </c>
      <c r="BC458" s="2">
        <v>1</v>
      </c>
      <c r="BD458" s="2">
        <v>1</v>
      </c>
      <c r="BE458" s="2">
        <v>1</v>
      </c>
      <c r="BF458" s="2">
        <v>1</v>
      </c>
      <c r="BG458" s="2">
        <v>0</v>
      </c>
      <c r="BH458" s="2">
        <v>0</v>
      </c>
      <c r="BI458" s="4" t="s">
        <v>445</v>
      </c>
      <c r="BJ458" s="2">
        <v>2</v>
      </c>
      <c r="BL458" s="2">
        <v>3</v>
      </c>
      <c r="BO458" s="2">
        <v>3</v>
      </c>
      <c r="BP458" s="2">
        <v>4</v>
      </c>
      <c r="BQ458" s="2">
        <v>4</v>
      </c>
      <c r="BR458" s="2">
        <v>4</v>
      </c>
      <c r="BS458" s="2">
        <v>4</v>
      </c>
      <c r="BT458" s="2">
        <v>4</v>
      </c>
      <c r="BV458" s="2">
        <f t="shared" si="128"/>
        <v>44.5</v>
      </c>
      <c r="BW458" s="2">
        <f t="shared" si="129"/>
        <v>18</v>
      </c>
      <c r="BX458" s="2">
        <f t="shared" si="130"/>
        <v>9</v>
      </c>
      <c r="BY458" s="2">
        <f t="shared" si="131"/>
        <v>14</v>
      </c>
      <c r="BZ458" s="2">
        <f t="shared" si="132"/>
        <v>23</v>
      </c>
      <c r="CA458" s="2">
        <f t="shared" si="133"/>
        <v>10</v>
      </c>
      <c r="CB458" s="2">
        <f t="shared" si="134"/>
        <v>10</v>
      </c>
      <c r="CC458" s="2">
        <f t="shared" si="135"/>
        <v>11</v>
      </c>
      <c r="CD458" s="2">
        <f t="shared" si="136"/>
        <v>14</v>
      </c>
      <c r="CE458" s="2">
        <f t="shared" si="137"/>
        <v>11</v>
      </c>
      <c r="CF458" s="2">
        <f t="shared" si="138"/>
        <v>9</v>
      </c>
      <c r="CG458" s="2">
        <f t="shared" si="139"/>
        <v>15</v>
      </c>
      <c r="CH458" s="2">
        <f t="shared" si="143"/>
        <v>5</v>
      </c>
      <c r="CI458" s="2">
        <f t="shared" si="140"/>
        <v>9</v>
      </c>
      <c r="CJ458" s="2">
        <f t="shared" si="141"/>
        <v>15.5</v>
      </c>
      <c r="CK458" s="2">
        <f>55+IF(抽出データ!BJ458=1,60,0)+IF(抽出データ!BK458=1,25,0)+IF(抽出データ!BM458=1,5,0)+IF(抽出データ!BL458=1,5,0)+IF(抽出データ!BN458=1,5,0)</f>
        <v>80</v>
      </c>
      <c r="CL458" s="2">
        <f>(80+IF(抽出データ!BR458=1,12,0)+IF(SUM(抽出データ!BS458:BV458,抽出データ!CB458)&gt;1,22,IF(SUM(抽出データ!BS458:BV458,抽出データ!CB458)=1,11,0)))</f>
        <v>102</v>
      </c>
      <c r="CM458" s="2">
        <f>80+IF(抽出データ!CH458=1,40,0)+IF(抽出データ!CI458=1,20,0)+IF(抽出データ!CJ458=1,20,0)</f>
        <v>100</v>
      </c>
      <c r="CN458" s="2">
        <f>80+IF(抽出データ!CN458=1,10,0)+IF(抽出データ!CO458=1,5,0)+IF(抽出データ!CP458=1,10,0)+12</f>
        <v>97</v>
      </c>
      <c r="CO458" s="2">
        <f>IF(SUM(抽出データ!CT458:CW458)&gt;0,120,100)</f>
        <v>100</v>
      </c>
      <c r="CQ458" s="2">
        <f t="shared" si="142"/>
        <v>92.3</v>
      </c>
    </row>
    <row r="459" spans="1:95">
      <c r="A459" s="2">
        <v>2000</v>
      </c>
      <c r="B459" s="2">
        <v>300</v>
      </c>
      <c r="C459" s="2">
        <v>2</v>
      </c>
      <c r="D459" s="2">
        <f t="shared" si="126"/>
        <v>150</v>
      </c>
      <c r="E459" s="4" t="s">
        <v>343</v>
      </c>
      <c r="F459" s="2">
        <f>IF(抽出データ!S459-2&lt;0,0,抽出データ!S459-2)</f>
        <v>0</v>
      </c>
      <c r="G459" s="2">
        <f>IF(抽出データ!T459-2&lt;0,0,抽出データ!T459-2)</f>
        <v>1</v>
      </c>
      <c r="H459" s="2">
        <f>IF(抽出データ!U459-2&lt;0,0,抽出データ!U459-2)</f>
        <v>1</v>
      </c>
      <c r="I459" s="2">
        <f>IF(抽出データ!V459-2&lt;0,0,抽出データ!V459-2)</f>
        <v>0</v>
      </c>
      <c r="J459" s="2">
        <f>MIN(2,IF(抽出データ!W459-2&lt;0,0,抽出データ!W459-2))</f>
        <v>0</v>
      </c>
      <c r="K459" s="2">
        <f>IF(抽出データ!X459-2&lt;0,0,抽出データ!X459-2)</f>
        <v>0</v>
      </c>
      <c r="L459" s="2">
        <f>IF(抽出データ!Y459-2&lt;0,0,抽出データ!Y459-2)</f>
        <v>0</v>
      </c>
      <c r="M459" s="2">
        <f>IF(抽出データ!Z459-2&lt;0,0,抽出データ!Z459-2)</f>
        <v>0</v>
      </c>
      <c r="N459" s="2">
        <f>IF(抽出データ!AB459-2&lt;0,0,抽出データ!AB459-2)</f>
        <v>1</v>
      </c>
      <c r="O459" s="2">
        <f>IF(抽出データ!AC459-2&lt;0,0,抽出データ!AC459-2)</f>
        <v>0</v>
      </c>
      <c r="P459" s="2">
        <f>IF(抽出データ!AD459-2&lt;0,0,抽出データ!AD459-2)</f>
        <v>2</v>
      </c>
      <c r="Q459" s="2">
        <f>IF(抽出データ!AE459-2&lt;0,0,抽出データ!AE459-2)</f>
        <v>1</v>
      </c>
      <c r="R459" s="2">
        <f>IF(抽出データ!AF459-2&lt;0,0,抽出データ!AF459-2)</f>
        <v>0</v>
      </c>
      <c r="S459" s="2">
        <f>IF(抽出データ!AG459-2&lt;0,0,抽出データ!AG459-2)</f>
        <v>0</v>
      </c>
      <c r="T459" s="2">
        <f>IF(抽出データ!AH459-2&lt;0,0,抽出データ!AH459-2)</f>
        <v>0</v>
      </c>
      <c r="U459" s="2">
        <f>IF(抽出データ!AI459-2&lt;0,0,抽出データ!AI459-2)</f>
        <v>1</v>
      </c>
      <c r="V459" s="2">
        <f>IF(抽出データ!AJ459-2&lt;0,0,抽出データ!AJ459-2)</f>
        <v>1</v>
      </c>
      <c r="W459" s="2">
        <f>IF(抽出データ!AK459-2&lt;0,0,抽出データ!AK459-2)</f>
        <v>0</v>
      </c>
      <c r="X459" s="2">
        <f>IF(抽出データ!AL459-2&lt;0,0,抽出データ!AL459-2)</f>
        <v>0</v>
      </c>
      <c r="Y459" s="2">
        <f>IF(抽出データ!AM459-2&lt;0,0,抽出データ!AM459-2)</f>
        <v>1</v>
      </c>
      <c r="Z459" s="2">
        <f>IF(抽出データ!AN459-2&lt;0,0,抽出データ!AN459-2)</f>
        <v>1</v>
      </c>
      <c r="AA459" s="2">
        <f>IF(抽出データ!AO459-2&lt;0,0,抽出データ!AO459-2)</f>
        <v>0</v>
      </c>
      <c r="AB459" s="2">
        <f>IF(抽出データ!AP459-2&lt;0,0,抽出データ!AP459-2)</f>
        <v>2</v>
      </c>
      <c r="AC459" s="2">
        <f>IF(抽出データ!AQ459-2&lt;0,0,抽出データ!AQ459-2)</f>
        <v>2</v>
      </c>
      <c r="AD459" s="2">
        <f>IF(抽出データ!AR459-2&lt;=0,1,2)</f>
        <v>1</v>
      </c>
      <c r="AE459" s="2">
        <f>IF(抽出データ!AS459-2&lt;=0,1,2)</f>
        <v>1</v>
      </c>
      <c r="AF459" s="2">
        <f>IF(抽出データ!AT459-2&lt;=0,1,2)</f>
        <v>2</v>
      </c>
      <c r="AG459" s="2">
        <f>IF(抽出データ!AU459-2&lt;=0,1,2)</f>
        <v>2</v>
      </c>
      <c r="AH459" s="2">
        <f>IF(抽出データ!AV459-2&lt;=0,1,2)</f>
        <v>2</v>
      </c>
      <c r="AI459" s="2">
        <f>IF(抽出データ!AW459-2&lt;=0,1,2)</f>
        <v>2</v>
      </c>
      <c r="AJ459" s="2">
        <f>IF(抽出データ!AX459-2&lt;=0,1,2)</f>
        <v>2</v>
      </c>
      <c r="AK459" s="2">
        <f>IF(抽出データ!AY459-2&lt;=0,1,2)</f>
        <v>1</v>
      </c>
      <c r="AL459" s="2">
        <f>IF(抽出データ!AZ459-2&lt;0,0,抽出データ!AZ459-2)</f>
        <v>1</v>
      </c>
      <c r="AM459" s="2">
        <f>IF(抽出データ!BB459-2&lt;0,0,抽出データ!BB459-2)</f>
        <v>0</v>
      </c>
      <c r="AN459" s="2">
        <f>IF(抽出データ!BD459-2&lt;0,0,抽出データ!BD459-2)</f>
        <v>2</v>
      </c>
      <c r="AO459" s="2">
        <f>MIN(2,IF(抽出データ!BE459-2&lt;0,0,抽出データ!BE459-2))</f>
        <v>2</v>
      </c>
      <c r="AP459" s="2">
        <f>IF(抽出データ!BF459-2&lt;0,0,抽出データ!BF459-2)</f>
        <v>1</v>
      </c>
      <c r="AQ459" s="2">
        <f>IF(抽出データ!BG459-2&lt;0,0,抽出データ!BG459-2)</f>
        <v>1</v>
      </c>
      <c r="AR459" s="2">
        <f>IF(抽出データ!BH459-2&lt;0,0,抽出データ!BH459-2)</f>
        <v>1</v>
      </c>
      <c r="AS459" s="2">
        <f t="shared" si="127"/>
        <v>2</v>
      </c>
      <c r="AT459" s="2">
        <f>IF(抽出データ!DB459-2&lt;=0,1,2)</f>
        <v>1</v>
      </c>
      <c r="AU459" s="2">
        <f>IF(抽出データ!DD459-2&lt;0,0,抽出データ!DD459-2)</f>
        <v>2</v>
      </c>
      <c r="AV459" s="2">
        <f>IF(抽出データ!DE459-2&lt;0,0,抽出データ!DE459-2)</f>
        <v>1</v>
      </c>
      <c r="AW459" s="2">
        <f>IF(抽出データ!DF459-2&lt;0,0,IF(抽出データ!DF459&gt;3,2,1))</f>
        <v>2</v>
      </c>
      <c r="AX459" s="2">
        <f>IF(抽出データ!DG459-2&lt;=0,1,2)</f>
        <v>2</v>
      </c>
      <c r="AY459" s="8">
        <v>5</v>
      </c>
      <c r="AZ459" s="2">
        <v>3</v>
      </c>
      <c r="BA459" s="2">
        <v>2</v>
      </c>
      <c r="BB459" s="2">
        <v>0</v>
      </c>
      <c r="BC459" s="2">
        <v>0</v>
      </c>
      <c r="BD459" s="2">
        <v>1</v>
      </c>
      <c r="BE459" s="2">
        <v>0</v>
      </c>
      <c r="BF459" s="2">
        <v>0</v>
      </c>
      <c r="BG459" s="2">
        <v>0</v>
      </c>
      <c r="BH459" s="2">
        <v>0</v>
      </c>
      <c r="BI459" s="4" t="s">
        <v>445</v>
      </c>
      <c r="BJ459" s="2">
        <v>2</v>
      </c>
      <c r="BL459" s="2">
        <v>3</v>
      </c>
      <c r="BO459" s="2">
        <v>4</v>
      </c>
      <c r="BP459" s="2">
        <v>4</v>
      </c>
      <c r="BQ459" s="2">
        <v>4</v>
      </c>
      <c r="BR459" s="2">
        <v>3</v>
      </c>
      <c r="BS459" s="2">
        <v>5</v>
      </c>
      <c r="BT459" s="2">
        <v>4</v>
      </c>
      <c r="BV459" s="2">
        <f t="shared" si="128"/>
        <v>52.5</v>
      </c>
      <c r="BW459" s="2">
        <f t="shared" si="129"/>
        <v>12</v>
      </c>
      <c r="BX459" s="2">
        <f t="shared" si="130"/>
        <v>10</v>
      </c>
      <c r="BY459" s="2">
        <f t="shared" si="131"/>
        <v>19</v>
      </c>
      <c r="BZ459" s="2">
        <f t="shared" si="132"/>
        <v>21</v>
      </c>
      <c r="CA459" s="2">
        <f t="shared" si="133"/>
        <v>14</v>
      </c>
      <c r="CB459" s="2">
        <f t="shared" si="134"/>
        <v>12</v>
      </c>
      <c r="CC459" s="2">
        <f t="shared" si="135"/>
        <v>7</v>
      </c>
      <c r="CD459" s="2">
        <f t="shared" si="136"/>
        <v>13</v>
      </c>
      <c r="CE459" s="2">
        <f t="shared" si="137"/>
        <v>15</v>
      </c>
      <c r="CF459" s="2">
        <f t="shared" si="138"/>
        <v>13</v>
      </c>
      <c r="CG459" s="2">
        <f t="shared" si="139"/>
        <v>12</v>
      </c>
      <c r="CH459" s="2">
        <f t="shared" si="143"/>
        <v>8</v>
      </c>
      <c r="CI459" s="2">
        <f t="shared" si="140"/>
        <v>12</v>
      </c>
      <c r="CJ459" s="2">
        <f t="shared" si="141"/>
        <v>17.5</v>
      </c>
      <c r="CK459" s="2">
        <f>55+IF(抽出データ!BJ459=1,60,0)+IF(抽出データ!BK459=1,25,0)+IF(抽出データ!BM459=1,5,0)+IF(抽出データ!BL459=1,5,0)+IF(抽出データ!BN459=1,5,0)</f>
        <v>115</v>
      </c>
      <c r="CL459" s="2">
        <f>(80+IF(抽出データ!BR459=1,12,0)+IF(SUM(抽出データ!BS459:BV459,抽出データ!CB459)&gt;1,22,IF(SUM(抽出データ!BS459:BV459,抽出データ!CB459)=1,11,0)))</f>
        <v>102</v>
      </c>
      <c r="CM459" s="2">
        <f>80+IF(抽出データ!CH459=1,40,0)+IF(抽出データ!CI459=1,20,0)+IF(抽出データ!CJ459=1,20,0)</f>
        <v>120</v>
      </c>
      <c r="CN459" s="2">
        <f>80+IF(抽出データ!CN459=1,10,0)+IF(抽出データ!CO459=1,5,0)+IF(抽出データ!CP459=1,10,0)+12</f>
        <v>102</v>
      </c>
      <c r="CO459" s="2">
        <f>IF(SUM(抽出データ!CT459:CW459)&gt;0,120,100)</f>
        <v>120</v>
      </c>
      <c r="CQ459" s="2">
        <f t="shared" si="142"/>
        <v>110.8</v>
      </c>
    </row>
    <row r="460" spans="1:95">
      <c r="A460" s="2">
        <v>2000</v>
      </c>
      <c r="B460" s="2">
        <v>200</v>
      </c>
      <c r="C460" s="2">
        <v>8</v>
      </c>
      <c r="D460" s="2">
        <f t="shared" si="126"/>
        <v>25</v>
      </c>
      <c r="E460" s="4" t="s">
        <v>356</v>
      </c>
      <c r="F460" s="2">
        <f>IF(抽出データ!S460-2&lt;0,0,抽出データ!S460-2)</f>
        <v>1</v>
      </c>
      <c r="G460" s="2">
        <f>IF(抽出データ!T460-2&lt;0,0,抽出データ!T460-2)</f>
        <v>0</v>
      </c>
      <c r="H460" s="2">
        <f>IF(抽出データ!U460-2&lt;0,0,抽出データ!U460-2)</f>
        <v>0</v>
      </c>
      <c r="I460" s="2">
        <f>IF(抽出データ!V460-2&lt;0,0,抽出データ!V460-2)</f>
        <v>0</v>
      </c>
      <c r="J460" s="2">
        <f>MIN(2,IF(抽出データ!W460-2&lt;0,0,抽出データ!W460-2))</f>
        <v>1</v>
      </c>
      <c r="K460" s="2">
        <f>IF(抽出データ!X460-2&lt;0,0,抽出データ!X460-2)</f>
        <v>1</v>
      </c>
      <c r="L460" s="2">
        <f>IF(抽出データ!Y460-2&lt;0,0,抽出データ!Y460-2)</f>
        <v>0</v>
      </c>
      <c r="M460" s="2">
        <f>IF(抽出データ!Z460-2&lt;0,0,抽出データ!Z460-2)</f>
        <v>0</v>
      </c>
      <c r="N460" s="2">
        <f>IF(抽出データ!AB460-2&lt;0,0,抽出データ!AB460-2)</f>
        <v>1</v>
      </c>
      <c r="O460" s="2">
        <f>IF(抽出データ!AC460-2&lt;0,0,抽出データ!AC460-2)</f>
        <v>0</v>
      </c>
      <c r="P460" s="2">
        <f>IF(抽出データ!AD460-2&lt;0,0,抽出データ!AD460-2)</f>
        <v>0</v>
      </c>
      <c r="Q460" s="2">
        <f>IF(抽出データ!AE460-2&lt;0,0,抽出データ!AE460-2)</f>
        <v>0</v>
      </c>
      <c r="R460" s="2">
        <f>IF(抽出データ!AF460-2&lt;0,0,抽出データ!AF460-2)</f>
        <v>0</v>
      </c>
      <c r="S460" s="2">
        <f>IF(抽出データ!AG460-2&lt;0,0,抽出データ!AG460-2)</f>
        <v>0</v>
      </c>
      <c r="T460" s="2">
        <f>IF(抽出データ!AH460-2&lt;0,0,抽出データ!AH460-2)</f>
        <v>0</v>
      </c>
      <c r="U460" s="2">
        <f>IF(抽出データ!AI460-2&lt;0,0,抽出データ!AI460-2)</f>
        <v>0</v>
      </c>
      <c r="V460" s="2">
        <f>IF(抽出データ!AJ460-2&lt;0,0,抽出データ!AJ460-2)</f>
        <v>0</v>
      </c>
      <c r="W460" s="2">
        <f>IF(抽出データ!AK460-2&lt;0,0,抽出データ!AK460-2)</f>
        <v>0</v>
      </c>
      <c r="X460" s="2">
        <f>IF(抽出データ!AL460-2&lt;0,0,抽出データ!AL460-2)</f>
        <v>0</v>
      </c>
      <c r="Y460" s="2">
        <f>IF(抽出データ!AM460-2&lt;0,0,抽出データ!AM460-2)</f>
        <v>0</v>
      </c>
      <c r="Z460" s="2">
        <f>IF(抽出データ!AN460-2&lt;0,0,抽出データ!AN460-2)</f>
        <v>0</v>
      </c>
      <c r="AA460" s="2">
        <f>IF(抽出データ!AO460-2&lt;0,0,抽出データ!AO460-2)</f>
        <v>0</v>
      </c>
      <c r="AB460" s="2">
        <f>IF(抽出データ!AP460-2&lt;0,0,抽出データ!AP460-2)</f>
        <v>0</v>
      </c>
      <c r="AC460" s="2">
        <f>IF(抽出データ!AQ460-2&lt;0,0,抽出データ!AQ460-2)</f>
        <v>0</v>
      </c>
      <c r="AD460" s="2">
        <f>IF(抽出データ!AR460-2&lt;=0,1,2)</f>
        <v>2</v>
      </c>
      <c r="AE460" s="2">
        <f>IF(抽出データ!AS460-2&lt;=0,1,2)</f>
        <v>2</v>
      </c>
      <c r="AF460" s="2">
        <f>IF(抽出データ!AT460-2&lt;=0,1,2)</f>
        <v>2</v>
      </c>
      <c r="AG460" s="2">
        <f>IF(抽出データ!AU460-2&lt;=0,1,2)</f>
        <v>1</v>
      </c>
      <c r="AH460" s="2">
        <f>IF(抽出データ!AV460-2&lt;=0,1,2)</f>
        <v>2</v>
      </c>
      <c r="AI460" s="2">
        <f>IF(抽出データ!AW460-2&lt;=0,1,2)</f>
        <v>2</v>
      </c>
      <c r="AJ460" s="2">
        <f>IF(抽出データ!AX460-2&lt;=0,1,2)</f>
        <v>1</v>
      </c>
      <c r="AK460" s="2">
        <f>IF(抽出データ!AY460-2&lt;=0,1,2)</f>
        <v>2</v>
      </c>
      <c r="AL460" s="2">
        <f>IF(抽出データ!AZ460-2&lt;0,0,抽出データ!AZ460-2)</f>
        <v>0</v>
      </c>
      <c r="AM460" s="2">
        <f>IF(抽出データ!BB460-2&lt;0,0,抽出データ!BB460-2)</f>
        <v>0</v>
      </c>
      <c r="AN460" s="2">
        <f>IF(抽出データ!BD460-2&lt;0,0,抽出データ!BD460-2)</f>
        <v>1</v>
      </c>
      <c r="AO460" s="2">
        <f>MIN(2,IF(抽出データ!BE460-2&lt;0,0,抽出データ!BE460-2))</f>
        <v>1</v>
      </c>
      <c r="AP460" s="2">
        <f>IF(抽出データ!BF460-2&lt;0,0,抽出データ!BF460-2)</f>
        <v>0</v>
      </c>
      <c r="AQ460" s="2">
        <f>IF(抽出データ!BG460-2&lt;0,0,抽出データ!BG460-2)</f>
        <v>0</v>
      </c>
      <c r="AR460" s="2">
        <f>IF(抽出データ!BH460-2&lt;0,0,抽出データ!BH460-2)</f>
        <v>0</v>
      </c>
      <c r="AS460" s="2">
        <f t="shared" si="127"/>
        <v>0</v>
      </c>
      <c r="AT460" s="2">
        <f>IF(抽出データ!DB460-2&lt;=0,1,2)</f>
        <v>1</v>
      </c>
      <c r="AU460" s="2">
        <f>IF(抽出データ!DD460-2&lt;0,0,抽出データ!DD460-2)</f>
        <v>0</v>
      </c>
      <c r="AV460" s="2">
        <f>IF(抽出データ!DE460-2&lt;0,0,抽出データ!DE460-2)</f>
        <v>0</v>
      </c>
      <c r="AW460" s="2">
        <f>IF(抽出データ!DF460-2&lt;0,0,IF(抽出データ!DF460&gt;3,2,1))</f>
        <v>1</v>
      </c>
      <c r="AX460" s="2">
        <f>IF(抽出データ!DG460-2&lt;=0,1,2)</f>
        <v>2</v>
      </c>
      <c r="AY460" s="8">
        <v>2</v>
      </c>
      <c r="AZ460" s="2">
        <v>3</v>
      </c>
      <c r="BA460" s="2">
        <v>2</v>
      </c>
      <c r="BB460" s="2">
        <v>0</v>
      </c>
      <c r="BC460" s="2">
        <v>1</v>
      </c>
      <c r="BD460" s="2">
        <v>0</v>
      </c>
      <c r="BE460" s="2">
        <v>0</v>
      </c>
      <c r="BF460" s="2">
        <v>0</v>
      </c>
      <c r="BG460" s="2">
        <v>0</v>
      </c>
      <c r="BH460" s="2">
        <v>0</v>
      </c>
      <c r="BI460" s="4" t="s">
        <v>445</v>
      </c>
      <c r="BJ460" s="2">
        <v>2</v>
      </c>
      <c r="BL460" s="2">
        <v>3</v>
      </c>
      <c r="BO460" s="2">
        <v>1</v>
      </c>
      <c r="BP460" s="2">
        <v>1</v>
      </c>
      <c r="BQ460" s="2">
        <v>1</v>
      </c>
      <c r="BR460" s="2">
        <v>1</v>
      </c>
      <c r="BS460" s="2">
        <v>1</v>
      </c>
      <c r="BT460" s="2">
        <v>1</v>
      </c>
      <c r="BV460" s="2">
        <f t="shared" si="128"/>
        <v>24</v>
      </c>
      <c r="BW460" s="2">
        <f t="shared" si="129"/>
        <v>6</v>
      </c>
      <c r="BX460" s="2">
        <f t="shared" si="130"/>
        <v>8</v>
      </c>
      <c r="BY460" s="2">
        <f t="shared" si="131"/>
        <v>10</v>
      </c>
      <c r="BZ460" s="2">
        <f t="shared" si="132"/>
        <v>15</v>
      </c>
      <c r="CA460" s="2">
        <f t="shared" si="133"/>
        <v>2</v>
      </c>
      <c r="CB460" s="2">
        <f t="shared" si="134"/>
        <v>5</v>
      </c>
      <c r="CC460" s="2">
        <f t="shared" si="135"/>
        <v>1</v>
      </c>
      <c r="CD460" s="2">
        <f t="shared" si="136"/>
        <v>16</v>
      </c>
      <c r="CE460" s="2">
        <f t="shared" si="137"/>
        <v>9</v>
      </c>
      <c r="CF460" s="2">
        <f t="shared" si="138"/>
        <v>7</v>
      </c>
      <c r="CG460" s="2">
        <f t="shared" si="139"/>
        <v>2</v>
      </c>
      <c r="CH460" s="2">
        <f t="shared" si="143"/>
        <v>4</v>
      </c>
      <c r="CI460" s="2">
        <f t="shared" si="140"/>
        <v>5</v>
      </c>
      <c r="CJ460" s="2">
        <f t="shared" si="141"/>
        <v>4</v>
      </c>
      <c r="CK460" s="2">
        <f>55+IF(抽出データ!BJ460=1,60,0)+IF(抽出データ!BK460=1,25,0)+IF(抽出データ!BM460=1,5,0)+IF(抽出データ!BL460=1,5,0)+IF(抽出データ!BN460=1,5,0)</f>
        <v>80</v>
      </c>
      <c r="CL460" s="2">
        <f>(80+IF(抽出データ!BR460=1,12,0)+IF(SUM(抽出データ!BS460:BV460,抽出データ!CB460)&gt;1,22,IF(SUM(抽出データ!BS460:BV460,抽出データ!CB460)=1,11,0)))</f>
        <v>91</v>
      </c>
      <c r="CM460" s="2">
        <f>80+IF(抽出データ!CH460=1,40,0)+IF(抽出データ!CI460=1,20,0)+IF(抽出データ!CJ460=1,20,0)</f>
        <v>100</v>
      </c>
      <c r="CN460" s="2">
        <f>80+IF(抽出データ!CN460=1,10,0)+IF(抽出データ!CO460=1,5,0)+IF(抽出データ!CP460=1,10,0)+12</f>
        <v>97</v>
      </c>
      <c r="CO460" s="2">
        <f>IF(SUM(抽出データ!CT460:CW460)&gt;0,120,100)</f>
        <v>120</v>
      </c>
      <c r="CQ460" s="2">
        <f t="shared" si="142"/>
        <v>90</v>
      </c>
    </row>
    <row r="461" spans="1:95">
      <c r="A461" s="2">
        <v>2005</v>
      </c>
      <c r="B461" s="2">
        <v>500</v>
      </c>
      <c r="C461" s="2">
        <v>2</v>
      </c>
      <c r="D461" s="2">
        <f t="shared" si="126"/>
        <v>250</v>
      </c>
      <c r="E461" s="4" t="s">
        <v>355</v>
      </c>
      <c r="F461" s="2">
        <f>IF(抽出データ!S461-2&lt;0,0,抽出データ!S461-2)</f>
        <v>2</v>
      </c>
      <c r="G461" s="2">
        <f>IF(抽出データ!T461-2&lt;0,0,抽出データ!T461-2)</f>
        <v>1</v>
      </c>
      <c r="H461" s="2">
        <f>IF(抽出データ!U461-2&lt;0,0,抽出データ!U461-2)</f>
        <v>0</v>
      </c>
      <c r="I461" s="2">
        <f>IF(抽出データ!V461-2&lt;0,0,抽出データ!V461-2)</f>
        <v>0</v>
      </c>
      <c r="J461" s="2">
        <f>MIN(2,IF(抽出データ!W461-2&lt;0,0,抽出データ!W461-2))</f>
        <v>1</v>
      </c>
      <c r="K461" s="2">
        <f>IF(抽出データ!X461-2&lt;0,0,抽出データ!X461-2)</f>
        <v>1</v>
      </c>
      <c r="L461" s="2">
        <f>IF(抽出データ!Y461-2&lt;0,0,抽出データ!Y461-2)</f>
        <v>1</v>
      </c>
      <c r="M461" s="2">
        <f>IF(抽出データ!Z461-2&lt;0,0,抽出データ!Z461-2)</f>
        <v>1</v>
      </c>
      <c r="N461" s="2">
        <f>IF(抽出データ!AB461-2&lt;0,0,抽出データ!AB461-2)</f>
        <v>1</v>
      </c>
      <c r="O461" s="2">
        <f>IF(抽出データ!AC461-2&lt;0,0,抽出データ!AC461-2)</f>
        <v>1</v>
      </c>
      <c r="P461" s="2">
        <f>IF(抽出データ!AD461-2&lt;0,0,抽出データ!AD461-2)</f>
        <v>1</v>
      </c>
      <c r="Q461" s="2">
        <f>IF(抽出データ!AE461-2&lt;0,0,抽出データ!AE461-2)</f>
        <v>1</v>
      </c>
      <c r="R461" s="2">
        <f>IF(抽出データ!AF461-2&lt;0,0,抽出データ!AF461-2)</f>
        <v>1</v>
      </c>
      <c r="S461" s="2">
        <f>IF(抽出データ!AG461-2&lt;0,0,抽出データ!AG461-2)</f>
        <v>1</v>
      </c>
      <c r="T461" s="2">
        <f>IF(抽出データ!AH461-2&lt;0,0,抽出データ!AH461-2)</f>
        <v>1</v>
      </c>
      <c r="U461" s="2">
        <f>IF(抽出データ!AI461-2&lt;0,0,抽出データ!AI461-2)</f>
        <v>0</v>
      </c>
      <c r="V461" s="2">
        <f>IF(抽出データ!AJ461-2&lt;0,0,抽出データ!AJ461-2)</f>
        <v>1</v>
      </c>
      <c r="W461" s="2">
        <f>IF(抽出データ!AK461-2&lt;0,0,抽出データ!AK461-2)</f>
        <v>1</v>
      </c>
      <c r="X461" s="2">
        <f>IF(抽出データ!AL461-2&lt;0,0,抽出データ!AL461-2)</f>
        <v>1</v>
      </c>
      <c r="Y461" s="2">
        <f>IF(抽出データ!AM461-2&lt;0,0,抽出データ!AM461-2)</f>
        <v>1</v>
      </c>
      <c r="Z461" s="2">
        <f>IF(抽出データ!AN461-2&lt;0,0,抽出データ!AN461-2)</f>
        <v>1</v>
      </c>
      <c r="AA461" s="2">
        <f>IF(抽出データ!AO461-2&lt;0,0,抽出データ!AO461-2)</f>
        <v>1</v>
      </c>
      <c r="AB461" s="2">
        <f>IF(抽出データ!AP461-2&lt;0,0,抽出データ!AP461-2)</f>
        <v>2</v>
      </c>
      <c r="AC461" s="2">
        <f>IF(抽出データ!AQ461-2&lt;0,0,抽出データ!AQ461-2)</f>
        <v>2</v>
      </c>
      <c r="AD461" s="2">
        <f>IF(抽出データ!AR461-2&lt;=0,1,2)</f>
        <v>1</v>
      </c>
      <c r="AE461" s="2">
        <f>IF(抽出データ!AS461-2&lt;=0,1,2)</f>
        <v>1</v>
      </c>
      <c r="AF461" s="2">
        <f>IF(抽出データ!AT461-2&lt;=0,1,2)</f>
        <v>2</v>
      </c>
      <c r="AG461" s="2">
        <f>IF(抽出データ!AU461-2&lt;=0,1,2)</f>
        <v>2</v>
      </c>
      <c r="AH461" s="2">
        <f>IF(抽出データ!AV461-2&lt;=0,1,2)</f>
        <v>2</v>
      </c>
      <c r="AI461" s="2">
        <f>IF(抽出データ!AW461-2&lt;=0,1,2)</f>
        <v>2</v>
      </c>
      <c r="AJ461" s="2">
        <f>IF(抽出データ!AX461-2&lt;=0,1,2)</f>
        <v>1</v>
      </c>
      <c r="AK461" s="2">
        <f>IF(抽出データ!AY461-2&lt;=0,1,2)</f>
        <v>1</v>
      </c>
      <c r="AL461" s="2">
        <f>IF(抽出データ!AZ461-2&lt;0,0,抽出データ!AZ461-2)</f>
        <v>1</v>
      </c>
      <c r="AM461" s="2">
        <f>IF(抽出データ!BB461-2&lt;0,0,抽出データ!BB461-2)</f>
        <v>1</v>
      </c>
      <c r="AN461" s="2">
        <f>IF(抽出データ!BD461-2&lt;0,0,抽出データ!BD461-2)</f>
        <v>1</v>
      </c>
      <c r="AO461" s="2">
        <f>MIN(2,IF(抽出データ!BE461-2&lt;0,0,抽出データ!BE461-2))</f>
        <v>0</v>
      </c>
      <c r="AP461" s="2">
        <f>IF(抽出データ!BF461-2&lt;0,0,抽出データ!BF461-2)</f>
        <v>2</v>
      </c>
      <c r="AQ461" s="2">
        <f>IF(抽出データ!BG461-2&lt;0,0,抽出データ!BG461-2)</f>
        <v>1</v>
      </c>
      <c r="AR461" s="2">
        <f>IF(抽出データ!BH461-2&lt;0,0,抽出データ!BH461-2)</f>
        <v>0</v>
      </c>
      <c r="AS461" s="2">
        <f t="shared" si="127"/>
        <v>0</v>
      </c>
      <c r="AT461" s="2">
        <f>IF(抽出データ!DB461-2&lt;=0,1,2)</f>
        <v>2</v>
      </c>
      <c r="AU461" s="2">
        <f>IF(抽出データ!DD461-2&lt;0,0,抽出データ!DD461-2)</f>
        <v>1</v>
      </c>
      <c r="AV461" s="2">
        <f>IF(抽出データ!DE461-2&lt;0,0,抽出データ!DE461-2)</f>
        <v>1</v>
      </c>
      <c r="AW461" s="2">
        <f>IF(抽出データ!DF461-2&lt;0,0,IF(抽出データ!DF461&gt;3,2,1))</f>
        <v>2</v>
      </c>
      <c r="AX461" s="2">
        <f>IF(抽出データ!DG461-2&lt;=0,1,2)</f>
        <v>2</v>
      </c>
      <c r="AY461" s="8">
        <v>4</v>
      </c>
      <c r="AZ461" s="2">
        <v>3</v>
      </c>
      <c r="BA461" s="2">
        <v>4</v>
      </c>
      <c r="BI461" s="4" t="s">
        <v>445</v>
      </c>
      <c r="BJ461" s="2">
        <v>1</v>
      </c>
      <c r="BK461" s="2">
        <v>90</v>
      </c>
      <c r="BL461" s="2">
        <v>1</v>
      </c>
      <c r="BM461" s="2">
        <v>6000</v>
      </c>
      <c r="BO461" s="2">
        <v>6</v>
      </c>
      <c r="BP461" s="2">
        <v>5</v>
      </c>
      <c r="BQ461" s="2">
        <v>5</v>
      </c>
      <c r="BR461" s="2">
        <v>5</v>
      </c>
      <c r="BS461" s="2">
        <v>5</v>
      </c>
      <c r="BT461" s="2">
        <v>5</v>
      </c>
      <c r="BV461" s="2">
        <f t="shared" si="128"/>
        <v>52.5</v>
      </c>
      <c r="BW461" s="2">
        <f t="shared" si="129"/>
        <v>21</v>
      </c>
      <c r="BX461" s="2">
        <f t="shared" si="130"/>
        <v>11</v>
      </c>
      <c r="BY461" s="2">
        <f t="shared" si="131"/>
        <v>17</v>
      </c>
      <c r="BZ461" s="2">
        <f t="shared" si="132"/>
        <v>28</v>
      </c>
      <c r="CA461" s="2">
        <f t="shared" si="133"/>
        <v>13</v>
      </c>
      <c r="CB461" s="2">
        <f t="shared" si="134"/>
        <v>12</v>
      </c>
      <c r="CC461" s="2">
        <f t="shared" si="135"/>
        <v>10</v>
      </c>
      <c r="CD461" s="2">
        <f t="shared" si="136"/>
        <v>18</v>
      </c>
      <c r="CE461" s="2">
        <f t="shared" si="137"/>
        <v>16</v>
      </c>
      <c r="CF461" s="2">
        <f t="shared" si="138"/>
        <v>12</v>
      </c>
      <c r="CG461" s="2">
        <f t="shared" si="139"/>
        <v>15</v>
      </c>
      <c r="CH461" s="2">
        <f t="shared" si="143"/>
        <v>7</v>
      </c>
      <c r="CI461" s="2">
        <f t="shared" si="140"/>
        <v>11</v>
      </c>
      <c r="CJ461" s="2">
        <f t="shared" si="141"/>
        <v>20.5</v>
      </c>
      <c r="CK461" s="2">
        <f>55+IF(抽出データ!BJ461=1,60,0)+IF(抽出データ!BK461=1,25,0)+IF(抽出データ!BM461=1,5,0)+IF(抽出データ!BL461=1,5,0)+IF(抽出データ!BN461=1,5,0)</f>
        <v>60</v>
      </c>
      <c r="CL461" s="2">
        <f>(80+IF(抽出データ!BR461=1,12,0)+IF(SUM(抽出データ!BS461:BV461,抽出データ!CB461)&gt;1,22,IF(SUM(抽出データ!BS461:BV461,抽出データ!CB461)=1,11,0)))</f>
        <v>92</v>
      </c>
      <c r="CM461" s="2">
        <f>80+IF(抽出データ!CH461=1,40,0)+IF(抽出データ!CI461=1,20,0)+IF(抽出データ!CJ461=1,20,0)</f>
        <v>80</v>
      </c>
      <c r="CN461" s="2">
        <f>80+IF(抽出データ!CN461=1,10,0)+IF(抽出データ!CO461=1,5,0)+IF(抽出データ!CP461=1,10,0)+12</f>
        <v>97</v>
      </c>
      <c r="CO461" s="2">
        <f>IF(SUM(抽出データ!CT461:CW461)&gt;0,120,100)</f>
        <v>100</v>
      </c>
      <c r="CQ461" s="2">
        <f t="shared" si="142"/>
        <v>78.3</v>
      </c>
    </row>
    <row r="462" spans="1:95">
      <c r="A462" s="2">
        <v>1988</v>
      </c>
      <c r="B462" s="2">
        <v>2000</v>
      </c>
      <c r="C462" s="2">
        <v>4</v>
      </c>
      <c r="D462" s="2">
        <f t="shared" si="126"/>
        <v>500</v>
      </c>
      <c r="E462" s="4" t="s">
        <v>357</v>
      </c>
      <c r="F462" s="2">
        <f>IF(抽出データ!S462-2&lt;0,0,抽出データ!S462-2)</f>
        <v>1</v>
      </c>
      <c r="G462" s="2">
        <f>IF(抽出データ!T462-2&lt;0,0,抽出データ!T462-2)</f>
        <v>0</v>
      </c>
      <c r="H462" s="2">
        <f>IF(抽出データ!U462-2&lt;0,0,抽出データ!U462-2)</f>
        <v>0</v>
      </c>
      <c r="I462" s="2">
        <f>IF(抽出データ!V462-2&lt;0,0,抽出データ!V462-2)</f>
        <v>0</v>
      </c>
      <c r="J462" s="2">
        <f>MIN(2,IF(抽出データ!W462-2&lt;0,0,抽出データ!W462-2))</f>
        <v>0</v>
      </c>
      <c r="K462" s="2">
        <f>IF(抽出データ!X462-2&lt;0,0,抽出データ!X462-2)</f>
        <v>0</v>
      </c>
      <c r="L462" s="2">
        <f>IF(抽出データ!Y462-2&lt;0,0,抽出データ!Y462-2)</f>
        <v>0</v>
      </c>
      <c r="M462" s="2">
        <f>IF(抽出データ!Z462-2&lt;0,0,抽出データ!Z462-2)</f>
        <v>0</v>
      </c>
      <c r="N462" s="2">
        <f>IF(抽出データ!AB462-2&lt;0,0,抽出データ!AB462-2)</f>
        <v>0</v>
      </c>
      <c r="O462" s="2">
        <f>IF(抽出データ!AC462-2&lt;0,0,抽出データ!AC462-2)</f>
        <v>0</v>
      </c>
      <c r="P462" s="2">
        <f>IF(抽出データ!AD462-2&lt;0,0,抽出データ!AD462-2)</f>
        <v>2</v>
      </c>
      <c r="Q462" s="2">
        <f>IF(抽出データ!AE462-2&lt;0,0,抽出データ!AE462-2)</f>
        <v>1</v>
      </c>
      <c r="R462" s="2">
        <f>IF(抽出データ!AF462-2&lt;0,0,抽出データ!AF462-2)</f>
        <v>0</v>
      </c>
      <c r="S462" s="2">
        <f>IF(抽出データ!AG462-2&lt;0,0,抽出データ!AG462-2)</f>
        <v>0</v>
      </c>
      <c r="T462" s="2">
        <f>IF(抽出データ!AH462-2&lt;0,0,抽出データ!AH462-2)</f>
        <v>1</v>
      </c>
      <c r="U462" s="2">
        <f>IF(抽出データ!AI462-2&lt;0,0,抽出データ!AI462-2)</f>
        <v>1</v>
      </c>
      <c r="V462" s="2">
        <f>IF(抽出データ!AJ462-2&lt;0,0,抽出データ!AJ462-2)</f>
        <v>0</v>
      </c>
      <c r="W462" s="2">
        <f>IF(抽出データ!AK462-2&lt;0,0,抽出データ!AK462-2)</f>
        <v>1</v>
      </c>
      <c r="X462" s="2">
        <f>IF(抽出データ!AL462-2&lt;0,0,抽出データ!AL462-2)</f>
        <v>1</v>
      </c>
      <c r="Y462" s="2">
        <f>IF(抽出データ!AM462-2&lt;0,0,抽出データ!AM462-2)</f>
        <v>1</v>
      </c>
      <c r="Z462" s="2">
        <f>IF(抽出データ!AN462-2&lt;0,0,抽出データ!AN462-2)</f>
        <v>0</v>
      </c>
      <c r="AA462" s="2">
        <f>IF(抽出データ!AO462-2&lt;0,0,抽出データ!AO462-2)</f>
        <v>0</v>
      </c>
      <c r="AB462" s="2">
        <f>IF(抽出データ!AP462-2&lt;0,0,抽出データ!AP462-2)</f>
        <v>0</v>
      </c>
      <c r="AC462" s="2">
        <f>IF(抽出データ!AQ462-2&lt;0,0,抽出データ!AQ462-2)</f>
        <v>1</v>
      </c>
      <c r="AD462" s="2">
        <f>IF(抽出データ!AR462-2&lt;=0,1,2)</f>
        <v>1</v>
      </c>
      <c r="AE462" s="2">
        <f>IF(抽出データ!AS462-2&lt;=0,1,2)</f>
        <v>1</v>
      </c>
      <c r="AF462" s="2">
        <f>IF(抽出データ!AT462-2&lt;=0,1,2)</f>
        <v>1</v>
      </c>
      <c r="AG462" s="2">
        <f>IF(抽出データ!AU462-2&lt;=0,1,2)</f>
        <v>1</v>
      </c>
      <c r="AH462" s="2">
        <f>IF(抽出データ!AV462-2&lt;=0,1,2)</f>
        <v>1</v>
      </c>
      <c r="AI462" s="2">
        <f>IF(抽出データ!AW462-2&lt;=0,1,2)</f>
        <v>1</v>
      </c>
      <c r="AJ462" s="2">
        <f>IF(抽出データ!AX462-2&lt;=0,1,2)</f>
        <v>1</v>
      </c>
      <c r="AK462" s="2">
        <f>IF(抽出データ!AY462-2&lt;=0,1,2)</f>
        <v>1</v>
      </c>
      <c r="AL462" s="2">
        <f>IF(抽出データ!AZ462-2&lt;0,0,抽出データ!AZ462-2)</f>
        <v>1</v>
      </c>
      <c r="AM462" s="2">
        <f>IF(抽出データ!BB462-2&lt;0,0,抽出データ!BB462-2)</f>
        <v>0</v>
      </c>
      <c r="AN462" s="2">
        <f>IF(抽出データ!BD462-2&lt;0,0,抽出データ!BD462-2)</f>
        <v>0</v>
      </c>
      <c r="AO462" s="2">
        <f>MIN(2,IF(抽出データ!BE462-2&lt;0,0,抽出データ!BE462-2))</f>
        <v>0</v>
      </c>
      <c r="AP462" s="2">
        <f>IF(抽出データ!BF462-2&lt;0,0,抽出データ!BF462-2)</f>
        <v>0</v>
      </c>
      <c r="AQ462" s="2">
        <f>IF(抽出データ!BG462-2&lt;0,0,抽出データ!BG462-2)</f>
        <v>1</v>
      </c>
      <c r="AR462" s="2">
        <f>IF(抽出データ!BH462-2&lt;0,0,抽出データ!BH462-2)</f>
        <v>0</v>
      </c>
      <c r="AS462" s="2">
        <f t="shared" si="127"/>
        <v>0</v>
      </c>
      <c r="AT462" s="2">
        <f>IF(抽出データ!DB462-2&lt;=0,1,2)</f>
        <v>1</v>
      </c>
      <c r="AU462" s="2">
        <f>IF(抽出データ!DD462-2&lt;0,0,抽出データ!DD462-2)</f>
        <v>0</v>
      </c>
      <c r="AV462" s="2">
        <f>IF(抽出データ!DE462-2&lt;0,0,抽出データ!DE462-2)</f>
        <v>1</v>
      </c>
      <c r="AW462" s="2">
        <f>IF(抽出データ!DF462-2&lt;0,0,IF(抽出データ!DF462&gt;3,2,1))</f>
        <v>1</v>
      </c>
      <c r="AX462" s="2">
        <f>IF(抽出データ!DG462-2&lt;=0,1,2)</f>
        <v>2</v>
      </c>
      <c r="AY462" s="8">
        <v>4</v>
      </c>
      <c r="AZ462" s="2">
        <v>3</v>
      </c>
      <c r="BA462" s="2">
        <v>3</v>
      </c>
      <c r="BI462" s="4" t="s">
        <v>445</v>
      </c>
      <c r="BJ462" s="2">
        <v>1</v>
      </c>
      <c r="BK462" s="2">
        <v>60</v>
      </c>
      <c r="BL462" s="2">
        <v>3</v>
      </c>
      <c r="BO462" s="2">
        <v>3</v>
      </c>
      <c r="BP462" s="2">
        <v>3</v>
      </c>
      <c r="BQ462" s="2">
        <v>3</v>
      </c>
      <c r="BR462" s="2">
        <v>4</v>
      </c>
      <c r="BS462" s="2">
        <v>4</v>
      </c>
      <c r="BT462" s="2">
        <v>4</v>
      </c>
      <c r="BV462" s="2">
        <f t="shared" si="128"/>
        <v>27.5</v>
      </c>
      <c r="BW462" s="2">
        <f t="shared" si="129"/>
        <v>10</v>
      </c>
      <c r="BX462" s="2">
        <f t="shared" si="130"/>
        <v>5</v>
      </c>
      <c r="BY462" s="2">
        <f t="shared" si="131"/>
        <v>9</v>
      </c>
      <c r="BZ462" s="2">
        <f t="shared" si="132"/>
        <v>14</v>
      </c>
      <c r="CA462" s="2">
        <f t="shared" si="133"/>
        <v>5</v>
      </c>
      <c r="CB462" s="2">
        <f t="shared" si="134"/>
        <v>5</v>
      </c>
      <c r="CC462" s="2">
        <f t="shared" si="135"/>
        <v>7</v>
      </c>
      <c r="CD462" s="2">
        <f t="shared" si="136"/>
        <v>8</v>
      </c>
      <c r="CE462" s="2">
        <f t="shared" si="137"/>
        <v>6</v>
      </c>
      <c r="CF462" s="2">
        <f t="shared" si="138"/>
        <v>5</v>
      </c>
      <c r="CG462" s="2">
        <f t="shared" si="139"/>
        <v>10</v>
      </c>
      <c r="CH462" s="2">
        <f t="shared" si="143"/>
        <v>5</v>
      </c>
      <c r="CI462" s="2">
        <f t="shared" si="140"/>
        <v>5</v>
      </c>
      <c r="CJ462" s="2">
        <f t="shared" si="141"/>
        <v>7.5</v>
      </c>
      <c r="CK462" s="2">
        <f>55+IF(抽出データ!BJ462=1,60,0)+IF(抽出データ!BK462=1,25,0)+IF(抽出データ!BM462=1,5,0)+IF(抽出データ!BL462=1,5,0)+IF(抽出データ!BN462=1,5,0)</f>
        <v>55</v>
      </c>
      <c r="CL462" s="2">
        <f>(80+IF(抽出データ!BR462=1,12,0)+IF(SUM(抽出データ!BS462:BV462,抽出データ!CB462)&gt;1,22,IF(SUM(抽出データ!BS462:BV462,抽出データ!CB462)=1,11,0)))</f>
        <v>80</v>
      </c>
      <c r="CM462" s="2">
        <f>80+IF(抽出データ!CH462=1,40,0)+IF(抽出データ!CI462=1,20,0)+IF(抽出データ!CJ462=1,20,0)</f>
        <v>80</v>
      </c>
      <c r="CN462" s="2">
        <f>80+IF(抽出データ!CN462=1,10,0)+IF(抽出データ!CO462=1,5,0)+IF(抽出データ!CP462=1,10,0)+12</f>
        <v>92</v>
      </c>
      <c r="CO462" s="2">
        <f>IF(SUM(抽出データ!CT462:CW462)&gt;0,120,100)</f>
        <v>100</v>
      </c>
      <c r="CQ462" s="2">
        <f t="shared" si="142"/>
        <v>72.2</v>
      </c>
    </row>
    <row r="463" spans="1:95">
      <c r="A463" s="2">
        <v>1990</v>
      </c>
      <c r="B463" s="2">
        <v>2000</v>
      </c>
      <c r="C463" s="2">
        <v>4</v>
      </c>
      <c r="D463" s="2">
        <f t="shared" si="126"/>
        <v>500</v>
      </c>
      <c r="E463" s="4" t="s">
        <v>358</v>
      </c>
      <c r="F463" s="2">
        <f>IF(抽出データ!S463-2&lt;0,0,抽出データ!S463-2)</f>
        <v>2</v>
      </c>
      <c r="G463" s="2">
        <f>IF(抽出データ!T463-2&lt;0,0,抽出データ!T463-2)</f>
        <v>0</v>
      </c>
      <c r="H463" s="2">
        <f>IF(抽出データ!U463-2&lt;0,0,抽出データ!U463-2)</f>
        <v>0</v>
      </c>
      <c r="I463" s="2">
        <f>IF(抽出データ!V463-2&lt;0,0,抽出データ!V463-2)</f>
        <v>0</v>
      </c>
      <c r="J463" s="2">
        <f>MIN(2,IF(抽出データ!W463-2&lt;0,0,抽出データ!W463-2))</f>
        <v>1</v>
      </c>
      <c r="K463" s="2">
        <f>IF(抽出データ!X463-2&lt;0,0,抽出データ!X463-2)</f>
        <v>1</v>
      </c>
      <c r="L463" s="2">
        <f>IF(抽出データ!Y463-2&lt;0,0,抽出データ!Y463-2)</f>
        <v>1</v>
      </c>
      <c r="M463" s="2">
        <f>IF(抽出データ!Z463-2&lt;0,0,抽出データ!Z463-2)</f>
        <v>0</v>
      </c>
      <c r="N463" s="2">
        <f>IF(抽出データ!AB463-2&lt;0,0,抽出データ!AB463-2)</f>
        <v>1</v>
      </c>
      <c r="O463" s="2">
        <f>IF(抽出データ!AC463-2&lt;0,0,抽出データ!AC463-2)</f>
        <v>0</v>
      </c>
      <c r="P463" s="2">
        <f>IF(抽出データ!AD463-2&lt;0,0,抽出データ!AD463-2)</f>
        <v>0</v>
      </c>
      <c r="Q463" s="2">
        <f>IF(抽出データ!AE463-2&lt;0,0,抽出データ!AE463-2)</f>
        <v>1</v>
      </c>
      <c r="R463" s="2">
        <f>IF(抽出データ!AF463-2&lt;0,0,抽出データ!AF463-2)</f>
        <v>1</v>
      </c>
      <c r="S463" s="2">
        <f>IF(抽出データ!AG463-2&lt;0,0,抽出データ!AG463-2)</f>
        <v>0</v>
      </c>
      <c r="T463" s="2">
        <f>IF(抽出データ!AH463-2&lt;0,0,抽出データ!AH463-2)</f>
        <v>1</v>
      </c>
      <c r="U463" s="2">
        <f>IF(抽出データ!AI463-2&lt;0,0,抽出データ!AI463-2)</f>
        <v>0</v>
      </c>
      <c r="V463" s="2">
        <f>IF(抽出データ!AJ463-2&lt;0,0,抽出データ!AJ463-2)</f>
        <v>1</v>
      </c>
      <c r="W463" s="2">
        <f>IF(抽出データ!AK463-2&lt;0,0,抽出データ!AK463-2)</f>
        <v>0</v>
      </c>
      <c r="X463" s="2">
        <f>IF(抽出データ!AL463-2&lt;0,0,抽出データ!AL463-2)</f>
        <v>1</v>
      </c>
      <c r="Y463" s="2">
        <f>IF(抽出データ!AM463-2&lt;0,0,抽出データ!AM463-2)</f>
        <v>0</v>
      </c>
      <c r="Z463" s="2">
        <f>IF(抽出データ!AN463-2&lt;0,0,抽出データ!AN463-2)</f>
        <v>0</v>
      </c>
      <c r="AA463" s="2">
        <f>IF(抽出データ!AO463-2&lt;0,0,抽出データ!AO463-2)</f>
        <v>0</v>
      </c>
      <c r="AB463" s="2">
        <f>IF(抽出データ!AP463-2&lt;0,0,抽出データ!AP463-2)</f>
        <v>0</v>
      </c>
      <c r="AC463" s="2">
        <f>IF(抽出データ!AQ463-2&lt;0,0,抽出データ!AQ463-2)</f>
        <v>1</v>
      </c>
      <c r="AD463" s="2">
        <f>IF(抽出データ!AR463-2&lt;=0,1,2)</f>
        <v>1</v>
      </c>
      <c r="AE463" s="2">
        <f>IF(抽出データ!AS463-2&lt;=0,1,2)</f>
        <v>2</v>
      </c>
      <c r="AF463" s="2">
        <f>IF(抽出データ!AT463-2&lt;=0,1,2)</f>
        <v>1</v>
      </c>
      <c r="AG463" s="2">
        <f>IF(抽出データ!AU463-2&lt;=0,1,2)</f>
        <v>1</v>
      </c>
      <c r="AH463" s="2">
        <f>IF(抽出データ!AV463-2&lt;=0,1,2)</f>
        <v>2</v>
      </c>
      <c r="AI463" s="2">
        <f>IF(抽出データ!AW463-2&lt;=0,1,2)</f>
        <v>1</v>
      </c>
      <c r="AJ463" s="2">
        <f>IF(抽出データ!AX463-2&lt;=0,1,2)</f>
        <v>1</v>
      </c>
      <c r="AK463" s="2">
        <f>IF(抽出データ!AY463-2&lt;=0,1,2)</f>
        <v>2</v>
      </c>
      <c r="AL463" s="2">
        <f>IF(抽出データ!AZ463-2&lt;0,0,抽出データ!AZ463-2)</f>
        <v>0</v>
      </c>
      <c r="AM463" s="2">
        <f>IF(抽出データ!BB463-2&lt;0,0,抽出データ!BB463-2)</f>
        <v>0</v>
      </c>
      <c r="AN463" s="2">
        <f>IF(抽出データ!BD463-2&lt;0,0,抽出データ!BD463-2)</f>
        <v>1</v>
      </c>
      <c r="AO463" s="2">
        <f>MIN(2,IF(抽出データ!BE463-2&lt;0,0,抽出データ!BE463-2))</f>
        <v>0</v>
      </c>
      <c r="AP463" s="2">
        <f>IF(抽出データ!BF463-2&lt;0,0,抽出データ!BF463-2)</f>
        <v>1</v>
      </c>
      <c r="AQ463" s="2">
        <f>IF(抽出データ!BG463-2&lt;0,0,抽出データ!BG463-2)</f>
        <v>0</v>
      </c>
      <c r="AR463" s="2">
        <f>IF(抽出データ!BH463-2&lt;0,0,抽出データ!BH463-2)</f>
        <v>1</v>
      </c>
      <c r="AS463" s="2">
        <f t="shared" si="127"/>
        <v>0</v>
      </c>
      <c r="AT463" s="2">
        <f>IF(抽出データ!DB463-2&lt;=0,1,2)</f>
        <v>1</v>
      </c>
      <c r="AU463" s="2">
        <f>IF(抽出データ!DD463-2&lt;0,0,抽出データ!DD463-2)</f>
        <v>0</v>
      </c>
      <c r="AV463" s="2">
        <f>IF(抽出データ!DE463-2&lt;0,0,抽出データ!DE463-2)</f>
        <v>1</v>
      </c>
      <c r="AW463" s="2">
        <f>IF(抽出データ!DF463-2&lt;0,0,IF(抽出データ!DF463&gt;3,2,1))</f>
        <v>1</v>
      </c>
      <c r="AX463" s="2">
        <f>IF(抽出データ!DG463-2&lt;=0,1,2)</f>
        <v>2</v>
      </c>
      <c r="AY463" s="8">
        <v>2</v>
      </c>
      <c r="AZ463" s="2">
        <v>3</v>
      </c>
      <c r="BA463" s="2">
        <v>2</v>
      </c>
      <c r="BB463" s="2">
        <v>0</v>
      </c>
      <c r="BC463" s="2">
        <v>1</v>
      </c>
      <c r="BD463" s="2">
        <v>0</v>
      </c>
      <c r="BE463" s="2">
        <v>1</v>
      </c>
      <c r="BF463" s="2">
        <v>0</v>
      </c>
      <c r="BG463" s="2">
        <v>0</v>
      </c>
      <c r="BH463" s="2">
        <v>0</v>
      </c>
      <c r="BI463" s="4" t="s">
        <v>445</v>
      </c>
      <c r="BJ463" s="2">
        <v>1</v>
      </c>
      <c r="BK463" s="2">
        <v>80</v>
      </c>
      <c r="BL463" s="2">
        <v>1</v>
      </c>
      <c r="BM463" s="2">
        <v>10000</v>
      </c>
      <c r="BO463" s="2">
        <v>3</v>
      </c>
      <c r="BP463" s="2">
        <v>4</v>
      </c>
      <c r="BQ463" s="2">
        <v>5</v>
      </c>
      <c r="BR463" s="2">
        <v>6</v>
      </c>
      <c r="BS463" s="2">
        <v>5</v>
      </c>
      <c r="BT463" s="2">
        <v>4</v>
      </c>
      <c r="BV463" s="2">
        <f t="shared" si="128"/>
        <v>31</v>
      </c>
      <c r="BW463" s="2">
        <f t="shared" si="129"/>
        <v>13</v>
      </c>
      <c r="BX463" s="2">
        <f t="shared" si="130"/>
        <v>6</v>
      </c>
      <c r="BY463" s="2">
        <f t="shared" si="131"/>
        <v>11</v>
      </c>
      <c r="BZ463" s="2">
        <f t="shared" si="132"/>
        <v>19</v>
      </c>
      <c r="CA463" s="2">
        <f t="shared" si="133"/>
        <v>5</v>
      </c>
      <c r="CB463" s="2">
        <f t="shared" si="134"/>
        <v>6</v>
      </c>
      <c r="CC463" s="2">
        <f t="shared" si="135"/>
        <v>5</v>
      </c>
      <c r="CD463" s="2">
        <f t="shared" si="136"/>
        <v>15</v>
      </c>
      <c r="CE463" s="2">
        <f t="shared" si="137"/>
        <v>8</v>
      </c>
      <c r="CF463" s="2">
        <f t="shared" si="138"/>
        <v>6</v>
      </c>
      <c r="CG463" s="2">
        <f t="shared" si="139"/>
        <v>7</v>
      </c>
      <c r="CH463" s="2">
        <f t="shared" si="143"/>
        <v>5</v>
      </c>
      <c r="CI463" s="2">
        <f t="shared" si="140"/>
        <v>6</v>
      </c>
      <c r="CJ463" s="2">
        <f t="shared" si="141"/>
        <v>9</v>
      </c>
      <c r="CK463" s="2">
        <f>55+IF(抽出データ!BJ463=1,60,0)+IF(抽出データ!BK463=1,25,0)+IF(抽出データ!BM463=1,5,0)+IF(抽出データ!BL463=1,5,0)+IF(抽出データ!BN463=1,5,0)</f>
        <v>85</v>
      </c>
      <c r="CL463" s="2">
        <f>(80+IF(抽出データ!BR463=1,12,0)+IF(SUM(抽出データ!BS463:BV463,抽出データ!CB463)&gt;1,22,IF(SUM(抽出データ!BS463:BV463,抽出データ!CB463)=1,11,0)))</f>
        <v>102</v>
      </c>
      <c r="CM463" s="2">
        <f>80+IF(抽出データ!CH463=1,40,0)+IF(抽出データ!CI463=1,20,0)+IF(抽出データ!CJ463=1,20,0)</f>
        <v>100</v>
      </c>
      <c r="CN463" s="2">
        <f>80+IF(抽出データ!CN463=1,10,0)+IF(抽出データ!CO463=1,5,0)+IF(抽出データ!CP463=1,10,0)+12</f>
        <v>97</v>
      </c>
      <c r="CO463" s="2">
        <f>IF(SUM(抽出データ!CT463:CW463)&gt;0,120,100)</f>
        <v>120</v>
      </c>
      <c r="CQ463" s="2">
        <f t="shared" si="142"/>
        <v>95.3</v>
      </c>
    </row>
    <row r="464" spans="1:95">
      <c r="A464" s="2">
        <v>2000</v>
      </c>
      <c r="B464" s="2">
        <v>1200</v>
      </c>
      <c r="C464" s="2">
        <v>5</v>
      </c>
      <c r="D464" s="2">
        <f t="shared" si="126"/>
        <v>240</v>
      </c>
      <c r="E464" s="4" t="s">
        <v>359</v>
      </c>
      <c r="F464" s="2">
        <f>IF(抽出データ!S464-2&lt;0,0,抽出データ!S464-2)</f>
        <v>2</v>
      </c>
      <c r="G464" s="2">
        <f>IF(抽出データ!T464-2&lt;0,0,抽出データ!T464-2)</f>
        <v>2</v>
      </c>
      <c r="H464" s="2">
        <f>IF(抽出データ!U464-2&lt;0,0,抽出データ!U464-2)</f>
        <v>2</v>
      </c>
      <c r="I464" s="2">
        <f>IF(抽出データ!V464-2&lt;0,0,抽出データ!V464-2)</f>
        <v>2</v>
      </c>
      <c r="J464" s="2">
        <f>MIN(2,IF(抽出データ!W464-2&lt;0,0,抽出データ!W464-2))</f>
        <v>2</v>
      </c>
      <c r="K464" s="2">
        <f>IF(抽出データ!X464-2&lt;0,0,抽出データ!X464-2)</f>
        <v>2</v>
      </c>
      <c r="L464" s="2">
        <f>IF(抽出データ!Y464-2&lt;0,0,抽出データ!Y464-2)</f>
        <v>2</v>
      </c>
      <c r="M464" s="2">
        <f>IF(抽出データ!Z464-2&lt;0,0,抽出データ!Z464-2)</f>
        <v>2</v>
      </c>
      <c r="N464" s="2">
        <f>IF(抽出データ!AB464-2&lt;0,0,抽出データ!AB464-2)</f>
        <v>2</v>
      </c>
      <c r="O464" s="2">
        <f>IF(抽出データ!AC464-2&lt;0,0,抽出データ!AC464-2)</f>
        <v>2</v>
      </c>
      <c r="P464" s="2">
        <f>IF(抽出データ!AD464-2&lt;0,0,抽出データ!AD464-2)</f>
        <v>2</v>
      </c>
      <c r="Q464" s="2">
        <f>IF(抽出データ!AE464-2&lt;0,0,抽出データ!AE464-2)</f>
        <v>2</v>
      </c>
      <c r="R464" s="2">
        <f>IF(抽出データ!AF464-2&lt;0,0,抽出データ!AF464-2)</f>
        <v>2</v>
      </c>
      <c r="S464" s="2">
        <f>IF(抽出データ!AG464-2&lt;0,0,抽出データ!AG464-2)</f>
        <v>2</v>
      </c>
      <c r="T464" s="2">
        <f>IF(抽出データ!AH464-2&lt;0,0,抽出データ!AH464-2)</f>
        <v>2</v>
      </c>
      <c r="U464" s="2">
        <f>IF(抽出データ!AI464-2&lt;0,0,抽出データ!AI464-2)</f>
        <v>2</v>
      </c>
      <c r="V464" s="2">
        <f>IF(抽出データ!AJ464-2&lt;0,0,抽出データ!AJ464-2)</f>
        <v>2</v>
      </c>
      <c r="W464" s="2">
        <f>IF(抽出データ!AK464-2&lt;0,0,抽出データ!AK464-2)</f>
        <v>2</v>
      </c>
      <c r="X464" s="2">
        <f>IF(抽出データ!AL464-2&lt;0,0,抽出データ!AL464-2)</f>
        <v>2</v>
      </c>
      <c r="Y464" s="2">
        <f>IF(抽出データ!AM464-2&lt;0,0,抽出データ!AM464-2)</f>
        <v>2</v>
      </c>
      <c r="Z464" s="2">
        <f>IF(抽出データ!AN464-2&lt;0,0,抽出データ!AN464-2)</f>
        <v>1</v>
      </c>
      <c r="AA464" s="2">
        <f>IF(抽出データ!AO464-2&lt;0,0,抽出データ!AO464-2)</f>
        <v>2</v>
      </c>
      <c r="AB464" s="2">
        <f>IF(抽出データ!AP464-2&lt;0,0,抽出データ!AP464-2)</f>
        <v>2</v>
      </c>
      <c r="AC464" s="2">
        <f>IF(抽出データ!AQ464-2&lt;0,0,抽出データ!AQ464-2)</f>
        <v>2</v>
      </c>
      <c r="AD464" s="2">
        <f>IF(抽出データ!AR464-2&lt;=0,1,2)</f>
        <v>2</v>
      </c>
      <c r="AE464" s="2">
        <f>IF(抽出データ!AS464-2&lt;=0,1,2)</f>
        <v>2</v>
      </c>
      <c r="AF464" s="2">
        <f>IF(抽出データ!AT464-2&lt;=0,1,2)</f>
        <v>2</v>
      </c>
      <c r="AG464" s="2">
        <f>IF(抽出データ!AU464-2&lt;=0,1,2)</f>
        <v>2</v>
      </c>
      <c r="AH464" s="2">
        <f>IF(抽出データ!AV464-2&lt;=0,1,2)</f>
        <v>2</v>
      </c>
      <c r="AI464" s="2">
        <f>IF(抽出データ!AW464-2&lt;=0,1,2)</f>
        <v>2</v>
      </c>
      <c r="AJ464" s="2">
        <f>IF(抽出データ!AX464-2&lt;=0,1,2)</f>
        <v>2</v>
      </c>
      <c r="AK464" s="2">
        <f>IF(抽出データ!AY464-2&lt;=0,1,2)</f>
        <v>2</v>
      </c>
      <c r="AL464" s="2">
        <f>IF(抽出データ!AZ464-2&lt;0,0,抽出データ!AZ464-2)</f>
        <v>2</v>
      </c>
      <c r="AM464" s="2">
        <f>IF(抽出データ!BB464-2&lt;0,0,抽出データ!BB464-2)</f>
        <v>2</v>
      </c>
      <c r="AN464" s="2">
        <f>IF(抽出データ!BD464-2&lt;0,0,抽出データ!BD464-2)</f>
        <v>2</v>
      </c>
      <c r="AO464" s="2">
        <f>MIN(2,IF(抽出データ!BE464-2&lt;0,0,抽出データ!BE464-2))</f>
        <v>2</v>
      </c>
      <c r="AP464" s="2">
        <f>IF(抽出データ!BF464-2&lt;0,0,抽出データ!BF464-2)</f>
        <v>2</v>
      </c>
      <c r="AQ464" s="2">
        <f>IF(抽出データ!BG464-2&lt;0,0,抽出データ!BG464-2)</f>
        <v>2</v>
      </c>
      <c r="AR464" s="2">
        <f>IF(抽出データ!BH464-2&lt;0,0,抽出データ!BH464-2)</f>
        <v>2</v>
      </c>
      <c r="AS464" s="2">
        <f t="shared" si="127"/>
        <v>2</v>
      </c>
      <c r="AT464" s="2">
        <f>IF(抽出データ!DB464-2&lt;=0,1,2)</f>
        <v>2</v>
      </c>
      <c r="AU464" s="2">
        <f>IF(抽出データ!DD464-2&lt;0,0,抽出データ!DD464-2)</f>
        <v>2</v>
      </c>
      <c r="AV464" s="2">
        <f>IF(抽出データ!DE464-2&lt;0,0,抽出データ!DE464-2)</f>
        <v>2</v>
      </c>
      <c r="AW464" s="2">
        <f>IF(抽出データ!DF464-2&lt;0,0,IF(抽出データ!DF464&gt;3,2,1))</f>
        <v>2</v>
      </c>
      <c r="AX464" s="2">
        <f>IF(抽出データ!DG464-2&lt;=0,1,2)</f>
        <v>2</v>
      </c>
      <c r="AY464" s="8">
        <v>5</v>
      </c>
      <c r="AZ464" s="2">
        <v>4</v>
      </c>
      <c r="BA464" s="2">
        <v>4</v>
      </c>
      <c r="BI464" s="4" t="s">
        <v>445</v>
      </c>
      <c r="BJ464" s="2">
        <v>1</v>
      </c>
      <c r="BK464" s="2">
        <v>85</v>
      </c>
      <c r="BL464" s="2">
        <v>3</v>
      </c>
      <c r="BO464" s="2">
        <v>4</v>
      </c>
      <c r="BP464" s="2">
        <v>5</v>
      </c>
      <c r="BQ464" s="2">
        <v>5</v>
      </c>
      <c r="BR464" s="2">
        <v>6</v>
      </c>
      <c r="BS464" s="2">
        <v>4</v>
      </c>
      <c r="BT464" s="2">
        <v>2</v>
      </c>
      <c r="BV464" s="2">
        <f t="shared" si="128"/>
        <v>99</v>
      </c>
      <c r="BW464" s="2">
        <f t="shared" si="129"/>
        <v>43</v>
      </c>
      <c r="BX464" s="2">
        <f t="shared" si="130"/>
        <v>14</v>
      </c>
      <c r="BY464" s="2">
        <f t="shared" si="131"/>
        <v>26</v>
      </c>
      <c r="BZ464" s="2">
        <f t="shared" si="132"/>
        <v>48</v>
      </c>
      <c r="CA464" s="2">
        <f t="shared" si="133"/>
        <v>25</v>
      </c>
      <c r="CB464" s="2">
        <f t="shared" si="134"/>
        <v>16</v>
      </c>
      <c r="CC464" s="2">
        <f t="shared" si="135"/>
        <v>21</v>
      </c>
      <c r="CD464" s="2">
        <f t="shared" si="136"/>
        <v>32</v>
      </c>
      <c r="CE464" s="2">
        <f t="shared" si="137"/>
        <v>24</v>
      </c>
      <c r="CF464" s="2">
        <f t="shared" si="138"/>
        <v>16</v>
      </c>
      <c r="CG464" s="2">
        <f t="shared" si="139"/>
        <v>29</v>
      </c>
      <c r="CH464" s="2">
        <f t="shared" si="143"/>
        <v>10</v>
      </c>
      <c r="CI464" s="2">
        <f t="shared" si="140"/>
        <v>16</v>
      </c>
      <c r="CJ464" s="2">
        <f t="shared" si="141"/>
        <v>42</v>
      </c>
      <c r="CK464" s="2">
        <f>55+IF(抽出データ!BJ464=1,60,0)+IF(抽出データ!BK464=1,25,0)+IF(抽出データ!BM464=1,5,0)+IF(抽出データ!BL464=1,5,0)+IF(抽出データ!BN464=1,5,0)</f>
        <v>150</v>
      </c>
      <c r="CL464" s="2">
        <f>(80+IF(抽出データ!BR464=1,12,0)+IF(SUM(抽出データ!BS464:BV464,抽出データ!CB464)&gt;1,22,IF(SUM(抽出データ!BS464:BV464,抽出データ!CB464)=1,11,0)))</f>
        <v>102</v>
      </c>
      <c r="CM464" s="2">
        <f>80+IF(抽出データ!CH464=1,40,0)+IF(抽出データ!CI464=1,20,0)+IF(抽出データ!CJ464=1,20,0)</f>
        <v>140</v>
      </c>
      <c r="CN464" s="2">
        <f>80+IF(抽出データ!CN464=1,10,0)+IF(抽出データ!CO464=1,5,0)+IF(抽出データ!CP464=1,10,0)+12</f>
        <v>102</v>
      </c>
      <c r="CO464" s="2">
        <f>IF(SUM(抽出データ!CT464:CW464)&gt;0,120,100)</f>
        <v>120</v>
      </c>
      <c r="CQ464" s="2">
        <f t="shared" si="142"/>
        <v>127.8</v>
      </c>
    </row>
    <row r="465" spans="1:95">
      <c r="A465" s="2">
        <v>2002</v>
      </c>
      <c r="B465" s="2">
        <v>532</v>
      </c>
      <c r="C465" s="2">
        <v>5</v>
      </c>
      <c r="D465" s="2">
        <f t="shared" si="126"/>
        <v>106.4</v>
      </c>
      <c r="E465" s="4" t="s">
        <v>360</v>
      </c>
      <c r="F465" s="2">
        <f>IF(抽出データ!S465-2&lt;0,0,抽出データ!S465-2)</f>
        <v>0</v>
      </c>
      <c r="G465" s="2">
        <f>IF(抽出データ!T465-2&lt;0,0,抽出データ!T465-2)</f>
        <v>1</v>
      </c>
      <c r="H465" s="2">
        <f>IF(抽出データ!U465-2&lt;0,0,抽出データ!U465-2)</f>
        <v>1</v>
      </c>
      <c r="I465" s="2">
        <f>IF(抽出データ!V465-2&lt;0,0,抽出データ!V465-2)</f>
        <v>1</v>
      </c>
      <c r="J465" s="2">
        <f>MIN(2,IF(抽出データ!W465-2&lt;0,0,抽出データ!W465-2))</f>
        <v>2</v>
      </c>
      <c r="K465" s="2">
        <f>IF(抽出データ!X465-2&lt;0,0,抽出データ!X465-2)</f>
        <v>1</v>
      </c>
      <c r="L465" s="2">
        <f>IF(抽出データ!Y465-2&lt;0,0,抽出データ!Y465-2)</f>
        <v>1</v>
      </c>
      <c r="M465" s="2">
        <f>IF(抽出データ!Z465-2&lt;0,0,抽出データ!Z465-2)</f>
        <v>1</v>
      </c>
      <c r="N465" s="2">
        <f>IF(抽出データ!AB465-2&lt;0,0,抽出データ!AB465-2)</f>
        <v>2</v>
      </c>
      <c r="O465" s="2">
        <f>IF(抽出データ!AC465-2&lt;0,0,抽出データ!AC465-2)</f>
        <v>2</v>
      </c>
      <c r="P465" s="2">
        <f>IF(抽出データ!AD465-2&lt;0,0,抽出データ!AD465-2)</f>
        <v>2</v>
      </c>
      <c r="Q465" s="2">
        <f>IF(抽出データ!AE465-2&lt;0,0,抽出データ!AE465-2)</f>
        <v>2</v>
      </c>
      <c r="R465" s="2">
        <f>IF(抽出データ!AF465-2&lt;0,0,抽出データ!AF465-2)</f>
        <v>2</v>
      </c>
      <c r="S465" s="2">
        <f>IF(抽出データ!AG465-2&lt;0,0,抽出データ!AG465-2)</f>
        <v>2</v>
      </c>
      <c r="T465" s="2">
        <f>IF(抽出データ!AH465-2&lt;0,0,抽出データ!AH465-2)</f>
        <v>2</v>
      </c>
      <c r="U465" s="2">
        <f>IF(抽出データ!AI465-2&lt;0,0,抽出データ!AI465-2)</f>
        <v>1</v>
      </c>
      <c r="V465" s="2">
        <f>IF(抽出データ!AJ465-2&lt;0,0,抽出データ!AJ465-2)</f>
        <v>2</v>
      </c>
      <c r="W465" s="2">
        <f>IF(抽出データ!AK465-2&lt;0,0,抽出データ!AK465-2)</f>
        <v>2</v>
      </c>
      <c r="X465" s="2">
        <f>IF(抽出データ!AL465-2&lt;0,0,抽出データ!AL465-2)</f>
        <v>2</v>
      </c>
      <c r="Y465" s="2">
        <f>IF(抽出データ!AM465-2&lt;0,0,抽出データ!AM465-2)</f>
        <v>2</v>
      </c>
      <c r="Z465" s="2">
        <f>IF(抽出データ!AN465-2&lt;0,0,抽出データ!AN465-2)</f>
        <v>2</v>
      </c>
      <c r="AA465" s="2">
        <f>IF(抽出データ!AO465-2&lt;0,0,抽出データ!AO465-2)</f>
        <v>2</v>
      </c>
      <c r="AB465" s="2">
        <f>IF(抽出データ!AP465-2&lt;0,0,抽出データ!AP465-2)</f>
        <v>2</v>
      </c>
      <c r="AC465" s="2">
        <f>IF(抽出データ!AQ465-2&lt;0,0,抽出データ!AQ465-2)</f>
        <v>1</v>
      </c>
      <c r="AD465" s="2">
        <f>IF(抽出データ!AR465-2&lt;=0,1,2)</f>
        <v>2</v>
      </c>
      <c r="AE465" s="2">
        <f>IF(抽出データ!AS465-2&lt;=0,1,2)</f>
        <v>2</v>
      </c>
      <c r="AF465" s="2">
        <f>IF(抽出データ!AT465-2&lt;=0,1,2)</f>
        <v>2</v>
      </c>
      <c r="AG465" s="2">
        <f>IF(抽出データ!AU465-2&lt;=0,1,2)</f>
        <v>2</v>
      </c>
      <c r="AH465" s="2">
        <f>IF(抽出データ!AV465-2&lt;=0,1,2)</f>
        <v>2</v>
      </c>
      <c r="AI465" s="2">
        <f>IF(抽出データ!AW465-2&lt;=0,1,2)</f>
        <v>2</v>
      </c>
      <c r="AJ465" s="2">
        <f>IF(抽出データ!AX465-2&lt;=0,1,2)</f>
        <v>2</v>
      </c>
      <c r="AK465" s="2">
        <f>IF(抽出データ!AY465-2&lt;=0,1,2)</f>
        <v>2</v>
      </c>
      <c r="AL465" s="2">
        <f>IF(抽出データ!AZ465-2&lt;0,0,抽出データ!AZ465-2)</f>
        <v>1</v>
      </c>
      <c r="AM465" s="2">
        <f>IF(抽出データ!BB465-2&lt;0,0,抽出データ!BB465-2)</f>
        <v>2</v>
      </c>
      <c r="AN465" s="2">
        <f>IF(抽出データ!BD465-2&lt;0,0,抽出データ!BD465-2)</f>
        <v>1</v>
      </c>
      <c r="AO465" s="2">
        <f>MIN(2,IF(抽出データ!BE465-2&lt;0,0,抽出データ!BE465-2))</f>
        <v>2</v>
      </c>
      <c r="AP465" s="2">
        <f>IF(抽出データ!BF465-2&lt;0,0,抽出データ!BF465-2)</f>
        <v>1</v>
      </c>
      <c r="AQ465" s="2">
        <f>IF(抽出データ!BG465-2&lt;0,0,抽出データ!BG465-2)</f>
        <v>1</v>
      </c>
      <c r="AR465" s="2">
        <f>IF(抽出データ!BH465-2&lt;0,0,抽出データ!BH465-2)</f>
        <v>2</v>
      </c>
      <c r="AS465" s="2">
        <f t="shared" si="127"/>
        <v>0</v>
      </c>
      <c r="AT465" s="2">
        <f>IF(抽出データ!DB465-2&lt;=0,1,2)</f>
        <v>2</v>
      </c>
      <c r="AU465" s="2">
        <f>IF(抽出データ!DD465-2&lt;0,0,抽出データ!DD465-2)</f>
        <v>1</v>
      </c>
      <c r="AV465" s="2">
        <f>IF(抽出データ!DE465-2&lt;0,0,抽出データ!DE465-2)</f>
        <v>2</v>
      </c>
      <c r="AW465" s="2">
        <f>IF(抽出データ!DF465-2&lt;0,0,IF(抽出データ!DF465&gt;3,2,1))</f>
        <v>2</v>
      </c>
      <c r="AX465" s="2">
        <f>IF(抽出データ!DG465-2&lt;=0,1,2)</f>
        <v>2</v>
      </c>
      <c r="AY465" s="8">
        <v>4</v>
      </c>
      <c r="AZ465" s="2">
        <v>3</v>
      </c>
      <c r="BA465" s="2">
        <v>3</v>
      </c>
      <c r="BI465" s="4" t="s">
        <v>445</v>
      </c>
      <c r="BJ465" s="2">
        <v>2</v>
      </c>
      <c r="BL465" s="2">
        <v>3</v>
      </c>
      <c r="BO465" s="2">
        <v>2</v>
      </c>
      <c r="BP465" s="2">
        <v>3</v>
      </c>
      <c r="BQ465" s="2">
        <v>3</v>
      </c>
      <c r="BR465" s="2">
        <v>2</v>
      </c>
      <c r="BS465" s="2">
        <v>2</v>
      </c>
      <c r="BT465" s="2">
        <v>2</v>
      </c>
      <c r="BV465" s="2">
        <f t="shared" si="128"/>
        <v>75.5</v>
      </c>
      <c r="BW465" s="2">
        <f t="shared" si="129"/>
        <v>35</v>
      </c>
      <c r="BX465" s="2">
        <f t="shared" si="130"/>
        <v>13</v>
      </c>
      <c r="BY465" s="2">
        <f t="shared" si="131"/>
        <v>22</v>
      </c>
      <c r="BZ465" s="2">
        <f t="shared" si="132"/>
        <v>39</v>
      </c>
      <c r="CA465" s="2">
        <f t="shared" si="133"/>
        <v>20</v>
      </c>
      <c r="CB465" s="2">
        <f t="shared" si="134"/>
        <v>14</v>
      </c>
      <c r="CC465" s="2">
        <f t="shared" si="135"/>
        <v>20</v>
      </c>
      <c r="CD465" s="2">
        <f t="shared" si="136"/>
        <v>25</v>
      </c>
      <c r="CE465" s="2">
        <f t="shared" si="137"/>
        <v>20</v>
      </c>
      <c r="CF465" s="2">
        <f t="shared" si="138"/>
        <v>13</v>
      </c>
      <c r="CG465" s="2">
        <f t="shared" si="139"/>
        <v>28</v>
      </c>
      <c r="CH465" s="2">
        <f t="shared" si="143"/>
        <v>8</v>
      </c>
      <c r="CI465" s="2">
        <f t="shared" si="140"/>
        <v>12</v>
      </c>
      <c r="CJ465" s="2">
        <f t="shared" si="141"/>
        <v>27.5</v>
      </c>
      <c r="CK465" s="2">
        <f>55+IF(抽出データ!BJ465=1,60,0)+IF(抽出データ!BK465=1,25,0)+IF(抽出データ!BM465=1,5,0)+IF(抽出データ!BL465=1,5,0)+IF(抽出データ!BN465=1,5,0)</f>
        <v>60</v>
      </c>
      <c r="CL465" s="2">
        <f>(80+IF(抽出データ!BR465=1,12,0)+IF(SUM(抽出データ!BS465:BV465,抽出データ!CB465)&gt;1,22,IF(SUM(抽出データ!BS465:BV465,抽出データ!CB465)=1,11,0)))</f>
        <v>91</v>
      </c>
      <c r="CM465" s="2">
        <f>80+IF(抽出データ!CH465=1,40,0)+IF(抽出データ!CI465=1,20,0)+IF(抽出データ!CJ465=1,20,0)</f>
        <v>100</v>
      </c>
      <c r="CN465" s="2">
        <f>80+IF(抽出データ!CN465=1,10,0)+IF(抽出データ!CO465=1,5,0)+IF(抽出データ!CP465=1,10,0)+12</f>
        <v>97</v>
      </c>
      <c r="CO465" s="2">
        <f>IF(SUM(抽出データ!CT465:CW465)&gt;0,120,100)</f>
        <v>120</v>
      </c>
      <c r="CQ465" s="2">
        <f t="shared" si="142"/>
        <v>82</v>
      </c>
    </row>
    <row r="466" spans="1:95">
      <c r="A466" s="2">
        <v>2001</v>
      </c>
      <c r="B466" s="2">
        <v>2800</v>
      </c>
      <c r="C466" s="2">
        <v>4</v>
      </c>
      <c r="D466" s="2">
        <f t="shared" si="126"/>
        <v>700</v>
      </c>
      <c r="E466" s="4" t="s">
        <v>36</v>
      </c>
      <c r="F466" s="2">
        <f>IF(抽出データ!S466-2&lt;0,0,抽出データ!S466-2)</f>
        <v>1</v>
      </c>
      <c r="G466" s="2">
        <f>IF(抽出データ!T466-2&lt;0,0,抽出データ!T466-2)</f>
        <v>1</v>
      </c>
      <c r="H466" s="2">
        <f>IF(抽出データ!U466-2&lt;0,0,抽出データ!U466-2)</f>
        <v>1</v>
      </c>
      <c r="I466" s="2">
        <f>IF(抽出データ!V466-2&lt;0,0,抽出データ!V466-2)</f>
        <v>1</v>
      </c>
      <c r="J466" s="2">
        <f>MIN(2,IF(抽出データ!W466-2&lt;0,0,抽出データ!W466-2))</f>
        <v>2</v>
      </c>
      <c r="K466" s="2">
        <f>IF(抽出データ!X466-2&lt;0,0,抽出データ!X466-2)</f>
        <v>0</v>
      </c>
      <c r="L466" s="2">
        <f>IF(抽出データ!Y466-2&lt;0,0,抽出データ!Y466-2)</f>
        <v>0</v>
      </c>
      <c r="M466" s="2">
        <f>IF(抽出データ!Z466-2&lt;0,0,抽出データ!Z466-2)</f>
        <v>1</v>
      </c>
      <c r="N466" s="2">
        <f>IF(抽出データ!AB466-2&lt;0,0,抽出データ!AB466-2)</f>
        <v>1</v>
      </c>
      <c r="O466" s="2">
        <f>IF(抽出データ!AC466-2&lt;0,0,抽出データ!AC466-2)</f>
        <v>2</v>
      </c>
      <c r="P466" s="2">
        <f>IF(抽出データ!AD466-2&lt;0,0,抽出データ!AD466-2)</f>
        <v>1</v>
      </c>
      <c r="Q466" s="2">
        <f>IF(抽出データ!AE466-2&lt;0,0,抽出データ!AE466-2)</f>
        <v>1</v>
      </c>
      <c r="R466" s="2">
        <f>IF(抽出データ!AF466-2&lt;0,0,抽出データ!AF466-2)</f>
        <v>1</v>
      </c>
      <c r="S466" s="2">
        <f>IF(抽出データ!AG466-2&lt;0,0,抽出データ!AG466-2)</f>
        <v>1</v>
      </c>
      <c r="T466" s="2">
        <f>IF(抽出データ!AH466-2&lt;0,0,抽出データ!AH466-2)</f>
        <v>2</v>
      </c>
      <c r="U466" s="2">
        <f>IF(抽出データ!AI466-2&lt;0,0,抽出データ!AI466-2)</f>
        <v>1</v>
      </c>
      <c r="V466" s="2">
        <f>IF(抽出データ!AJ466-2&lt;0,0,抽出データ!AJ466-2)</f>
        <v>1</v>
      </c>
      <c r="W466" s="2">
        <f>IF(抽出データ!AK466-2&lt;0,0,抽出データ!AK466-2)</f>
        <v>0</v>
      </c>
      <c r="X466" s="2">
        <f>IF(抽出データ!AL466-2&lt;0,0,抽出データ!AL466-2)</f>
        <v>2</v>
      </c>
      <c r="Y466" s="2">
        <f>IF(抽出データ!AM466-2&lt;0,0,抽出データ!AM466-2)</f>
        <v>1</v>
      </c>
      <c r="Z466" s="2">
        <f>IF(抽出データ!AN466-2&lt;0,0,抽出データ!AN466-2)</f>
        <v>0</v>
      </c>
      <c r="AA466" s="2">
        <f>IF(抽出データ!AO466-2&lt;0,0,抽出データ!AO466-2)</f>
        <v>2</v>
      </c>
      <c r="AB466" s="2">
        <f>IF(抽出データ!AP466-2&lt;0,0,抽出データ!AP466-2)</f>
        <v>1</v>
      </c>
      <c r="AC466" s="2">
        <f>IF(抽出データ!AQ466-2&lt;0,0,抽出データ!AQ466-2)</f>
        <v>1</v>
      </c>
      <c r="AD466" s="2">
        <f>IF(抽出データ!AR466-2&lt;=0,1,2)</f>
        <v>1</v>
      </c>
      <c r="AE466" s="2">
        <f>IF(抽出データ!AS466-2&lt;=0,1,2)</f>
        <v>1</v>
      </c>
      <c r="AF466" s="2">
        <f>IF(抽出データ!AT466-2&lt;=0,1,2)</f>
        <v>2</v>
      </c>
      <c r="AG466" s="2">
        <f>IF(抽出データ!AU466-2&lt;=0,1,2)</f>
        <v>1</v>
      </c>
      <c r="AH466" s="2">
        <f>IF(抽出データ!AV466-2&lt;=0,1,2)</f>
        <v>1</v>
      </c>
      <c r="AI466" s="2">
        <f>IF(抽出データ!AW466-2&lt;=0,1,2)</f>
        <v>1</v>
      </c>
      <c r="AJ466" s="2">
        <f>IF(抽出データ!AX466-2&lt;=0,1,2)</f>
        <v>2</v>
      </c>
      <c r="AK466" s="2">
        <f>IF(抽出データ!AY466-2&lt;=0,1,2)</f>
        <v>2</v>
      </c>
      <c r="AL466" s="2">
        <f>IF(抽出データ!AZ466-2&lt;0,0,抽出データ!AZ466-2)</f>
        <v>1</v>
      </c>
      <c r="AM466" s="2">
        <f>IF(抽出データ!BB466-2&lt;0,0,抽出データ!BB466-2)</f>
        <v>1</v>
      </c>
      <c r="AN466" s="2">
        <f>IF(抽出データ!BD466-2&lt;0,0,抽出データ!BD466-2)</f>
        <v>2</v>
      </c>
      <c r="AO466" s="2">
        <f>MIN(2,IF(抽出データ!BE466-2&lt;0,0,抽出データ!BE466-2))</f>
        <v>1</v>
      </c>
      <c r="AP466" s="2">
        <f>IF(抽出データ!BF466-2&lt;0,0,抽出データ!BF466-2)</f>
        <v>2</v>
      </c>
      <c r="AQ466" s="2">
        <f>IF(抽出データ!BG466-2&lt;0,0,抽出データ!BG466-2)</f>
        <v>0</v>
      </c>
      <c r="AR466" s="2">
        <f>IF(抽出データ!BH466-2&lt;0,0,抽出データ!BH466-2)</f>
        <v>0</v>
      </c>
      <c r="AS466" s="2">
        <f t="shared" si="127"/>
        <v>0</v>
      </c>
      <c r="AT466" s="2">
        <f>IF(抽出データ!DB466-2&lt;=0,1,2)</f>
        <v>2</v>
      </c>
      <c r="AU466" s="2">
        <f>IF(抽出データ!DD466-2&lt;0,0,抽出データ!DD466-2)</f>
        <v>1</v>
      </c>
      <c r="AV466" s="2">
        <f>IF(抽出データ!DE466-2&lt;0,0,抽出データ!DE466-2)</f>
        <v>1</v>
      </c>
      <c r="AW466" s="2">
        <f>IF(抽出データ!DF466-2&lt;0,0,IF(抽出データ!DF466&gt;3,2,1))</f>
        <v>1</v>
      </c>
      <c r="AX466" s="2">
        <f>IF(抽出データ!DG466-2&lt;=0,1,2)</f>
        <v>1</v>
      </c>
      <c r="AY466" s="8">
        <v>4</v>
      </c>
      <c r="AZ466" s="2">
        <v>3</v>
      </c>
      <c r="BA466" s="2">
        <v>3</v>
      </c>
      <c r="BI466" s="4" t="s">
        <v>445</v>
      </c>
      <c r="BJ466" s="2">
        <v>1</v>
      </c>
      <c r="BK466" s="2">
        <v>80</v>
      </c>
      <c r="BL466" s="2">
        <v>3</v>
      </c>
      <c r="BO466" s="2">
        <v>2</v>
      </c>
      <c r="BP466" s="2">
        <v>6</v>
      </c>
      <c r="BQ466" s="2">
        <v>2</v>
      </c>
      <c r="BR466" s="2">
        <v>5</v>
      </c>
      <c r="BS466" s="2">
        <v>3</v>
      </c>
      <c r="BT466" s="2">
        <v>2</v>
      </c>
      <c r="BV466" s="2">
        <f t="shared" si="128"/>
        <v>51.5</v>
      </c>
      <c r="BW466" s="2">
        <f t="shared" si="129"/>
        <v>22</v>
      </c>
      <c r="BX466" s="2">
        <f t="shared" si="130"/>
        <v>9</v>
      </c>
      <c r="BY466" s="2">
        <f t="shared" si="131"/>
        <v>18</v>
      </c>
      <c r="BZ466" s="2">
        <f t="shared" si="132"/>
        <v>29</v>
      </c>
      <c r="CA466" s="2">
        <f t="shared" si="133"/>
        <v>12</v>
      </c>
      <c r="CB466" s="2">
        <f t="shared" si="134"/>
        <v>10</v>
      </c>
      <c r="CC466" s="2">
        <f t="shared" si="135"/>
        <v>13</v>
      </c>
      <c r="CD466" s="2">
        <f t="shared" si="136"/>
        <v>19</v>
      </c>
      <c r="CE466" s="2">
        <f t="shared" si="137"/>
        <v>14</v>
      </c>
      <c r="CF466" s="2">
        <f t="shared" si="138"/>
        <v>8</v>
      </c>
      <c r="CG466" s="2">
        <f t="shared" si="139"/>
        <v>17</v>
      </c>
      <c r="CH466" s="2">
        <f t="shared" si="143"/>
        <v>5</v>
      </c>
      <c r="CI466" s="2">
        <f t="shared" si="140"/>
        <v>10</v>
      </c>
      <c r="CJ466" s="2">
        <f t="shared" si="141"/>
        <v>19.5</v>
      </c>
      <c r="CK466" s="2">
        <f>55+IF(抽出データ!BJ466=1,60,0)+IF(抽出データ!BK466=1,25,0)+IF(抽出データ!BM466=1,5,0)+IF(抽出データ!BL466=1,5,0)+IF(抽出データ!BN466=1,5,0)</f>
        <v>60</v>
      </c>
      <c r="CL466" s="2">
        <f>(80+IF(抽出データ!BR466=1,12,0)+IF(SUM(抽出データ!BS466:BV466,抽出データ!CB466)&gt;1,22,IF(SUM(抽出データ!BS466:BV466,抽出データ!CB466)=1,11,0)))</f>
        <v>92</v>
      </c>
      <c r="CM466" s="2">
        <f>80+IF(抽出データ!CH466=1,40,0)+IF(抽出データ!CI466=1,20,0)+IF(抽出データ!CJ466=1,20,0)</f>
        <v>80</v>
      </c>
      <c r="CN466" s="2">
        <f>80+IF(抽出データ!CN466=1,10,0)+IF(抽出データ!CO466=1,5,0)+IF(抽出データ!CP466=1,10,0)+12</f>
        <v>92</v>
      </c>
      <c r="CO466" s="2">
        <f>IF(SUM(抽出データ!CT466:CW466)&gt;0,120,100)</f>
        <v>100</v>
      </c>
      <c r="CQ466" s="2">
        <f t="shared" si="142"/>
        <v>77.8</v>
      </c>
    </row>
    <row r="467" spans="1:95">
      <c r="A467" s="2">
        <v>1995</v>
      </c>
      <c r="B467" s="2">
        <v>7000</v>
      </c>
      <c r="C467" s="2">
        <v>5</v>
      </c>
      <c r="D467" s="2">
        <f t="shared" si="126"/>
        <v>1400</v>
      </c>
      <c r="E467" s="4" t="s">
        <v>39</v>
      </c>
      <c r="F467" s="2">
        <f>IF(抽出データ!S467-2&lt;0,0,抽出データ!S467-2)</f>
        <v>1</v>
      </c>
      <c r="G467" s="2">
        <f>IF(抽出データ!T467-2&lt;0,0,抽出データ!T467-2)</f>
        <v>2</v>
      </c>
      <c r="H467" s="2">
        <f>IF(抽出データ!U467-2&lt;0,0,抽出データ!U467-2)</f>
        <v>1</v>
      </c>
      <c r="I467" s="2">
        <f>IF(抽出データ!V467-2&lt;0,0,抽出データ!V467-2)</f>
        <v>1</v>
      </c>
      <c r="J467" s="2">
        <f>MIN(2,IF(抽出データ!W467-2&lt;0,0,抽出データ!W467-2))</f>
        <v>2</v>
      </c>
      <c r="K467" s="2">
        <f>IF(抽出データ!X467-2&lt;0,0,抽出データ!X467-2)</f>
        <v>0</v>
      </c>
      <c r="L467" s="2">
        <f>IF(抽出データ!Y467-2&lt;0,0,抽出データ!Y467-2)</f>
        <v>0</v>
      </c>
      <c r="M467" s="2">
        <f>IF(抽出データ!Z467-2&lt;0,0,抽出データ!Z467-2)</f>
        <v>1</v>
      </c>
      <c r="N467" s="2">
        <f>IF(抽出データ!AB467-2&lt;0,0,抽出データ!AB467-2)</f>
        <v>1</v>
      </c>
      <c r="O467" s="2">
        <f>IF(抽出データ!AC467-2&lt;0,0,抽出データ!AC467-2)</f>
        <v>1</v>
      </c>
      <c r="P467" s="2">
        <f>IF(抽出データ!AD467-2&lt;0,0,抽出データ!AD467-2)</f>
        <v>1</v>
      </c>
      <c r="Q467" s="2">
        <f>IF(抽出データ!AE467-2&lt;0,0,抽出データ!AE467-2)</f>
        <v>0</v>
      </c>
      <c r="R467" s="2">
        <f>IF(抽出データ!AF467-2&lt;0,0,抽出データ!AF467-2)</f>
        <v>1</v>
      </c>
      <c r="S467" s="2">
        <f>IF(抽出データ!AG467-2&lt;0,0,抽出データ!AG467-2)</f>
        <v>0</v>
      </c>
      <c r="T467" s="2">
        <f>IF(抽出データ!AH467-2&lt;0,0,抽出データ!AH467-2)</f>
        <v>1</v>
      </c>
      <c r="U467" s="2">
        <f>IF(抽出データ!AI467-2&lt;0,0,抽出データ!AI467-2)</f>
        <v>0</v>
      </c>
      <c r="V467" s="2">
        <f>IF(抽出データ!AJ467-2&lt;0,0,抽出データ!AJ467-2)</f>
        <v>1</v>
      </c>
      <c r="W467" s="2">
        <f>IF(抽出データ!AK467-2&lt;0,0,抽出データ!AK467-2)</f>
        <v>0</v>
      </c>
      <c r="X467" s="2">
        <f>IF(抽出データ!AL467-2&lt;0,0,抽出データ!AL467-2)</f>
        <v>0</v>
      </c>
      <c r="Y467" s="2">
        <f>IF(抽出データ!AM467-2&lt;0,0,抽出データ!AM467-2)</f>
        <v>1</v>
      </c>
      <c r="Z467" s="2">
        <f>IF(抽出データ!AN467-2&lt;0,0,抽出データ!AN467-2)</f>
        <v>0</v>
      </c>
      <c r="AA467" s="2">
        <f>IF(抽出データ!AO467-2&lt;0,0,抽出データ!AO467-2)</f>
        <v>2</v>
      </c>
      <c r="AB467" s="2">
        <f>IF(抽出データ!AP467-2&lt;0,0,抽出データ!AP467-2)</f>
        <v>1</v>
      </c>
      <c r="AC467" s="2">
        <f>IF(抽出データ!AQ467-2&lt;0,0,抽出データ!AQ467-2)</f>
        <v>1</v>
      </c>
      <c r="AD467" s="2">
        <f>IF(抽出データ!AR467-2&lt;=0,1,2)</f>
        <v>2</v>
      </c>
      <c r="AE467" s="2">
        <f>IF(抽出データ!AS467-2&lt;=0,1,2)</f>
        <v>2</v>
      </c>
      <c r="AF467" s="2">
        <f>IF(抽出データ!AT467-2&lt;=0,1,2)</f>
        <v>2</v>
      </c>
      <c r="AG467" s="2">
        <f>IF(抽出データ!AU467-2&lt;=0,1,2)</f>
        <v>1</v>
      </c>
      <c r="AH467" s="2">
        <f>IF(抽出データ!AV467-2&lt;=0,1,2)</f>
        <v>1</v>
      </c>
      <c r="AI467" s="2">
        <f>IF(抽出データ!AW467-2&lt;=0,1,2)</f>
        <v>1</v>
      </c>
      <c r="AJ467" s="2">
        <f>IF(抽出データ!AX467-2&lt;=0,1,2)</f>
        <v>1</v>
      </c>
      <c r="AK467" s="2">
        <f>IF(抽出データ!AY467-2&lt;=0,1,2)</f>
        <v>2</v>
      </c>
      <c r="AL467" s="2">
        <f>IF(抽出データ!AZ467-2&lt;0,0,抽出データ!AZ467-2)</f>
        <v>1</v>
      </c>
      <c r="AM467" s="2">
        <f>IF(抽出データ!BB467-2&lt;0,0,抽出データ!BB467-2)</f>
        <v>1</v>
      </c>
      <c r="AN467" s="2">
        <f>IF(抽出データ!BD467-2&lt;0,0,抽出データ!BD467-2)</f>
        <v>2</v>
      </c>
      <c r="AO467" s="2">
        <f>MIN(2,IF(抽出データ!BE467-2&lt;0,0,抽出データ!BE467-2))</f>
        <v>1</v>
      </c>
      <c r="AP467" s="2">
        <f>IF(抽出データ!BF467-2&lt;0,0,抽出データ!BF467-2)</f>
        <v>1</v>
      </c>
      <c r="AQ467" s="2">
        <f>IF(抽出データ!BG467-2&lt;0,0,抽出データ!BG467-2)</f>
        <v>1</v>
      </c>
      <c r="AR467" s="2">
        <f>IF(抽出データ!BH467-2&lt;0,0,抽出データ!BH467-2)</f>
        <v>1</v>
      </c>
      <c r="AS467" s="2">
        <f t="shared" si="127"/>
        <v>0</v>
      </c>
      <c r="AT467" s="2">
        <f>IF(抽出データ!DB467-2&lt;=0,1,2)</f>
        <v>2</v>
      </c>
      <c r="AU467" s="2">
        <f>IF(抽出データ!DD467-2&lt;0,0,抽出データ!DD467-2)</f>
        <v>1</v>
      </c>
      <c r="AV467" s="2">
        <f>IF(抽出データ!DE467-2&lt;0,0,抽出データ!DE467-2)</f>
        <v>2</v>
      </c>
      <c r="AW467" s="2">
        <f>IF(抽出データ!DF467-2&lt;0,0,IF(抽出データ!DF467&gt;3,2,1))</f>
        <v>2</v>
      </c>
      <c r="AX467" s="2">
        <f>IF(抽出データ!DG467-2&lt;=0,1,2)</f>
        <v>2</v>
      </c>
      <c r="AY467" s="8">
        <v>4</v>
      </c>
      <c r="AZ467" s="2">
        <v>3</v>
      </c>
      <c r="BA467" s="2">
        <v>2</v>
      </c>
      <c r="BB467" s="2">
        <v>1</v>
      </c>
      <c r="BC467" s="2">
        <v>0</v>
      </c>
      <c r="BD467" s="2">
        <v>0</v>
      </c>
      <c r="BE467" s="2">
        <v>0</v>
      </c>
      <c r="BF467" s="2">
        <v>1</v>
      </c>
      <c r="BG467" s="2">
        <v>0</v>
      </c>
      <c r="BH467" s="2">
        <v>0</v>
      </c>
      <c r="BI467" s="4" t="s">
        <v>445</v>
      </c>
      <c r="BJ467" s="2">
        <v>1</v>
      </c>
      <c r="BK467" s="2">
        <v>80</v>
      </c>
      <c r="BL467" s="2">
        <v>3</v>
      </c>
      <c r="BO467" s="2">
        <v>3</v>
      </c>
      <c r="BP467" s="2">
        <v>5</v>
      </c>
      <c r="BQ467" s="2">
        <v>3</v>
      </c>
      <c r="BR467" s="2">
        <v>5</v>
      </c>
      <c r="BS467" s="2">
        <v>2</v>
      </c>
      <c r="BT467" s="2">
        <v>2</v>
      </c>
      <c r="BV467" s="2">
        <f t="shared" si="128"/>
        <v>50.5</v>
      </c>
      <c r="BW467" s="2">
        <f t="shared" si="129"/>
        <v>16</v>
      </c>
      <c r="BX467" s="2">
        <f t="shared" si="130"/>
        <v>11</v>
      </c>
      <c r="BY467" s="2">
        <f t="shared" si="131"/>
        <v>19</v>
      </c>
      <c r="BZ467" s="2">
        <f t="shared" si="132"/>
        <v>26</v>
      </c>
      <c r="CA467" s="2">
        <f t="shared" si="133"/>
        <v>9</v>
      </c>
      <c r="CB467" s="2">
        <f t="shared" si="134"/>
        <v>13</v>
      </c>
      <c r="CC467" s="2">
        <f t="shared" si="135"/>
        <v>7</v>
      </c>
      <c r="CD467" s="2">
        <f t="shared" si="136"/>
        <v>20</v>
      </c>
      <c r="CE467" s="2">
        <f t="shared" si="137"/>
        <v>15</v>
      </c>
      <c r="CF467" s="2">
        <f t="shared" si="138"/>
        <v>10</v>
      </c>
      <c r="CG467" s="2">
        <f t="shared" si="139"/>
        <v>11</v>
      </c>
      <c r="CH467" s="2">
        <f t="shared" si="143"/>
        <v>8</v>
      </c>
      <c r="CI467" s="2">
        <f t="shared" si="140"/>
        <v>11</v>
      </c>
      <c r="CJ467" s="2">
        <f t="shared" si="141"/>
        <v>18.5</v>
      </c>
      <c r="CK467" s="2">
        <f>55+IF(抽出データ!BJ467=1,60,0)+IF(抽出データ!BK467=1,25,0)+IF(抽出データ!BM467=1,5,0)+IF(抽出データ!BL467=1,5,0)+IF(抽出データ!BN467=1,5,0)</f>
        <v>60</v>
      </c>
      <c r="CL467" s="2">
        <f>(80+IF(抽出データ!BR467=1,12,0)+IF(SUM(抽出データ!BS467:BV467,抽出データ!CB467)&gt;1,22,IF(SUM(抽出データ!BS467:BV467,抽出データ!CB467)=1,11,0)))</f>
        <v>91</v>
      </c>
      <c r="CM467" s="2">
        <f>80+IF(抽出データ!CH467=1,40,0)+IF(抽出データ!CI467=1,20,0)+IF(抽出データ!CJ467=1,20,0)</f>
        <v>80</v>
      </c>
      <c r="CN467" s="2">
        <f>80+IF(抽出データ!CN467=1,10,0)+IF(抽出データ!CO467=1,5,0)+IF(抽出データ!CP467=1,10,0)+12</f>
        <v>97</v>
      </c>
      <c r="CO467" s="2">
        <f>IF(SUM(抽出データ!CT467:CW467)&gt;0,120,100)</f>
        <v>100</v>
      </c>
      <c r="CQ467" s="2">
        <f t="shared" si="142"/>
        <v>78</v>
      </c>
    </row>
    <row r="468" spans="1:95">
      <c r="A468" s="2">
        <v>2014</v>
      </c>
      <c r="B468" s="2">
        <v>17500</v>
      </c>
      <c r="C468" s="2">
        <v>7</v>
      </c>
      <c r="D468" s="2">
        <f t="shared" si="126"/>
        <v>2500</v>
      </c>
      <c r="E468" s="4" t="s">
        <v>73</v>
      </c>
      <c r="F468" s="2">
        <f>IF(抽出データ!S468-2&lt;0,0,抽出データ!S468-2)</f>
        <v>2</v>
      </c>
      <c r="G468" s="2">
        <f>IF(抽出データ!T468-2&lt;0,0,抽出データ!T468-2)</f>
        <v>1</v>
      </c>
      <c r="H468" s="2">
        <f>IF(抽出データ!U468-2&lt;0,0,抽出データ!U468-2)</f>
        <v>1</v>
      </c>
      <c r="I468" s="2">
        <f>IF(抽出データ!V468-2&lt;0,0,抽出データ!V468-2)</f>
        <v>1</v>
      </c>
      <c r="J468" s="2">
        <f>MIN(2,IF(抽出データ!W468-2&lt;0,0,抽出データ!W468-2))</f>
        <v>2</v>
      </c>
      <c r="K468" s="2">
        <f>IF(抽出データ!X468-2&lt;0,0,抽出データ!X468-2)</f>
        <v>0</v>
      </c>
      <c r="L468" s="2">
        <f>IF(抽出データ!Y468-2&lt;0,0,抽出データ!Y468-2)</f>
        <v>0</v>
      </c>
      <c r="M468" s="2">
        <f>IF(抽出データ!Z468-2&lt;0,0,抽出データ!Z468-2)</f>
        <v>2</v>
      </c>
      <c r="N468" s="2">
        <f>IF(抽出データ!AB468-2&lt;0,0,抽出データ!AB468-2)</f>
        <v>1</v>
      </c>
      <c r="O468" s="2">
        <f>IF(抽出データ!AC468-2&lt;0,0,抽出データ!AC468-2)</f>
        <v>2</v>
      </c>
      <c r="P468" s="2">
        <f>IF(抽出データ!AD468-2&lt;0,0,抽出データ!AD468-2)</f>
        <v>2</v>
      </c>
      <c r="Q468" s="2">
        <f>IF(抽出データ!AE468-2&lt;0,0,抽出データ!AE468-2)</f>
        <v>2</v>
      </c>
      <c r="R468" s="2">
        <f>IF(抽出データ!AF468-2&lt;0,0,抽出データ!AF468-2)</f>
        <v>1</v>
      </c>
      <c r="S468" s="2">
        <f>IF(抽出データ!AG468-2&lt;0,0,抽出データ!AG468-2)</f>
        <v>1</v>
      </c>
      <c r="T468" s="2">
        <f>IF(抽出データ!AH468-2&lt;0,0,抽出データ!AH468-2)</f>
        <v>1</v>
      </c>
      <c r="U468" s="2">
        <f>IF(抽出データ!AI468-2&lt;0,0,抽出データ!AI468-2)</f>
        <v>2</v>
      </c>
      <c r="V468" s="2">
        <f>IF(抽出データ!AJ468-2&lt;0,0,抽出データ!AJ468-2)</f>
        <v>1</v>
      </c>
      <c r="W468" s="2">
        <f>IF(抽出データ!AK468-2&lt;0,0,抽出データ!AK468-2)</f>
        <v>2</v>
      </c>
      <c r="X468" s="2">
        <f>IF(抽出データ!AL468-2&lt;0,0,抽出データ!AL468-2)</f>
        <v>2</v>
      </c>
      <c r="Y468" s="2">
        <f>IF(抽出データ!AM468-2&lt;0,0,抽出データ!AM468-2)</f>
        <v>1</v>
      </c>
      <c r="Z468" s="2">
        <f>IF(抽出データ!AN468-2&lt;0,0,抽出データ!AN468-2)</f>
        <v>2</v>
      </c>
      <c r="AA468" s="2">
        <f>IF(抽出データ!AO468-2&lt;0,0,抽出データ!AO468-2)</f>
        <v>2</v>
      </c>
      <c r="AB468" s="2">
        <f>IF(抽出データ!AP468-2&lt;0,0,抽出データ!AP468-2)</f>
        <v>2</v>
      </c>
      <c r="AC468" s="2">
        <f>IF(抽出データ!AQ468-2&lt;0,0,抽出データ!AQ468-2)</f>
        <v>2</v>
      </c>
      <c r="AD468" s="2">
        <f>IF(抽出データ!AR468-2&lt;=0,1,2)</f>
        <v>2</v>
      </c>
      <c r="AE468" s="2">
        <f>IF(抽出データ!AS468-2&lt;=0,1,2)</f>
        <v>2</v>
      </c>
      <c r="AF468" s="2">
        <f>IF(抽出データ!AT468-2&lt;=0,1,2)</f>
        <v>2</v>
      </c>
      <c r="AG468" s="2">
        <f>IF(抽出データ!AU468-2&lt;=0,1,2)</f>
        <v>1</v>
      </c>
      <c r="AH468" s="2">
        <f>IF(抽出データ!AV468-2&lt;=0,1,2)</f>
        <v>2</v>
      </c>
      <c r="AI468" s="2">
        <f>IF(抽出データ!AW468-2&lt;=0,1,2)</f>
        <v>2</v>
      </c>
      <c r="AJ468" s="2">
        <f>IF(抽出データ!AX468-2&lt;=0,1,2)</f>
        <v>1</v>
      </c>
      <c r="AK468" s="2">
        <f>IF(抽出データ!AY468-2&lt;=0,1,2)</f>
        <v>2</v>
      </c>
      <c r="AL468" s="2">
        <f>IF(抽出データ!AZ468-2&lt;0,0,抽出データ!AZ468-2)</f>
        <v>0</v>
      </c>
      <c r="AM468" s="2">
        <f>IF(抽出データ!BB468-2&lt;0,0,抽出データ!BB468-2)</f>
        <v>1</v>
      </c>
      <c r="AN468" s="2">
        <f>IF(抽出データ!BD468-2&lt;0,0,抽出データ!BD468-2)</f>
        <v>0</v>
      </c>
      <c r="AO468" s="2">
        <f>MIN(2,IF(抽出データ!BE468-2&lt;0,0,抽出データ!BE468-2))</f>
        <v>2</v>
      </c>
      <c r="AP468" s="2">
        <f>IF(抽出データ!BF468-2&lt;0,0,抽出データ!BF468-2)</f>
        <v>2</v>
      </c>
      <c r="AQ468" s="2">
        <f>IF(抽出データ!BG468-2&lt;0,0,抽出データ!BG468-2)</f>
        <v>2</v>
      </c>
      <c r="AR468" s="2">
        <f>IF(抽出データ!BH468-2&lt;0,0,抽出データ!BH468-2)</f>
        <v>1</v>
      </c>
      <c r="AS468" s="2">
        <f t="shared" si="127"/>
        <v>0</v>
      </c>
      <c r="AT468" s="2">
        <f>IF(抽出データ!DB468-2&lt;=0,1,2)</f>
        <v>1</v>
      </c>
      <c r="AU468" s="2">
        <f>IF(抽出データ!DD468-2&lt;0,0,抽出データ!DD468-2)</f>
        <v>2</v>
      </c>
      <c r="AV468" s="2">
        <f>IF(抽出データ!DE468-2&lt;0,0,抽出データ!DE468-2)</f>
        <v>2</v>
      </c>
      <c r="AW468" s="2">
        <f>IF(抽出データ!DF468-2&lt;0,0,IF(抽出データ!DF468&gt;3,2,1))</f>
        <v>1</v>
      </c>
      <c r="AX468" s="2">
        <f>IF(抽出データ!DG468-2&lt;=0,1,2)</f>
        <v>2</v>
      </c>
      <c r="AY468" s="8">
        <v>2</v>
      </c>
      <c r="AZ468" s="2">
        <v>3</v>
      </c>
      <c r="BA468" s="2">
        <v>3</v>
      </c>
      <c r="BI468" s="4" t="s">
        <v>445</v>
      </c>
      <c r="BJ468" s="2">
        <v>2</v>
      </c>
      <c r="BL468" s="2">
        <v>3</v>
      </c>
      <c r="BO468" s="2">
        <v>3</v>
      </c>
      <c r="BP468" s="2">
        <v>4</v>
      </c>
      <c r="BQ468" s="2">
        <v>5</v>
      </c>
      <c r="BR468" s="2">
        <v>4</v>
      </c>
      <c r="BS468" s="2">
        <v>3</v>
      </c>
      <c r="BT468" s="2">
        <v>2</v>
      </c>
      <c r="BV468" s="2">
        <f t="shared" si="128"/>
        <v>65</v>
      </c>
      <c r="BW468" s="2">
        <f t="shared" si="129"/>
        <v>31</v>
      </c>
      <c r="BX468" s="2">
        <f t="shared" si="130"/>
        <v>14</v>
      </c>
      <c r="BY468" s="2">
        <f t="shared" si="131"/>
        <v>17</v>
      </c>
      <c r="BZ468" s="2">
        <f t="shared" si="132"/>
        <v>35</v>
      </c>
      <c r="CA468" s="2">
        <f t="shared" si="133"/>
        <v>20</v>
      </c>
      <c r="CB468" s="2">
        <f t="shared" si="134"/>
        <v>11</v>
      </c>
      <c r="CC468" s="2">
        <f t="shared" si="135"/>
        <v>18</v>
      </c>
      <c r="CD468" s="2">
        <f t="shared" si="136"/>
        <v>23</v>
      </c>
      <c r="CE468" s="2">
        <f t="shared" si="137"/>
        <v>19</v>
      </c>
      <c r="CF468" s="2">
        <f t="shared" si="138"/>
        <v>13</v>
      </c>
      <c r="CG468" s="2">
        <f t="shared" si="139"/>
        <v>25</v>
      </c>
      <c r="CH468" s="2">
        <f t="shared" si="143"/>
        <v>6</v>
      </c>
      <c r="CI468" s="2">
        <f t="shared" si="140"/>
        <v>10</v>
      </c>
      <c r="CJ468" s="2">
        <f t="shared" si="141"/>
        <v>25</v>
      </c>
      <c r="CK468" s="2">
        <f>55+IF(抽出データ!BJ468=1,60,0)+IF(抽出データ!BK468=1,25,0)+IF(抽出データ!BM468=1,5,0)+IF(抽出データ!BL468=1,5,0)+IF(抽出データ!BN468=1,5,0)</f>
        <v>55</v>
      </c>
      <c r="CL468" s="2">
        <f>(80+IF(抽出データ!BR468=1,12,0)+IF(SUM(抽出データ!BS468:BV468,抽出データ!CB468)&gt;1,22,IF(SUM(抽出データ!BS468:BV468,抽出データ!CB468)=1,11,0)))</f>
        <v>102</v>
      </c>
      <c r="CM468" s="2">
        <f>80+IF(抽出データ!CH468=1,40,0)+IF(抽出データ!CI468=1,20,0)+IF(抽出データ!CJ468=1,20,0)</f>
        <v>80</v>
      </c>
      <c r="CN468" s="2">
        <f>80+IF(抽出データ!CN468=1,10,0)+IF(抽出データ!CO468=1,5,0)+IF(抽出データ!CP468=1,10,0)+12</f>
        <v>92</v>
      </c>
      <c r="CO468" s="2">
        <f>IF(SUM(抽出データ!CT468:CW468)&gt;0,120,100)</f>
        <v>100</v>
      </c>
      <c r="CQ468" s="2">
        <f t="shared" si="142"/>
        <v>78.8</v>
      </c>
    </row>
    <row r="469" spans="1:95">
      <c r="A469" s="2">
        <v>1992</v>
      </c>
      <c r="B469" s="2">
        <v>1200</v>
      </c>
      <c r="C469" s="2">
        <v>3</v>
      </c>
      <c r="D469" s="2">
        <f t="shared" si="126"/>
        <v>400</v>
      </c>
      <c r="E469" s="4" t="s">
        <v>362</v>
      </c>
      <c r="F469" s="2">
        <f>IF(抽出データ!S469-2&lt;0,0,抽出データ!S469-2)</f>
        <v>1</v>
      </c>
      <c r="G469" s="2">
        <f>IF(抽出データ!T469-2&lt;0,0,抽出データ!T469-2)</f>
        <v>1</v>
      </c>
      <c r="H469" s="2">
        <f>IF(抽出データ!U469-2&lt;0,0,抽出データ!U469-2)</f>
        <v>1</v>
      </c>
      <c r="I469" s="2">
        <f>IF(抽出データ!V469-2&lt;0,0,抽出データ!V469-2)</f>
        <v>2</v>
      </c>
      <c r="J469" s="2">
        <f>MIN(2,IF(抽出データ!W469-2&lt;0,0,抽出データ!W469-2))</f>
        <v>1</v>
      </c>
      <c r="K469" s="2">
        <f>IF(抽出データ!X469-2&lt;0,0,抽出データ!X469-2)</f>
        <v>0</v>
      </c>
      <c r="L469" s="2">
        <f>IF(抽出データ!Y469-2&lt;0,0,抽出データ!Y469-2)</f>
        <v>0</v>
      </c>
      <c r="M469" s="2">
        <f>IF(抽出データ!Z469-2&lt;0,0,抽出データ!Z469-2)</f>
        <v>1</v>
      </c>
      <c r="N469" s="2">
        <f>IF(抽出データ!AB469-2&lt;0,0,抽出データ!AB469-2)</f>
        <v>1</v>
      </c>
      <c r="O469" s="2">
        <f>IF(抽出データ!AC469-2&lt;0,0,抽出データ!AC469-2)</f>
        <v>2</v>
      </c>
      <c r="P469" s="2">
        <f>IF(抽出データ!AD469-2&lt;0,0,抽出データ!AD469-2)</f>
        <v>1</v>
      </c>
      <c r="Q469" s="2">
        <f>IF(抽出データ!AE469-2&lt;0,0,抽出データ!AE469-2)</f>
        <v>2</v>
      </c>
      <c r="R469" s="2">
        <f>IF(抽出データ!AF469-2&lt;0,0,抽出データ!AF469-2)</f>
        <v>1</v>
      </c>
      <c r="S469" s="2">
        <f>IF(抽出データ!AG469-2&lt;0,0,抽出データ!AG469-2)</f>
        <v>0</v>
      </c>
      <c r="T469" s="2">
        <f>IF(抽出データ!AH469-2&lt;0,0,抽出データ!AH469-2)</f>
        <v>0</v>
      </c>
      <c r="U469" s="2">
        <f>IF(抽出データ!AI469-2&lt;0,0,抽出データ!AI469-2)</f>
        <v>1</v>
      </c>
      <c r="V469" s="2">
        <f>IF(抽出データ!AJ469-2&lt;0,0,抽出データ!AJ469-2)</f>
        <v>0</v>
      </c>
      <c r="W469" s="2">
        <f>IF(抽出データ!AK469-2&lt;0,0,抽出データ!AK469-2)</f>
        <v>1</v>
      </c>
      <c r="X469" s="2">
        <f>IF(抽出データ!AL469-2&lt;0,0,抽出データ!AL469-2)</f>
        <v>2</v>
      </c>
      <c r="Y469" s="2">
        <f>IF(抽出データ!AM469-2&lt;0,0,抽出データ!AM469-2)</f>
        <v>1</v>
      </c>
      <c r="Z469" s="2">
        <f>IF(抽出データ!AN469-2&lt;0,0,抽出データ!AN469-2)</f>
        <v>0</v>
      </c>
      <c r="AA469" s="2">
        <f>IF(抽出データ!AO469-2&lt;0,0,抽出データ!AO469-2)</f>
        <v>2</v>
      </c>
      <c r="AB469" s="2">
        <f>IF(抽出データ!AP469-2&lt;0,0,抽出データ!AP469-2)</f>
        <v>1</v>
      </c>
      <c r="AC469" s="2">
        <f>IF(抽出データ!AQ469-2&lt;0,0,抽出データ!AQ469-2)</f>
        <v>2</v>
      </c>
      <c r="AD469" s="2">
        <f>IF(抽出データ!AR469-2&lt;=0,1,2)</f>
        <v>1</v>
      </c>
      <c r="AE469" s="2">
        <f>IF(抽出データ!AS469-2&lt;=0,1,2)</f>
        <v>1</v>
      </c>
      <c r="AF469" s="2">
        <f>IF(抽出データ!AT469-2&lt;=0,1,2)</f>
        <v>1</v>
      </c>
      <c r="AG469" s="2">
        <f>IF(抽出データ!AU469-2&lt;=0,1,2)</f>
        <v>1</v>
      </c>
      <c r="AH469" s="2">
        <f>IF(抽出データ!AV469-2&lt;=0,1,2)</f>
        <v>1</v>
      </c>
      <c r="AI469" s="2">
        <f>IF(抽出データ!AW469-2&lt;=0,1,2)</f>
        <v>1</v>
      </c>
      <c r="AJ469" s="2">
        <f>IF(抽出データ!AX469-2&lt;=0,1,2)</f>
        <v>1</v>
      </c>
      <c r="AK469" s="2">
        <f>IF(抽出データ!AY469-2&lt;=0,1,2)</f>
        <v>1</v>
      </c>
      <c r="AL469" s="2">
        <f>IF(抽出データ!AZ469-2&lt;0,0,抽出データ!AZ469-2)</f>
        <v>1</v>
      </c>
      <c r="AM469" s="2">
        <f>IF(抽出データ!BB469-2&lt;0,0,抽出データ!BB469-2)</f>
        <v>1</v>
      </c>
      <c r="AN469" s="2">
        <f>IF(抽出データ!BD469-2&lt;0,0,抽出データ!BD469-2)</f>
        <v>0</v>
      </c>
      <c r="AO469" s="2">
        <f>MIN(2,IF(抽出データ!BE469-2&lt;0,0,抽出データ!BE469-2))</f>
        <v>1</v>
      </c>
      <c r="AP469" s="2">
        <f>IF(抽出データ!BF469-2&lt;0,0,抽出データ!BF469-2)</f>
        <v>0</v>
      </c>
      <c r="AQ469" s="2">
        <f>IF(抽出データ!BG469-2&lt;0,0,抽出データ!BG469-2)</f>
        <v>1</v>
      </c>
      <c r="AR469" s="2">
        <f>IF(抽出データ!BH469-2&lt;0,0,抽出データ!BH469-2)</f>
        <v>0</v>
      </c>
      <c r="AS469" s="2">
        <f t="shared" si="127"/>
        <v>0</v>
      </c>
      <c r="AT469" s="2">
        <f>IF(抽出データ!DB469-2&lt;=0,1,2)</f>
        <v>1</v>
      </c>
      <c r="AU469" s="2">
        <f>IF(抽出データ!DD469-2&lt;0,0,抽出データ!DD469-2)</f>
        <v>1</v>
      </c>
      <c r="AV469" s="2">
        <f>IF(抽出データ!DE469-2&lt;0,0,抽出データ!DE469-2)</f>
        <v>1</v>
      </c>
      <c r="AW469" s="2">
        <f>IF(抽出データ!DF469-2&lt;0,0,IF(抽出データ!DF469&gt;3,2,1))</f>
        <v>1</v>
      </c>
      <c r="AX469" s="2">
        <f>IF(抽出データ!DG469-2&lt;=0,1,2)</f>
        <v>2</v>
      </c>
      <c r="AY469" s="8">
        <v>4</v>
      </c>
      <c r="AZ469" s="2">
        <v>2</v>
      </c>
      <c r="BA469" s="2">
        <v>2</v>
      </c>
      <c r="BB469" s="2">
        <v>0</v>
      </c>
      <c r="BC469" s="2">
        <v>1</v>
      </c>
      <c r="BD469" s="2">
        <v>0</v>
      </c>
      <c r="BE469" s="2">
        <v>1</v>
      </c>
      <c r="BF469" s="2">
        <v>0</v>
      </c>
      <c r="BG469" s="2">
        <v>0</v>
      </c>
      <c r="BH469" s="2">
        <v>0</v>
      </c>
      <c r="BI469" s="4" t="s">
        <v>445</v>
      </c>
      <c r="BJ469" s="2">
        <v>1</v>
      </c>
      <c r="BK469" s="2">
        <v>80</v>
      </c>
      <c r="BL469" s="2">
        <v>3</v>
      </c>
      <c r="BO469" s="2">
        <v>3</v>
      </c>
      <c r="BP469" s="2">
        <v>6</v>
      </c>
      <c r="BQ469" s="2">
        <v>4</v>
      </c>
      <c r="BR469" s="2">
        <v>5</v>
      </c>
      <c r="BS469" s="2">
        <v>3</v>
      </c>
      <c r="BT469" s="2">
        <v>4</v>
      </c>
      <c r="BV469" s="2">
        <f t="shared" si="128"/>
        <v>44.5</v>
      </c>
      <c r="BW469" s="2">
        <f t="shared" si="129"/>
        <v>20</v>
      </c>
      <c r="BX469" s="2">
        <f t="shared" si="130"/>
        <v>9</v>
      </c>
      <c r="BY469" s="2">
        <f t="shared" si="131"/>
        <v>12</v>
      </c>
      <c r="BZ469" s="2">
        <f t="shared" si="132"/>
        <v>27</v>
      </c>
      <c r="CA469" s="2">
        <f t="shared" si="133"/>
        <v>9</v>
      </c>
      <c r="CB469" s="2">
        <f t="shared" si="134"/>
        <v>8</v>
      </c>
      <c r="CC469" s="2">
        <f t="shared" si="135"/>
        <v>12</v>
      </c>
      <c r="CD469" s="2">
        <f t="shared" si="136"/>
        <v>15</v>
      </c>
      <c r="CE469" s="2">
        <f t="shared" si="137"/>
        <v>14</v>
      </c>
      <c r="CF469" s="2">
        <f t="shared" si="138"/>
        <v>9</v>
      </c>
      <c r="CG469" s="2">
        <f t="shared" si="139"/>
        <v>14</v>
      </c>
      <c r="CH469" s="2">
        <f t="shared" si="143"/>
        <v>5</v>
      </c>
      <c r="CI469" s="2">
        <f t="shared" si="140"/>
        <v>8</v>
      </c>
      <c r="CJ469" s="2">
        <f t="shared" si="141"/>
        <v>18.5</v>
      </c>
      <c r="CK469" s="2">
        <f>55+IF(抽出データ!BJ469=1,60,0)+IF(抽出データ!BK469=1,25,0)+IF(抽出データ!BM469=1,5,0)+IF(抽出データ!BL469=1,5,0)+IF(抽出データ!BN469=1,5,0)</f>
        <v>60</v>
      </c>
      <c r="CL469" s="2">
        <f>(80+IF(抽出データ!BR469=1,12,0)+IF(SUM(抽出データ!BS469:BV469,抽出データ!CB469)&gt;1,22,IF(SUM(抽出データ!BS469:BV469,抽出データ!CB469)=1,11,0)))</f>
        <v>92</v>
      </c>
      <c r="CM469" s="2">
        <f>80+IF(抽出データ!CH469=1,40,0)+IF(抽出データ!CI469=1,20,0)+IF(抽出データ!CJ469=1,20,0)</f>
        <v>80</v>
      </c>
      <c r="CN469" s="2">
        <f>80+IF(抽出データ!CN469=1,10,0)+IF(抽出データ!CO469=1,5,0)+IF(抽出データ!CP469=1,10,0)+12</f>
        <v>92</v>
      </c>
      <c r="CO469" s="2">
        <f>IF(SUM(抽出データ!CT469:CW469)&gt;0,120,100)</f>
        <v>100</v>
      </c>
      <c r="CQ469" s="2">
        <f t="shared" si="142"/>
        <v>77.8</v>
      </c>
    </row>
    <row r="470" spans="1:95">
      <c r="A470" s="2">
        <v>2010</v>
      </c>
      <c r="B470" s="2">
        <v>500</v>
      </c>
      <c r="C470" s="2">
        <v>5</v>
      </c>
      <c r="D470" s="2">
        <f t="shared" si="126"/>
        <v>100</v>
      </c>
      <c r="E470" s="4" t="s">
        <v>363</v>
      </c>
      <c r="F470" s="2">
        <f>IF(抽出データ!S470-2&lt;0,0,抽出データ!S470-2)</f>
        <v>1</v>
      </c>
      <c r="G470" s="2">
        <f>IF(抽出データ!T470-2&lt;0,0,抽出データ!T470-2)</f>
        <v>1</v>
      </c>
      <c r="H470" s="2">
        <f>IF(抽出データ!U470-2&lt;0,0,抽出データ!U470-2)</f>
        <v>1</v>
      </c>
      <c r="I470" s="2">
        <f>IF(抽出データ!V470-2&lt;0,0,抽出データ!V470-2)</f>
        <v>2</v>
      </c>
      <c r="J470" s="2">
        <f>MIN(2,IF(抽出データ!W470-2&lt;0,0,抽出データ!W470-2))</f>
        <v>1</v>
      </c>
      <c r="K470" s="2">
        <f>IF(抽出データ!X470-2&lt;0,0,抽出データ!X470-2)</f>
        <v>1</v>
      </c>
      <c r="L470" s="2">
        <f>IF(抽出データ!Y470-2&lt;0,0,抽出データ!Y470-2)</f>
        <v>1</v>
      </c>
      <c r="M470" s="2">
        <f>IF(抽出データ!Z470-2&lt;0,0,抽出データ!Z470-2)</f>
        <v>1</v>
      </c>
      <c r="N470" s="2">
        <f>IF(抽出データ!AB470-2&lt;0,0,抽出データ!AB470-2)</f>
        <v>1</v>
      </c>
      <c r="O470" s="2">
        <f>IF(抽出データ!AC470-2&lt;0,0,抽出データ!AC470-2)</f>
        <v>2</v>
      </c>
      <c r="P470" s="2">
        <f>IF(抽出データ!AD470-2&lt;0,0,抽出データ!AD470-2)</f>
        <v>1</v>
      </c>
      <c r="Q470" s="2">
        <f>IF(抽出データ!AE470-2&lt;0,0,抽出データ!AE470-2)</f>
        <v>2</v>
      </c>
      <c r="R470" s="2">
        <f>IF(抽出データ!AF470-2&lt;0,0,抽出データ!AF470-2)</f>
        <v>1</v>
      </c>
      <c r="S470" s="2">
        <f>IF(抽出データ!AG470-2&lt;0,0,抽出データ!AG470-2)</f>
        <v>1</v>
      </c>
      <c r="T470" s="2">
        <f>IF(抽出データ!AH470-2&lt;0,0,抽出データ!AH470-2)</f>
        <v>1</v>
      </c>
      <c r="U470" s="2">
        <f>IF(抽出データ!AI470-2&lt;0,0,抽出データ!AI470-2)</f>
        <v>1</v>
      </c>
      <c r="V470" s="2">
        <f>IF(抽出データ!AJ470-2&lt;0,0,抽出データ!AJ470-2)</f>
        <v>1</v>
      </c>
      <c r="W470" s="2">
        <f>IF(抽出データ!AK470-2&lt;0,0,抽出データ!AK470-2)</f>
        <v>1</v>
      </c>
      <c r="X470" s="2">
        <f>IF(抽出データ!AL470-2&lt;0,0,抽出データ!AL470-2)</f>
        <v>2</v>
      </c>
      <c r="Y470" s="2">
        <f>IF(抽出データ!AM470-2&lt;0,0,抽出データ!AM470-2)</f>
        <v>1</v>
      </c>
      <c r="Z470" s="2">
        <f>IF(抽出データ!AN470-2&lt;0,0,抽出データ!AN470-2)</f>
        <v>1</v>
      </c>
      <c r="AA470" s="2">
        <f>IF(抽出データ!AO470-2&lt;0,0,抽出データ!AO470-2)</f>
        <v>2</v>
      </c>
      <c r="AB470" s="2">
        <f>IF(抽出データ!AP470-2&lt;0,0,抽出データ!AP470-2)</f>
        <v>2</v>
      </c>
      <c r="AC470" s="2">
        <f>IF(抽出データ!AQ470-2&lt;0,0,抽出データ!AQ470-2)</f>
        <v>2</v>
      </c>
      <c r="AD470" s="2">
        <f>IF(抽出データ!AR470-2&lt;=0,1,2)</f>
        <v>2</v>
      </c>
      <c r="AE470" s="2">
        <f>IF(抽出データ!AS470-2&lt;=0,1,2)</f>
        <v>1</v>
      </c>
      <c r="AF470" s="2">
        <f>IF(抽出データ!AT470-2&lt;=0,1,2)</f>
        <v>2</v>
      </c>
      <c r="AG470" s="2">
        <f>IF(抽出データ!AU470-2&lt;=0,1,2)</f>
        <v>1</v>
      </c>
      <c r="AH470" s="2">
        <f>IF(抽出データ!AV470-2&lt;=0,1,2)</f>
        <v>1</v>
      </c>
      <c r="AI470" s="2">
        <f>IF(抽出データ!AW470-2&lt;=0,1,2)</f>
        <v>2</v>
      </c>
      <c r="AJ470" s="2">
        <f>IF(抽出データ!AX470-2&lt;=0,1,2)</f>
        <v>2</v>
      </c>
      <c r="AK470" s="2">
        <f>IF(抽出データ!AY470-2&lt;=0,1,2)</f>
        <v>2</v>
      </c>
      <c r="AL470" s="2">
        <f>IF(抽出データ!AZ470-2&lt;0,0,抽出データ!AZ470-2)</f>
        <v>2</v>
      </c>
      <c r="AM470" s="2">
        <f>IF(抽出データ!BB470-2&lt;0,0,抽出データ!BB470-2)</f>
        <v>1</v>
      </c>
      <c r="AN470" s="2">
        <f>IF(抽出データ!BD470-2&lt;0,0,抽出データ!BD470-2)</f>
        <v>0</v>
      </c>
      <c r="AO470" s="2">
        <f>MIN(2,IF(抽出データ!BE470-2&lt;0,0,抽出データ!BE470-2))</f>
        <v>0</v>
      </c>
      <c r="AP470" s="2">
        <f>IF(抽出データ!BF470-2&lt;0,0,抽出データ!BF470-2)</f>
        <v>1</v>
      </c>
      <c r="AQ470" s="2">
        <f>IF(抽出データ!BG470-2&lt;0,0,抽出データ!BG470-2)</f>
        <v>1</v>
      </c>
      <c r="AR470" s="2">
        <f>IF(抽出データ!BH470-2&lt;0,0,抽出データ!BH470-2)</f>
        <v>0</v>
      </c>
      <c r="AS470" s="2">
        <f t="shared" si="127"/>
        <v>0</v>
      </c>
      <c r="AT470" s="2">
        <f>IF(抽出データ!DB470-2&lt;=0,1,2)</f>
        <v>2</v>
      </c>
      <c r="AU470" s="2">
        <f>IF(抽出データ!DD470-2&lt;0,0,抽出データ!DD470-2)</f>
        <v>1</v>
      </c>
      <c r="AV470" s="2">
        <f>IF(抽出データ!DE470-2&lt;0,0,抽出データ!DE470-2)</f>
        <v>1</v>
      </c>
      <c r="AW470" s="2">
        <f>IF(抽出データ!DF470-2&lt;0,0,IF(抽出データ!DF470&gt;3,2,1))</f>
        <v>2</v>
      </c>
      <c r="AX470" s="2">
        <f>IF(抽出データ!DG470-2&lt;=0,1,2)</f>
        <v>2</v>
      </c>
      <c r="AY470" s="8">
        <v>4</v>
      </c>
      <c r="AZ470" s="2">
        <v>3</v>
      </c>
      <c r="BA470" s="2">
        <v>2</v>
      </c>
      <c r="BB470" s="2">
        <v>0</v>
      </c>
      <c r="BC470" s="2">
        <v>0</v>
      </c>
      <c r="BD470" s="2">
        <v>0</v>
      </c>
      <c r="BE470" s="2">
        <v>0</v>
      </c>
      <c r="BF470" s="2">
        <v>1</v>
      </c>
      <c r="BG470" s="2">
        <v>0</v>
      </c>
      <c r="BH470" s="2">
        <v>0</v>
      </c>
      <c r="BI470" s="4" t="s">
        <v>445</v>
      </c>
      <c r="BJ470" s="2">
        <v>2</v>
      </c>
      <c r="BL470" s="2">
        <v>3</v>
      </c>
      <c r="BO470" s="2">
        <v>1</v>
      </c>
      <c r="BP470" s="2">
        <v>1</v>
      </c>
      <c r="BQ470" s="2">
        <v>1</v>
      </c>
      <c r="BR470" s="2">
        <v>7</v>
      </c>
      <c r="BS470" s="2">
        <v>7</v>
      </c>
      <c r="BT470" s="2">
        <v>7</v>
      </c>
      <c r="BV470" s="2">
        <f t="shared" si="128"/>
        <v>62</v>
      </c>
      <c r="BW470" s="2">
        <f t="shared" si="129"/>
        <v>26</v>
      </c>
      <c r="BX470" s="2">
        <f t="shared" si="130"/>
        <v>13</v>
      </c>
      <c r="BY470" s="2">
        <f t="shared" si="131"/>
        <v>17</v>
      </c>
      <c r="BZ470" s="2">
        <f t="shared" si="132"/>
        <v>36</v>
      </c>
      <c r="CA470" s="2">
        <f t="shared" si="133"/>
        <v>13</v>
      </c>
      <c r="CB470" s="2">
        <f t="shared" si="134"/>
        <v>11</v>
      </c>
      <c r="CC470" s="2">
        <f t="shared" si="135"/>
        <v>14</v>
      </c>
      <c r="CD470" s="2">
        <f t="shared" si="136"/>
        <v>23</v>
      </c>
      <c r="CE470" s="2">
        <f t="shared" si="137"/>
        <v>18</v>
      </c>
      <c r="CF470" s="2">
        <f t="shared" si="138"/>
        <v>12</v>
      </c>
      <c r="CG470" s="2">
        <f t="shared" si="139"/>
        <v>19</v>
      </c>
      <c r="CH470" s="2">
        <f t="shared" si="143"/>
        <v>7</v>
      </c>
      <c r="CI470" s="2">
        <f t="shared" si="140"/>
        <v>10</v>
      </c>
      <c r="CJ470" s="2">
        <f t="shared" si="141"/>
        <v>28</v>
      </c>
      <c r="CK470" s="2">
        <f>55+IF(抽出データ!BJ470=1,60,0)+IF(抽出データ!BK470=1,25,0)+IF(抽出データ!BM470=1,5,0)+IF(抽出データ!BL470=1,5,0)+IF(抽出データ!BN470=1,5,0)</f>
        <v>55</v>
      </c>
      <c r="CL470" s="2">
        <f>(80+IF(抽出データ!BR470=1,12,0)+IF(SUM(抽出データ!BS470:BV470,抽出データ!CB470)&gt;1,22,IF(SUM(抽出データ!BS470:BV470,抽出データ!CB470)=1,11,0)))</f>
        <v>80</v>
      </c>
      <c r="CM470" s="2">
        <f>80+IF(抽出データ!CH470=1,40,0)+IF(抽出データ!CI470=1,20,0)+IF(抽出データ!CJ470=1,20,0)</f>
        <v>80</v>
      </c>
      <c r="CN470" s="2">
        <f>80+IF(抽出データ!CN470=1,10,0)+IF(抽出データ!CO470=1,5,0)+IF(抽出データ!CP470=1,10,0)+12</f>
        <v>92</v>
      </c>
      <c r="CO470" s="2">
        <f>IF(SUM(抽出データ!CT470:CW470)&gt;0,120,100)</f>
        <v>100</v>
      </c>
      <c r="CQ470" s="2">
        <f t="shared" si="142"/>
        <v>72.2</v>
      </c>
    </row>
    <row r="471" spans="1:95">
      <c r="A471" s="2">
        <v>1980</v>
      </c>
      <c r="B471" s="2">
        <v>900</v>
      </c>
      <c r="C471" s="2">
        <v>3</v>
      </c>
      <c r="D471" s="2">
        <f t="shared" si="126"/>
        <v>300</v>
      </c>
      <c r="E471" s="4" t="s">
        <v>91</v>
      </c>
      <c r="F471" s="2">
        <f>IF(抽出データ!S471-2&lt;0,0,抽出データ!S471-2)</f>
        <v>2</v>
      </c>
      <c r="G471" s="2">
        <f>IF(抽出データ!T471-2&lt;0,0,抽出データ!T471-2)</f>
        <v>1</v>
      </c>
      <c r="H471" s="2">
        <f>IF(抽出データ!U471-2&lt;0,0,抽出データ!U471-2)</f>
        <v>0</v>
      </c>
      <c r="I471" s="2">
        <f>IF(抽出データ!V471-2&lt;0,0,抽出データ!V471-2)</f>
        <v>0</v>
      </c>
      <c r="J471" s="2">
        <f>MIN(2,IF(抽出データ!W471-2&lt;0,0,抽出データ!W471-2))</f>
        <v>0</v>
      </c>
      <c r="K471" s="2">
        <f>IF(抽出データ!X471-2&lt;0,0,抽出データ!X471-2)</f>
        <v>0</v>
      </c>
      <c r="L471" s="2">
        <f>IF(抽出データ!Y471-2&lt;0,0,抽出データ!Y471-2)</f>
        <v>0</v>
      </c>
      <c r="M471" s="2">
        <f>IF(抽出データ!Z471-2&lt;0,0,抽出データ!Z471-2)</f>
        <v>1</v>
      </c>
      <c r="N471" s="2">
        <f>IF(抽出データ!AB471-2&lt;0,0,抽出データ!AB471-2)</f>
        <v>1</v>
      </c>
      <c r="O471" s="2">
        <f>IF(抽出データ!AC471-2&lt;0,0,抽出データ!AC471-2)</f>
        <v>2</v>
      </c>
      <c r="P471" s="2">
        <f>IF(抽出データ!AD471-2&lt;0,0,抽出データ!AD471-2)</f>
        <v>2</v>
      </c>
      <c r="Q471" s="2">
        <f>IF(抽出データ!AE471-2&lt;0,0,抽出データ!AE471-2)</f>
        <v>2</v>
      </c>
      <c r="R471" s="2">
        <f>IF(抽出データ!AF471-2&lt;0,0,抽出データ!AF471-2)</f>
        <v>0</v>
      </c>
      <c r="S471" s="2">
        <f>IF(抽出データ!AG471-2&lt;0,0,抽出データ!AG471-2)</f>
        <v>0</v>
      </c>
      <c r="T471" s="2">
        <f>IF(抽出データ!AH471-2&lt;0,0,抽出データ!AH471-2)</f>
        <v>1</v>
      </c>
      <c r="U471" s="2">
        <f>IF(抽出データ!AI471-2&lt;0,0,抽出データ!AI471-2)</f>
        <v>1</v>
      </c>
      <c r="V471" s="2">
        <f>IF(抽出データ!AJ471-2&lt;0,0,抽出データ!AJ471-2)</f>
        <v>2</v>
      </c>
      <c r="W471" s="2">
        <f>IF(抽出データ!AK471-2&lt;0,0,抽出データ!AK471-2)</f>
        <v>2</v>
      </c>
      <c r="X471" s="2">
        <f>IF(抽出データ!AL471-2&lt;0,0,抽出データ!AL471-2)</f>
        <v>0</v>
      </c>
      <c r="Y471" s="2">
        <f>IF(抽出データ!AM471-2&lt;0,0,抽出データ!AM471-2)</f>
        <v>2</v>
      </c>
      <c r="Z471" s="2">
        <f>IF(抽出データ!AN471-2&lt;0,0,抽出データ!AN471-2)</f>
        <v>0</v>
      </c>
      <c r="AA471" s="2">
        <f>IF(抽出データ!AO471-2&lt;0,0,抽出データ!AO471-2)</f>
        <v>2</v>
      </c>
      <c r="AB471" s="2">
        <f>IF(抽出データ!AP471-2&lt;0,0,抽出データ!AP471-2)</f>
        <v>2</v>
      </c>
      <c r="AC471" s="2">
        <f>IF(抽出データ!AQ471-2&lt;0,0,抽出データ!AQ471-2)</f>
        <v>2</v>
      </c>
      <c r="AD471" s="2">
        <f>IF(抽出データ!AR471-2&lt;=0,1,2)</f>
        <v>1</v>
      </c>
      <c r="AE471" s="2">
        <f>IF(抽出データ!AS471-2&lt;=0,1,2)</f>
        <v>1</v>
      </c>
      <c r="AF471" s="2">
        <f>IF(抽出データ!AT471-2&lt;=0,1,2)</f>
        <v>1</v>
      </c>
      <c r="AG471" s="2">
        <f>IF(抽出データ!AU471-2&lt;=0,1,2)</f>
        <v>1</v>
      </c>
      <c r="AH471" s="2">
        <f>IF(抽出データ!AV471-2&lt;=0,1,2)</f>
        <v>1</v>
      </c>
      <c r="AI471" s="2">
        <f>IF(抽出データ!AW471-2&lt;=0,1,2)</f>
        <v>1</v>
      </c>
      <c r="AJ471" s="2">
        <f>IF(抽出データ!AX471-2&lt;=0,1,2)</f>
        <v>1</v>
      </c>
      <c r="AK471" s="2">
        <f>IF(抽出データ!AY471-2&lt;=0,1,2)</f>
        <v>1</v>
      </c>
      <c r="AL471" s="2">
        <f>IF(抽出データ!AZ471-2&lt;0,0,抽出データ!AZ471-2)</f>
        <v>0</v>
      </c>
      <c r="AM471" s="2">
        <f>IF(抽出データ!BB471-2&lt;0,0,抽出データ!BB471-2)</f>
        <v>0</v>
      </c>
      <c r="AN471" s="2">
        <f>IF(抽出データ!BD471-2&lt;0,0,抽出データ!BD471-2)</f>
        <v>0</v>
      </c>
      <c r="AO471" s="2">
        <f>MIN(2,IF(抽出データ!BE471-2&lt;0,0,抽出データ!BE471-2))</f>
        <v>0</v>
      </c>
      <c r="AP471" s="2">
        <f>IF(抽出データ!BF471-2&lt;0,0,抽出データ!BF471-2)</f>
        <v>0</v>
      </c>
      <c r="AQ471" s="2">
        <f>IF(抽出データ!BG471-2&lt;0,0,抽出データ!BG471-2)</f>
        <v>0</v>
      </c>
      <c r="AR471" s="2">
        <f>IF(抽出データ!BH471-2&lt;0,0,抽出データ!BH471-2)</f>
        <v>0</v>
      </c>
      <c r="AS471" s="2">
        <f t="shared" si="127"/>
        <v>0</v>
      </c>
      <c r="AT471" s="2">
        <f>IF(抽出データ!DB471-2&lt;=0,1,2)</f>
        <v>1</v>
      </c>
      <c r="AU471" s="2">
        <f>IF(抽出データ!DD471-2&lt;0,0,抽出データ!DD471-2)</f>
        <v>1</v>
      </c>
      <c r="AV471" s="2">
        <f>IF(抽出データ!DE471-2&lt;0,0,抽出データ!DE471-2)</f>
        <v>1</v>
      </c>
      <c r="AW471" s="2">
        <f>IF(抽出データ!DF471-2&lt;0,0,IF(抽出データ!DF471&gt;3,2,1))</f>
        <v>1</v>
      </c>
      <c r="AX471" s="2">
        <f>IF(抽出データ!DG471-2&lt;=0,1,2)</f>
        <v>1</v>
      </c>
      <c r="AY471" s="8">
        <v>4</v>
      </c>
      <c r="AZ471" s="2">
        <v>2</v>
      </c>
      <c r="BA471" s="2">
        <v>2</v>
      </c>
      <c r="BB471" s="2">
        <v>0</v>
      </c>
      <c r="BC471" s="2">
        <v>0</v>
      </c>
      <c r="BD471" s="2">
        <v>0</v>
      </c>
      <c r="BE471" s="2">
        <v>1</v>
      </c>
      <c r="BF471" s="2">
        <v>0</v>
      </c>
      <c r="BG471" s="2">
        <v>0</v>
      </c>
      <c r="BH471" s="2">
        <v>0</v>
      </c>
      <c r="BI471" s="4" t="s">
        <v>445</v>
      </c>
      <c r="BJ471" s="2">
        <v>1</v>
      </c>
      <c r="BK471" s="2">
        <v>100</v>
      </c>
      <c r="BL471" s="2">
        <v>3</v>
      </c>
      <c r="BO471" s="2">
        <v>4</v>
      </c>
      <c r="BP471" s="2">
        <v>4</v>
      </c>
      <c r="BQ471" s="2">
        <v>4</v>
      </c>
      <c r="BR471" s="2">
        <v>4</v>
      </c>
      <c r="BS471" s="2">
        <v>5</v>
      </c>
      <c r="BT471" s="2">
        <v>4</v>
      </c>
      <c r="BV471" s="2">
        <f t="shared" si="128"/>
        <v>38</v>
      </c>
      <c r="BW471" s="2">
        <f t="shared" si="129"/>
        <v>20</v>
      </c>
      <c r="BX471" s="2">
        <f t="shared" si="130"/>
        <v>10</v>
      </c>
      <c r="BY471" s="2">
        <f t="shared" si="131"/>
        <v>8</v>
      </c>
      <c r="BZ471" s="2">
        <f t="shared" si="132"/>
        <v>22</v>
      </c>
      <c r="CA471" s="2">
        <f t="shared" si="133"/>
        <v>14</v>
      </c>
      <c r="CB471" s="2">
        <f t="shared" si="134"/>
        <v>7</v>
      </c>
      <c r="CC471" s="2">
        <f t="shared" si="135"/>
        <v>12</v>
      </c>
      <c r="CD471" s="2">
        <f t="shared" si="136"/>
        <v>12</v>
      </c>
      <c r="CE471" s="2">
        <f t="shared" si="137"/>
        <v>12</v>
      </c>
      <c r="CF471" s="2">
        <f t="shared" si="138"/>
        <v>9</v>
      </c>
      <c r="CG471" s="2">
        <f t="shared" si="139"/>
        <v>17</v>
      </c>
      <c r="CH471" s="2">
        <f t="shared" si="143"/>
        <v>4</v>
      </c>
      <c r="CI471" s="2">
        <f t="shared" si="140"/>
        <v>4</v>
      </c>
      <c r="CJ471" s="2">
        <f t="shared" si="141"/>
        <v>15</v>
      </c>
      <c r="CK471" s="2">
        <f>55+IF(抽出データ!BJ471=1,60,0)+IF(抽出データ!BK471=1,25,0)+IF(抽出データ!BM471=1,5,0)+IF(抽出データ!BL471=1,5,0)+IF(抽出データ!BN471=1,5,0)</f>
        <v>55</v>
      </c>
      <c r="CL471" s="2">
        <f>(80+IF(抽出データ!BR471=1,12,0)+IF(SUM(抽出データ!BS471:BV471,抽出データ!CB471)&gt;1,22,IF(SUM(抽出データ!BS471:BV471,抽出データ!CB471)=1,11,0)))</f>
        <v>80</v>
      </c>
      <c r="CM471" s="2">
        <f>80+IF(抽出データ!CH471=1,40,0)+IF(抽出データ!CI471=1,20,0)+IF(抽出データ!CJ471=1,20,0)</f>
        <v>80</v>
      </c>
      <c r="CN471" s="2">
        <f>80+IF(抽出データ!CN471=1,10,0)+IF(抽出データ!CO471=1,5,0)+IF(抽出データ!CP471=1,10,0)+12</f>
        <v>92</v>
      </c>
      <c r="CO471" s="2">
        <f>IF(SUM(抽出データ!CT471:CW471)&gt;0,120,100)</f>
        <v>100</v>
      </c>
      <c r="CQ471" s="2">
        <f t="shared" si="142"/>
        <v>72.2</v>
      </c>
    </row>
    <row r="472" spans="1:95">
      <c r="A472" s="2">
        <v>2005</v>
      </c>
      <c r="B472" s="2">
        <v>500</v>
      </c>
      <c r="C472" s="2">
        <v>4</v>
      </c>
      <c r="D472" s="2">
        <f t="shared" si="126"/>
        <v>125</v>
      </c>
      <c r="E472" s="4" t="s">
        <v>364</v>
      </c>
      <c r="F472" s="2">
        <f>IF(抽出データ!S472-2&lt;0,0,抽出データ!S472-2)</f>
        <v>2</v>
      </c>
      <c r="G472" s="2">
        <f>IF(抽出データ!T472-2&lt;0,0,抽出データ!T472-2)</f>
        <v>2</v>
      </c>
      <c r="H472" s="2">
        <f>IF(抽出データ!U472-2&lt;0,0,抽出データ!U472-2)</f>
        <v>1</v>
      </c>
      <c r="I472" s="2">
        <f>IF(抽出データ!V472-2&lt;0,0,抽出データ!V472-2)</f>
        <v>2</v>
      </c>
      <c r="J472" s="2">
        <f>MIN(2,IF(抽出データ!W472-2&lt;0,0,抽出データ!W472-2))</f>
        <v>0</v>
      </c>
      <c r="K472" s="2">
        <f>IF(抽出データ!X472-2&lt;0,0,抽出データ!X472-2)</f>
        <v>0</v>
      </c>
      <c r="L472" s="2">
        <f>IF(抽出データ!Y472-2&lt;0,0,抽出データ!Y472-2)</f>
        <v>0</v>
      </c>
      <c r="M472" s="2">
        <f>IF(抽出データ!Z472-2&lt;0,0,抽出データ!Z472-2)</f>
        <v>2</v>
      </c>
      <c r="N472" s="2">
        <f>IF(抽出データ!AB472-2&lt;0,0,抽出データ!AB472-2)</f>
        <v>1</v>
      </c>
      <c r="O472" s="2">
        <f>IF(抽出データ!AC472-2&lt;0,0,抽出データ!AC472-2)</f>
        <v>2</v>
      </c>
      <c r="P472" s="2">
        <f>IF(抽出データ!AD472-2&lt;0,0,抽出データ!AD472-2)</f>
        <v>2</v>
      </c>
      <c r="Q472" s="2">
        <f>IF(抽出データ!AE472-2&lt;0,0,抽出データ!AE472-2)</f>
        <v>2</v>
      </c>
      <c r="R472" s="2">
        <f>IF(抽出データ!AF472-2&lt;0,0,抽出データ!AF472-2)</f>
        <v>1</v>
      </c>
      <c r="S472" s="2">
        <f>IF(抽出データ!AG472-2&lt;0,0,抽出データ!AG472-2)</f>
        <v>1</v>
      </c>
      <c r="T472" s="2">
        <f>IF(抽出データ!AH472-2&lt;0,0,抽出データ!AH472-2)</f>
        <v>1</v>
      </c>
      <c r="U472" s="2">
        <f>IF(抽出データ!AI472-2&lt;0,0,抽出データ!AI472-2)</f>
        <v>1</v>
      </c>
      <c r="V472" s="2">
        <f>IF(抽出データ!AJ472-2&lt;0,0,抽出データ!AJ472-2)</f>
        <v>1</v>
      </c>
      <c r="W472" s="2">
        <f>IF(抽出データ!AK472-2&lt;0,0,抽出データ!AK472-2)</f>
        <v>2</v>
      </c>
      <c r="X472" s="2">
        <f>IF(抽出データ!AL472-2&lt;0,0,抽出データ!AL472-2)</f>
        <v>1</v>
      </c>
      <c r="Y472" s="2">
        <f>IF(抽出データ!AM472-2&lt;0,0,抽出データ!AM472-2)</f>
        <v>1</v>
      </c>
      <c r="Z472" s="2">
        <f>IF(抽出データ!AN472-2&lt;0,0,抽出データ!AN472-2)</f>
        <v>1</v>
      </c>
      <c r="AA472" s="2">
        <f>IF(抽出データ!AO472-2&lt;0,0,抽出データ!AO472-2)</f>
        <v>1</v>
      </c>
      <c r="AB472" s="2">
        <f>IF(抽出データ!AP472-2&lt;0,0,抽出データ!AP472-2)</f>
        <v>2</v>
      </c>
      <c r="AC472" s="2">
        <f>IF(抽出データ!AQ472-2&lt;0,0,抽出データ!AQ472-2)</f>
        <v>2</v>
      </c>
      <c r="AD472" s="2">
        <f>IF(抽出データ!AR472-2&lt;=0,1,2)</f>
        <v>1</v>
      </c>
      <c r="AE472" s="2">
        <f>IF(抽出データ!AS472-2&lt;=0,1,2)</f>
        <v>1</v>
      </c>
      <c r="AF472" s="2">
        <f>IF(抽出データ!AT472-2&lt;=0,1,2)</f>
        <v>2</v>
      </c>
      <c r="AG472" s="2">
        <f>IF(抽出データ!AU472-2&lt;=0,1,2)</f>
        <v>1</v>
      </c>
      <c r="AH472" s="2">
        <f>IF(抽出データ!AV472-2&lt;=0,1,2)</f>
        <v>1</v>
      </c>
      <c r="AI472" s="2">
        <f>IF(抽出データ!AW472-2&lt;=0,1,2)</f>
        <v>1</v>
      </c>
      <c r="AJ472" s="2">
        <f>IF(抽出データ!AX472-2&lt;=0,1,2)</f>
        <v>1</v>
      </c>
      <c r="AK472" s="2">
        <f>IF(抽出データ!AY472-2&lt;=0,1,2)</f>
        <v>1</v>
      </c>
      <c r="AL472" s="2">
        <f>IF(抽出データ!AZ472-2&lt;0,0,抽出データ!AZ472-2)</f>
        <v>0</v>
      </c>
      <c r="AM472" s="2">
        <f>IF(抽出データ!BB472-2&lt;0,0,抽出データ!BB472-2)</f>
        <v>1</v>
      </c>
      <c r="AN472" s="2">
        <f>IF(抽出データ!BD472-2&lt;0,0,抽出データ!BD472-2)</f>
        <v>2</v>
      </c>
      <c r="AO472" s="2">
        <f>MIN(2,IF(抽出データ!BE472-2&lt;0,0,抽出データ!BE472-2))</f>
        <v>1</v>
      </c>
      <c r="AP472" s="2">
        <f>IF(抽出データ!BF472-2&lt;0,0,抽出データ!BF472-2)</f>
        <v>1</v>
      </c>
      <c r="AQ472" s="2">
        <f>IF(抽出データ!BG472-2&lt;0,0,抽出データ!BG472-2)</f>
        <v>1</v>
      </c>
      <c r="AR472" s="2">
        <f>IF(抽出データ!BH472-2&lt;0,0,抽出データ!BH472-2)</f>
        <v>2</v>
      </c>
      <c r="AS472" s="2">
        <f t="shared" si="127"/>
        <v>2</v>
      </c>
      <c r="AT472" s="2">
        <f>IF(抽出データ!DB472-2&lt;=0,1,2)</f>
        <v>2</v>
      </c>
      <c r="AU472" s="2">
        <f>IF(抽出データ!DD472-2&lt;0,0,抽出データ!DD472-2)</f>
        <v>1</v>
      </c>
      <c r="AV472" s="2">
        <f>IF(抽出データ!DE472-2&lt;0,0,抽出データ!DE472-2)</f>
        <v>1</v>
      </c>
      <c r="AW472" s="2">
        <f>IF(抽出データ!DF472-2&lt;0,0,IF(抽出データ!DF472&gt;3,2,1))</f>
        <v>1</v>
      </c>
      <c r="AX472" s="2">
        <f>IF(抽出データ!DG472-2&lt;=0,1,2)</f>
        <v>2</v>
      </c>
      <c r="AY472" s="8">
        <v>4</v>
      </c>
      <c r="AZ472" s="2">
        <v>3</v>
      </c>
      <c r="BA472" s="2">
        <v>3</v>
      </c>
      <c r="BI472" s="4" t="s">
        <v>445</v>
      </c>
      <c r="BJ472" s="2">
        <v>1</v>
      </c>
      <c r="BK472" s="2">
        <v>100</v>
      </c>
      <c r="BL472" s="2">
        <v>3</v>
      </c>
      <c r="BO472" s="2">
        <v>4</v>
      </c>
      <c r="BP472" s="2">
        <v>4</v>
      </c>
      <c r="BQ472" s="2">
        <v>4</v>
      </c>
      <c r="BR472" s="2">
        <v>4</v>
      </c>
      <c r="BS472" s="2">
        <v>4</v>
      </c>
      <c r="BT472" s="2">
        <v>4</v>
      </c>
      <c r="BV472" s="2">
        <f t="shared" si="128"/>
        <v>62</v>
      </c>
      <c r="BW472" s="2">
        <f t="shared" si="129"/>
        <v>27</v>
      </c>
      <c r="BX472" s="2">
        <f t="shared" si="130"/>
        <v>10</v>
      </c>
      <c r="BY472" s="2">
        <f t="shared" si="131"/>
        <v>15</v>
      </c>
      <c r="BZ472" s="2">
        <f t="shared" si="132"/>
        <v>29</v>
      </c>
      <c r="CA472" s="2">
        <f t="shared" si="133"/>
        <v>18</v>
      </c>
      <c r="CB472" s="2">
        <f t="shared" si="134"/>
        <v>12</v>
      </c>
      <c r="CC472" s="2">
        <f t="shared" si="135"/>
        <v>15</v>
      </c>
      <c r="CD472" s="2">
        <f t="shared" si="136"/>
        <v>17</v>
      </c>
      <c r="CE472" s="2">
        <f t="shared" si="137"/>
        <v>17</v>
      </c>
      <c r="CF472" s="2">
        <f t="shared" si="138"/>
        <v>11</v>
      </c>
      <c r="CG472" s="2">
        <f t="shared" si="139"/>
        <v>20</v>
      </c>
      <c r="CH472" s="2">
        <f t="shared" si="143"/>
        <v>8</v>
      </c>
      <c r="CI472" s="2">
        <f t="shared" si="140"/>
        <v>10</v>
      </c>
      <c r="CJ472" s="2">
        <f t="shared" si="141"/>
        <v>21</v>
      </c>
      <c r="CK472" s="2">
        <f>55+IF(抽出データ!BJ472=1,60,0)+IF(抽出データ!BK472=1,25,0)+IF(抽出データ!BM472=1,5,0)+IF(抽出データ!BL472=1,5,0)+IF(抽出データ!BN472=1,5,0)</f>
        <v>145</v>
      </c>
      <c r="CL472" s="2">
        <f>(80+IF(抽出データ!BR472=1,12,0)+IF(SUM(抽出データ!BS472:BV472,抽出データ!CB472)&gt;1,22,IF(SUM(抽出データ!BS472:BV472,抽出データ!CB472)=1,11,0)))</f>
        <v>114</v>
      </c>
      <c r="CM472" s="2">
        <f>80+IF(抽出データ!CH472=1,40,0)+IF(抽出データ!CI472=1,20,0)+IF(抽出データ!CJ472=1,20,0)</f>
        <v>80</v>
      </c>
      <c r="CN472" s="2">
        <f>80+IF(抽出データ!CN472=1,10,0)+IF(抽出データ!CO472=1,5,0)+IF(抽出データ!CP472=1,10,0)+12</f>
        <v>92</v>
      </c>
      <c r="CO472" s="2">
        <f>IF(SUM(抽出データ!CT472:CW472)&gt;0,120,100)</f>
        <v>100</v>
      </c>
      <c r="CQ472" s="2">
        <f t="shared" si="142"/>
        <v>118.39999999999999</v>
      </c>
    </row>
    <row r="473" spans="1:95">
      <c r="A473" s="2">
        <v>1989</v>
      </c>
      <c r="B473" s="2">
        <v>350</v>
      </c>
      <c r="C473" s="2">
        <v>1</v>
      </c>
      <c r="D473" s="2">
        <f t="shared" si="126"/>
        <v>350</v>
      </c>
      <c r="E473" s="4" t="s">
        <v>365</v>
      </c>
      <c r="F473" s="2">
        <f>IF(抽出データ!S473-2&lt;0,0,抽出データ!S473-2)</f>
        <v>0</v>
      </c>
      <c r="G473" s="2">
        <f>IF(抽出データ!T473-2&lt;0,0,抽出データ!T473-2)</f>
        <v>0</v>
      </c>
      <c r="H473" s="2">
        <f>IF(抽出データ!U473-2&lt;0,0,抽出データ!U473-2)</f>
        <v>0</v>
      </c>
      <c r="I473" s="2">
        <f>IF(抽出データ!V473-2&lt;0,0,抽出データ!V473-2)</f>
        <v>0</v>
      </c>
      <c r="J473" s="2">
        <f>MIN(2,IF(抽出データ!W473-2&lt;0,0,抽出データ!W473-2))</f>
        <v>0</v>
      </c>
      <c r="K473" s="2">
        <f>IF(抽出データ!X473-2&lt;0,0,抽出データ!X473-2)</f>
        <v>0</v>
      </c>
      <c r="L473" s="2">
        <f>IF(抽出データ!Y473-2&lt;0,0,抽出データ!Y473-2)</f>
        <v>0</v>
      </c>
      <c r="M473" s="2">
        <f>IF(抽出データ!Z473-2&lt;0,0,抽出データ!Z473-2)</f>
        <v>0</v>
      </c>
      <c r="N473" s="2">
        <f>IF(抽出データ!AB473-2&lt;0,0,抽出データ!AB473-2)</f>
        <v>0</v>
      </c>
      <c r="O473" s="2">
        <f>IF(抽出データ!AC473-2&lt;0,0,抽出データ!AC473-2)</f>
        <v>2</v>
      </c>
      <c r="P473" s="2">
        <f>IF(抽出データ!AD473-2&lt;0,0,抽出データ!AD473-2)</f>
        <v>2</v>
      </c>
      <c r="Q473" s="2">
        <f>IF(抽出データ!AE473-2&lt;0,0,抽出データ!AE473-2)</f>
        <v>2</v>
      </c>
      <c r="R473" s="2">
        <f>IF(抽出データ!AF473-2&lt;0,0,抽出データ!AF473-2)</f>
        <v>1</v>
      </c>
      <c r="S473" s="2">
        <f>IF(抽出データ!AG473-2&lt;0,0,抽出データ!AG473-2)</f>
        <v>0</v>
      </c>
      <c r="T473" s="2">
        <f>IF(抽出データ!AH473-2&lt;0,0,抽出データ!AH473-2)</f>
        <v>0</v>
      </c>
      <c r="U473" s="2">
        <f>IF(抽出データ!AI473-2&lt;0,0,抽出データ!AI473-2)</f>
        <v>0</v>
      </c>
      <c r="V473" s="2">
        <f>IF(抽出データ!AJ473-2&lt;0,0,抽出データ!AJ473-2)</f>
        <v>0</v>
      </c>
      <c r="W473" s="2">
        <f>IF(抽出データ!AK473-2&lt;0,0,抽出データ!AK473-2)</f>
        <v>0</v>
      </c>
      <c r="X473" s="2">
        <f>IF(抽出データ!AL473-2&lt;0,0,抽出データ!AL473-2)</f>
        <v>1</v>
      </c>
      <c r="Y473" s="2">
        <f>IF(抽出データ!AM473-2&lt;0,0,抽出データ!AM473-2)</f>
        <v>0</v>
      </c>
      <c r="Z473" s="2">
        <f>IF(抽出データ!AN473-2&lt;0,0,抽出データ!AN473-2)</f>
        <v>0</v>
      </c>
      <c r="AA473" s="2">
        <f>IF(抽出データ!AO473-2&lt;0,0,抽出データ!AO473-2)</f>
        <v>0</v>
      </c>
      <c r="AB473" s="2">
        <f>IF(抽出データ!AP473-2&lt;0,0,抽出データ!AP473-2)</f>
        <v>2</v>
      </c>
      <c r="AC473" s="2">
        <f>IF(抽出データ!AQ473-2&lt;0,0,抽出データ!AQ473-2)</f>
        <v>2</v>
      </c>
      <c r="AD473" s="2">
        <f>IF(抽出データ!AR473-2&lt;=0,1,2)</f>
        <v>1</v>
      </c>
      <c r="AE473" s="2">
        <f>IF(抽出データ!AS473-2&lt;=0,1,2)</f>
        <v>1</v>
      </c>
      <c r="AF473" s="2">
        <f>IF(抽出データ!AT473-2&lt;=0,1,2)</f>
        <v>1</v>
      </c>
      <c r="AG473" s="2">
        <f>IF(抽出データ!AU473-2&lt;=0,1,2)</f>
        <v>1</v>
      </c>
      <c r="AH473" s="2">
        <f>IF(抽出データ!AV473-2&lt;=0,1,2)</f>
        <v>1</v>
      </c>
      <c r="AI473" s="2">
        <f>IF(抽出データ!AW473-2&lt;=0,1,2)</f>
        <v>1</v>
      </c>
      <c r="AJ473" s="2">
        <f>IF(抽出データ!AX473-2&lt;=0,1,2)</f>
        <v>1</v>
      </c>
      <c r="AK473" s="2">
        <f>IF(抽出データ!AY473-2&lt;=0,1,2)</f>
        <v>1</v>
      </c>
      <c r="AL473" s="2">
        <f>IF(抽出データ!AZ473-2&lt;0,0,抽出データ!AZ473-2)</f>
        <v>1</v>
      </c>
      <c r="AM473" s="2">
        <f>IF(抽出データ!BB473-2&lt;0,0,抽出データ!BB473-2)</f>
        <v>0</v>
      </c>
      <c r="AN473" s="2">
        <f>IF(抽出データ!BD473-2&lt;0,0,抽出データ!BD473-2)</f>
        <v>0</v>
      </c>
      <c r="AO473" s="2">
        <f>MIN(2,IF(抽出データ!BE473-2&lt;0,0,抽出データ!BE473-2))</f>
        <v>0</v>
      </c>
      <c r="AP473" s="2">
        <f>IF(抽出データ!BF473-2&lt;0,0,抽出データ!BF473-2)</f>
        <v>0</v>
      </c>
      <c r="AQ473" s="2">
        <f>IF(抽出データ!BG473-2&lt;0,0,抽出データ!BG473-2)</f>
        <v>1</v>
      </c>
      <c r="AR473" s="2">
        <f>IF(抽出データ!BH473-2&lt;0,0,抽出データ!BH473-2)</f>
        <v>0</v>
      </c>
      <c r="AS473" s="2">
        <f t="shared" si="127"/>
        <v>0</v>
      </c>
      <c r="AT473" s="2">
        <f>IF(抽出データ!DB473-2&lt;=0,1,2)</f>
        <v>1</v>
      </c>
      <c r="AU473" s="2">
        <f>IF(抽出データ!DD473-2&lt;0,0,抽出データ!DD473-2)</f>
        <v>0</v>
      </c>
      <c r="AV473" s="2">
        <f>IF(抽出データ!DE473-2&lt;0,0,抽出データ!DE473-2)</f>
        <v>1</v>
      </c>
      <c r="AW473" s="2">
        <f>IF(抽出データ!DF473-2&lt;0,0,IF(抽出データ!DF473&gt;3,2,1))</f>
        <v>1</v>
      </c>
      <c r="AX473" s="2">
        <f>IF(抽出データ!DG473-2&lt;=0,1,2)</f>
        <v>1</v>
      </c>
      <c r="AY473" s="8">
        <v>1</v>
      </c>
      <c r="AZ473" s="2">
        <v>1</v>
      </c>
      <c r="BA473" s="2">
        <v>1</v>
      </c>
      <c r="BI473" s="4" t="s">
        <v>445</v>
      </c>
      <c r="BJ473" s="2">
        <v>2</v>
      </c>
      <c r="BL473" s="2">
        <v>3</v>
      </c>
      <c r="BO473" s="2">
        <v>4</v>
      </c>
      <c r="BP473" s="2">
        <v>4</v>
      </c>
      <c r="BQ473" s="2">
        <v>3</v>
      </c>
      <c r="BR473" s="2">
        <v>4</v>
      </c>
      <c r="BS473" s="2">
        <v>4</v>
      </c>
      <c r="BT473" s="2">
        <v>4</v>
      </c>
      <c r="BV473" s="2">
        <f t="shared" si="128"/>
        <v>28.5</v>
      </c>
      <c r="BW473" s="2">
        <f t="shared" si="129"/>
        <v>9</v>
      </c>
      <c r="BX473" s="2">
        <f t="shared" si="130"/>
        <v>8</v>
      </c>
      <c r="BY473" s="2">
        <f t="shared" si="131"/>
        <v>8</v>
      </c>
      <c r="BZ473" s="2">
        <f t="shared" si="132"/>
        <v>20</v>
      </c>
      <c r="CA473" s="2">
        <f t="shared" si="133"/>
        <v>4</v>
      </c>
      <c r="CB473" s="2">
        <f t="shared" si="134"/>
        <v>6</v>
      </c>
      <c r="CC473" s="2">
        <f t="shared" si="135"/>
        <v>8</v>
      </c>
      <c r="CD473" s="2">
        <f t="shared" si="136"/>
        <v>7</v>
      </c>
      <c r="CE473" s="2">
        <f t="shared" si="137"/>
        <v>9</v>
      </c>
      <c r="CF473" s="2">
        <f t="shared" si="138"/>
        <v>8</v>
      </c>
      <c r="CG473" s="2">
        <f t="shared" si="139"/>
        <v>10</v>
      </c>
      <c r="CH473" s="2">
        <f t="shared" si="143"/>
        <v>4</v>
      </c>
      <c r="CI473" s="2">
        <f t="shared" si="140"/>
        <v>5</v>
      </c>
      <c r="CJ473" s="2">
        <f t="shared" si="141"/>
        <v>8.5</v>
      </c>
      <c r="CK473" s="2">
        <f>55+IF(抽出データ!BJ473=1,60,0)+IF(抽出データ!BK473=1,25,0)+IF(抽出データ!BM473=1,5,0)+IF(抽出データ!BL473=1,5,0)+IF(抽出データ!BN473=1,5,0)</f>
        <v>55</v>
      </c>
      <c r="CL473" s="2">
        <f>(80+IF(抽出データ!BR473=1,12,0)+IF(SUM(抽出データ!BS473:BV473,抽出データ!CB473)&gt;1,22,IF(SUM(抽出データ!BS473:BV473,抽出データ!CB473)=1,11,0)))</f>
        <v>80</v>
      </c>
      <c r="CM473" s="2">
        <f>80+IF(抽出データ!CH473=1,40,0)+IF(抽出データ!CI473=1,20,0)+IF(抽出データ!CJ473=1,20,0)</f>
        <v>80</v>
      </c>
      <c r="CN473" s="2">
        <f>80+IF(抽出データ!CN473=1,10,0)+IF(抽出データ!CO473=1,5,0)+IF(抽出データ!CP473=1,10,0)+12</f>
        <v>92</v>
      </c>
      <c r="CO473" s="2">
        <f>IF(SUM(抽出データ!CT473:CW473)&gt;0,120,100)</f>
        <v>100</v>
      </c>
      <c r="CQ473" s="2">
        <f t="shared" si="142"/>
        <v>72.2</v>
      </c>
    </row>
    <row r="474" spans="1:95">
      <c r="A474" s="2">
        <v>1980</v>
      </c>
      <c r="B474" s="2">
        <v>500</v>
      </c>
      <c r="C474" s="2">
        <v>12</v>
      </c>
      <c r="D474" s="2">
        <f t="shared" si="126"/>
        <v>41.666666666666664</v>
      </c>
      <c r="E474" s="4" t="s">
        <v>366</v>
      </c>
      <c r="F474" s="2">
        <f>IF(抽出データ!S474-2&lt;0,0,抽出データ!S474-2)</f>
        <v>0</v>
      </c>
      <c r="G474" s="2">
        <f>IF(抽出データ!T474-2&lt;0,0,抽出データ!T474-2)</f>
        <v>0</v>
      </c>
      <c r="H474" s="2">
        <f>IF(抽出データ!U474-2&lt;0,0,抽出データ!U474-2)</f>
        <v>0</v>
      </c>
      <c r="I474" s="2">
        <f>IF(抽出データ!V474-2&lt;0,0,抽出データ!V474-2)</f>
        <v>0</v>
      </c>
      <c r="J474" s="2">
        <f>MIN(2,IF(抽出データ!W474-2&lt;0,0,抽出データ!W474-2))</f>
        <v>2</v>
      </c>
      <c r="K474" s="2">
        <f>IF(抽出データ!X474-2&lt;0,0,抽出データ!X474-2)</f>
        <v>1</v>
      </c>
      <c r="L474" s="2">
        <f>IF(抽出データ!Y474-2&lt;0,0,抽出データ!Y474-2)</f>
        <v>0</v>
      </c>
      <c r="M474" s="2">
        <f>IF(抽出データ!Z474-2&lt;0,0,抽出データ!Z474-2)</f>
        <v>0</v>
      </c>
      <c r="N474" s="2">
        <f>IF(抽出データ!AB474-2&lt;0,0,抽出データ!AB474-2)</f>
        <v>1</v>
      </c>
      <c r="O474" s="2">
        <f>IF(抽出データ!AC474-2&lt;0,0,抽出データ!AC474-2)</f>
        <v>1</v>
      </c>
      <c r="P474" s="2">
        <f>IF(抽出データ!AD474-2&lt;0,0,抽出データ!AD474-2)</f>
        <v>1</v>
      </c>
      <c r="Q474" s="2">
        <f>IF(抽出データ!AE474-2&lt;0,0,抽出データ!AE474-2)</f>
        <v>0</v>
      </c>
      <c r="R474" s="2">
        <f>IF(抽出データ!AF474-2&lt;0,0,抽出データ!AF474-2)</f>
        <v>0</v>
      </c>
      <c r="S474" s="2">
        <f>IF(抽出データ!AG474-2&lt;0,0,抽出データ!AG474-2)</f>
        <v>1</v>
      </c>
      <c r="T474" s="2">
        <f>IF(抽出データ!AH474-2&lt;0,0,抽出データ!AH474-2)</f>
        <v>0</v>
      </c>
      <c r="U474" s="2">
        <f>IF(抽出データ!AI474-2&lt;0,0,抽出データ!AI474-2)</f>
        <v>0</v>
      </c>
      <c r="V474" s="2">
        <f>IF(抽出データ!AJ474-2&lt;0,0,抽出データ!AJ474-2)</f>
        <v>0</v>
      </c>
      <c r="W474" s="2">
        <f>IF(抽出データ!AK474-2&lt;0,0,抽出データ!AK474-2)</f>
        <v>0</v>
      </c>
      <c r="X474" s="2">
        <f>IF(抽出データ!AL474-2&lt;0,0,抽出データ!AL474-2)</f>
        <v>0</v>
      </c>
      <c r="Y474" s="2">
        <f>IF(抽出データ!AM474-2&lt;0,0,抽出データ!AM474-2)</f>
        <v>0</v>
      </c>
      <c r="Z474" s="2">
        <f>IF(抽出データ!AN474-2&lt;0,0,抽出データ!AN474-2)</f>
        <v>1</v>
      </c>
      <c r="AA474" s="2">
        <f>IF(抽出データ!AO474-2&lt;0,0,抽出データ!AO474-2)</f>
        <v>0</v>
      </c>
      <c r="AB474" s="2">
        <f>IF(抽出データ!AP474-2&lt;0,0,抽出データ!AP474-2)</f>
        <v>0</v>
      </c>
      <c r="AC474" s="2">
        <f>IF(抽出データ!AQ474-2&lt;0,0,抽出データ!AQ474-2)</f>
        <v>0</v>
      </c>
      <c r="AD474" s="2">
        <f>IF(抽出データ!AR474-2&lt;=0,1,2)</f>
        <v>1</v>
      </c>
      <c r="AE474" s="2">
        <f>IF(抽出データ!AS474-2&lt;=0,1,2)</f>
        <v>1</v>
      </c>
      <c r="AF474" s="2">
        <f>IF(抽出データ!AT474-2&lt;=0,1,2)</f>
        <v>1</v>
      </c>
      <c r="AG474" s="2">
        <f>IF(抽出データ!AU474-2&lt;=0,1,2)</f>
        <v>1</v>
      </c>
      <c r="AH474" s="2">
        <f>IF(抽出データ!AV474-2&lt;=0,1,2)</f>
        <v>1</v>
      </c>
      <c r="AI474" s="2">
        <f>IF(抽出データ!AW474-2&lt;=0,1,2)</f>
        <v>1</v>
      </c>
      <c r="AJ474" s="2">
        <f>IF(抽出データ!AX474-2&lt;=0,1,2)</f>
        <v>1</v>
      </c>
      <c r="AK474" s="2">
        <f>IF(抽出データ!AY474-2&lt;=0,1,2)</f>
        <v>1</v>
      </c>
      <c r="AL474" s="2">
        <f>IF(抽出データ!AZ474-2&lt;0,0,抽出データ!AZ474-2)</f>
        <v>0</v>
      </c>
      <c r="AM474" s="2">
        <f>IF(抽出データ!BB474-2&lt;0,0,抽出データ!BB474-2)</f>
        <v>1</v>
      </c>
      <c r="AN474" s="2">
        <f>IF(抽出データ!BD474-2&lt;0,0,抽出データ!BD474-2)</f>
        <v>2</v>
      </c>
      <c r="AO474" s="2">
        <f>MIN(2,IF(抽出データ!BE474-2&lt;0,0,抽出データ!BE474-2))</f>
        <v>2</v>
      </c>
      <c r="AP474" s="2">
        <f>IF(抽出データ!BF474-2&lt;0,0,抽出データ!BF474-2)</f>
        <v>2</v>
      </c>
      <c r="AQ474" s="2">
        <f>IF(抽出データ!BG474-2&lt;0,0,抽出データ!BG474-2)</f>
        <v>1</v>
      </c>
      <c r="AR474" s="2">
        <f>IF(抽出データ!BH474-2&lt;0,0,抽出データ!BH474-2)</f>
        <v>2</v>
      </c>
      <c r="AS474" s="2">
        <f t="shared" si="127"/>
        <v>0</v>
      </c>
      <c r="AT474" s="2">
        <f>IF(抽出データ!DB474-2&lt;=0,1,2)</f>
        <v>1</v>
      </c>
      <c r="AU474" s="2">
        <f>IF(抽出データ!DD474-2&lt;0,0,抽出データ!DD474-2)</f>
        <v>0</v>
      </c>
      <c r="AV474" s="2">
        <f>IF(抽出データ!DE474-2&lt;0,0,抽出データ!DE474-2)</f>
        <v>2</v>
      </c>
      <c r="AW474" s="2">
        <f>IF(抽出データ!DF474-2&lt;0,0,IF(抽出データ!DF474&gt;3,2,1))</f>
        <v>2</v>
      </c>
      <c r="AX474" s="2">
        <f>IF(抽出データ!DG474-2&lt;=0,1,2)</f>
        <v>2</v>
      </c>
      <c r="AY474" s="8">
        <v>3</v>
      </c>
      <c r="AZ474" s="2">
        <v>4</v>
      </c>
      <c r="BA474" s="2">
        <v>2</v>
      </c>
      <c r="BB474" s="2">
        <v>0</v>
      </c>
      <c r="BC474" s="2">
        <v>1</v>
      </c>
      <c r="BD474" s="2">
        <v>0</v>
      </c>
      <c r="BE474" s="2">
        <v>0</v>
      </c>
      <c r="BF474" s="2">
        <v>0</v>
      </c>
      <c r="BG474" s="2">
        <v>0</v>
      </c>
      <c r="BH474" s="2">
        <v>0</v>
      </c>
      <c r="BI474" s="4" t="s">
        <v>445</v>
      </c>
      <c r="BJ474" s="2">
        <v>2</v>
      </c>
      <c r="BL474" s="2">
        <v>3</v>
      </c>
      <c r="BO474" s="2">
        <v>1</v>
      </c>
      <c r="BP474" s="2">
        <v>2</v>
      </c>
      <c r="BQ474" s="2">
        <v>3</v>
      </c>
      <c r="BR474" s="2">
        <v>4</v>
      </c>
      <c r="BS474" s="2">
        <v>5</v>
      </c>
      <c r="BT474" s="2">
        <v>7</v>
      </c>
      <c r="BV474" s="2">
        <f t="shared" si="128"/>
        <v>33</v>
      </c>
      <c r="BW474" s="2">
        <f t="shared" si="129"/>
        <v>9</v>
      </c>
      <c r="BX474" s="2">
        <f t="shared" si="130"/>
        <v>4</v>
      </c>
      <c r="BY474" s="2">
        <f t="shared" si="131"/>
        <v>17</v>
      </c>
      <c r="BZ474" s="2">
        <f t="shared" si="132"/>
        <v>13</v>
      </c>
      <c r="CA474" s="2">
        <f t="shared" si="133"/>
        <v>6</v>
      </c>
      <c r="CB474" s="2">
        <f t="shared" si="134"/>
        <v>10</v>
      </c>
      <c r="CC474" s="2">
        <f t="shared" si="135"/>
        <v>4</v>
      </c>
      <c r="CD474" s="2">
        <f t="shared" si="136"/>
        <v>11</v>
      </c>
      <c r="CE474" s="2">
        <f t="shared" si="137"/>
        <v>6</v>
      </c>
      <c r="CF474" s="2">
        <f t="shared" si="138"/>
        <v>4</v>
      </c>
      <c r="CG474" s="2">
        <f t="shared" si="139"/>
        <v>7</v>
      </c>
      <c r="CH474" s="2">
        <f t="shared" si="143"/>
        <v>7</v>
      </c>
      <c r="CI474" s="2">
        <f t="shared" si="140"/>
        <v>11</v>
      </c>
      <c r="CJ474" s="2">
        <f t="shared" si="141"/>
        <v>8</v>
      </c>
      <c r="CK474" s="2">
        <f>55+IF(抽出データ!BJ474=1,60,0)+IF(抽出データ!BK474=1,25,0)+IF(抽出データ!BM474=1,5,0)+IF(抽出データ!BL474=1,5,0)+IF(抽出データ!BN474=1,5,0)</f>
        <v>60</v>
      </c>
      <c r="CL474" s="2">
        <f>(80+IF(抽出データ!BR474=1,12,0)+IF(SUM(抽出データ!BS474:BV474,抽出データ!CB474)&gt;1,22,IF(SUM(抽出データ!BS474:BV474,抽出データ!CB474)=1,11,0)))</f>
        <v>102</v>
      </c>
      <c r="CM474" s="2">
        <f>80+IF(抽出データ!CH474=1,40,0)+IF(抽出データ!CI474=1,20,0)+IF(抽出データ!CJ474=1,20,0)</f>
        <v>100</v>
      </c>
      <c r="CN474" s="2">
        <f>80+IF(抽出データ!CN474=1,10,0)+IF(抽出データ!CO474=1,5,0)+IF(抽出データ!CP474=1,10,0)+12</f>
        <v>102</v>
      </c>
      <c r="CO474" s="2">
        <f>IF(SUM(抽出データ!CT474:CW474)&gt;0,120,100)</f>
        <v>120</v>
      </c>
      <c r="CQ474" s="2">
        <f t="shared" si="142"/>
        <v>85.8</v>
      </c>
    </row>
    <row r="475" spans="1:95">
      <c r="A475" s="2">
        <v>2000</v>
      </c>
      <c r="B475" s="2">
        <v>200</v>
      </c>
      <c r="C475" s="2">
        <v>5</v>
      </c>
      <c r="D475" s="2">
        <f t="shared" si="126"/>
        <v>40</v>
      </c>
      <c r="E475" s="4" t="s">
        <v>367</v>
      </c>
      <c r="F475" s="2">
        <f>IF(抽出データ!S475-2&lt;0,0,抽出データ!S475-2)</f>
        <v>2</v>
      </c>
      <c r="G475" s="2">
        <f>IF(抽出データ!T475-2&lt;0,0,抽出データ!T475-2)</f>
        <v>2</v>
      </c>
      <c r="H475" s="2">
        <f>IF(抽出データ!U475-2&lt;0,0,抽出データ!U475-2)</f>
        <v>1</v>
      </c>
      <c r="I475" s="2">
        <f>IF(抽出データ!V475-2&lt;0,0,抽出データ!V475-2)</f>
        <v>1</v>
      </c>
      <c r="J475" s="2">
        <f>MIN(2,IF(抽出データ!W475-2&lt;0,0,抽出データ!W475-2))</f>
        <v>2</v>
      </c>
      <c r="K475" s="2">
        <f>IF(抽出データ!X475-2&lt;0,0,抽出データ!X475-2)</f>
        <v>1</v>
      </c>
      <c r="L475" s="2">
        <f>IF(抽出データ!Y475-2&lt;0,0,抽出データ!Y475-2)</f>
        <v>1</v>
      </c>
      <c r="M475" s="2">
        <f>IF(抽出データ!Z475-2&lt;0,0,抽出データ!Z475-2)</f>
        <v>1</v>
      </c>
      <c r="N475" s="2">
        <f>IF(抽出データ!AB475-2&lt;0,0,抽出データ!AB475-2)</f>
        <v>1</v>
      </c>
      <c r="O475" s="2">
        <f>IF(抽出データ!AC475-2&lt;0,0,抽出データ!AC475-2)</f>
        <v>1</v>
      </c>
      <c r="P475" s="2">
        <f>IF(抽出データ!AD475-2&lt;0,0,抽出データ!AD475-2)</f>
        <v>1</v>
      </c>
      <c r="Q475" s="2">
        <f>IF(抽出データ!AE475-2&lt;0,0,抽出データ!AE475-2)</f>
        <v>0</v>
      </c>
      <c r="R475" s="2">
        <f>IF(抽出データ!AF475-2&lt;0,0,抽出データ!AF475-2)</f>
        <v>2</v>
      </c>
      <c r="S475" s="2">
        <f>IF(抽出データ!AG475-2&lt;0,0,抽出データ!AG475-2)</f>
        <v>1</v>
      </c>
      <c r="T475" s="2">
        <f>IF(抽出データ!AH475-2&lt;0,0,抽出データ!AH475-2)</f>
        <v>1</v>
      </c>
      <c r="U475" s="2">
        <f>IF(抽出データ!AI475-2&lt;0,0,抽出データ!AI475-2)</f>
        <v>1</v>
      </c>
      <c r="V475" s="2">
        <f>IF(抽出データ!AJ475-2&lt;0,0,抽出データ!AJ475-2)</f>
        <v>1</v>
      </c>
      <c r="W475" s="2">
        <f>IF(抽出データ!AK475-2&lt;0,0,抽出データ!AK475-2)</f>
        <v>1</v>
      </c>
      <c r="X475" s="2">
        <f>IF(抽出データ!AL475-2&lt;0,0,抽出データ!AL475-2)</f>
        <v>1</v>
      </c>
      <c r="Y475" s="2">
        <f>IF(抽出データ!AM475-2&lt;0,0,抽出データ!AM475-2)</f>
        <v>1</v>
      </c>
      <c r="Z475" s="2">
        <f>IF(抽出データ!AN475-2&lt;0,0,抽出データ!AN475-2)</f>
        <v>1</v>
      </c>
      <c r="AA475" s="2">
        <f>IF(抽出データ!AO475-2&lt;0,0,抽出データ!AO475-2)</f>
        <v>2</v>
      </c>
      <c r="AB475" s="2">
        <f>IF(抽出データ!AP475-2&lt;0,0,抽出データ!AP475-2)</f>
        <v>0</v>
      </c>
      <c r="AC475" s="2">
        <f>IF(抽出データ!AQ475-2&lt;0,0,抽出データ!AQ475-2)</f>
        <v>0</v>
      </c>
      <c r="AD475" s="2">
        <f>IF(抽出データ!AR475-2&lt;=0,1,2)</f>
        <v>2</v>
      </c>
      <c r="AE475" s="2">
        <f>IF(抽出データ!AS475-2&lt;=0,1,2)</f>
        <v>2</v>
      </c>
      <c r="AF475" s="2">
        <f>IF(抽出データ!AT475-2&lt;=0,1,2)</f>
        <v>2</v>
      </c>
      <c r="AG475" s="2">
        <f>IF(抽出データ!AU475-2&lt;=0,1,2)</f>
        <v>2</v>
      </c>
      <c r="AH475" s="2">
        <f>IF(抽出データ!AV475-2&lt;=0,1,2)</f>
        <v>2</v>
      </c>
      <c r="AI475" s="2">
        <f>IF(抽出データ!AW475-2&lt;=0,1,2)</f>
        <v>2</v>
      </c>
      <c r="AJ475" s="2">
        <f>IF(抽出データ!AX475-2&lt;=0,1,2)</f>
        <v>2</v>
      </c>
      <c r="AK475" s="2">
        <f>IF(抽出データ!AY475-2&lt;=0,1,2)</f>
        <v>2</v>
      </c>
      <c r="AL475" s="2">
        <f>IF(抽出データ!AZ475-2&lt;0,0,抽出データ!AZ475-2)</f>
        <v>1</v>
      </c>
      <c r="AM475" s="2">
        <f>IF(抽出データ!BB475-2&lt;0,0,抽出データ!BB475-2)</f>
        <v>1</v>
      </c>
      <c r="AN475" s="2">
        <f>IF(抽出データ!BD475-2&lt;0,0,抽出データ!BD475-2)</f>
        <v>2</v>
      </c>
      <c r="AO475" s="2">
        <f>MIN(2,IF(抽出データ!BE475-2&lt;0,0,抽出データ!BE475-2))</f>
        <v>2</v>
      </c>
      <c r="AP475" s="2">
        <f>IF(抽出データ!BF475-2&lt;0,0,抽出データ!BF475-2)</f>
        <v>1</v>
      </c>
      <c r="AQ475" s="2">
        <f>IF(抽出データ!BG475-2&lt;0,0,抽出データ!BG475-2)</f>
        <v>1</v>
      </c>
      <c r="AR475" s="2">
        <f>IF(抽出データ!BH475-2&lt;0,0,抽出データ!BH475-2)</f>
        <v>2</v>
      </c>
      <c r="AS475" s="2">
        <f t="shared" si="127"/>
        <v>2</v>
      </c>
      <c r="AT475" s="2">
        <f>IF(抽出データ!DB475-2&lt;=0,1,2)</f>
        <v>2</v>
      </c>
      <c r="AU475" s="2">
        <f>IF(抽出データ!DD475-2&lt;0,0,抽出データ!DD475-2)</f>
        <v>2</v>
      </c>
      <c r="AV475" s="2">
        <f>IF(抽出データ!DE475-2&lt;0,0,抽出データ!DE475-2)</f>
        <v>2</v>
      </c>
      <c r="AW475" s="2">
        <f>IF(抽出データ!DF475-2&lt;0,0,IF(抽出データ!DF475&gt;3,2,1))</f>
        <v>2</v>
      </c>
      <c r="AX475" s="2">
        <f>IF(抽出データ!DG475-2&lt;=0,1,2)</f>
        <v>2</v>
      </c>
      <c r="AY475" s="8">
        <v>5</v>
      </c>
      <c r="AZ475" s="2">
        <v>4</v>
      </c>
      <c r="BA475" s="2">
        <v>2</v>
      </c>
      <c r="BB475" s="2">
        <v>1</v>
      </c>
      <c r="BC475" s="2">
        <v>1</v>
      </c>
      <c r="BD475" s="2">
        <v>1</v>
      </c>
      <c r="BE475" s="2">
        <v>1</v>
      </c>
      <c r="BF475" s="2">
        <v>1</v>
      </c>
      <c r="BG475" s="2">
        <v>1</v>
      </c>
      <c r="BH475" s="2">
        <v>0</v>
      </c>
      <c r="BI475" s="4" t="s">
        <v>445</v>
      </c>
      <c r="BJ475" s="2">
        <v>1</v>
      </c>
      <c r="BK475" s="2">
        <v>75</v>
      </c>
      <c r="BL475" s="2">
        <v>1</v>
      </c>
      <c r="BM475" s="2">
        <v>20000</v>
      </c>
      <c r="BO475" s="2">
        <v>1</v>
      </c>
      <c r="BP475" s="2">
        <v>2</v>
      </c>
      <c r="BQ475" s="2">
        <v>3</v>
      </c>
      <c r="BR475" s="2">
        <v>5</v>
      </c>
      <c r="BS475" s="2">
        <v>5</v>
      </c>
      <c r="BT475" s="2">
        <v>6</v>
      </c>
      <c r="BV475" s="2">
        <f t="shared" si="128"/>
        <v>71.5</v>
      </c>
      <c r="BW475" s="2">
        <f t="shared" si="129"/>
        <v>26</v>
      </c>
      <c r="BX475" s="2">
        <f t="shared" si="130"/>
        <v>10</v>
      </c>
      <c r="BY475" s="2">
        <f t="shared" si="131"/>
        <v>23</v>
      </c>
      <c r="BZ475" s="2">
        <f t="shared" si="132"/>
        <v>33</v>
      </c>
      <c r="CA475" s="2">
        <f t="shared" si="133"/>
        <v>13</v>
      </c>
      <c r="CB475" s="2">
        <f t="shared" si="134"/>
        <v>13</v>
      </c>
      <c r="CC475" s="2">
        <f t="shared" si="135"/>
        <v>11</v>
      </c>
      <c r="CD475" s="2">
        <f t="shared" si="136"/>
        <v>27</v>
      </c>
      <c r="CE475" s="2">
        <f t="shared" si="137"/>
        <v>17</v>
      </c>
      <c r="CF475" s="2">
        <f t="shared" si="138"/>
        <v>11</v>
      </c>
      <c r="CG475" s="2">
        <f t="shared" si="139"/>
        <v>18</v>
      </c>
      <c r="CH475" s="2">
        <f t="shared" si="143"/>
        <v>10</v>
      </c>
      <c r="CI475" s="2">
        <f t="shared" si="140"/>
        <v>11</v>
      </c>
      <c r="CJ475" s="2">
        <f t="shared" si="141"/>
        <v>25.5</v>
      </c>
      <c r="CK475" s="2">
        <f>55+IF(抽出データ!BJ475=1,60,0)+IF(抽出データ!BK475=1,25,0)+IF(抽出データ!BM475=1,5,0)+IF(抽出データ!BL475=1,5,0)+IF(抽出データ!BN475=1,5,0)</f>
        <v>150</v>
      </c>
      <c r="CL475" s="2">
        <f>(80+IF(抽出データ!BR475=1,12,0)+IF(SUM(抽出データ!BS475:BV475,抽出データ!CB475)&gt;1,22,IF(SUM(抽出データ!BS475:BV475,抽出データ!CB475)=1,11,0)))</f>
        <v>114</v>
      </c>
      <c r="CM475" s="2">
        <f>80+IF(抽出データ!CH475=1,40,0)+IF(抽出データ!CI475=1,20,0)+IF(抽出データ!CJ475=1,20,0)</f>
        <v>140</v>
      </c>
      <c r="CN475" s="2">
        <f>80+IF(抽出データ!CN475=1,10,0)+IF(抽出データ!CO475=1,5,0)+IF(抽出データ!CP475=1,10,0)+12</f>
        <v>107</v>
      </c>
      <c r="CO475" s="2">
        <f>IF(SUM(抽出データ!CT475:CW475)&gt;0,120,100)</f>
        <v>120</v>
      </c>
      <c r="CQ475" s="2">
        <f t="shared" si="142"/>
        <v>131.89999999999998</v>
      </c>
    </row>
    <row r="476" spans="1:95">
      <c r="A476" s="2">
        <v>2005</v>
      </c>
      <c r="B476" s="2">
        <v>550</v>
      </c>
      <c r="C476" s="2">
        <v>5</v>
      </c>
      <c r="D476" s="2">
        <f t="shared" si="126"/>
        <v>110</v>
      </c>
      <c r="E476" s="4" t="s">
        <v>368</v>
      </c>
      <c r="F476" s="2">
        <f>IF(抽出データ!S476-2&lt;0,0,抽出データ!S476-2)</f>
        <v>2</v>
      </c>
      <c r="G476" s="2">
        <f>IF(抽出データ!T476-2&lt;0,0,抽出データ!T476-2)</f>
        <v>2</v>
      </c>
      <c r="H476" s="2">
        <f>IF(抽出データ!U476-2&lt;0,0,抽出データ!U476-2)</f>
        <v>1</v>
      </c>
      <c r="I476" s="2">
        <f>IF(抽出データ!V476-2&lt;0,0,抽出データ!V476-2)</f>
        <v>1</v>
      </c>
      <c r="J476" s="2">
        <f>MIN(2,IF(抽出データ!W476-2&lt;0,0,抽出データ!W476-2))</f>
        <v>1</v>
      </c>
      <c r="K476" s="2">
        <f>IF(抽出データ!X476-2&lt;0,0,抽出データ!X476-2)</f>
        <v>1</v>
      </c>
      <c r="L476" s="2">
        <f>IF(抽出データ!Y476-2&lt;0,0,抽出データ!Y476-2)</f>
        <v>1</v>
      </c>
      <c r="M476" s="2">
        <f>IF(抽出データ!Z476-2&lt;0,0,抽出データ!Z476-2)</f>
        <v>2</v>
      </c>
      <c r="N476" s="2">
        <f>IF(抽出データ!AB476-2&lt;0,0,抽出データ!AB476-2)</f>
        <v>2</v>
      </c>
      <c r="O476" s="2">
        <f>IF(抽出データ!AC476-2&lt;0,0,抽出データ!AC476-2)</f>
        <v>1</v>
      </c>
      <c r="P476" s="2">
        <f>IF(抽出データ!AD476-2&lt;0,0,抽出データ!AD476-2)</f>
        <v>1</v>
      </c>
      <c r="Q476" s="2">
        <f>IF(抽出データ!AE476-2&lt;0,0,抽出データ!AE476-2)</f>
        <v>0</v>
      </c>
      <c r="R476" s="2">
        <f>IF(抽出データ!AF476-2&lt;0,0,抽出データ!AF476-2)</f>
        <v>0</v>
      </c>
      <c r="S476" s="2">
        <f>IF(抽出データ!AG476-2&lt;0,0,抽出データ!AG476-2)</f>
        <v>1</v>
      </c>
      <c r="T476" s="2">
        <f>IF(抽出データ!AH476-2&lt;0,0,抽出データ!AH476-2)</f>
        <v>1</v>
      </c>
      <c r="U476" s="2">
        <f>IF(抽出データ!AI476-2&lt;0,0,抽出データ!AI476-2)</f>
        <v>2</v>
      </c>
      <c r="V476" s="2">
        <f>IF(抽出データ!AJ476-2&lt;0,0,抽出データ!AJ476-2)</f>
        <v>2</v>
      </c>
      <c r="W476" s="2">
        <f>IF(抽出データ!AK476-2&lt;0,0,抽出データ!AK476-2)</f>
        <v>1</v>
      </c>
      <c r="X476" s="2">
        <f>IF(抽出データ!AL476-2&lt;0,0,抽出データ!AL476-2)</f>
        <v>1</v>
      </c>
      <c r="Y476" s="2">
        <f>IF(抽出データ!AM476-2&lt;0,0,抽出データ!AM476-2)</f>
        <v>2</v>
      </c>
      <c r="Z476" s="2">
        <f>IF(抽出データ!AN476-2&lt;0,0,抽出データ!AN476-2)</f>
        <v>1</v>
      </c>
      <c r="AA476" s="2">
        <f>IF(抽出データ!AO476-2&lt;0,0,抽出データ!AO476-2)</f>
        <v>1</v>
      </c>
      <c r="AB476" s="2">
        <f>IF(抽出データ!AP476-2&lt;0,0,抽出データ!AP476-2)</f>
        <v>1</v>
      </c>
      <c r="AC476" s="2">
        <f>IF(抽出データ!AQ476-2&lt;0,0,抽出データ!AQ476-2)</f>
        <v>1</v>
      </c>
      <c r="AD476" s="2">
        <f>IF(抽出データ!AR476-2&lt;=0,1,2)</f>
        <v>2</v>
      </c>
      <c r="AE476" s="2">
        <f>IF(抽出データ!AS476-2&lt;=0,1,2)</f>
        <v>2</v>
      </c>
      <c r="AF476" s="2">
        <f>IF(抽出データ!AT476-2&lt;=0,1,2)</f>
        <v>2</v>
      </c>
      <c r="AG476" s="2">
        <f>IF(抽出データ!AU476-2&lt;=0,1,2)</f>
        <v>1</v>
      </c>
      <c r="AH476" s="2">
        <f>IF(抽出データ!AV476-2&lt;=0,1,2)</f>
        <v>1</v>
      </c>
      <c r="AI476" s="2">
        <f>IF(抽出データ!AW476-2&lt;=0,1,2)</f>
        <v>2</v>
      </c>
      <c r="AJ476" s="2">
        <f>IF(抽出データ!AX476-2&lt;=0,1,2)</f>
        <v>2</v>
      </c>
      <c r="AK476" s="2">
        <f>IF(抽出データ!AY476-2&lt;=0,1,2)</f>
        <v>2</v>
      </c>
      <c r="AL476" s="2">
        <f>IF(抽出データ!AZ476-2&lt;0,0,抽出データ!AZ476-2)</f>
        <v>1</v>
      </c>
      <c r="AM476" s="2">
        <f>IF(抽出データ!BB476-2&lt;0,0,抽出データ!BB476-2)</f>
        <v>0</v>
      </c>
      <c r="AN476" s="2">
        <f>IF(抽出データ!BD476-2&lt;0,0,抽出データ!BD476-2)</f>
        <v>2</v>
      </c>
      <c r="AO476" s="2">
        <f>MIN(2,IF(抽出データ!BE476-2&lt;0,0,抽出データ!BE476-2))</f>
        <v>2</v>
      </c>
      <c r="AP476" s="2">
        <f>IF(抽出データ!BF476-2&lt;0,0,抽出データ!BF476-2)</f>
        <v>2</v>
      </c>
      <c r="AQ476" s="2">
        <f>IF(抽出データ!BG476-2&lt;0,0,抽出データ!BG476-2)</f>
        <v>2</v>
      </c>
      <c r="AR476" s="2">
        <f>IF(抽出データ!BH476-2&lt;0,0,抽出データ!BH476-2)</f>
        <v>1</v>
      </c>
      <c r="AS476" s="2">
        <f t="shared" si="127"/>
        <v>2</v>
      </c>
      <c r="AT476" s="2">
        <f>IF(抽出データ!DB476-2&lt;=0,1,2)</f>
        <v>2</v>
      </c>
      <c r="AU476" s="2">
        <f>IF(抽出データ!DD476-2&lt;0,0,抽出データ!DD476-2)</f>
        <v>2</v>
      </c>
      <c r="AV476" s="2">
        <f>IF(抽出データ!DE476-2&lt;0,0,抽出データ!DE476-2)</f>
        <v>2</v>
      </c>
      <c r="AW476" s="2">
        <f>IF(抽出データ!DF476-2&lt;0,0,IF(抽出データ!DF476&gt;3,2,1))</f>
        <v>2</v>
      </c>
      <c r="AX476" s="2">
        <f>IF(抽出データ!DG476-2&lt;=0,1,2)</f>
        <v>2</v>
      </c>
      <c r="AY476" s="8">
        <v>5</v>
      </c>
      <c r="AZ476" s="2">
        <v>4</v>
      </c>
      <c r="BA476" s="2">
        <v>4</v>
      </c>
      <c r="BI476" s="4" t="s">
        <v>445</v>
      </c>
      <c r="BJ476" s="2">
        <v>1</v>
      </c>
      <c r="BK476" s="2">
        <v>100</v>
      </c>
      <c r="BL476" s="2">
        <v>2</v>
      </c>
      <c r="BN476" s="2">
        <v>10000</v>
      </c>
      <c r="BO476" s="2">
        <v>3</v>
      </c>
      <c r="BP476" s="2">
        <v>3</v>
      </c>
      <c r="BQ476" s="2">
        <v>3</v>
      </c>
      <c r="BR476" s="2">
        <v>3</v>
      </c>
      <c r="BS476" s="2">
        <v>3</v>
      </c>
      <c r="BT476" s="2">
        <v>3</v>
      </c>
      <c r="BV476" s="2">
        <f t="shared" si="128"/>
        <v>72.5</v>
      </c>
      <c r="BW476" s="2">
        <f t="shared" si="129"/>
        <v>27</v>
      </c>
      <c r="BX476" s="2">
        <f t="shared" si="130"/>
        <v>11</v>
      </c>
      <c r="BY476" s="2">
        <f t="shared" si="131"/>
        <v>22</v>
      </c>
      <c r="BZ476" s="2">
        <f t="shared" si="132"/>
        <v>29</v>
      </c>
      <c r="CA476" s="2">
        <f t="shared" si="133"/>
        <v>21</v>
      </c>
      <c r="CB476" s="2">
        <f t="shared" si="134"/>
        <v>13</v>
      </c>
      <c r="CC476" s="2">
        <f t="shared" si="135"/>
        <v>13</v>
      </c>
      <c r="CD476" s="2">
        <f t="shared" si="136"/>
        <v>24</v>
      </c>
      <c r="CE476" s="2">
        <f t="shared" si="137"/>
        <v>16</v>
      </c>
      <c r="CF476" s="2">
        <f t="shared" si="138"/>
        <v>11</v>
      </c>
      <c r="CG476" s="2">
        <f t="shared" si="139"/>
        <v>19</v>
      </c>
      <c r="CH476" s="2">
        <f t="shared" si="143"/>
        <v>10</v>
      </c>
      <c r="CI476" s="2">
        <f t="shared" si="140"/>
        <v>12</v>
      </c>
      <c r="CJ476" s="2">
        <f t="shared" si="141"/>
        <v>29.5</v>
      </c>
      <c r="CK476" s="2">
        <f>55+IF(抽出データ!BJ476=1,60,0)+IF(抽出データ!BK476=1,25,0)+IF(抽出データ!BM476=1,5,0)+IF(抽出データ!BL476=1,5,0)+IF(抽出データ!BN476=1,5,0)</f>
        <v>120</v>
      </c>
      <c r="CL476" s="2">
        <f>(80+IF(抽出データ!BR476=1,12,0)+IF(SUM(抽出データ!BS476:BV476,抽出データ!CB476)&gt;1,22,IF(SUM(抽出データ!BS476:BV476,抽出データ!CB476)=1,11,0)))</f>
        <v>103</v>
      </c>
      <c r="CM476" s="2">
        <f>80+IF(抽出データ!CH476=1,40,0)+IF(抽出データ!CI476=1,20,0)+IF(抽出データ!CJ476=1,20,0)</f>
        <v>120</v>
      </c>
      <c r="CN476" s="2">
        <f>80+IF(抽出データ!CN476=1,10,0)+IF(抽出データ!CO476=1,5,0)+IF(抽出データ!CP476=1,10,0)+12</f>
        <v>102</v>
      </c>
      <c r="CO476" s="2">
        <f>IF(SUM(抽出データ!CT476:CW476)&gt;0,120,100)</f>
        <v>120</v>
      </c>
      <c r="CQ476" s="2">
        <f t="shared" si="142"/>
        <v>113.10000000000001</v>
      </c>
    </row>
    <row r="477" spans="1:95">
      <c r="A477" s="2">
        <v>2001</v>
      </c>
      <c r="B477" s="2">
        <v>100</v>
      </c>
      <c r="C477" s="2">
        <v>2</v>
      </c>
      <c r="D477" s="2">
        <f t="shared" si="126"/>
        <v>50</v>
      </c>
      <c r="E477" s="4" t="s">
        <v>92</v>
      </c>
      <c r="F477" s="2">
        <f>IF(抽出データ!S477-2&lt;0,0,抽出データ!S477-2)</f>
        <v>0</v>
      </c>
      <c r="G477" s="2">
        <f>IF(抽出データ!T477-2&lt;0,0,抽出データ!T477-2)</f>
        <v>0</v>
      </c>
      <c r="H477" s="2">
        <f>IF(抽出データ!U477-2&lt;0,0,抽出データ!U477-2)</f>
        <v>0</v>
      </c>
      <c r="I477" s="2">
        <f>IF(抽出データ!V477-2&lt;0,0,抽出データ!V477-2)</f>
        <v>0</v>
      </c>
      <c r="J477" s="2">
        <f>MIN(2,IF(抽出データ!W477-2&lt;0,0,抽出データ!W477-2))</f>
        <v>0</v>
      </c>
      <c r="K477" s="2">
        <f>IF(抽出データ!X477-2&lt;0,0,抽出データ!X477-2)</f>
        <v>0</v>
      </c>
      <c r="L477" s="2">
        <f>IF(抽出データ!Y477-2&lt;0,0,抽出データ!Y477-2)</f>
        <v>0</v>
      </c>
      <c r="M477" s="2">
        <f>IF(抽出データ!Z477-2&lt;0,0,抽出データ!Z477-2)</f>
        <v>0</v>
      </c>
      <c r="N477" s="2">
        <f>IF(抽出データ!AB477-2&lt;0,0,抽出データ!AB477-2)</f>
        <v>0</v>
      </c>
      <c r="O477" s="2">
        <f>IF(抽出データ!AC477-2&lt;0,0,抽出データ!AC477-2)</f>
        <v>0</v>
      </c>
      <c r="P477" s="2">
        <f>IF(抽出データ!AD477-2&lt;0,0,抽出データ!AD477-2)</f>
        <v>0</v>
      </c>
      <c r="Q477" s="2">
        <f>IF(抽出データ!AE477-2&lt;0,0,抽出データ!AE477-2)</f>
        <v>2</v>
      </c>
      <c r="R477" s="2">
        <f>IF(抽出データ!AF477-2&lt;0,0,抽出データ!AF477-2)</f>
        <v>0</v>
      </c>
      <c r="S477" s="2">
        <f>IF(抽出データ!AG477-2&lt;0,0,抽出データ!AG477-2)</f>
        <v>0</v>
      </c>
      <c r="T477" s="2">
        <f>IF(抽出データ!AH477-2&lt;0,0,抽出データ!AH477-2)</f>
        <v>1</v>
      </c>
      <c r="U477" s="2">
        <f>IF(抽出データ!AI477-2&lt;0,0,抽出データ!AI477-2)</f>
        <v>0</v>
      </c>
      <c r="V477" s="2">
        <f>IF(抽出データ!AJ477-2&lt;0,0,抽出データ!AJ477-2)</f>
        <v>0</v>
      </c>
      <c r="W477" s="2">
        <f>IF(抽出データ!AK477-2&lt;0,0,抽出データ!AK477-2)</f>
        <v>1</v>
      </c>
      <c r="X477" s="2">
        <f>IF(抽出データ!AL477-2&lt;0,0,抽出データ!AL477-2)</f>
        <v>0</v>
      </c>
      <c r="Y477" s="2">
        <f>IF(抽出データ!AM477-2&lt;0,0,抽出データ!AM477-2)</f>
        <v>0</v>
      </c>
      <c r="Z477" s="2">
        <f>IF(抽出データ!AN477-2&lt;0,0,抽出データ!AN477-2)</f>
        <v>0</v>
      </c>
      <c r="AA477" s="2">
        <f>IF(抽出データ!AO477-2&lt;0,0,抽出データ!AO477-2)</f>
        <v>0</v>
      </c>
      <c r="AB477" s="2">
        <f>IF(抽出データ!AP477-2&lt;0,0,抽出データ!AP477-2)</f>
        <v>1</v>
      </c>
      <c r="AC477" s="2">
        <f>IF(抽出データ!AQ477-2&lt;0,0,抽出データ!AQ477-2)</f>
        <v>1</v>
      </c>
      <c r="AD477" s="2">
        <f>IF(抽出データ!AR477-2&lt;=0,1,2)</f>
        <v>2</v>
      </c>
      <c r="AE477" s="2">
        <f>IF(抽出データ!AS477-2&lt;=0,1,2)</f>
        <v>2</v>
      </c>
      <c r="AF477" s="2">
        <f>IF(抽出データ!AT477-2&lt;=0,1,2)</f>
        <v>2</v>
      </c>
      <c r="AG477" s="2">
        <f>IF(抽出データ!AU477-2&lt;=0,1,2)</f>
        <v>1</v>
      </c>
      <c r="AH477" s="2">
        <f>IF(抽出データ!AV477-2&lt;=0,1,2)</f>
        <v>1</v>
      </c>
      <c r="AI477" s="2">
        <f>IF(抽出データ!AW477-2&lt;=0,1,2)</f>
        <v>1</v>
      </c>
      <c r="AJ477" s="2">
        <f>IF(抽出データ!AX477-2&lt;=0,1,2)</f>
        <v>1</v>
      </c>
      <c r="AK477" s="2">
        <f>IF(抽出データ!AY477-2&lt;=0,1,2)</f>
        <v>1</v>
      </c>
      <c r="AL477" s="2">
        <f>IF(抽出データ!AZ477-2&lt;0,0,抽出データ!AZ477-2)</f>
        <v>0</v>
      </c>
      <c r="AM477" s="2">
        <f>IF(抽出データ!BB477-2&lt;0,0,抽出データ!BB477-2)</f>
        <v>0</v>
      </c>
      <c r="AN477" s="2">
        <f>IF(抽出データ!BD477-2&lt;0,0,抽出データ!BD477-2)</f>
        <v>1</v>
      </c>
      <c r="AO477" s="2">
        <f>MIN(2,IF(抽出データ!BE477-2&lt;0,0,抽出データ!BE477-2))</f>
        <v>1</v>
      </c>
      <c r="AP477" s="2">
        <f>IF(抽出データ!BF477-2&lt;0,0,抽出データ!BF477-2)</f>
        <v>0</v>
      </c>
      <c r="AQ477" s="2">
        <f>IF(抽出データ!BG477-2&lt;0,0,抽出データ!BG477-2)</f>
        <v>1</v>
      </c>
      <c r="AR477" s="2">
        <f>IF(抽出データ!BH477-2&lt;0,0,抽出データ!BH477-2)</f>
        <v>1</v>
      </c>
      <c r="AS477" s="2">
        <f t="shared" si="127"/>
        <v>2</v>
      </c>
      <c r="AT477" s="2">
        <f>IF(抽出データ!DB477-2&lt;=0,1,2)</f>
        <v>2</v>
      </c>
      <c r="AU477" s="2">
        <f>IF(抽出データ!DD477-2&lt;0,0,抽出データ!DD477-2)</f>
        <v>1</v>
      </c>
      <c r="AV477" s="2">
        <f>IF(抽出データ!DE477-2&lt;0,0,抽出データ!DE477-2)</f>
        <v>2</v>
      </c>
      <c r="AW477" s="2">
        <f>IF(抽出データ!DF477-2&lt;0,0,IF(抽出データ!DF477&gt;3,2,1))</f>
        <v>2</v>
      </c>
      <c r="AX477" s="2">
        <f>IF(抽出データ!DG477-2&lt;=0,1,2)</f>
        <v>2</v>
      </c>
      <c r="AY477" s="8">
        <v>5</v>
      </c>
      <c r="AZ477" s="2">
        <v>4</v>
      </c>
      <c r="BA477" s="2">
        <v>3</v>
      </c>
      <c r="BI477" s="4" t="s">
        <v>445</v>
      </c>
      <c r="BJ477" s="2">
        <v>2</v>
      </c>
      <c r="BL477" s="2">
        <v>3</v>
      </c>
      <c r="BO477" s="2">
        <v>1</v>
      </c>
      <c r="BP477" s="2">
        <v>2</v>
      </c>
      <c r="BQ477" s="2">
        <v>2</v>
      </c>
      <c r="BR477" s="2">
        <v>3</v>
      </c>
      <c r="BS477" s="2">
        <v>3</v>
      </c>
      <c r="BT477" s="2">
        <v>2</v>
      </c>
      <c r="BV477" s="2">
        <f t="shared" si="128"/>
        <v>37</v>
      </c>
      <c r="BW477" s="2">
        <f t="shared" si="129"/>
        <v>5</v>
      </c>
      <c r="BX477" s="2">
        <f t="shared" si="130"/>
        <v>9</v>
      </c>
      <c r="BY477" s="2">
        <f t="shared" si="131"/>
        <v>14</v>
      </c>
      <c r="BZ477" s="2">
        <f t="shared" si="132"/>
        <v>14</v>
      </c>
      <c r="CA477" s="2">
        <f t="shared" si="133"/>
        <v>7</v>
      </c>
      <c r="CB477" s="2">
        <f t="shared" si="134"/>
        <v>11</v>
      </c>
      <c r="CC477" s="2">
        <f t="shared" si="135"/>
        <v>3</v>
      </c>
      <c r="CD477" s="2">
        <f t="shared" si="136"/>
        <v>10</v>
      </c>
      <c r="CE477" s="2">
        <f t="shared" si="137"/>
        <v>9</v>
      </c>
      <c r="CF477" s="2">
        <f t="shared" si="138"/>
        <v>7</v>
      </c>
      <c r="CG477" s="2">
        <f t="shared" si="139"/>
        <v>9</v>
      </c>
      <c r="CH477" s="2">
        <f t="shared" si="143"/>
        <v>10</v>
      </c>
      <c r="CI477" s="2">
        <f t="shared" si="140"/>
        <v>7</v>
      </c>
      <c r="CJ477" s="2">
        <f t="shared" si="141"/>
        <v>7</v>
      </c>
      <c r="CK477" s="2">
        <f>55+IF(抽出データ!BJ477=1,60,0)+IF(抽出データ!BK477=1,25,0)+IF(抽出データ!BM477=1,5,0)+IF(抽出データ!BL477=1,5,0)+IF(抽出データ!BN477=1,5,0)</f>
        <v>115</v>
      </c>
      <c r="CL477" s="2">
        <f>(80+IF(抽出データ!BR477=1,12,0)+IF(SUM(抽出データ!BS477:BV477,抽出データ!CB477)&gt;1,22,IF(SUM(抽出データ!BS477:BV477,抽出データ!CB477)=1,11,0)))</f>
        <v>103</v>
      </c>
      <c r="CM477" s="2">
        <f>80+IF(抽出データ!CH477=1,40,0)+IF(抽出データ!CI477=1,20,0)+IF(抽出データ!CJ477=1,20,0)</f>
        <v>140</v>
      </c>
      <c r="CN477" s="2">
        <f>80+IF(抽出データ!CN477=1,10,0)+IF(抽出データ!CO477=1,5,0)+IF(抽出データ!CP477=1,10,0)+12</f>
        <v>107</v>
      </c>
      <c r="CO477" s="2">
        <f>IF(SUM(抽出データ!CT477:CW477)&gt;0,120,100)</f>
        <v>120</v>
      </c>
      <c r="CQ477" s="2">
        <f t="shared" si="142"/>
        <v>114.60000000000001</v>
      </c>
    </row>
    <row r="478" spans="1:95">
      <c r="A478" s="2">
        <v>2005</v>
      </c>
      <c r="B478" s="2">
        <v>1000</v>
      </c>
      <c r="C478" s="2">
        <v>12</v>
      </c>
      <c r="D478" s="2">
        <f t="shared" si="126"/>
        <v>83.333333333333329</v>
      </c>
      <c r="E478" s="4" t="s">
        <v>369</v>
      </c>
      <c r="F478" s="2">
        <f>IF(抽出データ!S478-2&lt;0,0,抽出データ!S478-2)</f>
        <v>1</v>
      </c>
      <c r="G478" s="2">
        <f>IF(抽出データ!T478-2&lt;0,0,抽出データ!T478-2)</f>
        <v>2</v>
      </c>
      <c r="H478" s="2">
        <f>IF(抽出データ!U478-2&lt;0,0,抽出データ!U478-2)</f>
        <v>2</v>
      </c>
      <c r="I478" s="2">
        <f>IF(抽出データ!V478-2&lt;0,0,抽出データ!V478-2)</f>
        <v>1</v>
      </c>
      <c r="J478" s="2">
        <f>MIN(2,IF(抽出データ!W478-2&lt;0,0,抽出データ!W478-2))</f>
        <v>2</v>
      </c>
      <c r="K478" s="2">
        <f>IF(抽出データ!X478-2&lt;0,0,抽出データ!X478-2)</f>
        <v>1</v>
      </c>
      <c r="L478" s="2">
        <f>IF(抽出データ!Y478-2&lt;0,0,抽出データ!Y478-2)</f>
        <v>1</v>
      </c>
      <c r="M478" s="2">
        <f>IF(抽出データ!Z478-2&lt;0,0,抽出データ!Z478-2)</f>
        <v>2</v>
      </c>
      <c r="N478" s="2">
        <f>IF(抽出データ!AB478-2&lt;0,0,抽出データ!AB478-2)</f>
        <v>1</v>
      </c>
      <c r="O478" s="2">
        <f>IF(抽出データ!AC478-2&lt;0,0,抽出データ!AC478-2)</f>
        <v>1</v>
      </c>
      <c r="P478" s="2">
        <f>IF(抽出データ!AD478-2&lt;0,0,抽出データ!AD478-2)</f>
        <v>1</v>
      </c>
      <c r="Q478" s="2">
        <f>IF(抽出データ!AE478-2&lt;0,0,抽出データ!AE478-2)</f>
        <v>1</v>
      </c>
      <c r="R478" s="2">
        <f>IF(抽出データ!AF478-2&lt;0,0,抽出データ!AF478-2)</f>
        <v>1</v>
      </c>
      <c r="S478" s="2">
        <f>IF(抽出データ!AG478-2&lt;0,0,抽出データ!AG478-2)</f>
        <v>1</v>
      </c>
      <c r="T478" s="2">
        <f>IF(抽出データ!AH478-2&lt;0,0,抽出データ!AH478-2)</f>
        <v>0</v>
      </c>
      <c r="U478" s="2">
        <f>IF(抽出データ!AI478-2&lt;0,0,抽出データ!AI478-2)</f>
        <v>0</v>
      </c>
      <c r="V478" s="2">
        <f>IF(抽出データ!AJ478-2&lt;0,0,抽出データ!AJ478-2)</f>
        <v>1</v>
      </c>
      <c r="W478" s="2">
        <f>IF(抽出データ!AK478-2&lt;0,0,抽出データ!AK478-2)</f>
        <v>1</v>
      </c>
      <c r="X478" s="2">
        <f>IF(抽出データ!AL478-2&lt;0,0,抽出データ!AL478-2)</f>
        <v>1</v>
      </c>
      <c r="Y478" s="2">
        <f>IF(抽出データ!AM478-2&lt;0,0,抽出データ!AM478-2)</f>
        <v>0</v>
      </c>
      <c r="Z478" s="2">
        <f>IF(抽出データ!AN478-2&lt;0,0,抽出データ!AN478-2)</f>
        <v>1</v>
      </c>
      <c r="AA478" s="2">
        <f>IF(抽出データ!AO478-2&lt;0,0,抽出データ!AO478-2)</f>
        <v>1</v>
      </c>
      <c r="AB478" s="2">
        <f>IF(抽出データ!AP478-2&lt;0,0,抽出データ!AP478-2)</f>
        <v>1</v>
      </c>
      <c r="AC478" s="2">
        <f>IF(抽出データ!AQ478-2&lt;0,0,抽出データ!AQ478-2)</f>
        <v>1</v>
      </c>
      <c r="AD478" s="2">
        <f>IF(抽出データ!AR478-2&lt;=0,1,2)</f>
        <v>2</v>
      </c>
      <c r="AE478" s="2">
        <f>IF(抽出データ!AS478-2&lt;=0,1,2)</f>
        <v>2</v>
      </c>
      <c r="AF478" s="2">
        <f>IF(抽出データ!AT478-2&lt;=0,1,2)</f>
        <v>2</v>
      </c>
      <c r="AG478" s="2">
        <f>IF(抽出データ!AU478-2&lt;=0,1,2)</f>
        <v>2</v>
      </c>
      <c r="AH478" s="2">
        <f>IF(抽出データ!AV478-2&lt;=0,1,2)</f>
        <v>2</v>
      </c>
      <c r="AI478" s="2">
        <f>IF(抽出データ!AW478-2&lt;=0,1,2)</f>
        <v>2</v>
      </c>
      <c r="AJ478" s="2">
        <f>IF(抽出データ!AX478-2&lt;=0,1,2)</f>
        <v>2</v>
      </c>
      <c r="AK478" s="2">
        <f>IF(抽出データ!AY478-2&lt;=0,1,2)</f>
        <v>2</v>
      </c>
      <c r="AL478" s="2">
        <f>IF(抽出データ!AZ478-2&lt;0,0,抽出データ!AZ478-2)</f>
        <v>1</v>
      </c>
      <c r="AM478" s="2">
        <f>IF(抽出データ!BB478-2&lt;0,0,抽出データ!BB478-2)</f>
        <v>1</v>
      </c>
      <c r="AN478" s="2">
        <f>IF(抽出データ!BD478-2&lt;0,0,抽出データ!BD478-2)</f>
        <v>2</v>
      </c>
      <c r="AO478" s="2">
        <f>MIN(2,IF(抽出データ!BE478-2&lt;0,0,抽出データ!BE478-2))</f>
        <v>1</v>
      </c>
      <c r="AP478" s="2">
        <f>IF(抽出データ!BF478-2&lt;0,0,抽出データ!BF478-2)</f>
        <v>1</v>
      </c>
      <c r="AQ478" s="2">
        <f>IF(抽出データ!BG478-2&lt;0,0,抽出データ!BG478-2)</f>
        <v>1</v>
      </c>
      <c r="AR478" s="2">
        <f>IF(抽出データ!BH478-2&lt;0,0,抽出データ!BH478-2)</f>
        <v>1</v>
      </c>
      <c r="AS478" s="2">
        <f t="shared" si="127"/>
        <v>1</v>
      </c>
      <c r="AT478" s="2">
        <f>IF(抽出データ!DB478-2&lt;=0,1,2)</f>
        <v>2</v>
      </c>
      <c r="AU478" s="2">
        <f>IF(抽出データ!DD478-2&lt;0,0,抽出データ!DD478-2)</f>
        <v>2</v>
      </c>
      <c r="AV478" s="2">
        <f>IF(抽出データ!DE478-2&lt;0,0,抽出データ!DE478-2)</f>
        <v>2</v>
      </c>
      <c r="AW478" s="2">
        <f>IF(抽出データ!DF478-2&lt;0,0,IF(抽出データ!DF478&gt;3,2,1))</f>
        <v>2</v>
      </c>
      <c r="AX478" s="2">
        <f>IF(抽出データ!DG478-2&lt;=0,1,2)</f>
        <v>2</v>
      </c>
      <c r="AY478" s="8">
        <v>5</v>
      </c>
      <c r="AZ478" s="2">
        <v>4</v>
      </c>
      <c r="BA478" s="2">
        <v>2</v>
      </c>
      <c r="BB478" s="2">
        <v>0</v>
      </c>
      <c r="BC478" s="2">
        <v>1</v>
      </c>
      <c r="BD478" s="2">
        <v>1</v>
      </c>
      <c r="BE478" s="2">
        <v>0</v>
      </c>
      <c r="BF478" s="2">
        <v>0</v>
      </c>
      <c r="BG478" s="2">
        <v>0</v>
      </c>
      <c r="BH478" s="2">
        <v>0</v>
      </c>
      <c r="BI478" s="4" t="s">
        <v>445</v>
      </c>
      <c r="BJ478" s="2">
        <v>1</v>
      </c>
      <c r="BK478" s="2">
        <v>10</v>
      </c>
      <c r="BL478" s="2">
        <v>1</v>
      </c>
      <c r="BM478" s="2">
        <v>10000</v>
      </c>
      <c r="BO478" s="2">
        <v>2</v>
      </c>
      <c r="BP478" s="2">
        <v>2</v>
      </c>
      <c r="BQ478" s="2">
        <v>2</v>
      </c>
      <c r="BR478" s="2">
        <v>6</v>
      </c>
      <c r="BS478" s="2">
        <v>5</v>
      </c>
      <c r="BT478" s="2">
        <v>2</v>
      </c>
      <c r="BV478" s="2">
        <f t="shared" si="128"/>
        <v>65</v>
      </c>
      <c r="BW478" s="2">
        <f t="shared" si="129"/>
        <v>24</v>
      </c>
      <c r="BX478" s="2">
        <f t="shared" si="130"/>
        <v>11</v>
      </c>
      <c r="BY478" s="2">
        <f t="shared" si="131"/>
        <v>22</v>
      </c>
      <c r="BZ478" s="2">
        <f t="shared" si="132"/>
        <v>34</v>
      </c>
      <c r="CA478" s="2">
        <f t="shared" si="133"/>
        <v>11</v>
      </c>
      <c r="CB478" s="2">
        <f t="shared" si="134"/>
        <v>14</v>
      </c>
      <c r="CC478" s="2">
        <f t="shared" si="135"/>
        <v>9</v>
      </c>
      <c r="CD478" s="2">
        <f t="shared" si="136"/>
        <v>26</v>
      </c>
      <c r="CE478" s="2">
        <f t="shared" si="137"/>
        <v>19</v>
      </c>
      <c r="CF478" s="2">
        <f t="shared" si="138"/>
        <v>14</v>
      </c>
      <c r="CG478" s="2">
        <f t="shared" si="139"/>
        <v>15</v>
      </c>
      <c r="CH478" s="2">
        <f t="shared" si="143"/>
        <v>9</v>
      </c>
      <c r="CI478" s="2">
        <f t="shared" si="140"/>
        <v>11</v>
      </c>
      <c r="CJ478" s="2">
        <f t="shared" si="141"/>
        <v>25.5</v>
      </c>
      <c r="CK478" s="2">
        <f>55+IF(抽出データ!BJ478=1,60,0)+IF(抽出データ!BK478=1,25,0)+IF(抽出データ!BM478=1,5,0)+IF(抽出データ!BL478=1,5,0)+IF(抽出データ!BN478=1,5,0)</f>
        <v>80</v>
      </c>
      <c r="CL478" s="2">
        <f>(80+IF(抽出データ!BR478=1,12,0)+IF(SUM(抽出データ!BS478:BV478,抽出データ!CB478)&gt;1,22,IF(SUM(抽出データ!BS478:BV478,抽出データ!CB478)=1,11,0)))</f>
        <v>102</v>
      </c>
      <c r="CM478" s="2">
        <f>80+IF(抽出データ!CH478=1,40,0)+IF(抽出データ!CI478=1,20,0)+IF(抽出データ!CJ478=1,20,0)</f>
        <v>140</v>
      </c>
      <c r="CN478" s="2">
        <f>80+IF(抽出データ!CN478=1,10,0)+IF(抽出データ!CO478=1,5,0)+IF(抽出データ!CP478=1,10,0)+12</f>
        <v>107</v>
      </c>
      <c r="CO478" s="2">
        <f>IF(SUM(抽出データ!CT478:CW478)&gt;0,120,100)</f>
        <v>120</v>
      </c>
      <c r="CQ478" s="2">
        <f t="shared" si="142"/>
        <v>100.3</v>
      </c>
    </row>
    <row r="479" spans="1:95">
      <c r="A479" s="2">
        <v>2005</v>
      </c>
      <c r="B479" s="2">
        <v>6000</v>
      </c>
      <c r="C479" s="2">
        <v>2</v>
      </c>
      <c r="D479" s="2">
        <f t="shared" si="126"/>
        <v>3000</v>
      </c>
      <c r="E479" s="4" t="s">
        <v>370</v>
      </c>
      <c r="F479" s="2">
        <f>IF(抽出データ!S479-2&lt;0,0,抽出データ!S479-2)</f>
        <v>2</v>
      </c>
      <c r="G479" s="2">
        <f>IF(抽出データ!T479-2&lt;0,0,抽出データ!T479-2)</f>
        <v>0</v>
      </c>
      <c r="H479" s="2">
        <f>IF(抽出データ!U479-2&lt;0,0,抽出データ!U479-2)</f>
        <v>0</v>
      </c>
      <c r="I479" s="2">
        <f>IF(抽出データ!V479-2&lt;0,0,抽出データ!V479-2)</f>
        <v>1</v>
      </c>
      <c r="J479" s="2">
        <f>MIN(2,IF(抽出データ!W479-2&lt;0,0,抽出データ!W479-2))</f>
        <v>0</v>
      </c>
      <c r="K479" s="2">
        <f>IF(抽出データ!X479-2&lt;0,0,抽出データ!X479-2)</f>
        <v>1</v>
      </c>
      <c r="L479" s="2">
        <f>IF(抽出データ!Y479-2&lt;0,0,抽出データ!Y479-2)</f>
        <v>0</v>
      </c>
      <c r="M479" s="2">
        <f>IF(抽出データ!Z479-2&lt;0,0,抽出データ!Z479-2)</f>
        <v>1</v>
      </c>
      <c r="N479" s="2">
        <f>IF(抽出データ!AB479-2&lt;0,0,抽出データ!AB479-2)</f>
        <v>2</v>
      </c>
      <c r="O479" s="2">
        <f>IF(抽出データ!AC479-2&lt;0,0,抽出データ!AC479-2)</f>
        <v>2</v>
      </c>
      <c r="P479" s="2">
        <f>IF(抽出データ!AD479-2&lt;0,0,抽出データ!AD479-2)</f>
        <v>2</v>
      </c>
      <c r="Q479" s="2">
        <f>IF(抽出データ!AE479-2&lt;0,0,抽出データ!AE479-2)</f>
        <v>1</v>
      </c>
      <c r="R479" s="2">
        <f>IF(抽出データ!AF479-2&lt;0,0,抽出データ!AF479-2)</f>
        <v>2</v>
      </c>
      <c r="S479" s="2">
        <f>IF(抽出データ!AG479-2&lt;0,0,抽出データ!AG479-2)</f>
        <v>0</v>
      </c>
      <c r="T479" s="2">
        <f>IF(抽出データ!AH479-2&lt;0,0,抽出データ!AH479-2)</f>
        <v>2</v>
      </c>
      <c r="U479" s="2">
        <f>IF(抽出データ!AI479-2&lt;0,0,抽出データ!AI479-2)</f>
        <v>1</v>
      </c>
      <c r="V479" s="2">
        <f>IF(抽出データ!AJ479-2&lt;0,0,抽出データ!AJ479-2)</f>
        <v>1</v>
      </c>
      <c r="W479" s="2">
        <f>IF(抽出データ!AK479-2&lt;0,0,抽出データ!AK479-2)</f>
        <v>1</v>
      </c>
      <c r="X479" s="2">
        <f>IF(抽出データ!AL479-2&lt;0,0,抽出データ!AL479-2)</f>
        <v>2</v>
      </c>
      <c r="Y479" s="2">
        <f>IF(抽出データ!AM479-2&lt;0,0,抽出データ!AM479-2)</f>
        <v>1</v>
      </c>
      <c r="Z479" s="2">
        <f>IF(抽出データ!AN479-2&lt;0,0,抽出データ!AN479-2)</f>
        <v>1</v>
      </c>
      <c r="AA479" s="2">
        <f>IF(抽出データ!AO479-2&lt;0,0,抽出データ!AO479-2)</f>
        <v>2</v>
      </c>
      <c r="AB479" s="2">
        <f>IF(抽出データ!AP479-2&lt;0,0,抽出データ!AP479-2)</f>
        <v>1</v>
      </c>
      <c r="AC479" s="2">
        <f>IF(抽出データ!AQ479-2&lt;0,0,抽出データ!AQ479-2)</f>
        <v>2</v>
      </c>
      <c r="AD479" s="2">
        <f>IF(抽出データ!AR479-2&lt;=0,1,2)</f>
        <v>2</v>
      </c>
      <c r="AE479" s="2">
        <f>IF(抽出データ!AS479-2&lt;=0,1,2)</f>
        <v>2</v>
      </c>
      <c r="AF479" s="2">
        <f>IF(抽出データ!AT479-2&lt;=0,1,2)</f>
        <v>2</v>
      </c>
      <c r="AG479" s="2">
        <f>IF(抽出データ!AU479-2&lt;=0,1,2)</f>
        <v>1</v>
      </c>
      <c r="AH479" s="2">
        <f>IF(抽出データ!AV479-2&lt;=0,1,2)</f>
        <v>2</v>
      </c>
      <c r="AI479" s="2">
        <f>IF(抽出データ!AW479-2&lt;=0,1,2)</f>
        <v>1</v>
      </c>
      <c r="AJ479" s="2">
        <f>IF(抽出データ!AX479-2&lt;=0,1,2)</f>
        <v>2</v>
      </c>
      <c r="AK479" s="2">
        <f>IF(抽出データ!AY479-2&lt;=0,1,2)</f>
        <v>2</v>
      </c>
      <c r="AL479" s="2">
        <f>IF(抽出データ!AZ479-2&lt;0,0,抽出データ!AZ479-2)</f>
        <v>1</v>
      </c>
      <c r="AM479" s="2">
        <f>IF(抽出データ!BB479-2&lt;0,0,抽出データ!BB479-2)</f>
        <v>2</v>
      </c>
      <c r="AN479" s="2">
        <f>IF(抽出データ!BD479-2&lt;0,0,抽出データ!BD479-2)</f>
        <v>1</v>
      </c>
      <c r="AO479" s="2">
        <f>MIN(2,IF(抽出データ!BE479-2&lt;0,0,抽出データ!BE479-2))</f>
        <v>2</v>
      </c>
      <c r="AP479" s="2">
        <f>IF(抽出データ!BF479-2&lt;0,0,抽出データ!BF479-2)</f>
        <v>0</v>
      </c>
      <c r="AQ479" s="2">
        <f>IF(抽出データ!BG479-2&lt;0,0,抽出データ!BG479-2)</f>
        <v>1</v>
      </c>
      <c r="AR479" s="2">
        <f>IF(抽出データ!BH479-2&lt;0,0,抽出データ!BH479-2)</f>
        <v>1</v>
      </c>
      <c r="AS479" s="2">
        <f t="shared" si="127"/>
        <v>0</v>
      </c>
      <c r="AT479" s="2">
        <f>IF(抽出データ!DB479-2&lt;=0,1,2)</f>
        <v>2</v>
      </c>
      <c r="AU479" s="2">
        <f>IF(抽出データ!DD479-2&lt;0,0,抽出データ!DD479-2)</f>
        <v>1</v>
      </c>
      <c r="AV479" s="2">
        <f>IF(抽出データ!DE479-2&lt;0,0,抽出データ!DE479-2)</f>
        <v>1</v>
      </c>
      <c r="AW479" s="2">
        <f>IF(抽出データ!DF479-2&lt;0,0,IF(抽出データ!DF479&gt;3,2,1))</f>
        <v>1</v>
      </c>
      <c r="AX479" s="2">
        <f>IF(抽出データ!DG479-2&lt;=0,1,2)</f>
        <v>1</v>
      </c>
      <c r="AY479" s="8">
        <v>4</v>
      </c>
      <c r="AZ479" s="2">
        <v>3</v>
      </c>
      <c r="BA479" s="2">
        <v>2</v>
      </c>
      <c r="BB479" s="2">
        <v>0</v>
      </c>
      <c r="BC479" s="2">
        <v>1</v>
      </c>
      <c r="BD479" s="2">
        <v>0</v>
      </c>
      <c r="BE479" s="2">
        <v>1</v>
      </c>
      <c r="BF479" s="2">
        <v>1</v>
      </c>
      <c r="BG479" s="2">
        <v>0</v>
      </c>
      <c r="BH479" s="2">
        <v>0</v>
      </c>
      <c r="BI479" s="4" t="s">
        <v>445</v>
      </c>
      <c r="BJ479" s="2">
        <v>2</v>
      </c>
      <c r="BL479" s="2">
        <v>3</v>
      </c>
      <c r="BO479" s="2">
        <v>5</v>
      </c>
      <c r="BP479" s="2">
        <v>7</v>
      </c>
      <c r="BQ479" s="2">
        <v>7</v>
      </c>
      <c r="BR479" s="2">
        <v>6</v>
      </c>
      <c r="BS479" s="2">
        <v>3</v>
      </c>
      <c r="BT479" s="2">
        <v>1</v>
      </c>
      <c r="BV479" s="2">
        <f t="shared" si="128"/>
        <v>58.5</v>
      </c>
      <c r="BW479" s="2">
        <f t="shared" si="129"/>
        <v>25</v>
      </c>
      <c r="BX479" s="2">
        <f t="shared" si="130"/>
        <v>12</v>
      </c>
      <c r="BY479" s="2">
        <f t="shared" si="131"/>
        <v>17</v>
      </c>
      <c r="BZ479" s="2">
        <f t="shared" si="132"/>
        <v>32</v>
      </c>
      <c r="CA479" s="2">
        <f t="shared" si="133"/>
        <v>15</v>
      </c>
      <c r="CB479" s="2">
        <f t="shared" si="134"/>
        <v>10</v>
      </c>
      <c r="CC479" s="2">
        <f t="shared" si="135"/>
        <v>17</v>
      </c>
      <c r="CD479" s="2">
        <f t="shared" si="136"/>
        <v>19</v>
      </c>
      <c r="CE479" s="2">
        <f t="shared" si="137"/>
        <v>14</v>
      </c>
      <c r="CF479" s="2">
        <f t="shared" si="138"/>
        <v>9</v>
      </c>
      <c r="CG479" s="2">
        <f t="shared" si="139"/>
        <v>20</v>
      </c>
      <c r="CH479" s="2">
        <f t="shared" si="143"/>
        <v>5</v>
      </c>
      <c r="CI479" s="2">
        <f t="shared" si="140"/>
        <v>10</v>
      </c>
      <c r="CJ479" s="2">
        <f t="shared" si="141"/>
        <v>20.5</v>
      </c>
      <c r="CK479" s="2">
        <f>55+IF(抽出データ!BJ479=1,60,0)+IF(抽出データ!BK479=1,25,0)+IF(抽出データ!BM479=1,5,0)+IF(抽出データ!BL479=1,5,0)+IF(抽出データ!BN479=1,5,0)</f>
        <v>85</v>
      </c>
      <c r="CL479" s="2">
        <f>(80+IF(抽出データ!BR479=1,12,0)+IF(SUM(抽出データ!BS479:BV479,抽出データ!CB479)&gt;1,22,IF(SUM(抽出データ!BS479:BV479,抽出データ!CB479)=1,11,0)))</f>
        <v>103</v>
      </c>
      <c r="CM479" s="2">
        <f>80+IF(抽出データ!CH479=1,40,0)+IF(抽出データ!CI479=1,20,0)+IF(抽出データ!CJ479=1,20,0)</f>
        <v>100</v>
      </c>
      <c r="CN479" s="2">
        <f>80+IF(抽出データ!CN479=1,10,0)+IF(抽出データ!CO479=1,5,0)+IF(抽出データ!CP479=1,10,0)+12</f>
        <v>102</v>
      </c>
      <c r="CO479" s="2">
        <f>IF(SUM(抽出データ!CT479:CW479)&gt;0,120,100)</f>
        <v>120</v>
      </c>
      <c r="CQ479" s="2">
        <f t="shared" si="142"/>
        <v>96.100000000000009</v>
      </c>
    </row>
    <row r="480" spans="1:95">
      <c r="A480" s="2">
        <v>2002</v>
      </c>
      <c r="B480" s="2">
        <v>2000</v>
      </c>
      <c r="C480" s="2">
        <v>10</v>
      </c>
      <c r="D480" s="2">
        <f t="shared" si="126"/>
        <v>200</v>
      </c>
      <c r="E480" s="4" t="s">
        <v>371</v>
      </c>
      <c r="F480" s="2">
        <f>IF(抽出データ!S480-2&lt;0,0,抽出データ!S480-2)</f>
        <v>1</v>
      </c>
      <c r="G480" s="2">
        <f>IF(抽出データ!T480-2&lt;0,0,抽出データ!T480-2)</f>
        <v>0</v>
      </c>
      <c r="H480" s="2">
        <f>IF(抽出データ!U480-2&lt;0,0,抽出データ!U480-2)</f>
        <v>0</v>
      </c>
      <c r="I480" s="2">
        <f>IF(抽出データ!V480-2&lt;0,0,抽出データ!V480-2)</f>
        <v>0</v>
      </c>
      <c r="J480" s="2">
        <f>MIN(2,IF(抽出データ!W480-2&lt;0,0,抽出データ!W480-2))</f>
        <v>2</v>
      </c>
      <c r="K480" s="2">
        <f>IF(抽出データ!X480-2&lt;0,0,抽出データ!X480-2)</f>
        <v>1</v>
      </c>
      <c r="L480" s="2">
        <f>IF(抽出データ!Y480-2&lt;0,0,抽出データ!Y480-2)</f>
        <v>0</v>
      </c>
      <c r="M480" s="2">
        <f>IF(抽出データ!Z480-2&lt;0,0,抽出データ!Z480-2)</f>
        <v>0</v>
      </c>
      <c r="N480" s="2">
        <f>IF(抽出データ!AB480-2&lt;0,0,抽出データ!AB480-2)</f>
        <v>1</v>
      </c>
      <c r="O480" s="2">
        <f>IF(抽出データ!AC480-2&lt;0,0,抽出データ!AC480-2)</f>
        <v>1</v>
      </c>
      <c r="P480" s="2">
        <f>IF(抽出データ!AD480-2&lt;0,0,抽出データ!AD480-2)</f>
        <v>0</v>
      </c>
      <c r="Q480" s="2">
        <f>IF(抽出データ!AE480-2&lt;0,0,抽出データ!AE480-2)</f>
        <v>0</v>
      </c>
      <c r="R480" s="2">
        <f>IF(抽出データ!AF480-2&lt;0,0,抽出データ!AF480-2)</f>
        <v>0</v>
      </c>
      <c r="S480" s="2">
        <f>IF(抽出データ!AG480-2&lt;0,0,抽出データ!AG480-2)</f>
        <v>0</v>
      </c>
      <c r="T480" s="2">
        <f>IF(抽出データ!AH480-2&lt;0,0,抽出データ!AH480-2)</f>
        <v>1</v>
      </c>
      <c r="U480" s="2">
        <f>IF(抽出データ!AI480-2&lt;0,0,抽出データ!AI480-2)</f>
        <v>1</v>
      </c>
      <c r="V480" s="2">
        <f>IF(抽出データ!AJ480-2&lt;0,0,抽出データ!AJ480-2)</f>
        <v>1</v>
      </c>
      <c r="W480" s="2">
        <f>IF(抽出データ!AK480-2&lt;0,0,抽出データ!AK480-2)</f>
        <v>1</v>
      </c>
      <c r="X480" s="2">
        <f>IF(抽出データ!AL480-2&lt;0,0,抽出データ!AL480-2)</f>
        <v>1</v>
      </c>
      <c r="Y480" s="2">
        <f>IF(抽出データ!AM480-2&lt;0,0,抽出データ!AM480-2)</f>
        <v>1</v>
      </c>
      <c r="Z480" s="2">
        <f>IF(抽出データ!AN480-2&lt;0,0,抽出データ!AN480-2)</f>
        <v>1</v>
      </c>
      <c r="AA480" s="2">
        <f>IF(抽出データ!AO480-2&lt;0,0,抽出データ!AO480-2)</f>
        <v>1</v>
      </c>
      <c r="AB480" s="2">
        <f>IF(抽出データ!AP480-2&lt;0,0,抽出データ!AP480-2)</f>
        <v>1</v>
      </c>
      <c r="AC480" s="2">
        <f>IF(抽出データ!AQ480-2&lt;0,0,抽出データ!AQ480-2)</f>
        <v>1</v>
      </c>
      <c r="AD480" s="2">
        <f>IF(抽出データ!AR480-2&lt;=0,1,2)</f>
        <v>2</v>
      </c>
      <c r="AE480" s="2">
        <f>IF(抽出データ!AS480-2&lt;=0,1,2)</f>
        <v>1</v>
      </c>
      <c r="AF480" s="2">
        <f>IF(抽出データ!AT480-2&lt;=0,1,2)</f>
        <v>1</v>
      </c>
      <c r="AG480" s="2">
        <f>IF(抽出データ!AU480-2&lt;=0,1,2)</f>
        <v>2</v>
      </c>
      <c r="AH480" s="2">
        <f>IF(抽出データ!AV480-2&lt;=0,1,2)</f>
        <v>2</v>
      </c>
      <c r="AI480" s="2">
        <f>IF(抽出データ!AW480-2&lt;=0,1,2)</f>
        <v>2</v>
      </c>
      <c r="AJ480" s="2">
        <f>IF(抽出データ!AX480-2&lt;=0,1,2)</f>
        <v>2</v>
      </c>
      <c r="AK480" s="2">
        <f>IF(抽出データ!AY480-2&lt;=0,1,2)</f>
        <v>2</v>
      </c>
      <c r="AL480" s="2">
        <f>IF(抽出データ!AZ480-2&lt;0,0,抽出データ!AZ480-2)</f>
        <v>1</v>
      </c>
      <c r="AM480" s="2">
        <f>IF(抽出データ!BB480-2&lt;0,0,抽出データ!BB480-2)</f>
        <v>1</v>
      </c>
      <c r="AN480" s="2">
        <f>IF(抽出データ!BD480-2&lt;0,0,抽出データ!BD480-2)</f>
        <v>0</v>
      </c>
      <c r="AO480" s="2">
        <f>MIN(2,IF(抽出データ!BE480-2&lt;0,0,抽出データ!BE480-2))</f>
        <v>1</v>
      </c>
      <c r="AP480" s="2">
        <f>IF(抽出データ!BF480-2&lt;0,0,抽出データ!BF480-2)</f>
        <v>1</v>
      </c>
      <c r="AQ480" s="2">
        <f>IF(抽出データ!BG480-2&lt;0,0,抽出データ!BG480-2)</f>
        <v>1</v>
      </c>
      <c r="AR480" s="2">
        <f>IF(抽出データ!BH480-2&lt;0,0,抽出データ!BH480-2)</f>
        <v>1</v>
      </c>
      <c r="AS480" s="2">
        <f t="shared" si="127"/>
        <v>0</v>
      </c>
      <c r="AT480" s="2">
        <f>IF(抽出データ!DB480-2&lt;=0,1,2)</f>
        <v>2</v>
      </c>
      <c r="AU480" s="2">
        <f>IF(抽出データ!DD480-2&lt;0,0,抽出データ!DD480-2)</f>
        <v>1</v>
      </c>
      <c r="AV480" s="2">
        <f>IF(抽出データ!DE480-2&lt;0,0,抽出データ!DE480-2)</f>
        <v>1</v>
      </c>
      <c r="AW480" s="2">
        <f>IF(抽出データ!DF480-2&lt;0,0,IF(抽出データ!DF480&gt;3,2,1))</f>
        <v>1</v>
      </c>
      <c r="AX480" s="2">
        <f>IF(抽出データ!DG480-2&lt;=0,1,2)</f>
        <v>2</v>
      </c>
      <c r="AY480" s="8">
        <v>4</v>
      </c>
      <c r="AZ480" s="2">
        <v>3</v>
      </c>
      <c r="BA480" s="2">
        <v>3</v>
      </c>
      <c r="BI480" s="4" t="s">
        <v>445</v>
      </c>
      <c r="BJ480" s="2">
        <v>1</v>
      </c>
      <c r="BK480" s="2">
        <v>95</v>
      </c>
      <c r="BL480" s="2">
        <v>3</v>
      </c>
      <c r="BO480" s="2">
        <v>2</v>
      </c>
      <c r="BP480" s="2">
        <v>2</v>
      </c>
      <c r="BQ480" s="2">
        <v>3</v>
      </c>
      <c r="BR480" s="2">
        <v>4</v>
      </c>
      <c r="BS480" s="2">
        <v>3</v>
      </c>
      <c r="BT480" s="2">
        <v>2</v>
      </c>
      <c r="BV480" s="2">
        <f t="shared" si="128"/>
        <v>45.5</v>
      </c>
      <c r="BW480" s="2">
        <f t="shared" si="129"/>
        <v>15</v>
      </c>
      <c r="BX480" s="2">
        <f t="shared" si="130"/>
        <v>9</v>
      </c>
      <c r="BY480" s="2">
        <f t="shared" si="131"/>
        <v>17</v>
      </c>
      <c r="BZ480" s="2">
        <f t="shared" si="132"/>
        <v>22</v>
      </c>
      <c r="CA480" s="2">
        <f t="shared" si="133"/>
        <v>11</v>
      </c>
      <c r="CB480" s="2">
        <f t="shared" si="134"/>
        <v>9</v>
      </c>
      <c r="CC480" s="2">
        <f t="shared" si="135"/>
        <v>7</v>
      </c>
      <c r="CD480" s="2">
        <f t="shared" si="136"/>
        <v>17</v>
      </c>
      <c r="CE480" s="2">
        <f t="shared" si="137"/>
        <v>11</v>
      </c>
      <c r="CF480" s="2">
        <f t="shared" si="138"/>
        <v>10</v>
      </c>
      <c r="CG480" s="2">
        <f t="shared" si="139"/>
        <v>11</v>
      </c>
      <c r="CH480" s="2">
        <f t="shared" si="143"/>
        <v>6</v>
      </c>
      <c r="CI480" s="2">
        <f t="shared" si="140"/>
        <v>8</v>
      </c>
      <c r="CJ480" s="2">
        <f t="shared" si="141"/>
        <v>16.5</v>
      </c>
      <c r="CK480" s="2">
        <f>55+IF(抽出データ!BJ480=1,60,0)+IF(抽出データ!BK480=1,25,0)+IF(抽出データ!BM480=1,5,0)+IF(抽出データ!BL480=1,5,0)+IF(抽出データ!BN480=1,5,0)</f>
        <v>85</v>
      </c>
      <c r="CL480" s="2">
        <f>(80+IF(抽出データ!BR480=1,12,0)+IF(SUM(抽出データ!BS480:BV480,抽出データ!CB480)&gt;1,22,IF(SUM(抽出データ!BS480:BV480,抽出データ!CB480)=1,11,0)))</f>
        <v>102</v>
      </c>
      <c r="CM480" s="2">
        <f>80+IF(抽出データ!CH480=1,40,0)+IF(抽出データ!CI480=1,20,0)+IF(抽出データ!CJ480=1,20,0)</f>
        <v>100</v>
      </c>
      <c r="CN480" s="2">
        <f>80+IF(抽出データ!CN480=1,10,0)+IF(抽出データ!CO480=1,5,0)+IF(抽出データ!CP480=1,10,0)+12</f>
        <v>97</v>
      </c>
      <c r="CO480" s="2">
        <f>IF(SUM(抽出データ!CT480:CW480)&gt;0,120,100)</f>
        <v>120</v>
      </c>
      <c r="CQ480" s="2">
        <f t="shared" si="142"/>
        <v>95.3</v>
      </c>
    </row>
    <row r="481" spans="1:95">
      <c r="A481" s="2">
        <v>2010</v>
      </c>
      <c r="B481" s="2">
        <v>1254</v>
      </c>
      <c r="C481" s="2">
        <v>3</v>
      </c>
      <c r="D481" s="2">
        <f t="shared" si="126"/>
        <v>418</v>
      </c>
      <c r="E481" s="4" t="s">
        <v>372</v>
      </c>
      <c r="F481" s="2">
        <f>IF(抽出データ!S481-2&lt;0,0,抽出データ!S481-2)</f>
        <v>2</v>
      </c>
      <c r="G481" s="2">
        <f>IF(抽出データ!T481-2&lt;0,0,抽出データ!T481-2)</f>
        <v>1</v>
      </c>
      <c r="H481" s="2">
        <f>IF(抽出データ!U481-2&lt;0,0,抽出データ!U481-2)</f>
        <v>1</v>
      </c>
      <c r="I481" s="2">
        <f>IF(抽出データ!V481-2&lt;0,0,抽出データ!V481-2)</f>
        <v>0</v>
      </c>
      <c r="J481" s="2">
        <f>MIN(2,IF(抽出データ!W481-2&lt;0,0,抽出データ!W481-2))</f>
        <v>1</v>
      </c>
      <c r="K481" s="2">
        <f>IF(抽出データ!X481-2&lt;0,0,抽出データ!X481-2)</f>
        <v>1</v>
      </c>
      <c r="L481" s="2">
        <f>IF(抽出データ!Y481-2&lt;0,0,抽出データ!Y481-2)</f>
        <v>1</v>
      </c>
      <c r="M481" s="2">
        <f>IF(抽出データ!Z481-2&lt;0,0,抽出データ!Z481-2)</f>
        <v>1</v>
      </c>
      <c r="N481" s="2">
        <f>IF(抽出データ!AB481-2&lt;0,0,抽出データ!AB481-2)</f>
        <v>1</v>
      </c>
      <c r="O481" s="2">
        <f>IF(抽出データ!AC481-2&lt;0,0,抽出データ!AC481-2)</f>
        <v>0</v>
      </c>
      <c r="P481" s="2">
        <f>IF(抽出データ!AD481-2&lt;0,0,抽出データ!AD481-2)</f>
        <v>0</v>
      </c>
      <c r="Q481" s="2">
        <f>IF(抽出データ!AE481-2&lt;0,0,抽出データ!AE481-2)</f>
        <v>1</v>
      </c>
      <c r="R481" s="2">
        <f>IF(抽出データ!AF481-2&lt;0,0,抽出データ!AF481-2)</f>
        <v>0</v>
      </c>
      <c r="S481" s="2">
        <f>IF(抽出データ!AG481-2&lt;0,0,抽出データ!AG481-2)</f>
        <v>1</v>
      </c>
      <c r="T481" s="2">
        <f>IF(抽出データ!AH481-2&lt;0,0,抽出データ!AH481-2)</f>
        <v>1</v>
      </c>
      <c r="U481" s="2">
        <f>IF(抽出データ!AI481-2&lt;0,0,抽出データ!AI481-2)</f>
        <v>0</v>
      </c>
      <c r="V481" s="2">
        <f>IF(抽出データ!AJ481-2&lt;0,0,抽出データ!AJ481-2)</f>
        <v>1</v>
      </c>
      <c r="W481" s="2">
        <f>IF(抽出データ!AK481-2&lt;0,0,抽出データ!AK481-2)</f>
        <v>1</v>
      </c>
      <c r="X481" s="2">
        <f>IF(抽出データ!AL481-2&lt;0,0,抽出データ!AL481-2)</f>
        <v>1</v>
      </c>
      <c r="Y481" s="2">
        <f>IF(抽出データ!AM481-2&lt;0,0,抽出データ!AM481-2)</f>
        <v>1</v>
      </c>
      <c r="Z481" s="2">
        <f>IF(抽出データ!AN481-2&lt;0,0,抽出データ!AN481-2)</f>
        <v>1</v>
      </c>
      <c r="AA481" s="2">
        <f>IF(抽出データ!AO481-2&lt;0,0,抽出データ!AO481-2)</f>
        <v>1</v>
      </c>
      <c r="AB481" s="2">
        <f>IF(抽出データ!AP481-2&lt;0,0,抽出データ!AP481-2)</f>
        <v>1</v>
      </c>
      <c r="AC481" s="2">
        <f>IF(抽出データ!AQ481-2&lt;0,0,抽出データ!AQ481-2)</f>
        <v>0</v>
      </c>
      <c r="AD481" s="2">
        <f>IF(抽出データ!AR481-2&lt;=0,1,2)</f>
        <v>2</v>
      </c>
      <c r="AE481" s="2">
        <f>IF(抽出データ!AS481-2&lt;=0,1,2)</f>
        <v>2</v>
      </c>
      <c r="AF481" s="2">
        <f>IF(抽出データ!AT481-2&lt;=0,1,2)</f>
        <v>1</v>
      </c>
      <c r="AG481" s="2">
        <f>IF(抽出データ!AU481-2&lt;=0,1,2)</f>
        <v>1</v>
      </c>
      <c r="AH481" s="2">
        <f>IF(抽出データ!AV481-2&lt;=0,1,2)</f>
        <v>2</v>
      </c>
      <c r="AI481" s="2">
        <f>IF(抽出データ!AW481-2&lt;=0,1,2)</f>
        <v>1</v>
      </c>
      <c r="AJ481" s="2">
        <f>IF(抽出データ!AX481-2&lt;=0,1,2)</f>
        <v>2</v>
      </c>
      <c r="AK481" s="2">
        <f>IF(抽出データ!AY481-2&lt;=0,1,2)</f>
        <v>2</v>
      </c>
      <c r="AL481" s="2">
        <f>IF(抽出データ!AZ481-2&lt;0,0,抽出データ!AZ481-2)</f>
        <v>2</v>
      </c>
      <c r="AM481" s="2">
        <f>IF(抽出データ!BB481-2&lt;0,0,抽出データ!BB481-2)</f>
        <v>1</v>
      </c>
      <c r="AN481" s="2">
        <f>IF(抽出データ!BD481-2&lt;0,0,抽出データ!BD481-2)</f>
        <v>1</v>
      </c>
      <c r="AO481" s="2">
        <f>MIN(2,IF(抽出データ!BE481-2&lt;0,0,抽出データ!BE481-2))</f>
        <v>1</v>
      </c>
      <c r="AP481" s="2">
        <f>IF(抽出データ!BF481-2&lt;0,0,抽出データ!BF481-2)</f>
        <v>2</v>
      </c>
      <c r="AQ481" s="2">
        <f>IF(抽出データ!BG481-2&lt;0,0,抽出データ!BG481-2)</f>
        <v>1</v>
      </c>
      <c r="AR481" s="2">
        <f>IF(抽出データ!BH481-2&lt;0,0,抽出データ!BH481-2)</f>
        <v>0</v>
      </c>
      <c r="AS481" s="2">
        <f t="shared" si="127"/>
        <v>0</v>
      </c>
      <c r="AT481" s="2">
        <f>IF(抽出データ!DB481-2&lt;=0,1,2)</f>
        <v>2</v>
      </c>
      <c r="AU481" s="2">
        <f>IF(抽出データ!DD481-2&lt;0,0,抽出データ!DD481-2)</f>
        <v>0</v>
      </c>
      <c r="AV481" s="2">
        <f>IF(抽出データ!DE481-2&lt;0,0,抽出データ!DE481-2)</f>
        <v>1</v>
      </c>
      <c r="AW481" s="2">
        <f>IF(抽出データ!DF481-2&lt;0,0,IF(抽出データ!DF481&gt;3,2,1))</f>
        <v>2</v>
      </c>
      <c r="AX481" s="2">
        <f>IF(抽出データ!DG481-2&lt;=0,1,2)</f>
        <v>1</v>
      </c>
      <c r="AY481" s="8">
        <v>4</v>
      </c>
      <c r="AZ481" s="2">
        <v>2</v>
      </c>
      <c r="BA481" s="2">
        <v>3</v>
      </c>
      <c r="BI481" s="4" t="s">
        <v>445</v>
      </c>
      <c r="BJ481" s="2">
        <v>1</v>
      </c>
      <c r="BK481" s="2">
        <v>92</v>
      </c>
      <c r="BL481" s="2">
        <v>1</v>
      </c>
      <c r="BM481" s="2">
        <v>25000</v>
      </c>
      <c r="BO481" s="2">
        <v>3</v>
      </c>
      <c r="BP481" s="2">
        <v>5</v>
      </c>
      <c r="BQ481" s="2">
        <v>2</v>
      </c>
      <c r="BR481" s="2">
        <v>6</v>
      </c>
      <c r="BS481" s="2">
        <v>4</v>
      </c>
      <c r="BT481" s="2">
        <v>2</v>
      </c>
      <c r="BV481" s="2">
        <f t="shared" si="128"/>
        <v>51</v>
      </c>
      <c r="BW481" s="2">
        <f t="shared" si="129"/>
        <v>19</v>
      </c>
      <c r="BX481" s="2">
        <f t="shared" si="130"/>
        <v>8</v>
      </c>
      <c r="BY481" s="2">
        <f t="shared" si="131"/>
        <v>18</v>
      </c>
      <c r="BZ481" s="2">
        <f t="shared" si="132"/>
        <v>26</v>
      </c>
      <c r="CA481" s="2">
        <f t="shared" si="133"/>
        <v>11</v>
      </c>
      <c r="CB481" s="2">
        <f t="shared" si="134"/>
        <v>9</v>
      </c>
      <c r="CC481" s="2">
        <f t="shared" si="135"/>
        <v>7</v>
      </c>
      <c r="CD481" s="2">
        <f t="shared" si="136"/>
        <v>21</v>
      </c>
      <c r="CE481" s="2">
        <f t="shared" si="137"/>
        <v>12</v>
      </c>
      <c r="CF481" s="2">
        <f t="shared" si="138"/>
        <v>9</v>
      </c>
      <c r="CG481" s="2">
        <f t="shared" si="139"/>
        <v>10</v>
      </c>
      <c r="CH481" s="2">
        <f t="shared" si="143"/>
        <v>6</v>
      </c>
      <c r="CI481" s="2">
        <f t="shared" si="140"/>
        <v>10</v>
      </c>
      <c r="CJ481" s="2">
        <f t="shared" si="141"/>
        <v>21</v>
      </c>
      <c r="CK481" s="2">
        <f>55+IF(抽出データ!BJ481=1,60,0)+IF(抽出データ!BK481=1,25,0)+IF(抽出データ!BM481=1,5,0)+IF(抽出データ!BL481=1,5,0)+IF(抽出データ!BN481=1,5,0)</f>
        <v>60</v>
      </c>
      <c r="CL481" s="2">
        <f>(80+IF(抽出データ!BR481=1,12,0)+IF(SUM(抽出データ!BS481:BV481,抽出データ!CB481)&gt;1,22,IF(SUM(抽出データ!BS481:BV481,抽出データ!CB481)=1,11,0)))</f>
        <v>91</v>
      </c>
      <c r="CM481" s="2">
        <f>80+IF(抽出データ!CH481=1,40,0)+IF(抽出データ!CI481=1,20,0)+IF(抽出データ!CJ481=1,20,0)</f>
        <v>100</v>
      </c>
      <c r="CN481" s="2">
        <f>80+IF(抽出データ!CN481=1,10,0)+IF(抽出データ!CO481=1,5,0)+IF(抽出データ!CP481=1,10,0)+12</f>
        <v>97</v>
      </c>
      <c r="CO481" s="2">
        <f>IF(SUM(抽出データ!CT481:CW481)&gt;0,120,100)</f>
        <v>120</v>
      </c>
      <c r="CQ481" s="2">
        <f t="shared" si="142"/>
        <v>82</v>
      </c>
    </row>
    <row r="482" spans="1:95">
      <c r="A482" s="2">
        <v>2013</v>
      </c>
      <c r="B482" s="2">
        <v>500</v>
      </c>
      <c r="C482" s="2">
        <v>4</v>
      </c>
      <c r="D482" s="2">
        <f t="shared" si="126"/>
        <v>125</v>
      </c>
      <c r="E482" s="4" t="s">
        <v>20</v>
      </c>
      <c r="F482" s="2">
        <f>IF(抽出データ!S482-2&lt;0,0,抽出データ!S482-2)</f>
        <v>2</v>
      </c>
      <c r="G482" s="2">
        <f>IF(抽出データ!T482-2&lt;0,0,抽出データ!T482-2)</f>
        <v>0</v>
      </c>
      <c r="H482" s="2">
        <f>IF(抽出データ!U482-2&lt;0,0,抽出データ!U482-2)</f>
        <v>0</v>
      </c>
      <c r="I482" s="2">
        <f>IF(抽出データ!V482-2&lt;0,0,抽出データ!V482-2)</f>
        <v>2</v>
      </c>
      <c r="J482" s="2">
        <f>MIN(2,IF(抽出データ!W482-2&lt;0,0,抽出データ!W482-2))</f>
        <v>0</v>
      </c>
      <c r="K482" s="2">
        <f>IF(抽出データ!X482-2&lt;0,0,抽出データ!X482-2)</f>
        <v>0</v>
      </c>
      <c r="L482" s="2">
        <f>IF(抽出データ!Y482-2&lt;0,0,抽出データ!Y482-2)</f>
        <v>0</v>
      </c>
      <c r="M482" s="2">
        <f>IF(抽出データ!Z482-2&lt;0,0,抽出データ!Z482-2)</f>
        <v>1</v>
      </c>
      <c r="N482" s="2">
        <f>IF(抽出データ!AB482-2&lt;0,0,抽出データ!AB482-2)</f>
        <v>0</v>
      </c>
      <c r="O482" s="2">
        <f>IF(抽出データ!AC482-2&lt;0,0,抽出データ!AC482-2)</f>
        <v>1</v>
      </c>
      <c r="P482" s="2">
        <f>IF(抽出データ!AD482-2&lt;0,0,抽出データ!AD482-2)</f>
        <v>1</v>
      </c>
      <c r="Q482" s="2">
        <f>IF(抽出データ!AE482-2&lt;0,0,抽出データ!AE482-2)</f>
        <v>2</v>
      </c>
      <c r="R482" s="2">
        <f>IF(抽出データ!AF482-2&lt;0,0,抽出データ!AF482-2)</f>
        <v>1</v>
      </c>
      <c r="S482" s="2">
        <f>IF(抽出データ!AG482-2&lt;0,0,抽出データ!AG482-2)</f>
        <v>1</v>
      </c>
      <c r="T482" s="2">
        <f>IF(抽出データ!AH482-2&lt;0,0,抽出データ!AH482-2)</f>
        <v>2</v>
      </c>
      <c r="U482" s="2">
        <f>IF(抽出データ!AI482-2&lt;0,0,抽出データ!AI482-2)</f>
        <v>1</v>
      </c>
      <c r="V482" s="2">
        <f>IF(抽出データ!AJ482-2&lt;0,0,抽出データ!AJ482-2)</f>
        <v>0</v>
      </c>
      <c r="W482" s="2">
        <f>IF(抽出データ!AK482-2&lt;0,0,抽出データ!AK482-2)</f>
        <v>2</v>
      </c>
      <c r="X482" s="2">
        <f>IF(抽出データ!AL482-2&lt;0,0,抽出データ!AL482-2)</f>
        <v>0</v>
      </c>
      <c r="Y482" s="2">
        <f>IF(抽出データ!AM482-2&lt;0,0,抽出データ!AM482-2)</f>
        <v>0</v>
      </c>
      <c r="Z482" s="2">
        <f>IF(抽出データ!AN482-2&lt;0,0,抽出データ!AN482-2)</f>
        <v>0</v>
      </c>
      <c r="AA482" s="2">
        <f>IF(抽出データ!AO482-2&lt;0,0,抽出データ!AO482-2)</f>
        <v>2</v>
      </c>
      <c r="AB482" s="2">
        <f>IF(抽出データ!AP482-2&lt;0,0,抽出データ!AP482-2)</f>
        <v>2</v>
      </c>
      <c r="AC482" s="2">
        <f>IF(抽出データ!AQ482-2&lt;0,0,抽出データ!AQ482-2)</f>
        <v>2</v>
      </c>
      <c r="AD482" s="2">
        <f>IF(抽出データ!AR482-2&lt;=0,1,2)</f>
        <v>2</v>
      </c>
      <c r="AE482" s="2">
        <f>IF(抽出データ!AS482-2&lt;=0,1,2)</f>
        <v>2</v>
      </c>
      <c r="AF482" s="2">
        <f>IF(抽出データ!AT482-2&lt;=0,1,2)</f>
        <v>2</v>
      </c>
      <c r="AG482" s="2">
        <f>IF(抽出データ!AU482-2&lt;=0,1,2)</f>
        <v>1</v>
      </c>
      <c r="AH482" s="2">
        <f>IF(抽出データ!AV482-2&lt;=0,1,2)</f>
        <v>1</v>
      </c>
      <c r="AI482" s="2">
        <f>IF(抽出データ!AW482-2&lt;=0,1,2)</f>
        <v>1</v>
      </c>
      <c r="AJ482" s="2">
        <f>IF(抽出データ!AX482-2&lt;=0,1,2)</f>
        <v>1</v>
      </c>
      <c r="AK482" s="2">
        <f>IF(抽出データ!AY482-2&lt;=0,1,2)</f>
        <v>1</v>
      </c>
      <c r="AL482" s="2">
        <f>IF(抽出データ!AZ482-2&lt;0,0,抽出データ!AZ482-2)</f>
        <v>2</v>
      </c>
      <c r="AM482" s="2">
        <f>IF(抽出データ!BB482-2&lt;0,0,抽出データ!BB482-2)</f>
        <v>0</v>
      </c>
      <c r="AN482" s="2">
        <f>IF(抽出データ!BD482-2&lt;0,0,抽出データ!BD482-2)</f>
        <v>1</v>
      </c>
      <c r="AO482" s="2">
        <f>MIN(2,IF(抽出データ!BE482-2&lt;0,0,抽出データ!BE482-2))</f>
        <v>1</v>
      </c>
      <c r="AP482" s="2">
        <f>IF(抽出データ!BF482-2&lt;0,0,抽出データ!BF482-2)</f>
        <v>0</v>
      </c>
      <c r="AQ482" s="2">
        <f>IF(抽出データ!BG482-2&lt;0,0,抽出データ!BG482-2)</f>
        <v>1</v>
      </c>
      <c r="AR482" s="2">
        <f>IF(抽出データ!BH482-2&lt;0,0,抽出データ!BH482-2)</f>
        <v>0</v>
      </c>
      <c r="AS482" s="2">
        <f t="shared" si="127"/>
        <v>0</v>
      </c>
      <c r="AT482" s="2">
        <f>IF(抽出データ!DB482-2&lt;=0,1,2)</f>
        <v>1</v>
      </c>
      <c r="AU482" s="2">
        <f>IF(抽出データ!DD482-2&lt;0,0,抽出データ!DD482-2)</f>
        <v>0</v>
      </c>
      <c r="AV482" s="2">
        <f>IF(抽出データ!DE482-2&lt;0,0,抽出データ!DE482-2)</f>
        <v>0</v>
      </c>
      <c r="AW482" s="2">
        <f>IF(抽出データ!DF482-2&lt;0,0,IF(抽出データ!DF482&gt;3,2,1))</f>
        <v>2</v>
      </c>
      <c r="AX482" s="2">
        <f>IF(抽出データ!DG482-2&lt;=0,1,2)</f>
        <v>1</v>
      </c>
      <c r="AY482" s="8">
        <v>4</v>
      </c>
      <c r="AZ482" s="2">
        <v>3</v>
      </c>
      <c r="BA482" s="2">
        <v>3</v>
      </c>
      <c r="BI482" s="4" t="s">
        <v>445</v>
      </c>
      <c r="BJ482" s="2">
        <v>2</v>
      </c>
      <c r="BL482" s="2">
        <v>3</v>
      </c>
      <c r="BO482" s="2">
        <v>4</v>
      </c>
      <c r="BP482" s="2">
        <v>4</v>
      </c>
      <c r="BQ482" s="2">
        <v>4</v>
      </c>
      <c r="BR482" s="2">
        <v>4</v>
      </c>
      <c r="BS482" s="2">
        <v>4</v>
      </c>
      <c r="BT482" s="2">
        <v>4</v>
      </c>
      <c r="BV482" s="2">
        <f t="shared" si="128"/>
        <v>47</v>
      </c>
      <c r="BW482" s="2">
        <f t="shared" si="129"/>
        <v>17</v>
      </c>
      <c r="BX482" s="2">
        <f t="shared" si="130"/>
        <v>13</v>
      </c>
      <c r="BY482" s="2">
        <f t="shared" si="131"/>
        <v>11</v>
      </c>
      <c r="BZ482" s="2">
        <f t="shared" si="132"/>
        <v>28</v>
      </c>
      <c r="CA482" s="2">
        <f t="shared" si="133"/>
        <v>11</v>
      </c>
      <c r="CB482" s="2">
        <f t="shared" si="134"/>
        <v>7</v>
      </c>
      <c r="CC482" s="2">
        <f t="shared" si="135"/>
        <v>9</v>
      </c>
      <c r="CD482" s="2">
        <f t="shared" si="136"/>
        <v>17</v>
      </c>
      <c r="CE482" s="2">
        <f t="shared" si="137"/>
        <v>16</v>
      </c>
      <c r="CF482" s="2">
        <f t="shared" si="138"/>
        <v>9</v>
      </c>
      <c r="CG482" s="2">
        <f t="shared" si="139"/>
        <v>13</v>
      </c>
      <c r="CH482" s="2">
        <f t="shared" si="143"/>
        <v>4</v>
      </c>
      <c r="CI482" s="2">
        <f t="shared" si="140"/>
        <v>9</v>
      </c>
      <c r="CJ482" s="2">
        <f t="shared" si="141"/>
        <v>20</v>
      </c>
      <c r="CK482" s="2">
        <f>55+IF(抽出データ!BJ482=1,60,0)+IF(抽出データ!BK482=1,25,0)+IF(抽出データ!BM482=1,5,0)+IF(抽出データ!BL482=1,5,0)+IF(抽出データ!BN482=1,5,0)</f>
        <v>55</v>
      </c>
      <c r="CL482" s="2">
        <f>(80+IF(抽出データ!BR482=1,12,0)+IF(SUM(抽出データ!BS482:BV482,抽出データ!CB482)&gt;1,22,IF(SUM(抽出データ!BS482:BV482,抽出データ!CB482)=1,11,0)))</f>
        <v>80</v>
      </c>
      <c r="CM482" s="2">
        <f>80+IF(抽出データ!CH482=1,40,0)+IF(抽出データ!CI482=1,20,0)+IF(抽出データ!CJ482=1,20,0)</f>
        <v>80</v>
      </c>
      <c r="CN482" s="2">
        <f>80+IF(抽出データ!CN482=1,10,0)+IF(抽出データ!CO482=1,5,0)+IF(抽出データ!CP482=1,10,0)+12</f>
        <v>92</v>
      </c>
      <c r="CO482" s="2">
        <f>IF(SUM(抽出データ!CT482:CW482)&gt;0,120,100)</f>
        <v>100</v>
      </c>
      <c r="CQ482" s="2">
        <f t="shared" si="142"/>
        <v>72.2</v>
      </c>
    </row>
    <row r="483" spans="1:95">
      <c r="A483" s="2">
        <v>2010</v>
      </c>
      <c r="B483" s="2">
        <v>5000</v>
      </c>
      <c r="C483" s="2">
        <v>3</v>
      </c>
      <c r="D483" s="2">
        <f t="shared" si="126"/>
        <v>1666.6666666666667</v>
      </c>
      <c r="E483" s="4" t="s">
        <v>352</v>
      </c>
      <c r="F483" s="2">
        <f>IF(抽出データ!S483-2&lt;0,0,抽出データ!S483-2)</f>
        <v>1</v>
      </c>
      <c r="G483" s="2">
        <f>IF(抽出データ!T483-2&lt;0,0,抽出データ!T483-2)</f>
        <v>1</v>
      </c>
      <c r="H483" s="2">
        <f>IF(抽出データ!U483-2&lt;0,0,抽出データ!U483-2)</f>
        <v>1</v>
      </c>
      <c r="I483" s="2">
        <f>IF(抽出データ!V483-2&lt;0,0,抽出データ!V483-2)</f>
        <v>1</v>
      </c>
      <c r="J483" s="2">
        <f>MIN(2,IF(抽出データ!W483-2&lt;0,0,抽出データ!W483-2))</f>
        <v>2</v>
      </c>
      <c r="K483" s="2">
        <f>IF(抽出データ!X483-2&lt;0,0,抽出データ!X483-2)</f>
        <v>0</v>
      </c>
      <c r="L483" s="2">
        <f>IF(抽出データ!Y483-2&lt;0,0,抽出データ!Y483-2)</f>
        <v>1</v>
      </c>
      <c r="M483" s="2">
        <f>IF(抽出データ!Z483-2&lt;0,0,抽出データ!Z483-2)</f>
        <v>1</v>
      </c>
      <c r="N483" s="2">
        <f>IF(抽出データ!AB483-2&lt;0,0,抽出データ!AB483-2)</f>
        <v>1</v>
      </c>
      <c r="O483" s="2">
        <f>IF(抽出データ!AC483-2&lt;0,0,抽出データ!AC483-2)</f>
        <v>1</v>
      </c>
      <c r="P483" s="2">
        <f>IF(抽出データ!AD483-2&lt;0,0,抽出データ!AD483-2)</f>
        <v>1</v>
      </c>
      <c r="Q483" s="2">
        <f>IF(抽出データ!AE483-2&lt;0,0,抽出データ!AE483-2)</f>
        <v>1</v>
      </c>
      <c r="R483" s="2">
        <f>IF(抽出データ!AF483-2&lt;0,0,抽出データ!AF483-2)</f>
        <v>1</v>
      </c>
      <c r="S483" s="2">
        <f>IF(抽出データ!AG483-2&lt;0,0,抽出データ!AG483-2)</f>
        <v>1</v>
      </c>
      <c r="T483" s="2">
        <f>IF(抽出データ!AH483-2&lt;0,0,抽出データ!AH483-2)</f>
        <v>1</v>
      </c>
      <c r="U483" s="2">
        <f>IF(抽出データ!AI483-2&lt;0,0,抽出データ!AI483-2)</f>
        <v>1</v>
      </c>
      <c r="V483" s="2">
        <f>IF(抽出データ!AJ483-2&lt;0,0,抽出データ!AJ483-2)</f>
        <v>1</v>
      </c>
      <c r="W483" s="2">
        <f>IF(抽出データ!AK483-2&lt;0,0,抽出データ!AK483-2)</f>
        <v>1</v>
      </c>
      <c r="X483" s="2">
        <f>IF(抽出データ!AL483-2&lt;0,0,抽出データ!AL483-2)</f>
        <v>1</v>
      </c>
      <c r="Y483" s="2">
        <f>IF(抽出データ!AM483-2&lt;0,0,抽出データ!AM483-2)</f>
        <v>1</v>
      </c>
      <c r="Z483" s="2">
        <f>IF(抽出データ!AN483-2&lt;0,0,抽出データ!AN483-2)</f>
        <v>1</v>
      </c>
      <c r="AA483" s="2">
        <f>IF(抽出データ!AO483-2&lt;0,0,抽出データ!AO483-2)</f>
        <v>1</v>
      </c>
      <c r="AB483" s="2">
        <f>IF(抽出データ!AP483-2&lt;0,0,抽出データ!AP483-2)</f>
        <v>1</v>
      </c>
      <c r="AC483" s="2">
        <f>IF(抽出データ!AQ483-2&lt;0,0,抽出データ!AQ483-2)</f>
        <v>1</v>
      </c>
      <c r="AD483" s="2">
        <f>IF(抽出データ!AR483-2&lt;=0,1,2)</f>
        <v>2</v>
      </c>
      <c r="AE483" s="2">
        <f>IF(抽出データ!AS483-2&lt;=0,1,2)</f>
        <v>2</v>
      </c>
      <c r="AF483" s="2">
        <f>IF(抽出データ!AT483-2&lt;=0,1,2)</f>
        <v>2</v>
      </c>
      <c r="AG483" s="2">
        <f>IF(抽出データ!AU483-2&lt;=0,1,2)</f>
        <v>2</v>
      </c>
      <c r="AH483" s="2">
        <f>IF(抽出データ!AV483-2&lt;=0,1,2)</f>
        <v>2</v>
      </c>
      <c r="AI483" s="2">
        <f>IF(抽出データ!AW483-2&lt;=0,1,2)</f>
        <v>2</v>
      </c>
      <c r="AJ483" s="2">
        <f>IF(抽出データ!AX483-2&lt;=0,1,2)</f>
        <v>2</v>
      </c>
      <c r="AK483" s="2">
        <f>IF(抽出データ!AY483-2&lt;=0,1,2)</f>
        <v>2</v>
      </c>
      <c r="AL483" s="2">
        <f>IF(抽出データ!AZ483-2&lt;0,0,抽出データ!AZ483-2)</f>
        <v>1</v>
      </c>
      <c r="AM483" s="2">
        <f>IF(抽出データ!BB483-2&lt;0,0,抽出データ!BB483-2)</f>
        <v>1</v>
      </c>
      <c r="AN483" s="2">
        <f>IF(抽出データ!BD483-2&lt;0,0,抽出データ!BD483-2)</f>
        <v>1</v>
      </c>
      <c r="AO483" s="2">
        <f>MIN(2,IF(抽出データ!BE483-2&lt;0,0,抽出データ!BE483-2))</f>
        <v>2</v>
      </c>
      <c r="AP483" s="2">
        <f>IF(抽出データ!BF483-2&lt;0,0,抽出データ!BF483-2)</f>
        <v>1</v>
      </c>
      <c r="AQ483" s="2">
        <f>IF(抽出データ!BG483-2&lt;0,0,抽出データ!BG483-2)</f>
        <v>1</v>
      </c>
      <c r="AR483" s="2">
        <f>IF(抽出データ!BH483-2&lt;0,0,抽出データ!BH483-2)</f>
        <v>1</v>
      </c>
      <c r="AS483" s="2">
        <f t="shared" si="127"/>
        <v>0</v>
      </c>
      <c r="AT483" s="2">
        <f>IF(抽出データ!DB483-2&lt;=0,1,2)</f>
        <v>2</v>
      </c>
      <c r="AU483" s="2">
        <f>IF(抽出データ!DD483-2&lt;0,0,抽出データ!DD483-2)</f>
        <v>1</v>
      </c>
      <c r="AV483" s="2">
        <f>IF(抽出データ!DE483-2&lt;0,0,抽出データ!DE483-2)</f>
        <v>1</v>
      </c>
      <c r="AW483" s="2">
        <f>IF(抽出データ!DF483-2&lt;0,0,IF(抽出データ!DF483&gt;3,2,1))</f>
        <v>1</v>
      </c>
      <c r="AX483" s="2">
        <f>IF(抽出データ!DG483-2&lt;=0,1,2)</f>
        <v>1</v>
      </c>
      <c r="AY483" s="8">
        <v>3</v>
      </c>
      <c r="AZ483" s="2">
        <v>3</v>
      </c>
      <c r="BA483" s="2">
        <v>3</v>
      </c>
      <c r="BI483" s="4" t="s">
        <v>445</v>
      </c>
      <c r="BJ483" s="2">
        <v>1</v>
      </c>
      <c r="BK483" s="2">
        <v>80</v>
      </c>
      <c r="BL483" s="2">
        <v>1</v>
      </c>
      <c r="BM483" s="2">
        <v>10000</v>
      </c>
      <c r="BO483" s="2">
        <v>3</v>
      </c>
      <c r="BP483" s="2">
        <v>3</v>
      </c>
      <c r="BQ483" s="2">
        <v>4</v>
      </c>
      <c r="BR483" s="2">
        <v>3</v>
      </c>
      <c r="BS483" s="2">
        <v>4</v>
      </c>
      <c r="BT483" s="2">
        <v>4</v>
      </c>
      <c r="BV483" s="2">
        <f t="shared" si="128"/>
        <v>56.5</v>
      </c>
      <c r="BW483" s="2">
        <f t="shared" si="129"/>
        <v>23</v>
      </c>
      <c r="BX483" s="2">
        <f t="shared" si="130"/>
        <v>11</v>
      </c>
      <c r="BY483" s="2">
        <f t="shared" si="131"/>
        <v>18</v>
      </c>
      <c r="BZ483" s="2">
        <f t="shared" si="132"/>
        <v>31</v>
      </c>
      <c r="CA483" s="2">
        <f t="shared" si="133"/>
        <v>13</v>
      </c>
      <c r="CB483" s="2">
        <f t="shared" si="134"/>
        <v>9</v>
      </c>
      <c r="CC483" s="2">
        <f t="shared" si="135"/>
        <v>11</v>
      </c>
      <c r="CD483" s="2">
        <f t="shared" si="136"/>
        <v>23</v>
      </c>
      <c r="CE483" s="2">
        <f t="shared" si="137"/>
        <v>17</v>
      </c>
      <c r="CF483" s="2">
        <f t="shared" si="138"/>
        <v>12</v>
      </c>
      <c r="CG483" s="2">
        <f t="shared" si="139"/>
        <v>16</v>
      </c>
      <c r="CH483" s="2">
        <f t="shared" si="143"/>
        <v>5</v>
      </c>
      <c r="CI483" s="2">
        <f t="shared" si="140"/>
        <v>9</v>
      </c>
      <c r="CJ483" s="2">
        <f t="shared" si="141"/>
        <v>20.5</v>
      </c>
      <c r="CK483" s="2">
        <f>55+IF(抽出データ!BJ483=1,60,0)+IF(抽出データ!BK483=1,25,0)+IF(抽出データ!BM483=1,5,0)+IF(抽出データ!BL483=1,5,0)+IF(抽出データ!BN483=1,5,0)</f>
        <v>60</v>
      </c>
      <c r="CL483" s="2">
        <f>(80+IF(抽出データ!BR483=1,12,0)+IF(SUM(抽出データ!BS483:BV483,抽出データ!CB483)&gt;1,22,IF(SUM(抽出データ!BS483:BV483,抽出データ!CB483)=1,11,0)))</f>
        <v>102</v>
      </c>
      <c r="CM483" s="2">
        <f>80+IF(抽出データ!CH483=1,40,0)+IF(抽出データ!CI483=1,20,0)+IF(抽出データ!CJ483=1,20,0)</f>
        <v>100</v>
      </c>
      <c r="CN483" s="2">
        <f>80+IF(抽出データ!CN483=1,10,0)+IF(抽出データ!CO483=1,5,0)+IF(抽出データ!CP483=1,10,0)+12</f>
        <v>97</v>
      </c>
      <c r="CO483" s="2">
        <f>IF(SUM(抽出データ!CT483:CW483)&gt;0,120,100)</f>
        <v>120</v>
      </c>
      <c r="CQ483" s="2">
        <f t="shared" si="142"/>
        <v>85.3</v>
      </c>
    </row>
    <row r="484" spans="1:95">
      <c r="A484" s="2">
        <v>1998</v>
      </c>
      <c r="B484" s="2">
        <v>599</v>
      </c>
      <c r="C484" s="2">
        <v>12</v>
      </c>
      <c r="D484" s="2">
        <f t="shared" si="126"/>
        <v>49.916666666666664</v>
      </c>
      <c r="E484" s="4" t="s">
        <v>373</v>
      </c>
      <c r="F484" s="2">
        <f>IF(抽出データ!S484-2&lt;0,0,抽出データ!S484-2)</f>
        <v>0</v>
      </c>
      <c r="G484" s="2">
        <f>IF(抽出データ!T484-2&lt;0,0,抽出データ!T484-2)</f>
        <v>2</v>
      </c>
      <c r="H484" s="2">
        <f>IF(抽出データ!U484-2&lt;0,0,抽出データ!U484-2)</f>
        <v>1</v>
      </c>
      <c r="I484" s="2">
        <f>IF(抽出データ!V484-2&lt;0,0,抽出データ!V484-2)</f>
        <v>1</v>
      </c>
      <c r="J484" s="2">
        <f>MIN(2,IF(抽出データ!W484-2&lt;0,0,抽出データ!W484-2))</f>
        <v>2</v>
      </c>
      <c r="K484" s="2">
        <f>IF(抽出データ!X484-2&lt;0,0,抽出データ!X484-2)</f>
        <v>2</v>
      </c>
      <c r="L484" s="2">
        <f>IF(抽出データ!Y484-2&lt;0,0,抽出データ!Y484-2)</f>
        <v>1</v>
      </c>
      <c r="M484" s="2">
        <f>IF(抽出データ!Z484-2&lt;0,0,抽出データ!Z484-2)</f>
        <v>0</v>
      </c>
      <c r="N484" s="2">
        <f>IF(抽出データ!AB484-2&lt;0,0,抽出データ!AB484-2)</f>
        <v>0</v>
      </c>
      <c r="O484" s="2">
        <f>IF(抽出データ!AC484-2&lt;0,0,抽出データ!AC484-2)</f>
        <v>1</v>
      </c>
      <c r="P484" s="2">
        <f>IF(抽出データ!AD484-2&lt;0,0,抽出データ!AD484-2)</f>
        <v>1</v>
      </c>
      <c r="Q484" s="2">
        <f>IF(抽出データ!AE484-2&lt;0,0,抽出データ!AE484-2)</f>
        <v>1</v>
      </c>
      <c r="R484" s="2">
        <f>IF(抽出データ!AF484-2&lt;0,0,抽出データ!AF484-2)</f>
        <v>1</v>
      </c>
      <c r="S484" s="2">
        <f>IF(抽出データ!AG484-2&lt;0,0,抽出データ!AG484-2)</f>
        <v>1</v>
      </c>
      <c r="T484" s="2">
        <f>IF(抽出データ!AH484-2&lt;0,0,抽出データ!AH484-2)</f>
        <v>1</v>
      </c>
      <c r="U484" s="2">
        <f>IF(抽出データ!AI484-2&lt;0,0,抽出データ!AI484-2)</f>
        <v>0</v>
      </c>
      <c r="V484" s="2">
        <f>IF(抽出データ!AJ484-2&lt;0,0,抽出データ!AJ484-2)</f>
        <v>1</v>
      </c>
      <c r="W484" s="2">
        <f>IF(抽出データ!AK484-2&lt;0,0,抽出データ!AK484-2)</f>
        <v>2</v>
      </c>
      <c r="X484" s="2">
        <f>IF(抽出データ!AL484-2&lt;0,0,抽出データ!AL484-2)</f>
        <v>1</v>
      </c>
      <c r="Y484" s="2">
        <f>IF(抽出データ!AM484-2&lt;0,0,抽出データ!AM484-2)</f>
        <v>0</v>
      </c>
      <c r="Z484" s="2">
        <f>IF(抽出データ!AN484-2&lt;0,0,抽出データ!AN484-2)</f>
        <v>1</v>
      </c>
      <c r="AA484" s="2">
        <f>IF(抽出データ!AO484-2&lt;0,0,抽出データ!AO484-2)</f>
        <v>0</v>
      </c>
      <c r="AB484" s="2">
        <f>IF(抽出データ!AP484-2&lt;0,0,抽出データ!AP484-2)</f>
        <v>2</v>
      </c>
      <c r="AC484" s="2">
        <f>IF(抽出データ!AQ484-2&lt;0,0,抽出データ!AQ484-2)</f>
        <v>1</v>
      </c>
      <c r="AD484" s="2">
        <f>IF(抽出データ!AR484-2&lt;=0,1,2)</f>
        <v>2</v>
      </c>
      <c r="AE484" s="2">
        <f>IF(抽出データ!AS484-2&lt;=0,1,2)</f>
        <v>1</v>
      </c>
      <c r="AF484" s="2">
        <f>IF(抽出データ!AT484-2&lt;=0,1,2)</f>
        <v>2</v>
      </c>
      <c r="AG484" s="2">
        <f>IF(抽出データ!AU484-2&lt;=0,1,2)</f>
        <v>1</v>
      </c>
      <c r="AH484" s="2">
        <f>IF(抽出データ!AV484-2&lt;=0,1,2)</f>
        <v>2</v>
      </c>
      <c r="AI484" s="2">
        <f>IF(抽出データ!AW484-2&lt;=0,1,2)</f>
        <v>2</v>
      </c>
      <c r="AJ484" s="2">
        <f>IF(抽出データ!AX484-2&lt;=0,1,2)</f>
        <v>2</v>
      </c>
      <c r="AK484" s="2">
        <f>IF(抽出データ!AY484-2&lt;=0,1,2)</f>
        <v>2</v>
      </c>
      <c r="AL484" s="2">
        <f>IF(抽出データ!AZ484-2&lt;0,0,抽出データ!AZ484-2)</f>
        <v>0</v>
      </c>
      <c r="AM484" s="2">
        <f>IF(抽出データ!BB484-2&lt;0,0,抽出データ!BB484-2)</f>
        <v>1</v>
      </c>
      <c r="AN484" s="2">
        <f>IF(抽出データ!BD484-2&lt;0,0,抽出データ!BD484-2)</f>
        <v>1</v>
      </c>
      <c r="AO484" s="2">
        <f>MIN(2,IF(抽出データ!BE484-2&lt;0,0,抽出データ!BE484-2))</f>
        <v>2</v>
      </c>
      <c r="AP484" s="2">
        <f>IF(抽出データ!BF484-2&lt;0,0,抽出データ!BF484-2)</f>
        <v>1</v>
      </c>
      <c r="AQ484" s="2">
        <f>IF(抽出データ!BG484-2&lt;0,0,抽出データ!BG484-2)</f>
        <v>0</v>
      </c>
      <c r="AR484" s="2">
        <f>IF(抽出データ!BH484-2&lt;0,0,抽出データ!BH484-2)</f>
        <v>1</v>
      </c>
      <c r="AS484" s="2">
        <f t="shared" si="127"/>
        <v>0</v>
      </c>
      <c r="AT484" s="2">
        <f>IF(抽出データ!DB484-2&lt;=0,1,2)</f>
        <v>2</v>
      </c>
      <c r="AU484" s="2">
        <f>IF(抽出データ!DD484-2&lt;0,0,抽出データ!DD484-2)</f>
        <v>1</v>
      </c>
      <c r="AV484" s="2">
        <f>IF(抽出データ!DE484-2&lt;0,0,抽出データ!DE484-2)</f>
        <v>1</v>
      </c>
      <c r="AW484" s="2">
        <f>IF(抽出データ!DF484-2&lt;0,0,IF(抽出データ!DF484&gt;3,2,1))</f>
        <v>1</v>
      </c>
      <c r="AX484" s="2">
        <f>IF(抽出データ!DG484-2&lt;=0,1,2)</f>
        <v>2</v>
      </c>
      <c r="AY484" s="8">
        <v>2</v>
      </c>
      <c r="AZ484" s="2">
        <v>3</v>
      </c>
      <c r="BA484" s="2">
        <v>3</v>
      </c>
      <c r="BI484" s="4" t="s">
        <v>445</v>
      </c>
      <c r="BJ484" s="2">
        <v>2</v>
      </c>
      <c r="BL484" s="2">
        <v>3</v>
      </c>
      <c r="BO484" s="2">
        <v>1</v>
      </c>
      <c r="BP484" s="2">
        <v>3</v>
      </c>
      <c r="BQ484" s="2">
        <v>4</v>
      </c>
      <c r="BR484" s="2">
        <v>2</v>
      </c>
      <c r="BS484" s="2">
        <v>3</v>
      </c>
      <c r="BT484" s="2">
        <v>3</v>
      </c>
      <c r="BV484" s="2">
        <f t="shared" si="128"/>
        <v>50</v>
      </c>
      <c r="BW484" s="2">
        <f t="shared" si="129"/>
        <v>22</v>
      </c>
      <c r="BX484" s="2">
        <f t="shared" si="130"/>
        <v>10</v>
      </c>
      <c r="BY484" s="2">
        <f t="shared" si="131"/>
        <v>17</v>
      </c>
      <c r="BZ484" s="2">
        <f t="shared" si="132"/>
        <v>30</v>
      </c>
      <c r="CA484" s="2">
        <f t="shared" si="133"/>
        <v>11</v>
      </c>
      <c r="CB484" s="2">
        <f t="shared" si="134"/>
        <v>11</v>
      </c>
      <c r="CC484" s="2">
        <f t="shared" si="135"/>
        <v>7</v>
      </c>
      <c r="CD484" s="2">
        <f t="shared" si="136"/>
        <v>23</v>
      </c>
      <c r="CE484" s="2">
        <f t="shared" si="137"/>
        <v>16</v>
      </c>
      <c r="CF484" s="2">
        <f t="shared" si="138"/>
        <v>13</v>
      </c>
      <c r="CG484" s="2">
        <f t="shared" si="139"/>
        <v>15</v>
      </c>
      <c r="CH484" s="2">
        <f t="shared" si="143"/>
        <v>6</v>
      </c>
      <c r="CI484" s="2">
        <f t="shared" si="140"/>
        <v>9</v>
      </c>
      <c r="CJ484" s="2">
        <f t="shared" si="141"/>
        <v>15</v>
      </c>
      <c r="CK484" s="2">
        <f>55+IF(抽出データ!BJ484=1,60,0)+IF(抽出データ!BK484=1,25,0)+IF(抽出データ!BM484=1,5,0)+IF(抽出データ!BL484=1,5,0)+IF(抽出データ!BN484=1,5,0)</f>
        <v>60</v>
      </c>
      <c r="CL484" s="2">
        <f>(80+IF(抽出データ!BR484=1,12,0)+IF(SUM(抽出データ!BS484:BV484,抽出データ!CB484)&gt;1,22,IF(SUM(抽出データ!BS484:BV484,抽出データ!CB484)=1,11,0)))</f>
        <v>91</v>
      </c>
      <c r="CM484" s="2">
        <f>80+IF(抽出データ!CH484=1,40,0)+IF(抽出データ!CI484=1,20,0)+IF(抽出データ!CJ484=1,20,0)</f>
        <v>100</v>
      </c>
      <c r="CN484" s="2">
        <f>80+IF(抽出データ!CN484=1,10,0)+IF(抽出データ!CO484=1,5,0)+IF(抽出データ!CP484=1,10,0)+12</f>
        <v>97</v>
      </c>
      <c r="CO484" s="2">
        <f>IF(SUM(抽出データ!CT484:CW484)&gt;0,120,100)</f>
        <v>120</v>
      </c>
      <c r="CQ484" s="2">
        <f t="shared" si="142"/>
        <v>82</v>
      </c>
    </row>
    <row r="485" spans="1:95">
      <c r="A485" s="2">
        <v>1998</v>
      </c>
      <c r="B485" s="2">
        <v>4000</v>
      </c>
      <c r="C485" s="2">
        <v>8</v>
      </c>
      <c r="D485" s="2">
        <f t="shared" si="126"/>
        <v>500</v>
      </c>
      <c r="E485" s="4" t="s">
        <v>32</v>
      </c>
      <c r="F485" s="2">
        <f>IF(抽出データ!S485-2&lt;0,0,抽出データ!S485-2)</f>
        <v>0</v>
      </c>
      <c r="G485" s="2">
        <f>IF(抽出データ!T485-2&lt;0,0,抽出データ!T485-2)</f>
        <v>1</v>
      </c>
      <c r="H485" s="2">
        <f>IF(抽出データ!U485-2&lt;0,0,抽出データ!U485-2)</f>
        <v>0</v>
      </c>
      <c r="I485" s="2">
        <f>IF(抽出データ!V485-2&lt;0,0,抽出データ!V485-2)</f>
        <v>1</v>
      </c>
      <c r="J485" s="2">
        <f>MIN(2,IF(抽出データ!W485-2&lt;0,0,抽出データ!W485-2))</f>
        <v>1</v>
      </c>
      <c r="K485" s="2">
        <f>IF(抽出データ!X485-2&lt;0,0,抽出データ!X485-2)</f>
        <v>1</v>
      </c>
      <c r="L485" s="2">
        <f>IF(抽出データ!Y485-2&lt;0,0,抽出データ!Y485-2)</f>
        <v>0</v>
      </c>
      <c r="M485" s="2">
        <f>IF(抽出データ!Z485-2&lt;0,0,抽出データ!Z485-2)</f>
        <v>0</v>
      </c>
      <c r="N485" s="2">
        <f>IF(抽出データ!AB485-2&lt;0,0,抽出データ!AB485-2)</f>
        <v>1</v>
      </c>
      <c r="O485" s="2">
        <f>IF(抽出データ!AC485-2&lt;0,0,抽出データ!AC485-2)</f>
        <v>0</v>
      </c>
      <c r="P485" s="2">
        <f>IF(抽出データ!AD485-2&lt;0,0,抽出データ!AD485-2)</f>
        <v>0</v>
      </c>
      <c r="Q485" s="2">
        <f>IF(抽出データ!AE485-2&lt;0,0,抽出データ!AE485-2)</f>
        <v>1</v>
      </c>
      <c r="R485" s="2">
        <f>IF(抽出データ!AF485-2&lt;0,0,抽出データ!AF485-2)</f>
        <v>1</v>
      </c>
      <c r="S485" s="2">
        <f>IF(抽出データ!AG485-2&lt;0,0,抽出データ!AG485-2)</f>
        <v>0</v>
      </c>
      <c r="T485" s="2">
        <f>IF(抽出データ!AH485-2&lt;0,0,抽出データ!AH485-2)</f>
        <v>1</v>
      </c>
      <c r="U485" s="2">
        <f>IF(抽出データ!AI485-2&lt;0,0,抽出データ!AI485-2)</f>
        <v>1</v>
      </c>
      <c r="V485" s="2">
        <f>IF(抽出データ!AJ485-2&lt;0,0,抽出データ!AJ485-2)</f>
        <v>2</v>
      </c>
      <c r="W485" s="2">
        <f>IF(抽出データ!AK485-2&lt;0,0,抽出データ!AK485-2)</f>
        <v>0</v>
      </c>
      <c r="X485" s="2">
        <f>IF(抽出データ!AL485-2&lt;0,0,抽出データ!AL485-2)</f>
        <v>1</v>
      </c>
      <c r="Y485" s="2">
        <f>IF(抽出データ!AM485-2&lt;0,0,抽出データ!AM485-2)</f>
        <v>1</v>
      </c>
      <c r="Z485" s="2">
        <f>IF(抽出データ!AN485-2&lt;0,0,抽出データ!AN485-2)</f>
        <v>0</v>
      </c>
      <c r="AA485" s="2">
        <f>IF(抽出データ!AO485-2&lt;0,0,抽出データ!AO485-2)</f>
        <v>0</v>
      </c>
      <c r="AB485" s="2">
        <f>IF(抽出データ!AP485-2&lt;0,0,抽出データ!AP485-2)</f>
        <v>1</v>
      </c>
      <c r="AC485" s="2">
        <f>IF(抽出データ!AQ485-2&lt;0,0,抽出データ!AQ485-2)</f>
        <v>0</v>
      </c>
      <c r="AD485" s="2">
        <f>IF(抽出データ!AR485-2&lt;=0,1,2)</f>
        <v>2</v>
      </c>
      <c r="AE485" s="2">
        <f>IF(抽出データ!AS485-2&lt;=0,1,2)</f>
        <v>2</v>
      </c>
      <c r="AF485" s="2">
        <f>IF(抽出データ!AT485-2&lt;=0,1,2)</f>
        <v>1</v>
      </c>
      <c r="AG485" s="2">
        <f>IF(抽出データ!AU485-2&lt;=0,1,2)</f>
        <v>2</v>
      </c>
      <c r="AH485" s="2">
        <f>IF(抽出データ!AV485-2&lt;=0,1,2)</f>
        <v>2</v>
      </c>
      <c r="AI485" s="2">
        <f>IF(抽出データ!AW485-2&lt;=0,1,2)</f>
        <v>2</v>
      </c>
      <c r="AJ485" s="2">
        <f>IF(抽出データ!AX485-2&lt;=0,1,2)</f>
        <v>2</v>
      </c>
      <c r="AK485" s="2">
        <f>IF(抽出データ!AY485-2&lt;=0,1,2)</f>
        <v>2</v>
      </c>
      <c r="AL485" s="2">
        <f>IF(抽出データ!AZ485-2&lt;0,0,抽出データ!AZ485-2)</f>
        <v>1</v>
      </c>
      <c r="AM485" s="2">
        <f>IF(抽出データ!BB485-2&lt;0,0,抽出データ!BB485-2)</f>
        <v>0</v>
      </c>
      <c r="AN485" s="2">
        <f>IF(抽出データ!BD485-2&lt;0,0,抽出データ!BD485-2)</f>
        <v>1</v>
      </c>
      <c r="AO485" s="2">
        <f>MIN(2,IF(抽出データ!BE485-2&lt;0,0,抽出データ!BE485-2))</f>
        <v>2</v>
      </c>
      <c r="AP485" s="2">
        <f>IF(抽出データ!BF485-2&lt;0,0,抽出データ!BF485-2)</f>
        <v>0</v>
      </c>
      <c r="AQ485" s="2">
        <f>IF(抽出データ!BG485-2&lt;0,0,抽出データ!BG485-2)</f>
        <v>1</v>
      </c>
      <c r="AR485" s="2">
        <f>IF(抽出データ!BH485-2&lt;0,0,抽出データ!BH485-2)</f>
        <v>1</v>
      </c>
      <c r="AS485" s="2">
        <f t="shared" si="127"/>
        <v>0</v>
      </c>
      <c r="AT485" s="2">
        <f>IF(抽出データ!DB485-2&lt;=0,1,2)</f>
        <v>1</v>
      </c>
      <c r="AU485" s="2">
        <f>IF(抽出データ!DD485-2&lt;0,0,抽出データ!DD485-2)</f>
        <v>0</v>
      </c>
      <c r="AV485" s="2">
        <f>IF(抽出データ!DE485-2&lt;0,0,抽出データ!DE485-2)</f>
        <v>1</v>
      </c>
      <c r="AW485" s="2">
        <f>IF(抽出データ!DF485-2&lt;0,0,IF(抽出データ!DF485&gt;3,2,1))</f>
        <v>1</v>
      </c>
      <c r="AX485" s="2">
        <f>IF(抽出データ!DG485-2&lt;=0,1,2)</f>
        <v>1</v>
      </c>
      <c r="AY485" s="8">
        <v>3</v>
      </c>
      <c r="AZ485" s="2">
        <v>3</v>
      </c>
      <c r="BA485" s="2">
        <v>3</v>
      </c>
      <c r="BI485" s="4" t="s">
        <v>445</v>
      </c>
      <c r="BJ485" s="2">
        <v>2</v>
      </c>
      <c r="BL485" s="2">
        <v>3</v>
      </c>
      <c r="BO485" s="2">
        <v>3</v>
      </c>
      <c r="BP485" s="2">
        <v>4</v>
      </c>
      <c r="BQ485" s="2">
        <v>3</v>
      </c>
      <c r="BR485" s="2">
        <v>3</v>
      </c>
      <c r="BS485" s="2">
        <v>2</v>
      </c>
      <c r="BT485" s="2">
        <v>4</v>
      </c>
      <c r="BV485" s="2">
        <f t="shared" si="128"/>
        <v>41.5</v>
      </c>
      <c r="BW485" s="2">
        <f t="shared" si="129"/>
        <v>15</v>
      </c>
      <c r="BX485" s="2">
        <f t="shared" si="130"/>
        <v>8</v>
      </c>
      <c r="BY485" s="2">
        <f t="shared" si="131"/>
        <v>14</v>
      </c>
      <c r="BZ485" s="2">
        <f t="shared" si="132"/>
        <v>22</v>
      </c>
      <c r="CA485" s="2">
        <f t="shared" si="133"/>
        <v>9</v>
      </c>
      <c r="CB485" s="2">
        <f t="shared" si="134"/>
        <v>6</v>
      </c>
      <c r="CC485" s="2">
        <f t="shared" si="135"/>
        <v>7</v>
      </c>
      <c r="CD485" s="2">
        <f t="shared" si="136"/>
        <v>17</v>
      </c>
      <c r="CE485" s="2">
        <f t="shared" si="137"/>
        <v>12</v>
      </c>
      <c r="CF485" s="2">
        <f t="shared" si="138"/>
        <v>10</v>
      </c>
      <c r="CG485" s="2">
        <f t="shared" si="139"/>
        <v>10</v>
      </c>
      <c r="CH485" s="2">
        <f t="shared" si="143"/>
        <v>4</v>
      </c>
      <c r="CI485" s="2">
        <f t="shared" si="140"/>
        <v>6</v>
      </c>
      <c r="CJ485" s="2">
        <f t="shared" si="141"/>
        <v>12.5</v>
      </c>
      <c r="CK485" s="2">
        <f>55+IF(抽出データ!BJ485=1,60,0)+IF(抽出データ!BK485=1,25,0)+IF(抽出データ!BM485=1,5,0)+IF(抽出データ!BL485=1,5,0)+IF(抽出データ!BN485=1,5,0)</f>
        <v>60</v>
      </c>
      <c r="CL485" s="2">
        <f>(80+IF(抽出データ!BR485=1,12,0)+IF(SUM(抽出データ!BS485:BV485,抽出データ!CB485)&gt;1,22,IF(SUM(抽出データ!BS485:BV485,抽出データ!CB485)=1,11,0)))</f>
        <v>102</v>
      </c>
      <c r="CM485" s="2">
        <f>80+IF(抽出データ!CH485=1,40,0)+IF(抽出データ!CI485=1,20,0)+IF(抽出データ!CJ485=1,20,0)</f>
        <v>100</v>
      </c>
      <c r="CN485" s="2">
        <f>80+IF(抽出データ!CN485=1,10,0)+IF(抽出データ!CO485=1,5,0)+IF(抽出データ!CP485=1,10,0)+12</f>
        <v>97</v>
      </c>
      <c r="CO485" s="2">
        <f>IF(SUM(抽出データ!CT485:CW485)&gt;0,120,100)</f>
        <v>120</v>
      </c>
      <c r="CQ485" s="2">
        <f t="shared" si="142"/>
        <v>85.3</v>
      </c>
    </row>
    <row r="486" spans="1:95">
      <c r="A486" s="2">
        <v>1984</v>
      </c>
      <c r="B486" s="2">
        <v>4500</v>
      </c>
      <c r="C486" s="2">
        <v>6</v>
      </c>
      <c r="D486" s="2">
        <f t="shared" si="126"/>
        <v>750</v>
      </c>
      <c r="E486" s="4" t="s">
        <v>374</v>
      </c>
      <c r="F486" s="2">
        <f>IF(抽出データ!S486-2&lt;0,0,抽出データ!S486-2)</f>
        <v>0</v>
      </c>
      <c r="G486" s="2">
        <f>IF(抽出データ!T486-2&lt;0,0,抽出データ!T486-2)</f>
        <v>2</v>
      </c>
      <c r="H486" s="2">
        <f>IF(抽出データ!U486-2&lt;0,0,抽出データ!U486-2)</f>
        <v>0</v>
      </c>
      <c r="I486" s="2">
        <f>IF(抽出データ!V486-2&lt;0,0,抽出データ!V486-2)</f>
        <v>1</v>
      </c>
      <c r="J486" s="2">
        <f>MIN(2,IF(抽出データ!W486-2&lt;0,0,抽出データ!W486-2))</f>
        <v>2</v>
      </c>
      <c r="K486" s="2">
        <f>IF(抽出データ!X486-2&lt;0,0,抽出データ!X486-2)</f>
        <v>0</v>
      </c>
      <c r="L486" s="2">
        <f>IF(抽出データ!Y486-2&lt;0,0,抽出データ!Y486-2)</f>
        <v>2</v>
      </c>
      <c r="M486" s="2">
        <f>IF(抽出データ!Z486-2&lt;0,0,抽出データ!Z486-2)</f>
        <v>0</v>
      </c>
      <c r="N486" s="2">
        <f>IF(抽出データ!AB486-2&lt;0,0,抽出データ!AB486-2)</f>
        <v>2</v>
      </c>
      <c r="O486" s="2">
        <f>IF(抽出データ!AC486-2&lt;0,0,抽出データ!AC486-2)</f>
        <v>2</v>
      </c>
      <c r="P486" s="2">
        <f>IF(抽出データ!AD486-2&lt;0,0,抽出データ!AD486-2)</f>
        <v>0</v>
      </c>
      <c r="Q486" s="2">
        <f>IF(抽出データ!AE486-2&lt;0,0,抽出データ!AE486-2)</f>
        <v>0</v>
      </c>
      <c r="R486" s="2">
        <f>IF(抽出データ!AF486-2&lt;0,0,抽出データ!AF486-2)</f>
        <v>1</v>
      </c>
      <c r="S486" s="2">
        <f>IF(抽出データ!AG486-2&lt;0,0,抽出データ!AG486-2)</f>
        <v>1</v>
      </c>
      <c r="T486" s="2">
        <f>IF(抽出データ!AH486-2&lt;0,0,抽出データ!AH486-2)</f>
        <v>1</v>
      </c>
      <c r="U486" s="2">
        <f>IF(抽出データ!AI486-2&lt;0,0,抽出データ!AI486-2)</f>
        <v>0</v>
      </c>
      <c r="V486" s="2">
        <f>IF(抽出データ!AJ486-2&lt;0,0,抽出データ!AJ486-2)</f>
        <v>0</v>
      </c>
      <c r="W486" s="2">
        <f>IF(抽出データ!AK486-2&lt;0,0,抽出データ!AK486-2)</f>
        <v>2</v>
      </c>
      <c r="X486" s="2">
        <f>IF(抽出データ!AL486-2&lt;0,0,抽出データ!AL486-2)</f>
        <v>2</v>
      </c>
      <c r="Y486" s="2">
        <f>IF(抽出データ!AM486-2&lt;0,0,抽出データ!AM486-2)</f>
        <v>2</v>
      </c>
      <c r="Z486" s="2">
        <f>IF(抽出データ!AN486-2&lt;0,0,抽出データ!AN486-2)</f>
        <v>0</v>
      </c>
      <c r="AA486" s="2">
        <f>IF(抽出データ!AO486-2&lt;0,0,抽出データ!AO486-2)</f>
        <v>2</v>
      </c>
      <c r="AB486" s="2">
        <f>IF(抽出データ!AP486-2&lt;0,0,抽出データ!AP486-2)</f>
        <v>1</v>
      </c>
      <c r="AC486" s="2">
        <f>IF(抽出データ!AQ486-2&lt;0,0,抽出データ!AQ486-2)</f>
        <v>2</v>
      </c>
      <c r="AD486" s="2">
        <f>IF(抽出データ!AR486-2&lt;=0,1,2)</f>
        <v>1</v>
      </c>
      <c r="AE486" s="2">
        <f>IF(抽出データ!AS486-2&lt;=0,1,2)</f>
        <v>1</v>
      </c>
      <c r="AF486" s="2">
        <f>IF(抽出データ!AT486-2&lt;=0,1,2)</f>
        <v>2</v>
      </c>
      <c r="AG486" s="2">
        <f>IF(抽出データ!AU486-2&lt;=0,1,2)</f>
        <v>1</v>
      </c>
      <c r="AH486" s="2">
        <f>IF(抽出データ!AV486-2&lt;=0,1,2)</f>
        <v>2</v>
      </c>
      <c r="AI486" s="2">
        <f>IF(抽出データ!AW486-2&lt;=0,1,2)</f>
        <v>1</v>
      </c>
      <c r="AJ486" s="2">
        <f>IF(抽出データ!AX486-2&lt;=0,1,2)</f>
        <v>1</v>
      </c>
      <c r="AK486" s="2">
        <f>IF(抽出データ!AY486-2&lt;=0,1,2)</f>
        <v>1</v>
      </c>
      <c r="AL486" s="2">
        <f>IF(抽出データ!AZ486-2&lt;0,0,抽出データ!AZ486-2)</f>
        <v>1</v>
      </c>
      <c r="AM486" s="2">
        <f>IF(抽出データ!BB486-2&lt;0,0,抽出データ!BB486-2)</f>
        <v>1</v>
      </c>
      <c r="AN486" s="2">
        <f>IF(抽出データ!BD486-2&lt;0,0,抽出データ!BD486-2)</f>
        <v>2</v>
      </c>
      <c r="AO486" s="2">
        <f>MIN(2,IF(抽出データ!BE486-2&lt;0,0,抽出データ!BE486-2))</f>
        <v>2</v>
      </c>
      <c r="AP486" s="2">
        <f>IF(抽出データ!BF486-2&lt;0,0,抽出データ!BF486-2)</f>
        <v>2</v>
      </c>
      <c r="AQ486" s="2">
        <f>IF(抽出データ!BG486-2&lt;0,0,抽出データ!BG486-2)</f>
        <v>1</v>
      </c>
      <c r="AR486" s="2">
        <f>IF(抽出データ!BH486-2&lt;0,0,抽出データ!BH486-2)</f>
        <v>0</v>
      </c>
      <c r="AS486" s="2">
        <f t="shared" si="127"/>
        <v>0</v>
      </c>
      <c r="AT486" s="2">
        <f>IF(抽出データ!DB486-2&lt;=0,1,2)</f>
        <v>1</v>
      </c>
      <c r="AU486" s="2">
        <f>IF(抽出データ!DD486-2&lt;0,0,抽出データ!DD486-2)</f>
        <v>0</v>
      </c>
      <c r="AV486" s="2">
        <f>IF(抽出データ!DE486-2&lt;0,0,抽出データ!DE486-2)</f>
        <v>1</v>
      </c>
      <c r="AW486" s="2">
        <f>IF(抽出データ!DF486-2&lt;0,0,IF(抽出データ!DF486&gt;3,2,1))</f>
        <v>1</v>
      </c>
      <c r="AX486" s="2">
        <f>IF(抽出データ!DG486-2&lt;=0,1,2)</f>
        <v>1</v>
      </c>
      <c r="AY486" s="8">
        <v>2</v>
      </c>
      <c r="AZ486" s="2">
        <v>2</v>
      </c>
      <c r="BA486" s="2">
        <v>3</v>
      </c>
      <c r="BI486" s="4" t="s">
        <v>445</v>
      </c>
      <c r="BJ486" s="2">
        <v>2</v>
      </c>
      <c r="BL486" s="2">
        <v>3</v>
      </c>
      <c r="BO486" s="2">
        <v>4</v>
      </c>
      <c r="BP486" s="2">
        <v>4</v>
      </c>
      <c r="BQ486" s="2">
        <v>4</v>
      </c>
      <c r="BR486" s="2">
        <v>4</v>
      </c>
      <c r="BS486" s="2">
        <v>4</v>
      </c>
      <c r="BT486" s="2">
        <v>4</v>
      </c>
      <c r="BV486" s="2">
        <f t="shared" si="128"/>
        <v>50.5</v>
      </c>
      <c r="BW486" s="2">
        <f t="shared" si="129"/>
        <v>22</v>
      </c>
      <c r="BX486" s="2">
        <f t="shared" si="130"/>
        <v>10</v>
      </c>
      <c r="BY486" s="2">
        <f t="shared" si="131"/>
        <v>15</v>
      </c>
      <c r="BZ486" s="2">
        <f t="shared" si="132"/>
        <v>28</v>
      </c>
      <c r="CA486" s="2">
        <f t="shared" si="133"/>
        <v>14</v>
      </c>
      <c r="CB486" s="2">
        <f t="shared" si="134"/>
        <v>8</v>
      </c>
      <c r="CC486" s="2">
        <f t="shared" si="135"/>
        <v>10</v>
      </c>
      <c r="CD486" s="2">
        <f t="shared" si="136"/>
        <v>19</v>
      </c>
      <c r="CE486" s="2">
        <f t="shared" si="137"/>
        <v>16</v>
      </c>
      <c r="CF486" s="2">
        <f t="shared" si="138"/>
        <v>10</v>
      </c>
      <c r="CG486" s="2">
        <f t="shared" si="139"/>
        <v>14</v>
      </c>
      <c r="CH486" s="2">
        <f t="shared" si="143"/>
        <v>4</v>
      </c>
      <c r="CI486" s="2">
        <f t="shared" si="140"/>
        <v>12</v>
      </c>
      <c r="CJ486" s="2">
        <f t="shared" si="141"/>
        <v>17.5</v>
      </c>
      <c r="CK486" s="2">
        <f>55+IF(抽出データ!BJ486=1,60,0)+IF(抽出データ!BK486=1,25,0)+IF(抽出データ!BM486=1,5,0)+IF(抽出データ!BL486=1,5,0)+IF(抽出データ!BN486=1,5,0)</f>
        <v>60</v>
      </c>
      <c r="CL486" s="2">
        <f>(80+IF(抽出データ!BR486=1,12,0)+IF(SUM(抽出データ!BS486:BV486,抽出データ!CB486)&gt;1,22,IF(SUM(抽出データ!BS486:BV486,抽出データ!CB486)=1,11,0)))</f>
        <v>102</v>
      </c>
      <c r="CM486" s="2">
        <f>80+IF(抽出データ!CH486=1,40,0)+IF(抽出データ!CI486=1,20,0)+IF(抽出データ!CJ486=1,20,0)</f>
        <v>140</v>
      </c>
      <c r="CN486" s="2">
        <f>80+IF(抽出データ!CN486=1,10,0)+IF(抽出データ!CO486=1,5,0)+IF(抽出データ!CP486=1,10,0)+12</f>
        <v>97</v>
      </c>
      <c r="CO486" s="2">
        <f>IF(SUM(抽出データ!CT486:CW486)&gt;0,120,100)</f>
        <v>100</v>
      </c>
      <c r="CQ486" s="2">
        <f t="shared" si="142"/>
        <v>90.3</v>
      </c>
    </row>
    <row r="487" spans="1:95">
      <c r="A487" s="2">
        <v>1999</v>
      </c>
      <c r="B487" s="2">
        <v>5000</v>
      </c>
      <c r="C487" s="2">
        <v>3</v>
      </c>
      <c r="D487" s="2">
        <f t="shared" si="126"/>
        <v>1666.6666666666667</v>
      </c>
      <c r="E487" s="4" t="s">
        <v>375</v>
      </c>
      <c r="F487" s="2">
        <f>IF(抽出データ!S487-2&lt;0,0,抽出データ!S487-2)</f>
        <v>1</v>
      </c>
      <c r="G487" s="2">
        <f>IF(抽出データ!T487-2&lt;0,0,抽出データ!T487-2)</f>
        <v>1</v>
      </c>
      <c r="H487" s="2">
        <f>IF(抽出データ!U487-2&lt;0,0,抽出データ!U487-2)</f>
        <v>1</v>
      </c>
      <c r="I487" s="2">
        <f>IF(抽出データ!V487-2&lt;0,0,抽出データ!V487-2)</f>
        <v>1</v>
      </c>
      <c r="J487" s="2">
        <f>MIN(2,IF(抽出データ!W487-2&lt;0,0,抽出データ!W487-2))</f>
        <v>2</v>
      </c>
      <c r="K487" s="2">
        <f>IF(抽出データ!X487-2&lt;0,0,抽出データ!X487-2)</f>
        <v>0</v>
      </c>
      <c r="L487" s="2">
        <f>IF(抽出データ!Y487-2&lt;0,0,抽出データ!Y487-2)</f>
        <v>0</v>
      </c>
      <c r="M487" s="2">
        <f>IF(抽出データ!Z487-2&lt;0,0,抽出データ!Z487-2)</f>
        <v>1</v>
      </c>
      <c r="N487" s="2">
        <f>IF(抽出データ!AB487-2&lt;0,0,抽出データ!AB487-2)</f>
        <v>1</v>
      </c>
      <c r="O487" s="2">
        <f>IF(抽出データ!AC487-2&lt;0,0,抽出データ!AC487-2)</f>
        <v>0</v>
      </c>
      <c r="P487" s="2">
        <f>IF(抽出データ!AD487-2&lt;0,0,抽出データ!AD487-2)</f>
        <v>0</v>
      </c>
      <c r="Q487" s="2">
        <f>IF(抽出データ!AE487-2&lt;0,0,抽出データ!AE487-2)</f>
        <v>2</v>
      </c>
      <c r="R487" s="2">
        <f>IF(抽出データ!AF487-2&lt;0,0,抽出データ!AF487-2)</f>
        <v>2</v>
      </c>
      <c r="S487" s="2">
        <f>IF(抽出データ!AG487-2&lt;0,0,抽出データ!AG487-2)</f>
        <v>1</v>
      </c>
      <c r="T487" s="2">
        <f>IF(抽出データ!AH487-2&lt;0,0,抽出データ!AH487-2)</f>
        <v>2</v>
      </c>
      <c r="U487" s="2">
        <f>IF(抽出データ!AI487-2&lt;0,0,抽出データ!AI487-2)</f>
        <v>1</v>
      </c>
      <c r="V487" s="2">
        <f>IF(抽出データ!AJ487-2&lt;0,0,抽出データ!AJ487-2)</f>
        <v>2</v>
      </c>
      <c r="W487" s="2">
        <f>IF(抽出データ!AK487-2&lt;0,0,抽出データ!AK487-2)</f>
        <v>2</v>
      </c>
      <c r="X487" s="2">
        <f>IF(抽出データ!AL487-2&lt;0,0,抽出データ!AL487-2)</f>
        <v>0</v>
      </c>
      <c r="Y487" s="2">
        <f>IF(抽出データ!AM487-2&lt;0,0,抽出データ!AM487-2)</f>
        <v>1</v>
      </c>
      <c r="Z487" s="2">
        <f>IF(抽出データ!AN487-2&lt;0,0,抽出データ!AN487-2)</f>
        <v>0</v>
      </c>
      <c r="AA487" s="2">
        <f>IF(抽出データ!AO487-2&lt;0,0,抽出データ!AO487-2)</f>
        <v>2</v>
      </c>
      <c r="AB487" s="2">
        <f>IF(抽出データ!AP487-2&lt;0,0,抽出データ!AP487-2)</f>
        <v>2</v>
      </c>
      <c r="AC487" s="2">
        <f>IF(抽出データ!AQ487-2&lt;0,0,抽出データ!AQ487-2)</f>
        <v>2</v>
      </c>
      <c r="AD487" s="2">
        <f>IF(抽出データ!AR487-2&lt;=0,1,2)</f>
        <v>2</v>
      </c>
      <c r="AE487" s="2">
        <f>IF(抽出データ!AS487-2&lt;=0,1,2)</f>
        <v>1</v>
      </c>
      <c r="AF487" s="2">
        <f>IF(抽出データ!AT487-2&lt;=0,1,2)</f>
        <v>2</v>
      </c>
      <c r="AG487" s="2">
        <f>IF(抽出データ!AU487-2&lt;=0,1,2)</f>
        <v>1</v>
      </c>
      <c r="AH487" s="2">
        <f>IF(抽出データ!AV487-2&lt;=0,1,2)</f>
        <v>1</v>
      </c>
      <c r="AI487" s="2">
        <f>IF(抽出データ!AW487-2&lt;=0,1,2)</f>
        <v>1</v>
      </c>
      <c r="AJ487" s="2">
        <f>IF(抽出データ!AX487-2&lt;=0,1,2)</f>
        <v>2</v>
      </c>
      <c r="AK487" s="2">
        <f>IF(抽出データ!AY487-2&lt;=0,1,2)</f>
        <v>1</v>
      </c>
      <c r="AL487" s="2">
        <f>IF(抽出データ!AZ487-2&lt;0,0,抽出データ!AZ487-2)</f>
        <v>1</v>
      </c>
      <c r="AM487" s="2">
        <f>IF(抽出データ!BB487-2&lt;0,0,抽出データ!BB487-2)</f>
        <v>0</v>
      </c>
      <c r="AN487" s="2">
        <f>IF(抽出データ!BD487-2&lt;0,0,抽出データ!BD487-2)</f>
        <v>1</v>
      </c>
      <c r="AO487" s="2">
        <f>MIN(2,IF(抽出データ!BE487-2&lt;0,0,抽出データ!BE487-2))</f>
        <v>2</v>
      </c>
      <c r="AP487" s="2">
        <f>IF(抽出データ!BF487-2&lt;0,0,抽出データ!BF487-2)</f>
        <v>2</v>
      </c>
      <c r="AQ487" s="2">
        <f>IF(抽出データ!BG487-2&lt;0,0,抽出データ!BG487-2)</f>
        <v>1</v>
      </c>
      <c r="AR487" s="2">
        <f>IF(抽出データ!BH487-2&lt;0,0,抽出データ!BH487-2)</f>
        <v>2</v>
      </c>
      <c r="AS487" s="2">
        <f t="shared" si="127"/>
        <v>1</v>
      </c>
      <c r="AT487" s="2">
        <f>IF(抽出データ!DB487-2&lt;=0,1,2)</f>
        <v>1</v>
      </c>
      <c r="AU487" s="2">
        <f>IF(抽出データ!DD487-2&lt;0,0,抽出データ!DD487-2)</f>
        <v>1</v>
      </c>
      <c r="AV487" s="2">
        <f>IF(抽出データ!DE487-2&lt;0,0,抽出データ!DE487-2)</f>
        <v>2</v>
      </c>
      <c r="AW487" s="2">
        <f>IF(抽出データ!DF487-2&lt;0,0,IF(抽出データ!DF487&gt;3,2,1))</f>
        <v>1</v>
      </c>
      <c r="AX487" s="2">
        <f>IF(抽出データ!DG487-2&lt;=0,1,2)</f>
        <v>2</v>
      </c>
      <c r="AY487" s="8">
        <v>4</v>
      </c>
      <c r="AZ487" s="2">
        <v>3</v>
      </c>
      <c r="BA487" s="2">
        <v>4</v>
      </c>
      <c r="BI487" s="4" t="s">
        <v>445</v>
      </c>
      <c r="BJ487" s="2">
        <v>2</v>
      </c>
      <c r="BL487" s="2">
        <v>1</v>
      </c>
      <c r="BM487" s="2">
        <v>20000</v>
      </c>
      <c r="BO487" s="2">
        <v>1</v>
      </c>
      <c r="BP487" s="2">
        <v>2</v>
      </c>
      <c r="BQ487" s="2">
        <v>3</v>
      </c>
      <c r="BR487" s="2">
        <v>3</v>
      </c>
      <c r="BS487" s="2">
        <v>2</v>
      </c>
      <c r="BT487" s="2">
        <v>2</v>
      </c>
      <c r="BV487" s="2">
        <f t="shared" si="128"/>
        <v>60</v>
      </c>
      <c r="BW487" s="2">
        <f t="shared" si="129"/>
        <v>22</v>
      </c>
      <c r="BX487" s="2">
        <f t="shared" si="130"/>
        <v>12</v>
      </c>
      <c r="BY487" s="2">
        <f t="shared" si="131"/>
        <v>17</v>
      </c>
      <c r="BZ487" s="2">
        <f t="shared" si="132"/>
        <v>28</v>
      </c>
      <c r="CA487" s="2">
        <f t="shared" si="133"/>
        <v>19</v>
      </c>
      <c r="CB487" s="2">
        <f t="shared" si="134"/>
        <v>10</v>
      </c>
      <c r="CC487" s="2">
        <f t="shared" si="135"/>
        <v>10</v>
      </c>
      <c r="CD487" s="2">
        <f t="shared" si="136"/>
        <v>19</v>
      </c>
      <c r="CE487" s="2">
        <f t="shared" si="137"/>
        <v>16</v>
      </c>
      <c r="CF487" s="2">
        <f t="shared" si="138"/>
        <v>11</v>
      </c>
      <c r="CG487" s="2">
        <f t="shared" si="139"/>
        <v>18</v>
      </c>
      <c r="CH487" s="2">
        <f t="shared" si="143"/>
        <v>7</v>
      </c>
      <c r="CI487" s="2">
        <f t="shared" si="140"/>
        <v>11</v>
      </c>
      <c r="CJ487" s="2">
        <f t="shared" si="141"/>
        <v>24.5</v>
      </c>
      <c r="CK487" s="2">
        <f>55+IF(抽出データ!BJ487=1,60,0)+IF(抽出データ!BK487=1,25,0)+IF(抽出データ!BM487=1,5,0)+IF(抽出データ!BL487=1,5,0)+IF(抽出データ!BN487=1,5,0)</f>
        <v>115</v>
      </c>
      <c r="CL487" s="2">
        <f>(80+IF(抽出データ!BR487=1,12,0)+IF(SUM(抽出データ!BS487:BV487,抽出データ!CB487)&gt;1,22,IF(SUM(抽出データ!BS487:BV487,抽出データ!CB487)=1,11,0)))</f>
        <v>92</v>
      </c>
      <c r="CM487" s="2">
        <f>80+IF(抽出データ!CH487=1,40,0)+IF(抽出データ!CI487=1,20,0)+IF(抽出データ!CJ487=1,20,0)</f>
        <v>120</v>
      </c>
      <c r="CN487" s="2">
        <f>80+IF(抽出データ!CN487=1,10,0)+IF(抽出データ!CO487=1,5,0)+IF(抽出データ!CP487=1,10,0)+12</f>
        <v>102</v>
      </c>
      <c r="CO487" s="2">
        <f>IF(SUM(抽出データ!CT487:CW487)&gt;0,120,100)</f>
        <v>120</v>
      </c>
      <c r="CQ487" s="2">
        <f t="shared" si="142"/>
        <v>107.8</v>
      </c>
    </row>
    <row r="488" spans="1:95">
      <c r="A488" s="2">
        <v>1988</v>
      </c>
      <c r="B488" s="2">
        <v>100</v>
      </c>
      <c r="C488" s="2">
        <v>3</v>
      </c>
      <c r="D488" s="2">
        <f t="shared" si="126"/>
        <v>33.333333333333336</v>
      </c>
      <c r="E488" s="4" t="s">
        <v>190</v>
      </c>
      <c r="F488" s="2">
        <f>IF(抽出データ!S488-2&lt;0,0,抽出データ!S488-2)</f>
        <v>1</v>
      </c>
      <c r="G488" s="2">
        <f>IF(抽出データ!T488-2&lt;0,0,抽出データ!T488-2)</f>
        <v>0</v>
      </c>
      <c r="H488" s="2">
        <f>IF(抽出データ!U488-2&lt;0,0,抽出データ!U488-2)</f>
        <v>0</v>
      </c>
      <c r="I488" s="2">
        <f>IF(抽出データ!V488-2&lt;0,0,抽出データ!V488-2)</f>
        <v>1</v>
      </c>
      <c r="J488" s="2">
        <f>MIN(2,IF(抽出データ!W488-2&lt;0,0,抽出データ!W488-2))</f>
        <v>2</v>
      </c>
      <c r="K488" s="2">
        <f>IF(抽出データ!X488-2&lt;0,0,抽出データ!X488-2)</f>
        <v>1</v>
      </c>
      <c r="L488" s="2">
        <f>IF(抽出データ!Y488-2&lt;0,0,抽出データ!Y488-2)</f>
        <v>1</v>
      </c>
      <c r="M488" s="2">
        <f>IF(抽出データ!Z488-2&lt;0,0,抽出データ!Z488-2)</f>
        <v>0</v>
      </c>
      <c r="N488" s="2">
        <f>IF(抽出データ!AB488-2&lt;0,0,抽出データ!AB488-2)</f>
        <v>1</v>
      </c>
      <c r="O488" s="2">
        <f>IF(抽出データ!AC488-2&lt;0,0,抽出データ!AC488-2)</f>
        <v>1</v>
      </c>
      <c r="P488" s="2">
        <f>IF(抽出データ!AD488-2&lt;0,0,抽出データ!AD488-2)</f>
        <v>1</v>
      </c>
      <c r="Q488" s="2">
        <f>IF(抽出データ!AE488-2&lt;0,0,抽出データ!AE488-2)</f>
        <v>1</v>
      </c>
      <c r="R488" s="2">
        <f>IF(抽出データ!AF488-2&lt;0,0,抽出データ!AF488-2)</f>
        <v>1</v>
      </c>
      <c r="S488" s="2">
        <f>IF(抽出データ!AG488-2&lt;0,0,抽出データ!AG488-2)</f>
        <v>1</v>
      </c>
      <c r="T488" s="2">
        <f>IF(抽出データ!AH488-2&lt;0,0,抽出データ!AH488-2)</f>
        <v>2</v>
      </c>
      <c r="U488" s="2">
        <f>IF(抽出データ!AI488-2&lt;0,0,抽出データ!AI488-2)</f>
        <v>2</v>
      </c>
      <c r="V488" s="2">
        <f>IF(抽出データ!AJ488-2&lt;0,0,抽出データ!AJ488-2)</f>
        <v>2</v>
      </c>
      <c r="W488" s="2">
        <f>IF(抽出データ!AK488-2&lt;0,0,抽出データ!AK488-2)</f>
        <v>1</v>
      </c>
      <c r="X488" s="2">
        <f>IF(抽出データ!AL488-2&lt;0,0,抽出データ!AL488-2)</f>
        <v>1</v>
      </c>
      <c r="Y488" s="2">
        <f>IF(抽出データ!AM488-2&lt;0,0,抽出データ!AM488-2)</f>
        <v>2</v>
      </c>
      <c r="Z488" s="2">
        <f>IF(抽出データ!AN488-2&lt;0,0,抽出データ!AN488-2)</f>
        <v>2</v>
      </c>
      <c r="AA488" s="2">
        <f>IF(抽出データ!AO488-2&lt;0,0,抽出データ!AO488-2)</f>
        <v>1</v>
      </c>
      <c r="AB488" s="2">
        <f>IF(抽出データ!AP488-2&lt;0,0,抽出データ!AP488-2)</f>
        <v>1</v>
      </c>
      <c r="AC488" s="2">
        <f>IF(抽出データ!AQ488-2&lt;0,0,抽出データ!AQ488-2)</f>
        <v>1</v>
      </c>
      <c r="AD488" s="2">
        <f>IF(抽出データ!AR488-2&lt;=0,1,2)</f>
        <v>2</v>
      </c>
      <c r="AE488" s="2">
        <f>IF(抽出データ!AS488-2&lt;=0,1,2)</f>
        <v>2</v>
      </c>
      <c r="AF488" s="2">
        <f>IF(抽出データ!AT488-2&lt;=0,1,2)</f>
        <v>2</v>
      </c>
      <c r="AG488" s="2">
        <f>IF(抽出データ!AU488-2&lt;=0,1,2)</f>
        <v>2</v>
      </c>
      <c r="AH488" s="2">
        <f>IF(抽出データ!AV488-2&lt;=0,1,2)</f>
        <v>2</v>
      </c>
      <c r="AI488" s="2">
        <f>IF(抽出データ!AW488-2&lt;=0,1,2)</f>
        <v>2</v>
      </c>
      <c r="AJ488" s="2">
        <f>IF(抽出データ!AX488-2&lt;=0,1,2)</f>
        <v>2</v>
      </c>
      <c r="AK488" s="2">
        <f>IF(抽出データ!AY488-2&lt;=0,1,2)</f>
        <v>2</v>
      </c>
      <c r="AL488" s="2">
        <f>IF(抽出データ!AZ488-2&lt;0,0,抽出データ!AZ488-2)</f>
        <v>1</v>
      </c>
      <c r="AM488" s="2">
        <f>IF(抽出データ!BB488-2&lt;0,0,抽出データ!BB488-2)</f>
        <v>0</v>
      </c>
      <c r="AN488" s="2">
        <f>IF(抽出データ!BD488-2&lt;0,0,抽出データ!BD488-2)</f>
        <v>1</v>
      </c>
      <c r="AO488" s="2">
        <f>MIN(2,IF(抽出データ!BE488-2&lt;0,0,抽出データ!BE488-2))</f>
        <v>2</v>
      </c>
      <c r="AP488" s="2">
        <f>IF(抽出データ!BF488-2&lt;0,0,抽出データ!BF488-2)</f>
        <v>2</v>
      </c>
      <c r="AQ488" s="2">
        <f>IF(抽出データ!BG488-2&lt;0,0,抽出データ!BG488-2)</f>
        <v>1</v>
      </c>
      <c r="AR488" s="2">
        <f>IF(抽出データ!BH488-2&lt;0,0,抽出データ!BH488-2)</f>
        <v>1</v>
      </c>
      <c r="AS488" s="2">
        <f t="shared" si="127"/>
        <v>0</v>
      </c>
      <c r="AT488" s="2">
        <f>IF(抽出データ!DB488-2&lt;=0,1,2)</f>
        <v>1</v>
      </c>
      <c r="AU488" s="2">
        <f>IF(抽出データ!DD488-2&lt;0,0,抽出データ!DD488-2)</f>
        <v>0</v>
      </c>
      <c r="AV488" s="2">
        <f>IF(抽出データ!DE488-2&lt;0,0,抽出データ!DE488-2)</f>
        <v>1</v>
      </c>
      <c r="AW488" s="2">
        <f>IF(抽出データ!DF488-2&lt;0,0,IF(抽出データ!DF488&gt;3,2,1))</f>
        <v>2</v>
      </c>
      <c r="AX488" s="2">
        <f>IF(抽出データ!DG488-2&lt;=0,1,2)</f>
        <v>2</v>
      </c>
      <c r="AY488" s="8">
        <v>3</v>
      </c>
      <c r="AZ488" s="2">
        <v>2</v>
      </c>
      <c r="BA488" s="2">
        <v>3</v>
      </c>
      <c r="BI488" s="4" t="s">
        <v>445</v>
      </c>
      <c r="BJ488" s="2">
        <v>2</v>
      </c>
      <c r="BL488" s="2">
        <v>3</v>
      </c>
      <c r="BO488" s="2">
        <v>2</v>
      </c>
      <c r="BP488" s="2">
        <v>3</v>
      </c>
      <c r="BQ488" s="2">
        <v>4</v>
      </c>
      <c r="BR488" s="2">
        <v>5</v>
      </c>
      <c r="BS488" s="2">
        <v>6</v>
      </c>
      <c r="BT488" s="2">
        <v>1</v>
      </c>
      <c r="BV488" s="2">
        <f t="shared" si="128"/>
        <v>59.5</v>
      </c>
      <c r="BW488" s="2">
        <f t="shared" si="129"/>
        <v>26</v>
      </c>
      <c r="BX488" s="2">
        <f t="shared" si="130"/>
        <v>11</v>
      </c>
      <c r="BY488" s="2">
        <f t="shared" si="131"/>
        <v>18</v>
      </c>
      <c r="BZ488" s="2">
        <f t="shared" si="132"/>
        <v>30</v>
      </c>
      <c r="CA488" s="2">
        <f t="shared" si="133"/>
        <v>18</v>
      </c>
      <c r="CB488" s="2">
        <f t="shared" si="134"/>
        <v>8</v>
      </c>
      <c r="CC488" s="2">
        <f t="shared" si="135"/>
        <v>14</v>
      </c>
      <c r="CD488" s="2">
        <f t="shared" si="136"/>
        <v>22</v>
      </c>
      <c r="CE488" s="2">
        <f t="shared" si="137"/>
        <v>15</v>
      </c>
      <c r="CF488" s="2">
        <f t="shared" si="138"/>
        <v>10</v>
      </c>
      <c r="CG488" s="2">
        <f t="shared" si="139"/>
        <v>20</v>
      </c>
      <c r="CH488" s="2">
        <f t="shared" si="143"/>
        <v>6</v>
      </c>
      <c r="CI488" s="2">
        <f t="shared" si="140"/>
        <v>11</v>
      </c>
      <c r="CJ488" s="2">
        <f t="shared" si="141"/>
        <v>21.5</v>
      </c>
      <c r="CK488" s="2">
        <f>55+IF(抽出データ!BJ488=1,60,0)+IF(抽出データ!BK488=1,25,0)+IF(抽出データ!BM488=1,5,0)+IF(抽出データ!BL488=1,5,0)+IF(抽出データ!BN488=1,5,0)</f>
        <v>60</v>
      </c>
      <c r="CL488" s="2">
        <f>(80+IF(抽出データ!BR488=1,12,0)+IF(SUM(抽出データ!BS488:BV488,抽出データ!CB488)&gt;1,22,IF(SUM(抽出データ!BS488:BV488,抽出データ!CB488)=1,11,0)))</f>
        <v>80</v>
      </c>
      <c r="CM488" s="2">
        <f>80+IF(抽出データ!CH488=1,40,0)+IF(抽出データ!CI488=1,20,0)+IF(抽出データ!CJ488=1,20,0)</f>
        <v>100</v>
      </c>
      <c r="CN488" s="2">
        <f>80+IF(抽出データ!CN488=1,10,0)+IF(抽出データ!CO488=1,5,0)+IF(抽出データ!CP488=1,10,0)+12</f>
        <v>102</v>
      </c>
      <c r="CO488" s="2">
        <f>IF(SUM(抽出データ!CT488:CW488)&gt;0,120,100)</f>
        <v>120</v>
      </c>
      <c r="CQ488" s="2">
        <f t="shared" si="142"/>
        <v>79.2</v>
      </c>
    </row>
    <row r="489" spans="1:95">
      <c r="A489" s="2">
        <v>1998</v>
      </c>
      <c r="B489" s="2">
        <v>1500</v>
      </c>
      <c r="C489" s="2">
        <v>5</v>
      </c>
      <c r="D489" s="2">
        <f t="shared" si="126"/>
        <v>300</v>
      </c>
      <c r="E489" s="4" t="s">
        <v>376</v>
      </c>
      <c r="F489" s="2">
        <f>IF(抽出データ!S489-2&lt;0,0,抽出データ!S489-2)</f>
        <v>0</v>
      </c>
      <c r="G489" s="2">
        <f>IF(抽出データ!T489-2&lt;0,0,抽出データ!T489-2)</f>
        <v>2</v>
      </c>
      <c r="H489" s="2">
        <f>IF(抽出データ!U489-2&lt;0,0,抽出データ!U489-2)</f>
        <v>1</v>
      </c>
      <c r="I489" s="2">
        <f>IF(抽出データ!V489-2&lt;0,0,抽出データ!V489-2)</f>
        <v>2</v>
      </c>
      <c r="J489" s="2">
        <f>MIN(2,IF(抽出データ!W489-2&lt;0,0,抽出データ!W489-2))</f>
        <v>2</v>
      </c>
      <c r="K489" s="2">
        <f>IF(抽出データ!X489-2&lt;0,0,抽出データ!X489-2)</f>
        <v>0</v>
      </c>
      <c r="L489" s="2">
        <f>IF(抽出データ!Y489-2&lt;0,0,抽出データ!Y489-2)</f>
        <v>0</v>
      </c>
      <c r="M489" s="2">
        <f>IF(抽出データ!Z489-2&lt;0,0,抽出データ!Z489-2)</f>
        <v>2</v>
      </c>
      <c r="N489" s="2">
        <f>IF(抽出データ!AB489-2&lt;0,0,抽出データ!AB489-2)</f>
        <v>2</v>
      </c>
      <c r="O489" s="2">
        <f>IF(抽出データ!AC489-2&lt;0,0,抽出データ!AC489-2)</f>
        <v>0</v>
      </c>
      <c r="P489" s="2">
        <f>IF(抽出データ!AD489-2&lt;0,0,抽出データ!AD489-2)</f>
        <v>2</v>
      </c>
      <c r="Q489" s="2">
        <f>IF(抽出データ!AE489-2&lt;0,0,抽出データ!AE489-2)</f>
        <v>2</v>
      </c>
      <c r="R489" s="2">
        <f>IF(抽出データ!AF489-2&lt;0,0,抽出データ!AF489-2)</f>
        <v>1</v>
      </c>
      <c r="S489" s="2">
        <f>IF(抽出データ!AG489-2&lt;0,0,抽出データ!AG489-2)</f>
        <v>1</v>
      </c>
      <c r="T489" s="2">
        <f>IF(抽出データ!AH489-2&lt;0,0,抽出データ!AH489-2)</f>
        <v>2</v>
      </c>
      <c r="U489" s="2">
        <f>IF(抽出データ!AI489-2&lt;0,0,抽出データ!AI489-2)</f>
        <v>0</v>
      </c>
      <c r="V489" s="2">
        <f>IF(抽出データ!AJ489-2&lt;0,0,抽出データ!AJ489-2)</f>
        <v>0</v>
      </c>
      <c r="W489" s="2">
        <f>IF(抽出データ!AK489-2&lt;0,0,抽出データ!AK489-2)</f>
        <v>1</v>
      </c>
      <c r="X489" s="2">
        <f>IF(抽出データ!AL489-2&lt;0,0,抽出データ!AL489-2)</f>
        <v>2</v>
      </c>
      <c r="Y489" s="2">
        <f>IF(抽出データ!AM489-2&lt;0,0,抽出データ!AM489-2)</f>
        <v>2</v>
      </c>
      <c r="Z489" s="2">
        <f>IF(抽出データ!AN489-2&lt;0,0,抽出データ!AN489-2)</f>
        <v>1</v>
      </c>
      <c r="AA489" s="2">
        <f>IF(抽出データ!AO489-2&lt;0,0,抽出データ!AO489-2)</f>
        <v>2</v>
      </c>
      <c r="AB489" s="2">
        <f>IF(抽出データ!AP489-2&lt;0,0,抽出データ!AP489-2)</f>
        <v>2</v>
      </c>
      <c r="AC489" s="2">
        <f>IF(抽出データ!AQ489-2&lt;0,0,抽出データ!AQ489-2)</f>
        <v>0</v>
      </c>
      <c r="AD489" s="2">
        <f>IF(抽出データ!AR489-2&lt;=0,1,2)</f>
        <v>1</v>
      </c>
      <c r="AE489" s="2">
        <f>IF(抽出データ!AS489-2&lt;=0,1,2)</f>
        <v>1</v>
      </c>
      <c r="AF489" s="2">
        <f>IF(抽出データ!AT489-2&lt;=0,1,2)</f>
        <v>2</v>
      </c>
      <c r="AG489" s="2">
        <f>IF(抽出データ!AU489-2&lt;=0,1,2)</f>
        <v>2</v>
      </c>
      <c r="AH489" s="2">
        <f>IF(抽出データ!AV489-2&lt;=0,1,2)</f>
        <v>1</v>
      </c>
      <c r="AI489" s="2">
        <f>IF(抽出データ!AW489-2&lt;=0,1,2)</f>
        <v>2</v>
      </c>
      <c r="AJ489" s="2">
        <f>IF(抽出データ!AX489-2&lt;=0,1,2)</f>
        <v>1</v>
      </c>
      <c r="AK489" s="2">
        <f>IF(抽出データ!AY489-2&lt;=0,1,2)</f>
        <v>1</v>
      </c>
      <c r="AL489" s="2">
        <f>IF(抽出データ!AZ489-2&lt;0,0,抽出データ!AZ489-2)</f>
        <v>1</v>
      </c>
      <c r="AM489" s="2">
        <f>IF(抽出データ!BB489-2&lt;0,0,抽出データ!BB489-2)</f>
        <v>0</v>
      </c>
      <c r="AN489" s="2">
        <f>IF(抽出データ!BD489-2&lt;0,0,抽出データ!BD489-2)</f>
        <v>0</v>
      </c>
      <c r="AO489" s="2">
        <f>MIN(2,IF(抽出データ!BE489-2&lt;0,0,抽出データ!BE489-2))</f>
        <v>0</v>
      </c>
      <c r="AP489" s="2">
        <f>IF(抽出データ!BF489-2&lt;0,0,抽出データ!BF489-2)</f>
        <v>1</v>
      </c>
      <c r="AQ489" s="2">
        <f>IF(抽出データ!BG489-2&lt;0,0,抽出データ!BG489-2)</f>
        <v>1</v>
      </c>
      <c r="AR489" s="2">
        <f>IF(抽出データ!BH489-2&lt;0,0,抽出データ!BH489-2)</f>
        <v>1</v>
      </c>
      <c r="AS489" s="2">
        <f t="shared" si="127"/>
        <v>0</v>
      </c>
      <c r="AT489" s="2">
        <f>IF(抽出データ!DB489-2&lt;=0,1,2)</f>
        <v>1</v>
      </c>
      <c r="AU489" s="2">
        <f>IF(抽出データ!DD489-2&lt;0,0,抽出データ!DD489-2)</f>
        <v>2</v>
      </c>
      <c r="AV489" s="2">
        <f>IF(抽出データ!DE489-2&lt;0,0,抽出データ!DE489-2)</f>
        <v>1</v>
      </c>
      <c r="AW489" s="2">
        <f>IF(抽出データ!DF489-2&lt;0,0,IF(抽出データ!DF489&gt;3,2,1))</f>
        <v>1</v>
      </c>
      <c r="AX489" s="2">
        <f>IF(抽出データ!DG489-2&lt;=0,1,2)</f>
        <v>2</v>
      </c>
      <c r="AY489" s="8">
        <v>1</v>
      </c>
      <c r="AZ489" s="2">
        <v>1</v>
      </c>
      <c r="BA489" s="2">
        <v>2</v>
      </c>
      <c r="BB489" s="2">
        <v>1</v>
      </c>
      <c r="BC489" s="2">
        <v>0</v>
      </c>
      <c r="BD489" s="2">
        <v>0</v>
      </c>
      <c r="BE489" s="2">
        <v>0</v>
      </c>
      <c r="BF489" s="2">
        <v>0</v>
      </c>
      <c r="BG489" s="2">
        <v>0</v>
      </c>
      <c r="BH489" s="2">
        <v>0</v>
      </c>
      <c r="BI489" s="4" t="s">
        <v>445</v>
      </c>
      <c r="BJ489" s="2">
        <v>1</v>
      </c>
      <c r="BK489" s="2">
        <v>100</v>
      </c>
      <c r="BL489" s="2">
        <v>3</v>
      </c>
      <c r="BO489" s="2">
        <v>3</v>
      </c>
      <c r="BP489" s="2">
        <v>4</v>
      </c>
      <c r="BQ489" s="2">
        <v>4</v>
      </c>
      <c r="BR489" s="2">
        <v>5</v>
      </c>
      <c r="BS489" s="2">
        <v>5</v>
      </c>
      <c r="BT489" s="2">
        <v>3</v>
      </c>
      <c r="BV489" s="2">
        <f t="shared" si="128"/>
        <v>53.5</v>
      </c>
      <c r="BW489" s="2">
        <f t="shared" si="129"/>
        <v>26</v>
      </c>
      <c r="BX489" s="2">
        <f t="shared" si="130"/>
        <v>10</v>
      </c>
      <c r="BY489" s="2">
        <f t="shared" si="131"/>
        <v>13</v>
      </c>
      <c r="BZ489" s="2">
        <f t="shared" si="132"/>
        <v>29</v>
      </c>
      <c r="CA489" s="2">
        <f t="shared" si="133"/>
        <v>13</v>
      </c>
      <c r="CB489" s="2">
        <f t="shared" si="134"/>
        <v>9</v>
      </c>
      <c r="CC489" s="2">
        <f t="shared" si="135"/>
        <v>16</v>
      </c>
      <c r="CD489" s="2">
        <f t="shared" si="136"/>
        <v>19</v>
      </c>
      <c r="CE489" s="2">
        <f t="shared" si="137"/>
        <v>18</v>
      </c>
      <c r="CF489" s="2">
        <f t="shared" si="138"/>
        <v>11</v>
      </c>
      <c r="CG489" s="2">
        <f t="shared" si="139"/>
        <v>19</v>
      </c>
      <c r="CH489" s="2">
        <f t="shared" si="143"/>
        <v>5</v>
      </c>
      <c r="CI489" s="2">
        <f t="shared" si="140"/>
        <v>5</v>
      </c>
      <c r="CJ489" s="2">
        <f t="shared" si="141"/>
        <v>21.5</v>
      </c>
      <c r="CK489" s="2">
        <f>55+IF(抽出データ!BJ489=1,60,0)+IF(抽出データ!BK489=1,25,0)+IF(抽出データ!BM489=1,5,0)+IF(抽出データ!BL489=1,5,0)+IF(抽出データ!BN489=1,5,0)</f>
        <v>55</v>
      </c>
      <c r="CL489" s="2">
        <f>(80+IF(抽出データ!BR489=1,12,0)+IF(SUM(抽出データ!BS489:BV489,抽出データ!CB489)&gt;1,22,IF(SUM(抽出データ!BS489:BV489,抽出データ!CB489)=1,11,0)))</f>
        <v>80</v>
      </c>
      <c r="CM489" s="2">
        <f>80+IF(抽出データ!CH489=1,40,0)+IF(抽出データ!CI489=1,20,0)+IF(抽出データ!CJ489=1,20,0)</f>
        <v>80</v>
      </c>
      <c r="CN489" s="2">
        <f>80+IF(抽出データ!CN489=1,10,0)+IF(抽出データ!CO489=1,5,0)+IF(抽出データ!CP489=1,10,0)+12</f>
        <v>92</v>
      </c>
      <c r="CO489" s="2">
        <f>IF(SUM(抽出データ!CT489:CW489)&gt;0,120,100)</f>
        <v>100</v>
      </c>
      <c r="CQ489" s="2">
        <f t="shared" si="142"/>
        <v>72.2</v>
      </c>
    </row>
    <row r="490" spans="1:95">
      <c r="A490" s="2">
        <v>2012</v>
      </c>
      <c r="B490" s="2">
        <v>800</v>
      </c>
      <c r="C490" s="2">
        <v>4</v>
      </c>
      <c r="D490" s="2">
        <f t="shared" si="126"/>
        <v>200</v>
      </c>
      <c r="E490" s="4" t="s">
        <v>361</v>
      </c>
      <c r="F490" s="2">
        <f>IF(抽出データ!S490-2&lt;0,0,抽出データ!S490-2)</f>
        <v>2</v>
      </c>
      <c r="G490" s="2">
        <f>IF(抽出データ!T490-2&lt;0,0,抽出データ!T490-2)</f>
        <v>1</v>
      </c>
      <c r="H490" s="2">
        <f>IF(抽出データ!U490-2&lt;0,0,抽出データ!U490-2)</f>
        <v>2</v>
      </c>
      <c r="I490" s="2">
        <f>IF(抽出データ!V490-2&lt;0,0,抽出データ!V490-2)</f>
        <v>2</v>
      </c>
      <c r="J490" s="2">
        <f>MIN(2,IF(抽出データ!W490-2&lt;0,0,抽出データ!W490-2))</f>
        <v>2</v>
      </c>
      <c r="K490" s="2">
        <f>IF(抽出データ!X490-2&lt;0,0,抽出データ!X490-2)</f>
        <v>2</v>
      </c>
      <c r="L490" s="2">
        <f>IF(抽出データ!Y490-2&lt;0,0,抽出データ!Y490-2)</f>
        <v>2</v>
      </c>
      <c r="M490" s="2">
        <f>IF(抽出データ!Z490-2&lt;0,0,抽出データ!Z490-2)</f>
        <v>2</v>
      </c>
      <c r="N490" s="2">
        <f>IF(抽出データ!AB490-2&lt;0,0,抽出データ!AB490-2)</f>
        <v>2</v>
      </c>
      <c r="O490" s="2">
        <f>IF(抽出データ!AC490-2&lt;0,0,抽出データ!AC490-2)</f>
        <v>2</v>
      </c>
      <c r="P490" s="2">
        <f>IF(抽出データ!AD490-2&lt;0,0,抽出データ!AD490-2)</f>
        <v>2</v>
      </c>
      <c r="Q490" s="2">
        <f>IF(抽出データ!AE490-2&lt;0,0,抽出データ!AE490-2)</f>
        <v>2</v>
      </c>
      <c r="R490" s="2">
        <f>IF(抽出データ!AF490-2&lt;0,0,抽出データ!AF490-2)</f>
        <v>1</v>
      </c>
      <c r="S490" s="2">
        <f>IF(抽出データ!AG490-2&lt;0,0,抽出データ!AG490-2)</f>
        <v>2</v>
      </c>
      <c r="T490" s="2">
        <f>IF(抽出データ!AH490-2&lt;0,0,抽出データ!AH490-2)</f>
        <v>2</v>
      </c>
      <c r="U490" s="2">
        <f>IF(抽出データ!AI490-2&lt;0,0,抽出データ!AI490-2)</f>
        <v>2</v>
      </c>
      <c r="V490" s="2">
        <f>IF(抽出データ!AJ490-2&lt;0,0,抽出データ!AJ490-2)</f>
        <v>2</v>
      </c>
      <c r="W490" s="2">
        <f>IF(抽出データ!AK490-2&lt;0,0,抽出データ!AK490-2)</f>
        <v>2</v>
      </c>
      <c r="X490" s="2">
        <f>IF(抽出データ!AL490-2&lt;0,0,抽出データ!AL490-2)</f>
        <v>1</v>
      </c>
      <c r="Y490" s="2">
        <f>IF(抽出データ!AM490-2&lt;0,0,抽出データ!AM490-2)</f>
        <v>1</v>
      </c>
      <c r="Z490" s="2">
        <f>IF(抽出データ!AN490-2&lt;0,0,抽出データ!AN490-2)</f>
        <v>2</v>
      </c>
      <c r="AA490" s="2">
        <f>IF(抽出データ!AO490-2&lt;0,0,抽出データ!AO490-2)</f>
        <v>2</v>
      </c>
      <c r="AB490" s="2">
        <f>IF(抽出データ!AP490-2&lt;0,0,抽出データ!AP490-2)</f>
        <v>2</v>
      </c>
      <c r="AC490" s="2">
        <f>IF(抽出データ!AQ490-2&lt;0,0,抽出データ!AQ490-2)</f>
        <v>2</v>
      </c>
      <c r="AD490" s="2">
        <f>IF(抽出データ!AR490-2&lt;=0,1,2)</f>
        <v>1</v>
      </c>
      <c r="AE490" s="2">
        <f>IF(抽出データ!AS490-2&lt;=0,1,2)</f>
        <v>1</v>
      </c>
      <c r="AF490" s="2">
        <f>IF(抽出データ!AT490-2&lt;=0,1,2)</f>
        <v>1</v>
      </c>
      <c r="AG490" s="2">
        <f>IF(抽出データ!AU490-2&lt;=0,1,2)</f>
        <v>1</v>
      </c>
      <c r="AH490" s="2">
        <f>IF(抽出データ!AV490-2&lt;=0,1,2)</f>
        <v>2</v>
      </c>
      <c r="AI490" s="2">
        <f>IF(抽出データ!AW490-2&lt;=0,1,2)</f>
        <v>2</v>
      </c>
      <c r="AJ490" s="2">
        <f>IF(抽出データ!AX490-2&lt;=0,1,2)</f>
        <v>2</v>
      </c>
      <c r="AK490" s="2">
        <f>IF(抽出データ!AY490-2&lt;=0,1,2)</f>
        <v>2</v>
      </c>
      <c r="AL490" s="2">
        <f>IF(抽出データ!AZ490-2&lt;0,0,抽出データ!AZ490-2)</f>
        <v>2</v>
      </c>
      <c r="AM490" s="2">
        <f>IF(抽出データ!BB490-2&lt;0,0,抽出データ!BB490-2)</f>
        <v>1</v>
      </c>
      <c r="AN490" s="2">
        <f>IF(抽出データ!BD490-2&lt;0,0,抽出データ!BD490-2)</f>
        <v>2</v>
      </c>
      <c r="AO490" s="2">
        <f>MIN(2,IF(抽出データ!BE490-2&lt;0,0,抽出データ!BE490-2))</f>
        <v>2</v>
      </c>
      <c r="AP490" s="2">
        <f>IF(抽出データ!BF490-2&lt;0,0,抽出データ!BF490-2)</f>
        <v>1</v>
      </c>
      <c r="AQ490" s="2">
        <f>IF(抽出データ!BG490-2&lt;0,0,抽出データ!BG490-2)</f>
        <v>2</v>
      </c>
      <c r="AR490" s="2">
        <f>IF(抽出データ!BH490-2&lt;0,0,抽出データ!BH490-2)</f>
        <v>2</v>
      </c>
      <c r="AS490" s="2">
        <f t="shared" si="127"/>
        <v>2</v>
      </c>
      <c r="AT490" s="2">
        <f>IF(抽出データ!DB490-2&lt;=0,1,2)</f>
        <v>2</v>
      </c>
      <c r="AU490" s="2">
        <f>IF(抽出データ!DD490-2&lt;0,0,抽出データ!DD490-2)</f>
        <v>2</v>
      </c>
      <c r="AV490" s="2">
        <f>IF(抽出データ!DE490-2&lt;0,0,抽出データ!DE490-2)</f>
        <v>2</v>
      </c>
      <c r="AW490" s="2">
        <f>IF(抽出データ!DF490-2&lt;0,0,IF(抽出データ!DF490&gt;3,2,1))</f>
        <v>2</v>
      </c>
      <c r="AX490" s="2">
        <f>IF(抽出データ!DG490-2&lt;=0,1,2)</f>
        <v>2</v>
      </c>
      <c r="AY490" s="8">
        <v>5</v>
      </c>
      <c r="AZ490" s="2">
        <v>4</v>
      </c>
      <c r="BA490" s="2">
        <v>2</v>
      </c>
      <c r="BB490" s="2">
        <v>1</v>
      </c>
      <c r="BC490" s="2">
        <v>0</v>
      </c>
      <c r="BD490" s="2">
        <v>0</v>
      </c>
      <c r="BE490" s="2">
        <v>0</v>
      </c>
      <c r="BF490" s="2">
        <v>0</v>
      </c>
      <c r="BG490" s="2">
        <v>0</v>
      </c>
      <c r="BH490" s="2">
        <v>0</v>
      </c>
      <c r="BI490" s="4" t="s">
        <v>445</v>
      </c>
      <c r="BJ490" s="2">
        <v>1</v>
      </c>
      <c r="BK490" s="2">
        <v>90</v>
      </c>
      <c r="BL490" s="2">
        <v>3</v>
      </c>
      <c r="BO490" s="2">
        <v>5</v>
      </c>
      <c r="BP490" s="2">
        <v>5</v>
      </c>
      <c r="BQ490" s="2">
        <v>5</v>
      </c>
      <c r="BR490" s="2">
        <v>3</v>
      </c>
      <c r="BS490" s="2">
        <v>3</v>
      </c>
      <c r="BT490" s="2">
        <v>3</v>
      </c>
      <c r="BV490" s="2">
        <f t="shared" si="128"/>
        <v>90</v>
      </c>
      <c r="BW490" s="2">
        <f t="shared" si="129"/>
        <v>40</v>
      </c>
      <c r="BX490" s="2">
        <f t="shared" si="130"/>
        <v>11</v>
      </c>
      <c r="BY490" s="2">
        <f t="shared" si="131"/>
        <v>23</v>
      </c>
      <c r="BZ490" s="2">
        <f t="shared" si="132"/>
        <v>41</v>
      </c>
      <c r="CA490" s="2">
        <f t="shared" si="133"/>
        <v>24</v>
      </c>
      <c r="CB490" s="2">
        <f t="shared" si="134"/>
        <v>15</v>
      </c>
      <c r="CC490" s="2">
        <f t="shared" si="135"/>
        <v>19</v>
      </c>
      <c r="CD490" s="2">
        <f t="shared" si="136"/>
        <v>28</v>
      </c>
      <c r="CE490" s="2">
        <f t="shared" si="137"/>
        <v>20</v>
      </c>
      <c r="CF490" s="2">
        <f t="shared" si="138"/>
        <v>13</v>
      </c>
      <c r="CG490" s="2">
        <f t="shared" si="139"/>
        <v>26</v>
      </c>
      <c r="CH490" s="2">
        <f t="shared" si="143"/>
        <v>10</v>
      </c>
      <c r="CI490" s="2">
        <f t="shared" si="140"/>
        <v>14</v>
      </c>
      <c r="CJ490" s="2">
        <f t="shared" si="141"/>
        <v>43</v>
      </c>
      <c r="CK490" s="2">
        <f>55+IF(抽出データ!BJ490=1,60,0)+IF(抽出データ!BK490=1,25,0)+IF(抽出データ!BM490=1,5,0)+IF(抽出データ!BL490=1,5,0)+IF(抽出データ!BN490=1,5,0)</f>
        <v>145</v>
      </c>
      <c r="CL490" s="2">
        <f>(80+IF(抽出データ!BR490=1,12,0)+IF(SUM(抽出データ!BS490:BV490,抽出データ!CB490)&gt;1,22,IF(SUM(抽出データ!BS490:BV490,抽出データ!CB490)=1,11,0)))</f>
        <v>114</v>
      </c>
      <c r="CM490" s="2">
        <f>80+IF(抽出データ!CH490=1,40,0)+IF(抽出データ!CI490=1,20,0)+IF(抽出データ!CJ490=1,20,0)</f>
        <v>140</v>
      </c>
      <c r="CN490" s="2">
        <f>80+IF(抽出データ!CN490=1,10,0)+IF(抽出データ!CO490=1,5,0)+IF(抽出データ!CP490=1,10,0)+12</f>
        <v>107</v>
      </c>
      <c r="CO490" s="2">
        <f>IF(SUM(抽出データ!CT490:CW490)&gt;0,120,100)</f>
        <v>100</v>
      </c>
      <c r="CQ490" s="2">
        <f t="shared" si="142"/>
        <v>128.89999999999998</v>
      </c>
    </row>
    <row r="491" spans="1:95">
      <c r="A491" s="2">
        <v>2000</v>
      </c>
      <c r="B491" s="2">
        <v>200</v>
      </c>
      <c r="C491" s="2">
        <v>2</v>
      </c>
      <c r="D491" s="2">
        <f t="shared" si="126"/>
        <v>100</v>
      </c>
      <c r="E491" s="4" t="s">
        <v>377</v>
      </c>
      <c r="F491" s="2">
        <f>IF(抽出データ!S491-2&lt;0,0,抽出データ!S491-2)</f>
        <v>2</v>
      </c>
      <c r="G491" s="2">
        <f>IF(抽出データ!T491-2&lt;0,0,抽出データ!T491-2)</f>
        <v>0</v>
      </c>
      <c r="H491" s="2">
        <f>IF(抽出データ!U491-2&lt;0,0,抽出データ!U491-2)</f>
        <v>0</v>
      </c>
      <c r="I491" s="2">
        <f>IF(抽出データ!V491-2&lt;0,0,抽出データ!V491-2)</f>
        <v>0</v>
      </c>
      <c r="J491" s="2">
        <f>MIN(2,IF(抽出データ!W491-2&lt;0,0,抽出データ!W491-2))</f>
        <v>0</v>
      </c>
      <c r="K491" s="2">
        <f>IF(抽出データ!X491-2&lt;0,0,抽出データ!X491-2)</f>
        <v>1</v>
      </c>
      <c r="L491" s="2">
        <f>IF(抽出データ!Y491-2&lt;0,0,抽出データ!Y491-2)</f>
        <v>1</v>
      </c>
      <c r="M491" s="2">
        <f>IF(抽出データ!Z491-2&lt;0,0,抽出データ!Z491-2)</f>
        <v>0</v>
      </c>
      <c r="N491" s="2">
        <f>IF(抽出データ!AB491-2&lt;0,0,抽出データ!AB491-2)</f>
        <v>1</v>
      </c>
      <c r="O491" s="2">
        <f>IF(抽出データ!AC491-2&lt;0,0,抽出データ!AC491-2)</f>
        <v>1</v>
      </c>
      <c r="P491" s="2">
        <f>IF(抽出データ!AD491-2&lt;0,0,抽出データ!AD491-2)</f>
        <v>1</v>
      </c>
      <c r="Q491" s="2">
        <f>IF(抽出データ!AE491-2&lt;0,0,抽出データ!AE491-2)</f>
        <v>0</v>
      </c>
      <c r="R491" s="2">
        <f>IF(抽出データ!AF491-2&lt;0,0,抽出データ!AF491-2)</f>
        <v>0</v>
      </c>
      <c r="S491" s="2">
        <f>IF(抽出データ!AG491-2&lt;0,0,抽出データ!AG491-2)</f>
        <v>0</v>
      </c>
      <c r="T491" s="2">
        <f>IF(抽出データ!AH491-2&lt;0,0,抽出データ!AH491-2)</f>
        <v>1</v>
      </c>
      <c r="U491" s="2">
        <f>IF(抽出データ!AI491-2&lt;0,0,抽出データ!AI491-2)</f>
        <v>0</v>
      </c>
      <c r="V491" s="2">
        <f>IF(抽出データ!AJ491-2&lt;0,0,抽出データ!AJ491-2)</f>
        <v>0</v>
      </c>
      <c r="W491" s="2">
        <f>IF(抽出データ!AK491-2&lt;0,0,抽出データ!AK491-2)</f>
        <v>0</v>
      </c>
      <c r="X491" s="2">
        <f>IF(抽出データ!AL491-2&lt;0,0,抽出データ!AL491-2)</f>
        <v>0</v>
      </c>
      <c r="Y491" s="2">
        <f>IF(抽出データ!AM491-2&lt;0,0,抽出データ!AM491-2)</f>
        <v>0</v>
      </c>
      <c r="Z491" s="2">
        <f>IF(抽出データ!AN491-2&lt;0,0,抽出データ!AN491-2)</f>
        <v>0</v>
      </c>
      <c r="AA491" s="2">
        <f>IF(抽出データ!AO491-2&lt;0,0,抽出データ!AO491-2)</f>
        <v>2</v>
      </c>
      <c r="AB491" s="2">
        <f>IF(抽出データ!AP491-2&lt;0,0,抽出データ!AP491-2)</f>
        <v>1</v>
      </c>
      <c r="AC491" s="2">
        <f>IF(抽出データ!AQ491-2&lt;0,0,抽出データ!AQ491-2)</f>
        <v>1</v>
      </c>
      <c r="AD491" s="2">
        <f>IF(抽出データ!AR491-2&lt;=0,1,2)</f>
        <v>1</v>
      </c>
      <c r="AE491" s="2">
        <f>IF(抽出データ!AS491-2&lt;=0,1,2)</f>
        <v>2</v>
      </c>
      <c r="AF491" s="2">
        <f>IF(抽出データ!AT491-2&lt;=0,1,2)</f>
        <v>2</v>
      </c>
      <c r="AG491" s="2">
        <f>IF(抽出データ!AU491-2&lt;=0,1,2)</f>
        <v>1</v>
      </c>
      <c r="AH491" s="2">
        <f>IF(抽出データ!AV491-2&lt;=0,1,2)</f>
        <v>1</v>
      </c>
      <c r="AI491" s="2">
        <f>IF(抽出データ!AW491-2&lt;=0,1,2)</f>
        <v>1</v>
      </c>
      <c r="AJ491" s="2">
        <f>IF(抽出データ!AX491-2&lt;=0,1,2)</f>
        <v>2</v>
      </c>
      <c r="AK491" s="2">
        <f>IF(抽出データ!AY491-2&lt;=0,1,2)</f>
        <v>2</v>
      </c>
      <c r="AL491" s="2">
        <f>IF(抽出データ!AZ491-2&lt;0,0,抽出データ!AZ491-2)</f>
        <v>1</v>
      </c>
      <c r="AM491" s="2">
        <f>IF(抽出データ!BB491-2&lt;0,0,抽出データ!BB491-2)</f>
        <v>0</v>
      </c>
      <c r="AN491" s="2">
        <f>IF(抽出データ!BD491-2&lt;0,0,抽出データ!BD491-2)</f>
        <v>1</v>
      </c>
      <c r="AO491" s="2">
        <f>MIN(2,IF(抽出データ!BE491-2&lt;0,0,抽出データ!BE491-2))</f>
        <v>1</v>
      </c>
      <c r="AP491" s="2">
        <f>IF(抽出データ!BF491-2&lt;0,0,抽出データ!BF491-2)</f>
        <v>1</v>
      </c>
      <c r="AQ491" s="2">
        <f>IF(抽出データ!BG491-2&lt;0,0,抽出データ!BG491-2)</f>
        <v>1</v>
      </c>
      <c r="AR491" s="2">
        <f>IF(抽出データ!BH491-2&lt;0,0,抽出データ!BH491-2)</f>
        <v>2</v>
      </c>
      <c r="AS491" s="2">
        <f t="shared" si="127"/>
        <v>0</v>
      </c>
      <c r="AT491" s="2">
        <f>IF(抽出データ!DB491-2&lt;=0,1,2)</f>
        <v>1</v>
      </c>
      <c r="AU491" s="2">
        <f>IF(抽出データ!DD491-2&lt;0,0,抽出データ!DD491-2)</f>
        <v>0</v>
      </c>
      <c r="AV491" s="2">
        <f>IF(抽出データ!DE491-2&lt;0,0,抽出データ!DE491-2)</f>
        <v>1</v>
      </c>
      <c r="AW491" s="2">
        <f>IF(抽出データ!DF491-2&lt;0,0,IF(抽出データ!DF491&gt;3,2,1))</f>
        <v>1</v>
      </c>
      <c r="AX491" s="2">
        <f>IF(抽出データ!DG491-2&lt;=0,1,2)</f>
        <v>2</v>
      </c>
      <c r="AY491" s="8">
        <v>3</v>
      </c>
      <c r="AZ491" s="2">
        <v>3</v>
      </c>
      <c r="BA491" s="2">
        <v>3</v>
      </c>
      <c r="BI491" s="4" t="s">
        <v>445</v>
      </c>
      <c r="BJ491" s="2">
        <v>2</v>
      </c>
      <c r="BL491" s="2">
        <v>3</v>
      </c>
      <c r="BO491" s="2">
        <v>3</v>
      </c>
      <c r="BP491" s="2">
        <v>5</v>
      </c>
      <c r="BQ491" s="2">
        <v>4</v>
      </c>
      <c r="BR491" s="2">
        <v>2</v>
      </c>
      <c r="BS491" s="2">
        <v>4</v>
      </c>
      <c r="BT491" s="2">
        <v>3</v>
      </c>
      <c r="BV491" s="2">
        <f t="shared" si="128"/>
        <v>38.5</v>
      </c>
      <c r="BW491" s="2">
        <f t="shared" si="129"/>
        <v>9</v>
      </c>
      <c r="BX491" s="2">
        <f t="shared" si="130"/>
        <v>10</v>
      </c>
      <c r="BY491" s="2">
        <f t="shared" si="131"/>
        <v>14</v>
      </c>
      <c r="BZ491" s="2">
        <f t="shared" si="132"/>
        <v>22</v>
      </c>
      <c r="CA491" s="2">
        <f t="shared" si="133"/>
        <v>6</v>
      </c>
      <c r="CB491" s="2">
        <f t="shared" si="134"/>
        <v>7</v>
      </c>
      <c r="CC491" s="2">
        <f t="shared" si="135"/>
        <v>4</v>
      </c>
      <c r="CD491" s="2">
        <f t="shared" si="136"/>
        <v>17</v>
      </c>
      <c r="CE491" s="2">
        <f t="shared" si="137"/>
        <v>11</v>
      </c>
      <c r="CF491" s="2">
        <f t="shared" si="138"/>
        <v>6</v>
      </c>
      <c r="CG491" s="2">
        <f t="shared" si="139"/>
        <v>6</v>
      </c>
      <c r="CH491" s="2">
        <f t="shared" si="143"/>
        <v>5</v>
      </c>
      <c r="CI491" s="2">
        <f t="shared" si="140"/>
        <v>8</v>
      </c>
      <c r="CJ491" s="2">
        <f t="shared" si="141"/>
        <v>13.5</v>
      </c>
      <c r="CK491" s="2">
        <f>55+IF(抽出データ!BJ491=1,60,0)+IF(抽出データ!BK491=1,25,0)+IF(抽出データ!BM491=1,5,0)+IF(抽出データ!BL491=1,5,0)+IF(抽出データ!BN491=1,5,0)</f>
        <v>80</v>
      </c>
      <c r="CL491" s="2">
        <f>(80+IF(抽出データ!BR491=1,12,0)+IF(SUM(抽出データ!BS491:BV491,抽出データ!CB491)&gt;1,22,IF(SUM(抽出データ!BS491:BV491,抽出データ!CB491)=1,11,0)))</f>
        <v>102</v>
      </c>
      <c r="CM491" s="2">
        <f>80+IF(抽出データ!CH491=1,40,0)+IF(抽出データ!CI491=1,20,0)+IF(抽出データ!CJ491=1,20,0)</f>
        <v>100</v>
      </c>
      <c r="CN491" s="2">
        <f>80+IF(抽出データ!CN491=1,10,0)+IF(抽出データ!CO491=1,5,0)+IF(抽出データ!CP491=1,10,0)+12</f>
        <v>97</v>
      </c>
      <c r="CO491" s="2">
        <f>IF(SUM(抽出データ!CT491:CW491)&gt;0,120,100)</f>
        <v>120</v>
      </c>
      <c r="CQ491" s="2">
        <f t="shared" si="142"/>
        <v>93.3</v>
      </c>
    </row>
    <row r="492" spans="1:95">
      <c r="A492" s="2">
        <v>2001</v>
      </c>
      <c r="B492" s="2">
        <v>4500</v>
      </c>
      <c r="C492" s="2">
        <v>5</v>
      </c>
      <c r="D492" s="2">
        <f t="shared" si="126"/>
        <v>900</v>
      </c>
      <c r="E492" s="4" t="s">
        <v>160</v>
      </c>
      <c r="F492" s="2">
        <f>IF(抽出データ!S492-2&lt;0,0,抽出データ!S492-2)</f>
        <v>1</v>
      </c>
      <c r="G492" s="2">
        <f>IF(抽出データ!T492-2&lt;0,0,抽出データ!T492-2)</f>
        <v>1</v>
      </c>
      <c r="H492" s="2">
        <f>IF(抽出データ!U492-2&lt;0,0,抽出データ!U492-2)</f>
        <v>1</v>
      </c>
      <c r="I492" s="2">
        <f>IF(抽出データ!V492-2&lt;0,0,抽出データ!V492-2)</f>
        <v>1</v>
      </c>
      <c r="J492" s="2">
        <f>MIN(2,IF(抽出データ!W492-2&lt;0,0,抽出データ!W492-2))</f>
        <v>2</v>
      </c>
      <c r="K492" s="2">
        <f>IF(抽出データ!X492-2&lt;0,0,抽出データ!X492-2)</f>
        <v>0</v>
      </c>
      <c r="L492" s="2">
        <f>IF(抽出データ!Y492-2&lt;0,0,抽出データ!Y492-2)</f>
        <v>1</v>
      </c>
      <c r="M492" s="2">
        <f>IF(抽出データ!Z492-2&lt;0,0,抽出データ!Z492-2)</f>
        <v>1</v>
      </c>
      <c r="N492" s="2">
        <f>IF(抽出データ!AB492-2&lt;0,0,抽出データ!AB492-2)</f>
        <v>2</v>
      </c>
      <c r="O492" s="2">
        <f>IF(抽出データ!AC492-2&lt;0,0,抽出データ!AC492-2)</f>
        <v>2</v>
      </c>
      <c r="P492" s="2">
        <f>IF(抽出データ!AD492-2&lt;0,0,抽出データ!AD492-2)</f>
        <v>2</v>
      </c>
      <c r="Q492" s="2">
        <f>IF(抽出データ!AE492-2&lt;0,0,抽出データ!AE492-2)</f>
        <v>2</v>
      </c>
      <c r="R492" s="2">
        <f>IF(抽出データ!AF492-2&lt;0,0,抽出データ!AF492-2)</f>
        <v>1</v>
      </c>
      <c r="S492" s="2">
        <f>IF(抽出データ!AG492-2&lt;0,0,抽出データ!AG492-2)</f>
        <v>1</v>
      </c>
      <c r="T492" s="2">
        <f>IF(抽出データ!AH492-2&lt;0,0,抽出データ!AH492-2)</f>
        <v>1</v>
      </c>
      <c r="U492" s="2">
        <f>IF(抽出データ!AI492-2&lt;0,0,抽出データ!AI492-2)</f>
        <v>0</v>
      </c>
      <c r="V492" s="2">
        <f>IF(抽出データ!AJ492-2&lt;0,0,抽出データ!AJ492-2)</f>
        <v>1</v>
      </c>
      <c r="W492" s="2">
        <f>IF(抽出データ!AK492-2&lt;0,0,抽出データ!AK492-2)</f>
        <v>1</v>
      </c>
      <c r="X492" s="2">
        <f>IF(抽出データ!AL492-2&lt;0,0,抽出データ!AL492-2)</f>
        <v>2</v>
      </c>
      <c r="Y492" s="2">
        <f>IF(抽出データ!AM492-2&lt;0,0,抽出データ!AM492-2)</f>
        <v>1</v>
      </c>
      <c r="Z492" s="2">
        <f>IF(抽出データ!AN492-2&lt;0,0,抽出データ!AN492-2)</f>
        <v>0</v>
      </c>
      <c r="AA492" s="2">
        <f>IF(抽出データ!AO492-2&lt;0,0,抽出データ!AO492-2)</f>
        <v>2</v>
      </c>
      <c r="AB492" s="2">
        <f>IF(抽出データ!AP492-2&lt;0,0,抽出データ!AP492-2)</f>
        <v>1</v>
      </c>
      <c r="AC492" s="2">
        <f>IF(抽出データ!AQ492-2&lt;0,0,抽出データ!AQ492-2)</f>
        <v>1</v>
      </c>
      <c r="AD492" s="2">
        <f>IF(抽出データ!AR492-2&lt;=0,1,2)</f>
        <v>1</v>
      </c>
      <c r="AE492" s="2">
        <f>IF(抽出データ!AS492-2&lt;=0,1,2)</f>
        <v>1</v>
      </c>
      <c r="AF492" s="2">
        <f>IF(抽出データ!AT492-2&lt;=0,1,2)</f>
        <v>1</v>
      </c>
      <c r="AG492" s="2">
        <f>IF(抽出データ!AU492-2&lt;=0,1,2)</f>
        <v>1</v>
      </c>
      <c r="AH492" s="2">
        <f>IF(抽出データ!AV492-2&lt;=0,1,2)</f>
        <v>1</v>
      </c>
      <c r="AI492" s="2">
        <f>IF(抽出データ!AW492-2&lt;=0,1,2)</f>
        <v>1</v>
      </c>
      <c r="AJ492" s="2">
        <f>IF(抽出データ!AX492-2&lt;=0,1,2)</f>
        <v>1</v>
      </c>
      <c r="AK492" s="2">
        <f>IF(抽出データ!AY492-2&lt;=0,1,2)</f>
        <v>2</v>
      </c>
      <c r="AL492" s="2">
        <f>IF(抽出データ!AZ492-2&lt;0,0,抽出データ!AZ492-2)</f>
        <v>1</v>
      </c>
      <c r="AM492" s="2">
        <f>IF(抽出データ!BB492-2&lt;0,0,抽出データ!BB492-2)</f>
        <v>1</v>
      </c>
      <c r="AN492" s="2">
        <f>IF(抽出データ!BD492-2&lt;0,0,抽出データ!BD492-2)</f>
        <v>2</v>
      </c>
      <c r="AO492" s="2">
        <f>MIN(2,IF(抽出データ!BE492-2&lt;0,0,抽出データ!BE492-2))</f>
        <v>2</v>
      </c>
      <c r="AP492" s="2">
        <f>IF(抽出データ!BF492-2&lt;0,0,抽出データ!BF492-2)</f>
        <v>0</v>
      </c>
      <c r="AQ492" s="2">
        <f>IF(抽出データ!BG492-2&lt;0,0,抽出データ!BG492-2)</f>
        <v>1</v>
      </c>
      <c r="AR492" s="2">
        <f>IF(抽出データ!BH492-2&lt;0,0,抽出データ!BH492-2)</f>
        <v>2</v>
      </c>
      <c r="AS492" s="2">
        <f t="shared" si="127"/>
        <v>0</v>
      </c>
      <c r="AT492" s="2">
        <f>IF(抽出データ!DB492-2&lt;=0,1,2)</f>
        <v>2</v>
      </c>
      <c r="AU492" s="2">
        <f>IF(抽出データ!DD492-2&lt;0,0,抽出データ!DD492-2)</f>
        <v>1</v>
      </c>
      <c r="AV492" s="2">
        <f>IF(抽出データ!DE492-2&lt;0,0,抽出データ!DE492-2)</f>
        <v>2</v>
      </c>
      <c r="AW492" s="2">
        <f>IF(抽出データ!DF492-2&lt;0,0,IF(抽出データ!DF492&gt;3,2,1))</f>
        <v>1</v>
      </c>
      <c r="AX492" s="2">
        <f>IF(抽出データ!DG492-2&lt;=0,1,2)</f>
        <v>2</v>
      </c>
      <c r="AY492" s="8">
        <v>3</v>
      </c>
      <c r="AZ492" s="2">
        <v>4</v>
      </c>
      <c r="BA492" s="2">
        <v>2</v>
      </c>
      <c r="BB492" s="2">
        <v>1</v>
      </c>
      <c r="BC492" s="2">
        <v>1</v>
      </c>
      <c r="BD492" s="2">
        <v>0</v>
      </c>
      <c r="BE492" s="2">
        <v>0</v>
      </c>
      <c r="BF492" s="2">
        <v>1</v>
      </c>
      <c r="BG492" s="2">
        <v>1</v>
      </c>
      <c r="BH492" s="2">
        <v>0</v>
      </c>
      <c r="BI492" s="4" t="s">
        <v>445</v>
      </c>
      <c r="BJ492" s="2">
        <v>1</v>
      </c>
      <c r="BK492" s="2">
        <v>70</v>
      </c>
      <c r="BL492" s="2">
        <v>3</v>
      </c>
      <c r="BO492" s="2">
        <v>2</v>
      </c>
      <c r="BP492" s="2">
        <v>6</v>
      </c>
      <c r="BQ492" s="2">
        <v>2</v>
      </c>
      <c r="BR492" s="2">
        <v>6</v>
      </c>
      <c r="BS492" s="2">
        <v>6</v>
      </c>
      <c r="BT492" s="2">
        <v>2</v>
      </c>
      <c r="BV492" s="2">
        <f t="shared" si="128"/>
        <v>56.5</v>
      </c>
      <c r="BW492" s="2">
        <f t="shared" si="129"/>
        <v>25</v>
      </c>
      <c r="BX492" s="2">
        <f t="shared" si="130"/>
        <v>8</v>
      </c>
      <c r="BY492" s="2">
        <f t="shared" si="131"/>
        <v>18</v>
      </c>
      <c r="BZ492" s="2">
        <f t="shared" si="132"/>
        <v>30</v>
      </c>
      <c r="CA492" s="2">
        <f t="shared" si="133"/>
        <v>11</v>
      </c>
      <c r="CB492" s="2">
        <f t="shared" si="134"/>
        <v>12</v>
      </c>
      <c r="CC492" s="2">
        <f t="shared" si="135"/>
        <v>14</v>
      </c>
      <c r="CD492" s="2">
        <f t="shared" si="136"/>
        <v>18</v>
      </c>
      <c r="CE492" s="2">
        <f t="shared" si="137"/>
        <v>13</v>
      </c>
      <c r="CF492" s="2">
        <f t="shared" si="138"/>
        <v>8</v>
      </c>
      <c r="CG492" s="2">
        <f t="shared" si="139"/>
        <v>18</v>
      </c>
      <c r="CH492" s="2">
        <f t="shared" si="143"/>
        <v>7</v>
      </c>
      <c r="CI492" s="2">
        <f t="shared" si="140"/>
        <v>10</v>
      </c>
      <c r="CJ492" s="2">
        <f t="shared" si="141"/>
        <v>21.5</v>
      </c>
      <c r="CK492" s="2">
        <f>55+IF(抽出データ!BJ492=1,60,0)+IF(抽出データ!BK492=1,25,0)+IF(抽出データ!BM492=1,5,0)+IF(抽出データ!BL492=1,5,0)+IF(抽出データ!BN492=1,5,0)</f>
        <v>65</v>
      </c>
      <c r="CL492" s="2">
        <f>(80+IF(抽出データ!BR492=1,12,0)+IF(SUM(抽出データ!BS492:BV492,抽出データ!CB492)&gt;1,22,IF(SUM(抽出データ!BS492:BV492,抽出データ!CB492)=1,11,0)))</f>
        <v>92</v>
      </c>
      <c r="CM492" s="2">
        <f>80+IF(抽出データ!CH492=1,40,0)+IF(抽出データ!CI492=1,20,0)+IF(抽出データ!CJ492=1,20,0)</f>
        <v>100</v>
      </c>
      <c r="CN492" s="2">
        <f>80+IF(抽出データ!CN492=1,10,0)+IF(抽出データ!CO492=1,5,0)+IF(抽出データ!CP492=1,10,0)+12</f>
        <v>102</v>
      </c>
      <c r="CO492" s="2">
        <f>IF(SUM(抽出データ!CT492:CW492)&gt;0,120,100)</f>
        <v>120</v>
      </c>
      <c r="CQ492" s="2">
        <f t="shared" si="142"/>
        <v>84.8</v>
      </c>
    </row>
    <row r="493" spans="1:95">
      <c r="A493" s="2">
        <v>2000</v>
      </c>
      <c r="B493" s="2">
        <v>20000</v>
      </c>
      <c r="C493" s="2">
        <v>4</v>
      </c>
      <c r="D493" s="2">
        <f t="shared" si="126"/>
        <v>5000</v>
      </c>
      <c r="E493" s="4" t="s">
        <v>314</v>
      </c>
      <c r="F493" s="2">
        <f>IF(抽出データ!S493-2&lt;0,0,抽出データ!S493-2)</f>
        <v>2</v>
      </c>
      <c r="G493" s="2">
        <f>IF(抽出データ!T493-2&lt;0,0,抽出データ!T493-2)</f>
        <v>2</v>
      </c>
      <c r="H493" s="2">
        <f>IF(抽出データ!U493-2&lt;0,0,抽出データ!U493-2)</f>
        <v>2</v>
      </c>
      <c r="I493" s="2">
        <f>IF(抽出データ!V493-2&lt;0,0,抽出データ!V493-2)</f>
        <v>2</v>
      </c>
      <c r="J493" s="2">
        <f>MIN(2,IF(抽出データ!W493-2&lt;0,0,抽出データ!W493-2))</f>
        <v>2</v>
      </c>
      <c r="K493" s="2">
        <f>IF(抽出データ!X493-2&lt;0,0,抽出データ!X493-2)</f>
        <v>2</v>
      </c>
      <c r="L493" s="2">
        <f>IF(抽出データ!Y493-2&lt;0,0,抽出データ!Y493-2)</f>
        <v>2</v>
      </c>
      <c r="M493" s="2">
        <f>IF(抽出データ!Z493-2&lt;0,0,抽出データ!Z493-2)</f>
        <v>2</v>
      </c>
      <c r="N493" s="2">
        <f>IF(抽出データ!AB493-2&lt;0,0,抽出データ!AB493-2)</f>
        <v>2</v>
      </c>
      <c r="O493" s="2">
        <f>IF(抽出データ!AC493-2&lt;0,0,抽出データ!AC493-2)</f>
        <v>2</v>
      </c>
      <c r="P493" s="2">
        <f>IF(抽出データ!AD493-2&lt;0,0,抽出データ!AD493-2)</f>
        <v>2</v>
      </c>
      <c r="Q493" s="2">
        <f>IF(抽出データ!AE493-2&lt;0,0,抽出データ!AE493-2)</f>
        <v>2</v>
      </c>
      <c r="R493" s="2">
        <f>IF(抽出データ!AF493-2&lt;0,0,抽出データ!AF493-2)</f>
        <v>2</v>
      </c>
      <c r="S493" s="2">
        <f>IF(抽出データ!AG493-2&lt;0,0,抽出データ!AG493-2)</f>
        <v>2</v>
      </c>
      <c r="T493" s="2">
        <f>IF(抽出データ!AH493-2&lt;0,0,抽出データ!AH493-2)</f>
        <v>2</v>
      </c>
      <c r="U493" s="2">
        <f>IF(抽出データ!AI493-2&lt;0,0,抽出データ!AI493-2)</f>
        <v>2</v>
      </c>
      <c r="V493" s="2">
        <f>IF(抽出データ!AJ493-2&lt;0,0,抽出データ!AJ493-2)</f>
        <v>2</v>
      </c>
      <c r="W493" s="2">
        <f>IF(抽出データ!AK493-2&lt;0,0,抽出データ!AK493-2)</f>
        <v>2</v>
      </c>
      <c r="X493" s="2">
        <f>IF(抽出データ!AL493-2&lt;0,0,抽出データ!AL493-2)</f>
        <v>2</v>
      </c>
      <c r="Y493" s="2">
        <f>IF(抽出データ!AM493-2&lt;0,0,抽出データ!AM493-2)</f>
        <v>2</v>
      </c>
      <c r="Z493" s="2">
        <f>IF(抽出データ!AN493-2&lt;0,0,抽出データ!AN493-2)</f>
        <v>2</v>
      </c>
      <c r="AA493" s="2">
        <f>IF(抽出データ!AO493-2&lt;0,0,抽出データ!AO493-2)</f>
        <v>2</v>
      </c>
      <c r="AB493" s="2">
        <f>IF(抽出データ!AP493-2&lt;0,0,抽出データ!AP493-2)</f>
        <v>2</v>
      </c>
      <c r="AC493" s="2">
        <f>IF(抽出データ!AQ493-2&lt;0,0,抽出データ!AQ493-2)</f>
        <v>2</v>
      </c>
      <c r="AD493" s="2">
        <f>IF(抽出データ!AR493-2&lt;=0,1,2)</f>
        <v>2</v>
      </c>
      <c r="AE493" s="2">
        <f>IF(抽出データ!AS493-2&lt;=0,1,2)</f>
        <v>2</v>
      </c>
      <c r="AF493" s="2">
        <f>IF(抽出データ!AT493-2&lt;=0,1,2)</f>
        <v>2</v>
      </c>
      <c r="AG493" s="2">
        <f>IF(抽出データ!AU493-2&lt;=0,1,2)</f>
        <v>2</v>
      </c>
      <c r="AH493" s="2">
        <f>IF(抽出データ!AV493-2&lt;=0,1,2)</f>
        <v>2</v>
      </c>
      <c r="AI493" s="2">
        <f>IF(抽出データ!AW493-2&lt;=0,1,2)</f>
        <v>2</v>
      </c>
      <c r="AJ493" s="2">
        <f>IF(抽出データ!AX493-2&lt;=0,1,2)</f>
        <v>2</v>
      </c>
      <c r="AK493" s="2">
        <f>IF(抽出データ!AY493-2&lt;=0,1,2)</f>
        <v>2</v>
      </c>
      <c r="AL493" s="2">
        <f>IF(抽出データ!AZ493-2&lt;0,0,抽出データ!AZ493-2)</f>
        <v>2</v>
      </c>
      <c r="AM493" s="2">
        <f>IF(抽出データ!BB493-2&lt;0,0,抽出データ!BB493-2)</f>
        <v>2</v>
      </c>
      <c r="AN493" s="2">
        <f>IF(抽出データ!BD493-2&lt;0,0,抽出データ!BD493-2)</f>
        <v>2</v>
      </c>
      <c r="AO493" s="2">
        <f>MIN(2,IF(抽出データ!BE493-2&lt;0,0,抽出データ!BE493-2))</f>
        <v>2</v>
      </c>
      <c r="AP493" s="2">
        <f>IF(抽出データ!BF493-2&lt;0,0,抽出データ!BF493-2)</f>
        <v>2</v>
      </c>
      <c r="AQ493" s="2">
        <f>IF(抽出データ!BG493-2&lt;0,0,抽出データ!BG493-2)</f>
        <v>2</v>
      </c>
      <c r="AR493" s="2">
        <f>IF(抽出データ!BH493-2&lt;0,0,抽出データ!BH493-2)</f>
        <v>2</v>
      </c>
      <c r="AS493" s="2">
        <f t="shared" si="127"/>
        <v>2</v>
      </c>
      <c r="AT493" s="2">
        <f>IF(抽出データ!DB493-2&lt;=0,1,2)</f>
        <v>2</v>
      </c>
      <c r="AU493" s="2">
        <f>IF(抽出データ!DD493-2&lt;0,0,抽出データ!DD493-2)</f>
        <v>2</v>
      </c>
      <c r="AV493" s="2">
        <f>IF(抽出データ!DE493-2&lt;0,0,抽出データ!DE493-2)</f>
        <v>2</v>
      </c>
      <c r="AW493" s="2">
        <f>IF(抽出データ!DF493-2&lt;0,0,IF(抽出データ!DF493&gt;3,2,1))</f>
        <v>2</v>
      </c>
      <c r="AX493" s="2">
        <f>IF(抽出データ!DG493-2&lt;=0,1,2)</f>
        <v>2</v>
      </c>
      <c r="AY493" s="8">
        <v>5</v>
      </c>
      <c r="AZ493" s="2">
        <v>4</v>
      </c>
      <c r="BA493" s="2">
        <v>4</v>
      </c>
      <c r="BI493" s="4" t="s">
        <v>445</v>
      </c>
      <c r="BJ493" s="2">
        <v>2</v>
      </c>
      <c r="BL493" s="2">
        <v>3</v>
      </c>
      <c r="BO493" s="2">
        <v>4</v>
      </c>
      <c r="BP493" s="2">
        <v>4</v>
      </c>
      <c r="BQ493" s="2">
        <v>4</v>
      </c>
      <c r="BR493" s="2">
        <v>4</v>
      </c>
      <c r="BS493" s="2">
        <v>4</v>
      </c>
      <c r="BT493" s="2">
        <v>4</v>
      </c>
      <c r="BV493" s="2">
        <f t="shared" si="128"/>
        <v>100</v>
      </c>
      <c r="BW493" s="2">
        <f t="shared" si="129"/>
        <v>44</v>
      </c>
      <c r="BX493" s="2">
        <f t="shared" si="130"/>
        <v>14</v>
      </c>
      <c r="BY493" s="2">
        <f t="shared" si="131"/>
        <v>26</v>
      </c>
      <c r="BZ493" s="2">
        <f t="shared" si="132"/>
        <v>48</v>
      </c>
      <c r="CA493" s="2">
        <f t="shared" si="133"/>
        <v>26</v>
      </c>
      <c r="CB493" s="2">
        <f t="shared" si="134"/>
        <v>16</v>
      </c>
      <c r="CC493" s="2">
        <f t="shared" si="135"/>
        <v>22</v>
      </c>
      <c r="CD493" s="2">
        <f t="shared" si="136"/>
        <v>32</v>
      </c>
      <c r="CE493" s="2">
        <f t="shared" si="137"/>
        <v>24</v>
      </c>
      <c r="CF493" s="2">
        <f t="shared" si="138"/>
        <v>16</v>
      </c>
      <c r="CG493" s="2">
        <f t="shared" si="139"/>
        <v>30</v>
      </c>
      <c r="CH493" s="2">
        <f t="shared" si="143"/>
        <v>10</v>
      </c>
      <c r="CI493" s="2">
        <f t="shared" si="140"/>
        <v>16</v>
      </c>
      <c r="CJ493" s="2">
        <f t="shared" si="141"/>
        <v>43</v>
      </c>
      <c r="CK493" s="2">
        <f>55+IF(抽出データ!BJ493=1,60,0)+IF(抽出データ!BK493=1,25,0)+IF(抽出データ!BM493=1,5,0)+IF(抽出データ!BL493=1,5,0)+IF(抽出データ!BN493=1,5,0)</f>
        <v>150</v>
      </c>
      <c r="CL493" s="2">
        <f>(80+IF(抽出データ!BR493=1,12,0)+IF(SUM(抽出データ!BS493:BV493,抽出データ!CB493)&gt;1,22,IF(SUM(抽出データ!BS493:BV493,抽出データ!CB493)=1,11,0)))</f>
        <v>114</v>
      </c>
      <c r="CM493" s="2">
        <f>80+IF(抽出データ!CH493=1,40,0)+IF(抽出データ!CI493=1,20,0)+IF(抽出データ!CJ493=1,20,0)</f>
        <v>140</v>
      </c>
      <c r="CN493" s="2">
        <f>80+IF(抽出データ!CN493=1,10,0)+IF(抽出データ!CO493=1,5,0)+IF(抽出データ!CP493=1,10,0)+12</f>
        <v>107</v>
      </c>
      <c r="CO493" s="2">
        <f>IF(SUM(抽出データ!CT493:CW493)&gt;0,120,100)</f>
        <v>120</v>
      </c>
      <c r="CQ493" s="2">
        <f t="shared" si="142"/>
        <v>131.89999999999998</v>
      </c>
    </row>
    <row r="494" spans="1:95">
      <c r="A494" s="2">
        <v>2003</v>
      </c>
      <c r="B494" s="2">
        <v>180</v>
      </c>
      <c r="C494" s="2">
        <v>5</v>
      </c>
      <c r="D494" s="2">
        <f t="shared" si="126"/>
        <v>36</v>
      </c>
      <c r="E494" s="4" t="s">
        <v>20</v>
      </c>
      <c r="F494" s="2">
        <f>IF(抽出データ!S494-2&lt;0,0,抽出データ!S494-2)</f>
        <v>0</v>
      </c>
      <c r="G494" s="2">
        <f>IF(抽出データ!T494-2&lt;0,0,抽出データ!T494-2)</f>
        <v>0</v>
      </c>
      <c r="H494" s="2">
        <f>IF(抽出データ!U494-2&lt;0,0,抽出データ!U494-2)</f>
        <v>0</v>
      </c>
      <c r="I494" s="2">
        <f>IF(抽出データ!V494-2&lt;0,0,抽出データ!V494-2)</f>
        <v>1</v>
      </c>
      <c r="J494" s="2">
        <f>MIN(2,IF(抽出データ!W494-2&lt;0,0,抽出データ!W494-2))</f>
        <v>0</v>
      </c>
      <c r="K494" s="2">
        <f>IF(抽出データ!X494-2&lt;0,0,抽出データ!X494-2)</f>
        <v>1</v>
      </c>
      <c r="L494" s="2">
        <f>IF(抽出データ!Y494-2&lt;0,0,抽出データ!Y494-2)</f>
        <v>0</v>
      </c>
      <c r="M494" s="2">
        <f>IF(抽出データ!Z494-2&lt;0,0,抽出データ!Z494-2)</f>
        <v>0</v>
      </c>
      <c r="N494" s="2">
        <f>IF(抽出データ!AB494-2&lt;0,0,抽出データ!AB494-2)</f>
        <v>2</v>
      </c>
      <c r="O494" s="2">
        <f>IF(抽出データ!AC494-2&lt;0,0,抽出データ!AC494-2)</f>
        <v>2</v>
      </c>
      <c r="P494" s="2">
        <f>IF(抽出データ!AD494-2&lt;0,0,抽出データ!AD494-2)</f>
        <v>2</v>
      </c>
      <c r="Q494" s="2">
        <f>IF(抽出データ!AE494-2&lt;0,0,抽出データ!AE494-2)</f>
        <v>2</v>
      </c>
      <c r="R494" s="2">
        <f>IF(抽出データ!AF494-2&lt;0,0,抽出データ!AF494-2)</f>
        <v>2</v>
      </c>
      <c r="S494" s="2">
        <f>IF(抽出データ!AG494-2&lt;0,0,抽出データ!AG494-2)</f>
        <v>1</v>
      </c>
      <c r="T494" s="2">
        <f>IF(抽出データ!AH494-2&lt;0,0,抽出データ!AH494-2)</f>
        <v>1</v>
      </c>
      <c r="U494" s="2">
        <f>IF(抽出データ!AI494-2&lt;0,0,抽出データ!AI494-2)</f>
        <v>2</v>
      </c>
      <c r="V494" s="2">
        <f>IF(抽出データ!AJ494-2&lt;0,0,抽出データ!AJ494-2)</f>
        <v>1</v>
      </c>
      <c r="W494" s="2">
        <f>IF(抽出データ!AK494-2&lt;0,0,抽出データ!AK494-2)</f>
        <v>2</v>
      </c>
      <c r="X494" s="2">
        <f>IF(抽出データ!AL494-2&lt;0,0,抽出データ!AL494-2)</f>
        <v>2</v>
      </c>
      <c r="Y494" s="2">
        <f>IF(抽出データ!AM494-2&lt;0,0,抽出データ!AM494-2)</f>
        <v>2</v>
      </c>
      <c r="Z494" s="2">
        <f>IF(抽出データ!AN494-2&lt;0,0,抽出データ!AN494-2)</f>
        <v>2</v>
      </c>
      <c r="AA494" s="2">
        <f>IF(抽出データ!AO494-2&lt;0,0,抽出データ!AO494-2)</f>
        <v>1</v>
      </c>
      <c r="AB494" s="2">
        <f>IF(抽出データ!AP494-2&lt;0,0,抽出データ!AP494-2)</f>
        <v>2</v>
      </c>
      <c r="AC494" s="2">
        <f>IF(抽出データ!AQ494-2&lt;0,0,抽出データ!AQ494-2)</f>
        <v>2</v>
      </c>
      <c r="AD494" s="2">
        <f>IF(抽出データ!AR494-2&lt;=0,1,2)</f>
        <v>2</v>
      </c>
      <c r="AE494" s="2">
        <f>IF(抽出データ!AS494-2&lt;=0,1,2)</f>
        <v>1</v>
      </c>
      <c r="AF494" s="2">
        <f>IF(抽出データ!AT494-2&lt;=0,1,2)</f>
        <v>2</v>
      </c>
      <c r="AG494" s="2">
        <f>IF(抽出データ!AU494-2&lt;=0,1,2)</f>
        <v>1</v>
      </c>
      <c r="AH494" s="2">
        <f>IF(抽出データ!AV494-2&lt;=0,1,2)</f>
        <v>1</v>
      </c>
      <c r="AI494" s="2">
        <f>IF(抽出データ!AW494-2&lt;=0,1,2)</f>
        <v>2</v>
      </c>
      <c r="AJ494" s="2">
        <f>IF(抽出データ!AX494-2&lt;=0,1,2)</f>
        <v>2</v>
      </c>
      <c r="AK494" s="2">
        <f>IF(抽出データ!AY494-2&lt;=0,1,2)</f>
        <v>2</v>
      </c>
      <c r="AL494" s="2">
        <f>IF(抽出データ!AZ494-2&lt;0,0,抽出データ!AZ494-2)</f>
        <v>0</v>
      </c>
      <c r="AM494" s="2">
        <f>IF(抽出データ!BB494-2&lt;0,0,抽出データ!BB494-2)</f>
        <v>0</v>
      </c>
      <c r="AN494" s="2">
        <f>IF(抽出データ!BD494-2&lt;0,0,抽出データ!BD494-2)</f>
        <v>1</v>
      </c>
      <c r="AO494" s="2">
        <f>MIN(2,IF(抽出データ!BE494-2&lt;0,0,抽出データ!BE494-2))</f>
        <v>2</v>
      </c>
      <c r="AP494" s="2">
        <f>IF(抽出データ!BF494-2&lt;0,0,抽出データ!BF494-2)</f>
        <v>1</v>
      </c>
      <c r="AQ494" s="2">
        <f>IF(抽出データ!BG494-2&lt;0,0,抽出データ!BG494-2)</f>
        <v>0</v>
      </c>
      <c r="AR494" s="2">
        <f>IF(抽出データ!BH494-2&lt;0,0,抽出データ!BH494-2)</f>
        <v>1</v>
      </c>
      <c r="AS494" s="2">
        <f t="shared" si="127"/>
        <v>0</v>
      </c>
      <c r="AT494" s="2">
        <f>IF(抽出データ!DB494-2&lt;=0,1,2)</f>
        <v>2</v>
      </c>
      <c r="AU494" s="2">
        <f>IF(抽出データ!DD494-2&lt;0,0,抽出データ!DD494-2)</f>
        <v>1</v>
      </c>
      <c r="AV494" s="2">
        <f>IF(抽出データ!DE494-2&lt;0,0,抽出データ!DE494-2)</f>
        <v>1</v>
      </c>
      <c r="AW494" s="2">
        <f>IF(抽出データ!DF494-2&lt;0,0,IF(抽出データ!DF494&gt;3,2,1))</f>
        <v>1</v>
      </c>
      <c r="AX494" s="2">
        <f>IF(抽出データ!DG494-2&lt;=0,1,2)</f>
        <v>1</v>
      </c>
      <c r="AY494" s="8">
        <v>4</v>
      </c>
      <c r="AZ494" s="2">
        <v>3</v>
      </c>
      <c r="BA494" s="2">
        <v>3</v>
      </c>
      <c r="BI494" s="4" t="s">
        <v>445</v>
      </c>
      <c r="BJ494" s="2">
        <v>1</v>
      </c>
      <c r="BK494" s="2">
        <v>0</v>
      </c>
      <c r="BL494" s="2">
        <v>3</v>
      </c>
      <c r="BO494" s="2">
        <v>2</v>
      </c>
      <c r="BP494" s="2">
        <v>2</v>
      </c>
      <c r="BQ494" s="2">
        <v>2</v>
      </c>
      <c r="BR494" s="2">
        <v>2</v>
      </c>
      <c r="BS494" s="2">
        <v>3</v>
      </c>
      <c r="BT494" s="2">
        <v>3</v>
      </c>
      <c r="BV494" s="2">
        <f t="shared" si="128"/>
        <v>54</v>
      </c>
      <c r="BW494" s="2">
        <f t="shared" si="129"/>
        <v>26</v>
      </c>
      <c r="BX494" s="2">
        <f t="shared" si="130"/>
        <v>12</v>
      </c>
      <c r="BY494" s="2">
        <f t="shared" si="131"/>
        <v>15</v>
      </c>
      <c r="BZ494" s="2">
        <f t="shared" si="132"/>
        <v>29</v>
      </c>
      <c r="CA494" s="2">
        <f t="shared" si="133"/>
        <v>19</v>
      </c>
      <c r="CB494" s="2">
        <f t="shared" si="134"/>
        <v>9</v>
      </c>
      <c r="CC494" s="2">
        <f t="shared" si="135"/>
        <v>19</v>
      </c>
      <c r="CD494" s="2">
        <f t="shared" si="136"/>
        <v>16</v>
      </c>
      <c r="CE494" s="2">
        <f t="shared" si="137"/>
        <v>14</v>
      </c>
      <c r="CF494" s="2">
        <f t="shared" si="138"/>
        <v>10</v>
      </c>
      <c r="CG494" s="2">
        <f t="shared" si="139"/>
        <v>25</v>
      </c>
      <c r="CH494" s="2">
        <f t="shared" si="143"/>
        <v>5</v>
      </c>
      <c r="CI494" s="2">
        <f t="shared" si="140"/>
        <v>8</v>
      </c>
      <c r="CJ494" s="2">
        <f t="shared" si="141"/>
        <v>17</v>
      </c>
      <c r="CK494" s="2">
        <f>55+IF(抽出データ!BJ494=1,60,0)+IF(抽出データ!BK494=1,25,0)+IF(抽出データ!BM494=1,5,0)+IF(抽出データ!BL494=1,5,0)+IF(抽出データ!BN494=1,5,0)</f>
        <v>60</v>
      </c>
      <c r="CL494" s="2">
        <f>(80+IF(抽出データ!BR494=1,12,0)+IF(SUM(抽出データ!BS494:BV494,抽出データ!CB494)&gt;1,22,IF(SUM(抽出データ!BS494:BV494,抽出データ!CB494)=1,11,0)))</f>
        <v>102</v>
      </c>
      <c r="CM494" s="2">
        <f>80+IF(抽出データ!CH494=1,40,0)+IF(抽出データ!CI494=1,20,0)+IF(抽出データ!CJ494=1,20,0)</f>
        <v>100</v>
      </c>
      <c r="CN494" s="2">
        <f>80+IF(抽出データ!CN494=1,10,0)+IF(抽出データ!CO494=1,5,0)+IF(抽出データ!CP494=1,10,0)+12</f>
        <v>97</v>
      </c>
      <c r="CO494" s="2">
        <f>IF(SUM(抽出データ!CT494:CW494)&gt;0,120,100)</f>
        <v>120</v>
      </c>
      <c r="CQ494" s="2">
        <f t="shared" si="142"/>
        <v>85.3</v>
      </c>
    </row>
    <row r="495" spans="1:95">
      <c r="A495" s="2">
        <v>2000</v>
      </c>
      <c r="B495" s="2">
        <v>422</v>
      </c>
      <c r="C495" s="2">
        <v>4</v>
      </c>
      <c r="D495" s="2">
        <f t="shared" si="126"/>
        <v>105.5</v>
      </c>
      <c r="E495" s="4" t="s">
        <v>378</v>
      </c>
      <c r="F495" s="2">
        <f>IF(抽出データ!S495-2&lt;0,0,抽出データ!S495-2)</f>
        <v>0</v>
      </c>
      <c r="G495" s="2">
        <f>IF(抽出データ!T495-2&lt;0,0,抽出データ!T495-2)</f>
        <v>1</v>
      </c>
      <c r="H495" s="2">
        <f>IF(抽出データ!U495-2&lt;0,0,抽出データ!U495-2)</f>
        <v>1</v>
      </c>
      <c r="I495" s="2">
        <f>IF(抽出データ!V495-2&lt;0,0,抽出データ!V495-2)</f>
        <v>2</v>
      </c>
      <c r="J495" s="2">
        <f>MIN(2,IF(抽出データ!W495-2&lt;0,0,抽出データ!W495-2))</f>
        <v>0</v>
      </c>
      <c r="K495" s="2">
        <f>IF(抽出データ!X495-2&lt;0,0,抽出データ!X495-2)</f>
        <v>0</v>
      </c>
      <c r="L495" s="2">
        <f>IF(抽出データ!Y495-2&lt;0,0,抽出データ!Y495-2)</f>
        <v>0</v>
      </c>
      <c r="M495" s="2">
        <f>IF(抽出データ!Z495-2&lt;0,0,抽出データ!Z495-2)</f>
        <v>1</v>
      </c>
      <c r="N495" s="2">
        <f>IF(抽出データ!AB495-2&lt;0,0,抽出データ!AB495-2)</f>
        <v>0</v>
      </c>
      <c r="O495" s="2">
        <f>IF(抽出データ!AC495-2&lt;0,0,抽出データ!AC495-2)</f>
        <v>2</v>
      </c>
      <c r="P495" s="2">
        <f>IF(抽出データ!AD495-2&lt;0,0,抽出データ!AD495-2)</f>
        <v>2</v>
      </c>
      <c r="Q495" s="2">
        <f>IF(抽出データ!AE495-2&lt;0,0,抽出データ!AE495-2)</f>
        <v>1</v>
      </c>
      <c r="R495" s="2">
        <f>IF(抽出データ!AF495-2&lt;0,0,抽出データ!AF495-2)</f>
        <v>1</v>
      </c>
      <c r="S495" s="2">
        <f>IF(抽出データ!AG495-2&lt;0,0,抽出データ!AG495-2)</f>
        <v>1</v>
      </c>
      <c r="T495" s="2">
        <f>IF(抽出データ!AH495-2&lt;0,0,抽出データ!AH495-2)</f>
        <v>2</v>
      </c>
      <c r="U495" s="2">
        <f>IF(抽出データ!AI495-2&lt;0,0,抽出データ!AI495-2)</f>
        <v>2</v>
      </c>
      <c r="V495" s="2">
        <f>IF(抽出データ!AJ495-2&lt;0,0,抽出データ!AJ495-2)</f>
        <v>1</v>
      </c>
      <c r="W495" s="2">
        <f>IF(抽出データ!AK495-2&lt;0,0,抽出データ!AK495-2)</f>
        <v>2</v>
      </c>
      <c r="X495" s="2">
        <f>IF(抽出データ!AL495-2&lt;0,0,抽出データ!AL495-2)</f>
        <v>1</v>
      </c>
      <c r="Y495" s="2">
        <f>IF(抽出データ!AM495-2&lt;0,0,抽出データ!AM495-2)</f>
        <v>2</v>
      </c>
      <c r="Z495" s="2">
        <f>IF(抽出データ!AN495-2&lt;0,0,抽出データ!AN495-2)</f>
        <v>0</v>
      </c>
      <c r="AA495" s="2">
        <f>IF(抽出データ!AO495-2&lt;0,0,抽出データ!AO495-2)</f>
        <v>0</v>
      </c>
      <c r="AB495" s="2">
        <f>IF(抽出データ!AP495-2&lt;0,0,抽出データ!AP495-2)</f>
        <v>2</v>
      </c>
      <c r="AC495" s="2">
        <f>IF(抽出データ!AQ495-2&lt;0,0,抽出データ!AQ495-2)</f>
        <v>2</v>
      </c>
      <c r="AD495" s="2">
        <f>IF(抽出データ!AR495-2&lt;=0,1,2)</f>
        <v>1</v>
      </c>
      <c r="AE495" s="2">
        <f>IF(抽出データ!AS495-2&lt;=0,1,2)</f>
        <v>1</v>
      </c>
      <c r="AF495" s="2">
        <f>IF(抽出データ!AT495-2&lt;=0,1,2)</f>
        <v>1</v>
      </c>
      <c r="AG495" s="2">
        <f>IF(抽出データ!AU495-2&lt;=0,1,2)</f>
        <v>1</v>
      </c>
      <c r="AH495" s="2">
        <f>IF(抽出データ!AV495-2&lt;=0,1,2)</f>
        <v>1</v>
      </c>
      <c r="AI495" s="2">
        <f>IF(抽出データ!AW495-2&lt;=0,1,2)</f>
        <v>1</v>
      </c>
      <c r="AJ495" s="2">
        <f>IF(抽出データ!AX495-2&lt;=0,1,2)</f>
        <v>1</v>
      </c>
      <c r="AK495" s="2">
        <f>IF(抽出データ!AY495-2&lt;=0,1,2)</f>
        <v>1</v>
      </c>
      <c r="AL495" s="2">
        <f>IF(抽出データ!AZ495-2&lt;0,0,抽出データ!AZ495-2)</f>
        <v>1</v>
      </c>
      <c r="AM495" s="2">
        <f>IF(抽出データ!BB495-2&lt;0,0,抽出データ!BB495-2)</f>
        <v>0</v>
      </c>
      <c r="AN495" s="2">
        <f>IF(抽出データ!BD495-2&lt;0,0,抽出データ!BD495-2)</f>
        <v>2</v>
      </c>
      <c r="AO495" s="2">
        <f>MIN(2,IF(抽出データ!BE495-2&lt;0,0,抽出データ!BE495-2))</f>
        <v>0</v>
      </c>
      <c r="AP495" s="2">
        <f>IF(抽出データ!BF495-2&lt;0,0,抽出データ!BF495-2)</f>
        <v>0</v>
      </c>
      <c r="AQ495" s="2">
        <f>IF(抽出データ!BG495-2&lt;0,0,抽出データ!BG495-2)</f>
        <v>1</v>
      </c>
      <c r="AR495" s="2">
        <f>IF(抽出データ!BH495-2&lt;0,0,抽出データ!BH495-2)</f>
        <v>0</v>
      </c>
      <c r="AS495" s="2">
        <f t="shared" si="127"/>
        <v>0</v>
      </c>
      <c r="AT495" s="2">
        <f>IF(抽出データ!DB495-2&lt;=0,1,2)</f>
        <v>1</v>
      </c>
      <c r="AU495" s="2">
        <f>IF(抽出データ!DD495-2&lt;0,0,抽出データ!DD495-2)</f>
        <v>2</v>
      </c>
      <c r="AV495" s="2">
        <f>IF(抽出データ!DE495-2&lt;0,0,抽出データ!DE495-2)</f>
        <v>0</v>
      </c>
      <c r="AW495" s="2">
        <f>IF(抽出データ!DF495-2&lt;0,0,IF(抽出データ!DF495&gt;3,2,1))</f>
        <v>1</v>
      </c>
      <c r="AX495" s="2">
        <f>IF(抽出データ!DG495-2&lt;=0,1,2)</f>
        <v>2</v>
      </c>
      <c r="AY495" s="8">
        <v>4</v>
      </c>
      <c r="AZ495" s="2">
        <v>4</v>
      </c>
      <c r="BA495" s="2">
        <v>3</v>
      </c>
      <c r="BI495" s="4" t="s">
        <v>445</v>
      </c>
      <c r="BJ495" s="2">
        <v>2</v>
      </c>
      <c r="BL495" s="2">
        <v>3</v>
      </c>
      <c r="BO495" s="2">
        <v>4</v>
      </c>
      <c r="BP495" s="2">
        <v>5</v>
      </c>
      <c r="BQ495" s="2">
        <v>4</v>
      </c>
      <c r="BR495" s="2">
        <v>5</v>
      </c>
      <c r="BS495" s="2">
        <v>5</v>
      </c>
      <c r="BT495" s="2">
        <v>5</v>
      </c>
      <c r="BV495" s="2">
        <f t="shared" si="128"/>
        <v>46.5</v>
      </c>
      <c r="BW495" s="2">
        <f t="shared" si="129"/>
        <v>23</v>
      </c>
      <c r="BX495" s="2">
        <f t="shared" si="130"/>
        <v>8</v>
      </c>
      <c r="BY495" s="2">
        <f t="shared" si="131"/>
        <v>12</v>
      </c>
      <c r="BZ495" s="2">
        <f t="shared" si="132"/>
        <v>24</v>
      </c>
      <c r="CA495" s="2">
        <f t="shared" si="133"/>
        <v>14</v>
      </c>
      <c r="CB495" s="2">
        <f t="shared" si="134"/>
        <v>10</v>
      </c>
      <c r="CC495" s="2">
        <f t="shared" si="135"/>
        <v>14</v>
      </c>
      <c r="CD495" s="2">
        <f t="shared" si="136"/>
        <v>12</v>
      </c>
      <c r="CE495" s="2">
        <f t="shared" si="137"/>
        <v>14</v>
      </c>
      <c r="CF495" s="2">
        <f t="shared" si="138"/>
        <v>10</v>
      </c>
      <c r="CG495" s="2">
        <f t="shared" si="139"/>
        <v>20</v>
      </c>
      <c r="CH495" s="2">
        <f t="shared" si="143"/>
        <v>4</v>
      </c>
      <c r="CI495" s="2">
        <f t="shared" si="140"/>
        <v>8</v>
      </c>
      <c r="CJ495" s="2">
        <f t="shared" si="141"/>
        <v>17.5</v>
      </c>
      <c r="CK495" s="2">
        <f>55+IF(抽出データ!BJ495=1,60,0)+IF(抽出データ!BK495=1,25,0)+IF(抽出データ!BM495=1,5,0)+IF(抽出データ!BL495=1,5,0)+IF(抽出データ!BN495=1,5,0)</f>
        <v>55</v>
      </c>
      <c r="CL495" s="2">
        <f>(80+IF(抽出データ!BR495=1,12,0)+IF(SUM(抽出データ!BS495:BV495,抽出データ!CB495)&gt;1,22,IF(SUM(抽出データ!BS495:BV495,抽出データ!CB495)=1,11,0)))</f>
        <v>92</v>
      </c>
      <c r="CM495" s="2">
        <f>80+IF(抽出データ!CH495=1,40,0)+IF(抽出データ!CI495=1,20,0)+IF(抽出データ!CJ495=1,20,0)</f>
        <v>80</v>
      </c>
      <c r="CN495" s="2">
        <f>80+IF(抽出データ!CN495=1,10,0)+IF(抽出データ!CO495=1,5,0)+IF(抽出データ!CP495=1,10,0)+12</f>
        <v>92</v>
      </c>
      <c r="CO495" s="2">
        <f>IF(SUM(抽出データ!CT495:CW495)&gt;0,120,100)</f>
        <v>100</v>
      </c>
      <c r="CQ495" s="2">
        <f t="shared" si="142"/>
        <v>75.8</v>
      </c>
    </row>
    <row r="496" spans="1:95">
      <c r="A496" s="2">
        <v>1990</v>
      </c>
      <c r="B496" s="2">
        <v>1300</v>
      </c>
      <c r="C496" s="2">
        <v>4</v>
      </c>
      <c r="D496" s="2">
        <f t="shared" si="126"/>
        <v>325</v>
      </c>
      <c r="E496" s="4" t="s">
        <v>379</v>
      </c>
      <c r="F496" s="2">
        <f>IF(抽出データ!S496-2&lt;0,0,抽出データ!S496-2)</f>
        <v>2</v>
      </c>
      <c r="G496" s="2">
        <f>IF(抽出データ!T496-2&lt;0,0,抽出データ!T496-2)</f>
        <v>1</v>
      </c>
      <c r="H496" s="2">
        <f>IF(抽出データ!U496-2&lt;0,0,抽出データ!U496-2)</f>
        <v>1</v>
      </c>
      <c r="I496" s="2">
        <f>IF(抽出データ!V496-2&lt;0,0,抽出データ!V496-2)</f>
        <v>2</v>
      </c>
      <c r="J496" s="2">
        <f>MIN(2,IF(抽出データ!W496-2&lt;0,0,抽出データ!W496-2))</f>
        <v>0</v>
      </c>
      <c r="K496" s="2">
        <f>IF(抽出データ!X496-2&lt;0,0,抽出データ!X496-2)</f>
        <v>0</v>
      </c>
      <c r="L496" s="2">
        <f>IF(抽出データ!Y496-2&lt;0,0,抽出データ!Y496-2)</f>
        <v>0</v>
      </c>
      <c r="M496" s="2">
        <f>IF(抽出データ!Z496-2&lt;0,0,抽出データ!Z496-2)</f>
        <v>0</v>
      </c>
      <c r="N496" s="2">
        <f>IF(抽出データ!AB496-2&lt;0,0,抽出データ!AB496-2)</f>
        <v>2</v>
      </c>
      <c r="O496" s="2">
        <f>IF(抽出データ!AC496-2&lt;0,0,抽出データ!AC496-2)</f>
        <v>0</v>
      </c>
      <c r="P496" s="2">
        <f>IF(抽出データ!AD496-2&lt;0,0,抽出データ!AD496-2)</f>
        <v>2</v>
      </c>
      <c r="Q496" s="2">
        <f>IF(抽出データ!AE496-2&lt;0,0,抽出データ!AE496-2)</f>
        <v>2</v>
      </c>
      <c r="R496" s="2">
        <f>IF(抽出データ!AF496-2&lt;0,0,抽出データ!AF496-2)</f>
        <v>1</v>
      </c>
      <c r="S496" s="2">
        <f>IF(抽出データ!AG496-2&lt;0,0,抽出データ!AG496-2)</f>
        <v>0</v>
      </c>
      <c r="T496" s="2">
        <f>IF(抽出データ!AH496-2&lt;0,0,抽出データ!AH496-2)</f>
        <v>1</v>
      </c>
      <c r="U496" s="2">
        <f>IF(抽出データ!AI496-2&lt;0,0,抽出データ!AI496-2)</f>
        <v>1</v>
      </c>
      <c r="V496" s="2">
        <f>IF(抽出データ!AJ496-2&lt;0,0,抽出データ!AJ496-2)</f>
        <v>1</v>
      </c>
      <c r="W496" s="2">
        <f>IF(抽出データ!AK496-2&lt;0,0,抽出データ!AK496-2)</f>
        <v>1</v>
      </c>
      <c r="X496" s="2">
        <f>IF(抽出データ!AL496-2&lt;0,0,抽出データ!AL496-2)</f>
        <v>2</v>
      </c>
      <c r="Y496" s="2">
        <f>IF(抽出データ!AM496-2&lt;0,0,抽出データ!AM496-2)</f>
        <v>1</v>
      </c>
      <c r="Z496" s="2">
        <f>IF(抽出データ!AN496-2&lt;0,0,抽出データ!AN496-2)</f>
        <v>1</v>
      </c>
      <c r="AA496" s="2">
        <f>IF(抽出データ!AO496-2&lt;0,0,抽出データ!AO496-2)</f>
        <v>2</v>
      </c>
      <c r="AB496" s="2">
        <f>IF(抽出データ!AP496-2&lt;0,0,抽出データ!AP496-2)</f>
        <v>2</v>
      </c>
      <c r="AC496" s="2">
        <f>IF(抽出データ!AQ496-2&lt;0,0,抽出データ!AQ496-2)</f>
        <v>2</v>
      </c>
      <c r="AD496" s="2">
        <f>IF(抽出データ!AR496-2&lt;=0,1,2)</f>
        <v>1</v>
      </c>
      <c r="AE496" s="2">
        <f>IF(抽出データ!AS496-2&lt;=0,1,2)</f>
        <v>1</v>
      </c>
      <c r="AF496" s="2">
        <f>IF(抽出データ!AT496-2&lt;=0,1,2)</f>
        <v>1</v>
      </c>
      <c r="AG496" s="2">
        <f>IF(抽出データ!AU496-2&lt;=0,1,2)</f>
        <v>1</v>
      </c>
      <c r="AH496" s="2">
        <f>IF(抽出データ!AV496-2&lt;=0,1,2)</f>
        <v>1</v>
      </c>
      <c r="AI496" s="2">
        <f>IF(抽出データ!AW496-2&lt;=0,1,2)</f>
        <v>1</v>
      </c>
      <c r="AJ496" s="2">
        <f>IF(抽出データ!AX496-2&lt;=0,1,2)</f>
        <v>1</v>
      </c>
      <c r="AK496" s="2">
        <f>IF(抽出データ!AY496-2&lt;=0,1,2)</f>
        <v>1</v>
      </c>
      <c r="AL496" s="2">
        <f>IF(抽出データ!AZ496-2&lt;0,0,抽出データ!AZ496-2)</f>
        <v>0</v>
      </c>
      <c r="AM496" s="2">
        <f>IF(抽出データ!BB496-2&lt;0,0,抽出データ!BB496-2)</f>
        <v>0</v>
      </c>
      <c r="AN496" s="2">
        <f>IF(抽出データ!BD496-2&lt;0,0,抽出データ!BD496-2)</f>
        <v>1</v>
      </c>
      <c r="AO496" s="2">
        <f>MIN(2,IF(抽出データ!BE496-2&lt;0,0,抽出データ!BE496-2))</f>
        <v>0</v>
      </c>
      <c r="AP496" s="2">
        <f>IF(抽出データ!BF496-2&lt;0,0,抽出データ!BF496-2)</f>
        <v>0</v>
      </c>
      <c r="AQ496" s="2">
        <f>IF(抽出データ!BG496-2&lt;0,0,抽出データ!BG496-2)</f>
        <v>0</v>
      </c>
      <c r="AR496" s="2">
        <f>IF(抽出データ!BH496-2&lt;0,0,抽出データ!BH496-2)</f>
        <v>0</v>
      </c>
      <c r="AS496" s="2">
        <f t="shared" si="127"/>
        <v>0</v>
      </c>
      <c r="AT496" s="2">
        <f>IF(抽出データ!DB496-2&lt;=0,1,2)</f>
        <v>1</v>
      </c>
      <c r="AU496" s="2">
        <f>IF(抽出データ!DD496-2&lt;0,0,抽出データ!DD496-2)</f>
        <v>0</v>
      </c>
      <c r="AV496" s="2">
        <f>IF(抽出データ!DE496-2&lt;0,0,抽出データ!DE496-2)</f>
        <v>0</v>
      </c>
      <c r="AW496" s="2">
        <f>IF(抽出データ!DF496-2&lt;0,0,IF(抽出データ!DF496&gt;3,2,1))</f>
        <v>2</v>
      </c>
      <c r="AX496" s="2">
        <f>IF(抽出データ!DG496-2&lt;=0,1,2)</f>
        <v>2</v>
      </c>
      <c r="AY496" s="8">
        <v>4</v>
      </c>
      <c r="AZ496" s="2">
        <v>3</v>
      </c>
      <c r="BA496" s="2">
        <v>3</v>
      </c>
      <c r="BI496" s="4" t="s">
        <v>445</v>
      </c>
      <c r="BJ496" s="2">
        <v>1</v>
      </c>
      <c r="BK496" s="2">
        <v>70</v>
      </c>
      <c r="BL496" s="2">
        <v>2</v>
      </c>
      <c r="BN496" s="2">
        <v>7500</v>
      </c>
      <c r="BO496" s="2">
        <v>5</v>
      </c>
      <c r="BP496" s="2">
        <v>3</v>
      </c>
      <c r="BQ496" s="2">
        <v>3</v>
      </c>
      <c r="BR496" s="2">
        <v>3</v>
      </c>
      <c r="BS496" s="2">
        <v>3</v>
      </c>
      <c r="BT496" s="2">
        <v>3</v>
      </c>
      <c r="BV496" s="2">
        <f t="shared" si="128"/>
        <v>41</v>
      </c>
      <c r="BW496" s="2">
        <f t="shared" si="129"/>
        <v>22</v>
      </c>
      <c r="BX496" s="2">
        <f t="shared" si="130"/>
        <v>10</v>
      </c>
      <c r="BY496" s="2">
        <f t="shared" si="131"/>
        <v>9</v>
      </c>
      <c r="BZ496" s="2">
        <f t="shared" si="132"/>
        <v>26</v>
      </c>
      <c r="CA496" s="2">
        <f t="shared" si="133"/>
        <v>12</v>
      </c>
      <c r="CB496" s="2">
        <f t="shared" si="134"/>
        <v>8</v>
      </c>
      <c r="CC496" s="2">
        <f t="shared" si="135"/>
        <v>13</v>
      </c>
      <c r="CD496" s="2">
        <f t="shared" si="136"/>
        <v>15</v>
      </c>
      <c r="CE496" s="2">
        <f t="shared" si="137"/>
        <v>15</v>
      </c>
      <c r="CF496" s="2">
        <f t="shared" si="138"/>
        <v>10</v>
      </c>
      <c r="CG496" s="2">
        <f t="shared" si="139"/>
        <v>14</v>
      </c>
      <c r="CH496" s="2">
        <f t="shared" si="143"/>
        <v>5</v>
      </c>
      <c r="CI496" s="2">
        <f t="shared" si="140"/>
        <v>7</v>
      </c>
      <c r="CJ496" s="2">
        <f t="shared" si="141"/>
        <v>16</v>
      </c>
      <c r="CK496" s="2">
        <f>55+IF(抽出データ!BJ496=1,60,0)+IF(抽出データ!BK496=1,25,0)+IF(抽出データ!BM496=1,5,0)+IF(抽出データ!BL496=1,5,0)+IF(抽出データ!BN496=1,5,0)</f>
        <v>55</v>
      </c>
      <c r="CL496" s="2">
        <f>(80+IF(抽出データ!BR496=1,12,0)+IF(SUM(抽出データ!BS496:BV496,抽出データ!CB496)&gt;1,22,IF(SUM(抽出データ!BS496:BV496,抽出データ!CB496)=1,11,0)))</f>
        <v>103</v>
      </c>
      <c r="CM496" s="2">
        <f>80+IF(抽出データ!CH496=1,40,0)+IF(抽出データ!CI496=1,20,0)+IF(抽出データ!CJ496=1,20,0)</f>
        <v>80</v>
      </c>
      <c r="CN496" s="2">
        <f>80+IF(抽出データ!CN496=1,10,0)+IF(抽出データ!CO496=1,5,0)+IF(抽出データ!CP496=1,10,0)+12</f>
        <v>92</v>
      </c>
      <c r="CO496" s="2">
        <f>IF(SUM(抽出データ!CT496:CW496)&gt;0,120,100)</f>
        <v>100</v>
      </c>
      <c r="CQ496" s="2">
        <f t="shared" si="142"/>
        <v>79.100000000000009</v>
      </c>
    </row>
    <row r="497" spans="1:95">
      <c r="A497" s="2">
        <v>1999</v>
      </c>
      <c r="B497" s="2">
        <v>208</v>
      </c>
      <c r="C497" s="2">
        <v>6</v>
      </c>
      <c r="D497" s="2">
        <f t="shared" si="126"/>
        <v>34.666666666666664</v>
      </c>
      <c r="E497" s="4" t="s">
        <v>380</v>
      </c>
      <c r="F497" s="2">
        <f>IF(抽出データ!S497-2&lt;0,0,抽出データ!S497-2)</f>
        <v>0</v>
      </c>
      <c r="G497" s="2">
        <f>IF(抽出データ!T497-2&lt;0,0,抽出データ!T497-2)</f>
        <v>1</v>
      </c>
      <c r="H497" s="2">
        <f>IF(抽出データ!U497-2&lt;0,0,抽出データ!U497-2)</f>
        <v>1</v>
      </c>
      <c r="I497" s="2">
        <f>IF(抽出データ!V497-2&lt;0,0,抽出データ!V497-2)</f>
        <v>1</v>
      </c>
      <c r="J497" s="2">
        <f>MIN(2,IF(抽出データ!W497-2&lt;0,0,抽出データ!W497-2))</f>
        <v>0</v>
      </c>
      <c r="K497" s="2">
        <f>IF(抽出データ!X497-2&lt;0,0,抽出データ!X497-2)</f>
        <v>1</v>
      </c>
      <c r="L497" s="2">
        <f>IF(抽出データ!Y497-2&lt;0,0,抽出データ!Y497-2)</f>
        <v>1</v>
      </c>
      <c r="M497" s="2">
        <f>IF(抽出データ!Z497-2&lt;0,0,抽出データ!Z497-2)</f>
        <v>1</v>
      </c>
      <c r="N497" s="2">
        <f>IF(抽出データ!AB497-2&lt;0,0,抽出データ!AB497-2)</f>
        <v>1</v>
      </c>
      <c r="O497" s="2">
        <f>IF(抽出データ!AC497-2&lt;0,0,抽出データ!AC497-2)</f>
        <v>1</v>
      </c>
      <c r="P497" s="2">
        <f>IF(抽出データ!AD497-2&lt;0,0,抽出データ!AD497-2)</f>
        <v>1</v>
      </c>
      <c r="Q497" s="2">
        <f>IF(抽出データ!AE497-2&lt;0,0,抽出データ!AE497-2)</f>
        <v>2</v>
      </c>
      <c r="R497" s="2">
        <f>IF(抽出データ!AF497-2&lt;0,0,抽出データ!AF497-2)</f>
        <v>1</v>
      </c>
      <c r="S497" s="2">
        <f>IF(抽出データ!AG497-2&lt;0,0,抽出データ!AG497-2)</f>
        <v>1</v>
      </c>
      <c r="T497" s="2">
        <f>IF(抽出データ!AH497-2&lt;0,0,抽出データ!AH497-2)</f>
        <v>1</v>
      </c>
      <c r="U497" s="2">
        <f>IF(抽出データ!AI497-2&lt;0,0,抽出データ!AI497-2)</f>
        <v>1</v>
      </c>
      <c r="V497" s="2">
        <f>IF(抽出データ!AJ497-2&lt;0,0,抽出データ!AJ497-2)</f>
        <v>1</v>
      </c>
      <c r="W497" s="2">
        <f>IF(抽出データ!AK497-2&lt;0,0,抽出データ!AK497-2)</f>
        <v>1</v>
      </c>
      <c r="X497" s="2">
        <f>IF(抽出データ!AL497-2&lt;0,0,抽出データ!AL497-2)</f>
        <v>1</v>
      </c>
      <c r="Y497" s="2">
        <f>IF(抽出データ!AM497-2&lt;0,0,抽出データ!AM497-2)</f>
        <v>1</v>
      </c>
      <c r="Z497" s="2">
        <f>IF(抽出データ!AN497-2&lt;0,0,抽出データ!AN497-2)</f>
        <v>1</v>
      </c>
      <c r="AA497" s="2">
        <f>IF(抽出データ!AO497-2&lt;0,0,抽出データ!AO497-2)</f>
        <v>1</v>
      </c>
      <c r="AB497" s="2">
        <f>IF(抽出データ!AP497-2&lt;0,0,抽出データ!AP497-2)</f>
        <v>1</v>
      </c>
      <c r="AC497" s="2">
        <f>IF(抽出データ!AQ497-2&lt;0,0,抽出データ!AQ497-2)</f>
        <v>1</v>
      </c>
      <c r="AD497" s="2">
        <f>IF(抽出データ!AR497-2&lt;=0,1,2)</f>
        <v>2</v>
      </c>
      <c r="AE497" s="2">
        <f>IF(抽出データ!AS497-2&lt;=0,1,2)</f>
        <v>2</v>
      </c>
      <c r="AF497" s="2">
        <f>IF(抽出データ!AT497-2&lt;=0,1,2)</f>
        <v>2</v>
      </c>
      <c r="AG497" s="2">
        <f>IF(抽出データ!AU497-2&lt;=0,1,2)</f>
        <v>2</v>
      </c>
      <c r="AH497" s="2">
        <f>IF(抽出データ!AV497-2&lt;=0,1,2)</f>
        <v>2</v>
      </c>
      <c r="AI497" s="2">
        <f>IF(抽出データ!AW497-2&lt;=0,1,2)</f>
        <v>2</v>
      </c>
      <c r="AJ497" s="2">
        <f>IF(抽出データ!AX497-2&lt;=0,1,2)</f>
        <v>2</v>
      </c>
      <c r="AK497" s="2">
        <f>IF(抽出データ!AY497-2&lt;=0,1,2)</f>
        <v>2</v>
      </c>
      <c r="AL497" s="2">
        <f>IF(抽出データ!AZ497-2&lt;0,0,抽出データ!AZ497-2)</f>
        <v>1</v>
      </c>
      <c r="AM497" s="2">
        <f>IF(抽出データ!BB497-2&lt;0,0,抽出データ!BB497-2)</f>
        <v>1</v>
      </c>
      <c r="AN497" s="2">
        <f>IF(抽出データ!BD497-2&lt;0,0,抽出データ!BD497-2)</f>
        <v>2</v>
      </c>
      <c r="AO497" s="2">
        <f>MIN(2,IF(抽出データ!BE497-2&lt;0,0,抽出データ!BE497-2))</f>
        <v>2</v>
      </c>
      <c r="AP497" s="2">
        <f>IF(抽出データ!BF497-2&lt;0,0,抽出データ!BF497-2)</f>
        <v>2</v>
      </c>
      <c r="AQ497" s="2">
        <f>IF(抽出データ!BG497-2&lt;0,0,抽出データ!BG497-2)</f>
        <v>2</v>
      </c>
      <c r="AR497" s="2">
        <f>IF(抽出データ!BH497-2&lt;0,0,抽出データ!BH497-2)</f>
        <v>1</v>
      </c>
      <c r="AS497" s="2">
        <f t="shared" si="127"/>
        <v>0</v>
      </c>
      <c r="AT497" s="2">
        <f>IF(抽出データ!DB497-2&lt;=0,1,2)</f>
        <v>2</v>
      </c>
      <c r="AU497" s="2">
        <f>IF(抽出データ!DD497-2&lt;0,0,抽出データ!DD497-2)</f>
        <v>1</v>
      </c>
      <c r="AV497" s="2">
        <f>IF(抽出データ!DE497-2&lt;0,0,抽出データ!DE497-2)</f>
        <v>1</v>
      </c>
      <c r="AW497" s="2">
        <f>IF(抽出データ!DF497-2&lt;0,0,IF(抽出データ!DF497&gt;3,2,1))</f>
        <v>2</v>
      </c>
      <c r="AX497" s="2">
        <f>IF(抽出データ!DG497-2&lt;=0,1,2)</f>
        <v>2</v>
      </c>
      <c r="AY497" s="8">
        <v>5</v>
      </c>
      <c r="AZ497" s="2">
        <v>4</v>
      </c>
      <c r="BA497" s="2">
        <v>2</v>
      </c>
      <c r="BB497" s="2">
        <v>0</v>
      </c>
      <c r="BC497" s="2">
        <v>0</v>
      </c>
      <c r="BD497" s="2">
        <v>0</v>
      </c>
      <c r="BE497" s="2">
        <v>0</v>
      </c>
      <c r="BF497" s="2">
        <v>0</v>
      </c>
      <c r="BG497" s="2">
        <v>1</v>
      </c>
      <c r="BH497" s="2">
        <v>0</v>
      </c>
      <c r="BI497" s="4" t="s">
        <v>445</v>
      </c>
      <c r="BJ497" s="2">
        <v>1</v>
      </c>
      <c r="BK497" s="2">
        <v>10</v>
      </c>
      <c r="BL497" s="2">
        <v>2</v>
      </c>
      <c r="BN497" s="2">
        <v>12500</v>
      </c>
      <c r="BO497" s="2">
        <v>3</v>
      </c>
      <c r="BP497" s="2">
        <v>3</v>
      </c>
      <c r="BQ497" s="2">
        <v>5</v>
      </c>
      <c r="BR497" s="2">
        <v>4</v>
      </c>
      <c r="BS497" s="2">
        <v>3</v>
      </c>
      <c r="BT497" s="2">
        <v>5</v>
      </c>
      <c r="BV497" s="2">
        <f t="shared" si="128"/>
        <v>60.5</v>
      </c>
      <c r="BW497" s="2">
        <f t="shared" si="129"/>
        <v>22</v>
      </c>
      <c r="BX497" s="2">
        <f t="shared" si="130"/>
        <v>11</v>
      </c>
      <c r="BY497" s="2">
        <f t="shared" si="131"/>
        <v>22</v>
      </c>
      <c r="BZ497" s="2">
        <f t="shared" si="132"/>
        <v>30</v>
      </c>
      <c r="CA497" s="2">
        <f t="shared" si="133"/>
        <v>14</v>
      </c>
      <c r="CB497" s="2">
        <f t="shared" si="134"/>
        <v>12</v>
      </c>
      <c r="CC497" s="2">
        <f t="shared" si="135"/>
        <v>12</v>
      </c>
      <c r="CD497" s="2">
        <f t="shared" si="136"/>
        <v>21</v>
      </c>
      <c r="CE497" s="2">
        <f t="shared" si="137"/>
        <v>17</v>
      </c>
      <c r="CF497" s="2">
        <f t="shared" si="138"/>
        <v>12</v>
      </c>
      <c r="CG497" s="2">
        <f t="shared" si="139"/>
        <v>17</v>
      </c>
      <c r="CH497" s="2">
        <f t="shared" si="143"/>
        <v>7</v>
      </c>
      <c r="CI497" s="2">
        <f t="shared" si="140"/>
        <v>13</v>
      </c>
      <c r="CJ497" s="2">
        <f t="shared" si="141"/>
        <v>18.5</v>
      </c>
      <c r="CK497" s="2">
        <f>55+IF(抽出データ!BJ497=1,60,0)+IF(抽出データ!BK497=1,25,0)+IF(抽出データ!BM497=1,5,0)+IF(抽出データ!BL497=1,5,0)+IF(抽出データ!BN497=1,5,0)</f>
        <v>85</v>
      </c>
      <c r="CL497" s="2">
        <f>(80+IF(抽出データ!BR497=1,12,0)+IF(SUM(抽出データ!BS497:BV497,抽出データ!CB497)&gt;1,22,IF(SUM(抽出データ!BS497:BV497,抽出データ!CB497)=1,11,0)))</f>
        <v>102</v>
      </c>
      <c r="CM497" s="2">
        <f>80+IF(抽出データ!CH497=1,40,0)+IF(抽出データ!CI497=1,20,0)+IF(抽出データ!CJ497=1,20,0)</f>
        <v>120</v>
      </c>
      <c r="CN497" s="2">
        <f>80+IF(抽出データ!CN497=1,10,0)+IF(抽出データ!CO497=1,5,0)+IF(抽出データ!CP497=1,10,0)+12</f>
        <v>97</v>
      </c>
      <c r="CO497" s="2">
        <f>IF(SUM(抽出データ!CT497:CW497)&gt;0,120,100)</f>
        <v>120</v>
      </c>
      <c r="CQ497" s="2">
        <f t="shared" si="142"/>
        <v>98.3</v>
      </c>
    </row>
    <row r="498" spans="1:95">
      <c r="A498" s="2">
        <v>1954</v>
      </c>
      <c r="B498" s="2">
        <v>4500</v>
      </c>
      <c r="C498" s="2">
        <v>5</v>
      </c>
      <c r="D498" s="2">
        <f t="shared" si="126"/>
        <v>900</v>
      </c>
      <c r="E498" s="4" t="s">
        <v>381</v>
      </c>
      <c r="F498" s="2">
        <f>IF(抽出データ!S498-2&lt;0,0,抽出データ!S498-2)</f>
        <v>0</v>
      </c>
      <c r="G498" s="2">
        <f>IF(抽出データ!T498-2&lt;0,0,抽出データ!T498-2)</f>
        <v>1</v>
      </c>
      <c r="H498" s="2">
        <f>IF(抽出データ!U498-2&lt;0,0,抽出データ!U498-2)</f>
        <v>1</v>
      </c>
      <c r="I498" s="2">
        <f>IF(抽出データ!V498-2&lt;0,0,抽出データ!V498-2)</f>
        <v>0</v>
      </c>
      <c r="J498" s="2">
        <f>MIN(2,IF(抽出データ!W498-2&lt;0,0,抽出データ!W498-2))</f>
        <v>1</v>
      </c>
      <c r="K498" s="2">
        <f>IF(抽出データ!X498-2&lt;0,0,抽出データ!X498-2)</f>
        <v>1</v>
      </c>
      <c r="L498" s="2">
        <f>IF(抽出データ!Y498-2&lt;0,0,抽出データ!Y498-2)</f>
        <v>1</v>
      </c>
      <c r="M498" s="2">
        <f>IF(抽出データ!Z498-2&lt;0,0,抽出データ!Z498-2)</f>
        <v>1</v>
      </c>
      <c r="N498" s="2">
        <f>IF(抽出データ!AB498-2&lt;0,0,抽出データ!AB498-2)</f>
        <v>0</v>
      </c>
      <c r="O498" s="2">
        <f>IF(抽出データ!AC498-2&lt;0,0,抽出データ!AC498-2)</f>
        <v>0</v>
      </c>
      <c r="P498" s="2">
        <f>IF(抽出データ!AD498-2&lt;0,0,抽出データ!AD498-2)</f>
        <v>0</v>
      </c>
      <c r="Q498" s="2">
        <f>IF(抽出データ!AE498-2&lt;0,0,抽出データ!AE498-2)</f>
        <v>0</v>
      </c>
      <c r="R498" s="2">
        <f>IF(抽出データ!AF498-2&lt;0,0,抽出データ!AF498-2)</f>
        <v>1</v>
      </c>
      <c r="S498" s="2">
        <f>IF(抽出データ!AG498-2&lt;0,0,抽出データ!AG498-2)</f>
        <v>1</v>
      </c>
      <c r="T498" s="2">
        <f>IF(抽出データ!AH498-2&lt;0,0,抽出データ!AH498-2)</f>
        <v>1</v>
      </c>
      <c r="U498" s="2">
        <f>IF(抽出データ!AI498-2&lt;0,0,抽出データ!AI498-2)</f>
        <v>1</v>
      </c>
      <c r="V498" s="2">
        <f>IF(抽出データ!AJ498-2&lt;0,0,抽出データ!AJ498-2)</f>
        <v>1</v>
      </c>
      <c r="W498" s="2">
        <f>IF(抽出データ!AK498-2&lt;0,0,抽出データ!AK498-2)</f>
        <v>0</v>
      </c>
      <c r="X498" s="2">
        <f>IF(抽出データ!AL498-2&lt;0,0,抽出データ!AL498-2)</f>
        <v>1</v>
      </c>
      <c r="Y498" s="2">
        <f>IF(抽出データ!AM498-2&lt;0,0,抽出データ!AM498-2)</f>
        <v>1</v>
      </c>
      <c r="Z498" s="2">
        <f>IF(抽出データ!AN498-2&lt;0,0,抽出データ!AN498-2)</f>
        <v>1</v>
      </c>
      <c r="AA498" s="2">
        <f>IF(抽出データ!AO498-2&lt;0,0,抽出データ!AO498-2)</f>
        <v>1</v>
      </c>
      <c r="AB498" s="2">
        <f>IF(抽出データ!AP498-2&lt;0,0,抽出データ!AP498-2)</f>
        <v>1</v>
      </c>
      <c r="AC498" s="2">
        <f>IF(抽出データ!AQ498-2&lt;0,0,抽出データ!AQ498-2)</f>
        <v>1</v>
      </c>
      <c r="AD498" s="2">
        <f>IF(抽出データ!AR498-2&lt;=0,1,2)</f>
        <v>2</v>
      </c>
      <c r="AE498" s="2">
        <f>IF(抽出データ!AS498-2&lt;=0,1,2)</f>
        <v>2</v>
      </c>
      <c r="AF498" s="2">
        <f>IF(抽出データ!AT498-2&lt;=0,1,2)</f>
        <v>2</v>
      </c>
      <c r="AG498" s="2">
        <f>IF(抽出データ!AU498-2&lt;=0,1,2)</f>
        <v>1</v>
      </c>
      <c r="AH498" s="2">
        <f>IF(抽出データ!AV498-2&lt;=0,1,2)</f>
        <v>1</v>
      </c>
      <c r="AI498" s="2">
        <f>IF(抽出データ!AW498-2&lt;=0,1,2)</f>
        <v>1</v>
      </c>
      <c r="AJ498" s="2">
        <f>IF(抽出データ!AX498-2&lt;=0,1,2)</f>
        <v>1</v>
      </c>
      <c r="AK498" s="2">
        <f>IF(抽出データ!AY498-2&lt;=0,1,2)</f>
        <v>1</v>
      </c>
      <c r="AL498" s="2">
        <f>IF(抽出データ!AZ498-2&lt;0,0,抽出データ!AZ498-2)</f>
        <v>0</v>
      </c>
      <c r="AM498" s="2">
        <f>IF(抽出データ!BB498-2&lt;0,0,抽出データ!BB498-2)</f>
        <v>1</v>
      </c>
      <c r="AN498" s="2">
        <f>IF(抽出データ!BD498-2&lt;0,0,抽出データ!BD498-2)</f>
        <v>2</v>
      </c>
      <c r="AO498" s="2">
        <f>MIN(2,IF(抽出データ!BE498-2&lt;0,0,抽出データ!BE498-2))</f>
        <v>1</v>
      </c>
      <c r="AP498" s="2">
        <f>IF(抽出データ!BF498-2&lt;0,0,抽出データ!BF498-2)</f>
        <v>1</v>
      </c>
      <c r="AQ498" s="2">
        <f>IF(抽出データ!BG498-2&lt;0,0,抽出データ!BG498-2)</f>
        <v>1</v>
      </c>
      <c r="AR498" s="2">
        <f>IF(抽出データ!BH498-2&lt;0,0,抽出データ!BH498-2)</f>
        <v>1</v>
      </c>
      <c r="AS498" s="2">
        <f t="shared" si="127"/>
        <v>0</v>
      </c>
      <c r="AT498" s="2">
        <f>IF(抽出データ!DB498-2&lt;=0,1,2)</f>
        <v>2</v>
      </c>
      <c r="AU498" s="2">
        <f>IF(抽出データ!DD498-2&lt;0,0,抽出データ!DD498-2)</f>
        <v>2</v>
      </c>
      <c r="AV498" s="2">
        <f>IF(抽出データ!DE498-2&lt;0,0,抽出データ!DE498-2)</f>
        <v>2</v>
      </c>
      <c r="AW498" s="2">
        <f>IF(抽出データ!DF498-2&lt;0,0,IF(抽出データ!DF498&gt;3,2,1))</f>
        <v>2</v>
      </c>
      <c r="AX498" s="2">
        <f>IF(抽出データ!DG498-2&lt;=0,1,2)</f>
        <v>2</v>
      </c>
      <c r="AY498" s="8">
        <v>5</v>
      </c>
      <c r="AZ498" s="2">
        <v>4</v>
      </c>
      <c r="BA498" s="2">
        <v>3</v>
      </c>
      <c r="BI498" s="4" t="s">
        <v>445</v>
      </c>
      <c r="BJ498" s="2">
        <v>2</v>
      </c>
      <c r="BL498" s="2">
        <v>3</v>
      </c>
      <c r="BO498" s="2">
        <v>4</v>
      </c>
      <c r="BP498" s="2">
        <v>4</v>
      </c>
      <c r="BQ498" s="2">
        <v>4</v>
      </c>
      <c r="BR498" s="2">
        <v>4</v>
      </c>
      <c r="BS498" s="2">
        <v>4</v>
      </c>
      <c r="BT498" s="2">
        <v>4</v>
      </c>
      <c r="BV498" s="2">
        <f t="shared" si="128"/>
        <v>45</v>
      </c>
      <c r="BW498" s="2">
        <f t="shared" si="129"/>
        <v>15</v>
      </c>
      <c r="BX498" s="2">
        <f t="shared" si="130"/>
        <v>10</v>
      </c>
      <c r="BY498" s="2">
        <f t="shared" si="131"/>
        <v>18</v>
      </c>
      <c r="BZ498" s="2">
        <f t="shared" si="132"/>
        <v>21</v>
      </c>
      <c r="CA498" s="2">
        <f t="shared" si="133"/>
        <v>10</v>
      </c>
      <c r="CB498" s="2">
        <f t="shared" si="134"/>
        <v>14</v>
      </c>
      <c r="CC498" s="2">
        <f t="shared" si="135"/>
        <v>7</v>
      </c>
      <c r="CD498" s="2">
        <f t="shared" si="136"/>
        <v>17</v>
      </c>
      <c r="CE498" s="2">
        <f t="shared" si="137"/>
        <v>13</v>
      </c>
      <c r="CF498" s="2">
        <f t="shared" si="138"/>
        <v>9</v>
      </c>
      <c r="CG498" s="2">
        <f t="shared" si="139"/>
        <v>14</v>
      </c>
      <c r="CH498" s="2">
        <f t="shared" si="143"/>
        <v>8</v>
      </c>
      <c r="CI498" s="2">
        <f t="shared" si="140"/>
        <v>10</v>
      </c>
      <c r="CJ498" s="2">
        <f t="shared" si="141"/>
        <v>16</v>
      </c>
      <c r="CK498" s="2">
        <f>55+IF(抽出データ!BJ498=1,60,0)+IF(抽出データ!BK498=1,25,0)+IF(抽出データ!BM498=1,5,0)+IF(抽出データ!BL498=1,5,0)+IF(抽出データ!BN498=1,5,0)</f>
        <v>60</v>
      </c>
      <c r="CL498" s="2">
        <f>(80+IF(抽出データ!BR498=1,12,0)+IF(SUM(抽出データ!BS498:BV498,抽出データ!CB498)&gt;1,22,IF(SUM(抽出データ!BS498:BV498,抽出データ!CB498)=1,11,0)))</f>
        <v>102</v>
      </c>
      <c r="CM498" s="2">
        <f>80+IF(抽出データ!CH498=1,40,0)+IF(抽出データ!CI498=1,20,0)+IF(抽出データ!CJ498=1,20,0)</f>
        <v>120</v>
      </c>
      <c r="CN498" s="2">
        <f>80+IF(抽出データ!CN498=1,10,0)+IF(抽出データ!CO498=1,5,0)+IF(抽出データ!CP498=1,10,0)+12</f>
        <v>102</v>
      </c>
      <c r="CO498" s="2">
        <f>IF(SUM(抽出データ!CT498:CW498)&gt;0,120,100)</f>
        <v>120</v>
      </c>
      <c r="CQ498" s="2">
        <f t="shared" si="142"/>
        <v>88.8</v>
      </c>
    </row>
    <row r="499" spans="1:95">
      <c r="A499" s="2">
        <v>1999</v>
      </c>
      <c r="B499" s="2">
        <v>100</v>
      </c>
      <c r="C499" s="2">
        <v>1</v>
      </c>
      <c r="D499" s="2">
        <f t="shared" si="126"/>
        <v>100</v>
      </c>
      <c r="E499" s="4" t="s">
        <v>20</v>
      </c>
      <c r="F499" s="2">
        <f>IF(抽出データ!S499-2&lt;0,0,抽出データ!S499-2)</f>
        <v>0</v>
      </c>
      <c r="G499" s="2">
        <f>IF(抽出データ!T499-2&lt;0,0,抽出データ!T499-2)</f>
        <v>0</v>
      </c>
      <c r="H499" s="2">
        <f>IF(抽出データ!U499-2&lt;0,0,抽出データ!U499-2)</f>
        <v>1</v>
      </c>
      <c r="I499" s="2">
        <f>IF(抽出データ!V499-2&lt;0,0,抽出データ!V499-2)</f>
        <v>1</v>
      </c>
      <c r="J499" s="2">
        <f>MIN(2,IF(抽出データ!W499-2&lt;0,0,抽出データ!W499-2))</f>
        <v>0</v>
      </c>
      <c r="K499" s="2">
        <f>IF(抽出データ!X499-2&lt;0,0,抽出データ!X499-2)</f>
        <v>0</v>
      </c>
      <c r="L499" s="2">
        <f>IF(抽出データ!Y499-2&lt;0,0,抽出データ!Y499-2)</f>
        <v>0</v>
      </c>
      <c r="M499" s="2">
        <f>IF(抽出データ!Z499-2&lt;0,0,抽出データ!Z499-2)</f>
        <v>0</v>
      </c>
      <c r="N499" s="2">
        <f>IF(抽出データ!AB499-2&lt;0,0,抽出データ!AB499-2)</f>
        <v>0</v>
      </c>
      <c r="O499" s="2">
        <f>IF(抽出データ!AC499-2&lt;0,0,抽出データ!AC499-2)</f>
        <v>1</v>
      </c>
      <c r="P499" s="2">
        <f>IF(抽出データ!AD499-2&lt;0,0,抽出データ!AD499-2)</f>
        <v>1</v>
      </c>
      <c r="Q499" s="2">
        <f>IF(抽出データ!AE499-2&lt;0,0,抽出データ!AE499-2)</f>
        <v>1</v>
      </c>
      <c r="R499" s="2">
        <f>IF(抽出データ!AF499-2&lt;0,0,抽出データ!AF499-2)</f>
        <v>0</v>
      </c>
      <c r="S499" s="2">
        <f>IF(抽出データ!AG499-2&lt;0,0,抽出データ!AG499-2)</f>
        <v>1</v>
      </c>
      <c r="T499" s="2">
        <f>IF(抽出データ!AH499-2&lt;0,0,抽出データ!AH499-2)</f>
        <v>0</v>
      </c>
      <c r="U499" s="2">
        <f>IF(抽出データ!AI499-2&lt;0,0,抽出データ!AI499-2)</f>
        <v>0</v>
      </c>
      <c r="V499" s="2">
        <f>IF(抽出データ!AJ499-2&lt;0,0,抽出データ!AJ499-2)</f>
        <v>0</v>
      </c>
      <c r="W499" s="2">
        <f>IF(抽出データ!AK499-2&lt;0,0,抽出データ!AK499-2)</f>
        <v>0</v>
      </c>
      <c r="X499" s="2">
        <f>IF(抽出データ!AL499-2&lt;0,0,抽出データ!AL499-2)</f>
        <v>1</v>
      </c>
      <c r="Y499" s="2">
        <f>IF(抽出データ!AM499-2&lt;0,0,抽出データ!AM499-2)</f>
        <v>0</v>
      </c>
      <c r="Z499" s="2">
        <f>IF(抽出データ!AN499-2&lt;0,0,抽出データ!AN499-2)</f>
        <v>0</v>
      </c>
      <c r="AA499" s="2">
        <f>IF(抽出データ!AO499-2&lt;0,0,抽出データ!AO499-2)</f>
        <v>1</v>
      </c>
      <c r="AB499" s="2">
        <f>IF(抽出データ!AP499-2&lt;0,0,抽出データ!AP499-2)</f>
        <v>1</v>
      </c>
      <c r="AC499" s="2">
        <f>IF(抽出データ!AQ499-2&lt;0,0,抽出データ!AQ499-2)</f>
        <v>1</v>
      </c>
      <c r="AD499" s="2">
        <f>IF(抽出データ!AR499-2&lt;=0,1,2)</f>
        <v>1</v>
      </c>
      <c r="AE499" s="2">
        <f>IF(抽出データ!AS499-2&lt;=0,1,2)</f>
        <v>2</v>
      </c>
      <c r="AF499" s="2">
        <f>IF(抽出データ!AT499-2&lt;=0,1,2)</f>
        <v>2</v>
      </c>
      <c r="AG499" s="2">
        <f>IF(抽出データ!AU499-2&lt;=0,1,2)</f>
        <v>2</v>
      </c>
      <c r="AH499" s="2">
        <f>IF(抽出データ!AV499-2&lt;=0,1,2)</f>
        <v>2</v>
      </c>
      <c r="AI499" s="2">
        <f>IF(抽出データ!AW499-2&lt;=0,1,2)</f>
        <v>2</v>
      </c>
      <c r="AJ499" s="2">
        <f>IF(抽出データ!AX499-2&lt;=0,1,2)</f>
        <v>1</v>
      </c>
      <c r="AK499" s="2">
        <f>IF(抽出データ!AY499-2&lt;=0,1,2)</f>
        <v>2</v>
      </c>
      <c r="AL499" s="2">
        <f>IF(抽出データ!AZ499-2&lt;0,0,抽出データ!AZ499-2)</f>
        <v>0</v>
      </c>
      <c r="AM499" s="2">
        <f>IF(抽出データ!BB499-2&lt;0,0,抽出データ!BB499-2)</f>
        <v>0</v>
      </c>
      <c r="AN499" s="2">
        <f>IF(抽出データ!BD499-2&lt;0,0,抽出データ!BD499-2)</f>
        <v>1</v>
      </c>
      <c r="AO499" s="2">
        <f>MIN(2,IF(抽出データ!BE499-2&lt;0,0,抽出データ!BE499-2))</f>
        <v>1</v>
      </c>
      <c r="AP499" s="2">
        <f>IF(抽出データ!BF499-2&lt;0,0,抽出データ!BF499-2)</f>
        <v>0</v>
      </c>
      <c r="AQ499" s="2">
        <f>IF(抽出データ!BG499-2&lt;0,0,抽出データ!BG499-2)</f>
        <v>0</v>
      </c>
      <c r="AR499" s="2">
        <f>IF(抽出データ!BH499-2&lt;0,0,抽出データ!BH499-2)</f>
        <v>1</v>
      </c>
      <c r="AS499" s="2">
        <f t="shared" si="127"/>
        <v>0</v>
      </c>
      <c r="AT499" s="2">
        <f>IF(抽出データ!DB499-2&lt;=0,1,2)</f>
        <v>1</v>
      </c>
      <c r="AU499" s="2">
        <f>IF(抽出データ!DD499-2&lt;0,0,抽出データ!DD499-2)</f>
        <v>0</v>
      </c>
      <c r="AV499" s="2">
        <f>IF(抽出データ!DE499-2&lt;0,0,抽出データ!DE499-2)</f>
        <v>1</v>
      </c>
      <c r="AW499" s="2">
        <f>IF(抽出データ!DF499-2&lt;0,0,IF(抽出データ!DF499&gt;3,2,1))</f>
        <v>1</v>
      </c>
      <c r="AX499" s="2">
        <f>IF(抽出データ!DG499-2&lt;=0,1,2)</f>
        <v>2</v>
      </c>
      <c r="AY499" s="8">
        <v>2</v>
      </c>
      <c r="AZ499" s="2">
        <v>2</v>
      </c>
      <c r="BA499" s="2">
        <v>3</v>
      </c>
      <c r="BI499" s="4" t="s">
        <v>445</v>
      </c>
      <c r="BJ499" s="2">
        <v>2</v>
      </c>
      <c r="BL499" s="2">
        <v>3</v>
      </c>
      <c r="BO499" s="2">
        <v>2</v>
      </c>
      <c r="BP499" s="2">
        <v>5</v>
      </c>
      <c r="BQ499" s="2">
        <v>4</v>
      </c>
      <c r="BR499" s="2">
        <v>6</v>
      </c>
      <c r="BS499" s="2">
        <v>2</v>
      </c>
      <c r="BT499" s="2">
        <v>5</v>
      </c>
      <c r="BV499" s="2">
        <f t="shared" si="128"/>
        <v>32</v>
      </c>
      <c r="BW499" s="2">
        <f t="shared" si="129"/>
        <v>9</v>
      </c>
      <c r="BX499" s="2">
        <f t="shared" si="130"/>
        <v>10</v>
      </c>
      <c r="BY499" s="2">
        <f t="shared" si="131"/>
        <v>12</v>
      </c>
      <c r="BZ499" s="2">
        <f t="shared" si="132"/>
        <v>22</v>
      </c>
      <c r="CA499" s="2">
        <f t="shared" si="133"/>
        <v>3</v>
      </c>
      <c r="CB499" s="2">
        <f t="shared" si="134"/>
        <v>7</v>
      </c>
      <c r="CC499" s="2">
        <f t="shared" si="135"/>
        <v>4</v>
      </c>
      <c r="CD499" s="2">
        <f t="shared" si="136"/>
        <v>16</v>
      </c>
      <c r="CE499" s="2">
        <f t="shared" si="137"/>
        <v>16</v>
      </c>
      <c r="CF499" s="2">
        <f t="shared" si="138"/>
        <v>10</v>
      </c>
      <c r="CG499" s="2">
        <f t="shared" si="139"/>
        <v>8</v>
      </c>
      <c r="CH499" s="2">
        <f t="shared" si="143"/>
        <v>5</v>
      </c>
      <c r="CI499" s="2">
        <f t="shared" si="140"/>
        <v>6</v>
      </c>
      <c r="CJ499" s="2">
        <f t="shared" si="141"/>
        <v>7</v>
      </c>
      <c r="CK499" s="2">
        <f>55+IF(抽出データ!BJ499=1,60,0)+IF(抽出データ!BK499=1,25,0)+IF(抽出データ!BM499=1,5,0)+IF(抽出データ!BL499=1,5,0)+IF(抽出データ!BN499=1,5,0)</f>
        <v>80</v>
      </c>
      <c r="CL499" s="2">
        <f>(80+IF(抽出データ!BR499=1,12,0)+IF(SUM(抽出データ!BS499:BV499,抽出データ!CB499)&gt;1,22,IF(SUM(抽出データ!BS499:BV499,抽出データ!CB499)=1,11,0)))</f>
        <v>91</v>
      </c>
      <c r="CM499" s="2">
        <f>80+IF(抽出データ!CH499=1,40,0)+IF(抽出データ!CI499=1,20,0)+IF(抽出データ!CJ499=1,20,0)</f>
        <v>100</v>
      </c>
      <c r="CN499" s="2">
        <f>80+IF(抽出データ!CN499=1,10,0)+IF(抽出データ!CO499=1,5,0)+IF(抽出データ!CP499=1,10,0)+12</f>
        <v>97</v>
      </c>
      <c r="CO499" s="2">
        <f>IF(SUM(抽出データ!CT499:CW499)&gt;0,120,100)</f>
        <v>120</v>
      </c>
      <c r="CQ499" s="2">
        <f t="shared" si="142"/>
        <v>90</v>
      </c>
    </row>
    <row r="500" spans="1:95">
      <c r="A500" s="2">
        <v>2002</v>
      </c>
      <c r="B500" s="2">
        <v>400</v>
      </c>
      <c r="C500" s="2">
        <v>3</v>
      </c>
      <c r="D500" s="2">
        <f t="shared" si="126"/>
        <v>133.33333333333334</v>
      </c>
      <c r="E500" s="4" t="s">
        <v>275</v>
      </c>
      <c r="F500" s="2">
        <f>IF(抽出データ!S500-2&lt;0,0,抽出データ!S500-2)</f>
        <v>0</v>
      </c>
      <c r="G500" s="2">
        <f>IF(抽出データ!T500-2&lt;0,0,抽出データ!T500-2)</f>
        <v>1</v>
      </c>
      <c r="H500" s="2">
        <f>IF(抽出データ!U500-2&lt;0,0,抽出データ!U500-2)</f>
        <v>2</v>
      </c>
      <c r="I500" s="2">
        <f>IF(抽出データ!V500-2&lt;0,0,抽出データ!V500-2)</f>
        <v>1</v>
      </c>
      <c r="J500" s="2">
        <f>MIN(2,IF(抽出データ!W500-2&lt;0,0,抽出データ!W500-2))</f>
        <v>2</v>
      </c>
      <c r="K500" s="2">
        <f>IF(抽出データ!X500-2&lt;0,0,抽出データ!X500-2)</f>
        <v>0</v>
      </c>
      <c r="L500" s="2">
        <f>IF(抽出データ!Y500-2&lt;0,0,抽出データ!Y500-2)</f>
        <v>0</v>
      </c>
      <c r="M500" s="2">
        <f>IF(抽出データ!Z500-2&lt;0,0,抽出データ!Z500-2)</f>
        <v>1</v>
      </c>
      <c r="N500" s="2">
        <f>IF(抽出データ!AB500-2&lt;0,0,抽出データ!AB500-2)</f>
        <v>1</v>
      </c>
      <c r="O500" s="2">
        <f>IF(抽出データ!AC500-2&lt;0,0,抽出データ!AC500-2)</f>
        <v>0</v>
      </c>
      <c r="P500" s="2">
        <f>IF(抽出データ!AD500-2&lt;0,0,抽出データ!AD500-2)</f>
        <v>0</v>
      </c>
      <c r="Q500" s="2">
        <f>IF(抽出データ!AE500-2&lt;0,0,抽出データ!AE500-2)</f>
        <v>1</v>
      </c>
      <c r="R500" s="2">
        <f>IF(抽出データ!AF500-2&lt;0,0,抽出データ!AF500-2)</f>
        <v>1</v>
      </c>
      <c r="S500" s="2">
        <f>IF(抽出データ!AG500-2&lt;0,0,抽出データ!AG500-2)</f>
        <v>0</v>
      </c>
      <c r="T500" s="2">
        <f>IF(抽出データ!AH500-2&lt;0,0,抽出データ!AH500-2)</f>
        <v>0</v>
      </c>
      <c r="U500" s="2">
        <f>IF(抽出データ!AI500-2&lt;0,0,抽出データ!AI500-2)</f>
        <v>1</v>
      </c>
      <c r="V500" s="2">
        <f>IF(抽出データ!AJ500-2&lt;0,0,抽出データ!AJ500-2)</f>
        <v>1</v>
      </c>
      <c r="W500" s="2">
        <f>IF(抽出データ!AK500-2&lt;0,0,抽出データ!AK500-2)</f>
        <v>1</v>
      </c>
      <c r="X500" s="2">
        <f>IF(抽出データ!AL500-2&lt;0,0,抽出データ!AL500-2)</f>
        <v>1</v>
      </c>
      <c r="Y500" s="2">
        <f>IF(抽出データ!AM500-2&lt;0,0,抽出データ!AM500-2)</f>
        <v>1</v>
      </c>
      <c r="Z500" s="2">
        <f>IF(抽出データ!AN500-2&lt;0,0,抽出データ!AN500-2)</f>
        <v>1</v>
      </c>
      <c r="AA500" s="2">
        <f>IF(抽出データ!AO500-2&lt;0,0,抽出データ!AO500-2)</f>
        <v>1</v>
      </c>
      <c r="AB500" s="2">
        <f>IF(抽出データ!AP500-2&lt;0,0,抽出データ!AP500-2)</f>
        <v>1</v>
      </c>
      <c r="AC500" s="2">
        <f>IF(抽出データ!AQ500-2&lt;0,0,抽出データ!AQ500-2)</f>
        <v>1</v>
      </c>
      <c r="AD500" s="2">
        <f>IF(抽出データ!AR500-2&lt;=0,1,2)</f>
        <v>2</v>
      </c>
      <c r="AE500" s="2">
        <f>IF(抽出データ!AS500-2&lt;=0,1,2)</f>
        <v>2</v>
      </c>
      <c r="AF500" s="2">
        <f>IF(抽出データ!AT500-2&lt;=0,1,2)</f>
        <v>2</v>
      </c>
      <c r="AG500" s="2">
        <f>IF(抽出データ!AU500-2&lt;=0,1,2)</f>
        <v>2</v>
      </c>
      <c r="AH500" s="2">
        <f>IF(抽出データ!AV500-2&lt;=0,1,2)</f>
        <v>2</v>
      </c>
      <c r="AI500" s="2">
        <f>IF(抽出データ!AW500-2&lt;=0,1,2)</f>
        <v>2</v>
      </c>
      <c r="AJ500" s="2">
        <f>IF(抽出データ!AX500-2&lt;=0,1,2)</f>
        <v>2</v>
      </c>
      <c r="AK500" s="2">
        <f>IF(抽出データ!AY500-2&lt;=0,1,2)</f>
        <v>2</v>
      </c>
      <c r="AL500" s="2">
        <f>IF(抽出データ!AZ500-2&lt;0,0,抽出データ!AZ500-2)</f>
        <v>1</v>
      </c>
      <c r="AM500" s="2">
        <f>IF(抽出データ!BB500-2&lt;0,0,抽出データ!BB500-2)</f>
        <v>1</v>
      </c>
      <c r="AN500" s="2">
        <f>IF(抽出データ!BD500-2&lt;0,0,抽出データ!BD500-2)</f>
        <v>1</v>
      </c>
      <c r="AO500" s="2">
        <f>MIN(2,IF(抽出データ!BE500-2&lt;0,0,抽出データ!BE500-2))</f>
        <v>1</v>
      </c>
      <c r="AP500" s="2">
        <f>IF(抽出データ!BF500-2&lt;0,0,抽出データ!BF500-2)</f>
        <v>1</v>
      </c>
      <c r="AQ500" s="2">
        <f>IF(抽出データ!BG500-2&lt;0,0,抽出データ!BG500-2)</f>
        <v>0</v>
      </c>
      <c r="AR500" s="2">
        <f>IF(抽出データ!BH500-2&lt;0,0,抽出データ!BH500-2)</f>
        <v>0</v>
      </c>
      <c r="AS500" s="2">
        <f t="shared" si="127"/>
        <v>0</v>
      </c>
      <c r="AT500" s="2">
        <f>IF(抽出データ!DB500-2&lt;=0,1,2)</f>
        <v>1</v>
      </c>
      <c r="AU500" s="2">
        <f>IF(抽出データ!DD500-2&lt;0,0,抽出データ!DD500-2)</f>
        <v>1</v>
      </c>
      <c r="AV500" s="2">
        <f>IF(抽出データ!DE500-2&lt;0,0,抽出データ!DE500-2)</f>
        <v>1</v>
      </c>
      <c r="AW500" s="2">
        <f>IF(抽出データ!DF500-2&lt;0,0,IF(抽出データ!DF500&gt;3,2,1))</f>
        <v>1</v>
      </c>
      <c r="AX500" s="2">
        <f>IF(抽出データ!DG500-2&lt;=0,1,2)</f>
        <v>2</v>
      </c>
      <c r="AY500" s="8">
        <v>2</v>
      </c>
      <c r="AZ500" s="2">
        <v>2</v>
      </c>
      <c r="BA500" s="2">
        <v>2</v>
      </c>
      <c r="BB500" s="2">
        <v>1</v>
      </c>
      <c r="BC500" s="2">
        <v>1</v>
      </c>
      <c r="BD500" s="2">
        <v>1</v>
      </c>
      <c r="BE500" s="2">
        <v>0</v>
      </c>
      <c r="BF500" s="2">
        <v>0</v>
      </c>
      <c r="BG500" s="2">
        <v>0</v>
      </c>
      <c r="BH500" s="2">
        <v>0</v>
      </c>
      <c r="BI500" s="4" t="s">
        <v>445</v>
      </c>
      <c r="BJ500" s="2">
        <v>1</v>
      </c>
      <c r="BK500" s="2">
        <v>75</v>
      </c>
      <c r="BL500" s="2">
        <v>3</v>
      </c>
      <c r="BO500" s="2">
        <v>2</v>
      </c>
      <c r="BP500" s="2">
        <v>2</v>
      </c>
      <c r="BQ500" s="2">
        <v>2</v>
      </c>
      <c r="BR500" s="2">
        <v>3</v>
      </c>
      <c r="BS500" s="2">
        <v>5</v>
      </c>
      <c r="BT500" s="2">
        <v>4</v>
      </c>
      <c r="BV500" s="2">
        <f t="shared" si="128"/>
        <v>48.5</v>
      </c>
      <c r="BW500" s="2">
        <f t="shared" si="129"/>
        <v>18</v>
      </c>
      <c r="BX500" s="2">
        <f t="shared" si="130"/>
        <v>11</v>
      </c>
      <c r="BY500" s="2">
        <f t="shared" si="131"/>
        <v>17</v>
      </c>
      <c r="BZ500" s="2">
        <f t="shared" si="132"/>
        <v>27</v>
      </c>
      <c r="CA500" s="2">
        <f t="shared" si="133"/>
        <v>11</v>
      </c>
      <c r="CB500" s="2">
        <f t="shared" si="134"/>
        <v>9</v>
      </c>
      <c r="CC500" s="2">
        <f t="shared" si="135"/>
        <v>8</v>
      </c>
      <c r="CD500" s="2">
        <f t="shared" si="136"/>
        <v>21</v>
      </c>
      <c r="CE500" s="2">
        <f t="shared" si="137"/>
        <v>17</v>
      </c>
      <c r="CF500" s="2">
        <f t="shared" si="138"/>
        <v>13</v>
      </c>
      <c r="CG500" s="2">
        <f t="shared" si="139"/>
        <v>12</v>
      </c>
      <c r="CH500" s="2">
        <f t="shared" si="143"/>
        <v>5</v>
      </c>
      <c r="CI500" s="2">
        <f t="shared" si="140"/>
        <v>9</v>
      </c>
      <c r="CJ500" s="2">
        <f t="shared" si="141"/>
        <v>18.5</v>
      </c>
      <c r="CK500" s="2">
        <f>55+IF(抽出データ!BJ500=1,60,0)+IF(抽出データ!BK500=1,25,0)+IF(抽出データ!BM500=1,5,0)+IF(抽出データ!BL500=1,5,0)+IF(抽出データ!BN500=1,5,0)</f>
        <v>85</v>
      </c>
      <c r="CL500" s="2">
        <f>(80+IF(抽出データ!BR500=1,12,0)+IF(SUM(抽出データ!BS500:BV500,抽出データ!CB500)&gt;1,22,IF(SUM(抽出データ!BS500:BV500,抽出データ!CB500)=1,11,0)))</f>
        <v>91</v>
      </c>
      <c r="CM500" s="2">
        <f>80+IF(抽出データ!CH500=1,40,0)+IF(抽出データ!CI500=1,20,0)+IF(抽出データ!CJ500=1,20,0)</f>
        <v>100</v>
      </c>
      <c r="CN500" s="2">
        <f>80+IF(抽出データ!CN500=1,10,0)+IF(抽出データ!CO500=1,5,0)+IF(抽出データ!CP500=1,10,0)+12</f>
        <v>97</v>
      </c>
      <c r="CO500" s="2">
        <f>IF(SUM(抽出データ!CT500:CW500)&gt;0,120,100)</f>
        <v>120</v>
      </c>
      <c r="CQ500" s="2">
        <f t="shared" si="142"/>
        <v>92</v>
      </c>
    </row>
    <row r="501" spans="1:95">
      <c r="A501" s="2">
        <v>2010</v>
      </c>
      <c r="B501" s="2">
        <v>5000</v>
      </c>
      <c r="C501" s="2">
        <v>3</v>
      </c>
      <c r="D501" s="2">
        <f t="shared" si="126"/>
        <v>1666.6666666666667</v>
      </c>
      <c r="E501" s="4" t="s">
        <v>234</v>
      </c>
      <c r="F501" s="2">
        <f>IF(抽出データ!S501-2&lt;0,0,抽出データ!S501-2)</f>
        <v>0</v>
      </c>
      <c r="G501" s="2">
        <f>IF(抽出データ!T501-2&lt;0,0,抽出データ!T501-2)</f>
        <v>0</v>
      </c>
      <c r="H501" s="2">
        <f>IF(抽出データ!U501-2&lt;0,0,抽出データ!U501-2)</f>
        <v>0</v>
      </c>
      <c r="I501" s="2">
        <f>IF(抽出データ!V501-2&lt;0,0,抽出データ!V501-2)</f>
        <v>0</v>
      </c>
      <c r="J501" s="2">
        <f>MIN(2,IF(抽出データ!W501-2&lt;0,0,抽出データ!W501-2))</f>
        <v>0</v>
      </c>
      <c r="K501" s="2">
        <f>IF(抽出データ!X501-2&lt;0,0,抽出データ!X501-2)</f>
        <v>1</v>
      </c>
      <c r="L501" s="2">
        <f>IF(抽出データ!Y501-2&lt;0,0,抽出データ!Y501-2)</f>
        <v>1</v>
      </c>
      <c r="M501" s="2">
        <f>IF(抽出データ!Z501-2&lt;0,0,抽出データ!Z501-2)</f>
        <v>0</v>
      </c>
      <c r="N501" s="2">
        <f>IF(抽出データ!AB501-2&lt;0,0,抽出データ!AB501-2)</f>
        <v>0</v>
      </c>
      <c r="O501" s="2">
        <f>IF(抽出データ!AC501-2&lt;0,0,抽出データ!AC501-2)</f>
        <v>0</v>
      </c>
      <c r="P501" s="2">
        <f>IF(抽出データ!AD501-2&lt;0,0,抽出データ!AD501-2)</f>
        <v>1</v>
      </c>
      <c r="Q501" s="2">
        <f>IF(抽出データ!AE501-2&lt;0,0,抽出データ!AE501-2)</f>
        <v>1</v>
      </c>
      <c r="R501" s="2">
        <f>IF(抽出データ!AF501-2&lt;0,0,抽出データ!AF501-2)</f>
        <v>0</v>
      </c>
      <c r="S501" s="2">
        <f>IF(抽出データ!AG501-2&lt;0,0,抽出データ!AG501-2)</f>
        <v>0</v>
      </c>
      <c r="T501" s="2">
        <f>IF(抽出データ!AH501-2&lt;0,0,抽出データ!AH501-2)</f>
        <v>1</v>
      </c>
      <c r="U501" s="2">
        <f>IF(抽出データ!AI501-2&lt;0,0,抽出データ!AI501-2)</f>
        <v>0</v>
      </c>
      <c r="V501" s="2">
        <f>IF(抽出データ!AJ501-2&lt;0,0,抽出データ!AJ501-2)</f>
        <v>0</v>
      </c>
      <c r="W501" s="2">
        <f>IF(抽出データ!AK501-2&lt;0,0,抽出データ!AK501-2)</f>
        <v>0</v>
      </c>
      <c r="X501" s="2">
        <f>IF(抽出データ!AL501-2&lt;0,0,抽出データ!AL501-2)</f>
        <v>0</v>
      </c>
      <c r="Y501" s="2">
        <f>IF(抽出データ!AM501-2&lt;0,0,抽出データ!AM501-2)</f>
        <v>0</v>
      </c>
      <c r="Z501" s="2">
        <f>IF(抽出データ!AN501-2&lt;0,0,抽出データ!AN501-2)</f>
        <v>0</v>
      </c>
      <c r="AA501" s="2">
        <f>IF(抽出データ!AO501-2&lt;0,0,抽出データ!AO501-2)</f>
        <v>0</v>
      </c>
      <c r="AB501" s="2">
        <f>IF(抽出データ!AP501-2&lt;0,0,抽出データ!AP501-2)</f>
        <v>1</v>
      </c>
      <c r="AC501" s="2">
        <f>IF(抽出データ!AQ501-2&lt;0,0,抽出データ!AQ501-2)</f>
        <v>0</v>
      </c>
      <c r="AD501" s="2">
        <f>IF(抽出データ!AR501-2&lt;=0,1,2)</f>
        <v>1</v>
      </c>
      <c r="AE501" s="2">
        <f>IF(抽出データ!AS501-2&lt;=0,1,2)</f>
        <v>1</v>
      </c>
      <c r="AF501" s="2">
        <f>IF(抽出データ!AT501-2&lt;=0,1,2)</f>
        <v>1</v>
      </c>
      <c r="AG501" s="2">
        <f>IF(抽出データ!AU501-2&lt;=0,1,2)</f>
        <v>1</v>
      </c>
      <c r="AH501" s="2">
        <f>IF(抽出データ!AV501-2&lt;=0,1,2)</f>
        <v>2</v>
      </c>
      <c r="AI501" s="2">
        <f>IF(抽出データ!AW501-2&lt;=0,1,2)</f>
        <v>2</v>
      </c>
      <c r="AJ501" s="2">
        <f>IF(抽出データ!AX501-2&lt;=0,1,2)</f>
        <v>2</v>
      </c>
      <c r="AK501" s="2">
        <f>IF(抽出データ!AY501-2&lt;=0,1,2)</f>
        <v>2</v>
      </c>
      <c r="AL501" s="2">
        <f>IF(抽出データ!AZ501-2&lt;0,0,抽出データ!AZ501-2)</f>
        <v>0</v>
      </c>
      <c r="AM501" s="2">
        <f>IF(抽出データ!BB501-2&lt;0,0,抽出データ!BB501-2)</f>
        <v>0</v>
      </c>
      <c r="AN501" s="2">
        <f>IF(抽出データ!BD501-2&lt;0,0,抽出データ!BD501-2)</f>
        <v>0</v>
      </c>
      <c r="AO501" s="2">
        <f>MIN(2,IF(抽出データ!BE501-2&lt;0,0,抽出データ!BE501-2))</f>
        <v>2</v>
      </c>
      <c r="AP501" s="2">
        <f>IF(抽出データ!BF501-2&lt;0,0,抽出データ!BF501-2)</f>
        <v>1</v>
      </c>
      <c r="AQ501" s="2">
        <f>IF(抽出データ!BG501-2&lt;0,0,抽出データ!BG501-2)</f>
        <v>0</v>
      </c>
      <c r="AR501" s="2">
        <f>IF(抽出データ!BH501-2&lt;0,0,抽出データ!BH501-2)</f>
        <v>0</v>
      </c>
      <c r="AS501" s="2">
        <f t="shared" si="127"/>
        <v>0</v>
      </c>
      <c r="AT501" s="2">
        <f>IF(抽出データ!DB501-2&lt;=0,1,2)</f>
        <v>1</v>
      </c>
      <c r="AU501" s="2">
        <f>IF(抽出データ!DD501-2&lt;0,0,抽出データ!DD501-2)</f>
        <v>0</v>
      </c>
      <c r="AV501" s="2">
        <f>IF(抽出データ!DE501-2&lt;0,0,抽出データ!DE501-2)</f>
        <v>0</v>
      </c>
      <c r="AW501" s="2">
        <f>IF(抽出データ!DF501-2&lt;0,0,IF(抽出データ!DF501&gt;3,2,1))</f>
        <v>1</v>
      </c>
      <c r="AX501" s="2">
        <f>IF(抽出データ!DG501-2&lt;=0,1,2)</f>
        <v>2</v>
      </c>
      <c r="AY501" s="8">
        <v>2</v>
      </c>
      <c r="AZ501" s="2">
        <v>2</v>
      </c>
      <c r="BA501" s="2">
        <v>1</v>
      </c>
      <c r="BI501" s="4" t="s">
        <v>445</v>
      </c>
      <c r="BJ501" s="2">
        <v>2</v>
      </c>
      <c r="BL501" s="2">
        <v>3</v>
      </c>
      <c r="BO501" s="2">
        <v>1</v>
      </c>
      <c r="BP501" s="2">
        <v>1</v>
      </c>
      <c r="BQ501" s="2">
        <v>1</v>
      </c>
      <c r="BR501" s="2">
        <v>7</v>
      </c>
      <c r="BS501" s="2">
        <v>1</v>
      </c>
      <c r="BT501" s="2">
        <v>1</v>
      </c>
      <c r="BV501" s="2">
        <f t="shared" si="128"/>
        <v>25</v>
      </c>
      <c r="BW501" s="2">
        <f t="shared" si="129"/>
        <v>7</v>
      </c>
      <c r="BX501" s="2">
        <f t="shared" si="130"/>
        <v>6</v>
      </c>
      <c r="BY501" s="2">
        <f t="shared" si="131"/>
        <v>12</v>
      </c>
      <c r="BZ501" s="2">
        <f t="shared" si="132"/>
        <v>15</v>
      </c>
      <c r="CA501" s="2">
        <f t="shared" si="133"/>
        <v>5</v>
      </c>
      <c r="CB501" s="2">
        <f t="shared" si="134"/>
        <v>5</v>
      </c>
      <c r="CC501" s="2">
        <f t="shared" si="135"/>
        <v>3</v>
      </c>
      <c r="CD501" s="2">
        <f t="shared" si="136"/>
        <v>13</v>
      </c>
      <c r="CE501" s="2">
        <f t="shared" si="137"/>
        <v>8</v>
      </c>
      <c r="CF501" s="2">
        <f t="shared" si="138"/>
        <v>7</v>
      </c>
      <c r="CG501" s="2">
        <f t="shared" si="139"/>
        <v>4</v>
      </c>
      <c r="CH501" s="2">
        <f t="shared" si="143"/>
        <v>4</v>
      </c>
      <c r="CI501" s="2">
        <f t="shared" si="140"/>
        <v>6</v>
      </c>
      <c r="CJ501" s="2">
        <f>SUMPRODUCT(F501:AX501,$F$583:$AX$583)</f>
        <v>3</v>
      </c>
      <c r="CK501" s="2">
        <f>55+IF(抽出データ!BJ501=1,60,0)+IF(抽出データ!BK501=1,25,0)+IF(抽出データ!BM501=1,5,0)+IF(抽出データ!BL501=1,5,0)+IF(抽出データ!BN501=1,5,0)</f>
        <v>80</v>
      </c>
      <c r="CL501" s="2">
        <f>(80+IF(抽出データ!BR501=1,12,0)+IF(SUM(抽出データ!BS501:BV501,抽出データ!CB501)&gt;1,22,IF(SUM(抽出データ!BS501:BV501,抽出データ!CB501)=1,11,0)))</f>
        <v>102</v>
      </c>
      <c r="CM501" s="2">
        <f>80+IF(抽出データ!CH501=1,40,0)+IF(抽出データ!CI501=1,20,0)+IF(抽出データ!CJ501=1,20,0)</f>
        <v>120</v>
      </c>
      <c r="CN501" s="2">
        <f>80+IF(抽出データ!CN501=1,10,0)+IF(抽出データ!CO501=1,5,0)+IF(抽出データ!CP501=1,10,0)+12</f>
        <v>102</v>
      </c>
      <c r="CO501" s="2">
        <f>IF(SUM(抽出データ!CT501:CW501)&gt;0,120,100)</f>
        <v>120</v>
      </c>
      <c r="CQ501" s="2">
        <f t="shared" si="142"/>
        <v>96.8</v>
      </c>
    </row>
    <row r="502" spans="1:95">
      <c r="A502" s="2">
        <v>2007</v>
      </c>
      <c r="B502" s="2">
        <v>2000</v>
      </c>
      <c r="C502" s="2">
        <v>6</v>
      </c>
      <c r="D502" s="2">
        <f t="shared" si="126"/>
        <v>333.33333333333331</v>
      </c>
      <c r="E502" s="4" t="s">
        <v>382</v>
      </c>
      <c r="F502" s="2">
        <f>IF(抽出データ!S502-2&lt;0,0,抽出データ!S502-2)</f>
        <v>0</v>
      </c>
      <c r="G502" s="2">
        <f>IF(抽出データ!T502-2&lt;0,0,抽出データ!T502-2)</f>
        <v>2</v>
      </c>
      <c r="H502" s="2">
        <f>IF(抽出データ!U502-2&lt;0,0,抽出データ!U502-2)</f>
        <v>2</v>
      </c>
      <c r="I502" s="2">
        <f>IF(抽出データ!V502-2&lt;0,0,抽出データ!V502-2)</f>
        <v>2</v>
      </c>
      <c r="J502" s="2">
        <f>MIN(2,IF(抽出データ!W502-2&lt;0,0,抽出データ!W502-2))</f>
        <v>2</v>
      </c>
      <c r="K502" s="2">
        <f>IF(抽出データ!X502-2&lt;0,0,抽出データ!X502-2)</f>
        <v>2</v>
      </c>
      <c r="L502" s="2">
        <f>IF(抽出データ!Y502-2&lt;0,0,抽出データ!Y502-2)</f>
        <v>2</v>
      </c>
      <c r="M502" s="2">
        <f>IF(抽出データ!Z502-2&lt;0,0,抽出データ!Z502-2)</f>
        <v>2</v>
      </c>
      <c r="N502" s="2">
        <f>IF(抽出データ!AB502-2&lt;0,0,抽出データ!AB502-2)</f>
        <v>2</v>
      </c>
      <c r="O502" s="2">
        <f>IF(抽出データ!AC502-2&lt;0,0,抽出データ!AC502-2)</f>
        <v>2</v>
      </c>
      <c r="P502" s="2">
        <f>IF(抽出データ!AD502-2&lt;0,0,抽出データ!AD502-2)</f>
        <v>2</v>
      </c>
      <c r="Q502" s="2">
        <f>IF(抽出データ!AE502-2&lt;0,0,抽出データ!AE502-2)</f>
        <v>2</v>
      </c>
      <c r="R502" s="2">
        <f>IF(抽出データ!AF502-2&lt;0,0,抽出データ!AF502-2)</f>
        <v>2</v>
      </c>
      <c r="S502" s="2">
        <f>IF(抽出データ!AG502-2&lt;0,0,抽出データ!AG502-2)</f>
        <v>2</v>
      </c>
      <c r="T502" s="2">
        <f>IF(抽出データ!AH502-2&lt;0,0,抽出データ!AH502-2)</f>
        <v>2</v>
      </c>
      <c r="U502" s="2">
        <f>IF(抽出データ!AI502-2&lt;0,0,抽出データ!AI502-2)</f>
        <v>2</v>
      </c>
      <c r="V502" s="2">
        <f>IF(抽出データ!AJ502-2&lt;0,0,抽出データ!AJ502-2)</f>
        <v>2</v>
      </c>
      <c r="W502" s="2">
        <f>IF(抽出データ!AK502-2&lt;0,0,抽出データ!AK502-2)</f>
        <v>2</v>
      </c>
      <c r="X502" s="2">
        <f>IF(抽出データ!AL502-2&lt;0,0,抽出データ!AL502-2)</f>
        <v>2</v>
      </c>
      <c r="Y502" s="2">
        <f>IF(抽出データ!AM502-2&lt;0,0,抽出データ!AM502-2)</f>
        <v>2</v>
      </c>
      <c r="Z502" s="2">
        <f>IF(抽出データ!AN502-2&lt;0,0,抽出データ!AN502-2)</f>
        <v>2</v>
      </c>
      <c r="AA502" s="2">
        <f>IF(抽出データ!AO502-2&lt;0,0,抽出データ!AO502-2)</f>
        <v>2</v>
      </c>
      <c r="AB502" s="2">
        <f>IF(抽出データ!AP502-2&lt;0,0,抽出データ!AP502-2)</f>
        <v>2</v>
      </c>
      <c r="AC502" s="2">
        <f>IF(抽出データ!AQ502-2&lt;0,0,抽出データ!AQ502-2)</f>
        <v>2</v>
      </c>
      <c r="AD502" s="2">
        <f>IF(抽出データ!AR502-2&lt;=0,1,2)</f>
        <v>2</v>
      </c>
      <c r="AE502" s="2">
        <f>IF(抽出データ!AS502-2&lt;=0,1,2)</f>
        <v>2</v>
      </c>
      <c r="AF502" s="2">
        <f>IF(抽出データ!AT502-2&lt;=0,1,2)</f>
        <v>2</v>
      </c>
      <c r="AG502" s="2">
        <f>IF(抽出データ!AU502-2&lt;=0,1,2)</f>
        <v>1</v>
      </c>
      <c r="AH502" s="2">
        <f>IF(抽出データ!AV502-2&lt;=0,1,2)</f>
        <v>2</v>
      </c>
      <c r="AI502" s="2">
        <f>IF(抽出データ!AW502-2&lt;=0,1,2)</f>
        <v>2</v>
      </c>
      <c r="AJ502" s="2">
        <f>IF(抽出データ!AX502-2&lt;=0,1,2)</f>
        <v>2</v>
      </c>
      <c r="AK502" s="2">
        <f>IF(抽出データ!AY502-2&lt;=0,1,2)</f>
        <v>2</v>
      </c>
      <c r="AL502" s="2">
        <f>IF(抽出データ!AZ502-2&lt;0,0,抽出データ!AZ502-2)</f>
        <v>2</v>
      </c>
      <c r="AM502" s="2">
        <f>IF(抽出データ!BB502-2&lt;0,0,抽出データ!BB502-2)</f>
        <v>2</v>
      </c>
      <c r="AN502" s="2">
        <f>IF(抽出データ!BD502-2&lt;0,0,抽出データ!BD502-2)</f>
        <v>2</v>
      </c>
      <c r="AO502" s="2">
        <f>MIN(2,IF(抽出データ!BE502-2&lt;0,0,抽出データ!BE502-2))</f>
        <v>2</v>
      </c>
      <c r="AP502" s="2">
        <f>IF(抽出データ!BF502-2&lt;0,0,抽出データ!BF502-2)</f>
        <v>2</v>
      </c>
      <c r="AQ502" s="2">
        <f>IF(抽出データ!BG502-2&lt;0,0,抽出データ!BG502-2)</f>
        <v>2</v>
      </c>
      <c r="AR502" s="2">
        <f>IF(抽出データ!BH502-2&lt;0,0,抽出データ!BH502-2)</f>
        <v>2</v>
      </c>
      <c r="AS502" s="2">
        <f t="shared" si="127"/>
        <v>0</v>
      </c>
      <c r="AT502" s="2">
        <f>IF(抽出データ!DB502-2&lt;=0,1,2)</f>
        <v>2</v>
      </c>
      <c r="AU502" s="2">
        <f>IF(抽出データ!DD502-2&lt;0,0,抽出データ!DD502-2)</f>
        <v>1</v>
      </c>
      <c r="AV502" s="2">
        <f>IF(抽出データ!DE502-2&lt;0,0,抽出データ!DE502-2)</f>
        <v>2</v>
      </c>
      <c r="AW502" s="2">
        <f>IF(抽出データ!DF502-2&lt;0,0,IF(抽出データ!DF502&gt;3,2,1))</f>
        <v>2</v>
      </c>
      <c r="AX502" s="2">
        <f>IF(抽出データ!DG502-2&lt;=0,1,2)</f>
        <v>2</v>
      </c>
      <c r="AY502" s="8">
        <v>5</v>
      </c>
      <c r="AZ502" s="2">
        <v>4</v>
      </c>
      <c r="BA502" s="2">
        <v>3</v>
      </c>
      <c r="BI502" s="4" t="s">
        <v>445</v>
      </c>
      <c r="BJ502" s="2">
        <v>2</v>
      </c>
      <c r="BL502" s="2">
        <v>3</v>
      </c>
      <c r="BO502" s="2">
        <v>4</v>
      </c>
      <c r="BP502" s="2">
        <v>4</v>
      </c>
      <c r="BQ502" s="2">
        <v>4</v>
      </c>
      <c r="BR502" s="2">
        <v>4</v>
      </c>
      <c r="BS502" s="2">
        <v>4</v>
      </c>
      <c r="BT502" s="2">
        <v>4</v>
      </c>
      <c r="BV502" s="2">
        <f t="shared" si="128"/>
        <v>89</v>
      </c>
      <c r="BW502" s="2">
        <f t="shared" si="129"/>
        <v>42</v>
      </c>
      <c r="BX502" s="2">
        <f t="shared" si="130"/>
        <v>14</v>
      </c>
      <c r="BY502" s="2">
        <f t="shared" si="131"/>
        <v>24</v>
      </c>
      <c r="BZ502" s="2">
        <f t="shared" si="132"/>
        <v>45</v>
      </c>
      <c r="CA502" s="2">
        <f t="shared" si="133"/>
        <v>24</v>
      </c>
      <c r="CB502" s="2">
        <f t="shared" si="134"/>
        <v>15</v>
      </c>
      <c r="CC502" s="2">
        <f t="shared" si="135"/>
        <v>22</v>
      </c>
      <c r="CD502" s="2">
        <f t="shared" si="136"/>
        <v>30</v>
      </c>
      <c r="CE502" s="2">
        <f t="shared" si="137"/>
        <v>23</v>
      </c>
      <c r="CF502" s="2">
        <f t="shared" si="138"/>
        <v>15</v>
      </c>
      <c r="CG502" s="2">
        <f t="shared" si="139"/>
        <v>29</v>
      </c>
      <c r="CH502" s="2">
        <f t="shared" si="143"/>
        <v>8</v>
      </c>
      <c r="CI502" s="2">
        <f t="shared" si="140"/>
        <v>16</v>
      </c>
      <c r="CJ502" s="2">
        <f t="shared" si="141"/>
        <v>38</v>
      </c>
      <c r="CK502" s="2">
        <f>55+IF(抽出データ!BJ502=1,60,0)+IF(抽出データ!BK502=1,25,0)+IF(抽出データ!BM502=1,5,0)+IF(抽出データ!BL502=1,5,0)+IF(抽出データ!BN502=1,5,0)</f>
        <v>55</v>
      </c>
      <c r="CL502" s="2">
        <f>(80+IF(抽出データ!BR502=1,12,0)+IF(SUM(抽出データ!BS502:BV502,抽出データ!CB502)&gt;1,22,IF(SUM(抽出データ!BS502:BV502,抽出データ!CB502)=1,11,0)))</f>
        <v>114</v>
      </c>
      <c r="CM502" s="2">
        <f>80+IF(抽出データ!CH502=1,40,0)+IF(抽出データ!CI502=1,20,0)+IF(抽出データ!CJ502=1,20,0)</f>
        <v>140</v>
      </c>
      <c r="CN502" s="2">
        <f>80+IF(抽出データ!CN502=1,10,0)+IF(抽出データ!CO502=1,5,0)+IF(抽出データ!CP502=1,10,0)+12</f>
        <v>107</v>
      </c>
      <c r="CO502" s="2">
        <f>IF(SUM(抽出データ!CT502:CW502)&gt;0,120,100)</f>
        <v>100</v>
      </c>
      <c r="CQ502" s="2">
        <f t="shared" si="142"/>
        <v>92.899999999999991</v>
      </c>
    </row>
    <row r="503" spans="1:95">
      <c r="A503" s="2">
        <v>2006</v>
      </c>
      <c r="B503" s="2">
        <v>100</v>
      </c>
      <c r="C503" s="2">
        <v>1</v>
      </c>
      <c r="D503" s="2">
        <f t="shared" si="126"/>
        <v>100</v>
      </c>
      <c r="E503" s="4" t="s">
        <v>367</v>
      </c>
      <c r="F503" s="2">
        <f>IF(抽出データ!S503-2&lt;0,0,抽出データ!S503-2)</f>
        <v>2</v>
      </c>
      <c r="G503" s="2">
        <f>IF(抽出データ!T503-2&lt;0,0,抽出データ!T503-2)</f>
        <v>2</v>
      </c>
      <c r="H503" s="2">
        <f>IF(抽出データ!U503-2&lt;0,0,抽出データ!U503-2)</f>
        <v>2</v>
      </c>
      <c r="I503" s="2">
        <f>IF(抽出データ!V503-2&lt;0,0,抽出データ!V503-2)</f>
        <v>1</v>
      </c>
      <c r="J503" s="2">
        <f>MIN(2,IF(抽出データ!W503-2&lt;0,0,抽出データ!W503-2))</f>
        <v>0</v>
      </c>
      <c r="K503" s="2">
        <f>IF(抽出データ!X503-2&lt;0,0,抽出データ!X503-2)</f>
        <v>0</v>
      </c>
      <c r="L503" s="2">
        <f>IF(抽出データ!Y503-2&lt;0,0,抽出データ!Y503-2)</f>
        <v>0</v>
      </c>
      <c r="M503" s="2">
        <f>IF(抽出データ!Z503-2&lt;0,0,抽出データ!Z503-2)</f>
        <v>2</v>
      </c>
      <c r="N503" s="2">
        <f>IF(抽出データ!AB503-2&lt;0,0,抽出データ!AB503-2)</f>
        <v>0</v>
      </c>
      <c r="O503" s="2">
        <f>IF(抽出データ!AC503-2&lt;0,0,抽出データ!AC503-2)</f>
        <v>0</v>
      </c>
      <c r="P503" s="2">
        <f>IF(抽出データ!AD503-2&lt;0,0,抽出データ!AD503-2)</f>
        <v>2</v>
      </c>
      <c r="Q503" s="2">
        <f>IF(抽出データ!AE503-2&lt;0,0,抽出データ!AE503-2)</f>
        <v>2</v>
      </c>
      <c r="R503" s="2">
        <f>IF(抽出データ!AF503-2&lt;0,0,抽出データ!AF503-2)</f>
        <v>2</v>
      </c>
      <c r="S503" s="2">
        <f>IF(抽出データ!AG503-2&lt;0,0,抽出データ!AG503-2)</f>
        <v>0</v>
      </c>
      <c r="T503" s="2">
        <f>IF(抽出データ!AH503-2&lt;0,0,抽出データ!AH503-2)</f>
        <v>2</v>
      </c>
      <c r="U503" s="2">
        <f>IF(抽出データ!AI503-2&lt;0,0,抽出データ!AI503-2)</f>
        <v>2</v>
      </c>
      <c r="V503" s="2">
        <f>IF(抽出データ!AJ503-2&lt;0,0,抽出データ!AJ503-2)</f>
        <v>1</v>
      </c>
      <c r="W503" s="2">
        <f>IF(抽出データ!AK503-2&lt;0,0,抽出データ!AK503-2)</f>
        <v>2</v>
      </c>
      <c r="X503" s="2">
        <f>IF(抽出データ!AL503-2&lt;0,0,抽出データ!AL503-2)</f>
        <v>1</v>
      </c>
      <c r="Y503" s="2">
        <f>IF(抽出データ!AM503-2&lt;0,0,抽出データ!AM503-2)</f>
        <v>1</v>
      </c>
      <c r="Z503" s="2">
        <f>IF(抽出データ!AN503-2&lt;0,0,抽出データ!AN503-2)</f>
        <v>1</v>
      </c>
      <c r="AA503" s="2">
        <f>IF(抽出データ!AO503-2&lt;0,0,抽出データ!AO503-2)</f>
        <v>2</v>
      </c>
      <c r="AB503" s="2">
        <f>IF(抽出データ!AP503-2&lt;0,0,抽出データ!AP503-2)</f>
        <v>2</v>
      </c>
      <c r="AC503" s="2">
        <f>IF(抽出データ!AQ503-2&lt;0,0,抽出データ!AQ503-2)</f>
        <v>2</v>
      </c>
      <c r="AD503" s="2">
        <f>IF(抽出データ!AR503-2&lt;=0,1,2)</f>
        <v>2</v>
      </c>
      <c r="AE503" s="2">
        <f>IF(抽出データ!AS503-2&lt;=0,1,2)</f>
        <v>2</v>
      </c>
      <c r="AF503" s="2">
        <f>IF(抽出データ!AT503-2&lt;=0,1,2)</f>
        <v>2</v>
      </c>
      <c r="AG503" s="2">
        <f>IF(抽出データ!AU503-2&lt;=0,1,2)</f>
        <v>2</v>
      </c>
      <c r="AH503" s="2">
        <f>IF(抽出データ!AV503-2&lt;=0,1,2)</f>
        <v>2</v>
      </c>
      <c r="AI503" s="2">
        <f>IF(抽出データ!AW503-2&lt;=0,1,2)</f>
        <v>2</v>
      </c>
      <c r="AJ503" s="2">
        <f>IF(抽出データ!AX503-2&lt;=0,1,2)</f>
        <v>1</v>
      </c>
      <c r="AK503" s="2">
        <f>IF(抽出データ!AY503-2&lt;=0,1,2)</f>
        <v>2</v>
      </c>
      <c r="AL503" s="2">
        <f>IF(抽出データ!AZ503-2&lt;0,0,抽出データ!AZ503-2)</f>
        <v>1</v>
      </c>
      <c r="AM503" s="2">
        <f>IF(抽出データ!BB503-2&lt;0,0,抽出データ!BB503-2)</f>
        <v>1</v>
      </c>
      <c r="AN503" s="2">
        <f>IF(抽出データ!BD503-2&lt;0,0,抽出データ!BD503-2)</f>
        <v>2</v>
      </c>
      <c r="AO503" s="2">
        <f>MIN(2,IF(抽出データ!BE503-2&lt;0,0,抽出データ!BE503-2))</f>
        <v>0</v>
      </c>
      <c r="AP503" s="2">
        <f>IF(抽出データ!BF503-2&lt;0,0,抽出データ!BF503-2)</f>
        <v>0</v>
      </c>
      <c r="AQ503" s="2">
        <f>IF(抽出データ!BG503-2&lt;0,0,抽出データ!BG503-2)</f>
        <v>1</v>
      </c>
      <c r="AR503" s="2">
        <f>IF(抽出データ!BH503-2&lt;0,0,抽出データ!BH503-2)</f>
        <v>0</v>
      </c>
      <c r="AS503" s="2">
        <f t="shared" si="127"/>
        <v>0</v>
      </c>
      <c r="AT503" s="2">
        <f>IF(抽出データ!DB503-2&lt;=0,1,2)</f>
        <v>2</v>
      </c>
      <c r="AU503" s="2">
        <f>IF(抽出データ!DD503-2&lt;0,0,抽出データ!DD503-2)</f>
        <v>2</v>
      </c>
      <c r="AV503" s="2">
        <f>IF(抽出データ!DE503-2&lt;0,0,抽出データ!DE503-2)</f>
        <v>1</v>
      </c>
      <c r="AW503" s="2">
        <f>IF(抽出データ!DF503-2&lt;0,0,IF(抽出データ!DF503&gt;3,2,1))</f>
        <v>2</v>
      </c>
      <c r="AX503" s="2">
        <f>IF(抽出データ!DG503-2&lt;=0,1,2)</f>
        <v>2</v>
      </c>
      <c r="AY503" s="8">
        <v>5</v>
      </c>
      <c r="AZ503" s="2">
        <v>4</v>
      </c>
      <c r="BA503" s="2">
        <v>4</v>
      </c>
      <c r="BI503" s="4" t="s">
        <v>445</v>
      </c>
      <c r="BJ503" s="2">
        <v>2</v>
      </c>
      <c r="BL503" s="2">
        <v>3</v>
      </c>
      <c r="BO503" s="2">
        <v>3</v>
      </c>
      <c r="BP503" s="2">
        <v>3</v>
      </c>
      <c r="BQ503" s="2">
        <v>3</v>
      </c>
      <c r="BR503" s="2">
        <v>3</v>
      </c>
      <c r="BS503" s="2">
        <v>3</v>
      </c>
      <c r="BT503" s="2">
        <v>3</v>
      </c>
      <c r="BV503" s="2">
        <f t="shared" si="128"/>
        <v>62.5</v>
      </c>
      <c r="BW503" s="2">
        <f t="shared" si="129"/>
        <v>27</v>
      </c>
      <c r="BX503" s="2">
        <f t="shared" si="130"/>
        <v>14</v>
      </c>
      <c r="BY503" s="2">
        <f t="shared" si="131"/>
        <v>18</v>
      </c>
      <c r="BZ503" s="2">
        <f t="shared" si="132"/>
        <v>34</v>
      </c>
      <c r="CA503" s="2">
        <f t="shared" si="133"/>
        <v>15</v>
      </c>
      <c r="CB503" s="2">
        <f t="shared" si="134"/>
        <v>14</v>
      </c>
      <c r="CC503" s="2">
        <f t="shared" si="135"/>
        <v>15</v>
      </c>
      <c r="CD503" s="2">
        <f t="shared" si="136"/>
        <v>22</v>
      </c>
      <c r="CE503" s="2">
        <f t="shared" si="137"/>
        <v>21</v>
      </c>
      <c r="CF503" s="2">
        <f t="shared" si="138"/>
        <v>16</v>
      </c>
      <c r="CG503" s="2">
        <f t="shared" si="139"/>
        <v>21</v>
      </c>
      <c r="CH503" s="2">
        <f t="shared" si="143"/>
        <v>7</v>
      </c>
      <c r="CI503" s="2">
        <f t="shared" si="140"/>
        <v>10</v>
      </c>
      <c r="CJ503" s="2">
        <f t="shared" si="141"/>
        <v>23.5</v>
      </c>
      <c r="CK503" s="2">
        <f>55+IF(抽出データ!BJ503=1,60,0)+IF(抽出データ!BK503=1,25,0)+IF(抽出データ!BM503=1,5,0)+IF(抽出データ!BL503=1,5,0)+IF(抽出データ!BN503=1,5,0)</f>
        <v>55</v>
      </c>
      <c r="CL503" s="2">
        <f>(80+IF(抽出データ!BR503=1,12,0)+IF(SUM(抽出データ!BS503:BV503,抽出データ!CB503)&gt;1,22,IF(SUM(抽出データ!BS503:BV503,抽出データ!CB503)=1,11,0)))</f>
        <v>92</v>
      </c>
      <c r="CM503" s="2">
        <f>80+IF(抽出データ!CH503=1,40,0)+IF(抽出データ!CI503=1,20,0)+IF(抽出データ!CJ503=1,20,0)</f>
        <v>120</v>
      </c>
      <c r="CN503" s="2">
        <f>80+IF(抽出データ!CN503=1,10,0)+IF(抽出データ!CO503=1,5,0)+IF(抽出データ!CP503=1,10,0)+12</f>
        <v>102</v>
      </c>
      <c r="CO503" s="2">
        <f>IF(SUM(抽出データ!CT503:CW503)&gt;0,120,100)</f>
        <v>100</v>
      </c>
      <c r="CQ503" s="2">
        <f t="shared" si="142"/>
        <v>82.8</v>
      </c>
    </row>
    <row r="504" spans="1:95">
      <c r="A504" s="2">
        <v>2015</v>
      </c>
      <c r="B504" s="2">
        <v>900</v>
      </c>
      <c r="C504" s="2">
        <v>10</v>
      </c>
      <c r="D504" s="2">
        <f t="shared" si="126"/>
        <v>90</v>
      </c>
      <c r="E504" s="4" t="s">
        <v>56</v>
      </c>
      <c r="F504" s="2">
        <f>IF(抽出データ!S504-2&lt;0,0,抽出データ!S504-2)</f>
        <v>2</v>
      </c>
      <c r="G504" s="2">
        <f>IF(抽出データ!T504-2&lt;0,0,抽出データ!T504-2)</f>
        <v>1</v>
      </c>
      <c r="H504" s="2">
        <f>IF(抽出データ!U504-2&lt;0,0,抽出データ!U504-2)</f>
        <v>1</v>
      </c>
      <c r="I504" s="2">
        <f>IF(抽出データ!V504-2&lt;0,0,抽出データ!V504-2)</f>
        <v>0</v>
      </c>
      <c r="J504" s="2">
        <f>MIN(2,IF(抽出データ!W504-2&lt;0,0,抽出データ!W504-2))</f>
        <v>2</v>
      </c>
      <c r="K504" s="2">
        <f>IF(抽出データ!X504-2&lt;0,0,抽出データ!X504-2)</f>
        <v>0</v>
      </c>
      <c r="L504" s="2">
        <f>IF(抽出データ!Y504-2&lt;0,0,抽出データ!Y504-2)</f>
        <v>0</v>
      </c>
      <c r="M504" s="2">
        <f>IF(抽出データ!Z504-2&lt;0,0,抽出データ!Z504-2)</f>
        <v>1</v>
      </c>
      <c r="N504" s="2">
        <f>IF(抽出データ!AB504-2&lt;0,0,抽出データ!AB504-2)</f>
        <v>1</v>
      </c>
      <c r="O504" s="2">
        <f>IF(抽出データ!AC504-2&lt;0,0,抽出データ!AC504-2)</f>
        <v>2</v>
      </c>
      <c r="P504" s="2">
        <f>IF(抽出データ!AD504-2&lt;0,0,抽出データ!AD504-2)</f>
        <v>2</v>
      </c>
      <c r="Q504" s="2">
        <f>IF(抽出データ!AE504-2&lt;0,0,抽出データ!AE504-2)</f>
        <v>2</v>
      </c>
      <c r="R504" s="2">
        <f>IF(抽出データ!AF504-2&lt;0,0,抽出データ!AF504-2)</f>
        <v>2</v>
      </c>
      <c r="S504" s="2">
        <f>IF(抽出データ!AG504-2&lt;0,0,抽出データ!AG504-2)</f>
        <v>0</v>
      </c>
      <c r="T504" s="2">
        <f>IF(抽出データ!AH504-2&lt;0,0,抽出データ!AH504-2)</f>
        <v>1</v>
      </c>
      <c r="U504" s="2">
        <f>IF(抽出データ!AI504-2&lt;0,0,抽出データ!AI504-2)</f>
        <v>2</v>
      </c>
      <c r="V504" s="2">
        <f>IF(抽出データ!AJ504-2&lt;0,0,抽出データ!AJ504-2)</f>
        <v>1</v>
      </c>
      <c r="W504" s="2">
        <f>IF(抽出データ!AK504-2&lt;0,0,抽出データ!AK504-2)</f>
        <v>0</v>
      </c>
      <c r="X504" s="2">
        <f>IF(抽出データ!AL504-2&lt;0,0,抽出データ!AL504-2)</f>
        <v>1</v>
      </c>
      <c r="Y504" s="2">
        <f>IF(抽出データ!AM504-2&lt;0,0,抽出データ!AM504-2)</f>
        <v>1</v>
      </c>
      <c r="Z504" s="2">
        <f>IF(抽出データ!AN504-2&lt;0,0,抽出データ!AN504-2)</f>
        <v>1</v>
      </c>
      <c r="AA504" s="2">
        <f>IF(抽出データ!AO504-2&lt;0,0,抽出データ!AO504-2)</f>
        <v>1</v>
      </c>
      <c r="AB504" s="2">
        <f>IF(抽出データ!AP504-2&lt;0,0,抽出データ!AP504-2)</f>
        <v>0</v>
      </c>
      <c r="AC504" s="2">
        <f>IF(抽出データ!AQ504-2&lt;0,0,抽出データ!AQ504-2)</f>
        <v>1</v>
      </c>
      <c r="AD504" s="2">
        <f>IF(抽出データ!AR504-2&lt;=0,1,2)</f>
        <v>2</v>
      </c>
      <c r="AE504" s="2">
        <f>IF(抽出データ!AS504-2&lt;=0,1,2)</f>
        <v>1</v>
      </c>
      <c r="AF504" s="2">
        <f>IF(抽出データ!AT504-2&lt;=0,1,2)</f>
        <v>1</v>
      </c>
      <c r="AG504" s="2">
        <f>IF(抽出データ!AU504-2&lt;=0,1,2)</f>
        <v>2</v>
      </c>
      <c r="AH504" s="2">
        <f>IF(抽出データ!AV504-2&lt;=0,1,2)</f>
        <v>1</v>
      </c>
      <c r="AI504" s="2">
        <f>IF(抽出データ!AW504-2&lt;=0,1,2)</f>
        <v>2</v>
      </c>
      <c r="AJ504" s="2">
        <f>IF(抽出データ!AX504-2&lt;=0,1,2)</f>
        <v>2</v>
      </c>
      <c r="AK504" s="2">
        <f>IF(抽出データ!AY504-2&lt;=0,1,2)</f>
        <v>2</v>
      </c>
      <c r="AL504" s="2">
        <f>IF(抽出データ!AZ504-2&lt;0,0,抽出データ!AZ504-2)</f>
        <v>0</v>
      </c>
      <c r="AM504" s="2">
        <f>IF(抽出データ!BB504-2&lt;0,0,抽出データ!BB504-2)</f>
        <v>1</v>
      </c>
      <c r="AN504" s="2">
        <f>IF(抽出データ!BD504-2&lt;0,0,抽出データ!BD504-2)</f>
        <v>2</v>
      </c>
      <c r="AO504" s="2">
        <f>MIN(2,IF(抽出データ!BE504-2&lt;0,0,抽出データ!BE504-2))</f>
        <v>2</v>
      </c>
      <c r="AP504" s="2">
        <f>IF(抽出データ!BF504-2&lt;0,0,抽出データ!BF504-2)</f>
        <v>1</v>
      </c>
      <c r="AQ504" s="2">
        <f>IF(抽出データ!BG504-2&lt;0,0,抽出データ!BG504-2)</f>
        <v>1</v>
      </c>
      <c r="AR504" s="2">
        <f>IF(抽出データ!BH504-2&lt;0,0,抽出データ!BH504-2)</f>
        <v>2</v>
      </c>
      <c r="AS504" s="2">
        <f t="shared" si="127"/>
        <v>2</v>
      </c>
      <c r="AT504" s="2">
        <f>IF(抽出データ!DB504-2&lt;=0,1,2)</f>
        <v>2</v>
      </c>
      <c r="AU504" s="2">
        <f>IF(抽出データ!DD504-2&lt;0,0,抽出データ!DD504-2)</f>
        <v>1</v>
      </c>
      <c r="AV504" s="2">
        <f>IF(抽出データ!DE504-2&lt;0,0,抽出データ!DE504-2)</f>
        <v>1</v>
      </c>
      <c r="AW504" s="2">
        <f>IF(抽出データ!DF504-2&lt;0,0,IF(抽出データ!DF504&gt;3,2,1))</f>
        <v>2</v>
      </c>
      <c r="AX504" s="2">
        <f>IF(抽出データ!DG504-2&lt;=0,1,2)</f>
        <v>1</v>
      </c>
      <c r="AY504" s="8">
        <v>5</v>
      </c>
      <c r="AZ504" s="2">
        <v>3</v>
      </c>
      <c r="BA504" s="2">
        <v>4</v>
      </c>
      <c r="BI504" s="4" t="s">
        <v>445</v>
      </c>
      <c r="BJ504" s="2">
        <v>1</v>
      </c>
      <c r="BK504" s="2">
        <v>97</v>
      </c>
      <c r="BL504" s="2">
        <v>1</v>
      </c>
      <c r="BM504" s="2">
        <v>9000</v>
      </c>
      <c r="BO504" s="2">
        <v>5</v>
      </c>
      <c r="BP504" s="2">
        <v>3</v>
      </c>
      <c r="BQ504" s="2">
        <v>5</v>
      </c>
      <c r="BR504" s="2">
        <v>6</v>
      </c>
      <c r="BS504" s="2">
        <v>5</v>
      </c>
      <c r="BT504" s="2">
        <v>6</v>
      </c>
      <c r="BV504" s="2">
        <f t="shared" si="128"/>
        <v>61</v>
      </c>
      <c r="BW504" s="2">
        <f t="shared" si="129"/>
        <v>24</v>
      </c>
      <c r="BX504" s="2">
        <f t="shared" si="130"/>
        <v>8</v>
      </c>
      <c r="BY504" s="2">
        <f t="shared" si="131"/>
        <v>19</v>
      </c>
      <c r="BZ504" s="2">
        <f t="shared" si="132"/>
        <v>28</v>
      </c>
      <c r="CA504" s="2">
        <f t="shared" si="133"/>
        <v>14</v>
      </c>
      <c r="CB504" s="2">
        <f t="shared" si="134"/>
        <v>10</v>
      </c>
      <c r="CC504" s="2">
        <f t="shared" si="135"/>
        <v>16</v>
      </c>
      <c r="CD504" s="2">
        <f t="shared" si="136"/>
        <v>18</v>
      </c>
      <c r="CE504" s="2">
        <f t="shared" si="137"/>
        <v>11</v>
      </c>
      <c r="CF504" s="2">
        <f t="shared" si="138"/>
        <v>10</v>
      </c>
      <c r="CG504" s="2">
        <f t="shared" si="139"/>
        <v>18</v>
      </c>
      <c r="CH504" s="2">
        <f t="shared" si="143"/>
        <v>8</v>
      </c>
      <c r="CI504" s="2">
        <f t="shared" si="140"/>
        <v>10</v>
      </c>
      <c r="CJ504" s="2">
        <f t="shared" si="141"/>
        <v>17</v>
      </c>
      <c r="CK504" s="2">
        <f>55+IF(抽出データ!BJ504=1,60,0)+IF(抽出データ!BK504=1,25,0)+IF(抽出データ!BM504=1,5,0)+IF(抽出データ!BL504=1,5,0)+IF(抽出データ!BN504=1,5,0)</f>
        <v>115</v>
      </c>
      <c r="CL504" s="2">
        <f>(80+IF(抽出データ!BR504=1,12,0)+IF(SUM(抽出データ!BS504:BV504,抽出データ!CB504)&gt;1,22,IF(SUM(抽出データ!BS504:BV504,抽出データ!CB504)=1,11,0)))</f>
        <v>102</v>
      </c>
      <c r="CM504" s="2">
        <f>80+IF(抽出データ!CH504=1,40,0)+IF(抽出データ!CI504=1,20,0)+IF(抽出データ!CJ504=1,20,0)</f>
        <v>120</v>
      </c>
      <c r="CN504" s="2">
        <f>80+IF(抽出データ!CN504=1,10,0)+IF(抽出データ!CO504=1,5,0)+IF(抽出データ!CP504=1,10,0)+12</f>
        <v>97</v>
      </c>
      <c r="CO504" s="2">
        <f>IF(SUM(抽出データ!CT504:CW504)&gt;0,120,100)</f>
        <v>120</v>
      </c>
      <c r="CQ504" s="2">
        <f t="shared" si="142"/>
        <v>110.3</v>
      </c>
    </row>
    <row r="505" spans="1:95">
      <c r="A505" s="2">
        <v>2001</v>
      </c>
      <c r="B505" s="2">
        <v>150</v>
      </c>
      <c r="C505" s="2">
        <v>5</v>
      </c>
      <c r="D505" s="2">
        <f t="shared" si="126"/>
        <v>30</v>
      </c>
      <c r="E505" s="4" t="s">
        <v>269</v>
      </c>
      <c r="F505" s="2">
        <f>IF(抽出データ!S505-2&lt;0,0,抽出データ!S505-2)</f>
        <v>2</v>
      </c>
      <c r="G505" s="2">
        <f>IF(抽出データ!T505-2&lt;0,0,抽出データ!T505-2)</f>
        <v>0</v>
      </c>
      <c r="H505" s="2">
        <f>IF(抽出データ!U505-2&lt;0,0,抽出データ!U505-2)</f>
        <v>1</v>
      </c>
      <c r="I505" s="2">
        <f>IF(抽出データ!V505-2&lt;0,0,抽出データ!V505-2)</f>
        <v>1</v>
      </c>
      <c r="J505" s="2">
        <f>MIN(2,IF(抽出データ!W505-2&lt;0,0,抽出データ!W505-2))</f>
        <v>0</v>
      </c>
      <c r="K505" s="2">
        <f>IF(抽出データ!X505-2&lt;0,0,抽出データ!X505-2)</f>
        <v>0</v>
      </c>
      <c r="L505" s="2">
        <f>IF(抽出データ!Y505-2&lt;0,0,抽出データ!Y505-2)</f>
        <v>0</v>
      </c>
      <c r="M505" s="2">
        <f>IF(抽出データ!Z505-2&lt;0,0,抽出データ!Z505-2)</f>
        <v>0</v>
      </c>
      <c r="N505" s="2">
        <f>IF(抽出データ!AB505-2&lt;0,0,抽出データ!AB505-2)</f>
        <v>2</v>
      </c>
      <c r="O505" s="2">
        <f>IF(抽出データ!AC505-2&lt;0,0,抽出データ!AC505-2)</f>
        <v>2</v>
      </c>
      <c r="P505" s="2">
        <f>IF(抽出データ!AD505-2&lt;0,0,抽出データ!AD505-2)</f>
        <v>1</v>
      </c>
      <c r="Q505" s="2">
        <f>IF(抽出データ!AE505-2&lt;0,0,抽出データ!AE505-2)</f>
        <v>2</v>
      </c>
      <c r="R505" s="2">
        <f>IF(抽出データ!AF505-2&lt;0,0,抽出データ!AF505-2)</f>
        <v>1</v>
      </c>
      <c r="S505" s="2">
        <f>IF(抽出データ!AG505-2&lt;0,0,抽出データ!AG505-2)</f>
        <v>0</v>
      </c>
      <c r="T505" s="2">
        <f>IF(抽出データ!AH505-2&lt;0,0,抽出データ!AH505-2)</f>
        <v>1</v>
      </c>
      <c r="U505" s="2">
        <f>IF(抽出データ!AI505-2&lt;0,0,抽出データ!AI505-2)</f>
        <v>1</v>
      </c>
      <c r="V505" s="2">
        <f>IF(抽出データ!AJ505-2&lt;0,0,抽出データ!AJ505-2)</f>
        <v>1</v>
      </c>
      <c r="W505" s="2">
        <f>IF(抽出データ!AK505-2&lt;0,0,抽出データ!AK505-2)</f>
        <v>0</v>
      </c>
      <c r="X505" s="2">
        <f>IF(抽出データ!AL505-2&lt;0,0,抽出データ!AL505-2)</f>
        <v>1</v>
      </c>
      <c r="Y505" s="2">
        <f>IF(抽出データ!AM505-2&lt;0,0,抽出データ!AM505-2)</f>
        <v>1</v>
      </c>
      <c r="Z505" s="2">
        <f>IF(抽出データ!AN505-2&lt;0,0,抽出データ!AN505-2)</f>
        <v>0</v>
      </c>
      <c r="AA505" s="2">
        <f>IF(抽出データ!AO505-2&lt;0,0,抽出データ!AO505-2)</f>
        <v>2</v>
      </c>
      <c r="AB505" s="2">
        <f>IF(抽出データ!AP505-2&lt;0,0,抽出データ!AP505-2)</f>
        <v>2</v>
      </c>
      <c r="AC505" s="2">
        <f>IF(抽出データ!AQ505-2&lt;0,0,抽出データ!AQ505-2)</f>
        <v>2</v>
      </c>
      <c r="AD505" s="2">
        <f>IF(抽出データ!AR505-2&lt;=0,1,2)</f>
        <v>1</v>
      </c>
      <c r="AE505" s="2">
        <f>IF(抽出データ!AS505-2&lt;=0,1,2)</f>
        <v>1</v>
      </c>
      <c r="AF505" s="2">
        <f>IF(抽出データ!AT505-2&lt;=0,1,2)</f>
        <v>2</v>
      </c>
      <c r="AG505" s="2">
        <f>IF(抽出データ!AU505-2&lt;=0,1,2)</f>
        <v>1</v>
      </c>
      <c r="AH505" s="2">
        <f>IF(抽出データ!AV505-2&lt;=0,1,2)</f>
        <v>1</v>
      </c>
      <c r="AI505" s="2">
        <f>IF(抽出データ!AW505-2&lt;=0,1,2)</f>
        <v>1</v>
      </c>
      <c r="AJ505" s="2">
        <f>IF(抽出データ!AX505-2&lt;=0,1,2)</f>
        <v>1</v>
      </c>
      <c r="AK505" s="2">
        <f>IF(抽出データ!AY505-2&lt;=0,1,2)</f>
        <v>1</v>
      </c>
      <c r="AL505" s="2">
        <f>IF(抽出データ!AZ505-2&lt;0,0,抽出データ!AZ505-2)</f>
        <v>1</v>
      </c>
      <c r="AM505" s="2">
        <f>IF(抽出データ!BB505-2&lt;0,0,抽出データ!BB505-2)</f>
        <v>1</v>
      </c>
      <c r="AN505" s="2">
        <f>IF(抽出データ!BD505-2&lt;0,0,抽出データ!BD505-2)</f>
        <v>1</v>
      </c>
      <c r="AO505" s="2">
        <f>MIN(2,IF(抽出データ!BE505-2&lt;0,0,抽出データ!BE505-2))</f>
        <v>0</v>
      </c>
      <c r="AP505" s="2">
        <f>IF(抽出データ!BF505-2&lt;0,0,抽出データ!BF505-2)</f>
        <v>0</v>
      </c>
      <c r="AQ505" s="2">
        <f>IF(抽出データ!BG505-2&lt;0,0,抽出データ!BG505-2)</f>
        <v>0</v>
      </c>
      <c r="AR505" s="2">
        <f>IF(抽出データ!BH505-2&lt;0,0,抽出データ!BH505-2)</f>
        <v>0</v>
      </c>
      <c r="AS505" s="2">
        <f t="shared" si="127"/>
        <v>0</v>
      </c>
      <c r="AT505" s="2">
        <f>IF(抽出データ!DB505-2&lt;=0,1,2)</f>
        <v>2</v>
      </c>
      <c r="AU505" s="2">
        <f>IF(抽出データ!DD505-2&lt;0,0,抽出データ!DD505-2)</f>
        <v>1</v>
      </c>
      <c r="AV505" s="2">
        <f>IF(抽出データ!DE505-2&lt;0,0,抽出データ!DE505-2)</f>
        <v>1</v>
      </c>
      <c r="AW505" s="2">
        <f>IF(抽出データ!DF505-2&lt;0,0,IF(抽出データ!DF505&gt;3,2,1))</f>
        <v>1</v>
      </c>
      <c r="AX505" s="2">
        <f>IF(抽出データ!DG505-2&lt;=0,1,2)</f>
        <v>2</v>
      </c>
      <c r="AY505" s="8">
        <v>4</v>
      </c>
      <c r="AZ505" s="2">
        <v>3</v>
      </c>
      <c r="BA505" s="2">
        <v>3</v>
      </c>
      <c r="BI505" s="4" t="s">
        <v>445</v>
      </c>
      <c r="BJ505" s="2">
        <v>1</v>
      </c>
      <c r="BK505" s="2">
        <v>100</v>
      </c>
      <c r="BL505" s="2">
        <v>1</v>
      </c>
      <c r="BM505" s="2">
        <v>15000</v>
      </c>
      <c r="BO505" s="2">
        <v>4</v>
      </c>
      <c r="BP505" s="2">
        <v>4</v>
      </c>
      <c r="BQ505" s="2">
        <v>4</v>
      </c>
      <c r="BR505" s="2">
        <v>4</v>
      </c>
      <c r="BS505" s="2">
        <v>3</v>
      </c>
      <c r="BT505" s="2">
        <v>3</v>
      </c>
      <c r="BV505" s="2">
        <f t="shared" si="128"/>
        <v>44.5</v>
      </c>
      <c r="BW505" s="2">
        <f t="shared" si="129"/>
        <v>18</v>
      </c>
      <c r="BX505" s="2">
        <f t="shared" si="130"/>
        <v>11</v>
      </c>
      <c r="BY505" s="2">
        <f t="shared" si="131"/>
        <v>13</v>
      </c>
      <c r="BZ505" s="2">
        <f t="shared" si="132"/>
        <v>26</v>
      </c>
      <c r="CA505" s="2">
        <f t="shared" si="133"/>
        <v>10</v>
      </c>
      <c r="CB505" s="2">
        <f t="shared" si="134"/>
        <v>11</v>
      </c>
      <c r="CC505" s="2">
        <f t="shared" si="135"/>
        <v>12</v>
      </c>
      <c r="CD505" s="2">
        <f t="shared" si="136"/>
        <v>14</v>
      </c>
      <c r="CE505" s="2">
        <f t="shared" si="137"/>
        <v>14</v>
      </c>
      <c r="CF505" s="2">
        <f t="shared" si="138"/>
        <v>9</v>
      </c>
      <c r="CG505" s="2">
        <f t="shared" si="139"/>
        <v>15</v>
      </c>
      <c r="CH505" s="2">
        <f t="shared" si="143"/>
        <v>6</v>
      </c>
      <c r="CI505" s="2">
        <f t="shared" si="140"/>
        <v>8</v>
      </c>
      <c r="CJ505" s="2">
        <f t="shared" si="141"/>
        <v>19.5</v>
      </c>
      <c r="CK505" s="2">
        <f>55+IF(抽出データ!BJ505=1,60,0)+IF(抽出データ!BK505=1,25,0)+IF(抽出データ!BM505=1,5,0)+IF(抽出データ!BL505=1,5,0)+IF(抽出データ!BN505=1,5,0)</f>
        <v>55</v>
      </c>
      <c r="CL505" s="2">
        <f>(80+IF(抽出データ!BR505=1,12,0)+IF(SUM(抽出データ!BS505:BV505,抽出データ!CB505)&gt;1,22,IF(SUM(抽出データ!BS505:BV505,抽出データ!CB505)=1,11,0)))</f>
        <v>91</v>
      </c>
      <c r="CM505" s="2">
        <f>80+IF(抽出データ!CH505=1,40,0)+IF(抽出データ!CI505=1,20,0)+IF(抽出データ!CJ505=1,20,0)</f>
        <v>80</v>
      </c>
      <c r="CN505" s="2">
        <f>80+IF(抽出データ!CN505=1,10,0)+IF(抽出データ!CO505=1,5,0)+IF(抽出データ!CP505=1,10,0)+12</f>
        <v>97</v>
      </c>
      <c r="CO505" s="2">
        <f>IF(SUM(抽出データ!CT505:CW505)&gt;0,120,100)</f>
        <v>100</v>
      </c>
      <c r="CQ505" s="2">
        <f t="shared" si="142"/>
        <v>76</v>
      </c>
    </row>
    <row r="506" spans="1:95">
      <c r="A506" s="2">
        <v>2012</v>
      </c>
      <c r="B506" s="2">
        <v>344</v>
      </c>
      <c r="C506" s="2">
        <v>20</v>
      </c>
      <c r="D506" s="2">
        <f t="shared" si="126"/>
        <v>17.2</v>
      </c>
      <c r="E506" s="4" t="s">
        <v>383</v>
      </c>
      <c r="F506" s="2">
        <f>IF(抽出データ!S506-2&lt;0,0,抽出データ!S506-2)</f>
        <v>0</v>
      </c>
      <c r="G506" s="2">
        <f>IF(抽出データ!T506-2&lt;0,0,抽出データ!T506-2)</f>
        <v>2</v>
      </c>
      <c r="H506" s="2">
        <f>IF(抽出データ!U506-2&lt;0,0,抽出データ!U506-2)</f>
        <v>1</v>
      </c>
      <c r="I506" s="2">
        <f>IF(抽出データ!V506-2&lt;0,0,抽出データ!V506-2)</f>
        <v>1</v>
      </c>
      <c r="J506" s="2">
        <f>MIN(2,IF(抽出データ!W506-2&lt;0,0,抽出データ!W506-2))</f>
        <v>2</v>
      </c>
      <c r="K506" s="2">
        <f>IF(抽出データ!X506-2&lt;0,0,抽出データ!X506-2)</f>
        <v>1</v>
      </c>
      <c r="L506" s="2">
        <f>IF(抽出データ!Y506-2&lt;0,0,抽出データ!Y506-2)</f>
        <v>1</v>
      </c>
      <c r="M506" s="2">
        <f>IF(抽出データ!Z506-2&lt;0,0,抽出データ!Z506-2)</f>
        <v>2</v>
      </c>
      <c r="N506" s="2">
        <f>IF(抽出データ!AB506-2&lt;0,0,抽出データ!AB506-2)</f>
        <v>2</v>
      </c>
      <c r="O506" s="2">
        <f>IF(抽出データ!AC506-2&lt;0,0,抽出データ!AC506-2)</f>
        <v>1</v>
      </c>
      <c r="P506" s="2">
        <f>IF(抽出データ!AD506-2&lt;0,0,抽出データ!AD506-2)</f>
        <v>0</v>
      </c>
      <c r="Q506" s="2">
        <f>IF(抽出データ!AE506-2&lt;0,0,抽出データ!AE506-2)</f>
        <v>1</v>
      </c>
      <c r="R506" s="2">
        <f>IF(抽出データ!AF506-2&lt;0,0,抽出データ!AF506-2)</f>
        <v>1</v>
      </c>
      <c r="S506" s="2">
        <f>IF(抽出データ!AG506-2&lt;0,0,抽出データ!AG506-2)</f>
        <v>1</v>
      </c>
      <c r="T506" s="2">
        <f>IF(抽出データ!AH506-2&lt;0,0,抽出データ!AH506-2)</f>
        <v>1</v>
      </c>
      <c r="U506" s="2">
        <f>IF(抽出データ!AI506-2&lt;0,0,抽出データ!AI506-2)</f>
        <v>1</v>
      </c>
      <c r="V506" s="2">
        <f>IF(抽出データ!AJ506-2&lt;0,0,抽出データ!AJ506-2)</f>
        <v>2</v>
      </c>
      <c r="W506" s="2">
        <f>IF(抽出データ!AK506-2&lt;0,0,抽出データ!AK506-2)</f>
        <v>1</v>
      </c>
      <c r="X506" s="2">
        <f>IF(抽出データ!AL506-2&lt;0,0,抽出データ!AL506-2)</f>
        <v>2</v>
      </c>
      <c r="Y506" s="2">
        <f>IF(抽出データ!AM506-2&lt;0,0,抽出データ!AM506-2)</f>
        <v>2</v>
      </c>
      <c r="Z506" s="2">
        <f>IF(抽出データ!AN506-2&lt;0,0,抽出データ!AN506-2)</f>
        <v>1</v>
      </c>
      <c r="AA506" s="2">
        <f>IF(抽出データ!AO506-2&lt;0,0,抽出データ!AO506-2)</f>
        <v>2</v>
      </c>
      <c r="AB506" s="2">
        <f>IF(抽出データ!AP506-2&lt;0,0,抽出データ!AP506-2)</f>
        <v>2</v>
      </c>
      <c r="AC506" s="2">
        <f>IF(抽出データ!AQ506-2&lt;0,0,抽出データ!AQ506-2)</f>
        <v>2</v>
      </c>
      <c r="AD506" s="2">
        <f>IF(抽出データ!AR506-2&lt;=0,1,2)</f>
        <v>2</v>
      </c>
      <c r="AE506" s="2">
        <f>IF(抽出データ!AS506-2&lt;=0,1,2)</f>
        <v>2</v>
      </c>
      <c r="AF506" s="2">
        <f>IF(抽出データ!AT506-2&lt;=0,1,2)</f>
        <v>2</v>
      </c>
      <c r="AG506" s="2">
        <f>IF(抽出データ!AU506-2&lt;=0,1,2)</f>
        <v>1</v>
      </c>
      <c r="AH506" s="2">
        <f>IF(抽出データ!AV506-2&lt;=0,1,2)</f>
        <v>2</v>
      </c>
      <c r="AI506" s="2">
        <f>IF(抽出データ!AW506-2&lt;=0,1,2)</f>
        <v>1</v>
      </c>
      <c r="AJ506" s="2">
        <f>IF(抽出データ!AX506-2&lt;=0,1,2)</f>
        <v>2</v>
      </c>
      <c r="AK506" s="2">
        <f>IF(抽出データ!AY506-2&lt;=0,1,2)</f>
        <v>2</v>
      </c>
      <c r="AL506" s="2">
        <f>IF(抽出データ!AZ506-2&lt;0,0,抽出データ!AZ506-2)</f>
        <v>1</v>
      </c>
      <c r="AM506" s="2">
        <f>IF(抽出データ!BB506-2&lt;0,0,抽出データ!BB506-2)</f>
        <v>2</v>
      </c>
      <c r="AN506" s="2">
        <f>IF(抽出データ!BD506-2&lt;0,0,抽出データ!BD506-2)</f>
        <v>2</v>
      </c>
      <c r="AO506" s="2">
        <f>MIN(2,IF(抽出データ!BE506-2&lt;0,0,抽出データ!BE506-2))</f>
        <v>2</v>
      </c>
      <c r="AP506" s="2">
        <f>IF(抽出データ!BF506-2&lt;0,0,抽出データ!BF506-2)</f>
        <v>2</v>
      </c>
      <c r="AQ506" s="2">
        <f>IF(抽出データ!BG506-2&lt;0,0,抽出データ!BG506-2)</f>
        <v>2</v>
      </c>
      <c r="AR506" s="2">
        <f>IF(抽出データ!BH506-2&lt;0,0,抽出データ!BH506-2)</f>
        <v>2</v>
      </c>
      <c r="AS506" s="2">
        <f t="shared" si="127"/>
        <v>0</v>
      </c>
      <c r="AT506" s="2">
        <f>IF(抽出データ!DB506-2&lt;=0,1,2)</f>
        <v>2</v>
      </c>
      <c r="AU506" s="2">
        <f>IF(抽出データ!DD506-2&lt;0,0,抽出データ!DD506-2)</f>
        <v>1</v>
      </c>
      <c r="AV506" s="2">
        <f>IF(抽出データ!DE506-2&lt;0,0,抽出データ!DE506-2)</f>
        <v>2</v>
      </c>
      <c r="AW506" s="2">
        <f>IF(抽出データ!DF506-2&lt;0,0,IF(抽出データ!DF506&gt;3,2,1))</f>
        <v>2</v>
      </c>
      <c r="AX506" s="2">
        <f>IF(抽出データ!DG506-2&lt;=0,1,2)</f>
        <v>2</v>
      </c>
      <c r="AY506" s="8">
        <v>1</v>
      </c>
      <c r="AZ506" s="2">
        <v>3</v>
      </c>
      <c r="BA506" s="2">
        <v>4</v>
      </c>
      <c r="BI506" s="4" t="s">
        <v>445</v>
      </c>
      <c r="BJ506" s="2">
        <v>1</v>
      </c>
      <c r="BK506" s="2">
        <v>70</v>
      </c>
      <c r="BL506" s="2">
        <v>3</v>
      </c>
      <c r="BO506" s="2">
        <v>3</v>
      </c>
      <c r="BP506" s="2">
        <v>3</v>
      </c>
      <c r="BQ506" s="2">
        <v>3</v>
      </c>
      <c r="BR506" s="2">
        <v>3</v>
      </c>
      <c r="BS506" s="2">
        <v>3</v>
      </c>
      <c r="BT506" s="2">
        <v>3</v>
      </c>
      <c r="BV506" s="2">
        <f t="shared" si="128"/>
        <v>70.5</v>
      </c>
      <c r="BW506" s="2">
        <f t="shared" si="129"/>
        <v>28</v>
      </c>
      <c r="BX506" s="2">
        <f t="shared" si="130"/>
        <v>13</v>
      </c>
      <c r="BY506" s="2">
        <f t="shared" si="131"/>
        <v>23</v>
      </c>
      <c r="BZ506" s="2">
        <f t="shared" si="132"/>
        <v>34</v>
      </c>
      <c r="CA506" s="2">
        <f t="shared" si="133"/>
        <v>20</v>
      </c>
      <c r="CB506" s="2">
        <f t="shared" si="134"/>
        <v>15</v>
      </c>
      <c r="CC506" s="2">
        <f t="shared" si="135"/>
        <v>14</v>
      </c>
      <c r="CD506" s="2">
        <f t="shared" si="136"/>
        <v>24</v>
      </c>
      <c r="CE506" s="2">
        <f t="shared" si="137"/>
        <v>19</v>
      </c>
      <c r="CF506" s="2">
        <f t="shared" si="138"/>
        <v>13</v>
      </c>
      <c r="CG506" s="2">
        <f t="shared" si="139"/>
        <v>19</v>
      </c>
      <c r="CH506" s="2">
        <f t="shared" si="143"/>
        <v>8</v>
      </c>
      <c r="CI506" s="2">
        <f t="shared" si="140"/>
        <v>15</v>
      </c>
      <c r="CJ506" s="2">
        <f t="shared" si="141"/>
        <v>27.5</v>
      </c>
      <c r="CK506" s="2">
        <f>55+IF(抽出データ!BJ506=1,60,0)+IF(抽出データ!BK506=1,25,0)+IF(抽出データ!BM506=1,5,0)+IF(抽出データ!BL506=1,5,0)+IF(抽出データ!BN506=1,5,0)</f>
        <v>80</v>
      </c>
      <c r="CL506" s="2">
        <f>(80+IF(抽出データ!BR506=1,12,0)+IF(SUM(抽出データ!BS506:BV506,抽出データ!CB506)&gt;1,22,IF(SUM(抽出データ!BS506:BV506,抽出データ!CB506)=1,11,0)))</f>
        <v>102</v>
      </c>
      <c r="CM506" s="2">
        <f>80+IF(抽出データ!CH506=1,40,0)+IF(抽出データ!CI506=1,20,0)+IF(抽出データ!CJ506=1,20,0)</f>
        <v>120</v>
      </c>
      <c r="CN506" s="2">
        <f>80+IF(抽出データ!CN506=1,10,0)+IF(抽出データ!CO506=1,5,0)+IF(抽出データ!CP506=1,10,0)+12</f>
        <v>102</v>
      </c>
      <c r="CO506" s="2">
        <f>IF(SUM(抽出データ!CT506:CW506)&gt;0,120,100)</f>
        <v>120</v>
      </c>
      <c r="CQ506" s="2">
        <f t="shared" si="142"/>
        <v>96.8</v>
      </c>
    </row>
    <row r="507" spans="1:95">
      <c r="A507" s="2">
        <v>1998</v>
      </c>
      <c r="B507" s="2">
        <v>150</v>
      </c>
      <c r="C507" s="2">
        <v>9</v>
      </c>
      <c r="D507" s="2">
        <f t="shared" si="126"/>
        <v>16.666666666666668</v>
      </c>
      <c r="E507" s="4" t="s">
        <v>384</v>
      </c>
      <c r="F507" s="2">
        <f>IF(抽出データ!S507-2&lt;0,0,抽出データ!S507-2)</f>
        <v>0</v>
      </c>
      <c r="G507" s="2">
        <f>IF(抽出データ!T507-2&lt;0,0,抽出データ!T507-2)</f>
        <v>0</v>
      </c>
      <c r="H507" s="2">
        <f>IF(抽出データ!U507-2&lt;0,0,抽出データ!U507-2)</f>
        <v>1</v>
      </c>
      <c r="I507" s="2">
        <f>IF(抽出データ!V507-2&lt;0,0,抽出データ!V507-2)</f>
        <v>1</v>
      </c>
      <c r="J507" s="2">
        <f>MIN(2,IF(抽出データ!W507-2&lt;0,0,抽出データ!W507-2))</f>
        <v>0</v>
      </c>
      <c r="K507" s="2">
        <f>IF(抽出データ!X507-2&lt;0,0,抽出データ!X507-2)</f>
        <v>0</v>
      </c>
      <c r="L507" s="2">
        <f>IF(抽出データ!Y507-2&lt;0,0,抽出データ!Y507-2)</f>
        <v>0</v>
      </c>
      <c r="M507" s="2">
        <f>IF(抽出データ!Z507-2&lt;0,0,抽出データ!Z507-2)</f>
        <v>0</v>
      </c>
      <c r="N507" s="2">
        <f>IF(抽出データ!AB507-2&lt;0,0,抽出データ!AB507-2)</f>
        <v>1</v>
      </c>
      <c r="O507" s="2">
        <f>IF(抽出データ!AC507-2&lt;0,0,抽出データ!AC507-2)</f>
        <v>0</v>
      </c>
      <c r="P507" s="2">
        <f>IF(抽出データ!AD507-2&lt;0,0,抽出データ!AD507-2)</f>
        <v>0</v>
      </c>
      <c r="Q507" s="2">
        <f>IF(抽出データ!AE507-2&lt;0,0,抽出データ!AE507-2)</f>
        <v>0</v>
      </c>
      <c r="R507" s="2">
        <f>IF(抽出データ!AF507-2&lt;0,0,抽出データ!AF507-2)</f>
        <v>0</v>
      </c>
      <c r="S507" s="2">
        <f>IF(抽出データ!AG507-2&lt;0,0,抽出データ!AG507-2)</f>
        <v>1</v>
      </c>
      <c r="T507" s="2">
        <f>IF(抽出データ!AH507-2&lt;0,0,抽出データ!AH507-2)</f>
        <v>1</v>
      </c>
      <c r="U507" s="2">
        <f>IF(抽出データ!AI507-2&lt;0,0,抽出データ!AI507-2)</f>
        <v>0</v>
      </c>
      <c r="V507" s="2">
        <f>IF(抽出データ!AJ507-2&lt;0,0,抽出データ!AJ507-2)</f>
        <v>0</v>
      </c>
      <c r="W507" s="2">
        <f>IF(抽出データ!AK507-2&lt;0,0,抽出データ!AK507-2)</f>
        <v>0</v>
      </c>
      <c r="X507" s="2">
        <f>IF(抽出データ!AL507-2&lt;0,0,抽出データ!AL507-2)</f>
        <v>0</v>
      </c>
      <c r="Y507" s="2">
        <f>IF(抽出データ!AM507-2&lt;0,0,抽出データ!AM507-2)</f>
        <v>0</v>
      </c>
      <c r="Z507" s="2">
        <f>IF(抽出データ!AN507-2&lt;0,0,抽出データ!AN507-2)</f>
        <v>1</v>
      </c>
      <c r="AA507" s="2">
        <f>IF(抽出データ!AO507-2&lt;0,0,抽出データ!AO507-2)</f>
        <v>0</v>
      </c>
      <c r="AB507" s="2">
        <f>IF(抽出データ!AP507-2&lt;0,0,抽出データ!AP507-2)</f>
        <v>1</v>
      </c>
      <c r="AC507" s="2">
        <f>IF(抽出データ!AQ507-2&lt;0,0,抽出データ!AQ507-2)</f>
        <v>0</v>
      </c>
      <c r="AD507" s="2">
        <f>IF(抽出データ!AR507-2&lt;=0,1,2)</f>
        <v>2</v>
      </c>
      <c r="AE507" s="2">
        <f>IF(抽出データ!AS507-2&lt;=0,1,2)</f>
        <v>2</v>
      </c>
      <c r="AF507" s="2">
        <f>IF(抽出データ!AT507-2&lt;=0,1,2)</f>
        <v>1</v>
      </c>
      <c r="AG507" s="2">
        <f>IF(抽出データ!AU507-2&lt;=0,1,2)</f>
        <v>1</v>
      </c>
      <c r="AH507" s="2">
        <f>IF(抽出データ!AV507-2&lt;=0,1,2)</f>
        <v>2</v>
      </c>
      <c r="AI507" s="2">
        <f>IF(抽出データ!AW507-2&lt;=0,1,2)</f>
        <v>2</v>
      </c>
      <c r="AJ507" s="2">
        <f>IF(抽出データ!AX507-2&lt;=0,1,2)</f>
        <v>2</v>
      </c>
      <c r="AK507" s="2">
        <f>IF(抽出データ!AY507-2&lt;=0,1,2)</f>
        <v>2</v>
      </c>
      <c r="AL507" s="2">
        <f>IF(抽出データ!AZ507-2&lt;0,0,抽出データ!AZ507-2)</f>
        <v>1</v>
      </c>
      <c r="AM507" s="2">
        <f>IF(抽出データ!BB507-2&lt;0,0,抽出データ!BB507-2)</f>
        <v>1</v>
      </c>
      <c r="AN507" s="2">
        <f>IF(抽出データ!BD507-2&lt;0,0,抽出データ!BD507-2)</f>
        <v>1</v>
      </c>
      <c r="AO507" s="2">
        <f>MIN(2,IF(抽出データ!BE507-2&lt;0,0,抽出データ!BE507-2))</f>
        <v>1</v>
      </c>
      <c r="AP507" s="2">
        <f>IF(抽出データ!BF507-2&lt;0,0,抽出データ!BF507-2)</f>
        <v>1</v>
      </c>
      <c r="AQ507" s="2">
        <f>IF(抽出データ!BG507-2&lt;0,0,抽出データ!BG507-2)</f>
        <v>0</v>
      </c>
      <c r="AR507" s="2">
        <f>IF(抽出データ!BH507-2&lt;0,0,抽出データ!BH507-2)</f>
        <v>1</v>
      </c>
      <c r="AS507" s="2">
        <f t="shared" si="127"/>
        <v>0</v>
      </c>
      <c r="AT507" s="2">
        <f>IF(抽出データ!DB507-2&lt;=0,1,2)</f>
        <v>1</v>
      </c>
      <c r="AU507" s="2">
        <f>IF(抽出データ!DD507-2&lt;0,0,抽出データ!DD507-2)</f>
        <v>1</v>
      </c>
      <c r="AV507" s="2">
        <f>IF(抽出データ!DE507-2&lt;0,0,抽出データ!DE507-2)</f>
        <v>1</v>
      </c>
      <c r="AW507" s="2">
        <f>IF(抽出データ!DF507-2&lt;0,0,IF(抽出データ!DF507&gt;3,2,1))</f>
        <v>2</v>
      </c>
      <c r="AX507" s="2">
        <f>IF(抽出データ!DG507-2&lt;=0,1,2)</f>
        <v>1</v>
      </c>
      <c r="AY507" s="8">
        <v>3</v>
      </c>
      <c r="AZ507" s="2">
        <v>3</v>
      </c>
      <c r="BA507" s="2">
        <v>3</v>
      </c>
      <c r="BI507" s="4" t="s">
        <v>445</v>
      </c>
      <c r="BJ507" s="2">
        <v>2</v>
      </c>
      <c r="BL507" s="2">
        <v>3</v>
      </c>
      <c r="BO507" s="2">
        <v>3</v>
      </c>
      <c r="BP507" s="2">
        <v>4</v>
      </c>
      <c r="BQ507" s="2">
        <v>4</v>
      </c>
      <c r="BR507" s="2">
        <v>2</v>
      </c>
      <c r="BS507" s="2">
        <v>2</v>
      </c>
      <c r="BT507" s="2">
        <v>3</v>
      </c>
      <c r="BV507" s="2">
        <f t="shared" si="128"/>
        <v>35.5</v>
      </c>
      <c r="BW507" s="2">
        <f t="shared" si="129"/>
        <v>8</v>
      </c>
      <c r="BX507" s="2">
        <f t="shared" si="130"/>
        <v>8</v>
      </c>
      <c r="BY507" s="2">
        <f t="shared" si="131"/>
        <v>16</v>
      </c>
      <c r="BZ507" s="2">
        <f t="shared" si="132"/>
        <v>17</v>
      </c>
      <c r="CA507" s="2">
        <f t="shared" si="133"/>
        <v>6</v>
      </c>
      <c r="CB507" s="2">
        <f t="shared" si="134"/>
        <v>9</v>
      </c>
      <c r="CC507" s="2">
        <f t="shared" si="135"/>
        <v>3</v>
      </c>
      <c r="CD507" s="2">
        <f t="shared" si="136"/>
        <v>16</v>
      </c>
      <c r="CE507" s="2">
        <f t="shared" si="137"/>
        <v>12</v>
      </c>
      <c r="CF507" s="2">
        <f t="shared" si="138"/>
        <v>9</v>
      </c>
      <c r="CG507" s="2">
        <f t="shared" si="139"/>
        <v>6</v>
      </c>
      <c r="CH507" s="2">
        <f t="shared" si="143"/>
        <v>5</v>
      </c>
      <c r="CI507" s="2">
        <f t="shared" si="140"/>
        <v>8</v>
      </c>
      <c r="CJ507" s="2">
        <f t="shared" si="141"/>
        <v>11.5</v>
      </c>
      <c r="CK507" s="2">
        <f>55+IF(抽出データ!BJ507=1,60,0)+IF(抽出データ!BK507=1,25,0)+IF(抽出データ!BM507=1,5,0)+IF(抽出データ!BL507=1,5,0)+IF(抽出データ!BN507=1,5,0)</f>
        <v>60</v>
      </c>
      <c r="CL507" s="2">
        <f>(80+IF(抽出データ!BR507=1,12,0)+IF(SUM(抽出データ!BS507:BV507,抽出データ!CB507)&gt;1,22,IF(SUM(抽出データ!BS507:BV507,抽出データ!CB507)=1,11,0)))</f>
        <v>91</v>
      </c>
      <c r="CM507" s="2">
        <f>80+IF(抽出データ!CH507=1,40,0)+IF(抽出データ!CI507=1,20,0)+IF(抽出データ!CJ507=1,20,0)</f>
        <v>100</v>
      </c>
      <c r="CN507" s="2">
        <f>80+IF(抽出データ!CN507=1,10,0)+IF(抽出データ!CO507=1,5,0)+IF(抽出データ!CP507=1,10,0)+12</f>
        <v>97</v>
      </c>
      <c r="CO507" s="2">
        <f>IF(SUM(抽出データ!CT507:CW507)&gt;0,120,100)</f>
        <v>120</v>
      </c>
      <c r="CQ507" s="2">
        <f t="shared" si="142"/>
        <v>82</v>
      </c>
    </row>
    <row r="508" spans="1:95">
      <c r="A508" s="2">
        <v>1985</v>
      </c>
      <c r="B508" s="2">
        <v>2100</v>
      </c>
      <c r="C508" s="2">
        <v>10</v>
      </c>
      <c r="D508" s="2">
        <f t="shared" si="126"/>
        <v>210</v>
      </c>
      <c r="E508" s="4" t="s">
        <v>67</v>
      </c>
      <c r="F508" s="2">
        <f>IF(抽出データ!S508-2&lt;0,0,抽出データ!S508-2)</f>
        <v>1</v>
      </c>
      <c r="G508" s="2">
        <f>IF(抽出データ!T508-2&lt;0,0,抽出データ!T508-2)</f>
        <v>1</v>
      </c>
      <c r="H508" s="2">
        <f>IF(抽出データ!U508-2&lt;0,0,抽出データ!U508-2)</f>
        <v>1</v>
      </c>
      <c r="I508" s="2">
        <f>IF(抽出データ!V508-2&lt;0,0,抽出データ!V508-2)</f>
        <v>1</v>
      </c>
      <c r="J508" s="2">
        <f>MIN(2,IF(抽出データ!W508-2&lt;0,0,抽出データ!W508-2))</f>
        <v>1</v>
      </c>
      <c r="K508" s="2">
        <f>IF(抽出データ!X508-2&lt;0,0,抽出データ!X508-2)</f>
        <v>1</v>
      </c>
      <c r="L508" s="2">
        <f>IF(抽出データ!Y508-2&lt;0,0,抽出データ!Y508-2)</f>
        <v>0</v>
      </c>
      <c r="M508" s="2">
        <f>IF(抽出データ!Z508-2&lt;0,0,抽出データ!Z508-2)</f>
        <v>2</v>
      </c>
      <c r="N508" s="2">
        <f>IF(抽出データ!AB508-2&lt;0,0,抽出データ!AB508-2)</f>
        <v>2</v>
      </c>
      <c r="O508" s="2">
        <f>IF(抽出データ!AC508-2&lt;0,0,抽出データ!AC508-2)</f>
        <v>2</v>
      </c>
      <c r="P508" s="2">
        <f>IF(抽出データ!AD508-2&lt;0,0,抽出データ!AD508-2)</f>
        <v>2</v>
      </c>
      <c r="Q508" s="2">
        <f>IF(抽出データ!AE508-2&lt;0,0,抽出データ!AE508-2)</f>
        <v>1</v>
      </c>
      <c r="R508" s="2">
        <f>IF(抽出データ!AF508-2&lt;0,0,抽出データ!AF508-2)</f>
        <v>1</v>
      </c>
      <c r="S508" s="2">
        <f>IF(抽出データ!AG508-2&lt;0,0,抽出データ!AG508-2)</f>
        <v>1</v>
      </c>
      <c r="T508" s="2">
        <f>IF(抽出データ!AH508-2&lt;0,0,抽出データ!AH508-2)</f>
        <v>2</v>
      </c>
      <c r="U508" s="2">
        <f>IF(抽出データ!AI508-2&lt;0,0,抽出データ!AI508-2)</f>
        <v>1</v>
      </c>
      <c r="V508" s="2">
        <f>IF(抽出データ!AJ508-2&lt;0,0,抽出データ!AJ508-2)</f>
        <v>1</v>
      </c>
      <c r="W508" s="2">
        <f>IF(抽出データ!AK508-2&lt;0,0,抽出データ!AK508-2)</f>
        <v>2</v>
      </c>
      <c r="X508" s="2">
        <f>IF(抽出データ!AL508-2&lt;0,0,抽出データ!AL508-2)</f>
        <v>1</v>
      </c>
      <c r="Y508" s="2">
        <f>IF(抽出データ!AM508-2&lt;0,0,抽出データ!AM508-2)</f>
        <v>1</v>
      </c>
      <c r="Z508" s="2">
        <f>IF(抽出データ!AN508-2&lt;0,0,抽出データ!AN508-2)</f>
        <v>1</v>
      </c>
      <c r="AA508" s="2">
        <f>IF(抽出データ!AO508-2&lt;0,0,抽出データ!AO508-2)</f>
        <v>2</v>
      </c>
      <c r="AB508" s="2">
        <f>IF(抽出データ!AP508-2&lt;0,0,抽出データ!AP508-2)</f>
        <v>2</v>
      </c>
      <c r="AC508" s="2">
        <f>IF(抽出データ!AQ508-2&lt;0,0,抽出データ!AQ508-2)</f>
        <v>2</v>
      </c>
      <c r="AD508" s="2">
        <f>IF(抽出データ!AR508-2&lt;=0,1,2)</f>
        <v>1</v>
      </c>
      <c r="AE508" s="2">
        <f>IF(抽出データ!AS508-2&lt;=0,1,2)</f>
        <v>1</v>
      </c>
      <c r="AF508" s="2">
        <f>IF(抽出データ!AT508-2&lt;=0,1,2)</f>
        <v>1</v>
      </c>
      <c r="AG508" s="2">
        <f>IF(抽出データ!AU508-2&lt;=0,1,2)</f>
        <v>1</v>
      </c>
      <c r="AH508" s="2">
        <f>IF(抽出データ!AV508-2&lt;=0,1,2)</f>
        <v>2</v>
      </c>
      <c r="AI508" s="2">
        <f>IF(抽出データ!AW508-2&lt;=0,1,2)</f>
        <v>2</v>
      </c>
      <c r="AJ508" s="2">
        <f>IF(抽出データ!AX508-2&lt;=0,1,2)</f>
        <v>1</v>
      </c>
      <c r="AK508" s="2">
        <f>IF(抽出データ!AY508-2&lt;=0,1,2)</f>
        <v>2</v>
      </c>
      <c r="AL508" s="2">
        <f>IF(抽出データ!AZ508-2&lt;0,0,抽出データ!AZ508-2)</f>
        <v>1</v>
      </c>
      <c r="AM508" s="2">
        <f>IF(抽出データ!BB508-2&lt;0,0,抽出データ!BB508-2)</f>
        <v>1</v>
      </c>
      <c r="AN508" s="2">
        <f>IF(抽出データ!BD508-2&lt;0,0,抽出データ!BD508-2)</f>
        <v>0</v>
      </c>
      <c r="AO508" s="2">
        <f>MIN(2,IF(抽出データ!BE508-2&lt;0,0,抽出データ!BE508-2))</f>
        <v>1</v>
      </c>
      <c r="AP508" s="2">
        <f>IF(抽出データ!BF508-2&lt;0,0,抽出データ!BF508-2)</f>
        <v>2</v>
      </c>
      <c r="AQ508" s="2">
        <f>IF(抽出データ!BG508-2&lt;0,0,抽出データ!BG508-2)</f>
        <v>0</v>
      </c>
      <c r="AR508" s="2">
        <f>IF(抽出データ!BH508-2&lt;0,0,抽出データ!BH508-2)</f>
        <v>0</v>
      </c>
      <c r="AS508" s="2">
        <f t="shared" si="127"/>
        <v>0</v>
      </c>
      <c r="AT508" s="2">
        <f>IF(抽出データ!DB508-2&lt;=0,1,2)</f>
        <v>2</v>
      </c>
      <c r="AU508" s="2">
        <f>IF(抽出データ!DD508-2&lt;0,0,抽出データ!DD508-2)</f>
        <v>1</v>
      </c>
      <c r="AV508" s="2">
        <f>IF(抽出データ!DE508-2&lt;0,0,抽出データ!DE508-2)</f>
        <v>1</v>
      </c>
      <c r="AW508" s="2">
        <f>IF(抽出データ!DF508-2&lt;0,0,IF(抽出データ!DF508&gt;3,2,1))</f>
        <v>1</v>
      </c>
      <c r="AX508" s="2">
        <f>IF(抽出データ!DG508-2&lt;=0,1,2)</f>
        <v>1</v>
      </c>
      <c r="AY508" s="8">
        <v>4</v>
      </c>
      <c r="AZ508" s="2">
        <v>3</v>
      </c>
      <c r="BA508" s="2">
        <v>2</v>
      </c>
      <c r="BB508" s="2">
        <v>0</v>
      </c>
      <c r="BC508" s="2">
        <v>1</v>
      </c>
      <c r="BD508" s="2">
        <v>0</v>
      </c>
      <c r="BE508" s="2">
        <v>0</v>
      </c>
      <c r="BF508" s="2">
        <v>0</v>
      </c>
      <c r="BG508" s="2">
        <v>0</v>
      </c>
      <c r="BH508" s="2">
        <v>0</v>
      </c>
      <c r="BI508" s="4" t="s">
        <v>445</v>
      </c>
      <c r="BJ508" s="2">
        <v>1</v>
      </c>
      <c r="BK508" s="2">
        <v>85</v>
      </c>
      <c r="BL508" s="2">
        <v>1</v>
      </c>
      <c r="BM508" s="2">
        <v>12000</v>
      </c>
      <c r="BO508" s="2">
        <v>4</v>
      </c>
      <c r="BP508" s="2">
        <v>4</v>
      </c>
      <c r="BQ508" s="2">
        <v>3</v>
      </c>
      <c r="BR508" s="2">
        <v>4</v>
      </c>
      <c r="BS508" s="2">
        <v>4</v>
      </c>
      <c r="BT508" s="2">
        <v>4</v>
      </c>
      <c r="BV508" s="2">
        <f t="shared" si="128"/>
        <v>56.5</v>
      </c>
      <c r="BW508" s="2">
        <f t="shared" si="129"/>
        <v>28</v>
      </c>
      <c r="BX508" s="2">
        <f t="shared" si="130"/>
        <v>11</v>
      </c>
      <c r="BY508" s="2">
        <f t="shared" si="131"/>
        <v>15</v>
      </c>
      <c r="BZ508" s="2">
        <f t="shared" si="132"/>
        <v>30</v>
      </c>
      <c r="CA508" s="2">
        <f t="shared" si="133"/>
        <v>19</v>
      </c>
      <c r="CB508" s="2">
        <f t="shared" si="134"/>
        <v>9</v>
      </c>
      <c r="CC508" s="2">
        <f t="shared" si="135"/>
        <v>16</v>
      </c>
      <c r="CD508" s="2">
        <f t="shared" si="136"/>
        <v>19</v>
      </c>
      <c r="CE508" s="2">
        <f t="shared" si="137"/>
        <v>17</v>
      </c>
      <c r="CF508" s="2">
        <f t="shared" si="138"/>
        <v>12</v>
      </c>
      <c r="CG508" s="2">
        <f t="shared" si="139"/>
        <v>19</v>
      </c>
      <c r="CH508" s="2">
        <f t="shared" si="143"/>
        <v>5</v>
      </c>
      <c r="CI508" s="2">
        <f t="shared" si="140"/>
        <v>9</v>
      </c>
      <c r="CJ508" s="2">
        <f t="shared" si="141"/>
        <v>24.5</v>
      </c>
      <c r="CK508" s="2">
        <f>55+IF(抽出データ!BJ508=1,60,0)+IF(抽出データ!BK508=1,25,0)+IF(抽出データ!BM508=1,5,0)+IF(抽出データ!BL508=1,5,0)+IF(抽出データ!BN508=1,5,0)</f>
        <v>55</v>
      </c>
      <c r="CL508" s="2">
        <f>(80+IF(抽出データ!BR508=1,12,0)+IF(SUM(抽出データ!BS508:BV508,抽出データ!CB508)&gt;1,22,IF(SUM(抽出データ!BS508:BV508,抽出データ!CB508)=1,11,0)))</f>
        <v>91</v>
      </c>
      <c r="CM508" s="2">
        <f>80+IF(抽出データ!CH508=1,40,0)+IF(抽出データ!CI508=1,20,0)+IF(抽出データ!CJ508=1,20,0)</f>
        <v>80</v>
      </c>
      <c r="CN508" s="2">
        <f>80+IF(抽出データ!CN508=1,10,0)+IF(抽出データ!CO508=1,5,0)+IF(抽出データ!CP508=1,10,0)+12</f>
        <v>92</v>
      </c>
      <c r="CO508" s="2">
        <f>IF(SUM(抽出データ!CT508:CW508)&gt;0,120,100)</f>
        <v>100</v>
      </c>
      <c r="CQ508" s="2">
        <f t="shared" si="142"/>
        <v>75.5</v>
      </c>
    </row>
    <row r="509" spans="1:95">
      <c r="A509" s="2">
        <v>1977</v>
      </c>
      <c r="B509" s="2">
        <v>12000</v>
      </c>
      <c r="C509" s="2">
        <v>3</v>
      </c>
      <c r="D509" s="2">
        <f t="shared" si="126"/>
        <v>4000</v>
      </c>
      <c r="E509" s="4" t="s">
        <v>63</v>
      </c>
      <c r="F509" s="2">
        <f>IF(抽出データ!S509-2&lt;0,0,抽出データ!S509-2)</f>
        <v>1</v>
      </c>
      <c r="G509" s="2">
        <f>IF(抽出データ!T509-2&lt;0,0,抽出データ!T509-2)</f>
        <v>1</v>
      </c>
      <c r="H509" s="2">
        <f>IF(抽出データ!U509-2&lt;0,0,抽出データ!U509-2)</f>
        <v>0</v>
      </c>
      <c r="I509" s="2">
        <f>IF(抽出データ!V509-2&lt;0,0,抽出データ!V509-2)</f>
        <v>0</v>
      </c>
      <c r="J509" s="2">
        <f>MIN(2,IF(抽出データ!W509-2&lt;0,0,抽出データ!W509-2))</f>
        <v>1</v>
      </c>
      <c r="K509" s="2">
        <f>IF(抽出データ!X509-2&lt;0,0,抽出データ!X509-2)</f>
        <v>1</v>
      </c>
      <c r="L509" s="2">
        <f>IF(抽出データ!Y509-2&lt;0,0,抽出データ!Y509-2)</f>
        <v>0</v>
      </c>
      <c r="M509" s="2">
        <f>IF(抽出データ!Z509-2&lt;0,0,抽出データ!Z509-2)</f>
        <v>1</v>
      </c>
      <c r="N509" s="2">
        <f>IF(抽出データ!AB509-2&lt;0,0,抽出データ!AB509-2)</f>
        <v>0</v>
      </c>
      <c r="O509" s="2">
        <f>IF(抽出データ!AC509-2&lt;0,0,抽出データ!AC509-2)</f>
        <v>1</v>
      </c>
      <c r="P509" s="2">
        <f>IF(抽出データ!AD509-2&lt;0,0,抽出データ!AD509-2)</f>
        <v>1</v>
      </c>
      <c r="Q509" s="2">
        <f>IF(抽出データ!AE509-2&lt;0,0,抽出データ!AE509-2)</f>
        <v>1</v>
      </c>
      <c r="R509" s="2">
        <f>IF(抽出データ!AF509-2&lt;0,0,抽出データ!AF509-2)</f>
        <v>0</v>
      </c>
      <c r="S509" s="2">
        <f>IF(抽出データ!AG509-2&lt;0,0,抽出データ!AG509-2)</f>
        <v>0</v>
      </c>
      <c r="T509" s="2">
        <f>IF(抽出データ!AH509-2&lt;0,0,抽出データ!AH509-2)</f>
        <v>1</v>
      </c>
      <c r="U509" s="2">
        <f>IF(抽出データ!AI509-2&lt;0,0,抽出データ!AI509-2)</f>
        <v>0</v>
      </c>
      <c r="V509" s="2">
        <f>IF(抽出データ!AJ509-2&lt;0,0,抽出データ!AJ509-2)</f>
        <v>0</v>
      </c>
      <c r="W509" s="2">
        <f>IF(抽出データ!AK509-2&lt;0,0,抽出データ!AK509-2)</f>
        <v>0</v>
      </c>
      <c r="X509" s="2">
        <f>IF(抽出データ!AL509-2&lt;0,0,抽出データ!AL509-2)</f>
        <v>1</v>
      </c>
      <c r="Y509" s="2">
        <f>IF(抽出データ!AM509-2&lt;0,0,抽出データ!AM509-2)</f>
        <v>1</v>
      </c>
      <c r="Z509" s="2">
        <f>IF(抽出データ!AN509-2&lt;0,0,抽出データ!AN509-2)</f>
        <v>0</v>
      </c>
      <c r="AA509" s="2">
        <f>IF(抽出データ!AO509-2&lt;0,0,抽出データ!AO509-2)</f>
        <v>1</v>
      </c>
      <c r="AB509" s="2">
        <f>IF(抽出データ!AP509-2&lt;0,0,抽出データ!AP509-2)</f>
        <v>1</v>
      </c>
      <c r="AC509" s="2">
        <f>IF(抽出データ!AQ509-2&lt;0,0,抽出データ!AQ509-2)</f>
        <v>1</v>
      </c>
      <c r="AD509" s="2">
        <f>IF(抽出データ!AR509-2&lt;=0,1,2)</f>
        <v>1</v>
      </c>
      <c r="AE509" s="2">
        <f>IF(抽出データ!AS509-2&lt;=0,1,2)</f>
        <v>1</v>
      </c>
      <c r="AF509" s="2">
        <f>IF(抽出データ!AT509-2&lt;=0,1,2)</f>
        <v>1</v>
      </c>
      <c r="AG509" s="2">
        <f>IF(抽出データ!AU509-2&lt;=0,1,2)</f>
        <v>1</v>
      </c>
      <c r="AH509" s="2">
        <f>IF(抽出データ!AV509-2&lt;=0,1,2)</f>
        <v>1</v>
      </c>
      <c r="AI509" s="2">
        <f>IF(抽出データ!AW509-2&lt;=0,1,2)</f>
        <v>1</v>
      </c>
      <c r="AJ509" s="2">
        <f>IF(抽出データ!AX509-2&lt;=0,1,2)</f>
        <v>1</v>
      </c>
      <c r="AK509" s="2">
        <f>IF(抽出データ!AY509-2&lt;=0,1,2)</f>
        <v>1</v>
      </c>
      <c r="AL509" s="2">
        <f>IF(抽出データ!AZ509-2&lt;0,0,抽出データ!AZ509-2)</f>
        <v>0</v>
      </c>
      <c r="AM509" s="2">
        <f>IF(抽出データ!BB509-2&lt;0,0,抽出データ!BB509-2)</f>
        <v>0</v>
      </c>
      <c r="AN509" s="2">
        <f>IF(抽出データ!BD509-2&lt;0,0,抽出データ!BD509-2)</f>
        <v>1</v>
      </c>
      <c r="AO509" s="2">
        <f>MIN(2,IF(抽出データ!BE509-2&lt;0,0,抽出データ!BE509-2))</f>
        <v>0</v>
      </c>
      <c r="AP509" s="2">
        <f>IF(抽出データ!BF509-2&lt;0,0,抽出データ!BF509-2)</f>
        <v>0</v>
      </c>
      <c r="AQ509" s="2">
        <f>IF(抽出データ!BG509-2&lt;0,0,抽出データ!BG509-2)</f>
        <v>0</v>
      </c>
      <c r="AR509" s="2">
        <f>IF(抽出データ!BH509-2&lt;0,0,抽出データ!BH509-2)</f>
        <v>0</v>
      </c>
      <c r="AS509" s="2">
        <f t="shared" si="127"/>
        <v>0</v>
      </c>
      <c r="AT509" s="2">
        <f>IF(抽出データ!DB509-2&lt;=0,1,2)</f>
        <v>2</v>
      </c>
      <c r="AU509" s="2">
        <f>IF(抽出データ!DD509-2&lt;0,0,抽出データ!DD509-2)</f>
        <v>1</v>
      </c>
      <c r="AV509" s="2">
        <f>IF(抽出データ!DE509-2&lt;0,0,抽出データ!DE509-2)</f>
        <v>1</v>
      </c>
      <c r="AW509" s="2">
        <f>IF(抽出データ!DF509-2&lt;0,0,IF(抽出データ!DF509&gt;3,2,1))</f>
        <v>1</v>
      </c>
      <c r="AX509" s="2">
        <f>IF(抽出データ!DG509-2&lt;=0,1,2)</f>
        <v>2</v>
      </c>
      <c r="AY509" s="8">
        <v>4</v>
      </c>
      <c r="AZ509" s="2">
        <v>3</v>
      </c>
      <c r="BA509" s="2">
        <v>2</v>
      </c>
      <c r="BB509" s="2">
        <v>1</v>
      </c>
      <c r="BC509" s="2">
        <v>1</v>
      </c>
      <c r="BD509" s="2">
        <v>0</v>
      </c>
      <c r="BE509" s="2">
        <v>0</v>
      </c>
      <c r="BF509" s="2">
        <v>0</v>
      </c>
      <c r="BG509" s="2">
        <v>0</v>
      </c>
      <c r="BH509" s="2">
        <v>0</v>
      </c>
      <c r="BI509" s="4" t="s">
        <v>445</v>
      </c>
      <c r="BJ509" s="2">
        <v>1</v>
      </c>
      <c r="BK509" s="2">
        <v>65</v>
      </c>
      <c r="BL509" s="2">
        <v>1</v>
      </c>
      <c r="BM509" s="2">
        <v>12000</v>
      </c>
      <c r="BO509" s="2">
        <v>4</v>
      </c>
      <c r="BP509" s="2">
        <v>4</v>
      </c>
      <c r="BQ509" s="2">
        <v>4</v>
      </c>
      <c r="BR509" s="2">
        <v>4</v>
      </c>
      <c r="BS509" s="2">
        <v>4</v>
      </c>
      <c r="BT509" s="2">
        <v>4</v>
      </c>
      <c r="BV509" s="2">
        <f t="shared" si="128"/>
        <v>30</v>
      </c>
      <c r="BW509" s="2">
        <f t="shared" si="129"/>
        <v>12</v>
      </c>
      <c r="BX509" s="2">
        <f t="shared" si="130"/>
        <v>7</v>
      </c>
      <c r="BY509" s="2">
        <f t="shared" si="131"/>
        <v>11</v>
      </c>
      <c r="BZ509" s="2">
        <f t="shared" si="132"/>
        <v>18</v>
      </c>
      <c r="CA509" s="2">
        <f t="shared" si="133"/>
        <v>5</v>
      </c>
      <c r="CB509" s="2">
        <f t="shared" si="134"/>
        <v>9</v>
      </c>
      <c r="CC509" s="2">
        <f t="shared" si="135"/>
        <v>7</v>
      </c>
      <c r="CD509" s="2">
        <f t="shared" si="136"/>
        <v>12</v>
      </c>
      <c r="CE509" s="2">
        <f t="shared" si="137"/>
        <v>9</v>
      </c>
      <c r="CF509" s="2">
        <f t="shared" si="138"/>
        <v>7</v>
      </c>
      <c r="CG509" s="2">
        <f t="shared" si="139"/>
        <v>9</v>
      </c>
      <c r="CH509" s="2">
        <f t="shared" si="143"/>
        <v>6</v>
      </c>
      <c r="CI509" s="2">
        <f t="shared" si="140"/>
        <v>5</v>
      </c>
      <c r="CJ509" s="2">
        <f t="shared" si="141"/>
        <v>9</v>
      </c>
      <c r="CK509" s="2">
        <f>55+IF(抽出データ!BJ509=1,60,0)+IF(抽出データ!BK509=1,25,0)+IF(抽出データ!BM509=1,5,0)+IF(抽出データ!BL509=1,5,0)+IF(抽出データ!BN509=1,5,0)</f>
        <v>55</v>
      </c>
      <c r="CL509" s="2">
        <f>(80+IF(抽出データ!BR509=1,12,0)+IF(SUM(抽出データ!BS509:BV509,抽出データ!CB509)&gt;1,22,IF(SUM(抽出データ!BS509:BV509,抽出データ!CB509)=1,11,0)))</f>
        <v>80</v>
      </c>
      <c r="CM509" s="2">
        <f>80+IF(抽出データ!CH509=1,40,0)+IF(抽出データ!CI509=1,20,0)+IF(抽出データ!CJ509=1,20,0)</f>
        <v>80</v>
      </c>
      <c r="CN509" s="2">
        <f>80+IF(抽出データ!CN509=1,10,0)+IF(抽出データ!CO509=1,5,0)+IF(抽出データ!CP509=1,10,0)+12</f>
        <v>92</v>
      </c>
      <c r="CO509" s="2">
        <f>IF(SUM(抽出データ!CT509:CW509)&gt;0,120,100)</f>
        <v>100</v>
      </c>
      <c r="CQ509" s="2">
        <f t="shared" si="142"/>
        <v>72.2</v>
      </c>
    </row>
    <row r="510" spans="1:95">
      <c r="A510" s="2">
        <v>1970</v>
      </c>
      <c r="B510" s="2">
        <v>25000</v>
      </c>
      <c r="C510" s="2">
        <v>30</v>
      </c>
      <c r="D510" s="2">
        <f t="shared" si="126"/>
        <v>833.33333333333337</v>
      </c>
      <c r="E510" s="4" t="s">
        <v>385</v>
      </c>
      <c r="F510" s="2">
        <f>IF(抽出データ!S510-2&lt;0,0,抽出データ!S510-2)</f>
        <v>0</v>
      </c>
      <c r="G510" s="2">
        <f>IF(抽出データ!T510-2&lt;0,0,抽出データ!T510-2)</f>
        <v>0</v>
      </c>
      <c r="H510" s="2">
        <f>IF(抽出データ!U510-2&lt;0,0,抽出データ!U510-2)</f>
        <v>0</v>
      </c>
      <c r="I510" s="2">
        <f>IF(抽出データ!V510-2&lt;0,0,抽出データ!V510-2)</f>
        <v>0</v>
      </c>
      <c r="J510" s="2">
        <f>MIN(2,IF(抽出データ!W510-2&lt;0,0,抽出データ!W510-2))</f>
        <v>0</v>
      </c>
      <c r="K510" s="2">
        <f>IF(抽出データ!X510-2&lt;0,0,抽出データ!X510-2)</f>
        <v>0</v>
      </c>
      <c r="L510" s="2">
        <f>IF(抽出データ!Y510-2&lt;0,0,抽出データ!Y510-2)</f>
        <v>0</v>
      </c>
      <c r="M510" s="2">
        <f>IF(抽出データ!Z510-2&lt;0,0,抽出データ!Z510-2)</f>
        <v>2</v>
      </c>
      <c r="N510" s="2">
        <f>IF(抽出データ!AB510-2&lt;0,0,抽出データ!AB510-2)</f>
        <v>2</v>
      </c>
      <c r="O510" s="2">
        <f>IF(抽出データ!AC510-2&lt;0,0,抽出データ!AC510-2)</f>
        <v>2</v>
      </c>
      <c r="P510" s="2">
        <f>IF(抽出データ!AD510-2&lt;0,0,抽出データ!AD510-2)</f>
        <v>1</v>
      </c>
      <c r="Q510" s="2">
        <f>IF(抽出データ!AE510-2&lt;0,0,抽出データ!AE510-2)</f>
        <v>0</v>
      </c>
      <c r="R510" s="2">
        <f>IF(抽出データ!AF510-2&lt;0,0,抽出データ!AF510-2)</f>
        <v>0</v>
      </c>
      <c r="S510" s="2">
        <f>IF(抽出データ!AG510-2&lt;0,0,抽出データ!AG510-2)</f>
        <v>0</v>
      </c>
      <c r="T510" s="2">
        <f>IF(抽出データ!AH510-2&lt;0,0,抽出データ!AH510-2)</f>
        <v>1</v>
      </c>
      <c r="U510" s="2">
        <f>IF(抽出データ!AI510-2&lt;0,0,抽出データ!AI510-2)</f>
        <v>0</v>
      </c>
      <c r="V510" s="2">
        <f>IF(抽出データ!AJ510-2&lt;0,0,抽出データ!AJ510-2)</f>
        <v>0</v>
      </c>
      <c r="W510" s="2">
        <f>IF(抽出データ!AK510-2&lt;0,0,抽出データ!AK510-2)</f>
        <v>1</v>
      </c>
      <c r="X510" s="2">
        <f>IF(抽出データ!AL510-2&lt;0,0,抽出データ!AL510-2)</f>
        <v>2</v>
      </c>
      <c r="Y510" s="2">
        <f>IF(抽出データ!AM510-2&lt;0,0,抽出データ!AM510-2)</f>
        <v>0</v>
      </c>
      <c r="Z510" s="2">
        <f>IF(抽出データ!AN510-2&lt;0,0,抽出データ!AN510-2)</f>
        <v>1</v>
      </c>
      <c r="AA510" s="2">
        <f>IF(抽出データ!AO510-2&lt;0,0,抽出データ!AO510-2)</f>
        <v>1</v>
      </c>
      <c r="AB510" s="2">
        <f>IF(抽出データ!AP510-2&lt;0,0,抽出データ!AP510-2)</f>
        <v>1</v>
      </c>
      <c r="AC510" s="2">
        <f>IF(抽出データ!AQ510-2&lt;0,0,抽出データ!AQ510-2)</f>
        <v>0</v>
      </c>
      <c r="AD510" s="2">
        <f>IF(抽出データ!AR510-2&lt;=0,1,2)</f>
        <v>2</v>
      </c>
      <c r="AE510" s="2">
        <f>IF(抽出データ!AS510-2&lt;=0,1,2)</f>
        <v>2</v>
      </c>
      <c r="AF510" s="2">
        <f>IF(抽出データ!AT510-2&lt;=0,1,2)</f>
        <v>2</v>
      </c>
      <c r="AG510" s="2">
        <f>IF(抽出データ!AU510-2&lt;=0,1,2)</f>
        <v>1</v>
      </c>
      <c r="AH510" s="2">
        <f>IF(抽出データ!AV510-2&lt;=0,1,2)</f>
        <v>2</v>
      </c>
      <c r="AI510" s="2">
        <f>IF(抽出データ!AW510-2&lt;=0,1,2)</f>
        <v>1</v>
      </c>
      <c r="AJ510" s="2">
        <f>IF(抽出データ!AX510-2&lt;=0,1,2)</f>
        <v>2</v>
      </c>
      <c r="AK510" s="2">
        <f>IF(抽出データ!AY510-2&lt;=0,1,2)</f>
        <v>2</v>
      </c>
      <c r="AL510" s="2">
        <f>IF(抽出データ!AZ510-2&lt;0,0,抽出データ!AZ510-2)</f>
        <v>1</v>
      </c>
      <c r="AM510" s="2">
        <f>IF(抽出データ!BB510-2&lt;0,0,抽出データ!BB510-2)</f>
        <v>1</v>
      </c>
      <c r="AN510" s="2">
        <f>IF(抽出データ!BD510-2&lt;0,0,抽出データ!BD510-2)</f>
        <v>1</v>
      </c>
      <c r="AO510" s="2">
        <f>MIN(2,IF(抽出データ!BE510-2&lt;0,0,抽出データ!BE510-2))</f>
        <v>2</v>
      </c>
      <c r="AP510" s="2">
        <f>IF(抽出データ!BF510-2&lt;0,0,抽出データ!BF510-2)</f>
        <v>2</v>
      </c>
      <c r="AQ510" s="2">
        <f>IF(抽出データ!BG510-2&lt;0,0,抽出データ!BG510-2)</f>
        <v>1</v>
      </c>
      <c r="AR510" s="2">
        <f>IF(抽出データ!BH510-2&lt;0,0,抽出データ!BH510-2)</f>
        <v>1</v>
      </c>
      <c r="AS510" s="2">
        <f t="shared" si="127"/>
        <v>2</v>
      </c>
      <c r="AT510" s="2">
        <f>IF(抽出データ!DB510-2&lt;=0,1,2)</f>
        <v>2</v>
      </c>
      <c r="AU510" s="2">
        <f>IF(抽出データ!DD510-2&lt;0,0,抽出データ!DD510-2)</f>
        <v>1</v>
      </c>
      <c r="AV510" s="2">
        <f>IF(抽出データ!DE510-2&lt;0,0,抽出データ!DE510-2)</f>
        <v>1</v>
      </c>
      <c r="AW510" s="2">
        <f>IF(抽出データ!DF510-2&lt;0,0,IF(抽出データ!DF510&gt;3,2,1))</f>
        <v>2</v>
      </c>
      <c r="AX510" s="2">
        <f>IF(抽出データ!DG510-2&lt;=0,1,2)</f>
        <v>2</v>
      </c>
      <c r="AY510" s="8">
        <v>2</v>
      </c>
      <c r="AZ510" s="2">
        <v>2</v>
      </c>
      <c r="BA510" s="2">
        <v>2</v>
      </c>
      <c r="BB510" s="2">
        <v>1</v>
      </c>
      <c r="BC510" s="2">
        <v>1</v>
      </c>
      <c r="BD510" s="2">
        <v>1</v>
      </c>
      <c r="BE510" s="2">
        <v>1</v>
      </c>
      <c r="BF510" s="2">
        <v>1</v>
      </c>
      <c r="BG510" s="2">
        <v>0</v>
      </c>
      <c r="BH510" s="2">
        <v>0</v>
      </c>
      <c r="BI510" s="4" t="s">
        <v>445</v>
      </c>
      <c r="BJ510" s="2">
        <v>1</v>
      </c>
      <c r="BK510" s="2">
        <v>0</v>
      </c>
      <c r="BL510" s="2">
        <v>3</v>
      </c>
      <c r="BO510" s="2">
        <v>5</v>
      </c>
      <c r="BP510" s="2">
        <v>3</v>
      </c>
      <c r="BQ510" s="2">
        <v>3</v>
      </c>
      <c r="BR510" s="2">
        <v>4</v>
      </c>
      <c r="BS510" s="2">
        <v>3</v>
      </c>
      <c r="BT510" s="2">
        <v>6</v>
      </c>
      <c r="BV510" s="2">
        <f t="shared" si="128"/>
        <v>54.5</v>
      </c>
      <c r="BW510" s="2">
        <f t="shared" si="129"/>
        <v>14</v>
      </c>
      <c r="BX510" s="2">
        <f t="shared" si="130"/>
        <v>9</v>
      </c>
      <c r="BY510" s="2">
        <f t="shared" si="131"/>
        <v>20</v>
      </c>
      <c r="BZ510" s="2">
        <f t="shared" si="132"/>
        <v>21</v>
      </c>
      <c r="CA510" s="2">
        <f t="shared" si="133"/>
        <v>14</v>
      </c>
      <c r="CB510" s="2">
        <f t="shared" si="134"/>
        <v>11</v>
      </c>
      <c r="CC510" s="2">
        <f t="shared" si="135"/>
        <v>11</v>
      </c>
      <c r="CD510" s="2">
        <f t="shared" si="136"/>
        <v>14</v>
      </c>
      <c r="CE510" s="2">
        <f t="shared" si="137"/>
        <v>10</v>
      </c>
      <c r="CF510" s="2">
        <f t="shared" si="138"/>
        <v>7</v>
      </c>
      <c r="CG510" s="2">
        <f t="shared" si="139"/>
        <v>12</v>
      </c>
      <c r="CH510" s="2">
        <f t="shared" si="143"/>
        <v>9</v>
      </c>
      <c r="CI510" s="2">
        <f t="shared" si="140"/>
        <v>11</v>
      </c>
      <c r="CJ510" s="2">
        <f t="shared" si="141"/>
        <v>14.5</v>
      </c>
      <c r="CK510" s="2">
        <f>55+IF(抽出データ!BJ510=1,60,0)+IF(抽出データ!BK510=1,25,0)+IF(抽出データ!BM510=1,5,0)+IF(抽出データ!BL510=1,5,0)+IF(抽出データ!BN510=1,5,0)</f>
        <v>125</v>
      </c>
      <c r="CL510" s="2">
        <f>(80+IF(抽出データ!BR510=1,12,0)+IF(SUM(抽出データ!BS510:BV510,抽出データ!CB510)&gt;1,22,IF(SUM(抽出データ!BS510:BV510,抽出データ!CB510)=1,11,0)))</f>
        <v>114</v>
      </c>
      <c r="CM510" s="2">
        <f>80+IF(抽出データ!CH510=1,40,0)+IF(抽出データ!CI510=1,20,0)+IF(抽出データ!CJ510=1,20,0)</f>
        <v>100</v>
      </c>
      <c r="CN510" s="2">
        <f>80+IF(抽出データ!CN510=1,10,0)+IF(抽出データ!CO510=1,5,0)+IF(抽出データ!CP510=1,10,0)+12</f>
        <v>107</v>
      </c>
      <c r="CO510" s="2">
        <f>IF(SUM(抽出データ!CT510:CW510)&gt;0,120,100)</f>
        <v>120</v>
      </c>
      <c r="CQ510" s="2">
        <f t="shared" si="142"/>
        <v>115.89999999999999</v>
      </c>
    </row>
    <row r="511" spans="1:95">
      <c r="A511" s="2">
        <v>1989</v>
      </c>
      <c r="B511" s="2">
        <v>100</v>
      </c>
      <c r="C511" s="2">
        <v>1</v>
      </c>
      <c r="D511" s="2">
        <f t="shared" si="126"/>
        <v>100</v>
      </c>
      <c r="E511" s="4" t="s">
        <v>386</v>
      </c>
      <c r="F511" s="2">
        <f>IF(抽出データ!S511-2&lt;0,0,抽出データ!S511-2)</f>
        <v>0</v>
      </c>
      <c r="G511" s="2">
        <f>IF(抽出データ!T511-2&lt;0,0,抽出データ!T511-2)</f>
        <v>1</v>
      </c>
      <c r="H511" s="2">
        <f>IF(抽出データ!U511-2&lt;0,0,抽出データ!U511-2)</f>
        <v>0</v>
      </c>
      <c r="I511" s="2">
        <f>IF(抽出データ!V511-2&lt;0,0,抽出データ!V511-2)</f>
        <v>0</v>
      </c>
      <c r="J511" s="2">
        <f>MIN(2,IF(抽出データ!W511-2&lt;0,0,抽出データ!W511-2))</f>
        <v>1</v>
      </c>
      <c r="K511" s="2">
        <f>IF(抽出データ!X511-2&lt;0,0,抽出データ!X511-2)</f>
        <v>0</v>
      </c>
      <c r="L511" s="2">
        <f>IF(抽出データ!Y511-2&lt;0,0,抽出データ!Y511-2)</f>
        <v>0</v>
      </c>
      <c r="M511" s="2">
        <f>IF(抽出データ!Z511-2&lt;0,0,抽出データ!Z511-2)</f>
        <v>1</v>
      </c>
      <c r="N511" s="2">
        <f>IF(抽出データ!AB511-2&lt;0,0,抽出データ!AB511-2)</f>
        <v>0</v>
      </c>
      <c r="O511" s="2">
        <f>IF(抽出データ!AC511-2&lt;0,0,抽出データ!AC511-2)</f>
        <v>0</v>
      </c>
      <c r="P511" s="2">
        <f>IF(抽出データ!AD511-2&lt;0,0,抽出データ!AD511-2)</f>
        <v>0</v>
      </c>
      <c r="Q511" s="2">
        <f>IF(抽出データ!AE511-2&lt;0,0,抽出データ!AE511-2)</f>
        <v>0</v>
      </c>
      <c r="R511" s="2">
        <f>IF(抽出データ!AF511-2&lt;0,0,抽出データ!AF511-2)</f>
        <v>1</v>
      </c>
      <c r="S511" s="2">
        <f>IF(抽出データ!AG511-2&lt;0,0,抽出データ!AG511-2)</f>
        <v>0</v>
      </c>
      <c r="T511" s="2">
        <f>IF(抽出データ!AH511-2&lt;0,0,抽出データ!AH511-2)</f>
        <v>1</v>
      </c>
      <c r="U511" s="2">
        <f>IF(抽出データ!AI511-2&lt;0,0,抽出データ!AI511-2)</f>
        <v>0</v>
      </c>
      <c r="V511" s="2">
        <f>IF(抽出データ!AJ511-2&lt;0,0,抽出データ!AJ511-2)</f>
        <v>1</v>
      </c>
      <c r="W511" s="2">
        <f>IF(抽出データ!AK511-2&lt;0,0,抽出データ!AK511-2)</f>
        <v>1</v>
      </c>
      <c r="X511" s="2">
        <f>IF(抽出データ!AL511-2&lt;0,0,抽出データ!AL511-2)</f>
        <v>1</v>
      </c>
      <c r="Y511" s="2">
        <f>IF(抽出データ!AM511-2&lt;0,0,抽出データ!AM511-2)</f>
        <v>0</v>
      </c>
      <c r="Z511" s="2">
        <f>IF(抽出データ!AN511-2&lt;0,0,抽出データ!AN511-2)</f>
        <v>0</v>
      </c>
      <c r="AA511" s="2">
        <f>IF(抽出データ!AO511-2&lt;0,0,抽出データ!AO511-2)</f>
        <v>0</v>
      </c>
      <c r="AB511" s="2">
        <f>IF(抽出データ!AP511-2&lt;0,0,抽出データ!AP511-2)</f>
        <v>0</v>
      </c>
      <c r="AC511" s="2">
        <f>IF(抽出データ!AQ511-2&lt;0,0,抽出データ!AQ511-2)</f>
        <v>0</v>
      </c>
      <c r="AD511" s="2">
        <f>IF(抽出データ!AR511-2&lt;=0,1,2)</f>
        <v>2</v>
      </c>
      <c r="AE511" s="2">
        <f>IF(抽出データ!AS511-2&lt;=0,1,2)</f>
        <v>1</v>
      </c>
      <c r="AF511" s="2">
        <f>IF(抽出データ!AT511-2&lt;=0,1,2)</f>
        <v>1</v>
      </c>
      <c r="AG511" s="2">
        <f>IF(抽出データ!AU511-2&lt;=0,1,2)</f>
        <v>2</v>
      </c>
      <c r="AH511" s="2">
        <f>IF(抽出データ!AV511-2&lt;=0,1,2)</f>
        <v>1</v>
      </c>
      <c r="AI511" s="2">
        <f>IF(抽出データ!AW511-2&lt;=0,1,2)</f>
        <v>2</v>
      </c>
      <c r="AJ511" s="2">
        <f>IF(抽出データ!AX511-2&lt;=0,1,2)</f>
        <v>1</v>
      </c>
      <c r="AK511" s="2">
        <f>IF(抽出データ!AY511-2&lt;=0,1,2)</f>
        <v>2</v>
      </c>
      <c r="AL511" s="2">
        <f>IF(抽出データ!AZ511-2&lt;0,0,抽出データ!AZ511-2)</f>
        <v>0</v>
      </c>
      <c r="AM511" s="2">
        <f>IF(抽出データ!BB511-2&lt;0,0,抽出データ!BB511-2)</f>
        <v>1</v>
      </c>
      <c r="AN511" s="2">
        <f>IF(抽出データ!BD511-2&lt;0,0,抽出データ!BD511-2)</f>
        <v>0</v>
      </c>
      <c r="AO511" s="2">
        <f>MIN(2,IF(抽出データ!BE511-2&lt;0,0,抽出データ!BE511-2))</f>
        <v>1</v>
      </c>
      <c r="AP511" s="2">
        <f>IF(抽出データ!BF511-2&lt;0,0,抽出データ!BF511-2)</f>
        <v>0</v>
      </c>
      <c r="AQ511" s="2">
        <f>IF(抽出データ!BG511-2&lt;0,0,抽出データ!BG511-2)</f>
        <v>0</v>
      </c>
      <c r="AR511" s="2">
        <f>IF(抽出データ!BH511-2&lt;0,0,抽出データ!BH511-2)</f>
        <v>2</v>
      </c>
      <c r="AS511" s="2">
        <f t="shared" si="127"/>
        <v>1</v>
      </c>
      <c r="AT511" s="2">
        <f>IF(抽出データ!DB511-2&lt;=0,1,2)</f>
        <v>1</v>
      </c>
      <c r="AU511" s="2">
        <f>IF(抽出データ!DD511-2&lt;0,0,抽出データ!DD511-2)</f>
        <v>0</v>
      </c>
      <c r="AV511" s="2">
        <f>IF(抽出データ!DE511-2&lt;0,0,抽出データ!DE511-2)</f>
        <v>1</v>
      </c>
      <c r="AW511" s="2">
        <f>IF(抽出データ!DF511-2&lt;0,0,IF(抽出データ!DF511&gt;3,2,1))</f>
        <v>1</v>
      </c>
      <c r="AX511" s="2">
        <f>IF(抽出データ!DG511-2&lt;=0,1,2)</f>
        <v>1</v>
      </c>
      <c r="AY511" s="8">
        <v>2</v>
      </c>
      <c r="AZ511" s="2">
        <v>1</v>
      </c>
      <c r="BA511" s="2">
        <v>4</v>
      </c>
      <c r="BI511" s="4" t="s">
        <v>445</v>
      </c>
      <c r="BJ511" s="2">
        <v>2</v>
      </c>
      <c r="BL511" s="2">
        <v>3</v>
      </c>
      <c r="BO511" s="2">
        <v>1</v>
      </c>
      <c r="BP511" s="2">
        <v>5</v>
      </c>
      <c r="BQ511" s="2">
        <v>2</v>
      </c>
      <c r="BR511" s="2">
        <v>4</v>
      </c>
      <c r="BS511" s="2">
        <v>5</v>
      </c>
      <c r="BT511" s="2">
        <v>3</v>
      </c>
      <c r="BV511" s="2">
        <f t="shared" si="128"/>
        <v>31.5</v>
      </c>
      <c r="BW511" s="2">
        <f t="shared" si="129"/>
        <v>9</v>
      </c>
      <c r="BX511" s="2">
        <f t="shared" si="130"/>
        <v>6</v>
      </c>
      <c r="BY511" s="2">
        <f t="shared" si="131"/>
        <v>11</v>
      </c>
      <c r="BZ511" s="2">
        <f t="shared" si="132"/>
        <v>14</v>
      </c>
      <c r="CA511" s="2">
        <f t="shared" si="133"/>
        <v>6</v>
      </c>
      <c r="CB511" s="2">
        <f t="shared" si="134"/>
        <v>5</v>
      </c>
      <c r="CC511" s="2">
        <f t="shared" si="135"/>
        <v>4</v>
      </c>
      <c r="CD511" s="2">
        <f t="shared" si="136"/>
        <v>12</v>
      </c>
      <c r="CE511" s="2">
        <f t="shared" si="137"/>
        <v>8</v>
      </c>
      <c r="CF511" s="2">
        <f t="shared" si="138"/>
        <v>8</v>
      </c>
      <c r="CG511" s="2">
        <f t="shared" si="139"/>
        <v>7</v>
      </c>
      <c r="CH511" s="2">
        <f t="shared" si="143"/>
        <v>5</v>
      </c>
      <c r="CI511" s="2">
        <f t="shared" si="140"/>
        <v>4</v>
      </c>
      <c r="CJ511" s="2">
        <f t="shared" si="141"/>
        <v>5</v>
      </c>
      <c r="CK511" s="2">
        <f>55+IF(抽出データ!BJ511=1,60,0)+IF(抽出データ!BK511=1,25,0)+IF(抽出データ!BM511=1,5,0)+IF(抽出データ!BL511=1,5,0)+IF(抽出データ!BN511=1,5,0)</f>
        <v>115</v>
      </c>
      <c r="CL511" s="2">
        <f>(80+IF(抽出データ!BR511=1,12,0)+IF(SUM(抽出データ!BS511:BV511,抽出データ!CB511)&gt;1,22,IF(SUM(抽出データ!BS511:BV511,抽出データ!CB511)=1,11,0)))</f>
        <v>91</v>
      </c>
      <c r="CM511" s="2">
        <f>80+IF(抽出データ!CH511=1,40,0)+IF(抽出データ!CI511=1,20,0)+IF(抽出データ!CJ511=1,20,0)</f>
        <v>120</v>
      </c>
      <c r="CN511" s="2">
        <f>80+IF(抽出データ!CN511=1,10,0)+IF(抽出データ!CO511=1,5,0)+IF(抽出データ!CP511=1,10,0)+12</f>
        <v>102</v>
      </c>
      <c r="CO511" s="2">
        <f>IF(SUM(抽出データ!CT511:CW511)&gt;0,120,100)</f>
        <v>100</v>
      </c>
      <c r="CQ511" s="2">
        <f t="shared" si="142"/>
        <v>106.5</v>
      </c>
    </row>
    <row r="512" spans="1:95">
      <c r="A512" s="2">
        <v>1975</v>
      </c>
      <c r="B512" s="2">
        <v>100</v>
      </c>
      <c r="C512" s="2">
        <v>4</v>
      </c>
      <c r="D512" s="2">
        <f t="shared" si="126"/>
        <v>25</v>
      </c>
      <c r="E512" s="4" t="s">
        <v>138</v>
      </c>
      <c r="F512" s="2">
        <f>IF(抽出データ!S512-2&lt;0,0,抽出データ!S512-2)</f>
        <v>2</v>
      </c>
      <c r="G512" s="2">
        <f>IF(抽出データ!T512-2&lt;0,0,抽出データ!T512-2)</f>
        <v>0</v>
      </c>
      <c r="H512" s="2">
        <f>IF(抽出データ!U512-2&lt;0,0,抽出データ!U512-2)</f>
        <v>0</v>
      </c>
      <c r="I512" s="2">
        <f>IF(抽出データ!V512-2&lt;0,0,抽出データ!V512-2)</f>
        <v>2</v>
      </c>
      <c r="J512" s="2">
        <f>MIN(2,IF(抽出データ!W512-2&lt;0,0,抽出データ!W512-2))</f>
        <v>0</v>
      </c>
      <c r="K512" s="2">
        <f>IF(抽出データ!X512-2&lt;0,0,抽出データ!X512-2)</f>
        <v>0</v>
      </c>
      <c r="L512" s="2">
        <f>IF(抽出データ!Y512-2&lt;0,0,抽出データ!Y512-2)</f>
        <v>0</v>
      </c>
      <c r="M512" s="2">
        <f>IF(抽出データ!Z512-2&lt;0,0,抽出データ!Z512-2)</f>
        <v>0</v>
      </c>
      <c r="N512" s="2">
        <f>IF(抽出データ!AB512-2&lt;0,0,抽出データ!AB512-2)</f>
        <v>0</v>
      </c>
      <c r="O512" s="2">
        <f>IF(抽出データ!AC512-2&lt;0,0,抽出データ!AC512-2)</f>
        <v>1</v>
      </c>
      <c r="P512" s="2">
        <f>IF(抽出データ!AD512-2&lt;0,0,抽出データ!AD512-2)</f>
        <v>0</v>
      </c>
      <c r="Q512" s="2">
        <f>IF(抽出データ!AE512-2&lt;0,0,抽出データ!AE512-2)</f>
        <v>0</v>
      </c>
      <c r="R512" s="2">
        <f>IF(抽出データ!AF512-2&lt;0,0,抽出データ!AF512-2)</f>
        <v>1</v>
      </c>
      <c r="S512" s="2">
        <f>IF(抽出データ!AG512-2&lt;0,0,抽出データ!AG512-2)</f>
        <v>0</v>
      </c>
      <c r="T512" s="2">
        <f>IF(抽出データ!AH512-2&lt;0,0,抽出データ!AH512-2)</f>
        <v>0</v>
      </c>
      <c r="U512" s="2">
        <f>IF(抽出データ!AI512-2&lt;0,0,抽出データ!AI512-2)</f>
        <v>0</v>
      </c>
      <c r="V512" s="2">
        <f>IF(抽出データ!AJ512-2&lt;0,0,抽出データ!AJ512-2)</f>
        <v>0</v>
      </c>
      <c r="W512" s="2">
        <f>IF(抽出データ!AK512-2&lt;0,0,抽出データ!AK512-2)</f>
        <v>1</v>
      </c>
      <c r="X512" s="2">
        <f>IF(抽出データ!AL512-2&lt;0,0,抽出データ!AL512-2)</f>
        <v>1</v>
      </c>
      <c r="Y512" s="2">
        <f>IF(抽出データ!AM512-2&lt;0,0,抽出データ!AM512-2)</f>
        <v>1</v>
      </c>
      <c r="Z512" s="2">
        <f>IF(抽出データ!AN512-2&lt;0,0,抽出データ!AN512-2)</f>
        <v>0</v>
      </c>
      <c r="AA512" s="2">
        <f>IF(抽出データ!AO512-2&lt;0,0,抽出データ!AO512-2)</f>
        <v>0</v>
      </c>
      <c r="AB512" s="2">
        <f>IF(抽出データ!AP512-2&lt;0,0,抽出データ!AP512-2)</f>
        <v>1</v>
      </c>
      <c r="AC512" s="2">
        <f>IF(抽出データ!AQ512-2&lt;0,0,抽出データ!AQ512-2)</f>
        <v>0</v>
      </c>
      <c r="AD512" s="2">
        <f>IF(抽出データ!AR512-2&lt;=0,1,2)</f>
        <v>1</v>
      </c>
      <c r="AE512" s="2">
        <f>IF(抽出データ!AS512-2&lt;=0,1,2)</f>
        <v>1</v>
      </c>
      <c r="AF512" s="2">
        <f>IF(抽出データ!AT512-2&lt;=0,1,2)</f>
        <v>1</v>
      </c>
      <c r="AG512" s="2">
        <f>IF(抽出データ!AU512-2&lt;=0,1,2)</f>
        <v>1</v>
      </c>
      <c r="AH512" s="2">
        <f>IF(抽出データ!AV512-2&lt;=0,1,2)</f>
        <v>1</v>
      </c>
      <c r="AI512" s="2">
        <f>IF(抽出データ!AW512-2&lt;=0,1,2)</f>
        <v>1</v>
      </c>
      <c r="AJ512" s="2">
        <f>IF(抽出データ!AX512-2&lt;=0,1,2)</f>
        <v>1</v>
      </c>
      <c r="AK512" s="2">
        <f>IF(抽出データ!AY512-2&lt;=0,1,2)</f>
        <v>1</v>
      </c>
      <c r="AL512" s="2">
        <f>IF(抽出データ!AZ512-2&lt;0,0,抽出データ!AZ512-2)</f>
        <v>0</v>
      </c>
      <c r="AM512" s="2">
        <f>IF(抽出データ!BB512-2&lt;0,0,抽出データ!BB512-2)</f>
        <v>1</v>
      </c>
      <c r="AN512" s="2">
        <f>IF(抽出データ!BD512-2&lt;0,0,抽出データ!BD512-2)</f>
        <v>1</v>
      </c>
      <c r="AO512" s="2">
        <f>MIN(2,IF(抽出データ!BE512-2&lt;0,0,抽出データ!BE512-2))</f>
        <v>0</v>
      </c>
      <c r="AP512" s="2">
        <f>IF(抽出データ!BF512-2&lt;0,0,抽出データ!BF512-2)</f>
        <v>0</v>
      </c>
      <c r="AQ512" s="2">
        <f>IF(抽出データ!BG512-2&lt;0,0,抽出データ!BG512-2)</f>
        <v>0</v>
      </c>
      <c r="AR512" s="2">
        <f>IF(抽出データ!BH512-2&lt;0,0,抽出データ!BH512-2)</f>
        <v>0</v>
      </c>
      <c r="AS512" s="2">
        <f t="shared" si="127"/>
        <v>0</v>
      </c>
      <c r="AT512" s="2">
        <f>IF(抽出データ!DB512-2&lt;=0,1,2)</f>
        <v>1</v>
      </c>
      <c r="AU512" s="2">
        <f>IF(抽出データ!DD512-2&lt;0,0,抽出データ!DD512-2)</f>
        <v>0</v>
      </c>
      <c r="AV512" s="2">
        <f>IF(抽出データ!DE512-2&lt;0,0,抽出データ!DE512-2)</f>
        <v>1</v>
      </c>
      <c r="AW512" s="2">
        <f>IF(抽出データ!DF512-2&lt;0,0,IF(抽出データ!DF512&gt;3,2,1))</f>
        <v>1</v>
      </c>
      <c r="AX512" s="2">
        <f>IF(抽出データ!DG512-2&lt;=0,1,2)</f>
        <v>1</v>
      </c>
      <c r="AY512" s="8">
        <v>2</v>
      </c>
      <c r="AZ512" s="2">
        <v>2</v>
      </c>
      <c r="BA512" s="2">
        <v>3</v>
      </c>
      <c r="BI512" s="4" t="s">
        <v>445</v>
      </c>
      <c r="BJ512" s="2">
        <v>1</v>
      </c>
      <c r="BK512" s="2">
        <v>100</v>
      </c>
      <c r="BL512" s="2">
        <v>2</v>
      </c>
      <c r="BN512" s="2">
        <v>30000</v>
      </c>
      <c r="BO512" s="2">
        <v>4</v>
      </c>
      <c r="BP512" s="2">
        <v>4</v>
      </c>
      <c r="BQ512" s="2">
        <v>4</v>
      </c>
      <c r="BR512" s="2">
        <v>4</v>
      </c>
      <c r="BS512" s="2">
        <v>4</v>
      </c>
      <c r="BT512" s="2">
        <v>4</v>
      </c>
      <c r="BV512" s="2">
        <f t="shared" si="128"/>
        <v>24</v>
      </c>
      <c r="BW512" s="2">
        <f t="shared" si="129"/>
        <v>10</v>
      </c>
      <c r="BX512" s="2">
        <f t="shared" si="130"/>
        <v>5</v>
      </c>
      <c r="BY512" s="2">
        <f t="shared" si="131"/>
        <v>9</v>
      </c>
      <c r="BZ512" s="2">
        <f t="shared" si="132"/>
        <v>15</v>
      </c>
      <c r="CA512" s="2">
        <f t="shared" si="133"/>
        <v>3</v>
      </c>
      <c r="CB512" s="2">
        <f t="shared" si="134"/>
        <v>7</v>
      </c>
      <c r="CC512" s="2">
        <f t="shared" si="135"/>
        <v>4</v>
      </c>
      <c r="CD512" s="2">
        <f t="shared" si="136"/>
        <v>11</v>
      </c>
      <c r="CE512" s="2">
        <f t="shared" si="137"/>
        <v>8</v>
      </c>
      <c r="CF512" s="2">
        <f t="shared" si="138"/>
        <v>5</v>
      </c>
      <c r="CG512" s="2">
        <f t="shared" si="139"/>
        <v>7</v>
      </c>
      <c r="CH512" s="2">
        <f t="shared" si="143"/>
        <v>4</v>
      </c>
      <c r="CI512" s="2">
        <f t="shared" si="140"/>
        <v>4</v>
      </c>
      <c r="CJ512" s="2">
        <f t="shared" si="141"/>
        <v>6</v>
      </c>
      <c r="CK512" s="2">
        <f>55+IF(抽出データ!BJ512=1,60,0)+IF(抽出データ!BK512=1,25,0)+IF(抽出データ!BM512=1,5,0)+IF(抽出データ!BL512=1,5,0)+IF(抽出データ!BN512=1,5,0)</f>
        <v>55</v>
      </c>
      <c r="CL512" s="2">
        <f>(80+IF(抽出データ!BR512=1,12,0)+IF(SUM(抽出データ!BS512:BV512,抽出データ!CB512)&gt;1,22,IF(SUM(抽出データ!BS512:BV512,抽出データ!CB512)=1,11,0)))</f>
        <v>80</v>
      </c>
      <c r="CM512" s="2">
        <f>80+IF(抽出データ!CH512=1,40,0)+IF(抽出データ!CI512=1,20,0)+IF(抽出データ!CJ512=1,20,0)</f>
        <v>80</v>
      </c>
      <c r="CN512" s="2">
        <f>80+IF(抽出データ!CN512=1,10,0)+IF(抽出データ!CO512=1,5,0)+IF(抽出データ!CP512=1,10,0)+12</f>
        <v>92</v>
      </c>
      <c r="CO512" s="2">
        <f>IF(SUM(抽出データ!CT512:CW512)&gt;0,120,100)</f>
        <v>100</v>
      </c>
      <c r="CQ512" s="2">
        <f t="shared" si="142"/>
        <v>72.2</v>
      </c>
    </row>
    <row r="513" spans="1:95">
      <c r="A513" s="2">
        <v>2012</v>
      </c>
      <c r="B513" s="2">
        <v>1000</v>
      </c>
      <c r="C513" s="2">
        <v>8</v>
      </c>
      <c r="D513" s="2">
        <f t="shared" si="126"/>
        <v>125</v>
      </c>
      <c r="E513" s="4" t="s">
        <v>39</v>
      </c>
      <c r="F513" s="2">
        <f>IF(抽出データ!S513-2&lt;0,0,抽出データ!S513-2)</f>
        <v>2</v>
      </c>
      <c r="G513" s="2">
        <f>IF(抽出データ!T513-2&lt;0,0,抽出データ!T513-2)</f>
        <v>2</v>
      </c>
      <c r="H513" s="2">
        <f>IF(抽出データ!U513-2&lt;0,0,抽出データ!U513-2)</f>
        <v>2</v>
      </c>
      <c r="I513" s="2">
        <f>IF(抽出データ!V513-2&lt;0,0,抽出データ!V513-2)</f>
        <v>1</v>
      </c>
      <c r="J513" s="2">
        <f>MIN(2,IF(抽出データ!W513-2&lt;0,0,抽出データ!W513-2))</f>
        <v>2</v>
      </c>
      <c r="K513" s="2">
        <f>IF(抽出データ!X513-2&lt;0,0,抽出データ!X513-2)</f>
        <v>1</v>
      </c>
      <c r="L513" s="2">
        <f>IF(抽出データ!Y513-2&lt;0,0,抽出データ!Y513-2)</f>
        <v>1</v>
      </c>
      <c r="M513" s="2">
        <f>IF(抽出データ!Z513-2&lt;0,0,抽出データ!Z513-2)</f>
        <v>1</v>
      </c>
      <c r="N513" s="2">
        <f>IF(抽出データ!AB513-2&lt;0,0,抽出データ!AB513-2)</f>
        <v>2</v>
      </c>
      <c r="O513" s="2">
        <f>IF(抽出データ!AC513-2&lt;0,0,抽出データ!AC513-2)</f>
        <v>1</v>
      </c>
      <c r="P513" s="2">
        <f>IF(抽出データ!AD513-2&lt;0,0,抽出データ!AD513-2)</f>
        <v>1</v>
      </c>
      <c r="Q513" s="2">
        <f>IF(抽出データ!AE513-2&lt;0,0,抽出データ!AE513-2)</f>
        <v>1</v>
      </c>
      <c r="R513" s="2">
        <f>IF(抽出データ!AF513-2&lt;0,0,抽出データ!AF513-2)</f>
        <v>1</v>
      </c>
      <c r="S513" s="2">
        <f>IF(抽出データ!AG513-2&lt;0,0,抽出データ!AG513-2)</f>
        <v>1</v>
      </c>
      <c r="T513" s="2">
        <f>IF(抽出データ!AH513-2&lt;0,0,抽出データ!AH513-2)</f>
        <v>1</v>
      </c>
      <c r="U513" s="2">
        <f>IF(抽出データ!AI513-2&lt;0,0,抽出データ!AI513-2)</f>
        <v>1</v>
      </c>
      <c r="V513" s="2">
        <f>IF(抽出データ!AJ513-2&lt;0,0,抽出データ!AJ513-2)</f>
        <v>1</v>
      </c>
      <c r="W513" s="2">
        <f>IF(抽出データ!AK513-2&lt;0,0,抽出データ!AK513-2)</f>
        <v>1</v>
      </c>
      <c r="X513" s="2">
        <f>IF(抽出データ!AL513-2&lt;0,0,抽出データ!AL513-2)</f>
        <v>1</v>
      </c>
      <c r="Y513" s="2">
        <f>IF(抽出データ!AM513-2&lt;0,0,抽出データ!AM513-2)</f>
        <v>1</v>
      </c>
      <c r="Z513" s="2">
        <f>IF(抽出データ!AN513-2&lt;0,0,抽出データ!AN513-2)</f>
        <v>1</v>
      </c>
      <c r="AA513" s="2">
        <f>IF(抽出データ!AO513-2&lt;0,0,抽出データ!AO513-2)</f>
        <v>1</v>
      </c>
      <c r="AB513" s="2">
        <f>IF(抽出データ!AP513-2&lt;0,0,抽出データ!AP513-2)</f>
        <v>1</v>
      </c>
      <c r="AC513" s="2">
        <f>IF(抽出データ!AQ513-2&lt;0,0,抽出データ!AQ513-2)</f>
        <v>1</v>
      </c>
      <c r="AD513" s="2">
        <f>IF(抽出データ!AR513-2&lt;=0,1,2)</f>
        <v>2</v>
      </c>
      <c r="AE513" s="2">
        <f>IF(抽出データ!AS513-2&lt;=0,1,2)</f>
        <v>2</v>
      </c>
      <c r="AF513" s="2">
        <f>IF(抽出データ!AT513-2&lt;=0,1,2)</f>
        <v>2</v>
      </c>
      <c r="AG513" s="2">
        <f>IF(抽出データ!AU513-2&lt;=0,1,2)</f>
        <v>2</v>
      </c>
      <c r="AH513" s="2">
        <f>IF(抽出データ!AV513-2&lt;=0,1,2)</f>
        <v>2</v>
      </c>
      <c r="AI513" s="2">
        <f>IF(抽出データ!AW513-2&lt;=0,1,2)</f>
        <v>2</v>
      </c>
      <c r="AJ513" s="2">
        <f>IF(抽出データ!AX513-2&lt;=0,1,2)</f>
        <v>2</v>
      </c>
      <c r="AK513" s="2">
        <f>IF(抽出データ!AY513-2&lt;=0,1,2)</f>
        <v>2</v>
      </c>
      <c r="AL513" s="2">
        <f>IF(抽出データ!AZ513-2&lt;0,0,抽出データ!AZ513-2)</f>
        <v>1</v>
      </c>
      <c r="AM513" s="2">
        <f>IF(抽出データ!BB513-2&lt;0,0,抽出データ!BB513-2)</f>
        <v>2</v>
      </c>
      <c r="AN513" s="2">
        <f>IF(抽出データ!BD513-2&lt;0,0,抽出データ!BD513-2)</f>
        <v>2</v>
      </c>
      <c r="AO513" s="2">
        <f>MIN(2,IF(抽出データ!BE513-2&lt;0,0,抽出データ!BE513-2))</f>
        <v>2</v>
      </c>
      <c r="AP513" s="2">
        <f>IF(抽出データ!BF513-2&lt;0,0,抽出データ!BF513-2)</f>
        <v>2</v>
      </c>
      <c r="AQ513" s="2">
        <f>IF(抽出データ!BG513-2&lt;0,0,抽出データ!BG513-2)</f>
        <v>2</v>
      </c>
      <c r="AR513" s="2">
        <f>IF(抽出データ!BH513-2&lt;0,0,抽出データ!BH513-2)</f>
        <v>1</v>
      </c>
      <c r="AS513" s="2">
        <f t="shared" si="127"/>
        <v>2</v>
      </c>
      <c r="AT513" s="2">
        <f>IF(抽出データ!DB513-2&lt;=0,1,2)</f>
        <v>2</v>
      </c>
      <c r="AU513" s="2">
        <f>IF(抽出データ!DD513-2&lt;0,0,抽出データ!DD513-2)</f>
        <v>2</v>
      </c>
      <c r="AV513" s="2">
        <f>IF(抽出データ!DE513-2&lt;0,0,抽出データ!DE513-2)</f>
        <v>2</v>
      </c>
      <c r="AW513" s="2">
        <f>IF(抽出データ!DF513-2&lt;0,0,IF(抽出データ!DF513&gt;3,2,1))</f>
        <v>2</v>
      </c>
      <c r="AX513" s="2">
        <f>IF(抽出データ!DG513-2&lt;=0,1,2)</f>
        <v>2</v>
      </c>
      <c r="AY513" s="8">
        <v>5</v>
      </c>
      <c r="AZ513" s="2">
        <v>3</v>
      </c>
      <c r="BA513" s="2">
        <v>3</v>
      </c>
      <c r="BI513" s="4" t="s">
        <v>445</v>
      </c>
      <c r="BJ513" s="2">
        <v>2</v>
      </c>
      <c r="BL513" s="2">
        <v>3</v>
      </c>
      <c r="BO513" s="2">
        <v>4</v>
      </c>
      <c r="BP513" s="2">
        <v>4</v>
      </c>
      <c r="BQ513" s="2">
        <v>3</v>
      </c>
      <c r="BR513" s="2">
        <v>4</v>
      </c>
      <c r="BS513" s="2">
        <v>5</v>
      </c>
      <c r="BT513" s="2">
        <v>4</v>
      </c>
      <c r="BV513" s="2">
        <f t="shared" si="128"/>
        <v>76.5</v>
      </c>
      <c r="BW513" s="2">
        <f t="shared" si="129"/>
        <v>28</v>
      </c>
      <c r="BX513" s="2">
        <f t="shared" si="130"/>
        <v>11</v>
      </c>
      <c r="BY513" s="2">
        <f t="shared" si="131"/>
        <v>25</v>
      </c>
      <c r="BZ513" s="2">
        <f t="shared" si="132"/>
        <v>35</v>
      </c>
      <c r="CA513" s="2">
        <f t="shared" si="133"/>
        <v>17</v>
      </c>
      <c r="CB513" s="2">
        <f t="shared" si="134"/>
        <v>15</v>
      </c>
      <c r="CC513" s="2">
        <f t="shared" si="135"/>
        <v>12</v>
      </c>
      <c r="CD513" s="2">
        <f t="shared" si="136"/>
        <v>27</v>
      </c>
      <c r="CE513" s="2">
        <f t="shared" si="137"/>
        <v>19</v>
      </c>
      <c r="CF513" s="2">
        <f t="shared" si="138"/>
        <v>14</v>
      </c>
      <c r="CG513" s="2">
        <f t="shared" si="139"/>
        <v>18</v>
      </c>
      <c r="CH513" s="2">
        <f t="shared" si="143"/>
        <v>10</v>
      </c>
      <c r="CI513" s="2">
        <f t="shared" si="140"/>
        <v>14</v>
      </c>
      <c r="CJ513" s="2">
        <f t="shared" si="141"/>
        <v>28.5</v>
      </c>
      <c r="CK513" s="2">
        <f>55+IF(抽出データ!BJ513=1,60,0)+IF(抽出データ!BK513=1,25,0)+IF(抽出データ!BM513=1,5,0)+IF(抽出データ!BL513=1,5,0)+IF(抽出データ!BN513=1,5,0)</f>
        <v>150</v>
      </c>
      <c r="CL513" s="2">
        <f>(80+IF(抽出データ!BR513=1,12,0)+IF(SUM(抽出データ!BS513:BV513,抽出データ!CB513)&gt;1,22,IF(SUM(抽出データ!BS513:BV513,抽出データ!CB513)=1,11,0)))</f>
        <v>114</v>
      </c>
      <c r="CM513" s="2">
        <f>80+IF(抽出データ!CH513=1,40,0)+IF(抽出データ!CI513=1,20,0)+IF(抽出データ!CJ513=1,20,0)</f>
        <v>140</v>
      </c>
      <c r="CN513" s="2">
        <f>80+IF(抽出データ!CN513=1,10,0)+IF(抽出データ!CO513=1,5,0)+IF(抽出データ!CP513=1,10,0)+12</f>
        <v>107</v>
      </c>
      <c r="CO513" s="2">
        <f>IF(SUM(抽出データ!CT513:CW513)&gt;0,120,100)</f>
        <v>120</v>
      </c>
      <c r="CQ513" s="2">
        <f t="shared" si="142"/>
        <v>131.89999999999998</v>
      </c>
    </row>
    <row r="514" spans="1:95">
      <c r="A514" s="2">
        <v>2005</v>
      </c>
      <c r="B514" s="2">
        <v>6000</v>
      </c>
      <c r="C514" s="2">
        <v>6</v>
      </c>
      <c r="D514" s="2">
        <f t="shared" si="126"/>
        <v>1000</v>
      </c>
      <c r="E514" s="4" t="s">
        <v>20</v>
      </c>
      <c r="F514" s="2">
        <f>IF(抽出データ!S514-2&lt;0,0,抽出データ!S514-2)</f>
        <v>1</v>
      </c>
      <c r="G514" s="2">
        <f>IF(抽出データ!T514-2&lt;0,0,抽出データ!T514-2)</f>
        <v>1</v>
      </c>
      <c r="H514" s="2">
        <f>IF(抽出データ!U514-2&lt;0,0,抽出データ!U514-2)</f>
        <v>1</v>
      </c>
      <c r="I514" s="2">
        <f>IF(抽出データ!V514-2&lt;0,0,抽出データ!V514-2)</f>
        <v>0</v>
      </c>
      <c r="J514" s="2">
        <f>MIN(2,IF(抽出データ!W514-2&lt;0,0,抽出データ!W514-2))</f>
        <v>2</v>
      </c>
      <c r="K514" s="2">
        <f>IF(抽出データ!X514-2&lt;0,0,抽出データ!X514-2)</f>
        <v>1</v>
      </c>
      <c r="L514" s="2">
        <f>IF(抽出データ!Y514-2&lt;0,0,抽出データ!Y514-2)</f>
        <v>1</v>
      </c>
      <c r="M514" s="2">
        <f>IF(抽出データ!Z514-2&lt;0,0,抽出データ!Z514-2)</f>
        <v>2</v>
      </c>
      <c r="N514" s="2">
        <f>IF(抽出データ!AB514-2&lt;0,0,抽出データ!AB514-2)</f>
        <v>2</v>
      </c>
      <c r="O514" s="2">
        <f>IF(抽出データ!AC514-2&lt;0,0,抽出データ!AC514-2)</f>
        <v>2</v>
      </c>
      <c r="P514" s="2">
        <f>IF(抽出データ!AD514-2&lt;0,0,抽出データ!AD514-2)</f>
        <v>2</v>
      </c>
      <c r="Q514" s="2">
        <f>IF(抽出データ!AE514-2&lt;0,0,抽出データ!AE514-2)</f>
        <v>2</v>
      </c>
      <c r="R514" s="2">
        <f>IF(抽出データ!AF514-2&lt;0,0,抽出データ!AF514-2)</f>
        <v>1</v>
      </c>
      <c r="S514" s="2">
        <f>IF(抽出データ!AG514-2&lt;0,0,抽出データ!AG514-2)</f>
        <v>1</v>
      </c>
      <c r="T514" s="2">
        <f>IF(抽出データ!AH514-2&lt;0,0,抽出データ!AH514-2)</f>
        <v>1</v>
      </c>
      <c r="U514" s="2">
        <f>IF(抽出データ!AI514-2&lt;0,0,抽出データ!AI514-2)</f>
        <v>1</v>
      </c>
      <c r="V514" s="2">
        <f>IF(抽出データ!AJ514-2&lt;0,0,抽出データ!AJ514-2)</f>
        <v>1</v>
      </c>
      <c r="W514" s="2">
        <f>IF(抽出データ!AK514-2&lt;0,0,抽出データ!AK514-2)</f>
        <v>1</v>
      </c>
      <c r="X514" s="2">
        <f>IF(抽出データ!AL514-2&lt;0,0,抽出データ!AL514-2)</f>
        <v>1</v>
      </c>
      <c r="Y514" s="2">
        <f>IF(抽出データ!AM514-2&lt;0,0,抽出データ!AM514-2)</f>
        <v>2</v>
      </c>
      <c r="Z514" s="2">
        <f>IF(抽出データ!AN514-2&lt;0,0,抽出データ!AN514-2)</f>
        <v>1</v>
      </c>
      <c r="AA514" s="2">
        <f>IF(抽出データ!AO514-2&lt;0,0,抽出データ!AO514-2)</f>
        <v>2</v>
      </c>
      <c r="AB514" s="2">
        <f>IF(抽出データ!AP514-2&lt;0,0,抽出データ!AP514-2)</f>
        <v>2</v>
      </c>
      <c r="AC514" s="2">
        <f>IF(抽出データ!AQ514-2&lt;0,0,抽出データ!AQ514-2)</f>
        <v>2</v>
      </c>
      <c r="AD514" s="2">
        <f>IF(抽出データ!AR514-2&lt;=0,1,2)</f>
        <v>2</v>
      </c>
      <c r="AE514" s="2">
        <f>IF(抽出データ!AS514-2&lt;=0,1,2)</f>
        <v>2</v>
      </c>
      <c r="AF514" s="2">
        <f>IF(抽出データ!AT514-2&lt;=0,1,2)</f>
        <v>1</v>
      </c>
      <c r="AG514" s="2">
        <f>IF(抽出データ!AU514-2&lt;=0,1,2)</f>
        <v>1</v>
      </c>
      <c r="AH514" s="2">
        <f>IF(抽出データ!AV514-2&lt;=0,1,2)</f>
        <v>2</v>
      </c>
      <c r="AI514" s="2">
        <f>IF(抽出データ!AW514-2&lt;=0,1,2)</f>
        <v>2</v>
      </c>
      <c r="AJ514" s="2">
        <f>IF(抽出データ!AX514-2&lt;=0,1,2)</f>
        <v>1</v>
      </c>
      <c r="AK514" s="2">
        <f>IF(抽出データ!AY514-2&lt;=0,1,2)</f>
        <v>1</v>
      </c>
      <c r="AL514" s="2">
        <f>IF(抽出データ!AZ514-2&lt;0,0,抽出データ!AZ514-2)</f>
        <v>2</v>
      </c>
      <c r="AM514" s="2">
        <f>IF(抽出データ!BB514-2&lt;0,0,抽出データ!BB514-2)</f>
        <v>1</v>
      </c>
      <c r="AN514" s="2">
        <f>IF(抽出データ!BD514-2&lt;0,0,抽出データ!BD514-2)</f>
        <v>2</v>
      </c>
      <c r="AO514" s="2">
        <f>MIN(2,IF(抽出データ!BE514-2&lt;0,0,抽出データ!BE514-2))</f>
        <v>2</v>
      </c>
      <c r="AP514" s="2">
        <f>IF(抽出データ!BF514-2&lt;0,0,抽出データ!BF514-2)</f>
        <v>0</v>
      </c>
      <c r="AQ514" s="2">
        <f>IF(抽出データ!BG514-2&lt;0,0,抽出データ!BG514-2)</f>
        <v>1</v>
      </c>
      <c r="AR514" s="2">
        <f>IF(抽出データ!BH514-2&lt;0,0,抽出データ!BH514-2)</f>
        <v>1</v>
      </c>
      <c r="AS514" s="2">
        <f t="shared" si="127"/>
        <v>2</v>
      </c>
      <c r="AT514" s="2">
        <f>IF(抽出データ!DB514-2&lt;=0,1,2)</f>
        <v>1</v>
      </c>
      <c r="AU514" s="2">
        <f>IF(抽出データ!DD514-2&lt;0,0,抽出データ!DD514-2)</f>
        <v>1</v>
      </c>
      <c r="AV514" s="2">
        <f>IF(抽出データ!DE514-2&lt;0,0,抽出データ!DE514-2)</f>
        <v>1</v>
      </c>
      <c r="AW514" s="2">
        <f>IF(抽出データ!DF514-2&lt;0,0,IF(抽出データ!DF514&gt;3,2,1))</f>
        <v>2</v>
      </c>
      <c r="AX514" s="2">
        <f>IF(抽出データ!DG514-2&lt;=0,1,2)</f>
        <v>2</v>
      </c>
      <c r="AY514" s="8">
        <v>5</v>
      </c>
      <c r="AZ514" s="2">
        <v>1</v>
      </c>
      <c r="BA514" s="2">
        <v>3</v>
      </c>
      <c r="BI514" s="4" t="s">
        <v>445</v>
      </c>
      <c r="BJ514" s="2">
        <v>2</v>
      </c>
      <c r="BL514" s="2">
        <v>3</v>
      </c>
      <c r="BO514" s="2">
        <v>4</v>
      </c>
      <c r="BP514" s="2">
        <v>4</v>
      </c>
      <c r="BQ514" s="2">
        <v>4</v>
      </c>
      <c r="BR514" s="2">
        <v>4</v>
      </c>
      <c r="BS514" s="2">
        <v>4</v>
      </c>
      <c r="BT514" s="2">
        <v>5</v>
      </c>
      <c r="BV514" s="2">
        <f t="shared" si="128"/>
        <v>73</v>
      </c>
      <c r="BW514" s="2">
        <f t="shared" si="129"/>
        <v>29</v>
      </c>
      <c r="BX514" s="2">
        <f t="shared" si="130"/>
        <v>13</v>
      </c>
      <c r="BY514" s="2">
        <f t="shared" si="131"/>
        <v>17</v>
      </c>
      <c r="BZ514" s="2">
        <f t="shared" si="132"/>
        <v>34</v>
      </c>
      <c r="CA514" s="2">
        <f t="shared" si="133"/>
        <v>19</v>
      </c>
      <c r="CB514" s="2">
        <f t="shared" si="134"/>
        <v>12</v>
      </c>
      <c r="CC514" s="2">
        <f t="shared" si="135"/>
        <v>17</v>
      </c>
      <c r="CD514" s="2">
        <f t="shared" si="136"/>
        <v>21</v>
      </c>
      <c r="CE514" s="2">
        <f t="shared" si="137"/>
        <v>17</v>
      </c>
      <c r="CF514" s="2">
        <f t="shared" si="138"/>
        <v>13</v>
      </c>
      <c r="CG514" s="2">
        <f t="shared" si="139"/>
        <v>19</v>
      </c>
      <c r="CH514" s="2">
        <f t="shared" si="143"/>
        <v>8</v>
      </c>
      <c r="CI514" s="2">
        <f t="shared" si="140"/>
        <v>13</v>
      </c>
      <c r="CJ514" s="2">
        <f t="shared" si="141"/>
        <v>31</v>
      </c>
      <c r="CK514" s="2">
        <f>55+IF(抽出データ!BJ514=1,60,0)+IF(抽出データ!BK514=1,25,0)+IF(抽出データ!BM514=1,5,0)+IF(抽出データ!BL514=1,5,0)+IF(抽出データ!BN514=1,5,0)</f>
        <v>140</v>
      </c>
      <c r="CL514" s="2">
        <f>(80+IF(抽出データ!BR514=1,12,0)+IF(SUM(抽出データ!BS514:BV514,抽出データ!CB514)&gt;1,22,IF(SUM(抽出データ!BS514:BV514,抽出データ!CB514)=1,11,0)))</f>
        <v>103</v>
      </c>
      <c r="CM514" s="2">
        <f>80+IF(抽出データ!CH514=1,40,0)+IF(抽出データ!CI514=1,20,0)+IF(抽出データ!CJ514=1,20,0)</f>
        <v>140</v>
      </c>
      <c r="CN514" s="2">
        <f>80+IF(抽出データ!CN514=1,10,0)+IF(抽出データ!CO514=1,5,0)+IF(抽出データ!CP514=1,10,0)+12</f>
        <v>107</v>
      </c>
      <c r="CO514" s="2">
        <f>IF(SUM(抽出データ!CT514:CW514)&gt;0,120,100)</f>
        <v>120</v>
      </c>
      <c r="CQ514" s="2">
        <f t="shared" si="142"/>
        <v>124.60000000000001</v>
      </c>
    </row>
    <row r="515" spans="1:95">
      <c r="A515" s="2">
        <v>1991</v>
      </c>
      <c r="B515" s="2">
        <v>40000</v>
      </c>
      <c r="C515" s="2">
        <v>5</v>
      </c>
      <c r="D515" s="2">
        <f t="shared" si="126"/>
        <v>8000</v>
      </c>
      <c r="E515" s="4" t="s">
        <v>311</v>
      </c>
      <c r="F515" s="2">
        <f>IF(抽出データ!S515-2&lt;0,0,抽出データ!S515-2)</f>
        <v>0</v>
      </c>
      <c r="G515" s="2">
        <f>IF(抽出データ!T515-2&lt;0,0,抽出データ!T515-2)</f>
        <v>1</v>
      </c>
      <c r="H515" s="2">
        <f>IF(抽出データ!U515-2&lt;0,0,抽出データ!U515-2)</f>
        <v>1</v>
      </c>
      <c r="I515" s="2">
        <f>IF(抽出データ!V515-2&lt;0,0,抽出データ!V515-2)</f>
        <v>1</v>
      </c>
      <c r="J515" s="2">
        <f>MIN(2,IF(抽出データ!W515-2&lt;0,0,抽出データ!W515-2))</f>
        <v>1</v>
      </c>
      <c r="K515" s="2">
        <f>IF(抽出データ!X515-2&lt;0,0,抽出データ!X515-2)</f>
        <v>1</v>
      </c>
      <c r="L515" s="2">
        <f>IF(抽出データ!Y515-2&lt;0,0,抽出データ!Y515-2)</f>
        <v>2</v>
      </c>
      <c r="M515" s="2">
        <f>IF(抽出データ!Z515-2&lt;0,0,抽出データ!Z515-2)</f>
        <v>1</v>
      </c>
      <c r="N515" s="2">
        <f>IF(抽出データ!AB515-2&lt;0,0,抽出データ!AB515-2)</f>
        <v>1</v>
      </c>
      <c r="O515" s="2">
        <f>IF(抽出データ!AC515-2&lt;0,0,抽出データ!AC515-2)</f>
        <v>0</v>
      </c>
      <c r="P515" s="2">
        <f>IF(抽出データ!AD515-2&lt;0,0,抽出データ!AD515-2)</f>
        <v>1</v>
      </c>
      <c r="Q515" s="2">
        <f>IF(抽出データ!AE515-2&lt;0,0,抽出データ!AE515-2)</f>
        <v>1</v>
      </c>
      <c r="R515" s="2">
        <f>IF(抽出データ!AF515-2&lt;0,0,抽出データ!AF515-2)</f>
        <v>1</v>
      </c>
      <c r="S515" s="2">
        <f>IF(抽出データ!AG515-2&lt;0,0,抽出データ!AG515-2)</f>
        <v>1</v>
      </c>
      <c r="T515" s="2">
        <f>IF(抽出データ!AH515-2&lt;0,0,抽出データ!AH515-2)</f>
        <v>1</v>
      </c>
      <c r="U515" s="2">
        <f>IF(抽出データ!AI515-2&lt;0,0,抽出データ!AI515-2)</f>
        <v>1</v>
      </c>
      <c r="V515" s="2">
        <f>IF(抽出データ!AJ515-2&lt;0,0,抽出データ!AJ515-2)</f>
        <v>1</v>
      </c>
      <c r="W515" s="2">
        <f>IF(抽出データ!AK515-2&lt;0,0,抽出データ!AK515-2)</f>
        <v>1</v>
      </c>
      <c r="X515" s="2">
        <f>IF(抽出データ!AL515-2&lt;0,0,抽出データ!AL515-2)</f>
        <v>1</v>
      </c>
      <c r="Y515" s="2">
        <f>IF(抽出データ!AM515-2&lt;0,0,抽出データ!AM515-2)</f>
        <v>2</v>
      </c>
      <c r="Z515" s="2">
        <f>IF(抽出データ!AN515-2&lt;0,0,抽出データ!AN515-2)</f>
        <v>1</v>
      </c>
      <c r="AA515" s="2">
        <f>IF(抽出データ!AO515-2&lt;0,0,抽出データ!AO515-2)</f>
        <v>1</v>
      </c>
      <c r="AB515" s="2">
        <f>IF(抽出データ!AP515-2&lt;0,0,抽出データ!AP515-2)</f>
        <v>0</v>
      </c>
      <c r="AC515" s="2">
        <f>IF(抽出データ!AQ515-2&lt;0,0,抽出データ!AQ515-2)</f>
        <v>1</v>
      </c>
      <c r="AD515" s="2">
        <f>IF(抽出データ!AR515-2&lt;=0,1,2)</f>
        <v>2</v>
      </c>
      <c r="AE515" s="2">
        <f>IF(抽出データ!AS515-2&lt;=0,1,2)</f>
        <v>2</v>
      </c>
      <c r="AF515" s="2">
        <f>IF(抽出データ!AT515-2&lt;=0,1,2)</f>
        <v>2</v>
      </c>
      <c r="AG515" s="2">
        <f>IF(抽出データ!AU515-2&lt;=0,1,2)</f>
        <v>2</v>
      </c>
      <c r="AH515" s="2">
        <f>IF(抽出データ!AV515-2&lt;=0,1,2)</f>
        <v>2</v>
      </c>
      <c r="AI515" s="2">
        <f>IF(抽出データ!AW515-2&lt;=0,1,2)</f>
        <v>2</v>
      </c>
      <c r="AJ515" s="2">
        <f>IF(抽出データ!AX515-2&lt;=0,1,2)</f>
        <v>2</v>
      </c>
      <c r="AK515" s="2">
        <f>IF(抽出データ!AY515-2&lt;=0,1,2)</f>
        <v>2</v>
      </c>
      <c r="AL515" s="2">
        <f>IF(抽出データ!AZ515-2&lt;0,0,抽出データ!AZ515-2)</f>
        <v>1</v>
      </c>
      <c r="AM515" s="2">
        <f>IF(抽出データ!BB515-2&lt;0,0,抽出データ!BB515-2)</f>
        <v>1</v>
      </c>
      <c r="AN515" s="2">
        <f>IF(抽出データ!BD515-2&lt;0,0,抽出データ!BD515-2)</f>
        <v>1</v>
      </c>
      <c r="AO515" s="2">
        <f>MIN(2,IF(抽出データ!BE515-2&lt;0,0,抽出データ!BE515-2))</f>
        <v>2</v>
      </c>
      <c r="AP515" s="2">
        <f>IF(抽出データ!BF515-2&lt;0,0,抽出データ!BF515-2)</f>
        <v>1</v>
      </c>
      <c r="AQ515" s="2">
        <f>IF(抽出データ!BG515-2&lt;0,0,抽出データ!BG515-2)</f>
        <v>2</v>
      </c>
      <c r="AR515" s="2">
        <f>IF(抽出データ!BH515-2&lt;0,0,抽出データ!BH515-2)</f>
        <v>2</v>
      </c>
      <c r="AS515" s="2">
        <f t="shared" si="127"/>
        <v>1</v>
      </c>
      <c r="AT515" s="2">
        <f>IF(抽出データ!DB515-2&lt;=0,1,2)</f>
        <v>2</v>
      </c>
      <c r="AU515" s="2">
        <f>IF(抽出データ!DD515-2&lt;0,0,抽出データ!DD515-2)</f>
        <v>1</v>
      </c>
      <c r="AV515" s="2">
        <f>IF(抽出データ!DE515-2&lt;0,0,抽出データ!DE515-2)</f>
        <v>1</v>
      </c>
      <c r="AW515" s="2">
        <f>IF(抽出データ!DF515-2&lt;0,0,IF(抽出データ!DF515&gt;3,2,1))</f>
        <v>2</v>
      </c>
      <c r="AX515" s="2">
        <f>IF(抽出データ!DG515-2&lt;=0,1,2)</f>
        <v>2</v>
      </c>
      <c r="AY515" s="8">
        <v>5</v>
      </c>
      <c r="AZ515" s="2">
        <v>3</v>
      </c>
      <c r="BA515" s="2">
        <v>4</v>
      </c>
      <c r="BI515" s="4" t="s">
        <v>445</v>
      </c>
      <c r="BJ515" s="2">
        <v>2</v>
      </c>
      <c r="BL515" s="2">
        <v>3</v>
      </c>
      <c r="BO515" s="2">
        <v>2</v>
      </c>
      <c r="BP515" s="2">
        <v>3</v>
      </c>
      <c r="BQ515" s="2">
        <v>3</v>
      </c>
      <c r="BR515" s="2">
        <v>2</v>
      </c>
      <c r="BS515" s="2">
        <v>4</v>
      </c>
      <c r="BT515" s="2">
        <v>4</v>
      </c>
      <c r="BV515" s="2">
        <f t="shared" si="128"/>
        <v>63</v>
      </c>
      <c r="BW515" s="2">
        <f t="shared" si="129"/>
        <v>23</v>
      </c>
      <c r="BX515" s="2">
        <f t="shared" si="130"/>
        <v>10</v>
      </c>
      <c r="BY515" s="2">
        <f t="shared" si="131"/>
        <v>20</v>
      </c>
      <c r="BZ515" s="2">
        <f t="shared" si="132"/>
        <v>29</v>
      </c>
      <c r="CA515" s="2">
        <f t="shared" si="133"/>
        <v>14</v>
      </c>
      <c r="CB515" s="2">
        <f t="shared" si="134"/>
        <v>10</v>
      </c>
      <c r="CC515" s="2">
        <f t="shared" si="135"/>
        <v>11</v>
      </c>
      <c r="CD515" s="2">
        <f t="shared" si="136"/>
        <v>23</v>
      </c>
      <c r="CE515" s="2">
        <f t="shared" si="137"/>
        <v>16</v>
      </c>
      <c r="CF515" s="2">
        <f t="shared" si="138"/>
        <v>11</v>
      </c>
      <c r="CG515" s="2">
        <f t="shared" si="139"/>
        <v>16</v>
      </c>
      <c r="CH515" s="2">
        <f t="shared" si="143"/>
        <v>8</v>
      </c>
      <c r="CI515" s="2">
        <f t="shared" si="140"/>
        <v>11</v>
      </c>
      <c r="CJ515" s="2">
        <f t="shared" si="141"/>
        <v>20.5</v>
      </c>
      <c r="CK515" s="2">
        <f>55+IF(抽出データ!BJ515=1,60,0)+IF(抽出データ!BK515=1,25,0)+IF(抽出データ!BM515=1,5,0)+IF(抽出データ!BL515=1,5,0)+IF(抽出データ!BN515=1,5,0)</f>
        <v>85</v>
      </c>
      <c r="CL515" s="2">
        <f>(80+IF(抽出データ!BR515=1,12,0)+IF(SUM(抽出データ!BS515:BV515,抽出データ!CB515)&gt;1,22,IF(SUM(抽出データ!BS515:BV515,抽出データ!CB515)=1,11,0)))</f>
        <v>114</v>
      </c>
      <c r="CM515" s="2">
        <f>80+IF(抽出データ!CH515=1,40,0)+IF(抽出データ!CI515=1,20,0)+IF(抽出データ!CJ515=1,20,0)</f>
        <v>120</v>
      </c>
      <c r="CN515" s="2">
        <f>80+IF(抽出データ!CN515=1,10,0)+IF(抽出データ!CO515=1,5,0)+IF(抽出データ!CP515=1,10,0)+12</f>
        <v>107</v>
      </c>
      <c r="CO515" s="2">
        <f>IF(SUM(抽出データ!CT515:CW515)&gt;0,120,100)</f>
        <v>120</v>
      </c>
      <c r="CQ515" s="2">
        <f t="shared" si="142"/>
        <v>102.89999999999999</v>
      </c>
    </row>
    <row r="516" spans="1:95">
      <c r="A516" s="2">
        <v>2005</v>
      </c>
      <c r="B516" s="2">
        <v>6000</v>
      </c>
      <c r="C516" s="2">
        <v>6</v>
      </c>
      <c r="D516" s="2">
        <f t="shared" ref="D516:D530" si="144">B516/C516</f>
        <v>1000</v>
      </c>
      <c r="E516" s="4" t="s">
        <v>20</v>
      </c>
      <c r="F516" s="2">
        <f>IF(抽出データ!S516-2&lt;0,0,抽出データ!S516-2)</f>
        <v>1</v>
      </c>
      <c r="G516" s="2">
        <f>IF(抽出データ!T516-2&lt;0,0,抽出データ!T516-2)</f>
        <v>1</v>
      </c>
      <c r="H516" s="2">
        <f>IF(抽出データ!U516-2&lt;0,0,抽出データ!U516-2)</f>
        <v>1</v>
      </c>
      <c r="I516" s="2">
        <f>IF(抽出データ!V516-2&lt;0,0,抽出データ!V516-2)</f>
        <v>0</v>
      </c>
      <c r="J516" s="2">
        <f>MIN(2,IF(抽出データ!W516-2&lt;0,0,抽出データ!W516-2))</f>
        <v>2</v>
      </c>
      <c r="K516" s="2">
        <f>IF(抽出データ!X516-2&lt;0,0,抽出データ!X516-2)</f>
        <v>1</v>
      </c>
      <c r="L516" s="2">
        <f>IF(抽出データ!Y516-2&lt;0,0,抽出データ!Y516-2)</f>
        <v>1</v>
      </c>
      <c r="M516" s="2">
        <f>IF(抽出データ!Z516-2&lt;0,0,抽出データ!Z516-2)</f>
        <v>2</v>
      </c>
      <c r="N516" s="2">
        <f>IF(抽出データ!AB516-2&lt;0,0,抽出データ!AB516-2)</f>
        <v>2</v>
      </c>
      <c r="O516" s="2">
        <f>IF(抽出データ!AC516-2&lt;0,0,抽出データ!AC516-2)</f>
        <v>2</v>
      </c>
      <c r="P516" s="2">
        <f>IF(抽出データ!AD516-2&lt;0,0,抽出データ!AD516-2)</f>
        <v>2</v>
      </c>
      <c r="Q516" s="2">
        <f>IF(抽出データ!AE516-2&lt;0,0,抽出データ!AE516-2)</f>
        <v>2</v>
      </c>
      <c r="R516" s="2">
        <f>IF(抽出データ!AF516-2&lt;0,0,抽出データ!AF516-2)</f>
        <v>1</v>
      </c>
      <c r="S516" s="2">
        <f>IF(抽出データ!AG516-2&lt;0,0,抽出データ!AG516-2)</f>
        <v>1</v>
      </c>
      <c r="T516" s="2">
        <f>IF(抽出データ!AH516-2&lt;0,0,抽出データ!AH516-2)</f>
        <v>1</v>
      </c>
      <c r="U516" s="2">
        <f>IF(抽出データ!AI516-2&lt;0,0,抽出データ!AI516-2)</f>
        <v>1</v>
      </c>
      <c r="V516" s="2">
        <f>IF(抽出データ!AJ516-2&lt;0,0,抽出データ!AJ516-2)</f>
        <v>1</v>
      </c>
      <c r="W516" s="2">
        <f>IF(抽出データ!AK516-2&lt;0,0,抽出データ!AK516-2)</f>
        <v>1</v>
      </c>
      <c r="X516" s="2">
        <f>IF(抽出データ!AL516-2&lt;0,0,抽出データ!AL516-2)</f>
        <v>1</v>
      </c>
      <c r="Y516" s="2">
        <f>IF(抽出データ!AM516-2&lt;0,0,抽出データ!AM516-2)</f>
        <v>2</v>
      </c>
      <c r="Z516" s="2">
        <f>IF(抽出データ!AN516-2&lt;0,0,抽出データ!AN516-2)</f>
        <v>1</v>
      </c>
      <c r="AA516" s="2">
        <f>IF(抽出データ!AO516-2&lt;0,0,抽出データ!AO516-2)</f>
        <v>2</v>
      </c>
      <c r="AB516" s="2">
        <f>IF(抽出データ!AP516-2&lt;0,0,抽出データ!AP516-2)</f>
        <v>2</v>
      </c>
      <c r="AC516" s="2">
        <f>IF(抽出データ!AQ516-2&lt;0,0,抽出データ!AQ516-2)</f>
        <v>2</v>
      </c>
      <c r="AD516" s="2">
        <f>IF(抽出データ!AR516-2&lt;=0,1,2)</f>
        <v>2</v>
      </c>
      <c r="AE516" s="2">
        <f>IF(抽出データ!AS516-2&lt;=0,1,2)</f>
        <v>2</v>
      </c>
      <c r="AF516" s="2">
        <f>IF(抽出データ!AT516-2&lt;=0,1,2)</f>
        <v>1</v>
      </c>
      <c r="AG516" s="2">
        <f>IF(抽出データ!AU516-2&lt;=0,1,2)</f>
        <v>1</v>
      </c>
      <c r="AH516" s="2">
        <f>IF(抽出データ!AV516-2&lt;=0,1,2)</f>
        <v>2</v>
      </c>
      <c r="AI516" s="2">
        <f>IF(抽出データ!AW516-2&lt;=0,1,2)</f>
        <v>2</v>
      </c>
      <c r="AJ516" s="2">
        <f>IF(抽出データ!AX516-2&lt;=0,1,2)</f>
        <v>1</v>
      </c>
      <c r="AK516" s="2">
        <f>IF(抽出データ!AY516-2&lt;=0,1,2)</f>
        <v>1</v>
      </c>
      <c r="AL516" s="2">
        <f>IF(抽出データ!AZ516-2&lt;0,0,抽出データ!AZ516-2)</f>
        <v>2</v>
      </c>
      <c r="AM516" s="2">
        <f>IF(抽出データ!BB516-2&lt;0,0,抽出データ!BB516-2)</f>
        <v>1</v>
      </c>
      <c r="AN516" s="2">
        <f>IF(抽出データ!BD516-2&lt;0,0,抽出データ!BD516-2)</f>
        <v>2</v>
      </c>
      <c r="AO516" s="2">
        <f>MIN(2,IF(抽出データ!BE516-2&lt;0,0,抽出データ!BE516-2))</f>
        <v>2</v>
      </c>
      <c r="AP516" s="2">
        <f>IF(抽出データ!BF516-2&lt;0,0,抽出データ!BF516-2)</f>
        <v>0</v>
      </c>
      <c r="AQ516" s="2">
        <f>IF(抽出データ!BG516-2&lt;0,0,抽出データ!BG516-2)</f>
        <v>1</v>
      </c>
      <c r="AR516" s="2">
        <f>IF(抽出データ!BH516-2&lt;0,0,抽出データ!BH516-2)</f>
        <v>1</v>
      </c>
      <c r="AS516" s="2">
        <f t="shared" ref="AS516:AS530" si="145">IF(CQ516&lt;100,0,IF(CQ516&lt;110,1,2))</f>
        <v>2</v>
      </c>
      <c r="AT516" s="2">
        <f>IF(抽出データ!DB516-2&lt;=0,1,2)</f>
        <v>1</v>
      </c>
      <c r="AU516" s="2">
        <f>IF(抽出データ!DD516-2&lt;0,0,抽出データ!DD516-2)</f>
        <v>1</v>
      </c>
      <c r="AV516" s="2">
        <f>IF(抽出データ!DE516-2&lt;0,0,抽出データ!DE516-2)</f>
        <v>1</v>
      </c>
      <c r="AW516" s="2">
        <f>IF(抽出データ!DF516-2&lt;0,0,IF(抽出データ!DF516&gt;3,2,1))</f>
        <v>2</v>
      </c>
      <c r="AX516" s="2">
        <f>IF(抽出データ!DG516-2&lt;=0,1,2)</f>
        <v>2</v>
      </c>
      <c r="AY516" s="8">
        <v>5</v>
      </c>
      <c r="AZ516" s="2">
        <v>1</v>
      </c>
      <c r="BA516" s="2">
        <v>3</v>
      </c>
      <c r="BI516" s="4" t="s">
        <v>445</v>
      </c>
      <c r="BJ516" s="2">
        <v>2</v>
      </c>
      <c r="BL516" s="2">
        <v>3</v>
      </c>
      <c r="BO516" s="2">
        <v>4</v>
      </c>
      <c r="BP516" s="2">
        <v>4</v>
      </c>
      <c r="BQ516" s="2">
        <v>4</v>
      </c>
      <c r="BR516" s="2">
        <v>4</v>
      </c>
      <c r="BS516" s="2">
        <v>4</v>
      </c>
      <c r="BT516" s="2">
        <v>5</v>
      </c>
      <c r="BV516" s="2">
        <f t="shared" ref="BV516:BV530" si="146">SUM(F516:AR516,AS516:AX516)+(AL516+AS516)*2.5</f>
        <v>73</v>
      </c>
      <c r="BW516" s="2">
        <f t="shared" ref="BW516:BW530" si="147">SUMPRODUCT(F516:AX516,$F$570:$AX$570)</f>
        <v>29</v>
      </c>
      <c r="BX516" s="2">
        <f t="shared" ref="BX516:BX530" si="148">SUMPRODUCT(F516:AX516,$F$571:$AX$571)</f>
        <v>13</v>
      </c>
      <c r="BY516" s="2">
        <f t="shared" ref="BY516:BY530" si="149">SUMPRODUCT(F516:AX516,$F$572:$AX$572)</f>
        <v>17</v>
      </c>
      <c r="BZ516" s="2">
        <f t="shared" ref="BZ516:BZ530" si="150">SUMPRODUCT(F516:AX516,$F$573:$AX$573)</f>
        <v>34</v>
      </c>
      <c r="CA516" s="2">
        <f t="shared" ref="CA516:CA530" si="151">SUMPRODUCT(F516:AX516,$F$574:$AX$574)</f>
        <v>19</v>
      </c>
      <c r="CB516" s="2">
        <f t="shared" ref="CB516:CB530" si="152">SUMPRODUCT(F516:AX516,$F$575:$AX$575)</f>
        <v>12</v>
      </c>
      <c r="CC516" s="2">
        <f t="shared" ref="CC516:CC530" si="153">SUMPRODUCT(F516:AX516,$F$576:$AX$576)</f>
        <v>17</v>
      </c>
      <c r="CD516" s="2">
        <f t="shared" ref="CD516:CD530" si="154">SUMPRODUCT(F516:AX516,$F$577:$AX$577)</f>
        <v>21</v>
      </c>
      <c r="CE516" s="2">
        <f t="shared" ref="CE516:CE530" si="155">SUMPRODUCT(F516:AX516,$F$578:$AX$578)</f>
        <v>17</v>
      </c>
      <c r="CF516" s="2">
        <f t="shared" ref="CF516:CF530" si="156">SUMPRODUCT(F516:AX516,$F$579:$AX$579)</f>
        <v>13</v>
      </c>
      <c r="CG516" s="2">
        <f t="shared" ref="CG516:CG530" si="157">SUMPRODUCT(F516:AX516,$F$580:$AX$580)</f>
        <v>19</v>
      </c>
      <c r="CH516" s="2">
        <f t="shared" si="143"/>
        <v>8</v>
      </c>
      <c r="CI516" s="2">
        <f t="shared" ref="CI516:CI530" si="158">SUMPRODUCT(F516:AX516,$F$582:$AX$582)</f>
        <v>13</v>
      </c>
      <c r="CJ516" s="2">
        <f t="shared" ref="CJ516:CJ530" si="159">SUMPRODUCT(F516:AX516,$F$583:$AX$583)</f>
        <v>31</v>
      </c>
      <c r="CK516" s="2">
        <f>55+IF(抽出データ!BJ516=1,60,0)+IF(抽出データ!BK516=1,25,0)+IF(抽出データ!BM516=1,5,0)+IF(抽出データ!BL516=1,5,0)+IF(抽出データ!BN516=1,5,0)</f>
        <v>140</v>
      </c>
      <c r="CL516" s="2">
        <f>(80+IF(抽出データ!BR516=1,12,0)+IF(SUM(抽出データ!BS516:BV516,抽出データ!CB516)&gt;1,22,IF(SUM(抽出データ!BS516:BV516,抽出データ!CB516)=1,11,0)))</f>
        <v>103</v>
      </c>
      <c r="CM516" s="2">
        <f>80+IF(抽出データ!CH516=1,40,0)+IF(抽出データ!CI516=1,20,0)+IF(抽出データ!CJ516=1,20,0)</f>
        <v>140</v>
      </c>
      <c r="CN516" s="2">
        <f>80+IF(抽出データ!CN516=1,10,0)+IF(抽出データ!CO516=1,5,0)+IF(抽出データ!CP516=1,10,0)+12</f>
        <v>107</v>
      </c>
      <c r="CO516" s="2">
        <f>IF(SUM(抽出データ!CT516:CW516)&gt;0,120,100)</f>
        <v>120</v>
      </c>
      <c r="CQ516" s="2">
        <f t="shared" ref="CQ516:CQ530" si="160">SUMPRODUCT($CK$2:$CO$2,CK516:CO516)</f>
        <v>124.60000000000001</v>
      </c>
    </row>
    <row r="517" spans="1:95">
      <c r="A517" s="2">
        <v>1990</v>
      </c>
      <c r="B517" s="2">
        <v>110</v>
      </c>
      <c r="C517" s="2">
        <v>5</v>
      </c>
      <c r="D517" s="2">
        <f t="shared" si="144"/>
        <v>22</v>
      </c>
      <c r="E517" s="4" t="s">
        <v>387</v>
      </c>
      <c r="F517" s="2">
        <f>IF(抽出データ!S517-2&lt;0,0,抽出データ!S517-2)</f>
        <v>2</v>
      </c>
      <c r="G517" s="2">
        <f>IF(抽出データ!T517-2&lt;0,0,抽出データ!T517-2)</f>
        <v>1</v>
      </c>
      <c r="H517" s="2">
        <f>IF(抽出データ!U517-2&lt;0,0,抽出データ!U517-2)</f>
        <v>0</v>
      </c>
      <c r="I517" s="2">
        <f>IF(抽出データ!V517-2&lt;0,0,抽出データ!V517-2)</f>
        <v>1</v>
      </c>
      <c r="J517" s="2">
        <f>MIN(2,IF(抽出データ!W517-2&lt;0,0,抽出データ!W517-2))</f>
        <v>0</v>
      </c>
      <c r="K517" s="2">
        <f>IF(抽出データ!X517-2&lt;0,0,抽出データ!X517-2)</f>
        <v>0</v>
      </c>
      <c r="L517" s="2">
        <f>IF(抽出データ!Y517-2&lt;0,0,抽出データ!Y517-2)</f>
        <v>1</v>
      </c>
      <c r="M517" s="2">
        <f>IF(抽出データ!Z517-2&lt;0,0,抽出データ!Z517-2)</f>
        <v>2</v>
      </c>
      <c r="N517" s="2">
        <f>IF(抽出データ!AB517-2&lt;0,0,抽出データ!AB517-2)</f>
        <v>2</v>
      </c>
      <c r="O517" s="2">
        <f>IF(抽出データ!AC517-2&lt;0,0,抽出データ!AC517-2)</f>
        <v>2</v>
      </c>
      <c r="P517" s="2">
        <f>IF(抽出データ!AD517-2&lt;0,0,抽出データ!AD517-2)</f>
        <v>1</v>
      </c>
      <c r="Q517" s="2">
        <f>IF(抽出データ!AE517-2&lt;0,0,抽出データ!AE517-2)</f>
        <v>2</v>
      </c>
      <c r="R517" s="2">
        <f>IF(抽出データ!AF517-2&lt;0,0,抽出データ!AF517-2)</f>
        <v>1</v>
      </c>
      <c r="S517" s="2">
        <f>IF(抽出データ!AG517-2&lt;0,0,抽出データ!AG517-2)</f>
        <v>1</v>
      </c>
      <c r="T517" s="2">
        <f>IF(抽出データ!AH517-2&lt;0,0,抽出データ!AH517-2)</f>
        <v>2</v>
      </c>
      <c r="U517" s="2">
        <f>IF(抽出データ!AI517-2&lt;0,0,抽出データ!AI517-2)</f>
        <v>2</v>
      </c>
      <c r="V517" s="2">
        <f>IF(抽出データ!AJ517-2&lt;0,0,抽出データ!AJ517-2)</f>
        <v>0</v>
      </c>
      <c r="W517" s="2">
        <f>IF(抽出データ!AK517-2&lt;0,0,抽出データ!AK517-2)</f>
        <v>1</v>
      </c>
      <c r="X517" s="2">
        <f>IF(抽出データ!AL517-2&lt;0,0,抽出データ!AL517-2)</f>
        <v>2</v>
      </c>
      <c r="Y517" s="2">
        <f>IF(抽出データ!AM517-2&lt;0,0,抽出データ!AM517-2)</f>
        <v>1</v>
      </c>
      <c r="Z517" s="2">
        <f>IF(抽出データ!AN517-2&lt;0,0,抽出データ!AN517-2)</f>
        <v>0</v>
      </c>
      <c r="AA517" s="2">
        <f>IF(抽出データ!AO517-2&lt;0,0,抽出データ!AO517-2)</f>
        <v>1</v>
      </c>
      <c r="AB517" s="2">
        <f>IF(抽出データ!AP517-2&lt;0,0,抽出データ!AP517-2)</f>
        <v>2</v>
      </c>
      <c r="AC517" s="2">
        <f>IF(抽出データ!AQ517-2&lt;0,0,抽出データ!AQ517-2)</f>
        <v>1</v>
      </c>
      <c r="AD517" s="2">
        <f>IF(抽出データ!AR517-2&lt;=0,1,2)</f>
        <v>2</v>
      </c>
      <c r="AE517" s="2">
        <f>IF(抽出データ!AS517-2&lt;=0,1,2)</f>
        <v>1</v>
      </c>
      <c r="AF517" s="2">
        <f>IF(抽出データ!AT517-2&lt;=0,1,2)</f>
        <v>2</v>
      </c>
      <c r="AG517" s="2">
        <f>IF(抽出データ!AU517-2&lt;=0,1,2)</f>
        <v>2</v>
      </c>
      <c r="AH517" s="2">
        <f>IF(抽出データ!AV517-2&lt;=0,1,2)</f>
        <v>2</v>
      </c>
      <c r="AI517" s="2">
        <f>IF(抽出データ!AW517-2&lt;=0,1,2)</f>
        <v>2</v>
      </c>
      <c r="AJ517" s="2">
        <f>IF(抽出データ!AX517-2&lt;=0,1,2)</f>
        <v>2</v>
      </c>
      <c r="AK517" s="2">
        <f>IF(抽出データ!AY517-2&lt;=0,1,2)</f>
        <v>2</v>
      </c>
      <c r="AL517" s="2">
        <f>IF(抽出データ!AZ517-2&lt;0,0,抽出データ!AZ517-2)</f>
        <v>2</v>
      </c>
      <c r="AM517" s="2">
        <f>IF(抽出データ!BB517-2&lt;0,0,抽出データ!BB517-2)</f>
        <v>0</v>
      </c>
      <c r="AN517" s="2">
        <f>IF(抽出データ!BD517-2&lt;0,0,抽出データ!BD517-2)</f>
        <v>2</v>
      </c>
      <c r="AO517" s="2">
        <f>MIN(2,IF(抽出データ!BE517-2&lt;0,0,抽出データ!BE517-2))</f>
        <v>1</v>
      </c>
      <c r="AP517" s="2">
        <f>IF(抽出データ!BF517-2&lt;0,0,抽出データ!BF517-2)</f>
        <v>2</v>
      </c>
      <c r="AQ517" s="2">
        <f>IF(抽出データ!BG517-2&lt;0,0,抽出データ!BG517-2)</f>
        <v>1</v>
      </c>
      <c r="AR517" s="2">
        <f>IF(抽出データ!BH517-2&lt;0,0,抽出データ!BH517-2)</f>
        <v>1</v>
      </c>
      <c r="AS517" s="2">
        <f t="shared" si="145"/>
        <v>2</v>
      </c>
      <c r="AT517" s="2">
        <f>IF(抽出データ!DB517-2&lt;=0,1,2)</f>
        <v>2</v>
      </c>
      <c r="AU517" s="2">
        <f>IF(抽出データ!DD517-2&lt;0,0,抽出データ!DD517-2)</f>
        <v>1</v>
      </c>
      <c r="AV517" s="2">
        <f>IF(抽出データ!DE517-2&lt;0,0,抽出データ!DE517-2)</f>
        <v>2</v>
      </c>
      <c r="AW517" s="2">
        <f>IF(抽出データ!DF517-2&lt;0,0,IF(抽出データ!DF517&gt;3,2,1))</f>
        <v>2</v>
      </c>
      <c r="AX517" s="2">
        <f>IF(抽出データ!DG517-2&lt;=0,1,2)</f>
        <v>2</v>
      </c>
      <c r="AY517" s="8">
        <v>4</v>
      </c>
      <c r="AZ517" s="2">
        <v>4</v>
      </c>
      <c r="BA517" s="2">
        <v>2</v>
      </c>
      <c r="BB517" s="2">
        <v>1</v>
      </c>
      <c r="BC517" s="2">
        <v>1</v>
      </c>
      <c r="BD517" s="2">
        <v>0</v>
      </c>
      <c r="BE517" s="2">
        <v>0</v>
      </c>
      <c r="BF517" s="2">
        <v>0</v>
      </c>
      <c r="BG517" s="2">
        <v>0</v>
      </c>
      <c r="BH517" s="2">
        <v>0</v>
      </c>
      <c r="BI517" s="4" t="s">
        <v>445</v>
      </c>
      <c r="BJ517" s="2">
        <v>2</v>
      </c>
      <c r="BL517" s="2">
        <v>3</v>
      </c>
      <c r="BO517" s="2">
        <v>6</v>
      </c>
      <c r="BP517" s="2">
        <v>5</v>
      </c>
      <c r="BQ517" s="2">
        <v>3</v>
      </c>
      <c r="BR517" s="2">
        <v>2</v>
      </c>
      <c r="BS517" s="2">
        <v>3</v>
      </c>
      <c r="BT517" s="2">
        <v>5</v>
      </c>
      <c r="BV517" s="2">
        <f t="shared" si="146"/>
        <v>73</v>
      </c>
      <c r="BW517" s="2">
        <f t="shared" si="147"/>
        <v>26</v>
      </c>
      <c r="BX517" s="2">
        <f t="shared" si="148"/>
        <v>11</v>
      </c>
      <c r="BY517" s="2">
        <f t="shared" si="149"/>
        <v>22</v>
      </c>
      <c r="BZ517" s="2">
        <f t="shared" si="150"/>
        <v>33</v>
      </c>
      <c r="CA517" s="2">
        <f t="shared" si="151"/>
        <v>18</v>
      </c>
      <c r="CB517" s="2">
        <f t="shared" si="152"/>
        <v>13</v>
      </c>
      <c r="CC517" s="2">
        <f t="shared" si="153"/>
        <v>17</v>
      </c>
      <c r="CD517" s="2">
        <f t="shared" si="154"/>
        <v>20</v>
      </c>
      <c r="CE517" s="2">
        <f t="shared" si="155"/>
        <v>16</v>
      </c>
      <c r="CF517" s="2">
        <f t="shared" si="156"/>
        <v>12</v>
      </c>
      <c r="CG517" s="2">
        <f t="shared" si="157"/>
        <v>20</v>
      </c>
      <c r="CH517" s="2">
        <f t="shared" ref="CH517:CH560" si="161">SUMPRODUCT(F517:AX517,$F$581:$AX$581)</f>
        <v>10</v>
      </c>
      <c r="CI517" s="2">
        <f t="shared" si="158"/>
        <v>12</v>
      </c>
      <c r="CJ517" s="2">
        <f t="shared" si="159"/>
        <v>27</v>
      </c>
      <c r="CK517" s="2">
        <f>55+IF(抽出データ!BJ517=1,60,0)+IF(抽出データ!BK517=1,25,0)+IF(抽出データ!BM517=1,5,0)+IF(抽出データ!BL517=1,5,0)+IF(抽出データ!BN517=1,5,0)</f>
        <v>120</v>
      </c>
      <c r="CL517" s="2">
        <f>(80+IF(抽出データ!BR517=1,12,0)+IF(SUM(抽出データ!BS517:BV517,抽出データ!CB517)&gt;1,22,IF(SUM(抽出データ!BS517:BV517,抽出データ!CB517)=1,11,0)))</f>
        <v>114</v>
      </c>
      <c r="CM517" s="2">
        <f>80+IF(抽出データ!CH517=1,40,0)+IF(抽出データ!CI517=1,20,0)+IF(抽出データ!CJ517=1,20,0)</f>
        <v>80</v>
      </c>
      <c r="CN517" s="2">
        <f>80+IF(抽出データ!CN517=1,10,0)+IF(抽出データ!CO517=1,5,0)+IF(抽出データ!CP517=1,10,0)+12</f>
        <v>107</v>
      </c>
      <c r="CO517" s="2">
        <f>IF(SUM(抽出データ!CT517:CW517)&gt;0,120,100)</f>
        <v>120</v>
      </c>
      <c r="CQ517" s="2">
        <f t="shared" si="160"/>
        <v>110.89999999999999</v>
      </c>
    </row>
    <row r="518" spans="1:95">
      <c r="A518" s="2">
        <v>1992</v>
      </c>
      <c r="B518" s="2">
        <v>250</v>
      </c>
      <c r="C518" s="2">
        <v>4</v>
      </c>
      <c r="D518" s="2">
        <f t="shared" si="144"/>
        <v>62.5</v>
      </c>
      <c r="E518" s="4" t="s">
        <v>388</v>
      </c>
      <c r="F518" s="2">
        <f>IF(抽出データ!S518-2&lt;0,0,抽出データ!S518-2)</f>
        <v>2</v>
      </c>
      <c r="G518" s="2">
        <f>IF(抽出データ!T518-2&lt;0,0,抽出データ!T518-2)</f>
        <v>0</v>
      </c>
      <c r="H518" s="2">
        <f>IF(抽出データ!U518-2&lt;0,0,抽出データ!U518-2)</f>
        <v>0</v>
      </c>
      <c r="I518" s="2">
        <f>IF(抽出データ!V518-2&lt;0,0,抽出データ!V518-2)</f>
        <v>0</v>
      </c>
      <c r="J518" s="2">
        <f>MIN(2,IF(抽出データ!W518-2&lt;0,0,抽出データ!W518-2))</f>
        <v>0</v>
      </c>
      <c r="K518" s="2">
        <f>IF(抽出データ!X518-2&lt;0,0,抽出データ!X518-2)</f>
        <v>1</v>
      </c>
      <c r="L518" s="2">
        <f>IF(抽出データ!Y518-2&lt;0,0,抽出データ!Y518-2)</f>
        <v>0</v>
      </c>
      <c r="M518" s="2">
        <f>IF(抽出データ!Z518-2&lt;0,0,抽出データ!Z518-2)</f>
        <v>0</v>
      </c>
      <c r="N518" s="2">
        <f>IF(抽出データ!AB518-2&lt;0,0,抽出データ!AB518-2)</f>
        <v>2</v>
      </c>
      <c r="O518" s="2">
        <f>IF(抽出データ!AC518-2&lt;0,0,抽出データ!AC518-2)</f>
        <v>1</v>
      </c>
      <c r="P518" s="2">
        <f>IF(抽出データ!AD518-2&lt;0,0,抽出データ!AD518-2)</f>
        <v>1</v>
      </c>
      <c r="Q518" s="2">
        <f>IF(抽出データ!AE518-2&lt;0,0,抽出データ!AE518-2)</f>
        <v>2</v>
      </c>
      <c r="R518" s="2">
        <f>IF(抽出データ!AF518-2&lt;0,0,抽出データ!AF518-2)</f>
        <v>1</v>
      </c>
      <c r="S518" s="2">
        <f>IF(抽出データ!AG518-2&lt;0,0,抽出データ!AG518-2)</f>
        <v>1</v>
      </c>
      <c r="T518" s="2">
        <f>IF(抽出データ!AH518-2&lt;0,0,抽出データ!AH518-2)</f>
        <v>2</v>
      </c>
      <c r="U518" s="2">
        <f>IF(抽出データ!AI518-2&lt;0,0,抽出データ!AI518-2)</f>
        <v>1</v>
      </c>
      <c r="V518" s="2">
        <f>IF(抽出データ!AJ518-2&lt;0,0,抽出データ!AJ518-2)</f>
        <v>1</v>
      </c>
      <c r="W518" s="2">
        <f>IF(抽出データ!AK518-2&lt;0,0,抽出データ!AK518-2)</f>
        <v>1</v>
      </c>
      <c r="X518" s="2">
        <f>IF(抽出データ!AL518-2&lt;0,0,抽出データ!AL518-2)</f>
        <v>1</v>
      </c>
      <c r="Y518" s="2">
        <f>IF(抽出データ!AM518-2&lt;0,0,抽出データ!AM518-2)</f>
        <v>0</v>
      </c>
      <c r="Z518" s="2">
        <f>IF(抽出データ!AN518-2&lt;0,0,抽出データ!AN518-2)</f>
        <v>0</v>
      </c>
      <c r="AA518" s="2">
        <f>IF(抽出データ!AO518-2&lt;0,0,抽出データ!AO518-2)</f>
        <v>2</v>
      </c>
      <c r="AB518" s="2">
        <f>IF(抽出データ!AP518-2&lt;0,0,抽出データ!AP518-2)</f>
        <v>2</v>
      </c>
      <c r="AC518" s="2">
        <f>IF(抽出データ!AQ518-2&lt;0,0,抽出データ!AQ518-2)</f>
        <v>2</v>
      </c>
      <c r="AD518" s="2">
        <f>IF(抽出データ!AR518-2&lt;=0,1,2)</f>
        <v>1</v>
      </c>
      <c r="AE518" s="2">
        <f>IF(抽出データ!AS518-2&lt;=0,1,2)</f>
        <v>1</v>
      </c>
      <c r="AF518" s="2">
        <f>IF(抽出データ!AT518-2&lt;=0,1,2)</f>
        <v>1</v>
      </c>
      <c r="AG518" s="2">
        <f>IF(抽出データ!AU518-2&lt;=0,1,2)</f>
        <v>2</v>
      </c>
      <c r="AH518" s="2">
        <f>IF(抽出データ!AV518-2&lt;=0,1,2)</f>
        <v>2</v>
      </c>
      <c r="AI518" s="2">
        <f>IF(抽出データ!AW518-2&lt;=0,1,2)</f>
        <v>2</v>
      </c>
      <c r="AJ518" s="2">
        <f>IF(抽出データ!AX518-2&lt;=0,1,2)</f>
        <v>1</v>
      </c>
      <c r="AK518" s="2">
        <f>IF(抽出データ!AY518-2&lt;=0,1,2)</f>
        <v>1</v>
      </c>
      <c r="AL518" s="2">
        <f>IF(抽出データ!AZ518-2&lt;0,0,抽出データ!AZ518-2)</f>
        <v>0</v>
      </c>
      <c r="AM518" s="2">
        <f>IF(抽出データ!BB518-2&lt;0,0,抽出データ!BB518-2)</f>
        <v>0</v>
      </c>
      <c r="AN518" s="2">
        <f>IF(抽出データ!BD518-2&lt;0,0,抽出データ!BD518-2)</f>
        <v>0</v>
      </c>
      <c r="AO518" s="2">
        <f>MIN(2,IF(抽出データ!BE518-2&lt;0,0,抽出データ!BE518-2))</f>
        <v>0</v>
      </c>
      <c r="AP518" s="2">
        <f>IF(抽出データ!BF518-2&lt;0,0,抽出データ!BF518-2)</f>
        <v>0</v>
      </c>
      <c r="AQ518" s="2">
        <f>IF(抽出データ!BG518-2&lt;0,0,抽出データ!BG518-2)</f>
        <v>0</v>
      </c>
      <c r="AR518" s="2">
        <f>IF(抽出データ!BH518-2&lt;0,0,抽出データ!BH518-2)</f>
        <v>0</v>
      </c>
      <c r="AS518" s="2">
        <f t="shared" si="145"/>
        <v>0</v>
      </c>
      <c r="AT518" s="2">
        <f>IF(抽出データ!DB518-2&lt;=0,1,2)</f>
        <v>1</v>
      </c>
      <c r="AU518" s="2">
        <f>IF(抽出データ!DD518-2&lt;0,0,抽出データ!DD518-2)</f>
        <v>0</v>
      </c>
      <c r="AV518" s="2">
        <f>IF(抽出データ!DE518-2&lt;0,0,抽出データ!DE518-2)</f>
        <v>1</v>
      </c>
      <c r="AW518" s="2">
        <f>IF(抽出データ!DF518-2&lt;0,0,IF(抽出データ!DF518&gt;3,2,1))</f>
        <v>2</v>
      </c>
      <c r="AX518" s="2">
        <f>IF(抽出データ!DG518-2&lt;=0,1,2)</f>
        <v>2</v>
      </c>
      <c r="AY518" s="8">
        <v>5</v>
      </c>
      <c r="AZ518" s="2">
        <v>3</v>
      </c>
      <c r="BA518" s="2">
        <v>3</v>
      </c>
      <c r="BI518" s="4" t="s">
        <v>445</v>
      </c>
      <c r="BJ518" s="2">
        <v>1</v>
      </c>
      <c r="BK518" s="2">
        <v>80</v>
      </c>
      <c r="BL518" s="2">
        <v>1</v>
      </c>
      <c r="BM518" s="2">
        <v>7000</v>
      </c>
      <c r="BO518" s="2">
        <v>5</v>
      </c>
      <c r="BP518" s="2">
        <v>5</v>
      </c>
      <c r="BQ518" s="2">
        <v>4</v>
      </c>
      <c r="BR518" s="2">
        <v>3</v>
      </c>
      <c r="BS518" s="2">
        <v>3</v>
      </c>
      <c r="BT518" s="2">
        <v>2</v>
      </c>
      <c r="BV518" s="2">
        <f t="shared" si="146"/>
        <v>40</v>
      </c>
      <c r="BW518" s="2">
        <f t="shared" si="147"/>
        <v>19</v>
      </c>
      <c r="BX518" s="2">
        <f t="shared" si="148"/>
        <v>11</v>
      </c>
      <c r="BY518" s="2">
        <f t="shared" si="149"/>
        <v>10</v>
      </c>
      <c r="BZ518" s="2">
        <f t="shared" si="150"/>
        <v>25</v>
      </c>
      <c r="CA518" s="2">
        <f t="shared" si="151"/>
        <v>11</v>
      </c>
      <c r="CB518" s="2">
        <f t="shared" si="152"/>
        <v>8</v>
      </c>
      <c r="CC518" s="2">
        <f t="shared" si="153"/>
        <v>11</v>
      </c>
      <c r="CD518" s="2">
        <f t="shared" si="154"/>
        <v>15</v>
      </c>
      <c r="CE518" s="2">
        <f t="shared" si="155"/>
        <v>15</v>
      </c>
      <c r="CF518" s="2">
        <f t="shared" si="156"/>
        <v>11</v>
      </c>
      <c r="CG518" s="2">
        <f t="shared" si="157"/>
        <v>14</v>
      </c>
      <c r="CH518" s="2">
        <f t="shared" si="161"/>
        <v>6</v>
      </c>
      <c r="CI518" s="2">
        <f t="shared" si="158"/>
        <v>6</v>
      </c>
      <c r="CJ518" s="2">
        <f t="shared" si="159"/>
        <v>15</v>
      </c>
      <c r="CK518" s="2">
        <f>55+IF(抽出データ!BJ518=1,60,0)+IF(抽出データ!BK518=1,25,0)+IF(抽出データ!BM518=1,5,0)+IF(抽出データ!BL518=1,5,0)+IF(抽出データ!BN518=1,5,0)</f>
        <v>55</v>
      </c>
      <c r="CL518" s="2">
        <f>(80+IF(抽出データ!BR518=1,12,0)+IF(SUM(抽出データ!BS518:BV518,抽出データ!CB518)&gt;1,22,IF(SUM(抽出データ!BS518:BV518,抽出データ!CB518)=1,11,0)))</f>
        <v>91</v>
      </c>
      <c r="CM518" s="2">
        <f>80+IF(抽出データ!CH518=1,40,0)+IF(抽出データ!CI518=1,20,0)+IF(抽出データ!CJ518=1,20,0)</f>
        <v>80</v>
      </c>
      <c r="CN518" s="2">
        <f>80+IF(抽出データ!CN518=1,10,0)+IF(抽出データ!CO518=1,5,0)+IF(抽出データ!CP518=1,10,0)+12</f>
        <v>97</v>
      </c>
      <c r="CO518" s="2">
        <f>IF(SUM(抽出データ!CT518:CW518)&gt;0,120,100)</f>
        <v>100</v>
      </c>
      <c r="CQ518" s="2">
        <f t="shared" si="160"/>
        <v>76</v>
      </c>
    </row>
    <row r="519" spans="1:95">
      <c r="A519" s="2">
        <v>2001</v>
      </c>
      <c r="B519" s="2">
        <v>2000</v>
      </c>
      <c r="C519" s="2">
        <v>6</v>
      </c>
      <c r="D519" s="2">
        <f t="shared" si="144"/>
        <v>333.33333333333331</v>
      </c>
      <c r="E519" s="4" t="s">
        <v>56</v>
      </c>
      <c r="F519" s="2">
        <f>IF(抽出データ!S519-2&lt;0,0,抽出データ!S519-2)</f>
        <v>0</v>
      </c>
      <c r="G519" s="2">
        <f>IF(抽出データ!T519-2&lt;0,0,抽出データ!T519-2)</f>
        <v>0</v>
      </c>
      <c r="H519" s="2">
        <f>IF(抽出データ!U519-2&lt;0,0,抽出データ!U519-2)</f>
        <v>0</v>
      </c>
      <c r="I519" s="2">
        <f>IF(抽出データ!V519-2&lt;0,0,抽出データ!V519-2)</f>
        <v>0</v>
      </c>
      <c r="J519" s="2">
        <f>MIN(2,IF(抽出データ!W519-2&lt;0,0,抽出データ!W519-2))</f>
        <v>0</v>
      </c>
      <c r="K519" s="2">
        <f>IF(抽出データ!X519-2&lt;0,0,抽出データ!X519-2)</f>
        <v>1</v>
      </c>
      <c r="L519" s="2">
        <f>IF(抽出データ!Y519-2&lt;0,0,抽出データ!Y519-2)</f>
        <v>1</v>
      </c>
      <c r="M519" s="2">
        <f>IF(抽出データ!Z519-2&lt;0,0,抽出データ!Z519-2)</f>
        <v>1</v>
      </c>
      <c r="N519" s="2">
        <f>IF(抽出データ!AB519-2&lt;0,0,抽出データ!AB519-2)</f>
        <v>2</v>
      </c>
      <c r="O519" s="2">
        <f>IF(抽出データ!AC519-2&lt;0,0,抽出データ!AC519-2)</f>
        <v>1</v>
      </c>
      <c r="P519" s="2">
        <f>IF(抽出データ!AD519-2&lt;0,0,抽出データ!AD519-2)</f>
        <v>0</v>
      </c>
      <c r="Q519" s="2">
        <f>IF(抽出データ!AE519-2&lt;0,0,抽出データ!AE519-2)</f>
        <v>0</v>
      </c>
      <c r="R519" s="2">
        <f>IF(抽出データ!AF519-2&lt;0,0,抽出データ!AF519-2)</f>
        <v>0</v>
      </c>
      <c r="S519" s="2">
        <f>IF(抽出データ!AG519-2&lt;0,0,抽出データ!AG519-2)</f>
        <v>1</v>
      </c>
      <c r="T519" s="2">
        <f>IF(抽出データ!AH519-2&lt;0,0,抽出データ!AH519-2)</f>
        <v>0</v>
      </c>
      <c r="U519" s="2">
        <f>IF(抽出データ!AI519-2&lt;0,0,抽出データ!AI519-2)</f>
        <v>0</v>
      </c>
      <c r="V519" s="2">
        <f>IF(抽出データ!AJ519-2&lt;0,0,抽出データ!AJ519-2)</f>
        <v>0</v>
      </c>
      <c r="W519" s="2">
        <f>IF(抽出データ!AK519-2&lt;0,0,抽出データ!AK519-2)</f>
        <v>0</v>
      </c>
      <c r="X519" s="2">
        <f>IF(抽出データ!AL519-2&lt;0,0,抽出データ!AL519-2)</f>
        <v>0</v>
      </c>
      <c r="Y519" s="2">
        <f>IF(抽出データ!AM519-2&lt;0,0,抽出データ!AM519-2)</f>
        <v>0</v>
      </c>
      <c r="Z519" s="2">
        <f>IF(抽出データ!AN519-2&lt;0,0,抽出データ!AN519-2)</f>
        <v>0</v>
      </c>
      <c r="AA519" s="2">
        <f>IF(抽出データ!AO519-2&lt;0,0,抽出データ!AO519-2)</f>
        <v>1</v>
      </c>
      <c r="AB519" s="2">
        <f>IF(抽出データ!AP519-2&lt;0,0,抽出データ!AP519-2)</f>
        <v>0</v>
      </c>
      <c r="AC519" s="2">
        <f>IF(抽出データ!AQ519-2&lt;0,0,抽出データ!AQ519-2)</f>
        <v>0</v>
      </c>
      <c r="AD519" s="2">
        <f>IF(抽出データ!AR519-2&lt;=0,1,2)</f>
        <v>1</v>
      </c>
      <c r="AE519" s="2">
        <f>IF(抽出データ!AS519-2&lt;=0,1,2)</f>
        <v>1</v>
      </c>
      <c r="AF519" s="2">
        <f>IF(抽出データ!AT519-2&lt;=0,1,2)</f>
        <v>1</v>
      </c>
      <c r="AG519" s="2">
        <f>IF(抽出データ!AU519-2&lt;=0,1,2)</f>
        <v>1</v>
      </c>
      <c r="AH519" s="2">
        <f>IF(抽出データ!AV519-2&lt;=0,1,2)</f>
        <v>1</v>
      </c>
      <c r="AI519" s="2">
        <f>IF(抽出データ!AW519-2&lt;=0,1,2)</f>
        <v>2</v>
      </c>
      <c r="AJ519" s="2">
        <f>IF(抽出データ!AX519-2&lt;=0,1,2)</f>
        <v>2</v>
      </c>
      <c r="AK519" s="2">
        <f>IF(抽出データ!AY519-2&lt;=0,1,2)</f>
        <v>1</v>
      </c>
      <c r="AL519" s="2">
        <f>IF(抽出データ!AZ519-2&lt;0,0,抽出データ!AZ519-2)</f>
        <v>0</v>
      </c>
      <c r="AM519" s="2">
        <f>IF(抽出データ!BB519-2&lt;0,0,抽出データ!BB519-2)</f>
        <v>0</v>
      </c>
      <c r="AN519" s="2">
        <f>IF(抽出データ!BD519-2&lt;0,0,抽出データ!BD519-2)</f>
        <v>2</v>
      </c>
      <c r="AO519" s="2">
        <f>MIN(2,IF(抽出データ!BE519-2&lt;0,0,抽出データ!BE519-2))</f>
        <v>2</v>
      </c>
      <c r="AP519" s="2">
        <f>IF(抽出データ!BF519-2&lt;0,0,抽出データ!BF519-2)</f>
        <v>2</v>
      </c>
      <c r="AQ519" s="2">
        <f>IF(抽出データ!BG519-2&lt;0,0,抽出データ!BG519-2)</f>
        <v>1</v>
      </c>
      <c r="AR519" s="2">
        <f>IF(抽出データ!BH519-2&lt;0,0,抽出データ!BH519-2)</f>
        <v>2</v>
      </c>
      <c r="AS519" s="2">
        <f t="shared" si="145"/>
        <v>0</v>
      </c>
      <c r="AT519" s="2">
        <f>IF(抽出データ!DB519-2&lt;=0,1,2)</f>
        <v>1</v>
      </c>
      <c r="AU519" s="2">
        <f>IF(抽出データ!DD519-2&lt;0,0,抽出データ!DD519-2)</f>
        <v>0</v>
      </c>
      <c r="AV519" s="2">
        <f>IF(抽出データ!DE519-2&lt;0,0,抽出データ!DE519-2)</f>
        <v>1</v>
      </c>
      <c r="AW519" s="2">
        <f>IF(抽出データ!DF519-2&lt;0,0,IF(抽出データ!DF519&gt;3,2,1))</f>
        <v>1</v>
      </c>
      <c r="AX519" s="2">
        <f>IF(抽出データ!DG519-2&lt;=0,1,2)</f>
        <v>1</v>
      </c>
      <c r="AY519" s="8">
        <v>3</v>
      </c>
      <c r="AZ519" s="2">
        <v>2</v>
      </c>
      <c r="BA519" s="2">
        <v>3</v>
      </c>
      <c r="BI519" s="4" t="s">
        <v>445</v>
      </c>
      <c r="BJ519" s="2">
        <v>2</v>
      </c>
      <c r="BL519" s="2">
        <v>3</v>
      </c>
      <c r="BO519" s="2">
        <v>1</v>
      </c>
      <c r="BP519" s="2">
        <v>3</v>
      </c>
      <c r="BQ519" s="2">
        <v>5</v>
      </c>
      <c r="BR519" s="2">
        <v>4</v>
      </c>
      <c r="BS519" s="2">
        <v>3</v>
      </c>
      <c r="BT519" s="2">
        <v>5</v>
      </c>
      <c r="BV519" s="2">
        <f t="shared" si="146"/>
        <v>31</v>
      </c>
      <c r="BW519" s="2">
        <f t="shared" si="147"/>
        <v>8</v>
      </c>
      <c r="BX519" s="2">
        <f t="shared" si="148"/>
        <v>6</v>
      </c>
      <c r="BY519" s="2">
        <f t="shared" si="149"/>
        <v>14</v>
      </c>
      <c r="BZ519" s="2">
        <f t="shared" si="150"/>
        <v>13</v>
      </c>
      <c r="CA519" s="2">
        <f t="shared" si="151"/>
        <v>7</v>
      </c>
      <c r="CB519" s="2">
        <f t="shared" si="152"/>
        <v>6</v>
      </c>
      <c r="CC519" s="2">
        <f t="shared" si="153"/>
        <v>4</v>
      </c>
      <c r="CD519" s="2">
        <f t="shared" si="154"/>
        <v>13</v>
      </c>
      <c r="CE519" s="2">
        <f t="shared" si="155"/>
        <v>8</v>
      </c>
      <c r="CF519" s="2">
        <f t="shared" si="156"/>
        <v>5</v>
      </c>
      <c r="CG519" s="2">
        <f t="shared" si="157"/>
        <v>4</v>
      </c>
      <c r="CH519" s="2">
        <f t="shared" si="161"/>
        <v>4</v>
      </c>
      <c r="CI519" s="2">
        <f t="shared" si="158"/>
        <v>8</v>
      </c>
      <c r="CJ519" s="2">
        <f t="shared" si="159"/>
        <v>8</v>
      </c>
      <c r="CK519" s="2">
        <f>55+IF(抽出データ!BJ519=1,60,0)+IF(抽出データ!BK519=1,25,0)+IF(抽出データ!BM519=1,5,0)+IF(抽出データ!BL519=1,5,0)+IF(抽出データ!BN519=1,5,0)</f>
        <v>80</v>
      </c>
      <c r="CL519" s="2">
        <f>(80+IF(抽出データ!BR519=1,12,0)+IF(SUM(抽出データ!BS519:BV519,抽出データ!CB519)&gt;1,22,IF(SUM(抽出データ!BS519:BV519,抽出データ!CB519)=1,11,0)))</f>
        <v>102</v>
      </c>
      <c r="CM519" s="2">
        <f>80+IF(抽出データ!CH519=1,40,0)+IF(抽出データ!CI519=1,20,0)+IF(抽出データ!CJ519=1,20,0)</f>
        <v>100</v>
      </c>
      <c r="CN519" s="2">
        <f>80+IF(抽出データ!CN519=1,10,0)+IF(抽出データ!CO519=1,5,0)+IF(抽出データ!CP519=1,10,0)+12</f>
        <v>97</v>
      </c>
      <c r="CO519" s="2">
        <f>IF(SUM(抽出データ!CT519:CW519)&gt;0,120,100)</f>
        <v>120</v>
      </c>
      <c r="CQ519" s="2">
        <f t="shared" si="160"/>
        <v>93.3</v>
      </c>
    </row>
    <row r="520" spans="1:95">
      <c r="A520" s="2">
        <v>2000</v>
      </c>
      <c r="B520" s="2">
        <v>500</v>
      </c>
      <c r="C520" s="2">
        <v>5</v>
      </c>
      <c r="D520" s="2">
        <f t="shared" si="144"/>
        <v>100</v>
      </c>
      <c r="E520" s="4" t="s">
        <v>389</v>
      </c>
      <c r="F520" s="2">
        <f>IF(抽出データ!S520-2&lt;0,0,抽出データ!S520-2)</f>
        <v>0</v>
      </c>
      <c r="G520" s="2">
        <f>IF(抽出データ!T520-2&lt;0,0,抽出データ!T520-2)</f>
        <v>0</v>
      </c>
      <c r="H520" s="2">
        <f>IF(抽出データ!U520-2&lt;0,0,抽出データ!U520-2)</f>
        <v>0</v>
      </c>
      <c r="I520" s="2">
        <f>IF(抽出データ!V520-2&lt;0,0,抽出データ!V520-2)</f>
        <v>0</v>
      </c>
      <c r="J520" s="2">
        <f>MIN(2,IF(抽出データ!W520-2&lt;0,0,抽出データ!W520-2))</f>
        <v>0</v>
      </c>
      <c r="K520" s="2">
        <f>IF(抽出データ!X520-2&lt;0,0,抽出データ!X520-2)</f>
        <v>1</v>
      </c>
      <c r="L520" s="2">
        <f>IF(抽出データ!Y520-2&lt;0,0,抽出データ!Y520-2)</f>
        <v>1</v>
      </c>
      <c r="M520" s="2">
        <f>IF(抽出データ!Z520-2&lt;0,0,抽出データ!Z520-2)</f>
        <v>1</v>
      </c>
      <c r="N520" s="2">
        <f>IF(抽出データ!AB520-2&lt;0,0,抽出データ!AB520-2)</f>
        <v>2</v>
      </c>
      <c r="O520" s="2">
        <f>IF(抽出データ!AC520-2&lt;0,0,抽出データ!AC520-2)</f>
        <v>1</v>
      </c>
      <c r="P520" s="2">
        <f>IF(抽出データ!AD520-2&lt;0,0,抽出データ!AD520-2)</f>
        <v>2</v>
      </c>
      <c r="Q520" s="2">
        <f>IF(抽出データ!AE520-2&lt;0,0,抽出データ!AE520-2)</f>
        <v>2</v>
      </c>
      <c r="R520" s="2">
        <f>IF(抽出データ!AF520-2&lt;0,0,抽出データ!AF520-2)</f>
        <v>1</v>
      </c>
      <c r="S520" s="2">
        <f>IF(抽出データ!AG520-2&lt;0,0,抽出データ!AG520-2)</f>
        <v>1</v>
      </c>
      <c r="T520" s="2">
        <f>IF(抽出データ!AH520-2&lt;0,0,抽出データ!AH520-2)</f>
        <v>1</v>
      </c>
      <c r="U520" s="2">
        <f>IF(抽出データ!AI520-2&lt;0,0,抽出データ!AI520-2)</f>
        <v>1</v>
      </c>
      <c r="V520" s="2">
        <f>IF(抽出データ!AJ520-2&lt;0,0,抽出データ!AJ520-2)</f>
        <v>1</v>
      </c>
      <c r="W520" s="2">
        <f>IF(抽出データ!AK520-2&lt;0,0,抽出データ!AK520-2)</f>
        <v>1</v>
      </c>
      <c r="X520" s="2">
        <f>IF(抽出データ!AL520-2&lt;0,0,抽出データ!AL520-2)</f>
        <v>1</v>
      </c>
      <c r="Y520" s="2">
        <f>IF(抽出データ!AM520-2&lt;0,0,抽出データ!AM520-2)</f>
        <v>2</v>
      </c>
      <c r="Z520" s="2">
        <f>IF(抽出データ!AN520-2&lt;0,0,抽出データ!AN520-2)</f>
        <v>1</v>
      </c>
      <c r="AA520" s="2">
        <f>IF(抽出データ!AO520-2&lt;0,0,抽出データ!AO520-2)</f>
        <v>1</v>
      </c>
      <c r="AB520" s="2">
        <f>IF(抽出データ!AP520-2&lt;0,0,抽出データ!AP520-2)</f>
        <v>0</v>
      </c>
      <c r="AC520" s="2">
        <f>IF(抽出データ!AQ520-2&lt;0,0,抽出データ!AQ520-2)</f>
        <v>1</v>
      </c>
      <c r="AD520" s="2">
        <f>IF(抽出データ!AR520-2&lt;=0,1,2)</f>
        <v>2</v>
      </c>
      <c r="AE520" s="2">
        <f>IF(抽出データ!AS520-2&lt;=0,1,2)</f>
        <v>1</v>
      </c>
      <c r="AF520" s="2">
        <f>IF(抽出データ!AT520-2&lt;=0,1,2)</f>
        <v>2</v>
      </c>
      <c r="AG520" s="2">
        <f>IF(抽出データ!AU520-2&lt;=0,1,2)</f>
        <v>1</v>
      </c>
      <c r="AH520" s="2">
        <f>IF(抽出データ!AV520-2&lt;=0,1,2)</f>
        <v>2</v>
      </c>
      <c r="AI520" s="2">
        <f>IF(抽出データ!AW520-2&lt;=0,1,2)</f>
        <v>1</v>
      </c>
      <c r="AJ520" s="2">
        <f>IF(抽出データ!AX520-2&lt;=0,1,2)</f>
        <v>2</v>
      </c>
      <c r="AK520" s="2">
        <f>IF(抽出データ!AY520-2&lt;=0,1,2)</f>
        <v>2</v>
      </c>
      <c r="AL520" s="2">
        <f>IF(抽出データ!AZ520-2&lt;0,0,抽出データ!AZ520-2)</f>
        <v>0</v>
      </c>
      <c r="AM520" s="2">
        <f>IF(抽出データ!BB520-2&lt;0,0,抽出データ!BB520-2)</f>
        <v>1</v>
      </c>
      <c r="AN520" s="2">
        <f>IF(抽出データ!BD520-2&lt;0,0,抽出データ!BD520-2)</f>
        <v>2</v>
      </c>
      <c r="AO520" s="2">
        <f>MIN(2,IF(抽出データ!BE520-2&lt;0,0,抽出データ!BE520-2))</f>
        <v>2</v>
      </c>
      <c r="AP520" s="2">
        <f>IF(抽出データ!BF520-2&lt;0,0,抽出データ!BF520-2)</f>
        <v>1</v>
      </c>
      <c r="AQ520" s="2">
        <f>IF(抽出データ!BG520-2&lt;0,0,抽出データ!BG520-2)</f>
        <v>1</v>
      </c>
      <c r="AR520" s="2">
        <f>IF(抽出データ!BH520-2&lt;0,0,抽出データ!BH520-2)</f>
        <v>1</v>
      </c>
      <c r="AS520" s="2">
        <f t="shared" si="145"/>
        <v>2</v>
      </c>
      <c r="AT520" s="2">
        <f>IF(抽出データ!DB520-2&lt;=0,1,2)</f>
        <v>2</v>
      </c>
      <c r="AU520" s="2">
        <f>IF(抽出データ!DD520-2&lt;0,0,抽出データ!DD520-2)</f>
        <v>1</v>
      </c>
      <c r="AV520" s="2">
        <f>IF(抽出データ!DE520-2&lt;0,0,抽出データ!DE520-2)</f>
        <v>2</v>
      </c>
      <c r="AW520" s="2">
        <f>IF(抽出データ!DF520-2&lt;0,0,IF(抽出データ!DF520&gt;3,2,1))</f>
        <v>2</v>
      </c>
      <c r="AX520" s="2">
        <f>IF(抽出データ!DG520-2&lt;=0,1,2)</f>
        <v>2</v>
      </c>
      <c r="AY520" s="8">
        <v>4</v>
      </c>
      <c r="AZ520" s="2">
        <v>4</v>
      </c>
      <c r="BA520" s="2">
        <v>2</v>
      </c>
      <c r="BB520" s="2">
        <v>1</v>
      </c>
      <c r="BC520" s="2">
        <v>1</v>
      </c>
      <c r="BD520" s="2">
        <v>1</v>
      </c>
      <c r="BE520" s="2">
        <v>0</v>
      </c>
      <c r="BF520" s="2">
        <v>0</v>
      </c>
      <c r="BG520" s="2">
        <v>0</v>
      </c>
      <c r="BH520" s="2">
        <v>0</v>
      </c>
      <c r="BI520" s="4" t="s">
        <v>445</v>
      </c>
      <c r="BJ520" s="2">
        <v>2</v>
      </c>
      <c r="BL520" s="2">
        <v>3</v>
      </c>
      <c r="BO520" s="2">
        <v>4</v>
      </c>
      <c r="BP520" s="2">
        <v>4</v>
      </c>
      <c r="BQ520" s="2">
        <v>4</v>
      </c>
      <c r="BR520" s="2">
        <v>4</v>
      </c>
      <c r="BS520" s="2">
        <v>4</v>
      </c>
      <c r="BT520" s="2">
        <v>3</v>
      </c>
      <c r="BV520" s="2">
        <f t="shared" si="146"/>
        <v>59</v>
      </c>
      <c r="BW520" s="2">
        <f t="shared" si="147"/>
        <v>22</v>
      </c>
      <c r="BX520" s="2">
        <f t="shared" si="148"/>
        <v>8</v>
      </c>
      <c r="BY520" s="2">
        <f t="shared" si="149"/>
        <v>20</v>
      </c>
      <c r="BZ520" s="2">
        <f t="shared" si="150"/>
        <v>24</v>
      </c>
      <c r="CA520" s="2">
        <f t="shared" si="151"/>
        <v>16</v>
      </c>
      <c r="CB520" s="2">
        <f t="shared" si="152"/>
        <v>12</v>
      </c>
      <c r="CC520" s="2">
        <f t="shared" si="153"/>
        <v>15</v>
      </c>
      <c r="CD520" s="2">
        <f t="shared" si="154"/>
        <v>16</v>
      </c>
      <c r="CE520" s="2">
        <f t="shared" si="155"/>
        <v>10</v>
      </c>
      <c r="CF520" s="2">
        <f t="shared" si="156"/>
        <v>7</v>
      </c>
      <c r="CG520" s="2">
        <f t="shared" si="157"/>
        <v>20</v>
      </c>
      <c r="CH520" s="2">
        <f t="shared" si="161"/>
        <v>10</v>
      </c>
      <c r="CI520" s="2">
        <f t="shared" si="158"/>
        <v>11</v>
      </c>
      <c r="CJ520" s="2">
        <f t="shared" si="159"/>
        <v>16</v>
      </c>
      <c r="CK520" s="2">
        <f>55+IF(抽出データ!BJ520=1,60,0)+IF(抽出データ!BK520=1,25,0)+IF(抽出データ!BM520=1,5,0)+IF(抽出データ!BL520=1,5,0)+IF(抽出データ!BN520=1,5,0)</f>
        <v>140</v>
      </c>
      <c r="CL520" s="2">
        <f>(80+IF(抽出データ!BR520=1,12,0)+IF(SUM(抽出データ!BS520:BV520,抽出データ!CB520)&gt;1,22,IF(SUM(抽出データ!BS520:BV520,抽出データ!CB520)=1,11,0)))</f>
        <v>114</v>
      </c>
      <c r="CM520" s="2">
        <f>80+IF(抽出データ!CH520=1,40,0)+IF(抽出データ!CI520=1,20,0)+IF(抽出データ!CJ520=1,20,0)</f>
        <v>120</v>
      </c>
      <c r="CN520" s="2">
        <f>80+IF(抽出データ!CN520=1,10,0)+IF(抽出データ!CO520=1,5,0)+IF(抽出データ!CP520=1,10,0)+12</f>
        <v>102</v>
      </c>
      <c r="CO520" s="2">
        <f>IF(SUM(抽出データ!CT520:CW520)&gt;0,120,100)</f>
        <v>120</v>
      </c>
      <c r="CQ520" s="2">
        <f t="shared" si="160"/>
        <v>124.39999999999999</v>
      </c>
    </row>
    <row r="521" spans="1:95">
      <c r="A521" s="2">
        <v>2000</v>
      </c>
      <c r="B521" s="2">
        <v>100</v>
      </c>
      <c r="C521" s="2">
        <v>3</v>
      </c>
      <c r="D521" s="2">
        <f t="shared" si="144"/>
        <v>33.333333333333336</v>
      </c>
      <c r="E521" s="4" t="s">
        <v>390</v>
      </c>
      <c r="F521" s="2">
        <f>IF(抽出データ!S521-2&lt;0,0,抽出データ!S521-2)</f>
        <v>2</v>
      </c>
      <c r="G521" s="2">
        <f>IF(抽出データ!T521-2&lt;0,0,抽出データ!T521-2)</f>
        <v>1</v>
      </c>
      <c r="H521" s="2">
        <f>IF(抽出データ!U521-2&lt;0,0,抽出データ!U521-2)</f>
        <v>1</v>
      </c>
      <c r="I521" s="2">
        <f>IF(抽出データ!V521-2&lt;0,0,抽出データ!V521-2)</f>
        <v>0</v>
      </c>
      <c r="J521" s="2">
        <f>MIN(2,IF(抽出データ!W521-2&lt;0,0,抽出データ!W521-2))</f>
        <v>0</v>
      </c>
      <c r="K521" s="2">
        <f>IF(抽出データ!X521-2&lt;0,0,抽出データ!X521-2)</f>
        <v>0</v>
      </c>
      <c r="L521" s="2">
        <f>IF(抽出データ!Y521-2&lt;0,0,抽出データ!Y521-2)</f>
        <v>0</v>
      </c>
      <c r="M521" s="2">
        <f>IF(抽出データ!Z521-2&lt;0,0,抽出データ!Z521-2)</f>
        <v>0</v>
      </c>
      <c r="N521" s="2">
        <f>IF(抽出データ!AB521-2&lt;0,0,抽出データ!AB521-2)</f>
        <v>0</v>
      </c>
      <c r="O521" s="2">
        <f>IF(抽出データ!AC521-2&lt;0,0,抽出データ!AC521-2)</f>
        <v>2</v>
      </c>
      <c r="P521" s="2">
        <f>IF(抽出データ!AD521-2&lt;0,0,抽出データ!AD521-2)</f>
        <v>2</v>
      </c>
      <c r="Q521" s="2">
        <f>IF(抽出データ!AE521-2&lt;0,0,抽出データ!AE521-2)</f>
        <v>2</v>
      </c>
      <c r="R521" s="2">
        <f>IF(抽出データ!AF521-2&lt;0,0,抽出データ!AF521-2)</f>
        <v>0</v>
      </c>
      <c r="S521" s="2">
        <f>IF(抽出データ!AG521-2&lt;0,0,抽出データ!AG521-2)</f>
        <v>1</v>
      </c>
      <c r="T521" s="2">
        <f>IF(抽出データ!AH521-2&lt;0,0,抽出データ!AH521-2)</f>
        <v>2</v>
      </c>
      <c r="U521" s="2">
        <f>IF(抽出データ!AI521-2&lt;0,0,抽出データ!AI521-2)</f>
        <v>1</v>
      </c>
      <c r="V521" s="2">
        <f>IF(抽出データ!AJ521-2&lt;0,0,抽出データ!AJ521-2)</f>
        <v>1</v>
      </c>
      <c r="W521" s="2">
        <f>IF(抽出データ!AK521-2&lt;0,0,抽出データ!AK521-2)</f>
        <v>2</v>
      </c>
      <c r="X521" s="2">
        <f>IF(抽出データ!AL521-2&lt;0,0,抽出データ!AL521-2)</f>
        <v>2</v>
      </c>
      <c r="Y521" s="2">
        <f>IF(抽出データ!AM521-2&lt;0,0,抽出データ!AM521-2)</f>
        <v>0</v>
      </c>
      <c r="Z521" s="2">
        <f>IF(抽出データ!AN521-2&lt;0,0,抽出データ!AN521-2)</f>
        <v>0</v>
      </c>
      <c r="AA521" s="2">
        <f>IF(抽出データ!AO521-2&lt;0,0,抽出データ!AO521-2)</f>
        <v>2</v>
      </c>
      <c r="AB521" s="2">
        <f>IF(抽出データ!AP521-2&lt;0,0,抽出データ!AP521-2)</f>
        <v>2</v>
      </c>
      <c r="AC521" s="2">
        <f>IF(抽出データ!AQ521-2&lt;0,0,抽出データ!AQ521-2)</f>
        <v>2</v>
      </c>
      <c r="AD521" s="2">
        <f>IF(抽出データ!AR521-2&lt;=0,1,2)</f>
        <v>1</v>
      </c>
      <c r="AE521" s="2">
        <f>IF(抽出データ!AS521-2&lt;=0,1,2)</f>
        <v>1</v>
      </c>
      <c r="AF521" s="2">
        <f>IF(抽出データ!AT521-2&lt;=0,1,2)</f>
        <v>2</v>
      </c>
      <c r="AG521" s="2">
        <f>IF(抽出データ!AU521-2&lt;=0,1,2)</f>
        <v>1</v>
      </c>
      <c r="AH521" s="2">
        <f>IF(抽出データ!AV521-2&lt;=0,1,2)</f>
        <v>1</v>
      </c>
      <c r="AI521" s="2">
        <f>IF(抽出データ!AW521-2&lt;=0,1,2)</f>
        <v>1</v>
      </c>
      <c r="AJ521" s="2">
        <f>IF(抽出データ!AX521-2&lt;=0,1,2)</f>
        <v>1</v>
      </c>
      <c r="AK521" s="2">
        <f>IF(抽出データ!AY521-2&lt;=0,1,2)</f>
        <v>1</v>
      </c>
      <c r="AL521" s="2">
        <f>IF(抽出データ!AZ521-2&lt;0,0,抽出データ!AZ521-2)</f>
        <v>0</v>
      </c>
      <c r="AM521" s="2">
        <f>IF(抽出データ!BB521-2&lt;0,0,抽出データ!BB521-2)</f>
        <v>0</v>
      </c>
      <c r="AN521" s="2">
        <f>IF(抽出データ!BD521-2&lt;0,0,抽出データ!BD521-2)</f>
        <v>0</v>
      </c>
      <c r="AO521" s="2">
        <f>MIN(2,IF(抽出データ!BE521-2&lt;0,0,抽出データ!BE521-2))</f>
        <v>0</v>
      </c>
      <c r="AP521" s="2">
        <f>IF(抽出データ!BF521-2&lt;0,0,抽出データ!BF521-2)</f>
        <v>1</v>
      </c>
      <c r="AQ521" s="2">
        <f>IF(抽出データ!BG521-2&lt;0,0,抽出データ!BG521-2)</f>
        <v>1</v>
      </c>
      <c r="AR521" s="2">
        <f>IF(抽出データ!BH521-2&lt;0,0,抽出データ!BH521-2)</f>
        <v>0</v>
      </c>
      <c r="AS521" s="2">
        <f t="shared" si="145"/>
        <v>0</v>
      </c>
      <c r="AT521" s="2">
        <f>IF(抽出データ!DB521-2&lt;=0,1,2)</f>
        <v>2</v>
      </c>
      <c r="AU521" s="2">
        <f>IF(抽出データ!DD521-2&lt;0,0,抽出データ!DD521-2)</f>
        <v>1</v>
      </c>
      <c r="AV521" s="2">
        <f>IF(抽出データ!DE521-2&lt;0,0,抽出データ!DE521-2)</f>
        <v>1</v>
      </c>
      <c r="AW521" s="2">
        <f>IF(抽出データ!DF521-2&lt;0,0,IF(抽出データ!DF521&gt;3,2,1))</f>
        <v>0</v>
      </c>
      <c r="AX521" s="2">
        <f>IF(抽出データ!DG521-2&lt;=0,1,2)</f>
        <v>1</v>
      </c>
      <c r="AY521" s="8">
        <v>5</v>
      </c>
      <c r="AZ521" s="2">
        <v>3</v>
      </c>
      <c r="BA521" s="2">
        <v>2</v>
      </c>
      <c r="BB521" s="2">
        <v>0</v>
      </c>
      <c r="BC521" s="2">
        <v>1</v>
      </c>
      <c r="BD521" s="2">
        <v>1</v>
      </c>
      <c r="BE521" s="2">
        <v>1</v>
      </c>
      <c r="BF521" s="2">
        <v>0</v>
      </c>
      <c r="BG521" s="2">
        <v>0</v>
      </c>
      <c r="BH521" s="2">
        <v>0</v>
      </c>
      <c r="BI521" s="4" t="s">
        <v>445</v>
      </c>
      <c r="BJ521" s="2">
        <v>2</v>
      </c>
      <c r="BL521" s="2">
        <v>3</v>
      </c>
      <c r="BO521" s="2">
        <v>4</v>
      </c>
      <c r="BP521" s="2">
        <v>4</v>
      </c>
      <c r="BQ521" s="2">
        <v>4</v>
      </c>
      <c r="BR521" s="2">
        <v>4</v>
      </c>
      <c r="BS521" s="2">
        <v>4</v>
      </c>
      <c r="BT521" s="2">
        <v>4</v>
      </c>
      <c r="BV521" s="2">
        <f t="shared" si="146"/>
        <v>41</v>
      </c>
      <c r="BW521" s="2">
        <f t="shared" si="147"/>
        <v>20</v>
      </c>
      <c r="BX521" s="2">
        <f t="shared" si="148"/>
        <v>11</v>
      </c>
      <c r="BY521" s="2">
        <f t="shared" si="149"/>
        <v>9</v>
      </c>
      <c r="BZ521" s="2">
        <f t="shared" si="150"/>
        <v>27</v>
      </c>
      <c r="CA521" s="2">
        <f t="shared" si="151"/>
        <v>11</v>
      </c>
      <c r="CB521" s="2">
        <f t="shared" si="152"/>
        <v>7</v>
      </c>
      <c r="CC521" s="2">
        <f t="shared" si="153"/>
        <v>11</v>
      </c>
      <c r="CD521" s="2">
        <f t="shared" si="154"/>
        <v>15</v>
      </c>
      <c r="CE521" s="2">
        <f t="shared" si="155"/>
        <v>15</v>
      </c>
      <c r="CF521" s="2">
        <f t="shared" si="156"/>
        <v>10</v>
      </c>
      <c r="CG521" s="2">
        <f t="shared" si="157"/>
        <v>19</v>
      </c>
      <c r="CH521" s="2">
        <f t="shared" si="161"/>
        <v>4</v>
      </c>
      <c r="CI521" s="2">
        <f t="shared" si="158"/>
        <v>4</v>
      </c>
      <c r="CJ521" s="2">
        <f t="shared" si="159"/>
        <v>14</v>
      </c>
      <c r="CK521" s="2">
        <f>55+IF(抽出データ!BJ521=1,60,0)+IF(抽出データ!BK521=1,25,0)+IF(抽出データ!BM521=1,5,0)+IF(抽出データ!BL521=1,5,0)+IF(抽出データ!BN521=1,5,0)</f>
        <v>55</v>
      </c>
      <c r="CL521" s="2">
        <f>(80+IF(抽出データ!BR521=1,12,0)+IF(SUM(抽出データ!BS521:BV521,抽出データ!CB521)&gt;1,22,IF(SUM(抽出データ!BS521:BV521,抽出データ!CB521)=1,11,0)))</f>
        <v>80</v>
      </c>
      <c r="CM521" s="2">
        <f>80+IF(抽出データ!CH521=1,40,0)+IF(抽出データ!CI521=1,20,0)+IF(抽出データ!CJ521=1,20,0)</f>
        <v>80</v>
      </c>
      <c r="CN521" s="2">
        <f>80+IF(抽出データ!CN521=1,10,0)+IF(抽出データ!CO521=1,5,0)+IF(抽出データ!CP521=1,10,0)+12</f>
        <v>92</v>
      </c>
      <c r="CO521" s="2">
        <f>IF(SUM(抽出データ!CT521:CW521)&gt;0,120,100)</f>
        <v>100</v>
      </c>
      <c r="CQ521" s="2">
        <f t="shared" si="160"/>
        <v>72.2</v>
      </c>
    </row>
    <row r="522" spans="1:95">
      <c r="A522" s="2">
        <v>2006</v>
      </c>
      <c r="B522" s="2">
        <v>800</v>
      </c>
      <c r="C522" s="2">
        <v>9</v>
      </c>
      <c r="D522" s="2">
        <f t="shared" si="144"/>
        <v>88.888888888888886</v>
      </c>
      <c r="E522" s="4" t="s">
        <v>391</v>
      </c>
      <c r="F522" s="2">
        <f>IF(抽出データ!S522-2&lt;0,0,抽出データ!S522-2)</f>
        <v>2</v>
      </c>
      <c r="G522" s="2">
        <f>IF(抽出データ!T522-2&lt;0,0,抽出データ!T522-2)</f>
        <v>0</v>
      </c>
      <c r="H522" s="2">
        <f>IF(抽出データ!U522-2&lt;0,0,抽出データ!U522-2)</f>
        <v>0</v>
      </c>
      <c r="I522" s="2">
        <f>IF(抽出データ!V522-2&lt;0,0,抽出データ!V522-2)</f>
        <v>0</v>
      </c>
      <c r="J522" s="2">
        <f>MIN(2,IF(抽出データ!W522-2&lt;0,0,抽出データ!W522-2))</f>
        <v>0</v>
      </c>
      <c r="K522" s="2">
        <f>IF(抽出データ!X522-2&lt;0,0,抽出データ!X522-2)</f>
        <v>0</v>
      </c>
      <c r="L522" s="2">
        <f>IF(抽出データ!Y522-2&lt;0,0,抽出データ!Y522-2)</f>
        <v>0</v>
      </c>
      <c r="M522" s="2">
        <f>IF(抽出データ!Z522-2&lt;0,0,抽出データ!Z522-2)</f>
        <v>0</v>
      </c>
      <c r="N522" s="2">
        <f>IF(抽出データ!AB522-2&lt;0,0,抽出データ!AB522-2)</f>
        <v>0</v>
      </c>
      <c r="O522" s="2">
        <f>IF(抽出データ!AC522-2&lt;0,0,抽出データ!AC522-2)</f>
        <v>2</v>
      </c>
      <c r="P522" s="2">
        <f>IF(抽出データ!AD522-2&lt;0,0,抽出データ!AD522-2)</f>
        <v>2</v>
      </c>
      <c r="Q522" s="2">
        <f>IF(抽出データ!AE522-2&lt;0,0,抽出データ!AE522-2)</f>
        <v>2</v>
      </c>
      <c r="R522" s="2">
        <f>IF(抽出データ!AF522-2&lt;0,0,抽出データ!AF522-2)</f>
        <v>0</v>
      </c>
      <c r="S522" s="2">
        <f>IF(抽出データ!AG522-2&lt;0,0,抽出データ!AG522-2)</f>
        <v>0</v>
      </c>
      <c r="T522" s="2">
        <f>IF(抽出データ!AH522-2&lt;0,0,抽出データ!AH522-2)</f>
        <v>1</v>
      </c>
      <c r="U522" s="2">
        <f>IF(抽出データ!AI522-2&lt;0,0,抽出データ!AI522-2)</f>
        <v>0</v>
      </c>
      <c r="V522" s="2">
        <f>IF(抽出データ!AJ522-2&lt;0,0,抽出データ!AJ522-2)</f>
        <v>0</v>
      </c>
      <c r="W522" s="2">
        <f>IF(抽出データ!AK522-2&lt;0,0,抽出データ!AK522-2)</f>
        <v>1</v>
      </c>
      <c r="X522" s="2">
        <f>IF(抽出データ!AL522-2&lt;0,0,抽出データ!AL522-2)</f>
        <v>1</v>
      </c>
      <c r="Y522" s="2">
        <f>IF(抽出データ!AM522-2&lt;0,0,抽出データ!AM522-2)</f>
        <v>0</v>
      </c>
      <c r="Z522" s="2">
        <f>IF(抽出データ!AN522-2&lt;0,0,抽出データ!AN522-2)</f>
        <v>0</v>
      </c>
      <c r="AA522" s="2">
        <f>IF(抽出データ!AO522-2&lt;0,0,抽出データ!AO522-2)</f>
        <v>2</v>
      </c>
      <c r="AB522" s="2">
        <f>IF(抽出データ!AP522-2&lt;0,0,抽出データ!AP522-2)</f>
        <v>2</v>
      </c>
      <c r="AC522" s="2">
        <f>IF(抽出データ!AQ522-2&lt;0,0,抽出データ!AQ522-2)</f>
        <v>2</v>
      </c>
      <c r="AD522" s="2">
        <f>IF(抽出データ!AR522-2&lt;=0,1,2)</f>
        <v>2</v>
      </c>
      <c r="AE522" s="2">
        <f>IF(抽出データ!AS522-2&lt;=0,1,2)</f>
        <v>1</v>
      </c>
      <c r="AF522" s="2">
        <f>IF(抽出データ!AT522-2&lt;=0,1,2)</f>
        <v>1</v>
      </c>
      <c r="AG522" s="2">
        <f>IF(抽出データ!AU522-2&lt;=0,1,2)</f>
        <v>1</v>
      </c>
      <c r="AH522" s="2">
        <f>IF(抽出データ!AV522-2&lt;=0,1,2)</f>
        <v>2</v>
      </c>
      <c r="AI522" s="2">
        <f>IF(抽出データ!AW522-2&lt;=0,1,2)</f>
        <v>1</v>
      </c>
      <c r="AJ522" s="2">
        <f>IF(抽出データ!AX522-2&lt;=0,1,2)</f>
        <v>1</v>
      </c>
      <c r="AK522" s="2">
        <f>IF(抽出データ!AY522-2&lt;=0,1,2)</f>
        <v>1</v>
      </c>
      <c r="AL522" s="2">
        <f>IF(抽出データ!AZ522-2&lt;0,0,抽出データ!AZ522-2)</f>
        <v>2</v>
      </c>
      <c r="AM522" s="2">
        <f>IF(抽出データ!BB522-2&lt;0,0,抽出データ!BB522-2)</f>
        <v>0</v>
      </c>
      <c r="AN522" s="2">
        <f>IF(抽出データ!BD522-2&lt;0,0,抽出データ!BD522-2)</f>
        <v>0</v>
      </c>
      <c r="AO522" s="2">
        <f>MIN(2,IF(抽出データ!BE522-2&lt;0,0,抽出データ!BE522-2))</f>
        <v>0</v>
      </c>
      <c r="AP522" s="2">
        <f>IF(抽出データ!BF522-2&lt;0,0,抽出データ!BF522-2)</f>
        <v>0</v>
      </c>
      <c r="AQ522" s="2">
        <f>IF(抽出データ!BG522-2&lt;0,0,抽出データ!BG522-2)</f>
        <v>0</v>
      </c>
      <c r="AR522" s="2">
        <f>IF(抽出データ!BH522-2&lt;0,0,抽出データ!BH522-2)</f>
        <v>0</v>
      </c>
      <c r="AS522" s="2">
        <f t="shared" si="145"/>
        <v>0</v>
      </c>
      <c r="AT522" s="2">
        <f>IF(抽出データ!DB522-2&lt;=0,1,2)</f>
        <v>1</v>
      </c>
      <c r="AU522" s="2">
        <f>IF(抽出データ!DD522-2&lt;0,0,抽出データ!DD522-2)</f>
        <v>1</v>
      </c>
      <c r="AV522" s="2">
        <f>IF(抽出データ!DE522-2&lt;0,0,抽出データ!DE522-2)</f>
        <v>2</v>
      </c>
      <c r="AW522" s="2">
        <f>IF(抽出データ!DF522-2&lt;0,0,IF(抽出データ!DF522&gt;3,2,1))</f>
        <v>1</v>
      </c>
      <c r="AX522" s="2">
        <f>IF(抽出データ!DG522-2&lt;=0,1,2)</f>
        <v>1</v>
      </c>
      <c r="AY522" s="8">
        <v>1</v>
      </c>
      <c r="AZ522" s="2">
        <v>1</v>
      </c>
      <c r="BA522" s="2">
        <v>3</v>
      </c>
      <c r="BI522" s="4" t="s">
        <v>445</v>
      </c>
      <c r="BJ522" s="2">
        <v>1</v>
      </c>
      <c r="BK522" s="2">
        <v>95</v>
      </c>
      <c r="BL522" s="2">
        <v>3</v>
      </c>
      <c r="BO522" s="2">
        <v>4</v>
      </c>
      <c r="BP522" s="2">
        <v>5</v>
      </c>
      <c r="BQ522" s="2">
        <v>4</v>
      </c>
      <c r="BR522" s="2">
        <v>4</v>
      </c>
      <c r="BS522" s="2">
        <v>4</v>
      </c>
      <c r="BT522" s="2">
        <v>4</v>
      </c>
      <c r="BV522" s="2">
        <f t="shared" si="146"/>
        <v>40</v>
      </c>
      <c r="BW522" s="2">
        <f t="shared" si="147"/>
        <v>13</v>
      </c>
      <c r="BX522" s="2">
        <f t="shared" si="148"/>
        <v>11</v>
      </c>
      <c r="BY522" s="2">
        <f t="shared" si="149"/>
        <v>11</v>
      </c>
      <c r="BZ522" s="2">
        <f t="shared" si="150"/>
        <v>26</v>
      </c>
      <c r="CA522" s="2">
        <f t="shared" si="151"/>
        <v>6</v>
      </c>
      <c r="CB522" s="2">
        <f t="shared" si="152"/>
        <v>8</v>
      </c>
      <c r="CC522" s="2">
        <f t="shared" si="153"/>
        <v>8</v>
      </c>
      <c r="CD522" s="2">
        <f t="shared" si="154"/>
        <v>13</v>
      </c>
      <c r="CE522" s="2">
        <f t="shared" si="155"/>
        <v>12</v>
      </c>
      <c r="CF522" s="2">
        <f t="shared" si="156"/>
        <v>10</v>
      </c>
      <c r="CG522" s="2">
        <f t="shared" si="157"/>
        <v>13</v>
      </c>
      <c r="CH522" s="2">
        <f t="shared" si="161"/>
        <v>5</v>
      </c>
      <c r="CI522" s="2">
        <f t="shared" si="158"/>
        <v>6</v>
      </c>
      <c r="CJ522" s="2">
        <f t="shared" si="159"/>
        <v>18</v>
      </c>
      <c r="CK522" s="2">
        <f>55+IF(抽出データ!BJ522=1,60,0)+IF(抽出データ!BK522=1,25,0)+IF(抽出データ!BM522=1,5,0)+IF(抽出データ!BL522=1,5,0)+IF(抽出データ!BN522=1,5,0)</f>
        <v>55</v>
      </c>
      <c r="CL522" s="2">
        <f>(80+IF(抽出データ!BR522=1,12,0)+IF(SUM(抽出データ!BS522:BV522,抽出データ!CB522)&gt;1,22,IF(SUM(抽出データ!BS522:BV522,抽出データ!CB522)=1,11,0)))</f>
        <v>80</v>
      </c>
      <c r="CM522" s="2">
        <f>80+IF(抽出データ!CH522=1,40,0)+IF(抽出データ!CI522=1,20,0)+IF(抽出データ!CJ522=1,20,0)</f>
        <v>80</v>
      </c>
      <c r="CN522" s="2">
        <f>80+IF(抽出データ!CN522=1,10,0)+IF(抽出データ!CO522=1,5,0)+IF(抽出データ!CP522=1,10,0)+12</f>
        <v>92</v>
      </c>
      <c r="CO522" s="2">
        <f>IF(SUM(抽出データ!CT522:CW522)&gt;0,120,100)</f>
        <v>100</v>
      </c>
      <c r="CQ522" s="2">
        <f t="shared" si="160"/>
        <v>72.2</v>
      </c>
    </row>
    <row r="523" spans="1:95">
      <c r="A523" s="2">
        <v>1970</v>
      </c>
      <c r="B523" s="2">
        <v>500</v>
      </c>
      <c r="C523" s="2">
        <v>4</v>
      </c>
      <c r="D523" s="2">
        <f t="shared" si="144"/>
        <v>125</v>
      </c>
      <c r="E523" s="4" t="s">
        <v>392</v>
      </c>
      <c r="F523" s="2">
        <f>IF(抽出データ!S523-2&lt;0,0,抽出データ!S523-2)</f>
        <v>0</v>
      </c>
      <c r="G523" s="2">
        <f>IF(抽出データ!T523-2&lt;0,0,抽出データ!T523-2)</f>
        <v>2</v>
      </c>
      <c r="H523" s="2">
        <f>IF(抽出データ!U523-2&lt;0,0,抽出データ!U523-2)</f>
        <v>1</v>
      </c>
      <c r="I523" s="2">
        <f>IF(抽出データ!V523-2&lt;0,0,抽出データ!V523-2)</f>
        <v>2</v>
      </c>
      <c r="J523" s="2">
        <f>MIN(2,IF(抽出データ!W523-2&lt;0,0,抽出データ!W523-2))</f>
        <v>0</v>
      </c>
      <c r="K523" s="2">
        <f>IF(抽出データ!X523-2&lt;0,0,抽出データ!X523-2)</f>
        <v>0</v>
      </c>
      <c r="L523" s="2">
        <f>IF(抽出データ!Y523-2&lt;0,0,抽出データ!Y523-2)</f>
        <v>0</v>
      </c>
      <c r="M523" s="2">
        <f>IF(抽出データ!Z523-2&lt;0,0,抽出データ!Z523-2)</f>
        <v>1</v>
      </c>
      <c r="N523" s="2">
        <f>IF(抽出データ!AB523-2&lt;0,0,抽出データ!AB523-2)</f>
        <v>1</v>
      </c>
      <c r="O523" s="2">
        <f>IF(抽出データ!AC523-2&lt;0,0,抽出データ!AC523-2)</f>
        <v>2</v>
      </c>
      <c r="P523" s="2">
        <f>IF(抽出データ!AD523-2&lt;0,0,抽出データ!AD523-2)</f>
        <v>2</v>
      </c>
      <c r="Q523" s="2">
        <f>IF(抽出データ!AE523-2&lt;0,0,抽出データ!AE523-2)</f>
        <v>2</v>
      </c>
      <c r="R523" s="2">
        <f>IF(抽出データ!AF523-2&lt;0,0,抽出データ!AF523-2)</f>
        <v>1</v>
      </c>
      <c r="S523" s="2">
        <f>IF(抽出データ!AG523-2&lt;0,0,抽出データ!AG523-2)</f>
        <v>1</v>
      </c>
      <c r="T523" s="2">
        <f>IF(抽出データ!AH523-2&lt;0,0,抽出データ!AH523-2)</f>
        <v>1</v>
      </c>
      <c r="U523" s="2">
        <f>IF(抽出データ!AI523-2&lt;0,0,抽出データ!AI523-2)</f>
        <v>1</v>
      </c>
      <c r="V523" s="2">
        <f>IF(抽出データ!AJ523-2&lt;0,0,抽出データ!AJ523-2)</f>
        <v>0</v>
      </c>
      <c r="W523" s="2">
        <f>IF(抽出データ!AK523-2&lt;0,0,抽出データ!AK523-2)</f>
        <v>1</v>
      </c>
      <c r="X523" s="2">
        <f>IF(抽出データ!AL523-2&lt;0,0,抽出データ!AL523-2)</f>
        <v>1</v>
      </c>
      <c r="Y523" s="2">
        <f>IF(抽出データ!AM523-2&lt;0,0,抽出データ!AM523-2)</f>
        <v>1</v>
      </c>
      <c r="Z523" s="2">
        <f>IF(抽出データ!AN523-2&lt;0,0,抽出データ!AN523-2)</f>
        <v>1</v>
      </c>
      <c r="AA523" s="2">
        <f>IF(抽出データ!AO523-2&lt;0,0,抽出データ!AO523-2)</f>
        <v>1</v>
      </c>
      <c r="AB523" s="2">
        <f>IF(抽出データ!AP523-2&lt;0,0,抽出データ!AP523-2)</f>
        <v>1</v>
      </c>
      <c r="AC523" s="2">
        <f>IF(抽出データ!AQ523-2&lt;0,0,抽出データ!AQ523-2)</f>
        <v>1</v>
      </c>
      <c r="AD523" s="2">
        <f>IF(抽出データ!AR523-2&lt;=0,1,2)</f>
        <v>1</v>
      </c>
      <c r="AE523" s="2">
        <f>IF(抽出データ!AS523-2&lt;=0,1,2)</f>
        <v>1</v>
      </c>
      <c r="AF523" s="2">
        <f>IF(抽出データ!AT523-2&lt;=0,1,2)</f>
        <v>1</v>
      </c>
      <c r="AG523" s="2">
        <f>IF(抽出データ!AU523-2&lt;=0,1,2)</f>
        <v>1</v>
      </c>
      <c r="AH523" s="2">
        <f>IF(抽出データ!AV523-2&lt;=0,1,2)</f>
        <v>1</v>
      </c>
      <c r="AI523" s="2">
        <f>IF(抽出データ!AW523-2&lt;=0,1,2)</f>
        <v>1</v>
      </c>
      <c r="AJ523" s="2">
        <f>IF(抽出データ!AX523-2&lt;=0,1,2)</f>
        <v>1</v>
      </c>
      <c r="AK523" s="2">
        <f>IF(抽出データ!AY523-2&lt;=0,1,2)</f>
        <v>1</v>
      </c>
      <c r="AL523" s="2">
        <f>IF(抽出データ!AZ523-2&lt;0,0,抽出データ!AZ523-2)</f>
        <v>0</v>
      </c>
      <c r="AM523" s="2">
        <f>IF(抽出データ!BB523-2&lt;0,0,抽出データ!BB523-2)</f>
        <v>0</v>
      </c>
      <c r="AN523" s="2">
        <f>IF(抽出データ!BD523-2&lt;0,0,抽出データ!BD523-2)</f>
        <v>0</v>
      </c>
      <c r="AO523" s="2">
        <f>MIN(2,IF(抽出データ!BE523-2&lt;0,0,抽出データ!BE523-2))</f>
        <v>0</v>
      </c>
      <c r="AP523" s="2">
        <f>IF(抽出データ!BF523-2&lt;0,0,抽出データ!BF523-2)</f>
        <v>0</v>
      </c>
      <c r="AQ523" s="2">
        <f>IF(抽出データ!BG523-2&lt;0,0,抽出データ!BG523-2)</f>
        <v>0</v>
      </c>
      <c r="AR523" s="2">
        <f>IF(抽出データ!BH523-2&lt;0,0,抽出データ!BH523-2)</f>
        <v>0</v>
      </c>
      <c r="AS523" s="2">
        <f t="shared" si="145"/>
        <v>2</v>
      </c>
      <c r="AT523" s="2">
        <f>IF(抽出データ!DB523-2&lt;=0,1,2)</f>
        <v>2</v>
      </c>
      <c r="AU523" s="2">
        <f>IF(抽出データ!DD523-2&lt;0,0,抽出データ!DD523-2)</f>
        <v>0</v>
      </c>
      <c r="AV523" s="2">
        <f>IF(抽出データ!DE523-2&lt;0,0,抽出データ!DE523-2)</f>
        <v>1</v>
      </c>
      <c r="AW523" s="2">
        <f>IF(抽出データ!DF523-2&lt;0,0,IF(抽出データ!DF523&gt;3,2,1))</f>
        <v>1</v>
      </c>
      <c r="AX523" s="2">
        <f>IF(抽出データ!DG523-2&lt;=0,1,2)</f>
        <v>2</v>
      </c>
      <c r="AY523" s="8">
        <v>1</v>
      </c>
      <c r="AZ523" s="2">
        <v>3</v>
      </c>
      <c r="BA523" s="2">
        <v>4</v>
      </c>
      <c r="BI523" s="4" t="s">
        <v>445</v>
      </c>
      <c r="BJ523" s="2">
        <v>1</v>
      </c>
      <c r="BK523" s="2">
        <v>0</v>
      </c>
      <c r="BL523" s="2">
        <v>3</v>
      </c>
      <c r="BO523" s="2">
        <v>3</v>
      </c>
      <c r="BP523" s="2">
        <v>4</v>
      </c>
      <c r="BQ523" s="2">
        <v>3</v>
      </c>
      <c r="BR523" s="2">
        <v>3</v>
      </c>
      <c r="BS523" s="2">
        <v>4</v>
      </c>
      <c r="BT523" s="2">
        <v>3</v>
      </c>
      <c r="BV523" s="2">
        <f t="shared" si="146"/>
        <v>45</v>
      </c>
      <c r="BW523" s="2">
        <f t="shared" si="147"/>
        <v>22</v>
      </c>
      <c r="BX523" s="2">
        <f t="shared" si="148"/>
        <v>7</v>
      </c>
      <c r="BY523" s="2">
        <f t="shared" si="149"/>
        <v>9</v>
      </c>
      <c r="BZ523" s="2">
        <f t="shared" si="150"/>
        <v>24</v>
      </c>
      <c r="CA523" s="2">
        <f t="shared" si="151"/>
        <v>11</v>
      </c>
      <c r="CB523" s="2">
        <f t="shared" si="152"/>
        <v>7</v>
      </c>
      <c r="CC523" s="2">
        <f t="shared" si="153"/>
        <v>14</v>
      </c>
      <c r="CD523" s="2">
        <f t="shared" si="154"/>
        <v>14</v>
      </c>
      <c r="CE523" s="2">
        <f t="shared" si="155"/>
        <v>14</v>
      </c>
      <c r="CF523" s="2">
        <f t="shared" si="156"/>
        <v>9</v>
      </c>
      <c r="CG523" s="2">
        <f t="shared" si="157"/>
        <v>16</v>
      </c>
      <c r="CH523" s="2">
        <f t="shared" si="161"/>
        <v>8</v>
      </c>
      <c r="CI523" s="2">
        <f t="shared" si="158"/>
        <v>4</v>
      </c>
      <c r="CJ523" s="2">
        <f t="shared" si="159"/>
        <v>14</v>
      </c>
      <c r="CK523" s="2">
        <f>55+IF(抽出データ!BJ523=1,60,0)+IF(抽出データ!BK523=1,25,0)+IF(抽出データ!BM523=1,5,0)+IF(抽出データ!BL523=1,5,0)+IF(抽出データ!BN523=1,5,0)</f>
        <v>140</v>
      </c>
      <c r="CL523" s="2">
        <f>(80+IF(抽出データ!BR523=1,12,0)+IF(SUM(抽出データ!BS523:BV523,抽出データ!CB523)&gt;1,22,IF(SUM(抽出データ!BS523:BV523,抽出データ!CB523)=1,11,0)))</f>
        <v>91</v>
      </c>
      <c r="CM523" s="2">
        <f>80+IF(抽出データ!CH523=1,40,0)+IF(抽出データ!CI523=1,20,0)+IF(抽出データ!CJ523=1,20,0)</f>
        <v>120</v>
      </c>
      <c r="CN523" s="2">
        <f>80+IF(抽出データ!CN523=1,10,0)+IF(抽出データ!CO523=1,5,0)+IF(抽出データ!CP523=1,10,0)+12</f>
        <v>102</v>
      </c>
      <c r="CO523" s="2">
        <f>IF(SUM(抽出データ!CT523:CW523)&gt;0,120,100)</f>
        <v>100</v>
      </c>
      <c r="CQ523" s="2">
        <f t="shared" si="160"/>
        <v>116.5</v>
      </c>
    </row>
    <row r="524" spans="1:95">
      <c r="A524" s="2">
        <v>1991</v>
      </c>
      <c r="B524" s="2">
        <v>373</v>
      </c>
      <c r="C524" s="2">
        <v>8</v>
      </c>
      <c r="D524" s="2">
        <f t="shared" si="144"/>
        <v>46.625</v>
      </c>
      <c r="E524" s="4" t="s">
        <v>169</v>
      </c>
      <c r="F524" s="2">
        <f>IF(抽出データ!S524-2&lt;0,0,抽出データ!S524-2)</f>
        <v>2</v>
      </c>
      <c r="G524" s="2">
        <f>IF(抽出データ!T524-2&lt;0,0,抽出データ!T524-2)</f>
        <v>1</v>
      </c>
      <c r="H524" s="2">
        <f>IF(抽出データ!U524-2&lt;0,0,抽出データ!U524-2)</f>
        <v>0</v>
      </c>
      <c r="I524" s="2">
        <f>IF(抽出データ!V524-2&lt;0,0,抽出データ!V524-2)</f>
        <v>1</v>
      </c>
      <c r="J524" s="2">
        <f>MIN(2,IF(抽出データ!W524-2&lt;0,0,抽出データ!W524-2))</f>
        <v>2</v>
      </c>
      <c r="K524" s="2">
        <f>IF(抽出データ!X524-2&lt;0,0,抽出データ!X524-2)</f>
        <v>1</v>
      </c>
      <c r="L524" s="2">
        <f>IF(抽出データ!Y524-2&lt;0,0,抽出データ!Y524-2)</f>
        <v>1</v>
      </c>
      <c r="M524" s="2">
        <f>IF(抽出データ!Z524-2&lt;0,0,抽出データ!Z524-2)</f>
        <v>1</v>
      </c>
      <c r="N524" s="2">
        <f>IF(抽出データ!AB524-2&lt;0,0,抽出データ!AB524-2)</f>
        <v>2</v>
      </c>
      <c r="O524" s="2">
        <f>IF(抽出データ!AC524-2&lt;0,0,抽出データ!AC524-2)</f>
        <v>1</v>
      </c>
      <c r="P524" s="2">
        <f>IF(抽出データ!AD524-2&lt;0,0,抽出データ!AD524-2)</f>
        <v>1</v>
      </c>
      <c r="Q524" s="2">
        <f>IF(抽出データ!AE524-2&lt;0,0,抽出データ!AE524-2)</f>
        <v>1</v>
      </c>
      <c r="R524" s="2">
        <f>IF(抽出データ!AF524-2&lt;0,0,抽出データ!AF524-2)</f>
        <v>0</v>
      </c>
      <c r="S524" s="2">
        <f>IF(抽出データ!AG524-2&lt;0,0,抽出データ!AG524-2)</f>
        <v>1</v>
      </c>
      <c r="T524" s="2">
        <f>IF(抽出データ!AH524-2&lt;0,0,抽出データ!AH524-2)</f>
        <v>1</v>
      </c>
      <c r="U524" s="2">
        <f>IF(抽出データ!AI524-2&lt;0,0,抽出データ!AI524-2)</f>
        <v>1</v>
      </c>
      <c r="V524" s="2">
        <f>IF(抽出データ!AJ524-2&lt;0,0,抽出データ!AJ524-2)</f>
        <v>1</v>
      </c>
      <c r="W524" s="2">
        <f>IF(抽出データ!AK524-2&lt;0,0,抽出データ!AK524-2)</f>
        <v>1</v>
      </c>
      <c r="X524" s="2">
        <f>IF(抽出データ!AL524-2&lt;0,0,抽出データ!AL524-2)</f>
        <v>1</v>
      </c>
      <c r="Y524" s="2">
        <f>IF(抽出データ!AM524-2&lt;0,0,抽出データ!AM524-2)</f>
        <v>1</v>
      </c>
      <c r="Z524" s="2">
        <f>IF(抽出データ!AN524-2&lt;0,0,抽出データ!AN524-2)</f>
        <v>1</v>
      </c>
      <c r="AA524" s="2">
        <f>IF(抽出データ!AO524-2&lt;0,0,抽出データ!AO524-2)</f>
        <v>2</v>
      </c>
      <c r="AB524" s="2">
        <f>IF(抽出データ!AP524-2&lt;0,0,抽出データ!AP524-2)</f>
        <v>1</v>
      </c>
      <c r="AC524" s="2">
        <f>IF(抽出データ!AQ524-2&lt;0,0,抽出データ!AQ524-2)</f>
        <v>1</v>
      </c>
      <c r="AD524" s="2">
        <f>IF(抽出データ!AR524-2&lt;=0,1,2)</f>
        <v>2</v>
      </c>
      <c r="AE524" s="2">
        <f>IF(抽出データ!AS524-2&lt;=0,1,2)</f>
        <v>2</v>
      </c>
      <c r="AF524" s="2">
        <f>IF(抽出データ!AT524-2&lt;=0,1,2)</f>
        <v>2</v>
      </c>
      <c r="AG524" s="2">
        <f>IF(抽出データ!AU524-2&lt;=0,1,2)</f>
        <v>2</v>
      </c>
      <c r="AH524" s="2">
        <f>IF(抽出データ!AV524-2&lt;=0,1,2)</f>
        <v>2</v>
      </c>
      <c r="AI524" s="2">
        <f>IF(抽出データ!AW524-2&lt;=0,1,2)</f>
        <v>2</v>
      </c>
      <c r="AJ524" s="2">
        <f>IF(抽出データ!AX524-2&lt;=0,1,2)</f>
        <v>2</v>
      </c>
      <c r="AK524" s="2">
        <f>IF(抽出データ!AY524-2&lt;=0,1,2)</f>
        <v>2</v>
      </c>
      <c r="AL524" s="2">
        <f>IF(抽出データ!AZ524-2&lt;0,0,抽出データ!AZ524-2)</f>
        <v>1</v>
      </c>
      <c r="AM524" s="2">
        <f>IF(抽出データ!BB524-2&lt;0,0,抽出データ!BB524-2)</f>
        <v>1</v>
      </c>
      <c r="AN524" s="2">
        <f>IF(抽出データ!BD524-2&lt;0,0,抽出データ!BD524-2)</f>
        <v>1</v>
      </c>
      <c r="AO524" s="2">
        <f>MIN(2,IF(抽出データ!BE524-2&lt;0,0,抽出データ!BE524-2))</f>
        <v>1</v>
      </c>
      <c r="AP524" s="2">
        <f>IF(抽出データ!BF524-2&lt;0,0,抽出データ!BF524-2)</f>
        <v>1</v>
      </c>
      <c r="AQ524" s="2">
        <f>IF(抽出データ!BG524-2&lt;0,0,抽出データ!BG524-2)</f>
        <v>1</v>
      </c>
      <c r="AR524" s="2">
        <f>IF(抽出データ!BH524-2&lt;0,0,抽出データ!BH524-2)</f>
        <v>1</v>
      </c>
      <c r="AS524" s="2">
        <f t="shared" si="145"/>
        <v>0</v>
      </c>
      <c r="AT524" s="2">
        <f>IF(抽出データ!DB524-2&lt;=0,1,2)</f>
        <v>2</v>
      </c>
      <c r="AU524" s="2">
        <f>IF(抽出データ!DD524-2&lt;0,0,抽出データ!DD524-2)</f>
        <v>1</v>
      </c>
      <c r="AV524" s="2">
        <f>IF(抽出データ!DE524-2&lt;0,0,抽出データ!DE524-2)</f>
        <v>1</v>
      </c>
      <c r="AW524" s="2">
        <f>IF(抽出データ!DF524-2&lt;0,0,IF(抽出データ!DF524&gt;3,2,1))</f>
        <v>2</v>
      </c>
      <c r="AX524" s="2">
        <f>IF(抽出データ!DG524-2&lt;=0,1,2)</f>
        <v>2</v>
      </c>
      <c r="AY524" s="8">
        <v>4</v>
      </c>
      <c r="AZ524" s="2">
        <v>3</v>
      </c>
      <c r="BA524" s="2">
        <v>2</v>
      </c>
      <c r="BB524" s="2">
        <v>1</v>
      </c>
      <c r="BC524" s="2">
        <v>1</v>
      </c>
      <c r="BD524" s="2">
        <v>0</v>
      </c>
      <c r="BE524" s="2">
        <v>0</v>
      </c>
      <c r="BF524" s="2">
        <v>1</v>
      </c>
      <c r="BG524" s="2">
        <v>0</v>
      </c>
      <c r="BH524" s="2">
        <v>0</v>
      </c>
      <c r="BI524" s="4" t="s">
        <v>445</v>
      </c>
      <c r="BJ524" s="2">
        <v>1</v>
      </c>
      <c r="BK524" s="2">
        <v>80</v>
      </c>
      <c r="BL524" s="2">
        <v>2</v>
      </c>
      <c r="BN524" s="2">
        <v>16000</v>
      </c>
      <c r="BO524" s="2">
        <v>3</v>
      </c>
      <c r="BP524" s="2">
        <v>5</v>
      </c>
      <c r="BQ524" s="2">
        <v>5</v>
      </c>
      <c r="BR524" s="2">
        <v>5</v>
      </c>
      <c r="BS524" s="2">
        <v>5</v>
      </c>
      <c r="BT524" s="2">
        <v>3</v>
      </c>
      <c r="BV524" s="2">
        <f t="shared" si="146"/>
        <v>59.5</v>
      </c>
      <c r="BW524" s="2">
        <f t="shared" si="147"/>
        <v>24</v>
      </c>
      <c r="BX524" s="2">
        <f t="shared" si="148"/>
        <v>12</v>
      </c>
      <c r="BY524" s="2">
        <f t="shared" si="149"/>
        <v>19</v>
      </c>
      <c r="BZ524" s="2">
        <f t="shared" si="150"/>
        <v>32</v>
      </c>
      <c r="CA524" s="2">
        <f t="shared" si="151"/>
        <v>13</v>
      </c>
      <c r="CB524" s="2">
        <f t="shared" si="152"/>
        <v>11</v>
      </c>
      <c r="CC524" s="2">
        <f t="shared" si="153"/>
        <v>11</v>
      </c>
      <c r="CD524" s="2">
        <f t="shared" si="154"/>
        <v>25</v>
      </c>
      <c r="CE524" s="2">
        <f t="shared" si="155"/>
        <v>17</v>
      </c>
      <c r="CF524" s="2">
        <f t="shared" si="156"/>
        <v>11</v>
      </c>
      <c r="CG524" s="2">
        <f t="shared" si="157"/>
        <v>15</v>
      </c>
      <c r="CH524" s="2">
        <f t="shared" si="161"/>
        <v>7</v>
      </c>
      <c r="CI524" s="2">
        <f t="shared" si="158"/>
        <v>10</v>
      </c>
      <c r="CJ524" s="2">
        <f t="shared" si="159"/>
        <v>23.5</v>
      </c>
      <c r="CK524" s="2">
        <f>55+IF(抽出データ!BJ524=1,60,0)+IF(抽出データ!BK524=1,25,0)+IF(抽出データ!BM524=1,5,0)+IF(抽出データ!BL524=1,5,0)+IF(抽出データ!BN524=1,5,0)</f>
        <v>85</v>
      </c>
      <c r="CL524" s="2">
        <f>(80+IF(抽出データ!BR524=1,12,0)+IF(SUM(抽出データ!BS524:BV524,抽出データ!CB524)&gt;1,22,IF(SUM(抽出データ!BS524:BV524,抽出データ!CB524)=1,11,0)))</f>
        <v>114</v>
      </c>
      <c r="CM524" s="2">
        <f>80+IF(抽出データ!CH524=1,40,0)+IF(抽出データ!CI524=1,20,0)+IF(抽出データ!CJ524=1,20,0)</f>
        <v>100</v>
      </c>
      <c r="CN524" s="2">
        <f>80+IF(抽出データ!CN524=1,10,0)+IF(抽出データ!CO524=1,5,0)+IF(抽出データ!CP524=1,10,0)+12</f>
        <v>107</v>
      </c>
      <c r="CO524" s="2">
        <f>IF(SUM(抽出データ!CT524:CW524)&gt;0,120,100)</f>
        <v>120</v>
      </c>
      <c r="CQ524" s="2">
        <f t="shared" si="160"/>
        <v>99.899999999999991</v>
      </c>
    </row>
    <row r="525" spans="1:95">
      <c r="A525" s="2">
        <v>1998</v>
      </c>
      <c r="B525" s="2">
        <v>500</v>
      </c>
      <c r="C525" s="2">
        <v>2</v>
      </c>
      <c r="D525" s="2">
        <f t="shared" si="144"/>
        <v>250</v>
      </c>
      <c r="E525" s="4" t="s">
        <v>74</v>
      </c>
      <c r="F525" s="2">
        <f>IF(抽出データ!S525-2&lt;0,0,抽出データ!S525-2)</f>
        <v>2</v>
      </c>
      <c r="G525" s="2">
        <f>IF(抽出データ!T525-2&lt;0,0,抽出データ!T525-2)</f>
        <v>2</v>
      </c>
      <c r="H525" s="2">
        <f>IF(抽出データ!U525-2&lt;0,0,抽出データ!U525-2)</f>
        <v>1</v>
      </c>
      <c r="I525" s="2">
        <f>IF(抽出データ!V525-2&lt;0,0,抽出データ!V525-2)</f>
        <v>2</v>
      </c>
      <c r="J525" s="2">
        <f>MIN(2,IF(抽出データ!W525-2&lt;0,0,抽出データ!W525-2))</f>
        <v>0</v>
      </c>
      <c r="K525" s="2">
        <f>IF(抽出データ!X525-2&lt;0,0,抽出データ!X525-2)</f>
        <v>0</v>
      </c>
      <c r="L525" s="2">
        <f>IF(抽出データ!Y525-2&lt;0,0,抽出データ!Y525-2)</f>
        <v>0</v>
      </c>
      <c r="M525" s="2">
        <f>IF(抽出データ!Z525-2&lt;0,0,抽出データ!Z525-2)</f>
        <v>0</v>
      </c>
      <c r="N525" s="2">
        <f>IF(抽出データ!AB525-2&lt;0,0,抽出データ!AB525-2)</f>
        <v>1</v>
      </c>
      <c r="O525" s="2">
        <f>IF(抽出データ!AC525-2&lt;0,0,抽出データ!AC525-2)</f>
        <v>2</v>
      </c>
      <c r="P525" s="2">
        <f>IF(抽出データ!AD525-2&lt;0,0,抽出データ!AD525-2)</f>
        <v>2</v>
      </c>
      <c r="Q525" s="2">
        <f>IF(抽出データ!AE525-2&lt;0,0,抽出データ!AE525-2)</f>
        <v>2</v>
      </c>
      <c r="R525" s="2">
        <f>IF(抽出データ!AF525-2&lt;0,0,抽出データ!AF525-2)</f>
        <v>2</v>
      </c>
      <c r="S525" s="2">
        <f>IF(抽出データ!AG525-2&lt;0,0,抽出データ!AG525-2)</f>
        <v>2</v>
      </c>
      <c r="T525" s="2">
        <f>IF(抽出データ!AH525-2&lt;0,0,抽出データ!AH525-2)</f>
        <v>2</v>
      </c>
      <c r="U525" s="2">
        <f>IF(抽出データ!AI525-2&lt;0,0,抽出データ!AI525-2)</f>
        <v>2</v>
      </c>
      <c r="V525" s="2">
        <f>IF(抽出データ!AJ525-2&lt;0,0,抽出データ!AJ525-2)</f>
        <v>1</v>
      </c>
      <c r="W525" s="2">
        <f>IF(抽出データ!AK525-2&lt;0,0,抽出データ!AK525-2)</f>
        <v>2</v>
      </c>
      <c r="X525" s="2">
        <f>IF(抽出データ!AL525-2&lt;0,0,抽出データ!AL525-2)</f>
        <v>2</v>
      </c>
      <c r="Y525" s="2">
        <f>IF(抽出データ!AM525-2&lt;0,0,抽出データ!AM525-2)</f>
        <v>2</v>
      </c>
      <c r="Z525" s="2">
        <f>IF(抽出データ!AN525-2&lt;0,0,抽出データ!AN525-2)</f>
        <v>0</v>
      </c>
      <c r="AA525" s="2">
        <f>IF(抽出データ!AO525-2&lt;0,0,抽出データ!AO525-2)</f>
        <v>0</v>
      </c>
      <c r="AB525" s="2">
        <f>IF(抽出データ!AP525-2&lt;0,0,抽出データ!AP525-2)</f>
        <v>2</v>
      </c>
      <c r="AC525" s="2">
        <f>IF(抽出データ!AQ525-2&lt;0,0,抽出データ!AQ525-2)</f>
        <v>2</v>
      </c>
      <c r="AD525" s="2">
        <f>IF(抽出データ!AR525-2&lt;=0,1,2)</f>
        <v>1</v>
      </c>
      <c r="AE525" s="2">
        <f>IF(抽出データ!AS525-2&lt;=0,1,2)</f>
        <v>1</v>
      </c>
      <c r="AF525" s="2">
        <f>IF(抽出データ!AT525-2&lt;=0,1,2)</f>
        <v>1</v>
      </c>
      <c r="AG525" s="2">
        <f>IF(抽出データ!AU525-2&lt;=0,1,2)</f>
        <v>1</v>
      </c>
      <c r="AH525" s="2">
        <f>IF(抽出データ!AV525-2&lt;=0,1,2)</f>
        <v>1</v>
      </c>
      <c r="AI525" s="2">
        <f>IF(抽出データ!AW525-2&lt;=0,1,2)</f>
        <v>1</v>
      </c>
      <c r="AJ525" s="2">
        <f>IF(抽出データ!AX525-2&lt;=0,1,2)</f>
        <v>1</v>
      </c>
      <c r="AK525" s="2">
        <f>IF(抽出データ!AY525-2&lt;=0,1,2)</f>
        <v>1</v>
      </c>
      <c r="AL525" s="2">
        <f>IF(抽出データ!AZ525-2&lt;0,0,抽出データ!AZ525-2)</f>
        <v>0</v>
      </c>
      <c r="AM525" s="2">
        <f>IF(抽出データ!BB525-2&lt;0,0,抽出データ!BB525-2)</f>
        <v>0</v>
      </c>
      <c r="AN525" s="2">
        <f>IF(抽出データ!BD525-2&lt;0,0,抽出データ!BD525-2)</f>
        <v>0</v>
      </c>
      <c r="AO525" s="2">
        <f>MIN(2,IF(抽出データ!BE525-2&lt;0,0,抽出データ!BE525-2))</f>
        <v>0</v>
      </c>
      <c r="AP525" s="2">
        <f>IF(抽出データ!BF525-2&lt;0,0,抽出データ!BF525-2)</f>
        <v>0</v>
      </c>
      <c r="AQ525" s="2">
        <f>IF(抽出データ!BG525-2&lt;0,0,抽出データ!BG525-2)</f>
        <v>2</v>
      </c>
      <c r="AR525" s="2">
        <f>IF(抽出データ!BH525-2&lt;0,0,抽出データ!BH525-2)</f>
        <v>0</v>
      </c>
      <c r="AS525" s="2">
        <f t="shared" si="145"/>
        <v>0</v>
      </c>
      <c r="AT525" s="2">
        <f>IF(抽出データ!DB525-2&lt;=0,1,2)</f>
        <v>1</v>
      </c>
      <c r="AU525" s="2">
        <f>IF(抽出データ!DD525-2&lt;0,0,抽出データ!DD525-2)</f>
        <v>1</v>
      </c>
      <c r="AV525" s="2">
        <f>IF(抽出データ!DE525-2&lt;0,0,抽出データ!DE525-2)</f>
        <v>0</v>
      </c>
      <c r="AW525" s="2">
        <f>IF(抽出データ!DF525-2&lt;0,0,IF(抽出データ!DF525&gt;3,2,1))</f>
        <v>1</v>
      </c>
      <c r="AX525" s="2">
        <f>IF(抽出データ!DG525-2&lt;=0,1,2)</f>
        <v>1</v>
      </c>
      <c r="AY525" s="8">
        <v>5</v>
      </c>
      <c r="AZ525" s="2">
        <v>3</v>
      </c>
      <c r="BA525" s="2">
        <v>3</v>
      </c>
      <c r="BI525" s="4" t="s">
        <v>445</v>
      </c>
      <c r="BJ525" s="2">
        <v>1</v>
      </c>
      <c r="BK525" s="2">
        <v>100</v>
      </c>
      <c r="BL525" s="2">
        <v>2</v>
      </c>
      <c r="BN525" s="2">
        <v>10000</v>
      </c>
      <c r="BO525" s="2">
        <v>2</v>
      </c>
      <c r="BP525" s="2">
        <v>2</v>
      </c>
      <c r="BQ525" s="2">
        <v>2</v>
      </c>
      <c r="BR525" s="2">
        <v>7</v>
      </c>
      <c r="BS525" s="2">
        <v>7</v>
      </c>
      <c r="BT525" s="2">
        <v>4</v>
      </c>
      <c r="BV525" s="2">
        <f t="shared" si="146"/>
        <v>47</v>
      </c>
      <c r="BW525" s="2">
        <f t="shared" si="147"/>
        <v>30</v>
      </c>
      <c r="BX525" s="2">
        <f t="shared" si="148"/>
        <v>8</v>
      </c>
      <c r="BY525" s="2">
        <f t="shared" si="149"/>
        <v>7</v>
      </c>
      <c r="BZ525" s="2">
        <f t="shared" si="150"/>
        <v>30</v>
      </c>
      <c r="CA525" s="2">
        <f t="shared" si="151"/>
        <v>14</v>
      </c>
      <c r="CB525" s="2">
        <f t="shared" si="152"/>
        <v>6</v>
      </c>
      <c r="CC525" s="2">
        <f t="shared" si="153"/>
        <v>17</v>
      </c>
      <c r="CD525" s="2">
        <f t="shared" si="154"/>
        <v>16</v>
      </c>
      <c r="CE525" s="2">
        <f t="shared" si="155"/>
        <v>16</v>
      </c>
      <c r="CF525" s="2">
        <f t="shared" si="156"/>
        <v>11</v>
      </c>
      <c r="CG525" s="2">
        <f t="shared" si="157"/>
        <v>23</v>
      </c>
      <c r="CH525" s="2">
        <f t="shared" si="161"/>
        <v>3</v>
      </c>
      <c r="CI525" s="2">
        <f t="shared" si="158"/>
        <v>4</v>
      </c>
      <c r="CJ525" s="2">
        <f t="shared" si="159"/>
        <v>16</v>
      </c>
      <c r="CK525" s="2">
        <f>55+IF(抽出データ!BJ525=1,60,0)+IF(抽出データ!BK525=1,25,0)+IF(抽出データ!BM525=1,5,0)+IF(抽出データ!BL525=1,5,0)+IF(抽出データ!BN525=1,5,0)</f>
        <v>60</v>
      </c>
      <c r="CL525" s="2">
        <f>(80+IF(抽出データ!BR525=1,12,0)+IF(SUM(抽出データ!BS525:BV525,抽出データ!CB525)&gt;1,22,IF(SUM(抽出データ!BS525:BV525,抽出データ!CB525)=1,11,0)))</f>
        <v>80</v>
      </c>
      <c r="CM525" s="2">
        <f>80+IF(抽出データ!CH525=1,40,0)+IF(抽出データ!CI525=1,20,0)+IF(抽出データ!CJ525=1,20,0)</f>
        <v>80</v>
      </c>
      <c r="CN525" s="2">
        <f>80+IF(抽出データ!CN525=1,10,0)+IF(抽出データ!CO525=1,5,0)+IF(抽出データ!CP525=1,10,0)+12</f>
        <v>92</v>
      </c>
      <c r="CO525" s="2">
        <f>IF(SUM(抽出データ!CT525:CW525)&gt;0,120,100)</f>
        <v>100</v>
      </c>
      <c r="CQ525" s="2">
        <f t="shared" si="160"/>
        <v>74.2</v>
      </c>
    </row>
    <row r="526" spans="1:95">
      <c r="A526" s="2">
        <v>1995</v>
      </c>
      <c r="B526" s="2">
        <v>200</v>
      </c>
      <c r="C526" s="2">
        <v>1</v>
      </c>
      <c r="D526" s="2">
        <f t="shared" si="144"/>
        <v>200</v>
      </c>
      <c r="E526" s="4" t="s">
        <v>393</v>
      </c>
      <c r="F526" s="2">
        <f>IF(抽出データ!S526-2&lt;0,0,抽出データ!S526-2)</f>
        <v>2</v>
      </c>
      <c r="G526" s="2">
        <f>IF(抽出データ!T526-2&lt;0,0,抽出データ!T526-2)</f>
        <v>0</v>
      </c>
      <c r="H526" s="2">
        <f>IF(抽出データ!U526-2&lt;0,0,抽出データ!U526-2)</f>
        <v>1</v>
      </c>
      <c r="I526" s="2">
        <f>IF(抽出データ!V526-2&lt;0,0,抽出データ!V526-2)</f>
        <v>0</v>
      </c>
      <c r="J526" s="2">
        <f>MIN(2,IF(抽出データ!W526-2&lt;0,0,抽出データ!W526-2))</f>
        <v>0</v>
      </c>
      <c r="K526" s="2">
        <f>IF(抽出データ!X526-2&lt;0,0,抽出データ!X526-2)</f>
        <v>0</v>
      </c>
      <c r="L526" s="2">
        <f>IF(抽出データ!Y526-2&lt;0,0,抽出データ!Y526-2)</f>
        <v>0</v>
      </c>
      <c r="M526" s="2">
        <f>IF(抽出データ!Z526-2&lt;0,0,抽出データ!Z526-2)</f>
        <v>0</v>
      </c>
      <c r="N526" s="2">
        <f>IF(抽出データ!AB526-2&lt;0,0,抽出データ!AB526-2)</f>
        <v>0</v>
      </c>
      <c r="O526" s="2">
        <f>IF(抽出データ!AC526-2&lt;0,0,抽出データ!AC526-2)</f>
        <v>2</v>
      </c>
      <c r="P526" s="2">
        <f>IF(抽出データ!AD526-2&lt;0,0,抽出データ!AD526-2)</f>
        <v>2</v>
      </c>
      <c r="Q526" s="2">
        <f>IF(抽出データ!AE526-2&lt;0,0,抽出データ!AE526-2)</f>
        <v>2</v>
      </c>
      <c r="R526" s="2">
        <f>IF(抽出データ!AF526-2&lt;0,0,抽出データ!AF526-2)</f>
        <v>0</v>
      </c>
      <c r="S526" s="2">
        <f>IF(抽出データ!AG526-2&lt;0,0,抽出データ!AG526-2)</f>
        <v>0</v>
      </c>
      <c r="T526" s="2">
        <f>IF(抽出データ!AH526-2&lt;0,0,抽出データ!AH526-2)</f>
        <v>1</v>
      </c>
      <c r="U526" s="2">
        <f>IF(抽出データ!AI526-2&lt;0,0,抽出データ!AI526-2)</f>
        <v>2</v>
      </c>
      <c r="V526" s="2">
        <f>IF(抽出データ!AJ526-2&lt;0,0,抽出データ!AJ526-2)</f>
        <v>0</v>
      </c>
      <c r="W526" s="2">
        <f>IF(抽出データ!AK526-2&lt;0,0,抽出データ!AK526-2)</f>
        <v>2</v>
      </c>
      <c r="X526" s="2">
        <f>IF(抽出データ!AL526-2&lt;0,0,抽出データ!AL526-2)</f>
        <v>1</v>
      </c>
      <c r="Y526" s="2">
        <f>IF(抽出データ!AM526-2&lt;0,0,抽出データ!AM526-2)</f>
        <v>1</v>
      </c>
      <c r="Z526" s="2">
        <f>IF(抽出データ!AN526-2&lt;0,0,抽出データ!AN526-2)</f>
        <v>0</v>
      </c>
      <c r="AA526" s="2">
        <f>IF(抽出データ!AO526-2&lt;0,0,抽出データ!AO526-2)</f>
        <v>2</v>
      </c>
      <c r="AB526" s="2">
        <f>IF(抽出データ!AP526-2&lt;0,0,抽出データ!AP526-2)</f>
        <v>1</v>
      </c>
      <c r="AC526" s="2">
        <f>IF(抽出データ!AQ526-2&lt;0,0,抽出データ!AQ526-2)</f>
        <v>2</v>
      </c>
      <c r="AD526" s="2">
        <f>IF(抽出データ!AR526-2&lt;=0,1,2)</f>
        <v>2</v>
      </c>
      <c r="AE526" s="2">
        <f>IF(抽出データ!AS526-2&lt;=0,1,2)</f>
        <v>1</v>
      </c>
      <c r="AF526" s="2">
        <f>IF(抽出データ!AT526-2&lt;=0,1,2)</f>
        <v>1</v>
      </c>
      <c r="AG526" s="2">
        <f>IF(抽出データ!AU526-2&lt;=0,1,2)</f>
        <v>1</v>
      </c>
      <c r="AH526" s="2">
        <f>IF(抽出データ!AV526-2&lt;=0,1,2)</f>
        <v>1</v>
      </c>
      <c r="AI526" s="2">
        <f>IF(抽出データ!AW526-2&lt;=0,1,2)</f>
        <v>1</v>
      </c>
      <c r="AJ526" s="2">
        <f>IF(抽出データ!AX526-2&lt;=0,1,2)</f>
        <v>1</v>
      </c>
      <c r="AK526" s="2">
        <f>IF(抽出データ!AY526-2&lt;=0,1,2)</f>
        <v>1</v>
      </c>
      <c r="AL526" s="2">
        <f>IF(抽出データ!AZ526-2&lt;0,0,抽出データ!AZ526-2)</f>
        <v>0</v>
      </c>
      <c r="AM526" s="2">
        <f>IF(抽出データ!BB526-2&lt;0,0,抽出データ!BB526-2)</f>
        <v>1</v>
      </c>
      <c r="AN526" s="2">
        <f>IF(抽出データ!BD526-2&lt;0,0,抽出データ!BD526-2)</f>
        <v>0</v>
      </c>
      <c r="AO526" s="2">
        <f>MIN(2,IF(抽出データ!BE526-2&lt;0,0,抽出データ!BE526-2))</f>
        <v>0</v>
      </c>
      <c r="AP526" s="2">
        <f>IF(抽出データ!BF526-2&lt;0,0,抽出データ!BF526-2)</f>
        <v>0</v>
      </c>
      <c r="AQ526" s="2">
        <f>IF(抽出データ!BG526-2&lt;0,0,抽出データ!BG526-2)</f>
        <v>0</v>
      </c>
      <c r="AR526" s="2">
        <f>IF(抽出データ!BH526-2&lt;0,0,抽出データ!BH526-2)</f>
        <v>1</v>
      </c>
      <c r="AS526" s="2">
        <f t="shared" si="145"/>
        <v>0</v>
      </c>
      <c r="AT526" s="2">
        <f>IF(抽出データ!DB526-2&lt;=0,1,2)</f>
        <v>2</v>
      </c>
      <c r="AU526" s="2">
        <f>IF(抽出データ!DD526-2&lt;0,0,抽出データ!DD526-2)</f>
        <v>0</v>
      </c>
      <c r="AV526" s="2">
        <f>IF(抽出データ!DE526-2&lt;0,0,抽出データ!DE526-2)</f>
        <v>1</v>
      </c>
      <c r="AW526" s="2">
        <f>IF(抽出データ!DF526-2&lt;0,0,IF(抽出データ!DF526&gt;3,2,1))</f>
        <v>1</v>
      </c>
      <c r="AX526" s="2">
        <f>IF(抽出データ!DG526-2&lt;=0,1,2)</f>
        <v>1</v>
      </c>
      <c r="AY526" s="8">
        <v>4</v>
      </c>
      <c r="AZ526" s="2">
        <v>3</v>
      </c>
      <c r="BA526" s="2">
        <v>4</v>
      </c>
      <c r="BI526" s="4" t="s">
        <v>445</v>
      </c>
      <c r="BJ526" s="2">
        <v>2</v>
      </c>
      <c r="BL526" s="2">
        <v>3</v>
      </c>
      <c r="BO526" s="2">
        <v>4</v>
      </c>
      <c r="BP526" s="2">
        <v>3</v>
      </c>
      <c r="BQ526" s="2">
        <v>4</v>
      </c>
      <c r="BR526" s="2">
        <v>3</v>
      </c>
      <c r="BS526" s="2">
        <v>4</v>
      </c>
      <c r="BT526" s="2">
        <v>4</v>
      </c>
      <c r="BV526" s="2">
        <f t="shared" si="146"/>
        <v>37</v>
      </c>
      <c r="BW526" s="2">
        <f t="shared" si="147"/>
        <v>17</v>
      </c>
      <c r="BX526" s="2">
        <f t="shared" si="148"/>
        <v>10</v>
      </c>
      <c r="BY526" s="2">
        <f t="shared" si="149"/>
        <v>9</v>
      </c>
      <c r="BZ526" s="2">
        <f t="shared" si="150"/>
        <v>23</v>
      </c>
      <c r="CA526" s="2">
        <f t="shared" si="151"/>
        <v>9</v>
      </c>
      <c r="CB526" s="2">
        <f t="shared" si="152"/>
        <v>7</v>
      </c>
      <c r="CC526" s="2">
        <f t="shared" si="153"/>
        <v>11</v>
      </c>
      <c r="CD526" s="2">
        <f t="shared" si="154"/>
        <v>13</v>
      </c>
      <c r="CE526" s="2">
        <f t="shared" si="155"/>
        <v>11</v>
      </c>
      <c r="CF526" s="2">
        <f t="shared" si="156"/>
        <v>9</v>
      </c>
      <c r="CG526" s="2">
        <f t="shared" si="157"/>
        <v>15</v>
      </c>
      <c r="CH526" s="2">
        <f t="shared" si="161"/>
        <v>5</v>
      </c>
      <c r="CI526" s="2">
        <f t="shared" si="158"/>
        <v>5</v>
      </c>
      <c r="CJ526" s="2">
        <f t="shared" si="159"/>
        <v>11</v>
      </c>
      <c r="CK526" s="2">
        <f>55+IF(抽出データ!BJ526=1,60,0)+IF(抽出データ!BK526=1,25,0)+IF(抽出データ!BM526=1,5,0)+IF(抽出データ!BL526=1,5,0)+IF(抽出データ!BN526=1,5,0)</f>
        <v>55</v>
      </c>
      <c r="CL526" s="2">
        <f>(80+IF(抽出データ!BR526=1,12,0)+IF(SUM(抽出データ!BS526:BV526,抽出データ!CB526)&gt;1,22,IF(SUM(抽出データ!BS526:BV526,抽出データ!CB526)=1,11,0)))</f>
        <v>80</v>
      </c>
      <c r="CM526" s="2">
        <f>80+IF(抽出データ!CH526=1,40,0)+IF(抽出データ!CI526=1,20,0)+IF(抽出データ!CJ526=1,20,0)</f>
        <v>80</v>
      </c>
      <c r="CN526" s="2">
        <f>80+IF(抽出データ!CN526=1,10,0)+IF(抽出データ!CO526=1,5,0)+IF(抽出データ!CP526=1,10,0)+12</f>
        <v>92</v>
      </c>
      <c r="CO526" s="2">
        <f>IF(SUM(抽出データ!CT526:CW526)&gt;0,120,100)</f>
        <v>100</v>
      </c>
      <c r="CQ526" s="2">
        <f t="shared" si="160"/>
        <v>72.2</v>
      </c>
    </row>
    <row r="527" spans="1:95">
      <c r="A527" s="2">
        <v>1999</v>
      </c>
      <c r="B527" s="2">
        <v>300</v>
      </c>
      <c r="C527" s="2">
        <v>13</v>
      </c>
      <c r="D527" s="2">
        <f t="shared" si="144"/>
        <v>23.076923076923077</v>
      </c>
      <c r="E527" s="4" t="s">
        <v>138</v>
      </c>
      <c r="F527" s="2">
        <f>IF(抽出データ!S527-2&lt;0,0,抽出データ!S527-2)</f>
        <v>0</v>
      </c>
      <c r="G527" s="2">
        <f>IF(抽出データ!T527-2&lt;0,0,抽出データ!T527-2)</f>
        <v>1</v>
      </c>
      <c r="H527" s="2">
        <f>IF(抽出データ!U527-2&lt;0,0,抽出データ!U527-2)</f>
        <v>0</v>
      </c>
      <c r="I527" s="2">
        <f>IF(抽出データ!V527-2&lt;0,0,抽出データ!V527-2)</f>
        <v>0</v>
      </c>
      <c r="J527" s="2">
        <f>MIN(2,IF(抽出データ!W527-2&lt;0,0,抽出データ!W527-2))</f>
        <v>0</v>
      </c>
      <c r="K527" s="2">
        <f>IF(抽出データ!X527-2&lt;0,0,抽出データ!X527-2)</f>
        <v>1</v>
      </c>
      <c r="L527" s="2">
        <f>IF(抽出データ!Y527-2&lt;0,0,抽出データ!Y527-2)</f>
        <v>0</v>
      </c>
      <c r="M527" s="2">
        <f>IF(抽出データ!Z527-2&lt;0,0,抽出データ!Z527-2)</f>
        <v>0</v>
      </c>
      <c r="N527" s="2">
        <f>IF(抽出データ!AB527-2&lt;0,0,抽出データ!AB527-2)</f>
        <v>0</v>
      </c>
      <c r="O527" s="2">
        <f>IF(抽出データ!AC527-2&lt;0,0,抽出データ!AC527-2)</f>
        <v>0</v>
      </c>
      <c r="P527" s="2">
        <f>IF(抽出データ!AD527-2&lt;0,0,抽出データ!AD527-2)</f>
        <v>0</v>
      </c>
      <c r="Q527" s="2">
        <f>IF(抽出データ!AE527-2&lt;0,0,抽出データ!AE527-2)</f>
        <v>0</v>
      </c>
      <c r="R527" s="2">
        <f>IF(抽出データ!AF527-2&lt;0,0,抽出データ!AF527-2)</f>
        <v>0</v>
      </c>
      <c r="S527" s="2">
        <f>IF(抽出データ!AG527-2&lt;0,0,抽出データ!AG527-2)</f>
        <v>0</v>
      </c>
      <c r="T527" s="2">
        <f>IF(抽出データ!AH527-2&lt;0,0,抽出データ!AH527-2)</f>
        <v>1</v>
      </c>
      <c r="U527" s="2">
        <f>IF(抽出データ!AI527-2&lt;0,0,抽出データ!AI527-2)</f>
        <v>0</v>
      </c>
      <c r="V527" s="2">
        <f>IF(抽出データ!AJ527-2&lt;0,0,抽出データ!AJ527-2)</f>
        <v>0</v>
      </c>
      <c r="W527" s="2">
        <f>IF(抽出データ!AK527-2&lt;0,0,抽出データ!AK527-2)</f>
        <v>1</v>
      </c>
      <c r="X527" s="2">
        <f>IF(抽出データ!AL527-2&lt;0,0,抽出データ!AL527-2)</f>
        <v>0</v>
      </c>
      <c r="Y527" s="2">
        <f>IF(抽出データ!AM527-2&lt;0,0,抽出データ!AM527-2)</f>
        <v>0</v>
      </c>
      <c r="Z527" s="2">
        <f>IF(抽出データ!AN527-2&lt;0,0,抽出データ!AN527-2)</f>
        <v>0</v>
      </c>
      <c r="AA527" s="2">
        <f>IF(抽出データ!AO527-2&lt;0,0,抽出データ!AO527-2)</f>
        <v>0</v>
      </c>
      <c r="AB527" s="2">
        <f>IF(抽出データ!AP527-2&lt;0,0,抽出データ!AP527-2)</f>
        <v>1</v>
      </c>
      <c r="AC527" s="2">
        <f>IF(抽出データ!AQ527-2&lt;0,0,抽出データ!AQ527-2)</f>
        <v>0</v>
      </c>
      <c r="AD527" s="2">
        <f>IF(抽出データ!AR527-2&lt;=0,1,2)</f>
        <v>1</v>
      </c>
      <c r="AE527" s="2">
        <f>IF(抽出データ!AS527-2&lt;=0,1,2)</f>
        <v>2</v>
      </c>
      <c r="AF527" s="2">
        <f>IF(抽出データ!AT527-2&lt;=0,1,2)</f>
        <v>1</v>
      </c>
      <c r="AG527" s="2">
        <f>IF(抽出データ!AU527-2&lt;=0,1,2)</f>
        <v>1</v>
      </c>
      <c r="AH527" s="2">
        <f>IF(抽出データ!AV527-2&lt;=0,1,2)</f>
        <v>1</v>
      </c>
      <c r="AI527" s="2">
        <f>IF(抽出データ!AW527-2&lt;=0,1,2)</f>
        <v>1</v>
      </c>
      <c r="AJ527" s="2">
        <f>IF(抽出データ!AX527-2&lt;=0,1,2)</f>
        <v>1</v>
      </c>
      <c r="AK527" s="2">
        <f>IF(抽出データ!AY527-2&lt;=0,1,2)</f>
        <v>2</v>
      </c>
      <c r="AL527" s="2">
        <f>IF(抽出データ!AZ527-2&lt;0,0,抽出データ!AZ527-2)</f>
        <v>0</v>
      </c>
      <c r="AM527" s="2">
        <f>IF(抽出データ!BB527-2&lt;0,0,抽出データ!BB527-2)</f>
        <v>0</v>
      </c>
      <c r="AN527" s="2">
        <f>IF(抽出データ!BD527-2&lt;0,0,抽出データ!BD527-2)</f>
        <v>0</v>
      </c>
      <c r="AO527" s="2">
        <f>MIN(2,IF(抽出データ!BE527-2&lt;0,0,抽出データ!BE527-2))</f>
        <v>2</v>
      </c>
      <c r="AP527" s="2">
        <f>IF(抽出データ!BF527-2&lt;0,0,抽出データ!BF527-2)</f>
        <v>0</v>
      </c>
      <c r="AQ527" s="2">
        <f>IF(抽出データ!BG527-2&lt;0,0,抽出データ!BG527-2)</f>
        <v>0</v>
      </c>
      <c r="AR527" s="2">
        <f>IF(抽出データ!BH527-2&lt;0,0,抽出データ!BH527-2)</f>
        <v>1</v>
      </c>
      <c r="AS527" s="2">
        <f t="shared" si="145"/>
        <v>1</v>
      </c>
      <c r="AT527" s="2">
        <f>IF(抽出データ!DB527-2&lt;=0,1,2)</f>
        <v>1</v>
      </c>
      <c r="AU527" s="2">
        <f>IF(抽出データ!DD527-2&lt;0,0,抽出データ!DD527-2)</f>
        <v>0</v>
      </c>
      <c r="AV527" s="2">
        <f>IF(抽出データ!DE527-2&lt;0,0,抽出データ!DE527-2)</f>
        <v>0</v>
      </c>
      <c r="AW527" s="2">
        <f>IF(抽出データ!DF527-2&lt;0,0,IF(抽出データ!DF527&gt;3,2,1))</f>
        <v>1</v>
      </c>
      <c r="AX527" s="2">
        <f>IF(抽出データ!DG527-2&lt;=0,1,2)</f>
        <v>1</v>
      </c>
      <c r="AY527" s="8">
        <v>1</v>
      </c>
      <c r="AZ527" s="2">
        <v>3</v>
      </c>
      <c r="BA527" s="2">
        <v>3</v>
      </c>
      <c r="BI527" s="4" t="s">
        <v>445</v>
      </c>
      <c r="BJ527" s="2">
        <v>2</v>
      </c>
      <c r="BL527" s="2">
        <v>3</v>
      </c>
      <c r="BO527" s="2">
        <v>4</v>
      </c>
      <c r="BP527" s="2">
        <v>3</v>
      </c>
      <c r="BQ527" s="2">
        <v>5</v>
      </c>
      <c r="BR527" s="2">
        <v>2</v>
      </c>
      <c r="BS527" s="2">
        <v>4</v>
      </c>
      <c r="BT527" s="2">
        <v>4</v>
      </c>
      <c r="BV527" s="2">
        <f t="shared" si="146"/>
        <v>24.5</v>
      </c>
      <c r="BW527" s="2">
        <f t="shared" si="147"/>
        <v>5</v>
      </c>
      <c r="BX527" s="2">
        <f t="shared" si="148"/>
        <v>6</v>
      </c>
      <c r="BY527" s="2">
        <f t="shared" si="149"/>
        <v>9</v>
      </c>
      <c r="BZ527" s="2">
        <f t="shared" si="150"/>
        <v>12</v>
      </c>
      <c r="CA527" s="2">
        <f t="shared" si="151"/>
        <v>6</v>
      </c>
      <c r="CB527" s="2">
        <f t="shared" si="152"/>
        <v>4</v>
      </c>
      <c r="CC527" s="2">
        <f t="shared" si="153"/>
        <v>1</v>
      </c>
      <c r="CD527" s="2">
        <f t="shared" si="154"/>
        <v>11</v>
      </c>
      <c r="CE527" s="2">
        <f t="shared" si="155"/>
        <v>8</v>
      </c>
      <c r="CF527" s="2">
        <f t="shared" si="156"/>
        <v>6</v>
      </c>
      <c r="CG527" s="2">
        <f t="shared" si="157"/>
        <v>3</v>
      </c>
      <c r="CH527" s="2">
        <f t="shared" si="161"/>
        <v>4</v>
      </c>
      <c r="CI527" s="2">
        <f t="shared" si="158"/>
        <v>4</v>
      </c>
      <c r="CJ527" s="2">
        <f t="shared" si="159"/>
        <v>3</v>
      </c>
      <c r="CK527" s="2">
        <f>55+IF(抽出データ!BJ527=1,60,0)+IF(抽出データ!BK527=1,25,0)+IF(抽出データ!BM527=1,5,0)+IF(抽出データ!BL527=1,5,0)+IF(抽出データ!BN527=1,5,0)</f>
        <v>115</v>
      </c>
      <c r="CL527" s="2">
        <f>(80+IF(抽出データ!BR527=1,12,0)+IF(SUM(抽出データ!BS527:BV527,抽出データ!CB527)&gt;1,22,IF(SUM(抽出データ!BS527:BV527,抽出データ!CB527)=1,11,0)))</f>
        <v>91</v>
      </c>
      <c r="CM527" s="2">
        <f>80+IF(抽出データ!CH527=1,40,0)+IF(抽出データ!CI527=1,20,0)+IF(抽出データ!CJ527=1,20,0)</f>
        <v>100</v>
      </c>
      <c r="CN527" s="2">
        <f>80+IF(抽出データ!CN527=1,10,0)+IF(抽出データ!CO527=1,5,0)+IF(抽出データ!CP527=1,10,0)+12</f>
        <v>97</v>
      </c>
      <c r="CO527" s="2">
        <f>IF(SUM(抽出データ!CT527:CW527)&gt;0,120,100)</f>
        <v>120</v>
      </c>
      <c r="CQ527" s="2">
        <f t="shared" si="160"/>
        <v>104</v>
      </c>
    </row>
    <row r="528" spans="1:95">
      <c r="A528" s="2">
        <v>1998</v>
      </c>
      <c r="B528" s="2">
        <v>2000</v>
      </c>
      <c r="C528" s="2">
        <v>5</v>
      </c>
      <c r="D528" s="2">
        <f t="shared" si="144"/>
        <v>400</v>
      </c>
      <c r="E528" s="4" t="s">
        <v>116</v>
      </c>
      <c r="F528" s="2">
        <f>IF(抽出データ!S528-2&lt;0,0,抽出データ!S528-2)</f>
        <v>2</v>
      </c>
      <c r="G528" s="2">
        <f>IF(抽出データ!T528-2&lt;0,0,抽出データ!T528-2)</f>
        <v>0</v>
      </c>
      <c r="H528" s="2">
        <f>IF(抽出データ!U528-2&lt;0,0,抽出データ!U528-2)</f>
        <v>1</v>
      </c>
      <c r="I528" s="2">
        <f>IF(抽出データ!V528-2&lt;0,0,抽出データ!V528-2)</f>
        <v>1</v>
      </c>
      <c r="J528" s="2">
        <f>MIN(2,IF(抽出データ!W528-2&lt;0,0,抽出データ!W528-2))</f>
        <v>0</v>
      </c>
      <c r="K528" s="2">
        <f>IF(抽出データ!X528-2&lt;0,0,抽出データ!X528-2)</f>
        <v>0</v>
      </c>
      <c r="L528" s="2">
        <f>IF(抽出データ!Y528-2&lt;0,0,抽出データ!Y528-2)</f>
        <v>0</v>
      </c>
      <c r="M528" s="2">
        <f>IF(抽出データ!Z528-2&lt;0,0,抽出データ!Z528-2)</f>
        <v>1</v>
      </c>
      <c r="N528" s="2">
        <f>IF(抽出データ!AB528-2&lt;0,0,抽出データ!AB528-2)</f>
        <v>0</v>
      </c>
      <c r="O528" s="2">
        <f>IF(抽出データ!AC528-2&lt;0,0,抽出データ!AC528-2)</f>
        <v>0</v>
      </c>
      <c r="P528" s="2">
        <f>IF(抽出データ!AD528-2&lt;0,0,抽出データ!AD528-2)</f>
        <v>0</v>
      </c>
      <c r="Q528" s="2">
        <f>IF(抽出データ!AE528-2&lt;0,0,抽出データ!AE528-2)</f>
        <v>0</v>
      </c>
      <c r="R528" s="2">
        <f>IF(抽出データ!AF528-2&lt;0,0,抽出データ!AF528-2)</f>
        <v>0</v>
      </c>
      <c r="S528" s="2">
        <f>IF(抽出データ!AG528-2&lt;0,0,抽出データ!AG528-2)</f>
        <v>0</v>
      </c>
      <c r="T528" s="2">
        <f>IF(抽出データ!AH528-2&lt;0,0,抽出データ!AH528-2)</f>
        <v>1</v>
      </c>
      <c r="U528" s="2">
        <f>IF(抽出データ!AI528-2&lt;0,0,抽出データ!AI528-2)</f>
        <v>0</v>
      </c>
      <c r="V528" s="2">
        <f>IF(抽出データ!AJ528-2&lt;0,0,抽出データ!AJ528-2)</f>
        <v>0</v>
      </c>
      <c r="W528" s="2">
        <f>IF(抽出データ!AK528-2&lt;0,0,抽出データ!AK528-2)</f>
        <v>0</v>
      </c>
      <c r="X528" s="2">
        <f>IF(抽出データ!AL528-2&lt;0,0,抽出データ!AL528-2)</f>
        <v>0</v>
      </c>
      <c r="Y528" s="2">
        <f>IF(抽出データ!AM528-2&lt;0,0,抽出データ!AM528-2)</f>
        <v>0</v>
      </c>
      <c r="Z528" s="2">
        <f>IF(抽出データ!AN528-2&lt;0,0,抽出データ!AN528-2)</f>
        <v>0</v>
      </c>
      <c r="AA528" s="2">
        <f>IF(抽出データ!AO528-2&lt;0,0,抽出データ!AO528-2)</f>
        <v>0</v>
      </c>
      <c r="AB528" s="2">
        <f>IF(抽出データ!AP528-2&lt;0,0,抽出データ!AP528-2)</f>
        <v>1</v>
      </c>
      <c r="AC528" s="2">
        <f>IF(抽出データ!AQ528-2&lt;0,0,抽出データ!AQ528-2)</f>
        <v>1</v>
      </c>
      <c r="AD528" s="2">
        <f>IF(抽出データ!AR528-2&lt;=0,1,2)</f>
        <v>1</v>
      </c>
      <c r="AE528" s="2">
        <f>IF(抽出データ!AS528-2&lt;=0,1,2)</f>
        <v>1</v>
      </c>
      <c r="AF528" s="2">
        <f>IF(抽出データ!AT528-2&lt;=0,1,2)</f>
        <v>1</v>
      </c>
      <c r="AG528" s="2">
        <f>IF(抽出データ!AU528-2&lt;=0,1,2)</f>
        <v>1</v>
      </c>
      <c r="AH528" s="2">
        <f>IF(抽出データ!AV528-2&lt;=0,1,2)</f>
        <v>1</v>
      </c>
      <c r="AI528" s="2">
        <f>IF(抽出データ!AW528-2&lt;=0,1,2)</f>
        <v>1</v>
      </c>
      <c r="AJ528" s="2">
        <f>IF(抽出データ!AX528-2&lt;=0,1,2)</f>
        <v>1</v>
      </c>
      <c r="AK528" s="2">
        <f>IF(抽出データ!AY528-2&lt;=0,1,2)</f>
        <v>1</v>
      </c>
      <c r="AL528" s="2">
        <f>IF(抽出データ!AZ528-2&lt;0,0,抽出データ!AZ528-2)</f>
        <v>0</v>
      </c>
      <c r="AM528" s="2">
        <f>IF(抽出データ!BB528-2&lt;0,0,抽出データ!BB528-2)</f>
        <v>0</v>
      </c>
      <c r="AN528" s="2">
        <f>IF(抽出データ!BD528-2&lt;0,0,抽出データ!BD528-2)</f>
        <v>0</v>
      </c>
      <c r="AO528" s="2">
        <f>MIN(2,IF(抽出データ!BE528-2&lt;0,0,抽出データ!BE528-2))</f>
        <v>0</v>
      </c>
      <c r="AP528" s="2">
        <f>IF(抽出データ!BF528-2&lt;0,0,抽出データ!BF528-2)</f>
        <v>0</v>
      </c>
      <c r="AQ528" s="2">
        <f>IF(抽出データ!BG528-2&lt;0,0,抽出データ!BG528-2)</f>
        <v>0</v>
      </c>
      <c r="AR528" s="2">
        <f>IF(抽出データ!BH528-2&lt;0,0,抽出データ!BH528-2)</f>
        <v>0</v>
      </c>
      <c r="AS528" s="2">
        <f t="shared" si="145"/>
        <v>0</v>
      </c>
      <c r="AT528" s="2">
        <f>IF(抽出データ!DB528-2&lt;=0,1,2)</f>
        <v>1</v>
      </c>
      <c r="AU528" s="2">
        <f>IF(抽出データ!DD528-2&lt;0,0,抽出データ!DD528-2)</f>
        <v>0</v>
      </c>
      <c r="AV528" s="2">
        <f>IF(抽出データ!DE528-2&lt;0,0,抽出データ!DE528-2)</f>
        <v>0</v>
      </c>
      <c r="AW528" s="2">
        <f>IF(抽出データ!DF528-2&lt;0,0,IF(抽出データ!DF528&gt;3,2,1))</f>
        <v>1</v>
      </c>
      <c r="AX528" s="2">
        <f>IF(抽出データ!DG528-2&lt;=0,1,2)</f>
        <v>1</v>
      </c>
      <c r="AY528" s="8">
        <v>2</v>
      </c>
      <c r="AZ528" s="2">
        <v>2</v>
      </c>
      <c r="BA528" s="2">
        <v>3</v>
      </c>
      <c r="BI528" s="4" t="s">
        <v>445</v>
      </c>
      <c r="BJ528" s="2">
        <v>1</v>
      </c>
      <c r="BK528" s="2">
        <v>15</v>
      </c>
      <c r="BL528" s="2">
        <v>3</v>
      </c>
      <c r="BO528" s="2">
        <v>4</v>
      </c>
      <c r="BP528" s="2">
        <v>3</v>
      </c>
      <c r="BQ528" s="2">
        <v>5</v>
      </c>
      <c r="BR528" s="2">
        <v>4</v>
      </c>
      <c r="BS528" s="2">
        <v>4</v>
      </c>
      <c r="BT528" s="2">
        <v>4</v>
      </c>
      <c r="BV528" s="2">
        <f t="shared" si="146"/>
        <v>19</v>
      </c>
      <c r="BW528" s="2">
        <f t="shared" si="147"/>
        <v>7</v>
      </c>
      <c r="BX528" s="2">
        <f t="shared" si="148"/>
        <v>6</v>
      </c>
      <c r="BY528" s="2">
        <f t="shared" si="149"/>
        <v>6</v>
      </c>
      <c r="BZ528" s="2">
        <f t="shared" si="150"/>
        <v>13</v>
      </c>
      <c r="CA528" s="2">
        <f t="shared" si="151"/>
        <v>4</v>
      </c>
      <c r="CB528" s="2">
        <f t="shared" si="152"/>
        <v>4</v>
      </c>
      <c r="CC528" s="2">
        <f t="shared" si="153"/>
        <v>2</v>
      </c>
      <c r="CD528" s="2">
        <f t="shared" si="154"/>
        <v>11</v>
      </c>
      <c r="CE528" s="2">
        <f t="shared" si="155"/>
        <v>9</v>
      </c>
      <c r="CF528" s="2">
        <f t="shared" si="156"/>
        <v>7</v>
      </c>
      <c r="CG528" s="2">
        <f t="shared" si="157"/>
        <v>2</v>
      </c>
      <c r="CH528" s="2">
        <f t="shared" si="161"/>
        <v>3</v>
      </c>
      <c r="CI528" s="2">
        <f t="shared" si="158"/>
        <v>3</v>
      </c>
      <c r="CJ528" s="2">
        <f t="shared" si="159"/>
        <v>7</v>
      </c>
      <c r="CK528" s="2">
        <f>55+IF(抽出データ!BJ528=1,60,0)+IF(抽出データ!BK528=1,25,0)+IF(抽出データ!BM528=1,5,0)+IF(抽出データ!BL528=1,5,0)+IF(抽出データ!BN528=1,5,0)</f>
        <v>55</v>
      </c>
      <c r="CL528" s="2">
        <f>(80+IF(抽出データ!BR528=1,12,0)+IF(SUM(抽出データ!BS528:BV528,抽出データ!CB528)&gt;1,22,IF(SUM(抽出データ!BS528:BV528,抽出データ!CB528)=1,11,0)))</f>
        <v>80</v>
      </c>
      <c r="CM528" s="2">
        <f>80+IF(抽出データ!CH528=1,40,0)+IF(抽出データ!CI528=1,20,0)+IF(抽出データ!CJ528=1,20,0)</f>
        <v>80</v>
      </c>
      <c r="CN528" s="2">
        <f>80+IF(抽出データ!CN528=1,10,0)+IF(抽出データ!CO528=1,5,0)+IF(抽出データ!CP528=1,10,0)+12</f>
        <v>92</v>
      </c>
      <c r="CO528" s="2">
        <f>IF(SUM(抽出データ!CT528:CW528)&gt;0,120,100)</f>
        <v>100</v>
      </c>
      <c r="CQ528" s="2">
        <f t="shared" si="160"/>
        <v>72.2</v>
      </c>
    </row>
    <row r="529" spans="1:95">
      <c r="A529" s="2">
        <v>2005</v>
      </c>
      <c r="B529" s="2">
        <v>1000</v>
      </c>
      <c r="C529" s="2">
        <v>7</v>
      </c>
      <c r="D529" s="2">
        <f t="shared" si="144"/>
        <v>142.85714285714286</v>
      </c>
      <c r="E529" s="4" t="s">
        <v>161</v>
      </c>
      <c r="F529" s="2">
        <f>IF(抽出データ!S529-2&lt;0,0,抽出データ!S529-2)</f>
        <v>2</v>
      </c>
      <c r="G529" s="2">
        <f>IF(抽出データ!T529-2&lt;0,0,抽出データ!T529-2)</f>
        <v>1</v>
      </c>
      <c r="H529" s="2">
        <f>IF(抽出データ!U529-2&lt;0,0,抽出データ!U529-2)</f>
        <v>1</v>
      </c>
      <c r="I529" s="2">
        <f>IF(抽出データ!V529-2&lt;0,0,抽出データ!V529-2)</f>
        <v>1</v>
      </c>
      <c r="J529" s="2">
        <f>MIN(2,IF(抽出データ!W529-2&lt;0,0,抽出データ!W529-2))</f>
        <v>0</v>
      </c>
      <c r="K529" s="2">
        <f>IF(抽出データ!X529-2&lt;0,0,抽出データ!X529-2)</f>
        <v>0</v>
      </c>
      <c r="L529" s="2">
        <f>IF(抽出データ!Y529-2&lt;0,0,抽出データ!Y529-2)</f>
        <v>0</v>
      </c>
      <c r="M529" s="2">
        <f>IF(抽出データ!Z529-2&lt;0,0,抽出データ!Z529-2)</f>
        <v>0</v>
      </c>
      <c r="N529" s="2">
        <f>IF(抽出データ!AB529-2&lt;0,0,抽出データ!AB529-2)</f>
        <v>0</v>
      </c>
      <c r="O529" s="2">
        <f>IF(抽出データ!AC529-2&lt;0,0,抽出データ!AC529-2)</f>
        <v>2</v>
      </c>
      <c r="P529" s="2">
        <f>IF(抽出データ!AD529-2&lt;0,0,抽出データ!AD529-2)</f>
        <v>2</v>
      </c>
      <c r="Q529" s="2">
        <f>IF(抽出データ!AE529-2&lt;0,0,抽出データ!AE529-2)</f>
        <v>2</v>
      </c>
      <c r="R529" s="2">
        <f>IF(抽出データ!AF529-2&lt;0,0,抽出データ!AF529-2)</f>
        <v>1</v>
      </c>
      <c r="S529" s="2">
        <f>IF(抽出データ!AG529-2&lt;0,0,抽出データ!AG529-2)</f>
        <v>1</v>
      </c>
      <c r="T529" s="2">
        <f>IF(抽出データ!AH529-2&lt;0,0,抽出データ!AH529-2)</f>
        <v>1</v>
      </c>
      <c r="U529" s="2">
        <f>IF(抽出データ!AI529-2&lt;0,0,抽出データ!AI529-2)</f>
        <v>0</v>
      </c>
      <c r="V529" s="2">
        <f>IF(抽出データ!AJ529-2&lt;0,0,抽出データ!AJ529-2)</f>
        <v>1</v>
      </c>
      <c r="W529" s="2">
        <f>IF(抽出データ!AK529-2&lt;0,0,抽出データ!AK529-2)</f>
        <v>0</v>
      </c>
      <c r="X529" s="2">
        <f>IF(抽出データ!AL529-2&lt;0,0,抽出データ!AL529-2)</f>
        <v>1</v>
      </c>
      <c r="Y529" s="2">
        <f>IF(抽出データ!AM529-2&lt;0,0,抽出データ!AM529-2)</f>
        <v>0</v>
      </c>
      <c r="Z529" s="2">
        <f>IF(抽出データ!AN529-2&lt;0,0,抽出データ!AN529-2)</f>
        <v>0</v>
      </c>
      <c r="AA529" s="2">
        <f>IF(抽出データ!AO529-2&lt;0,0,抽出データ!AO529-2)</f>
        <v>1</v>
      </c>
      <c r="AB529" s="2">
        <f>IF(抽出データ!AP529-2&lt;0,0,抽出データ!AP529-2)</f>
        <v>1</v>
      </c>
      <c r="AC529" s="2">
        <f>IF(抽出データ!AQ529-2&lt;0,0,抽出データ!AQ529-2)</f>
        <v>1</v>
      </c>
      <c r="AD529" s="2">
        <f>IF(抽出データ!AR529-2&lt;=0,1,2)</f>
        <v>2</v>
      </c>
      <c r="AE529" s="2">
        <f>IF(抽出データ!AS529-2&lt;=0,1,2)</f>
        <v>1</v>
      </c>
      <c r="AF529" s="2">
        <f>IF(抽出データ!AT529-2&lt;=0,1,2)</f>
        <v>2</v>
      </c>
      <c r="AG529" s="2">
        <f>IF(抽出データ!AU529-2&lt;=0,1,2)</f>
        <v>1</v>
      </c>
      <c r="AH529" s="2">
        <f>IF(抽出データ!AV529-2&lt;=0,1,2)</f>
        <v>2</v>
      </c>
      <c r="AI529" s="2">
        <f>IF(抽出データ!AW529-2&lt;=0,1,2)</f>
        <v>2</v>
      </c>
      <c r="AJ529" s="2">
        <f>IF(抽出データ!AX529-2&lt;=0,1,2)</f>
        <v>1</v>
      </c>
      <c r="AK529" s="2">
        <f>IF(抽出データ!AY529-2&lt;=0,1,2)</f>
        <v>1</v>
      </c>
      <c r="AL529" s="2">
        <f>IF(抽出データ!AZ529-2&lt;0,0,抽出データ!AZ529-2)</f>
        <v>0</v>
      </c>
      <c r="AM529" s="2">
        <f>IF(抽出データ!BB529-2&lt;0,0,抽出データ!BB529-2)</f>
        <v>1</v>
      </c>
      <c r="AN529" s="2">
        <f>IF(抽出データ!BD529-2&lt;0,0,抽出データ!BD529-2)</f>
        <v>0</v>
      </c>
      <c r="AO529" s="2">
        <f>MIN(2,IF(抽出データ!BE529-2&lt;0,0,抽出データ!BE529-2))</f>
        <v>0</v>
      </c>
      <c r="AP529" s="2">
        <f>IF(抽出データ!BF529-2&lt;0,0,抽出データ!BF529-2)</f>
        <v>1</v>
      </c>
      <c r="AQ529" s="2">
        <f>IF(抽出データ!BG529-2&lt;0,0,抽出データ!BG529-2)</f>
        <v>0</v>
      </c>
      <c r="AR529" s="2">
        <f>IF(抽出データ!BH529-2&lt;0,0,抽出データ!BH529-2)</f>
        <v>1</v>
      </c>
      <c r="AS529" s="2">
        <f t="shared" si="145"/>
        <v>2</v>
      </c>
      <c r="AT529" s="2">
        <f>IF(抽出データ!DB529-2&lt;=0,1,2)</f>
        <v>1</v>
      </c>
      <c r="AU529" s="2">
        <f>IF(抽出データ!DD529-2&lt;0,0,抽出データ!DD529-2)</f>
        <v>0</v>
      </c>
      <c r="AV529" s="2">
        <f>IF(抽出データ!DE529-2&lt;0,0,抽出データ!DE529-2)</f>
        <v>0</v>
      </c>
      <c r="AW529" s="2">
        <f>IF(抽出データ!DF529-2&lt;0,0,IF(抽出データ!DF529&gt;3,2,1))</f>
        <v>0</v>
      </c>
      <c r="AX529" s="2">
        <f>IF(抽出データ!DG529-2&lt;=0,1,2)</f>
        <v>1</v>
      </c>
      <c r="AY529" s="8">
        <v>1</v>
      </c>
      <c r="AZ529" s="2">
        <v>1</v>
      </c>
      <c r="BA529" s="2">
        <v>2</v>
      </c>
      <c r="BB529" s="2">
        <v>1</v>
      </c>
      <c r="BC529" s="2">
        <v>1</v>
      </c>
      <c r="BD529" s="2">
        <v>0</v>
      </c>
      <c r="BE529" s="2">
        <v>0</v>
      </c>
      <c r="BF529" s="2">
        <v>0</v>
      </c>
      <c r="BG529" s="2">
        <v>0</v>
      </c>
      <c r="BH529" s="2">
        <v>0</v>
      </c>
      <c r="BI529" s="4" t="s">
        <v>445</v>
      </c>
      <c r="BJ529" s="2">
        <v>1</v>
      </c>
      <c r="BK529" s="2">
        <v>100</v>
      </c>
      <c r="BL529" s="2">
        <v>3</v>
      </c>
      <c r="BO529" s="2">
        <v>5</v>
      </c>
      <c r="BP529" s="2">
        <v>5</v>
      </c>
      <c r="BQ529" s="2">
        <v>5</v>
      </c>
      <c r="BR529" s="2">
        <v>7</v>
      </c>
      <c r="BS529" s="2">
        <v>5</v>
      </c>
      <c r="BT529" s="2">
        <v>5</v>
      </c>
      <c r="BV529" s="2">
        <f t="shared" si="146"/>
        <v>43</v>
      </c>
      <c r="BW529" s="2">
        <f t="shared" si="147"/>
        <v>18</v>
      </c>
      <c r="BX529" s="2">
        <f t="shared" si="148"/>
        <v>10</v>
      </c>
      <c r="BY529" s="2">
        <f t="shared" si="149"/>
        <v>7</v>
      </c>
      <c r="BZ529" s="2">
        <f t="shared" si="150"/>
        <v>27</v>
      </c>
      <c r="CA529" s="2">
        <f t="shared" si="151"/>
        <v>7</v>
      </c>
      <c r="CB529" s="2">
        <f t="shared" si="152"/>
        <v>4</v>
      </c>
      <c r="CC529" s="2">
        <f t="shared" si="153"/>
        <v>9</v>
      </c>
      <c r="CD529" s="2">
        <f t="shared" si="154"/>
        <v>18</v>
      </c>
      <c r="CE529" s="2">
        <f t="shared" si="155"/>
        <v>15</v>
      </c>
      <c r="CF529" s="2">
        <f t="shared" si="156"/>
        <v>11</v>
      </c>
      <c r="CG529" s="2">
        <f t="shared" si="157"/>
        <v>13</v>
      </c>
      <c r="CH529" s="2">
        <f t="shared" si="161"/>
        <v>4</v>
      </c>
      <c r="CI529" s="2">
        <f t="shared" si="158"/>
        <v>4</v>
      </c>
      <c r="CJ529" s="2">
        <f t="shared" si="159"/>
        <v>11</v>
      </c>
      <c r="CK529" s="2">
        <f>55+IF(抽出データ!BJ529=1,60,0)+IF(抽出データ!BK529=1,25,0)+IF(抽出データ!BM529=1,5,0)+IF(抽出データ!BL529=1,5,0)+IF(抽出データ!BN529=1,5,0)</f>
        <v>140</v>
      </c>
      <c r="CL529" s="2">
        <f>(80+IF(抽出データ!BR529=1,12,0)+IF(SUM(抽出データ!BS529:BV529,抽出データ!CB529)&gt;1,22,IF(SUM(抽出データ!BS529:BV529,抽出データ!CB529)=1,11,0)))</f>
        <v>91</v>
      </c>
      <c r="CM529" s="2">
        <f>80+IF(抽出データ!CH529=1,40,0)+IF(抽出データ!CI529=1,20,0)+IF(抽出データ!CJ529=1,20,0)</f>
        <v>120</v>
      </c>
      <c r="CN529" s="2">
        <f>80+IF(抽出データ!CN529=1,10,0)+IF(抽出データ!CO529=1,5,0)+IF(抽出データ!CP529=1,10,0)+12</f>
        <v>102</v>
      </c>
      <c r="CO529" s="2">
        <f>IF(SUM(抽出データ!CT529:CW529)&gt;0,120,100)</f>
        <v>120</v>
      </c>
      <c r="CQ529" s="2">
        <f t="shared" si="160"/>
        <v>117.5</v>
      </c>
    </row>
    <row r="530" spans="1:95">
      <c r="A530" s="2">
        <v>2001</v>
      </c>
      <c r="B530" s="2">
        <v>1200</v>
      </c>
      <c r="C530" s="2">
        <v>3</v>
      </c>
      <c r="D530" s="2">
        <f t="shared" si="144"/>
        <v>400</v>
      </c>
      <c r="E530" s="4" t="s">
        <v>394</v>
      </c>
      <c r="F530" s="2">
        <f>IF(抽出データ!S530-2&lt;0,0,抽出データ!S530-2)</f>
        <v>2</v>
      </c>
      <c r="G530" s="2">
        <f>IF(抽出データ!T530-2&lt;0,0,抽出データ!T530-2)</f>
        <v>1</v>
      </c>
      <c r="H530" s="2">
        <f>IF(抽出データ!U530-2&lt;0,0,抽出データ!U530-2)</f>
        <v>2</v>
      </c>
      <c r="I530" s="2">
        <f>IF(抽出データ!V530-2&lt;0,0,抽出データ!V530-2)</f>
        <v>1</v>
      </c>
      <c r="J530" s="2">
        <f>MIN(2,IF(抽出データ!W530-2&lt;0,0,抽出データ!W530-2))</f>
        <v>0</v>
      </c>
      <c r="K530" s="2">
        <f>IF(抽出データ!X530-2&lt;0,0,抽出データ!X530-2)</f>
        <v>1</v>
      </c>
      <c r="L530" s="2">
        <f>IF(抽出データ!Y530-2&lt;0,0,抽出データ!Y530-2)</f>
        <v>0</v>
      </c>
      <c r="M530" s="2">
        <f>IF(抽出データ!Z530-2&lt;0,0,抽出データ!Z530-2)</f>
        <v>0</v>
      </c>
      <c r="N530" s="2">
        <f>IF(抽出データ!AB530-2&lt;0,0,抽出データ!AB530-2)</f>
        <v>2</v>
      </c>
      <c r="O530" s="2">
        <f>IF(抽出データ!AC530-2&lt;0,0,抽出データ!AC530-2)</f>
        <v>2</v>
      </c>
      <c r="P530" s="2">
        <f>IF(抽出データ!AD530-2&lt;0,0,抽出データ!AD530-2)</f>
        <v>2</v>
      </c>
      <c r="Q530" s="2">
        <f>IF(抽出データ!AE530-2&lt;0,0,抽出データ!AE530-2)</f>
        <v>1</v>
      </c>
      <c r="R530" s="2">
        <f>IF(抽出データ!AF530-2&lt;0,0,抽出データ!AF530-2)</f>
        <v>1</v>
      </c>
      <c r="S530" s="2">
        <f>IF(抽出データ!AG530-2&lt;0,0,抽出データ!AG530-2)</f>
        <v>1</v>
      </c>
      <c r="T530" s="2">
        <f>IF(抽出データ!AH530-2&lt;0,0,抽出データ!AH530-2)</f>
        <v>2</v>
      </c>
      <c r="U530" s="2">
        <f>IF(抽出データ!AI530-2&lt;0,0,抽出データ!AI530-2)</f>
        <v>0</v>
      </c>
      <c r="V530" s="2">
        <f>IF(抽出データ!AJ530-2&lt;0,0,抽出データ!AJ530-2)</f>
        <v>0</v>
      </c>
      <c r="W530" s="2">
        <f>IF(抽出データ!AK530-2&lt;0,0,抽出データ!AK530-2)</f>
        <v>1</v>
      </c>
      <c r="X530" s="2">
        <f>IF(抽出データ!AL530-2&lt;0,0,抽出データ!AL530-2)</f>
        <v>2</v>
      </c>
      <c r="Y530" s="2">
        <f>IF(抽出データ!AM530-2&lt;0,0,抽出データ!AM530-2)</f>
        <v>0</v>
      </c>
      <c r="Z530" s="2">
        <f>IF(抽出データ!AN530-2&lt;0,0,抽出データ!AN530-2)</f>
        <v>0</v>
      </c>
      <c r="AA530" s="2">
        <f>IF(抽出データ!AO530-2&lt;0,0,抽出データ!AO530-2)</f>
        <v>2</v>
      </c>
      <c r="AB530" s="2">
        <f>IF(抽出データ!AP530-2&lt;0,0,抽出データ!AP530-2)</f>
        <v>0</v>
      </c>
      <c r="AC530" s="2">
        <f>IF(抽出データ!AQ530-2&lt;0,0,抽出データ!AQ530-2)</f>
        <v>2</v>
      </c>
      <c r="AD530" s="2">
        <f>IF(抽出データ!AR530-2&lt;=0,1,2)</f>
        <v>1</v>
      </c>
      <c r="AE530" s="2">
        <f>IF(抽出データ!AS530-2&lt;=0,1,2)</f>
        <v>1</v>
      </c>
      <c r="AF530" s="2">
        <f>IF(抽出データ!AT530-2&lt;=0,1,2)</f>
        <v>1</v>
      </c>
      <c r="AG530" s="2">
        <f>IF(抽出データ!AU530-2&lt;=0,1,2)</f>
        <v>1</v>
      </c>
      <c r="AH530" s="2">
        <f>IF(抽出データ!AV530-2&lt;=0,1,2)</f>
        <v>2</v>
      </c>
      <c r="AI530" s="2">
        <f>IF(抽出データ!AW530-2&lt;=0,1,2)</f>
        <v>2</v>
      </c>
      <c r="AJ530" s="2">
        <f>IF(抽出データ!AX530-2&lt;=0,1,2)</f>
        <v>1</v>
      </c>
      <c r="AK530" s="2">
        <f>IF(抽出データ!AY530-2&lt;=0,1,2)</f>
        <v>1</v>
      </c>
      <c r="AL530" s="2">
        <f>IF(抽出データ!AZ530-2&lt;0,0,抽出データ!AZ530-2)</f>
        <v>2</v>
      </c>
      <c r="AM530" s="2">
        <f>IF(抽出データ!BB530-2&lt;0,0,抽出データ!BB530-2)</f>
        <v>0</v>
      </c>
      <c r="AN530" s="2">
        <f>IF(抽出データ!BD530-2&lt;0,0,抽出データ!BD530-2)</f>
        <v>0</v>
      </c>
      <c r="AO530" s="2">
        <f>MIN(2,IF(抽出データ!BE530-2&lt;0,0,抽出データ!BE530-2))</f>
        <v>0</v>
      </c>
      <c r="AP530" s="2">
        <f>IF(抽出データ!BF530-2&lt;0,0,抽出データ!BF530-2)</f>
        <v>0</v>
      </c>
      <c r="AQ530" s="2">
        <f>IF(抽出データ!BG530-2&lt;0,0,抽出データ!BG530-2)</f>
        <v>1</v>
      </c>
      <c r="AR530" s="2">
        <f>IF(抽出データ!BH530-2&lt;0,0,抽出データ!BH530-2)</f>
        <v>1</v>
      </c>
      <c r="AS530" s="2">
        <f t="shared" si="145"/>
        <v>0</v>
      </c>
      <c r="AT530" s="2">
        <f>IF(抽出データ!DB530-2&lt;=0,1,2)</f>
        <v>1</v>
      </c>
      <c r="AU530" s="2">
        <f>IF(抽出データ!DD530-2&lt;0,0,抽出データ!DD530-2)</f>
        <v>1</v>
      </c>
      <c r="AV530" s="2">
        <f>IF(抽出データ!DE530-2&lt;0,0,抽出データ!DE530-2)</f>
        <v>1</v>
      </c>
      <c r="AW530" s="2">
        <f>IF(抽出データ!DF530-2&lt;0,0,IF(抽出データ!DF530&gt;3,2,1))</f>
        <v>1</v>
      </c>
      <c r="AX530" s="2">
        <f>IF(抽出データ!DG530-2&lt;=0,1,2)</f>
        <v>2</v>
      </c>
      <c r="AY530" s="8">
        <v>4</v>
      </c>
      <c r="AZ530" s="2">
        <v>2</v>
      </c>
      <c r="BA530" s="2">
        <v>2</v>
      </c>
      <c r="BB530" s="2">
        <v>1</v>
      </c>
      <c r="BC530" s="2">
        <v>1</v>
      </c>
      <c r="BD530" s="2">
        <v>0</v>
      </c>
      <c r="BE530" s="2">
        <v>0</v>
      </c>
      <c r="BF530" s="2">
        <v>1</v>
      </c>
      <c r="BG530" s="2">
        <v>0</v>
      </c>
      <c r="BH530" s="2">
        <v>0</v>
      </c>
      <c r="BI530" s="4" t="s">
        <v>445</v>
      </c>
      <c r="BJ530" s="2">
        <v>1</v>
      </c>
      <c r="BK530" s="2">
        <v>100</v>
      </c>
      <c r="BL530" s="2">
        <v>1</v>
      </c>
      <c r="BM530" s="2">
        <v>6000</v>
      </c>
      <c r="BO530" s="2">
        <v>6</v>
      </c>
      <c r="BP530" s="2">
        <v>6</v>
      </c>
      <c r="BQ530" s="2">
        <v>6</v>
      </c>
      <c r="BR530" s="2">
        <v>3</v>
      </c>
      <c r="BS530" s="2">
        <v>3</v>
      </c>
      <c r="BT530" s="2">
        <v>4</v>
      </c>
      <c r="BV530" s="2">
        <f t="shared" si="146"/>
        <v>50</v>
      </c>
      <c r="BW530" s="2">
        <f t="shared" si="147"/>
        <v>23</v>
      </c>
      <c r="BX530" s="2">
        <f t="shared" si="148"/>
        <v>9</v>
      </c>
      <c r="BY530" s="2">
        <f t="shared" si="149"/>
        <v>11</v>
      </c>
      <c r="BZ530" s="2">
        <f t="shared" si="150"/>
        <v>30</v>
      </c>
      <c r="CA530" s="2">
        <f t="shared" si="151"/>
        <v>7</v>
      </c>
      <c r="CB530" s="2">
        <f t="shared" si="152"/>
        <v>6</v>
      </c>
      <c r="CC530" s="2">
        <f t="shared" si="153"/>
        <v>12</v>
      </c>
      <c r="CD530" s="2">
        <f t="shared" si="154"/>
        <v>19</v>
      </c>
      <c r="CE530" s="2">
        <f t="shared" si="155"/>
        <v>16</v>
      </c>
      <c r="CF530" s="2">
        <f t="shared" si="156"/>
        <v>11</v>
      </c>
      <c r="CG530" s="2">
        <f t="shared" si="157"/>
        <v>15</v>
      </c>
      <c r="CH530" s="2">
        <f t="shared" si="161"/>
        <v>5</v>
      </c>
      <c r="CI530" s="2">
        <f t="shared" si="158"/>
        <v>7</v>
      </c>
      <c r="CJ530" s="2">
        <f t="shared" si="159"/>
        <v>22</v>
      </c>
      <c r="CK530" s="2">
        <f>55+IF(抽出データ!BJ530=1,60,0)+IF(抽出データ!BK530=1,25,0)+IF(抽出データ!BM530=1,5,0)+IF(抽出データ!BL530=1,5,0)+IF(抽出データ!BN530=1,5,0)</f>
        <v>55</v>
      </c>
      <c r="CL530" s="2">
        <f>(80+IF(抽出データ!BR530=1,12,0)+IF(SUM(抽出データ!BS530:BV530,抽出データ!CB530)&gt;1,22,IF(SUM(抽出データ!BS530:BV530,抽出データ!CB530)=1,11,0)))</f>
        <v>80</v>
      </c>
      <c r="CM530" s="2">
        <f>80+IF(抽出データ!CH530=1,40,0)+IF(抽出データ!CI530=1,20,0)+IF(抽出データ!CJ530=1,20,0)</f>
        <v>80</v>
      </c>
      <c r="CN530" s="2">
        <f>80+IF(抽出データ!CN530=1,10,0)+IF(抽出データ!CO530=1,5,0)+IF(抽出データ!CP530=1,10,0)+12</f>
        <v>92</v>
      </c>
      <c r="CO530" s="2">
        <f>IF(SUM(抽出データ!CT530:CW530)&gt;0,120,100)</f>
        <v>120</v>
      </c>
      <c r="CQ530" s="2">
        <f t="shared" si="160"/>
        <v>73.2</v>
      </c>
    </row>
    <row r="531" spans="1:95">
      <c r="E531" s="4"/>
      <c r="AY531" s="8"/>
      <c r="BI531" s="4"/>
    </row>
    <row r="532" spans="1:95">
      <c r="A532" s="2">
        <v>1992</v>
      </c>
      <c r="B532" s="2">
        <v>3499</v>
      </c>
      <c r="C532" s="2">
        <v>8</v>
      </c>
      <c r="E532" s="4" t="s">
        <v>652</v>
      </c>
      <c r="F532" s="2">
        <f t="shared" ref="F532:AR538" si="162">IF(F590&lt;2,0,F590-2)</f>
        <v>1</v>
      </c>
      <c r="G532" s="2">
        <f t="shared" si="162"/>
        <v>1</v>
      </c>
      <c r="H532" s="2">
        <f t="shared" si="162"/>
        <v>2</v>
      </c>
      <c r="I532" s="2">
        <f t="shared" si="162"/>
        <v>1</v>
      </c>
      <c r="J532" s="2">
        <f t="shared" si="162"/>
        <v>1</v>
      </c>
      <c r="K532" s="2">
        <f t="shared" si="162"/>
        <v>2</v>
      </c>
      <c r="L532" s="2">
        <f t="shared" si="162"/>
        <v>1</v>
      </c>
      <c r="M532" s="2">
        <f t="shared" si="162"/>
        <v>2</v>
      </c>
      <c r="N532" s="2">
        <f t="shared" si="162"/>
        <v>2</v>
      </c>
      <c r="O532" s="2">
        <f t="shared" si="162"/>
        <v>2</v>
      </c>
      <c r="P532" s="2">
        <f t="shared" si="162"/>
        <v>1</v>
      </c>
      <c r="Q532" s="2">
        <f t="shared" si="162"/>
        <v>1</v>
      </c>
      <c r="R532" s="2">
        <f t="shared" si="162"/>
        <v>1</v>
      </c>
      <c r="S532" s="2">
        <f t="shared" si="162"/>
        <v>1</v>
      </c>
      <c r="T532" s="2">
        <f t="shared" si="162"/>
        <v>2</v>
      </c>
      <c r="U532" s="2">
        <f t="shared" si="162"/>
        <v>2</v>
      </c>
      <c r="V532" s="2">
        <f t="shared" si="162"/>
        <v>1</v>
      </c>
      <c r="W532" s="2">
        <f t="shared" si="162"/>
        <v>2</v>
      </c>
      <c r="X532" s="2">
        <f t="shared" si="162"/>
        <v>2</v>
      </c>
      <c r="Y532" s="2">
        <f t="shared" si="162"/>
        <v>2</v>
      </c>
      <c r="Z532" s="2">
        <f t="shared" si="162"/>
        <v>1</v>
      </c>
      <c r="AA532" s="2">
        <f t="shared" si="162"/>
        <v>2</v>
      </c>
      <c r="AB532" s="2">
        <f t="shared" si="162"/>
        <v>1</v>
      </c>
      <c r="AC532" s="2">
        <f t="shared" si="162"/>
        <v>1</v>
      </c>
      <c r="AD532" s="2">
        <f t="shared" ref="AD532:AK532" si="163">IF(AD590&lt;=2,1,2)</f>
        <v>2</v>
      </c>
      <c r="AE532" s="2">
        <f t="shared" si="163"/>
        <v>2</v>
      </c>
      <c r="AF532" s="2">
        <f t="shared" si="163"/>
        <v>2</v>
      </c>
      <c r="AG532" s="2">
        <f t="shared" si="163"/>
        <v>1</v>
      </c>
      <c r="AH532" s="2">
        <f t="shared" si="163"/>
        <v>1</v>
      </c>
      <c r="AI532" s="2">
        <f t="shared" si="163"/>
        <v>2</v>
      </c>
      <c r="AJ532" s="2">
        <f t="shared" si="163"/>
        <v>2</v>
      </c>
      <c r="AK532" s="2">
        <f t="shared" si="163"/>
        <v>2</v>
      </c>
      <c r="AL532" s="2">
        <f t="shared" si="162"/>
        <v>1</v>
      </c>
      <c r="AM532" s="2">
        <f t="shared" si="162"/>
        <v>2</v>
      </c>
      <c r="AN532" s="2">
        <f t="shared" si="162"/>
        <v>0</v>
      </c>
      <c r="AO532" s="2">
        <f>MIN(IF(AO590&lt;2,0,AO590-2),2)</f>
        <v>2</v>
      </c>
      <c r="AP532" s="2">
        <f t="shared" si="162"/>
        <v>1</v>
      </c>
      <c r="AQ532" s="2">
        <f t="shared" si="162"/>
        <v>1</v>
      </c>
      <c r="AR532" s="2">
        <f t="shared" si="162"/>
        <v>0</v>
      </c>
      <c r="AS532" s="2">
        <f t="shared" ref="AS532:AS560" si="164">IF(CQ532&lt;100,0,IF(CQ532&lt;110,1,2))</f>
        <v>2</v>
      </c>
      <c r="AT532" s="2">
        <f>IF(AT590&lt;=2,1,2)</f>
        <v>1</v>
      </c>
      <c r="AU532" s="2">
        <f t="shared" ref="AU532:AV560" si="165">IF(AU590&lt;2,0,AU590-2)</f>
        <v>1</v>
      </c>
      <c r="AV532" s="2">
        <f t="shared" si="165"/>
        <v>1</v>
      </c>
      <c r="AW532" s="2">
        <f>IF(AW590&lt;2,0,IF(AW590&gt;3,2,1))</f>
        <v>2</v>
      </c>
      <c r="AX532" s="2">
        <f>IF(AX590&lt;=2,1,2)</f>
        <v>2</v>
      </c>
      <c r="AY532" s="8">
        <v>6</v>
      </c>
      <c r="AZ532" s="2">
        <v>3</v>
      </c>
      <c r="BA532" s="2">
        <v>3</v>
      </c>
      <c r="BF532" s="2">
        <v>1</v>
      </c>
      <c r="BI532" s="4"/>
      <c r="BK532" s="2">
        <v>100</v>
      </c>
      <c r="BM532" s="2">
        <v>6000</v>
      </c>
      <c r="BO532" s="2">
        <v>2</v>
      </c>
      <c r="BP532" s="2">
        <v>4</v>
      </c>
      <c r="BQ532" s="2">
        <v>2</v>
      </c>
      <c r="BR532" s="2">
        <v>4</v>
      </c>
      <c r="BS532" s="2">
        <v>3</v>
      </c>
      <c r="BT532" s="2">
        <v>2</v>
      </c>
      <c r="BV532" s="2">
        <f t="shared" ref="BV532:BV560" si="166">SUM(F532:AR532,AS532:AX532)+(AL532+AS532)*2.5</f>
        <v>72.5</v>
      </c>
      <c r="BW532" s="2">
        <f t="shared" ref="BW532:BW560" si="167">SUMPRODUCT(F532:AX532,$F$570:$AX$570)</f>
        <v>32</v>
      </c>
      <c r="BX532" s="2">
        <f t="shared" ref="BX532:BX560" si="168">SUMPRODUCT(F532:AX532,$F$571:$AX$571)</f>
        <v>12</v>
      </c>
      <c r="BY532" s="2">
        <f t="shared" ref="BY532:BY560" si="169">SUMPRODUCT(F532:AX532,$F$572:$AX$572)</f>
        <v>18</v>
      </c>
      <c r="BZ532" s="2">
        <f t="shared" ref="BZ532:BZ560" si="170">SUMPRODUCT(F532:AX532,$F$573:$AX$573)</f>
        <v>34</v>
      </c>
      <c r="CA532" s="2">
        <f t="shared" ref="CA532:CA560" si="171">SUMPRODUCT(F532:AX532,$F$574:$AX$574)</f>
        <v>21</v>
      </c>
      <c r="CB532" s="2">
        <f t="shared" ref="CB532:CB560" si="172">SUMPRODUCT(F532:AX532,$F$575:$AX$575)</f>
        <v>10</v>
      </c>
      <c r="CC532" s="2">
        <f t="shared" ref="CC532:CC560" si="173">SUMPRODUCT(F532:AX532,$F$576:$AX$576)</f>
        <v>18</v>
      </c>
      <c r="CD532" s="2">
        <f t="shared" ref="CD532:CD560" si="174">SUMPRODUCT(F532:AX532,$F$577:$AX$577)</f>
        <v>25</v>
      </c>
      <c r="CE532" s="2">
        <f t="shared" ref="CE532:CE560" si="175">SUMPRODUCT(F532:AX532,$F$578:$AX$578)</f>
        <v>17</v>
      </c>
      <c r="CF532" s="2">
        <f t="shared" ref="CF532:CF560" si="176">SUMPRODUCT(F532:AX532,$F$579:$AX$579)</f>
        <v>11</v>
      </c>
      <c r="CG532" s="2">
        <f t="shared" ref="CG532:CG560" si="177">SUMPRODUCT(F532:AX532,$F$580:$AX$580)</f>
        <v>22</v>
      </c>
      <c r="CH532" s="2">
        <f t="shared" si="161"/>
        <v>8</v>
      </c>
      <c r="CI532" s="2">
        <f t="shared" ref="CI532:CI560" si="178">SUMPRODUCT(F532:AX532,$F$582:$AX$582)</f>
        <v>11</v>
      </c>
      <c r="CJ532" s="2">
        <f t="shared" ref="CJ532:CJ559" si="179">SUMPRODUCT(F532:AX532,$F$583:$AX$583)</f>
        <v>28.5</v>
      </c>
      <c r="CK532" s="2">
        <f>55+IF(抽出データ!BJ532=1,60,0)+IF(抽出データ!BK532=1,25,0)+IF(抽出データ!BM532=1,5,0)+IF(抽出データ!BL532=1,5,0)+IF(抽出データ!BN532=1,5,0)</f>
        <v>140</v>
      </c>
      <c r="CL532" s="2">
        <f>(80+IF(抽出データ!BR532=1,12,0)+IF(SUM(抽出データ!BS532:BV532,抽出データ!CB532)&gt;1,22,IF(SUM(抽出データ!BS532:BV532,抽出データ!CB532)=1,11,0)))</f>
        <v>103</v>
      </c>
      <c r="CM532" s="2">
        <f>80+IF(抽出データ!CH532=1,40,0)+IF(抽出データ!CI532=1,20,0)+IF(抽出データ!CJ532=1,20,0)</f>
        <v>100</v>
      </c>
      <c r="CN532" s="2">
        <f>80+IF(抽出データ!CN532=1,10,0)+IF(抽出データ!CO532=1,5,0)+IF(抽出データ!CP532=1,10,0)+12</f>
        <v>92</v>
      </c>
      <c r="CO532" s="2">
        <f>IF(SUM(抽出データ!CT532:CW532)&gt;0,120,100)</f>
        <v>100</v>
      </c>
      <c r="CQ532" s="2">
        <f t="shared" ref="CQ532" si="180">SUMPRODUCT($CK$2:$CO$2,CK532:CO532)</f>
        <v>116.10000000000001</v>
      </c>
    </row>
    <row r="533" spans="1:95">
      <c r="A533" s="2">
        <v>1980</v>
      </c>
      <c r="B533" s="2">
        <v>9850</v>
      </c>
      <c r="C533" s="2">
        <v>9</v>
      </c>
      <c r="E533" s="4" t="s">
        <v>652</v>
      </c>
      <c r="F533" s="2">
        <f t="shared" si="162"/>
        <v>2</v>
      </c>
      <c r="G533" s="2">
        <f t="shared" si="162"/>
        <v>1</v>
      </c>
      <c r="H533" s="2">
        <f t="shared" si="162"/>
        <v>2</v>
      </c>
      <c r="I533" s="2">
        <f t="shared" si="162"/>
        <v>1</v>
      </c>
      <c r="J533" s="2">
        <f t="shared" si="162"/>
        <v>1</v>
      </c>
      <c r="K533" s="2">
        <f t="shared" si="162"/>
        <v>2</v>
      </c>
      <c r="L533" s="2">
        <f t="shared" si="162"/>
        <v>1</v>
      </c>
      <c r="M533" s="2">
        <f t="shared" si="162"/>
        <v>2</v>
      </c>
      <c r="N533" s="2">
        <f t="shared" si="162"/>
        <v>2</v>
      </c>
      <c r="O533" s="2">
        <f t="shared" si="162"/>
        <v>2</v>
      </c>
      <c r="P533" s="2">
        <f t="shared" si="162"/>
        <v>1</v>
      </c>
      <c r="Q533" s="2">
        <f t="shared" si="162"/>
        <v>1</v>
      </c>
      <c r="R533" s="2">
        <f t="shared" si="162"/>
        <v>1</v>
      </c>
      <c r="S533" s="2">
        <f t="shared" si="162"/>
        <v>1</v>
      </c>
      <c r="T533" s="2">
        <f t="shared" si="162"/>
        <v>2</v>
      </c>
      <c r="U533" s="2">
        <f t="shared" si="162"/>
        <v>2</v>
      </c>
      <c r="V533" s="2">
        <f t="shared" si="162"/>
        <v>1</v>
      </c>
      <c r="W533" s="2">
        <f t="shared" si="162"/>
        <v>2</v>
      </c>
      <c r="X533" s="2">
        <f t="shared" si="162"/>
        <v>2</v>
      </c>
      <c r="Y533" s="2">
        <f t="shared" si="162"/>
        <v>2</v>
      </c>
      <c r="Z533" s="2">
        <f t="shared" si="162"/>
        <v>1</v>
      </c>
      <c r="AA533" s="2">
        <v>2</v>
      </c>
      <c r="AB533" s="2">
        <f t="shared" si="162"/>
        <v>1</v>
      </c>
      <c r="AC533" s="2">
        <f t="shared" si="162"/>
        <v>1</v>
      </c>
      <c r="AD533" s="2">
        <f t="shared" ref="AD533:AK533" si="181">IF(AD591&lt;=2,1,2)</f>
        <v>1</v>
      </c>
      <c r="AE533" s="2">
        <f t="shared" si="181"/>
        <v>2</v>
      </c>
      <c r="AF533" s="2">
        <f t="shared" si="181"/>
        <v>2</v>
      </c>
      <c r="AG533" s="2">
        <f t="shared" si="181"/>
        <v>1</v>
      </c>
      <c r="AH533" s="2">
        <f t="shared" si="181"/>
        <v>1</v>
      </c>
      <c r="AI533" s="2">
        <f t="shared" si="181"/>
        <v>2</v>
      </c>
      <c r="AJ533" s="2">
        <f t="shared" si="181"/>
        <v>1</v>
      </c>
      <c r="AK533" s="2">
        <f t="shared" si="181"/>
        <v>1</v>
      </c>
      <c r="AL533" s="2">
        <f t="shared" si="162"/>
        <v>1</v>
      </c>
      <c r="AM533" s="2">
        <f t="shared" si="162"/>
        <v>1</v>
      </c>
      <c r="AN533" s="2">
        <f t="shared" si="162"/>
        <v>0</v>
      </c>
      <c r="AO533" s="2">
        <f t="shared" ref="AO533:AO560" si="182">MIN(IF(AO591&lt;2,0,AO591-2),2)</f>
        <v>2</v>
      </c>
      <c r="AP533" s="2">
        <f t="shared" si="162"/>
        <v>1</v>
      </c>
      <c r="AQ533" s="2">
        <f t="shared" si="162"/>
        <v>1</v>
      </c>
      <c r="AR533" s="2">
        <f t="shared" si="162"/>
        <v>0</v>
      </c>
      <c r="AS533" s="2">
        <f t="shared" si="164"/>
        <v>2</v>
      </c>
      <c r="AT533" s="2">
        <f t="shared" ref="AT533:AT560" si="183">IF(AT591&lt;=2,1,2)</f>
        <v>1</v>
      </c>
      <c r="AU533" s="2">
        <f t="shared" si="165"/>
        <v>1</v>
      </c>
      <c r="AV533" s="2">
        <f t="shared" si="165"/>
        <v>1</v>
      </c>
      <c r="AW533" s="2">
        <f t="shared" ref="AW533:AW560" si="184">IF(AW591&lt;2,0,IF(AW591&gt;3,2,1))</f>
        <v>2</v>
      </c>
      <c r="AX533" s="2">
        <f t="shared" ref="AX533:AX560" si="185">IF(AX591&lt;=2,1,2)</f>
        <v>1</v>
      </c>
      <c r="AY533" s="8">
        <v>5</v>
      </c>
      <c r="AZ533" s="2">
        <v>1</v>
      </c>
      <c r="BA533" s="2">
        <v>3</v>
      </c>
      <c r="BI533" s="4"/>
      <c r="BK533" s="2">
        <v>96</v>
      </c>
      <c r="BM533" s="2">
        <v>10000</v>
      </c>
      <c r="BO533" s="2">
        <v>2</v>
      </c>
      <c r="BP533" s="2">
        <v>4</v>
      </c>
      <c r="BQ533" s="2">
        <v>2</v>
      </c>
      <c r="BR533" s="2">
        <v>4</v>
      </c>
      <c r="BS533" s="2">
        <v>3</v>
      </c>
      <c r="BT533" s="2">
        <v>2</v>
      </c>
      <c r="BV533" s="2">
        <f t="shared" si="166"/>
        <v>68.5</v>
      </c>
      <c r="BW533" s="2">
        <f t="shared" si="167"/>
        <v>33</v>
      </c>
      <c r="BX533" s="2">
        <f t="shared" si="168"/>
        <v>11</v>
      </c>
      <c r="BY533" s="2">
        <f t="shared" si="169"/>
        <v>14</v>
      </c>
      <c r="BZ533" s="2">
        <f t="shared" si="170"/>
        <v>32</v>
      </c>
      <c r="CA533" s="2">
        <f t="shared" si="171"/>
        <v>21</v>
      </c>
      <c r="CB533" s="2">
        <f t="shared" si="172"/>
        <v>8</v>
      </c>
      <c r="CC533" s="2">
        <f t="shared" si="173"/>
        <v>18</v>
      </c>
      <c r="CD533" s="2">
        <f t="shared" si="174"/>
        <v>23</v>
      </c>
      <c r="CE533" s="2">
        <f t="shared" si="175"/>
        <v>17</v>
      </c>
      <c r="CF533" s="2">
        <f t="shared" si="176"/>
        <v>10</v>
      </c>
      <c r="CG533" s="2">
        <f t="shared" si="177"/>
        <v>22</v>
      </c>
      <c r="CH533" s="2">
        <f t="shared" si="161"/>
        <v>7</v>
      </c>
      <c r="CI533" s="2">
        <f t="shared" si="178"/>
        <v>9</v>
      </c>
      <c r="CJ533" s="2">
        <f t="shared" si="179"/>
        <v>29.5</v>
      </c>
      <c r="CK533" s="2">
        <f>55+IF(抽出データ!BJ533=1,60,0)+IF(抽出データ!BK533=1,25,0)+IF(抽出データ!BM533=1,5,0)+IF(抽出データ!BL533=1,5,0)+IF(抽出データ!BN533=1,5,0)</f>
        <v>140</v>
      </c>
      <c r="CL533" s="2">
        <f>(80+IF(抽出データ!BR533=1,12,0)+IF(SUM(抽出データ!BS533:BV533,抽出データ!CB533)&gt;1,22,IF(SUM(抽出データ!BS533:BV533,抽出データ!CB533)=1,11,0)))</f>
        <v>91</v>
      </c>
      <c r="CM533" s="2">
        <f>80+IF(抽出データ!CH533=1,40,0)+IF(抽出データ!CI533=1,20,0)+IF(抽出データ!CJ533=1,20,0)</f>
        <v>100</v>
      </c>
      <c r="CN533" s="2">
        <f>80+IF(抽出データ!CN533=1,10,0)+IF(抽出データ!CO533=1,5,0)+IF(抽出データ!CP533=1,10,0)+12</f>
        <v>92</v>
      </c>
      <c r="CO533" s="2">
        <f>IF(SUM(抽出データ!CT533:CW533)&gt;0,120,100)</f>
        <v>100</v>
      </c>
      <c r="CQ533" s="2">
        <f t="shared" ref="CQ533:CQ560" si="186">SUMPRODUCT($CK$2:$CO$2,CK533:CO533)</f>
        <v>112.5</v>
      </c>
    </row>
    <row r="534" spans="1:95">
      <c r="A534" s="2">
        <v>2003</v>
      </c>
      <c r="B534" s="2">
        <v>11566</v>
      </c>
      <c r="C534" s="2">
        <v>10</v>
      </c>
      <c r="E534" s="4" t="s">
        <v>652</v>
      </c>
      <c r="F534" s="2">
        <f t="shared" si="162"/>
        <v>2</v>
      </c>
      <c r="G534" s="2">
        <f t="shared" si="162"/>
        <v>1</v>
      </c>
      <c r="H534" s="2">
        <f t="shared" si="162"/>
        <v>2</v>
      </c>
      <c r="I534" s="2">
        <f t="shared" si="162"/>
        <v>1</v>
      </c>
      <c r="J534" s="2">
        <f t="shared" si="162"/>
        <v>1</v>
      </c>
      <c r="K534" s="2">
        <f t="shared" si="162"/>
        <v>2</v>
      </c>
      <c r="L534" s="2">
        <f t="shared" si="162"/>
        <v>1</v>
      </c>
      <c r="M534" s="2">
        <f t="shared" si="162"/>
        <v>2</v>
      </c>
      <c r="N534" s="2">
        <f t="shared" si="162"/>
        <v>2</v>
      </c>
      <c r="O534" s="2">
        <f t="shared" si="162"/>
        <v>2</v>
      </c>
      <c r="P534" s="2">
        <f t="shared" si="162"/>
        <v>1</v>
      </c>
      <c r="Q534" s="2">
        <f t="shared" si="162"/>
        <v>1</v>
      </c>
      <c r="R534" s="2">
        <f t="shared" si="162"/>
        <v>1</v>
      </c>
      <c r="S534" s="2">
        <f t="shared" si="162"/>
        <v>2</v>
      </c>
      <c r="T534" s="2">
        <f t="shared" si="162"/>
        <v>2</v>
      </c>
      <c r="U534" s="2">
        <f t="shared" si="162"/>
        <v>2</v>
      </c>
      <c r="V534" s="2">
        <f t="shared" si="162"/>
        <v>1</v>
      </c>
      <c r="W534" s="2">
        <f t="shared" si="162"/>
        <v>2</v>
      </c>
      <c r="X534" s="2">
        <f t="shared" si="162"/>
        <v>2</v>
      </c>
      <c r="Y534" s="2">
        <f t="shared" si="162"/>
        <v>2</v>
      </c>
      <c r="Z534" s="2">
        <f t="shared" si="162"/>
        <v>1</v>
      </c>
      <c r="AA534" s="2">
        <f t="shared" si="162"/>
        <v>2</v>
      </c>
      <c r="AB534" s="2">
        <f t="shared" si="162"/>
        <v>1</v>
      </c>
      <c r="AC534" s="2">
        <f t="shared" si="162"/>
        <v>1</v>
      </c>
      <c r="AD534" s="2">
        <f t="shared" ref="AD534:AK534" si="187">IF(AD592&lt;=2,1,2)</f>
        <v>2</v>
      </c>
      <c r="AE534" s="2">
        <f t="shared" si="187"/>
        <v>2</v>
      </c>
      <c r="AF534" s="2">
        <f t="shared" si="187"/>
        <v>2</v>
      </c>
      <c r="AG534" s="2">
        <f t="shared" si="187"/>
        <v>1</v>
      </c>
      <c r="AH534" s="2">
        <f t="shared" si="187"/>
        <v>1</v>
      </c>
      <c r="AI534" s="2">
        <f t="shared" si="187"/>
        <v>2</v>
      </c>
      <c r="AJ534" s="2">
        <f t="shared" si="187"/>
        <v>2</v>
      </c>
      <c r="AK534" s="2">
        <f t="shared" si="187"/>
        <v>1</v>
      </c>
      <c r="AL534" s="2">
        <f t="shared" si="162"/>
        <v>1</v>
      </c>
      <c r="AM534" s="2">
        <f t="shared" si="162"/>
        <v>2</v>
      </c>
      <c r="AN534" s="2">
        <f t="shared" si="162"/>
        <v>0</v>
      </c>
      <c r="AO534" s="2">
        <f t="shared" si="182"/>
        <v>2</v>
      </c>
      <c r="AP534" s="2">
        <f t="shared" si="162"/>
        <v>1</v>
      </c>
      <c r="AQ534" s="2">
        <f t="shared" si="162"/>
        <v>1</v>
      </c>
      <c r="AR534" s="2">
        <f t="shared" si="162"/>
        <v>0</v>
      </c>
      <c r="AS534" s="2">
        <f t="shared" si="164"/>
        <v>2</v>
      </c>
      <c r="AT534" s="2">
        <f t="shared" si="183"/>
        <v>1</v>
      </c>
      <c r="AU534" s="2">
        <f t="shared" si="165"/>
        <v>1</v>
      </c>
      <c r="AV534" s="2">
        <f t="shared" si="165"/>
        <v>1</v>
      </c>
      <c r="AW534" s="2">
        <f t="shared" si="184"/>
        <v>2</v>
      </c>
      <c r="AX534" s="2">
        <f t="shared" si="185"/>
        <v>2</v>
      </c>
      <c r="AY534" s="8">
        <v>5</v>
      </c>
      <c r="AZ534" s="2">
        <v>4</v>
      </c>
      <c r="BA534" s="2">
        <v>3</v>
      </c>
      <c r="BI534" s="4"/>
      <c r="BK534" s="2">
        <v>100</v>
      </c>
      <c r="BM534" s="2">
        <v>12000</v>
      </c>
      <c r="BO534" s="2">
        <v>2</v>
      </c>
      <c r="BP534" s="2">
        <v>4</v>
      </c>
      <c r="BQ534" s="2">
        <v>2</v>
      </c>
      <c r="BR534" s="2">
        <v>4</v>
      </c>
      <c r="BS534" s="2">
        <v>3</v>
      </c>
      <c r="BT534" s="2">
        <v>2</v>
      </c>
      <c r="BV534" s="2">
        <f t="shared" si="166"/>
        <v>73.5</v>
      </c>
      <c r="BW534" s="2">
        <f t="shared" si="167"/>
        <v>34</v>
      </c>
      <c r="BX534" s="2">
        <f t="shared" si="168"/>
        <v>12</v>
      </c>
      <c r="BY534" s="2">
        <f t="shared" si="169"/>
        <v>17</v>
      </c>
      <c r="BZ534" s="2">
        <f t="shared" si="170"/>
        <v>35</v>
      </c>
      <c r="CA534" s="2">
        <f t="shared" si="171"/>
        <v>21</v>
      </c>
      <c r="CB534" s="2">
        <f t="shared" si="172"/>
        <v>10</v>
      </c>
      <c r="CC534" s="2">
        <f t="shared" si="173"/>
        <v>18</v>
      </c>
      <c r="CD534" s="2">
        <f t="shared" si="174"/>
        <v>26</v>
      </c>
      <c r="CE534" s="2">
        <f t="shared" si="175"/>
        <v>18</v>
      </c>
      <c r="CF534" s="2">
        <f t="shared" si="176"/>
        <v>11</v>
      </c>
      <c r="CG534" s="2">
        <f t="shared" si="177"/>
        <v>23</v>
      </c>
      <c r="CH534" s="2">
        <f t="shared" si="161"/>
        <v>8</v>
      </c>
      <c r="CI534" s="2">
        <f t="shared" si="178"/>
        <v>11</v>
      </c>
      <c r="CJ534" s="2">
        <f t="shared" si="179"/>
        <v>30.5</v>
      </c>
      <c r="CK534" s="2">
        <f>55+IF(抽出データ!BJ534=1,60,0)+IF(抽出データ!BK534=1,25,0)+IF(抽出データ!BM534=1,5,0)+IF(抽出データ!BL534=1,5,0)+IF(抽出データ!BN534=1,5,0)</f>
        <v>140</v>
      </c>
      <c r="CL534" s="2">
        <f>(80+IF(抽出データ!BR534=1,12,0)+IF(SUM(抽出データ!BS534:BV534,抽出データ!CB534)&gt;1,22,IF(SUM(抽出データ!BS534:BV534,抽出データ!CB534)=1,11,0)))</f>
        <v>103</v>
      </c>
      <c r="CM534" s="2">
        <f>80+IF(抽出データ!CH534=1,40,0)+IF(抽出データ!CI534=1,20,0)+IF(抽出データ!CJ534=1,20,0)</f>
        <v>100</v>
      </c>
      <c r="CN534" s="2">
        <f>80+IF(抽出データ!CN534=1,10,0)+IF(抽出データ!CO534=1,5,0)+IF(抽出データ!CP534=1,10,0)+12</f>
        <v>102</v>
      </c>
      <c r="CO534" s="2">
        <f>IF(SUM(抽出データ!CT534:CW534)&gt;0,120,100)</f>
        <v>100</v>
      </c>
      <c r="CQ534" s="2">
        <f t="shared" si="186"/>
        <v>117.10000000000001</v>
      </c>
    </row>
    <row r="535" spans="1:95">
      <c r="A535" s="2">
        <v>2004</v>
      </c>
      <c r="B535" s="2">
        <v>31254</v>
      </c>
      <c r="C535" s="2">
        <v>10</v>
      </c>
      <c r="E535" s="4" t="s">
        <v>653</v>
      </c>
      <c r="F535" s="2">
        <f t="shared" si="162"/>
        <v>2</v>
      </c>
      <c r="G535" s="2">
        <f t="shared" si="162"/>
        <v>2</v>
      </c>
      <c r="H535" s="2">
        <f t="shared" si="162"/>
        <v>2</v>
      </c>
      <c r="I535" s="2">
        <f t="shared" si="162"/>
        <v>2</v>
      </c>
      <c r="J535" s="2">
        <f t="shared" si="162"/>
        <v>1</v>
      </c>
      <c r="K535" s="2">
        <f t="shared" si="162"/>
        <v>0</v>
      </c>
      <c r="L535" s="2">
        <f t="shared" si="162"/>
        <v>2</v>
      </c>
      <c r="M535" s="2">
        <f t="shared" si="162"/>
        <v>2</v>
      </c>
      <c r="N535" s="2">
        <f t="shared" si="162"/>
        <v>2</v>
      </c>
      <c r="O535" s="2">
        <f t="shared" si="162"/>
        <v>2</v>
      </c>
      <c r="P535" s="2">
        <f t="shared" si="162"/>
        <v>2</v>
      </c>
      <c r="Q535" s="2">
        <f t="shared" si="162"/>
        <v>1</v>
      </c>
      <c r="R535" s="2">
        <f t="shared" si="162"/>
        <v>1</v>
      </c>
      <c r="S535" s="2">
        <f t="shared" si="162"/>
        <v>2</v>
      </c>
      <c r="T535" s="2">
        <f t="shared" si="162"/>
        <v>2</v>
      </c>
      <c r="U535" s="2">
        <f t="shared" si="162"/>
        <v>2</v>
      </c>
      <c r="V535" s="2">
        <f t="shared" si="162"/>
        <v>1</v>
      </c>
      <c r="W535" s="2">
        <f t="shared" si="162"/>
        <v>1</v>
      </c>
      <c r="X535" s="2">
        <f t="shared" si="162"/>
        <v>2</v>
      </c>
      <c r="Y535" s="2">
        <f t="shared" si="162"/>
        <v>1</v>
      </c>
      <c r="Z535" s="2">
        <f t="shared" si="162"/>
        <v>1</v>
      </c>
      <c r="AA535" s="2">
        <f t="shared" si="162"/>
        <v>2</v>
      </c>
      <c r="AB535" s="2">
        <f t="shared" si="162"/>
        <v>1</v>
      </c>
      <c r="AC535" s="2">
        <f t="shared" si="162"/>
        <v>2</v>
      </c>
      <c r="AD535" s="2">
        <f t="shared" ref="AD535:AK535" si="188">IF(AD593&lt;=2,1,2)</f>
        <v>1</v>
      </c>
      <c r="AE535" s="2">
        <f t="shared" si="188"/>
        <v>2</v>
      </c>
      <c r="AF535" s="2">
        <f t="shared" si="188"/>
        <v>2</v>
      </c>
      <c r="AG535" s="2">
        <f t="shared" si="188"/>
        <v>1</v>
      </c>
      <c r="AH535" s="2">
        <f t="shared" si="188"/>
        <v>2</v>
      </c>
      <c r="AI535" s="2">
        <f t="shared" si="188"/>
        <v>2</v>
      </c>
      <c r="AJ535" s="2">
        <f t="shared" si="188"/>
        <v>1</v>
      </c>
      <c r="AK535" s="2">
        <f t="shared" si="188"/>
        <v>1</v>
      </c>
      <c r="AL535" s="2">
        <f t="shared" si="162"/>
        <v>2</v>
      </c>
      <c r="AM535" s="2">
        <f t="shared" si="162"/>
        <v>2</v>
      </c>
      <c r="AN535" s="2">
        <f t="shared" si="162"/>
        <v>2</v>
      </c>
      <c r="AO535" s="2">
        <f t="shared" si="182"/>
        <v>2</v>
      </c>
      <c r="AP535" s="2">
        <f t="shared" si="162"/>
        <v>2</v>
      </c>
      <c r="AQ535" s="2">
        <f t="shared" si="162"/>
        <v>2</v>
      </c>
      <c r="AR535" s="2">
        <f t="shared" si="162"/>
        <v>2</v>
      </c>
      <c r="AS535" s="2">
        <f t="shared" si="164"/>
        <v>0</v>
      </c>
      <c r="AT535" s="2">
        <f t="shared" si="183"/>
        <v>2</v>
      </c>
      <c r="AU535" s="2">
        <f t="shared" si="165"/>
        <v>1</v>
      </c>
      <c r="AV535" s="2">
        <f t="shared" si="165"/>
        <v>1</v>
      </c>
      <c r="AW535" s="2">
        <f t="shared" si="184"/>
        <v>1</v>
      </c>
      <c r="AX535" s="2">
        <f t="shared" si="185"/>
        <v>2</v>
      </c>
      <c r="AY535" s="8">
        <v>5</v>
      </c>
      <c r="AZ535" s="2">
        <v>4</v>
      </c>
      <c r="BA535" s="2">
        <v>4</v>
      </c>
      <c r="BI535" s="4"/>
      <c r="BK535" s="2">
        <v>100</v>
      </c>
      <c r="BM535" s="2">
        <v>3500</v>
      </c>
      <c r="BN535" s="2">
        <v>11000</v>
      </c>
      <c r="BO535" s="2">
        <v>5</v>
      </c>
      <c r="BP535" s="2">
        <v>5</v>
      </c>
      <c r="BQ535" s="2">
        <v>5</v>
      </c>
      <c r="BR535" s="2">
        <v>3</v>
      </c>
      <c r="BS535" s="2">
        <v>5</v>
      </c>
      <c r="BT535" s="2">
        <v>3</v>
      </c>
      <c r="BV535" s="2">
        <f t="shared" si="166"/>
        <v>76</v>
      </c>
      <c r="BW535" s="2">
        <f t="shared" si="167"/>
        <v>35</v>
      </c>
      <c r="BX535" s="2">
        <f t="shared" si="168"/>
        <v>12</v>
      </c>
      <c r="BY535" s="2">
        <f t="shared" si="169"/>
        <v>20</v>
      </c>
      <c r="BZ535" s="2">
        <f t="shared" si="170"/>
        <v>38</v>
      </c>
      <c r="CA535" s="2">
        <f t="shared" si="171"/>
        <v>19</v>
      </c>
      <c r="CB535" s="2">
        <f t="shared" si="172"/>
        <v>12</v>
      </c>
      <c r="CC535" s="2">
        <f t="shared" si="173"/>
        <v>18</v>
      </c>
      <c r="CD535" s="2">
        <f t="shared" si="174"/>
        <v>26</v>
      </c>
      <c r="CE535" s="2">
        <f t="shared" si="175"/>
        <v>22</v>
      </c>
      <c r="CF535" s="2">
        <f t="shared" si="176"/>
        <v>13</v>
      </c>
      <c r="CG535" s="2">
        <f t="shared" si="177"/>
        <v>22</v>
      </c>
      <c r="CH535" s="2">
        <f t="shared" si="161"/>
        <v>6</v>
      </c>
      <c r="CI535" s="2">
        <f t="shared" si="178"/>
        <v>15</v>
      </c>
      <c r="CJ535" s="2">
        <f t="shared" si="179"/>
        <v>33</v>
      </c>
      <c r="CK535" s="2">
        <f>55+IF(抽出データ!BJ535=1,60,0)+IF(抽出データ!BK535=1,25,0)+IF(抽出データ!BM535=1,5,0)+IF(抽出データ!BL535=1,5,0)+IF(抽出データ!BN535=1,5,0)</f>
        <v>60</v>
      </c>
      <c r="CL535" s="2">
        <f>(80+IF(抽出データ!BR535=1,12,0)+IF(SUM(抽出データ!BS535:BV535,抽出データ!CB535)&gt;1,22,IF(SUM(抽出データ!BS535:BV535,抽出データ!CB535)=1,11,0)))</f>
        <v>114</v>
      </c>
      <c r="CM535" s="2">
        <f>80+IF(抽出データ!CH535=1,40,0)+IF(抽出データ!CI535=1,20,0)+IF(抽出データ!CJ535=1,20,0)</f>
        <v>100</v>
      </c>
      <c r="CN535" s="2">
        <f>80+IF(抽出データ!CN535=1,10,0)+IF(抽出データ!CO535=1,5,0)+IF(抽出データ!CP535=1,10,0)+12</f>
        <v>97</v>
      </c>
      <c r="CO535" s="2">
        <f>IF(SUM(抽出データ!CT535:CW535)&gt;0,120,100)</f>
        <v>100</v>
      </c>
      <c r="CQ535" s="2">
        <f t="shared" si="186"/>
        <v>87.899999999999991</v>
      </c>
    </row>
    <row r="536" spans="1:95">
      <c r="A536" s="2">
        <v>1974</v>
      </c>
      <c r="B536" s="2">
        <v>4649</v>
      </c>
      <c r="C536" s="2">
        <v>9</v>
      </c>
      <c r="E536" s="4" t="s">
        <v>652</v>
      </c>
      <c r="F536" s="2">
        <f t="shared" si="162"/>
        <v>2</v>
      </c>
      <c r="G536" s="2">
        <f t="shared" si="162"/>
        <v>0</v>
      </c>
      <c r="H536" s="2">
        <f t="shared" si="162"/>
        <v>2</v>
      </c>
      <c r="I536" s="2">
        <f t="shared" si="162"/>
        <v>2</v>
      </c>
      <c r="J536" s="2">
        <f t="shared" si="162"/>
        <v>1</v>
      </c>
      <c r="K536" s="2">
        <f t="shared" si="162"/>
        <v>0</v>
      </c>
      <c r="L536" s="2">
        <f t="shared" si="162"/>
        <v>0</v>
      </c>
      <c r="M536" s="2">
        <f t="shared" si="162"/>
        <v>0</v>
      </c>
      <c r="N536" s="2">
        <f t="shared" si="162"/>
        <v>0</v>
      </c>
      <c r="O536" s="2">
        <f t="shared" si="162"/>
        <v>2</v>
      </c>
      <c r="P536" s="2">
        <f t="shared" si="162"/>
        <v>1</v>
      </c>
      <c r="Q536" s="2">
        <f t="shared" si="162"/>
        <v>1</v>
      </c>
      <c r="R536" s="2">
        <f t="shared" si="162"/>
        <v>1</v>
      </c>
      <c r="S536" s="2">
        <f t="shared" si="162"/>
        <v>1</v>
      </c>
      <c r="T536" s="2">
        <f t="shared" si="162"/>
        <v>2</v>
      </c>
      <c r="U536" s="2">
        <f t="shared" si="162"/>
        <v>1</v>
      </c>
      <c r="V536" s="2">
        <f t="shared" si="162"/>
        <v>1</v>
      </c>
      <c r="W536" s="2">
        <f t="shared" si="162"/>
        <v>1</v>
      </c>
      <c r="X536" s="2">
        <f t="shared" si="162"/>
        <v>2</v>
      </c>
      <c r="Y536" s="2">
        <f t="shared" si="162"/>
        <v>0</v>
      </c>
      <c r="Z536" s="2">
        <f t="shared" si="162"/>
        <v>2</v>
      </c>
      <c r="AA536" s="2">
        <f t="shared" si="162"/>
        <v>2</v>
      </c>
      <c r="AB536" s="2">
        <f t="shared" si="162"/>
        <v>1</v>
      </c>
      <c r="AC536" s="2">
        <f t="shared" si="162"/>
        <v>1</v>
      </c>
      <c r="AD536" s="2">
        <f t="shared" ref="AD536:AK536" si="189">IF(AD594&lt;=2,1,2)</f>
        <v>1</v>
      </c>
      <c r="AE536" s="2">
        <f t="shared" si="189"/>
        <v>1</v>
      </c>
      <c r="AF536" s="2">
        <f t="shared" si="189"/>
        <v>1</v>
      </c>
      <c r="AG536" s="2">
        <f t="shared" si="189"/>
        <v>1</v>
      </c>
      <c r="AH536" s="2">
        <f t="shared" si="189"/>
        <v>1</v>
      </c>
      <c r="AI536" s="2">
        <f t="shared" si="189"/>
        <v>1</v>
      </c>
      <c r="AJ536" s="2">
        <f t="shared" si="189"/>
        <v>1</v>
      </c>
      <c r="AK536" s="2">
        <f t="shared" si="189"/>
        <v>1</v>
      </c>
      <c r="AL536" s="2">
        <f t="shared" si="162"/>
        <v>1</v>
      </c>
      <c r="AM536" s="2">
        <f t="shared" si="162"/>
        <v>1</v>
      </c>
      <c r="AN536" s="2">
        <f t="shared" si="162"/>
        <v>1</v>
      </c>
      <c r="AO536" s="2">
        <f t="shared" si="182"/>
        <v>2</v>
      </c>
      <c r="AP536" s="2">
        <f t="shared" si="162"/>
        <v>2</v>
      </c>
      <c r="AQ536" s="2">
        <f t="shared" si="162"/>
        <v>1</v>
      </c>
      <c r="AR536" s="2">
        <f t="shared" si="162"/>
        <v>1</v>
      </c>
      <c r="AS536" s="2">
        <f t="shared" si="164"/>
        <v>0</v>
      </c>
      <c r="AT536" s="2">
        <f t="shared" si="183"/>
        <v>1</v>
      </c>
      <c r="AU536" s="2">
        <f t="shared" si="165"/>
        <v>2</v>
      </c>
      <c r="AV536" s="2">
        <f t="shared" si="165"/>
        <v>1</v>
      </c>
      <c r="AW536" s="2">
        <f t="shared" si="184"/>
        <v>1</v>
      </c>
      <c r="AX536" s="2">
        <f t="shared" si="185"/>
        <v>1</v>
      </c>
      <c r="AY536" s="8">
        <v>4</v>
      </c>
      <c r="AZ536" s="2">
        <v>3</v>
      </c>
      <c r="BA536" s="2">
        <v>2</v>
      </c>
      <c r="BC536" s="2">
        <v>1</v>
      </c>
      <c r="BI536" s="4"/>
      <c r="BK536" s="2">
        <v>87.2</v>
      </c>
      <c r="BM536" s="2">
        <v>11000</v>
      </c>
      <c r="BO536" s="2">
        <v>3</v>
      </c>
      <c r="BP536" s="2">
        <v>4</v>
      </c>
      <c r="BQ536" s="2">
        <v>4</v>
      </c>
      <c r="BR536" s="2">
        <v>5</v>
      </c>
      <c r="BS536" s="2">
        <v>4</v>
      </c>
      <c r="BT536" s="2">
        <v>4</v>
      </c>
      <c r="BV536" s="2">
        <f t="shared" si="166"/>
        <v>51.5</v>
      </c>
      <c r="BW536" s="2">
        <f t="shared" si="167"/>
        <v>23</v>
      </c>
      <c r="BX536" s="2">
        <f t="shared" si="168"/>
        <v>8</v>
      </c>
      <c r="BY536" s="2">
        <f t="shared" si="169"/>
        <v>16</v>
      </c>
      <c r="BZ536" s="2">
        <f t="shared" si="170"/>
        <v>27</v>
      </c>
      <c r="CA536" s="2">
        <f t="shared" si="171"/>
        <v>13</v>
      </c>
      <c r="CB536" s="2">
        <f t="shared" si="172"/>
        <v>9</v>
      </c>
      <c r="CC536" s="2">
        <f t="shared" si="173"/>
        <v>12</v>
      </c>
      <c r="CD536" s="2">
        <f t="shared" si="174"/>
        <v>17</v>
      </c>
      <c r="CE536" s="2">
        <f t="shared" si="175"/>
        <v>14</v>
      </c>
      <c r="CF536" s="2">
        <f t="shared" si="176"/>
        <v>8</v>
      </c>
      <c r="CG536" s="2">
        <f t="shared" si="177"/>
        <v>19</v>
      </c>
      <c r="CH536" s="2">
        <f t="shared" si="161"/>
        <v>4</v>
      </c>
      <c r="CI536" s="2">
        <f t="shared" si="178"/>
        <v>10</v>
      </c>
      <c r="CJ536" s="2">
        <f t="shared" si="179"/>
        <v>22.5</v>
      </c>
      <c r="CK536" s="2">
        <f>55+IF(抽出データ!BJ536=1,60,0)+IF(抽出データ!BK536=1,25,0)+IF(抽出データ!BM536=1,5,0)+IF(抽出データ!BL536=1,5,0)+IF(抽出データ!BN536=1,5,0)</f>
        <v>80</v>
      </c>
      <c r="CL536" s="2">
        <f>(80+IF(抽出データ!BR536=1,12,0)+IF(SUM(抽出データ!BS536:BV536,抽出データ!CB536)&gt;1,22,IF(SUM(抽出データ!BS536:BV536,抽出データ!CB536)=1,11,0)))</f>
        <v>80</v>
      </c>
      <c r="CM536" s="2">
        <f>80+IF(抽出データ!CH536=1,40,0)+IF(抽出データ!CI536=1,20,0)+IF(抽出データ!CJ536=1,20,0)</f>
        <v>80</v>
      </c>
      <c r="CN536" s="2">
        <f>80+IF(抽出データ!CN536=1,10,0)+IF(抽出データ!CO536=1,5,0)+IF(抽出データ!CP536=1,10,0)+12</f>
        <v>97</v>
      </c>
      <c r="CO536" s="2">
        <f>IF(SUM(抽出データ!CT536:CW536)&gt;0,120,100)</f>
        <v>100</v>
      </c>
      <c r="CQ536" s="2">
        <f t="shared" si="186"/>
        <v>82.7</v>
      </c>
    </row>
    <row r="537" spans="1:95">
      <c r="A537" s="2">
        <v>1954</v>
      </c>
      <c r="B537" s="2">
        <v>8542</v>
      </c>
      <c r="C537" s="2">
        <v>7</v>
      </c>
      <c r="E537" s="4" t="s">
        <v>653</v>
      </c>
      <c r="F537" s="2">
        <f t="shared" si="162"/>
        <v>2</v>
      </c>
      <c r="G537" s="2">
        <f t="shared" si="162"/>
        <v>2</v>
      </c>
      <c r="H537" s="2">
        <f t="shared" si="162"/>
        <v>2</v>
      </c>
      <c r="I537" s="2">
        <f t="shared" si="162"/>
        <v>0</v>
      </c>
      <c r="J537" s="2">
        <f t="shared" si="162"/>
        <v>1</v>
      </c>
      <c r="K537" s="2">
        <f t="shared" si="162"/>
        <v>0</v>
      </c>
      <c r="L537" s="2">
        <f t="shared" si="162"/>
        <v>0</v>
      </c>
      <c r="M537" s="2">
        <f t="shared" si="162"/>
        <v>2</v>
      </c>
      <c r="N537" s="2">
        <f t="shared" si="162"/>
        <v>0</v>
      </c>
      <c r="O537" s="2">
        <f t="shared" si="162"/>
        <v>1</v>
      </c>
      <c r="P537" s="2">
        <f t="shared" si="162"/>
        <v>2</v>
      </c>
      <c r="Q537" s="2">
        <f t="shared" si="162"/>
        <v>2</v>
      </c>
      <c r="R537" s="2">
        <f t="shared" si="162"/>
        <v>1</v>
      </c>
      <c r="S537" s="2">
        <f t="shared" si="162"/>
        <v>1</v>
      </c>
      <c r="T537" s="2">
        <f t="shared" si="162"/>
        <v>1</v>
      </c>
      <c r="U537" s="2">
        <f t="shared" si="162"/>
        <v>1</v>
      </c>
      <c r="V537" s="2">
        <f t="shared" si="162"/>
        <v>0</v>
      </c>
      <c r="W537" s="2">
        <f t="shared" si="162"/>
        <v>1</v>
      </c>
      <c r="X537" s="2">
        <f t="shared" si="162"/>
        <v>1</v>
      </c>
      <c r="Y537" s="2">
        <f t="shared" si="162"/>
        <v>2</v>
      </c>
      <c r="Z537" s="2">
        <f t="shared" si="162"/>
        <v>0</v>
      </c>
      <c r="AA537" s="2">
        <f t="shared" si="162"/>
        <v>2</v>
      </c>
      <c r="AB537" s="2">
        <f t="shared" si="162"/>
        <v>1</v>
      </c>
      <c r="AC537" s="2">
        <f t="shared" si="162"/>
        <v>2</v>
      </c>
      <c r="AD537" s="2">
        <f t="shared" ref="AD537:AK537" si="190">IF(AD595&lt;=2,1,2)</f>
        <v>1</v>
      </c>
      <c r="AE537" s="2">
        <f t="shared" si="190"/>
        <v>2</v>
      </c>
      <c r="AF537" s="2">
        <f t="shared" si="190"/>
        <v>2</v>
      </c>
      <c r="AG537" s="2">
        <f t="shared" si="190"/>
        <v>2</v>
      </c>
      <c r="AH537" s="2">
        <f t="shared" si="190"/>
        <v>1</v>
      </c>
      <c r="AI537" s="2">
        <f t="shared" si="190"/>
        <v>2</v>
      </c>
      <c r="AJ537" s="2">
        <f t="shared" si="190"/>
        <v>1</v>
      </c>
      <c r="AK537" s="2">
        <f t="shared" si="190"/>
        <v>1</v>
      </c>
      <c r="AL537" s="2">
        <f t="shared" si="162"/>
        <v>0</v>
      </c>
      <c r="AM537" s="2">
        <f t="shared" si="162"/>
        <v>0</v>
      </c>
      <c r="AN537" s="2">
        <f t="shared" si="162"/>
        <v>0</v>
      </c>
      <c r="AO537" s="2">
        <f t="shared" si="182"/>
        <v>0</v>
      </c>
      <c r="AP537" s="2">
        <f t="shared" si="162"/>
        <v>0</v>
      </c>
      <c r="AQ537" s="2">
        <f t="shared" si="162"/>
        <v>0</v>
      </c>
      <c r="AR537" s="2">
        <f t="shared" si="162"/>
        <v>0</v>
      </c>
      <c r="AS537" s="2">
        <f t="shared" si="164"/>
        <v>0</v>
      </c>
      <c r="AT537" s="2">
        <f t="shared" si="183"/>
        <v>1</v>
      </c>
      <c r="AU537" s="2">
        <f t="shared" si="165"/>
        <v>0</v>
      </c>
      <c r="AV537" s="2">
        <f t="shared" si="165"/>
        <v>1</v>
      </c>
      <c r="AW537" s="2">
        <f t="shared" si="184"/>
        <v>1</v>
      </c>
      <c r="AX537" s="2">
        <f t="shared" si="185"/>
        <v>1</v>
      </c>
      <c r="AY537" s="8">
        <v>4</v>
      </c>
      <c r="AZ537" s="2">
        <v>1</v>
      </c>
      <c r="BA537" s="2">
        <v>2</v>
      </c>
      <c r="BB537" s="2">
        <v>1</v>
      </c>
      <c r="BC537" s="2">
        <v>1</v>
      </c>
      <c r="BD537" s="2">
        <v>1</v>
      </c>
      <c r="BI537" s="4"/>
      <c r="BK537" s="2">
        <v>5</v>
      </c>
      <c r="BM537" s="2">
        <v>9000</v>
      </c>
      <c r="BO537" s="2">
        <v>2</v>
      </c>
      <c r="BP537" s="2">
        <v>2</v>
      </c>
      <c r="BQ537" s="2">
        <v>2</v>
      </c>
      <c r="BR537" s="2">
        <v>6</v>
      </c>
      <c r="BS537" s="2">
        <v>3</v>
      </c>
      <c r="BT537" s="2">
        <v>2</v>
      </c>
      <c r="BV537" s="2">
        <f t="shared" si="166"/>
        <v>43</v>
      </c>
      <c r="BW537" s="2">
        <f t="shared" si="167"/>
        <v>23</v>
      </c>
      <c r="BX537" s="2">
        <f t="shared" si="168"/>
        <v>12</v>
      </c>
      <c r="BY537" s="2">
        <f t="shared" si="169"/>
        <v>8</v>
      </c>
      <c r="BZ537" s="2">
        <f t="shared" si="170"/>
        <v>30</v>
      </c>
      <c r="CA537" s="2">
        <f t="shared" si="171"/>
        <v>10</v>
      </c>
      <c r="CB537" s="2">
        <f t="shared" si="172"/>
        <v>5</v>
      </c>
      <c r="CC537" s="2">
        <f t="shared" si="173"/>
        <v>13</v>
      </c>
      <c r="CD537" s="2">
        <f t="shared" si="174"/>
        <v>20</v>
      </c>
      <c r="CE537" s="2">
        <f t="shared" si="175"/>
        <v>19</v>
      </c>
      <c r="CF537" s="2">
        <f t="shared" si="176"/>
        <v>13</v>
      </c>
      <c r="CG537" s="2">
        <f t="shared" si="177"/>
        <v>16</v>
      </c>
      <c r="CH537" s="2">
        <f t="shared" si="161"/>
        <v>4</v>
      </c>
      <c r="CI537" s="2">
        <f t="shared" si="178"/>
        <v>4</v>
      </c>
      <c r="CJ537" s="2">
        <f t="shared" si="179"/>
        <v>15</v>
      </c>
      <c r="CK537" s="2">
        <f>55+IF(抽出データ!BJ537=1,60,0)+IF(抽出データ!BK537=1,25,0)+IF(抽出データ!BM537=1,5,0)+IF(抽出データ!BL537=1,5,0)+IF(抽出データ!BN537=1,5,0)</f>
        <v>55</v>
      </c>
      <c r="CL537" s="2">
        <f>(80+IF(抽出データ!BR537=1,12,0)+IF(SUM(抽出データ!BS537:BV537,抽出データ!CB537)&gt;1,22,IF(SUM(抽出データ!BS537:BV537,抽出データ!CB537)=1,11,0)))</f>
        <v>92</v>
      </c>
      <c r="CM537" s="2">
        <f>80+IF(抽出データ!CH537=1,40,0)+IF(抽出データ!CI537=1,20,0)+IF(抽出データ!CJ537=1,20,0)</f>
        <v>80</v>
      </c>
      <c r="CN537" s="2">
        <f>80+IF(抽出データ!CN537=1,10,0)+IF(抽出データ!CO537=1,5,0)+IF(抽出データ!CP537=1,10,0)+12</f>
        <v>92</v>
      </c>
      <c r="CO537" s="2">
        <f>IF(SUM(抽出データ!CT537:CW537)&gt;0,120,100)</f>
        <v>100</v>
      </c>
      <c r="CQ537" s="2">
        <f t="shared" si="186"/>
        <v>75.8</v>
      </c>
    </row>
    <row r="538" spans="1:95">
      <c r="A538" s="2">
        <v>1970</v>
      </c>
      <c r="B538" s="2">
        <v>15590.37</v>
      </c>
      <c r="C538" s="2">
        <v>9</v>
      </c>
      <c r="E538" s="4" t="s">
        <v>652</v>
      </c>
      <c r="F538" s="2">
        <f t="shared" si="162"/>
        <v>2</v>
      </c>
      <c r="G538" s="2">
        <f t="shared" si="162"/>
        <v>1</v>
      </c>
      <c r="H538" s="2">
        <f t="shared" si="162"/>
        <v>2</v>
      </c>
      <c r="I538" s="2">
        <f t="shared" ref="G538:AR544" si="191">IF(I596&lt;2,0,I596-2)</f>
        <v>1</v>
      </c>
      <c r="J538" s="2">
        <f t="shared" si="191"/>
        <v>0</v>
      </c>
      <c r="K538" s="2">
        <f t="shared" si="191"/>
        <v>0</v>
      </c>
      <c r="L538" s="2">
        <f t="shared" si="191"/>
        <v>1</v>
      </c>
      <c r="M538" s="2">
        <f t="shared" si="191"/>
        <v>2</v>
      </c>
      <c r="N538" s="2">
        <f t="shared" si="191"/>
        <v>0</v>
      </c>
      <c r="O538" s="2">
        <f t="shared" si="191"/>
        <v>2</v>
      </c>
      <c r="P538" s="2">
        <f t="shared" si="191"/>
        <v>2</v>
      </c>
      <c r="Q538" s="2">
        <f t="shared" si="191"/>
        <v>2</v>
      </c>
      <c r="R538" s="2">
        <f t="shared" si="191"/>
        <v>1</v>
      </c>
      <c r="S538" s="2">
        <f t="shared" si="191"/>
        <v>2</v>
      </c>
      <c r="T538" s="2">
        <f t="shared" si="191"/>
        <v>1</v>
      </c>
      <c r="U538" s="2">
        <f t="shared" si="191"/>
        <v>0</v>
      </c>
      <c r="V538" s="2">
        <f t="shared" si="191"/>
        <v>1</v>
      </c>
      <c r="W538" s="2">
        <f t="shared" si="191"/>
        <v>1</v>
      </c>
      <c r="X538" s="2">
        <f t="shared" si="191"/>
        <v>2</v>
      </c>
      <c r="Y538" s="2">
        <f t="shared" si="191"/>
        <v>0</v>
      </c>
      <c r="Z538" s="2">
        <f t="shared" si="191"/>
        <v>1</v>
      </c>
      <c r="AA538" s="2">
        <f t="shared" si="191"/>
        <v>2</v>
      </c>
      <c r="AB538" s="2">
        <f t="shared" si="191"/>
        <v>2</v>
      </c>
      <c r="AC538" s="2">
        <f t="shared" si="191"/>
        <v>2</v>
      </c>
      <c r="AD538" s="2">
        <f t="shared" ref="AD538:AK538" si="192">IF(AD596&lt;=2,1,2)</f>
        <v>1</v>
      </c>
      <c r="AE538" s="2">
        <f t="shared" si="192"/>
        <v>2</v>
      </c>
      <c r="AF538" s="2">
        <f t="shared" si="192"/>
        <v>2</v>
      </c>
      <c r="AG538" s="2">
        <f t="shared" si="192"/>
        <v>1</v>
      </c>
      <c r="AH538" s="2">
        <f t="shared" si="192"/>
        <v>1</v>
      </c>
      <c r="AI538" s="2">
        <f t="shared" si="192"/>
        <v>2</v>
      </c>
      <c r="AJ538" s="2">
        <f t="shared" si="192"/>
        <v>1</v>
      </c>
      <c r="AK538" s="2">
        <f t="shared" si="192"/>
        <v>1</v>
      </c>
      <c r="AL538" s="2">
        <f t="shared" si="191"/>
        <v>1</v>
      </c>
      <c r="AM538" s="2">
        <f t="shared" si="191"/>
        <v>0</v>
      </c>
      <c r="AN538" s="2">
        <f t="shared" si="191"/>
        <v>0</v>
      </c>
      <c r="AO538" s="2">
        <f t="shared" si="182"/>
        <v>2</v>
      </c>
      <c r="AP538" s="2">
        <f t="shared" si="191"/>
        <v>2</v>
      </c>
      <c r="AQ538" s="2">
        <f t="shared" si="191"/>
        <v>0</v>
      </c>
      <c r="AR538" s="2">
        <f t="shared" si="191"/>
        <v>1</v>
      </c>
      <c r="AS538" s="2">
        <f t="shared" si="164"/>
        <v>0</v>
      </c>
      <c r="AT538" s="2">
        <f t="shared" si="183"/>
        <v>1</v>
      </c>
      <c r="AU538" s="2">
        <f t="shared" si="165"/>
        <v>1</v>
      </c>
      <c r="AV538" s="2">
        <f t="shared" si="165"/>
        <v>2</v>
      </c>
      <c r="AW538" s="2">
        <f t="shared" si="184"/>
        <v>0</v>
      </c>
      <c r="AX538" s="2">
        <f t="shared" si="185"/>
        <v>1</v>
      </c>
      <c r="AY538" s="8">
        <v>5</v>
      </c>
      <c r="AZ538" s="2">
        <v>1</v>
      </c>
      <c r="BA538" s="2">
        <v>2</v>
      </c>
      <c r="BE538" s="2">
        <v>1</v>
      </c>
      <c r="BI538" s="4"/>
      <c r="BK538" s="2">
        <v>96</v>
      </c>
      <c r="BM538" s="2">
        <v>10800</v>
      </c>
      <c r="BN538" s="2">
        <v>2650</v>
      </c>
      <c r="BO538" s="2">
        <v>4</v>
      </c>
      <c r="BP538" s="2">
        <v>4</v>
      </c>
      <c r="BQ538" s="2">
        <v>4</v>
      </c>
      <c r="BR538" s="2">
        <v>4</v>
      </c>
      <c r="BS538" s="2">
        <v>4</v>
      </c>
      <c r="BT538" s="2">
        <v>4</v>
      </c>
      <c r="BV538" s="2">
        <f t="shared" si="166"/>
        <v>54.5</v>
      </c>
      <c r="BW538" s="2">
        <f t="shared" si="167"/>
        <v>25</v>
      </c>
      <c r="BX538" s="2">
        <f t="shared" si="168"/>
        <v>13</v>
      </c>
      <c r="BY538" s="2">
        <f t="shared" si="169"/>
        <v>13</v>
      </c>
      <c r="BZ538" s="2">
        <f t="shared" si="170"/>
        <v>34</v>
      </c>
      <c r="CA538" s="2">
        <f t="shared" si="171"/>
        <v>14</v>
      </c>
      <c r="CB538" s="2">
        <f t="shared" si="172"/>
        <v>7</v>
      </c>
      <c r="CC538" s="2">
        <f t="shared" si="173"/>
        <v>13</v>
      </c>
      <c r="CD538" s="2">
        <f t="shared" si="174"/>
        <v>21</v>
      </c>
      <c r="CE538" s="2">
        <f t="shared" si="175"/>
        <v>20</v>
      </c>
      <c r="CF538" s="2">
        <f t="shared" si="176"/>
        <v>12</v>
      </c>
      <c r="CG538" s="2">
        <f t="shared" si="177"/>
        <v>20</v>
      </c>
      <c r="CH538" s="2">
        <f t="shared" si="161"/>
        <v>4</v>
      </c>
      <c r="CI538" s="2">
        <f t="shared" si="178"/>
        <v>8</v>
      </c>
      <c r="CJ538" s="2">
        <f t="shared" si="179"/>
        <v>24.5</v>
      </c>
      <c r="CK538" s="2">
        <f>55+IF(抽出データ!BJ538=1,60,0)+IF(抽出データ!BK538=1,25,0)+IF(抽出データ!BM538=1,5,0)+IF(抽出データ!BL538=1,5,0)+IF(抽出データ!BN538=1,5,0)</f>
        <v>80</v>
      </c>
      <c r="CL538" s="2">
        <f>(80+IF(抽出データ!BR538=1,12,0)+IF(SUM(抽出データ!BS538:BV538,抽出データ!CB538)&gt;1,22,IF(SUM(抽出データ!BS538:BV538,抽出データ!CB538)=1,11,0)))</f>
        <v>103</v>
      </c>
      <c r="CM538" s="2">
        <f>80+IF(抽出データ!CH538=1,40,0)+IF(抽出データ!CI538=1,20,0)+IF(抽出データ!CJ538=1,20,0)</f>
        <v>80</v>
      </c>
      <c r="CN538" s="2">
        <f>80+IF(抽出データ!CN538=1,10,0)+IF(抽出データ!CO538=1,5,0)+IF(抽出データ!CP538=1,10,0)+12</f>
        <v>92</v>
      </c>
      <c r="CO538" s="2">
        <f>IF(SUM(抽出データ!CT538:CW538)&gt;0,120,100)</f>
        <v>100</v>
      </c>
      <c r="CQ538" s="2">
        <f t="shared" si="186"/>
        <v>89.100000000000009</v>
      </c>
    </row>
    <row r="539" spans="1:95">
      <c r="A539" s="2">
        <v>1994</v>
      </c>
      <c r="B539" s="2">
        <v>5192</v>
      </c>
      <c r="C539" s="2">
        <v>8</v>
      </c>
      <c r="E539" s="4" t="s">
        <v>652</v>
      </c>
      <c r="F539" s="2">
        <f t="shared" ref="F539:F560" si="193">IF(F597&lt;2,0,F597-2)</f>
        <v>2</v>
      </c>
      <c r="G539" s="2">
        <f t="shared" si="191"/>
        <v>1</v>
      </c>
      <c r="H539" s="2">
        <f t="shared" si="191"/>
        <v>1</v>
      </c>
      <c r="I539" s="2">
        <f t="shared" si="191"/>
        <v>1</v>
      </c>
      <c r="J539" s="2">
        <f t="shared" si="191"/>
        <v>1</v>
      </c>
      <c r="K539" s="2">
        <f t="shared" si="191"/>
        <v>0</v>
      </c>
      <c r="L539" s="2">
        <f t="shared" si="191"/>
        <v>2</v>
      </c>
      <c r="M539" s="2">
        <f t="shared" si="191"/>
        <v>2</v>
      </c>
      <c r="N539" s="2">
        <f t="shared" si="191"/>
        <v>2</v>
      </c>
      <c r="O539" s="2">
        <f t="shared" si="191"/>
        <v>2</v>
      </c>
      <c r="P539" s="2">
        <f t="shared" si="191"/>
        <v>2</v>
      </c>
      <c r="Q539" s="2">
        <f t="shared" si="191"/>
        <v>1</v>
      </c>
      <c r="R539" s="2">
        <f t="shared" si="191"/>
        <v>1</v>
      </c>
      <c r="S539" s="2">
        <f t="shared" si="191"/>
        <v>1</v>
      </c>
      <c r="T539" s="2">
        <f t="shared" si="191"/>
        <v>1</v>
      </c>
      <c r="U539" s="2">
        <f t="shared" si="191"/>
        <v>0</v>
      </c>
      <c r="V539" s="2">
        <f t="shared" si="191"/>
        <v>1</v>
      </c>
      <c r="W539" s="2">
        <f t="shared" si="191"/>
        <v>1</v>
      </c>
      <c r="X539" s="2">
        <f t="shared" si="191"/>
        <v>2</v>
      </c>
      <c r="Y539" s="2">
        <f t="shared" si="191"/>
        <v>2</v>
      </c>
      <c r="Z539" s="2">
        <f t="shared" si="191"/>
        <v>2</v>
      </c>
      <c r="AA539" s="2">
        <f t="shared" si="191"/>
        <v>2</v>
      </c>
      <c r="AB539" s="2">
        <f t="shared" si="191"/>
        <v>1</v>
      </c>
      <c r="AC539" s="2">
        <f t="shared" si="191"/>
        <v>1</v>
      </c>
      <c r="AD539" s="2">
        <f t="shared" ref="AD539:AK539" si="194">IF(AD597&lt;=2,1,2)</f>
        <v>1</v>
      </c>
      <c r="AE539" s="2">
        <f t="shared" si="194"/>
        <v>1</v>
      </c>
      <c r="AF539" s="2">
        <f t="shared" si="194"/>
        <v>1</v>
      </c>
      <c r="AG539" s="2">
        <f t="shared" si="194"/>
        <v>1</v>
      </c>
      <c r="AH539" s="2">
        <f t="shared" si="194"/>
        <v>1</v>
      </c>
      <c r="AI539" s="2">
        <f t="shared" si="194"/>
        <v>2</v>
      </c>
      <c r="AJ539" s="2">
        <f t="shared" si="194"/>
        <v>1</v>
      </c>
      <c r="AK539" s="2">
        <f t="shared" si="194"/>
        <v>1</v>
      </c>
      <c r="AL539" s="2">
        <f t="shared" si="191"/>
        <v>1</v>
      </c>
      <c r="AM539" s="2">
        <f t="shared" si="191"/>
        <v>2</v>
      </c>
      <c r="AN539" s="2">
        <f t="shared" si="191"/>
        <v>1</v>
      </c>
      <c r="AO539" s="2">
        <f t="shared" si="182"/>
        <v>0</v>
      </c>
      <c r="AP539" s="2">
        <f t="shared" si="191"/>
        <v>2</v>
      </c>
      <c r="AQ539" s="2">
        <f t="shared" si="191"/>
        <v>0</v>
      </c>
      <c r="AR539" s="2">
        <f t="shared" si="191"/>
        <v>1</v>
      </c>
      <c r="AS539" s="2">
        <f t="shared" si="164"/>
        <v>1</v>
      </c>
      <c r="AT539" s="2">
        <f t="shared" si="183"/>
        <v>2</v>
      </c>
      <c r="AU539" s="2">
        <f t="shared" si="165"/>
        <v>2</v>
      </c>
      <c r="AV539" s="2">
        <f t="shared" si="165"/>
        <v>1</v>
      </c>
      <c r="AW539" s="2">
        <f t="shared" si="184"/>
        <v>1</v>
      </c>
      <c r="AX539" s="2">
        <f t="shared" si="185"/>
        <v>2</v>
      </c>
      <c r="AY539" s="8">
        <v>5</v>
      </c>
      <c r="AZ539" s="2">
        <v>3</v>
      </c>
      <c r="BA539" s="2">
        <v>3</v>
      </c>
      <c r="BG539" s="2">
        <v>1</v>
      </c>
      <c r="BI539" s="4"/>
      <c r="BK539" s="2">
        <v>97</v>
      </c>
      <c r="BO539" s="2">
        <v>3</v>
      </c>
      <c r="BP539" s="2">
        <v>4</v>
      </c>
      <c r="BQ539" s="2">
        <v>4</v>
      </c>
      <c r="BR539" s="2">
        <v>5</v>
      </c>
      <c r="BS539" s="2">
        <v>4</v>
      </c>
      <c r="BT539" s="2">
        <v>4</v>
      </c>
      <c r="BV539" s="2">
        <f t="shared" si="166"/>
        <v>62</v>
      </c>
      <c r="BW539" s="2">
        <f t="shared" si="167"/>
        <v>29</v>
      </c>
      <c r="BX539" s="2">
        <f t="shared" si="168"/>
        <v>9</v>
      </c>
      <c r="BY539" s="2">
        <f t="shared" si="169"/>
        <v>17</v>
      </c>
      <c r="BZ539" s="2">
        <f t="shared" si="170"/>
        <v>29</v>
      </c>
      <c r="CA539" s="2">
        <f t="shared" si="171"/>
        <v>16</v>
      </c>
      <c r="CB539" s="2">
        <f t="shared" si="172"/>
        <v>12</v>
      </c>
      <c r="CC539" s="2">
        <f t="shared" si="173"/>
        <v>17</v>
      </c>
      <c r="CD539" s="2">
        <f t="shared" si="174"/>
        <v>19</v>
      </c>
      <c r="CE539" s="2">
        <f t="shared" si="175"/>
        <v>14</v>
      </c>
      <c r="CF539" s="2">
        <f t="shared" si="176"/>
        <v>9</v>
      </c>
      <c r="CG539" s="2">
        <f t="shared" si="177"/>
        <v>20</v>
      </c>
      <c r="CH539" s="2">
        <f t="shared" si="161"/>
        <v>7</v>
      </c>
      <c r="CI539" s="2">
        <f t="shared" si="178"/>
        <v>10</v>
      </c>
      <c r="CJ539" s="2">
        <f t="shared" si="179"/>
        <v>26.5</v>
      </c>
      <c r="CK539" s="2">
        <f>55+IF(抽出データ!BJ539=1,60,0)+IF(抽出データ!BK539=1,25,0)+IF(抽出データ!BM539=1,5,0)+IF(抽出データ!BL539=1,5,0)+IF(抽出データ!BN539=1,5,0)</f>
        <v>140</v>
      </c>
      <c r="CL539" s="2">
        <f>(80+IF(抽出データ!BR539=1,12,0)+IF(SUM(抽出データ!BS539:BV539,抽出データ!CB539)&gt;1,22,IF(SUM(抽出データ!BS539:BV539,抽出データ!CB539)=1,11,0)))</f>
        <v>80</v>
      </c>
      <c r="CM539" s="2">
        <f>80+IF(抽出データ!CH539=1,40,0)+IF(抽出データ!CI539=1,20,0)+IF(抽出データ!CJ539=1,20,0)</f>
        <v>80</v>
      </c>
      <c r="CN539" s="2">
        <f>80+IF(抽出データ!CN539=1,10,0)+IF(抽出データ!CO539=1,5,0)+IF(抽出データ!CP539=1,10,0)+12</f>
        <v>92</v>
      </c>
      <c r="CO539" s="2">
        <f>IF(SUM(抽出データ!CT539:CW539)&gt;0,120,100)</f>
        <v>100</v>
      </c>
      <c r="CQ539" s="2">
        <f t="shared" si="186"/>
        <v>106.2</v>
      </c>
    </row>
    <row r="540" spans="1:95">
      <c r="A540" s="2">
        <v>1972</v>
      </c>
      <c r="B540" s="2">
        <v>3000</v>
      </c>
      <c r="C540" s="2">
        <v>7</v>
      </c>
      <c r="E540" s="4" t="s">
        <v>653</v>
      </c>
      <c r="F540" s="2">
        <f t="shared" si="193"/>
        <v>2</v>
      </c>
      <c r="G540" s="2">
        <f t="shared" si="191"/>
        <v>1</v>
      </c>
      <c r="H540" s="2">
        <f t="shared" si="191"/>
        <v>0</v>
      </c>
      <c r="I540" s="2">
        <f t="shared" si="191"/>
        <v>0</v>
      </c>
      <c r="J540" s="2">
        <f t="shared" si="191"/>
        <v>1</v>
      </c>
      <c r="K540" s="2">
        <f t="shared" si="191"/>
        <v>1</v>
      </c>
      <c r="L540" s="2">
        <f t="shared" si="191"/>
        <v>0</v>
      </c>
      <c r="M540" s="2">
        <f t="shared" si="191"/>
        <v>1</v>
      </c>
      <c r="N540" s="2">
        <f t="shared" si="191"/>
        <v>1</v>
      </c>
      <c r="O540" s="2">
        <f t="shared" si="191"/>
        <v>2</v>
      </c>
      <c r="P540" s="2">
        <f t="shared" si="191"/>
        <v>2</v>
      </c>
      <c r="Q540" s="2">
        <f t="shared" si="191"/>
        <v>2</v>
      </c>
      <c r="R540" s="2">
        <f t="shared" si="191"/>
        <v>1</v>
      </c>
      <c r="S540" s="2">
        <f t="shared" si="191"/>
        <v>1</v>
      </c>
      <c r="T540" s="2">
        <f t="shared" si="191"/>
        <v>1</v>
      </c>
      <c r="U540" s="2">
        <f t="shared" si="191"/>
        <v>1</v>
      </c>
      <c r="V540" s="2">
        <f t="shared" si="191"/>
        <v>1</v>
      </c>
      <c r="W540" s="2">
        <f t="shared" si="191"/>
        <v>1</v>
      </c>
      <c r="X540" s="2">
        <f t="shared" si="191"/>
        <v>2</v>
      </c>
      <c r="Y540" s="2">
        <f t="shared" si="191"/>
        <v>1</v>
      </c>
      <c r="Z540" s="2">
        <f t="shared" si="191"/>
        <v>1</v>
      </c>
      <c r="AA540" s="2">
        <f t="shared" si="191"/>
        <v>2</v>
      </c>
      <c r="AB540" s="2">
        <f t="shared" si="191"/>
        <v>2</v>
      </c>
      <c r="AC540" s="2">
        <f t="shared" si="191"/>
        <v>2</v>
      </c>
      <c r="AD540" s="2">
        <f t="shared" ref="AD540:AK540" si="195">IF(AD598&lt;=2,1,2)</f>
        <v>1</v>
      </c>
      <c r="AE540" s="2">
        <f t="shared" si="195"/>
        <v>2</v>
      </c>
      <c r="AF540" s="2">
        <f t="shared" si="195"/>
        <v>2</v>
      </c>
      <c r="AG540" s="2">
        <f t="shared" si="195"/>
        <v>1</v>
      </c>
      <c r="AH540" s="2">
        <f t="shared" si="195"/>
        <v>1</v>
      </c>
      <c r="AI540" s="2">
        <f t="shared" si="195"/>
        <v>2</v>
      </c>
      <c r="AJ540" s="2">
        <f t="shared" si="195"/>
        <v>1</v>
      </c>
      <c r="AK540" s="2">
        <f t="shared" si="195"/>
        <v>1</v>
      </c>
      <c r="AL540" s="2">
        <f t="shared" si="191"/>
        <v>1</v>
      </c>
      <c r="AM540" s="2">
        <f t="shared" si="191"/>
        <v>1</v>
      </c>
      <c r="AN540" s="2">
        <f t="shared" si="191"/>
        <v>1</v>
      </c>
      <c r="AO540" s="2">
        <f t="shared" si="182"/>
        <v>0</v>
      </c>
      <c r="AP540" s="2">
        <f t="shared" si="191"/>
        <v>1</v>
      </c>
      <c r="AQ540" s="2">
        <f t="shared" si="191"/>
        <v>0</v>
      </c>
      <c r="AR540" s="2">
        <f t="shared" si="191"/>
        <v>1</v>
      </c>
      <c r="AS540" s="2">
        <f t="shared" si="164"/>
        <v>0</v>
      </c>
      <c r="AT540" s="2">
        <f t="shared" si="183"/>
        <v>2</v>
      </c>
      <c r="AU540" s="2">
        <f t="shared" si="165"/>
        <v>1</v>
      </c>
      <c r="AV540" s="2">
        <f t="shared" si="165"/>
        <v>1</v>
      </c>
      <c r="AW540" s="2">
        <f t="shared" si="184"/>
        <v>1</v>
      </c>
      <c r="AX540" s="2">
        <f t="shared" si="185"/>
        <v>2</v>
      </c>
      <c r="AY540" s="8">
        <v>5</v>
      </c>
      <c r="AZ540" s="2">
        <v>3</v>
      </c>
      <c r="BA540" s="2">
        <v>3</v>
      </c>
      <c r="BD540" s="2">
        <v>1</v>
      </c>
      <c r="BI540" s="4"/>
      <c r="BK540" s="2">
        <v>92</v>
      </c>
      <c r="BM540" s="2">
        <v>8000</v>
      </c>
      <c r="BV540" s="2">
        <f t="shared" si="166"/>
        <v>54.5</v>
      </c>
      <c r="BW540" s="2">
        <f t="shared" si="167"/>
        <v>24</v>
      </c>
      <c r="BX540" s="2">
        <f t="shared" si="168"/>
        <v>13</v>
      </c>
      <c r="BY540" s="2">
        <f t="shared" si="169"/>
        <v>14</v>
      </c>
      <c r="BZ540" s="2">
        <f t="shared" si="170"/>
        <v>31</v>
      </c>
      <c r="CA540" s="2">
        <f t="shared" si="171"/>
        <v>13</v>
      </c>
      <c r="CB540" s="2">
        <f t="shared" si="172"/>
        <v>11</v>
      </c>
      <c r="CC540" s="2">
        <f t="shared" si="173"/>
        <v>15</v>
      </c>
      <c r="CD540" s="2">
        <f t="shared" si="174"/>
        <v>18</v>
      </c>
      <c r="CE540" s="2">
        <f t="shared" si="175"/>
        <v>16</v>
      </c>
      <c r="CF540" s="2">
        <f t="shared" si="176"/>
        <v>10</v>
      </c>
      <c r="CG540" s="2">
        <f t="shared" si="177"/>
        <v>20</v>
      </c>
      <c r="CH540" s="2">
        <f t="shared" si="161"/>
        <v>6</v>
      </c>
      <c r="CI540" s="2">
        <f t="shared" si="178"/>
        <v>9</v>
      </c>
      <c r="CJ540" s="2">
        <f t="shared" si="179"/>
        <v>21.5</v>
      </c>
      <c r="CK540" s="2">
        <f>55+IF(抽出データ!BJ540=1,60,0)+IF(抽出データ!BK540=1,25,0)+IF(抽出データ!BM540=1,5,0)+IF(抽出データ!BL540=1,5,0)+IF(抽出データ!BN540=1,5,0)</f>
        <v>80</v>
      </c>
      <c r="CL540" s="2">
        <f>(80+IF(抽出データ!BR540=1,12,0)+IF(SUM(抽出データ!BS540:BV540,抽出データ!CB540)&gt;1,22,IF(SUM(抽出データ!BS540:BV540,抽出データ!CB540)=1,11,0)))</f>
        <v>103</v>
      </c>
      <c r="CM540" s="2">
        <f>80+IF(抽出データ!CH540=1,40,0)+IF(抽出データ!CI540=1,20,0)+IF(抽出データ!CJ540=1,20,0)</f>
        <v>80</v>
      </c>
      <c r="CN540" s="2">
        <f>80+IF(抽出データ!CN540=1,10,0)+IF(抽出データ!CO540=1,5,0)+IF(抽出データ!CP540=1,10,0)+12</f>
        <v>92</v>
      </c>
      <c r="CO540" s="2">
        <f>IF(SUM(抽出データ!CT540:CW540)&gt;0,120,100)</f>
        <v>100</v>
      </c>
      <c r="CQ540" s="2">
        <f t="shared" si="186"/>
        <v>89.100000000000009</v>
      </c>
    </row>
    <row r="541" spans="1:95">
      <c r="A541" s="2">
        <v>1975</v>
      </c>
      <c r="B541" s="2">
        <v>7017</v>
      </c>
      <c r="C541" s="2">
        <v>9</v>
      </c>
      <c r="E541" s="4" t="s">
        <v>652</v>
      </c>
      <c r="F541" s="2">
        <f t="shared" si="193"/>
        <v>2</v>
      </c>
      <c r="G541" s="2">
        <f t="shared" si="191"/>
        <v>0</v>
      </c>
      <c r="H541" s="2">
        <f t="shared" si="191"/>
        <v>1</v>
      </c>
      <c r="I541" s="2">
        <f t="shared" si="191"/>
        <v>0</v>
      </c>
      <c r="J541" s="2">
        <f t="shared" si="191"/>
        <v>0</v>
      </c>
      <c r="K541" s="2">
        <f t="shared" si="191"/>
        <v>0</v>
      </c>
      <c r="L541" s="2">
        <f t="shared" si="191"/>
        <v>0</v>
      </c>
      <c r="M541" s="2">
        <f t="shared" si="191"/>
        <v>2</v>
      </c>
      <c r="N541" s="2">
        <f t="shared" si="191"/>
        <v>2</v>
      </c>
      <c r="O541" s="2">
        <f t="shared" si="191"/>
        <v>2</v>
      </c>
      <c r="P541" s="2">
        <f t="shared" si="191"/>
        <v>1</v>
      </c>
      <c r="Q541" s="2">
        <f t="shared" si="191"/>
        <v>2</v>
      </c>
      <c r="R541" s="2">
        <f t="shared" si="191"/>
        <v>1</v>
      </c>
      <c r="S541" s="2">
        <f t="shared" si="191"/>
        <v>1</v>
      </c>
      <c r="T541" s="2">
        <f t="shared" si="191"/>
        <v>1</v>
      </c>
      <c r="U541" s="2">
        <f t="shared" si="191"/>
        <v>1</v>
      </c>
      <c r="V541" s="2">
        <f t="shared" si="191"/>
        <v>1</v>
      </c>
      <c r="W541" s="2">
        <f t="shared" si="191"/>
        <v>1</v>
      </c>
      <c r="X541" s="2">
        <f t="shared" si="191"/>
        <v>0</v>
      </c>
      <c r="Y541" s="2">
        <f t="shared" si="191"/>
        <v>1</v>
      </c>
      <c r="Z541" s="2">
        <f t="shared" si="191"/>
        <v>2</v>
      </c>
      <c r="AA541" s="2">
        <f t="shared" si="191"/>
        <v>2</v>
      </c>
      <c r="AB541" s="2">
        <f t="shared" si="191"/>
        <v>1</v>
      </c>
      <c r="AC541" s="2">
        <f t="shared" si="191"/>
        <v>2</v>
      </c>
      <c r="AD541" s="2">
        <f t="shared" ref="AD541:AK541" si="196">IF(AD599&lt;=2,1,2)</f>
        <v>1</v>
      </c>
      <c r="AE541" s="2">
        <f t="shared" si="196"/>
        <v>1</v>
      </c>
      <c r="AF541" s="2">
        <f t="shared" si="196"/>
        <v>1</v>
      </c>
      <c r="AG541" s="2">
        <f t="shared" si="196"/>
        <v>1</v>
      </c>
      <c r="AH541" s="2">
        <f t="shared" si="196"/>
        <v>1</v>
      </c>
      <c r="AI541" s="2">
        <f t="shared" si="196"/>
        <v>1</v>
      </c>
      <c r="AJ541" s="2">
        <f t="shared" si="196"/>
        <v>1</v>
      </c>
      <c r="AK541" s="2">
        <f t="shared" si="196"/>
        <v>1</v>
      </c>
      <c r="AL541" s="2">
        <f t="shared" si="191"/>
        <v>0</v>
      </c>
      <c r="AM541" s="2">
        <f t="shared" si="191"/>
        <v>1</v>
      </c>
      <c r="AN541" s="2">
        <f t="shared" si="191"/>
        <v>0</v>
      </c>
      <c r="AO541" s="2">
        <f t="shared" si="182"/>
        <v>0</v>
      </c>
      <c r="AP541" s="2">
        <f t="shared" si="191"/>
        <v>0</v>
      </c>
      <c r="AQ541" s="2">
        <f t="shared" si="191"/>
        <v>0</v>
      </c>
      <c r="AR541" s="2">
        <f t="shared" si="191"/>
        <v>1</v>
      </c>
      <c r="AS541" s="2">
        <f t="shared" si="164"/>
        <v>0</v>
      </c>
      <c r="AT541" s="2">
        <f t="shared" si="183"/>
        <v>1</v>
      </c>
      <c r="AU541" s="2">
        <f t="shared" si="165"/>
        <v>0</v>
      </c>
      <c r="AV541" s="2">
        <f t="shared" si="165"/>
        <v>1</v>
      </c>
      <c r="AW541" s="2">
        <f t="shared" si="184"/>
        <v>1</v>
      </c>
      <c r="AX541" s="2">
        <f t="shared" si="185"/>
        <v>1</v>
      </c>
      <c r="AY541" s="8">
        <v>4</v>
      </c>
      <c r="AZ541" s="2">
        <v>1</v>
      </c>
      <c r="BA541" s="2">
        <v>2</v>
      </c>
      <c r="BC541" s="2">
        <v>1</v>
      </c>
      <c r="BD541" s="2">
        <v>1</v>
      </c>
      <c r="BE541" s="2">
        <v>1</v>
      </c>
      <c r="BF541" s="2">
        <v>1</v>
      </c>
      <c r="BI541" s="4"/>
      <c r="BK541" s="2">
        <v>100</v>
      </c>
      <c r="BM541" s="2">
        <v>13000</v>
      </c>
      <c r="BO541" s="2">
        <v>4</v>
      </c>
      <c r="BP541" s="2">
        <v>4</v>
      </c>
      <c r="BQ541" s="2">
        <v>3</v>
      </c>
      <c r="BR541" s="2">
        <v>3</v>
      </c>
      <c r="BS541" s="2">
        <v>3</v>
      </c>
      <c r="BT541" s="2">
        <v>4</v>
      </c>
      <c r="BV541" s="2">
        <f t="shared" si="166"/>
        <v>40</v>
      </c>
      <c r="BW541" s="2">
        <f t="shared" si="167"/>
        <v>22</v>
      </c>
      <c r="BX541" s="2">
        <f t="shared" si="168"/>
        <v>9</v>
      </c>
      <c r="BY541" s="2">
        <f t="shared" si="169"/>
        <v>8</v>
      </c>
      <c r="BZ541" s="2">
        <f t="shared" si="170"/>
        <v>22</v>
      </c>
      <c r="CA541" s="2">
        <f t="shared" si="171"/>
        <v>14</v>
      </c>
      <c r="CB541" s="2">
        <f t="shared" si="172"/>
        <v>6</v>
      </c>
      <c r="CC541" s="2">
        <f t="shared" si="173"/>
        <v>15</v>
      </c>
      <c r="CD541" s="2">
        <f t="shared" si="174"/>
        <v>13</v>
      </c>
      <c r="CE541" s="2">
        <f t="shared" si="175"/>
        <v>12</v>
      </c>
      <c r="CF541" s="2">
        <f t="shared" si="176"/>
        <v>8</v>
      </c>
      <c r="CG541" s="2">
        <f t="shared" si="177"/>
        <v>16</v>
      </c>
      <c r="CH541" s="2">
        <f t="shared" si="161"/>
        <v>4</v>
      </c>
      <c r="CI541" s="2">
        <f t="shared" si="178"/>
        <v>5</v>
      </c>
      <c r="CJ541" s="2">
        <f t="shared" si="179"/>
        <v>18</v>
      </c>
      <c r="CK541" s="2">
        <f>55+IF(抽出データ!BJ541=1,60,0)+IF(抽出データ!BK541=1,25,0)+IF(抽出データ!BM541=1,5,0)+IF(抽出データ!BL541=1,5,0)+IF(抽出データ!BN541=1,5,0)</f>
        <v>55</v>
      </c>
      <c r="CL541" s="2">
        <f>(80+IF(抽出データ!BR541=1,12,0)+IF(SUM(抽出データ!BS541:BV541,抽出データ!CB541)&gt;1,22,IF(SUM(抽出データ!BS541:BV541,抽出データ!CB541)=1,11,0)))</f>
        <v>92</v>
      </c>
      <c r="CM541" s="2">
        <f>80+IF(抽出データ!CH541=1,40,0)+IF(抽出データ!CI541=1,20,0)+IF(抽出データ!CJ541=1,20,0)</f>
        <v>80</v>
      </c>
      <c r="CN541" s="2">
        <f>80+IF(抽出データ!CN541=1,10,0)+IF(抽出データ!CO541=1,5,0)+IF(抽出データ!CP541=1,10,0)+12</f>
        <v>92</v>
      </c>
      <c r="CO541" s="2">
        <f>IF(SUM(抽出データ!CT541:CW541)&gt;0,120,100)</f>
        <v>100</v>
      </c>
      <c r="CQ541" s="2">
        <f t="shared" si="186"/>
        <v>75.8</v>
      </c>
    </row>
    <row r="542" spans="1:95">
      <c r="A542" s="2">
        <v>1964</v>
      </c>
      <c r="B542" s="2">
        <v>10388</v>
      </c>
      <c r="C542" s="2">
        <v>8</v>
      </c>
      <c r="E542" s="4" t="s">
        <v>653</v>
      </c>
      <c r="F542" s="2">
        <f t="shared" si="193"/>
        <v>2</v>
      </c>
      <c r="G542" s="2">
        <f t="shared" si="191"/>
        <v>1</v>
      </c>
      <c r="H542" s="2">
        <f t="shared" si="191"/>
        <v>2</v>
      </c>
      <c r="I542" s="2">
        <f t="shared" si="191"/>
        <v>1</v>
      </c>
      <c r="J542" s="2">
        <f t="shared" si="191"/>
        <v>0</v>
      </c>
      <c r="K542" s="2">
        <f t="shared" si="191"/>
        <v>0</v>
      </c>
      <c r="L542" s="2">
        <f t="shared" si="191"/>
        <v>0</v>
      </c>
      <c r="M542" s="2">
        <f t="shared" si="191"/>
        <v>2</v>
      </c>
      <c r="N542" s="2">
        <f t="shared" si="191"/>
        <v>2</v>
      </c>
      <c r="O542" s="2">
        <f t="shared" si="191"/>
        <v>2</v>
      </c>
      <c r="P542" s="2">
        <f t="shared" si="191"/>
        <v>1</v>
      </c>
      <c r="Q542" s="2">
        <f t="shared" si="191"/>
        <v>2</v>
      </c>
      <c r="R542" s="2">
        <f t="shared" si="191"/>
        <v>1</v>
      </c>
      <c r="S542" s="2">
        <f t="shared" si="191"/>
        <v>2</v>
      </c>
      <c r="T542" s="2">
        <f t="shared" si="191"/>
        <v>2</v>
      </c>
      <c r="U542" s="2">
        <f t="shared" si="191"/>
        <v>2</v>
      </c>
      <c r="V542" s="2">
        <f t="shared" si="191"/>
        <v>1</v>
      </c>
      <c r="W542" s="2">
        <f t="shared" si="191"/>
        <v>2</v>
      </c>
      <c r="X542" s="2">
        <f t="shared" si="191"/>
        <v>1</v>
      </c>
      <c r="Y542" s="2">
        <f t="shared" si="191"/>
        <v>2</v>
      </c>
      <c r="Z542" s="2">
        <f t="shared" si="191"/>
        <v>2</v>
      </c>
      <c r="AA542" s="2">
        <f t="shared" si="191"/>
        <v>2</v>
      </c>
      <c r="AB542" s="2">
        <f t="shared" si="191"/>
        <v>1</v>
      </c>
      <c r="AC542" s="2">
        <f t="shared" si="191"/>
        <v>2</v>
      </c>
      <c r="AD542" s="2">
        <f t="shared" ref="AD542:AK542" si="197">IF(AD600&lt;=2,1,2)</f>
        <v>1</v>
      </c>
      <c r="AE542" s="2">
        <f t="shared" si="197"/>
        <v>1</v>
      </c>
      <c r="AF542" s="2">
        <f t="shared" si="197"/>
        <v>2</v>
      </c>
      <c r="AG542" s="2">
        <f t="shared" si="197"/>
        <v>1</v>
      </c>
      <c r="AH542" s="2">
        <f t="shared" si="197"/>
        <v>1</v>
      </c>
      <c r="AI542" s="2">
        <f t="shared" si="197"/>
        <v>2</v>
      </c>
      <c r="AJ542" s="2">
        <f t="shared" si="197"/>
        <v>1</v>
      </c>
      <c r="AK542" s="2">
        <f t="shared" si="197"/>
        <v>1</v>
      </c>
      <c r="AL542" s="2">
        <f t="shared" si="191"/>
        <v>0</v>
      </c>
      <c r="AM542" s="2">
        <f t="shared" si="191"/>
        <v>1</v>
      </c>
      <c r="AN542" s="2">
        <f t="shared" si="191"/>
        <v>2</v>
      </c>
      <c r="AO542" s="2">
        <f t="shared" si="182"/>
        <v>2</v>
      </c>
      <c r="AP542" s="2">
        <f t="shared" si="191"/>
        <v>0</v>
      </c>
      <c r="AQ542" s="2">
        <f t="shared" si="191"/>
        <v>0</v>
      </c>
      <c r="AR542" s="2">
        <f t="shared" si="191"/>
        <v>0</v>
      </c>
      <c r="AS542" s="2">
        <f t="shared" si="164"/>
        <v>0</v>
      </c>
      <c r="AT542" s="2">
        <f t="shared" si="183"/>
        <v>1</v>
      </c>
      <c r="AU542" s="2">
        <f t="shared" si="165"/>
        <v>1</v>
      </c>
      <c r="AV542" s="2">
        <f t="shared" si="165"/>
        <v>1</v>
      </c>
      <c r="AW542" s="2">
        <f t="shared" si="184"/>
        <v>1</v>
      </c>
      <c r="AX542" s="2">
        <f t="shared" si="185"/>
        <v>1</v>
      </c>
      <c r="AY542" s="8">
        <v>5</v>
      </c>
      <c r="AZ542" s="2">
        <v>4</v>
      </c>
      <c r="BA542" s="2">
        <v>3</v>
      </c>
      <c r="BI542" s="4"/>
      <c r="BK542" s="2">
        <v>98</v>
      </c>
      <c r="BM542" s="2">
        <v>11000</v>
      </c>
      <c r="BO542" s="2">
        <v>4</v>
      </c>
      <c r="BP542" s="2">
        <v>4</v>
      </c>
      <c r="BQ542" s="2">
        <v>4</v>
      </c>
      <c r="BR542" s="2">
        <v>4</v>
      </c>
      <c r="BS542" s="2">
        <v>4</v>
      </c>
      <c r="BT542" s="2">
        <v>4</v>
      </c>
      <c r="BV542" s="2">
        <f t="shared" si="166"/>
        <v>55</v>
      </c>
      <c r="BW542" s="2">
        <f t="shared" si="167"/>
        <v>31</v>
      </c>
      <c r="BX542" s="2">
        <f t="shared" si="168"/>
        <v>11</v>
      </c>
      <c r="BY542" s="2">
        <f t="shared" si="169"/>
        <v>13</v>
      </c>
      <c r="BZ542" s="2">
        <f t="shared" si="170"/>
        <v>28</v>
      </c>
      <c r="CA542" s="2">
        <f t="shared" si="171"/>
        <v>20</v>
      </c>
      <c r="CB542" s="2">
        <f t="shared" si="172"/>
        <v>9</v>
      </c>
      <c r="CC542" s="2">
        <f t="shared" si="173"/>
        <v>19</v>
      </c>
      <c r="CD542" s="2">
        <f t="shared" si="174"/>
        <v>19</v>
      </c>
      <c r="CE542" s="2">
        <f t="shared" si="175"/>
        <v>18</v>
      </c>
      <c r="CF542" s="2">
        <f t="shared" si="176"/>
        <v>11</v>
      </c>
      <c r="CG542" s="2">
        <f t="shared" si="177"/>
        <v>24</v>
      </c>
      <c r="CH542" s="2">
        <f t="shared" si="161"/>
        <v>4</v>
      </c>
      <c r="CI542" s="2">
        <f t="shared" si="178"/>
        <v>9</v>
      </c>
      <c r="CJ542" s="2">
        <f t="shared" si="179"/>
        <v>23</v>
      </c>
      <c r="CK542" s="2">
        <f>55+IF(抽出データ!BJ542=1,60,0)+IF(抽出データ!BK542=1,25,0)+IF(抽出データ!BM542=1,5,0)+IF(抽出データ!BL542=1,5,0)+IF(抽出データ!BN542=1,5,0)</f>
        <v>80</v>
      </c>
      <c r="CL542" s="2">
        <f>(80+IF(抽出データ!BR542=1,12,0)+IF(SUM(抽出データ!BS542:BV542,抽出データ!CB542)&gt;1,22,IF(SUM(抽出データ!BS542:BV542,抽出データ!CB542)=1,11,0)))</f>
        <v>91</v>
      </c>
      <c r="CM542" s="2">
        <f>80+IF(抽出データ!CH542=1,40,0)+IF(抽出データ!CI542=1,20,0)+IF(抽出データ!CJ542=1,20,0)</f>
        <v>80</v>
      </c>
      <c r="CN542" s="2">
        <f>80+IF(抽出データ!CN542=1,10,0)+IF(抽出データ!CO542=1,5,0)+IF(抽出データ!CP542=1,10,0)+12</f>
        <v>97</v>
      </c>
      <c r="CO542" s="2">
        <f>IF(SUM(抽出データ!CT542:CW542)&gt;0,120,100)</f>
        <v>100</v>
      </c>
      <c r="CQ542" s="2">
        <f t="shared" si="186"/>
        <v>86</v>
      </c>
    </row>
    <row r="543" spans="1:95">
      <c r="A543" s="2">
        <v>1983</v>
      </c>
      <c r="B543" s="2">
        <v>11761</v>
      </c>
      <c r="C543" s="2">
        <v>8</v>
      </c>
      <c r="E543" s="4" t="s">
        <v>653</v>
      </c>
      <c r="F543" s="2">
        <f t="shared" si="193"/>
        <v>2</v>
      </c>
      <c r="G543" s="2">
        <f t="shared" si="191"/>
        <v>1</v>
      </c>
      <c r="H543" s="2">
        <f t="shared" si="191"/>
        <v>1</v>
      </c>
      <c r="I543" s="2">
        <f t="shared" si="191"/>
        <v>1</v>
      </c>
      <c r="J543" s="2">
        <f t="shared" si="191"/>
        <v>2</v>
      </c>
      <c r="K543" s="2">
        <f t="shared" si="191"/>
        <v>0</v>
      </c>
      <c r="L543" s="2">
        <f t="shared" si="191"/>
        <v>1</v>
      </c>
      <c r="M543" s="2">
        <f t="shared" si="191"/>
        <v>1</v>
      </c>
      <c r="N543" s="2">
        <f t="shared" si="191"/>
        <v>2</v>
      </c>
      <c r="O543" s="2">
        <f t="shared" si="191"/>
        <v>2</v>
      </c>
      <c r="P543" s="2">
        <f t="shared" si="191"/>
        <v>2</v>
      </c>
      <c r="Q543" s="2">
        <f t="shared" si="191"/>
        <v>2</v>
      </c>
      <c r="R543" s="2">
        <f t="shared" si="191"/>
        <v>1</v>
      </c>
      <c r="S543" s="2">
        <f t="shared" si="191"/>
        <v>1</v>
      </c>
      <c r="T543" s="2">
        <f t="shared" si="191"/>
        <v>2</v>
      </c>
      <c r="U543" s="2">
        <f t="shared" si="191"/>
        <v>1</v>
      </c>
      <c r="V543" s="2">
        <f t="shared" si="191"/>
        <v>1</v>
      </c>
      <c r="W543" s="2">
        <f t="shared" si="191"/>
        <v>1</v>
      </c>
      <c r="X543" s="2">
        <f t="shared" si="191"/>
        <v>2</v>
      </c>
      <c r="Y543" s="2">
        <f t="shared" si="191"/>
        <v>1</v>
      </c>
      <c r="Z543" s="2">
        <f t="shared" si="191"/>
        <v>1</v>
      </c>
      <c r="AA543" s="2">
        <f t="shared" si="191"/>
        <v>2</v>
      </c>
      <c r="AB543" s="2">
        <f t="shared" si="191"/>
        <v>2</v>
      </c>
      <c r="AC543" s="2">
        <f t="shared" si="191"/>
        <v>2</v>
      </c>
      <c r="AD543" s="2">
        <f t="shared" ref="AD543:AK543" si="198">IF(AD601&lt;=2,1,2)</f>
        <v>1</v>
      </c>
      <c r="AE543" s="2">
        <f t="shared" si="198"/>
        <v>1</v>
      </c>
      <c r="AF543" s="2">
        <f t="shared" si="198"/>
        <v>1</v>
      </c>
      <c r="AG543" s="2">
        <f t="shared" si="198"/>
        <v>1</v>
      </c>
      <c r="AH543" s="2">
        <f t="shared" si="198"/>
        <v>2</v>
      </c>
      <c r="AI543" s="2">
        <f t="shared" si="198"/>
        <v>2</v>
      </c>
      <c r="AJ543" s="2">
        <f t="shared" si="198"/>
        <v>1</v>
      </c>
      <c r="AK543" s="2">
        <f t="shared" si="198"/>
        <v>1</v>
      </c>
      <c r="AL543" s="2">
        <f t="shared" si="191"/>
        <v>1</v>
      </c>
      <c r="AM543" s="2">
        <f t="shared" si="191"/>
        <v>1</v>
      </c>
      <c r="AN543" s="2">
        <f t="shared" si="191"/>
        <v>0</v>
      </c>
      <c r="AO543" s="2">
        <f t="shared" si="182"/>
        <v>0</v>
      </c>
      <c r="AP543" s="2">
        <f t="shared" si="191"/>
        <v>1</v>
      </c>
      <c r="AQ543" s="2">
        <f t="shared" si="191"/>
        <v>1</v>
      </c>
      <c r="AR543" s="2">
        <f t="shared" si="191"/>
        <v>1</v>
      </c>
      <c r="AS543" s="2">
        <f t="shared" si="164"/>
        <v>0</v>
      </c>
      <c r="AT543" s="2">
        <f t="shared" si="183"/>
        <v>2</v>
      </c>
      <c r="AU543" s="2">
        <f t="shared" si="165"/>
        <v>1</v>
      </c>
      <c r="AV543" s="2">
        <f t="shared" si="165"/>
        <v>1</v>
      </c>
      <c r="AW543" s="2">
        <f t="shared" si="184"/>
        <v>1</v>
      </c>
      <c r="AX543" s="2">
        <f t="shared" si="185"/>
        <v>1</v>
      </c>
      <c r="AY543" s="8">
        <v>5</v>
      </c>
      <c r="AZ543" s="2">
        <v>3</v>
      </c>
      <c r="BA543" s="2">
        <v>4</v>
      </c>
      <c r="BI543" s="4"/>
      <c r="BK543" s="2">
        <v>100</v>
      </c>
      <c r="BM543" s="2">
        <v>10264</v>
      </c>
      <c r="BO543" s="2">
        <v>3</v>
      </c>
      <c r="BP543" s="2">
        <v>4</v>
      </c>
      <c r="BQ543" s="2">
        <v>3</v>
      </c>
      <c r="BR543" s="2">
        <v>4</v>
      </c>
      <c r="BS543" s="2">
        <v>4</v>
      </c>
      <c r="BT543" s="2">
        <v>4</v>
      </c>
      <c r="BV543" s="2">
        <f t="shared" si="166"/>
        <v>57.5</v>
      </c>
      <c r="BW543" s="2">
        <f t="shared" si="167"/>
        <v>30</v>
      </c>
      <c r="BX543" s="2">
        <f t="shared" si="168"/>
        <v>11</v>
      </c>
      <c r="BY543" s="2">
        <f t="shared" si="169"/>
        <v>12</v>
      </c>
      <c r="BZ543" s="2">
        <f t="shared" si="170"/>
        <v>33</v>
      </c>
      <c r="CA543" s="2">
        <f t="shared" si="171"/>
        <v>15</v>
      </c>
      <c r="CB543" s="2">
        <f t="shared" si="172"/>
        <v>9</v>
      </c>
      <c r="CC543" s="2">
        <f t="shared" si="173"/>
        <v>17</v>
      </c>
      <c r="CD543" s="2">
        <f t="shared" si="174"/>
        <v>20</v>
      </c>
      <c r="CE543" s="2">
        <f t="shared" si="175"/>
        <v>17</v>
      </c>
      <c r="CF543" s="2">
        <f t="shared" si="176"/>
        <v>12</v>
      </c>
      <c r="CG543" s="2">
        <f t="shared" si="177"/>
        <v>20</v>
      </c>
      <c r="CH543" s="2">
        <f t="shared" si="161"/>
        <v>5</v>
      </c>
      <c r="CI543" s="2">
        <f t="shared" si="178"/>
        <v>7</v>
      </c>
      <c r="CJ543" s="2">
        <f t="shared" si="179"/>
        <v>25.5</v>
      </c>
      <c r="CK543" s="2">
        <f>55+IF(抽出データ!BJ543=1,60,0)+IF(抽出データ!BK543=1,25,0)+IF(抽出データ!BM543=1,5,0)+IF(抽出データ!BL543=1,5,0)+IF(抽出データ!BN543=1,5,0)</f>
        <v>80</v>
      </c>
      <c r="CL543" s="2">
        <f>(80+IF(抽出データ!BR543=1,12,0)+IF(SUM(抽出データ!BS543:BV543,抽出データ!CB543)&gt;1,22,IF(SUM(抽出データ!BS543:BV543,抽出データ!CB543)=1,11,0)))</f>
        <v>103</v>
      </c>
      <c r="CM543" s="2">
        <f>80+IF(抽出データ!CH543=1,40,0)+IF(抽出データ!CI543=1,20,0)+IF(抽出データ!CJ543=1,20,0)</f>
        <v>80</v>
      </c>
      <c r="CN543" s="2">
        <f>80+IF(抽出データ!CN543=1,10,0)+IF(抽出データ!CO543=1,5,0)+IF(抽出データ!CP543=1,10,0)+12</f>
        <v>92</v>
      </c>
      <c r="CO543" s="2">
        <f>IF(SUM(抽出データ!CT543:CW543)&gt;0,120,100)</f>
        <v>100</v>
      </c>
      <c r="CQ543" s="2">
        <f t="shared" si="186"/>
        <v>89.100000000000009</v>
      </c>
    </row>
    <row r="544" spans="1:95">
      <c r="A544" s="2">
        <v>1995</v>
      </c>
      <c r="B544" s="2">
        <v>7729</v>
      </c>
      <c r="C544" s="2">
        <v>8</v>
      </c>
      <c r="E544" s="4" t="s">
        <v>652</v>
      </c>
      <c r="F544" s="2">
        <f t="shared" si="193"/>
        <v>1</v>
      </c>
      <c r="G544" s="2">
        <f t="shared" si="191"/>
        <v>1</v>
      </c>
      <c r="H544" s="2">
        <f t="shared" si="191"/>
        <v>2</v>
      </c>
      <c r="I544" s="2">
        <f t="shared" si="191"/>
        <v>2</v>
      </c>
      <c r="J544" s="2">
        <f t="shared" si="191"/>
        <v>1</v>
      </c>
      <c r="K544" s="2">
        <f t="shared" si="191"/>
        <v>0</v>
      </c>
      <c r="L544" s="2">
        <f t="shared" si="191"/>
        <v>0</v>
      </c>
      <c r="M544" s="2">
        <f t="shared" si="191"/>
        <v>2</v>
      </c>
      <c r="N544" s="2">
        <f t="shared" si="191"/>
        <v>2</v>
      </c>
      <c r="O544" s="2">
        <f t="shared" si="191"/>
        <v>2</v>
      </c>
      <c r="P544" s="2">
        <f t="shared" si="191"/>
        <v>2</v>
      </c>
      <c r="Q544" s="2">
        <f t="shared" ref="G544:AR550" si="199">IF(Q602&lt;2,0,Q602-2)</f>
        <v>1</v>
      </c>
      <c r="R544" s="2">
        <f t="shared" si="199"/>
        <v>1</v>
      </c>
      <c r="S544" s="2">
        <f t="shared" si="199"/>
        <v>2</v>
      </c>
      <c r="T544" s="2">
        <f t="shared" si="199"/>
        <v>1</v>
      </c>
      <c r="U544" s="2">
        <f t="shared" si="199"/>
        <v>2</v>
      </c>
      <c r="V544" s="2">
        <f t="shared" si="199"/>
        <v>1</v>
      </c>
      <c r="W544" s="2">
        <f t="shared" si="199"/>
        <v>1</v>
      </c>
      <c r="X544" s="2">
        <f t="shared" si="199"/>
        <v>2</v>
      </c>
      <c r="Y544" s="2">
        <f t="shared" si="199"/>
        <v>2</v>
      </c>
      <c r="Z544" s="2">
        <f t="shared" si="199"/>
        <v>2</v>
      </c>
      <c r="AA544" s="2">
        <f t="shared" si="199"/>
        <v>2</v>
      </c>
      <c r="AB544" s="2">
        <f t="shared" si="199"/>
        <v>2</v>
      </c>
      <c r="AC544" s="2">
        <f t="shared" si="199"/>
        <v>1</v>
      </c>
      <c r="AD544" s="2">
        <f t="shared" ref="AD544:AK544" si="200">IF(AD602&lt;=2,1,2)</f>
        <v>1</v>
      </c>
      <c r="AE544" s="2">
        <f t="shared" si="200"/>
        <v>1</v>
      </c>
      <c r="AF544" s="2">
        <f t="shared" si="200"/>
        <v>1</v>
      </c>
      <c r="AG544" s="2">
        <f t="shared" si="200"/>
        <v>2</v>
      </c>
      <c r="AH544" s="2">
        <f t="shared" si="200"/>
        <v>2</v>
      </c>
      <c r="AI544" s="2">
        <f t="shared" si="200"/>
        <v>2</v>
      </c>
      <c r="AJ544" s="2">
        <f t="shared" si="200"/>
        <v>1</v>
      </c>
      <c r="AK544" s="2">
        <f t="shared" si="200"/>
        <v>1</v>
      </c>
      <c r="AL544" s="2">
        <f t="shared" si="199"/>
        <v>1</v>
      </c>
      <c r="AM544" s="2">
        <f t="shared" si="199"/>
        <v>0</v>
      </c>
      <c r="AN544" s="2">
        <f t="shared" si="199"/>
        <v>2</v>
      </c>
      <c r="AO544" s="2">
        <f t="shared" si="182"/>
        <v>2</v>
      </c>
      <c r="AP544" s="2">
        <f t="shared" si="199"/>
        <v>2</v>
      </c>
      <c r="AQ544" s="2">
        <f t="shared" si="199"/>
        <v>1</v>
      </c>
      <c r="AR544" s="2">
        <f t="shared" si="199"/>
        <v>1</v>
      </c>
      <c r="AS544" s="2">
        <f t="shared" si="164"/>
        <v>2</v>
      </c>
      <c r="AT544" s="2">
        <f t="shared" si="183"/>
        <v>2</v>
      </c>
      <c r="AU544" s="2">
        <f t="shared" si="165"/>
        <v>1</v>
      </c>
      <c r="AV544" s="2">
        <f t="shared" si="165"/>
        <v>1</v>
      </c>
      <c r="AW544" s="2">
        <f t="shared" si="184"/>
        <v>1</v>
      </c>
      <c r="AX544" s="2">
        <f t="shared" si="185"/>
        <v>1</v>
      </c>
      <c r="AY544" s="8">
        <v>5</v>
      </c>
      <c r="AZ544" s="2">
        <v>1</v>
      </c>
      <c r="BA544" s="2">
        <v>2</v>
      </c>
      <c r="BC544" s="2">
        <v>1</v>
      </c>
      <c r="BI544" s="4"/>
      <c r="BK544" s="2">
        <v>80</v>
      </c>
      <c r="BM544" s="2">
        <v>15000</v>
      </c>
      <c r="BO544" s="2">
        <v>4</v>
      </c>
      <c r="BP544" s="2">
        <v>4</v>
      </c>
      <c r="BQ544" s="2">
        <v>2</v>
      </c>
      <c r="BR544" s="2">
        <v>4</v>
      </c>
      <c r="BS544" s="2">
        <v>3</v>
      </c>
      <c r="BT544" s="2">
        <v>3</v>
      </c>
      <c r="BV544" s="2">
        <f t="shared" si="166"/>
        <v>70.5</v>
      </c>
      <c r="BW544" s="2">
        <f t="shared" si="167"/>
        <v>32</v>
      </c>
      <c r="BX544" s="2">
        <f t="shared" si="168"/>
        <v>10</v>
      </c>
      <c r="BY544" s="2">
        <f t="shared" si="169"/>
        <v>17</v>
      </c>
      <c r="BZ544" s="2">
        <f t="shared" si="170"/>
        <v>32</v>
      </c>
      <c r="CA544" s="2">
        <f t="shared" si="171"/>
        <v>22</v>
      </c>
      <c r="CB544" s="2">
        <f t="shared" si="172"/>
        <v>10</v>
      </c>
      <c r="CC544" s="2">
        <f t="shared" si="173"/>
        <v>19</v>
      </c>
      <c r="CD544" s="2">
        <f t="shared" si="174"/>
        <v>20</v>
      </c>
      <c r="CE544" s="2">
        <f t="shared" si="175"/>
        <v>20</v>
      </c>
      <c r="CF544" s="2">
        <f t="shared" si="176"/>
        <v>13</v>
      </c>
      <c r="CG544" s="2">
        <f t="shared" si="177"/>
        <v>22</v>
      </c>
      <c r="CH544" s="2">
        <f t="shared" si="161"/>
        <v>7</v>
      </c>
      <c r="CI544" s="2">
        <f t="shared" si="178"/>
        <v>10</v>
      </c>
      <c r="CJ544" s="2">
        <f t="shared" si="179"/>
        <v>29.5</v>
      </c>
      <c r="CK544" s="2">
        <f>55+IF(抽出データ!BJ544=1,60,0)+IF(抽出データ!BK544=1,25,0)+IF(抽出データ!BM544=1,5,0)+IF(抽出データ!BL544=1,5,0)+IF(抽出データ!BN544=1,5,0)</f>
        <v>140</v>
      </c>
      <c r="CL544" s="2">
        <f>(80+IF(抽出データ!BR544=1,12,0)+IF(SUM(抽出データ!BS544:BV544,抽出データ!CB544)&gt;1,22,IF(SUM(抽出データ!BS544:BV544,抽出データ!CB544)=1,11,0)))</f>
        <v>103</v>
      </c>
      <c r="CM544" s="2">
        <f>80+IF(抽出データ!CH544=1,40,0)+IF(抽出データ!CI544=1,20,0)+IF(抽出データ!CJ544=1,20,0)</f>
        <v>100</v>
      </c>
      <c r="CN544" s="2">
        <f>80+IF(抽出データ!CN544=1,10,0)+IF(抽出データ!CO544=1,5,0)+IF(抽出データ!CP544=1,10,0)+12</f>
        <v>102</v>
      </c>
      <c r="CO544" s="2">
        <f>IF(SUM(抽出データ!CT544:CW544)&gt;0,120,100)</f>
        <v>100</v>
      </c>
      <c r="CQ544" s="2">
        <f t="shared" si="186"/>
        <v>117.10000000000001</v>
      </c>
    </row>
    <row r="545" spans="1:95">
      <c r="A545" s="2">
        <v>1998</v>
      </c>
      <c r="B545" s="2">
        <v>13517</v>
      </c>
      <c r="C545" s="2">
        <v>8</v>
      </c>
      <c r="E545" s="4" t="s">
        <v>652</v>
      </c>
      <c r="F545" s="2">
        <f t="shared" si="193"/>
        <v>1</v>
      </c>
      <c r="G545" s="2">
        <f t="shared" si="199"/>
        <v>1</v>
      </c>
      <c r="H545" s="2">
        <f t="shared" si="199"/>
        <v>2</v>
      </c>
      <c r="I545" s="2">
        <f t="shared" si="199"/>
        <v>1</v>
      </c>
      <c r="J545" s="2">
        <f t="shared" si="199"/>
        <v>1</v>
      </c>
      <c r="K545" s="2">
        <f t="shared" si="199"/>
        <v>0</v>
      </c>
      <c r="L545" s="2">
        <f t="shared" si="199"/>
        <v>1</v>
      </c>
      <c r="M545" s="2">
        <f t="shared" si="199"/>
        <v>2</v>
      </c>
      <c r="N545" s="2">
        <f t="shared" si="199"/>
        <v>1</v>
      </c>
      <c r="O545" s="2">
        <f t="shared" si="199"/>
        <v>2</v>
      </c>
      <c r="P545" s="2">
        <f t="shared" si="199"/>
        <v>1</v>
      </c>
      <c r="Q545" s="2">
        <f t="shared" si="199"/>
        <v>2</v>
      </c>
      <c r="R545" s="2">
        <f t="shared" si="199"/>
        <v>1</v>
      </c>
      <c r="S545" s="2">
        <f t="shared" si="199"/>
        <v>1</v>
      </c>
      <c r="T545" s="2">
        <f t="shared" si="199"/>
        <v>1</v>
      </c>
      <c r="U545" s="2">
        <f t="shared" si="199"/>
        <v>1</v>
      </c>
      <c r="V545" s="2">
        <f t="shared" si="199"/>
        <v>2</v>
      </c>
      <c r="W545" s="2">
        <f t="shared" si="199"/>
        <v>1</v>
      </c>
      <c r="X545" s="2">
        <f t="shared" si="199"/>
        <v>2</v>
      </c>
      <c r="Y545" s="2">
        <f t="shared" si="199"/>
        <v>1</v>
      </c>
      <c r="Z545" s="2">
        <f t="shared" si="199"/>
        <v>2</v>
      </c>
      <c r="AA545" s="2">
        <f t="shared" si="199"/>
        <v>2</v>
      </c>
      <c r="AB545" s="2">
        <f t="shared" si="199"/>
        <v>1</v>
      </c>
      <c r="AC545" s="2">
        <f t="shared" si="199"/>
        <v>1</v>
      </c>
      <c r="AD545" s="2">
        <f t="shared" ref="AD545:AK545" si="201">IF(AD603&lt;=2,1,2)</f>
        <v>2</v>
      </c>
      <c r="AE545" s="2">
        <f t="shared" si="201"/>
        <v>1</v>
      </c>
      <c r="AF545" s="2">
        <f t="shared" si="201"/>
        <v>2</v>
      </c>
      <c r="AG545" s="2">
        <f t="shared" si="201"/>
        <v>1</v>
      </c>
      <c r="AH545" s="2">
        <f t="shared" si="201"/>
        <v>1</v>
      </c>
      <c r="AI545" s="2">
        <f t="shared" si="201"/>
        <v>1</v>
      </c>
      <c r="AJ545" s="2">
        <f t="shared" si="201"/>
        <v>2</v>
      </c>
      <c r="AK545" s="2">
        <f t="shared" si="201"/>
        <v>1</v>
      </c>
      <c r="AL545" s="2">
        <f t="shared" si="199"/>
        <v>2</v>
      </c>
      <c r="AM545" s="2">
        <f t="shared" si="199"/>
        <v>1</v>
      </c>
      <c r="AN545" s="2">
        <f t="shared" si="199"/>
        <v>2</v>
      </c>
      <c r="AO545" s="2">
        <f t="shared" si="182"/>
        <v>0</v>
      </c>
      <c r="AP545" s="2">
        <f t="shared" si="199"/>
        <v>1</v>
      </c>
      <c r="AQ545" s="2">
        <f t="shared" si="199"/>
        <v>1</v>
      </c>
      <c r="AR545" s="2">
        <f t="shared" si="199"/>
        <v>2</v>
      </c>
      <c r="AS545" s="2">
        <f t="shared" si="164"/>
        <v>0</v>
      </c>
      <c r="AT545" s="2">
        <f t="shared" si="183"/>
        <v>1</v>
      </c>
      <c r="AU545" s="2">
        <f t="shared" si="165"/>
        <v>2</v>
      </c>
      <c r="AV545" s="2">
        <f t="shared" si="165"/>
        <v>1</v>
      </c>
      <c r="AW545" s="2">
        <f t="shared" si="184"/>
        <v>1</v>
      </c>
      <c r="AX545" s="2">
        <f t="shared" si="185"/>
        <v>1</v>
      </c>
      <c r="AY545" s="8">
        <v>5</v>
      </c>
      <c r="AZ545" s="2">
        <v>4</v>
      </c>
      <c r="BA545" s="2">
        <v>2</v>
      </c>
      <c r="BB545" s="2">
        <v>1</v>
      </c>
      <c r="BC545" s="2">
        <v>1</v>
      </c>
      <c r="BG545" s="2">
        <v>1</v>
      </c>
      <c r="BI545" s="4"/>
      <c r="BK545" s="2">
        <v>95</v>
      </c>
      <c r="BN545" s="2">
        <v>7127</v>
      </c>
      <c r="BO545" s="2">
        <v>3</v>
      </c>
      <c r="BP545" s="2">
        <v>4</v>
      </c>
      <c r="BQ545" s="2">
        <v>4</v>
      </c>
      <c r="BR545" s="2">
        <v>5</v>
      </c>
      <c r="BS545" s="2">
        <v>4</v>
      </c>
      <c r="BT545" s="2">
        <v>3</v>
      </c>
      <c r="BV545" s="2">
        <f t="shared" si="166"/>
        <v>62</v>
      </c>
      <c r="BW545" s="2">
        <f t="shared" si="167"/>
        <v>28</v>
      </c>
      <c r="BX545" s="2">
        <f t="shared" si="168"/>
        <v>10</v>
      </c>
      <c r="BY545" s="2">
        <f t="shared" si="169"/>
        <v>16</v>
      </c>
      <c r="BZ545" s="2">
        <f t="shared" si="170"/>
        <v>32</v>
      </c>
      <c r="CA545" s="2">
        <f t="shared" si="171"/>
        <v>14</v>
      </c>
      <c r="CB545" s="2">
        <f t="shared" si="172"/>
        <v>10</v>
      </c>
      <c r="CC545" s="2">
        <f t="shared" si="173"/>
        <v>16</v>
      </c>
      <c r="CD545" s="2">
        <f t="shared" si="174"/>
        <v>20</v>
      </c>
      <c r="CE545" s="2">
        <f t="shared" si="175"/>
        <v>15</v>
      </c>
      <c r="CF545" s="2">
        <f t="shared" si="176"/>
        <v>10</v>
      </c>
      <c r="CG545" s="2">
        <f t="shared" si="177"/>
        <v>22</v>
      </c>
      <c r="CH545" s="2">
        <f t="shared" si="161"/>
        <v>4</v>
      </c>
      <c r="CI545" s="2">
        <f t="shared" si="178"/>
        <v>9</v>
      </c>
      <c r="CJ545" s="2">
        <f t="shared" si="179"/>
        <v>29</v>
      </c>
      <c r="CK545" s="2">
        <f>55+IF(抽出データ!BJ545=1,60,0)+IF(抽出データ!BK545=1,25,0)+IF(抽出データ!BM545=1,5,0)+IF(抽出データ!BL545=1,5,0)+IF(抽出データ!BN545=1,5,0)</f>
        <v>80</v>
      </c>
      <c r="CL545" s="2">
        <f>(80+IF(抽出データ!BR545=1,12,0)+IF(SUM(抽出データ!BS545:BV545,抽出データ!CB545)&gt;1,22,IF(SUM(抽出データ!BS545:BV545,抽出データ!CB545)=1,11,0)))</f>
        <v>80</v>
      </c>
      <c r="CM545" s="2">
        <f>80+IF(抽出データ!CH545=1,40,0)+IF(抽出データ!CI545=1,20,0)+IF(抽出データ!CJ545=1,20,0)</f>
        <v>80</v>
      </c>
      <c r="CN545" s="2">
        <f>80+IF(抽出データ!CN545=1,10,0)+IF(抽出データ!CO545=1,5,0)+IF(抽出データ!CP545=1,10,0)+12</f>
        <v>92</v>
      </c>
      <c r="CO545" s="2">
        <f>IF(SUM(抽出データ!CT545:CW545)&gt;0,120,100)</f>
        <v>100</v>
      </c>
      <c r="CQ545" s="2">
        <f t="shared" si="186"/>
        <v>82.2</v>
      </c>
    </row>
    <row r="546" spans="1:95">
      <c r="A546" s="2">
        <v>27</v>
      </c>
      <c r="B546" s="2">
        <v>3704</v>
      </c>
      <c r="C546" s="2">
        <v>7</v>
      </c>
      <c r="E546" s="4" t="s">
        <v>666</v>
      </c>
      <c r="F546" s="2">
        <f t="shared" si="193"/>
        <v>2</v>
      </c>
      <c r="G546" s="2">
        <f t="shared" si="199"/>
        <v>1</v>
      </c>
      <c r="H546" s="2">
        <f t="shared" si="199"/>
        <v>2</v>
      </c>
      <c r="I546" s="2">
        <f t="shared" si="199"/>
        <v>1</v>
      </c>
      <c r="J546" s="2">
        <f t="shared" si="199"/>
        <v>1</v>
      </c>
      <c r="K546" s="2">
        <f t="shared" si="199"/>
        <v>0</v>
      </c>
      <c r="L546" s="2">
        <f t="shared" si="199"/>
        <v>1</v>
      </c>
      <c r="M546" s="2">
        <f t="shared" si="199"/>
        <v>1</v>
      </c>
      <c r="N546" s="2">
        <f t="shared" si="199"/>
        <v>2</v>
      </c>
      <c r="O546" s="2">
        <f t="shared" si="199"/>
        <v>2</v>
      </c>
      <c r="P546" s="2">
        <f t="shared" si="199"/>
        <v>2</v>
      </c>
      <c r="Q546" s="2">
        <f t="shared" si="199"/>
        <v>2</v>
      </c>
      <c r="R546" s="2">
        <f t="shared" si="199"/>
        <v>1</v>
      </c>
      <c r="S546" s="2">
        <f t="shared" si="199"/>
        <v>2</v>
      </c>
      <c r="T546" s="2">
        <f t="shared" si="199"/>
        <v>2</v>
      </c>
      <c r="U546" s="2">
        <f t="shared" si="199"/>
        <v>2</v>
      </c>
      <c r="V546" s="2">
        <f t="shared" si="199"/>
        <v>2</v>
      </c>
      <c r="W546" s="2">
        <f t="shared" si="199"/>
        <v>1</v>
      </c>
      <c r="X546" s="2">
        <f t="shared" si="199"/>
        <v>2</v>
      </c>
      <c r="Y546" s="2">
        <f t="shared" si="199"/>
        <v>2</v>
      </c>
      <c r="Z546" s="2">
        <f t="shared" si="199"/>
        <v>2</v>
      </c>
      <c r="AA546" s="2">
        <f t="shared" si="199"/>
        <v>2</v>
      </c>
      <c r="AB546" s="2">
        <f t="shared" si="199"/>
        <v>2</v>
      </c>
      <c r="AC546" s="2">
        <f t="shared" si="199"/>
        <v>2</v>
      </c>
      <c r="AD546" s="2">
        <f t="shared" ref="AD546:AK546" si="202">IF(AD604&lt;=2,1,2)</f>
        <v>1</v>
      </c>
      <c r="AE546" s="2">
        <f t="shared" si="202"/>
        <v>2</v>
      </c>
      <c r="AF546" s="2">
        <f t="shared" si="202"/>
        <v>1</v>
      </c>
      <c r="AG546" s="2">
        <f t="shared" si="202"/>
        <v>2</v>
      </c>
      <c r="AH546" s="2">
        <f t="shared" si="202"/>
        <v>1</v>
      </c>
      <c r="AI546" s="2">
        <f t="shared" si="202"/>
        <v>2</v>
      </c>
      <c r="AJ546" s="2">
        <f t="shared" si="202"/>
        <v>1</v>
      </c>
      <c r="AK546" s="2">
        <f t="shared" si="202"/>
        <v>1</v>
      </c>
      <c r="AL546" s="2">
        <f t="shared" si="199"/>
        <v>1</v>
      </c>
      <c r="AM546" s="2">
        <f t="shared" si="199"/>
        <v>1</v>
      </c>
      <c r="AN546" s="2">
        <f t="shared" si="199"/>
        <v>1</v>
      </c>
      <c r="AO546" s="2">
        <f t="shared" si="182"/>
        <v>1</v>
      </c>
      <c r="AP546" s="2">
        <f t="shared" si="199"/>
        <v>1</v>
      </c>
      <c r="AQ546" s="2">
        <f t="shared" si="199"/>
        <v>1</v>
      </c>
      <c r="AR546" s="2">
        <f t="shared" si="199"/>
        <v>2</v>
      </c>
      <c r="AS546" s="2">
        <f t="shared" si="164"/>
        <v>2</v>
      </c>
      <c r="AT546" s="2">
        <f t="shared" si="183"/>
        <v>2</v>
      </c>
      <c r="AU546" s="2">
        <f t="shared" si="165"/>
        <v>0</v>
      </c>
      <c r="AV546" s="2">
        <f t="shared" si="165"/>
        <v>1</v>
      </c>
      <c r="AW546" s="2">
        <f t="shared" si="184"/>
        <v>2</v>
      </c>
      <c r="AX546" s="2">
        <f t="shared" si="185"/>
        <v>2</v>
      </c>
      <c r="AY546" s="8">
        <v>5</v>
      </c>
      <c r="AZ546" s="2">
        <v>3</v>
      </c>
      <c r="BA546" s="2">
        <v>2</v>
      </c>
      <c r="BG546" s="2">
        <v>1</v>
      </c>
      <c r="BI546" s="4"/>
      <c r="BK546" s="2">
        <v>0</v>
      </c>
      <c r="BN546" s="2">
        <v>120000</v>
      </c>
      <c r="BO546" s="2">
        <v>2</v>
      </c>
      <c r="BP546" s="2">
        <v>5</v>
      </c>
      <c r="BQ546" s="2">
        <v>5</v>
      </c>
      <c r="BR546" s="2">
        <v>4</v>
      </c>
      <c r="BS546" s="2">
        <v>5</v>
      </c>
      <c r="BT546" s="2">
        <v>4</v>
      </c>
      <c r="BV546" s="2">
        <f t="shared" si="166"/>
        <v>74.5</v>
      </c>
      <c r="BW546" s="2">
        <f t="shared" si="167"/>
        <v>34</v>
      </c>
      <c r="BX546" s="2">
        <f t="shared" si="168"/>
        <v>12</v>
      </c>
      <c r="BY546" s="2">
        <f t="shared" si="169"/>
        <v>16</v>
      </c>
      <c r="BZ546" s="2">
        <f t="shared" si="170"/>
        <v>35</v>
      </c>
      <c r="CA546" s="2">
        <f t="shared" si="171"/>
        <v>22</v>
      </c>
      <c r="CB546" s="2">
        <f t="shared" si="172"/>
        <v>11</v>
      </c>
      <c r="CC546" s="2">
        <f t="shared" si="173"/>
        <v>20</v>
      </c>
      <c r="CD546" s="2">
        <f t="shared" si="174"/>
        <v>21</v>
      </c>
      <c r="CE546" s="2">
        <f t="shared" si="175"/>
        <v>20</v>
      </c>
      <c r="CF546" s="2">
        <f t="shared" si="176"/>
        <v>13</v>
      </c>
      <c r="CG546" s="2">
        <f t="shared" si="177"/>
        <v>24</v>
      </c>
      <c r="CH546" s="2">
        <f t="shared" si="161"/>
        <v>9</v>
      </c>
      <c r="CI546" s="2">
        <f t="shared" si="178"/>
        <v>11</v>
      </c>
      <c r="CJ546" s="2">
        <f t="shared" si="179"/>
        <v>30.5</v>
      </c>
      <c r="CK546" s="2">
        <f>55+IF(抽出データ!BJ546=1,60,0)+IF(抽出データ!BK546=1,25,0)+IF(抽出データ!BM546=1,5,0)+IF(抽出データ!BL546=1,5,0)+IF(抽出データ!BN546=1,5,0)</f>
        <v>145</v>
      </c>
      <c r="CL546" s="2">
        <f>(80+IF(抽出データ!BR546=1,12,0)+IF(SUM(抽出データ!BS546:BV546,抽出データ!CB546)&gt;1,22,IF(SUM(抽出データ!BS546:BV546,抽出データ!CB546)=1,11,0)))</f>
        <v>103</v>
      </c>
      <c r="CM546" s="2">
        <f>80+IF(抽出データ!CH546=1,40,0)+IF(抽出データ!CI546=1,20,0)+IF(抽出データ!CJ546=1,20,0)</f>
        <v>100</v>
      </c>
      <c r="CN546" s="2">
        <f>80+IF(抽出データ!CN546=1,10,0)+IF(抽出データ!CO546=1,5,0)+IF(抽出データ!CP546=1,10,0)+12</f>
        <v>97</v>
      </c>
      <c r="CO546" s="2">
        <f>IF(SUM(抽出データ!CT546:CW546)&gt;0,120,100)</f>
        <v>100</v>
      </c>
      <c r="CQ546" s="2">
        <f t="shared" si="186"/>
        <v>118.60000000000001</v>
      </c>
    </row>
    <row r="547" spans="1:95">
      <c r="A547" s="2">
        <v>1984</v>
      </c>
      <c r="B547" s="2">
        <v>7843</v>
      </c>
      <c r="C547" s="2">
        <v>8</v>
      </c>
      <c r="E547" s="4" t="s">
        <v>667</v>
      </c>
      <c r="F547" s="2">
        <f t="shared" si="193"/>
        <v>2</v>
      </c>
      <c r="G547" s="2">
        <f t="shared" si="199"/>
        <v>1</v>
      </c>
      <c r="H547" s="2">
        <f t="shared" si="199"/>
        <v>1</v>
      </c>
      <c r="I547" s="2">
        <f t="shared" si="199"/>
        <v>1</v>
      </c>
      <c r="J547" s="2">
        <f t="shared" si="199"/>
        <v>1</v>
      </c>
      <c r="K547" s="2">
        <f t="shared" si="199"/>
        <v>0</v>
      </c>
      <c r="L547" s="2">
        <f t="shared" si="199"/>
        <v>1</v>
      </c>
      <c r="M547" s="2">
        <f t="shared" si="199"/>
        <v>2</v>
      </c>
      <c r="N547" s="2">
        <f t="shared" si="199"/>
        <v>2</v>
      </c>
      <c r="O547" s="2">
        <f t="shared" si="199"/>
        <v>2</v>
      </c>
      <c r="P547" s="2">
        <f t="shared" si="199"/>
        <v>2</v>
      </c>
      <c r="Q547" s="2">
        <f t="shared" si="199"/>
        <v>2</v>
      </c>
      <c r="R547" s="2">
        <f t="shared" si="199"/>
        <v>1</v>
      </c>
      <c r="S547" s="2">
        <f t="shared" si="199"/>
        <v>1</v>
      </c>
      <c r="T547" s="2">
        <f t="shared" si="199"/>
        <v>2</v>
      </c>
      <c r="U547" s="2">
        <f t="shared" si="199"/>
        <v>2</v>
      </c>
      <c r="V547" s="2">
        <f t="shared" si="199"/>
        <v>2</v>
      </c>
      <c r="W547" s="2">
        <f t="shared" si="199"/>
        <v>2</v>
      </c>
      <c r="X547" s="2">
        <f t="shared" si="199"/>
        <v>1</v>
      </c>
      <c r="Y547" s="2">
        <f t="shared" si="199"/>
        <v>2</v>
      </c>
      <c r="Z547" s="2">
        <f t="shared" si="199"/>
        <v>2</v>
      </c>
      <c r="AA547" s="2">
        <f t="shared" si="199"/>
        <v>0</v>
      </c>
      <c r="AB547" s="2">
        <f t="shared" si="199"/>
        <v>2</v>
      </c>
      <c r="AC547" s="2">
        <f t="shared" si="199"/>
        <v>2</v>
      </c>
      <c r="AD547" s="2">
        <f t="shared" ref="AD547:AK547" si="203">IF(AD605&lt;=2,1,2)</f>
        <v>2</v>
      </c>
      <c r="AE547" s="2">
        <f t="shared" si="203"/>
        <v>1</v>
      </c>
      <c r="AF547" s="2">
        <f t="shared" si="203"/>
        <v>1</v>
      </c>
      <c r="AG547" s="2">
        <f t="shared" si="203"/>
        <v>2</v>
      </c>
      <c r="AH547" s="2">
        <f t="shared" si="203"/>
        <v>2</v>
      </c>
      <c r="AI547" s="2">
        <f t="shared" si="203"/>
        <v>2</v>
      </c>
      <c r="AJ547" s="2">
        <f t="shared" si="203"/>
        <v>1</v>
      </c>
      <c r="AK547" s="2">
        <f t="shared" si="203"/>
        <v>1</v>
      </c>
      <c r="AL547" s="2">
        <f t="shared" si="199"/>
        <v>1</v>
      </c>
      <c r="AM547" s="2">
        <f t="shared" si="199"/>
        <v>1</v>
      </c>
      <c r="AN547" s="2">
        <f t="shared" si="199"/>
        <v>1</v>
      </c>
      <c r="AO547" s="2">
        <f t="shared" si="182"/>
        <v>0</v>
      </c>
      <c r="AP547" s="2">
        <f t="shared" si="199"/>
        <v>0</v>
      </c>
      <c r="AQ547" s="2">
        <f t="shared" si="199"/>
        <v>1</v>
      </c>
      <c r="AR547" s="2">
        <f t="shared" si="199"/>
        <v>1</v>
      </c>
      <c r="AS547" s="2">
        <f t="shared" si="164"/>
        <v>0</v>
      </c>
      <c r="AT547" s="2">
        <f t="shared" si="183"/>
        <v>2</v>
      </c>
      <c r="AU547" s="2">
        <f t="shared" si="165"/>
        <v>2</v>
      </c>
      <c r="AV547" s="2">
        <f t="shared" si="165"/>
        <v>1</v>
      </c>
      <c r="AW547" s="2">
        <f t="shared" si="184"/>
        <v>1</v>
      </c>
      <c r="AX547" s="2">
        <f t="shared" si="185"/>
        <v>2</v>
      </c>
      <c r="AY547" s="8">
        <v>5</v>
      </c>
      <c r="AZ547" s="2">
        <v>4</v>
      </c>
      <c r="BA547" s="2">
        <v>2</v>
      </c>
      <c r="BB547" s="2">
        <v>1</v>
      </c>
      <c r="BC547" s="2">
        <v>1</v>
      </c>
      <c r="BI547" s="4"/>
      <c r="BK547" s="2">
        <v>100</v>
      </c>
      <c r="BM547" s="2">
        <v>23000</v>
      </c>
      <c r="BO547" s="2">
        <v>4</v>
      </c>
      <c r="BP547" s="2">
        <v>4</v>
      </c>
      <c r="BQ547" s="2">
        <v>4</v>
      </c>
      <c r="BR547" s="2">
        <v>4</v>
      </c>
      <c r="BS547" s="2">
        <v>4</v>
      </c>
      <c r="BT547" s="2">
        <v>4</v>
      </c>
      <c r="BV547" s="2">
        <f t="shared" si="166"/>
        <v>63.5</v>
      </c>
      <c r="BW547" s="2">
        <f t="shared" si="167"/>
        <v>34</v>
      </c>
      <c r="BX547" s="2">
        <f t="shared" si="168"/>
        <v>10</v>
      </c>
      <c r="BY547" s="2">
        <f t="shared" si="169"/>
        <v>15</v>
      </c>
      <c r="BZ547" s="2">
        <f t="shared" si="170"/>
        <v>31</v>
      </c>
      <c r="CA547" s="2">
        <f t="shared" si="171"/>
        <v>20</v>
      </c>
      <c r="CB547" s="2">
        <f t="shared" si="172"/>
        <v>12</v>
      </c>
      <c r="CC547" s="2">
        <f t="shared" si="173"/>
        <v>20</v>
      </c>
      <c r="CD547" s="2">
        <f t="shared" si="174"/>
        <v>18</v>
      </c>
      <c r="CE547" s="2">
        <f t="shared" si="175"/>
        <v>16</v>
      </c>
      <c r="CF547" s="2">
        <f t="shared" si="176"/>
        <v>14</v>
      </c>
      <c r="CG547" s="2">
        <f t="shared" si="177"/>
        <v>25</v>
      </c>
      <c r="CH547" s="2">
        <f t="shared" si="161"/>
        <v>6</v>
      </c>
      <c r="CI547" s="2">
        <f t="shared" si="178"/>
        <v>8</v>
      </c>
      <c r="CJ547" s="2">
        <f t="shared" si="179"/>
        <v>27.5</v>
      </c>
      <c r="CK547" s="2">
        <f>55+IF(抽出データ!BJ547=1,60,0)+IF(抽出データ!BK547=1,25,0)+IF(抽出データ!BM547=1,5,0)+IF(抽出データ!BL547=1,5,0)+IF(抽出データ!BN547=1,5,0)</f>
        <v>70</v>
      </c>
      <c r="CL547" s="2">
        <f>(80+IF(抽出データ!BR547=1,12,0)+IF(SUM(抽出データ!BS547:BV547,抽出データ!CB547)&gt;1,22,IF(SUM(抽出データ!BS547:BV547,抽出データ!CB547)=1,11,0)))</f>
        <v>114</v>
      </c>
      <c r="CM547" s="2">
        <f>80+IF(抽出データ!CH547=1,40,0)+IF(抽出データ!CI547=1,20,0)+IF(抽出データ!CJ547=1,20,0)</f>
        <v>80</v>
      </c>
      <c r="CN547" s="2">
        <f>80+IF(抽出データ!CN547=1,10,0)+IF(抽出データ!CO547=1,5,0)+IF(抽出データ!CP547=1,10,0)+12</f>
        <v>107</v>
      </c>
      <c r="CO547" s="2">
        <f>IF(SUM(抽出データ!CT547:CW547)&gt;0,120,100)</f>
        <v>100</v>
      </c>
      <c r="CQ547" s="2">
        <f t="shared" si="186"/>
        <v>89.899999999999991</v>
      </c>
    </row>
    <row r="548" spans="1:95">
      <c r="A548" s="2">
        <v>1972</v>
      </c>
      <c r="B548" s="2">
        <v>9783.4</v>
      </c>
      <c r="C548" s="2">
        <v>10</v>
      </c>
      <c r="E548" s="4" t="s">
        <v>668</v>
      </c>
      <c r="F548" s="2">
        <f t="shared" si="193"/>
        <v>2</v>
      </c>
      <c r="G548" s="2">
        <f t="shared" si="199"/>
        <v>0</v>
      </c>
      <c r="H548" s="2">
        <f t="shared" si="199"/>
        <v>2</v>
      </c>
      <c r="I548" s="2">
        <f t="shared" si="199"/>
        <v>2</v>
      </c>
      <c r="J548" s="2">
        <f t="shared" si="199"/>
        <v>1</v>
      </c>
      <c r="K548" s="2">
        <f t="shared" si="199"/>
        <v>0</v>
      </c>
      <c r="L548" s="2">
        <f t="shared" si="199"/>
        <v>1</v>
      </c>
      <c r="M548" s="2">
        <f t="shared" si="199"/>
        <v>2</v>
      </c>
      <c r="N548" s="2">
        <f t="shared" si="199"/>
        <v>2</v>
      </c>
      <c r="O548" s="2">
        <f t="shared" si="199"/>
        <v>2</v>
      </c>
      <c r="P548" s="2">
        <f t="shared" si="199"/>
        <v>2</v>
      </c>
      <c r="Q548" s="2">
        <f t="shared" si="199"/>
        <v>2</v>
      </c>
      <c r="R548" s="2">
        <f t="shared" si="199"/>
        <v>1</v>
      </c>
      <c r="S548" s="2">
        <f t="shared" si="199"/>
        <v>1</v>
      </c>
      <c r="T548" s="2">
        <f t="shared" si="199"/>
        <v>2</v>
      </c>
      <c r="U548" s="2">
        <f t="shared" si="199"/>
        <v>1</v>
      </c>
      <c r="V548" s="2">
        <f t="shared" si="199"/>
        <v>1</v>
      </c>
      <c r="W548" s="2">
        <f t="shared" si="199"/>
        <v>2</v>
      </c>
      <c r="X548" s="2">
        <f t="shared" si="199"/>
        <v>2</v>
      </c>
      <c r="Y548" s="2">
        <f t="shared" si="199"/>
        <v>2</v>
      </c>
      <c r="Z548" s="2">
        <f t="shared" si="199"/>
        <v>1</v>
      </c>
      <c r="AA548" s="2">
        <f t="shared" si="199"/>
        <v>2</v>
      </c>
      <c r="AB548" s="2">
        <f t="shared" si="199"/>
        <v>2</v>
      </c>
      <c r="AC548" s="2">
        <f t="shared" si="199"/>
        <v>1</v>
      </c>
      <c r="AD548" s="2">
        <f t="shared" ref="AD548:AK548" si="204">IF(AD606&lt;=2,1,2)</f>
        <v>1</v>
      </c>
      <c r="AE548" s="2">
        <f t="shared" si="204"/>
        <v>1</v>
      </c>
      <c r="AF548" s="2">
        <f t="shared" si="204"/>
        <v>1</v>
      </c>
      <c r="AG548" s="2">
        <f t="shared" si="204"/>
        <v>1</v>
      </c>
      <c r="AH548" s="2">
        <f t="shared" si="204"/>
        <v>1</v>
      </c>
      <c r="AI548" s="2">
        <f t="shared" si="204"/>
        <v>1</v>
      </c>
      <c r="AJ548" s="2">
        <f t="shared" si="204"/>
        <v>1</v>
      </c>
      <c r="AK548" s="2">
        <f t="shared" si="204"/>
        <v>1</v>
      </c>
      <c r="AL548" s="2">
        <f t="shared" si="199"/>
        <v>1</v>
      </c>
      <c r="AM548" s="2">
        <f t="shared" si="199"/>
        <v>0</v>
      </c>
      <c r="AN548" s="2">
        <f t="shared" si="199"/>
        <v>2</v>
      </c>
      <c r="AO548" s="2">
        <f t="shared" si="182"/>
        <v>2</v>
      </c>
      <c r="AP548" s="2">
        <f t="shared" si="199"/>
        <v>1</v>
      </c>
      <c r="AQ548" s="2">
        <f t="shared" si="199"/>
        <v>1</v>
      </c>
      <c r="AR548" s="2">
        <f t="shared" si="199"/>
        <v>1</v>
      </c>
      <c r="AS548" s="2">
        <f t="shared" si="164"/>
        <v>0</v>
      </c>
      <c r="AT548" s="2">
        <f t="shared" si="183"/>
        <v>2</v>
      </c>
      <c r="AU548" s="2">
        <f t="shared" si="165"/>
        <v>1</v>
      </c>
      <c r="AV548" s="2">
        <f t="shared" si="165"/>
        <v>1</v>
      </c>
      <c r="AW548" s="2">
        <f t="shared" si="184"/>
        <v>1</v>
      </c>
      <c r="AX548" s="2">
        <f t="shared" si="185"/>
        <v>2</v>
      </c>
      <c r="AY548" s="8">
        <v>5</v>
      </c>
      <c r="AZ548" s="2">
        <v>3</v>
      </c>
      <c r="BA548" s="2">
        <v>2</v>
      </c>
      <c r="BB548" s="2">
        <v>1</v>
      </c>
      <c r="BC548" s="2">
        <v>1</v>
      </c>
      <c r="BE548" s="2">
        <v>1</v>
      </c>
      <c r="BF548" s="2">
        <v>1</v>
      </c>
      <c r="BI548" s="4"/>
      <c r="BK548" s="2">
        <v>50</v>
      </c>
      <c r="BM548" s="2">
        <v>70000</v>
      </c>
      <c r="BO548" s="2">
        <v>6</v>
      </c>
      <c r="BP548" s="2">
        <v>6</v>
      </c>
      <c r="BQ548" s="2">
        <v>4</v>
      </c>
      <c r="BR548" s="2">
        <v>6</v>
      </c>
      <c r="BS548" s="2">
        <v>2</v>
      </c>
      <c r="BT548" s="2">
        <v>2</v>
      </c>
      <c r="BV548" s="2">
        <f t="shared" si="166"/>
        <v>61.5</v>
      </c>
      <c r="BW548" s="2">
        <f t="shared" si="167"/>
        <v>32</v>
      </c>
      <c r="BX548" s="2">
        <f t="shared" si="168"/>
        <v>9</v>
      </c>
      <c r="BY548" s="2">
        <f t="shared" si="169"/>
        <v>16</v>
      </c>
      <c r="BZ548" s="2">
        <f t="shared" si="170"/>
        <v>31</v>
      </c>
      <c r="CA548" s="2">
        <f t="shared" si="171"/>
        <v>19</v>
      </c>
      <c r="CB548" s="2">
        <f t="shared" si="172"/>
        <v>11</v>
      </c>
      <c r="CC548" s="2">
        <f t="shared" si="173"/>
        <v>19</v>
      </c>
      <c r="CD548" s="2">
        <f t="shared" si="174"/>
        <v>18</v>
      </c>
      <c r="CE548" s="2">
        <f t="shared" si="175"/>
        <v>15</v>
      </c>
      <c r="CF548" s="2">
        <f t="shared" si="176"/>
        <v>9</v>
      </c>
      <c r="CG548" s="2">
        <f t="shared" si="177"/>
        <v>22</v>
      </c>
      <c r="CH548" s="2">
        <f t="shared" si="161"/>
        <v>6</v>
      </c>
      <c r="CI548" s="2">
        <f t="shared" si="178"/>
        <v>10</v>
      </c>
      <c r="CJ548" s="2">
        <f t="shared" si="179"/>
        <v>26.5</v>
      </c>
      <c r="CK548" s="2">
        <f>55+IF(抽出データ!BJ548=1,60,0)+IF(抽出データ!BK548=1,25,0)+IF(抽出データ!BM548=1,5,0)+IF(抽出データ!BL548=1,5,0)+IF(抽出データ!BN548=1,5,0)</f>
        <v>55</v>
      </c>
      <c r="CL548" s="2">
        <f>(80+IF(抽出データ!BR548=1,12,0)+IF(SUM(抽出データ!BS548:BV548,抽出データ!CB548)&gt;1,22,IF(SUM(抽出データ!BS548:BV548,抽出データ!CB548)=1,11,0)))</f>
        <v>92</v>
      </c>
      <c r="CM548" s="2">
        <f>80+IF(抽出データ!CH548=1,40,0)+IF(抽出データ!CI548=1,20,0)+IF(抽出データ!CJ548=1,20,0)</f>
        <v>80</v>
      </c>
      <c r="CN548" s="2">
        <f>80+IF(抽出データ!CN548=1,10,0)+IF(抽出データ!CO548=1,5,0)+IF(抽出データ!CP548=1,10,0)+12</f>
        <v>97</v>
      </c>
      <c r="CO548" s="2">
        <f>IF(SUM(抽出データ!CT548:CW548)&gt;0,120,100)</f>
        <v>100</v>
      </c>
      <c r="CQ548" s="2">
        <f t="shared" si="186"/>
        <v>76.3</v>
      </c>
    </row>
    <row r="549" spans="1:95">
      <c r="A549" s="2">
        <v>1964</v>
      </c>
      <c r="B549" s="2">
        <v>25726.86</v>
      </c>
      <c r="C549" s="2">
        <v>9</v>
      </c>
      <c r="E549" s="4" t="s">
        <v>667</v>
      </c>
      <c r="F549" s="2">
        <f t="shared" si="193"/>
        <v>2</v>
      </c>
      <c r="G549" s="2">
        <f t="shared" si="199"/>
        <v>0</v>
      </c>
      <c r="H549" s="2">
        <f t="shared" si="199"/>
        <v>2</v>
      </c>
      <c r="I549" s="2">
        <f t="shared" si="199"/>
        <v>1</v>
      </c>
      <c r="J549" s="2">
        <f t="shared" si="199"/>
        <v>1</v>
      </c>
      <c r="K549" s="2">
        <f t="shared" si="199"/>
        <v>0</v>
      </c>
      <c r="L549" s="2">
        <f t="shared" si="199"/>
        <v>1</v>
      </c>
      <c r="M549" s="2">
        <f t="shared" si="199"/>
        <v>2</v>
      </c>
      <c r="N549" s="2">
        <f t="shared" si="199"/>
        <v>1</v>
      </c>
      <c r="O549" s="2">
        <f t="shared" si="199"/>
        <v>2</v>
      </c>
      <c r="P549" s="2">
        <f t="shared" si="199"/>
        <v>2</v>
      </c>
      <c r="Q549" s="2">
        <f t="shared" si="199"/>
        <v>2</v>
      </c>
      <c r="R549" s="2">
        <f t="shared" si="199"/>
        <v>1</v>
      </c>
      <c r="S549" s="2">
        <f t="shared" si="199"/>
        <v>1</v>
      </c>
      <c r="T549" s="2">
        <f t="shared" si="199"/>
        <v>2</v>
      </c>
      <c r="U549" s="2">
        <f t="shared" si="199"/>
        <v>2</v>
      </c>
      <c r="V549" s="2">
        <f t="shared" si="199"/>
        <v>1</v>
      </c>
      <c r="W549" s="2">
        <f t="shared" si="199"/>
        <v>2</v>
      </c>
      <c r="X549" s="2">
        <f t="shared" si="199"/>
        <v>1</v>
      </c>
      <c r="Y549" s="2">
        <f t="shared" si="199"/>
        <v>2</v>
      </c>
      <c r="Z549" s="2">
        <f t="shared" si="199"/>
        <v>2</v>
      </c>
      <c r="AA549" s="2">
        <f t="shared" si="199"/>
        <v>2</v>
      </c>
      <c r="AB549" s="2">
        <f t="shared" si="199"/>
        <v>2</v>
      </c>
      <c r="AC549" s="2">
        <f t="shared" si="199"/>
        <v>2</v>
      </c>
      <c r="AD549" s="2">
        <f t="shared" ref="AD549:AK549" si="205">IF(AD607&lt;=2,1,2)</f>
        <v>1</v>
      </c>
      <c r="AE549" s="2">
        <f t="shared" si="205"/>
        <v>2</v>
      </c>
      <c r="AF549" s="2">
        <f t="shared" si="205"/>
        <v>1</v>
      </c>
      <c r="AG549" s="2">
        <f t="shared" si="205"/>
        <v>2</v>
      </c>
      <c r="AH549" s="2">
        <f t="shared" si="205"/>
        <v>2</v>
      </c>
      <c r="AI549" s="2">
        <f t="shared" si="205"/>
        <v>2</v>
      </c>
      <c r="AJ549" s="2">
        <f t="shared" si="205"/>
        <v>1</v>
      </c>
      <c r="AK549" s="2">
        <f t="shared" si="205"/>
        <v>1</v>
      </c>
      <c r="AL549" s="2">
        <f t="shared" si="199"/>
        <v>1</v>
      </c>
      <c r="AM549" s="2">
        <f t="shared" si="199"/>
        <v>2</v>
      </c>
      <c r="AN549" s="2">
        <f t="shared" si="199"/>
        <v>2</v>
      </c>
      <c r="AO549" s="2">
        <f t="shared" si="182"/>
        <v>2</v>
      </c>
      <c r="AP549" s="2">
        <f t="shared" si="199"/>
        <v>2</v>
      </c>
      <c r="AQ549" s="2">
        <f t="shared" si="199"/>
        <v>0</v>
      </c>
      <c r="AR549" s="2">
        <f t="shared" si="199"/>
        <v>0</v>
      </c>
      <c r="AS549" s="2">
        <f t="shared" si="164"/>
        <v>0</v>
      </c>
      <c r="AT549" s="2">
        <f t="shared" si="183"/>
        <v>1</v>
      </c>
      <c r="AU549" s="2">
        <f t="shared" si="165"/>
        <v>1</v>
      </c>
      <c r="AV549" s="2">
        <f t="shared" si="165"/>
        <v>1</v>
      </c>
      <c r="AW549" s="2">
        <f t="shared" si="184"/>
        <v>1</v>
      </c>
      <c r="AX549" s="2">
        <f t="shared" si="185"/>
        <v>1</v>
      </c>
      <c r="AY549" s="8">
        <v>5</v>
      </c>
      <c r="AZ549" s="2">
        <v>4</v>
      </c>
      <c r="BA549" s="2">
        <v>2</v>
      </c>
      <c r="BC549" s="2">
        <v>1</v>
      </c>
      <c r="BH549" s="2">
        <v>1</v>
      </c>
      <c r="BI549" s="4" t="s">
        <v>658</v>
      </c>
      <c r="BK549" s="2">
        <v>90</v>
      </c>
      <c r="BO549" s="2">
        <v>4</v>
      </c>
      <c r="BP549" s="2">
        <v>4</v>
      </c>
      <c r="BQ549" s="2">
        <v>4</v>
      </c>
      <c r="BR549" s="2">
        <v>4</v>
      </c>
      <c r="BS549" s="2">
        <v>4</v>
      </c>
      <c r="BT549" s="2">
        <v>4</v>
      </c>
      <c r="BV549" s="2">
        <f t="shared" si="166"/>
        <v>64.5</v>
      </c>
      <c r="BW549" s="2">
        <f t="shared" si="167"/>
        <v>32</v>
      </c>
      <c r="BX549" s="2">
        <f t="shared" si="168"/>
        <v>12</v>
      </c>
      <c r="BY549" s="2">
        <f t="shared" si="169"/>
        <v>18</v>
      </c>
      <c r="BZ549" s="2">
        <f t="shared" si="170"/>
        <v>33</v>
      </c>
      <c r="CA549" s="2">
        <f t="shared" si="171"/>
        <v>22</v>
      </c>
      <c r="CB549" s="2">
        <f t="shared" si="172"/>
        <v>11</v>
      </c>
      <c r="CC549" s="2">
        <f t="shared" si="173"/>
        <v>19</v>
      </c>
      <c r="CD549" s="2">
        <f t="shared" si="174"/>
        <v>20</v>
      </c>
      <c r="CE549" s="2">
        <f t="shared" si="175"/>
        <v>19</v>
      </c>
      <c r="CF549" s="2">
        <f t="shared" si="176"/>
        <v>13</v>
      </c>
      <c r="CG549" s="2">
        <f t="shared" si="177"/>
        <v>23</v>
      </c>
      <c r="CH549" s="2">
        <f t="shared" si="161"/>
        <v>4</v>
      </c>
      <c r="CI549" s="2">
        <f t="shared" si="178"/>
        <v>13</v>
      </c>
      <c r="CJ549" s="2">
        <f t="shared" si="179"/>
        <v>27.5</v>
      </c>
      <c r="CK549" s="2">
        <f>55+IF(抽出データ!BJ549=1,60,0)+IF(抽出データ!BK549=1,25,0)+IF(抽出データ!BM549=1,5,0)+IF(抽出データ!BL549=1,5,0)+IF(抽出データ!BN549=1,5,0)</f>
        <v>85</v>
      </c>
      <c r="CL549" s="2">
        <f>(80+IF(抽出データ!BR549=1,12,0)+IF(SUM(抽出データ!BS549:BV549,抽出データ!CB549)&gt;1,22,IF(SUM(抽出データ!BS549:BV549,抽出データ!CB549)=1,11,0)))</f>
        <v>103</v>
      </c>
      <c r="CM549" s="2">
        <f>80+IF(抽出データ!CH549=1,40,0)+IF(抽出データ!CI549=1,20,0)+IF(抽出データ!CJ549=1,20,0)</f>
        <v>80</v>
      </c>
      <c r="CN549" s="2">
        <f>80+IF(抽出データ!CN549=1,10,0)+IF(抽出データ!CO549=1,5,0)+IF(抽出データ!CP549=1,10,0)+12</f>
        <v>92</v>
      </c>
      <c r="CO549" s="2">
        <f>IF(SUM(抽出データ!CT549:CW549)&gt;0,120,100)</f>
        <v>100</v>
      </c>
      <c r="CQ549" s="2">
        <f t="shared" si="186"/>
        <v>91.100000000000009</v>
      </c>
    </row>
    <row r="550" spans="1:95">
      <c r="A550" s="2">
        <v>1982</v>
      </c>
      <c r="B550" s="2">
        <v>18150.11</v>
      </c>
      <c r="C550" s="2">
        <v>10</v>
      </c>
      <c r="E550" s="4" t="s">
        <v>659</v>
      </c>
      <c r="F550" s="2">
        <f t="shared" si="193"/>
        <v>2</v>
      </c>
      <c r="G550" s="2">
        <f t="shared" si="199"/>
        <v>1</v>
      </c>
      <c r="H550" s="2">
        <f t="shared" si="199"/>
        <v>2</v>
      </c>
      <c r="I550" s="2">
        <f t="shared" si="199"/>
        <v>1</v>
      </c>
      <c r="J550" s="2">
        <f t="shared" si="199"/>
        <v>0</v>
      </c>
      <c r="K550" s="2">
        <f t="shared" si="199"/>
        <v>0</v>
      </c>
      <c r="L550" s="2">
        <f t="shared" si="199"/>
        <v>1</v>
      </c>
      <c r="M550" s="2">
        <f t="shared" si="199"/>
        <v>2</v>
      </c>
      <c r="N550" s="2">
        <f t="shared" si="199"/>
        <v>0</v>
      </c>
      <c r="O550" s="2">
        <f t="shared" si="199"/>
        <v>2</v>
      </c>
      <c r="P550" s="2">
        <f t="shared" si="199"/>
        <v>2</v>
      </c>
      <c r="Q550" s="2">
        <f t="shared" si="199"/>
        <v>2</v>
      </c>
      <c r="R550" s="2">
        <f t="shared" si="199"/>
        <v>1</v>
      </c>
      <c r="S550" s="2">
        <f t="shared" si="199"/>
        <v>2</v>
      </c>
      <c r="T550" s="2">
        <f t="shared" si="199"/>
        <v>2</v>
      </c>
      <c r="U550" s="2">
        <f t="shared" si="199"/>
        <v>2</v>
      </c>
      <c r="V550" s="2">
        <f t="shared" si="199"/>
        <v>2</v>
      </c>
      <c r="W550" s="2">
        <f t="shared" si="199"/>
        <v>2</v>
      </c>
      <c r="X550" s="2">
        <f t="shared" si="199"/>
        <v>2</v>
      </c>
      <c r="Y550" s="2">
        <f t="shared" si="199"/>
        <v>2</v>
      </c>
      <c r="Z550" s="2">
        <f t="shared" ref="G550:AR556" si="206">IF(Z608&lt;2,0,Z608-2)</f>
        <v>2</v>
      </c>
      <c r="AA550" s="2">
        <f t="shared" si="206"/>
        <v>2</v>
      </c>
      <c r="AB550" s="2">
        <f t="shared" si="206"/>
        <v>2</v>
      </c>
      <c r="AC550" s="2">
        <f t="shared" si="206"/>
        <v>2</v>
      </c>
      <c r="AD550" s="2">
        <f t="shared" ref="AD550:AK550" si="207">IF(AD608&lt;=2,1,2)</f>
        <v>1</v>
      </c>
      <c r="AE550" s="2">
        <f t="shared" si="207"/>
        <v>2</v>
      </c>
      <c r="AF550" s="2">
        <f t="shared" si="207"/>
        <v>1</v>
      </c>
      <c r="AG550" s="2">
        <f t="shared" si="207"/>
        <v>1</v>
      </c>
      <c r="AH550" s="2">
        <f t="shared" si="207"/>
        <v>1</v>
      </c>
      <c r="AI550" s="2">
        <f t="shared" si="207"/>
        <v>2</v>
      </c>
      <c r="AJ550" s="2">
        <f t="shared" si="207"/>
        <v>1</v>
      </c>
      <c r="AK550" s="2">
        <f t="shared" si="207"/>
        <v>1</v>
      </c>
      <c r="AL550" s="2">
        <f t="shared" si="206"/>
        <v>1</v>
      </c>
      <c r="AM550" s="2">
        <f t="shared" si="206"/>
        <v>1</v>
      </c>
      <c r="AN550" s="2">
        <f t="shared" si="206"/>
        <v>0</v>
      </c>
      <c r="AO550" s="2">
        <f t="shared" si="182"/>
        <v>2</v>
      </c>
      <c r="AP550" s="2">
        <f t="shared" si="206"/>
        <v>2</v>
      </c>
      <c r="AQ550" s="2">
        <f t="shared" si="206"/>
        <v>0</v>
      </c>
      <c r="AR550" s="2">
        <f t="shared" si="206"/>
        <v>0</v>
      </c>
      <c r="AS550" s="2">
        <f t="shared" si="164"/>
        <v>1</v>
      </c>
      <c r="AT550" s="2">
        <f t="shared" si="183"/>
        <v>2</v>
      </c>
      <c r="AU550" s="2">
        <f t="shared" si="165"/>
        <v>1</v>
      </c>
      <c r="AV550" s="2">
        <f t="shared" si="165"/>
        <v>2</v>
      </c>
      <c r="AW550" s="2">
        <f t="shared" si="184"/>
        <v>1</v>
      </c>
      <c r="AX550" s="2">
        <f t="shared" si="185"/>
        <v>2</v>
      </c>
      <c r="AY550" s="8">
        <v>4</v>
      </c>
      <c r="AZ550" s="2">
        <v>3</v>
      </c>
      <c r="BA550" s="2">
        <v>2</v>
      </c>
      <c r="BC550" s="2">
        <v>1</v>
      </c>
      <c r="BI550" s="4"/>
      <c r="BK550" s="2">
        <v>100</v>
      </c>
      <c r="BM550" s="2">
        <v>10000</v>
      </c>
      <c r="BO550" s="2">
        <v>4</v>
      </c>
      <c r="BP550" s="2">
        <v>4</v>
      </c>
      <c r="BQ550" s="2">
        <v>3</v>
      </c>
      <c r="BR550" s="2">
        <v>5</v>
      </c>
      <c r="BS550" s="2">
        <v>3</v>
      </c>
      <c r="BT550" s="2">
        <v>3</v>
      </c>
      <c r="BV550" s="2">
        <f t="shared" si="166"/>
        <v>68</v>
      </c>
      <c r="BW550" s="2">
        <f t="shared" si="167"/>
        <v>33</v>
      </c>
      <c r="BX550" s="2">
        <f t="shared" si="168"/>
        <v>12</v>
      </c>
      <c r="BY550" s="2">
        <f t="shared" si="169"/>
        <v>17</v>
      </c>
      <c r="BZ550" s="2">
        <f t="shared" si="170"/>
        <v>33</v>
      </c>
      <c r="CA550" s="2">
        <f t="shared" si="171"/>
        <v>23</v>
      </c>
      <c r="CB550" s="2">
        <f t="shared" si="172"/>
        <v>11</v>
      </c>
      <c r="CC550" s="2">
        <f t="shared" si="173"/>
        <v>19</v>
      </c>
      <c r="CD550" s="2">
        <f t="shared" si="174"/>
        <v>20</v>
      </c>
      <c r="CE550" s="2">
        <f t="shared" si="175"/>
        <v>19</v>
      </c>
      <c r="CF550" s="2">
        <f t="shared" si="176"/>
        <v>12</v>
      </c>
      <c r="CG550" s="2">
        <f t="shared" si="177"/>
        <v>27</v>
      </c>
      <c r="CH550" s="2">
        <f t="shared" si="161"/>
        <v>8</v>
      </c>
      <c r="CI550" s="2">
        <f t="shared" si="178"/>
        <v>11</v>
      </c>
      <c r="CJ550" s="2">
        <f t="shared" si="179"/>
        <v>29.5</v>
      </c>
      <c r="CK550" s="2">
        <f>55+IF(抽出データ!BJ550=1,60,0)+IF(抽出データ!BK550=1,25,0)+IF(抽出データ!BM550=1,5,0)+IF(抽出データ!BL550=1,5,0)+IF(抽出データ!BN550=1,5,0)</f>
        <v>115</v>
      </c>
      <c r="CL550" s="2">
        <f>(80+IF(抽出データ!BR550=1,12,0)+IF(SUM(抽出データ!BS550:BV550,抽出データ!CB550)&gt;1,22,IF(SUM(抽出データ!BS550:BV550,抽出データ!CB550)=1,11,0)))</f>
        <v>92</v>
      </c>
      <c r="CM550" s="2">
        <f>80+IF(抽出データ!CH550=1,40,0)+IF(抽出データ!CI550=1,20,0)+IF(抽出データ!CJ550=1,20,0)</f>
        <v>100</v>
      </c>
      <c r="CN550" s="2">
        <f>80+IF(抽出データ!CN550=1,10,0)+IF(抽出データ!CO550=1,5,0)+IF(抽出データ!CP550=1,10,0)+12</f>
        <v>92</v>
      </c>
      <c r="CO550" s="2">
        <f>IF(SUM(抽出データ!CT550:CW550)&gt;0,120,100)</f>
        <v>100</v>
      </c>
      <c r="CQ550" s="2">
        <f t="shared" si="186"/>
        <v>102.8</v>
      </c>
    </row>
    <row r="551" spans="1:95">
      <c r="A551" s="2">
        <v>1974</v>
      </c>
      <c r="B551" s="2">
        <v>2909</v>
      </c>
      <c r="C551" s="2">
        <v>6</v>
      </c>
      <c r="E551" s="4" t="s">
        <v>660</v>
      </c>
      <c r="F551" s="2">
        <f t="shared" si="193"/>
        <v>2</v>
      </c>
      <c r="G551" s="2">
        <f t="shared" si="206"/>
        <v>0</v>
      </c>
      <c r="H551" s="2">
        <f t="shared" si="206"/>
        <v>2</v>
      </c>
      <c r="I551" s="2">
        <f t="shared" si="206"/>
        <v>2</v>
      </c>
      <c r="J551" s="2">
        <f t="shared" si="206"/>
        <v>0</v>
      </c>
      <c r="K551" s="2">
        <f t="shared" si="206"/>
        <v>0</v>
      </c>
      <c r="L551" s="2">
        <f t="shared" si="206"/>
        <v>0</v>
      </c>
      <c r="M551" s="2">
        <f t="shared" si="206"/>
        <v>2</v>
      </c>
      <c r="N551" s="2">
        <f t="shared" si="206"/>
        <v>1</v>
      </c>
      <c r="O551" s="2">
        <f t="shared" si="206"/>
        <v>2</v>
      </c>
      <c r="P551" s="2">
        <f t="shared" si="206"/>
        <v>1</v>
      </c>
      <c r="Q551" s="2">
        <f t="shared" si="206"/>
        <v>2</v>
      </c>
      <c r="R551" s="2">
        <f t="shared" si="206"/>
        <v>1</v>
      </c>
      <c r="S551" s="2">
        <f t="shared" si="206"/>
        <v>1</v>
      </c>
      <c r="T551" s="2">
        <f t="shared" si="206"/>
        <v>2</v>
      </c>
      <c r="U551" s="2">
        <f t="shared" si="206"/>
        <v>2</v>
      </c>
      <c r="V551" s="2">
        <f t="shared" si="206"/>
        <v>0</v>
      </c>
      <c r="W551" s="2">
        <f t="shared" si="206"/>
        <v>1</v>
      </c>
      <c r="X551" s="2">
        <f t="shared" si="206"/>
        <v>2</v>
      </c>
      <c r="Y551" s="2">
        <f t="shared" si="206"/>
        <v>2</v>
      </c>
      <c r="Z551" s="2">
        <f t="shared" si="206"/>
        <v>0</v>
      </c>
      <c r="AA551" s="2">
        <f t="shared" si="206"/>
        <v>2</v>
      </c>
      <c r="AB551" s="2">
        <f t="shared" si="206"/>
        <v>2</v>
      </c>
      <c r="AC551" s="2">
        <f t="shared" si="206"/>
        <v>2</v>
      </c>
      <c r="AD551" s="2">
        <f t="shared" ref="AD551:AK551" si="208">IF(AD609&lt;=2,1,2)</f>
        <v>1</v>
      </c>
      <c r="AE551" s="2">
        <f t="shared" si="208"/>
        <v>1</v>
      </c>
      <c r="AF551" s="2">
        <f t="shared" si="208"/>
        <v>1</v>
      </c>
      <c r="AG551" s="2">
        <f t="shared" si="208"/>
        <v>1</v>
      </c>
      <c r="AH551" s="2">
        <f t="shared" si="208"/>
        <v>1</v>
      </c>
      <c r="AI551" s="2">
        <f t="shared" si="208"/>
        <v>1</v>
      </c>
      <c r="AJ551" s="2">
        <f t="shared" si="208"/>
        <v>1</v>
      </c>
      <c r="AK551" s="2">
        <f t="shared" si="208"/>
        <v>1</v>
      </c>
      <c r="AL551" s="2">
        <f t="shared" si="206"/>
        <v>0</v>
      </c>
      <c r="AM551" s="2">
        <f t="shared" si="206"/>
        <v>1</v>
      </c>
      <c r="AN551" s="2">
        <f t="shared" si="206"/>
        <v>0</v>
      </c>
      <c r="AO551" s="2">
        <f t="shared" si="182"/>
        <v>0</v>
      </c>
      <c r="AP551" s="2">
        <f t="shared" si="206"/>
        <v>2</v>
      </c>
      <c r="AQ551" s="2">
        <f t="shared" si="206"/>
        <v>0</v>
      </c>
      <c r="AR551" s="2">
        <f t="shared" si="206"/>
        <v>0</v>
      </c>
      <c r="AS551" s="2">
        <f t="shared" si="164"/>
        <v>1</v>
      </c>
      <c r="AT551" s="2">
        <f t="shared" si="183"/>
        <v>1</v>
      </c>
      <c r="AU551" s="2">
        <f t="shared" si="165"/>
        <v>0</v>
      </c>
      <c r="AV551" s="2">
        <f t="shared" si="165"/>
        <v>1</v>
      </c>
      <c r="AW551" s="2">
        <f t="shared" si="184"/>
        <v>1</v>
      </c>
      <c r="AX551" s="2">
        <f t="shared" si="185"/>
        <v>1</v>
      </c>
      <c r="AY551" s="8">
        <v>5</v>
      </c>
      <c r="AZ551" s="2">
        <v>1</v>
      </c>
      <c r="BA551" s="2">
        <v>2</v>
      </c>
      <c r="BB551" s="2">
        <v>1</v>
      </c>
      <c r="BC551" s="2">
        <v>1</v>
      </c>
      <c r="BD551" s="2">
        <v>1</v>
      </c>
      <c r="BE551" s="2">
        <v>1</v>
      </c>
      <c r="BF551" s="2">
        <v>1</v>
      </c>
      <c r="BI551" s="4"/>
      <c r="BK551" s="2">
        <v>77</v>
      </c>
      <c r="BM551" s="2">
        <v>14360</v>
      </c>
      <c r="BO551" s="2">
        <v>4</v>
      </c>
      <c r="BP551" s="2">
        <v>3</v>
      </c>
      <c r="BQ551" s="2">
        <v>2</v>
      </c>
      <c r="BR551" s="2">
        <v>3</v>
      </c>
      <c r="BS551" s="2">
        <v>1</v>
      </c>
      <c r="BT551" s="2">
        <v>2</v>
      </c>
      <c r="BV551" s="2">
        <f t="shared" si="166"/>
        <v>49.5</v>
      </c>
      <c r="BW551" s="2">
        <f t="shared" si="167"/>
        <v>26</v>
      </c>
      <c r="BX551" s="2">
        <f t="shared" si="168"/>
        <v>10</v>
      </c>
      <c r="BY551" s="2">
        <f t="shared" si="169"/>
        <v>10</v>
      </c>
      <c r="BZ551" s="2">
        <f t="shared" si="170"/>
        <v>28</v>
      </c>
      <c r="CA551" s="2">
        <f t="shared" si="171"/>
        <v>17</v>
      </c>
      <c r="CB551" s="2">
        <f t="shared" si="172"/>
        <v>7</v>
      </c>
      <c r="CC551" s="2">
        <f t="shared" si="173"/>
        <v>17</v>
      </c>
      <c r="CD551" s="2">
        <f t="shared" si="174"/>
        <v>16</v>
      </c>
      <c r="CE551" s="2">
        <f t="shared" si="175"/>
        <v>16</v>
      </c>
      <c r="CF551" s="2">
        <f t="shared" si="176"/>
        <v>10</v>
      </c>
      <c r="CG551" s="2">
        <f t="shared" si="177"/>
        <v>18</v>
      </c>
      <c r="CH551" s="2">
        <f t="shared" si="161"/>
        <v>5</v>
      </c>
      <c r="CI551" s="2">
        <f t="shared" si="178"/>
        <v>7</v>
      </c>
      <c r="CJ551" s="2">
        <f t="shared" si="179"/>
        <v>20</v>
      </c>
      <c r="CK551" s="2">
        <f>55+IF(抽出データ!BJ551=1,60,0)+IF(抽出データ!BK551=1,25,0)+IF(抽出データ!BM551=1,5,0)+IF(抽出データ!BL551=1,5,0)+IF(抽出データ!BN551=1,5,0)</f>
        <v>140</v>
      </c>
      <c r="CL551" s="2">
        <f>(80+IF(抽出データ!BR551=1,12,0)+IF(SUM(抽出データ!BS551:BV551,抽出データ!CB551)&gt;1,22,IF(SUM(抽出データ!BS551:BV551,抽出データ!CB551)=1,11,0)))</f>
        <v>80</v>
      </c>
      <c r="CM551" s="2">
        <f>80+IF(抽出データ!CH551=1,40,0)+IF(抽出データ!CI551=1,20,0)+IF(抽出データ!CJ551=1,20,0)</f>
        <v>80</v>
      </c>
      <c r="CN551" s="2">
        <f>80+IF(抽出データ!CN551=1,10,0)+IF(抽出データ!CO551=1,5,0)+IF(抽出データ!CP551=1,10,0)+12</f>
        <v>92</v>
      </c>
      <c r="CO551" s="2">
        <f>IF(SUM(抽出データ!CT551:CW551)&gt;0,120,100)</f>
        <v>100</v>
      </c>
      <c r="CQ551" s="2">
        <f t="shared" si="186"/>
        <v>106.2</v>
      </c>
    </row>
    <row r="552" spans="1:95">
      <c r="A552" s="2">
        <v>1982</v>
      </c>
      <c r="B552" s="2">
        <v>4928</v>
      </c>
      <c r="C552" s="2">
        <v>8</v>
      </c>
      <c r="E552" s="4" t="s">
        <v>661</v>
      </c>
      <c r="F552" s="2">
        <f t="shared" si="193"/>
        <v>2</v>
      </c>
      <c r="G552" s="2">
        <f t="shared" si="206"/>
        <v>1</v>
      </c>
      <c r="H552" s="2">
        <f t="shared" si="206"/>
        <v>2</v>
      </c>
      <c r="I552" s="2">
        <f t="shared" si="206"/>
        <v>2</v>
      </c>
      <c r="J552" s="2">
        <f t="shared" si="206"/>
        <v>1</v>
      </c>
      <c r="K552" s="2">
        <f t="shared" si="206"/>
        <v>0</v>
      </c>
      <c r="L552" s="2">
        <f t="shared" si="206"/>
        <v>1</v>
      </c>
      <c r="M552" s="2">
        <f t="shared" si="206"/>
        <v>2</v>
      </c>
      <c r="N552" s="2">
        <f t="shared" si="206"/>
        <v>2</v>
      </c>
      <c r="O552" s="2">
        <f t="shared" si="206"/>
        <v>2</v>
      </c>
      <c r="P552" s="2">
        <f t="shared" si="206"/>
        <v>1</v>
      </c>
      <c r="Q552" s="2">
        <f t="shared" si="206"/>
        <v>0</v>
      </c>
      <c r="R552" s="2">
        <f t="shared" si="206"/>
        <v>1</v>
      </c>
      <c r="S552" s="2">
        <f t="shared" si="206"/>
        <v>1</v>
      </c>
      <c r="T552" s="2">
        <f t="shared" si="206"/>
        <v>1</v>
      </c>
      <c r="U552" s="2">
        <f t="shared" si="206"/>
        <v>1</v>
      </c>
      <c r="V552" s="2">
        <f t="shared" si="206"/>
        <v>1</v>
      </c>
      <c r="W552" s="2">
        <f t="shared" si="206"/>
        <v>2</v>
      </c>
      <c r="X552" s="2">
        <f t="shared" si="206"/>
        <v>1</v>
      </c>
      <c r="Y552" s="2">
        <f t="shared" si="206"/>
        <v>2</v>
      </c>
      <c r="Z552" s="2">
        <f t="shared" si="206"/>
        <v>1</v>
      </c>
      <c r="AA552" s="2">
        <f t="shared" si="206"/>
        <v>2</v>
      </c>
      <c r="AB552" s="2">
        <f t="shared" si="206"/>
        <v>2</v>
      </c>
      <c r="AC552" s="2">
        <f t="shared" si="206"/>
        <v>2</v>
      </c>
      <c r="AD552" s="2">
        <f t="shared" ref="AD552:AK552" si="209">IF(AD610&lt;=2,1,2)</f>
        <v>1</v>
      </c>
      <c r="AE552" s="2">
        <f t="shared" si="209"/>
        <v>1</v>
      </c>
      <c r="AF552" s="2">
        <f t="shared" si="209"/>
        <v>1</v>
      </c>
      <c r="AG552" s="2">
        <f t="shared" si="209"/>
        <v>1</v>
      </c>
      <c r="AH552" s="2">
        <f t="shared" si="209"/>
        <v>2</v>
      </c>
      <c r="AI552" s="2">
        <f t="shared" si="209"/>
        <v>2</v>
      </c>
      <c r="AJ552" s="2">
        <f t="shared" si="209"/>
        <v>1</v>
      </c>
      <c r="AK552" s="2">
        <f t="shared" si="209"/>
        <v>1</v>
      </c>
      <c r="AL552" s="2">
        <f t="shared" si="206"/>
        <v>1</v>
      </c>
      <c r="AM552" s="2">
        <f t="shared" si="206"/>
        <v>1</v>
      </c>
      <c r="AN552" s="2">
        <f t="shared" si="206"/>
        <v>0</v>
      </c>
      <c r="AO552" s="2">
        <f t="shared" si="182"/>
        <v>0</v>
      </c>
      <c r="AP552" s="2">
        <f t="shared" si="206"/>
        <v>0</v>
      </c>
      <c r="AQ552" s="2">
        <f t="shared" si="206"/>
        <v>0</v>
      </c>
      <c r="AR552" s="2">
        <f t="shared" si="206"/>
        <v>0</v>
      </c>
      <c r="AS552" s="2">
        <f t="shared" si="164"/>
        <v>0</v>
      </c>
      <c r="AT552" s="2">
        <f t="shared" si="183"/>
        <v>1</v>
      </c>
      <c r="AU552" s="2">
        <f t="shared" si="165"/>
        <v>1</v>
      </c>
      <c r="AV552" s="2">
        <f t="shared" si="165"/>
        <v>1</v>
      </c>
      <c r="AW552" s="2">
        <f t="shared" si="184"/>
        <v>1</v>
      </c>
      <c r="AX552" s="2">
        <f t="shared" si="185"/>
        <v>1</v>
      </c>
      <c r="AY552" s="8">
        <v>5</v>
      </c>
      <c r="AZ552" s="2">
        <v>4</v>
      </c>
      <c r="BA552" s="2">
        <v>3</v>
      </c>
      <c r="BI552" s="4"/>
      <c r="BK552" s="2">
        <v>100</v>
      </c>
      <c r="BM552" s="2">
        <v>17925</v>
      </c>
      <c r="BO552" s="2">
        <v>4</v>
      </c>
      <c r="BP552" s="2">
        <v>5</v>
      </c>
      <c r="BQ552" s="2">
        <v>3</v>
      </c>
      <c r="BR552" s="2">
        <v>2</v>
      </c>
      <c r="BS552" s="2">
        <v>3</v>
      </c>
      <c r="BT552" s="2">
        <v>2</v>
      </c>
      <c r="BV552" s="2">
        <f t="shared" si="166"/>
        <v>52.5</v>
      </c>
      <c r="BW552" s="2">
        <f t="shared" si="167"/>
        <v>29</v>
      </c>
      <c r="BX552" s="2">
        <f t="shared" si="168"/>
        <v>11</v>
      </c>
      <c r="BY552" s="2">
        <f t="shared" si="169"/>
        <v>10</v>
      </c>
      <c r="BZ552" s="2">
        <f t="shared" si="170"/>
        <v>30</v>
      </c>
      <c r="CA552" s="2">
        <f t="shared" si="171"/>
        <v>16</v>
      </c>
      <c r="CB552" s="2">
        <f t="shared" si="172"/>
        <v>8</v>
      </c>
      <c r="CC552" s="2">
        <f t="shared" si="173"/>
        <v>14</v>
      </c>
      <c r="CD552" s="2">
        <f t="shared" si="174"/>
        <v>21</v>
      </c>
      <c r="CE552" s="2">
        <f t="shared" si="175"/>
        <v>19</v>
      </c>
      <c r="CF552" s="2">
        <f t="shared" si="176"/>
        <v>13</v>
      </c>
      <c r="CG552" s="2">
        <f t="shared" si="177"/>
        <v>17</v>
      </c>
      <c r="CH552" s="2">
        <f t="shared" si="161"/>
        <v>4</v>
      </c>
      <c r="CI552" s="2">
        <f t="shared" si="178"/>
        <v>6</v>
      </c>
      <c r="CJ552" s="2">
        <f t="shared" si="179"/>
        <v>27.5</v>
      </c>
      <c r="CK552" s="2">
        <f>55+IF(抽出データ!BJ552=1,60,0)+IF(抽出データ!BK552=1,25,0)+IF(抽出データ!BM552=1,5,0)+IF(抽出データ!BL552=1,5,0)+IF(抽出データ!BN552=1,5,0)</f>
        <v>55</v>
      </c>
      <c r="CL552" s="2">
        <f>(80+IF(抽出データ!BR552=1,12,0)+IF(SUM(抽出データ!BS552:BV552,抽出データ!CB552)&gt;1,22,IF(SUM(抽出データ!BS552:BV552,抽出データ!CB552)=1,11,0)))</f>
        <v>103</v>
      </c>
      <c r="CM552" s="2">
        <f>80+IF(抽出データ!CH552=1,40,0)+IF(抽出データ!CI552=1,20,0)+IF(抽出データ!CJ552=1,20,0)</f>
        <v>80</v>
      </c>
      <c r="CN552" s="2">
        <f>80+IF(抽出データ!CN552=1,10,0)+IF(抽出データ!CO552=1,5,0)+IF(抽出データ!CP552=1,10,0)+12</f>
        <v>97</v>
      </c>
      <c r="CO552" s="2">
        <f>IF(SUM(抽出データ!CT552:CW552)&gt;0,120,100)</f>
        <v>100</v>
      </c>
      <c r="CQ552" s="2">
        <f t="shared" si="186"/>
        <v>79.600000000000009</v>
      </c>
    </row>
    <row r="553" spans="1:95">
      <c r="A553" s="2">
        <v>2000</v>
      </c>
      <c r="B553" s="2">
        <v>10307</v>
      </c>
      <c r="C553" s="2">
        <v>12</v>
      </c>
      <c r="E553" s="4" t="s">
        <v>662</v>
      </c>
      <c r="F553" s="2">
        <f t="shared" si="193"/>
        <v>1</v>
      </c>
      <c r="G553" s="2">
        <f t="shared" si="206"/>
        <v>1</v>
      </c>
      <c r="H553" s="2">
        <f t="shared" si="206"/>
        <v>2</v>
      </c>
      <c r="I553" s="2">
        <f t="shared" si="206"/>
        <v>0</v>
      </c>
      <c r="J553" s="2">
        <f t="shared" si="206"/>
        <v>1</v>
      </c>
      <c r="K553" s="2">
        <f t="shared" si="206"/>
        <v>2</v>
      </c>
      <c r="L553" s="2">
        <f t="shared" si="206"/>
        <v>1</v>
      </c>
      <c r="M553" s="2">
        <f t="shared" si="206"/>
        <v>2</v>
      </c>
      <c r="N553" s="2">
        <f t="shared" si="206"/>
        <v>1</v>
      </c>
      <c r="O553" s="2">
        <f t="shared" si="206"/>
        <v>2</v>
      </c>
      <c r="P553" s="2">
        <f t="shared" si="206"/>
        <v>1</v>
      </c>
      <c r="Q553" s="2">
        <f t="shared" si="206"/>
        <v>1</v>
      </c>
      <c r="R553" s="2">
        <f t="shared" si="206"/>
        <v>1</v>
      </c>
      <c r="S553" s="2">
        <f t="shared" si="206"/>
        <v>0</v>
      </c>
      <c r="T553" s="2">
        <f t="shared" si="206"/>
        <v>2</v>
      </c>
      <c r="U553" s="2">
        <f t="shared" si="206"/>
        <v>0</v>
      </c>
      <c r="V553" s="2">
        <f t="shared" si="206"/>
        <v>0</v>
      </c>
      <c r="W553" s="2">
        <f t="shared" si="206"/>
        <v>2</v>
      </c>
      <c r="X553" s="2">
        <f t="shared" si="206"/>
        <v>2</v>
      </c>
      <c r="Y553" s="2">
        <f t="shared" si="206"/>
        <v>1</v>
      </c>
      <c r="Z553" s="2">
        <f t="shared" si="206"/>
        <v>1</v>
      </c>
      <c r="AA553" s="2">
        <f t="shared" si="206"/>
        <v>2</v>
      </c>
      <c r="AB553" s="2">
        <f t="shared" si="206"/>
        <v>2</v>
      </c>
      <c r="AC553" s="2">
        <f t="shared" si="206"/>
        <v>1</v>
      </c>
      <c r="AD553" s="2">
        <f t="shared" ref="AD553:AK553" si="210">IF(AD611&lt;=2,1,2)</f>
        <v>1</v>
      </c>
      <c r="AE553" s="2">
        <f t="shared" si="210"/>
        <v>1</v>
      </c>
      <c r="AF553" s="2">
        <f t="shared" si="210"/>
        <v>1</v>
      </c>
      <c r="AG553" s="2">
        <f t="shared" si="210"/>
        <v>2</v>
      </c>
      <c r="AH553" s="2">
        <f t="shared" si="210"/>
        <v>2</v>
      </c>
      <c r="AI553" s="2">
        <f t="shared" si="210"/>
        <v>2</v>
      </c>
      <c r="AJ553" s="2">
        <f t="shared" si="210"/>
        <v>1</v>
      </c>
      <c r="AK553" s="2">
        <f t="shared" si="210"/>
        <v>1</v>
      </c>
      <c r="AL553" s="2">
        <f t="shared" si="206"/>
        <v>1</v>
      </c>
      <c r="AM553" s="2">
        <f t="shared" si="206"/>
        <v>2</v>
      </c>
      <c r="AN553" s="2">
        <f t="shared" si="206"/>
        <v>0</v>
      </c>
      <c r="AO553" s="2">
        <f t="shared" si="182"/>
        <v>1</v>
      </c>
      <c r="AP553" s="2">
        <f t="shared" si="206"/>
        <v>1</v>
      </c>
      <c r="AQ553" s="2">
        <f t="shared" si="206"/>
        <v>1</v>
      </c>
      <c r="AR553" s="2">
        <f t="shared" si="206"/>
        <v>2</v>
      </c>
      <c r="AS553" s="2">
        <f t="shared" si="164"/>
        <v>2</v>
      </c>
      <c r="AT553" s="2">
        <f t="shared" si="183"/>
        <v>2</v>
      </c>
      <c r="AU553" s="2">
        <f t="shared" si="165"/>
        <v>0</v>
      </c>
      <c r="AV553" s="2">
        <f t="shared" si="165"/>
        <v>1</v>
      </c>
      <c r="AW553" s="2">
        <f t="shared" si="184"/>
        <v>1</v>
      </c>
      <c r="AX553" s="2">
        <f t="shared" si="185"/>
        <v>2</v>
      </c>
      <c r="AY553" s="8">
        <v>5</v>
      </c>
      <c r="AZ553" s="2">
        <v>3</v>
      </c>
      <c r="BA553" s="2">
        <v>2</v>
      </c>
      <c r="BC553" s="2">
        <v>1</v>
      </c>
      <c r="BH553" s="2">
        <v>1</v>
      </c>
      <c r="BI553" s="4" t="s">
        <v>663</v>
      </c>
      <c r="BK553" s="2">
        <v>95</v>
      </c>
      <c r="BN553" s="2">
        <v>8000</v>
      </c>
      <c r="BO553" s="2">
        <v>4</v>
      </c>
      <c r="BP553" s="2">
        <v>4</v>
      </c>
      <c r="BQ553" s="2">
        <v>3</v>
      </c>
      <c r="BR553" s="2">
        <v>4</v>
      </c>
      <c r="BS553" s="2">
        <v>4</v>
      </c>
      <c r="BT553" s="2">
        <v>4</v>
      </c>
      <c r="BV553" s="2">
        <f t="shared" si="166"/>
        <v>63.5</v>
      </c>
      <c r="BW553" s="2">
        <f t="shared" si="167"/>
        <v>26</v>
      </c>
      <c r="BX553" s="2">
        <f t="shared" si="168"/>
        <v>10</v>
      </c>
      <c r="BY553" s="2">
        <f t="shared" si="169"/>
        <v>15</v>
      </c>
      <c r="BZ553" s="2">
        <f t="shared" si="170"/>
        <v>30</v>
      </c>
      <c r="CA553" s="2">
        <f t="shared" si="171"/>
        <v>16</v>
      </c>
      <c r="CB553" s="2">
        <f t="shared" si="172"/>
        <v>10</v>
      </c>
      <c r="CC553" s="2">
        <f t="shared" si="173"/>
        <v>14</v>
      </c>
      <c r="CD553" s="2">
        <f t="shared" si="174"/>
        <v>19</v>
      </c>
      <c r="CE553" s="2">
        <f t="shared" si="175"/>
        <v>16</v>
      </c>
      <c r="CF553" s="2">
        <f t="shared" si="176"/>
        <v>13</v>
      </c>
      <c r="CG553" s="2">
        <f t="shared" si="177"/>
        <v>15</v>
      </c>
      <c r="CH553" s="2">
        <f t="shared" si="161"/>
        <v>8</v>
      </c>
      <c r="CI553" s="2">
        <f t="shared" si="178"/>
        <v>9</v>
      </c>
      <c r="CJ553" s="2">
        <f t="shared" si="179"/>
        <v>22.5</v>
      </c>
      <c r="CK553" s="2">
        <f>55+IF(抽出データ!BJ553=1,60,0)+IF(抽出データ!BK553=1,25,0)+IF(抽出データ!BM553=1,5,0)+IF(抽出データ!BL553=1,5,0)+IF(抽出データ!BN553=1,5,0)</f>
        <v>140</v>
      </c>
      <c r="CL553" s="2">
        <f>(80+IF(抽出データ!BR553=1,12,0)+IF(SUM(抽出データ!BS553:BV553,抽出データ!CB553)&gt;1,22,IF(SUM(抽出データ!BS553:BV553,抽出データ!CB553)=1,11,0)))</f>
        <v>103</v>
      </c>
      <c r="CM553" s="2">
        <f>80+IF(抽出データ!CH553=1,40,0)+IF(抽出データ!CI553=1,20,0)+IF(抽出データ!CJ553=1,20,0)</f>
        <v>80</v>
      </c>
      <c r="CN553" s="2">
        <f>80+IF(抽出データ!CN553=1,10,0)+IF(抽出データ!CO553=1,5,0)+IF(抽出データ!CP553=1,10,0)+12</f>
        <v>97</v>
      </c>
      <c r="CO553" s="2">
        <f>IF(SUM(抽出データ!CT553:CW553)&gt;0,120,100)</f>
        <v>100</v>
      </c>
      <c r="CQ553" s="2">
        <f t="shared" si="186"/>
        <v>113.60000000000001</v>
      </c>
    </row>
    <row r="554" spans="1:95">
      <c r="A554" s="2">
        <v>1985</v>
      </c>
      <c r="B554" s="2">
        <v>3635</v>
      </c>
      <c r="C554" s="2">
        <v>6</v>
      </c>
      <c r="E554" s="4" t="s">
        <v>664</v>
      </c>
      <c r="F554" s="2">
        <f t="shared" si="193"/>
        <v>2</v>
      </c>
      <c r="G554" s="2">
        <f t="shared" si="206"/>
        <v>1</v>
      </c>
      <c r="H554" s="2">
        <f t="shared" si="206"/>
        <v>2</v>
      </c>
      <c r="I554" s="2">
        <f t="shared" si="206"/>
        <v>1</v>
      </c>
      <c r="J554" s="2">
        <f t="shared" si="206"/>
        <v>1</v>
      </c>
      <c r="K554" s="2">
        <f t="shared" si="206"/>
        <v>0</v>
      </c>
      <c r="L554" s="2">
        <f t="shared" si="206"/>
        <v>1</v>
      </c>
      <c r="M554" s="2">
        <f t="shared" si="206"/>
        <v>2</v>
      </c>
      <c r="N554" s="2">
        <f t="shared" si="206"/>
        <v>2</v>
      </c>
      <c r="O554" s="2">
        <f t="shared" si="206"/>
        <v>2</v>
      </c>
      <c r="P554" s="2">
        <f t="shared" si="206"/>
        <v>2</v>
      </c>
      <c r="Q554" s="2">
        <f t="shared" si="206"/>
        <v>2</v>
      </c>
      <c r="R554" s="2">
        <f t="shared" si="206"/>
        <v>0</v>
      </c>
      <c r="S554" s="2">
        <f t="shared" si="206"/>
        <v>1</v>
      </c>
      <c r="T554" s="2">
        <f t="shared" si="206"/>
        <v>2</v>
      </c>
      <c r="U554" s="2">
        <f t="shared" si="206"/>
        <v>2</v>
      </c>
      <c r="V554" s="2">
        <f t="shared" si="206"/>
        <v>1</v>
      </c>
      <c r="W554" s="2">
        <f t="shared" si="206"/>
        <v>2</v>
      </c>
      <c r="X554" s="2">
        <f t="shared" si="206"/>
        <v>2</v>
      </c>
      <c r="Y554" s="2">
        <f t="shared" si="206"/>
        <v>0</v>
      </c>
      <c r="Z554" s="2">
        <f t="shared" si="206"/>
        <v>2</v>
      </c>
      <c r="AA554" s="2">
        <f t="shared" si="206"/>
        <v>2</v>
      </c>
      <c r="AB554" s="2">
        <f t="shared" si="206"/>
        <v>1</v>
      </c>
      <c r="AC554" s="2">
        <f t="shared" si="206"/>
        <v>2</v>
      </c>
      <c r="AD554" s="2">
        <f t="shared" ref="AD554:AK554" si="211">IF(AD612&lt;=2,1,2)</f>
        <v>1</v>
      </c>
      <c r="AE554" s="2">
        <f t="shared" si="211"/>
        <v>1</v>
      </c>
      <c r="AF554" s="2">
        <f t="shared" si="211"/>
        <v>1</v>
      </c>
      <c r="AG554" s="2">
        <f t="shared" si="211"/>
        <v>1</v>
      </c>
      <c r="AH554" s="2">
        <f t="shared" si="211"/>
        <v>1</v>
      </c>
      <c r="AI554" s="2">
        <f t="shared" si="211"/>
        <v>2</v>
      </c>
      <c r="AJ554" s="2">
        <f t="shared" si="211"/>
        <v>1</v>
      </c>
      <c r="AK554" s="2">
        <f t="shared" si="211"/>
        <v>1</v>
      </c>
      <c r="AL554" s="2">
        <f t="shared" si="206"/>
        <v>1</v>
      </c>
      <c r="AM554" s="2">
        <f t="shared" si="206"/>
        <v>1</v>
      </c>
      <c r="AN554" s="2">
        <f t="shared" si="206"/>
        <v>0</v>
      </c>
      <c r="AO554" s="2">
        <f t="shared" si="182"/>
        <v>0</v>
      </c>
      <c r="AP554" s="2">
        <f t="shared" si="206"/>
        <v>2</v>
      </c>
      <c r="AQ554" s="2">
        <f t="shared" si="206"/>
        <v>1</v>
      </c>
      <c r="AR554" s="2">
        <f t="shared" si="206"/>
        <v>0</v>
      </c>
      <c r="AS554" s="2">
        <f t="shared" si="164"/>
        <v>0</v>
      </c>
      <c r="AT554" s="2">
        <f t="shared" si="183"/>
        <v>1</v>
      </c>
      <c r="AU554" s="2">
        <f t="shared" si="165"/>
        <v>1</v>
      </c>
      <c r="AV554" s="2">
        <f t="shared" si="165"/>
        <v>1</v>
      </c>
      <c r="AW554" s="2">
        <f t="shared" si="184"/>
        <v>1</v>
      </c>
      <c r="AX554" s="2">
        <f t="shared" si="185"/>
        <v>1</v>
      </c>
      <c r="AY554" s="8">
        <v>5</v>
      </c>
      <c r="AZ554" s="2">
        <v>4</v>
      </c>
      <c r="BA554" s="2">
        <v>3</v>
      </c>
      <c r="BI554" s="4"/>
      <c r="BK554" s="2">
        <v>0</v>
      </c>
      <c r="BM554" s="2">
        <v>8000</v>
      </c>
      <c r="BO554" s="2">
        <v>4</v>
      </c>
      <c r="BP554" s="2">
        <v>4</v>
      </c>
      <c r="BQ554" s="2">
        <v>4</v>
      </c>
      <c r="BR554" s="2">
        <v>4</v>
      </c>
      <c r="BS554" s="2">
        <v>4</v>
      </c>
      <c r="BT554" s="2">
        <v>4</v>
      </c>
      <c r="BV554" s="2">
        <f t="shared" si="166"/>
        <v>56.5</v>
      </c>
      <c r="BW554" s="2">
        <f t="shared" si="167"/>
        <v>31</v>
      </c>
      <c r="BX554" s="2">
        <f t="shared" si="168"/>
        <v>10</v>
      </c>
      <c r="BY554" s="2">
        <f t="shared" si="169"/>
        <v>12</v>
      </c>
      <c r="BZ554" s="2">
        <f t="shared" si="170"/>
        <v>30</v>
      </c>
      <c r="CA554" s="2">
        <f t="shared" si="171"/>
        <v>18</v>
      </c>
      <c r="CB554" s="2">
        <f t="shared" si="172"/>
        <v>7</v>
      </c>
      <c r="CC554" s="2">
        <f t="shared" si="173"/>
        <v>18</v>
      </c>
      <c r="CD554" s="2">
        <f t="shared" si="174"/>
        <v>19</v>
      </c>
      <c r="CE554" s="2">
        <f t="shared" si="175"/>
        <v>16</v>
      </c>
      <c r="CF554" s="2">
        <f t="shared" si="176"/>
        <v>11</v>
      </c>
      <c r="CG554" s="2">
        <f t="shared" si="177"/>
        <v>21</v>
      </c>
      <c r="CH554" s="2">
        <f t="shared" si="161"/>
        <v>4</v>
      </c>
      <c r="CI554" s="2">
        <f t="shared" si="178"/>
        <v>8</v>
      </c>
      <c r="CJ554" s="2">
        <f t="shared" si="179"/>
        <v>27.5</v>
      </c>
      <c r="CK554" s="2">
        <f>55+IF(抽出データ!BJ554=1,60,0)+IF(抽出データ!BK554=1,25,0)+IF(抽出データ!BM554=1,5,0)+IF(抽出データ!BL554=1,5,0)+IF(抽出データ!BN554=1,5,0)</f>
        <v>55</v>
      </c>
      <c r="CL554" s="2">
        <f>(80+IF(抽出データ!BR554=1,12,0)+IF(SUM(抽出データ!BS554:BV554,抽出データ!CB554)&gt;1,22,IF(SUM(抽出データ!BS554:BV554,抽出データ!CB554)=1,11,0)))</f>
        <v>92</v>
      </c>
      <c r="CM554" s="2">
        <f>80+IF(抽出データ!CH554=1,40,0)+IF(抽出データ!CI554=1,20,0)+IF(抽出データ!CJ554=1,20,0)</f>
        <v>80</v>
      </c>
      <c r="CN554" s="2">
        <f>80+IF(抽出データ!CN554=1,10,0)+IF(抽出データ!CO554=1,5,0)+IF(抽出データ!CP554=1,10,0)+12</f>
        <v>97</v>
      </c>
      <c r="CO554" s="2">
        <f>IF(SUM(抽出データ!CT554:CW554)&gt;0,120,100)</f>
        <v>100</v>
      </c>
      <c r="CQ554" s="2">
        <f t="shared" si="186"/>
        <v>76.3</v>
      </c>
    </row>
    <row r="555" spans="1:95">
      <c r="A555" s="2">
        <v>1991</v>
      </c>
      <c r="B555" s="2">
        <v>1822</v>
      </c>
      <c r="C555" s="2">
        <v>5</v>
      </c>
      <c r="E555" s="4" t="s">
        <v>662</v>
      </c>
      <c r="F555" s="2">
        <f t="shared" si="193"/>
        <v>2</v>
      </c>
      <c r="G555" s="2">
        <f t="shared" si="206"/>
        <v>1</v>
      </c>
      <c r="H555" s="2">
        <f t="shared" si="206"/>
        <v>2</v>
      </c>
      <c r="I555" s="2">
        <f t="shared" si="206"/>
        <v>2</v>
      </c>
      <c r="J555" s="2">
        <f t="shared" si="206"/>
        <v>1</v>
      </c>
      <c r="K555" s="2">
        <f t="shared" si="206"/>
        <v>0</v>
      </c>
      <c r="L555" s="2">
        <f t="shared" si="206"/>
        <v>1</v>
      </c>
      <c r="M555" s="2">
        <f t="shared" si="206"/>
        <v>0</v>
      </c>
      <c r="N555" s="2">
        <f t="shared" si="206"/>
        <v>1</v>
      </c>
      <c r="O555" s="2">
        <f t="shared" si="206"/>
        <v>2</v>
      </c>
      <c r="P555" s="2">
        <f t="shared" si="206"/>
        <v>2</v>
      </c>
      <c r="Q555" s="2">
        <f t="shared" si="206"/>
        <v>2</v>
      </c>
      <c r="R555" s="2">
        <f t="shared" si="206"/>
        <v>1</v>
      </c>
      <c r="S555" s="2">
        <f t="shared" si="206"/>
        <v>2</v>
      </c>
      <c r="T555" s="2">
        <f t="shared" si="206"/>
        <v>1</v>
      </c>
      <c r="U555" s="2">
        <f t="shared" si="206"/>
        <v>1</v>
      </c>
      <c r="V555" s="2">
        <f t="shared" si="206"/>
        <v>0</v>
      </c>
      <c r="W555" s="2">
        <f t="shared" si="206"/>
        <v>2</v>
      </c>
      <c r="X555" s="2">
        <f t="shared" si="206"/>
        <v>2</v>
      </c>
      <c r="Y555" s="2">
        <f t="shared" si="206"/>
        <v>2</v>
      </c>
      <c r="Z555" s="2">
        <f t="shared" si="206"/>
        <v>0</v>
      </c>
      <c r="AA555" s="2">
        <f t="shared" si="206"/>
        <v>2</v>
      </c>
      <c r="AB555" s="2">
        <f t="shared" si="206"/>
        <v>2</v>
      </c>
      <c r="AC555" s="2">
        <f t="shared" si="206"/>
        <v>2</v>
      </c>
      <c r="AD555" s="2">
        <f t="shared" ref="AD555:AK555" si="212">IF(AD613&lt;=2,1,2)</f>
        <v>1</v>
      </c>
      <c r="AE555" s="2">
        <f t="shared" si="212"/>
        <v>1</v>
      </c>
      <c r="AF555" s="2">
        <f t="shared" si="212"/>
        <v>1</v>
      </c>
      <c r="AG555" s="2">
        <f t="shared" si="212"/>
        <v>2</v>
      </c>
      <c r="AH555" s="2">
        <f t="shared" si="212"/>
        <v>1</v>
      </c>
      <c r="AI555" s="2">
        <f t="shared" si="212"/>
        <v>2</v>
      </c>
      <c r="AJ555" s="2">
        <f t="shared" si="212"/>
        <v>2</v>
      </c>
      <c r="AK555" s="2">
        <f t="shared" si="212"/>
        <v>1</v>
      </c>
      <c r="AL555" s="2">
        <f t="shared" si="206"/>
        <v>1</v>
      </c>
      <c r="AM555" s="2">
        <f t="shared" si="206"/>
        <v>1</v>
      </c>
      <c r="AN555" s="2">
        <f t="shared" si="206"/>
        <v>1</v>
      </c>
      <c r="AO555" s="2">
        <f t="shared" si="182"/>
        <v>2</v>
      </c>
      <c r="AP555" s="2">
        <f t="shared" si="206"/>
        <v>2</v>
      </c>
      <c r="AQ555" s="2">
        <f t="shared" si="206"/>
        <v>0</v>
      </c>
      <c r="AR555" s="2">
        <f t="shared" si="206"/>
        <v>0</v>
      </c>
      <c r="AS555" s="2">
        <f t="shared" si="164"/>
        <v>0</v>
      </c>
      <c r="AT555" s="2">
        <f t="shared" si="183"/>
        <v>1</v>
      </c>
      <c r="AU555" s="2">
        <f t="shared" si="165"/>
        <v>1</v>
      </c>
      <c r="AV555" s="2">
        <f t="shared" si="165"/>
        <v>1</v>
      </c>
      <c r="AW555" s="2">
        <f t="shared" si="184"/>
        <v>1</v>
      </c>
      <c r="AX555" s="2">
        <f t="shared" si="185"/>
        <v>1</v>
      </c>
      <c r="AY555" s="8">
        <v>4</v>
      </c>
      <c r="AZ555" s="2">
        <v>3</v>
      </c>
      <c r="BA555" s="2">
        <v>2</v>
      </c>
      <c r="BB555" s="2">
        <v>1</v>
      </c>
      <c r="BC555" s="2">
        <v>1</v>
      </c>
      <c r="BG555" s="2">
        <v>1</v>
      </c>
      <c r="BI555" s="4"/>
      <c r="BK555" s="2">
        <v>82</v>
      </c>
      <c r="BM555" s="2">
        <v>6000</v>
      </c>
      <c r="BO555" s="2">
        <v>3</v>
      </c>
      <c r="BP555" s="2">
        <v>4</v>
      </c>
      <c r="BQ555" s="2">
        <v>4</v>
      </c>
      <c r="BR555" s="2">
        <v>4</v>
      </c>
      <c r="BS555" s="2">
        <v>4</v>
      </c>
      <c r="BT555" s="2">
        <v>4</v>
      </c>
      <c r="BV555" s="2">
        <f t="shared" si="166"/>
        <v>58.5</v>
      </c>
      <c r="BW555" s="2">
        <f t="shared" si="167"/>
        <v>28</v>
      </c>
      <c r="BX555" s="2">
        <f t="shared" si="168"/>
        <v>11</v>
      </c>
      <c r="BY555" s="2">
        <f t="shared" si="169"/>
        <v>17</v>
      </c>
      <c r="BZ555" s="2">
        <f t="shared" si="170"/>
        <v>36</v>
      </c>
      <c r="CA555" s="2">
        <f t="shared" si="171"/>
        <v>15</v>
      </c>
      <c r="CB555" s="2">
        <f t="shared" si="172"/>
        <v>9</v>
      </c>
      <c r="CC555" s="2">
        <f t="shared" si="173"/>
        <v>14</v>
      </c>
      <c r="CD555" s="2">
        <f t="shared" si="174"/>
        <v>22</v>
      </c>
      <c r="CE555" s="2">
        <f t="shared" si="175"/>
        <v>20</v>
      </c>
      <c r="CF555" s="2">
        <f t="shared" si="176"/>
        <v>13</v>
      </c>
      <c r="CG555" s="2">
        <f t="shared" si="177"/>
        <v>20</v>
      </c>
      <c r="CH555" s="2">
        <f t="shared" si="161"/>
        <v>4</v>
      </c>
      <c r="CI555" s="2">
        <f t="shared" si="178"/>
        <v>11</v>
      </c>
      <c r="CJ555" s="2">
        <f t="shared" si="179"/>
        <v>23.5</v>
      </c>
      <c r="CK555" s="2">
        <f>55+IF(抽出データ!BJ555=1,60,0)+IF(抽出データ!BK555=1,25,0)+IF(抽出データ!BM555=1,5,0)+IF(抽出データ!BL555=1,5,0)+IF(抽出データ!BN555=1,5,0)</f>
        <v>55</v>
      </c>
      <c r="CL555" s="2">
        <f>(80+IF(抽出データ!BR555=1,12,0)+IF(SUM(抽出データ!BS555:BV555,抽出データ!CB555)&gt;1,22,IF(SUM(抽出データ!BS555:BV555,抽出データ!CB555)=1,11,0)))</f>
        <v>80</v>
      </c>
      <c r="CM555" s="2">
        <f>80+IF(抽出データ!CH555=1,40,0)+IF(抽出データ!CI555=1,20,0)+IF(抽出データ!CJ555=1,20,0)</f>
        <v>80</v>
      </c>
      <c r="CN555" s="2">
        <f>80+IF(抽出データ!CN555=1,10,0)+IF(抽出データ!CO555=1,5,0)+IF(抽出データ!CP555=1,10,0)+12</f>
        <v>92</v>
      </c>
      <c r="CO555" s="2">
        <f>IF(SUM(抽出データ!CT555:CW555)&gt;0,120,100)</f>
        <v>100</v>
      </c>
      <c r="CQ555" s="2">
        <f t="shared" si="186"/>
        <v>72.2</v>
      </c>
    </row>
    <row r="556" spans="1:95">
      <c r="A556" s="2">
        <v>1986</v>
      </c>
      <c r="B556" s="2">
        <v>5754</v>
      </c>
      <c r="C556" s="2">
        <v>10</v>
      </c>
      <c r="E556" s="4" t="s">
        <v>659</v>
      </c>
      <c r="F556" s="2">
        <f t="shared" si="193"/>
        <v>2</v>
      </c>
      <c r="G556" s="2">
        <f t="shared" si="206"/>
        <v>1</v>
      </c>
      <c r="H556" s="2">
        <f t="shared" si="206"/>
        <v>2</v>
      </c>
      <c r="I556" s="2">
        <f t="shared" si="206"/>
        <v>1</v>
      </c>
      <c r="J556" s="2">
        <f t="shared" si="206"/>
        <v>0</v>
      </c>
      <c r="K556" s="2">
        <f t="shared" si="206"/>
        <v>0</v>
      </c>
      <c r="L556" s="2">
        <f t="shared" si="206"/>
        <v>0</v>
      </c>
      <c r="M556" s="2">
        <f t="shared" si="206"/>
        <v>1</v>
      </c>
      <c r="N556" s="2">
        <f t="shared" si="206"/>
        <v>2</v>
      </c>
      <c r="O556" s="2">
        <f t="shared" si="206"/>
        <v>2</v>
      </c>
      <c r="P556" s="2">
        <f t="shared" si="206"/>
        <v>1</v>
      </c>
      <c r="Q556" s="2">
        <f t="shared" si="206"/>
        <v>1</v>
      </c>
      <c r="R556" s="2">
        <f t="shared" si="206"/>
        <v>1</v>
      </c>
      <c r="S556" s="2">
        <f t="shared" si="206"/>
        <v>1</v>
      </c>
      <c r="T556" s="2">
        <f t="shared" si="206"/>
        <v>2</v>
      </c>
      <c r="U556" s="2">
        <f t="shared" si="206"/>
        <v>1</v>
      </c>
      <c r="V556" s="2">
        <f t="shared" si="206"/>
        <v>1</v>
      </c>
      <c r="W556" s="2">
        <f t="shared" si="206"/>
        <v>1</v>
      </c>
      <c r="X556" s="2">
        <f t="shared" si="206"/>
        <v>1</v>
      </c>
      <c r="Y556" s="2">
        <f t="shared" si="206"/>
        <v>2</v>
      </c>
      <c r="Z556" s="2">
        <f t="shared" si="206"/>
        <v>2</v>
      </c>
      <c r="AA556" s="2">
        <f t="shared" si="206"/>
        <v>2</v>
      </c>
      <c r="AB556" s="2">
        <f t="shared" si="206"/>
        <v>1</v>
      </c>
      <c r="AC556" s="2">
        <f t="shared" si="206"/>
        <v>2</v>
      </c>
      <c r="AD556" s="2">
        <f t="shared" ref="AD556:AK556" si="213">IF(AD614&lt;=2,1,2)</f>
        <v>2</v>
      </c>
      <c r="AE556" s="2">
        <f t="shared" si="213"/>
        <v>2</v>
      </c>
      <c r="AF556" s="2">
        <f t="shared" si="213"/>
        <v>1</v>
      </c>
      <c r="AG556" s="2">
        <f t="shared" si="213"/>
        <v>2</v>
      </c>
      <c r="AH556" s="2">
        <f t="shared" si="213"/>
        <v>2</v>
      </c>
      <c r="AI556" s="2">
        <f t="shared" si="213"/>
        <v>2</v>
      </c>
      <c r="AJ556" s="2">
        <f t="shared" si="213"/>
        <v>2</v>
      </c>
      <c r="AK556" s="2">
        <f t="shared" si="213"/>
        <v>2</v>
      </c>
      <c r="AL556" s="2">
        <f>IF(AL614&lt;2,0,AL614-2)</f>
        <v>2</v>
      </c>
      <c r="AM556" s="2">
        <f>IF(AM614&lt;2,0,AM614-2)</f>
        <v>2</v>
      </c>
      <c r="AN556" s="2">
        <f>IF(AN614&lt;2,0,AN614-2)</f>
        <v>2</v>
      </c>
      <c r="AO556" s="2">
        <f t="shared" si="182"/>
        <v>2</v>
      </c>
      <c r="AP556" s="2">
        <f>IF(AP614&lt;2,0,AP614-2)</f>
        <v>0</v>
      </c>
      <c r="AQ556" s="2">
        <f>IF(AQ614&lt;2,0,AQ614-2)</f>
        <v>1</v>
      </c>
      <c r="AR556" s="2">
        <f>IF(AR614&lt;2,0,AR614-2)</f>
        <v>1</v>
      </c>
      <c r="AS556" s="2">
        <f t="shared" si="164"/>
        <v>0</v>
      </c>
      <c r="AT556" s="2">
        <f t="shared" si="183"/>
        <v>1</v>
      </c>
      <c r="AU556" s="2">
        <f t="shared" si="165"/>
        <v>1</v>
      </c>
      <c r="AV556" s="2">
        <f t="shared" si="165"/>
        <v>1</v>
      </c>
      <c r="AW556" s="2">
        <f t="shared" si="184"/>
        <v>2</v>
      </c>
      <c r="AX556" s="2">
        <f t="shared" si="185"/>
        <v>2</v>
      </c>
      <c r="AY556" s="8">
        <v>5</v>
      </c>
      <c r="AZ556" s="2">
        <v>4</v>
      </c>
      <c r="BA556" s="2">
        <v>2</v>
      </c>
      <c r="BB556" s="2">
        <v>1</v>
      </c>
      <c r="BF556" s="2">
        <v>1</v>
      </c>
      <c r="BI556" s="4"/>
      <c r="BK556" s="2">
        <v>93</v>
      </c>
      <c r="BM556" s="2">
        <v>1600</v>
      </c>
      <c r="BO556" s="2">
        <v>6</v>
      </c>
      <c r="BP556" s="2">
        <v>5</v>
      </c>
      <c r="BQ556" s="2">
        <v>5</v>
      </c>
      <c r="BR556" s="2">
        <v>4</v>
      </c>
      <c r="BS556" s="2">
        <v>2</v>
      </c>
      <c r="BT556" s="2">
        <v>3</v>
      </c>
      <c r="BV556" s="2">
        <f t="shared" si="166"/>
        <v>67</v>
      </c>
      <c r="BW556" s="2">
        <f t="shared" si="167"/>
        <v>27</v>
      </c>
      <c r="BX556" s="2">
        <f t="shared" si="168"/>
        <v>12</v>
      </c>
      <c r="BY556" s="2">
        <f t="shared" si="169"/>
        <v>21</v>
      </c>
      <c r="BZ556" s="2">
        <f t="shared" si="170"/>
        <v>33</v>
      </c>
      <c r="CA556" s="2">
        <f t="shared" si="171"/>
        <v>17</v>
      </c>
      <c r="CB556" s="2">
        <f t="shared" si="172"/>
        <v>12</v>
      </c>
      <c r="CC556" s="2">
        <f t="shared" si="173"/>
        <v>16</v>
      </c>
      <c r="CD556" s="2">
        <f t="shared" si="174"/>
        <v>22</v>
      </c>
      <c r="CE556" s="2">
        <f t="shared" si="175"/>
        <v>19</v>
      </c>
      <c r="CF556" s="2">
        <f t="shared" si="176"/>
        <v>14</v>
      </c>
      <c r="CG556" s="2">
        <f t="shared" si="177"/>
        <v>19</v>
      </c>
      <c r="CH556" s="2">
        <f t="shared" si="161"/>
        <v>6</v>
      </c>
      <c r="CI556" s="2">
        <f t="shared" si="178"/>
        <v>14</v>
      </c>
      <c r="CJ556" s="2">
        <f t="shared" si="179"/>
        <v>27</v>
      </c>
      <c r="CK556" s="2">
        <f>55+IF(抽出データ!BJ556=1,60,0)+IF(抽出データ!BK556=1,25,0)+IF(抽出データ!BM556=1,5,0)+IF(抽出データ!BL556=1,5,0)+IF(抽出データ!BN556=1,5,0)</f>
        <v>80</v>
      </c>
      <c r="CL556" s="2">
        <f>(80+IF(抽出データ!BR556=1,12,0)+IF(SUM(抽出データ!BS556:BV556,抽出データ!CB556)&gt;1,22,IF(SUM(抽出データ!BS556:BV556,抽出データ!CB556)=1,11,0)))</f>
        <v>80</v>
      </c>
      <c r="CM556" s="2">
        <f>80+IF(抽出データ!CH556=1,40,0)+IF(抽出データ!CI556=1,20,0)+IF(抽出データ!CJ556=1,20,0)</f>
        <v>100</v>
      </c>
      <c r="CN556" s="2">
        <f>80+IF(抽出データ!CN556=1,10,0)+IF(抽出データ!CO556=1,5,0)+IF(抽出データ!CP556=1,10,0)+12</f>
        <v>92</v>
      </c>
      <c r="CO556" s="2">
        <f>IF(SUM(抽出データ!CT556:CW556)&gt;0,120,100)</f>
        <v>100</v>
      </c>
      <c r="CQ556" s="2">
        <f t="shared" si="186"/>
        <v>85.2</v>
      </c>
    </row>
    <row r="557" spans="1:95">
      <c r="A557" s="2">
        <v>1973</v>
      </c>
      <c r="B557" s="2">
        <v>1400</v>
      </c>
      <c r="C557" s="2">
        <v>7</v>
      </c>
      <c r="E557" s="4" t="s">
        <v>659</v>
      </c>
      <c r="F557" s="2">
        <f t="shared" si="193"/>
        <v>2</v>
      </c>
      <c r="G557" s="2">
        <f t="shared" ref="G557:M557" si="214">IF(G615&lt;2,0,G615-2)</f>
        <v>0</v>
      </c>
      <c r="H557" s="2">
        <f t="shared" si="214"/>
        <v>2</v>
      </c>
      <c r="I557" s="2">
        <f t="shared" si="214"/>
        <v>2</v>
      </c>
      <c r="J557" s="2">
        <f t="shared" si="214"/>
        <v>0</v>
      </c>
      <c r="K557" s="2">
        <f t="shared" si="214"/>
        <v>0</v>
      </c>
      <c r="L557" s="2">
        <f t="shared" si="214"/>
        <v>1</v>
      </c>
      <c r="M557" s="2">
        <f t="shared" si="214"/>
        <v>0</v>
      </c>
      <c r="N557" s="2">
        <f t="shared" ref="N557:T557" si="215">IF(N615&lt;2,0,N615-2)</f>
        <v>0</v>
      </c>
      <c r="O557" s="2">
        <f t="shared" si="215"/>
        <v>2</v>
      </c>
      <c r="P557" s="2">
        <f t="shared" si="215"/>
        <v>1</v>
      </c>
      <c r="Q557" s="2">
        <f t="shared" si="215"/>
        <v>2</v>
      </c>
      <c r="R557" s="2">
        <f t="shared" si="215"/>
        <v>1</v>
      </c>
      <c r="S557" s="2">
        <f t="shared" si="215"/>
        <v>0</v>
      </c>
      <c r="T557" s="2">
        <f t="shared" si="215"/>
        <v>1</v>
      </c>
      <c r="U557" s="2">
        <f t="shared" ref="G557:AR560" si="216">IF(U615&lt;2,0,U615-2)</f>
        <v>0</v>
      </c>
      <c r="V557" s="2">
        <f t="shared" si="216"/>
        <v>1</v>
      </c>
      <c r="W557" s="2">
        <f t="shared" si="216"/>
        <v>2</v>
      </c>
      <c r="X557" s="2">
        <f t="shared" si="216"/>
        <v>1</v>
      </c>
      <c r="Y557" s="2">
        <f t="shared" si="216"/>
        <v>1</v>
      </c>
      <c r="Z557" s="2">
        <f t="shared" si="216"/>
        <v>0</v>
      </c>
      <c r="AA557" s="2">
        <f t="shared" si="216"/>
        <v>2</v>
      </c>
      <c r="AB557" s="2">
        <f t="shared" si="216"/>
        <v>2</v>
      </c>
      <c r="AC557" s="2">
        <f t="shared" si="216"/>
        <v>2</v>
      </c>
      <c r="AD557" s="2">
        <f t="shared" ref="AD557:AK557" si="217">IF(AD615&lt;=2,1,2)</f>
        <v>1</v>
      </c>
      <c r="AE557" s="2">
        <f t="shared" si="217"/>
        <v>1</v>
      </c>
      <c r="AF557" s="2">
        <f t="shared" si="217"/>
        <v>1</v>
      </c>
      <c r="AG557" s="2">
        <f t="shared" si="217"/>
        <v>2</v>
      </c>
      <c r="AH557" s="2">
        <f t="shared" si="217"/>
        <v>2</v>
      </c>
      <c r="AI557" s="2">
        <f t="shared" si="217"/>
        <v>1</v>
      </c>
      <c r="AJ557" s="2">
        <f t="shared" si="217"/>
        <v>1</v>
      </c>
      <c r="AK557" s="2">
        <f t="shared" si="217"/>
        <v>2</v>
      </c>
      <c r="AL557" s="2">
        <f t="shared" si="216"/>
        <v>0</v>
      </c>
      <c r="AM557" s="2">
        <f t="shared" si="216"/>
        <v>0</v>
      </c>
      <c r="AN557" s="2">
        <f t="shared" si="216"/>
        <v>0</v>
      </c>
      <c r="AO557" s="2">
        <f t="shared" si="182"/>
        <v>0</v>
      </c>
      <c r="AP557" s="2">
        <f t="shared" si="216"/>
        <v>2</v>
      </c>
      <c r="AQ557" s="2">
        <f t="shared" si="216"/>
        <v>0</v>
      </c>
      <c r="AR557" s="2">
        <f t="shared" si="216"/>
        <v>0</v>
      </c>
      <c r="AS557" s="2">
        <f t="shared" si="164"/>
        <v>0</v>
      </c>
      <c r="AT557" s="2">
        <f t="shared" si="183"/>
        <v>1</v>
      </c>
      <c r="AU557" s="2">
        <f t="shared" si="165"/>
        <v>0</v>
      </c>
      <c r="AV557" s="2">
        <f t="shared" si="165"/>
        <v>1</v>
      </c>
      <c r="AW557" s="2">
        <f t="shared" si="184"/>
        <v>1</v>
      </c>
      <c r="AX557" s="2">
        <f t="shared" si="185"/>
        <v>1</v>
      </c>
      <c r="AY557" s="8">
        <v>1</v>
      </c>
      <c r="AZ557" s="2">
        <v>1</v>
      </c>
      <c r="BA557" s="2">
        <v>2</v>
      </c>
      <c r="BG557" s="2">
        <v>1</v>
      </c>
      <c r="BI557" s="4"/>
      <c r="BK557" s="2">
        <v>50</v>
      </c>
      <c r="BM557" s="2">
        <v>8000</v>
      </c>
      <c r="BN557" s="2">
        <v>6000</v>
      </c>
      <c r="BO557" s="2">
        <v>4</v>
      </c>
      <c r="BP557" s="2">
        <v>4</v>
      </c>
      <c r="BQ557" s="2">
        <v>3</v>
      </c>
      <c r="BR557" s="2">
        <v>4</v>
      </c>
      <c r="BS557" s="2">
        <v>4</v>
      </c>
      <c r="BT557" s="2">
        <v>3</v>
      </c>
      <c r="BV557" s="2">
        <f t="shared" si="166"/>
        <v>42</v>
      </c>
      <c r="BW557" s="2">
        <f t="shared" si="167"/>
        <v>21</v>
      </c>
      <c r="BX557" s="2">
        <f t="shared" si="168"/>
        <v>10</v>
      </c>
      <c r="BY557" s="2">
        <f t="shared" si="169"/>
        <v>11</v>
      </c>
      <c r="BZ557" s="2">
        <f t="shared" si="170"/>
        <v>30</v>
      </c>
      <c r="CA557" s="2">
        <f t="shared" si="171"/>
        <v>11</v>
      </c>
      <c r="CB557" s="2">
        <f t="shared" si="172"/>
        <v>6</v>
      </c>
      <c r="CC557" s="2">
        <f t="shared" si="173"/>
        <v>9</v>
      </c>
      <c r="CD557" s="2">
        <f t="shared" si="174"/>
        <v>18</v>
      </c>
      <c r="CE557" s="2">
        <f t="shared" si="175"/>
        <v>17</v>
      </c>
      <c r="CF557" s="2">
        <f t="shared" si="176"/>
        <v>12</v>
      </c>
      <c r="CG557" s="2">
        <f t="shared" si="177"/>
        <v>14</v>
      </c>
      <c r="CH557" s="2">
        <f t="shared" si="161"/>
        <v>4</v>
      </c>
      <c r="CI557" s="2">
        <f t="shared" si="178"/>
        <v>6</v>
      </c>
      <c r="CJ557" s="2">
        <f t="shared" si="179"/>
        <v>15</v>
      </c>
      <c r="CK557" s="2">
        <f>55+IF(抽出データ!BJ557=1,60,0)+IF(抽出データ!BK557=1,25,0)+IF(抽出データ!BM557=1,5,0)+IF(抽出データ!BL557=1,5,0)+IF(抽出データ!BN557=1,5,0)</f>
        <v>55</v>
      </c>
      <c r="CL557" s="2">
        <f>(80+IF(抽出データ!BR557=1,12,0)+IF(SUM(抽出データ!BS557:BV557,抽出データ!CB557)&gt;1,22,IF(SUM(抽出データ!BS557:BV557,抽出データ!CB557)=1,11,0)))</f>
        <v>92</v>
      </c>
      <c r="CM557" s="2">
        <f>80+IF(抽出データ!CH557=1,40,0)+IF(抽出データ!CI557=1,20,0)+IF(抽出データ!CJ557=1,20,0)</f>
        <v>80</v>
      </c>
      <c r="CN557" s="2">
        <f>80+IF(抽出データ!CN557=1,10,0)+IF(抽出データ!CO557=1,5,0)+IF(抽出データ!CP557=1,10,0)+12</f>
        <v>92</v>
      </c>
      <c r="CO557" s="2">
        <f>IF(SUM(抽出データ!CT557:CW557)&gt;0,120,100)</f>
        <v>100</v>
      </c>
      <c r="CQ557" s="2">
        <f t="shared" si="186"/>
        <v>75.8</v>
      </c>
    </row>
    <row r="558" spans="1:95">
      <c r="A558" s="2">
        <v>2013</v>
      </c>
      <c r="B558" s="2">
        <v>8051.42</v>
      </c>
      <c r="C558" s="2">
        <v>9</v>
      </c>
      <c r="E558" s="4" t="s">
        <v>665</v>
      </c>
      <c r="F558" s="2">
        <f t="shared" si="193"/>
        <v>2</v>
      </c>
      <c r="G558" s="2">
        <f t="shared" si="216"/>
        <v>2</v>
      </c>
      <c r="H558" s="2">
        <f t="shared" si="216"/>
        <v>2</v>
      </c>
      <c r="I558" s="2">
        <f t="shared" si="216"/>
        <v>1</v>
      </c>
      <c r="J558" s="2">
        <f t="shared" si="216"/>
        <v>1</v>
      </c>
      <c r="K558" s="2">
        <f t="shared" si="216"/>
        <v>2</v>
      </c>
      <c r="L558" s="2">
        <f t="shared" si="216"/>
        <v>2</v>
      </c>
      <c r="M558" s="2">
        <f t="shared" si="216"/>
        <v>2</v>
      </c>
      <c r="N558" s="2">
        <f t="shared" si="216"/>
        <v>1</v>
      </c>
      <c r="O558" s="2">
        <f t="shared" si="216"/>
        <v>2</v>
      </c>
      <c r="P558" s="2">
        <f t="shared" si="216"/>
        <v>1</v>
      </c>
      <c r="Q558" s="2">
        <f t="shared" si="216"/>
        <v>2</v>
      </c>
      <c r="R558" s="2">
        <f t="shared" si="216"/>
        <v>1</v>
      </c>
      <c r="S558" s="2">
        <f t="shared" si="216"/>
        <v>1</v>
      </c>
      <c r="T558" s="2">
        <f t="shared" si="216"/>
        <v>2</v>
      </c>
      <c r="U558" s="2">
        <f t="shared" si="216"/>
        <v>1</v>
      </c>
      <c r="V558" s="2">
        <f t="shared" si="216"/>
        <v>1</v>
      </c>
      <c r="W558" s="2">
        <f t="shared" si="216"/>
        <v>2</v>
      </c>
      <c r="X558" s="2">
        <f t="shared" si="216"/>
        <v>2</v>
      </c>
      <c r="Y558" s="2">
        <f t="shared" si="216"/>
        <v>1</v>
      </c>
      <c r="Z558" s="2">
        <f t="shared" si="216"/>
        <v>2</v>
      </c>
      <c r="AA558" s="2">
        <f t="shared" si="216"/>
        <v>2</v>
      </c>
      <c r="AB558" s="2">
        <f t="shared" si="216"/>
        <v>1</v>
      </c>
      <c r="AC558" s="2">
        <f t="shared" si="216"/>
        <v>2</v>
      </c>
      <c r="AD558" s="2">
        <f t="shared" ref="AD558:AK558" si="218">IF(AD616&lt;=2,1,2)</f>
        <v>2</v>
      </c>
      <c r="AE558" s="2">
        <f t="shared" si="218"/>
        <v>2</v>
      </c>
      <c r="AF558" s="2">
        <f t="shared" si="218"/>
        <v>2</v>
      </c>
      <c r="AG558" s="2">
        <f t="shared" si="218"/>
        <v>2</v>
      </c>
      <c r="AH558" s="2">
        <f t="shared" si="218"/>
        <v>2</v>
      </c>
      <c r="AI558" s="2">
        <f t="shared" si="218"/>
        <v>2</v>
      </c>
      <c r="AJ558" s="2">
        <f t="shared" si="218"/>
        <v>2</v>
      </c>
      <c r="AK558" s="2">
        <f t="shared" si="218"/>
        <v>2</v>
      </c>
      <c r="AL558" s="2">
        <f t="shared" si="216"/>
        <v>2</v>
      </c>
      <c r="AM558" s="2">
        <f t="shared" si="216"/>
        <v>2</v>
      </c>
      <c r="AN558" s="2">
        <f t="shared" si="216"/>
        <v>0</v>
      </c>
      <c r="AO558" s="2">
        <f t="shared" si="182"/>
        <v>2</v>
      </c>
      <c r="AP558" s="2">
        <f t="shared" si="216"/>
        <v>1</v>
      </c>
      <c r="AQ558" s="2">
        <f t="shared" si="216"/>
        <v>2</v>
      </c>
      <c r="AR558" s="2">
        <f t="shared" si="216"/>
        <v>2</v>
      </c>
      <c r="AS558" s="2">
        <f t="shared" si="164"/>
        <v>2</v>
      </c>
      <c r="AT558" s="2">
        <f t="shared" si="183"/>
        <v>1</v>
      </c>
      <c r="AU558" s="2">
        <f t="shared" si="165"/>
        <v>1</v>
      </c>
      <c r="AV558" s="2">
        <f t="shared" si="165"/>
        <v>1</v>
      </c>
      <c r="AW558" s="2">
        <f t="shared" si="184"/>
        <v>1</v>
      </c>
      <c r="AX558" s="2">
        <f t="shared" si="185"/>
        <v>2</v>
      </c>
      <c r="AY558" s="8">
        <v>5</v>
      </c>
      <c r="AZ558" s="2">
        <v>4</v>
      </c>
      <c r="BA558" s="2">
        <v>4</v>
      </c>
      <c r="BI558" s="4"/>
      <c r="BK558" s="2">
        <v>100</v>
      </c>
      <c r="BM558" s="2">
        <v>21000</v>
      </c>
      <c r="BO558" s="2">
        <v>1</v>
      </c>
      <c r="BP558" s="2">
        <v>3</v>
      </c>
      <c r="BQ558" s="2">
        <v>2</v>
      </c>
      <c r="BR558" s="2">
        <v>6</v>
      </c>
      <c r="BS558" s="2">
        <v>5</v>
      </c>
      <c r="BT558" s="2">
        <v>3</v>
      </c>
      <c r="BV558" s="2">
        <f t="shared" si="166"/>
        <v>83</v>
      </c>
      <c r="BW558" s="2">
        <f t="shared" si="167"/>
        <v>35</v>
      </c>
      <c r="BX558" s="2">
        <f t="shared" si="168"/>
        <v>13</v>
      </c>
      <c r="BY558" s="2">
        <f t="shared" si="169"/>
        <v>19</v>
      </c>
      <c r="BZ558" s="2">
        <f t="shared" si="170"/>
        <v>42</v>
      </c>
      <c r="CA558" s="2">
        <f t="shared" si="171"/>
        <v>20</v>
      </c>
      <c r="CB558" s="2">
        <f t="shared" si="172"/>
        <v>9</v>
      </c>
      <c r="CC558" s="2">
        <f t="shared" si="173"/>
        <v>17</v>
      </c>
      <c r="CD558" s="2">
        <f t="shared" si="174"/>
        <v>29</v>
      </c>
      <c r="CE558" s="2">
        <f t="shared" si="175"/>
        <v>21</v>
      </c>
      <c r="CF558" s="2">
        <f t="shared" si="176"/>
        <v>15</v>
      </c>
      <c r="CG558" s="2">
        <f t="shared" si="177"/>
        <v>22</v>
      </c>
      <c r="CH558" s="2">
        <f t="shared" si="161"/>
        <v>7</v>
      </c>
      <c r="CI558" s="2">
        <f t="shared" si="178"/>
        <v>12</v>
      </c>
      <c r="CJ558" s="2">
        <f t="shared" si="179"/>
        <v>34</v>
      </c>
      <c r="CK558" s="2">
        <f>55+IF(抽出データ!BJ558=1,60,0)+IF(抽出データ!BK558=1,25,0)+IF(抽出データ!BM558=1,5,0)+IF(抽出データ!BL558=1,5,0)+IF(抽出データ!BN558=1,5,0)</f>
        <v>145</v>
      </c>
      <c r="CL558" s="2">
        <f>(80+IF(抽出データ!BR558=1,12,0)+IF(SUM(抽出データ!BS558:BV558,抽出データ!CB558)&gt;1,22,IF(SUM(抽出データ!BS558:BV558,抽出データ!CB558)=1,11,0)))</f>
        <v>92</v>
      </c>
      <c r="CM558" s="2">
        <f>80+IF(抽出データ!CH558=1,40,0)+IF(抽出データ!CI558=1,20,0)+IF(抽出データ!CJ558=1,20,0)</f>
        <v>100</v>
      </c>
      <c r="CN558" s="2">
        <f>80+IF(抽出データ!CN558=1,10,0)+IF(抽出データ!CO558=1,5,0)+IF(抽出データ!CP558=1,10,0)+12</f>
        <v>97</v>
      </c>
      <c r="CO558" s="2">
        <f>IF(SUM(抽出データ!CT558:CW558)&gt;0,120,100)</f>
        <v>100</v>
      </c>
      <c r="CQ558" s="2">
        <f t="shared" si="186"/>
        <v>115.3</v>
      </c>
    </row>
    <row r="559" spans="1:95">
      <c r="A559" s="2">
        <v>1971</v>
      </c>
      <c r="B559" s="2">
        <v>8600</v>
      </c>
      <c r="C559" s="2">
        <v>9</v>
      </c>
      <c r="E559" s="4" t="s">
        <v>662</v>
      </c>
      <c r="F559" s="2">
        <f t="shared" si="193"/>
        <v>2</v>
      </c>
      <c r="G559" s="2">
        <f t="shared" si="216"/>
        <v>1</v>
      </c>
      <c r="H559" s="2">
        <f t="shared" si="216"/>
        <v>1</v>
      </c>
      <c r="I559" s="2">
        <f t="shared" si="216"/>
        <v>1</v>
      </c>
      <c r="J559" s="2">
        <f t="shared" si="216"/>
        <v>1</v>
      </c>
      <c r="K559" s="2">
        <f t="shared" si="216"/>
        <v>0</v>
      </c>
      <c r="L559" s="2">
        <f t="shared" si="216"/>
        <v>0</v>
      </c>
      <c r="M559" s="2">
        <f t="shared" si="216"/>
        <v>2</v>
      </c>
      <c r="N559" s="2">
        <f t="shared" si="216"/>
        <v>2</v>
      </c>
      <c r="O559" s="2">
        <f t="shared" si="216"/>
        <v>2</v>
      </c>
      <c r="P559" s="2">
        <f t="shared" si="216"/>
        <v>2</v>
      </c>
      <c r="Q559" s="2">
        <f t="shared" si="216"/>
        <v>1</v>
      </c>
      <c r="R559" s="2">
        <f t="shared" si="216"/>
        <v>1</v>
      </c>
      <c r="S559" s="2">
        <f t="shared" si="216"/>
        <v>1</v>
      </c>
      <c r="T559" s="2">
        <f t="shared" si="216"/>
        <v>2</v>
      </c>
      <c r="U559" s="2">
        <f t="shared" si="216"/>
        <v>2</v>
      </c>
      <c r="V559" s="2">
        <f t="shared" si="216"/>
        <v>2</v>
      </c>
      <c r="W559" s="2">
        <f t="shared" si="216"/>
        <v>1</v>
      </c>
      <c r="X559" s="2">
        <f t="shared" si="216"/>
        <v>2</v>
      </c>
      <c r="Y559" s="2">
        <f t="shared" si="216"/>
        <v>2</v>
      </c>
      <c r="Z559" s="2">
        <f t="shared" si="216"/>
        <v>1</v>
      </c>
      <c r="AA559" s="2">
        <f t="shared" si="216"/>
        <v>2</v>
      </c>
      <c r="AB559" s="2">
        <f t="shared" si="216"/>
        <v>1</v>
      </c>
      <c r="AC559" s="2">
        <f t="shared" si="216"/>
        <v>1</v>
      </c>
      <c r="AD559" s="2">
        <f t="shared" ref="AD559:AK559" si="219">IF(AD617&lt;=2,1,2)</f>
        <v>2</v>
      </c>
      <c r="AE559" s="2">
        <f t="shared" si="219"/>
        <v>2</v>
      </c>
      <c r="AF559" s="2">
        <f t="shared" si="219"/>
        <v>1</v>
      </c>
      <c r="AG559" s="2">
        <f t="shared" si="219"/>
        <v>2</v>
      </c>
      <c r="AH559" s="2">
        <f t="shared" si="219"/>
        <v>2</v>
      </c>
      <c r="AI559" s="2">
        <f t="shared" si="219"/>
        <v>2</v>
      </c>
      <c r="AJ559" s="2">
        <f t="shared" si="219"/>
        <v>1</v>
      </c>
      <c r="AK559" s="2">
        <f t="shared" si="219"/>
        <v>1</v>
      </c>
      <c r="AL559" s="2">
        <f t="shared" si="216"/>
        <v>0</v>
      </c>
      <c r="AM559" s="2">
        <f t="shared" si="216"/>
        <v>2</v>
      </c>
      <c r="AN559" s="2">
        <f t="shared" si="216"/>
        <v>2</v>
      </c>
      <c r="AO559" s="2">
        <f t="shared" si="182"/>
        <v>0</v>
      </c>
      <c r="AP559" s="2">
        <f t="shared" si="216"/>
        <v>0</v>
      </c>
      <c r="AQ559" s="2">
        <f t="shared" si="216"/>
        <v>0</v>
      </c>
      <c r="AR559" s="2">
        <f t="shared" si="216"/>
        <v>0</v>
      </c>
      <c r="AS559" s="2">
        <f t="shared" si="164"/>
        <v>0</v>
      </c>
      <c r="AT559" s="2">
        <f t="shared" si="183"/>
        <v>1</v>
      </c>
      <c r="AU559" s="2">
        <f t="shared" si="165"/>
        <v>1</v>
      </c>
      <c r="AV559" s="2">
        <f t="shared" si="165"/>
        <v>1</v>
      </c>
      <c r="AW559" s="2">
        <f t="shared" si="184"/>
        <v>1</v>
      </c>
      <c r="AX559" s="2">
        <f t="shared" si="185"/>
        <v>1</v>
      </c>
      <c r="AY559" s="8">
        <v>5</v>
      </c>
      <c r="AZ559" s="2">
        <v>3</v>
      </c>
      <c r="BA559" s="2">
        <v>3</v>
      </c>
      <c r="BI559" s="4"/>
      <c r="BO559" s="2">
        <v>5</v>
      </c>
      <c r="BP559" s="2">
        <v>6</v>
      </c>
      <c r="BQ559" s="2">
        <v>4</v>
      </c>
      <c r="BR559" s="2">
        <v>5</v>
      </c>
      <c r="BS559" s="2">
        <v>4</v>
      </c>
      <c r="BT559" s="2">
        <v>6</v>
      </c>
      <c r="BV559" s="2">
        <f t="shared" si="166"/>
        <v>55</v>
      </c>
      <c r="BW559" s="2">
        <f t="shared" si="167"/>
        <v>31</v>
      </c>
      <c r="BX559" s="2">
        <f t="shared" si="168"/>
        <v>11</v>
      </c>
      <c r="BY559" s="2">
        <f t="shared" si="169"/>
        <v>13</v>
      </c>
      <c r="BZ559" s="2">
        <f t="shared" si="170"/>
        <v>30</v>
      </c>
      <c r="CA559" s="2">
        <f t="shared" si="171"/>
        <v>16</v>
      </c>
      <c r="CB559" s="2">
        <f t="shared" si="172"/>
        <v>10</v>
      </c>
      <c r="CC559" s="2">
        <f t="shared" si="173"/>
        <v>19</v>
      </c>
      <c r="CD559" s="2">
        <f t="shared" si="174"/>
        <v>20</v>
      </c>
      <c r="CE559" s="2">
        <f t="shared" si="175"/>
        <v>17</v>
      </c>
      <c r="CF559" s="2">
        <f t="shared" si="176"/>
        <v>12</v>
      </c>
      <c r="CG559" s="2">
        <f t="shared" si="177"/>
        <v>22</v>
      </c>
      <c r="CH559" s="2">
        <f t="shared" si="161"/>
        <v>4</v>
      </c>
      <c r="CI559" s="2">
        <f t="shared" si="178"/>
        <v>7</v>
      </c>
      <c r="CJ559" s="2">
        <f t="shared" si="179"/>
        <v>21</v>
      </c>
      <c r="CK559" s="2">
        <f>55+IF(抽出データ!BJ559=1,60,0)+IF(抽出データ!BK559=1,25,0)+IF(抽出データ!BM559=1,5,0)+IF(抽出データ!BL559=1,5,0)+IF(抽出データ!BN559=1,5,0)</f>
        <v>55</v>
      </c>
      <c r="CL559" s="2">
        <f>(80+IF(抽出データ!BR559=1,12,0)+IF(SUM(抽出データ!BS559:BV559,抽出データ!CB559)&gt;1,22,IF(SUM(抽出データ!BS559:BV559,抽出データ!CB559)=1,11,0)))</f>
        <v>92</v>
      </c>
      <c r="CM559" s="2">
        <f>80+IF(抽出データ!CH559=1,40,0)+IF(抽出データ!CI559=1,20,0)+IF(抽出データ!CJ559=1,20,0)</f>
        <v>80</v>
      </c>
      <c r="CN559" s="2">
        <f>80+IF(抽出データ!CN559=1,10,0)+IF(抽出データ!CO559=1,5,0)+IF(抽出データ!CP559=1,10,0)+12</f>
        <v>92</v>
      </c>
      <c r="CO559" s="2">
        <f>IF(SUM(抽出データ!CT559:CW559)&gt;0,120,100)</f>
        <v>100</v>
      </c>
      <c r="CQ559" s="2">
        <f t="shared" si="186"/>
        <v>75.8</v>
      </c>
    </row>
    <row r="560" spans="1:95">
      <c r="A560" s="2">
        <v>1988</v>
      </c>
      <c r="B560" s="2">
        <v>9826</v>
      </c>
      <c r="C560" s="2">
        <v>9</v>
      </c>
      <c r="E560" s="4" t="s">
        <v>659</v>
      </c>
      <c r="F560" s="2">
        <f t="shared" si="193"/>
        <v>1</v>
      </c>
      <c r="G560" s="2">
        <f t="shared" si="216"/>
        <v>1</v>
      </c>
      <c r="H560" s="2">
        <f t="shared" si="216"/>
        <v>2</v>
      </c>
      <c r="I560" s="2">
        <f t="shared" si="216"/>
        <v>0</v>
      </c>
      <c r="J560" s="2">
        <f t="shared" si="216"/>
        <v>1</v>
      </c>
      <c r="K560" s="2">
        <f t="shared" si="216"/>
        <v>0</v>
      </c>
      <c r="L560" s="2">
        <f t="shared" si="216"/>
        <v>0</v>
      </c>
      <c r="M560" s="2">
        <f t="shared" si="216"/>
        <v>0</v>
      </c>
      <c r="N560" s="2">
        <f t="shared" si="216"/>
        <v>1</v>
      </c>
      <c r="O560" s="2">
        <f t="shared" si="216"/>
        <v>2</v>
      </c>
      <c r="P560" s="2">
        <f t="shared" si="216"/>
        <v>1</v>
      </c>
      <c r="Q560" s="2">
        <f t="shared" si="216"/>
        <v>1</v>
      </c>
      <c r="R560" s="2">
        <f t="shared" si="216"/>
        <v>1</v>
      </c>
      <c r="S560" s="2">
        <f t="shared" si="216"/>
        <v>2</v>
      </c>
      <c r="T560" s="2">
        <f t="shared" si="216"/>
        <v>2</v>
      </c>
      <c r="U560" s="2">
        <f t="shared" si="216"/>
        <v>2</v>
      </c>
      <c r="V560" s="2">
        <f t="shared" si="216"/>
        <v>1</v>
      </c>
      <c r="W560" s="2">
        <f t="shared" si="216"/>
        <v>2</v>
      </c>
      <c r="X560" s="2">
        <f t="shared" si="216"/>
        <v>2</v>
      </c>
      <c r="Y560" s="2">
        <f t="shared" si="216"/>
        <v>2</v>
      </c>
      <c r="Z560" s="2">
        <f t="shared" si="216"/>
        <v>2</v>
      </c>
      <c r="AA560" s="2">
        <f t="shared" si="216"/>
        <v>2</v>
      </c>
      <c r="AB560" s="2">
        <f t="shared" si="216"/>
        <v>1</v>
      </c>
      <c r="AC560" s="2">
        <f t="shared" si="216"/>
        <v>2</v>
      </c>
      <c r="AD560" s="2">
        <f t="shared" ref="AD560:AK560" si="220">IF(AD618&lt;=2,1,2)</f>
        <v>1</v>
      </c>
      <c r="AE560" s="2">
        <f t="shared" si="220"/>
        <v>1</v>
      </c>
      <c r="AF560" s="2">
        <f t="shared" si="220"/>
        <v>1</v>
      </c>
      <c r="AG560" s="2">
        <f t="shared" si="220"/>
        <v>2</v>
      </c>
      <c r="AH560" s="2">
        <f t="shared" si="220"/>
        <v>1</v>
      </c>
      <c r="AI560" s="2">
        <f t="shared" si="220"/>
        <v>1</v>
      </c>
      <c r="AJ560" s="2">
        <f t="shared" si="220"/>
        <v>2</v>
      </c>
      <c r="AK560" s="2">
        <f t="shared" si="220"/>
        <v>1</v>
      </c>
      <c r="AL560" s="2">
        <f t="shared" si="216"/>
        <v>2</v>
      </c>
      <c r="AM560" s="2">
        <f t="shared" si="216"/>
        <v>2</v>
      </c>
      <c r="AN560" s="2">
        <f t="shared" si="216"/>
        <v>2</v>
      </c>
      <c r="AO560" s="2">
        <f t="shared" si="182"/>
        <v>2</v>
      </c>
      <c r="AP560" s="2">
        <f t="shared" si="216"/>
        <v>1</v>
      </c>
      <c r="AQ560" s="2">
        <f t="shared" si="216"/>
        <v>0</v>
      </c>
      <c r="AR560" s="2">
        <f t="shared" si="216"/>
        <v>0</v>
      </c>
      <c r="AS560" s="2">
        <f t="shared" si="164"/>
        <v>1</v>
      </c>
      <c r="AT560" s="2">
        <f t="shared" si="183"/>
        <v>2</v>
      </c>
      <c r="AU560" s="2">
        <f t="shared" si="165"/>
        <v>1</v>
      </c>
      <c r="AV560" s="2">
        <f t="shared" si="165"/>
        <v>2</v>
      </c>
      <c r="AW560" s="2">
        <f t="shared" si="184"/>
        <v>1</v>
      </c>
      <c r="AX560" s="2">
        <f t="shared" si="185"/>
        <v>1</v>
      </c>
      <c r="AY560" s="8">
        <v>4</v>
      </c>
      <c r="AZ560" s="2">
        <v>4</v>
      </c>
      <c r="BA560" s="2">
        <v>2</v>
      </c>
      <c r="BI560" s="4"/>
      <c r="BK560" s="2">
        <v>85</v>
      </c>
      <c r="BM560" s="2">
        <v>9435</v>
      </c>
      <c r="BO560" s="2">
        <v>4</v>
      </c>
      <c r="BP560" s="2">
        <v>6</v>
      </c>
      <c r="BQ560" s="2">
        <v>6</v>
      </c>
      <c r="BR560" s="2">
        <v>4</v>
      </c>
      <c r="BS560" s="2">
        <v>5</v>
      </c>
      <c r="BT560" s="2">
        <v>5</v>
      </c>
      <c r="BV560" s="2">
        <f t="shared" si="166"/>
        <v>65.5</v>
      </c>
      <c r="BW560" s="2">
        <f t="shared" si="167"/>
        <v>27</v>
      </c>
      <c r="BX560" s="2">
        <f t="shared" si="168"/>
        <v>9</v>
      </c>
      <c r="BY560" s="2">
        <f t="shared" si="169"/>
        <v>21</v>
      </c>
      <c r="BZ560" s="2">
        <f t="shared" si="170"/>
        <v>30</v>
      </c>
      <c r="CA560" s="2">
        <f t="shared" si="171"/>
        <v>19</v>
      </c>
      <c r="CB560" s="2">
        <f t="shared" si="172"/>
        <v>12</v>
      </c>
      <c r="CC560" s="2">
        <f t="shared" si="173"/>
        <v>16</v>
      </c>
      <c r="CD560" s="2">
        <f t="shared" si="174"/>
        <v>17</v>
      </c>
      <c r="CE560" s="2">
        <f t="shared" si="175"/>
        <v>16</v>
      </c>
      <c r="CF560" s="2">
        <f t="shared" si="176"/>
        <v>11</v>
      </c>
      <c r="CG560" s="2">
        <f t="shared" si="177"/>
        <v>24</v>
      </c>
      <c r="CH560" s="2">
        <f t="shared" si="161"/>
        <v>7</v>
      </c>
      <c r="CI560" s="2">
        <f t="shared" si="178"/>
        <v>13</v>
      </c>
      <c r="CJ560" s="2">
        <f>SUMPRODUCT(F560:AX560,$F$583:$AX$583)</f>
        <v>28</v>
      </c>
      <c r="CK560" s="2">
        <f>55+IF(抽出データ!BJ560=1,60,0)+IF(抽出データ!BK560=1,25,0)+IF(抽出データ!BM560=1,5,0)+IF(抽出データ!BL560=1,5,0)+IF(抽出データ!BN560=1,5,0)</f>
        <v>115</v>
      </c>
      <c r="CL560" s="2">
        <f>(80+IF(抽出データ!BR560=1,12,0)+IF(SUM(抽出データ!BS560:BV560,抽出データ!CB560)&gt;1,22,IF(SUM(抽出データ!BS560:BV560,抽出データ!CB560)=1,11,0)))</f>
        <v>80</v>
      </c>
      <c r="CM560" s="2">
        <f>80+IF(抽出データ!CH560=1,40,0)+IF(抽出データ!CI560=1,20,0)+IF(抽出データ!CJ560=1,20,0)</f>
        <v>120</v>
      </c>
      <c r="CN560" s="2">
        <f>80+IF(抽出データ!CN560=1,10,0)+IF(抽出データ!CO560=1,5,0)+IF(抽出データ!CP560=1,10,0)+12</f>
        <v>92</v>
      </c>
      <c r="CO560" s="2">
        <f>IF(SUM(抽出データ!CT560:CW560)&gt;0,120,100)</f>
        <v>100</v>
      </c>
      <c r="CQ560" s="2">
        <f t="shared" si="186"/>
        <v>102.2</v>
      </c>
    </row>
    <row r="561" spans="5:97">
      <c r="E561" s="4"/>
      <c r="AY561" s="8"/>
      <c r="BI561" s="4"/>
    </row>
    <row r="562" spans="5:97">
      <c r="AY562" s="8"/>
      <c r="BI562" s="4"/>
      <c r="BV562" s="2">
        <f>MAX(BV4:BV560)</f>
        <v>100</v>
      </c>
    </row>
    <row r="563" spans="5:97">
      <c r="F563" s="2">
        <v>1</v>
      </c>
      <c r="G563" s="2">
        <v>2</v>
      </c>
      <c r="H563" s="2">
        <v>3</v>
      </c>
      <c r="I563" s="2">
        <v>4</v>
      </c>
      <c r="J563" s="2">
        <v>5</v>
      </c>
      <c r="K563" s="2">
        <v>6</v>
      </c>
      <c r="L563" s="2">
        <v>7</v>
      </c>
      <c r="M563" s="2">
        <v>8</v>
      </c>
      <c r="N563" s="2">
        <v>9</v>
      </c>
      <c r="O563" s="2">
        <v>10</v>
      </c>
      <c r="P563" s="2">
        <v>11</v>
      </c>
      <c r="Q563" s="2">
        <v>12</v>
      </c>
      <c r="R563" s="2">
        <v>13</v>
      </c>
      <c r="S563" s="2">
        <v>14</v>
      </c>
      <c r="T563" s="2">
        <v>15</v>
      </c>
      <c r="U563" s="2">
        <v>16</v>
      </c>
      <c r="V563" s="2">
        <v>17</v>
      </c>
      <c r="W563" s="2">
        <v>18</v>
      </c>
      <c r="X563" s="2">
        <v>19</v>
      </c>
      <c r="Y563" s="2">
        <v>20</v>
      </c>
      <c r="Z563" s="2">
        <v>21</v>
      </c>
      <c r="AA563" s="2">
        <v>22</v>
      </c>
      <c r="AB563" s="2">
        <v>23</v>
      </c>
      <c r="AC563" s="2">
        <v>24</v>
      </c>
      <c r="AD563" s="2">
        <v>25</v>
      </c>
      <c r="AE563" s="2">
        <v>26</v>
      </c>
      <c r="AF563" s="2">
        <v>27</v>
      </c>
      <c r="AG563" s="2">
        <v>28</v>
      </c>
      <c r="AH563" s="2">
        <v>29</v>
      </c>
      <c r="AI563" s="2">
        <v>30</v>
      </c>
      <c r="AJ563" s="2">
        <v>31</v>
      </c>
      <c r="AK563" s="2">
        <v>32</v>
      </c>
      <c r="AL563" s="2">
        <v>33</v>
      </c>
      <c r="AM563" s="2">
        <v>34</v>
      </c>
      <c r="AN563" s="2">
        <v>35</v>
      </c>
      <c r="AO563" s="2">
        <v>36</v>
      </c>
      <c r="AP563" s="2">
        <v>37</v>
      </c>
      <c r="AQ563" s="2">
        <v>38</v>
      </c>
      <c r="AR563" s="2">
        <v>39</v>
      </c>
      <c r="AS563" s="2">
        <v>40</v>
      </c>
      <c r="AT563" s="2">
        <v>41</v>
      </c>
      <c r="AU563" s="2">
        <v>42</v>
      </c>
      <c r="AV563" s="2">
        <v>43</v>
      </c>
      <c r="AW563" s="2">
        <v>44</v>
      </c>
      <c r="AX563" s="2">
        <v>45</v>
      </c>
      <c r="AY563" s="8"/>
      <c r="BI563" s="4"/>
      <c r="BV563" s="2">
        <f>AVERAGE(BV4:BV560)</f>
        <v>48.294064748201436</v>
      </c>
    </row>
    <row r="564" spans="5:97">
      <c r="E564" s="4" t="s">
        <v>845</v>
      </c>
      <c r="F564" s="2">
        <f>VLOOKUP(F563,チェックリスト!$D$17:$G$65,4,FALSE)</f>
        <v>0</v>
      </c>
      <c r="G564" s="2">
        <f>VLOOKUP(G563,チェックリスト!$D$17:$G$65,4,FALSE)</f>
        <v>1</v>
      </c>
      <c r="H564" s="2">
        <f>VLOOKUP(H563,チェックリスト!$D$17:$G$65,4,FALSE)</f>
        <v>1</v>
      </c>
      <c r="I564" s="2">
        <f>VLOOKUP(I563,チェックリスト!$D$17:$G$65,4,FALSE)</f>
        <v>1</v>
      </c>
      <c r="J564" s="2">
        <f>VLOOKUP(J563,チェックリスト!$D$17:$G$65,4,FALSE)</f>
        <v>1</v>
      </c>
      <c r="K564" s="2">
        <f>VLOOKUP(K563,チェックリスト!$D$17:$G$65,4,FALSE)</f>
        <v>1</v>
      </c>
      <c r="L564" s="2">
        <f>VLOOKUP(L563,チェックリスト!$D$17:$G$65,4,FALSE)</f>
        <v>1</v>
      </c>
      <c r="M564" s="2">
        <f>VLOOKUP(M563,チェックリスト!$D$17:$G$65,4,FALSE)</f>
        <v>1</v>
      </c>
      <c r="N564" s="2">
        <f>VLOOKUP(N563,チェックリスト!$D$17:$G$65,4,FALSE)</f>
        <v>1</v>
      </c>
      <c r="O564" s="2">
        <f>VLOOKUP(O563,チェックリスト!$D$17:$G$65,4,FALSE)</f>
        <v>1</v>
      </c>
      <c r="P564" s="2">
        <f>VLOOKUP(P563,チェックリスト!$D$17:$G$65,4,FALSE)</f>
        <v>1</v>
      </c>
      <c r="Q564" s="2">
        <f>VLOOKUP(Q563,チェックリスト!$D$17:$G$65,4,FALSE)</f>
        <v>1</v>
      </c>
      <c r="R564" s="2">
        <f>VLOOKUP(R563,チェックリスト!$D$17:$G$65,4,FALSE)</f>
        <v>1</v>
      </c>
      <c r="S564" s="2">
        <f>VLOOKUP(S563,チェックリスト!$D$17:$G$65,4,FALSE)</f>
        <v>1</v>
      </c>
      <c r="T564" s="2">
        <f>VLOOKUP(T563,チェックリスト!$D$17:$G$65,4,FALSE)</f>
        <v>1</v>
      </c>
      <c r="U564" s="2">
        <f>VLOOKUP(U563,チェックリスト!$D$17:$G$65,4,FALSE)</f>
        <v>1</v>
      </c>
      <c r="V564" s="2">
        <f>VLOOKUP(V563,チェックリスト!$D$17:$G$65,4,FALSE)</f>
        <v>1</v>
      </c>
      <c r="W564" s="2">
        <f>VLOOKUP(W563,チェックリスト!$D$17:$G$65,4,FALSE)</f>
        <v>1</v>
      </c>
      <c r="X564" s="2">
        <f>VLOOKUP(X563,チェックリスト!$D$17:$G$65,4,FALSE)</f>
        <v>1</v>
      </c>
      <c r="Y564" s="2">
        <f>VLOOKUP(Y563,チェックリスト!$D$17:$G$65,4,FALSE)</f>
        <v>2</v>
      </c>
      <c r="Z564" s="2">
        <f>VLOOKUP(Z563,チェックリスト!$D$17:$G$65,4,FALSE)</f>
        <v>1</v>
      </c>
      <c r="AA564" s="2">
        <f>VLOOKUP(AA563,チェックリスト!$D$17:$G$65,4,FALSE)</f>
        <v>1</v>
      </c>
      <c r="AB564" s="2">
        <f>VLOOKUP(AB563,チェックリスト!$D$17:$G$65,4,FALSE)</f>
        <v>1</v>
      </c>
      <c r="AC564" s="2">
        <f>VLOOKUP(AC563,チェックリスト!$D$17:$G$65,4,FALSE)</f>
        <v>1</v>
      </c>
      <c r="AD564" s="2">
        <f>VLOOKUP(AD563,チェックリスト!$D$17:$G$65,4,FALSE)</f>
        <v>1</v>
      </c>
      <c r="AE564" s="2">
        <f>VLOOKUP(AE563,チェックリスト!$D$17:$G$65,4,FALSE)</f>
        <v>1</v>
      </c>
      <c r="AF564" s="2">
        <f>VLOOKUP(AF563,チェックリスト!$D$17:$G$65,4,FALSE)</f>
        <v>1</v>
      </c>
      <c r="AG564" s="2">
        <f>VLOOKUP(AG563,チェックリスト!$D$17:$G$65,4,FALSE)</f>
        <v>1</v>
      </c>
      <c r="AH564" s="2">
        <f>VLOOKUP(AH563,チェックリスト!$D$17:$G$65,4,FALSE)</f>
        <v>1</v>
      </c>
      <c r="AI564" s="2">
        <f>VLOOKUP(AI563,チェックリスト!$D$17:$G$65,4,FALSE)</f>
        <v>1</v>
      </c>
      <c r="AJ564" s="2">
        <f>VLOOKUP(AJ563,チェックリスト!$D$17:$G$65,4,FALSE)</f>
        <v>1</v>
      </c>
      <c r="AK564" s="2">
        <f>VLOOKUP(AK563,チェックリスト!$D$17:$G$65,4,FALSE)</f>
        <v>1</v>
      </c>
      <c r="AL564" s="2">
        <f>VLOOKUP(AL563,チェックリスト!$D$17:$G$65,4,FALSE)</f>
        <v>1</v>
      </c>
      <c r="AM564" s="2">
        <f>VLOOKUP(AM563,チェックリスト!$D$17:$G$65,4,FALSE)</f>
        <v>1</v>
      </c>
      <c r="AN564" s="2">
        <f>VLOOKUP(AN563,チェックリスト!$D$17:$G$65,4,FALSE)</f>
        <v>1</v>
      </c>
      <c r="AO564" s="2">
        <f>VLOOKUP(AO563,チェックリスト!$D$17:$G$65,4,FALSE)</f>
        <v>1</v>
      </c>
      <c r="AP564" s="2">
        <f>VLOOKUP(AP563,チェックリスト!$D$17:$G$65,4,FALSE)</f>
        <v>1</v>
      </c>
      <c r="AQ564" s="2">
        <f>VLOOKUP(AQ563,チェックリスト!$D$17:$G$65,4,FALSE)</f>
        <v>1</v>
      </c>
      <c r="AR564" s="2">
        <f>VLOOKUP(AR563,チェックリスト!$D$17:$G$65,4,FALSE)</f>
        <v>1</v>
      </c>
      <c r="AS564" s="2">
        <f>IF(CQ564&lt;100,0,IF(CQ564&lt;110,1,2))</f>
        <v>2</v>
      </c>
      <c r="AT564" s="2">
        <f>VLOOKUP(AT563,チェックリスト!$D$17:$G$65,4,FALSE)</f>
        <v>1</v>
      </c>
      <c r="AU564" s="2">
        <f>VLOOKUP(AU563,チェックリスト!$D$17:$G$65,4,FALSE)</f>
        <v>1</v>
      </c>
      <c r="AV564" s="2">
        <f>VLOOKUP(AV563,チェックリスト!$D$17:$G$65,4,FALSE)</f>
        <v>1</v>
      </c>
      <c r="AW564" s="2">
        <f>VLOOKUP(AW563,チェックリスト!$D$17:$G$65,4,FALSE)</f>
        <v>1</v>
      </c>
      <c r="AX564" s="2">
        <f>VLOOKUP(AX563,チェックリスト!$D$17:$G$65,4,FALSE)</f>
        <v>1</v>
      </c>
      <c r="AY564" s="8"/>
      <c r="BI564" s="4"/>
      <c r="BV564" s="2">
        <f>SUM(F564:AR564,AS564:AX564)+(AL564+AS564)*2.5</f>
        <v>53.5</v>
      </c>
      <c r="BW564" s="2">
        <f>SUMPRODUCT(F564:AX564,$F$570:$AX$570)</f>
        <v>22</v>
      </c>
      <c r="BX564" s="2">
        <f>SUMPRODUCT(F564:AX564,$F$571:$AX$571)</f>
        <v>7</v>
      </c>
      <c r="BY564" s="2">
        <f>SUMPRODUCT(F564:AX564,$F$572:$AX$572)</f>
        <v>13</v>
      </c>
      <c r="BZ564" s="2">
        <f>SUMPRODUCT(F564:AX564,$F$573:$AX$573)</f>
        <v>23</v>
      </c>
      <c r="CA564" s="2">
        <f>SUMPRODUCT(F564:AX564,$F$574:$AX$574)</f>
        <v>15</v>
      </c>
      <c r="CB564" s="2">
        <f>SUMPRODUCT(F564:AX564,$F$575:$AX$575)</f>
        <v>8</v>
      </c>
      <c r="CC564" s="2">
        <f>SUMPRODUCT(F564:AX564,$F$576:$AX$576)</f>
        <v>12</v>
      </c>
      <c r="CD564" s="2">
        <f>SUMPRODUCT(F564:AX564,$F$577:$AX$577)</f>
        <v>15</v>
      </c>
      <c r="CE564" s="2">
        <f>SUMPRODUCT(F564:AX564,$F$578:$AX$578)</f>
        <v>12</v>
      </c>
      <c r="CF564" s="2">
        <f>SUMPRODUCT(F564:AX564,$F$579:$AX$579)</f>
        <v>8</v>
      </c>
      <c r="CG564" s="2">
        <f>SUMPRODUCT(F564:AX564,$F$580:$AX$580)</f>
        <v>16</v>
      </c>
      <c r="CH564" s="2">
        <f>SUMPRODUCT(F564:AX564,$F$581:$AX$581)</f>
        <v>6</v>
      </c>
      <c r="CI564" s="2">
        <f>SUMPRODUCT(F564:AX564,$F$582:$AX$582)</f>
        <v>8</v>
      </c>
      <c r="CJ564" s="2">
        <f>SUMPRODUCT(F564:AX564,$F$583:$AX$583)</f>
        <v>21.5</v>
      </c>
      <c r="CK564" s="2">
        <f>55+IF(抽出データ!BJ563=1,60,0)+IF(抽出データ!BK563=1,25,0)+IF(抽出データ!BM563=1,5,0)+IF(抽出データ!BL563=1,5,0)+IF(抽出データ!BN563=1,5,0)</f>
        <v>140</v>
      </c>
      <c r="CL564" s="2">
        <f>(80+IF(抽出データ!BR563=1,12,0)+IF(SUM(抽出データ!BS563:BV563)&gt;1,22,IF(SUM(抽出データ!BS563:BV563)=1,11,0)))</f>
        <v>92</v>
      </c>
      <c r="CM564" s="2">
        <f>80+IF(抽出データ!CH563=1,40,0)+IF(抽出データ!CI563=1,20,0)+IF(抽出データ!CJ563=1,20,0)</f>
        <v>80</v>
      </c>
      <c r="CN564" s="2">
        <f>80+IF(抽出データ!CN563=1,10,0)+IF(抽出データ!CO563=1,5,0)+IF(抽出データ!CP563=1,10,0)+12</f>
        <v>92</v>
      </c>
      <c r="CO564" s="2">
        <f>IF(抽出データ!CX563=1,100,120)</f>
        <v>120</v>
      </c>
      <c r="CQ564" s="2">
        <f>SUMPRODUCT($CK$2:$CO$2,CK564:CO564)</f>
        <v>110.8</v>
      </c>
      <c r="CR564" s="2">
        <f>CQ564/CR1</f>
        <v>0.80348078317621474</v>
      </c>
      <c r="CS564" s="2">
        <f>IF(CQ564&gt;120,2,IF(CQ564&gt;100,1,0))</f>
        <v>1</v>
      </c>
    </row>
    <row r="565" spans="5:97">
      <c r="E565" s="4"/>
      <c r="AY565" s="8"/>
      <c r="BI565" s="4"/>
    </row>
    <row r="566" spans="5:97">
      <c r="E566" s="4"/>
      <c r="AY566" s="8"/>
      <c r="BI566" s="4"/>
    </row>
    <row r="567" spans="5:97">
      <c r="E567" s="4"/>
      <c r="AY567" s="8"/>
      <c r="BI567" s="4"/>
    </row>
    <row r="568" spans="5:97">
      <c r="E568" s="4"/>
      <c r="AS568" s="8"/>
      <c r="BI568" s="4"/>
    </row>
    <row r="569" spans="5:97">
      <c r="E569" s="4"/>
      <c r="F569" s="2" t="s">
        <v>589</v>
      </c>
      <c r="G569" s="2" t="s">
        <v>590</v>
      </c>
      <c r="H569" s="2" t="s">
        <v>591</v>
      </c>
      <c r="I569" s="2" t="s">
        <v>592</v>
      </c>
      <c r="J569" s="2" t="s">
        <v>593</v>
      </c>
      <c r="K569" s="2" t="s">
        <v>594</v>
      </c>
      <c r="L569" s="2" t="s">
        <v>595</v>
      </c>
      <c r="M569" s="2" t="s">
        <v>596</v>
      </c>
      <c r="N569" s="2" t="s">
        <v>597</v>
      </c>
      <c r="O569" s="2" t="s">
        <v>598</v>
      </c>
      <c r="P569" s="2" t="s">
        <v>599</v>
      </c>
      <c r="Q569" s="2" t="s">
        <v>600</v>
      </c>
      <c r="R569" s="2" t="s">
        <v>601</v>
      </c>
      <c r="S569" s="2" t="s">
        <v>602</v>
      </c>
      <c r="T569" s="2" t="s">
        <v>603</v>
      </c>
      <c r="U569" s="2" t="s">
        <v>604</v>
      </c>
      <c r="V569" s="2" t="s">
        <v>605</v>
      </c>
      <c r="W569" s="2" t="s">
        <v>606</v>
      </c>
      <c r="X569" s="2" t="s">
        <v>603</v>
      </c>
      <c r="Y569" s="2" t="s">
        <v>607</v>
      </c>
      <c r="Z569" s="2" t="s">
        <v>608</v>
      </c>
      <c r="AA569" s="2" t="s">
        <v>609</v>
      </c>
      <c r="AB569" s="2" t="s">
        <v>610</v>
      </c>
      <c r="AC569" s="2" t="s">
        <v>611</v>
      </c>
      <c r="AD569" s="2" t="s">
        <v>612</v>
      </c>
      <c r="AE569" s="2" t="s">
        <v>613</v>
      </c>
      <c r="AF569" s="2" t="s">
        <v>614</v>
      </c>
      <c r="AG569" s="2" t="s">
        <v>615</v>
      </c>
      <c r="AH569" s="2" t="s">
        <v>616</v>
      </c>
      <c r="AI569" s="2" t="s">
        <v>617</v>
      </c>
      <c r="AJ569" s="2" t="s">
        <v>618</v>
      </c>
      <c r="AK569" s="2" t="s">
        <v>619</v>
      </c>
      <c r="AL569" s="2" t="s">
        <v>620</v>
      </c>
      <c r="AM569" s="2" t="s">
        <v>621</v>
      </c>
      <c r="AN569" s="2" t="s">
        <v>622</v>
      </c>
      <c r="AO569" s="2" t="s">
        <v>623</v>
      </c>
      <c r="AP569" s="2" t="s">
        <v>624</v>
      </c>
      <c r="AS569" s="8"/>
      <c r="AT569" s="2" t="s">
        <v>625</v>
      </c>
      <c r="AU569" s="2" t="s">
        <v>627</v>
      </c>
      <c r="AV569" s="2" t="s">
        <v>628</v>
      </c>
      <c r="AW569" s="2" t="s">
        <v>629</v>
      </c>
      <c r="AX569" s="4" t="s">
        <v>630</v>
      </c>
      <c r="BI569" s="4"/>
      <c r="BV569" s="2" t="s">
        <v>640</v>
      </c>
    </row>
    <row r="570" spans="5:97" ht="13.5" customHeight="1">
      <c r="F570" s="4">
        <v>1</v>
      </c>
      <c r="G570" s="2">
        <v>1</v>
      </c>
      <c r="H570" s="2">
        <v>1</v>
      </c>
      <c r="I570" s="2">
        <v>1</v>
      </c>
      <c r="J570" s="2">
        <v>1</v>
      </c>
      <c r="K570" s="2">
        <v>1</v>
      </c>
      <c r="L570" s="2">
        <v>1</v>
      </c>
      <c r="M570" s="2">
        <v>1</v>
      </c>
      <c r="N570" s="2">
        <v>1</v>
      </c>
      <c r="O570" s="2">
        <v>1</v>
      </c>
      <c r="P570" s="2">
        <v>1</v>
      </c>
      <c r="Q570" s="2">
        <v>1</v>
      </c>
      <c r="R570" s="2">
        <v>1</v>
      </c>
      <c r="S570" s="2">
        <v>1</v>
      </c>
      <c r="T570" s="2">
        <v>1</v>
      </c>
      <c r="U570" s="2">
        <v>1</v>
      </c>
      <c r="V570" s="2">
        <v>1</v>
      </c>
      <c r="W570" s="2">
        <v>1</v>
      </c>
      <c r="X570" s="2">
        <v>1</v>
      </c>
      <c r="Y570" s="2">
        <v>1</v>
      </c>
      <c r="Z570" s="2">
        <v>1</v>
      </c>
      <c r="AH570" s="2">
        <v>1</v>
      </c>
      <c r="AS570" s="8"/>
      <c r="AZ570" s="4"/>
      <c r="BJ570" s="4"/>
      <c r="BV570" s="8">
        <f t="shared" ref="BV570:BV583" si="221">SUM(F570:AX570)*2</f>
        <v>44</v>
      </c>
    </row>
    <row r="571" spans="5:97">
      <c r="F571" s="4"/>
      <c r="AA571" s="2">
        <v>1</v>
      </c>
      <c r="AB571" s="2">
        <v>1</v>
      </c>
      <c r="AC571" s="2">
        <v>1</v>
      </c>
      <c r="AD571" s="2">
        <v>1</v>
      </c>
      <c r="AE571" s="2">
        <v>1</v>
      </c>
      <c r="AF571" s="2">
        <v>1</v>
      </c>
      <c r="AI571" s="2">
        <v>1</v>
      </c>
      <c r="AS571" s="8"/>
      <c r="AZ571" s="4"/>
      <c r="BJ571" s="4"/>
      <c r="BV571" s="8">
        <f t="shared" si="221"/>
        <v>14</v>
      </c>
    </row>
    <row r="572" spans="5:97">
      <c r="AG572" s="2">
        <v>1</v>
      </c>
      <c r="AJ572" s="2">
        <v>1</v>
      </c>
      <c r="AK572" s="2">
        <v>1</v>
      </c>
      <c r="AL572" s="2">
        <v>1</v>
      </c>
      <c r="AM572" s="2">
        <v>1</v>
      </c>
      <c r="AN572" s="2">
        <v>1</v>
      </c>
      <c r="AO572" s="2">
        <v>1</v>
      </c>
      <c r="AP572" s="2">
        <v>1</v>
      </c>
      <c r="AS572" s="8"/>
      <c r="AT572" s="2">
        <v>1</v>
      </c>
      <c r="AU572" s="2">
        <v>1</v>
      </c>
      <c r="AV572" s="2">
        <v>1</v>
      </c>
      <c r="AW572" s="2">
        <v>1</v>
      </c>
      <c r="AX572" s="2">
        <v>1</v>
      </c>
      <c r="BV572" s="8">
        <f t="shared" si="221"/>
        <v>26</v>
      </c>
    </row>
    <row r="573" spans="5:97">
      <c r="F573" s="2">
        <v>1</v>
      </c>
      <c r="G573" s="2">
        <v>1</v>
      </c>
      <c r="H573" s="2">
        <v>1</v>
      </c>
      <c r="I573" s="2">
        <v>1</v>
      </c>
      <c r="J573" s="2">
        <v>1</v>
      </c>
      <c r="K573" s="2">
        <v>1</v>
      </c>
      <c r="L573" s="2">
        <v>1</v>
      </c>
      <c r="O573" s="2">
        <v>1</v>
      </c>
      <c r="P573" s="2">
        <v>1</v>
      </c>
      <c r="Q573" s="2">
        <v>1</v>
      </c>
      <c r="R573" s="2">
        <v>1</v>
      </c>
      <c r="S573" s="2">
        <v>1</v>
      </c>
      <c r="X573" s="2">
        <v>1</v>
      </c>
      <c r="AA573" s="2">
        <v>1</v>
      </c>
      <c r="AB573" s="2">
        <v>1</v>
      </c>
      <c r="AC573" s="2">
        <v>1</v>
      </c>
      <c r="AD573" s="2">
        <v>1</v>
      </c>
      <c r="AE573" s="2">
        <v>1</v>
      </c>
      <c r="AF573" s="2">
        <v>1</v>
      </c>
      <c r="AG573" s="2">
        <v>1</v>
      </c>
      <c r="AH573" s="2">
        <v>1</v>
      </c>
      <c r="AJ573" s="2">
        <v>1</v>
      </c>
      <c r="AK573" s="2">
        <v>1</v>
      </c>
      <c r="AL573" s="2">
        <v>1</v>
      </c>
      <c r="AS573" s="8"/>
      <c r="BV573" s="8">
        <f t="shared" si="221"/>
        <v>48</v>
      </c>
    </row>
    <row r="574" spans="5:97">
      <c r="M574" s="2">
        <v>1</v>
      </c>
      <c r="N574" s="2">
        <v>1</v>
      </c>
      <c r="T574" s="2">
        <v>1</v>
      </c>
      <c r="U574" s="2">
        <v>1</v>
      </c>
      <c r="V574" s="2">
        <v>1</v>
      </c>
      <c r="W574" s="2">
        <v>1</v>
      </c>
      <c r="Y574" s="2">
        <v>1</v>
      </c>
      <c r="Z574" s="2">
        <v>1</v>
      </c>
      <c r="AB574" s="2">
        <v>1</v>
      </c>
      <c r="AC574" s="2">
        <v>1</v>
      </c>
      <c r="AO574" s="2">
        <v>1</v>
      </c>
      <c r="AP574" s="2">
        <v>1</v>
      </c>
      <c r="AS574" s="8">
        <v>1</v>
      </c>
      <c r="BV574" s="8">
        <f t="shared" si="221"/>
        <v>26</v>
      </c>
    </row>
    <row r="575" spans="5:97">
      <c r="AB575" s="2">
        <v>1</v>
      </c>
      <c r="AM575" s="2">
        <v>1</v>
      </c>
      <c r="AN575" s="2">
        <v>1</v>
      </c>
      <c r="AS575" s="8"/>
      <c r="AT575" s="2">
        <v>1</v>
      </c>
      <c r="AU575" s="2">
        <v>1</v>
      </c>
      <c r="AV575" s="2">
        <v>1</v>
      </c>
      <c r="AW575" s="2">
        <v>1</v>
      </c>
      <c r="AX575" s="2">
        <v>1</v>
      </c>
      <c r="BV575" s="8">
        <f t="shared" si="221"/>
        <v>16</v>
      </c>
    </row>
    <row r="576" spans="5:97">
      <c r="E576" s="2" t="s">
        <v>582</v>
      </c>
      <c r="M576" s="2">
        <v>1</v>
      </c>
      <c r="N576" s="2">
        <v>1</v>
      </c>
      <c r="O576" s="2">
        <v>1</v>
      </c>
      <c r="P576" s="2">
        <v>1</v>
      </c>
      <c r="Q576" s="2">
        <v>1</v>
      </c>
      <c r="R576" s="2">
        <v>1</v>
      </c>
      <c r="T576" s="2">
        <v>1</v>
      </c>
      <c r="U576" s="2">
        <v>1</v>
      </c>
      <c r="X576" s="2">
        <v>1</v>
      </c>
      <c r="Y576" s="2">
        <v>1</v>
      </c>
      <c r="Z576" s="2">
        <v>1</v>
      </c>
      <c r="AS576" s="8"/>
      <c r="BV576" s="8">
        <f t="shared" si="221"/>
        <v>22</v>
      </c>
    </row>
    <row r="577" spans="5:74">
      <c r="E577" s="2" t="s">
        <v>583</v>
      </c>
      <c r="F577" s="2">
        <v>1</v>
      </c>
      <c r="G577" s="2">
        <v>1</v>
      </c>
      <c r="H577" s="2">
        <v>1</v>
      </c>
      <c r="I577" s="2">
        <v>1</v>
      </c>
      <c r="J577" s="2">
        <v>1</v>
      </c>
      <c r="K577" s="2">
        <v>1</v>
      </c>
      <c r="L577" s="2">
        <v>1</v>
      </c>
      <c r="S577" s="2">
        <v>1</v>
      </c>
      <c r="AA577" s="2">
        <v>1</v>
      </c>
      <c r="AD577" s="2">
        <v>1</v>
      </c>
      <c r="AE577" s="2">
        <v>1</v>
      </c>
      <c r="AF577" s="2">
        <v>1</v>
      </c>
      <c r="AH577" s="2">
        <v>1</v>
      </c>
      <c r="AI577" s="2">
        <v>1</v>
      </c>
      <c r="AJ577" s="2">
        <v>1</v>
      </c>
      <c r="AK577" s="2">
        <v>1</v>
      </c>
      <c r="AS577" s="8"/>
      <c r="BV577" s="8">
        <f t="shared" si="221"/>
        <v>32</v>
      </c>
    </row>
    <row r="578" spans="5:74">
      <c r="E578" s="2" t="s">
        <v>584</v>
      </c>
      <c r="G578" s="2">
        <v>1</v>
      </c>
      <c r="H578" s="2">
        <v>1</v>
      </c>
      <c r="I578" s="2">
        <v>1</v>
      </c>
      <c r="S578" s="2">
        <v>1</v>
      </c>
      <c r="AA578" s="2">
        <v>1</v>
      </c>
      <c r="AB578" s="2">
        <v>1</v>
      </c>
      <c r="AC578" s="2">
        <v>1</v>
      </c>
      <c r="AE578" s="2">
        <v>1</v>
      </c>
      <c r="AF578" s="2">
        <v>1</v>
      </c>
      <c r="AG578" s="2">
        <v>1</v>
      </c>
      <c r="AH578" s="2">
        <v>1</v>
      </c>
      <c r="AI578" s="2">
        <v>1</v>
      </c>
      <c r="AS578" s="8"/>
      <c r="BV578" s="8">
        <f t="shared" si="221"/>
        <v>24</v>
      </c>
    </row>
    <row r="579" spans="5:74">
      <c r="E579" s="2" t="s">
        <v>585</v>
      </c>
      <c r="G579" s="2">
        <v>1</v>
      </c>
      <c r="H579" s="2">
        <v>1</v>
      </c>
      <c r="AB579" s="2">
        <v>1</v>
      </c>
      <c r="AC579" s="2">
        <v>1</v>
      </c>
      <c r="AD579" s="2">
        <v>1</v>
      </c>
      <c r="AG579" s="2">
        <v>1</v>
      </c>
      <c r="AH579" s="2">
        <v>1</v>
      </c>
      <c r="AI579" s="2">
        <v>1</v>
      </c>
      <c r="AS579" s="8"/>
      <c r="BV579" s="8">
        <f t="shared" si="221"/>
        <v>16</v>
      </c>
    </row>
    <row r="580" spans="5:74">
      <c r="O580" s="2">
        <v>1</v>
      </c>
      <c r="P580" s="2">
        <v>1</v>
      </c>
      <c r="Q580" s="2">
        <v>1</v>
      </c>
      <c r="R580" s="2">
        <v>1</v>
      </c>
      <c r="S580" s="2">
        <v>1</v>
      </c>
      <c r="T580" s="2">
        <v>1</v>
      </c>
      <c r="U580" s="2">
        <v>1</v>
      </c>
      <c r="V580" s="2">
        <v>1</v>
      </c>
      <c r="W580" s="2">
        <v>1</v>
      </c>
      <c r="X580" s="2">
        <v>1</v>
      </c>
      <c r="Y580" s="2">
        <v>1</v>
      </c>
      <c r="Z580" s="2">
        <v>1</v>
      </c>
      <c r="AF580" s="2">
        <v>1</v>
      </c>
      <c r="AS580" s="8"/>
      <c r="AU580" s="2">
        <v>1</v>
      </c>
      <c r="AV580" s="2">
        <v>1</v>
      </c>
      <c r="BV580" s="8">
        <f t="shared" si="221"/>
        <v>30</v>
      </c>
    </row>
    <row r="581" spans="5:74">
      <c r="AS581" s="8">
        <v>1</v>
      </c>
      <c r="AT581" s="2">
        <v>1</v>
      </c>
      <c r="AV581" s="2">
        <v>1</v>
      </c>
      <c r="AW581" s="2">
        <v>1</v>
      </c>
      <c r="AX581" s="2">
        <v>1</v>
      </c>
      <c r="BV581" s="8">
        <f>SUM(F581:AX581)*2</f>
        <v>10</v>
      </c>
    </row>
    <row r="582" spans="5:74">
      <c r="AC582" s="2">
        <v>1</v>
      </c>
      <c r="AL582" s="2">
        <v>1</v>
      </c>
      <c r="AM582" s="2">
        <v>1</v>
      </c>
      <c r="AN582" s="2">
        <v>1</v>
      </c>
      <c r="AO582" s="2">
        <v>1</v>
      </c>
      <c r="AP582" s="2">
        <v>1</v>
      </c>
      <c r="AS582" s="8"/>
      <c r="AW582" s="2">
        <v>1</v>
      </c>
      <c r="AX582" s="2">
        <v>1</v>
      </c>
      <c r="BV582" s="8">
        <f t="shared" si="221"/>
        <v>16</v>
      </c>
    </row>
    <row r="583" spans="5:74">
      <c r="F583" s="2">
        <v>1</v>
      </c>
      <c r="H583" s="2">
        <v>1</v>
      </c>
      <c r="I583" s="2">
        <v>1</v>
      </c>
      <c r="J583" s="2">
        <v>1</v>
      </c>
      <c r="K583" s="2">
        <v>1</v>
      </c>
      <c r="L583" s="2">
        <v>1</v>
      </c>
      <c r="M583" s="2">
        <v>1</v>
      </c>
      <c r="N583" s="2">
        <v>1</v>
      </c>
      <c r="S583" s="2">
        <v>1</v>
      </c>
      <c r="U583" s="2">
        <v>1</v>
      </c>
      <c r="V583" s="2">
        <v>1</v>
      </c>
      <c r="Z583" s="2">
        <v>1</v>
      </c>
      <c r="AA583" s="2">
        <v>1</v>
      </c>
      <c r="AB583" s="2">
        <v>1</v>
      </c>
      <c r="AC583" s="2">
        <v>1</v>
      </c>
      <c r="AL583" s="2">
        <v>3.5</v>
      </c>
      <c r="AS583" s="2">
        <v>1</v>
      </c>
      <c r="AU583" s="2">
        <v>1</v>
      </c>
      <c r="AV583" s="2">
        <v>1</v>
      </c>
      <c r="BV583" s="8">
        <f t="shared" si="221"/>
        <v>43</v>
      </c>
    </row>
    <row r="586" spans="5:74">
      <c r="AS586" s="2">
        <f>COUNTIF(AS4:AS560,0)</f>
        <v>459</v>
      </c>
    </row>
    <row r="587" spans="5:74">
      <c r="AS587" s="2">
        <f>COUNTIF(AS4:AS560,1)</f>
        <v>40</v>
      </c>
    </row>
    <row r="588" spans="5:74">
      <c r="AS588" s="2">
        <f>COUNTIF(AS4:AS560,2)</f>
        <v>57</v>
      </c>
    </row>
    <row r="590" spans="5:74">
      <c r="F590" s="2">
        <v>3</v>
      </c>
      <c r="G590" s="2">
        <v>3</v>
      </c>
      <c r="H590" s="2">
        <v>4</v>
      </c>
      <c r="I590" s="2">
        <v>3</v>
      </c>
      <c r="J590" s="2">
        <v>3</v>
      </c>
      <c r="K590" s="2">
        <v>4</v>
      </c>
      <c r="L590" s="2">
        <v>3</v>
      </c>
      <c r="M590" s="2">
        <v>4</v>
      </c>
      <c r="N590" s="2">
        <v>4</v>
      </c>
      <c r="O590" s="2">
        <v>4</v>
      </c>
      <c r="P590" s="2">
        <v>3</v>
      </c>
      <c r="Q590" s="2">
        <v>3</v>
      </c>
      <c r="R590" s="2">
        <v>3</v>
      </c>
      <c r="S590" s="2">
        <v>3</v>
      </c>
      <c r="T590" s="2">
        <v>4</v>
      </c>
      <c r="U590" s="2">
        <v>4</v>
      </c>
      <c r="V590" s="2">
        <v>3</v>
      </c>
      <c r="W590" s="2">
        <v>4</v>
      </c>
      <c r="X590" s="2">
        <v>4</v>
      </c>
      <c r="Y590" s="2">
        <v>4</v>
      </c>
      <c r="Z590" s="2">
        <v>3</v>
      </c>
      <c r="AA590" s="2">
        <v>4</v>
      </c>
      <c r="AB590" s="2">
        <v>3</v>
      </c>
      <c r="AC590" s="2">
        <v>3</v>
      </c>
      <c r="AD590" s="2">
        <v>3</v>
      </c>
      <c r="AE590" s="2">
        <v>3</v>
      </c>
      <c r="AF590" s="2">
        <v>3</v>
      </c>
      <c r="AG590" s="2">
        <v>2</v>
      </c>
      <c r="AH590" s="2">
        <v>1</v>
      </c>
      <c r="AI590" s="2">
        <v>3</v>
      </c>
      <c r="AJ590" s="2">
        <v>3</v>
      </c>
      <c r="AK590" s="2">
        <v>3</v>
      </c>
      <c r="AL590" s="2">
        <v>3</v>
      </c>
      <c r="AM590" s="2">
        <v>4</v>
      </c>
      <c r="AN590" s="2">
        <v>2</v>
      </c>
      <c r="AO590" s="2">
        <v>4</v>
      </c>
      <c r="AP590" s="2">
        <v>3</v>
      </c>
      <c r="AQ590" s="2">
        <v>3</v>
      </c>
      <c r="AR590" s="2">
        <v>2</v>
      </c>
      <c r="AS590" s="8" t="e">
        <f>SUM(#REF!,#REF!,#REF!,#REF!,#REF!,CK532:CO532)</f>
        <v>#REF!</v>
      </c>
      <c r="AT590" s="2">
        <v>2</v>
      </c>
      <c r="AU590" s="2">
        <v>3</v>
      </c>
      <c r="AV590" s="2">
        <v>3</v>
      </c>
      <c r="AW590" s="2">
        <v>4</v>
      </c>
      <c r="AX590" s="2">
        <v>3</v>
      </c>
    </row>
    <row r="591" spans="5:74">
      <c r="F591" s="2">
        <v>4</v>
      </c>
      <c r="G591" s="2">
        <v>3</v>
      </c>
      <c r="H591" s="2">
        <v>4</v>
      </c>
      <c r="I591" s="2">
        <v>3</v>
      </c>
      <c r="J591" s="2">
        <v>3</v>
      </c>
      <c r="K591" s="2">
        <v>4</v>
      </c>
      <c r="L591" s="2">
        <v>3</v>
      </c>
      <c r="M591" s="2">
        <v>4</v>
      </c>
      <c r="N591" s="2">
        <v>4</v>
      </c>
      <c r="O591" s="2">
        <v>4</v>
      </c>
      <c r="P591" s="2">
        <v>3</v>
      </c>
      <c r="Q591" s="2">
        <v>3</v>
      </c>
      <c r="R591" s="2">
        <v>3</v>
      </c>
      <c r="S591" s="2">
        <v>3</v>
      </c>
      <c r="T591" s="2">
        <v>4</v>
      </c>
      <c r="U591" s="2">
        <v>4</v>
      </c>
      <c r="V591" s="2">
        <v>3</v>
      </c>
      <c r="W591" s="2">
        <v>4</v>
      </c>
      <c r="X591" s="2">
        <v>4</v>
      </c>
      <c r="Y591" s="2">
        <v>4</v>
      </c>
      <c r="Z591" s="2">
        <v>3</v>
      </c>
      <c r="AA591" s="2">
        <v>4</v>
      </c>
      <c r="AB591" s="2">
        <v>3</v>
      </c>
      <c r="AC591" s="2">
        <v>3</v>
      </c>
      <c r="AD591" s="2">
        <v>2</v>
      </c>
      <c r="AE591" s="2">
        <v>3</v>
      </c>
      <c r="AF591" s="2">
        <v>3</v>
      </c>
      <c r="AG591" s="2">
        <v>2</v>
      </c>
      <c r="AH591" s="2">
        <v>1</v>
      </c>
      <c r="AI591" s="2">
        <v>3</v>
      </c>
      <c r="AJ591" s="2">
        <v>2</v>
      </c>
      <c r="AK591" s="2">
        <v>2</v>
      </c>
      <c r="AL591" s="2">
        <v>3</v>
      </c>
      <c r="AM591" s="2">
        <v>3</v>
      </c>
      <c r="AN591" s="2">
        <v>2</v>
      </c>
      <c r="AO591" s="2">
        <v>4</v>
      </c>
      <c r="AP591" s="2">
        <v>3</v>
      </c>
      <c r="AQ591" s="2">
        <v>3</v>
      </c>
      <c r="AR591" s="2">
        <v>2</v>
      </c>
      <c r="AS591" s="8" t="e">
        <f>SUM(#REF!,#REF!,#REF!,#REF!,#REF!,CK533:CO533)</f>
        <v>#REF!</v>
      </c>
      <c r="AT591" s="2">
        <v>2</v>
      </c>
      <c r="AU591" s="2">
        <v>3</v>
      </c>
      <c r="AV591" s="2">
        <v>3</v>
      </c>
      <c r="AW591" s="2">
        <v>4</v>
      </c>
      <c r="AX591" s="2">
        <v>2</v>
      </c>
    </row>
    <row r="592" spans="5:74">
      <c r="F592" s="2">
        <v>4</v>
      </c>
      <c r="G592" s="2">
        <v>3</v>
      </c>
      <c r="H592" s="2">
        <v>4</v>
      </c>
      <c r="I592" s="2">
        <v>3</v>
      </c>
      <c r="J592" s="2">
        <v>3</v>
      </c>
      <c r="K592" s="2">
        <v>4</v>
      </c>
      <c r="L592" s="2">
        <v>3</v>
      </c>
      <c r="M592" s="2">
        <v>4</v>
      </c>
      <c r="N592" s="2">
        <v>4</v>
      </c>
      <c r="O592" s="2">
        <v>4</v>
      </c>
      <c r="P592" s="2">
        <v>3</v>
      </c>
      <c r="Q592" s="2">
        <v>3</v>
      </c>
      <c r="R592" s="2">
        <v>3</v>
      </c>
      <c r="S592" s="2">
        <v>4</v>
      </c>
      <c r="T592" s="2">
        <v>4</v>
      </c>
      <c r="U592" s="2">
        <v>4</v>
      </c>
      <c r="V592" s="2">
        <v>3</v>
      </c>
      <c r="W592" s="2">
        <v>4</v>
      </c>
      <c r="X592" s="2">
        <v>4</v>
      </c>
      <c r="Y592" s="2">
        <v>4</v>
      </c>
      <c r="Z592" s="2">
        <v>3</v>
      </c>
      <c r="AA592" s="2">
        <v>4</v>
      </c>
      <c r="AB592" s="2">
        <v>3</v>
      </c>
      <c r="AC592" s="2">
        <v>3</v>
      </c>
      <c r="AD592" s="2">
        <v>3</v>
      </c>
      <c r="AE592" s="2">
        <v>3</v>
      </c>
      <c r="AF592" s="2">
        <v>3</v>
      </c>
      <c r="AG592" s="2">
        <v>2</v>
      </c>
      <c r="AH592" s="2">
        <v>1</v>
      </c>
      <c r="AI592" s="2">
        <v>3</v>
      </c>
      <c r="AJ592" s="2">
        <v>3</v>
      </c>
      <c r="AK592" s="2">
        <v>2</v>
      </c>
      <c r="AL592" s="2">
        <v>3</v>
      </c>
      <c r="AM592" s="2">
        <v>4</v>
      </c>
      <c r="AN592" s="2">
        <v>2</v>
      </c>
      <c r="AO592" s="2">
        <v>4</v>
      </c>
      <c r="AP592" s="2">
        <v>3</v>
      </c>
      <c r="AQ592" s="2">
        <v>3</v>
      </c>
      <c r="AR592" s="2">
        <v>2</v>
      </c>
      <c r="AS592" s="8" t="e">
        <f>SUM(#REF!,#REF!,#REF!,#REF!,#REF!,CK534:CO534)</f>
        <v>#REF!</v>
      </c>
      <c r="AT592" s="2">
        <v>2</v>
      </c>
      <c r="AU592" s="2">
        <v>3</v>
      </c>
      <c r="AV592" s="2">
        <v>3</v>
      </c>
      <c r="AW592" s="2">
        <v>4</v>
      </c>
      <c r="AX592" s="2">
        <v>3</v>
      </c>
    </row>
    <row r="593" spans="6:50">
      <c r="F593" s="2">
        <v>4</v>
      </c>
      <c r="G593" s="2">
        <v>4</v>
      </c>
      <c r="H593" s="2">
        <v>4</v>
      </c>
      <c r="I593" s="2">
        <v>4</v>
      </c>
      <c r="J593" s="2">
        <v>3</v>
      </c>
      <c r="K593" s="2">
        <v>2</v>
      </c>
      <c r="L593" s="2">
        <v>4</v>
      </c>
      <c r="M593" s="2">
        <v>4</v>
      </c>
      <c r="N593" s="2">
        <v>4</v>
      </c>
      <c r="O593" s="2">
        <v>4</v>
      </c>
      <c r="P593" s="2">
        <v>4</v>
      </c>
      <c r="Q593" s="2">
        <v>3</v>
      </c>
      <c r="R593" s="2">
        <v>3</v>
      </c>
      <c r="S593" s="2">
        <v>4</v>
      </c>
      <c r="T593" s="2">
        <v>4</v>
      </c>
      <c r="U593" s="2">
        <v>4</v>
      </c>
      <c r="V593" s="2">
        <v>3</v>
      </c>
      <c r="W593" s="2">
        <v>3</v>
      </c>
      <c r="X593" s="2">
        <v>4</v>
      </c>
      <c r="Y593" s="2">
        <v>3</v>
      </c>
      <c r="Z593" s="2">
        <v>3</v>
      </c>
      <c r="AA593" s="2">
        <v>4</v>
      </c>
      <c r="AB593" s="2">
        <v>3</v>
      </c>
      <c r="AC593" s="2">
        <v>4</v>
      </c>
      <c r="AD593" s="2">
        <v>2</v>
      </c>
      <c r="AE593" s="2">
        <v>3</v>
      </c>
      <c r="AF593" s="2">
        <v>4</v>
      </c>
      <c r="AG593" s="2">
        <v>2</v>
      </c>
      <c r="AH593" s="2">
        <v>3</v>
      </c>
      <c r="AI593" s="2">
        <v>3</v>
      </c>
      <c r="AJ593" s="2">
        <v>2</v>
      </c>
      <c r="AK593" s="2">
        <v>2</v>
      </c>
      <c r="AL593" s="2">
        <v>4</v>
      </c>
      <c r="AM593" s="2">
        <v>4</v>
      </c>
      <c r="AN593" s="2">
        <v>4</v>
      </c>
      <c r="AO593" s="2">
        <v>5</v>
      </c>
      <c r="AP593" s="2">
        <v>4</v>
      </c>
      <c r="AQ593" s="2">
        <v>4</v>
      </c>
      <c r="AR593" s="2">
        <v>4</v>
      </c>
      <c r="AS593" s="8" t="e">
        <f>SUM(#REF!,#REF!,#REF!,#REF!,#REF!,CK535:CO535)</f>
        <v>#REF!</v>
      </c>
      <c r="AT593" s="2">
        <v>4</v>
      </c>
      <c r="AU593" s="2">
        <v>3</v>
      </c>
      <c r="AV593" s="2">
        <v>3</v>
      </c>
      <c r="AW593" s="2">
        <v>3</v>
      </c>
      <c r="AX593" s="2">
        <v>4</v>
      </c>
    </row>
    <row r="594" spans="6:50">
      <c r="F594" s="2">
        <v>4</v>
      </c>
      <c r="G594" s="2">
        <v>2</v>
      </c>
      <c r="H594" s="2">
        <v>4</v>
      </c>
      <c r="I594" s="2">
        <v>4</v>
      </c>
      <c r="J594" s="2">
        <v>3</v>
      </c>
      <c r="K594" s="2">
        <v>2</v>
      </c>
      <c r="L594" s="2">
        <v>2</v>
      </c>
      <c r="M594" s="2">
        <v>2</v>
      </c>
      <c r="N594" s="2">
        <v>2</v>
      </c>
      <c r="O594" s="2">
        <v>4</v>
      </c>
      <c r="P594" s="2">
        <v>3</v>
      </c>
      <c r="Q594" s="2">
        <v>3</v>
      </c>
      <c r="R594" s="2">
        <v>3</v>
      </c>
      <c r="S594" s="2">
        <v>3</v>
      </c>
      <c r="T594" s="2">
        <v>4</v>
      </c>
      <c r="U594" s="2">
        <v>3</v>
      </c>
      <c r="V594" s="2">
        <v>3</v>
      </c>
      <c r="W594" s="2">
        <v>3</v>
      </c>
      <c r="X594" s="2">
        <v>4</v>
      </c>
      <c r="Y594" s="2">
        <v>2</v>
      </c>
      <c r="Z594" s="2">
        <v>4</v>
      </c>
      <c r="AA594" s="2">
        <v>4</v>
      </c>
      <c r="AB594" s="2">
        <v>3</v>
      </c>
      <c r="AC594" s="2">
        <v>3</v>
      </c>
      <c r="AD594" s="2">
        <v>2</v>
      </c>
      <c r="AE594" s="2">
        <v>2</v>
      </c>
      <c r="AF594" s="2">
        <v>2</v>
      </c>
      <c r="AG594" s="2">
        <v>2</v>
      </c>
      <c r="AH594" s="2">
        <v>2</v>
      </c>
      <c r="AI594" s="2">
        <v>2</v>
      </c>
      <c r="AJ594" s="2">
        <v>2</v>
      </c>
      <c r="AK594" s="2">
        <v>2</v>
      </c>
      <c r="AL594" s="2">
        <v>3</v>
      </c>
      <c r="AM594" s="2">
        <v>3</v>
      </c>
      <c r="AN594" s="2">
        <v>3</v>
      </c>
      <c r="AO594" s="2">
        <v>4</v>
      </c>
      <c r="AP594" s="2">
        <v>4</v>
      </c>
      <c r="AQ594" s="2">
        <v>3</v>
      </c>
      <c r="AR594" s="2">
        <v>3</v>
      </c>
      <c r="AS594" s="8" t="e">
        <f>SUM(#REF!,#REF!,#REF!,#REF!,#REF!,CK536:CO536)</f>
        <v>#REF!</v>
      </c>
      <c r="AT594" s="2">
        <v>2</v>
      </c>
      <c r="AU594" s="2">
        <v>4</v>
      </c>
      <c r="AV594" s="2">
        <v>3</v>
      </c>
      <c r="AW594" s="2">
        <v>2</v>
      </c>
      <c r="AX594" s="2">
        <v>2</v>
      </c>
    </row>
    <row r="595" spans="6:50">
      <c r="F595" s="2">
        <v>4</v>
      </c>
      <c r="G595" s="2">
        <v>4</v>
      </c>
      <c r="H595" s="2">
        <v>4</v>
      </c>
      <c r="I595" s="2">
        <v>2</v>
      </c>
      <c r="J595" s="2">
        <v>3</v>
      </c>
      <c r="K595" s="2">
        <v>2</v>
      </c>
      <c r="L595" s="2">
        <v>2</v>
      </c>
      <c r="M595" s="2">
        <v>4</v>
      </c>
      <c r="N595" s="2">
        <v>1</v>
      </c>
      <c r="O595" s="2">
        <v>3</v>
      </c>
      <c r="P595" s="2">
        <v>4</v>
      </c>
      <c r="Q595" s="2">
        <v>4</v>
      </c>
      <c r="R595" s="2">
        <v>3</v>
      </c>
      <c r="S595" s="2">
        <v>3</v>
      </c>
      <c r="T595" s="2">
        <v>3</v>
      </c>
      <c r="U595" s="2">
        <v>3</v>
      </c>
      <c r="V595" s="2">
        <v>1</v>
      </c>
      <c r="W595" s="2">
        <v>3</v>
      </c>
      <c r="X595" s="2">
        <v>3</v>
      </c>
      <c r="Y595" s="2">
        <v>4</v>
      </c>
      <c r="Z595" s="2">
        <v>1</v>
      </c>
      <c r="AA595" s="2">
        <v>4</v>
      </c>
      <c r="AB595" s="2">
        <v>3</v>
      </c>
      <c r="AC595" s="2">
        <v>4</v>
      </c>
      <c r="AD595" s="2">
        <v>2</v>
      </c>
      <c r="AE595" s="2">
        <v>3</v>
      </c>
      <c r="AF595" s="2">
        <v>3</v>
      </c>
      <c r="AG595" s="2">
        <v>3</v>
      </c>
      <c r="AH595" s="2">
        <v>2</v>
      </c>
      <c r="AI595" s="2">
        <v>3</v>
      </c>
      <c r="AJ595" s="2">
        <v>2</v>
      </c>
      <c r="AK595" s="2">
        <v>2</v>
      </c>
      <c r="AL595" s="2">
        <v>1</v>
      </c>
      <c r="AM595" s="2">
        <v>2</v>
      </c>
      <c r="AN595" s="2">
        <v>2</v>
      </c>
      <c r="AO595" s="2">
        <v>2</v>
      </c>
      <c r="AP595" s="2">
        <v>2</v>
      </c>
      <c r="AQ595" s="2">
        <v>2</v>
      </c>
      <c r="AR595" s="2">
        <v>2</v>
      </c>
      <c r="AS595" s="8" t="e">
        <f>SUM(#REF!,#REF!,#REF!,#REF!,#REF!,CK537:CO537)</f>
        <v>#REF!</v>
      </c>
      <c r="AT595" s="2">
        <v>2</v>
      </c>
      <c r="AU595" s="2">
        <v>2</v>
      </c>
      <c r="AV595" s="2">
        <v>3</v>
      </c>
      <c r="AW595" s="2">
        <v>2</v>
      </c>
      <c r="AX595" s="2">
        <v>2</v>
      </c>
    </row>
    <row r="596" spans="6:50">
      <c r="F596" s="2">
        <v>4</v>
      </c>
      <c r="G596" s="2">
        <v>3</v>
      </c>
      <c r="H596" s="2">
        <v>4</v>
      </c>
      <c r="I596" s="2">
        <v>3</v>
      </c>
      <c r="J596" s="2">
        <v>2</v>
      </c>
      <c r="K596" s="2">
        <v>2</v>
      </c>
      <c r="L596" s="2">
        <v>3</v>
      </c>
      <c r="M596" s="2">
        <v>4</v>
      </c>
      <c r="O596" s="2">
        <v>4</v>
      </c>
      <c r="P596" s="2">
        <v>4</v>
      </c>
      <c r="Q596" s="2">
        <v>4</v>
      </c>
      <c r="R596" s="2">
        <v>3</v>
      </c>
      <c r="S596" s="2">
        <v>4</v>
      </c>
      <c r="T596" s="2">
        <v>3</v>
      </c>
      <c r="U596" s="2">
        <v>1</v>
      </c>
      <c r="V596" s="2">
        <v>3</v>
      </c>
      <c r="W596" s="2">
        <v>3</v>
      </c>
      <c r="X596" s="2">
        <v>4</v>
      </c>
      <c r="Y596" s="2">
        <v>1</v>
      </c>
      <c r="Z596" s="2">
        <v>3</v>
      </c>
      <c r="AA596" s="2">
        <v>4</v>
      </c>
      <c r="AB596" s="2">
        <v>4</v>
      </c>
      <c r="AC596" s="2">
        <v>4</v>
      </c>
      <c r="AD596" s="2">
        <v>2</v>
      </c>
      <c r="AE596" s="2">
        <v>3</v>
      </c>
      <c r="AF596" s="2">
        <v>3</v>
      </c>
      <c r="AG596" s="2">
        <v>2</v>
      </c>
      <c r="AH596" s="2">
        <v>2</v>
      </c>
      <c r="AI596" s="2">
        <v>3</v>
      </c>
      <c r="AJ596" s="2">
        <v>2</v>
      </c>
      <c r="AK596" s="2">
        <v>2</v>
      </c>
      <c r="AL596" s="2">
        <v>3</v>
      </c>
      <c r="AM596" s="2">
        <v>1</v>
      </c>
      <c r="AN596" s="2">
        <v>2</v>
      </c>
      <c r="AO596" s="2">
        <v>4</v>
      </c>
      <c r="AP596" s="2">
        <v>4</v>
      </c>
      <c r="AQ596" s="2">
        <v>1</v>
      </c>
      <c r="AR596" s="2">
        <v>3</v>
      </c>
      <c r="AS596" s="8" t="e">
        <f>SUM(#REF!,#REF!,#REF!,#REF!,#REF!,CK538:CO538)</f>
        <v>#REF!</v>
      </c>
      <c r="AT596" s="2">
        <v>2</v>
      </c>
      <c r="AU596" s="2">
        <v>3</v>
      </c>
      <c r="AV596" s="2">
        <v>4</v>
      </c>
      <c r="AW596" s="2">
        <v>1</v>
      </c>
      <c r="AX596" s="2">
        <v>2</v>
      </c>
    </row>
    <row r="597" spans="6:50">
      <c r="F597" s="2">
        <v>4</v>
      </c>
      <c r="G597" s="2">
        <v>3</v>
      </c>
      <c r="H597" s="2">
        <v>3</v>
      </c>
      <c r="I597" s="2">
        <v>3</v>
      </c>
      <c r="J597" s="2">
        <v>3</v>
      </c>
      <c r="K597" s="2">
        <v>2</v>
      </c>
      <c r="L597" s="2">
        <v>4</v>
      </c>
      <c r="M597" s="2">
        <v>4</v>
      </c>
      <c r="N597" s="2">
        <v>4</v>
      </c>
      <c r="O597" s="2">
        <v>4</v>
      </c>
      <c r="P597" s="2">
        <v>4</v>
      </c>
      <c r="Q597" s="2">
        <v>3</v>
      </c>
      <c r="R597" s="2">
        <v>3</v>
      </c>
      <c r="S597" s="2">
        <v>3</v>
      </c>
      <c r="T597" s="2">
        <v>3</v>
      </c>
      <c r="U597" s="2">
        <v>1</v>
      </c>
      <c r="V597" s="2">
        <v>3</v>
      </c>
      <c r="W597" s="2">
        <v>3</v>
      </c>
      <c r="X597" s="2">
        <v>4</v>
      </c>
      <c r="Y597" s="2">
        <v>4</v>
      </c>
      <c r="Z597" s="2">
        <v>4</v>
      </c>
      <c r="AA597" s="2">
        <v>4</v>
      </c>
      <c r="AB597" s="2">
        <v>3</v>
      </c>
      <c r="AC597" s="2">
        <v>3</v>
      </c>
      <c r="AD597" s="2">
        <v>2</v>
      </c>
      <c r="AE597" s="2">
        <v>2</v>
      </c>
      <c r="AF597" s="2">
        <v>2</v>
      </c>
      <c r="AG597" s="2">
        <v>2</v>
      </c>
      <c r="AH597" s="2">
        <v>2</v>
      </c>
      <c r="AI597" s="2">
        <v>3</v>
      </c>
      <c r="AJ597" s="2">
        <v>2</v>
      </c>
      <c r="AK597" s="2">
        <v>2</v>
      </c>
      <c r="AL597" s="2">
        <v>3</v>
      </c>
      <c r="AM597" s="2">
        <v>4</v>
      </c>
      <c r="AN597" s="2">
        <v>3</v>
      </c>
      <c r="AO597" s="2">
        <v>2</v>
      </c>
      <c r="AP597" s="2">
        <v>4</v>
      </c>
      <c r="AQ597" s="2">
        <v>1</v>
      </c>
      <c r="AR597" s="2">
        <v>3</v>
      </c>
      <c r="AS597" s="8" t="e">
        <f>SUM(#REF!,#REF!,#REF!,#REF!,#REF!,CK539:CO539)</f>
        <v>#REF!</v>
      </c>
      <c r="AT597" s="2">
        <v>3</v>
      </c>
      <c r="AU597" s="2">
        <v>4</v>
      </c>
      <c r="AV597" s="2">
        <v>3</v>
      </c>
      <c r="AW597" s="2">
        <v>2</v>
      </c>
      <c r="AX597" s="2">
        <v>3</v>
      </c>
    </row>
    <row r="598" spans="6:50">
      <c r="F598" s="2">
        <v>4</v>
      </c>
      <c r="G598" s="2">
        <v>3</v>
      </c>
      <c r="H598" s="2">
        <v>1</v>
      </c>
      <c r="I598" s="2">
        <v>2</v>
      </c>
      <c r="J598" s="2">
        <v>3</v>
      </c>
      <c r="K598" s="2">
        <v>3</v>
      </c>
      <c r="L598" s="2">
        <v>2</v>
      </c>
      <c r="M598" s="2">
        <v>3</v>
      </c>
      <c r="N598" s="2">
        <v>3</v>
      </c>
      <c r="O598" s="2">
        <v>4</v>
      </c>
      <c r="P598" s="2">
        <v>4</v>
      </c>
      <c r="Q598" s="2">
        <v>4</v>
      </c>
      <c r="R598" s="2">
        <v>3</v>
      </c>
      <c r="S598" s="2">
        <v>3</v>
      </c>
      <c r="T598" s="2">
        <v>3</v>
      </c>
      <c r="U598" s="2">
        <v>3</v>
      </c>
      <c r="V598" s="2">
        <v>3</v>
      </c>
      <c r="W598" s="2">
        <v>3</v>
      </c>
      <c r="X598" s="2">
        <v>4</v>
      </c>
      <c r="Y598" s="2">
        <v>3</v>
      </c>
      <c r="Z598" s="2">
        <v>3</v>
      </c>
      <c r="AA598" s="2">
        <v>4</v>
      </c>
      <c r="AB598" s="2">
        <v>4</v>
      </c>
      <c r="AC598" s="2">
        <v>4</v>
      </c>
      <c r="AD598" s="2">
        <v>2</v>
      </c>
      <c r="AE598" s="2">
        <v>3</v>
      </c>
      <c r="AF598" s="2">
        <v>3</v>
      </c>
      <c r="AG598" s="2">
        <v>2</v>
      </c>
      <c r="AH598" s="2">
        <v>2</v>
      </c>
      <c r="AI598" s="2">
        <v>3</v>
      </c>
      <c r="AJ598" s="2">
        <v>2</v>
      </c>
      <c r="AK598" s="2">
        <v>2</v>
      </c>
      <c r="AL598" s="2">
        <v>3</v>
      </c>
      <c r="AM598" s="2">
        <v>3</v>
      </c>
      <c r="AN598" s="2">
        <v>3</v>
      </c>
      <c r="AO598" s="2">
        <v>2</v>
      </c>
      <c r="AP598" s="2">
        <v>3</v>
      </c>
      <c r="AQ598" s="2">
        <v>2</v>
      </c>
      <c r="AR598" s="2">
        <v>3</v>
      </c>
      <c r="AS598" s="8" t="e">
        <f>SUM(#REF!,#REF!,#REF!,#REF!,#REF!,CK540:CO540)</f>
        <v>#REF!</v>
      </c>
      <c r="AT598" s="2">
        <v>3</v>
      </c>
      <c r="AU598" s="2">
        <v>3</v>
      </c>
      <c r="AV598" s="2">
        <v>3</v>
      </c>
      <c r="AW598" s="2">
        <v>3</v>
      </c>
      <c r="AX598" s="2">
        <v>3</v>
      </c>
    </row>
    <row r="599" spans="6:50">
      <c r="F599" s="2">
        <v>4</v>
      </c>
      <c r="G599" s="2">
        <v>2</v>
      </c>
      <c r="H599" s="2">
        <v>3</v>
      </c>
      <c r="I599" s="2">
        <v>2</v>
      </c>
      <c r="J599" s="2">
        <v>1</v>
      </c>
      <c r="K599" s="2">
        <v>2</v>
      </c>
      <c r="L599" s="2">
        <v>2</v>
      </c>
      <c r="M599" s="2">
        <v>4</v>
      </c>
      <c r="N599" s="2">
        <v>4</v>
      </c>
      <c r="O599" s="2">
        <v>4</v>
      </c>
      <c r="P599" s="2">
        <v>3</v>
      </c>
      <c r="Q599" s="2">
        <v>4</v>
      </c>
      <c r="R599" s="2">
        <v>3</v>
      </c>
      <c r="S599" s="2">
        <v>3</v>
      </c>
      <c r="T599" s="2">
        <v>3</v>
      </c>
      <c r="U599" s="2">
        <v>3</v>
      </c>
      <c r="V599" s="2">
        <v>3</v>
      </c>
      <c r="W599" s="2">
        <v>3</v>
      </c>
      <c r="X599" s="2">
        <v>2</v>
      </c>
      <c r="Y599" s="2">
        <v>3</v>
      </c>
      <c r="Z599" s="2">
        <v>4</v>
      </c>
      <c r="AA599" s="2">
        <v>4</v>
      </c>
      <c r="AB599" s="2">
        <v>3</v>
      </c>
      <c r="AC599" s="2">
        <v>4</v>
      </c>
      <c r="AD599" s="2">
        <v>2</v>
      </c>
      <c r="AE599" s="2">
        <v>2</v>
      </c>
      <c r="AF599" s="2">
        <v>2</v>
      </c>
      <c r="AG599" s="2">
        <v>2</v>
      </c>
      <c r="AH599" s="2">
        <v>2</v>
      </c>
      <c r="AI599" s="2">
        <v>2</v>
      </c>
      <c r="AJ599" s="2">
        <v>2</v>
      </c>
      <c r="AK599" s="2">
        <v>2</v>
      </c>
      <c r="AL599" s="2">
        <v>2</v>
      </c>
      <c r="AM599" s="2">
        <v>3</v>
      </c>
      <c r="AN599" s="2">
        <v>2</v>
      </c>
      <c r="AO599" s="2">
        <v>2</v>
      </c>
      <c r="AP599" s="2">
        <v>2</v>
      </c>
      <c r="AQ599" s="2">
        <v>2</v>
      </c>
      <c r="AR599" s="2">
        <v>3</v>
      </c>
      <c r="AS599" s="8" t="e">
        <f>SUM(#REF!,#REF!,#REF!,#REF!,#REF!,CK541:CO541)</f>
        <v>#REF!</v>
      </c>
      <c r="AT599" s="2">
        <v>2</v>
      </c>
      <c r="AU599" s="2">
        <v>2</v>
      </c>
      <c r="AV599" s="2">
        <v>3</v>
      </c>
      <c r="AW599" s="2">
        <v>2</v>
      </c>
      <c r="AX599" s="2">
        <v>2</v>
      </c>
    </row>
    <row r="600" spans="6:50">
      <c r="F600" s="2">
        <v>4</v>
      </c>
      <c r="G600" s="2">
        <v>3</v>
      </c>
      <c r="H600" s="2">
        <v>4</v>
      </c>
      <c r="I600" s="2">
        <v>3</v>
      </c>
      <c r="J600" s="2">
        <v>1</v>
      </c>
      <c r="K600" s="2">
        <v>2</v>
      </c>
      <c r="L600" s="2">
        <v>2</v>
      </c>
      <c r="M600" s="2">
        <v>4</v>
      </c>
      <c r="N600" s="2">
        <v>4</v>
      </c>
      <c r="O600" s="2">
        <v>4</v>
      </c>
      <c r="P600" s="2">
        <v>3</v>
      </c>
      <c r="Q600" s="2">
        <v>4</v>
      </c>
      <c r="R600" s="2">
        <v>3</v>
      </c>
      <c r="S600" s="2">
        <v>4</v>
      </c>
      <c r="T600" s="2">
        <v>4</v>
      </c>
      <c r="U600" s="2">
        <v>4</v>
      </c>
      <c r="V600" s="2">
        <v>3</v>
      </c>
      <c r="W600" s="2">
        <v>4</v>
      </c>
      <c r="X600" s="2">
        <v>3</v>
      </c>
      <c r="Y600" s="2">
        <v>4</v>
      </c>
      <c r="Z600" s="2">
        <v>4</v>
      </c>
      <c r="AA600" s="2">
        <v>4</v>
      </c>
      <c r="AB600" s="2">
        <v>3</v>
      </c>
      <c r="AC600" s="2">
        <v>4</v>
      </c>
      <c r="AD600" s="2">
        <v>2</v>
      </c>
      <c r="AE600" s="2">
        <v>2</v>
      </c>
      <c r="AF600" s="2">
        <v>3</v>
      </c>
      <c r="AG600" s="2">
        <v>2</v>
      </c>
      <c r="AH600" s="2">
        <v>2</v>
      </c>
      <c r="AI600" s="2">
        <v>3</v>
      </c>
      <c r="AJ600" s="2">
        <v>2</v>
      </c>
      <c r="AK600" s="2">
        <v>2</v>
      </c>
      <c r="AL600" s="2">
        <v>2</v>
      </c>
      <c r="AM600" s="2">
        <v>3</v>
      </c>
      <c r="AN600" s="2">
        <v>4</v>
      </c>
      <c r="AO600" s="2">
        <v>4</v>
      </c>
      <c r="AP600" s="2">
        <v>2</v>
      </c>
      <c r="AQ600" s="2">
        <v>2</v>
      </c>
      <c r="AS600" s="8" t="e">
        <f>SUM(#REF!,#REF!,#REF!,#REF!,#REF!,CK542:CO542)</f>
        <v>#REF!</v>
      </c>
      <c r="AT600" s="2">
        <v>2</v>
      </c>
      <c r="AU600" s="2">
        <v>3</v>
      </c>
      <c r="AV600" s="2">
        <v>3</v>
      </c>
      <c r="AW600" s="2">
        <v>2</v>
      </c>
      <c r="AX600" s="2">
        <v>2</v>
      </c>
    </row>
    <row r="601" spans="6:50">
      <c r="F601" s="2">
        <v>4</v>
      </c>
      <c r="G601" s="2">
        <v>3</v>
      </c>
      <c r="H601" s="2">
        <v>3</v>
      </c>
      <c r="I601" s="2">
        <v>3</v>
      </c>
      <c r="J601" s="2">
        <v>4</v>
      </c>
      <c r="K601" s="2">
        <v>2</v>
      </c>
      <c r="L601" s="2">
        <v>3</v>
      </c>
      <c r="M601" s="2">
        <v>3</v>
      </c>
      <c r="N601" s="2">
        <v>4</v>
      </c>
      <c r="O601" s="2">
        <v>4</v>
      </c>
      <c r="P601" s="2">
        <v>4</v>
      </c>
      <c r="Q601" s="2">
        <v>4</v>
      </c>
      <c r="R601" s="2">
        <v>3</v>
      </c>
      <c r="S601" s="2">
        <v>3</v>
      </c>
      <c r="T601" s="2">
        <v>4</v>
      </c>
      <c r="U601" s="2">
        <v>3</v>
      </c>
      <c r="V601" s="2">
        <v>3</v>
      </c>
      <c r="W601" s="2">
        <v>3</v>
      </c>
      <c r="X601" s="2">
        <v>4</v>
      </c>
      <c r="Y601" s="2">
        <v>3</v>
      </c>
      <c r="Z601" s="2">
        <v>3</v>
      </c>
      <c r="AA601" s="2">
        <v>4</v>
      </c>
      <c r="AB601" s="2">
        <v>4</v>
      </c>
      <c r="AC601" s="2">
        <v>4</v>
      </c>
      <c r="AD601" s="2">
        <v>2</v>
      </c>
      <c r="AE601" s="2">
        <v>2</v>
      </c>
      <c r="AF601" s="2">
        <v>2</v>
      </c>
      <c r="AG601" s="2">
        <v>2</v>
      </c>
      <c r="AH601" s="2">
        <v>3</v>
      </c>
      <c r="AI601" s="2">
        <v>3</v>
      </c>
      <c r="AJ601" s="2">
        <v>2</v>
      </c>
      <c r="AK601" s="2">
        <v>2</v>
      </c>
      <c r="AL601" s="2">
        <v>3</v>
      </c>
      <c r="AM601" s="2">
        <v>3</v>
      </c>
      <c r="AN601" s="2">
        <v>2</v>
      </c>
      <c r="AO601" s="2">
        <v>2</v>
      </c>
      <c r="AP601" s="2">
        <v>3</v>
      </c>
      <c r="AQ601" s="2">
        <v>3</v>
      </c>
      <c r="AR601" s="2">
        <v>3</v>
      </c>
      <c r="AS601" s="8" t="e">
        <f>SUM(#REF!,#REF!,#REF!,#REF!,#REF!,CK543:CO543)</f>
        <v>#REF!</v>
      </c>
      <c r="AT601" s="2">
        <v>3</v>
      </c>
      <c r="AU601" s="2">
        <v>3</v>
      </c>
      <c r="AV601" s="2">
        <v>3</v>
      </c>
      <c r="AW601" s="2">
        <v>2</v>
      </c>
      <c r="AX601" s="2">
        <v>2</v>
      </c>
    </row>
    <row r="602" spans="6:50">
      <c r="F602" s="2">
        <v>3</v>
      </c>
      <c r="G602" s="2">
        <v>3</v>
      </c>
      <c r="H602" s="2">
        <v>4</v>
      </c>
      <c r="I602" s="2">
        <v>4</v>
      </c>
      <c r="J602" s="2">
        <v>3</v>
      </c>
      <c r="K602" s="2">
        <v>2</v>
      </c>
      <c r="L602" s="2">
        <v>2</v>
      </c>
      <c r="M602" s="2">
        <v>4</v>
      </c>
      <c r="N602" s="2">
        <v>4</v>
      </c>
      <c r="O602" s="2">
        <v>4</v>
      </c>
      <c r="P602" s="2">
        <v>4</v>
      </c>
      <c r="Q602" s="2">
        <v>3</v>
      </c>
      <c r="R602" s="2">
        <v>3</v>
      </c>
      <c r="S602" s="2">
        <v>4</v>
      </c>
      <c r="T602" s="2">
        <v>3</v>
      </c>
      <c r="U602" s="2">
        <v>4</v>
      </c>
      <c r="V602" s="2">
        <v>3</v>
      </c>
      <c r="W602" s="2">
        <v>3</v>
      </c>
      <c r="X602" s="2">
        <v>4</v>
      </c>
      <c r="Y602" s="2">
        <v>4</v>
      </c>
      <c r="Z602" s="2">
        <v>4</v>
      </c>
      <c r="AA602" s="2">
        <v>4</v>
      </c>
      <c r="AB602" s="2">
        <v>4</v>
      </c>
      <c r="AC602" s="2">
        <v>3</v>
      </c>
      <c r="AD602" s="2">
        <v>2</v>
      </c>
      <c r="AE602" s="2">
        <v>2</v>
      </c>
      <c r="AF602" s="2">
        <v>2</v>
      </c>
      <c r="AG602" s="2">
        <v>3</v>
      </c>
      <c r="AH602" s="2">
        <v>3</v>
      </c>
      <c r="AI602" s="2">
        <v>3</v>
      </c>
      <c r="AJ602" s="2">
        <v>2</v>
      </c>
      <c r="AK602" s="2">
        <v>2</v>
      </c>
      <c r="AL602" s="2">
        <v>3</v>
      </c>
      <c r="AM602" s="2">
        <v>1</v>
      </c>
      <c r="AN602" s="2">
        <v>4</v>
      </c>
      <c r="AO602" s="2">
        <v>4</v>
      </c>
      <c r="AP602" s="2">
        <v>4</v>
      </c>
      <c r="AQ602" s="2">
        <v>3</v>
      </c>
      <c r="AR602" s="2">
        <v>3</v>
      </c>
      <c r="AS602" s="8" t="e">
        <f>SUM(#REF!,#REF!,#REF!,#REF!,#REF!,CK544:CO544)</f>
        <v>#REF!</v>
      </c>
      <c r="AT602" s="2">
        <v>3</v>
      </c>
      <c r="AU602" s="2">
        <v>3</v>
      </c>
      <c r="AV602" s="2">
        <v>3</v>
      </c>
      <c r="AW602" s="2">
        <v>2</v>
      </c>
      <c r="AX602" s="2">
        <v>2</v>
      </c>
    </row>
    <row r="603" spans="6:50">
      <c r="F603" s="2">
        <v>3</v>
      </c>
      <c r="G603" s="2">
        <v>3</v>
      </c>
      <c r="H603" s="2">
        <v>4</v>
      </c>
      <c r="I603" s="2">
        <v>3</v>
      </c>
      <c r="J603" s="2">
        <v>3</v>
      </c>
      <c r="K603" s="2">
        <v>2</v>
      </c>
      <c r="L603" s="2">
        <v>3</v>
      </c>
      <c r="M603" s="2">
        <v>4</v>
      </c>
      <c r="N603" s="2">
        <v>3</v>
      </c>
      <c r="O603" s="2">
        <v>4</v>
      </c>
      <c r="P603" s="2">
        <v>3</v>
      </c>
      <c r="Q603" s="2">
        <v>4</v>
      </c>
      <c r="R603" s="2">
        <v>3</v>
      </c>
      <c r="S603" s="2">
        <v>3</v>
      </c>
      <c r="T603" s="2">
        <v>3</v>
      </c>
      <c r="U603" s="2">
        <v>3</v>
      </c>
      <c r="V603" s="2">
        <v>4</v>
      </c>
      <c r="W603" s="2">
        <v>3</v>
      </c>
      <c r="X603" s="2">
        <v>4</v>
      </c>
      <c r="Y603" s="2">
        <v>3</v>
      </c>
      <c r="Z603" s="2">
        <v>4</v>
      </c>
      <c r="AA603" s="2">
        <v>4</v>
      </c>
      <c r="AB603" s="2">
        <v>3</v>
      </c>
      <c r="AC603" s="2">
        <v>3</v>
      </c>
      <c r="AD603" s="2">
        <v>3</v>
      </c>
      <c r="AE603" s="2">
        <v>2</v>
      </c>
      <c r="AF603" s="2">
        <v>4</v>
      </c>
      <c r="AG603" s="2">
        <v>2</v>
      </c>
      <c r="AH603" s="2">
        <v>2</v>
      </c>
      <c r="AI603" s="2">
        <v>2</v>
      </c>
      <c r="AJ603" s="2">
        <v>3</v>
      </c>
      <c r="AK603" s="2">
        <v>2</v>
      </c>
      <c r="AL603" s="2">
        <v>4</v>
      </c>
      <c r="AM603" s="2">
        <v>3</v>
      </c>
      <c r="AN603" s="2">
        <v>4</v>
      </c>
      <c r="AO603" s="2">
        <v>2</v>
      </c>
      <c r="AP603" s="2">
        <v>3</v>
      </c>
      <c r="AQ603" s="2">
        <v>3</v>
      </c>
      <c r="AR603" s="2">
        <v>4</v>
      </c>
      <c r="AS603" s="8" t="e">
        <f>SUM(#REF!,#REF!,#REF!,#REF!,#REF!,CK545:CO545)</f>
        <v>#REF!</v>
      </c>
      <c r="AT603" s="2">
        <v>2</v>
      </c>
      <c r="AU603" s="2">
        <v>4</v>
      </c>
      <c r="AV603" s="2">
        <v>3</v>
      </c>
      <c r="AW603" s="2">
        <v>3</v>
      </c>
      <c r="AX603" s="2">
        <v>2</v>
      </c>
    </row>
    <row r="604" spans="6:50">
      <c r="F604" s="2">
        <v>4</v>
      </c>
      <c r="G604" s="2">
        <v>3</v>
      </c>
      <c r="H604" s="2">
        <v>4</v>
      </c>
      <c r="I604" s="2">
        <v>3</v>
      </c>
      <c r="J604" s="2">
        <v>3</v>
      </c>
      <c r="K604" s="2">
        <v>2</v>
      </c>
      <c r="L604" s="2">
        <v>3</v>
      </c>
      <c r="M604" s="2">
        <v>3</v>
      </c>
      <c r="N604" s="2">
        <v>4</v>
      </c>
      <c r="O604" s="2">
        <v>4</v>
      </c>
      <c r="P604" s="2">
        <v>4</v>
      </c>
      <c r="Q604" s="2">
        <v>4</v>
      </c>
      <c r="R604" s="2">
        <v>3</v>
      </c>
      <c r="S604" s="2">
        <v>4</v>
      </c>
      <c r="T604" s="2">
        <v>4</v>
      </c>
      <c r="U604" s="2">
        <v>4</v>
      </c>
      <c r="V604" s="2">
        <v>4</v>
      </c>
      <c r="W604" s="2">
        <v>3</v>
      </c>
      <c r="X604" s="2">
        <v>4</v>
      </c>
      <c r="Y604" s="2">
        <v>4</v>
      </c>
      <c r="Z604" s="2">
        <v>4</v>
      </c>
      <c r="AA604" s="2">
        <v>4</v>
      </c>
      <c r="AB604" s="2">
        <v>4</v>
      </c>
      <c r="AC604" s="2">
        <v>4</v>
      </c>
      <c r="AD604" s="2">
        <v>2</v>
      </c>
      <c r="AE604" s="2">
        <v>4</v>
      </c>
      <c r="AF604" s="2">
        <v>2</v>
      </c>
      <c r="AG604" s="2">
        <v>3</v>
      </c>
      <c r="AH604" s="2">
        <v>2</v>
      </c>
      <c r="AI604" s="2">
        <v>4</v>
      </c>
      <c r="AJ604" s="2">
        <v>2</v>
      </c>
      <c r="AK604" s="2">
        <v>2</v>
      </c>
      <c r="AL604" s="2">
        <v>3</v>
      </c>
      <c r="AM604" s="2">
        <v>3</v>
      </c>
      <c r="AN604" s="2">
        <v>3</v>
      </c>
      <c r="AO604" s="2">
        <v>3</v>
      </c>
      <c r="AP604" s="2">
        <v>3</v>
      </c>
      <c r="AQ604" s="2">
        <v>3</v>
      </c>
      <c r="AR604" s="2">
        <v>4</v>
      </c>
      <c r="AS604" s="8" t="e">
        <f>SUM(#REF!,#REF!,#REF!,#REF!,#REF!,CK546:CO546)</f>
        <v>#REF!</v>
      </c>
      <c r="AT604" s="2">
        <v>3</v>
      </c>
      <c r="AU604" s="2">
        <v>2</v>
      </c>
      <c r="AV604" s="2">
        <v>3</v>
      </c>
      <c r="AW604" s="2">
        <v>5</v>
      </c>
      <c r="AX604" s="2">
        <v>3</v>
      </c>
    </row>
    <row r="605" spans="6:50">
      <c r="F605" s="2">
        <v>4</v>
      </c>
      <c r="G605" s="2">
        <v>3</v>
      </c>
      <c r="H605" s="2">
        <v>3</v>
      </c>
      <c r="I605" s="2">
        <v>3</v>
      </c>
      <c r="J605" s="2">
        <v>3</v>
      </c>
      <c r="K605" s="2">
        <v>2</v>
      </c>
      <c r="L605" s="2">
        <v>3</v>
      </c>
      <c r="M605" s="2">
        <v>4</v>
      </c>
      <c r="N605" s="2">
        <v>4</v>
      </c>
      <c r="O605" s="2">
        <v>4</v>
      </c>
      <c r="P605" s="2">
        <v>4</v>
      </c>
      <c r="Q605" s="2">
        <v>4</v>
      </c>
      <c r="R605" s="2">
        <v>3</v>
      </c>
      <c r="S605" s="2">
        <v>3</v>
      </c>
      <c r="T605" s="2">
        <v>4</v>
      </c>
      <c r="U605" s="2">
        <v>4</v>
      </c>
      <c r="V605" s="2">
        <v>4</v>
      </c>
      <c r="W605" s="2">
        <v>4</v>
      </c>
      <c r="X605" s="2">
        <v>3</v>
      </c>
      <c r="Y605" s="2">
        <v>4</v>
      </c>
      <c r="Z605" s="2">
        <v>4</v>
      </c>
      <c r="AA605" s="2">
        <v>2</v>
      </c>
      <c r="AB605" s="2">
        <v>4</v>
      </c>
      <c r="AC605" s="2">
        <v>4</v>
      </c>
      <c r="AD605" s="2">
        <v>3</v>
      </c>
      <c r="AE605" s="2">
        <v>2</v>
      </c>
      <c r="AF605" s="2">
        <v>2</v>
      </c>
      <c r="AG605" s="2">
        <v>4</v>
      </c>
      <c r="AH605" s="2">
        <v>3</v>
      </c>
      <c r="AI605" s="2">
        <v>4</v>
      </c>
      <c r="AJ605" s="2">
        <v>2</v>
      </c>
      <c r="AK605" s="2">
        <v>2</v>
      </c>
      <c r="AL605" s="2">
        <v>3</v>
      </c>
      <c r="AM605" s="2">
        <v>3</v>
      </c>
      <c r="AN605" s="2">
        <v>3</v>
      </c>
      <c r="AO605" s="2">
        <v>2</v>
      </c>
      <c r="AP605" s="2">
        <v>2</v>
      </c>
      <c r="AQ605" s="2">
        <v>3</v>
      </c>
      <c r="AR605" s="2">
        <v>3</v>
      </c>
      <c r="AS605" s="8" t="e">
        <f>SUM(#REF!,#REF!,#REF!,#REF!,#REF!,CK547:CO547)</f>
        <v>#REF!</v>
      </c>
      <c r="AT605" s="2">
        <v>3</v>
      </c>
      <c r="AU605" s="2">
        <v>4</v>
      </c>
      <c r="AV605" s="2">
        <v>3</v>
      </c>
      <c r="AW605" s="2">
        <v>2</v>
      </c>
      <c r="AX605" s="2">
        <v>3</v>
      </c>
    </row>
    <row r="606" spans="6:50">
      <c r="F606" s="2">
        <v>4</v>
      </c>
      <c r="G606" s="2">
        <v>2</v>
      </c>
      <c r="H606" s="2">
        <v>4</v>
      </c>
      <c r="I606" s="2">
        <v>4</v>
      </c>
      <c r="J606" s="2">
        <v>3</v>
      </c>
      <c r="K606" s="2">
        <v>2</v>
      </c>
      <c r="L606" s="2">
        <v>3</v>
      </c>
      <c r="M606" s="2">
        <v>4</v>
      </c>
      <c r="N606" s="2">
        <v>4</v>
      </c>
      <c r="O606" s="2">
        <v>4</v>
      </c>
      <c r="P606" s="2">
        <v>4</v>
      </c>
      <c r="Q606" s="2">
        <v>4</v>
      </c>
      <c r="R606" s="2">
        <v>3</v>
      </c>
      <c r="S606" s="2">
        <v>3</v>
      </c>
      <c r="T606" s="2">
        <v>4</v>
      </c>
      <c r="U606" s="2">
        <v>3</v>
      </c>
      <c r="V606" s="2">
        <v>3</v>
      </c>
      <c r="W606" s="2">
        <v>4</v>
      </c>
      <c r="X606" s="2">
        <v>4</v>
      </c>
      <c r="Y606" s="2">
        <v>4</v>
      </c>
      <c r="Z606" s="2">
        <v>3</v>
      </c>
      <c r="AA606" s="2">
        <v>4</v>
      </c>
      <c r="AB606" s="2">
        <v>4</v>
      </c>
      <c r="AC606" s="2">
        <v>3</v>
      </c>
      <c r="AD606" s="2">
        <v>2</v>
      </c>
      <c r="AE606" s="2">
        <v>2</v>
      </c>
      <c r="AF606" s="2">
        <v>2</v>
      </c>
      <c r="AG606" s="2">
        <v>2</v>
      </c>
      <c r="AH606" s="2">
        <v>2</v>
      </c>
      <c r="AI606" s="2">
        <v>2</v>
      </c>
      <c r="AJ606" s="2">
        <v>2</v>
      </c>
      <c r="AK606" s="2">
        <v>2</v>
      </c>
      <c r="AL606" s="2">
        <v>3</v>
      </c>
      <c r="AM606" s="2">
        <v>2</v>
      </c>
      <c r="AN606" s="2">
        <v>4</v>
      </c>
      <c r="AO606" s="2">
        <v>4</v>
      </c>
      <c r="AP606" s="2">
        <v>3</v>
      </c>
      <c r="AQ606" s="2">
        <v>3</v>
      </c>
      <c r="AR606" s="2">
        <v>3</v>
      </c>
      <c r="AS606" s="8" t="e">
        <f>SUM(#REF!,#REF!,#REF!,#REF!,#REF!,CK548:CO548)</f>
        <v>#REF!</v>
      </c>
      <c r="AT606" s="2">
        <v>3</v>
      </c>
      <c r="AU606" s="2">
        <v>3</v>
      </c>
      <c r="AV606" s="2">
        <v>3</v>
      </c>
      <c r="AW606" s="2">
        <v>2</v>
      </c>
      <c r="AX606" s="2">
        <v>3</v>
      </c>
    </row>
    <row r="607" spans="6:50">
      <c r="F607" s="2">
        <v>4</v>
      </c>
      <c r="G607" s="2">
        <v>2</v>
      </c>
      <c r="H607" s="2">
        <v>4</v>
      </c>
      <c r="I607" s="2">
        <v>3</v>
      </c>
      <c r="J607" s="2">
        <v>3</v>
      </c>
      <c r="K607" s="2">
        <v>2</v>
      </c>
      <c r="L607" s="2">
        <v>3</v>
      </c>
      <c r="M607" s="2">
        <v>4</v>
      </c>
      <c r="N607" s="2">
        <v>3</v>
      </c>
      <c r="O607" s="2">
        <v>4</v>
      </c>
      <c r="P607" s="2">
        <v>4</v>
      </c>
      <c r="Q607" s="2">
        <v>4</v>
      </c>
      <c r="R607" s="2">
        <v>3</v>
      </c>
      <c r="S607" s="2">
        <v>3</v>
      </c>
      <c r="T607" s="2">
        <v>4</v>
      </c>
      <c r="U607" s="2">
        <v>4</v>
      </c>
      <c r="V607" s="2">
        <v>3</v>
      </c>
      <c r="W607" s="2">
        <v>4</v>
      </c>
      <c r="X607" s="2">
        <v>3</v>
      </c>
      <c r="Y607" s="2">
        <v>4</v>
      </c>
      <c r="Z607" s="2">
        <v>4</v>
      </c>
      <c r="AA607" s="2">
        <v>4</v>
      </c>
      <c r="AB607" s="2">
        <v>4</v>
      </c>
      <c r="AC607" s="2">
        <v>4</v>
      </c>
      <c r="AD607" s="2">
        <v>2</v>
      </c>
      <c r="AE607" s="2">
        <v>3</v>
      </c>
      <c r="AF607" s="2">
        <v>2</v>
      </c>
      <c r="AG607" s="2">
        <v>3</v>
      </c>
      <c r="AH607" s="2">
        <v>3</v>
      </c>
      <c r="AI607" s="2">
        <v>4</v>
      </c>
      <c r="AJ607" s="2">
        <v>2</v>
      </c>
      <c r="AK607" s="2">
        <v>2</v>
      </c>
      <c r="AL607" s="2">
        <v>3</v>
      </c>
      <c r="AM607" s="2">
        <v>4</v>
      </c>
      <c r="AN607" s="2">
        <v>4</v>
      </c>
      <c r="AO607" s="2">
        <v>4</v>
      </c>
      <c r="AP607" s="2">
        <v>4</v>
      </c>
      <c r="AQ607" s="2">
        <v>2</v>
      </c>
      <c r="AR607" s="2">
        <v>2</v>
      </c>
      <c r="AS607" s="8" t="e">
        <f>SUM(#REF!,#REF!,#REF!,#REF!,#REF!,CK549:CO549)</f>
        <v>#REF!</v>
      </c>
      <c r="AT607" s="2">
        <v>2</v>
      </c>
      <c r="AU607" s="2">
        <v>3</v>
      </c>
      <c r="AV607" s="2">
        <v>3</v>
      </c>
      <c r="AW607" s="2">
        <v>2</v>
      </c>
      <c r="AX607" s="2">
        <v>2</v>
      </c>
    </row>
    <row r="608" spans="6:50">
      <c r="F608" s="2">
        <v>4</v>
      </c>
      <c r="G608" s="2">
        <v>3</v>
      </c>
      <c r="H608" s="2">
        <v>4</v>
      </c>
      <c r="I608" s="2">
        <v>3</v>
      </c>
      <c r="J608" s="2">
        <v>2</v>
      </c>
      <c r="K608" s="2">
        <v>1</v>
      </c>
      <c r="L608" s="2">
        <v>3</v>
      </c>
      <c r="M608" s="2">
        <v>4</v>
      </c>
      <c r="N608" s="2">
        <v>1</v>
      </c>
      <c r="O608" s="2">
        <v>4</v>
      </c>
      <c r="P608" s="2">
        <v>4</v>
      </c>
      <c r="Q608" s="2">
        <v>4</v>
      </c>
      <c r="R608" s="2">
        <v>3</v>
      </c>
      <c r="S608" s="2">
        <v>4</v>
      </c>
      <c r="T608" s="2">
        <v>4</v>
      </c>
      <c r="U608" s="2">
        <v>4</v>
      </c>
      <c r="V608" s="2">
        <v>4</v>
      </c>
      <c r="W608" s="2">
        <v>4</v>
      </c>
      <c r="X608" s="2">
        <v>4</v>
      </c>
      <c r="Y608" s="2">
        <v>4</v>
      </c>
      <c r="Z608" s="2">
        <v>4</v>
      </c>
      <c r="AA608" s="2">
        <v>4</v>
      </c>
      <c r="AB608" s="2">
        <v>4</v>
      </c>
      <c r="AC608" s="2">
        <v>4</v>
      </c>
      <c r="AD608" s="2">
        <v>2</v>
      </c>
      <c r="AE608" s="2">
        <v>4</v>
      </c>
      <c r="AF608" s="2">
        <v>2</v>
      </c>
      <c r="AG608" s="2">
        <v>2</v>
      </c>
      <c r="AH608" s="2">
        <v>2</v>
      </c>
      <c r="AI608" s="2">
        <v>3</v>
      </c>
      <c r="AJ608" s="2">
        <v>2</v>
      </c>
      <c r="AK608" s="2">
        <v>2</v>
      </c>
      <c r="AL608" s="2">
        <v>3</v>
      </c>
      <c r="AM608" s="2">
        <v>3</v>
      </c>
      <c r="AN608" s="2">
        <v>2</v>
      </c>
      <c r="AO608" s="2">
        <v>4</v>
      </c>
      <c r="AP608" s="2">
        <v>4</v>
      </c>
      <c r="AQ608" s="2">
        <v>2</v>
      </c>
      <c r="AR608" s="2">
        <v>2</v>
      </c>
      <c r="AS608" s="8" t="e">
        <f>SUM(#REF!,#REF!,#REF!,#REF!,#REF!,CK550:CO550)</f>
        <v>#REF!</v>
      </c>
      <c r="AT608" s="2">
        <v>4</v>
      </c>
      <c r="AU608" s="2">
        <v>3</v>
      </c>
      <c r="AV608" s="2">
        <v>4</v>
      </c>
      <c r="AW608" s="2">
        <v>2</v>
      </c>
      <c r="AX608" s="2">
        <v>3</v>
      </c>
    </row>
    <row r="609" spans="6:50">
      <c r="F609" s="2">
        <v>4</v>
      </c>
      <c r="G609" s="2">
        <v>2</v>
      </c>
      <c r="H609" s="2">
        <v>4</v>
      </c>
      <c r="I609" s="2">
        <v>4</v>
      </c>
      <c r="J609" s="2">
        <v>1</v>
      </c>
      <c r="K609" s="2">
        <v>2</v>
      </c>
      <c r="L609" s="2">
        <v>2</v>
      </c>
      <c r="M609" s="2">
        <v>4</v>
      </c>
      <c r="N609" s="2">
        <v>3</v>
      </c>
      <c r="O609" s="2">
        <v>4</v>
      </c>
      <c r="P609" s="2">
        <v>3</v>
      </c>
      <c r="Q609" s="2">
        <v>4</v>
      </c>
      <c r="R609" s="2">
        <v>3</v>
      </c>
      <c r="S609" s="2">
        <v>3</v>
      </c>
      <c r="T609" s="2">
        <v>4</v>
      </c>
      <c r="U609" s="2">
        <v>4</v>
      </c>
      <c r="V609" s="2">
        <v>1</v>
      </c>
      <c r="W609" s="2">
        <v>3</v>
      </c>
      <c r="X609" s="2">
        <v>4</v>
      </c>
      <c r="Y609" s="2">
        <v>4</v>
      </c>
      <c r="Z609" s="2">
        <v>1</v>
      </c>
      <c r="AA609" s="2">
        <v>4</v>
      </c>
      <c r="AB609" s="2">
        <v>4</v>
      </c>
      <c r="AC609" s="2">
        <v>4</v>
      </c>
      <c r="AD609" s="2">
        <v>2</v>
      </c>
      <c r="AE609" s="2">
        <v>2</v>
      </c>
      <c r="AF609" s="2">
        <v>2</v>
      </c>
      <c r="AG609" s="2">
        <v>2</v>
      </c>
      <c r="AH609" s="2">
        <v>2</v>
      </c>
      <c r="AI609" s="2">
        <v>1</v>
      </c>
      <c r="AJ609" s="2">
        <v>2</v>
      </c>
      <c r="AK609" s="2">
        <v>2</v>
      </c>
      <c r="AL609" s="2">
        <v>1</v>
      </c>
      <c r="AM609" s="2">
        <v>3</v>
      </c>
      <c r="AN609" s="2">
        <v>2</v>
      </c>
      <c r="AO609" s="2">
        <v>2</v>
      </c>
      <c r="AP609" s="2">
        <v>4</v>
      </c>
      <c r="AQ609" s="2">
        <v>2</v>
      </c>
      <c r="AR609" s="2">
        <v>2</v>
      </c>
      <c r="AS609" s="8" t="e">
        <f>SUM(#REF!,#REF!,#REF!,#REF!,#REF!,CK551:CO551)</f>
        <v>#REF!</v>
      </c>
      <c r="AT609" s="2">
        <v>2</v>
      </c>
      <c r="AU609" s="2">
        <v>2</v>
      </c>
      <c r="AV609" s="2">
        <v>3</v>
      </c>
      <c r="AW609" s="2">
        <v>2</v>
      </c>
      <c r="AX609" s="2">
        <v>2</v>
      </c>
    </row>
    <row r="610" spans="6:50">
      <c r="F610" s="2">
        <v>4</v>
      </c>
      <c r="G610" s="2">
        <v>3</v>
      </c>
      <c r="H610" s="2">
        <v>4</v>
      </c>
      <c r="I610" s="2">
        <v>4</v>
      </c>
      <c r="J610" s="2">
        <v>3</v>
      </c>
      <c r="K610" s="2">
        <v>2</v>
      </c>
      <c r="L610" s="2">
        <v>3</v>
      </c>
      <c r="M610" s="2">
        <v>4</v>
      </c>
      <c r="N610" s="2">
        <v>4</v>
      </c>
      <c r="O610" s="2">
        <v>4</v>
      </c>
      <c r="P610" s="2">
        <v>3</v>
      </c>
      <c r="Q610" s="2">
        <v>2</v>
      </c>
      <c r="R610" s="2">
        <v>3</v>
      </c>
      <c r="S610" s="2">
        <v>3</v>
      </c>
      <c r="T610" s="2">
        <v>3</v>
      </c>
      <c r="U610" s="2">
        <v>3</v>
      </c>
      <c r="V610" s="2">
        <v>3</v>
      </c>
      <c r="W610" s="2">
        <v>4</v>
      </c>
      <c r="X610" s="2">
        <v>3</v>
      </c>
      <c r="Y610" s="2">
        <v>4</v>
      </c>
      <c r="Z610" s="2">
        <v>3</v>
      </c>
      <c r="AA610" s="2">
        <v>4</v>
      </c>
      <c r="AB610" s="2">
        <v>4</v>
      </c>
      <c r="AC610" s="2">
        <v>4</v>
      </c>
      <c r="AD610" s="2">
        <v>2</v>
      </c>
      <c r="AE610" s="2">
        <v>2</v>
      </c>
      <c r="AF610" s="2">
        <v>2</v>
      </c>
      <c r="AG610" s="2">
        <v>2</v>
      </c>
      <c r="AH610" s="2">
        <v>3</v>
      </c>
      <c r="AI610" s="2">
        <v>3</v>
      </c>
      <c r="AJ610" s="2">
        <v>2</v>
      </c>
      <c r="AK610" s="2">
        <v>2</v>
      </c>
      <c r="AL610" s="2">
        <v>3</v>
      </c>
      <c r="AM610" s="2">
        <v>3</v>
      </c>
      <c r="AN610" s="2">
        <v>2</v>
      </c>
      <c r="AO610" s="2">
        <v>2</v>
      </c>
      <c r="AP610" s="2">
        <v>2</v>
      </c>
      <c r="AQ610" s="2">
        <v>2</v>
      </c>
      <c r="AR610" s="2">
        <v>2</v>
      </c>
      <c r="AS610" s="8" t="e">
        <f>SUM(#REF!,#REF!,#REF!,#REF!,#REF!,CK552:CO552)</f>
        <v>#REF!</v>
      </c>
      <c r="AT610" s="2">
        <v>2</v>
      </c>
      <c r="AU610" s="2">
        <v>3</v>
      </c>
      <c r="AV610" s="2">
        <v>3</v>
      </c>
      <c r="AW610" s="2">
        <v>2</v>
      </c>
      <c r="AX610" s="2">
        <v>2</v>
      </c>
    </row>
    <row r="611" spans="6:50">
      <c r="F611" s="2">
        <v>3</v>
      </c>
      <c r="G611" s="2">
        <v>3</v>
      </c>
      <c r="H611" s="2">
        <v>4</v>
      </c>
      <c r="I611" s="2">
        <v>2</v>
      </c>
      <c r="J611" s="2">
        <v>3</v>
      </c>
      <c r="K611" s="2">
        <v>4</v>
      </c>
      <c r="L611" s="2">
        <v>3</v>
      </c>
      <c r="M611" s="2">
        <v>4</v>
      </c>
      <c r="N611" s="2">
        <v>3</v>
      </c>
      <c r="O611" s="2">
        <v>4</v>
      </c>
      <c r="P611" s="2">
        <v>3</v>
      </c>
      <c r="Q611" s="2">
        <v>3</v>
      </c>
      <c r="R611" s="2">
        <v>3</v>
      </c>
      <c r="S611" s="2">
        <v>2</v>
      </c>
      <c r="T611" s="2">
        <v>4</v>
      </c>
      <c r="U611" s="2">
        <v>2</v>
      </c>
      <c r="V611" s="2">
        <v>2</v>
      </c>
      <c r="W611" s="2">
        <v>4</v>
      </c>
      <c r="X611" s="2">
        <v>4</v>
      </c>
      <c r="Y611" s="2">
        <v>3</v>
      </c>
      <c r="Z611" s="2">
        <v>3</v>
      </c>
      <c r="AA611" s="2">
        <v>4</v>
      </c>
      <c r="AB611" s="2">
        <v>4</v>
      </c>
      <c r="AC611" s="2">
        <v>3</v>
      </c>
      <c r="AD611" s="2">
        <v>2</v>
      </c>
      <c r="AE611" s="2">
        <v>2</v>
      </c>
      <c r="AF611" s="2">
        <v>2</v>
      </c>
      <c r="AG611" s="2">
        <v>3</v>
      </c>
      <c r="AH611" s="2">
        <v>4</v>
      </c>
      <c r="AI611" s="2">
        <v>3</v>
      </c>
      <c r="AJ611" s="2">
        <v>2</v>
      </c>
      <c r="AK611" s="2">
        <v>2</v>
      </c>
      <c r="AL611" s="2">
        <v>3</v>
      </c>
      <c r="AM611" s="2">
        <v>4</v>
      </c>
      <c r="AN611" s="2">
        <v>2</v>
      </c>
      <c r="AO611" s="2">
        <v>3</v>
      </c>
      <c r="AP611" s="2">
        <v>3</v>
      </c>
      <c r="AQ611" s="2">
        <v>3</v>
      </c>
      <c r="AR611" s="2">
        <v>4</v>
      </c>
      <c r="AS611" s="8" t="e">
        <f>SUM(#REF!,#REF!,#REF!,#REF!,#REF!,CK553:CO553)</f>
        <v>#REF!</v>
      </c>
      <c r="AT611" s="2">
        <v>4</v>
      </c>
      <c r="AU611" s="2">
        <v>2</v>
      </c>
      <c r="AV611" s="2">
        <v>3</v>
      </c>
      <c r="AW611" s="2">
        <v>2</v>
      </c>
      <c r="AX611" s="2">
        <v>3</v>
      </c>
    </row>
    <row r="612" spans="6:50">
      <c r="F612" s="2">
        <v>4</v>
      </c>
      <c r="G612" s="2">
        <v>3</v>
      </c>
      <c r="H612" s="2">
        <v>4</v>
      </c>
      <c r="I612" s="2">
        <v>3</v>
      </c>
      <c r="J612" s="2">
        <v>3</v>
      </c>
      <c r="K612" s="2">
        <v>2</v>
      </c>
      <c r="L612" s="2">
        <v>3</v>
      </c>
      <c r="M612" s="2">
        <v>4</v>
      </c>
      <c r="N612" s="2">
        <v>4</v>
      </c>
      <c r="O612" s="2">
        <v>4</v>
      </c>
      <c r="P612" s="2">
        <v>4</v>
      </c>
      <c r="Q612" s="2">
        <v>4</v>
      </c>
      <c r="R612" s="2">
        <v>1</v>
      </c>
      <c r="S612" s="2">
        <v>3</v>
      </c>
      <c r="T612" s="2">
        <v>4</v>
      </c>
      <c r="U612" s="2">
        <v>4</v>
      </c>
      <c r="V612" s="2">
        <v>3</v>
      </c>
      <c r="W612" s="2">
        <v>4</v>
      </c>
      <c r="X612" s="2">
        <v>4</v>
      </c>
      <c r="Y612" s="2">
        <v>1</v>
      </c>
      <c r="Z612" s="2">
        <v>4</v>
      </c>
      <c r="AA612" s="2">
        <v>4</v>
      </c>
      <c r="AB612" s="2">
        <v>3</v>
      </c>
      <c r="AC612" s="2">
        <v>4</v>
      </c>
      <c r="AD612" s="2">
        <v>2</v>
      </c>
      <c r="AE612" s="2">
        <v>2</v>
      </c>
      <c r="AF612" s="2">
        <v>2</v>
      </c>
      <c r="AG612" s="2">
        <v>2</v>
      </c>
      <c r="AH612" s="2">
        <v>2</v>
      </c>
      <c r="AI612" s="2">
        <v>3</v>
      </c>
      <c r="AJ612" s="2">
        <v>2</v>
      </c>
      <c r="AK612" s="2">
        <v>2</v>
      </c>
      <c r="AL612" s="2">
        <v>3</v>
      </c>
      <c r="AM612" s="2">
        <v>3</v>
      </c>
      <c r="AN612" s="2">
        <v>2</v>
      </c>
      <c r="AO612" s="2">
        <v>2</v>
      </c>
      <c r="AP612" s="2">
        <v>4</v>
      </c>
      <c r="AQ612" s="2">
        <v>3</v>
      </c>
      <c r="AR612" s="2">
        <v>2</v>
      </c>
      <c r="AS612" s="8" t="e">
        <f>SUM(#REF!,#REF!,#REF!,#REF!,#REF!,CK554:CO554)</f>
        <v>#REF!</v>
      </c>
      <c r="AT612" s="2">
        <v>2</v>
      </c>
      <c r="AU612" s="2">
        <v>3</v>
      </c>
      <c r="AV612" s="2">
        <v>3</v>
      </c>
      <c r="AW612" s="2">
        <v>2</v>
      </c>
      <c r="AX612" s="2">
        <v>2</v>
      </c>
    </row>
    <row r="613" spans="6:50">
      <c r="F613" s="2">
        <v>4</v>
      </c>
      <c r="G613" s="2">
        <v>3</v>
      </c>
      <c r="H613" s="2">
        <v>4</v>
      </c>
      <c r="I613" s="2">
        <v>4</v>
      </c>
      <c r="J613" s="2">
        <v>3</v>
      </c>
      <c r="K613" s="2">
        <v>2</v>
      </c>
      <c r="L613" s="2">
        <v>3</v>
      </c>
      <c r="M613" s="2">
        <v>2</v>
      </c>
      <c r="N613" s="2">
        <v>3</v>
      </c>
      <c r="O613" s="2">
        <v>4</v>
      </c>
      <c r="P613" s="2">
        <v>4</v>
      </c>
      <c r="Q613" s="2">
        <v>4</v>
      </c>
      <c r="R613" s="2">
        <v>3</v>
      </c>
      <c r="S613" s="2">
        <v>4</v>
      </c>
      <c r="T613" s="2">
        <v>3</v>
      </c>
      <c r="U613" s="2">
        <v>3</v>
      </c>
      <c r="V613" s="2">
        <v>2</v>
      </c>
      <c r="W613" s="2">
        <v>4</v>
      </c>
      <c r="X613" s="2">
        <v>4</v>
      </c>
      <c r="Y613" s="2">
        <v>4</v>
      </c>
      <c r="Z613" s="2">
        <v>1</v>
      </c>
      <c r="AA613" s="2">
        <v>4</v>
      </c>
      <c r="AB613" s="2">
        <v>4</v>
      </c>
      <c r="AC613" s="2">
        <v>4</v>
      </c>
      <c r="AD613" s="2">
        <v>2</v>
      </c>
      <c r="AE613" s="2">
        <v>2</v>
      </c>
      <c r="AF613" s="2">
        <v>2</v>
      </c>
      <c r="AG613" s="2">
        <v>3</v>
      </c>
      <c r="AH613" s="2">
        <v>2</v>
      </c>
      <c r="AI613" s="2">
        <v>3</v>
      </c>
      <c r="AJ613" s="2">
        <v>3</v>
      </c>
      <c r="AK613" s="2">
        <v>2</v>
      </c>
      <c r="AL613" s="2">
        <v>3</v>
      </c>
      <c r="AM613" s="2">
        <v>3</v>
      </c>
      <c r="AN613" s="2">
        <v>3</v>
      </c>
      <c r="AO613" s="2">
        <v>4</v>
      </c>
      <c r="AP613" s="2">
        <v>4</v>
      </c>
      <c r="AQ613" s="2">
        <v>1</v>
      </c>
      <c r="AR613" s="2">
        <v>2</v>
      </c>
      <c r="AS613" s="8" t="e">
        <f>SUM(#REF!,#REF!,#REF!,#REF!,#REF!,CK555:CO555)</f>
        <v>#REF!</v>
      </c>
      <c r="AT613" s="2">
        <v>2</v>
      </c>
      <c r="AU613" s="2">
        <v>3</v>
      </c>
      <c r="AV613" s="2">
        <v>3</v>
      </c>
      <c r="AW613" s="2">
        <v>2</v>
      </c>
      <c r="AX613" s="2">
        <v>2</v>
      </c>
    </row>
    <row r="614" spans="6:50">
      <c r="F614" s="2">
        <v>4</v>
      </c>
      <c r="G614" s="2">
        <v>3</v>
      </c>
      <c r="H614" s="2">
        <v>4</v>
      </c>
      <c r="I614" s="2">
        <v>3</v>
      </c>
      <c r="J614" s="2">
        <v>2</v>
      </c>
      <c r="K614" s="2">
        <v>2</v>
      </c>
      <c r="L614" s="2">
        <v>2</v>
      </c>
      <c r="M614" s="2">
        <v>3</v>
      </c>
      <c r="N614" s="2">
        <v>4</v>
      </c>
      <c r="O614" s="2">
        <v>4</v>
      </c>
      <c r="P614" s="2">
        <v>3</v>
      </c>
      <c r="Q614" s="2">
        <v>3</v>
      </c>
      <c r="R614" s="2">
        <v>3</v>
      </c>
      <c r="S614" s="2">
        <v>3</v>
      </c>
      <c r="T614" s="2">
        <v>4</v>
      </c>
      <c r="U614" s="2">
        <v>3</v>
      </c>
      <c r="V614" s="2">
        <v>3</v>
      </c>
      <c r="W614" s="2">
        <v>3</v>
      </c>
      <c r="X614" s="2">
        <v>3</v>
      </c>
      <c r="Y614" s="2">
        <v>4</v>
      </c>
      <c r="Z614" s="2">
        <v>4</v>
      </c>
      <c r="AA614" s="2">
        <v>4</v>
      </c>
      <c r="AB614" s="2">
        <v>3</v>
      </c>
      <c r="AC614" s="2">
        <v>4</v>
      </c>
      <c r="AD614" s="2">
        <v>4</v>
      </c>
      <c r="AE614" s="2">
        <v>4</v>
      </c>
      <c r="AF614" s="2">
        <v>2</v>
      </c>
      <c r="AG614" s="2">
        <v>4</v>
      </c>
      <c r="AH614" s="2">
        <v>3</v>
      </c>
      <c r="AI614" s="2">
        <v>4</v>
      </c>
      <c r="AJ614" s="2">
        <v>3</v>
      </c>
      <c r="AK614" s="2">
        <v>3</v>
      </c>
      <c r="AL614" s="2">
        <v>4</v>
      </c>
      <c r="AM614" s="2">
        <v>4</v>
      </c>
      <c r="AN614" s="2">
        <v>4</v>
      </c>
      <c r="AO614" s="2">
        <v>4</v>
      </c>
      <c r="AP614" s="2">
        <v>2</v>
      </c>
      <c r="AQ614" s="2">
        <v>3</v>
      </c>
      <c r="AR614" s="2">
        <v>3</v>
      </c>
      <c r="AS614" s="8" t="e">
        <f>SUM(#REF!,#REF!,#REF!,#REF!,#REF!,CK556:CO556)</f>
        <v>#REF!</v>
      </c>
      <c r="AT614" s="2">
        <v>2</v>
      </c>
      <c r="AU614" s="2">
        <v>3</v>
      </c>
      <c r="AV614" s="2">
        <v>3</v>
      </c>
      <c r="AW614" s="2">
        <v>4</v>
      </c>
      <c r="AX614" s="2">
        <v>3</v>
      </c>
    </row>
    <row r="615" spans="6:50">
      <c r="F615" s="2">
        <v>4</v>
      </c>
      <c r="G615" s="2">
        <v>2</v>
      </c>
      <c r="H615" s="2">
        <v>4</v>
      </c>
      <c r="I615" s="2">
        <v>4</v>
      </c>
      <c r="J615" s="2">
        <v>1</v>
      </c>
      <c r="K615" s="2">
        <v>2</v>
      </c>
      <c r="L615" s="2">
        <v>3</v>
      </c>
      <c r="M615" s="2">
        <v>1</v>
      </c>
      <c r="N615" s="2">
        <v>2</v>
      </c>
      <c r="O615" s="2">
        <v>4</v>
      </c>
      <c r="P615" s="2">
        <v>3</v>
      </c>
      <c r="Q615" s="2">
        <v>4</v>
      </c>
      <c r="R615" s="2">
        <v>3</v>
      </c>
      <c r="S615" s="2">
        <v>2</v>
      </c>
      <c r="T615" s="2">
        <v>3</v>
      </c>
      <c r="U615" s="2">
        <v>2</v>
      </c>
      <c r="V615" s="2">
        <v>3</v>
      </c>
      <c r="W615" s="2">
        <v>4</v>
      </c>
      <c r="X615" s="2">
        <v>3</v>
      </c>
      <c r="Y615" s="2">
        <v>3</v>
      </c>
      <c r="Z615" s="2">
        <v>1</v>
      </c>
      <c r="AA615" s="2">
        <v>4</v>
      </c>
      <c r="AB615" s="2">
        <v>4</v>
      </c>
      <c r="AC615" s="2">
        <v>4</v>
      </c>
      <c r="AD615" s="2">
        <v>2</v>
      </c>
      <c r="AE615" s="2">
        <v>2</v>
      </c>
      <c r="AF615" s="2">
        <v>2</v>
      </c>
      <c r="AG615" s="2">
        <v>3</v>
      </c>
      <c r="AH615" s="2">
        <v>4</v>
      </c>
      <c r="AI615" s="2">
        <v>1</v>
      </c>
      <c r="AJ615" s="2">
        <v>2</v>
      </c>
      <c r="AK615" s="2">
        <v>3</v>
      </c>
      <c r="AL615" s="2">
        <v>1</v>
      </c>
      <c r="AM615" s="2">
        <v>2</v>
      </c>
      <c r="AN615" s="2">
        <v>2</v>
      </c>
      <c r="AO615" s="2">
        <v>2</v>
      </c>
      <c r="AP615" s="2">
        <v>4</v>
      </c>
      <c r="AQ615" s="2">
        <v>2</v>
      </c>
      <c r="AR615" s="2">
        <v>2</v>
      </c>
      <c r="AS615" s="8" t="e">
        <f>SUM(#REF!,#REF!,#REF!,#REF!,#REF!,CK557:CO557)</f>
        <v>#REF!</v>
      </c>
      <c r="AT615" s="2">
        <v>2</v>
      </c>
      <c r="AU615" s="2">
        <v>2</v>
      </c>
      <c r="AV615" s="2">
        <v>3</v>
      </c>
      <c r="AW615" s="2">
        <v>2</v>
      </c>
      <c r="AX615" s="2">
        <v>2</v>
      </c>
    </row>
    <row r="616" spans="6:50">
      <c r="F616" s="2">
        <v>4</v>
      </c>
      <c r="G616" s="2">
        <v>4</v>
      </c>
      <c r="H616" s="2">
        <v>4</v>
      </c>
      <c r="I616" s="2">
        <v>3</v>
      </c>
      <c r="J616" s="2">
        <v>3</v>
      </c>
      <c r="K616" s="2">
        <v>4</v>
      </c>
      <c r="L616" s="2">
        <v>4</v>
      </c>
      <c r="M616" s="2">
        <v>4</v>
      </c>
      <c r="N616" s="2">
        <v>3</v>
      </c>
      <c r="O616" s="2">
        <v>4</v>
      </c>
      <c r="P616" s="2">
        <v>3</v>
      </c>
      <c r="Q616" s="2">
        <v>4</v>
      </c>
      <c r="R616" s="2">
        <v>3</v>
      </c>
      <c r="S616" s="2">
        <v>3</v>
      </c>
      <c r="T616" s="2">
        <v>4</v>
      </c>
      <c r="U616" s="2">
        <v>3</v>
      </c>
      <c r="V616" s="2">
        <v>3</v>
      </c>
      <c r="W616" s="2">
        <v>4</v>
      </c>
      <c r="X616" s="2">
        <v>4</v>
      </c>
      <c r="Y616" s="2">
        <v>3</v>
      </c>
      <c r="Z616" s="2">
        <v>4</v>
      </c>
      <c r="AA616" s="2">
        <v>4</v>
      </c>
      <c r="AB616" s="2">
        <v>3</v>
      </c>
      <c r="AC616" s="2">
        <v>4</v>
      </c>
      <c r="AD616" s="2">
        <v>4</v>
      </c>
      <c r="AE616" s="2">
        <v>3</v>
      </c>
      <c r="AF616" s="2">
        <v>3</v>
      </c>
      <c r="AG616" s="2">
        <v>3</v>
      </c>
      <c r="AH616" s="2">
        <v>3</v>
      </c>
      <c r="AI616" s="2">
        <v>4</v>
      </c>
      <c r="AJ616" s="2">
        <v>3</v>
      </c>
      <c r="AK616" s="2">
        <v>3</v>
      </c>
      <c r="AL616" s="2">
        <v>4</v>
      </c>
      <c r="AM616" s="2">
        <v>4</v>
      </c>
      <c r="AN616" s="2">
        <v>2</v>
      </c>
      <c r="AO616" s="2">
        <v>4</v>
      </c>
      <c r="AP616" s="2">
        <v>3</v>
      </c>
      <c r="AQ616" s="2">
        <v>4</v>
      </c>
      <c r="AR616" s="2">
        <v>4</v>
      </c>
      <c r="AS616" s="8" t="e">
        <f>SUM(#REF!,#REF!,#REF!,#REF!,#REF!,CK558:CO558)</f>
        <v>#REF!</v>
      </c>
      <c r="AT616" s="2">
        <v>2</v>
      </c>
      <c r="AU616" s="2">
        <v>3</v>
      </c>
      <c r="AV616" s="2">
        <v>3</v>
      </c>
      <c r="AW616" s="2">
        <v>2</v>
      </c>
      <c r="AX616" s="2">
        <v>3</v>
      </c>
    </row>
    <row r="617" spans="6:50">
      <c r="F617" s="2">
        <v>4</v>
      </c>
      <c r="G617" s="2">
        <v>3</v>
      </c>
      <c r="H617" s="2">
        <v>3</v>
      </c>
      <c r="I617" s="2">
        <v>3</v>
      </c>
      <c r="J617" s="2">
        <v>3</v>
      </c>
      <c r="K617" s="2">
        <v>2</v>
      </c>
      <c r="L617" s="2">
        <v>2</v>
      </c>
      <c r="M617" s="2">
        <v>4</v>
      </c>
      <c r="N617" s="2">
        <v>4</v>
      </c>
      <c r="O617" s="2">
        <v>4</v>
      </c>
      <c r="P617" s="2">
        <v>4</v>
      </c>
      <c r="Q617" s="2">
        <v>3</v>
      </c>
      <c r="R617" s="2">
        <v>3</v>
      </c>
      <c r="S617" s="2">
        <v>3</v>
      </c>
      <c r="T617" s="2">
        <v>4</v>
      </c>
      <c r="U617" s="2">
        <v>4</v>
      </c>
      <c r="V617" s="2">
        <v>4</v>
      </c>
      <c r="W617" s="2">
        <v>3</v>
      </c>
      <c r="X617" s="2">
        <v>4</v>
      </c>
      <c r="Y617" s="2">
        <v>4</v>
      </c>
      <c r="Z617" s="2">
        <v>3</v>
      </c>
      <c r="AA617" s="2">
        <v>4</v>
      </c>
      <c r="AB617" s="2">
        <v>3</v>
      </c>
      <c r="AC617" s="2">
        <v>3</v>
      </c>
      <c r="AD617" s="2">
        <v>3</v>
      </c>
      <c r="AE617" s="2">
        <v>4</v>
      </c>
      <c r="AF617" s="2">
        <v>2</v>
      </c>
      <c r="AG617" s="2">
        <v>3</v>
      </c>
      <c r="AH617" s="2">
        <v>4</v>
      </c>
      <c r="AI617" s="2">
        <v>4</v>
      </c>
      <c r="AJ617" s="2">
        <v>2</v>
      </c>
      <c r="AK617" s="2">
        <v>2</v>
      </c>
      <c r="AL617" s="2">
        <v>2</v>
      </c>
      <c r="AM617" s="2">
        <v>4</v>
      </c>
      <c r="AN617" s="2">
        <v>4</v>
      </c>
      <c r="AO617" s="2">
        <v>2</v>
      </c>
      <c r="AP617" s="2">
        <v>2</v>
      </c>
      <c r="AQ617" s="2">
        <v>2</v>
      </c>
      <c r="AR617" s="2">
        <v>2</v>
      </c>
      <c r="AS617" s="8" t="e">
        <f>SUM(#REF!,#REF!,#REF!,#REF!,#REF!,CK559:CO559)</f>
        <v>#REF!</v>
      </c>
      <c r="AT617" s="2">
        <v>2</v>
      </c>
      <c r="AU617" s="2">
        <v>3</v>
      </c>
      <c r="AV617" s="2">
        <v>3</v>
      </c>
      <c r="AW617" s="2">
        <v>2</v>
      </c>
      <c r="AX617" s="2">
        <v>2</v>
      </c>
    </row>
    <row r="618" spans="6:50">
      <c r="F618" s="2">
        <v>3</v>
      </c>
      <c r="G618" s="2">
        <v>3</v>
      </c>
      <c r="H618" s="2">
        <v>4</v>
      </c>
      <c r="I618" s="2">
        <v>2</v>
      </c>
      <c r="J618" s="2">
        <v>3</v>
      </c>
      <c r="K618" s="2">
        <v>2</v>
      </c>
      <c r="L618" s="2">
        <v>2</v>
      </c>
      <c r="M618" s="2">
        <v>2</v>
      </c>
      <c r="N618" s="2">
        <v>3</v>
      </c>
      <c r="O618" s="2">
        <v>4</v>
      </c>
      <c r="P618" s="2">
        <v>3</v>
      </c>
      <c r="Q618" s="2">
        <v>3</v>
      </c>
      <c r="R618" s="2">
        <v>3</v>
      </c>
      <c r="S618" s="2">
        <v>4</v>
      </c>
      <c r="T618" s="2">
        <v>4</v>
      </c>
      <c r="U618" s="2">
        <v>4</v>
      </c>
      <c r="V618" s="2">
        <v>3</v>
      </c>
      <c r="W618" s="2">
        <v>4</v>
      </c>
      <c r="X618" s="2">
        <v>4</v>
      </c>
      <c r="Y618" s="2">
        <v>4</v>
      </c>
      <c r="Z618" s="2">
        <v>4</v>
      </c>
      <c r="AA618" s="2">
        <v>4</v>
      </c>
      <c r="AB618" s="2">
        <v>3</v>
      </c>
      <c r="AC618" s="2">
        <v>4</v>
      </c>
      <c r="AD618" s="2">
        <v>2</v>
      </c>
      <c r="AE618" s="2">
        <v>2</v>
      </c>
      <c r="AF618" s="2">
        <v>2</v>
      </c>
      <c r="AG618" s="2">
        <v>3</v>
      </c>
      <c r="AH618" s="2">
        <v>2</v>
      </c>
      <c r="AI618" s="2">
        <v>2</v>
      </c>
      <c r="AJ618" s="2">
        <v>3</v>
      </c>
      <c r="AK618" s="2">
        <v>2</v>
      </c>
      <c r="AL618" s="2">
        <v>4</v>
      </c>
      <c r="AM618" s="2">
        <v>4</v>
      </c>
      <c r="AN618" s="2">
        <v>4</v>
      </c>
      <c r="AO618" s="2">
        <v>4</v>
      </c>
      <c r="AP618" s="2">
        <v>3</v>
      </c>
      <c r="AQ618" s="2">
        <v>1</v>
      </c>
      <c r="AR618" s="2">
        <v>2</v>
      </c>
      <c r="AS618" s="8" t="e">
        <f>SUM(#REF!,#REF!,#REF!,#REF!,#REF!,CK560:CO560)</f>
        <v>#REF!</v>
      </c>
      <c r="AT618" s="2">
        <v>3</v>
      </c>
      <c r="AU618" s="2">
        <v>3</v>
      </c>
      <c r="AV618" s="2">
        <v>4</v>
      </c>
      <c r="AW618" s="2">
        <v>2</v>
      </c>
      <c r="AX618" s="2">
        <v>2</v>
      </c>
    </row>
  </sheetData>
  <autoFilter ref="B1:B582" xr:uid="{00000000-0009-0000-0000-000005000000}"/>
  <phoneticPr fontId="2"/>
  <conditionalFormatting sqref="BV3:BV560">
    <cfRule type="top10" dxfId="1" priority="2" stopIfTrue="1" rank="10"/>
  </conditionalFormatting>
  <conditionalFormatting sqref="BV564">
    <cfRule type="top10" dxfId="0" priority="1" stopIfTrue="1" rank="10"/>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A570"/>
  <sheetViews>
    <sheetView workbookViewId="0">
      <pane ySplit="3" topLeftCell="A526" activePane="bottomLeft" state="frozen"/>
      <selection activeCell="D5" sqref="D5"/>
      <selection pane="bottomLeft" activeCell="D5" sqref="D5"/>
    </sheetView>
  </sheetViews>
  <sheetFormatPr defaultColWidth="9" defaultRowHeight="11"/>
  <cols>
    <col min="1" max="4" width="5.7265625" style="2" customWidth="1"/>
    <col min="5" max="5" width="12.90625" style="2" customWidth="1"/>
    <col min="6" max="6" width="9" style="2"/>
    <col min="7" max="7" width="4.26953125" style="2" customWidth="1"/>
    <col min="8" max="8" width="4.90625" style="2" customWidth="1"/>
    <col min="9" max="15" width="4.26953125" style="2" customWidth="1"/>
    <col min="16" max="16384" width="9" style="2"/>
  </cols>
  <sheetData>
    <row r="1" spans="1:26">
      <c r="A1" s="2" t="s">
        <v>682</v>
      </c>
      <c r="B1" s="2" t="s">
        <v>683</v>
      </c>
      <c r="C1" s="2" t="s">
        <v>684</v>
      </c>
      <c r="D1" s="2" t="s">
        <v>685</v>
      </c>
      <c r="F1" s="2" t="s">
        <v>681</v>
      </c>
      <c r="G1" s="2" t="s">
        <v>716</v>
      </c>
      <c r="H1" s="2" t="s">
        <v>709</v>
      </c>
      <c r="I1" s="2" t="s">
        <v>696</v>
      </c>
      <c r="J1" s="2" t="s">
        <v>717</v>
      </c>
      <c r="K1" s="2" t="s">
        <v>718</v>
      </c>
      <c r="L1" s="2" t="s">
        <v>719</v>
      </c>
      <c r="M1" s="2" t="s">
        <v>720</v>
      </c>
      <c r="N1" s="2" t="s">
        <v>721</v>
      </c>
      <c r="O1" s="2" t="s">
        <v>708</v>
      </c>
      <c r="P1" s="2" t="s">
        <v>641</v>
      </c>
      <c r="R1" s="2" t="s">
        <v>586</v>
      </c>
      <c r="S1" s="2" t="s">
        <v>587</v>
      </c>
      <c r="T1" s="2" t="s">
        <v>588</v>
      </c>
      <c r="U1" s="2" t="s">
        <v>581</v>
      </c>
    </row>
    <row r="2" spans="1:26">
      <c r="G2" s="2" t="s">
        <v>692</v>
      </c>
      <c r="H2" s="2" t="s">
        <v>694</v>
      </c>
      <c r="I2" s="2" t="s">
        <v>696</v>
      </c>
      <c r="J2" s="2" t="s">
        <v>698</v>
      </c>
      <c r="K2" s="2" t="s">
        <v>700</v>
      </c>
      <c r="L2" s="2" t="s">
        <v>702</v>
      </c>
      <c r="M2" s="2" t="s">
        <v>704</v>
      </c>
      <c r="N2" s="2" t="s">
        <v>706</v>
      </c>
      <c r="O2" s="2" t="s">
        <v>708</v>
      </c>
      <c r="P2" s="2">
        <f>AVERAGE(P4:P560)</f>
        <v>48.294064748201436</v>
      </c>
      <c r="Q2" s="2" t="s">
        <v>727</v>
      </c>
      <c r="U2" s="2" t="s">
        <v>582</v>
      </c>
      <c r="V2" s="2" t="s">
        <v>583</v>
      </c>
      <c r="W2" s="2" t="s">
        <v>584</v>
      </c>
      <c r="X2" s="2" t="s">
        <v>585</v>
      </c>
    </row>
    <row r="3" spans="1:26">
      <c r="A3" s="2" t="s">
        <v>13</v>
      </c>
      <c r="B3" s="2" t="s">
        <v>14</v>
      </c>
      <c r="C3" s="2" t="s">
        <v>15</v>
      </c>
      <c r="E3" s="4" t="s">
        <v>16</v>
      </c>
      <c r="F3" s="8">
        <f>ﾍﾞﾝﾁﾏｰｸ!CJ3</f>
        <v>43</v>
      </c>
      <c r="G3" s="2">
        <f>COUNTIF(ﾍﾞﾝﾁﾏｰｸ!$F$1:$AX$1,結果分析!G2)*2</f>
        <v>2</v>
      </c>
      <c r="H3" s="2">
        <f>COUNTIF(ﾍﾞﾝﾁﾏｰｸ!$F$1:$AX$1,結果分析!H2)*2</f>
        <v>2</v>
      </c>
      <c r="I3" s="2">
        <f>COUNTIF(ﾍﾞﾝﾁﾏｰｸ!$F$1:$AX$1,結果分析!I2)*2</f>
        <v>6</v>
      </c>
      <c r="J3" s="2">
        <f>COUNTIF(ﾍﾞﾝﾁﾏｰｸ!$F$1:$AX$1,結果分析!J2)*2</f>
        <v>8</v>
      </c>
      <c r="K3" s="2">
        <f>COUNTIF(ﾍﾞﾝﾁﾏｰｸ!$F$1:$AX$1,結果分析!K2)*2</f>
        <v>20</v>
      </c>
      <c r="L3" s="2">
        <f>COUNTIF(ﾍﾞﾝﾁﾏｰｸ!$F$1:$AX$1,結果分析!L2)*2</f>
        <v>8</v>
      </c>
      <c r="M3" s="2">
        <f>COUNTIF(ﾍﾞﾝﾁﾏｰｸ!$F$1:$AX$1,結果分析!M2)*2</f>
        <v>2</v>
      </c>
      <c r="N3" s="2">
        <f>COUNTIF(ﾍﾞﾝﾁﾏｰｸ!$F$1:$AX$1,結果分析!N2)*2</f>
        <v>22</v>
      </c>
      <c r="O3" s="2">
        <f>COUNTIF(ﾍﾞﾝﾁﾏｰｸ!$F$1:$AX$1,結果分析!O2)*2</f>
        <v>20</v>
      </c>
      <c r="P3" s="2">
        <v>100</v>
      </c>
      <c r="Q3" s="8"/>
      <c r="R3" s="8">
        <f>ﾍﾞﾝﾁﾏｰｸ!CG3</f>
        <v>30</v>
      </c>
      <c r="S3" s="8">
        <v>10</v>
      </c>
      <c r="T3" s="8">
        <f>ﾍﾞﾝﾁﾏｰｸ!CI3</f>
        <v>16</v>
      </c>
      <c r="U3" s="8">
        <f>ﾍﾞﾝﾁﾏｰｸ!CC3</f>
        <v>22</v>
      </c>
      <c r="V3" s="8">
        <f>ﾍﾞﾝﾁﾏｰｸ!CD3</f>
        <v>32</v>
      </c>
      <c r="W3" s="8">
        <f>ﾍﾞﾝﾁﾏｰｸ!CE3</f>
        <v>24</v>
      </c>
      <c r="X3" s="8">
        <f>ﾍﾞﾝﾁﾏｰｸ!CF3</f>
        <v>16</v>
      </c>
      <c r="Z3" s="9"/>
    </row>
    <row r="4" spans="1:26">
      <c r="A4" s="2">
        <v>1975</v>
      </c>
      <c r="B4" s="2">
        <v>200</v>
      </c>
      <c r="C4" s="2">
        <v>1</v>
      </c>
      <c r="D4" s="2">
        <f t="shared" ref="D4:D67" si="0">B4/C4</f>
        <v>200</v>
      </c>
      <c r="E4" s="4" t="s">
        <v>18</v>
      </c>
      <c r="F4" s="9">
        <f>ﾍﾞﾝﾁﾏｰｸ!CJ4/ﾍﾞﾝﾁﾏｰｸ!CJ$3</f>
        <v>0.20930232558139536</v>
      </c>
      <c r="G4" s="9">
        <f>SUMIF(ﾍﾞﾝﾁﾏｰｸ!$F$1:$AX$1,G$2,ﾍﾞﾝﾁﾏｰｸ!$F4:$AX4)/G$3</f>
        <v>0</v>
      </c>
      <c r="H4" s="9">
        <f>ﾍﾞﾝﾁﾏｰｸ!CQ4/ﾍﾞﾝﾁﾏｰｸ!$CR$1</f>
        <v>0.52356780275562009</v>
      </c>
      <c r="I4" s="9">
        <f>SUMIF(ﾍﾞﾝﾁﾏｰｸ!$F$1:$AX$1,I$2,ﾍﾞﾝﾁﾏｰｸ!$F4:$AX4)/I$3</f>
        <v>0</v>
      </c>
      <c r="J4" s="9">
        <f>SUMIF(ﾍﾞﾝﾁﾏｰｸ!$F$1:$AX$1,J$2,ﾍﾞﾝﾁﾏｰｸ!$F4:$AX4)/J$3</f>
        <v>0.5</v>
      </c>
      <c r="K4" s="9">
        <f>SUMIF(ﾍﾞﾝﾁﾏｰｸ!$F$1:$AX$1,K$2,ﾍﾞﾝﾁﾏｰｸ!$F4:$AX4)/K$3</f>
        <v>0.25</v>
      </c>
      <c r="L4" s="9">
        <f>SUMIF(ﾍﾞﾝﾁﾏｰｸ!$F$1:$AX$1,L$2,ﾍﾞﾝﾁﾏｰｸ!$F4:$AX4)/L$3</f>
        <v>0</v>
      </c>
      <c r="M4" s="9">
        <f>SUMIF(ﾍﾞﾝﾁﾏｰｸ!$F$1:$AX$1,M$2,ﾍﾞﾝﾁﾏｰｸ!$F4:$AX4)/M$3</f>
        <v>0.5</v>
      </c>
      <c r="N4" s="9">
        <f>SUMIF(ﾍﾞﾝﾁﾏｰｸ!$F$1:$AX$1,N$2,ﾍﾞﾝﾁﾏｰｸ!$F4:$AX4)/N$3</f>
        <v>0.40909090909090912</v>
      </c>
      <c r="O4" s="9">
        <f>SUMIF(ﾍﾞﾝﾁﾏｰｸ!$F$1:$AX$1,O$2,ﾍﾞﾝﾁﾏｰｸ!$F4:$AX4)/O$3</f>
        <v>0.6</v>
      </c>
      <c r="P4" s="2">
        <f>ﾍﾞﾝﾁﾏｰｸ!BV4</f>
        <v>31</v>
      </c>
      <c r="Q4" s="9">
        <f t="shared" ref="Q4:Q67" si="1">U4*0.35+V4*0.2+W4*0.3+X4*0.15</f>
        <v>0.49289772727272729</v>
      </c>
      <c r="R4" s="9">
        <f>ﾍﾞﾝﾁﾏｰｸ!CG4/ﾍﾞﾝﾁﾏｰｸ!CG$3</f>
        <v>0.23333333333333334</v>
      </c>
      <c r="S4" s="9">
        <f>ﾍﾞﾝﾁﾏｰｸ!CH4/ﾍﾞﾝﾁﾏｰｸ!CH$3</f>
        <v>0.3</v>
      </c>
      <c r="T4" s="9">
        <f>ﾍﾞﾝﾁﾏｰｸ!CI4/ﾍﾞﾝﾁﾏｰｸ!CI$3</f>
        <v>0.25</v>
      </c>
      <c r="U4" s="9">
        <f>ﾍﾞﾝﾁﾏｰｸ!CC4/ﾍﾞﾝﾁﾏｰｸ!CC$3</f>
        <v>0.36363636363636365</v>
      </c>
      <c r="V4" s="9">
        <f>ﾍﾞﾝﾁﾏｰｸ!CD4/ﾍﾞﾝﾁﾏｰｸ!CD$3</f>
        <v>0.4375</v>
      </c>
      <c r="W4" s="9">
        <f>ﾍﾞﾝﾁﾏｰｸ!CE4/ﾍﾞﾝﾁﾏｰｸ!CE$3</f>
        <v>0.58333333333333337</v>
      </c>
      <c r="X4" s="9">
        <f>ﾍﾞﾝﾁﾏｰｸ!CF4/ﾍﾞﾝﾁﾏｰｸ!CF$3</f>
        <v>0.6875</v>
      </c>
    </row>
    <row r="5" spans="1:26">
      <c r="A5" s="2">
        <v>1987</v>
      </c>
      <c r="B5" s="2">
        <v>549</v>
      </c>
      <c r="C5" s="2">
        <v>5</v>
      </c>
      <c r="D5" s="2">
        <f t="shared" si="0"/>
        <v>109.8</v>
      </c>
      <c r="E5" s="4" t="s">
        <v>21</v>
      </c>
      <c r="F5" s="9">
        <f>ﾍﾞﾝﾁﾏｰｸ!CJ5/ﾍﾞﾝﾁﾏｰｸ!CJ$3</f>
        <v>0.11627906976744186</v>
      </c>
      <c r="G5" s="9">
        <f>SUMIF(ﾍﾞﾝﾁﾏｰｸ!$F$1:$AX$1,G$2,ﾍﾞﾝﾁﾏｰｸ!$F5:$AX5)/G$3</f>
        <v>0</v>
      </c>
      <c r="H5" s="9">
        <f>ﾍﾞﾝﾁﾏｰｸ!CQ5/ﾍﾞﾝﾁﾏｰｸ!$CR$1</f>
        <v>0.54749818709209586</v>
      </c>
      <c r="I5" s="9">
        <f>SUMIF(ﾍﾞﾝﾁﾏｰｸ!$F$1:$AX$1,I$2,ﾍﾞﾝﾁﾏｰｸ!$F5:$AX5)/I$3</f>
        <v>0.16666666666666666</v>
      </c>
      <c r="J5" s="9">
        <f>SUMIF(ﾍﾞﾝﾁﾏｰｸ!$F$1:$AX$1,J$2,ﾍﾞﾝﾁﾏｰｸ!$F5:$AX5)/J$3</f>
        <v>0.5</v>
      </c>
      <c r="K5" s="9">
        <f>SUMIF(ﾍﾞﾝﾁﾏｰｸ!$F$1:$AX$1,K$2,ﾍﾞﾝﾁﾏｰｸ!$F5:$AX5)/K$3</f>
        <v>0.1</v>
      </c>
      <c r="L5" s="9">
        <f>SUMIF(ﾍﾞﾝﾁﾏｰｸ!$F$1:$AX$1,L$2,ﾍﾞﾝﾁﾏｰｸ!$F5:$AX5)/L$3</f>
        <v>0</v>
      </c>
      <c r="M5" s="9">
        <f>SUMIF(ﾍﾞﾝﾁﾏｰｸ!$F$1:$AX$1,M$2,ﾍﾞﾝﾁﾏｰｸ!$F5:$AX5)/M$3</f>
        <v>0.5</v>
      </c>
      <c r="N5" s="9">
        <f>SUMIF(ﾍﾞﾝﾁﾏｰｸ!$F$1:$AX$1,N$2,ﾍﾞﾝﾁﾏｰｸ!$F5:$AX5)/N$3</f>
        <v>0.40909090909090912</v>
      </c>
      <c r="O5" s="9">
        <f>SUMIF(ﾍﾞﾝﾁﾏｰｸ!$F$1:$AX$1,O$2,ﾍﾞﾝﾁﾏｰｸ!$F5:$AX5)/O$3</f>
        <v>0.4</v>
      </c>
      <c r="P5" s="2">
        <f>ﾍﾞﾝﾁﾏｰｸ!BV5</f>
        <v>25</v>
      </c>
      <c r="Q5" s="9">
        <f t="shared" si="1"/>
        <v>0.36846590909090909</v>
      </c>
      <c r="R5" s="9">
        <f>ﾍﾞﾝﾁﾏｰｸ!CG5/ﾍﾞﾝﾁﾏｰｸ!CG$3</f>
        <v>0.4</v>
      </c>
      <c r="S5" s="9">
        <f>ﾍﾞﾝﾁﾏｰｸ!CH5/ﾍﾞﾝﾁﾏｰｸ!CH$3</f>
        <v>0.4</v>
      </c>
      <c r="T5" s="9">
        <f>ﾍﾞﾝﾁﾏｰｸ!CI5/ﾍﾞﾝﾁﾏｰｸ!CI$3</f>
        <v>0.1875</v>
      </c>
      <c r="U5" s="9">
        <f>ﾍﾞﾝﾁﾏｰｸ!CC5/ﾍﾞﾝﾁﾏｰｸ!CC$3</f>
        <v>0.45454545454545453</v>
      </c>
      <c r="V5" s="9">
        <f>ﾍﾞﾝﾁﾏｰｸ!CD5/ﾍﾞﾝﾁﾏｰｸ!CD$3</f>
        <v>0.21875</v>
      </c>
      <c r="W5" s="9">
        <f>ﾍﾞﾝﾁﾏｰｸ!CE5/ﾍﾞﾝﾁﾏｰｸ!CE$3</f>
        <v>0.33333333333333331</v>
      </c>
      <c r="X5" s="9">
        <f>ﾍﾞﾝﾁﾏｰｸ!CF5/ﾍﾞﾝﾁﾏｰｸ!CF$3</f>
        <v>0.4375</v>
      </c>
    </row>
    <row r="6" spans="1:26">
      <c r="A6" s="2">
        <v>1988</v>
      </c>
      <c r="B6" s="2">
        <v>578</v>
      </c>
      <c r="C6" s="2">
        <v>5</v>
      </c>
      <c r="D6" s="2">
        <f t="shared" si="0"/>
        <v>115.6</v>
      </c>
      <c r="E6" s="4" t="s">
        <v>22</v>
      </c>
      <c r="F6" s="9">
        <f>ﾍﾞﾝﾁﾏｰｸ!CJ6/ﾍﾞﾝﾁﾏｰｸ!CJ$3</f>
        <v>0.46511627906976744</v>
      </c>
      <c r="G6" s="9">
        <f>SUMIF(ﾍﾞﾝﾁﾏｰｸ!$F$1:$AX$1,G$2,ﾍﾞﾝﾁﾏｰｸ!$F6:$AX6)/G$3</f>
        <v>1</v>
      </c>
      <c r="H6" s="9">
        <f>ﾍﾞﾝﾁﾏｰｸ!CQ6/ﾍﾞﾝﾁﾏｰｸ!$CR$1</f>
        <v>0.56417693981145767</v>
      </c>
      <c r="I6" s="9">
        <f>SUMIF(ﾍﾞﾝﾁﾏｰｸ!$F$1:$AX$1,I$2,ﾍﾞﾝﾁﾏｰｸ!$F6:$AX6)/I$3</f>
        <v>0.66666666666666663</v>
      </c>
      <c r="J6" s="9">
        <f>SUMIF(ﾍﾞﾝﾁﾏｰｸ!$F$1:$AX$1,J$2,ﾍﾞﾝﾁﾏｰｸ!$F6:$AX6)/J$3</f>
        <v>0.5</v>
      </c>
      <c r="K6" s="9">
        <f>SUMIF(ﾍﾞﾝﾁﾏｰｸ!$F$1:$AX$1,K$2,ﾍﾞﾝﾁﾏｰｸ!$F6:$AX6)/K$3</f>
        <v>0.35</v>
      </c>
      <c r="L6" s="9">
        <f>SUMIF(ﾍﾞﾝﾁﾏｰｸ!$F$1:$AX$1,L$2,ﾍﾞﾝﾁﾏｰｸ!$F6:$AX6)/L$3</f>
        <v>0.125</v>
      </c>
      <c r="M6" s="9">
        <f>SUMIF(ﾍﾞﾝﾁﾏｰｸ!$F$1:$AX$1,M$2,ﾍﾞﾝﾁﾏｰｸ!$F6:$AX6)/M$3</f>
        <v>0.5</v>
      </c>
      <c r="N6" s="9">
        <f>SUMIF(ﾍﾞﾝﾁﾏｰｸ!$F$1:$AX$1,N$2,ﾍﾞﾝﾁﾏｰｸ!$F6:$AX6)/N$3</f>
        <v>0.68181818181818177</v>
      </c>
      <c r="O6" s="9">
        <f>SUMIF(ﾍﾞﾝﾁﾏｰｸ!$F$1:$AX$1,O$2,ﾍﾞﾝﾁﾏｰｸ!$F6:$AX6)/O$3</f>
        <v>0.65</v>
      </c>
      <c r="P6" s="2">
        <f>ﾍﾞﾝﾁﾏｰｸ!BV6</f>
        <v>52</v>
      </c>
      <c r="Q6" s="9">
        <f t="shared" si="1"/>
        <v>0.69857954545454537</v>
      </c>
      <c r="R6" s="9">
        <f>ﾍﾞﾝﾁﾏｰｸ!CG6/ﾍﾞﾝﾁﾏｰｸ!CG$3</f>
        <v>0.66666666666666663</v>
      </c>
      <c r="S6" s="9">
        <f>ﾍﾞﾝﾁﾏｰｸ!CH6/ﾍﾞﾝﾁﾏｰｸ!CH$3</f>
        <v>0.3</v>
      </c>
      <c r="T6" s="9">
        <f>ﾍﾞﾝﾁﾏｰｸ!CI6/ﾍﾞﾝﾁﾏｰｸ!CI$3</f>
        <v>0.4375</v>
      </c>
      <c r="U6" s="9">
        <f>ﾍﾞﾝﾁﾏｰｸ!CC6/ﾍﾞﾝﾁﾏｰｸ!CC$3</f>
        <v>0.77272727272727271</v>
      </c>
      <c r="V6" s="9">
        <f>ﾍﾞﾝﾁﾏｰｸ!CD6/ﾍﾞﾝﾁﾏｰｸ!CD$3</f>
        <v>0.53125</v>
      </c>
      <c r="W6" s="9">
        <f>ﾍﾞﾝﾁﾏｰｸ!CE6/ﾍﾞﾝﾁﾏｰｸ!CE$3</f>
        <v>0.66666666666666663</v>
      </c>
      <c r="X6" s="9">
        <f>ﾍﾞﾝﾁﾏｰｸ!CF6/ﾍﾞﾝﾁﾏｰｸ!CF$3</f>
        <v>0.8125</v>
      </c>
    </row>
    <row r="7" spans="1:26">
      <c r="A7" s="2">
        <v>2004</v>
      </c>
      <c r="B7" s="2">
        <v>5246</v>
      </c>
      <c r="C7" s="2">
        <v>6</v>
      </c>
      <c r="D7" s="2">
        <f t="shared" si="0"/>
        <v>874.33333333333337</v>
      </c>
      <c r="E7" s="4" t="s">
        <v>23</v>
      </c>
      <c r="F7" s="9">
        <f>ﾍﾞﾝﾁﾏｰｸ!CJ7/ﾍﾞﾝﾁﾏｰｸ!CJ$3</f>
        <v>0.40697674418604651</v>
      </c>
      <c r="G7" s="9">
        <f>SUMIF(ﾍﾞﾝﾁﾏｰｸ!$F$1:$AX$1,G$2,ﾍﾞﾝﾁﾏｰｸ!$F7:$AX7)/G$3</f>
        <v>0.5</v>
      </c>
      <c r="H7" s="9">
        <f>ﾍﾞﾝﾁﾏｰｸ!CQ7/ﾍﾞﾝﾁﾏｰｸ!$CR$1</f>
        <v>0.53807106598984777</v>
      </c>
      <c r="I7" s="9">
        <f>SUMIF(ﾍﾞﾝﾁﾏｰｸ!$F$1:$AX$1,I$2,ﾍﾞﾝﾁﾏｰｸ!$F7:$AX7)/I$3</f>
        <v>0.33333333333333331</v>
      </c>
      <c r="J7" s="9">
        <f>SUMIF(ﾍﾞﾝﾁﾏｰｸ!$F$1:$AX$1,J$2,ﾍﾞﾝﾁﾏｰｸ!$F7:$AX7)/J$3</f>
        <v>0.5</v>
      </c>
      <c r="K7" s="9">
        <f>SUMIF(ﾍﾞﾝﾁﾏｰｸ!$F$1:$AX$1,K$2,ﾍﾞﾝﾁﾏｰｸ!$F7:$AX7)/K$3</f>
        <v>0.4</v>
      </c>
      <c r="L7" s="9">
        <f>SUMIF(ﾍﾞﾝﾁﾏｰｸ!$F$1:$AX$1,L$2,ﾍﾞﾝﾁﾏｰｸ!$F7:$AX7)/L$3</f>
        <v>0.25</v>
      </c>
      <c r="M7" s="9">
        <f>SUMIF(ﾍﾞﾝﾁﾏｰｸ!$F$1:$AX$1,M$2,ﾍﾞﾝﾁﾏｰｸ!$F7:$AX7)/M$3</f>
        <v>1</v>
      </c>
      <c r="N7" s="9">
        <f>SUMIF(ﾍﾞﾝﾁﾏｰｸ!$F$1:$AX$1,N$2,ﾍﾞﾝﾁﾏｰｸ!$F7:$AX7)/N$3</f>
        <v>0.54545454545454541</v>
      </c>
      <c r="O7" s="9">
        <f>SUMIF(ﾍﾞﾝﾁﾏｰｸ!$F$1:$AX$1,O$2,ﾍﾞﾝﾁﾏｰｸ!$F7:$AX7)/O$3</f>
        <v>0.5</v>
      </c>
      <c r="P7" s="2">
        <f>ﾍﾞﾝﾁﾏｰｸ!BV7</f>
        <v>43.5</v>
      </c>
      <c r="Q7" s="9">
        <f t="shared" si="1"/>
        <v>0.48068181818181815</v>
      </c>
      <c r="R7" s="9">
        <f>ﾍﾞﾝﾁﾏｰｸ!CG7/ﾍﾞﾝﾁﾏｰｸ!CG$3</f>
        <v>0.5</v>
      </c>
      <c r="S7" s="9">
        <f>ﾍﾞﾝﾁﾏｰｸ!CH7/ﾍﾞﾝﾁﾏｰｸ!CH$3</f>
        <v>0.6</v>
      </c>
      <c r="T7" s="9">
        <f>ﾍﾞﾝﾁﾏｰｸ!CI7/ﾍﾞﾝﾁﾏｰｸ!CI$3</f>
        <v>0.5</v>
      </c>
      <c r="U7" s="9">
        <f>ﾍﾞﾝﾁﾏｰｸ!CC7/ﾍﾞﾝﾁﾏｰｸ!CC$3</f>
        <v>0.40909090909090912</v>
      </c>
      <c r="V7" s="9">
        <f>ﾍﾞﾝﾁﾏｰｸ!CD7/ﾍﾞﾝﾁﾏｰｸ!CD$3</f>
        <v>0.5</v>
      </c>
      <c r="W7" s="9">
        <f>ﾍﾞﾝﾁﾏｰｸ!CE7/ﾍﾞﾝﾁﾏｰｸ!CE$3</f>
        <v>0.54166666666666663</v>
      </c>
      <c r="X7" s="9">
        <f>ﾍﾞﾝﾁﾏｰｸ!CF7/ﾍﾞﾝﾁﾏｰｸ!CF$3</f>
        <v>0.5</v>
      </c>
    </row>
    <row r="8" spans="1:26">
      <c r="A8" s="2">
        <v>1975</v>
      </c>
      <c r="B8" s="2">
        <v>1200</v>
      </c>
      <c r="C8" s="2">
        <v>3</v>
      </c>
      <c r="D8" s="2">
        <f t="shared" si="0"/>
        <v>400</v>
      </c>
      <c r="E8" s="4" t="s">
        <v>24</v>
      </c>
      <c r="F8" s="9">
        <f>ﾍﾞﾝﾁﾏｰｸ!CJ8/ﾍﾞﾝﾁﾏｰｸ!CJ$3</f>
        <v>0.11627906976744186</v>
      </c>
      <c r="G8" s="9">
        <f>SUMIF(ﾍﾞﾝﾁﾏｰｸ!$F$1:$AX$1,G$2,ﾍﾞﾝﾁﾏｰｸ!$F8:$AX8)/G$3</f>
        <v>0</v>
      </c>
      <c r="H8" s="9">
        <f>ﾍﾞﾝﾁﾏｰｸ!CQ8/ﾍﾞﾝﾁﾏｰｸ!$CR$1</f>
        <v>0.52356780275562009</v>
      </c>
      <c r="I8" s="9">
        <f>SUMIF(ﾍﾞﾝﾁﾏｰｸ!$F$1:$AX$1,I$2,ﾍﾞﾝﾁﾏｰｸ!$F8:$AX8)/I$3</f>
        <v>0</v>
      </c>
      <c r="J8" s="9">
        <f>SUMIF(ﾍﾞﾝﾁﾏｰｸ!$F$1:$AX$1,J$2,ﾍﾞﾝﾁﾏｰｸ!$F8:$AX8)/J$3</f>
        <v>0.625</v>
      </c>
      <c r="K8" s="9">
        <f>SUMIF(ﾍﾞﾝﾁﾏｰｸ!$F$1:$AX$1,K$2,ﾍﾞﾝﾁﾏｰｸ!$F8:$AX8)/K$3</f>
        <v>0</v>
      </c>
      <c r="L8" s="9">
        <f>SUMIF(ﾍﾞﾝﾁﾏｰｸ!$F$1:$AX$1,L$2,ﾍﾞﾝﾁﾏｰｸ!$F8:$AX8)/L$3</f>
        <v>0</v>
      </c>
      <c r="M8" s="9">
        <f>SUMIF(ﾍﾞﾝﾁﾏｰｸ!$F$1:$AX$1,M$2,ﾍﾞﾝﾁﾏｰｸ!$F8:$AX8)/M$3</f>
        <v>0.5</v>
      </c>
      <c r="N8" s="9">
        <f>SUMIF(ﾍﾞﾝﾁﾏｰｸ!$F$1:$AX$1,N$2,ﾍﾞﾝﾁﾏｰｸ!$F8:$AX8)/N$3</f>
        <v>0.45454545454545453</v>
      </c>
      <c r="O8" s="9">
        <f>SUMIF(ﾍﾞﾝﾁﾏｰｸ!$F$1:$AX$1,O$2,ﾍﾞﾝﾁﾏｰｸ!$F8:$AX8)/O$3</f>
        <v>0.4</v>
      </c>
      <c r="P8" s="2">
        <f>ﾍﾞﾝﾁﾏｰｸ!BV8</f>
        <v>24</v>
      </c>
      <c r="Q8" s="9">
        <f t="shared" si="1"/>
        <v>0.29488636363636361</v>
      </c>
      <c r="R8" s="9">
        <f>ﾍﾞﾝﾁﾏｰｸ!CG8/ﾍﾞﾝﾁﾏｰｸ!CG$3</f>
        <v>0.26666666666666666</v>
      </c>
      <c r="S8" s="9">
        <f>ﾍﾞﾝﾁﾏｰｸ!CH8/ﾍﾞﾝﾁﾏｰｸ!CH$3</f>
        <v>0.6</v>
      </c>
      <c r="T8" s="9">
        <f>ﾍﾞﾝﾁﾏｰｸ!CI8/ﾍﾞﾝﾁﾏｰｸ!CI$3</f>
        <v>0.375</v>
      </c>
      <c r="U8" s="9">
        <f>ﾍﾞﾝﾁﾏｰｸ!CC8/ﾍﾞﾝﾁﾏｰｸ!CC$3</f>
        <v>0.18181818181818182</v>
      </c>
      <c r="V8" s="9">
        <f>ﾍﾞﾝﾁﾏｰｸ!CD8/ﾍﾞﾝﾁﾏｰｸ!CD$3</f>
        <v>0.21875</v>
      </c>
      <c r="W8" s="9">
        <f>ﾍﾞﾝﾁﾏｰｸ!CE8/ﾍﾞﾝﾁﾏｰｸ!CE$3</f>
        <v>0.375</v>
      </c>
      <c r="X8" s="9">
        <f>ﾍﾞﾝﾁﾏｰｸ!CF8/ﾍﾞﾝﾁﾏｰｸ!CF$3</f>
        <v>0.5</v>
      </c>
    </row>
    <row r="9" spans="1:26">
      <c r="A9" s="2">
        <v>1985</v>
      </c>
      <c r="B9" s="2">
        <v>420</v>
      </c>
      <c r="C9" s="2">
        <v>5</v>
      </c>
      <c r="D9" s="2">
        <f t="shared" si="0"/>
        <v>84</v>
      </c>
      <c r="E9" s="4" t="s">
        <v>26</v>
      </c>
      <c r="F9" s="9">
        <f>ﾍﾞﾝﾁﾏｰｸ!CJ9/ﾍﾞﾝﾁﾏｰｸ!CJ$3</f>
        <v>0.23255813953488372</v>
      </c>
      <c r="G9" s="9">
        <f>SUMIF(ﾍﾞﾝﾁﾏｰｸ!$F$1:$AX$1,G$2,ﾍﾞﾝﾁﾏｰｸ!$F9:$AX9)/G$3</f>
        <v>0</v>
      </c>
      <c r="H9" s="9">
        <f>ﾍﾞﾝﾁﾏｰｸ!CQ9/ﾍﾞﾝﾁﾏｰｸ!$CR$1</f>
        <v>0.52356780275562009</v>
      </c>
      <c r="I9" s="9">
        <f>SUMIF(ﾍﾞﾝﾁﾏｰｸ!$F$1:$AX$1,I$2,ﾍﾞﾝﾁﾏｰｸ!$F9:$AX9)/I$3</f>
        <v>0</v>
      </c>
      <c r="J9" s="9">
        <f>SUMIF(ﾍﾞﾝﾁﾏｰｸ!$F$1:$AX$1,J$2,ﾍﾞﾝﾁﾏｰｸ!$F9:$AX9)/J$3</f>
        <v>0.625</v>
      </c>
      <c r="K9" s="9">
        <f>SUMIF(ﾍﾞﾝﾁﾏｰｸ!$F$1:$AX$1,K$2,ﾍﾞﾝﾁﾏｰｸ!$F9:$AX9)/K$3</f>
        <v>0.25</v>
      </c>
      <c r="L9" s="9">
        <f>SUMIF(ﾍﾞﾝﾁﾏｰｸ!$F$1:$AX$1,L$2,ﾍﾞﾝﾁﾏｰｸ!$F9:$AX9)/L$3</f>
        <v>0</v>
      </c>
      <c r="M9" s="9">
        <f>SUMIF(ﾍﾞﾝﾁﾏｰｸ!$F$1:$AX$1,M$2,ﾍﾞﾝﾁﾏｰｸ!$F9:$AX9)/M$3</f>
        <v>0.5</v>
      </c>
      <c r="N9" s="9">
        <f>SUMIF(ﾍﾞﾝﾁﾏｰｸ!$F$1:$AX$1,N$2,ﾍﾞﾝﾁﾏｰｸ!$F9:$AX9)/N$3</f>
        <v>0.54545454545454541</v>
      </c>
      <c r="O9" s="9">
        <f>SUMIF(ﾍﾞﾝﾁﾏｰｸ!$F$1:$AX$1,O$2,ﾍﾞﾝﾁﾏｰｸ!$F9:$AX9)/O$3</f>
        <v>0.5</v>
      </c>
      <c r="P9" s="2">
        <f>ﾍﾞﾝﾁﾏｰｸ!BV9</f>
        <v>33</v>
      </c>
      <c r="Q9" s="9">
        <f t="shared" si="1"/>
        <v>0.50937500000000002</v>
      </c>
      <c r="R9" s="9">
        <f>ﾍﾞﾝﾁﾏｰｸ!CG9/ﾍﾞﾝﾁﾏｰｸ!CG$3</f>
        <v>0.43333333333333335</v>
      </c>
      <c r="S9" s="9">
        <f>ﾍﾞﾝﾁﾏｰｸ!CH9/ﾍﾞﾝﾁﾏｰｸ!CH$3</f>
        <v>0.4</v>
      </c>
      <c r="T9" s="9">
        <f>ﾍﾞﾝﾁﾏｰｸ!CI9/ﾍﾞﾝﾁﾏｰｸ!CI$3</f>
        <v>0.25</v>
      </c>
      <c r="U9" s="9">
        <f>ﾍﾞﾝﾁﾏｰｸ!CC9/ﾍﾞﾝﾁﾏｰｸ!CC$3</f>
        <v>0.5</v>
      </c>
      <c r="V9" s="9">
        <f>ﾍﾞﾝﾁﾏｰｸ!CD9/ﾍﾞﾝﾁﾏｰｸ!CD$3</f>
        <v>0.375</v>
      </c>
      <c r="W9" s="9">
        <f>ﾍﾞﾝﾁﾏｰｸ!CE9/ﾍﾞﾝﾁﾏｰｸ!CE$3</f>
        <v>0.58333333333333337</v>
      </c>
      <c r="X9" s="9">
        <f>ﾍﾞﾝﾁﾏｰｸ!CF9/ﾍﾞﾝﾁﾏｰｸ!CF$3</f>
        <v>0.5625</v>
      </c>
    </row>
    <row r="10" spans="1:26">
      <c r="A10" s="2">
        <v>1991</v>
      </c>
      <c r="B10" s="2">
        <v>550</v>
      </c>
      <c r="C10" s="2">
        <v>5</v>
      </c>
      <c r="D10" s="2">
        <f t="shared" si="0"/>
        <v>110</v>
      </c>
      <c r="E10" s="4" t="s">
        <v>27</v>
      </c>
      <c r="F10" s="9">
        <f>ﾍﾞﾝﾁﾏｰｸ!CJ10/ﾍﾞﾝﾁﾏｰｸ!CJ$3</f>
        <v>0.81395348837209303</v>
      </c>
      <c r="G10" s="9">
        <f>SUMIF(ﾍﾞﾝﾁﾏｰｸ!$F$1:$AX$1,G$2,ﾍﾞﾝﾁﾏｰｸ!$F10:$AX10)/G$3</f>
        <v>1</v>
      </c>
      <c r="H10" s="9">
        <f>ﾍﾞﾝﾁﾏｰｸ!CQ10/ﾍﾞﾝﾁﾏｰｸ!$CR$1</f>
        <v>0.92023205221174775</v>
      </c>
      <c r="I10" s="9">
        <f>SUMIF(ﾍﾞﾝﾁﾏｰｸ!$F$1:$AX$1,I$2,ﾍﾞﾝﾁﾏｰｸ!$F10:$AX10)/I$3</f>
        <v>0.5</v>
      </c>
      <c r="J10" s="9">
        <f>SUMIF(ﾍﾞﾝﾁﾏｰｸ!$F$1:$AX$1,J$2,ﾍﾞﾝﾁﾏｰｸ!$F10:$AX10)/J$3</f>
        <v>0.75</v>
      </c>
      <c r="K10" s="9">
        <f>SUMIF(ﾍﾞﾝﾁﾏｰｸ!$F$1:$AX$1,K$2,ﾍﾞﾝﾁﾏｰｸ!$F10:$AX10)/K$3</f>
        <v>0.9</v>
      </c>
      <c r="L10" s="9">
        <f>SUMIF(ﾍﾞﾝﾁﾏｰｸ!$F$1:$AX$1,L$2,ﾍﾞﾝﾁﾏｰｸ!$F10:$AX10)/L$3</f>
        <v>0.75</v>
      </c>
      <c r="M10" s="9">
        <f>SUMIF(ﾍﾞﾝﾁﾏｰｸ!$F$1:$AX$1,M$2,ﾍﾞﾝﾁﾏｰｸ!$F10:$AX10)/M$3</f>
        <v>1</v>
      </c>
      <c r="N10" s="9">
        <f>SUMIF(ﾍﾞﾝﾁﾏｰｸ!$F$1:$AX$1,N$2,ﾍﾞﾝﾁﾏｰｸ!$F10:$AX10)/N$3</f>
        <v>0.95454545454545459</v>
      </c>
      <c r="O10" s="9">
        <f>SUMIF(ﾍﾞﾝﾁﾏｰｸ!$F$1:$AX$1,O$2,ﾍﾞﾝﾁﾏｰｸ!$F10:$AX10)/O$3</f>
        <v>0.7</v>
      </c>
      <c r="P10" s="2">
        <f>ﾍﾞﾝﾁﾏｰｸ!BV10</f>
        <v>84</v>
      </c>
      <c r="Q10" s="9">
        <f t="shared" si="1"/>
        <v>0.78664772727272725</v>
      </c>
      <c r="R10" s="9">
        <f>ﾍﾞﾝﾁﾏｰｸ!CG10/ﾍﾞﾝﾁﾏｰｸ!CG$3</f>
        <v>0.8</v>
      </c>
      <c r="S10" s="9">
        <f>ﾍﾞﾝﾁﾏｰｸ!CH10/ﾍﾞﾝﾁﾏｰｸ!CH$3</f>
        <v>0.9</v>
      </c>
      <c r="T10" s="9">
        <f>ﾍﾞﾝﾁﾏｰｸ!CI10/ﾍﾞﾝﾁﾏｰｸ!CI$3</f>
        <v>0.875</v>
      </c>
      <c r="U10" s="9">
        <f>ﾍﾞﾝﾁﾏｰｸ!CC10/ﾍﾞﾝﾁﾏｰｸ!CC$3</f>
        <v>0.86363636363636365</v>
      </c>
      <c r="V10" s="9">
        <f>ﾍﾞﾝﾁﾏｰｸ!CD10/ﾍﾞﾝﾁﾏｰｸ!CD$3</f>
        <v>0.78125</v>
      </c>
      <c r="W10" s="9">
        <f>ﾍﾞﾝﾁﾏｰｸ!CE10/ﾍﾞﾝﾁﾏｰｸ!CE$3</f>
        <v>0.75</v>
      </c>
      <c r="X10" s="9">
        <f>ﾍﾞﾝﾁﾏｰｸ!CF10/ﾍﾞﾝﾁﾏｰｸ!CF$3</f>
        <v>0.6875</v>
      </c>
    </row>
    <row r="11" spans="1:26">
      <c r="A11" s="2">
        <v>2002</v>
      </c>
      <c r="B11" s="2">
        <v>61072</v>
      </c>
      <c r="C11" s="2">
        <v>17</v>
      </c>
      <c r="D11" s="2">
        <f t="shared" si="0"/>
        <v>3592.4705882352941</v>
      </c>
      <c r="E11" s="4" t="s">
        <v>22</v>
      </c>
      <c r="F11" s="9">
        <f>ﾍﾞﾝﾁﾏｰｸ!CJ11/ﾍﾞﾝﾁﾏｰｸ!CJ$3</f>
        <v>0.83720930232558144</v>
      </c>
      <c r="G11" s="9">
        <f>SUMIF(ﾍﾞﾝﾁﾏｰｸ!$F$1:$AX$1,G$2,ﾍﾞﾝﾁﾏｰｸ!$F11:$AX11)/G$3</f>
        <v>1</v>
      </c>
      <c r="H11" s="9">
        <f>ﾍﾞﾝﾁﾏｰｸ!CQ11/ﾍﾞﾝﾁﾏｰｸ!$CR$1</f>
        <v>0.92748368382886159</v>
      </c>
      <c r="I11" s="9">
        <f>SUMIF(ﾍﾞﾝﾁﾏｰｸ!$F$1:$AX$1,I$2,ﾍﾞﾝﾁﾏｰｸ!$F11:$AX11)/I$3</f>
        <v>0.66666666666666663</v>
      </c>
      <c r="J11" s="9">
        <f>SUMIF(ﾍﾞﾝﾁﾏｰｸ!$F$1:$AX$1,J$2,ﾍﾞﾝﾁﾏｰｸ!$F11:$AX11)/J$3</f>
        <v>0.625</v>
      </c>
      <c r="K11" s="9">
        <f>SUMIF(ﾍﾞﾝﾁﾏｰｸ!$F$1:$AX$1,K$2,ﾍﾞﾝﾁﾏｰｸ!$F11:$AX11)/K$3</f>
        <v>0.9</v>
      </c>
      <c r="L11" s="9">
        <f>SUMIF(ﾍﾞﾝﾁﾏｰｸ!$F$1:$AX$1,L$2,ﾍﾞﾝﾁﾏｰｸ!$F11:$AX11)/L$3</f>
        <v>0.875</v>
      </c>
      <c r="M11" s="9">
        <f>SUMIF(ﾍﾞﾝﾁﾏｰｸ!$F$1:$AX$1,M$2,ﾍﾞﾝﾁﾏｰｸ!$F11:$AX11)/M$3</f>
        <v>1</v>
      </c>
      <c r="N11" s="9">
        <f>SUMIF(ﾍﾞﾝﾁﾏｰｸ!$F$1:$AX$1,N$2,ﾍﾞﾝﾁﾏｰｸ!$F11:$AX11)/N$3</f>
        <v>0.72727272727272729</v>
      </c>
      <c r="O11" s="9">
        <f>SUMIF(ﾍﾞﾝﾁﾏｰｸ!$F$1:$AX$1,O$2,ﾍﾞﾝﾁﾏｰｸ!$F11:$AX11)/O$3</f>
        <v>0.85</v>
      </c>
      <c r="P11" s="2">
        <f>ﾍﾞﾝﾁﾏｰｸ!BV11</f>
        <v>83</v>
      </c>
      <c r="Q11" s="9">
        <f t="shared" si="1"/>
        <v>0.82386363636363646</v>
      </c>
      <c r="R11" s="9">
        <f>ﾍﾞﾝﾁﾏｰｸ!CG11/ﾍﾞﾝﾁﾏｰｸ!CG$3</f>
        <v>0.8</v>
      </c>
      <c r="S11" s="9">
        <f>ﾍﾞﾝﾁﾏｰｸ!CH11/ﾍﾞﾝﾁﾏｰｸ!CH$3</f>
        <v>0.9</v>
      </c>
      <c r="T11" s="9">
        <f>ﾍﾞﾝﾁﾏｰｸ!CI11/ﾍﾞﾝﾁﾏｰｸ!CI$3</f>
        <v>0.8125</v>
      </c>
      <c r="U11" s="9">
        <f>ﾍﾞﾝﾁﾏｰｸ!CC11/ﾍﾞﾝﾁﾏｰｸ!CC$3</f>
        <v>0.81818181818181823</v>
      </c>
      <c r="V11" s="9">
        <f>ﾍﾞﾝﾁﾏｰｸ!CD11/ﾍﾞﾝﾁﾏｰｸ!CD$3</f>
        <v>0.875</v>
      </c>
      <c r="W11" s="9">
        <f>ﾍﾞﾝﾁﾏｰｸ!CE11/ﾍﾞﾝﾁﾏｰｸ!CE$3</f>
        <v>0.83333333333333337</v>
      </c>
      <c r="X11" s="9">
        <f>ﾍﾞﾝﾁﾏｰｸ!CF11/ﾍﾞﾝﾁﾏｰｸ!CF$3</f>
        <v>0.75</v>
      </c>
    </row>
    <row r="12" spans="1:26">
      <c r="A12" s="2">
        <v>1974</v>
      </c>
      <c r="B12" s="2">
        <v>165</v>
      </c>
      <c r="C12" s="2">
        <v>5</v>
      </c>
      <c r="D12" s="2">
        <f t="shared" si="0"/>
        <v>33</v>
      </c>
      <c r="E12" s="4" t="s">
        <v>28</v>
      </c>
      <c r="F12" s="9">
        <f>ﾍﾞﾝﾁﾏｰｸ!CJ12/ﾍﾞﾝﾁﾏｰｸ!CJ$3</f>
        <v>0.2558139534883721</v>
      </c>
      <c r="G12" s="9">
        <f>SUMIF(ﾍﾞﾝﾁﾏｰｸ!$F$1:$AX$1,G$2,ﾍﾞﾝﾁﾏｰｸ!$F12:$AX12)/G$3</f>
        <v>0</v>
      </c>
      <c r="H12" s="9">
        <f>ﾍﾞﾝﾁﾏｰｸ!CQ12/ﾍﾞﾝﾁﾏｰｸ!$CR$1</f>
        <v>0.52356780275562009</v>
      </c>
      <c r="I12" s="9">
        <f>SUMIF(ﾍﾞﾝﾁﾏｰｸ!$F$1:$AX$1,I$2,ﾍﾞﾝﾁﾏｰｸ!$F12:$AX12)/I$3</f>
        <v>0.33333333333333331</v>
      </c>
      <c r="J12" s="9">
        <f>SUMIF(ﾍﾞﾝﾁﾏｰｸ!$F$1:$AX$1,J$2,ﾍﾞﾝﾁﾏｰｸ!$F12:$AX12)/J$3</f>
        <v>0.625</v>
      </c>
      <c r="K12" s="9">
        <f>SUMIF(ﾍﾞﾝﾁﾏｰｸ!$F$1:$AX$1,K$2,ﾍﾞﾝﾁﾏｰｸ!$F12:$AX12)/K$3</f>
        <v>0.3</v>
      </c>
      <c r="L12" s="9">
        <f>SUMIF(ﾍﾞﾝﾁﾏｰｸ!$F$1:$AX$1,L$2,ﾍﾞﾝﾁﾏｰｸ!$F12:$AX12)/L$3</f>
        <v>0.25</v>
      </c>
      <c r="M12" s="9">
        <f>SUMIF(ﾍﾞﾝﾁﾏｰｸ!$F$1:$AX$1,M$2,ﾍﾞﾝﾁﾏｰｸ!$F12:$AX12)/M$3</f>
        <v>0.5</v>
      </c>
      <c r="N12" s="9">
        <f>SUMIF(ﾍﾞﾝﾁﾏｰｸ!$F$1:$AX$1,N$2,ﾍﾞﾝﾁﾏｰｸ!$F12:$AX12)/N$3</f>
        <v>0.5</v>
      </c>
      <c r="O12" s="9">
        <f>SUMIF(ﾍﾞﾝﾁﾏｰｸ!$F$1:$AX$1,O$2,ﾍﾞﾝﾁﾏｰｸ!$F12:$AX12)/O$3</f>
        <v>0.55000000000000004</v>
      </c>
      <c r="P12" s="2">
        <f>ﾍﾞﾝﾁﾏｰｸ!BV12</f>
        <v>38</v>
      </c>
      <c r="Q12" s="9">
        <f t="shared" si="1"/>
        <v>0.50312499999999993</v>
      </c>
      <c r="R12" s="9">
        <f>ﾍﾞﾝﾁﾏｰｸ!CG12/ﾍﾞﾝﾁﾏｰｸ!CG$3</f>
        <v>0.53333333333333333</v>
      </c>
      <c r="S12" s="9">
        <f>ﾍﾞﾝﾁﾏｰｸ!CH12/ﾍﾞﾝﾁﾏｰｸ!CH$3</f>
        <v>0.4</v>
      </c>
      <c r="T12" s="9">
        <f>ﾍﾞﾝﾁﾏｰｸ!CI12/ﾍﾞﾝﾁﾏｰｸ!CI$3</f>
        <v>0.375</v>
      </c>
      <c r="U12" s="9">
        <f>ﾍﾞﾝﾁﾏｰｸ!CC12/ﾍﾞﾝﾁﾏｰｸ!CC$3</f>
        <v>0.5</v>
      </c>
      <c r="V12" s="9">
        <f>ﾍﾞﾝﾁﾏｰｸ!CD12/ﾍﾞﾝﾁﾏｰｸ!CD$3</f>
        <v>0.40625</v>
      </c>
      <c r="W12" s="9">
        <f>ﾍﾞﾝﾁﾏｰｸ!CE12/ﾍﾞﾝﾁﾏｰｸ!CE$3</f>
        <v>0.54166666666666663</v>
      </c>
      <c r="X12" s="9">
        <f>ﾍﾞﾝﾁﾏｰｸ!CF12/ﾍﾞﾝﾁﾏｰｸ!CF$3</f>
        <v>0.5625</v>
      </c>
    </row>
    <row r="13" spans="1:26">
      <c r="A13" s="2">
        <v>1978</v>
      </c>
      <c r="B13" s="2">
        <v>480</v>
      </c>
      <c r="C13" s="2">
        <v>4</v>
      </c>
      <c r="D13" s="2">
        <f t="shared" si="0"/>
        <v>120</v>
      </c>
      <c r="E13" s="4" t="s">
        <v>29</v>
      </c>
      <c r="F13" s="9">
        <f>ﾍﾞﾝﾁﾏｰｸ!CJ13/ﾍﾞﾝﾁﾏｰｸ!CJ$3</f>
        <v>0.27906976744186046</v>
      </c>
      <c r="G13" s="9">
        <f>SUMIF(ﾍﾞﾝﾁﾏｰｸ!$F$1:$AX$1,G$2,ﾍﾞﾝﾁﾏｰｸ!$F13:$AX13)/G$3</f>
        <v>0</v>
      </c>
      <c r="H13" s="9">
        <f>ﾍﾞﾝﾁﾏｰｸ!CQ13/ﾍﾞﾝﾁﾏｰｸ!$CR$1</f>
        <v>0.52356780275562009</v>
      </c>
      <c r="I13" s="9">
        <f>SUMIF(ﾍﾞﾝﾁﾏｰｸ!$F$1:$AX$1,I$2,ﾍﾞﾝﾁﾏｰｸ!$F13:$AX13)/I$3</f>
        <v>0.5</v>
      </c>
      <c r="J13" s="9">
        <f>SUMIF(ﾍﾞﾝﾁﾏｰｸ!$F$1:$AX$1,J$2,ﾍﾞﾝﾁﾏｰｸ!$F13:$AX13)/J$3</f>
        <v>0.625</v>
      </c>
      <c r="K13" s="9">
        <f>SUMIF(ﾍﾞﾝﾁﾏｰｸ!$F$1:$AX$1,K$2,ﾍﾞﾝﾁﾏｰｸ!$F13:$AX13)/K$3</f>
        <v>0.3</v>
      </c>
      <c r="L13" s="9">
        <f>SUMIF(ﾍﾞﾝﾁﾏｰｸ!$F$1:$AX$1,L$2,ﾍﾞﾝﾁﾏｰｸ!$F13:$AX13)/L$3</f>
        <v>0.125</v>
      </c>
      <c r="M13" s="9">
        <f>SUMIF(ﾍﾞﾝﾁﾏｰｸ!$F$1:$AX$1,M$2,ﾍﾞﾝﾁﾏｰｸ!$F13:$AX13)/M$3</f>
        <v>0.5</v>
      </c>
      <c r="N13" s="9">
        <f>SUMIF(ﾍﾞﾝﾁﾏｰｸ!$F$1:$AX$1,N$2,ﾍﾞﾝﾁﾏｰｸ!$F13:$AX13)/N$3</f>
        <v>0.68181818181818177</v>
      </c>
      <c r="O13" s="9">
        <f>SUMIF(ﾍﾞﾝﾁﾏｰｸ!$F$1:$AX$1,O$2,ﾍﾞﾝﾁﾏｰｸ!$F13:$AX13)/O$3</f>
        <v>0.4</v>
      </c>
      <c r="P13" s="2">
        <f>ﾍﾞﾝﾁﾏｰｸ!BV13</f>
        <v>39</v>
      </c>
      <c r="Q13" s="9">
        <f t="shared" si="1"/>
        <v>0.53267045454545447</v>
      </c>
      <c r="R13" s="9">
        <f>ﾍﾞﾝﾁﾏｰｸ!CG13/ﾍﾞﾝﾁﾏｰｸ!CG$3</f>
        <v>0.6333333333333333</v>
      </c>
      <c r="S13" s="9">
        <f>ﾍﾞﾝﾁﾏｰｸ!CH13/ﾍﾞﾝﾁﾏｰｸ!CH$3</f>
        <v>0.4</v>
      </c>
      <c r="T13" s="9">
        <f>ﾍﾞﾝﾁﾏｰｸ!CI13/ﾍﾞﾝﾁﾏｰｸ!CI$3</f>
        <v>0.3125</v>
      </c>
      <c r="U13" s="9">
        <f>ﾍﾞﾝﾁﾏｰｸ!CC13/ﾍﾞﾝﾁﾏｰｸ!CC$3</f>
        <v>0.72727272727272729</v>
      </c>
      <c r="V13" s="9">
        <f>ﾍﾞﾝﾁﾏｰｸ!CD13/ﾍﾞﾝﾁﾏｰｸ!CD$3</f>
        <v>0.28125</v>
      </c>
      <c r="W13" s="9">
        <f>ﾍﾞﾝﾁﾏｰｸ!CE13/ﾍﾞﾝﾁﾏｰｸ!CE$3</f>
        <v>0.45833333333333331</v>
      </c>
      <c r="X13" s="9">
        <f>ﾍﾞﾝﾁﾏｰｸ!CF13/ﾍﾞﾝﾁﾏｰｸ!CF$3</f>
        <v>0.5625</v>
      </c>
    </row>
    <row r="14" spans="1:26">
      <c r="A14" s="2">
        <v>2012</v>
      </c>
      <c r="B14" s="2">
        <v>300</v>
      </c>
      <c r="C14" s="2">
        <v>3</v>
      </c>
      <c r="D14" s="2">
        <f t="shared" si="0"/>
        <v>100</v>
      </c>
      <c r="E14" s="4" t="s">
        <v>30</v>
      </c>
      <c r="F14" s="9">
        <f>ﾍﾞﾝﾁﾏｰｸ!CJ14/ﾍﾞﾝﾁﾏｰｸ!CJ$3</f>
        <v>0.18604651162790697</v>
      </c>
      <c r="G14" s="9">
        <f>SUMIF(ﾍﾞﾝﾁﾏｰｸ!$F$1:$AX$1,G$2,ﾍﾞﾝﾁﾏｰｸ!$F14:$AX14)/G$3</f>
        <v>0</v>
      </c>
      <c r="H14" s="9">
        <f>ﾍﾞﾝﾁﾏｰｸ!CQ14/ﾍﾞﾝﾁﾏｰｸ!$CR$1</f>
        <v>0.61928934010152292</v>
      </c>
      <c r="I14" s="9">
        <f>SUMIF(ﾍﾞﾝﾁﾏｰｸ!$F$1:$AX$1,I$2,ﾍﾞﾝﾁﾏｰｸ!$F14:$AX14)/I$3</f>
        <v>0</v>
      </c>
      <c r="J14" s="9">
        <f>SUMIF(ﾍﾞﾝﾁﾏｰｸ!$F$1:$AX$1,J$2,ﾍﾞﾝﾁﾏｰｸ!$F14:$AX14)/J$3</f>
        <v>0.5</v>
      </c>
      <c r="K14" s="9">
        <f>SUMIF(ﾍﾞﾝﾁﾏｰｸ!$F$1:$AX$1,K$2,ﾍﾞﾝﾁﾏｰｸ!$F14:$AX14)/K$3</f>
        <v>0.25</v>
      </c>
      <c r="L14" s="9">
        <f>SUMIF(ﾍﾞﾝﾁﾏｰｸ!$F$1:$AX$1,L$2,ﾍﾞﾝﾁﾏｰｸ!$F14:$AX14)/L$3</f>
        <v>0</v>
      </c>
      <c r="M14" s="9">
        <f>SUMIF(ﾍﾞﾝﾁﾏｰｸ!$F$1:$AX$1,M$2,ﾍﾞﾝﾁﾏｰｸ!$F14:$AX14)/M$3</f>
        <v>0.5</v>
      </c>
      <c r="N14" s="9">
        <f>SUMIF(ﾍﾞﾝﾁﾏｰｸ!$F$1:$AX$1,N$2,ﾍﾞﾝﾁﾏｰｸ!$F14:$AX14)/N$3</f>
        <v>0.54545454545454541</v>
      </c>
      <c r="O14" s="9">
        <f>SUMIF(ﾍﾞﾝﾁﾏｰｸ!$F$1:$AX$1,O$2,ﾍﾞﾝﾁﾏｰｸ!$F14:$AX14)/O$3</f>
        <v>0.4</v>
      </c>
      <c r="P14" s="2">
        <f>ﾍﾞﾝﾁﾏｰｸ!BV14</f>
        <v>30</v>
      </c>
      <c r="Q14" s="9">
        <f t="shared" si="1"/>
        <v>0.40852272727272726</v>
      </c>
      <c r="R14" s="9">
        <f>ﾍﾞﾝﾁﾏｰｸ!CG14/ﾍﾞﾝﾁﾏｰｸ!CG$3</f>
        <v>0.3</v>
      </c>
      <c r="S14" s="9">
        <f>ﾍﾞﾝﾁﾏｰｸ!CH14/ﾍﾞﾝﾁﾏｰｸ!CH$3</f>
        <v>0.3</v>
      </c>
      <c r="T14" s="9">
        <f>ﾍﾞﾝﾁﾏｰｸ!CI14/ﾍﾞﾝﾁﾏｰｸ!CI$3</f>
        <v>0.25</v>
      </c>
      <c r="U14" s="9">
        <f>ﾍﾞﾝﾁﾏｰｸ!CC14/ﾍﾞﾝﾁﾏｰｸ!CC$3</f>
        <v>0.36363636363636365</v>
      </c>
      <c r="V14" s="9">
        <f>ﾍﾞﾝﾁﾏｰｸ!CD14/ﾍﾞﾝﾁﾏｰｸ!CD$3</f>
        <v>0.34375</v>
      </c>
      <c r="W14" s="9">
        <f>ﾍﾞﾝﾁﾏｰｸ!CE14/ﾍﾞﾝﾁﾏｰｸ!CE$3</f>
        <v>0.45833333333333331</v>
      </c>
      <c r="X14" s="9">
        <f>ﾍﾞﾝﾁﾏｰｸ!CF14/ﾍﾞﾝﾁﾏｰｸ!CF$3</f>
        <v>0.5</v>
      </c>
    </row>
    <row r="15" spans="1:26">
      <c r="A15" s="2">
        <v>1998</v>
      </c>
      <c r="B15" s="2">
        <v>800</v>
      </c>
      <c r="C15" s="2">
        <v>5</v>
      </c>
      <c r="D15" s="2">
        <f t="shared" si="0"/>
        <v>160</v>
      </c>
      <c r="E15" s="4" t="s">
        <v>31</v>
      </c>
      <c r="F15" s="9">
        <f>ﾍﾞﾝﾁﾏｰｸ!CJ15/ﾍﾞﾝﾁﾏｰｸ!CJ$3</f>
        <v>0.31395348837209303</v>
      </c>
      <c r="G15" s="9">
        <f>SUMIF(ﾍﾞﾝﾁﾏｰｸ!$F$1:$AX$1,G$2,ﾍﾞﾝﾁﾏｰｸ!$F15:$AX15)/G$3</f>
        <v>0.5</v>
      </c>
      <c r="H15" s="9">
        <f>ﾍﾞﾝﾁﾏｰｸ!CQ15/ﾍﾞﾝﾁﾏｰｸ!$CR$1</f>
        <v>0.70993473531544604</v>
      </c>
      <c r="I15" s="9">
        <f>SUMIF(ﾍﾞﾝﾁﾏｰｸ!$F$1:$AX$1,I$2,ﾍﾞﾝﾁﾏｰｸ!$F15:$AX15)/I$3</f>
        <v>0.16666666666666666</v>
      </c>
      <c r="J15" s="9">
        <f>SUMIF(ﾍﾞﾝﾁﾏｰｸ!$F$1:$AX$1,J$2,ﾍﾞﾝﾁﾏｰｸ!$F15:$AX15)/J$3</f>
        <v>0.625</v>
      </c>
      <c r="K15" s="9">
        <f>SUMIF(ﾍﾞﾝﾁﾏｰｸ!$F$1:$AX$1,K$2,ﾍﾞﾝﾁﾏｰｸ!$F15:$AX15)/K$3</f>
        <v>0.2</v>
      </c>
      <c r="L15" s="9">
        <f>SUMIF(ﾍﾞﾝﾁﾏｰｸ!$F$1:$AX$1,L$2,ﾍﾞﾝﾁﾏｰｸ!$F15:$AX15)/L$3</f>
        <v>0.5</v>
      </c>
      <c r="M15" s="9">
        <f>SUMIF(ﾍﾞﾝﾁﾏｰｸ!$F$1:$AX$1,M$2,ﾍﾞﾝﾁﾏｰｸ!$F15:$AX15)/M$3</f>
        <v>1</v>
      </c>
      <c r="N15" s="9">
        <f>SUMIF(ﾍﾞﾝﾁﾏｰｸ!$F$1:$AX$1,N$2,ﾍﾞﾝﾁﾏｰｸ!$F15:$AX15)/N$3</f>
        <v>0.5</v>
      </c>
      <c r="O15" s="9">
        <f>SUMIF(ﾍﾞﾝﾁﾏｰｸ!$F$1:$AX$1,O$2,ﾍﾞﾝﾁﾏｰｸ!$F15:$AX15)/O$3</f>
        <v>0.7</v>
      </c>
      <c r="P15" s="2">
        <f>ﾍﾞﾝﾁﾏｰｸ!BV15</f>
        <v>44.5</v>
      </c>
      <c r="Q15" s="9">
        <f t="shared" si="1"/>
        <v>0.47670454545454544</v>
      </c>
      <c r="R15" s="9">
        <f>ﾍﾞﾝﾁﾏｰｸ!CG15/ﾍﾞﾝﾁﾏｰｸ!CG$3</f>
        <v>0.43333333333333335</v>
      </c>
      <c r="S15" s="9">
        <f>ﾍﾞﾝﾁﾏｰｸ!CH15/ﾍﾞﾝﾁﾏｰｸ!CH$3</f>
        <v>0.8</v>
      </c>
      <c r="T15" s="9">
        <f>ﾍﾞﾝﾁﾏｰｸ!CI15/ﾍﾞﾝﾁﾏｰｸ!CI$3</f>
        <v>0.625</v>
      </c>
      <c r="U15" s="9">
        <f>ﾍﾞﾝﾁﾏｰｸ!CC15/ﾍﾞﾝﾁﾏｰｸ!CC$3</f>
        <v>0.27272727272727271</v>
      </c>
      <c r="V15" s="9">
        <f>ﾍﾞﾝﾁﾏｰｸ!CD15/ﾍﾞﾝﾁﾏｰｸ!CD$3</f>
        <v>0.5</v>
      </c>
      <c r="W15" s="9">
        <f>ﾍﾞﾝﾁﾏｰｸ!CE15/ﾍﾞﾝﾁﾏｰｸ!CE$3</f>
        <v>0.625</v>
      </c>
      <c r="X15" s="9">
        <f>ﾍﾞﾝﾁﾏｰｸ!CF15/ﾍﾞﾝﾁﾏｰｸ!CF$3</f>
        <v>0.625</v>
      </c>
    </row>
    <row r="16" spans="1:26">
      <c r="A16" s="2">
        <v>2004</v>
      </c>
      <c r="B16" s="2">
        <v>120</v>
      </c>
      <c r="C16" s="2">
        <v>3</v>
      </c>
      <c r="D16" s="2">
        <f t="shared" si="0"/>
        <v>40</v>
      </c>
      <c r="E16" s="4" t="s">
        <v>33</v>
      </c>
      <c r="F16" s="9">
        <f>ﾍﾞﾝﾁﾏｰｸ!CJ16/ﾍﾞﾝﾁﾏｰｸ!CJ$3</f>
        <v>0.13953488372093023</v>
      </c>
      <c r="G16" s="9">
        <f>SUMIF(ﾍﾞﾝﾁﾏｰｸ!$F$1:$AX$1,G$2,ﾍﾞﾝﾁﾏｰｸ!$F16:$AX16)/G$3</f>
        <v>0</v>
      </c>
      <c r="H16" s="9">
        <f>ﾍﾞﾝﾁﾏｰｸ!CQ16/ﾍﾞﾝﾁﾏｰｸ!$CR$1</f>
        <v>0.52356780275562009</v>
      </c>
      <c r="I16" s="9">
        <f>SUMIF(ﾍﾞﾝﾁﾏｰｸ!$F$1:$AX$1,I$2,ﾍﾞﾝﾁﾏｰｸ!$F16:$AX16)/I$3</f>
        <v>0</v>
      </c>
      <c r="J16" s="9">
        <f>SUMIF(ﾍﾞﾝﾁﾏｰｸ!$F$1:$AX$1,J$2,ﾍﾞﾝﾁﾏｰｸ!$F16:$AX16)/J$3</f>
        <v>0.25</v>
      </c>
      <c r="K16" s="9">
        <f>SUMIF(ﾍﾞﾝﾁﾏｰｸ!$F$1:$AX$1,K$2,ﾍﾞﾝﾁﾏｰｸ!$F16:$AX16)/K$3</f>
        <v>0.25</v>
      </c>
      <c r="L16" s="9">
        <f>SUMIF(ﾍﾞﾝﾁﾏｰｸ!$F$1:$AX$1,L$2,ﾍﾞﾝﾁﾏｰｸ!$F16:$AX16)/L$3</f>
        <v>0.125</v>
      </c>
      <c r="M16" s="9">
        <f>SUMIF(ﾍﾞﾝﾁﾏｰｸ!$F$1:$AX$1,M$2,ﾍﾞﾝﾁﾏｰｸ!$F16:$AX16)/M$3</f>
        <v>0.5</v>
      </c>
      <c r="N16" s="9">
        <f>SUMIF(ﾍﾞﾝﾁﾏｰｸ!$F$1:$AX$1,N$2,ﾍﾞﾝﾁﾏｰｸ!$F16:$AX16)/N$3</f>
        <v>0.45454545454545453</v>
      </c>
      <c r="O16" s="9">
        <f>SUMIF(ﾍﾞﾝﾁﾏｰｸ!$F$1:$AX$1,O$2,ﾍﾞﾝﾁﾏｰｸ!$F16:$AX16)/O$3</f>
        <v>0.5</v>
      </c>
      <c r="P16" s="2">
        <f>ﾍﾞﾝﾁﾏｰｸ!BV16</f>
        <v>29</v>
      </c>
      <c r="Q16" s="9">
        <f t="shared" si="1"/>
        <v>0.41789772727272728</v>
      </c>
      <c r="R16" s="9">
        <f>ﾍﾞﾝﾁﾏｰｸ!CG16/ﾍﾞﾝﾁﾏｰｸ!CG$3</f>
        <v>0.36666666666666664</v>
      </c>
      <c r="S16" s="9">
        <f>ﾍﾞﾝﾁﾏｰｸ!CH16/ﾍﾞﾝﾁﾏｰｸ!CH$3</f>
        <v>0.3</v>
      </c>
      <c r="T16" s="9">
        <f>ﾍﾞﾝﾁﾏｰｸ!CI16/ﾍﾞﾝﾁﾏｰｸ!CI$3</f>
        <v>0.3125</v>
      </c>
      <c r="U16" s="9">
        <f>ﾍﾞﾝﾁﾏｰｸ!CC16/ﾍﾞﾝﾁﾏｰｸ!CC$3</f>
        <v>0.36363636363636365</v>
      </c>
      <c r="V16" s="9">
        <f>ﾍﾞﾝﾁﾏｰｸ!CD16/ﾍﾞﾝﾁﾏｰｸ!CD$3</f>
        <v>0.375</v>
      </c>
      <c r="W16" s="9">
        <f>ﾍﾞﾝﾁﾏｰｸ!CE16/ﾍﾞﾝﾁﾏｰｸ!CE$3</f>
        <v>0.5</v>
      </c>
      <c r="X16" s="9">
        <f>ﾍﾞﾝﾁﾏｰｸ!CF16/ﾍﾞﾝﾁﾏｰｸ!CF$3</f>
        <v>0.4375</v>
      </c>
    </row>
    <row r="17" spans="1:24">
      <c r="A17" s="2">
        <v>1993</v>
      </c>
      <c r="B17" s="2">
        <v>6000</v>
      </c>
      <c r="C17" s="2">
        <v>6</v>
      </c>
      <c r="D17" s="2">
        <f t="shared" si="0"/>
        <v>1000</v>
      </c>
      <c r="E17" s="4" t="s">
        <v>35</v>
      </c>
      <c r="F17" s="9">
        <f>ﾍﾞﾝﾁﾏｰｸ!CJ17/ﾍﾞﾝﾁﾏｰｸ!CJ$3</f>
        <v>0.83720930232558144</v>
      </c>
      <c r="G17" s="9">
        <f>SUMIF(ﾍﾞﾝﾁﾏｰｸ!$F$1:$AX$1,G$2,ﾍﾞﾝﾁﾏｰｸ!$F17:$AX17)/G$3</f>
        <v>1</v>
      </c>
      <c r="H17" s="9">
        <f>ﾍﾞﾝﾁﾏｰｸ!CQ17/ﾍﾞﾝﾁﾏｰｸ!$CR$1</f>
        <v>0.6910804931109501</v>
      </c>
      <c r="I17" s="9">
        <f>SUMIF(ﾍﾞﾝﾁﾏｰｸ!$F$1:$AX$1,I$2,ﾍﾞﾝﾁﾏｰｸ!$F17:$AX17)/I$3</f>
        <v>1</v>
      </c>
      <c r="J17" s="9">
        <f>SUMIF(ﾍﾞﾝﾁﾏｰｸ!$F$1:$AX$1,J$2,ﾍﾞﾝﾁﾏｰｸ!$F17:$AX17)/J$3</f>
        <v>0.875</v>
      </c>
      <c r="K17" s="9">
        <f>SUMIF(ﾍﾞﾝﾁﾏｰｸ!$F$1:$AX$1,K$2,ﾍﾞﾝﾁﾏｰｸ!$F17:$AX17)/K$3</f>
        <v>0.85</v>
      </c>
      <c r="L17" s="9">
        <f>SUMIF(ﾍﾞﾝﾁﾏｰｸ!$F$1:$AX$1,L$2,ﾍﾞﾝﾁﾏｰｸ!$F17:$AX17)/L$3</f>
        <v>0.875</v>
      </c>
      <c r="M17" s="9">
        <f>SUMIF(ﾍﾞﾝﾁﾏｰｸ!$F$1:$AX$1,M$2,ﾍﾞﾝﾁﾏｰｸ!$F17:$AX17)/M$3</f>
        <v>0.5</v>
      </c>
      <c r="N17" s="9">
        <f>SUMIF(ﾍﾞﾝﾁﾏｰｸ!$F$1:$AX$1,N$2,ﾍﾞﾝﾁﾏｰｸ!$F17:$AX17)/N$3</f>
        <v>0.68181818181818177</v>
      </c>
      <c r="O17" s="9">
        <f>SUMIF(ﾍﾞﾝﾁﾏｰｸ!$F$1:$AX$1,O$2,ﾍﾞﾝﾁﾏｰｸ!$F17:$AX17)/O$3</f>
        <v>0.7</v>
      </c>
      <c r="P17" s="2">
        <f>ﾍﾞﾝﾁﾏｰｸ!BV17</f>
        <v>74</v>
      </c>
      <c r="Q17" s="9">
        <f t="shared" si="1"/>
        <v>0.80823863636363635</v>
      </c>
      <c r="R17" s="9">
        <f>ﾍﾞﾝﾁﾏｰｸ!CG17/ﾍﾞﾝﾁﾏｰｸ!CG$3</f>
        <v>0.8</v>
      </c>
      <c r="S17" s="9">
        <f>ﾍﾞﾝﾁﾏｰｸ!CH17/ﾍﾞﾝﾁﾏｰｸ!CH$3</f>
        <v>0.7</v>
      </c>
      <c r="T17" s="9">
        <f>ﾍﾞﾝﾁﾏｰｸ!CI17/ﾍﾞﾝﾁﾏｰｸ!CI$3</f>
        <v>0.9375</v>
      </c>
      <c r="U17" s="9">
        <f>ﾍﾞﾝﾁﾏｰｸ!CC17/ﾍﾞﾝﾁﾏｰｸ!CC$3</f>
        <v>0.81818181818181823</v>
      </c>
      <c r="V17" s="9">
        <f>ﾍﾞﾝﾁﾏｰｸ!CD17/ﾍﾞﾝﾁﾏｰｸ!CD$3</f>
        <v>0.75</v>
      </c>
      <c r="W17" s="9">
        <f>ﾍﾞﾝﾁﾏｰｸ!CE17/ﾍﾞﾝﾁﾏｰｸ!CE$3</f>
        <v>0.83333333333333337</v>
      </c>
      <c r="X17" s="9">
        <f>ﾍﾞﾝﾁﾏｰｸ!CF17/ﾍﾞﾝﾁﾏｰｸ!CF$3</f>
        <v>0.8125</v>
      </c>
    </row>
    <row r="18" spans="1:24">
      <c r="A18" s="2">
        <v>2004</v>
      </c>
      <c r="B18" s="2">
        <v>1200</v>
      </c>
      <c r="C18" s="2">
        <v>1</v>
      </c>
      <c r="D18" s="2">
        <f t="shared" si="0"/>
        <v>1200</v>
      </c>
      <c r="E18" s="4" t="s">
        <v>36</v>
      </c>
      <c r="F18" s="9">
        <f>ﾍﾞﾝﾁﾏｰｸ!CJ18/ﾍﾞﾝﾁﾏｰｸ!CJ$3</f>
        <v>0.60465116279069764</v>
      </c>
      <c r="G18" s="9">
        <f>SUMIF(ﾍﾞﾝﾁﾏｰｸ!$F$1:$AX$1,G$2,ﾍﾞﾝﾁﾏｰｸ!$F18:$AX18)/G$3</f>
        <v>1</v>
      </c>
      <c r="H18" s="9">
        <f>ﾍﾞﾝﾁﾏｰｸ!CQ18/ﾍﾞﾝﾁﾏｰｸ!$CR$1</f>
        <v>0.52356780275562009</v>
      </c>
      <c r="I18" s="9">
        <f>SUMIF(ﾍﾞﾝﾁﾏｰｸ!$F$1:$AX$1,I$2,ﾍﾞﾝﾁﾏｰｸ!$F18:$AX18)/I$3</f>
        <v>0</v>
      </c>
      <c r="J18" s="9">
        <f>SUMIF(ﾍﾞﾝﾁﾏｰｸ!$F$1:$AX$1,J$2,ﾍﾞﾝﾁﾏｰｸ!$F18:$AX18)/J$3</f>
        <v>0.875</v>
      </c>
      <c r="K18" s="9">
        <f>SUMIF(ﾍﾞﾝﾁﾏｰｸ!$F$1:$AX$1,K$2,ﾍﾞﾝﾁﾏｰｸ!$F18:$AX18)/K$3</f>
        <v>0.65</v>
      </c>
      <c r="L18" s="9">
        <f>SUMIF(ﾍﾞﾝﾁﾏｰｸ!$F$1:$AX$1,L$2,ﾍﾞﾝﾁﾏｰｸ!$F18:$AX18)/L$3</f>
        <v>0.5</v>
      </c>
      <c r="M18" s="9">
        <f>SUMIF(ﾍﾞﾝﾁﾏｰｸ!$F$1:$AX$1,M$2,ﾍﾞﾝﾁﾏｰｸ!$F18:$AX18)/M$3</f>
        <v>0.5</v>
      </c>
      <c r="N18" s="9">
        <f>SUMIF(ﾍﾞﾝﾁﾏｰｸ!$F$1:$AX$1,N$2,ﾍﾞﾝﾁﾏｰｸ!$F18:$AX18)/N$3</f>
        <v>0.72727272727272729</v>
      </c>
      <c r="O18" s="9">
        <f>SUMIF(ﾍﾞﾝﾁﾏｰｸ!$F$1:$AX$1,O$2,ﾍﾞﾝﾁﾏｰｸ!$F18:$AX18)/O$3</f>
        <v>0.45</v>
      </c>
      <c r="P18" s="2">
        <f>ﾍﾞﾝﾁﾏｰｸ!BV18</f>
        <v>57</v>
      </c>
      <c r="Q18" s="9">
        <f t="shared" si="1"/>
        <v>0.62329545454545454</v>
      </c>
      <c r="R18" s="9">
        <f>ﾍﾞﾝﾁﾏｰｸ!CG18/ﾍﾞﾝﾁﾏｰｸ!CG$3</f>
        <v>0.6</v>
      </c>
      <c r="S18" s="9">
        <f>ﾍﾞﾝﾁﾏｰｸ!CH18/ﾍﾞﾝﾁﾏｰｸ!CH$3</f>
        <v>0.6</v>
      </c>
      <c r="T18" s="9">
        <f>ﾍﾞﾝﾁﾏｰｸ!CI18/ﾍﾞﾝﾁﾏｰｸ!CI$3</f>
        <v>0.6875</v>
      </c>
      <c r="U18" s="9">
        <f>ﾍﾞﾝﾁﾏｰｸ!CC18/ﾍﾞﾝﾁﾏｰｸ!CC$3</f>
        <v>0.72727272727272729</v>
      </c>
      <c r="V18" s="9">
        <f>ﾍﾞﾝﾁﾏｰｸ!CD18/ﾍﾞﾝﾁﾏｰｸ!CD$3</f>
        <v>0.5</v>
      </c>
      <c r="W18" s="9">
        <f>ﾍﾞﾝﾁﾏｰｸ!CE18/ﾍﾞﾝﾁﾏｰｸ!CE$3</f>
        <v>0.58333333333333337</v>
      </c>
      <c r="X18" s="9">
        <f>ﾍﾞﾝﾁﾏｰｸ!CF18/ﾍﾞﾝﾁﾏｰｸ!CF$3</f>
        <v>0.625</v>
      </c>
    </row>
    <row r="19" spans="1:24">
      <c r="A19" s="2">
        <v>2004</v>
      </c>
      <c r="B19" s="2">
        <v>300</v>
      </c>
      <c r="C19" s="2">
        <v>7</v>
      </c>
      <c r="D19" s="2">
        <f t="shared" si="0"/>
        <v>42.857142857142854</v>
      </c>
      <c r="E19" s="4" t="s">
        <v>37</v>
      </c>
      <c r="F19" s="9">
        <f>ﾍﾞﾝﾁﾏｰｸ!CJ19/ﾍﾞﾝﾁﾏｰｸ!CJ$3</f>
        <v>0.56976744186046513</v>
      </c>
      <c r="G19" s="9">
        <f>SUMIF(ﾍﾞﾝﾁﾏｰｸ!$F$1:$AX$1,G$2,ﾍﾞﾝﾁﾏｰｸ!$F19:$AX19)/G$3</f>
        <v>0.5</v>
      </c>
      <c r="H19" s="9">
        <f>ﾍﾞﾝﾁﾏｰｸ!CQ19/ﾍﾞﾝﾁﾏｰｸ!$CR$1</f>
        <v>0.85496736765772308</v>
      </c>
      <c r="I19" s="9">
        <f>SUMIF(ﾍﾞﾝﾁﾏｰｸ!$F$1:$AX$1,I$2,ﾍﾞﾝﾁﾏｰｸ!$F19:$AX19)/I$3</f>
        <v>0.5</v>
      </c>
      <c r="J19" s="9">
        <f>SUMIF(ﾍﾞﾝﾁﾏｰｸ!$F$1:$AX$1,J$2,ﾍﾞﾝﾁﾏｰｸ!$F19:$AX19)/J$3</f>
        <v>0.5</v>
      </c>
      <c r="K19" s="9">
        <f>SUMIF(ﾍﾞﾝﾁﾏｰｸ!$F$1:$AX$1,K$2,ﾍﾞﾝﾁﾏｰｸ!$F19:$AX19)/K$3</f>
        <v>0.6</v>
      </c>
      <c r="L19" s="9">
        <f>SUMIF(ﾍﾞﾝﾁﾏｰｸ!$F$1:$AX$1,L$2,ﾍﾞﾝﾁﾏｰｸ!$F19:$AX19)/L$3</f>
        <v>0.5</v>
      </c>
      <c r="M19" s="9">
        <f>SUMIF(ﾍﾞﾝﾁﾏｰｸ!$F$1:$AX$1,M$2,ﾍﾞﾝﾁﾏｰｸ!$F19:$AX19)/M$3</f>
        <v>1</v>
      </c>
      <c r="N19" s="9">
        <f>SUMIF(ﾍﾞﾝﾁﾏｰｸ!$F$1:$AX$1,N$2,ﾍﾞﾝﾁﾏｰｸ!$F19:$AX19)/N$3</f>
        <v>0.59090909090909094</v>
      </c>
      <c r="O19" s="9">
        <f>SUMIF(ﾍﾞﾝﾁﾏｰｸ!$F$1:$AX$1,O$2,ﾍﾞﾝﾁﾏｰｸ!$F19:$AX19)/O$3</f>
        <v>0.9</v>
      </c>
      <c r="P19" s="2">
        <f>ﾍﾞﾝﾁﾏｰｸ!BV19</f>
        <v>66.5</v>
      </c>
      <c r="Q19" s="9">
        <f t="shared" si="1"/>
        <v>0.66590909090909101</v>
      </c>
      <c r="R19" s="9">
        <f>ﾍﾞﾝﾁﾏｰｸ!CG19/ﾍﾞﾝﾁﾏｰｸ!CG$3</f>
        <v>0.53333333333333333</v>
      </c>
      <c r="S19" s="9">
        <f>ﾍﾞﾝﾁﾏｰｸ!CH19/ﾍﾞﾝﾁﾏｰｸ!CH$3</f>
        <v>0.9</v>
      </c>
      <c r="T19" s="9">
        <f>ﾍﾞﾝﾁﾏｰｸ!CI19/ﾍﾞﾝﾁﾏｰｸ!CI$3</f>
        <v>0.625</v>
      </c>
      <c r="U19" s="9">
        <f>ﾍﾞﾝﾁﾏｰｸ!CC19/ﾍﾞﾝﾁﾏｰｸ!CC$3</f>
        <v>0.54545454545454541</v>
      </c>
      <c r="V19" s="9">
        <f>ﾍﾞﾝﾁﾏｰｸ!CD19/ﾍﾞﾝﾁﾏｰｸ!CD$3</f>
        <v>0.75</v>
      </c>
      <c r="W19" s="9">
        <f>ﾍﾞﾝﾁﾏｰｸ!CE19/ﾍﾞﾝﾁﾏｰｸ!CE$3</f>
        <v>0.70833333333333337</v>
      </c>
      <c r="X19" s="9">
        <f>ﾍﾞﾝﾁﾏｰｸ!CF19/ﾍﾞﾝﾁﾏｰｸ!CF$3</f>
        <v>0.75</v>
      </c>
    </row>
    <row r="20" spans="1:24">
      <c r="A20" s="2">
        <v>2000</v>
      </c>
      <c r="B20" s="2">
        <v>363</v>
      </c>
      <c r="C20" s="2">
        <v>3</v>
      </c>
      <c r="D20" s="2">
        <f t="shared" si="0"/>
        <v>121</v>
      </c>
      <c r="E20" s="4" t="s">
        <v>38</v>
      </c>
      <c r="F20" s="9">
        <f>ﾍﾞﾝﾁﾏｰｸ!CJ20/ﾍﾞﾝﾁﾏｰｸ!CJ$3</f>
        <v>0.40697674418604651</v>
      </c>
      <c r="G20" s="9">
        <f>SUMIF(ﾍﾞﾝﾁﾏｰｸ!$F$1:$AX$1,G$2,ﾍﾞﾝﾁﾏｰｸ!$F20:$AX20)/G$3</f>
        <v>0.5</v>
      </c>
      <c r="H20" s="9">
        <f>ﾍﾞﾝﾁﾏｰｸ!CQ20/ﾍﾞﾝﾁﾏｰｸ!$CR$1</f>
        <v>0.52356780275562009</v>
      </c>
      <c r="I20" s="9">
        <f>SUMIF(ﾍﾞﾝﾁﾏｰｸ!$F$1:$AX$1,I$2,ﾍﾞﾝﾁﾏｰｸ!$F20:$AX20)/I$3</f>
        <v>0.16666666666666666</v>
      </c>
      <c r="J20" s="9">
        <f>SUMIF(ﾍﾞﾝﾁﾏｰｸ!$F$1:$AX$1,J$2,ﾍﾞﾝﾁﾏｰｸ!$F20:$AX20)/J$3</f>
        <v>0.625</v>
      </c>
      <c r="K20" s="9">
        <f>SUMIF(ﾍﾞﾝﾁﾏｰｸ!$F$1:$AX$1,K$2,ﾍﾞﾝﾁﾏｰｸ!$F20:$AX20)/K$3</f>
        <v>0.35</v>
      </c>
      <c r="L20" s="9">
        <f>SUMIF(ﾍﾞﾝﾁﾏｰｸ!$F$1:$AX$1,L$2,ﾍﾞﾝﾁﾏｰｸ!$F20:$AX20)/L$3</f>
        <v>0</v>
      </c>
      <c r="M20" s="9">
        <f>SUMIF(ﾍﾞﾝﾁﾏｰｸ!$F$1:$AX$1,M$2,ﾍﾞﾝﾁﾏｰｸ!$F20:$AX20)/M$3</f>
        <v>0.5</v>
      </c>
      <c r="N20" s="9">
        <f>SUMIF(ﾍﾞﾝﾁﾏｰｸ!$F$1:$AX$1,N$2,ﾍﾞﾝﾁﾏｰｸ!$F20:$AX20)/N$3</f>
        <v>0.54545454545454541</v>
      </c>
      <c r="O20" s="9">
        <f>SUMIF(ﾍﾞﾝﾁﾏｰｸ!$F$1:$AX$1,O$2,ﾍﾞﾝﾁﾏｰｸ!$F20:$AX20)/O$3</f>
        <v>0.55000000000000004</v>
      </c>
      <c r="P20" s="2">
        <f>ﾍﾞﾝﾁﾏｰｸ!BV20</f>
        <v>40.5</v>
      </c>
      <c r="Q20" s="9">
        <f t="shared" si="1"/>
        <v>0.53721590909090899</v>
      </c>
      <c r="R20" s="9">
        <f>ﾍﾞﾝﾁﾏｰｸ!CG20/ﾍﾞﾝﾁﾏｰｸ!CG$3</f>
        <v>0.43333333333333335</v>
      </c>
      <c r="S20" s="9">
        <f>ﾍﾞﾝﾁﾏｰｸ!CH20/ﾍﾞﾝﾁﾏｰｸ!CH$3</f>
        <v>0.3</v>
      </c>
      <c r="T20" s="9">
        <f>ﾍﾞﾝﾁﾏｰｸ!CI20/ﾍﾞﾝﾁﾏｰｸ!CI$3</f>
        <v>0.3125</v>
      </c>
      <c r="U20" s="9">
        <f>ﾍﾞﾝﾁﾏｰｸ!CC20/ﾍﾞﾝﾁﾏｰｸ!CC$3</f>
        <v>0.45454545454545453</v>
      </c>
      <c r="V20" s="9">
        <f>ﾍﾞﾝﾁﾏｰｸ!CD20/ﾍﾞﾝﾁﾏｰｸ!CD$3</f>
        <v>0.46875</v>
      </c>
      <c r="W20" s="9">
        <f>ﾍﾞﾝﾁﾏｰｸ!CE20/ﾍﾞﾝﾁﾏｰｸ!CE$3</f>
        <v>0.66666666666666663</v>
      </c>
      <c r="X20" s="9">
        <f>ﾍﾞﾝﾁﾏｰｸ!CF20/ﾍﾞﾝﾁﾏｰｸ!CF$3</f>
        <v>0.5625</v>
      </c>
    </row>
    <row r="21" spans="1:24">
      <c r="A21" s="2">
        <v>1979</v>
      </c>
      <c r="B21" s="2">
        <v>1400</v>
      </c>
      <c r="C21" s="2">
        <v>8</v>
      </c>
      <c r="D21" s="2">
        <f t="shared" si="0"/>
        <v>175</v>
      </c>
      <c r="E21" s="4" t="s">
        <v>39</v>
      </c>
      <c r="F21" s="9">
        <f>ﾍﾞﾝﾁﾏｰｸ!CJ21/ﾍﾞﾝﾁﾏｰｸ!CJ$3</f>
        <v>0.45348837209302323</v>
      </c>
      <c r="G21" s="9">
        <f>SUMIF(ﾍﾞﾝﾁﾏｰｸ!$F$1:$AX$1,G$2,ﾍﾞﾝﾁﾏｰｸ!$F21:$AX21)/G$3</f>
        <v>0.5</v>
      </c>
      <c r="H21" s="9">
        <f>ﾍﾞﾝﾁﾏｰｸ!CQ21/ﾍﾞﾝﾁﾏｰｸ!$CR$1</f>
        <v>0.53807106598984777</v>
      </c>
      <c r="I21" s="9">
        <f>SUMIF(ﾍﾞﾝﾁﾏｰｸ!$F$1:$AX$1,I$2,ﾍﾞﾝﾁﾏｰｸ!$F21:$AX21)/I$3</f>
        <v>0.16666666666666666</v>
      </c>
      <c r="J21" s="9">
        <f>SUMIF(ﾍﾞﾝﾁﾏｰｸ!$F$1:$AX$1,J$2,ﾍﾞﾝﾁﾏｰｸ!$F21:$AX21)/J$3</f>
        <v>0.75</v>
      </c>
      <c r="K21" s="9">
        <f>SUMIF(ﾍﾞﾝﾁﾏｰｸ!$F$1:$AX$1,K$2,ﾍﾞﾝﾁﾏｰｸ!$F21:$AX21)/K$3</f>
        <v>0.4</v>
      </c>
      <c r="L21" s="9">
        <f>SUMIF(ﾍﾞﾝﾁﾏｰｸ!$F$1:$AX$1,L$2,ﾍﾞﾝﾁﾏｰｸ!$F21:$AX21)/L$3</f>
        <v>0.125</v>
      </c>
      <c r="M21" s="9">
        <f>SUMIF(ﾍﾞﾝﾁﾏｰｸ!$F$1:$AX$1,M$2,ﾍﾞﾝﾁﾏｰｸ!$F21:$AX21)/M$3</f>
        <v>0.5</v>
      </c>
      <c r="N21" s="9">
        <f>SUMIF(ﾍﾞﾝﾁﾏｰｸ!$F$1:$AX$1,N$2,ﾍﾞﾝﾁﾏｰｸ!$F21:$AX21)/N$3</f>
        <v>0.59090909090909094</v>
      </c>
      <c r="O21" s="9">
        <f>SUMIF(ﾍﾞﾝﾁﾏｰｸ!$F$1:$AX$1,O$2,ﾍﾞﾝﾁﾏｰｸ!$F21:$AX21)/O$3</f>
        <v>0.5</v>
      </c>
      <c r="P21" s="2">
        <f>ﾍﾞﾝﾁﾏｰｸ!BV21</f>
        <v>43.5</v>
      </c>
      <c r="Q21" s="9">
        <f t="shared" si="1"/>
        <v>0.55625000000000002</v>
      </c>
      <c r="R21" s="9">
        <f>ﾍﾞﾝﾁﾏｰｸ!CG21/ﾍﾞﾝﾁﾏｰｸ!CG$3</f>
        <v>0.46666666666666667</v>
      </c>
      <c r="S21" s="9">
        <f>ﾍﾞﾝﾁﾏｰｸ!CH21/ﾍﾞﾝﾁﾏｰｸ!CH$3</f>
        <v>0.4</v>
      </c>
      <c r="T21" s="9">
        <f>ﾍﾞﾝﾁﾏｰｸ!CI21/ﾍﾞﾝﾁﾏｰｸ!CI$3</f>
        <v>0.375</v>
      </c>
      <c r="U21" s="9">
        <f>ﾍﾞﾝﾁﾏｰｸ!CC21/ﾍﾞﾝﾁﾏｰｸ!CC$3</f>
        <v>0.5</v>
      </c>
      <c r="V21" s="9">
        <f>ﾍﾞﾝﾁﾏｰｸ!CD21/ﾍﾞﾝﾁﾏｰｸ!CD$3</f>
        <v>0.4375</v>
      </c>
      <c r="W21" s="9">
        <f>ﾍﾞﾝﾁﾏｰｸ!CE21/ﾍﾞﾝﾁﾏｰｸ!CE$3</f>
        <v>0.66666666666666663</v>
      </c>
      <c r="X21" s="9">
        <f>ﾍﾞﾝﾁﾏｰｸ!CF21/ﾍﾞﾝﾁﾏｰｸ!CF$3</f>
        <v>0.625</v>
      </c>
    </row>
    <row r="22" spans="1:24">
      <c r="A22" s="2">
        <v>1980</v>
      </c>
      <c r="B22" s="2">
        <v>150</v>
      </c>
      <c r="C22" s="2">
        <v>3</v>
      </c>
      <c r="D22" s="2">
        <f t="shared" si="0"/>
        <v>50</v>
      </c>
      <c r="E22" s="4" t="s">
        <v>40</v>
      </c>
      <c r="F22" s="9">
        <f>ﾍﾞﾝﾁﾏｰｸ!CJ22/ﾍﾞﾝﾁﾏｰｸ!CJ$3</f>
        <v>0.23255813953488372</v>
      </c>
      <c r="G22" s="9">
        <f>SUMIF(ﾍﾞﾝﾁﾏｰｸ!$F$1:$AX$1,G$2,ﾍﾞﾝﾁﾏｰｸ!$F22:$AX22)/G$3</f>
        <v>0</v>
      </c>
      <c r="H22" s="9">
        <f>ﾍﾞﾝﾁﾏｰｸ!CQ22/ﾍﾞﾝﾁﾏｰｸ!$CR$1</f>
        <v>0.52356780275562009</v>
      </c>
      <c r="I22" s="9">
        <f>SUMIF(ﾍﾞﾝﾁﾏｰｸ!$F$1:$AX$1,I$2,ﾍﾞﾝﾁﾏｰｸ!$F22:$AX22)/I$3</f>
        <v>0.33333333333333331</v>
      </c>
      <c r="J22" s="9">
        <f>SUMIF(ﾍﾞﾝﾁﾏｰｸ!$F$1:$AX$1,J$2,ﾍﾞﾝﾁﾏｰｸ!$F22:$AX22)/J$3</f>
        <v>0.5</v>
      </c>
      <c r="K22" s="9">
        <f>SUMIF(ﾍﾞﾝﾁﾏｰｸ!$F$1:$AX$1,K$2,ﾍﾞﾝﾁﾏｰｸ!$F22:$AX22)/K$3</f>
        <v>0.2</v>
      </c>
      <c r="L22" s="9">
        <f>SUMIF(ﾍﾞﾝﾁﾏｰｸ!$F$1:$AX$1,L$2,ﾍﾞﾝﾁﾏｰｸ!$F22:$AX22)/L$3</f>
        <v>0</v>
      </c>
      <c r="M22" s="9">
        <f>SUMIF(ﾍﾞﾝﾁﾏｰｸ!$F$1:$AX$1,M$2,ﾍﾞﾝﾁﾏｰｸ!$F22:$AX22)/M$3</f>
        <v>0.5</v>
      </c>
      <c r="N22" s="9">
        <f>SUMIF(ﾍﾞﾝﾁﾏｰｸ!$F$1:$AX$1,N$2,ﾍﾞﾝﾁﾏｰｸ!$F22:$AX22)/N$3</f>
        <v>0.45454545454545453</v>
      </c>
      <c r="O22" s="9">
        <f>SUMIF(ﾍﾞﾝﾁﾏｰｸ!$F$1:$AX$1,O$2,ﾍﾞﾝﾁﾏｰｸ!$F22:$AX22)/O$3</f>
        <v>0.4</v>
      </c>
      <c r="P22" s="2">
        <f>ﾍﾞﾝﾁﾏｰｸ!BV22</f>
        <v>29</v>
      </c>
      <c r="Q22" s="9">
        <f t="shared" si="1"/>
        <v>0.39261363636363639</v>
      </c>
      <c r="R22" s="9">
        <f>ﾍﾞﾝﾁﾏｰｸ!CG22/ﾍﾞﾝﾁﾏｰｸ!CG$3</f>
        <v>0.36666666666666664</v>
      </c>
      <c r="S22" s="9">
        <f>ﾍﾞﾝﾁﾏｰｸ!CH22/ﾍﾞﾝﾁﾏｰｸ!CH$3</f>
        <v>0.3</v>
      </c>
      <c r="T22" s="9">
        <f>ﾍﾞﾝﾁﾏｰｸ!CI22/ﾍﾞﾝﾁﾏｰｸ!CI$3</f>
        <v>0.25</v>
      </c>
      <c r="U22" s="9">
        <f>ﾍﾞﾝﾁﾏｰｸ!CC22/ﾍﾞﾝﾁﾏｰｸ!CC$3</f>
        <v>0.31818181818181818</v>
      </c>
      <c r="V22" s="9">
        <f>ﾍﾞﾝﾁﾏｰｸ!CD22/ﾍﾞﾝﾁﾏｰｸ!CD$3</f>
        <v>0.34375</v>
      </c>
      <c r="W22" s="9">
        <f>ﾍﾞﾝﾁﾏｰｸ!CE22/ﾍﾞﾝﾁﾏｰｸ!CE$3</f>
        <v>0.45833333333333331</v>
      </c>
      <c r="X22" s="9">
        <f>ﾍﾞﾝﾁﾏｰｸ!CF22/ﾍﾞﾝﾁﾏｰｸ!CF$3</f>
        <v>0.5</v>
      </c>
    </row>
    <row r="23" spans="1:24">
      <c r="A23" s="2">
        <v>1985</v>
      </c>
      <c r="B23" s="2">
        <v>925</v>
      </c>
      <c r="C23" s="2">
        <v>4</v>
      </c>
      <c r="D23" s="2">
        <f t="shared" si="0"/>
        <v>231.25</v>
      </c>
      <c r="E23" s="4" t="s">
        <v>41</v>
      </c>
      <c r="F23" s="9">
        <f>ﾍﾞﾝﾁﾏｰｸ!CJ23/ﾍﾞﾝﾁﾏｰｸ!CJ$3</f>
        <v>0.23255813953488372</v>
      </c>
      <c r="G23" s="9">
        <f>SUMIF(ﾍﾞﾝﾁﾏｰｸ!$F$1:$AX$1,G$2,ﾍﾞﾝﾁﾏｰｸ!$F23:$AX23)/G$3</f>
        <v>0</v>
      </c>
      <c r="H23" s="9">
        <f>ﾍﾞﾝﾁﾏｰｸ!CQ23/ﾍﾞﾝﾁﾏｰｸ!$CR$1</f>
        <v>0.52356780275562009</v>
      </c>
      <c r="I23" s="9">
        <f>SUMIF(ﾍﾞﾝﾁﾏｰｸ!$F$1:$AX$1,I$2,ﾍﾞﾝﾁﾏｰｸ!$F23:$AX23)/I$3</f>
        <v>0</v>
      </c>
      <c r="J23" s="9">
        <f>SUMIF(ﾍﾞﾝﾁﾏｰｸ!$F$1:$AX$1,J$2,ﾍﾞﾝﾁﾏｰｸ!$F23:$AX23)/J$3</f>
        <v>0.5</v>
      </c>
      <c r="K23" s="9">
        <f>SUMIF(ﾍﾞﾝﾁﾏｰｸ!$F$1:$AX$1,K$2,ﾍﾞﾝﾁﾏｰｸ!$F23:$AX23)/K$3</f>
        <v>0.3</v>
      </c>
      <c r="L23" s="9">
        <f>SUMIF(ﾍﾞﾝﾁﾏｰｸ!$F$1:$AX$1,L$2,ﾍﾞﾝﾁﾏｰｸ!$F23:$AX23)/L$3</f>
        <v>0</v>
      </c>
      <c r="M23" s="9">
        <f>SUMIF(ﾍﾞﾝﾁﾏｰｸ!$F$1:$AX$1,M$2,ﾍﾞﾝﾁﾏｰｸ!$F23:$AX23)/M$3</f>
        <v>0.5</v>
      </c>
      <c r="N23" s="9">
        <f>SUMIF(ﾍﾞﾝﾁﾏｰｸ!$F$1:$AX$1,N$2,ﾍﾞﾝﾁﾏｰｸ!$F23:$AX23)/N$3</f>
        <v>0.54545454545454541</v>
      </c>
      <c r="O23" s="9">
        <f>SUMIF(ﾍﾞﾝﾁﾏｰｸ!$F$1:$AX$1,O$2,ﾍﾞﾝﾁﾏｰｸ!$F23:$AX23)/O$3</f>
        <v>0.4</v>
      </c>
      <c r="P23" s="2">
        <f>ﾍﾞﾝﾁﾏｰｸ!BV23</f>
        <v>31</v>
      </c>
      <c r="Q23" s="9">
        <f t="shared" si="1"/>
        <v>0.43664772727272727</v>
      </c>
      <c r="R23" s="9">
        <f>ﾍﾞﾝﾁﾏｰｸ!CG23/ﾍﾞﾝﾁﾏｰｸ!CG$3</f>
        <v>0.33333333333333331</v>
      </c>
      <c r="S23" s="9">
        <f>ﾍﾞﾝﾁﾏｰｸ!CH23/ﾍﾞﾝﾁﾏｰｸ!CH$3</f>
        <v>0.3</v>
      </c>
      <c r="T23" s="9">
        <f>ﾍﾞﾝﾁﾏｰｸ!CI23/ﾍﾞﾝﾁﾏｰｸ!CI$3</f>
        <v>0.25</v>
      </c>
      <c r="U23" s="9">
        <f>ﾍﾞﾝﾁﾏｰｸ!CC23/ﾍﾞﾝﾁﾏｰｸ!CC$3</f>
        <v>0.36363636363636365</v>
      </c>
      <c r="V23" s="9">
        <f>ﾍﾞﾝﾁﾏｰｸ!CD23/ﾍﾞﾝﾁﾏｰｸ!CD$3</f>
        <v>0.375</v>
      </c>
      <c r="W23" s="9">
        <f>ﾍﾞﾝﾁﾏｰｸ!CE23/ﾍﾞﾝﾁﾏｰｸ!CE$3</f>
        <v>0.5</v>
      </c>
      <c r="X23" s="9">
        <f>ﾍﾞﾝﾁﾏｰｸ!CF23/ﾍﾞﾝﾁﾏｰｸ!CF$3</f>
        <v>0.5625</v>
      </c>
    </row>
    <row r="24" spans="1:24">
      <c r="A24" s="2">
        <v>1996</v>
      </c>
      <c r="B24" s="2">
        <v>500</v>
      </c>
      <c r="C24" s="2">
        <v>3</v>
      </c>
      <c r="D24" s="2">
        <f t="shared" si="0"/>
        <v>166.66666666666666</v>
      </c>
      <c r="E24" s="4" t="s">
        <v>42</v>
      </c>
      <c r="F24" s="9">
        <f>ﾍﾞﾝﾁﾏｰｸ!CJ24/ﾍﾞﾝﾁﾏｰｸ!CJ$3</f>
        <v>0.30232558139534882</v>
      </c>
      <c r="G24" s="9">
        <f>SUMIF(ﾍﾞﾝﾁﾏｰｸ!$F$1:$AX$1,G$2,ﾍﾞﾝﾁﾏｰｸ!$F24:$AX24)/G$3</f>
        <v>0</v>
      </c>
      <c r="H24" s="9">
        <f>ﾍﾞﾝﾁﾏｰｸ!CQ24/ﾍﾞﾝﾁﾏｰｸ!$CR$1</f>
        <v>0.53081943437273393</v>
      </c>
      <c r="I24" s="9">
        <f>SUMIF(ﾍﾞﾝﾁﾏｰｸ!$F$1:$AX$1,I$2,ﾍﾞﾝﾁﾏｰｸ!$F24:$AX24)/I$3</f>
        <v>0.16666666666666666</v>
      </c>
      <c r="J24" s="9">
        <f>SUMIF(ﾍﾞﾝﾁﾏｰｸ!$F$1:$AX$1,J$2,ﾍﾞﾝﾁﾏｰｸ!$F24:$AX24)/J$3</f>
        <v>0.625</v>
      </c>
      <c r="K24" s="9">
        <f>SUMIF(ﾍﾞﾝﾁﾏｰｸ!$F$1:$AX$1,K$2,ﾍﾞﾝﾁﾏｰｸ!$F24:$AX24)/K$3</f>
        <v>0.35</v>
      </c>
      <c r="L24" s="9">
        <f>SUMIF(ﾍﾞﾝﾁﾏｰｸ!$F$1:$AX$1,L$2,ﾍﾞﾝﾁﾏｰｸ!$F24:$AX24)/L$3</f>
        <v>0</v>
      </c>
      <c r="M24" s="9">
        <f>SUMIF(ﾍﾞﾝﾁﾏｰｸ!$F$1:$AX$1,M$2,ﾍﾞﾝﾁﾏｰｸ!$F24:$AX24)/M$3</f>
        <v>0.5</v>
      </c>
      <c r="N24" s="9">
        <f>SUMIF(ﾍﾞﾝﾁﾏｰｸ!$F$1:$AX$1,N$2,ﾍﾞﾝﾁﾏｰｸ!$F24:$AX24)/N$3</f>
        <v>0.59090909090909094</v>
      </c>
      <c r="O24" s="9">
        <f>SUMIF(ﾍﾞﾝﾁﾏｰｸ!$F$1:$AX$1,O$2,ﾍﾞﾝﾁﾏｰｸ!$F24:$AX24)/O$3</f>
        <v>0.45</v>
      </c>
      <c r="P24" s="2">
        <f>ﾍﾞﾝﾁﾏｰｸ!BV24</f>
        <v>36</v>
      </c>
      <c r="Q24" s="9">
        <f t="shared" si="1"/>
        <v>0.52187499999999998</v>
      </c>
      <c r="R24" s="9">
        <f>ﾍﾞﾝﾁﾏｰｸ!CG24/ﾍﾞﾝﾁﾏｰｸ!CG$3</f>
        <v>0.53333333333333333</v>
      </c>
      <c r="S24" s="9">
        <f>ﾍﾞﾝﾁﾏｰｸ!CH24/ﾍﾞﾝﾁﾏｰｸ!CH$3</f>
        <v>0.4</v>
      </c>
      <c r="T24" s="9">
        <f>ﾍﾞﾝﾁﾏｰｸ!CI24/ﾍﾞﾝﾁﾏｰｸ!CI$3</f>
        <v>0.25</v>
      </c>
      <c r="U24" s="9">
        <f>ﾍﾞﾝﾁﾏｰｸ!CC24/ﾍﾞﾝﾁﾏｰｸ!CC$3</f>
        <v>0.5</v>
      </c>
      <c r="V24" s="9">
        <f>ﾍﾞﾝﾁﾏｰｸ!CD24/ﾍﾞﾝﾁﾏｰｸ!CD$3</f>
        <v>0.4375</v>
      </c>
      <c r="W24" s="9">
        <f>ﾍﾞﾝﾁﾏｰｸ!CE24/ﾍﾞﾝﾁﾏｰｸ!CE$3</f>
        <v>0.58333333333333337</v>
      </c>
      <c r="X24" s="9">
        <f>ﾍﾞﾝﾁﾏｰｸ!CF24/ﾍﾞﾝﾁﾏｰｸ!CF$3</f>
        <v>0.5625</v>
      </c>
    </row>
    <row r="25" spans="1:24">
      <c r="A25" s="2">
        <v>2001</v>
      </c>
      <c r="B25" s="2">
        <v>3500</v>
      </c>
      <c r="C25" s="2">
        <v>10</v>
      </c>
      <c r="D25" s="2">
        <f t="shared" si="0"/>
        <v>350</v>
      </c>
      <c r="E25" s="4" t="s">
        <v>43</v>
      </c>
      <c r="F25" s="9">
        <f>ﾍﾞﾝﾁﾏｰｸ!CJ25/ﾍﾞﾝﾁﾏｰｸ!CJ$3</f>
        <v>0.37209302325581395</v>
      </c>
      <c r="G25" s="9">
        <f>SUMIF(ﾍﾞﾝﾁﾏｰｸ!$F$1:$AX$1,G$2,ﾍﾞﾝﾁﾏｰｸ!$F25:$AX25)/G$3</f>
        <v>0</v>
      </c>
      <c r="H25" s="9">
        <f>ﾍﾞﾝﾁﾏｰｸ!CQ25/ﾍﾞﾝﾁﾏｰｸ!$CR$1</f>
        <v>0.53807106598984777</v>
      </c>
      <c r="I25" s="9">
        <f>SUMIF(ﾍﾞﾝﾁﾏｰｸ!$F$1:$AX$1,I$2,ﾍﾞﾝﾁﾏｰｸ!$F25:$AX25)/I$3</f>
        <v>0.66666666666666663</v>
      </c>
      <c r="J25" s="9">
        <f>SUMIF(ﾍﾞﾝﾁﾏｰｸ!$F$1:$AX$1,J$2,ﾍﾞﾝﾁﾏｰｸ!$F25:$AX25)/J$3</f>
        <v>0.5</v>
      </c>
      <c r="K25" s="9">
        <f>SUMIF(ﾍﾞﾝﾁﾏｰｸ!$F$1:$AX$1,K$2,ﾍﾞﾝﾁﾏｰｸ!$F25:$AX25)/K$3</f>
        <v>0.35</v>
      </c>
      <c r="L25" s="9">
        <f>SUMIF(ﾍﾞﾝﾁﾏｰｸ!$F$1:$AX$1,L$2,ﾍﾞﾝﾁﾏｰｸ!$F25:$AX25)/L$3</f>
        <v>0.875</v>
      </c>
      <c r="M25" s="9">
        <f>SUMIF(ﾍﾞﾝﾁﾏｰｸ!$F$1:$AX$1,M$2,ﾍﾞﾝﾁﾏｰｸ!$F25:$AX25)/M$3</f>
        <v>1</v>
      </c>
      <c r="N25" s="9">
        <f>SUMIF(ﾍﾞﾝﾁﾏｰｸ!$F$1:$AX$1,N$2,ﾍﾞﾝﾁﾏｰｸ!$F25:$AX25)/N$3</f>
        <v>0.45454545454545453</v>
      </c>
      <c r="O25" s="9">
        <f>SUMIF(ﾍﾞﾝﾁﾏｰｸ!$F$1:$AX$1,O$2,ﾍﾞﾝﾁﾏｰｸ!$F25:$AX25)/O$3</f>
        <v>0.85</v>
      </c>
      <c r="P25" s="2">
        <f>ﾍﾞﾝﾁﾏｰｸ!BV25</f>
        <v>51</v>
      </c>
      <c r="Q25" s="9">
        <f t="shared" si="1"/>
        <v>0.63125000000000009</v>
      </c>
      <c r="R25" s="9">
        <f>ﾍﾞﾝﾁﾏｰｸ!CG25/ﾍﾞﾝﾁﾏｰｸ!CG$3</f>
        <v>0.5</v>
      </c>
      <c r="S25" s="9">
        <f>ﾍﾞﾝﾁﾏｰｸ!CH25/ﾍﾞﾝﾁﾏｰｸ!CH$3</f>
        <v>0.4</v>
      </c>
      <c r="T25" s="9">
        <f>ﾍﾞﾝﾁﾏｰｸ!CI25/ﾍﾞﾝﾁﾏｰｸ!CI$3</f>
        <v>0.625</v>
      </c>
      <c r="U25" s="9">
        <f>ﾍﾞﾝﾁﾏｰｸ!CC25/ﾍﾞﾝﾁﾏｰｸ!CC$3</f>
        <v>0.5</v>
      </c>
      <c r="V25" s="9">
        <f>ﾍﾞﾝﾁﾏｰｸ!CD25/ﾍﾞﾝﾁﾏｰｸ!CD$3</f>
        <v>0.59375</v>
      </c>
      <c r="W25" s="9">
        <f>ﾍﾞﾝﾁﾏｰｸ!CE25/ﾍﾞﾝﾁﾏｰｸ!CE$3</f>
        <v>0.75</v>
      </c>
      <c r="X25" s="9">
        <f>ﾍﾞﾝﾁﾏｰｸ!CF25/ﾍﾞﾝﾁﾏｰｸ!CF$3</f>
        <v>0.75</v>
      </c>
    </row>
    <row r="26" spans="1:24">
      <c r="A26" s="2">
        <v>2002</v>
      </c>
      <c r="B26" s="2">
        <v>2500</v>
      </c>
      <c r="C26" s="2">
        <v>15</v>
      </c>
      <c r="D26" s="2">
        <f t="shared" si="0"/>
        <v>166.66666666666666</v>
      </c>
      <c r="E26" s="4" t="s">
        <v>44</v>
      </c>
      <c r="F26" s="9">
        <f>ﾍﾞﾝﾁﾏｰｸ!CJ26/ﾍﾞﾝﾁﾏｰｸ!CJ$3</f>
        <v>0.45348837209302323</v>
      </c>
      <c r="G26" s="9">
        <f>SUMIF(ﾍﾞﾝﾁﾏｰｸ!$F$1:$AX$1,G$2,ﾍﾞﾝﾁﾏｰｸ!$F26:$AX26)/G$3</f>
        <v>0.5</v>
      </c>
      <c r="H26" s="9">
        <f>ﾍﾞﾝﾁﾏｰｸ!CQ26/ﾍﾞﾝﾁﾏｰｸ!$CR$1</f>
        <v>0.73531544597534448</v>
      </c>
      <c r="I26" s="9">
        <f>SUMIF(ﾍﾞﾝﾁﾏｰｸ!$F$1:$AX$1,I$2,ﾍﾞﾝﾁﾏｰｸ!$F26:$AX26)/I$3</f>
        <v>0.5</v>
      </c>
      <c r="J26" s="9">
        <f>SUMIF(ﾍﾞﾝﾁﾏｰｸ!$F$1:$AX$1,J$2,ﾍﾞﾝﾁﾏｰｸ!$F26:$AX26)/J$3</f>
        <v>0.375</v>
      </c>
      <c r="K26" s="9">
        <f>SUMIF(ﾍﾞﾝﾁﾏｰｸ!$F$1:$AX$1,K$2,ﾍﾞﾝﾁﾏｰｸ!$F26:$AX26)/K$3</f>
        <v>0.45</v>
      </c>
      <c r="L26" s="9">
        <f>SUMIF(ﾍﾞﾝﾁﾏｰｸ!$F$1:$AX$1,L$2,ﾍﾞﾝﾁﾏｰｸ!$F26:$AX26)/L$3</f>
        <v>0.5</v>
      </c>
      <c r="M26" s="9">
        <f>SUMIF(ﾍﾞﾝﾁﾏｰｸ!$F$1:$AX$1,M$2,ﾍﾞﾝﾁﾏｰｸ!$F26:$AX26)/M$3</f>
        <v>1</v>
      </c>
      <c r="N26" s="9">
        <f>SUMIF(ﾍﾞﾝﾁﾏｰｸ!$F$1:$AX$1,N$2,ﾍﾞﾝﾁﾏｰｸ!$F26:$AX26)/N$3</f>
        <v>0.54545454545454541</v>
      </c>
      <c r="O26" s="9">
        <f>SUMIF(ﾍﾞﾝﾁﾏｰｸ!$F$1:$AX$1,O$2,ﾍﾞﾝﾁﾏｰｸ!$F26:$AX26)/O$3</f>
        <v>0.9</v>
      </c>
      <c r="P26" s="2">
        <f>ﾍﾞﾝﾁﾏｰｸ!BV26</f>
        <v>58</v>
      </c>
      <c r="Q26" s="9">
        <f t="shared" si="1"/>
        <v>0.61562499999999998</v>
      </c>
      <c r="R26" s="9">
        <f>ﾍﾞﾝﾁﾏｰｸ!CG26/ﾍﾞﾝﾁﾏｰｸ!CG$3</f>
        <v>0.5</v>
      </c>
      <c r="S26" s="9">
        <f>ﾍﾞﾝﾁﾏｰｸ!CH26/ﾍﾞﾝﾁﾏｰｸ!CH$3</f>
        <v>0.8</v>
      </c>
      <c r="T26" s="9">
        <f>ﾍﾞﾝﾁﾏｰｸ!CI26/ﾍﾞﾝﾁﾏｰｸ!CI$3</f>
        <v>0.625</v>
      </c>
      <c r="U26" s="9">
        <f>ﾍﾞﾝﾁﾏｰｸ!CC26/ﾍﾞﾝﾁﾏｰｸ!CC$3</f>
        <v>0.5</v>
      </c>
      <c r="V26" s="9">
        <f>ﾍﾞﾝﾁﾏｰｸ!CD26/ﾍﾞﾝﾁﾏｰｸ!CD$3</f>
        <v>0.6875</v>
      </c>
      <c r="W26" s="9">
        <f>ﾍﾞﾝﾁﾏｰｸ!CE26/ﾍﾞﾝﾁﾏｰｸ!CE$3</f>
        <v>0.66666666666666663</v>
      </c>
      <c r="X26" s="9">
        <f>ﾍﾞﾝﾁﾏｰｸ!CF26/ﾍﾞﾝﾁﾏｰｸ!CF$3</f>
        <v>0.6875</v>
      </c>
    </row>
    <row r="27" spans="1:24">
      <c r="A27" s="2">
        <v>2002</v>
      </c>
      <c r="B27" s="2">
        <v>200</v>
      </c>
      <c r="C27" s="2">
        <v>3</v>
      </c>
      <c r="D27" s="2">
        <f t="shared" si="0"/>
        <v>66.666666666666671</v>
      </c>
      <c r="E27" s="4" t="s">
        <v>45</v>
      </c>
      <c r="F27" s="9">
        <f>ﾍﾞﾝﾁﾏｰｸ!CJ27/ﾍﾞﾝﾁﾏｰｸ!CJ$3</f>
        <v>0.52325581395348841</v>
      </c>
      <c r="G27" s="9">
        <f>SUMIF(ﾍﾞﾝﾁﾏｰｸ!$F$1:$AX$1,G$2,ﾍﾞﾝﾁﾏｰｸ!$F27:$AX27)/G$3</f>
        <v>0.5</v>
      </c>
      <c r="H27" s="9">
        <f>ﾍﾞﾝﾁﾏｰｸ!CQ27/ﾍﾞﾝﾁﾏｰｸ!$CR$1</f>
        <v>0.60478607686729513</v>
      </c>
      <c r="I27" s="9">
        <f>SUMIF(ﾍﾞﾝﾁﾏｰｸ!$F$1:$AX$1,I$2,ﾍﾞﾝﾁﾏｰｸ!$F27:$AX27)/I$3</f>
        <v>0.33333333333333331</v>
      </c>
      <c r="J27" s="9">
        <f>SUMIF(ﾍﾞﾝﾁﾏｰｸ!$F$1:$AX$1,J$2,ﾍﾞﾝﾁﾏｰｸ!$F27:$AX27)/J$3</f>
        <v>0.875</v>
      </c>
      <c r="K27" s="9">
        <f>SUMIF(ﾍﾞﾝﾁﾏｰｸ!$F$1:$AX$1,K$2,ﾍﾞﾝﾁﾏｰｸ!$F27:$AX27)/K$3</f>
        <v>0.5</v>
      </c>
      <c r="L27" s="9">
        <f>SUMIF(ﾍﾞﾝﾁﾏｰｸ!$F$1:$AX$1,L$2,ﾍﾞﾝﾁﾏｰｸ!$F27:$AX27)/L$3</f>
        <v>0.625</v>
      </c>
      <c r="M27" s="9">
        <f>SUMIF(ﾍﾞﾝﾁﾏｰｸ!$F$1:$AX$1,M$2,ﾍﾞﾝﾁﾏｰｸ!$F27:$AX27)/M$3</f>
        <v>1</v>
      </c>
      <c r="N27" s="9">
        <f>SUMIF(ﾍﾞﾝﾁﾏｰｸ!$F$1:$AX$1,N$2,ﾍﾞﾝﾁﾏｰｸ!$F27:$AX27)/N$3</f>
        <v>0.59090909090909094</v>
      </c>
      <c r="O27" s="9">
        <f>SUMIF(ﾍﾞﾝﾁﾏｰｸ!$F$1:$AX$1,O$2,ﾍﾞﾝﾁﾏｰｸ!$F27:$AX27)/O$3</f>
        <v>0.6</v>
      </c>
      <c r="P27" s="2">
        <f>ﾍﾞﾝﾁﾏｰｸ!BV27</f>
        <v>54.5</v>
      </c>
      <c r="Q27" s="9">
        <f t="shared" si="1"/>
        <v>0.57840909090909087</v>
      </c>
      <c r="R27" s="9">
        <f>ﾍﾞﾝﾁﾏｰｸ!CG27/ﾍﾞﾝﾁﾏｰｸ!CG$3</f>
        <v>0.6</v>
      </c>
      <c r="S27" s="9">
        <f>ﾍﾞﾝﾁﾏｰｸ!CH27/ﾍﾞﾝﾁﾏｰｸ!CH$3</f>
        <v>0.7</v>
      </c>
      <c r="T27" s="9">
        <f>ﾍﾞﾝﾁﾏｰｸ!CI27/ﾍﾞﾝﾁﾏｰｸ!CI$3</f>
        <v>0.6875</v>
      </c>
      <c r="U27" s="9">
        <f>ﾍﾞﾝﾁﾏｰｸ!CC27/ﾍﾞﾝﾁﾏｰｸ!CC$3</f>
        <v>0.54545454545454541</v>
      </c>
      <c r="V27" s="9">
        <f>ﾍﾞﾝﾁﾏｰｸ!CD27/ﾍﾞﾝﾁﾏｰｸ!CD$3</f>
        <v>0.53125</v>
      </c>
      <c r="W27" s="9">
        <f>ﾍﾞﾝﾁﾏｰｸ!CE27/ﾍﾞﾝﾁﾏｰｸ!CE$3</f>
        <v>0.625</v>
      </c>
      <c r="X27" s="9">
        <f>ﾍﾞﾝﾁﾏｰｸ!CF27/ﾍﾞﾝﾁﾏｰｸ!CF$3</f>
        <v>0.625</v>
      </c>
    </row>
    <row r="28" spans="1:24">
      <c r="A28" s="2">
        <v>1980</v>
      </c>
      <c r="B28" s="2">
        <v>3600</v>
      </c>
      <c r="C28" s="2">
        <v>3</v>
      </c>
      <c r="D28" s="2">
        <f t="shared" si="0"/>
        <v>1200</v>
      </c>
      <c r="E28" s="4" t="s">
        <v>46</v>
      </c>
      <c r="F28" s="9">
        <f>ﾍﾞﾝﾁﾏｰｸ!CJ28/ﾍﾞﾝﾁﾏｰｸ!CJ$3</f>
        <v>0.23255813953488372</v>
      </c>
      <c r="G28" s="9">
        <f>SUMIF(ﾍﾞﾝﾁﾏｰｸ!$F$1:$AX$1,G$2,ﾍﾞﾝﾁﾏｰｸ!$F28:$AX28)/G$3</f>
        <v>0</v>
      </c>
      <c r="H28" s="9">
        <f>ﾍﾞﾝﾁﾏｰｸ!CQ28/ﾍﾞﾝﾁﾏｰｸ!$CR$1</f>
        <v>0.52356780275562009</v>
      </c>
      <c r="I28" s="9">
        <f>SUMIF(ﾍﾞﾝﾁﾏｰｸ!$F$1:$AX$1,I$2,ﾍﾞﾝﾁﾏｰｸ!$F28:$AX28)/I$3</f>
        <v>0</v>
      </c>
      <c r="J28" s="9">
        <f>SUMIF(ﾍﾞﾝﾁﾏｰｸ!$F$1:$AX$1,J$2,ﾍﾞﾝﾁﾏｰｸ!$F28:$AX28)/J$3</f>
        <v>0.75</v>
      </c>
      <c r="K28" s="9">
        <f>SUMIF(ﾍﾞﾝﾁﾏｰｸ!$F$1:$AX$1,K$2,ﾍﾞﾝﾁﾏｰｸ!$F28:$AX28)/K$3</f>
        <v>0.25</v>
      </c>
      <c r="L28" s="9">
        <f>SUMIF(ﾍﾞﾝﾁﾏｰｸ!$F$1:$AX$1,L$2,ﾍﾞﾝﾁﾏｰｸ!$F28:$AX28)/L$3</f>
        <v>0.375</v>
      </c>
      <c r="M28" s="9">
        <f>SUMIF(ﾍﾞﾝﾁﾏｰｸ!$F$1:$AX$1,M$2,ﾍﾞﾝﾁﾏｰｸ!$F28:$AX28)/M$3</f>
        <v>0.5</v>
      </c>
      <c r="N28" s="9">
        <f>SUMIF(ﾍﾞﾝﾁﾏｰｸ!$F$1:$AX$1,N$2,ﾍﾞﾝﾁﾏｰｸ!$F28:$AX28)/N$3</f>
        <v>0.40909090909090912</v>
      </c>
      <c r="O28" s="9">
        <f>SUMIF(ﾍﾞﾝﾁﾏｰｸ!$F$1:$AX$1,O$2,ﾍﾞﾝﾁﾏｰｸ!$F28:$AX28)/O$3</f>
        <v>0.5</v>
      </c>
      <c r="P28" s="2">
        <f>ﾍﾞﾝﾁﾏｰｸ!BV28</f>
        <v>34</v>
      </c>
      <c r="Q28" s="9">
        <f t="shared" si="1"/>
        <v>0.42386363636363639</v>
      </c>
      <c r="R28" s="9">
        <f>ﾍﾞﾝﾁﾏｰｸ!CG28/ﾍﾞﾝﾁﾏｰｸ!CG$3</f>
        <v>0.33333333333333331</v>
      </c>
      <c r="S28" s="9">
        <f>ﾍﾞﾝﾁﾏｰｸ!CH28/ﾍﾞﾝﾁﾏｰｸ!CH$3</f>
        <v>0.6</v>
      </c>
      <c r="T28" s="9">
        <f>ﾍﾞﾝﾁﾏｰｸ!CI28/ﾍﾞﾝﾁﾏｰｸ!CI$3</f>
        <v>0.5625</v>
      </c>
      <c r="U28" s="9">
        <f>ﾍﾞﾝﾁﾏｰｸ!CC28/ﾍﾞﾝﾁﾏｰｸ!CC$3</f>
        <v>0.31818181818181818</v>
      </c>
      <c r="V28" s="9">
        <f>ﾍﾞﾝﾁﾏｰｸ!CD28/ﾍﾞﾝﾁﾏｰｸ!CD$3</f>
        <v>0.375</v>
      </c>
      <c r="W28" s="9">
        <f>ﾍﾞﾝﾁﾏｰｸ!CE28/ﾍﾞﾝﾁﾏｰｸ!CE$3</f>
        <v>0.54166666666666663</v>
      </c>
      <c r="X28" s="9">
        <f>ﾍﾞﾝﾁﾏｰｸ!CF28/ﾍﾞﾝﾁﾏｰｸ!CF$3</f>
        <v>0.5</v>
      </c>
    </row>
    <row r="29" spans="1:24">
      <c r="A29" s="2">
        <v>1997</v>
      </c>
      <c r="B29" s="2">
        <v>1500</v>
      </c>
      <c r="C29" s="2">
        <v>2</v>
      </c>
      <c r="D29" s="2">
        <f t="shared" si="0"/>
        <v>750</v>
      </c>
      <c r="E29" s="4" t="s">
        <v>47</v>
      </c>
      <c r="F29" s="9">
        <f>ﾍﾞﾝﾁﾏｰｸ!CJ29/ﾍﾞﾝﾁﾏｰｸ!CJ$3</f>
        <v>0.20930232558139536</v>
      </c>
      <c r="G29" s="9">
        <f>SUMIF(ﾍﾞﾝﾁﾏｰｸ!$F$1:$AX$1,G$2,ﾍﾞﾝﾁﾏｰｸ!$F29:$AX29)/G$3</f>
        <v>0</v>
      </c>
      <c r="H29" s="9">
        <f>ﾍﾞﾝﾁﾏｰｸ!CQ29/ﾍﾞﾝﾁﾏｰｸ!$CR$1</f>
        <v>0.54749818709209586</v>
      </c>
      <c r="I29" s="9">
        <f>SUMIF(ﾍﾞﾝﾁﾏｰｸ!$F$1:$AX$1,I$2,ﾍﾞﾝﾁﾏｰｸ!$F29:$AX29)/I$3</f>
        <v>0.16666666666666666</v>
      </c>
      <c r="J29" s="9">
        <f>SUMIF(ﾍﾞﾝﾁﾏｰｸ!$F$1:$AX$1,J$2,ﾍﾞﾝﾁﾏｰｸ!$F29:$AX29)/J$3</f>
        <v>0.25</v>
      </c>
      <c r="K29" s="9">
        <f>SUMIF(ﾍﾞﾝﾁﾏｰｸ!$F$1:$AX$1,K$2,ﾍﾞﾝﾁﾏｰｸ!$F29:$AX29)/K$3</f>
        <v>0.35</v>
      </c>
      <c r="L29" s="9">
        <f>SUMIF(ﾍﾞﾝﾁﾏｰｸ!$F$1:$AX$1,L$2,ﾍﾞﾝﾁﾏｰｸ!$F29:$AX29)/L$3</f>
        <v>0.375</v>
      </c>
      <c r="M29" s="9">
        <f>SUMIF(ﾍﾞﾝﾁﾏｰｸ!$F$1:$AX$1,M$2,ﾍﾞﾝﾁﾏｰｸ!$F29:$AX29)/M$3</f>
        <v>1</v>
      </c>
      <c r="N29" s="9">
        <f>SUMIF(ﾍﾞﾝﾁﾏｰｸ!$F$1:$AX$1,N$2,ﾍﾞﾝﾁﾏｰｸ!$F29:$AX29)/N$3</f>
        <v>0.22727272727272727</v>
      </c>
      <c r="O29" s="9">
        <f>SUMIF(ﾍﾞﾝﾁﾏｰｸ!$F$1:$AX$1,O$2,ﾍﾞﾝﾁﾏｰｸ!$F29:$AX29)/O$3</f>
        <v>0.5</v>
      </c>
      <c r="P29" s="2">
        <f>ﾍﾞﾝﾁﾏｰｸ!BV29</f>
        <v>30</v>
      </c>
      <c r="Q29" s="9">
        <f t="shared" si="1"/>
        <v>0.32357954545454543</v>
      </c>
      <c r="R29" s="9">
        <f>ﾍﾞﾝﾁﾏｰｸ!CG29/ﾍﾞﾝﾁﾏｰｸ!CG$3</f>
        <v>0.26666666666666666</v>
      </c>
      <c r="S29" s="9">
        <f>ﾍﾞﾝﾁﾏｰｸ!CH29/ﾍﾞﾝﾁﾏｰｸ!CH$3</f>
        <v>0.5</v>
      </c>
      <c r="T29" s="9">
        <f>ﾍﾞﾝﾁﾏｰｸ!CI29/ﾍﾞﾝﾁﾏｰｸ!CI$3</f>
        <v>0.375</v>
      </c>
      <c r="U29" s="9">
        <f>ﾍﾞﾝﾁﾏｰｸ!CC29/ﾍﾞﾝﾁﾏｰｸ!CC$3</f>
        <v>0.27272727272727271</v>
      </c>
      <c r="V29" s="9">
        <f>ﾍﾞﾝﾁﾏｰｸ!CD29/ﾍﾞﾝﾁﾏｰｸ!CD$3</f>
        <v>0.40625</v>
      </c>
      <c r="W29" s="9">
        <f>ﾍﾞﾝﾁﾏｰｸ!CE29/ﾍﾞﾝﾁﾏｰｸ!CE$3</f>
        <v>0.33333333333333331</v>
      </c>
      <c r="X29" s="9">
        <f>ﾍﾞﾝﾁﾏｰｸ!CF29/ﾍﾞﾝﾁﾏｰｸ!CF$3</f>
        <v>0.3125</v>
      </c>
    </row>
    <row r="30" spans="1:24">
      <c r="A30" s="2">
        <v>1980</v>
      </c>
      <c r="B30" s="2">
        <v>180</v>
      </c>
      <c r="C30" s="2">
        <v>3</v>
      </c>
      <c r="D30" s="2">
        <f t="shared" si="0"/>
        <v>60</v>
      </c>
      <c r="E30" s="4" t="s">
        <v>48</v>
      </c>
      <c r="F30" s="9">
        <f>ﾍﾞﾝﾁﾏｰｸ!CJ30/ﾍﾞﾝﾁﾏｰｸ!CJ$3</f>
        <v>9.3023255813953487E-2</v>
      </c>
      <c r="G30" s="9">
        <f>SUMIF(ﾍﾞﾝﾁﾏｰｸ!$F$1:$AX$1,G$2,ﾍﾞﾝﾁﾏｰｸ!$F30:$AX30)/G$3</f>
        <v>0</v>
      </c>
      <c r="H30" s="9">
        <f>ﾍﾞﾝﾁﾏｰｸ!CQ30/ﾍﾞﾝﾁﾏｰｸ!$CR$1</f>
        <v>0.52356780275562009</v>
      </c>
      <c r="I30" s="9">
        <f>SUMIF(ﾍﾞﾝﾁﾏｰｸ!$F$1:$AX$1,I$2,ﾍﾞﾝﾁﾏｰｸ!$F30:$AX30)/I$3</f>
        <v>0</v>
      </c>
      <c r="J30" s="9">
        <f>SUMIF(ﾍﾞﾝﾁﾏｰｸ!$F$1:$AX$1,J$2,ﾍﾞﾝﾁﾏｰｸ!$F30:$AX30)/J$3</f>
        <v>0</v>
      </c>
      <c r="K30" s="9">
        <f>SUMIF(ﾍﾞﾝﾁﾏｰｸ!$F$1:$AX$1,K$2,ﾍﾞﾝﾁﾏｰｸ!$F30:$AX30)/K$3</f>
        <v>0.2</v>
      </c>
      <c r="L30" s="9">
        <f>SUMIF(ﾍﾞﾝﾁﾏｰｸ!$F$1:$AX$1,L$2,ﾍﾞﾝﾁﾏｰｸ!$F30:$AX30)/L$3</f>
        <v>0</v>
      </c>
      <c r="M30" s="9">
        <f>SUMIF(ﾍﾞﾝﾁﾏｰｸ!$F$1:$AX$1,M$2,ﾍﾞﾝﾁﾏｰｸ!$F30:$AX30)/M$3</f>
        <v>0.5</v>
      </c>
      <c r="N30" s="9">
        <f>SUMIF(ﾍﾞﾝﾁﾏｰｸ!$F$1:$AX$1,N$2,ﾍﾞﾝﾁﾏｰｸ!$F30:$AX30)/N$3</f>
        <v>9.0909090909090912E-2</v>
      </c>
      <c r="O30" s="9">
        <f>SUMIF(ﾍﾞﾝﾁﾏｰｸ!$F$1:$AX$1,O$2,ﾍﾞﾝﾁﾏｰｸ!$F30:$AX30)/O$3</f>
        <v>0.4</v>
      </c>
      <c r="P30" s="2">
        <f>ﾍﾞﾝﾁﾏｰｸ!BV30</f>
        <v>15</v>
      </c>
      <c r="Q30" s="9">
        <f t="shared" si="1"/>
        <v>0.19375000000000001</v>
      </c>
      <c r="R30" s="9">
        <f>ﾍﾞﾝﾁﾏｰｸ!CG30/ﾍﾞﾝﾁﾏｰｸ!CG$3</f>
        <v>3.3333333333333333E-2</v>
      </c>
      <c r="S30" s="9">
        <f>ﾍﾞﾝﾁﾏｰｸ!CH30/ﾍﾞﾝﾁﾏｰｸ!CH$3</f>
        <v>0.3</v>
      </c>
      <c r="T30" s="9">
        <f>ﾍﾞﾝﾁﾏｰｸ!CI30/ﾍﾞﾝﾁﾏｰｸ!CI$3</f>
        <v>0.125</v>
      </c>
      <c r="U30" s="9">
        <f>ﾍﾞﾝﾁﾏｰｸ!CC30/ﾍﾞﾝﾁﾏｰｸ!CC$3</f>
        <v>0</v>
      </c>
      <c r="V30" s="9">
        <f>ﾍﾞﾝﾁﾏｰｸ!CD30/ﾍﾞﾝﾁﾏｰｸ!CD$3</f>
        <v>0.34375</v>
      </c>
      <c r="W30" s="9">
        <f>ﾍﾞﾝﾁﾏｰｸ!CE30/ﾍﾞﾝﾁﾏｰｸ!CE$3</f>
        <v>0.29166666666666669</v>
      </c>
      <c r="X30" s="9">
        <f>ﾍﾞﾝﾁﾏｰｸ!CF30/ﾍﾞﾝﾁﾏｰｸ!CF$3</f>
        <v>0.25</v>
      </c>
    </row>
    <row r="31" spans="1:24">
      <c r="A31" s="2">
        <v>1985</v>
      </c>
      <c r="B31" s="2">
        <v>320</v>
      </c>
      <c r="C31" s="2">
        <v>2</v>
      </c>
      <c r="D31" s="2">
        <f t="shared" si="0"/>
        <v>160</v>
      </c>
      <c r="E31" s="4" t="s">
        <v>49</v>
      </c>
      <c r="F31" s="9">
        <f>ﾍﾞﾝﾁﾏｰｸ!CJ31/ﾍﾞﾝﾁﾏｰｸ!CJ$3</f>
        <v>0.32558139534883723</v>
      </c>
      <c r="G31" s="9">
        <f>SUMIF(ﾍﾞﾝﾁﾏｰｸ!$F$1:$AX$1,G$2,ﾍﾞﾝﾁﾏｰｸ!$F31:$AX31)/G$3</f>
        <v>0</v>
      </c>
      <c r="H31" s="9">
        <f>ﾍﾞﾝﾁﾏｰｸ!CQ31/ﾍﾞﾝﾁﾏｰｸ!$CR$1</f>
        <v>0.52356780275562009</v>
      </c>
      <c r="I31" s="9">
        <f>SUMIF(ﾍﾞﾝﾁﾏｰｸ!$F$1:$AX$1,I$2,ﾍﾞﾝﾁﾏｰｸ!$F31:$AX31)/I$3</f>
        <v>0.5</v>
      </c>
      <c r="J31" s="9">
        <f>SUMIF(ﾍﾞﾝﾁﾏｰｸ!$F$1:$AX$1,J$2,ﾍﾞﾝﾁﾏｰｸ!$F31:$AX31)/J$3</f>
        <v>0.5</v>
      </c>
      <c r="K31" s="9">
        <f>SUMIF(ﾍﾞﾝﾁﾏｰｸ!$F$1:$AX$1,K$2,ﾍﾞﾝﾁﾏｰｸ!$F31:$AX31)/K$3</f>
        <v>0.4</v>
      </c>
      <c r="L31" s="9">
        <f>SUMIF(ﾍﾞﾝﾁﾏｰｸ!$F$1:$AX$1,L$2,ﾍﾞﾝﾁﾏｰｸ!$F31:$AX31)/L$3</f>
        <v>0.125</v>
      </c>
      <c r="M31" s="9">
        <f>SUMIF(ﾍﾞﾝﾁﾏｰｸ!$F$1:$AX$1,M$2,ﾍﾞﾝﾁﾏｰｸ!$F31:$AX31)/M$3</f>
        <v>0.5</v>
      </c>
      <c r="N31" s="9">
        <f>SUMIF(ﾍﾞﾝﾁﾏｰｸ!$F$1:$AX$1,N$2,ﾍﾞﾝﾁﾏｰｸ!$F31:$AX31)/N$3</f>
        <v>0.54545454545454541</v>
      </c>
      <c r="O31" s="9">
        <f>SUMIF(ﾍﾞﾝﾁﾏｰｸ!$F$1:$AX$1,O$2,ﾍﾞﾝﾁﾏｰｸ!$F31:$AX31)/O$3</f>
        <v>0.45</v>
      </c>
      <c r="P31" s="2">
        <f>ﾍﾞﾝﾁﾏｰｸ!BV31</f>
        <v>38</v>
      </c>
      <c r="Q31" s="9">
        <f t="shared" si="1"/>
        <v>0.53494318181818179</v>
      </c>
      <c r="R31" s="9">
        <f>ﾍﾞﾝﾁﾏｰｸ!CG31/ﾍﾞﾝﾁﾏｰｸ!CG$3</f>
        <v>0.56666666666666665</v>
      </c>
      <c r="S31" s="9">
        <f>ﾍﾞﾝﾁﾏｰｸ!CH31/ﾍﾞﾝﾁﾏｰｸ!CH$3</f>
        <v>0.3</v>
      </c>
      <c r="T31" s="9">
        <f>ﾍﾞﾝﾁﾏｰｸ!CI31/ﾍﾞﾝﾁﾏｰｸ!CI$3</f>
        <v>0.3125</v>
      </c>
      <c r="U31" s="9">
        <f>ﾍﾞﾝﾁﾏｰｸ!CC31/ﾍﾞﾝﾁﾏｰｸ!CC$3</f>
        <v>0.59090909090909094</v>
      </c>
      <c r="V31" s="9">
        <f>ﾍﾞﾝﾁﾏｰｸ!CD31/ﾍﾞﾝﾁﾏｰｸ!CD$3</f>
        <v>0.40625</v>
      </c>
      <c r="W31" s="9">
        <f>ﾍﾞﾝﾁﾏｰｸ!CE31/ﾍﾞﾝﾁﾏｰｸ!CE$3</f>
        <v>0.54166666666666663</v>
      </c>
      <c r="X31" s="9">
        <f>ﾍﾞﾝﾁﾏｰｸ!CF31/ﾍﾞﾝﾁﾏｰｸ!CF$3</f>
        <v>0.5625</v>
      </c>
    </row>
    <row r="32" spans="1:24">
      <c r="A32" s="2">
        <v>1956</v>
      </c>
      <c r="B32" s="2">
        <v>500</v>
      </c>
      <c r="C32" s="2">
        <v>5</v>
      </c>
      <c r="D32" s="2">
        <f t="shared" si="0"/>
        <v>100</v>
      </c>
      <c r="E32" s="4" t="s">
        <v>50</v>
      </c>
      <c r="F32" s="9">
        <f>ﾍﾞﾝﾁﾏｰｸ!CJ32/ﾍﾞﾝﾁﾏｰｸ!CJ$3</f>
        <v>0.47674418604651164</v>
      </c>
      <c r="G32" s="9">
        <f>SUMIF(ﾍﾞﾝﾁﾏｰｸ!$F$1:$AX$1,G$2,ﾍﾞﾝﾁﾏｰｸ!$F32:$AX32)/G$3</f>
        <v>0.5</v>
      </c>
      <c r="H32" s="9">
        <f>ﾍﾞﾝﾁﾏｰｸ!CQ32/ﾍﾞﾝﾁﾏｰｸ!$CR$1</f>
        <v>0.54967367657722999</v>
      </c>
      <c r="I32" s="9">
        <f>SUMIF(ﾍﾞﾝﾁﾏｰｸ!$F$1:$AX$1,I$2,ﾍﾞﾝﾁﾏｰｸ!$F32:$AX32)/I$3</f>
        <v>0.5</v>
      </c>
      <c r="J32" s="9">
        <f>SUMIF(ﾍﾞﾝﾁﾏｰｸ!$F$1:$AX$1,J$2,ﾍﾞﾝﾁﾏｰｸ!$F32:$AX32)/J$3</f>
        <v>0.75</v>
      </c>
      <c r="K32" s="9">
        <f>SUMIF(ﾍﾞﾝﾁﾏｰｸ!$F$1:$AX$1,K$2,ﾍﾞﾝﾁﾏｰｸ!$F32:$AX32)/K$3</f>
        <v>0.4</v>
      </c>
      <c r="L32" s="9">
        <f>SUMIF(ﾍﾞﾝﾁﾏｰｸ!$F$1:$AX$1,L$2,ﾍﾞﾝﾁﾏｰｸ!$F32:$AX32)/L$3</f>
        <v>0.375</v>
      </c>
      <c r="M32" s="9">
        <f>SUMIF(ﾍﾞﾝﾁﾏｰｸ!$F$1:$AX$1,M$2,ﾍﾞﾝﾁﾏｰｸ!$F32:$AX32)/M$3</f>
        <v>1</v>
      </c>
      <c r="N32" s="9">
        <f>SUMIF(ﾍﾞﾝﾁﾏｰｸ!$F$1:$AX$1,N$2,ﾍﾞﾝﾁﾏｰｸ!$F32:$AX32)/N$3</f>
        <v>0.63636363636363635</v>
      </c>
      <c r="O32" s="9">
        <f>SUMIF(ﾍﾞﾝﾁﾏｰｸ!$F$1:$AX$1,O$2,ﾍﾞﾝﾁﾏｰｸ!$F32:$AX32)/O$3</f>
        <v>0.55000000000000004</v>
      </c>
      <c r="P32" s="2">
        <f>ﾍﾞﾝﾁﾏｰｸ!BV32</f>
        <v>50.5</v>
      </c>
      <c r="Q32" s="9">
        <f t="shared" si="1"/>
        <v>0.56590909090909092</v>
      </c>
      <c r="R32" s="9">
        <f>ﾍﾞﾝﾁﾏｰｸ!CG32/ﾍﾞﾝﾁﾏｰｸ!CG$3</f>
        <v>0.6</v>
      </c>
      <c r="S32" s="9">
        <f>ﾍﾞﾝﾁﾏｰｸ!CH32/ﾍﾞﾝﾁﾏｰｸ!CH$3</f>
        <v>0.6</v>
      </c>
      <c r="T32" s="9">
        <f>ﾍﾞﾝﾁﾏｰｸ!CI32/ﾍﾞﾝﾁﾏｰｸ!CI$3</f>
        <v>0.5625</v>
      </c>
      <c r="U32" s="9">
        <f>ﾍﾞﾝﾁﾏｰｸ!CC32/ﾍﾞﾝﾁﾏｰｸ!CC$3</f>
        <v>0.54545454545454541</v>
      </c>
      <c r="V32" s="9">
        <f>ﾍﾞﾝﾁﾏｰｸ!CD32/ﾍﾞﾝﾁﾏｰｸ!CD$3</f>
        <v>0.46875</v>
      </c>
      <c r="W32" s="9">
        <f>ﾍﾞﾝﾁﾏｰｸ!CE32/ﾍﾞﾝﾁﾏｰｸ!CE$3</f>
        <v>0.625</v>
      </c>
      <c r="X32" s="9">
        <f>ﾍﾞﾝﾁﾏｰｸ!CF32/ﾍﾞﾝﾁﾏｰｸ!CF$3</f>
        <v>0.625</v>
      </c>
    </row>
    <row r="33" spans="1:24">
      <c r="A33" s="2">
        <v>1980</v>
      </c>
      <c r="B33" s="2">
        <v>300</v>
      </c>
      <c r="C33" s="2">
        <v>4</v>
      </c>
      <c r="D33" s="2">
        <f t="shared" si="0"/>
        <v>75</v>
      </c>
      <c r="E33" s="4" t="s">
        <v>51</v>
      </c>
      <c r="F33" s="9">
        <f>ﾍﾞﾝﾁﾏｰｸ!CJ33/ﾍﾞﾝﾁﾏｰｸ!CJ$3</f>
        <v>0.43023255813953487</v>
      </c>
      <c r="G33" s="9">
        <f>SUMIF(ﾍﾞﾝﾁﾏｰｸ!$F$1:$AX$1,G$2,ﾍﾞﾝﾁﾏｰｸ!$F33:$AX33)/G$3</f>
        <v>0.5</v>
      </c>
      <c r="H33" s="9">
        <f>ﾍﾞﾝﾁﾏｰｸ!CQ33/ﾍﾞﾝﾁﾏｰｸ!$CR$1</f>
        <v>0.86221899927483692</v>
      </c>
      <c r="I33" s="9">
        <f>SUMIF(ﾍﾞﾝﾁﾏｰｸ!$F$1:$AX$1,I$2,ﾍﾞﾝﾁﾏｰｸ!$F33:$AX33)/I$3</f>
        <v>0.5</v>
      </c>
      <c r="J33" s="9">
        <f>SUMIF(ﾍﾞﾝﾁﾏｰｸ!$F$1:$AX$1,J$2,ﾍﾞﾝﾁﾏｰｸ!$F33:$AX33)/J$3</f>
        <v>0.5</v>
      </c>
      <c r="K33" s="9">
        <f>SUMIF(ﾍﾞﾝﾁﾏｰｸ!$F$1:$AX$1,K$2,ﾍﾞﾝﾁﾏｰｸ!$F33:$AX33)/K$3</f>
        <v>0.35</v>
      </c>
      <c r="L33" s="9">
        <f>SUMIF(ﾍﾞﾝﾁﾏｰｸ!$F$1:$AX$1,L$2,ﾍﾞﾝﾁﾏｰｸ!$F33:$AX33)/L$3</f>
        <v>0.25</v>
      </c>
      <c r="M33" s="9">
        <f>SUMIF(ﾍﾞﾝﾁﾏｰｸ!$F$1:$AX$1,M$2,ﾍﾞﾝﾁﾏｰｸ!$F33:$AX33)/M$3</f>
        <v>1</v>
      </c>
      <c r="N33" s="9">
        <f>SUMIF(ﾍﾞﾝﾁﾏｰｸ!$F$1:$AX$1,N$2,ﾍﾞﾝﾁﾏｰｸ!$F33:$AX33)/N$3</f>
        <v>0.40909090909090912</v>
      </c>
      <c r="O33" s="9">
        <f>SUMIF(ﾍﾞﾝﾁﾏｰｸ!$F$1:$AX$1,O$2,ﾍﾞﾝﾁﾏｰｸ!$F33:$AX33)/O$3</f>
        <v>0.55000000000000004</v>
      </c>
      <c r="P33" s="2">
        <f>ﾍﾞﾝﾁﾏｰｸ!BV33</f>
        <v>48.5</v>
      </c>
      <c r="Q33" s="9">
        <f t="shared" si="1"/>
        <v>0.49630681818181821</v>
      </c>
      <c r="R33" s="9">
        <f>ﾍﾞﾝﾁﾏｰｸ!CG33/ﾍﾞﾝﾁﾏｰｸ!CG$3</f>
        <v>0.46666666666666667</v>
      </c>
      <c r="S33" s="9">
        <f>ﾍﾞﾝﾁﾏｰｸ!CH33/ﾍﾞﾝﾁﾏｰｸ!CH$3</f>
        <v>0.7</v>
      </c>
      <c r="T33" s="9">
        <f>ﾍﾞﾝﾁﾏｰｸ!CI33/ﾍﾞﾝﾁﾏｰｸ!CI$3</f>
        <v>0.375</v>
      </c>
      <c r="U33" s="9">
        <f>ﾍﾞﾝﾁﾏｰｸ!CC33/ﾍﾞﾝﾁﾏｰｸ!CC$3</f>
        <v>0.40909090909090912</v>
      </c>
      <c r="V33" s="9">
        <f>ﾍﾞﾝﾁﾏｰｸ!CD33/ﾍﾞﾝﾁﾏｰｸ!CD$3</f>
        <v>0.46875</v>
      </c>
      <c r="W33" s="9">
        <f>ﾍﾞﾝﾁﾏｰｸ!CE33/ﾍﾞﾝﾁﾏｰｸ!CE$3</f>
        <v>0.58333333333333337</v>
      </c>
      <c r="X33" s="9">
        <f>ﾍﾞﾝﾁﾏｰｸ!CF33/ﾍﾞﾝﾁﾏｰｸ!CF$3</f>
        <v>0.5625</v>
      </c>
    </row>
    <row r="34" spans="1:24">
      <c r="A34" s="2">
        <v>1984</v>
      </c>
      <c r="B34" s="2">
        <v>475</v>
      </c>
      <c r="C34" s="2">
        <v>5</v>
      </c>
      <c r="D34" s="2">
        <f t="shared" si="0"/>
        <v>95</v>
      </c>
      <c r="E34" s="4" t="s">
        <v>37</v>
      </c>
      <c r="F34" s="9">
        <f>ﾍﾞﾝﾁﾏｰｸ!CJ34/ﾍﾞﾝﾁﾏｰｸ!CJ$3</f>
        <v>0.37209302325581395</v>
      </c>
      <c r="G34" s="9">
        <f>SUMIF(ﾍﾞﾝﾁﾏｰｸ!$F$1:$AX$1,G$2,ﾍﾞﾝﾁﾏｰｸ!$F34:$AX34)/G$3</f>
        <v>0</v>
      </c>
      <c r="H34" s="9">
        <f>ﾍﾞﾝﾁﾏｰｸ!CQ34/ﾍﾞﾝﾁﾏｰｸ!$CR$1</f>
        <v>0.54967367657722999</v>
      </c>
      <c r="I34" s="9">
        <f>SUMIF(ﾍﾞﾝﾁﾏｰｸ!$F$1:$AX$1,I$2,ﾍﾞﾝﾁﾏｰｸ!$F34:$AX34)/I$3</f>
        <v>0.16666666666666666</v>
      </c>
      <c r="J34" s="9">
        <f>SUMIF(ﾍﾞﾝﾁﾏｰｸ!$F$1:$AX$1,J$2,ﾍﾞﾝﾁﾏｰｸ!$F34:$AX34)/J$3</f>
        <v>0.625</v>
      </c>
      <c r="K34" s="9">
        <f>SUMIF(ﾍﾞﾝﾁﾏｰｸ!$F$1:$AX$1,K$2,ﾍﾞﾝﾁﾏｰｸ!$F34:$AX34)/K$3</f>
        <v>0.45</v>
      </c>
      <c r="L34" s="9">
        <f>SUMIF(ﾍﾞﾝﾁﾏｰｸ!$F$1:$AX$1,L$2,ﾍﾞﾝﾁﾏｰｸ!$F34:$AX34)/L$3</f>
        <v>0.125</v>
      </c>
      <c r="M34" s="9">
        <f>SUMIF(ﾍﾞﾝﾁﾏｰｸ!$F$1:$AX$1,M$2,ﾍﾞﾝﾁﾏｰｸ!$F34:$AX34)/M$3</f>
        <v>0.5</v>
      </c>
      <c r="N34" s="9">
        <f>SUMIF(ﾍﾞﾝﾁﾏｰｸ!$F$1:$AX$1,N$2,ﾍﾞﾝﾁﾏｰｸ!$F34:$AX34)/N$3</f>
        <v>0.63636363636363635</v>
      </c>
      <c r="O34" s="9">
        <f>SUMIF(ﾍﾞﾝﾁﾏｰｸ!$F$1:$AX$1,O$2,ﾍﾞﾝﾁﾏｰｸ!$F34:$AX34)/O$3</f>
        <v>0.55000000000000004</v>
      </c>
      <c r="P34" s="2">
        <f>ﾍﾞﾝﾁﾏｰｸ!BV34</f>
        <v>42</v>
      </c>
      <c r="Q34" s="9">
        <f t="shared" si="1"/>
        <v>0.63465909090909078</v>
      </c>
      <c r="R34" s="9">
        <f>ﾍﾞﾝﾁﾏｰｸ!CG34/ﾍﾞﾝﾁﾏｰｸ!CG$3</f>
        <v>0.53333333333333333</v>
      </c>
      <c r="S34" s="9">
        <f>ﾍﾞﾝﾁﾏｰｸ!CH34/ﾍﾞﾝﾁﾏｰｸ!CH$3</f>
        <v>0.3</v>
      </c>
      <c r="T34" s="9">
        <f>ﾍﾞﾝﾁﾏｰｸ!CI34/ﾍﾞﾝﾁﾏｰｸ!CI$3</f>
        <v>0.25</v>
      </c>
      <c r="U34" s="9">
        <f>ﾍﾞﾝﾁﾏｰｸ!CC34/ﾍﾞﾝﾁﾏｰｸ!CC$3</f>
        <v>0.54545454545454541</v>
      </c>
      <c r="V34" s="9">
        <f>ﾍﾞﾝﾁﾏｰｸ!CD34/ﾍﾞﾝﾁﾏｰｸ!CD$3</f>
        <v>0.53125</v>
      </c>
      <c r="W34" s="9">
        <f>ﾍﾞﾝﾁﾏｰｸ!CE34/ﾍﾞﾝﾁﾏｰｸ!CE$3</f>
        <v>0.75</v>
      </c>
      <c r="X34" s="9">
        <f>ﾍﾞﾝﾁﾏｰｸ!CF34/ﾍﾞﾝﾁﾏｰｸ!CF$3</f>
        <v>0.75</v>
      </c>
    </row>
    <row r="35" spans="1:24">
      <c r="A35" s="2">
        <v>1998</v>
      </c>
      <c r="B35" s="2">
        <v>2640</v>
      </c>
      <c r="C35" s="2">
        <v>8</v>
      </c>
      <c r="D35" s="2">
        <f t="shared" si="0"/>
        <v>330</v>
      </c>
      <c r="E35" s="4" t="s">
        <v>52</v>
      </c>
      <c r="F35" s="9">
        <f>ﾍﾞﾝﾁﾏｰｸ!CJ35/ﾍﾞﾝﾁﾏｰｸ!CJ$3</f>
        <v>0.88372093023255816</v>
      </c>
      <c r="G35" s="9">
        <f>SUMIF(ﾍﾞﾝﾁﾏｰｸ!$F$1:$AX$1,G$2,ﾍﾞﾝﾁﾏｰｸ!$F35:$AX35)/G$3</f>
        <v>1</v>
      </c>
      <c r="H35" s="9">
        <f>ﾍﾞﾝﾁﾏｰｸ!CQ35/ﾍﾞﾝﾁﾏｰｸ!$CR$1</f>
        <v>0.95649021029731685</v>
      </c>
      <c r="I35" s="9">
        <f>SUMIF(ﾍﾞﾝﾁﾏｰｸ!$F$1:$AX$1,I$2,ﾍﾞﾝﾁﾏｰｸ!$F35:$AX35)/I$3</f>
        <v>1</v>
      </c>
      <c r="J35" s="9">
        <f>SUMIF(ﾍﾞﾝﾁﾏｰｸ!$F$1:$AX$1,J$2,ﾍﾞﾝﾁﾏｰｸ!$F35:$AX35)/J$3</f>
        <v>0.75</v>
      </c>
      <c r="K35" s="9">
        <f>SUMIF(ﾍﾞﾝﾁﾏｰｸ!$F$1:$AX$1,K$2,ﾍﾞﾝﾁﾏｰｸ!$F35:$AX35)/K$3</f>
        <v>0.85</v>
      </c>
      <c r="L35" s="9">
        <f>SUMIF(ﾍﾞﾝﾁﾏｰｸ!$F$1:$AX$1,L$2,ﾍﾞﾝﾁﾏｰｸ!$F35:$AX35)/L$3</f>
        <v>0.875</v>
      </c>
      <c r="M35" s="9">
        <f>SUMIF(ﾍﾞﾝﾁﾏｰｸ!$F$1:$AX$1,M$2,ﾍﾞﾝﾁﾏｰｸ!$F35:$AX35)/M$3</f>
        <v>1</v>
      </c>
      <c r="N35" s="9">
        <f>SUMIF(ﾍﾞﾝﾁﾏｰｸ!$F$1:$AX$1,N$2,ﾍﾞﾝﾁﾏｰｸ!$F35:$AX35)/N$3</f>
        <v>0.77272727272727271</v>
      </c>
      <c r="O35" s="9">
        <f>SUMIF(ﾍﾞﾝﾁﾏｰｸ!$F$1:$AX$1,O$2,ﾍﾞﾝﾁﾏｰｸ!$F35:$AX35)/O$3</f>
        <v>0.9</v>
      </c>
      <c r="P35" s="2">
        <f>ﾍﾞﾝﾁﾏｰｸ!BV35</f>
        <v>87</v>
      </c>
      <c r="Q35" s="9">
        <f t="shared" si="1"/>
        <v>0.8426136363636364</v>
      </c>
      <c r="R35" s="9">
        <f>ﾍﾞﾝﾁﾏｰｸ!CG35/ﾍﾞﾝﾁﾏｰｸ!CG$3</f>
        <v>0.76666666666666672</v>
      </c>
      <c r="S35" s="9">
        <f>ﾍﾞﾝﾁﾏｰｸ!CH35/ﾍﾞﾝﾁﾏｰｸ!CH$3</f>
        <v>1</v>
      </c>
      <c r="T35" s="9">
        <f>ﾍﾞﾝﾁﾏｰｸ!CI35/ﾍﾞﾝﾁﾏｰｸ!CI$3</f>
        <v>0.875</v>
      </c>
      <c r="U35" s="9">
        <f>ﾍﾞﾝﾁﾏｰｸ!CC35/ﾍﾞﾝﾁﾏｰｸ!CC$3</f>
        <v>0.81818181818181823</v>
      </c>
      <c r="V35" s="9">
        <f>ﾍﾞﾝﾁﾏｰｸ!CD35/ﾍﾞﾝﾁﾏｰｸ!CD$3</f>
        <v>0.875</v>
      </c>
      <c r="W35" s="9">
        <f>ﾍﾞﾝﾁﾏｰｸ!CE35/ﾍﾞﾝﾁﾏｰｸ!CE$3</f>
        <v>0.83333333333333337</v>
      </c>
      <c r="X35" s="9">
        <f>ﾍﾞﾝﾁﾏｰｸ!CF35/ﾍﾞﾝﾁﾏｰｸ!CF$3</f>
        <v>0.875</v>
      </c>
    </row>
    <row r="36" spans="1:24">
      <c r="A36" s="2">
        <v>1995</v>
      </c>
      <c r="B36" s="2">
        <v>460</v>
      </c>
      <c r="C36" s="2">
        <v>2</v>
      </c>
      <c r="D36" s="2">
        <f t="shared" si="0"/>
        <v>230</v>
      </c>
      <c r="E36" s="4" t="s">
        <v>53</v>
      </c>
      <c r="F36" s="9">
        <f>ﾍﾞﾝﾁﾏｰｸ!CJ36/ﾍﾞﾝﾁﾏｰｸ!CJ$3</f>
        <v>0.23255813953488372</v>
      </c>
      <c r="G36" s="9">
        <f>SUMIF(ﾍﾞﾝﾁﾏｰｸ!$F$1:$AX$1,G$2,ﾍﾞﾝﾁﾏｰｸ!$F36:$AX36)/G$3</f>
        <v>0</v>
      </c>
      <c r="H36" s="9">
        <f>ﾍﾞﾝﾁﾏｰｸ!CQ36/ﾍﾞﾝﾁﾏｰｸ!$CR$1</f>
        <v>0.52356780275562009</v>
      </c>
      <c r="I36" s="9">
        <f>SUMIF(ﾍﾞﾝﾁﾏｰｸ!$F$1:$AX$1,I$2,ﾍﾞﾝﾁﾏｰｸ!$F36:$AX36)/I$3</f>
        <v>0.5</v>
      </c>
      <c r="J36" s="9">
        <f>SUMIF(ﾍﾞﾝﾁﾏｰｸ!$F$1:$AX$1,J$2,ﾍﾞﾝﾁﾏｰｸ!$F36:$AX36)/J$3</f>
        <v>0.375</v>
      </c>
      <c r="K36" s="9">
        <f>SUMIF(ﾍﾞﾝﾁﾏｰｸ!$F$1:$AX$1,K$2,ﾍﾞﾝﾁﾏｰｸ!$F36:$AX36)/K$3</f>
        <v>0.15</v>
      </c>
      <c r="L36" s="9">
        <f>SUMIF(ﾍﾞﾝﾁﾏｰｸ!$F$1:$AX$1,L$2,ﾍﾞﾝﾁﾏｰｸ!$F36:$AX36)/L$3</f>
        <v>0</v>
      </c>
      <c r="M36" s="9">
        <f>SUMIF(ﾍﾞﾝﾁﾏｰｸ!$F$1:$AX$1,M$2,ﾍﾞﾝﾁﾏｰｸ!$F36:$AX36)/M$3</f>
        <v>0.5</v>
      </c>
      <c r="N36" s="9">
        <f>SUMIF(ﾍﾞﾝﾁﾏｰｸ!$F$1:$AX$1,N$2,ﾍﾞﾝﾁﾏｰｸ!$F36:$AX36)/N$3</f>
        <v>0.40909090909090912</v>
      </c>
      <c r="O36" s="9">
        <f>SUMIF(ﾍﾞﾝﾁﾏｰｸ!$F$1:$AX$1,O$2,ﾍﾞﾝﾁﾏｰｸ!$F36:$AX36)/O$3</f>
        <v>0.5</v>
      </c>
      <c r="P36" s="2">
        <f>ﾍﾞﾝﾁﾏｰｸ!BV36</f>
        <v>29</v>
      </c>
      <c r="Q36" s="9">
        <f t="shared" si="1"/>
        <v>0.38636363636363641</v>
      </c>
      <c r="R36" s="9">
        <f>ﾍﾞﾝﾁﾏｰｸ!CG36/ﾍﾞﾝﾁﾏｰｸ!CG$3</f>
        <v>0.36666666666666664</v>
      </c>
      <c r="S36" s="9">
        <f>ﾍﾞﾝﾁﾏｰｸ!CH36/ﾍﾞﾝﾁﾏｰｸ!CH$3</f>
        <v>0.3</v>
      </c>
      <c r="T36" s="9">
        <f>ﾍﾞﾝﾁﾏｰｸ!CI36/ﾍﾞﾝﾁﾏｰｸ!CI$3</f>
        <v>0.25</v>
      </c>
      <c r="U36" s="9">
        <f>ﾍﾞﾝﾁﾏｰｸ!CC36/ﾍﾞﾝﾁﾏｰｸ!CC$3</f>
        <v>0.31818181818181818</v>
      </c>
      <c r="V36" s="9">
        <f>ﾍﾞﾝﾁﾏｰｸ!CD36/ﾍﾞﾝﾁﾏｰｸ!CD$3</f>
        <v>0.375</v>
      </c>
      <c r="W36" s="9">
        <f>ﾍﾞﾝﾁﾏｰｸ!CE36/ﾍﾞﾝﾁﾏｰｸ!CE$3</f>
        <v>0.41666666666666669</v>
      </c>
      <c r="X36" s="9">
        <f>ﾍﾞﾝﾁﾏｰｸ!CF36/ﾍﾞﾝﾁﾏｰｸ!CF$3</f>
        <v>0.5</v>
      </c>
    </row>
    <row r="37" spans="1:24">
      <c r="A37" s="2">
        <v>2000</v>
      </c>
      <c r="B37" s="2">
        <v>280</v>
      </c>
      <c r="C37" s="2">
        <v>3</v>
      </c>
      <c r="D37" s="2">
        <f t="shared" si="0"/>
        <v>93.333333333333329</v>
      </c>
      <c r="E37" s="4" t="s">
        <v>54</v>
      </c>
      <c r="F37" s="9">
        <f>ﾍﾞﾝﾁﾏｰｸ!CJ37/ﾍﾞﾝﾁﾏｰｸ!CJ$3</f>
        <v>0.23255813953488372</v>
      </c>
      <c r="G37" s="9">
        <f>SUMIF(ﾍﾞﾝﾁﾏｰｸ!$F$1:$AX$1,G$2,ﾍﾞﾝﾁﾏｰｸ!$F37:$AX37)/G$3</f>
        <v>0</v>
      </c>
      <c r="H37" s="9">
        <f>ﾍﾞﾝﾁﾏｰｸ!CQ37/ﾍﾞﾝﾁﾏｰｸ!$CR$1</f>
        <v>0.53081943437273393</v>
      </c>
      <c r="I37" s="9">
        <f>SUMIF(ﾍﾞﾝﾁﾏｰｸ!$F$1:$AX$1,I$2,ﾍﾞﾝﾁﾏｰｸ!$F37:$AX37)/I$3</f>
        <v>0</v>
      </c>
      <c r="J37" s="9">
        <f>SUMIF(ﾍﾞﾝﾁﾏｰｸ!$F$1:$AX$1,J$2,ﾍﾞﾝﾁﾏｰｸ!$F37:$AX37)/J$3</f>
        <v>0.5</v>
      </c>
      <c r="K37" s="9">
        <f>SUMIF(ﾍﾞﾝﾁﾏｰｸ!$F$1:$AX$1,K$2,ﾍﾞﾝﾁﾏｰｸ!$F37:$AX37)/K$3</f>
        <v>0.35</v>
      </c>
      <c r="L37" s="9">
        <f>SUMIF(ﾍﾞﾝﾁﾏｰｸ!$F$1:$AX$1,L$2,ﾍﾞﾝﾁﾏｰｸ!$F37:$AX37)/L$3</f>
        <v>0</v>
      </c>
      <c r="M37" s="9">
        <f>SUMIF(ﾍﾞﾝﾁﾏｰｸ!$F$1:$AX$1,M$2,ﾍﾞﾝﾁﾏｰｸ!$F37:$AX37)/M$3</f>
        <v>0.5</v>
      </c>
      <c r="N37" s="9">
        <f>SUMIF(ﾍﾞﾝﾁﾏｰｸ!$F$1:$AX$1,N$2,ﾍﾞﾝﾁﾏｰｸ!$F37:$AX37)/N$3</f>
        <v>0.31818181818181818</v>
      </c>
      <c r="O37" s="9">
        <f>SUMIF(ﾍﾞﾝﾁﾏｰｸ!$F$1:$AX$1,O$2,ﾍﾞﾝﾁﾏｰｸ!$F37:$AX37)/O$3</f>
        <v>0.4</v>
      </c>
      <c r="P37" s="2">
        <f>ﾍﾞﾝﾁﾏｰｸ!BV37</f>
        <v>27</v>
      </c>
      <c r="Q37" s="9">
        <f t="shared" si="1"/>
        <v>0.44573863636363636</v>
      </c>
      <c r="R37" s="9">
        <f>ﾍﾞﾝﾁﾏｰｸ!CG37/ﾍﾞﾝﾁﾏｰｸ!CG$3</f>
        <v>0.23333333333333334</v>
      </c>
      <c r="S37" s="9">
        <f>ﾍﾞﾝﾁﾏｰｸ!CH37/ﾍﾞﾝﾁﾏｰｸ!CH$3</f>
        <v>0.3</v>
      </c>
      <c r="T37" s="9">
        <f>ﾍﾞﾝﾁﾏｰｸ!CI37/ﾍﾞﾝﾁﾏｰｸ!CI$3</f>
        <v>0.25</v>
      </c>
      <c r="U37" s="9">
        <f>ﾍﾞﾝﾁﾏｰｸ!CC37/ﾍﾞﾝﾁﾏｰｸ!CC$3</f>
        <v>0.31818181818181818</v>
      </c>
      <c r="V37" s="9">
        <f>ﾍﾞﾝﾁﾏｰｸ!CD37/ﾍﾞﾝﾁﾏｰｸ!CD$3</f>
        <v>0.375</v>
      </c>
      <c r="W37" s="9">
        <f>ﾍﾞﾝﾁﾏｰｸ!CE37/ﾍﾞﾝﾁﾏｰｸ!CE$3</f>
        <v>0.58333333333333337</v>
      </c>
      <c r="X37" s="9">
        <f>ﾍﾞﾝﾁﾏｰｸ!CF37/ﾍﾞﾝﾁﾏｰｸ!CF$3</f>
        <v>0.5625</v>
      </c>
    </row>
    <row r="38" spans="1:24">
      <c r="A38" s="2">
        <v>2001</v>
      </c>
      <c r="B38" s="2">
        <v>180</v>
      </c>
      <c r="C38" s="2">
        <v>3</v>
      </c>
      <c r="D38" s="2">
        <f t="shared" si="0"/>
        <v>60</v>
      </c>
      <c r="E38" s="4" t="s">
        <v>55</v>
      </c>
      <c r="F38" s="9">
        <f>ﾍﾞﾝﾁﾏｰｸ!CJ38/ﾍﾞﾝﾁﾏｰｸ!CJ$3</f>
        <v>0.47674418604651164</v>
      </c>
      <c r="G38" s="9">
        <f>SUMIF(ﾍﾞﾝﾁﾏｰｸ!$F$1:$AX$1,G$2,ﾍﾞﾝﾁﾏｰｸ!$F38:$AX38)/G$3</f>
        <v>0.5</v>
      </c>
      <c r="H38" s="9">
        <f>ﾍﾞﾝﾁﾏｰｸ!CQ38/ﾍﾞﾝﾁﾏｰｸ!$CR$1</f>
        <v>0.54749818709209586</v>
      </c>
      <c r="I38" s="9">
        <f>SUMIF(ﾍﾞﾝﾁﾏｰｸ!$F$1:$AX$1,I$2,ﾍﾞﾝﾁﾏｰｸ!$F38:$AX38)/I$3</f>
        <v>0.33333333333333331</v>
      </c>
      <c r="J38" s="9">
        <f>SUMIF(ﾍﾞﾝﾁﾏｰｸ!$F$1:$AX$1,J$2,ﾍﾞﾝﾁﾏｰｸ!$F38:$AX38)/J$3</f>
        <v>0.625</v>
      </c>
      <c r="K38" s="9">
        <f>SUMIF(ﾍﾞﾝﾁﾏｰｸ!$F$1:$AX$1,K$2,ﾍﾞﾝﾁﾏｰｸ!$F38:$AX38)/K$3</f>
        <v>0.55000000000000004</v>
      </c>
      <c r="L38" s="9">
        <f>SUMIF(ﾍﾞﾝﾁﾏｰｸ!$F$1:$AX$1,L$2,ﾍﾞﾝﾁﾏｰｸ!$F38:$AX38)/L$3</f>
        <v>0</v>
      </c>
      <c r="M38" s="9">
        <f>SUMIF(ﾍﾞﾝﾁﾏｰｸ!$F$1:$AX$1,M$2,ﾍﾞﾝﾁﾏｰｸ!$F38:$AX38)/M$3</f>
        <v>0.5</v>
      </c>
      <c r="N38" s="9">
        <f>SUMIF(ﾍﾞﾝﾁﾏｰｸ!$F$1:$AX$1,N$2,ﾍﾞﾝﾁﾏｰｸ!$F38:$AX38)/N$3</f>
        <v>0.5</v>
      </c>
      <c r="O38" s="9">
        <f>SUMIF(ﾍﾞﾝﾁﾏｰｸ!$F$1:$AX$1,O$2,ﾍﾞﾝﾁﾏｰｸ!$F38:$AX38)/O$3</f>
        <v>0.45</v>
      </c>
      <c r="P38" s="2">
        <f>ﾍﾞﾝﾁﾏｰｸ!BV38</f>
        <v>42.5</v>
      </c>
      <c r="Q38" s="9">
        <f t="shared" si="1"/>
        <v>0.54119318181818177</v>
      </c>
      <c r="R38" s="9">
        <f>ﾍﾞﾝﾁﾏｰｸ!CG38/ﾍﾞﾝﾁﾏｰｸ!CG$3</f>
        <v>0.46666666666666667</v>
      </c>
      <c r="S38" s="9">
        <f>ﾍﾞﾝﾁﾏｰｸ!CH38/ﾍﾞﾝﾁﾏｰｸ!CH$3</f>
        <v>0.4</v>
      </c>
      <c r="T38" s="9">
        <f>ﾍﾞﾝﾁﾏｰｸ!CI38/ﾍﾞﾝﾁﾏｰｸ!CI$3</f>
        <v>0.3125</v>
      </c>
      <c r="U38" s="9">
        <f>ﾍﾞﾝﾁﾏｰｸ!CC38/ﾍﾞﾝﾁﾏｰｸ!CC$3</f>
        <v>0.59090909090909094</v>
      </c>
      <c r="V38" s="9">
        <f>ﾍﾞﾝﾁﾏｰｸ!CD38/ﾍﾞﾝﾁﾏｰｸ!CD$3</f>
        <v>0.4375</v>
      </c>
      <c r="W38" s="9">
        <f>ﾍﾞﾝﾁﾏｰｸ!CE38/ﾍﾞﾝﾁﾏｰｸ!CE$3</f>
        <v>0.54166666666666663</v>
      </c>
      <c r="X38" s="9">
        <f>ﾍﾞﾝﾁﾏｰｸ!CF38/ﾍﾞﾝﾁﾏｰｸ!CF$3</f>
        <v>0.5625</v>
      </c>
    </row>
    <row r="39" spans="1:24">
      <c r="A39" s="2">
        <v>2004</v>
      </c>
      <c r="B39" s="2">
        <v>200</v>
      </c>
      <c r="C39" s="2">
        <v>3</v>
      </c>
      <c r="D39" s="2">
        <f t="shared" si="0"/>
        <v>66.666666666666671</v>
      </c>
      <c r="E39" s="4" t="s">
        <v>57</v>
      </c>
      <c r="F39" s="9">
        <f>ﾍﾞﾝﾁﾏｰｸ!CJ39/ﾍﾞﾝﾁﾏｰｸ!CJ$3</f>
        <v>0.26744186046511625</v>
      </c>
      <c r="G39" s="9">
        <f>SUMIF(ﾍﾞﾝﾁﾏｰｸ!$F$1:$AX$1,G$2,ﾍﾞﾝﾁﾏｰｸ!$F39:$AX39)/G$3</f>
        <v>0.5</v>
      </c>
      <c r="H39" s="9">
        <f>ﾍﾞﾝﾁﾏｰｸ!CQ39/ﾍﾞﾝﾁﾏｰｸ!$CR$1</f>
        <v>0.52356780275562009</v>
      </c>
      <c r="I39" s="9">
        <f>SUMIF(ﾍﾞﾝﾁﾏｰｸ!$F$1:$AX$1,I$2,ﾍﾞﾝﾁﾏｰｸ!$F39:$AX39)/I$3</f>
        <v>0.5</v>
      </c>
      <c r="J39" s="9">
        <f>SUMIF(ﾍﾞﾝﾁﾏｰｸ!$F$1:$AX$1,J$2,ﾍﾞﾝﾁﾏｰｸ!$F39:$AX39)/J$3</f>
        <v>0.125</v>
      </c>
      <c r="K39" s="9">
        <f>SUMIF(ﾍﾞﾝﾁﾏｰｸ!$F$1:$AX$1,K$2,ﾍﾞﾝﾁﾏｰｸ!$F39:$AX39)/K$3</f>
        <v>0.15</v>
      </c>
      <c r="L39" s="9">
        <f>SUMIF(ﾍﾞﾝﾁﾏｰｸ!$F$1:$AX$1,L$2,ﾍﾞﾝﾁﾏｰｸ!$F39:$AX39)/L$3</f>
        <v>0.375</v>
      </c>
      <c r="M39" s="9">
        <f>SUMIF(ﾍﾞﾝﾁﾏｰｸ!$F$1:$AX$1,M$2,ﾍﾞﾝﾁﾏｰｸ!$F39:$AX39)/M$3</f>
        <v>1</v>
      </c>
      <c r="N39" s="9">
        <f>SUMIF(ﾍﾞﾝﾁﾏｰｸ!$F$1:$AX$1,N$2,ﾍﾞﾝﾁﾏｰｸ!$F39:$AX39)/N$3</f>
        <v>0.59090909090909094</v>
      </c>
      <c r="O39" s="9">
        <f>SUMIF(ﾍﾞﾝﾁﾏｰｸ!$F$1:$AX$1,O$2,ﾍﾞﾝﾁﾏｰｸ!$F39:$AX39)/O$3</f>
        <v>0.65</v>
      </c>
      <c r="P39" s="2">
        <f>ﾍﾞﾝﾁﾏｰｸ!BV39</f>
        <v>41.5</v>
      </c>
      <c r="Q39" s="9">
        <f t="shared" si="1"/>
        <v>0.3772727272727272</v>
      </c>
      <c r="R39" s="9">
        <f>ﾍﾞﾝﾁﾏｰｸ!CG39/ﾍﾞﾝﾁﾏｰｸ!CG$3</f>
        <v>0.43333333333333335</v>
      </c>
      <c r="S39" s="9">
        <f>ﾍﾞﾝﾁﾏｰｸ!CH39/ﾍﾞﾝﾁﾏｰｸ!CH$3</f>
        <v>0.6</v>
      </c>
      <c r="T39" s="9">
        <f>ﾍﾞﾝﾁﾏｰｸ!CI39/ﾍﾞﾝﾁﾏｰｸ!CI$3</f>
        <v>0.4375</v>
      </c>
      <c r="U39" s="9">
        <f>ﾍﾞﾝﾁﾏｰｸ!CC39/ﾍﾞﾝﾁﾏｰｸ!CC$3</f>
        <v>0.36363636363636365</v>
      </c>
      <c r="V39" s="9">
        <f>ﾍﾞﾝﾁﾏｰｸ!CD39/ﾍﾞﾝﾁﾏｰｸ!CD$3</f>
        <v>0.40625</v>
      </c>
      <c r="W39" s="9">
        <f>ﾍﾞﾝﾁﾏｰｸ!CE39/ﾍﾞﾝﾁﾏｰｸ!CE$3</f>
        <v>0.375</v>
      </c>
      <c r="X39" s="9">
        <f>ﾍﾞﾝﾁﾏｰｸ!CF39/ﾍﾞﾝﾁﾏｰｸ!CF$3</f>
        <v>0.375</v>
      </c>
    </row>
    <row r="40" spans="1:24">
      <c r="A40" s="2">
        <v>1993</v>
      </c>
      <c r="B40" s="2">
        <v>700</v>
      </c>
      <c r="C40" s="2">
        <v>4</v>
      </c>
      <c r="D40" s="2">
        <f t="shared" si="0"/>
        <v>175</v>
      </c>
      <c r="E40" s="4" t="s">
        <v>58</v>
      </c>
      <c r="F40" s="9">
        <f>ﾍﾞﾝﾁﾏｰｸ!CJ40/ﾍﾞﾝﾁﾏｰｸ!CJ$3</f>
        <v>0.30232558139534882</v>
      </c>
      <c r="G40" s="9">
        <f>SUMIF(ﾍﾞﾝﾁﾏｰｸ!$F$1:$AX$1,G$2,ﾍﾞﾝﾁﾏｰｸ!$F40:$AX40)/G$3</f>
        <v>0</v>
      </c>
      <c r="H40" s="9">
        <f>ﾍﾞﾝﾁﾏｰｸ!CQ40/ﾍﾞﾝﾁﾏｰｸ!$CR$1</f>
        <v>0.57360406091370575</v>
      </c>
      <c r="I40" s="9">
        <f>SUMIF(ﾍﾞﾝﾁﾏｰｸ!$F$1:$AX$1,I$2,ﾍﾞﾝﾁﾏｰｸ!$F40:$AX40)/I$3</f>
        <v>0.33333333333333331</v>
      </c>
      <c r="J40" s="9">
        <f>SUMIF(ﾍﾞﾝﾁﾏｰｸ!$F$1:$AX$1,J$2,ﾍﾞﾝﾁﾏｰｸ!$F40:$AX40)/J$3</f>
        <v>0.625</v>
      </c>
      <c r="K40" s="9">
        <f>SUMIF(ﾍﾞﾝﾁﾏｰｸ!$F$1:$AX$1,K$2,ﾍﾞﾝﾁﾏｰｸ!$F40:$AX40)/K$3</f>
        <v>0.3</v>
      </c>
      <c r="L40" s="9">
        <f>SUMIF(ﾍﾞﾝﾁﾏｰｸ!$F$1:$AX$1,L$2,ﾍﾞﾝﾁﾏｰｸ!$F40:$AX40)/L$3</f>
        <v>0.375</v>
      </c>
      <c r="M40" s="9">
        <f>SUMIF(ﾍﾞﾝﾁﾏｰｸ!$F$1:$AX$1,M$2,ﾍﾞﾝﾁﾏｰｸ!$F40:$AX40)/M$3</f>
        <v>0.5</v>
      </c>
      <c r="N40" s="9">
        <f>SUMIF(ﾍﾞﾝﾁﾏｰｸ!$F$1:$AX$1,N$2,ﾍﾞﾝﾁﾏｰｸ!$F40:$AX40)/N$3</f>
        <v>0.5</v>
      </c>
      <c r="O40" s="9">
        <f>SUMIF(ﾍﾞﾝﾁﾏｰｸ!$F$1:$AX$1,O$2,ﾍﾞﾝﾁﾏｰｸ!$F40:$AX40)/O$3</f>
        <v>0.7</v>
      </c>
      <c r="P40" s="2">
        <f>ﾍﾞﾝﾁﾏｰｸ!BV40</f>
        <v>42</v>
      </c>
      <c r="Q40" s="9">
        <f t="shared" si="1"/>
        <v>0.49261363636363636</v>
      </c>
      <c r="R40" s="9">
        <f>ﾍﾞﾝﾁﾏｰｸ!CG40/ﾍﾞﾝﾁﾏｰｸ!CG$3</f>
        <v>0.46666666666666667</v>
      </c>
      <c r="S40" s="9">
        <f>ﾍﾞﾝﾁﾏｰｸ!CH40/ﾍﾞﾝﾁﾏｰｸ!CH$3</f>
        <v>0.5</v>
      </c>
      <c r="T40" s="9">
        <f>ﾍﾞﾝﾁﾏｰｸ!CI40/ﾍﾞﾝﾁﾏｰｸ!CI$3</f>
        <v>0.4375</v>
      </c>
      <c r="U40" s="9">
        <f>ﾍﾞﾝﾁﾏｰｸ!CC40/ﾍﾞﾝﾁﾏｰｸ!CC$3</f>
        <v>0.31818181818181818</v>
      </c>
      <c r="V40" s="9">
        <f>ﾍﾞﾝﾁﾏｰｸ!CD40/ﾍﾞﾝﾁﾏｰｸ!CD$3</f>
        <v>0.5</v>
      </c>
      <c r="W40" s="9">
        <f>ﾍﾞﾝﾁﾏｰｸ!CE40/ﾍﾞﾝﾁﾏｰｸ!CE$3</f>
        <v>0.625</v>
      </c>
      <c r="X40" s="9">
        <f>ﾍﾞﾝﾁﾏｰｸ!CF40/ﾍﾞﾝﾁﾏｰｸ!CF$3</f>
        <v>0.625</v>
      </c>
    </row>
    <row r="41" spans="1:24">
      <c r="A41" s="2">
        <v>2000</v>
      </c>
      <c r="B41" s="2">
        <v>3000</v>
      </c>
      <c r="C41" s="2">
        <v>5</v>
      </c>
      <c r="D41" s="2">
        <f t="shared" si="0"/>
        <v>600</v>
      </c>
      <c r="E41" s="4" t="s">
        <v>60</v>
      </c>
      <c r="F41" s="9">
        <f>ﾍﾞﾝﾁﾏｰｸ!CJ41/ﾍﾞﾝﾁﾏｰｸ!CJ$3</f>
        <v>0.43023255813953487</v>
      </c>
      <c r="G41" s="9">
        <f>SUMIF(ﾍﾞﾝﾁﾏｰｸ!$F$1:$AX$1,G$2,ﾍﾞﾝﾁﾏｰｸ!$F41:$AX41)/G$3</f>
        <v>0.5</v>
      </c>
      <c r="H41" s="9">
        <f>ﾍﾞﾝﾁﾏｰｸ!CQ41/ﾍﾞﾝﾁﾏｰｸ!$CR$1</f>
        <v>0.54749818709209586</v>
      </c>
      <c r="I41" s="9">
        <f>SUMIF(ﾍﾞﾝﾁﾏｰｸ!$F$1:$AX$1,I$2,ﾍﾞﾝﾁﾏｰｸ!$F41:$AX41)/I$3</f>
        <v>0.33333333333333331</v>
      </c>
      <c r="J41" s="9">
        <f>SUMIF(ﾍﾞﾝﾁﾏｰｸ!$F$1:$AX$1,J$2,ﾍﾞﾝﾁﾏｰｸ!$F41:$AX41)/J$3</f>
        <v>0.25</v>
      </c>
      <c r="K41" s="9">
        <f>SUMIF(ﾍﾞﾝﾁﾏｰｸ!$F$1:$AX$1,K$2,ﾍﾞﾝﾁﾏｰｸ!$F41:$AX41)/K$3</f>
        <v>0.55000000000000004</v>
      </c>
      <c r="L41" s="9">
        <f>SUMIF(ﾍﾞﾝﾁﾏｰｸ!$F$1:$AX$1,L$2,ﾍﾞﾝﾁﾏｰｸ!$F41:$AX41)/L$3</f>
        <v>0.625</v>
      </c>
      <c r="M41" s="9">
        <f>SUMIF(ﾍﾞﾝﾁﾏｰｸ!$F$1:$AX$1,M$2,ﾍﾞﾝﾁﾏｰｸ!$F41:$AX41)/M$3</f>
        <v>1</v>
      </c>
      <c r="N41" s="9">
        <f>SUMIF(ﾍﾞﾝﾁﾏｰｸ!$F$1:$AX$1,N$2,ﾍﾞﾝﾁﾏｰｸ!$F41:$AX41)/N$3</f>
        <v>0.68181818181818177</v>
      </c>
      <c r="O41" s="9">
        <f>SUMIF(ﾍﾞﾝﾁﾏｰｸ!$F$1:$AX$1,O$2,ﾍﾞﾝﾁﾏｰｸ!$F41:$AX41)/O$3</f>
        <v>0.75</v>
      </c>
      <c r="P41" s="2">
        <f>ﾍﾞﾝﾁﾏｰｸ!BV41</f>
        <v>55.5</v>
      </c>
      <c r="Q41" s="9">
        <f t="shared" si="1"/>
        <v>0.64090909090909087</v>
      </c>
      <c r="R41" s="9">
        <f>ﾍﾞﾝﾁﾏｰｸ!CG41/ﾍﾞﾝﾁﾏｰｸ!CG$3</f>
        <v>0.46666666666666667</v>
      </c>
      <c r="S41" s="9">
        <f>ﾍﾞﾝﾁﾏｰｸ!CH41/ﾍﾞﾝﾁﾏｰｸ!CH$3</f>
        <v>0.6</v>
      </c>
      <c r="T41" s="9">
        <f>ﾍﾞﾝﾁﾏｰｸ!CI41/ﾍﾞﾝﾁﾏｰｸ!CI$3</f>
        <v>0.6875</v>
      </c>
      <c r="U41" s="9">
        <f>ﾍﾞﾝﾁﾏｰｸ!CC41/ﾍﾞﾝﾁﾏｰｸ!CC$3</f>
        <v>0.54545454545454541</v>
      </c>
      <c r="V41" s="9">
        <f>ﾍﾞﾝﾁﾏｰｸ!CD41/ﾍﾞﾝﾁﾏｰｸ!CD$3</f>
        <v>0.625</v>
      </c>
      <c r="W41" s="9">
        <f>ﾍﾞﾝﾁﾏｰｸ!CE41/ﾍﾞﾝﾁﾏｰｸ!CE$3</f>
        <v>0.70833333333333337</v>
      </c>
      <c r="X41" s="9">
        <f>ﾍﾞﾝﾁﾏｰｸ!CF41/ﾍﾞﾝﾁﾏｰｸ!CF$3</f>
        <v>0.75</v>
      </c>
    </row>
    <row r="42" spans="1:24">
      <c r="A42" s="2">
        <v>2000</v>
      </c>
      <c r="B42" s="2">
        <v>2000</v>
      </c>
      <c r="C42" s="2">
        <v>5</v>
      </c>
      <c r="D42" s="2">
        <f t="shared" si="0"/>
        <v>400</v>
      </c>
      <c r="E42" s="4" t="s">
        <v>61</v>
      </c>
      <c r="F42" s="9">
        <f>ﾍﾞﾝﾁﾏｰｸ!CJ42/ﾍﾞﾝﾁﾏｰｸ!CJ$3</f>
        <v>0.67441860465116277</v>
      </c>
      <c r="G42" s="9">
        <f>SUMIF(ﾍﾞﾝﾁﾏｰｸ!$F$1:$AX$1,G$2,ﾍﾞﾝﾁﾏｰｸ!$F42:$AX42)/G$3</f>
        <v>1</v>
      </c>
      <c r="H42" s="9">
        <f>ﾍﾞﾝﾁﾏｰｸ!CQ42/ﾍﾞﾝﾁﾏｰｸ!$CR$1</f>
        <v>0.55329949238578691</v>
      </c>
      <c r="I42" s="9">
        <f>SUMIF(ﾍﾞﾝﾁﾏｰｸ!$F$1:$AX$1,I$2,ﾍﾞﾝﾁﾏｰｸ!$F42:$AX42)/I$3</f>
        <v>0.5</v>
      </c>
      <c r="J42" s="9">
        <f>SUMIF(ﾍﾞﾝﾁﾏｰｸ!$F$1:$AX$1,J$2,ﾍﾞﾝﾁﾏｰｸ!$F42:$AX42)/J$3</f>
        <v>0.5</v>
      </c>
      <c r="K42" s="9">
        <f>SUMIF(ﾍﾞﾝﾁﾏｰｸ!$F$1:$AX$1,K$2,ﾍﾞﾝﾁﾏｰｸ!$F42:$AX42)/K$3</f>
        <v>0.8</v>
      </c>
      <c r="L42" s="9">
        <f>SUMIF(ﾍﾞﾝﾁﾏｰｸ!$F$1:$AX$1,L$2,ﾍﾞﾝﾁﾏｰｸ!$F42:$AX42)/L$3</f>
        <v>0.125</v>
      </c>
      <c r="M42" s="9">
        <f>SUMIF(ﾍﾞﾝﾁﾏｰｸ!$F$1:$AX$1,M$2,ﾍﾞﾝﾁﾏｰｸ!$F42:$AX42)/M$3</f>
        <v>0.5</v>
      </c>
      <c r="N42" s="9">
        <f>SUMIF(ﾍﾞﾝﾁﾏｰｸ!$F$1:$AX$1,N$2,ﾍﾞﾝﾁﾏｰｸ!$F42:$AX42)/N$3</f>
        <v>0.90909090909090906</v>
      </c>
      <c r="O42" s="9">
        <f>SUMIF(ﾍﾞﾝﾁﾏｰｸ!$F$1:$AX$1,O$2,ﾍﾞﾝﾁﾏｰｸ!$F42:$AX42)/O$3</f>
        <v>0.6</v>
      </c>
      <c r="P42" s="2">
        <f>ﾍﾞﾝﾁﾏｰｸ!BV42</f>
        <v>64</v>
      </c>
      <c r="Q42" s="9">
        <f t="shared" si="1"/>
        <v>0.74005681818181823</v>
      </c>
      <c r="R42" s="9">
        <f>ﾍﾞﾝﾁﾏｰｸ!CG42/ﾍﾞﾝﾁﾏｰｸ!CG$3</f>
        <v>0.76666666666666672</v>
      </c>
      <c r="S42" s="9">
        <f>ﾍﾞﾝﾁﾏｰｸ!CH42/ﾍﾞﾝﾁﾏｰｸ!CH$3</f>
        <v>0.5</v>
      </c>
      <c r="T42" s="9">
        <f>ﾍﾞﾝﾁﾏｰｸ!CI42/ﾍﾞﾝﾁﾏｰｸ!CI$3</f>
        <v>0.4375</v>
      </c>
      <c r="U42" s="9">
        <f>ﾍﾞﾝﾁﾏｰｸ!CC42/ﾍﾞﾝﾁﾏｰｸ!CC$3</f>
        <v>0.90909090909090906</v>
      </c>
      <c r="V42" s="9">
        <f>ﾍﾞﾝﾁﾏｰｸ!CD42/ﾍﾞﾝﾁﾏｰｸ!CD$3</f>
        <v>0.65625</v>
      </c>
      <c r="W42" s="9">
        <f>ﾍﾞﾝﾁﾏｰｸ!CE42/ﾍﾞﾝﾁﾏｰｸ!CE$3</f>
        <v>0.625</v>
      </c>
      <c r="X42" s="9">
        <f>ﾍﾞﾝﾁﾏｰｸ!CF42/ﾍﾞﾝﾁﾏｰｸ!CF$3</f>
        <v>0.6875</v>
      </c>
    </row>
    <row r="43" spans="1:24">
      <c r="A43" s="2">
        <v>2001</v>
      </c>
      <c r="B43" s="2">
        <v>300</v>
      </c>
      <c r="C43" s="2">
        <v>3</v>
      </c>
      <c r="D43" s="2">
        <f t="shared" si="0"/>
        <v>100</v>
      </c>
      <c r="E43" s="4" t="s">
        <v>62</v>
      </c>
      <c r="F43" s="9">
        <f>ﾍﾞﾝﾁﾏｰｸ!CJ43/ﾍﾞﾝﾁﾏｰｸ!CJ$3</f>
        <v>0.39534883720930231</v>
      </c>
      <c r="G43" s="9">
        <f>SUMIF(ﾍﾞﾝﾁﾏｰｸ!$F$1:$AX$1,G$2,ﾍﾞﾝﾁﾏｰｸ!$F43:$AX43)/G$3</f>
        <v>0</v>
      </c>
      <c r="H43" s="9">
        <f>ﾍﾞﾝﾁﾏｰｸ!CQ43/ﾍﾞﾝﾁﾏｰｸ!$CR$1</f>
        <v>0.52356780275562009</v>
      </c>
      <c r="I43" s="9">
        <f>SUMIF(ﾍﾞﾝﾁﾏｰｸ!$F$1:$AX$1,I$2,ﾍﾞﾝﾁﾏｰｸ!$F43:$AX43)/I$3</f>
        <v>0.5</v>
      </c>
      <c r="J43" s="9">
        <f>SUMIF(ﾍﾞﾝﾁﾏｰｸ!$F$1:$AX$1,J$2,ﾍﾞﾝﾁﾏｰｸ!$F43:$AX43)/J$3</f>
        <v>0.375</v>
      </c>
      <c r="K43" s="9">
        <f>SUMIF(ﾍﾞﾝﾁﾏｰｸ!$F$1:$AX$1,K$2,ﾍﾞﾝﾁﾏｰｸ!$F43:$AX43)/K$3</f>
        <v>0.55000000000000004</v>
      </c>
      <c r="L43" s="9">
        <f>SUMIF(ﾍﾞﾝﾁﾏｰｸ!$F$1:$AX$1,L$2,ﾍﾞﾝﾁﾏｰｸ!$F43:$AX43)/L$3</f>
        <v>0.125</v>
      </c>
      <c r="M43" s="9">
        <f>SUMIF(ﾍﾞﾝﾁﾏｰｸ!$F$1:$AX$1,M$2,ﾍﾞﾝﾁﾏｰｸ!$F43:$AX43)/M$3</f>
        <v>1</v>
      </c>
      <c r="N43" s="9">
        <f>SUMIF(ﾍﾞﾝﾁﾏｰｸ!$F$1:$AX$1,N$2,ﾍﾞﾝﾁﾏｰｸ!$F43:$AX43)/N$3</f>
        <v>0.5</v>
      </c>
      <c r="O43" s="9">
        <f>SUMIF(ﾍﾞﾝﾁﾏｰｸ!$F$1:$AX$1,O$2,ﾍﾞﾝﾁﾏｰｸ!$F43:$AX43)/O$3</f>
        <v>0.9</v>
      </c>
      <c r="P43" s="2">
        <f>ﾍﾞﾝﾁﾏｰｸ!BV43</f>
        <v>49</v>
      </c>
      <c r="Q43" s="9">
        <f t="shared" si="1"/>
        <v>0.671875</v>
      </c>
      <c r="R43" s="9">
        <f>ﾍﾞﾝﾁﾏｰｸ!CG43/ﾍﾞﾝﾁﾏｰｸ!CG$3</f>
        <v>0.5</v>
      </c>
      <c r="S43" s="9">
        <f>ﾍﾞﾝﾁﾏｰｸ!CH43/ﾍﾞﾝﾁﾏｰｸ!CH$3</f>
        <v>0.5</v>
      </c>
      <c r="T43" s="9">
        <f>ﾍﾞﾝﾁﾏｰｸ!CI43/ﾍﾞﾝﾁﾏｰｸ!CI$3</f>
        <v>0.3125</v>
      </c>
      <c r="U43" s="9">
        <f>ﾍﾞﾝﾁﾏｰｸ!CC43/ﾍﾞﾝﾁﾏｰｸ!CC$3</f>
        <v>0.5</v>
      </c>
      <c r="V43" s="9">
        <f>ﾍﾞﾝﾁﾏｰｸ!CD43/ﾍﾞﾝﾁﾏｰｸ!CD$3</f>
        <v>0.75</v>
      </c>
      <c r="W43" s="9">
        <f>ﾍﾞﾝﾁﾏｰｸ!CE43/ﾍﾞﾝﾁﾏｰｸ!CE$3</f>
        <v>0.75</v>
      </c>
      <c r="X43" s="9">
        <f>ﾍﾞﾝﾁﾏｰｸ!CF43/ﾍﾞﾝﾁﾏｰｸ!CF$3</f>
        <v>0.8125</v>
      </c>
    </row>
    <row r="44" spans="1:24">
      <c r="A44" s="2">
        <v>1995</v>
      </c>
      <c r="B44" s="2">
        <v>500</v>
      </c>
      <c r="C44" s="2">
        <v>5</v>
      </c>
      <c r="D44" s="2">
        <f t="shared" si="0"/>
        <v>100</v>
      </c>
      <c r="E44" s="4" t="s">
        <v>63</v>
      </c>
      <c r="F44" s="9">
        <f>ﾍﾞﾝﾁﾏｰｸ!CJ44/ﾍﾞﾝﾁﾏｰｸ!CJ$3</f>
        <v>4.6511627906976744E-2</v>
      </c>
      <c r="G44" s="9">
        <f>SUMIF(ﾍﾞﾝﾁﾏｰｸ!$F$1:$AX$1,G$2,ﾍﾞﾝﾁﾏｰｸ!$F44:$AX44)/G$3</f>
        <v>0</v>
      </c>
      <c r="H44" s="9">
        <f>ﾍﾞﾝﾁﾏｰｸ!CQ44/ﾍﾞﾝﾁﾏｰｸ!$CR$1</f>
        <v>0.65264684554024666</v>
      </c>
      <c r="I44" s="9">
        <f>SUMIF(ﾍﾞﾝﾁﾏｰｸ!$F$1:$AX$1,I$2,ﾍﾞﾝﾁﾏｰｸ!$F44:$AX44)/I$3</f>
        <v>0.16666666666666666</v>
      </c>
      <c r="J44" s="9">
        <f>SUMIF(ﾍﾞﾝﾁﾏｰｸ!$F$1:$AX$1,J$2,ﾍﾞﾝﾁﾏｰｸ!$F44:$AX44)/J$3</f>
        <v>0</v>
      </c>
      <c r="K44" s="9">
        <f>SUMIF(ﾍﾞﾝﾁﾏｰｸ!$F$1:$AX$1,K$2,ﾍﾞﾝﾁﾏｰｸ!$F44:$AX44)/K$3</f>
        <v>0.05</v>
      </c>
      <c r="L44" s="9">
        <f>SUMIF(ﾍﾞﾝﾁﾏｰｸ!$F$1:$AX$1,L$2,ﾍﾞﾝﾁﾏｰｸ!$F44:$AX44)/L$3</f>
        <v>0.125</v>
      </c>
      <c r="M44" s="9">
        <f>SUMIF(ﾍﾞﾝﾁﾏｰｸ!$F$1:$AX$1,M$2,ﾍﾞﾝﾁﾏｰｸ!$F44:$AX44)/M$3</f>
        <v>0.5</v>
      </c>
      <c r="N44" s="9">
        <f>SUMIF(ﾍﾞﾝﾁﾏｰｸ!$F$1:$AX$1,N$2,ﾍﾞﾝﾁﾏｰｸ!$F44:$AX44)/N$3</f>
        <v>0.27272727272727271</v>
      </c>
      <c r="O44" s="9">
        <f>SUMIF(ﾍﾞﾝﾁﾏｰｸ!$F$1:$AX$1,O$2,ﾍﾞﾝﾁﾏｰｸ!$F44:$AX44)/O$3</f>
        <v>0.55000000000000004</v>
      </c>
      <c r="P44" s="2">
        <f>ﾍﾞﾝﾁﾏｰｸ!BV44</f>
        <v>21</v>
      </c>
      <c r="Q44" s="9">
        <f t="shared" si="1"/>
        <v>0.2980113636363636</v>
      </c>
      <c r="R44" s="9">
        <f>ﾍﾞﾝﾁﾏｰｸ!CG44/ﾍﾞﾝﾁﾏｰｸ!CG$3</f>
        <v>0.16666666666666666</v>
      </c>
      <c r="S44" s="9">
        <f>ﾍﾞﾝﾁﾏｰｸ!CH44/ﾍﾞﾝﾁﾏｰｸ!CH$3</f>
        <v>0.4</v>
      </c>
      <c r="T44" s="9">
        <f>ﾍﾞﾝﾁﾏｰｸ!CI44/ﾍﾞﾝﾁﾏｰｸ!CI$3</f>
        <v>0.25</v>
      </c>
      <c r="U44" s="9">
        <f>ﾍﾞﾝﾁﾏｰｸ!CC44/ﾍﾞﾝﾁﾏｰｸ!CC$3</f>
        <v>0.18181818181818182</v>
      </c>
      <c r="V44" s="9">
        <f>ﾍﾞﾝﾁﾏｰｸ!CD44/ﾍﾞﾝﾁﾏｰｸ!CD$3</f>
        <v>0.34375</v>
      </c>
      <c r="W44" s="9">
        <f>ﾍﾞﾝﾁﾏｰｸ!CE44/ﾍﾞﾝﾁﾏｰｸ!CE$3</f>
        <v>0.33333333333333331</v>
      </c>
      <c r="X44" s="9">
        <f>ﾍﾞﾝﾁﾏｰｸ!CF44/ﾍﾞﾝﾁﾏｰｸ!CF$3</f>
        <v>0.4375</v>
      </c>
    </row>
    <row r="45" spans="1:24">
      <c r="A45" s="2">
        <v>1991</v>
      </c>
      <c r="B45" s="2">
        <v>1200</v>
      </c>
      <c r="C45" s="2">
        <v>3</v>
      </c>
      <c r="D45" s="2">
        <f t="shared" si="0"/>
        <v>400</v>
      </c>
      <c r="E45" s="4" t="s">
        <v>64</v>
      </c>
      <c r="F45" s="9">
        <f>ﾍﾞﾝﾁﾏｰｸ!CJ45/ﾍﾞﾝﾁﾏｰｸ!CJ$3</f>
        <v>0.23255813953488372</v>
      </c>
      <c r="G45" s="9">
        <f>SUMIF(ﾍﾞﾝﾁﾏｰｸ!$F$1:$AX$1,G$2,ﾍﾞﾝﾁﾏｰｸ!$F45:$AX45)/G$3</f>
        <v>0</v>
      </c>
      <c r="H45" s="9">
        <f>ﾍﾞﾝﾁﾏｰｸ!CQ45/ﾍﾞﾝﾁﾏｰｸ!$CR$1</f>
        <v>0.52356780275562009</v>
      </c>
      <c r="I45" s="9">
        <f>SUMIF(ﾍﾞﾝﾁﾏｰｸ!$F$1:$AX$1,I$2,ﾍﾞﾝﾁﾏｰｸ!$F45:$AX45)/I$3</f>
        <v>0</v>
      </c>
      <c r="J45" s="9">
        <f>SUMIF(ﾍﾞﾝﾁﾏｰｸ!$F$1:$AX$1,J$2,ﾍﾞﾝﾁﾏｰｸ!$F45:$AX45)/J$3</f>
        <v>0.5</v>
      </c>
      <c r="K45" s="9">
        <f>SUMIF(ﾍﾞﾝﾁﾏｰｸ!$F$1:$AX$1,K$2,ﾍﾞﾝﾁﾏｰｸ!$F45:$AX45)/K$3</f>
        <v>0.35</v>
      </c>
      <c r="L45" s="9">
        <f>SUMIF(ﾍﾞﾝﾁﾏｰｸ!$F$1:$AX$1,L$2,ﾍﾞﾝﾁﾏｰｸ!$F45:$AX45)/L$3</f>
        <v>0</v>
      </c>
      <c r="M45" s="9">
        <f>SUMIF(ﾍﾞﾝﾁﾏｰｸ!$F$1:$AX$1,M$2,ﾍﾞﾝﾁﾏｰｸ!$F45:$AX45)/M$3</f>
        <v>0.5</v>
      </c>
      <c r="N45" s="9">
        <f>SUMIF(ﾍﾞﾝﾁﾏｰｸ!$F$1:$AX$1,N$2,ﾍﾞﾝﾁﾏｰｸ!$F45:$AX45)/N$3</f>
        <v>0.27272727272727271</v>
      </c>
      <c r="O45" s="9">
        <f>SUMIF(ﾍﾞﾝﾁﾏｰｸ!$F$1:$AX$1,O$2,ﾍﾞﾝﾁﾏｰｸ!$F45:$AX45)/O$3</f>
        <v>0.45</v>
      </c>
      <c r="P45" s="2">
        <f>ﾍﾞﾝﾁﾏｰｸ!BV45</f>
        <v>27</v>
      </c>
      <c r="Q45" s="9">
        <f t="shared" si="1"/>
        <v>0.38636363636363641</v>
      </c>
      <c r="R45" s="9">
        <f>ﾍﾞﾝﾁﾏｰｸ!CG45/ﾍﾞﾝﾁﾏｰｸ!CG$3</f>
        <v>0.26666666666666666</v>
      </c>
      <c r="S45" s="9">
        <f>ﾍﾞﾝﾁﾏｰｸ!CH45/ﾍﾞﾝﾁﾏｰｸ!CH$3</f>
        <v>0.4</v>
      </c>
      <c r="T45" s="9">
        <f>ﾍﾞﾝﾁﾏｰｸ!CI45/ﾍﾞﾝﾁﾏｰｸ!CI$3</f>
        <v>0.125</v>
      </c>
      <c r="U45" s="9">
        <f>ﾍﾞﾝﾁﾏｰｸ!CC45/ﾍﾞﾝﾁﾏｰｸ!CC$3</f>
        <v>0.31818181818181818</v>
      </c>
      <c r="V45" s="9">
        <f>ﾍﾞﾝﾁﾏｰｸ!CD45/ﾍﾞﾝﾁﾏｰｸ!CD$3</f>
        <v>0.375</v>
      </c>
      <c r="W45" s="9">
        <f>ﾍﾞﾝﾁﾏｰｸ!CE45/ﾍﾞﾝﾁﾏｰｸ!CE$3</f>
        <v>0.41666666666666669</v>
      </c>
      <c r="X45" s="9">
        <f>ﾍﾞﾝﾁﾏｰｸ!CF45/ﾍﾞﾝﾁﾏｰｸ!CF$3</f>
        <v>0.5</v>
      </c>
    </row>
    <row r="46" spans="1:24">
      <c r="A46" s="2">
        <v>2012</v>
      </c>
      <c r="B46" s="2">
        <v>1400</v>
      </c>
      <c r="C46" s="2">
        <v>7</v>
      </c>
      <c r="D46" s="2">
        <f t="shared" si="0"/>
        <v>200</v>
      </c>
      <c r="E46" s="4" t="s">
        <v>65</v>
      </c>
      <c r="F46" s="9">
        <f>ﾍﾞﾝﾁﾏｰｸ!CJ46/ﾍﾞﾝﾁﾏｰｸ!CJ$3</f>
        <v>0.84883720930232553</v>
      </c>
      <c r="G46" s="9">
        <f>SUMIF(ﾍﾞﾝﾁﾏｰｸ!$F$1:$AX$1,G$2,ﾍﾞﾝﾁﾏｰｸ!$F46:$AX46)/G$3</f>
        <v>0.5</v>
      </c>
      <c r="H46" s="9">
        <f>ﾍﾞﾝﾁﾏｰｸ!CQ46/ﾍﾞﾝﾁﾏｰｸ!$CR$1</f>
        <v>0.615663524292966</v>
      </c>
      <c r="I46" s="9">
        <f>SUMIF(ﾍﾞﾝﾁﾏｰｸ!$F$1:$AX$1,I$2,ﾍﾞﾝﾁﾏｰｸ!$F46:$AX46)/I$3</f>
        <v>0.83333333333333337</v>
      </c>
      <c r="J46" s="9">
        <f>SUMIF(ﾍﾞﾝﾁﾏｰｸ!$F$1:$AX$1,J$2,ﾍﾞﾝﾁﾏｰｸ!$F46:$AX46)/J$3</f>
        <v>1</v>
      </c>
      <c r="K46" s="9">
        <f>SUMIF(ﾍﾞﾝﾁﾏｰｸ!$F$1:$AX$1,K$2,ﾍﾞﾝﾁﾏｰｸ!$F46:$AX46)/K$3</f>
        <v>1</v>
      </c>
      <c r="L46" s="9">
        <f>SUMIF(ﾍﾞﾝﾁﾏｰｸ!$F$1:$AX$1,L$2,ﾍﾞﾝﾁﾏｰｸ!$F46:$AX46)/L$3</f>
        <v>1</v>
      </c>
      <c r="M46" s="9">
        <f>SUMIF(ﾍﾞﾝﾁﾏｰｸ!$F$1:$AX$1,M$2,ﾍﾞﾝﾁﾏｰｸ!$F46:$AX46)/M$3</f>
        <v>1</v>
      </c>
      <c r="N46" s="9">
        <f>SUMIF(ﾍﾞﾝﾁﾏｰｸ!$F$1:$AX$1,N$2,ﾍﾞﾝﾁﾏｰｸ!$F46:$AX46)/N$3</f>
        <v>0.95454545454545459</v>
      </c>
      <c r="O46" s="9">
        <f>SUMIF(ﾍﾞﾝﾁﾏｰｸ!$F$1:$AX$1,O$2,ﾍﾞﾝﾁﾏｰｸ!$F46:$AX46)/O$3</f>
        <v>0.95</v>
      </c>
      <c r="P46" s="2">
        <f>ﾍﾞﾝﾁﾏｰｸ!BV46</f>
        <v>86.5</v>
      </c>
      <c r="Q46" s="9">
        <f t="shared" si="1"/>
        <v>0.96534090909090908</v>
      </c>
      <c r="R46" s="9">
        <f>ﾍﾞﾝﾁﾏｰｸ!CG46/ﾍﾞﾝﾁﾏｰｸ!CG$3</f>
        <v>0.96666666666666667</v>
      </c>
      <c r="S46" s="9">
        <f>ﾍﾞﾝﾁﾏｰｸ!CH46/ﾍﾞﾝﾁﾏｰｸ!CH$3</f>
        <v>0.8</v>
      </c>
      <c r="T46" s="9">
        <f>ﾍﾞﾝﾁﾏｰｸ!CI46/ﾍﾞﾝﾁﾏｰｸ!CI$3</f>
        <v>0.9375</v>
      </c>
      <c r="U46" s="9">
        <f>ﾍﾞﾝﾁﾏｰｸ!CC46/ﾍﾞﾝﾁﾏｰｸ!CC$3</f>
        <v>0.95454545454545459</v>
      </c>
      <c r="V46" s="9">
        <f>ﾍﾞﾝﾁﾏｰｸ!CD46/ﾍﾞﾝﾁﾏｰｸ!CD$3</f>
        <v>0.96875</v>
      </c>
      <c r="W46" s="9">
        <f>ﾍﾞﾝﾁﾏｰｸ!CE46/ﾍﾞﾝﾁﾏｰｸ!CE$3</f>
        <v>0.95833333333333337</v>
      </c>
      <c r="X46" s="9">
        <f>ﾍﾞﾝﾁﾏｰｸ!CF46/ﾍﾞﾝﾁﾏｰｸ!CF$3</f>
        <v>1</v>
      </c>
    </row>
    <row r="47" spans="1:24">
      <c r="A47" s="2">
        <v>1995</v>
      </c>
      <c r="B47" s="2">
        <v>495</v>
      </c>
      <c r="C47" s="2">
        <v>2</v>
      </c>
      <c r="D47" s="2">
        <f t="shared" si="0"/>
        <v>247.5</v>
      </c>
      <c r="E47" s="4" t="s">
        <v>66</v>
      </c>
      <c r="F47" s="9">
        <f>ﾍﾞﾝﾁﾏｰｸ!CJ47/ﾍﾞﾝﾁﾏｰｸ!CJ$3</f>
        <v>0.27906976744186046</v>
      </c>
      <c r="G47" s="9">
        <f>SUMIF(ﾍﾞﾝﾁﾏｰｸ!$F$1:$AX$1,G$2,ﾍﾞﾝﾁﾏｰｸ!$F47:$AX47)/G$3</f>
        <v>0</v>
      </c>
      <c r="H47" s="9">
        <f>ﾍﾞﾝﾁﾏｰｸ!CQ47/ﾍﾞﾝﾁﾏｰｸ!$CR$1</f>
        <v>0.54967367657722999</v>
      </c>
      <c r="I47" s="9">
        <f>SUMIF(ﾍﾞﾝﾁﾏｰｸ!$F$1:$AX$1,I$2,ﾍﾞﾝﾁﾏｰｸ!$F47:$AX47)/I$3</f>
        <v>0</v>
      </c>
      <c r="J47" s="9">
        <f>SUMIF(ﾍﾞﾝﾁﾏｰｸ!$F$1:$AX$1,J$2,ﾍﾞﾝﾁﾏｰｸ!$F47:$AX47)/J$3</f>
        <v>0.625</v>
      </c>
      <c r="K47" s="9">
        <f>SUMIF(ﾍﾞﾝﾁﾏｰｸ!$F$1:$AX$1,K$2,ﾍﾞﾝﾁﾏｰｸ!$F47:$AX47)/K$3</f>
        <v>0.4</v>
      </c>
      <c r="L47" s="9">
        <f>SUMIF(ﾍﾞﾝﾁﾏｰｸ!$F$1:$AX$1,L$2,ﾍﾞﾝﾁﾏｰｸ!$F47:$AX47)/L$3</f>
        <v>0.125</v>
      </c>
      <c r="M47" s="9">
        <f>SUMIF(ﾍﾞﾝﾁﾏｰｸ!$F$1:$AX$1,M$2,ﾍﾞﾝﾁﾏｰｸ!$F47:$AX47)/M$3</f>
        <v>0.5</v>
      </c>
      <c r="N47" s="9">
        <f>SUMIF(ﾍﾞﾝﾁﾏｰｸ!$F$1:$AX$1,N$2,ﾍﾞﾝﾁﾏｰｸ!$F47:$AX47)/N$3</f>
        <v>0.54545454545454541</v>
      </c>
      <c r="O47" s="9">
        <f>SUMIF(ﾍﾞﾝﾁﾏｰｸ!$F$1:$AX$1,O$2,ﾍﾞﾝﾁﾏｰｸ!$F47:$AX47)/O$3</f>
        <v>0.45</v>
      </c>
      <c r="P47" s="2">
        <f>ﾍﾞﾝﾁﾏｰｸ!BV47</f>
        <v>36</v>
      </c>
      <c r="Q47" s="9">
        <f t="shared" si="1"/>
        <v>0.51534090909090913</v>
      </c>
      <c r="R47" s="9">
        <f>ﾍﾞﾝﾁﾏｰｸ!CG47/ﾍﾞﾝﾁﾏｰｸ!CG$3</f>
        <v>0.4</v>
      </c>
      <c r="S47" s="9">
        <f>ﾍﾞﾝﾁﾏｰｸ!CH47/ﾍﾞﾝﾁﾏｰｸ!CH$3</f>
        <v>0.4</v>
      </c>
      <c r="T47" s="9">
        <f>ﾍﾞﾝﾁﾏｰｸ!CI47/ﾍﾞﾝﾁﾏｰｸ!CI$3</f>
        <v>0.3125</v>
      </c>
      <c r="U47" s="9">
        <f>ﾍﾞﾝﾁﾏｰｸ!CC47/ﾍﾞﾝﾁﾏｰｸ!CC$3</f>
        <v>0.45454545454545453</v>
      </c>
      <c r="V47" s="9">
        <f>ﾍﾞﾝﾁﾏｰｸ!CD47/ﾍﾞﾝﾁﾏｰｸ!CD$3</f>
        <v>0.4375</v>
      </c>
      <c r="W47" s="9">
        <f>ﾍﾞﾝﾁﾏｰｸ!CE47/ﾍﾞﾝﾁﾏｰｸ!CE$3</f>
        <v>0.58333333333333337</v>
      </c>
      <c r="X47" s="9">
        <f>ﾍﾞﾝﾁﾏｰｸ!CF47/ﾍﾞﾝﾁﾏｰｸ!CF$3</f>
        <v>0.625</v>
      </c>
    </row>
    <row r="48" spans="1:24">
      <c r="A48" s="2">
        <v>1975</v>
      </c>
      <c r="B48" s="2">
        <v>400</v>
      </c>
      <c r="C48" s="2">
        <v>2</v>
      </c>
      <c r="D48" s="2">
        <f t="shared" si="0"/>
        <v>200</v>
      </c>
      <c r="E48" s="4" t="s">
        <v>68</v>
      </c>
      <c r="F48" s="9">
        <f>ﾍﾞﾝﾁﾏｰｸ!CJ48/ﾍﾞﾝﾁﾏｰｸ!CJ$3</f>
        <v>0.30232558139534882</v>
      </c>
      <c r="G48" s="9">
        <f>SUMIF(ﾍﾞﾝﾁﾏｰｸ!$F$1:$AX$1,G$2,ﾍﾞﾝﾁﾏｰｸ!$F48:$AX48)/G$3</f>
        <v>0</v>
      </c>
      <c r="H48" s="9">
        <f>ﾍﾞﾝﾁﾏｰｸ!CQ48/ﾍﾞﾝﾁﾏｰｸ!$CR$1</f>
        <v>0.52356780275562009</v>
      </c>
      <c r="I48" s="9">
        <f>SUMIF(ﾍﾞﾝﾁﾏｰｸ!$F$1:$AX$1,I$2,ﾍﾞﾝﾁﾏｰｸ!$F48:$AX48)/I$3</f>
        <v>0.33333333333333331</v>
      </c>
      <c r="J48" s="9">
        <f>SUMIF(ﾍﾞﾝﾁﾏｰｸ!$F$1:$AX$1,J$2,ﾍﾞﾝﾁﾏｰｸ!$F48:$AX48)/J$3</f>
        <v>0.25</v>
      </c>
      <c r="K48" s="9">
        <f>SUMIF(ﾍﾞﾝﾁﾏｰｸ!$F$1:$AX$1,K$2,ﾍﾞﾝﾁﾏｰｸ!$F48:$AX48)/K$3</f>
        <v>0.55000000000000004</v>
      </c>
      <c r="L48" s="9">
        <f>SUMIF(ﾍﾞﾝﾁﾏｰｸ!$F$1:$AX$1,L$2,ﾍﾞﾝﾁﾏｰｸ!$F48:$AX48)/L$3</f>
        <v>0.125</v>
      </c>
      <c r="M48" s="9">
        <f>SUMIF(ﾍﾞﾝﾁﾏｰｸ!$F$1:$AX$1,M$2,ﾍﾞﾝﾁﾏｰｸ!$F48:$AX48)/M$3</f>
        <v>0.5</v>
      </c>
      <c r="N48" s="9">
        <f>SUMIF(ﾍﾞﾝﾁﾏｰｸ!$F$1:$AX$1,N$2,ﾍﾞﾝﾁﾏｰｸ!$F48:$AX48)/N$3</f>
        <v>0.5</v>
      </c>
      <c r="O48" s="9">
        <f>SUMIF(ﾍﾞﾝﾁﾏｰｸ!$F$1:$AX$1,O$2,ﾍﾞﾝﾁﾏｰｸ!$F48:$AX48)/O$3</f>
        <v>0.45</v>
      </c>
      <c r="P48" s="2">
        <f>ﾍﾞﾝﾁﾏｰｸ!BV48</f>
        <v>37</v>
      </c>
      <c r="Q48" s="9">
        <f t="shared" si="1"/>
        <v>0.53778409090909085</v>
      </c>
      <c r="R48" s="9">
        <f>ﾍﾞﾝﾁﾏｰｸ!CG48/ﾍﾞﾝﾁﾏｰｸ!CG$3</f>
        <v>0.46666666666666667</v>
      </c>
      <c r="S48" s="9">
        <f>ﾍﾞﾝﾁﾏｰｸ!CH48/ﾍﾞﾝﾁﾏｰｸ!CH$3</f>
        <v>0.3</v>
      </c>
      <c r="T48" s="9">
        <f>ﾍﾞﾝﾁﾏｰｸ!CI48/ﾍﾞﾝﾁﾏｰｸ!CI$3</f>
        <v>0.1875</v>
      </c>
      <c r="U48" s="9">
        <f>ﾍﾞﾝﾁﾏｰｸ!CC48/ﾍﾞﾝﾁﾏｰｸ!CC$3</f>
        <v>0.54545454545454541</v>
      </c>
      <c r="V48" s="9">
        <f>ﾍﾞﾝﾁﾏｰｸ!CD48/ﾍﾞﾝﾁﾏｰｸ!CD$3</f>
        <v>0.5</v>
      </c>
      <c r="W48" s="9">
        <f>ﾍﾞﾝﾁﾏｰｸ!CE48/ﾍﾞﾝﾁﾏｰｸ!CE$3</f>
        <v>0.54166666666666663</v>
      </c>
      <c r="X48" s="9">
        <f>ﾍﾞﾝﾁﾏｰｸ!CF48/ﾍﾞﾝﾁﾏｰｸ!CF$3</f>
        <v>0.5625</v>
      </c>
    </row>
    <row r="49" spans="1:24">
      <c r="A49" s="2">
        <v>2007</v>
      </c>
      <c r="B49" s="2">
        <v>3000</v>
      </c>
      <c r="C49" s="2">
        <v>5</v>
      </c>
      <c r="D49" s="2">
        <f t="shared" si="0"/>
        <v>600</v>
      </c>
      <c r="E49" s="4" t="s">
        <v>69</v>
      </c>
      <c r="F49" s="9">
        <f>ﾍﾞﾝﾁﾏｰｸ!CJ49/ﾍﾞﾝﾁﾏｰｸ!CJ$3</f>
        <v>0.5</v>
      </c>
      <c r="G49" s="9">
        <f>SUMIF(ﾍﾞﾝﾁﾏｰｸ!$F$1:$AX$1,G$2,ﾍﾞﾝﾁﾏｰｸ!$F49:$AX49)/G$3</f>
        <v>0.5</v>
      </c>
      <c r="H49" s="9">
        <f>ﾍﾞﾝﾁﾏｰｸ!CQ49/ﾍﾞﾝﾁﾏｰｸ!$CR$1</f>
        <v>0.74329224075416978</v>
      </c>
      <c r="I49" s="9">
        <f>SUMIF(ﾍﾞﾝﾁﾏｰｸ!$F$1:$AX$1,I$2,ﾍﾞﾝﾁﾏｰｸ!$F49:$AX49)/I$3</f>
        <v>0.33333333333333331</v>
      </c>
      <c r="J49" s="9">
        <f>SUMIF(ﾍﾞﾝﾁﾏｰｸ!$F$1:$AX$1,J$2,ﾍﾞﾝﾁﾏｰｸ!$F49:$AX49)/J$3</f>
        <v>0.625</v>
      </c>
      <c r="K49" s="9">
        <f>SUMIF(ﾍﾞﾝﾁﾏｰｸ!$F$1:$AX$1,K$2,ﾍﾞﾝﾁﾏｰｸ!$F49:$AX49)/K$3</f>
        <v>0.55000000000000004</v>
      </c>
      <c r="L49" s="9">
        <f>SUMIF(ﾍﾞﾝﾁﾏｰｸ!$F$1:$AX$1,L$2,ﾍﾞﾝﾁﾏｰｸ!$F49:$AX49)/L$3</f>
        <v>0.625</v>
      </c>
      <c r="M49" s="9">
        <f>SUMIF(ﾍﾞﾝﾁﾏｰｸ!$F$1:$AX$1,M$2,ﾍﾞﾝﾁﾏｰｸ!$F49:$AX49)/M$3</f>
        <v>1</v>
      </c>
      <c r="N49" s="9">
        <f>SUMIF(ﾍﾞﾝﾁﾏｰｸ!$F$1:$AX$1,N$2,ﾍﾞﾝﾁﾏｰｸ!$F49:$AX49)/N$3</f>
        <v>0.54545454545454541</v>
      </c>
      <c r="O49" s="9">
        <f>SUMIF(ﾍﾞﾝﾁﾏｰｸ!$F$1:$AX$1,O$2,ﾍﾞﾝﾁﾏｰｸ!$F49:$AX49)/O$3</f>
        <v>0.7</v>
      </c>
      <c r="P49" s="2">
        <f>ﾍﾞﾝﾁﾏｰｸ!BV49</f>
        <v>58</v>
      </c>
      <c r="Q49" s="9">
        <f t="shared" si="1"/>
        <v>0.63778409090909094</v>
      </c>
      <c r="R49" s="9">
        <f>ﾍﾞﾝﾁﾏｰｸ!CG49/ﾍﾞﾝﾁﾏｰｸ!CG$3</f>
        <v>0.56666666666666665</v>
      </c>
      <c r="S49" s="9">
        <f>ﾍﾞﾝﾁﾏｰｸ!CH49/ﾍﾞﾝﾁﾏｰｸ!CH$3</f>
        <v>0.6</v>
      </c>
      <c r="T49" s="9">
        <f>ﾍﾞﾝﾁﾏｰｸ!CI49/ﾍﾞﾝﾁﾏｰｸ!CI$3</f>
        <v>0.625</v>
      </c>
      <c r="U49" s="9">
        <f>ﾍﾞﾝﾁﾏｰｸ!CC49/ﾍﾞﾝﾁﾏｰｸ!CC$3</f>
        <v>0.54545454545454541</v>
      </c>
      <c r="V49" s="9">
        <f>ﾍﾞﾝﾁﾏｰｸ!CD49/ﾍﾞﾝﾁﾏｰｸ!CD$3</f>
        <v>0.65625</v>
      </c>
      <c r="W49" s="9">
        <f>ﾍﾞﾝﾁﾏｰｸ!CE49/ﾍﾞﾝﾁﾏｰｸ!CE$3</f>
        <v>0.70833333333333337</v>
      </c>
      <c r="X49" s="9">
        <f>ﾍﾞﾝﾁﾏｰｸ!CF49/ﾍﾞﾝﾁﾏｰｸ!CF$3</f>
        <v>0.6875</v>
      </c>
    </row>
    <row r="50" spans="1:24">
      <c r="A50" s="2">
        <v>1990</v>
      </c>
      <c r="B50" s="2">
        <v>300</v>
      </c>
      <c r="C50" s="2">
        <v>5</v>
      </c>
      <c r="D50" s="2">
        <f t="shared" si="0"/>
        <v>60</v>
      </c>
      <c r="E50" s="4" t="s">
        <v>70</v>
      </c>
      <c r="F50" s="9">
        <f>ﾍﾞﾝﾁﾏｰｸ!CJ50/ﾍﾞﾝﾁﾏｰｸ!CJ$3</f>
        <v>0.59302325581395354</v>
      </c>
      <c r="G50" s="9">
        <f>SUMIF(ﾍﾞﾝﾁﾏｰｸ!$F$1:$AX$1,G$2,ﾍﾞﾝﾁﾏｰｸ!$F50:$AX50)/G$3</f>
        <v>0.5</v>
      </c>
      <c r="H50" s="9">
        <f>ﾍﾞﾝﾁﾏｰｸ!CQ50/ﾍﾞﾝﾁﾏｰｸ!$CR$1</f>
        <v>0.52356780275562009</v>
      </c>
      <c r="I50" s="9">
        <f>SUMIF(ﾍﾞﾝﾁﾏｰｸ!$F$1:$AX$1,I$2,ﾍﾞﾝﾁﾏｰｸ!$F50:$AX50)/I$3</f>
        <v>0.66666666666666663</v>
      </c>
      <c r="J50" s="9">
        <f>SUMIF(ﾍﾞﾝﾁﾏｰｸ!$F$1:$AX$1,J$2,ﾍﾞﾝﾁﾏｰｸ!$F50:$AX50)/J$3</f>
        <v>1</v>
      </c>
      <c r="K50" s="9">
        <f>SUMIF(ﾍﾞﾝﾁﾏｰｸ!$F$1:$AX$1,K$2,ﾍﾞﾝﾁﾏｰｸ!$F50:$AX50)/K$3</f>
        <v>0.55000000000000004</v>
      </c>
      <c r="L50" s="9">
        <f>SUMIF(ﾍﾞﾝﾁﾏｰｸ!$F$1:$AX$1,L$2,ﾍﾞﾝﾁﾏｰｸ!$F50:$AX50)/L$3</f>
        <v>0</v>
      </c>
      <c r="M50" s="9">
        <f>SUMIF(ﾍﾞﾝﾁﾏｰｸ!$F$1:$AX$1,M$2,ﾍﾞﾝﾁﾏｰｸ!$F50:$AX50)/M$3</f>
        <v>0.5</v>
      </c>
      <c r="N50" s="9">
        <f>SUMIF(ﾍﾞﾝﾁﾏｰｸ!$F$1:$AX$1,N$2,ﾍﾞﾝﾁﾏｰｸ!$F50:$AX50)/N$3</f>
        <v>0.68181818181818177</v>
      </c>
      <c r="O50" s="9">
        <f>SUMIF(ﾍﾞﾝﾁﾏｰｸ!$F$1:$AX$1,O$2,ﾍﾞﾝﾁﾏｰｸ!$F50:$AX50)/O$3</f>
        <v>0.6</v>
      </c>
      <c r="P50" s="2">
        <f>ﾍﾞﾝﾁﾏｰｸ!BV50</f>
        <v>54.5</v>
      </c>
      <c r="Q50" s="9">
        <f t="shared" si="1"/>
        <v>0.72017045454545447</v>
      </c>
      <c r="R50" s="9">
        <f>ﾍﾞﾝﾁﾏｰｸ!CG50/ﾍﾞﾝﾁﾏｰｸ!CG$3</f>
        <v>0.8</v>
      </c>
      <c r="S50" s="9">
        <f>ﾍﾞﾝﾁﾏｰｸ!CH50/ﾍﾞﾝﾁﾏｰｸ!CH$3</f>
        <v>0.5</v>
      </c>
      <c r="T50" s="9">
        <f>ﾍﾞﾝﾁﾏｰｸ!CI50/ﾍﾞﾝﾁﾏｰｸ!CI$3</f>
        <v>0.3125</v>
      </c>
      <c r="U50" s="9">
        <f>ﾍﾞﾝﾁﾏｰｸ!CC50/ﾍﾞﾝﾁﾏｰｸ!CC$3</f>
        <v>0.72727272727272729</v>
      </c>
      <c r="V50" s="9">
        <f>ﾍﾞﾝﾁﾏｰｸ!CD50/ﾍﾞﾝﾁﾏｰｸ!CD$3</f>
        <v>0.59375</v>
      </c>
      <c r="W50" s="9">
        <f>ﾍﾞﾝﾁﾏｰｸ!CE50/ﾍﾞﾝﾁﾏｰｸ!CE$3</f>
        <v>0.75</v>
      </c>
      <c r="X50" s="9">
        <f>ﾍﾞﾝﾁﾏｰｸ!CF50/ﾍﾞﾝﾁﾏｰｸ!CF$3</f>
        <v>0.8125</v>
      </c>
    </row>
    <row r="51" spans="1:24">
      <c r="A51" s="2">
        <v>2001</v>
      </c>
      <c r="B51" s="2">
        <v>1000</v>
      </c>
      <c r="C51" s="2">
        <v>10</v>
      </c>
      <c r="D51" s="2">
        <f t="shared" si="0"/>
        <v>100</v>
      </c>
      <c r="E51" s="4" t="s">
        <v>71</v>
      </c>
      <c r="F51" s="9">
        <f>ﾍﾞﾝﾁﾏｰｸ!CJ51/ﾍﾞﾝﾁﾏｰｸ!CJ$3</f>
        <v>0.39534883720930231</v>
      </c>
      <c r="G51" s="9">
        <f>SUMIF(ﾍﾞﾝﾁﾏｰｸ!$F$1:$AX$1,G$2,ﾍﾞﾝﾁﾏｰｸ!$F51:$AX51)/G$3</f>
        <v>0</v>
      </c>
      <c r="H51" s="9">
        <f>ﾍﾞﾝﾁﾏｰｸ!CQ51/ﾍﾞﾝﾁﾏｰｸ!$CR$1</f>
        <v>0.52356780275562009</v>
      </c>
      <c r="I51" s="9">
        <f>SUMIF(ﾍﾞﾝﾁﾏｰｸ!$F$1:$AX$1,I$2,ﾍﾞﾝﾁﾏｰｸ!$F51:$AX51)/I$3</f>
        <v>0.16666666666666666</v>
      </c>
      <c r="J51" s="9">
        <f>SUMIF(ﾍﾞﾝﾁﾏｰｸ!$F$1:$AX$1,J$2,ﾍﾞﾝﾁﾏｰｸ!$F51:$AX51)/J$3</f>
        <v>0.75</v>
      </c>
      <c r="K51" s="9">
        <f>SUMIF(ﾍﾞﾝﾁﾏｰｸ!$F$1:$AX$1,K$2,ﾍﾞﾝﾁﾏｰｸ!$F51:$AX51)/K$3</f>
        <v>0.55000000000000004</v>
      </c>
      <c r="L51" s="9">
        <f>SUMIF(ﾍﾞﾝﾁﾏｰｸ!$F$1:$AX$1,L$2,ﾍﾞﾝﾁﾏｰｸ!$F51:$AX51)/L$3</f>
        <v>0.25</v>
      </c>
      <c r="M51" s="9">
        <f>SUMIF(ﾍﾞﾝﾁﾏｰｸ!$F$1:$AX$1,M$2,ﾍﾞﾝﾁﾏｰｸ!$F51:$AX51)/M$3</f>
        <v>0.5</v>
      </c>
      <c r="N51" s="9">
        <f>SUMIF(ﾍﾞﾝﾁﾏｰｸ!$F$1:$AX$1,N$2,ﾍﾞﾝﾁﾏｰｸ!$F51:$AX51)/N$3</f>
        <v>0.5</v>
      </c>
      <c r="O51" s="9">
        <f>SUMIF(ﾍﾞﾝﾁﾏｰｸ!$F$1:$AX$1,O$2,ﾍﾞﾝﾁﾏｰｸ!$F51:$AX51)/O$3</f>
        <v>0.4</v>
      </c>
      <c r="P51" s="2">
        <f>ﾍﾞﾝﾁﾏｰｸ!BV51</f>
        <v>40</v>
      </c>
      <c r="Q51" s="9">
        <f t="shared" si="1"/>
        <v>0.58181818181818179</v>
      </c>
      <c r="R51" s="9">
        <f>ﾍﾞﾝﾁﾏｰｸ!CG51/ﾍﾞﾝﾁﾏｰｸ!CG$3</f>
        <v>0.46666666666666667</v>
      </c>
      <c r="S51" s="9">
        <f>ﾍﾞﾝﾁﾏｰｸ!CH51/ﾍﾞﾝﾁﾏｰｸ!CH$3</f>
        <v>0.4</v>
      </c>
      <c r="T51" s="9">
        <f>ﾍﾞﾝﾁﾏｰｸ!CI51/ﾍﾞﾝﾁﾏｰｸ!CI$3</f>
        <v>0.375</v>
      </c>
      <c r="U51" s="9">
        <f>ﾍﾞﾝﾁﾏｰｸ!CC51/ﾍﾞﾝﾁﾏｰｸ!CC$3</f>
        <v>0.59090909090909094</v>
      </c>
      <c r="V51" s="9">
        <f>ﾍﾞﾝﾁﾏｰｸ!CD51/ﾍﾞﾝﾁﾏｰｸ!CD$3</f>
        <v>0.46875</v>
      </c>
      <c r="W51" s="9">
        <f>ﾍﾞﾝﾁﾏｰｸ!CE51/ﾍﾞﾝﾁﾏｰｸ!CE$3</f>
        <v>0.625</v>
      </c>
      <c r="X51" s="9">
        <f>ﾍﾞﾝﾁﾏｰｸ!CF51/ﾍﾞﾝﾁﾏｰｸ!CF$3</f>
        <v>0.625</v>
      </c>
    </row>
    <row r="52" spans="1:24">
      <c r="A52" s="2">
        <v>1990</v>
      </c>
      <c r="B52" s="2">
        <v>300</v>
      </c>
      <c r="C52" s="2">
        <v>4</v>
      </c>
      <c r="D52" s="2">
        <f t="shared" si="0"/>
        <v>75</v>
      </c>
      <c r="E52" s="4" t="s">
        <v>72</v>
      </c>
      <c r="F52" s="9">
        <f>ﾍﾞﾝﾁﾏｰｸ!CJ52/ﾍﾞﾝﾁﾏｰｸ!CJ$3</f>
        <v>0.46511627906976744</v>
      </c>
      <c r="G52" s="9">
        <f>SUMIF(ﾍﾞﾝﾁﾏｰｸ!$F$1:$AX$1,G$2,ﾍﾞﾝﾁﾏｰｸ!$F52:$AX52)/G$3</f>
        <v>0</v>
      </c>
      <c r="H52" s="9">
        <f>ﾍﾞﾝﾁﾏｰｸ!CQ52/ﾍﾞﾝﾁﾏｰｸ!$CR$1</f>
        <v>0.52356780275562009</v>
      </c>
      <c r="I52" s="9">
        <f>SUMIF(ﾍﾞﾝﾁﾏｰｸ!$F$1:$AX$1,I$2,ﾍﾞﾝﾁﾏｰｸ!$F52:$AX52)/I$3</f>
        <v>1</v>
      </c>
      <c r="J52" s="9">
        <f>SUMIF(ﾍﾞﾝﾁﾏｰｸ!$F$1:$AX$1,J$2,ﾍﾞﾝﾁﾏｰｸ!$F52:$AX52)/J$3</f>
        <v>0.5</v>
      </c>
      <c r="K52" s="9">
        <f>SUMIF(ﾍﾞﾝﾁﾏｰｸ!$F$1:$AX$1,K$2,ﾍﾞﾝﾁﾏｰｸ!$F52:$AX52)/K$3</f>
        <v>0.55000000000000004</v>
      </c>
      <c r="L52" s="9">
        <f>SUMIF(ﾍﾞﾝﾁﾏｰｸ!$F$1:$AX$1,L$2,ﾍﾞﾝﾁﾏｰｸ!$F52:$AX52)/L$3</f>
        <v>0</v>
      </c>
      <c r="M52" s="9">
        <f>SUMIF(ﾍﾞﾝﾁﾏｰｸ!$F$1:$AX$1,M$2,ﾍﾞﾝﾁﾏｰｸ!$F52:$AX52)/M$3</f>
        <v>0.5</v>
      </c>
      <c r="N52" s="9">
        <f>SUMIF(ﾍﾞﾝﾁﾏｰｸ!$F$1:$AX$1,N$2,ﾍﾞﾝﾁﾏｰｸ!$F52:$AX52)/N$3</f>
        <v>0.68181818181818177</v>
      </c>
      <c r="O52" s="9">
        <f>SUMIF(ﾍﾞﾝﾁﾏｰｸ!$F$1:$AX$1,O$2,ﾍﾞﾝﾁﾏｰｸ!$F52:$AX52)/O$3</f>
        <v>0.45</v>
      </c>
      <c r="P52" s="2">
        <f>ﾍﾞﾝﾁﾏｰｸ!BV52</f>
        <v>46</v>
      </c>
      <c r="Q52" s="9">
        <f t="shared" si="1"/>
        <v>0.63323863636363642</v>
      </c>
      <c r="R52" s="9">
        <f>ﾍﾞﾝﾁﾏｰｸ!CG52/ﾍﾞﾝﾁﾏｰｸ!CG$3</f>
        <v>0.7</v>
      </c>
      <c r="S52" s="9">
        <f>ﾍﾞﾝﾁﾏｰｸ!CH52/ﾍﾞﾝﾁﾏｰｸ!CH$3</f>
        <v>0.4</v>
      </c>
      <c r="T52" s="9">
        <f>ﾍﾞﾝﾁﾏｰｸ!CI52/ﾍﾞﾝﾁﾏｰｸ!CI$3</f>
        <v>0.3125</v>
      </c>
      <c r="U52" s="9">
        <f>ﾍﾞﾝﾁﾏｰｸ!CC52/ﾍﾞﾝﾁﾏｰｸ!CC$3</f>
        <v>0.81818181818181823</v>
      </c>
      <c r="V52" s="9">
        <f>ﾍﾞﾝﾁﾏｰｸ!CD52/ﾍﾞﾝﾁﾏｰｸ!CD$3</f>
        <v>0.4375</v>
      </c>
      <c r="W52" s="9">
        <f>ﾍﾞﾝﾁﾏｰｸ!CE52/ﾍﾞﾝﾁﾏｰｸ!CE$3</f>
        <v>0.58333333333333337</v>
      </c>
      <c r="X52" s="9">
        <f>ﾍﾞﾝﾁﾏｰｸ!CF52/ﾍﾞﾝﾁﾏｰｸ!CF$3</f>
        <v>0.5625</v>
      </c>
    </row>
    <row r="53" spans="1:24">
      <c r="A53" s="2">
        <v>1980</v>
      </c>
      <c r="B53" s="2">
        <v>100</v>
      </c>
      <c r="C53" s="2">
        <v>3</v>
      </c>
      <c r="D53" s="2">
        <f t="shared" si="0"/>
        <v>33.333333333333336</v>
      </c>
      <c r="E53" s="4" t="s">
        <v>73</v>
      </c>
      <c r="F53" s="9">
        <f>ﾍﾞﾝﾁﾏｰｸ!CJ53/ﾍﾞﾝﾁﾏｰｸ!CJ$3</f>
        <v>0.56976744186046513</v>
      </c>
      <c r="G53" s="9">
        <f>SUMIF(ﾍﾞﾝﾁﾏｰｸ!$F$1:$AX$1,G$2,ﾍﾞﾝﾁﾏｰｸ!$F53:$AX53)/G$3</f>
        <v>0.5</v>
      </c>
      <c r="H53" s="9">
        <f>ﾍﾞﾝﾁﾏｰｸ!CQ53/ﾍﾞﾝﾁﾏｰｸ!$CR$1</f>
        <v>0.66569978245105155</v>
      </c>
      <c r="I53" s="9">
        <f>SUMIF(ﾍﾞﾝﾁﾏｰｸ!$F$1:$AX$1,I$2,ﾍﾞﾝﾁﾏｰｸ!$F53:$AX53)/I$3</f>
        <v>0.16666666666666666</v>
      </c>
      <c r="J53" s="9">
        <f>SUMIF(ﾍﾞﾝﾁﾏｰｸ!$F$1:$AX$1,J$2,ﾍﾞﾝﾁﾏｰｸ!$F53:$AX53)/J$3</f>
        <v>0.625</v>
      </c>
      <c r="K53" s="9">
        <f>SUMIF(ﾍﾞﾝﾁﾏｰｸ!$F$1:$AX$1,K$2,ﾍﾞﾝﾁﾏｰｸ!$F53:$AX53)/K$3</f>
        <v>0.75</v>
      </c>
      <c r="L53" s="9">
        <f>SUMIF(ﾍﾞﾝﾁﾏｰｸ!$F$1:$AX$1,L$2,ﾍﾞﾝﾁﾏｰｸ!$F53:$AX53)/L$3</f>
        <v>0.375</v>
      </c>
      <c r="M53" s="9">
        <f>SUMIF(ﾍﾞﾝﾁﾏｰｸ!$F$1:$AX$1,M$2,ﾍﾞﾝﾁﾏｰｸ!$F53:$AX53)/M$3</f>
        <v>0.5</v>
      </c>
      <c r="N53" s="9">
        <f>SUMIF(ﾍﾞﾝﾁﾏｰｸ!$F$1:$AX$1,N$2,ﾍﾞﾝﾁﾏｰｸ!$F53:$AX53)/N$3</f>
        <v>0.77272727272727271</v>
      </c>
      <c r="O53" s="9">
        <f>SUMIF(ﾍﾞﾝﾁﾏｰｸ!$F$1:$AX$1,O$2,ﾍﾞﾝﾁﾏｰｸ!$F53:$AX53)/O$3</f>
        <v>0.75</v>
      </c>
      <c r="P53" s="2">
        <f>ﾍﾞﾝﾁﾏｰｸ!BV53</f>
        <v>60.5</v>
      </c>
      <c r="Q53" s="9">
        <f t="shared" si="1"/>
        <v>0.76022727272727264</v>
      </c>
      <c r="R53" s="9">
        <f>ﾍﾞﾝﾁﾏｰｸ!CG53/ﾍﾞﾝﾁﾏｰｸ!CG$3</f>
        <v>0.56666666666666665</v>
      </c>
      <c r="S53" s="9">
        <f>ﾍﾞﾝﾁﾏｰｸ!CH53/ﾍﾞﾝﾁﾏｰｸ!CH$3</f>
        <v>0.5</v>
      </c>
      <c r="T53" s="9">
        <f>ﾍﾞﾝﾁﾏｰｸ!CI53/ﾍﾞﾝﾁﾏｰｸ!CI$3</f>
        <v>0.5625</v>
      </c>
      <c r="U53" s="9">
        <f>ﾍﾞﾝﾁﾏｰｸ!CC53/ﾍﾞﾝﾁﾏｰｸ!CC$3</f>
        <v>0.63636363636363635</v>
      </c>
      <c r="V53" s="9">
        <f>ﾍﾞﾝﾁﾏｰｸ!CD53/ﾍﾞﾝﾁﾏｰｸ!CD$3</f>
        <v>0.71875</v>
      </c>
      <c r="W53" s="9">
        <f>ﾍﾞﾝﾁﾏｰｸ!CE53/ﾍﾞﾝﾁﾏｰｸ!CE$3</f>
        <v>0.875</v>
      </c>
      <c r="X53" s="9">
        <f>ﾍﾞﾝﾁﾏｰｸ!CF53/ﾍﾞﾝﾁﾏｰｸ!CF$3</f>
        <v>0.875</v>
      </c>
    </row>
    <row r="54" spans="1:24">
      <c r="A54" s="2">
        <v>1985</v>
      </c>
      <c r="B54" s="2">
        <v>500</v>
      </c>
      <c r="C54" s="2">
        <v>3</v>
      </c>
      <c r="D54" s="2">
        <f t="shared" si="0"/>
        <v>166.66666666666666</v>
      </c>
      <c r="E54" s="4" t="s">
        <v>74</v>
      </c>
      <c r="F54" s="9">
        <f>ﾍﾞﾝﾁﾏｰｸ!CJ54/ﾍﾞﾝﾁﾏｰｸ!CJ$3</f>
        <v>0.36046511627906974</v>
      </c>
      <c r="G54" s="9">
        <f>SUMIF(ﾍﾞﾝﾁﾏｰｸ!$F$1:$AX$1,G$2,ﾍﾞﾝﾁﾏｰｸ!$F54:$AX54)/G$3</f>
        <v>0.5</v>
      </c>
      <c r="H54" s="9">
        <f>ﾍﾞﾝﾁﾏｰｸ!CQ54/ﾍﾞﾝﾁﾏｰｸ!$CR$1</f>
        <v>0.56925308194343738</v>
      </c>
      <c r="I54" s="9">
        <f>SUMIF(ﾍﾞﾝﾁﾏｰｸ!$F$1:$AX$1,I$2,ﾍﾞﾝﾁﾏｰｸ!$F54:$AX54)/I$3</f>
        <v>0.33333333333333331</v>
      </c>
      <c r="J54" s="9">
        <f>SUMIF(ﾍﾞﾝﾁﾏｰｸ!$F$1:$AX$1,J$2,ﾍﾞﾝﾁﾏｰｸ!$F54:$AX54)/J$3</f>
        <v>0.5</v>
      </c>
      <c r="K54" s="9">
        <f>SUMIF(ﾍﾞﾝﾁﾏｰｸ!$F$1:$AX$1,K$2,ﾍﾞﾝﾁﾏｰｸ!$F54:$AX54)/K$3</f>
        <v>0.3</v>
      </c>
      <c r="L54" s="9">
        <f>SUMIF(ﾍﾞﾝﾁﾏｰｸ!$F$1:$AX$1,L$2,ﾍﾞﾝﾁﾏｰｸ!$F54:$AX54)/L$3</f>
        <v>0.625</v>
      </c>
      <c r="M54" s="9">
        <f>SUMIF(ﾍﾞﾝﾁﾏｰｸ!$F$1:$AX$1,M$2,ﾍﾞﾝﾁﾏｰｸ!$F54:$AX54)/M$3</f>
        <v>1</v>
      </c>
      <c r="N54" s="9">
        <f>SUMIF(ﾍﾞﾝﾁﾏｰｸ!$F$1:$AX$1,N$2,ﾍﾞﾝﾁﾏｰｸ!$F54:$AX54)/N$3</f>
        <v>0.36363636363636365</v>
      </c>
      <c r="O54" s="9">
        <f>SUMIF(ﾍﾞﾝﾁﾏｰｸ!$F$1:$AX$1,O$2,ﾍﾞﾝﾁﾏｰｸ!$F54:$AX54)/O$3</f>
        <v>0.85</v>
      </c>
      <c r="P54" s="2">
        <f>ﾍﾞﾝﾁﾏｰｸ!BV54</f>
        <v>47.5</v>
      </c>
      <c r="Q54" s="9">
        <f t="shared" si="1"/>
        <v>0.47926136363636362</v>
      </c>
      <c r="R54" s="9">
        <f>ﾍﾞﾝﾁﾏｰｸ!CG54/ﾍﾞﾝﾁﾏｰｸ!CG$3</f>
        <v>0.3</v>
      </c>
      <c r="S54" s="9">
        <f>ﾍﾞﾝﾁﾏｰｸ!CH54/ﾍﾞﾝﾁﾏｰｸ!CH$3</f>
        <v>0.6</v>
      </c>
      <c r="T54" s="9">
        <f>ﾍﾞﾝﾁﾏｰｸ!CI54/ﾍﾞﾝﾁﾏｰｸ!CI$3</f>
        <v>0.625</v>
      </c>
      <c r="U54" s="9">
        <f>ﾍﾞﾝﾁﾏｰｸ!CC54/ﾍﾞﾝﾁﾏｰｸ!CC$3</f>
        <v>0.18181818181818182</v>
      </c>
      <c r="V54" s="9">
        <f>ﾍﾞﾝﾁﾏｰｸ!CD54/ﾍﾞﾝﾁﾏｰｸ!CD$3</f>
        <v>0.625</v>
      </c>
      <c r="W54" s="9">
        <f>ﾍﾞﾝﾁﾏｰｸ!CE54/ﾍﾞﾝﾁﾏｰｸ!CE$3</f>
        <v>0.625</v>
      </c>
      <c r="X54" s="9">
        <f>ﾍﾞﾝﾁﾏｰｸ!CF54/ﾍﾞﾝﾁﾏｰｸ!CF$3</f>
        <v>0.6875</v>
      </c>
    </row>
    <row r="55" spans="1:24">
      <c r="A55" s="2">
        <v>1973</v>
      </c>
      <c r="B55" s="2">
        <v>166</v>
      </c>
      <c r="C55" s="2">
        <v>3</v>
      </c>
      <c r="D55" s="2">
        <f t="shared" si="0"/>
        <v>55.333333333333336</v>
      </c>
      <c r="E55" s="4" t="s">
        <v>74</v>
      </c>
      <c r="F55" s="9">
        <f>ﾍﾞﾝﾁﾏｰｸ!CJ55/ﾍﾞﾝﾁﾏｰｸ!CJ$3</f>
        <v>0.20930232558139536</v>
      </c>
      <c r="G55" s="9">
        <f>SUMIF(ﾍﾞﾝﾁﾏｰｸ!$F$1:$AX$1,G$2,ﾍﾞﾝﾁﾏｰｸ!$F55:$AX55)/G$3</f>
        <v>0</v>
      </c>
      <c r="H55" s="9">
        <f>ﾍﾞﾝﾁﾏｰｸ!CQ55/ﾍﾞﾝﾁﾏｰｸ!$CR$1</f>
        <v>0.52356780275562009</v>
      </c>
      <c r="I55" s="9">
        <f>SUMIF(ﾍﾞﾝﾁﾏｰｸ!$F$1:$AX$1,I$2,ﾍﾞﾝﾁﾏｰｸ!$F55:$AX55)/I$3</f>
        <v>0</v>
      </c>
      <c r="J55" s="9">
        <f>SUMIF(ﾍﾞﾝﾁﾏｰｸ!$F$1:$AX$1,J$2,ﾍﾞﾝﾁﾏｰｸ!$F55:$AX55)/J$3</f>
        <v>0.25</v>
      </c>
      <c r="K55" s="9">
        <f>SUMIF(ﾍﾞﾝﾁﾏｰｸ!$F$1:$AX$1,K$2,ﾍﾞﾝﾁﾏｰｸ!$F55:$AX55)/K$3</f>
        <v>0.3</v>
      </c>
      <c r="L55" s="9">
        <f>SUMIF(ﾍﾞﾝﾁﾏｰｸ!$F$1:$AX$1,L$2,ﾍﾞﾝﾁﾏｰｸ!$F55:$AX55)/L$3</f>
        <v>0</v>
      </c>
      <c r="M55" s="9">
        <f>SUMIF(ﾍﾞﾝﾁﾏｰｸ!$F$1:$AX$1,M$2,ﾍﾞﾝﾁﾏｰｸ!$F55:$AX55)/M$3</f>
        <v>0.5</v>
      </c>
      <c r="N55" s="9">
        <f>SUMIF(ﾍﾞﾝﾁﾏｰｸ!$F$1:$AX$1,N$2,ﾍﾞﾝﾁﾏｰｸ!$F55:$AX55)/N$3</f>
        <v>0.13636363636363635</v>
      </c>
      <c r="O55" s="9">
        <f>SUMIF(ﾍﾞﾝﾁﾏｰｸ!$F$1:$AX$1,O$2,ﾍﾞﾝﾁﾏｰｸ!$F55:$AX55)/O$3</f>
        <v>0.5</v>
      </c>
      <c r="P55" s="2">
        <f>ﾍﾞﾝﾁﾏｰｸ!BV55</f>
        <v>22</v>
      </c>
      <c r="Q55" s="9">
        <f t="shared" si="1"/>
        <v>0.32528409090909088</v>
      </c>
      <c r="R55" s="9">
        <f>ﾍﾞﾝﾁﾏｰｸ!CG55/ﾍﾞﾝﾁﾏｰｸ!CG$3</f>
        <v>0.1</v>
      </c>
      <c r="S55" s="9">
        <f>ﾍﾞﾝﾁﾏｰｸ!CH55/ﾍﾞﾝﾁﾏｰｸ!CH$3</f>
        <v>0.3</v>
      </c>
      <c r="T55" s="9">
        <f>ﾍﾞﾝﾁﾏｰｸ!CI55/ﾍﾞﾝﾁﾏｰｸ!CI$3</f>
        <v>0.125</v>
      </c>
      <c r="U55" s="9">
        <f>ﾍﾞﾝﾁﾏｰｸ!CC55/ﾍﾞﾝﾁﾏｰｸ!CC$3</f>
        <v>4.5454545454545456E-2</v>
      </c>
      <c r="V55" s="9">
        <f>ﾍﾞﾝﾁﾏｰｸ!CD55/ﾍﾞﾝﾁﾏｰｸ!CD$3</f>
        <v>0.46875</v>
      </c>
      <c r="W55" s="9">
        <f>ﾍﾞﾝﾁﾏｰｸ!CE55/ﾍﾞﾝﾁﾏｰｸ!CE$3</f>
        <v>0.5</v>
      </c>
      <c r="X55" s="9">
        <f>ﾍﾞﾝﾁﾏｰｸ!CF55/ﾍﾞﾝﾁﾏｰｸ!CF$3</f>
        <v>0.4375</v>
      </c>
    </row>
    <row r="56" spans="1:24">
      <c r="A56" s="2">
        <v>1980</v>
      </c>
      <c r="B56" s="2">
        <v>666</v>
      </c>
      <c r="C56" s="2">
        <v>6</v>
      </c>
      <c r="D56" s="2">
        <f t="shared" si="0"/>
        <v>111</v>
      </c>
      <c r="E56" s="4" t="s">
        <v>25</v>
      </c>
      <c r="F56" s="9">
        <f>ﾍﾞﾝﾁﾏｰｸ!CJ56/ﾍﾞﾝﾁﾏｰｸ!CJ$3</f>
        <v>0.44186046511627908</v>
      </c>
      <c r="G56" s="9">
        <f>SUMIF(ﾍﾞﾝﾁﾏｰｸ!$F$1:$AX$1,G$2,ﾍﾞﾝﾁﾏｰｸ!$F56:$AX56)/G$3</f>
        <v>0</v>
      </c>
      <c r="H56" s="9">
        <f>ﾍﾞﾝﾁﾏｰｸ!CQ56/ﾍﾞﾝﾁﾏｰｸ!$CR$1</f>
        <v>0.52356780275562009</v>
      </c>
      <c r="I56" s="9">
        <f>SUMIF(ﾍﾞﾝﾁﾏｰｸ!$F$1:$AX$1,I$2,ﾍﾞﾝﾁﾏｰｸ!$F56:$AX56)/I$3</f>
        <v>0.16666666666666666</v>
      </c>
      <c r="J56" s="9">
        <f>SUMIF(ﾍﾞﾝﾁﾏｰｸ!$F$1:$AX$1,J$2,ﾍﾞﾝﾁﾏｰｸ!$F56:$AX56)/J$3</f>
        <v>0.75</v>
      </c>
      <c r="K56" s="9">
        <f>SUMIF(ﾍﾞﾝﾁﾏｰｸ!$F$1:$AX$1,K$2,ﾍﾞﾝﾁﾏｰｸ!$F56:$AX56)/K$3</f>
        <v>0.55000000000000004</v>
      </c>
      <c r="L56" s="9">
        <f>SUMIF(ﾍﾞﾝﾁﾏｰｸ!$F$1:$AX$1,L$2,ﾍﾞﾝﾁﾏｰｸ!$F56:$AX56)/L$3</f>
        <v>0</v>
      </c>
      <c r="M56" s="9">
        <f>SUMIF(ﾍﾞﾝﾁﾏｰｸ!$F$1:$AX$1,M$2,ﾍﾞﾝﾁﾏｰｸ!$F56:$AX56)/M$3</f>
        <v>0.5</v>
      </c>
      <c r="N56" s="9">
        <f>SUMIF(ﾍﾞﾝﾁﾏｰｸ!$F$1:$AX$1,N$2,ﾍﾞﾝﾁﾏｰｸ!$F56:$AX56)/N$3</f>
        <v>0.72727272727272729</v>
      </c>
      <c r="O56" s="9">
        <f>SUMIF(ﾍﾞﾝﾁﾏｰｸ!$F$1:$AX$1,O$2,ﾍﾞﾝﾁﾏｰｸ!$F56:$AX56)/O$3</f>
        <v>0.55000000000000004</v>
      </c>
      <c r="P56" s="2">
        <f>ﾍﾞﾝﾁﾏｰｸ!BV56</f>
        <v>46</v>
      </c>
      <c r="Q56" s="9">
        <f t="shared" si="1"/>
        <v>0.62897727272727266</v>
      </c>
      <c r="R56" s="9">
        <f>ﾍﾞﾝﾁﾏｰｸ!CG56/ﾍﾞﾝﾁﾏｰｸ!CG$3</f>
        <v>0.6</v>
      </c>
      <c r="S56" s="9">
        <f>ﾍﾞﾝﾁﾏｰｸ!CH56/ﾍﾞﾝﾁﾏｰｸ!CH$3</f>
        <v>0.6</v>
      </c>
      <c r="T56" s="9">
        <f>ﾍﾞﾝﾁﾏｰｸ!CI56/ﾍﾞﾝﾁﾏｰｸ!CI$3</f>
        <v>0.375</v>
      </c>
      <c r="U56" s="9">
        <f>ﾍﾞﾝﾁﾏｰｸ!CC56/ﾍﾞﾝﾁﾏｰｸ!CC$3</f>
        <v>0.63636363636363635</v>
      </c>
      <c r="V56" s="9">
        <f>ﾍﾞﾝﾁﾏｰｸ!CD56/ﾍﾞﾝﾁﾏｰｸ!CD$3</f>
        <v>0.5625</v>
      </c>
      <c r="W56" s="9">
        <f>ﾍﾞﾝﾁﾏｰｸ!CE56/ﾍﾞﾝﾁﾏｰｸ!CE$3</f>
        <v>0.66666666666666663</v>
      </c>
      <c r="X56" s="9">
        <f>ﾍﾞﾝﾁﾏｰｸ!CF56/ﾍﾞﾝﾁﾏｰｸ!CF$3</f>
        <v>0.625</v>
      </c>
    </row>
    <row r="57" spans="1:24">
      <c r="A57" s="2">
        <v>1988</v>
      </c>
      <c r="B57" s="2">
        <v>100</v>
      </c>
      <c r="C57" s="2">
        <v>2</v>
      </c>
      <c r="D57" s="2">
        <f t="shared" si="0"/>
        <v>50</v>
      </c>
      <c r="E57" s="4" t="s">
        <v>75</v>
      </c>
      <c r="F57" s="9">
        <f>ﾍﾞﾝﾁﾏｰｸ!CJ57/ﾍﾞﾝﾁﾏｰｸ!CJ$3</f>
        <v>0.27906976744186046</v>
      </c>
      <c r="G57" s="9">
        <f>SUMIF(ﾍﾞﾝﾁﾏｰｸ!$F$1:$AX$1,G$2,ﾍﾞﾝﾁﾏｰｸ!$F57:$AX57)/G$3</f>
        <v>0</v>
      </c>
      <c r="H57" s="9">
        <f>ﾍﾞﾝﾁﾏｰｸ!CQ57/ﾍﾞﾝﾁﾏｰｸ!$CR$1</f>
        <v>0.52356780275562009</v>
      </c>
      <c r="I57" s="9">
        <f>SUMIF(ﾍﾞﾝﾁﾏｰｸ!$F$1:$AX$1,I$2,ﾍﾞﾝﾁﾏｰｸ!$F57:$AX57)/I$3</f>
        <v>0.33333333333333331</v>
      </c>
      <c r="J57" s="9">
        <f>SUMIF(ﾍﾞﾝﾁﾏｰｸ!$F$1:$AX$1,J$2,ﾍﾞﾝﾁﾏｰｸ!$F57:$AX57)/J$3</f>
        <v>0.5</v>
      </c>
      <c r="K57" s="9">
        <f>SUMIF(ﾍﾞﾝﾁﾏｰｸ!$F$1:$AX$1,K$2,ﾍﾞﾝﾁﾏｰｸ!$F57:$AX57)/K$3</f>
        <v>0.3</v>
      </c>
      <c r="L57" s="9">
        <f>SUMIF(ﾍﾞﾝﾁﾏｰｸ!$F$1:$AX$1,L$2,ﾍﾞﾝﾁﾏｰｸ!$F57:$AX57)/L$3</f>
        <v>0</v>
      </c>
      <c r="M57" s="9">
        <f>SUMIF(ﾍﾞﾝﾁﾏｰｸ!$F$1:$AX$1,M$2,ﾍﾞﾝﾁﾏｰｸ!$F57:$AX57)/M$3</f>
        <v>0.5</v>
      </c>
      <c r="N57" s="9">
        <f>SUMIF(ﾍﾞﾝﾁﾏｰｸ!$F$1:$AX$1,N$2,ﾍﾞﾝﾁﾏｰｸ!$F57:$AX57)/N$3</f>
        <v>0.68181818181818177</v>
      </c>
      <c r="O57" s="9">
        <f>SUMIF(ﾍﾞﾝﾁﾏｰｸ!$F$1:$AX$1,O$2,ﾍﾞﾝﾁﾏｰｸ!$F57:$AX57)/O$3</f>
        <v>0.6</v>
      </c>
      <c r="P57" s="2">
        <f>ﾍﾞﾝﾁﾏｰｸ!BV57</f>
        <v>40</v>
      </c>
      <c r="Q57" s="9">
        <f t="shared" si="1"/>
        <v>0.60426136363636351</v>
      </c>
      <c r="R57" s="9">
        <f>ﾍﾞﾝﾁﾏｰｸ!CG57/ﾍﾞﾝﾁﾏｰｸ!CG$3</f>
        <v>0.7</v>
      </c>
      <c r="S57" s="9">
        <f>ﾍﾞﾝﾁﾏｰｸ!CH57/ﾍﾞﾝﾁﾏｰｸ!CH$3</f>
        <v>0.3</v>
      </c>
      <c r="T57" s="9">
        <f>ﾍﾞﾝﾁﾏｰｸ!CI57/ﾍﾞﾝﾁﾏｰｸ!CI$3</f>
        <v>0.25</v>
      </c>
      <c r="U57" s="9">
        <f>ﾍﾞﾝﾁﾏｰｸ!CC57/ﾍﾞﾝﾁﾏｰｸ!CC$3</f>
        <v>0.68181818181818177</v>
      </c>
      <c r="V57" s="9">
        <f>ﾍﾞﾝﾁﾏｰｸ!CD57/ﾍﾞﾝﾁﾏｰｸ!CD$3</f>
        <v>0.46875</v>
      </c>
      <c r="W57" s="9">
        <f>ﾍﾞﾝﾁﾏｰｸ!CE57/ﾍﾞﾝﾁﾏｰｸ!CE$3</f>
        <v>0.625</v>
      </c>
      <c r="X57" s="9">
        <f>ﾍﾞﾝﾁﾏｰｸ!CF57/ﾍﾞﾝﾁﾏｰｸ!CF$3</f>
        <v>0.5625</v>
      </c>
    </row>
    <row r="58" spans="1:24">
      <c r="A58" s="2">
        <v>1995</v>
      </c>
      <c r="B58" s="2">
        <v>2600</v>
      </c>
      <c r="C58" s="2">
        <v>8</v>
      </c>
      <c r="D58" s="2">
        <f t="shared" si="0"/>
        <v>325</v>
      </c>
      <c r="E58" s="4" t="s">
        <v>76</v>
      </c>
      <c r="F58" s="9">
        <f>ﾍﾞﾝﾁﾏｰｸ!CJ58/ﾍﾞﾝﾁﾏｰｸ!CJ$3</f>
        <v>0.59302325581395354</v>
      </c>
      <c r="G58" s="9">
        <f>SUMIF(ﾍﾞﾝﾁﾏｰｸ!$F$1:$AX$1,G$2,ﾍﾞﾝﾁﾏｰｸ!$F58:$AX58)/G$3</f>
        <v>0.5</v>
      </c>
      <c r="H58" s="9">
        <f>ﾍﾞﾝﾁﾏｰｸ!CQ58/ﾍﾞﾝﾁﾏｰｸ!$CR$1</f>
        <v>0.66207396664249463</v>
      </c>
      <c r="I58" s="9">
        <f>SUMIF(ﾍﾞﾝﾁﾏｰｸ!$F$1:$AX$1,I$2,ﾍﾞﾝﾁﾏｰｸ!$F58:$AX58)/I$3</f>
        <v>0.5</v>
      </c>
      <c r="J58" s="9">
        <f>SUMIF(ﾍﾞﾝﾁﾏｰｸ!$F$1:$AX$1,J$2,ﾍﾞﾝﾁﾏｰｸ!$F58:$AX58)/J$3</f>
        <v>0.75</v>
      </c>
      <c r="K58" s="9">
        <f>SUMIF(ﾍﾞﾝﾁﾏｰｸ!$F$1:$AX$1,K$2,ﾍﾞﾝﾁﾏｰｸ!$F58:$AX58)/K$3</f>
        <v>0.7</v>
      </c>
      <c r="L58" s="9">
        <f>SUMIF(ﾍﾞﾝﾁﾏｰｸ!$F$1:$AX$1,L$2,ﾍﾞﾝﾁﾏｰｸ!$F58:$AX58)/L$3</f>
        <v>0.75</v>
      </c>
      <c r="M58" s="9">
        <f>SUMIF(ﾍﾞﾝﾁﾏｰｸ!$F$1:$AX$1,M$2,ﾍﾞﾝﾁﾏｰｸ!$F58:$AX58)/M$3</f>
        <v>1</v>
      </c>
      <c r="N58" s="9">
        <f>SUMIF(ﾍﾞﾝﾁﾏｰｸ!$F$1:$AX$1,N$2,ﾍﾞﾝﾁﾏｰｸ!$F58:$AX58)/N$3</f>
        <v>0.68181818181818177</v>
      </c>
      <c r="O58" s="9">
        <f>SUMIF(ﾍﾞﾝﾁﾏｰｸ!$F$1:$AX$1,O$2,ﾍﾞﾝﾁﾏｰｸ!$F58:$AX58)/O$3</f>
        <v>0.8</v>
      </c>
      <c r="P58" s="2">
        <f>ﾍﾞﾝﾁﾏｰｸ!BV58</f>
        <v>65.5</v>
      </c>
      <c r="Q58" s="9">
        <f t="shared" si="1"/>
        <v>0.72045454545454546</v>
      </c>
      <c r="R58" s="9">
        <f>ﾍﾞﾝﾁﾏｰｸ!CG58/ﾍﾞﾝﾁﾏｰｸ!CG$3</f>
        <v>0.76666666666666672</v>
      </c>
      <c r="S58" s="9">
        <f>ﾍﾞﾝﾁﾏｰｸ!CH58/ﾍﾞﾝﾁﾏｰｸ!CH$3</f>
        <v>0.7</v>
      </c>
      <c r="T58" s="9">
        <f>ﾍﾞﾝﾁﾏｰｸ!CI58/ﾍﾞﾝﾁﾏｰｸ!CI$3</f>
        <v>0.6875</v>
      </c>
      <c r="U58" s="9">
        <f>ﾍﾞﾝﾁﾏｰｸ!CC58/ﾍﾞﾝﾁﾏｰｸ!CC$3</f>
        <v>0.77272727272727271</v>
      </c>
      <c r="V58" s="9">
        <f>ﾍﾞﾝﾁﾏｰｸ!CD58/ﾍﾞﾝﾁﾏｰｸ!CD$3</f>
        <v>0.71875</v>
      </c>
      <c r="W58" s="9">
        <f>ﾍﾞﾝﾁﾏｰｸ!CE58/ﾍﾞﾝﾁﾏｰｸ!CE$3</f>
        <v>0.70833333333333337</v>
      </c>
      <c r="X58" s="9">
        <f>ﾍﾞﾝﾁﾏｰｸ!CF58/ﾍﾞﾝﾁﾏｰｸ!CF$3</f>
        <v>0.625</v>
      </c>
    </row>
    <row r="59" spans="1:24">
      <c r="A59" s="2">
        <v>2004</v>
      </c>
      <c r="B59" s="2">
        <v>10000</v>
      </c>
      <c r="C59" s="2">
        <v>30</v>
      </c>
      <c r="D59" s="2">
        <f t="shared" si="0"/>
        <v>333.33333333333331</v>
      </c>
      <c r="E59" s="4" t="s">
        <v>22</v>
      </c>
      <c r="F59" s="9">
        <f>ﾍﾞﾝﾁﾏｰｸ!CJ59/ﾍﾞﾝﾁﾏｰｸ!CJ$3</f>
        <v>0.67441860465116277</v>
      </c>
      <c r="G59" s="9">
        <f>SUMIF(ﾍﾞﾝﾁﾏｰｸ!$F$1:$AX$1,G$2,ﾍﾞﾝﾁﾏｰｸ!$F59:$AX59)/G$3</f>
        <v>1</v>
      </c>
      <c r="H59" s="9">
        <f>ﾍﾞﾝﾁﾏｰｸ!CQ59/ﾍﾞﾝﾁﾏｰｸ!$CR$1</f>
        <v>0.67367657722987673</v>
      </c>
      <c r="I59" s="9">
        <f>SUMIF(ﾍﾞﾝﾁﾏｰｸ!$F$1:$AX$1,I$2,ﾍﾞﾝﾁﾏｰｸ!$F59:$AX59)/I$3</f>
        <v>0.66666666666666663</v>
      </c>
      <c r="J59" s="9">
        <f>SUMIF(ﾍﾞﾝﾁﾏｰｸ!$F$1:$AX$1,J$2,ﾍﾞﾝﾁﾏｰｸ!$F59:$AX59)/J$3</f>
        <v>0.75</v>
      </c>
      <c r="K59" s="9">
        <f>SUMIF(ﾍﾞﾝﾁﾏｰｸ!$F$1:$AX$1,K$2,ﾍﾞﾝﾁﾏｰｸ!$F59:$AX59)/K$3</f>
        <v>0.65</v>
      </c>
      <c r="L59" s="9">
        <f>SUMIF(ﾍﾞﾝﾁﾏｰｸ!$F$1:$AX$1,L$2,ﾍﾞﾝﾁﾏｰｸ!$F59:$AX59)/L$3</f>
        <v>0.75</v>
      </c>
      <c r="M59" s="9">
        <f>SUMIF(ﾍﾞﾝﾁﾏｰｸ!$F$1:$AX$1,M$2,ﾍﾞﾝﾁﾏｰｸ!$F59:$AX59)/M$3</f>
        <v>1</v>
      </c>
      <c r="N59" s="9">
        <f>SUMIF(ﾍﾞﾝﾁﾏｰｸ!$F$1:$AX$1,N$2,ﾍﾞﾝﾁﾏｰｸ!$F59:$AX59)/N$3</f>
        <v>0.77272727272727271</v>
      </c>
      <c r="O59" s="9">
        <f>SUMIF(ﾍﾞﾝﾁﾏｰｸ!$F$1:$AX$1,O$2,ﾍﾞﾝﾁﾏｰｸ!$F59:$AX59)/O$3</f>
        <v>0.75</v>
      </c>
      <c r="P59" s="2">
        <f>ﾍﾞﾝﾁﾏｰｸ!BV59</f>
        <v>70</v>
      </c>
      <c r="Q59" s="9">
        <f t="shared" si="1"/>
        <v>0.79204545454545461</v>
      </c>
      <c r="R59" s="9">
        <f>ﾍﾞﾝﾁﾏｰｸ!CG59/ﾍﾞﾝﾁﾏｰｸ!CG$3</f>
        <v>0.76666666666666672</v>
      </c>
      <c r="S59" s="9">
        <f>ﾍﾞﾝﾁﾏｰｸ!CH59/ﾍﾞﾝﾁﾏｰｸ!CH$3</f>
        <v>0.5</v>
      </c>
      <c r="T59" s="9">
        <f>ﾍﾞﾝﾁﾏｰｸ!CI59/ﾍﾞﾝﾁﾏｰｸ!CI$3</f>
        <v>0.75</v>
      </c>
      <c r="U59" s="9">
        <f>ﾍﾞﾝﾁﾏｰｸ!CC59/ﾍﾞﾝﾁﾏｰｸ!CC$3</f>
        <v>0.72727272727272729</v>
      </c>
      <c r="V59" s="9">
        <f>ﾍﾞﾝﾁﾏｰｸ!CD59/ﾍﾞﾝﾁﾏｰｸ!CD$3</f>
        <v>0.71875</v>
      </c>
      <c r="W59" s="9">
        <f>ﾍﾞﾝﾁﾏｰｸ!CE59/ﾍﾞﾝﾁﾏｰｸ!CE$3</f>
        <v>0.875</v>
      </c>
      <c r="X59" s="9">
        <f>ﾍﾞﾝﾁﾏｰｸ!CF59/ﾍﾞﾝﾁﾏｰｸ!CF$3</f>
        <v>0.875</v>
      </c>
    </row>
    <row r="60" spans="1:24">
      <c r="A60" s="2">
        <v>2000</v>
      </c>
      <c r="B60" s="2">
        <v>800</v>
      </c>
      <c r="C60" s="2">
        <v>7</v>
      </c>
      <c r="D60" s="2">
        <f t="shared" si="0"/>
        <v>114.28571428571429</v>
      </c>
      <c r="E60" s="4" t="s">
        <v>77</v>
      </c>
      <c r="F60" s="9">
        <f>ﾍﾞﾝﾁﾏｰｸ!CJ60/ﾍﾞﾝﾁﾏｰｸ!CJ$3</f>
        <v>0.2558139534883721</v>
      </c>
      <c r="G60" s="9">
        <f>SUMIF(ﾍﾞﾝﾁﾏｰｸ!$F$1:$AX$1,G$2,ﾍﾞﾝﾁﾏｰｸ!$F60:$AX60)/G$3</f>
        <v>0</v>
      </c>
      <c r="H60" s="9">
        <f>ﾍﾞﾝﾁﾏｰｸ!CQ60/ﾍﾞﾝﾁﾏｰｸ!$CR$1</f>
        <v>0.52356780275562009</v>
      </c>
      <c r="I60" s="9">
        <f>SUMIF(ﾍﾞﾝﾁﾏｰｸ!$F$1:$AX$1,I$2,ﾍﾞﾝﾁﾏｰｸ!$F60:$AX60)/I$3</f>
        <v>0.33333333333333331</v>
      </c>
      <c r="J60" s="9">
        <f>SUMIF(ﾍﾞﾝﾁﾏｰｸ!$F$1:$AX$1,J$2,ﾍﾞﾝﾁﾏｰｸ!$F60:$AX60)/J$3</f>
        <v>0.5</v>
      </c>
      <c r="K60" s="9">
        <f>SUMIF(ﾍﾞﾝﾁﾏｰｸ!$F$1:$AX$1,K$2,ﾍﾞﾝﾁﾏｰｸ!$F60:$AX60)/K$3</f>
        <v>0.25</v>
      </c>
      <c r="L60" s="9">
        <f>SUMIF(ﾍﾞﾝﾁﾏｰｸ!$F$1:$AX$1,L$2,ﾍﾞﾝﾁﾏｰｸ!$F60:$AX60)/L$3</f>
        <v>0.25</v>
      </c>
      <c r="M60" s="9">
        <f>SUMIF(ﾍﾞﾝﾁﾏｰｸ!$F$1:$AX$1,M$2,ﾍﾞﾝﾁﾏｰｸ!$F60:$AX60)/M$3</f>
        <v>1</v>
      </c>
      <c r="N60" s="9">
        <f>SUMIF(ﾍﾞﾝﾁﾏｰｸ!$F$1:$AX$1,N$2,ﾍﾞﾝﾁﾏｰｸ!$F60:$AX60)/N$3</f>
        <v>0.59090909090909094</v>
      </c>
      <c r="O60" s="9">
        <f>SUMIF(ﾍﾞﾝﾁﾏｰｸ!$F$1:$AX$1,O$2,ﾍﾞﾝﾁﾏｰｸ!$F60:$AX60)/O$3</f>
        <v>0.55000000000000004</v>
      </c>
      <c r="P60" s="2">
        <f>ﾍﾞﾝﾁﾏｰｸ!BV60</f>
        <v>39</v>
      </c>
      <c r="Q60" s="9">
        <f t="shared" si="1"/>
        <v>0.38721590909090908</v>
      </c>
      <c r="R60" s="9">
        <f>ﾍﾞﾝﾁﾏｰｸ!CG60/ﾍﾞﾝﾁﾏｰｸ!CG$3</f>
        <v>0.6333333333333333</v>
      </c>
      <c r="S60" s="9">
        <f>ﾍﾞﾝﾁﾏｰｸ!CH60/ﾍﾞﾝﾁﾏｰｸ!CH$3</f>
        <v>0.6</v>
      </c>
      <c r="T60" s="9">
        <f>ﾍﾞﾝﾁﾏｰｸ!CI60/ﾍﾞﾝﾁﾏｰｸ!CI$3</f>
        <v>0.25</v>
      </c>
      <c r="U60" s="9">
        <f>ﾍﾞﾝﾁﾏｰｸ!CC60/ﾍﾞﾝﾁﾏｰｸ!CC$3</f>
        <v>0.45454545454545453</v>
      </c>
      <c r="V60" s="9">
        <f>ﾍﾞﾝﾁﾏｰｸ!CD60/ﾍﾞﾝﾁﾏｰｸ!CD$3</f>
        <v>0.40625</v>
      </c>
      <c r="W60" s="9">
        <f>ﾍﾞﾝﾁﾏｰｸ!CE60/ﾍﾞﾝﾁﾏｰｸ!CE$3</f>
        <v>0.33333333333333331</v>
      </c>
      <c r="X60" s="9">
        <f>ﾍﾞﾝﾁﾏｰｸ!CF60/ﾍﾞﾝﾁﾏｰｸ!CF$3</f>
        <v>0.3125</v>
      </c>
    </row>
    <row r="61" spans="1:24">
      <c r="A61" s="2">
        <v>1985</v>
      </c>
      <c r="B61" s="2">
        <v>320</v>
      </c>
      <c r="C61" s="2">
        <v>3</v>
      </c>
      <c r="D61" s="2">
        <f t="shared" si="0"/>
        <v>106.66666666666667</v>
      </c>
      <c r="E61" s="4" t="s">
        <v>78</v>
      </c>
      <c r="F61" s="9">
        <f>ﾍﾞﾝﾁﾏｰｸ!CJ61/ﾍﾞﾝﾁﾏｰｸ!CJ$3</f>
        <v>0.43023255813953487</v>
      </c>
      <c r="G61" s="9">
        <f>SUMIF(ﾍﾞﾝﾁﾏｰｸ!$F$1:$AX$1,G$2,ﾍﾞﾝﾁﾏｰｸ!$F61:$AX61)/G$3</f>
        <v>0.5</v>
      </c>
      <c r="H61" s="9">
        <f>ﾍﾞﾝﾁﾏｰｸ!CQ61/ﾍﾞﾝﾁﾏｰｸ!$CR$1</f>
        <v>0.52356780275562009</v>
      </c>
      <c r="I61" s="9">
        <f>SUMIF(ﾍﾞﾝﾁﾏｰｸ!$F$1:$AX$1,I$2,ﾍﾞﾝﾁﾏｰｸ!$F61:$AX61)/I$3</f>
        <v>0.5</v>
      </c>
      <c r="J61" s="9">
        <f>SUMIF(ﾍﾞﾝﾁﾏｰｸ!$F$1:$AX$1,J$2,ﾍﾞﾝﾁﾏｰｸ!$F61:$AX61)/J$3</f>
        <v>0.625</v>
      </c>
      <c r="K61" s="9">
        <f>SUMIF(ﾍﾞﾝﾁﾏｰｸ!$F$1:$AX$1,K$2,ﾍﾞﾝﾁﾏｰｸ!$F61:$AX61)/K$3</f>
        <v>0.4</v>
      </c>
      <c r="L61" s="9">
        <f>SUMIF(ﾍﾞﾝﾁﾏｰｸ!$F$1:$AX$1,L$2,ﾍﾞﾝﾁﾏｰｸ!$F61:$AX61)/L$3</f>
        <v>0.125</v>
      </c>
      <c r="M61" s="9">
        <f>SUMIF(ﾍﾞﾝﾁﾏｰｸ!$F$1:$AX$1,M$2,ﾍﾞﾝﾁﾏｰｸ!$F61:$AX61)/M$3</f>
        <v>0.5</v>
      </c>
      <c r="N61" s="9">
        <f>SUMIF(ﾍﾞﾝﾁﾏｰｸ!$F$1:$AX$1,N$2,ﾍﾞﾝﾁﾏｰｸ!$F61:$AX61)/N$3</f>
        <v>0.59090909090909094</v>
      </c>
      <c r="O61" s="9">
        <f>SUMIF(ﾍﾞﾝﾁﾏｰｸ!$F$1:$AX$1,O$2,ﾍﾞﾝﾁﾏｰｸ!$F61:$AX61)/O$3</f>
        <v>0.45</v>
      </c>
      <c r="P61" s="2">
        <f>ﾍﾞﾝﾁﾏｰｸ!BV61</f>
        <v>43.5</v>
      </c>
      <c r="Q61" s="9">
        <f t="shared" si="1"/>
        <v>0.56960227272727271</v>
      </c>
      <c r="R61" s="9">
        <f>ﾍﾞﾝﾁﾏｰｸ!CG61/ﾍﾞﾝﾁﾏｰｸ!CG$3</f>
        <v>0.56666666666666665</v>
      </c>
      <c r="S61" s="9">
        <f>ﾍﾞﾝﾁﾏｰｸ!CH61/ﾍﾞﾝﾁﾏｰｸ!CH$3</f>
        <v>0.4</v>
      </c>
      <c r="T61" s="9">
        <f>ﾍﾞﾝﾁﾏｰｸ!CI61/ﾍﾞﾝﾁﾏｰｸ!CI$3</f>
        <v>0.375</v>
      </c>
      <c r="U61" s="9">
        <f>ﾍﾞﾝﾁﾏｰｸ!CC61/ﾍﾞﾝﾁﾏｰｸ!CC$3</f>
        <v>0.63636363636363635</v>
      </c>
      <c r="V61" s="9">
        <f>ﾍﾞﾝﾁﾏｰｸ!CD61/ﾍﾞﾝﾁﾏｰｸ!CD$3</f>
        <v>0.4375</v>
      </c>
      <c r="W61" s="9">
        <f>ﾍﾞﾝﾁﾏｰｸ!CE61/ﾍﾞﾝﾁﾏｰｸ!CE$3</f>
        <v>0.58333333333333337</v>
      </c>
      <c r="X61" s="9">
        <f>ﾍﾞﾝﾁﾏｰｸ!CF61/ﾍﾞﾝﾁﾏｰｸ!CF$3</f>
        <v>0.5625</v>
      </c>
    </row>
    <row r="62" spans="1:24">
      <c r="A62" s="2">
        <v>2000</v>
      </c>
      <c r="B62" s="2">
        <v>300</v>
      </c>
      <c r="C62" s="2">
        <v>2</v>
      </c>
      <c r="D62" s="2">
        <f t="shared" si="0"/>
        <v>150</v>
      </c>
      <c r="E62" s="4" t="s">
        <v>17</v>
      </c>
      <c r="F62" s="9">
        <f>ﾍﾞﾝﾁﾏｰｸ!CJ62/ﾍﾞﾝﾁﾏｰｸ!CJ$3</f>
        <v>0.65116279069767447</v>
      </c>
      <c r="G62" s="9">
        <f>SUMIF(ﾍﾞﾝﾁﾏｰｸ!$F$1:$AX$1,G$2,ﾍﾞﾝﾁﾏｰｸ!$F62:$AX62)/G$3</f>
        <v>1</v>
      </c>
      <c r="H62" s="9">
        <f>ﾍﾞﾝﾁﾏｰｸ!CQ62/ﾍﾞﾝﾁﾏｰｸ!$CR$1</f>
        <v>0.54169688179840481</v>
      </c>
      <c r="I62" s="9">
        <f>SUMIF(ﾍﾞﾝﾁﾏｰｸ!$F$1:$AX$1,I$2,ﾍﾞﾝﾁﾏｰｸ!$F62:$AX62)/I$3</f>
        <v>0.66666666666666663</v>
      </c>
      <c r="J62" s="9">
        <f>SUMIF(ﾍﾞﾝﾁﾏｰｸ!$F$1:$AX$1,J$2,ﾍﾞﾝﾁﾏｰｸ!$F62:$AX62)/J$3</f>
        <v>0.75</v>
      </c>
      <c r="K62" s="9">
        <f>SUMIF(ﾍﾞﾝﾁﾏｰｸ!$F$1:$AX$1,K$2,ﾍﾞﾝﾁﾏｰｸ!$F62:$AX62)/K$3</f>
        <v>0.6</v>
      </c>
      <c r="L62" s="9">
        <f>SUMIF(ﾍﾞﾝﾁﾏｰｸ!$F$1:$AX$1,L$2,ﾍﾞﾝﾁﾏｰｸ!$F62:$AX62)/L$3</f>
        <v>1</v>
      </c>
      <c r="M62" s="9">
        <f>SUMIF(ﾍﾞﾝﾁﾏｰｸ!$F$1:$AX$1,M$2,ﾍﾞﾝﾁﾏｰｸ!$F62:$AX62)/M$3</f>
        <v>0.5</v>
      </c>
      <c r="N62" s="9">
        <f>SUMIF(ﾍﾞﾝﾁﾏｰｸ!$F$1:$AX$1,N$2,ﾍﾞﾝﾁﾏｰｸ!$F62:$AX62)/N$3</f>
        <v>0.81818181818181823</v>
      </c>
      <c r="O62" s="9">
        <f>SUMIF(ﾍﾞﾝﾁﾏｰｸ!$F$1:$AX$1,O$2,ﾍﾞﾝﾁﾏｰｸ!$F62:$AX62)/O$3</f>
        <v>0.7</v>
      </c>
      <c r="P62" s="2">
        <f>ﾍﾞﾝﾁﾏｰｸ!BV62</f>
        <v>70</v>
      </c>
      <c r="Q62" s="9">
        <f t="shared" si="1"/>
        <v>0.6982954545454545</v>
      </c>
      <c r="R62" s="9">
        <f>ﾍﾞﾝﾁﾏｰｸ!CG62/ﾍﾞﾝﾁﾏｰｸ!CG$3</f>
        <v>0.7</v>
      </c>
      <c r="S62" s="9">
        <f>ﾍﾞﾝﾁﾏｰｸ!CH62/ﾍﾞﾝﾁﾏｰｸ!CH$3</f>
        <v>0.6</v>
      </c>
      <c r="T62" s="9">
        <f>ﾍﾞﾝﾁﾏｰｸ!CI62/ﾍﾞﾝﾁﾏｰｸ!CI$3</f>
        <v>1</v>
      </c>
      <c r="U62" s="9">
        <f>ﾍﾞﾝﾁﾏｰｸ!CC62/ﾍﾞﾝﾁﾏｰｸ!CC$3</f>
        <v>0.72727272727272729</v>
      </c>
      <c r="V62" s="9">
        <f>ﾍﾞﾝﾁﾏｰｸ!CD62/ﾍﾞﾝﾁﾏｰｸ!CD$3</f>
        <v>0.65625</v>
      </c>
      <c r="W62" s="9">
        <f>ﾍﾞﾝﾁﾏｰｸ!CE62/ﾍﾞﾝﾁﾏｰｸ!CE$3</f>
        <v>0.66666666666666663</v>
      </c>
      <c r="X62" s="9">
        <f>ﾍﾞﾝﾁﾏｰｸ!CF62/ﾍﾞﾝﾁﾏｰｸ!CF$3</f>
        <v>0.75</v>
      </c>
    </row>
    <row r="63" spans="1:24">
      <c r="A63" s="2">
        <v>1996</v>
      </c>
      <c r="B63" s="2">
        <v>1000</v>
      </c>
      <c r="C63" s="2">
        <v>8</v>
      </c>
      <c r="D63" s="2">
        <f t="shared" si="0"/>
        <v>125</v>
      </c>
      <c r="E63" s="4" t="s">
        <v>79</v>
      </c>
      <c r="F63" s="9">
        <f>ﾍﾞﾝﾁﾏｰｸ!CJ63/ﾍﾞﾝﾁﾏｰｸ!CJ$3</f>
        <v>0.36046511627906974</v>
      </c>
      <c r="G63" s="9">
        <f>SUMIF(ﾍﾞﾝﾁﾏｰｸ!$F$1:$AX$1,G$2,ﾍﾞﾝﾁﾏｰｸ!$F63:$AX63)/G$3</f>
        <v>0.5</v>
      </c>
      <c r="H63" s="9">
        <f>ﾍﾞﾝﾁﾏｰｸ!CQ63/ﾍﾞﾝﾁﾏｰｸ!$CR$1</f>
        <v>0.64539521392313282</v>
      </c>
      <c r="I63" s="9">
        <f>SUMIF(ﾍﾞﾝﾁﾏｰｸ!$F$1:$AX$1,I$2,ﾍﾞﾝﾁﾏｰｸ!$F63:$AX63)/I$3</f>
        <v>0.66666666666666663</v>
      </c>
      <c r="J63" s="9">
        <f>SUMIF(ﾍﾞﾝﾁﾏｰｸ!$F$1:$AX$1,J$2,ﾍﾞﾝﾁﾏｰｸ!$F63:$AX63)/J$3</f>
        <v>0.5</v>
      </c>
      <c r="K63" s="9">
        <f>SUMIF(ﾍﾞﾝﾁﾏｰｸ!$F$1:$AX$1,K$2,ﾍﾞﾝﾁﾏｰｸ!$F63:$AX63)/K$3</f>
        <v>0.25</v>
      </c>
      <c r="L63" s="9">
        <f>SUMIF(ﾍﾞﾝﾁﾏｰｸ!$F$1:$AX$1,L$2,ﾍﾞﾝﾁﾏｰｸ!$F63:$AX63)/L$3</f>
        <v>0.125</v>
      </c>
      <c r="M63" s="9">
        <f>SUMIF(ﾍﾞﾝﾁﾏｰｸ!$F$1:$AX$1,M$2,ﾍﾞﾝﾁﾏｰｸ!$F63:$AX63)/M$3</f>
        <v>0.5</v>
      </c>
      <c r="N63" s="9">
        <f>SUMIF(ﾍﾞﾝﾁﾏｰｸ!$F$1:$AX$1,N$2,ﾍﾞﾝﾁﾏｰｸ!$F63:$AX63)/N$3</f>
        <v>0.63636363636363635</v>
      </c>
      <c r="O63" s="9">
        <f>SUMIF(ﾍﾞﾝﾁﾏｰｸ!$F$1:$AX$1,O$2,ﾍﾞﾝﾁﾏｰｸ!$F63:$AX63)/O$3</f>
        <v>0.45</v>
      </c>
      <c r="P63" s="2">
        <f>ﾍﾞﾝﾁﾏｰｸ!BV63</f>
        <v>41.5</v>
      </c>
      <c r="Q63" s="9">
        <f t="shared" si="1"/>
        <v>0.52897727272727268</v>
      </c>
      <c r="R63" s="9">
        <f>ﾍﾞﾝﾁﾏｰｸ!CG63/ﾍﾞﾝﾁﾏｰｸ!CG$3</f>
        <v>0.66666666666666663</v>
      </c>
      <c r="S63" s="9">
        <f>ﾍﾞﾝﾁﾏｰｸ!CH63/ﾍﾞﾝﾁﾏｰｸ!CH$3</f>
        <v>0.3</v>
      </c>
      <c r="T63" s="9">
        <f>ﾍﾞﾝﾁﾏｰｸ!CI63/ﾍﾞﾝﾁﾏｰｸ!CI$3</f>
        <v>0.375</v>
      </c>
      <c r="U63" s="9">
        <f>ﾍﾞﾝﾁﾏｰｸ!CC63/ﾍﾞﾝﾁﾏｰｸ!CC$3</f>
        <v>0.63636363636363635</v>
      </c>
      <c r="V63" s="9">
        <f>ﾍﾞﾝﾁﾏｰｸ!CD63/ﾍﾞﾝﾁﾏｰｸ!CD$3</f>
        <v>0.34375</v>
      </c>
      <c r="W63" s="9">
        <f>ﾍﾞﾝﾁﾏｰｸ!CE63/ﾍﾞﾝﾁﾏｰｸ!CE$3</f>
        <v>0.54166666666666663</v>
      </c>
      <c r="X63" s="9">
        <f>ﾍﾞﾝﾁﾏｰｸ!CF63/ﾍﾞﾝﾁﾏｰｸ!CF$3</f>
        <v>0.5</v>
      </c>
    </row>
    <row r="64" spans="1:24">
      <c r="A64" s="2">
        <v>1985</v>
      </c>
      <c r="B64" s="2">
        <v>100</v>
      </c>
      <c r="C64" s="2">
        <v>3</v>
      </c>
      <c r="D64" s="2">
        <f t="shared" si="0"/>
        <v>33.333333333333336</v>
      </c>
      <c r="E64" s="4" t="s">
        <v>80</v>
      </c>
      <c r="F64" s="9">
        <f>ﾍﾞﾝﾁﾏｰｸ!CJ64/ﾍﾞﾝﾁﾏｰｸ!CJ$3</f>
        <v>0.32558139534883723</v>
      </c>
      <c r="G64" s="9">
        <f>SUMIF(ﾍﾞﾝﾁﾏｰｸ!$F$1:$AX$1,G$2,ﾍﾞﾝﾁﾏｰｸ!$F64:$AX64)/G$3</f>
        <v>0</v>
      </c>
      <c r="H64" s="9">
        <f>ﾍﾞﾝﾁﾏｰｸ!CQ64/ﾍﾞﾝﾁﾏｰｸ!$CR$1</f>
        <v>0.52356780275562009</v>
      </c>
      <c r="I64" s="9">
        <f>SUMIF(ﾍﾞﾝﾁﾏｰｸ!$F$1:$AX$1,I$2,ﾍﾞﾝﾁﾏｰｸ!$F64:$AX64)/I$3</f>
        <v>0.16666666666666666</v>
      </c>
      <c r="J64" s="9">
        <f>SUMIF(ﾍﾞﾝﾁﾏｰｸ!$F$1:$AX$1,J$2,ﾍﾞﾝﾁﾏｰｸ!$F64:$AX64)/J$3</f>
        <v>0.625</v>
      </c>
      <c r="K64" s="9">
        <f>SUMIF(ﾍﾞﾝﾁﾏｰｸ!$F$1:$AX$1,K$2,ﾍﾞﾝﾁﾏｰｸ!$F64:$AX64)/K$3</f>
        <v>0.45</v>
      </c>
      <c r="L64" s="9">
        <f>SUMIF(ﾍﾞﾝﾁﾏｰｸ!$F$1:$AX$1,L$2,ﾍﾞﾝﾁﾏｰｸ!$F64:$AX64)/L$3</f>
        <v>0</v>
      </c>
      <c r="M64" s="9">
        <f>SUMIF(ﾍﾞﾝﾁﾏｰｸ!$F$1:$AX$1,M$2,ﾍﾞﾝﾁﾏｰｸ!$F64:$AX64)/M$3</f>
        <v>0.5</v>
      </c>
      <c r="N64" s="9">
        <f>SUMIF(ﾍﾞﾝﾁﾏｰｸ!$F$1:$AX$1,N$2,ﾍﾞﾝﾁﾏｰｸ!$F64:$AX64)/N$3</f>
        <v>0.54545454545454541</v>
      </c>
      <c r="O64" s="9">
        <f>SUMIF(ﾍﾞﾝﾁﾏｰｸ!$F$1:$AX$1,O$2,ﾍﾞﾝﾁﾏｰｸ!$F64:$AX64)/O$3</f>
        <v>0.4</v>
      </c>
      <c r="P64" s="2">
        <f>ﾍﾞﾝﾁﾏｰｸ!BV64</f>
        <v>36</v>
      </c>
      <c r="Q64" s="9">
        <f t="shared" si="1"/>
        <v>0.50312499999999993</v>
      </c>
      <c r="R64" s="9">
        <f>ﾍﾞﾝﾁﾏｰｸ!CG64/ﾍﾞﾝﾁﾏｰｸ!CG$3</f>
        <v>0.43333333333333335</v>
      </c>
      <c r="S64" s="9">
        <f>ﾍﾞﾝﾁﾏｰｸ!CH64/ﾍﾞﾝﾁﾏｰｸ!CH$3</f>
        <v>0.4</v>
      </c>
      <c r="T64" s="9">
        <f>ﾍﾞﾝﾁﾏｰｸ!CI64/ﾍﾞﾝﾁﾏｰｸ!CI$3</f>
        <v>0.25</v>
      </c>
      <c r="U64" s="9">
        <f>ﾍﾞﾝﾁﾏｰｸ!CC64/ﾍﾞﾝﾁﾏｰｸ!CC$3</f>
        <v>0.5</v>
      </c>
      <c r="V64" s="9">
        <f>ﾍﾞﾝﾁﾏｰｸ!CD64/ﾍﾞﾝﾁﾏｰｸ!CD$3</f>
        <v>0.40625</v>
      </c>
      <c r="W64" s="9">
        <f>ﾍﾞﾝﾁﾏｰｸ!CE64/ﾍﾞﾝﾁﾏｰｸ!CE$3</f>
        <v>0.54166666666666663</v>
      </c>
      <c r="X64" s="9">
        <f>ﾍﾞﾝﾁﾏｰｸ!CF64/ﾍﾞﾝﾁﾏｰｸ!CF$3</f>
        <v>0.5625</v>
      </c>
    </row>
    <row r="65" spans="1:24">
      <c r="A65" s="2">
        <v>1972</v>
      </c>
      <c r="B65" s="2">
        <v>1000</v>
      </c>
      <c r="C65" s="2">
        <v>10</v>
      </c>
      <c r="D65" s="2">
        <f t="shared" si="0"/>
        <v>100</v>
      </c>
      <c r="E65" s="4" t="s">
        <v>81</v>
      </c>
      <c r="F65" s="9">
        <f>ﾍﾞﾝﾁﾏｰｸ!CJ65/ﾍﾞﾝﾁﾏｰｸ!CJ$3</f>
        <v>0.20930232558139536</v>
      </c>
      <c r="G65" s="9">
        <f>SUMIF(ﾍﾞﾝﾁﾏｰｸ!$F$1:$AX$1,G$2,ﾍﾞﾝﾁﾏｰｸ!$F65:$AX65)/G$3</f>
        <v>0</v>
      </c>
      <c r="H65" s="9">
        <f>ﾍﾞﾝﾁﾏｰｸ!CQ65/ﾍﾞﾝﾁﾏｰｸ!$CR$1</f>
        <v>0.57142857142857151</v>
      </c>
      <c r="I65" s="9">
        <f>SUMIF(ﾍﾞﾝﾁﾏｰｸ!$F$1:$AX$1,I$2,ﾍﾞﾝﾁﾏｰｸ!$F65:$AX65)/I$3</f>
        <v>0</v>
      </c>
      <c r="J65" s="9">
        <f>SUMIF(ﾍﾞﾝﾁﾏｰｸ!$F$1:$AX$1,J$2,ﾍﾞﾝﾁﾏｰｸ!$F65:$AX65)/J$3</f>
        <v>0.375</v>
      </c>
      <c r="K65" s="9">
        <f>SUMIF(ﾍﾞﾝﾁﾏｰｸ!$F$1:$AX$1,K$2,ﾍﾞﾝﾁﾏｰｸ!$F65:$AX65)/K$3</f>
        <v>0.3</v>
      </c>
      <c r="L65" s="9">
        <f>SUMIF(ﾍﾞﾝﾁﾏｰｸ!$F$1:$AX$1,L$2,ﾍﾞﾝﾁﾏｰｸ!$F65:$AX65)/L$3</f>
        <v>0</v>
      </c>
      <c r="M65" s="9">
        <f>SUMIF(ﾍﾞﾝﾁﾏｰｸ!$F$1:$AX$1,M$2,ﾍﾞﾝﾁﾏｰｸ!$F65:$AX65)/M$3</f>
        <v>0.5</v>
      </c>
      <c r="N65" s="9">
        <f>SUMIF(ﾍﾞﾝﾁﾏｰｸ!$F$1:$AX$1,N$2,ﾍﾞﾝﾁﾏｰｸ!$F65:$AX65)/N$3</f>
        <v>0.45454545454545453</v>
      </c>
      <c r="O65" s="9">
        <f>SUMIF(ﾍﾞﾝﾁﾏｰｸ!$F$1:$AX$1,O$2,ﾍﾞﾝﾁﾏｰｸ!$F65:$AX65)/O$3</f>
        <v>0.4</v>
      </c>
      <c r="P65" s="2">
        <f>ﾍﾞﾝﾁﾏｰｸ!BV65</f>
        <v>28</v>
      </c>
      <c r="Q65" s="9">
        <f t="shared" si="1"/>
        <v>0.39659090909090911</v>
      </c>
      <c r="R65" s="9">
        <f>ﾍﾞﾝﾁﾏｰｸ!CG65/ﾍﾞﾝﾁﾏｰｸ!CG$3</f>
        <v>0.33333333333333331</v>
      </c>
      <c r="S65" s="9">
        <f>ﾍﾞﾝﾁﾏｰｸ!CH65/ﾍﾞﾝﾁﾏｰｸ!CH$3</f>
        <v>0.4</v>
      </c>
      <c r="T65" s="9">
        <f>ﾍﾞﾝﾁﾏｰｸ!CI65/ﾍﾞﾝﾁﾏｰｸ!CI$3</f>
        <v>0.1875</v>
      </c>
      <c r="U65" s="9">
        <f>ﾍﾞﾝﾁﾏｰｸ!CC65/ﾍﾞﾝﾁﾏｰｸ!CC$3</f>
        <v>0.45454545454545453</v>
      </c>
      <c r="V65" s="9">
        <f>ﾍﾞﾝﾁﾏｰｸ!CD65/ﾍﾞﾝﾁﾏｰｸ!CD$3</f>
        <v>0.34375</v>
      </c>
      <c r="W65" s="9">
        <f>ﾍﾞﾝﾁﾏｰｸ!CE65/ﾍﾞﾝﾁﾏｰｸ!CE$3</f>
        <v>0.375</v>
      </c>
      <c r="X65" s="9">
        <f>ﾍﾞﾝﾁﾏｰｸ!CF65/ﾍﾞﾝﾁﾏｰｸ!CF$3</f>
        <v>0.375</v>
      </c>
    </row>
    <row r="66" spans="1:24">
      <c r="A66" s="2">
        <v>2007</v>
      </c>
      <c r="B66" s="2">
        <v>1250</v>
      </c>
      <c r="C66" s="2">
        <v>2</v>
      </c>
      <c r="D66" s="2">
        <f t="shared" si="0"/>
        <v>625</v>
      </c>
      <c r="E66" s="4" t="s">
        <v>82</v>
      </c>
      <c r="F66" s="9">
        <f>ﾍﾞﾝﾁﾏｰｸ!CJ66/ﾍﾞﾝﾁﾏｰｸ!CJ$3</f>
        <v>0.63953488372093026</v>
      </c>
      <c r="G66" s="9">
        <f>SUMIF(ﾍﾞﾝﾁﾏｰｸ!$F$1:$AX$1,G$2,ﾍﾞﾝﾁﾏｰｸ!$F66:$AX66)/G$3</f>
        <v>0.5</v>
      </c>
      <c r="H66" s="9">
        <f>ﾍﾞﾝﾁﾏｰｸ!CQ66/ﾍﾞﾝﾁﾏｰｸ!$CR$1</f>
        <v>0.58810732414793343</v>
      </c>
      <c r="I66" s="9">
        <f>SUMIF(ﾍﾞﾝﾁﾏｰｸ!$F$1:$AX$1,I$2,ﾍﾞﾝﾁﾏｰｸ!$F66:$AX66)/I$3</f>
        <v>0.83333333333333337</v>
      </c>
      <c r="J66" s="9">
        <f>SUMIF(ﾍﾞﾝﾁﾏｰｸ!$F$1:$AX$1,J$2,ﾍﾞﾝﾁﾏｰｸ!$F66:$AX66)/J$3</f>
        <v>0.625</v>
      </c>
      <c r="K66" s="9">
        <f>SUMIF(ﾍﾞﾝﾁﾏｰｸ!$F$1:$AX$1,K$2,ﾍﾞﾝﾁﾏｰｸ!$F66:$AX66)/K$3</f>
        <v>0.75</v>
      </c>
      <c r="L66" s="9">
        <f>SUMIF(ﾍﾞﾝﾁﾏｰｸ!$F$1:$AX$1,L$2,ﾍﾞﾝﾁﾏｰｸ!$F66:$AX66)/L$3</f>
        <v>0.625</v>
      </c>
      <c r="M66" s="9">
        <f>SUMIF(ﾍﾞﾝﾁﾏｰｸ!$F$1:$AX$1,M$2,ﾍﾞﾝﾁﾏｰｸ!$F66:$AX66)/M$3</f>
        <v>1</v>
      </c>
      <c r="N66" s="9">
        <f>SUMIF(ﾍﾞﾝﾁﾏｰｸ!$F$1:$AX$1,N$2,ﾍﾞﾝﾁﾏｰｸ!$F66:$AX66)/N$3</f>
        <v>0.86363636363636365</v>
      </c>
      <c r="O66" s="9">
        <f>SUMIF(ﾍﾞﾝﾁﾏｰｸ!$F$1:$AX$1,O$2,ﾍﾞﾝﾁﾏｰｸ!$F66:$AX66)/O$3</f>
        <v>0.85</v>
      </c>
      <c r="P66" s="2">
        <f>ﾍﾞﾝﾁﾏｰｸ!BV66</f>
        <v>71.5</v>
      </c>
      <c r="Q66" s="9">
        <f t="shared" si="1"/>
        <v>0.80454545454545456</v>
      </c>
      <c r="R66" s="9">
        <f>ﾍﾞﾝﾁﾏｰｸ!CG66/ﾍﾞﾝﾁﾏｰｸ!CG$3</f>
        <v>0.8</v>
      </c>
      <c r="S66" s="9">
        <f>ﾍﾞﾝﾁﾏｰｸ!CH66/ﾍﾞﾝﾁﾏｰｸ!CH$3</f>
        <v>0.7</v>
      </c>
      <c r="T66" s="9">
        <f>ﾍﾞﾝﾁﾏｰｸ!CI66/ﾍﾞﾝﾁﾏｰｸ!CI$3</f>
        <v>0.75</v>
      </c>
      <c r="U66" s="9">
        <f>ﾍﾞﾝﾁﾏｰｸ!CC66/ﾍﾞﾝﾁﾏｰｸ!CC$3</f>
        <v>0.72727272727272729</v>
      </c>
      <c r="V66" s="9">
        <f>ﾍﾞﾝﾁﾏｰｸ!CD66/ﾍﾞﾝﾁﾏｰｸ!CD$3</f>
        <v>0.84375</v>
      </c>
      <c r="W66" s="9">
        <f>ﾍﾞﾝﾁﾏｰｸ!CE66/ﾍﾞﾝﾁﾏｰｸ!CE$3</f>
        <v>0.83333333333333337</v>
      </c>
      <c r="X66" s="9">
        <f>ﾍﾞﾝﾁﾏｰｸ!CF66/ﾍﾞﾝﾁﾏｰｸ!CF$3</f>
        <v>0.875</v>
      </c>
    </row>
    <row r="67" spans="1:24">
      <c r="A67" s="2">
        <v>1970</v>
      </c>
      <c r="B67" s="2">
        <v>120</v>
      </c>
      <c r="C67" s="2">
        <v>3</v>
      </c>
      <c r="D67" s="2">
        <f t="shared" si="0"/>
        <v>40</v>
      </c>
      <c r="E67" s="4" t="s">
        <v>83</v>
      </c>
      <c r="F67" s="9">
        <f>ﾍﾞﾝﾁﾏｰｸ!CJ67/ﾍﾞﾝﾁﾏｰｸ!CJ$3</f>
        <v>0.20930232558139536</v>
      </c>
      <c r="G67" s="9">
        <f>SUMIF(ﾍﾞﾝﾁﾏｰｸ!$F$1:$AX$1,G$2,ﾍﾞﾝﾁﾏｰｸ!$F67:$AX67)/G$3</f>
        <v>0</v>
      </c>
      <c r="H67" s="9">
        <f>ﾍﾞﾝﾁﾏｰｸ!CQ67/ﾍﾞﾝﾁﾏｰｸ!$CR$1</f>
        <v>0.52356780275562009</v>
      </c>
      <c r="I67" s="9">
        <f>SUMIF(ﾍﾞﾝﾁﾏｰｸ!$F$1:$AX$1,I$2,ﾍﾞﾝﾁﾏｰｸ!$F67:$AX67)/I$3</f>
        <v>0</v>
      </c>
      <c r="J67" s="9">
        <f>SUMIF(ﾍﾞﾝﾁﾏｰｸ!$F$1:$AX$1,J$2,ﾍﾞﾝﾁﾏｰｸ!$F67:$AX67)/J$3</f>
        <v>0.5</v>
      </c>
      <c r="K67" s="9">
        <f>SUMIF(ﾍﾞﾝﾁﾏｰｸ!$F$1:$AX$1,K$2,ﾍﾞﾝﾁﾏｰｸ!$F67:$AX67)/K$3</f>
        <v>0.25</v>
      </c>
      <c r="L67" s="9">
        <f>SUMIF(ﾍﾞﾝﾁﾏｰｸ!$F$1:$AX$1,L$2,ﾍﾞﾝﾁﾏｰｸ!$F67:$AX67)/L$3</f>
        <v>0</v>
      </c>
      <c r="M67" s="9">
        <f>SUMIF(ﾍﾞﾝﾁﾏｰｸ!$F$1:$AX$1,M$2,ﾍﾞﾝﾁﾏｰｸ!$F67:$AX67)/M$3</f>
        <v>0.5</v>
      </c>
      <c r="N67" s="9">
        <f>SUMIF(ﾍﾞﾝﾁﾏｰｸ!$F$1:$AX$1,N$2,ﾍﾞﾝﾁﾏｰｸ!$F67:$AX67)/N$3</f>
        <v>0.59090909090909094</v>
      </c>
      <c r="O67" s="9">
        <f>SUMIF(ﾍﾞﾝﾁﾏｰｸ!$F$1:$AX$1,O$2,ﾍﾞﾝﾁﾏｰｸ!$F67:$AX67)/O$3</f>
        <v>0.45</v>
      </c>
      <c r="P67" s="2">
        <f>ﾍﾞﾝﾁﾏｰｸ!BV67</f>
        <v>32</v>
      </c>
      <c r="Q67" s="9">
        <f t="shared" si="1"/>
        <v>0.46505681818181815</v>
      </c>
      <c r="R67" s="9">
        <f>ﾍﾞﾝﾁﾏｰｸ!CG67/ﾍﾞﾝﾁﾏｰｸ!CG$3</f>
        <v>0.43333333333333335</v>
      </c>
      <c r="S67" s="9">
        <f>ﾍﾞﾝﾁﾏｰｸ!CH67/ﾍﾞﾝﾁﾏｰｸ!CH$3</f>
        <v>0.4</v>
      </c>
      <c r="T67" s="9">
        <f>ﾍﾞﾝﾁﾏｰｸ!CI67/ﾍﾞﾝﾁﾏｰｸ!CI$3</f>
        <v>0.3125</v>
      </c>
      <c r="U67" s="9">
        <f>ﾍﾞﾝﾁﾏｰｸ!CC67/ﾍﾞﾝﾁﾏｰｸ!CC$3</f>
        <v>0.40909090909090912</v>
      </c>
      <c r="V67" s="9">
        <f>ﾍﾞﾝﾁﾏｰｸ!CD67/ﾍﾞﾝﾁﾏｰｸ!CD$3</f>
        <v>0.375</v>
      </c>
      <c r="W67" s="9">
        <f>ﾍﾞﾝﾁﾏｰｸ!CE67/ﾍﾞﾝﾁﾏｰｸ!CE$3</f>
        <v>0.54166666666666663</v>
      </c>
      <c r="X67" s="9">
        <f>ﾍﾞﾝﾁﾏｰｸ!CF67/ﾍﾞﾝﾁﾏｰｸ!CF$3</f>
        <v>0.5625</v>
      </c>
    </row>
    <row r="68" spans="1:24">
      <c r="A68" s="2">
        <v>2003</v>
      </c>
      <c r="B68" s="2">
        <v>3300</v>
      </c>
      <c r="C68" s="2">
        <v>6</v>
      </c>
      <c r="D68" s="2">
        <f t="shared" ref="D68:D131" si="2">B68/C68</f>
        <v>550</v>
      </c>
      <c r="E68" s="4" t="s">
        <v>85</v>
      </c>
      <c r="F68" s="9">
        <f>ﾍﾞﾝﾁﾏｰｸ!CJ68/ﾍﾞﾝﾁﾏｰｸ!CJ$3</f>
        <v>0.54651162790697672</v>
      </c>
      <c r="G68" s="9">
        <f>SUMIF(ﾍﾞﾝﾁﾏｰｸ!$F$1:$AX$1,G$2,ﾍﾞﾝﾁﾏｰｸ!$F68:$AX68)/G$3</f>
        <v>0.5</v>
      </c>
      <c r="H68" s="9">
        <f>ﾍﾞﾝﾁﾏｰｸ!CQ68/ﾍﾞﾝﾁﾏｰｸ!$CR$1</f>
        <v>0.52356780275562009</v>
      </c>
      <c r="I68" s="9">
        <f>SUMIF(ﾍﾞﾝﾁﾏｰｸ!$F$1:$AX$1,I$2,ﾍﾞﾝﾁﾏｰｸ!$F68:$AX68)/I$3</f>
        <v>0.33333333333333331</v>
      </c>
      <c r="J68" s="9">
        <f>SUMIF(ﾍﾞﾝﾁﾏｰｸ!$F$1:$AX$1,J$2,ﾍﾞﾝﾁﾏｰｸ!$F68:$AX68)/J$3</f>
        <v>0.75</v>
      </c>
      <c r="K68" s="9">
        <f>SUMIF(ﾍﾞﾝﾁﾏｰｸ!$F$1:$AX$1,K$2,ﾍﾞﾝﾁﾏｰｸ!$F68:$AX68)/K$3</f>
        <v>0.6</v>
      </c>
      <c r="L68" s="9">
        <f>SUMIF(ﾍﾞﾝﾁﾏｰｸ!$F$1:$AX$1,L$2,ﾍﾞﾝﾁﾏｰｸ!$F68:$AX68)/L$3</f>
        <v>0.125</v>
      </c>
      <c r="M68" s="9">
        <f>SUMIF(ﾍﾞﾝﾁﾏｰｸ!$F$1:$AX$1,M$2,ﾍﾞﾝﾁﾏｰｸ!$F68:$AX68)/M$3</f>
        <v>0.5</v>
      </c>
      <c r="N68" s="9">
        <f>SUMIF(ﾍﾞﾝﾁﾏｰｸ!$F$1:$AX$1,N$2,ﾍﾞﾝﾁﾏｰｸ!$F68:$AX68)/N$3</f>
        <v>0.63636363636363635</v>
      </c>
      <c r="O68" s="9">
        <f>SUMIF(ﾍﾞﾝﾁﾏｰｸ!$F$1:$AX$1,O$2,ﾍﾞﾝﾁﾏｰｸ!$F68:$AX68)/O$3</f>
        <v>0.5</v>
      </c>
      <c r="P68" s="2">
        <f>ﾍﾞﾝﾁﾏｰｸ!BV68</f>
        <v>49.5</v>
      </c>
      <c r="Q68" s="9">
        <f t="shared" ref="Q68:Q131" si="3">U68*0.35+V68*0.2+W68*0.3+X68*0.15</f>
        <v>0.61022727272727273</v>
      </c>
      <c r="R68" s="9">
        <f>ﾍﾞﾝﾁﾏｰｸ!CG68/ﾍﾞﾝﾁﾏｰｸ!CG$3</f>
        <v>0.6</v>
      </c>
      <c r="S68" s="9">
        <f>ﾍﾞﾝﾁﾏｰｸ!CH68/ﾍﾞﾝﾁﾏｰｸ!CH$3</f>
        <v>0.4</v>
      </c>
      <c r="T68" s="9">
        <f>ﾍﾞﾝﾁﾏｰｸ!CI68/ﾍﾞﾝﾁﾏｰｸ!CI$3</f>
        <v>0.375</v>
      </c>
      <c r="U68" s="9">
        <f>ﾍﾞﾝﾁﾏｰｸ!CC68/ﾍﾞﾝﾁﾏｰｸ!CC$3</f>
        <v>0.63636363636363635</v>
      </c>
      <c r="V68" s="9">
        <f>ﾍﾞﾝﾁﾏｰｸ!CD68/ﾍﾞﾝﾁﾏｰｸ!CD$3</f>
        <v>0.53125</v>
      </c>
      <c r="W68" s="9">
        <f>ﾍﾞﾝﾁﾏｰｸ!CE68/ﾍﾞﾝﾁﾏｰｸ!CE$3</f>
        <v>0.625</v>
      </c>
      <c r="X68" s="9">
        <f>ﾍﾞﾝﾁﾏｰｸ!CF68/ﾍﾞﾝﾁﾏｰｸ!CF$3</f>
        <v>0.625</v>
      </c>
    </row>
    <row r="69" spans="1:24">
      <c r="A69" s="2">
        <v>1995</v>
      </c>
      <c r="B69" s="2">
        <v>7000</v>
      </c>
      <c r="C69" s="2">
        <v>9</v>
      </c>
      <c r="D69" s="2">
        <f t="shared" si="2"/>
        <v>777.77777777777783</v>
      </c>
      <c r="E69" s="4" t="s">
        <v>86</v>
      </c>
      <c r="F69" s="9">
        <f>ﾍﾞﾝﾁﾏｰｸ!CJ69/ﾍﾞﾝﾁﾏｰｸ!CJ$3</f>
        <v>0.43023255813953487</v>
      </c>
      <c r="G69" s="9">
        <f>SUMIF(ﾍﾞﾝﾁﾏｰｸ!$F$1:$AX$1,G$2,ﾍﾞﾝﾁﾏｰｸ!$F69:$AX69)/G$3</f>
        <v>0.5</v>
      </c>
      <c r="H69" s="9">
        <f>ﾍﾞﾝﾁﾏｰｸ!CQ69/ﾍﾞﾝﾁﾏｰｸ!$CR$1</f>
        <v>0.52356780275562009</v>
      </c>
      <c r="I69" s="9">
        <f>SUMIF(ﾍﾞﾝﾁﾏｰｸ!$F$1:$AX$1,I$2,ﾍﾞﾝﾁﾏｰｸ!$F69:$AX69)/I$3</f>
        <v>0.16666666666666666</v>
      </c>
      <c r="J69" s="9">
        <f>SUMIF(ﾍﾞﾝﾁﾏｰｸ!$F$1:$AX$1,J$2,ﾍﾞﾝﾁﾏｰｸ!$F69:$AX69)/J$3</f>
        <v>0.75</v>
      </c>
      <c r="K69" s="9">
        <f>SUMIF(ﾍﾞﾝﾁﾏｰｸ!$F$1:$AX$1,K$2,ﾍﾞﾝﾁﾏｰｸ!$F69:$AX69)/K$3</f>
        <v>0.45</v>
      </c>
      <c r="L69" s="9">
        <f>SUMIF(ﾍﾞﾝﾁﾏｰｸ!$F$1:$AX$1,L$2,ﾍﾞﾝﾁﾏｰｸ!$F69:$AX69)/L$3</f>
        <v>0.25</v>
      </c>
      <c r="M69" s="9">
        <f>SUMIF(ﾍﾞﾝﾁﾏｰｸ!$F$1:$AX$1,M$2,ﾍﾞﾝﾁﾏｰｸ!$F69:$AX69)/M$3</f>
        <v>0.5</v>
      </c>
      <c r="N69" s="9">
        <f>SUMIF(ﾍﾞﾝﾁﾏｰｸ!$F$1:$AX$1,N$2,ﾍﾞﾝﾁﾏｰｸ!$F69:$AX69)/N$3</f>
        <v>0.59090909090909094</v>
      </c>
      <c r="O69" s="9">
        <f>SUMIF(ﾍﾞﾝﾁﾏｰｸ!$F$1:$AX$1,O$2,ﾍﾞﾝﾁﾏｰｸ!$F69:$AX69)/O$3</f>
        <v>0.55000000000000004</v>
      </c>
      <c r="P69" s="2">
        <f>ﾍﾞﾝﾁﾏｰｸ!BV69</f>
        <v>46.5</v>
      </c>
      <c r="Q69" s="9">
        <f t="shared" si="3"/>
        <v>0.60028409090909085</v>
      </c>
      <c r="R69" s="9">
        <f>ﾍﾞﾝﾁﾏｰｸ!CG69/ﾍﾞﾝﾁﾏｰｸ!CG$3</f>
        <v>0.5</v>
      </c>
      <c r="S69" s="9">
        <f>ﾍﾞﾝﾁﾏｰｸ!CH69/ﾍﾞﾝﾁﾏｰｸ!CH$3</f>
        <v>0.5</v>
      </c>
      <c r="T69" s="9">
        <f>ﾍﾞﾝﾁﾏｰｸ!CI69/ﾍﾞﾝﾁﾏｰｸ!CI$3</f>
        <v>0.5</v>
      </c>
      <c r="U69" s="9">
        <f>ﾍﾞﾝﾁﾏｰｸ!CC69/ﾍﾞﾝﾁﾏｰｸ!CC$3</f>
        <v>0.54545454545454541</v>
      </c>
      <c r="V69" s="9">
        <f>ﾍﾞﾝﾁﾏｰｸ!CD69/ﾍﾞﾝﾁﾏｰｸ!CD$3</f>
        <v>0.53125</v>
      </c>
      <c r="W69" s="9">
        <f>ﾍﾞﾝﾁﾏｰｸ!CE69/ﾍﾞﾝﾁﾏｰｸ!CE$3</f>
        <v>0.66666666666666663</v>
      </c>
      <c r="X69" s="9">
        <f>ﾍﾞﾝﾁﾏｰｸ!CF69/ﾍﾞﾝﾁﾏｰｸ!CF$3</f>
        <v>0.6875</v>
      </c>
    </row>
    <row r="70" spans="1:24">
      <c r="A70" s="2">
        <v>2010</v>
      </c>
      <c r="B70" s="2">
        <v>1000</v>
      </c>
      <c r="C70" s="2">
        <v>20</v>
      </c>
      <c r="D70" s="2">
        <f t="shared" si="2"/>
        <v>50</v>
      </c>
      <c r="E70" s="4" t="s">
        <v>71</v>
      </c>
      <c r="F70" s="9">
        <f>ﾍﾞﾝﾁﾏｰｸ!CJ70/ﾍﾞﾝﾁﾏｰｸ!CJ$3</f>
        <v>0.68604651162790697</v>
      </c>
      <c r="G70" s="9">
        <f>SUMIF(ﾍﾞﾝﾁﾏｰｸ!$F$1:$AX$1,G$2,ﾍﾞﾝﾁﾏｰｸ!$F70:$AX70)/G$3</f>
        <v>0.5</v>
      </c>
      <c r="H70" s="9">
        <f>ﾍﾞﾝﾁﾏｰｸ!CQ70/ﾍﾞﾝﾁﾏｰｸ!$CR$1</f>
        <v>0.82378535170413358</v>
      </c>
      <c r="I70" s="9">
        <f>SUMIF(ﾍﾞﾝﾁﾏｰｸ!$F$1:$AX$1,I$2,ﾍﾞﾝﾁﾏｰｸ!$F70:$AX70)/I$3</f>
        <v>0.83333333333333337</v>
      </c>
      <c r="J70" s="9">
        <f>SUMIF(ﾍﾞﾝﾁﾏｰｸ!$F$1:$AX$1,J$2,ﾍﾞﾝﾁﾏｰｸ!$F70:$AX70)/J$3</f>
        <v>0.625</v>
      </c>
      <c r="K70" s="9">
        <f>SUMIF(ﾍﾞﾝﾁﾏｰｸ!$F$1:$AX$1,K$2,ﾍﾞﾝﾁﾏｰｸ!$F70:$AX70)/K$3</f>
        <v>0.75</v>
      </c>
      <c r="L70" s="9">
        <f>SUMIF(ﾍﾞﾝﾁﾏｰｸ!$F$1:$AX$1,L$2,ﾍﾞﾝﾁﾏｰｸ!$F70:$AX70)/L$3</f>
        <v>0.75</v>
      </c>
      <c r="M70" s="9">
        <f>SUMIF(ﾍﾞﾝﾁﾏｰｸ!$F$1:$AX$1,M$2,ﾍﾞﾝﾁﾏｰｸ!$F70:$AX70)/M$3</f>
        <v>1</v>
      </c>
      <c r="N70" s="9">
        <f>SUMIF(ﾍﾞﾝﾁﾏｰｸ!$F$1:$AX$1,N$2,ﾍﾞﾝﾁﾏｰｸ!$F70:$AX70)/N$3</f>
        <v>0.86363636363636365</v>
      </c>
      <c r="O70" s="9">
        <f>SUMIF(ﾍﾞﾝﾁﾏｰｸ!$F$1:$AX$1,O$2,ﾍﾞﾝﾁﾏｰｸ!$F70:$AX70)/O$3</f>
        <v>0.95</v>
      </c>
      <c r="P70" s="2">
        <f>ﾍﾞﾝﾁﾏｰｸ!BV70</f>
        <v>81.5</v>
      </c>
      <c r="Q70" s="9">
        <f t="shared" si="3"/>
        <v>0.88380681818181817</v>
      </c>
      <c r="R70" s="9">
        <f>ﾍﾞﾝﾁﾏｰｸ!CG70/ﾍﾞﾝﾁﾏｰｸ!CG$3</f>
        <v>0.8</v>
      </c>
      <c r="S70" s="9">
        <f>ﾍﾞﾝﾁﾏｰｸ!CH70/ﾍﾞﾝﾁﾏｰｸ!CH$3</f>
        <v>0.7</v>
      </c>
      <c r="T70" s="9">
        <f>ﾍﾞﾝﾁﾏｰｸ!CI70/ﾍﾞﾝﾁﾏｰｸ!CI$3</f>
        <v>0.6875</v>
      </c>
      <c r="U70" s="9">
        <f>ﾍﾞﾝﾁﾏｰｸ!CC70/ﾍﾞﾝﾁﾏｰｸ!CC$3</f>
        <v>0.90909090909090906</v>
      </c>
      <c r="V70" s="9">
        <f>ﾍﾞﾝﾁﾏｰｸ!CD70/ﾍﾞﾝﾁﾏｰｸ!CD$3</f>
        <v>0.8125</v>
      </c>
      <c r="W70" s="9">
        <f>ﾍﾞﾝﾁﾏｰｸ!CE70/ﾍﾞﾝﾁﾏｰｸ!CE$3</f>
        <v>0.875</v>
      </c>
      <c r="X70" s="9">
        <f>ﾍﾞﾝﾁﾏｰｸ!CF70/ﾍﾞﾝﾁﾏｰｸ!CF$3</f>
        <v>0.9375</v>
      </c>
    </row>
    <row r="71" spans="1:24">
      <c r="A71" s="2">
        <v>1996</v>
      </c>
      <c r="B71" s="2">
        <v>1200</v>
      </c>
      <c r="C71" s="2">
        <v>8</v>
      </c>
      <c r="D71" s="2">
        <f t="shared" si="2"/>
        <v>150</v>
      </c>
      <c r="E71" s="4" t="s">
        <v>87</v>
      </c>
      <c r="F71" s="9">
        <f>ﾍﾞﾝﾁﾏｰｸ!CJ71/ﾍﾞﾝﾁﾏｰｸ!CJ$3</f>
        <v>0.5</v>
      </c>
      <c r="G71" s="9">
        <f>SUMIF(ﾍﾞﾝﾁﾏｰｸ!$F$1:$AX$1,G$2,ﾍﾞﾝﾁﾏｰｸ!$F71:$AX71)/G$3</f>
        <v>0.5</v>
      </c>
      <c r="H71" s="9">
        <f>ﾍﾞﾝﾁﾏｰｸ!CQ71/ﾍﾞﾝﾁﾏｰｸ!$CR$1</f>
        <v>0.85786802030456866</v>
      </c>
      <c r="I71" s="9">
        <f>SUMIF(ﾍﾞﾝﾁﾏｰｸ!$F$1:$AX$1,I$2,ﾍﾞﾝﾁﾏｰｸ!$F71:$AX71)/I$3</f>
        <v>0.66666666666666663</v>
      </c>
      <c r="J71" s="9">
        <f>SUMIF(ﾍﾞﾝﾁﾏｰｸ!$F$1:$AX$1,J$2,ﾍﾞﾝﾁﾏｰｸ!$F71:$AX71)/J$3</f>
        <v>0.75</v>
      </c>
      <c r="K71" s="9">
        <f>SUMIF(ﾍﾞﾝﾁﾏｰｸ!$F$1:$AX$1,K$2,ﾍﾞﾝﾁﾏｰｸ!$F71:$AX71)/K$3</f>
        <v>0.35</v>
      </c>
      <c r="L71" s="9">
        <f>SUMIF(ﾍﾞﾝﾁﾏｰｸ!$F$1:$AX$1,L$2,ﾍﾞﾝﾁﾏｰｸ!$F71:$AX71)/L$3</f>
        <v>0.875</v>
      </c>
      <c r="M71" s="9">
        <f>SUMIF(ﾍﾞﾝﾁﾏｰｸ!$F$1:$AX$1,M$2,ﾍﾞﾝﾁﾏｰｸ!$F71:$AX71)/M$3</f>
        <v>0.5</v>
      </c>
      <c r="N71" s="9">
        <f>SUMIF(ﾍﾞﾝﾁﾏｰｸ!$F$1:$AX$1,N$2,ﾍﾞﾝﾁﾏｰｸ!$F71:$AX71)/N$3</f>
        <v>0.68181818181818177</v>
      </c>
      <c r="O71" s="9">
        <f>SUMIF(ﾍﾞﾝﾁﾏｰｸ!$F$1:$AX$1,O$2,ﾍﾞﾝﾁﾏｰｸ!$F71:$AX71)/O$3</f>
        <v>0.85</v>
      </c>
      <c r="P71" s="2">
        <f>ﾍﾞﾝﾁﾏｰｸ!BV71</f>
        <v>67.5</v>
      </c>
      <c r="Q71" s="9">
        <f t="shared" si="3"/>
        <v>0.67585227272727266</v>
      </c>
      <c r="R71" s="9">
        <f>ﾍﾞﾝﾁﾏｰｸ!CG71/ﾍﾞﾝﾁﾏｰｸ!CG$3</f>
        <v>0.6</v>
      </c>
      <c r="S71" s="9">
        <f>ﾍﾞﾝﾁﾏｰｸ!CH71/ﾍﾞﾝﾁﾏｰｸ!CH$3</f>
        <v>0.8</v>
      </c>
      <c r="T71" s="9">
        <f>ﾍﾞﾝﾁﾏｰｸ!CI71/ﾍﾞﾝﾁﾏｰｸ!CI$3</f>
        <v>0.8125</v>
      </c>
      <c r="U71" s="9">
        <f>ﾍﾞﾝﾁﾏｰｸ!CC71/ﾍﾞﾝﾁﾏｰｸ!CC$3</f>
        <v>0.63636363636363635</v>
      </c>
      <c r="V71" s="9">
        <f>ﾍﾞﾝﾁﾏｰｸ!CD71/ﾍﾞﾝﾁﾏｰｸ!CD$3</f>
        <v>0.59375</v>
      </c>
      <c r="W71" s="9">
        <f>ﾍﾞﾝﾁﾏｰｸ!CE71/ﾍﾞﾝﾁﾏｰｸ!CE$3</f>
        <v>0.70833333333333337</v>
      </c>
      <c r="X71" s="9">
        <f>ﾍﾞﾝﾁﾏｰｸ!CF71/ﾍﾞﾝﾁﾏｰｸ!CF$3</f>
        <v>0.8125</v>
      </c>
    </row>
    <row r="72" spans="1:24">
      <c r="A72" s="2">
        <v>1985</v>
      </c>
      <c r="B72" s="2">
        <v>230</v>
      </c>
      <c r="C72" s="2">
        <v>3</v>
      </c>
      <c r="D72" s="2">
        <f t="shared" si="2"/>
        <v>76.666666666666671</v>
      </c>
      <c r="E72" s="4" t="s">
        <v>88</v>
      </c>
      <c r="F72" s="9">
        <f>ﾍﾞﾝﾁﾏｰｸ!CJ72/ﾍﾞﾝﾁﾏｰｸ!CJ$3</f>
        <v>0.11627906976744186</v>
      </c>
      <c r="G72" s="9">
        <f>SUMIF(ﾍﾞﾝﾁﾏｰｸ!$F$1:$AX$1,G$2,ﾍﾞﾝﾁﾏｰｸ!$F72:$AX72)/G$3</f>
        <v>0</v>
      </c>
      <c r="H72" s="9">
        <f>ﾍﾞﾝﾁﾏｰｸ!CQ72/ﾍﾞﾝﾁﾏｰｸ!$CR$1</f>
        <v>0.52356780275562009</v>
      </c>
      <c r="I72" s="9">
        <f>SUMIF(ﾍﾞﾝﾁﾏｰｸ!$F$1:$AX$1,I$2,ﾍﾞﾝﾁﾏｰｸ!$F72:$AX72)/I$3</f>
        <v>0</v>
      </c>
      <c r="J72" s="9">
        <f>SUMIF(ﾍﾞﾝﾁﾏｰｸ!$F$1:$AX$1,J$2,ﾍﾞﾝﾁﾏｰｸ!$F72:$AX72)/J$3</f>
        <v>0</v>
      </c>
      <c r="K72" s="9">
        <f>SUMIF(ﾍﾞﾝﾁﾏｰｸ!$F$1:$AX$1,K$2,ﾍﾞﾝﾁﾏｰｸ!$F72:$AX72)/K$3</f>
        <v>0.25</v>
      </c>
      <c r="L72" s="9">
        <f>SUMIF(ﾍﾞﾝﾁﾏｰｸ!$F$1:$AX$1,L$2,ﾍﾞﾝﾁﾏｰｸ!$F72:$AX72)/L$3</f>
        <v>0</v>
      </c>
      <c r="M72" s="9">
        <f>SUMIF(ﾍﾞﾝﾁﾏｰｸ!$F$1:$AX$1,M$2,ﾍﾞﾝﾁﾏｰｸ!$F72:$AX72)/M$3</f>
        <v>0.5</v>
      </c>
      <c r="N72" s="9">
        <f>SUMIF(ﾍﾞﾝﾁﾏｰｸ!$F$1:$AX$1,N$2,ﾍﾞﾝﾁﾏｰｸ!$F72:$AX72)/N$3</f>
        <v>9.0909090909090912E-2</v>
      </c>
      <c r="O72" s="9">
        <f>SUMIF(ﾍﾞﾝﾁﾏｰｸ!$F$1:$AX$1,O$2,ﾍﾞﾝﾁﾏｰｸ!$F72:$AX72)/O$3</f>
        <v>0.4</v>
      </c>
      <c r="P72" s="2">
        <f>ﾍﾞﾝﾁﾏｰｸ!BV72</f>
        <v>16</v>
      </c>
      <c r="Q72" s="9">
        <f t="shared" si="3"/>
        <v>0.23153409090909088</v>
      </c>
      <c r="R72" s="9">
        <f>ﾍﾞﾝﾁﾏｰｸ!CG72/ﾍﾞﾝﾁﾏｰｸ!CG$3</f>
        <v>3.3333333333333333E-2</v>
      </c>
      <c r="S72" s="9">
        <f>ﾍﾞﾝﾁﾏｰｸ!CH72/ﾍﾞﾝﾁﾏｰｸ!CH$3</f>
        <v>0.3</v>
      </c>
      <c r="T72" s="9">
        <f>ﾍﾞﾝﾁﾏｰｸ!CI72/ﾍﾞﾝﾁﾏｰｸ!CI$3</f>
        <v>0.125</v>
      </c>
      <c r="U72" s="9">
        <f>ﾍﾞﾝﾁﾏｰｸ!CC72/ﾍﾞﾝﾁﾏｰｸ!CC$3</f>
        <v>4.5454545454545456E-2</v>
      </c>
      <c r="V72" s="9">
        <f>ﾍﾞﾝﾁﾏｰｸ!CD72/ﾍﾞﾝﾁﾏｰｸ!CD$3</f>
        <v>0.34375</v>
      </c>
      <c r="W72" s="9">
        <f>ﾍﾞﾝﾁﾏｰｸ!CE72/ﾍﾞﾝﾁﾏｰｸ!CE$3</f>
        <v>0.33333333333333331</v>
      </c>
      <c r="X72" s="9">
        <f>ﾍﾞﾝﾁﾏｰｸ!CF72/ﾍﾞﾝﾁﾏｰｸ!CF$3</f>
        <v>0.3125</v>
      </c>
    </row>
    <row r="73" spans="1:24">
      <c r="A73" s="2">
        <v>1985</v>
      </c>
      <c r="B73" s="2">
        <v>750</v>
      </c>
      <c r="C73" s="2">
        <v>3</v>
      </c>
      <c r="D73" s="2">
        <f t="shared" si="2"/>
        <v>250</v>
      </c>
      <c r="E73" s="4" t="s">
        <v>89</v>
      </c>
      <c r="F73" s="9">
        <f>ﾍﾞﾝﾁﾏｰｸ!CJ73/ﾍﾞﾝﾁﾏｰｸ!CJ$3</f>
        <v>0.45348837209302323</v>
      </c>
      <c r="G73" s="9">
        <f>SUMIF(ﾍﾞﾝﾁﾏｰｸ!$F$1:$AX$1,G$2,ﾍﾞﾝﾁﾏｰｸ!$F73:$AX73)/G$3</f>
        <v>0.5</v>
      </c>
      <c r="H73" s="9">
        <f>ﾍﾞﾝﾁﾏｰｸ!CQ73/ﾍﾞﾝﾁﾏｰｸ!$CR$1</f>
        <v>0.61058738216098629</v>
      </c>
      <c r="I73" s="9">
        <f>SUMIF(ﾍﾞﾝﾁﾏｰｸ!$F$1:$AX$1,I$2,ﾍﾞﾝﾁﾏｰｸ!$F73:$AX73)/I$3</f>
        <v>0.66666666666666663</v>
      </c>
      <c r="J73" s="9">
        <f>SUMIF(ﾍﾞﾝﾁﾏｰｸ!$F$1:$AX$1,J$2,ﾍﾞﾝﾁﾏｰｸ!$F73:$AX73)/J$3</f>
        <v>0.75</v>
      </c>
      <c r="K73" s="9">
        <f>SUMIF(ﾍﾞﾝﾁﾏｰｸ!$F$1:$AX$1,K$2,ﾍﾞﾝﾁﾏｰｸ!$F73:$AX73)/K$3</f>
        <v>0.3</v>
      </c>
      <c r="L73" s="9">
        <f>SUMIF(ﾍﾞﾝﾁﾏｰｸ!$F$1:$AX$1,L$2,ﾍﾞﾝﾁﾏｰｸ!$F73:$AX73)/L$3</f>
        <v>0.125</v>
      </c>
      <c r="M73" s="9">
        <f>SUMIF(ﾍﾞﾝﾁﾏｰｸ!$F$1:$AX$1,M$2,ﾍﾞﾝﾁﾏｰｸ!$F73:$AX73)/M$3</f>
        <v>0.5</v>
      </c>
      <c r="N73" s="9">
        <f>SUMIF(ﾍﾞﾝﾁﾏｰｸ!$F$1:$AX$1,N$2,ﾍﾞﾝﾁﾏｰｸ!$F73:$AX73)/N$3</f>
        <v>0.77272727272727271</v>
      </c>
      <c r="O73" s="9">
        <f>SUMIF(ﾍﾞﾝﾁﾏｰｸ!$F$1:$AX$1,O$2,ﾍﾞﾝﾁﾏｰｸ!$F73:$AX73)/O$3</f>
        <v>0.75</v>
      </c>
      <c r="P73" s="2">
        <f>ﾍﾞﾝﾁﾏｰｸ!BV73</f>
        <v>53.5</v>
      </c>
      <c r="Q73" s="9">
        <f t="shared" si="3"/>
        <v>0.62301136363636356</v>
      </c>
      <c r="R73" s="9">
        <f>ﾍﾞﾝﾁﾏｰｸ!CG73/ﾍﾞﾝﾁﾏｰｸ!CG$3</f>
        <v>0.76666666666666672</v>
      </c>
      <c r="S73" s="9">
        <f>ﾍﾞﾝﾁﾏｰｸ!CH73/ﾍﾞﾝﾁﾏｰｸ!CH$3</f>
        <v>0.6</v>
      </c>
      <c r="T73" s="9">
        <f>ﾍﾞﾝﾁﾏｰｸ!CI73/ﾍﾞﾝﾁﾏｰｸ!CI$3</f>
        <v>0.5</v>
      </c>
      <c r="U73" s="9">
        <f>ﾍﾞﾝﾁﾏｰｸ!CC73/ﾍﾞﾝﾁﾏｰｸ!CC$3</f>
        <v>0.68181818181818177</v>
      </c>
      <c r="V73" s="9">
        <f>ﾍﾞﾝﾁﾏｰｸ!CD73/ﾍﾞﾝﾁﾏｰｸ!CD$3</f>
        <v>0.46875</v>
      </c>
      <c r="W73" s="9">
        <f>ﾍﾞﾝﾁﾏｰｸ!CE73/ﾍﾞﾝﾁﾏｰｸ!CE$3</f>
        <v>0.625</v>
      </c>
      <c r="X73" s="9">
        <f>ﾍﾞﾝﾁﾏｰｸ!CF73/ﾍﾞﾝﾁﾏｰｸ!CF$3</f>
        <v>0.6875</v>
      </c>
    </row>
    <row r="74" spans="1:24">
      <c r="A74" s="2">
        <v>1969</v>
      </c>
      <c r="B74" s="2">
        <v>10492</v>
      </c>
      <c r="C74" s="2">
        <v>1</v>
      </c>
      <c r="D74" s="2">
        <f t="shared" si="2"/>
        <v>10492</v>
      </c>
      <c r="E74" s="4" t="s">
        <v>36</v>
      </c>
      <c r="F74" s="9">
        <f>ﾍﾞﾝﾁﾏｰｸ!CJ74/ﾍﾞﾝﾁﾏｰｸ!CJ$3</f>
        <v>0.59302325581395354</v>
      </c>
      <c r="G74" s="9">
        <f>SUMIF(ﾍﾞﾝﾁﾏｰｸ!$F$1:$AX$1,G$2,ﾍﾞﾝﾁﾏｰｸ!$F74:$AX74)/G$3</f>
        <v>0.5</v>
      </c>
      <c r="H74" s="9">
        <f>ﾍﾞﾝﾁﾏｰｸ!CQ74/ﾍﾞﾝﾁﾏｰｸ!$CR$1</f>
        <v>0.82015953589557666</v>
      </c>
      <c r="I74" s="9">
        <f>SUMIF(ﾍﾞﾝﾁﾏｰｸ!$F$1:$AX$1,I$2,ﾍﾞﾝﾁﾏｰｸ!$F74:$AX74)/I$3</f>
        <v>0.5</v>
      </c>
      <c r="J74" s="9">
        <f>SUMIF(ﾍﾞﾝﾁﾏｰｸ!$F$1:$AX$1,J$2,ﾍﾞﾝﾁﾏｰｸ!$F74:$AX74)/J$3</f>
        <v>0.625</v>
      </c>
      <c r="K74" s="9">
        <f>SUMIF(ﾍﾞﾝﾁﾏｰｸ!$F$1:$AX$1,K$2,ﾍﾞﾝﾁﾏｰｸ!$F74:$AX74)/K$3</f>
        <v>0.65</v>
      </c>
      <c r="L74" s="9">
        <f>SUMIF(ﾍﾞﾝﾁﾏｰｸ!$F$1:$AX$1,L$2,ﾍﾞﾝﾁﾏｰｸ!$F74:$AX74)/L$3</f>
        <v>0.875</v>
      </c>
      <c r="M74" s="9">
        <f>SUMIF(ﾍﾞﾝﾁﾏｰｸ!$F$1:$AX$1,M$2,ﾍﾞﾝﾁﾏｰｸ!$F74:$AX74)/M$3</f>
        <v>1</v>
      </c>
      <c r="N74" s="9">
        <f>SUMIF(ﾍﾞﾝﾁﾏｰｸ!$F$1:$AX$1,N$2,ﾍﾞﾝﾁﾏｰｸ!$F74:$AX74)/N$3</f>
        <v>0.5</v>
      </c>
      <c r="O74" s="9">
        <f>SUMIF(ﾍﾞﾝﾁﾏｰｸ!$F$1:$AX$1,O$2,ﾍﾞﾝﾁﾏｰｸ!$F74:$AX74)/O$3</f>
        <v>0.5</v>
      </c>
      <c r="P74" s="2">
        <f>ﾍﾞﾝﾁﾏｰｸ!BV74</f>
        <v>61.5</v>
      </c>
      <c r="Q74" s="9">
        <f t="shared" si="3"/>
        <v>0.60681818181818181</v>
      </c>
      <c r="R74" s="9">
        <f>ﾍﾞﾝﾁﾏｰｸ!CG74/ﾍﾞﾝﾁﾏｰｸ!CG$3</f>
        <v>0.5</v>
      </c>
      <c r="S74" s="9">
        <f>ﾍﾞﾝﾁﾏｰｸ!CH74/ﾍﾞﾝﾁﾏｰｸ!CH$3</f>
        <v>0.9</v>
      </c>
      <c r="T74" s="9">
        <f>ﾍﾞﾝﾁﾏｰｸ!CI74/ﾍﾞﾝﾁﾏｰｸ!CI$3</f>
        <v>0.875</v>
      </c>
      <c r="U74" s="9">
        <f>ﾍﾞﾝﾁﾏｰｸ!CC74/ﾍﾞﾝﾁﾏｰｸ!CC$3</f>
        <v>0.59090909090909094</v>
      </c>
      <c r="V74" s="9">
        <f>ﾍﾞﾝﾁﾏｰｸ!CD74/ﾍﾞﾝﾁﾏｰｸ!CD$3</f>
        <v>0.53125</v>
      </c>
      <c r="W74" s="9">
        <f>ﾍﾞﾝﾁﾏｰｸ!CE74/ﾍﾞﾝﾁﾏｰｸ!CE$3</f>
        <v>0.66666666666666663</v>
      </c>
      <c r="X74" s="9">
        <f>ﾍﾞﾝﾁﾏｰｸ!CF74/ﾍﾞﾝﾁﾏｰｸ!CF$3</f>
        <v>0.625</v>
      </c>
    </row>
    <row r="75" spans="1:24">
      <c r="A75" s="2">
        <v>1988</v>
      </c>
      <c r="B75" s="2">
        <v>509</v>
      </c>
      <c r="C75" s="2">
        <v>4</v>
      </c>
      <c r="D75" s="2">
        <f t="shared" si="2"/>
        <v>127.25</v>
      </c>
      <c r="E75" s="4" t="s">
        <v>90</v>
      </c>
      <c r="F75" s="9">
        <f>ﾍﾞﾝﾁﾏｰｸ!CJ75/ﾍﾞﾝﾁﾏｰｸ!CJ$3</f>
        <v>0.47674418604651164</v>
      </c>
      <c r="G75" s="9">
        <f>SUMIF(ﾍﾞﾝﾁﾏｰｸ!$F$1:$AX$1,G$2,ﾍﾞﾝﾁﾏｰｸ!$F75:$AX75)/G$3</f>
        <v>0.5</v>
      </c>
      <c r="H75" s="9">
        <f>ﾍﾞﾝﾁﾏｰｸ!CQ75/ﾍﾞﾝﾁﾏｰｸ!$CR$1</f>
        <v>0.58955765047135611</v>
      </c>
      <c r="I75" s="9">
        <f>SUMIF(ﾍﾞﾝﾁﾏｰｸ!$F$1:$AX$1,I$2,ﾍﾞﾝﾁﾏｰｸ!$F75:$AX75)/I$3</f>
        <v>0.16666666666666666</v>
      </c>
      <c r="J75" s="9">
        <f>SUMIF(ﾍﾞﾝﾁﾏｰｸ!$F$1:$AX$1,J$2,ﾍﾞﾝﾁﾏｰｸ!$F75:$AX75)/J$3</f>
        <v>0.75</v>
      </c>
      <c r="K75" s="9">
        <f>SUMIF(ﾍﾞﾝﾁﾏｰｸ!$F$1:$AX$1,K$2,ﾍﾞﾝﾁﾏｰｸ!$F75:$AX75)/K$3</f>
        <v>0.5</v>
      </c>
      <c r="L75" s="9">
        <f>SUMIF(ﾍﾞﾝﾁﾏｰｸ!$F$1:$AX$1,L$2,ﾍﾞﾝﾁﾏｰｸ!$F75:$AX75)/L$3</f>
        <v>0.375</v>
      </c>
      <c r="M75" s="9">
        <f>SUMIF(ﾍﾞﾝﾁﾏｰｸ!$F$1:$AX$1,M$2,ﾍﾞﾝﾁﾏｰｸ!$F75:$AX75)/M$3</f>
        <v>0.5</v>
      </c>
      <c r="N75" s="9">
        <f>SUMIF(ﾍﾞﾝﾁﾏｰｸ!$F$1:$AX$1,N$2,ﾍﾞﾝﾁﾏｰｸ!$F75:$AX75)/N$3</f>
        <v>0.68181818181818177</v>
      </c>
      <c r="O75" s="9">
        <f>SUMIF(ﾍﾞﾝﾁﾏｰｸ!$F$1:$AX$1,O$2,ﾍﾞﾝﾁﾏｰｸ!$F75:$AX75)/O$3</f>
        <v>0.55000000000000004</v>
      </c>
      <c r="P75" s="2">
        <f>ﾍﾞﾝﾁﾏｰｸ!BV75</f>
        <v>50.5</v>
      </c>
      <c r="Q75" s="9">
        <f t="shared" si="3"/>
        <v>0.6286931818181819</v>
      </c>
      <c r="R75" s="9">
        <f>ﾍﾞﾝﾁﾏｰｸ!CG75/ﾍﾞﾝﾁﾏｰｸ!CG$3</f>
        <v>0.56666666666666665</v>
      </c>
      <c r="S75" s="9">
        <f>ﾍﾞﾝﾁﾏｰｸ!CH75/ﾍﾞﾝﾁﾏｰｸ!CH$3</f>
        <v>0.5</v>
      </c>
      <c r="T75" s="9">
        <f>ﾍﾞﾝﾁﾏｰｸ!CI75/ﾍﾞﾝﾁﾏｰｸ!CI$3</f>
        <v>0.5625</v>
      </c>
      <c r="U75" s="9">
        <f>ﾍﾞﾝﾁﾏｰｸ!CC75/ﾍﾞﾝﾁﾏｰｸ!CC$3</f>
        <v>0.59090909090909094</v>
      </c>
      <c r="V75" s="9">
        <f>ﾍﾞﾝﾁﾏｰｸ!CD75/ﾍﾞﾝﾁﾏｰｸ!CD$3</f>
        <v>0.53125</v>
      </c>
      <c r="W75" s="9">
        <f>ﾍﾞﾝﾁﾏｰｸ!CE75/ﾍﾞﾝﾁﾏｰｸ!CE$3</f>
        <v>0.70833333333333337</v>
      </c>
      <c r="X75" s="9">
        <f>ﾍﾞﾝﾁﾏｰｸ!CF75/ﾍﾞﾝﾁﾏｰｸ!CF$3</f>
        <v>0.6875</v>
      </c>
    </row>
    <row r="76" spans="1:24">
      <c r="A76" s="2">
        <v>2000</v>
      </c>
      <c r="B76" s="2">
        <v>1000</v>
      </c>
      <c r="C76" s="2">
        <v>5</v>
      </c>
      <c r="D76" s="2">
        <f t="shared" si="2"/>
        <v>200</v>
      </c>
      <c r="E76" s="4" t="s">
        <v>91</v>
      </c>
      <c r="F76" s="9">
        <f>ﾍﾞﾝﾁﾏｰｸ!CJ76/ﾍﾞﾝﾁﾏｰｸ!CJ$3</f>
        <v>0.31395348837209303</v>
      </c>
      <c r="G76" s="9">
        <f>SUMIF(ﾍﾞﾝﾁﾏｰｸ!$F$1:$AX$1,G$2,ﾍﾞﾝﾁﾏｰｸ!$F76:$AX76)/G$3</f>
        <v>0.5</v>
      </c>
      <c r="H76" s="9">
        <f>ﾍﾞﾝﾁﾏｰｸ!CQ76/ﾍﾞﾝﾁﾏｰｸ!$CR$1</f>
        <v>0.52356780275562009</v>
      </c>
      <c r="I76" s="9">
        <f>SUMIF(ﾍﾞﾝﾁﾏｰｸ!$F$1:$AX$1,I$2,ﾍﾞﾝﾁﾏｰｸ!$F76:$AX76)/I$3</f>
        <v>0.5</v>
      </c>
      <c r="J76" s="9">
        <f>SUMIF(ﾍﾞﾝﾁﾏｰｸ!$F$1:$AX$1,J$2,ﾍﾞﾝﾁﾏｰｸ!$F76:$AX76)/J$3</f>
        <v>0.375</v>
      </c>
      <c r="K76" s="9">
        <f>SUMIF(ﾍﾞﾝﾁﾏｰｸ!$F$1:$AX$1,K$2,ﾍﾞﾝﾁﾏｰｸ!$F76:$AX76)/K$3</f>
        <v>0.2</v>
      </c>
      <c r="L76" s="9">
        <f>SUMIF(ﾍﾞﾝﾁﾏｰｸ!$F$1:$AX$1,L$2,ﾍﾞﾝﾁﾏｰｸ!$F76:$AX76)/L$3</f>
        <v>0</v>
      </c>
      <c r="M76" s="9">
        <f>SUMIF(ﾍﾞﾝﾁﾏｰｸ!$F$1:$AX$1,M$2,ﾍﾞﾝﾁﾏｰｸ!$F76:$AX76)/M$3</f>
        <v>0.5</v>
      </c>
      <c r="N76" s="9">
        <f>SUMIF(ﾍﾞﾝﾁﾏｰｸ!$F$1:$AX$1,N$2,ﾍﾞﾝﾁﾏｰｸ!$F76:$AX76)/N$3</f>
        <v>0.45454545454545453</v>
      </c>
      <c r="O76" s="9">
        <f>SUMIF(ﾍﾞﾝﾁﾏｰｸ!$F$1:$AX$1,O$2,ﾍﾞﾝﾁﾏｰｸ!$F76:$AX76)/O$3</f>
        <v>0.5</v>
      </c>
      <c r="P76" s="2">
        <f>ﾍﾞﾝﾁﾏｰｸ!BV76</f>
        <v>34.5</v>
      </c>
      <c r="Q76" s="9">
        <f t="shared" si="3"/>
        <v>0.39630681818181818</v>
      </c>
      <c r="R76" s="9">
        <f>ﾍﾞﾝﾁﾏｰｸ!CG76/ﾍﾞﾝﾁﾏｰｸ!CG$3</f>
        <v>0.46666666666666667</v>
      </c>
      <c r="S76" s="9">
        <f>ﾍﾞﾝﾁﾏｰｸ!CH76/ﾍﾞﾝﾁﾏｰｸ!CH$3</f>
        <v>0.4</v>
      </c>
      <c r="T76" s="9">
        <f>ﾍﾞﾝﾁﾏｰｸ!CI76/ﾍﾞﾝﾁﾏｰｸ!CI$3</f>
        <v>0.25</v>
      </c>
      <c r="U76" s="9">
        <f>ﾍﾞﾝﾁﾏｰｸ!CC76/ﾍﾞﾝﾁﾏｰｸ!CC$3</f>
        <v>0.40909090909090912</v>
      </c>
      <c r="V76" s="9">
        <f>ﾍﾞﾝﾁﾏｰｸ!CD76/ﾍﾞﾝﾁﾏｰｸ!CD$3</f>
        <v>0.375</v>
      </c>
      <c r="W76" s="9">
        <f>ﾍﾞﾝﾁﾏｰｸ!CE76/ﾍﾞﾝﾁﾏｰｸ!CE$3</f>
        <v>0.375</v>
      </c>
      <c r="X76" s="9">
        <f>ﾍﾞﾝﾁﾏｰｸ!CF76/ﾍﾞﾝﾁﾏｰｸ!CF$3</f>
        <v>0.4375</v>
      </c>
    </row>
    <row r="77" spans="1:24">
      <c r="A77" s="2">
        <v>2005</v>
      </c>
      <c r="B77" s="2">
        <v>3600</v>
      </c>
      <c r="C77" s="2">
        <v>5</v>
      </c>
      <c r="D77" s="2">
        <f t="shared" si="2"/>
        <v>720</v>
      </c>
      <c r="E77" s="4" t="s">
        <v>92</v>
      </c>
      <c r="F77" s="9">
        <f>ﾍﾞﾝﾁﾏｰｸ!CJ77/ﾍﾞﾝﾁﾏｰｸ!CJ$3</f>
        <v>0.77906976744186052</v>
      </c>
      <c r="G77" s="9">
        <f>SUMIF(ﾍﾞﾝﾁﾏｰｸ!$F$1:$AX$1,G$2,ﾍﾞﾝﾁﾏｰｸ!$F77:$AX77)/G$3</f>
        <v>0.5</v>
      </c>
      <c r="H77" s="9">
        <f>ﾍﾞﾝﾁﾏｰｸ!CQ77/ﾍﾞﾝﾁﾏｰｸ!$CR$1</f>
        <v>0.59463379260333582</v>
      </c>
      <c r="I77" s="9">
        <f>SUMIF(ﾍﾞﾝﾁﾏｰｸ!$F$1:$AX$1,I$2,ﾍﾞﾝﾁﾏｰｸ!$F77:$AX77)/I$3</f>
        <v>1</v>
      </c>
      <c r="J77" s="9">
        <f>SUMIF(ﾍﾞﾝﾁﾏｰｸ!$F$1:$AX$1,J$2,ﾍﾞﾝﾁﾏｰｸ!$F77:$AX77)/J$3</f>
        <v>0.75</v>
      </c>
      <c r="K77" s="9">
        <f>SUMIF(ﾍﾞﾝﾁﾏｰｸ!$F$1:$AX$1,K$2,ﾍﾞﾝﾁﾏｰｸ!$F77:$AX77)/K$3</f>
        <v>0.9</v>
      </c>
      <c r="L77" s="9">
        <f>SUMIF(ﾍﾞﾝﾁﾏｰｸ!$F$1:$AX$1,L$2,ﾍﾞﾝﾁﾏｰｸ!$F77:$AX77)/L$3</f>
        <v>0.75</v>
      </c>
      <c r="M77" s="9">
        <f>SUMIF(ﾍﾞﾝﾁﾏｰｸ!$F$1:$AX$1,M$2,ﾍﾞﾝﾁﾏｰｸ!$F77:$AX77)/M$3</f>
        <v>1</v>
      </c>
      <c r="N77" s="9">
        <f>SUMIF(ﾍﾞﾝﾁﾏｰｸ!$F$1:$AX$1,N$2,ﾍﾞﾝﾁﾏｰｸ!$F77:$AX77)/N$3</f>
        <v>0.95454545454545459</v>
      </c>
      <c r="O77" s="9">
        <f>SUMIF(ﾍﾞﾝﾁﾏｰｸ!$F$1:$AX$1,O$2,ﾍﾞﾝﾁﾏｰｸ!$F77:$AX77)/O$3</f>
        <v>0.95</v>
      </c>
      <c r="P77" s="2">
        <f>ﾍﾞﾝﾁﾏｰｸ!BV77</f>
        <v>81.5</v>
      </c>
      <c r="Q77" s="9">
        <f t="shared" si="3"/>
        <v>0.95624999999999993</v>
      </c>
      <c r="R77" s="9">
        <f>ﾍﾞﾝﾁﾏｰｸ!CG77/ﾍﾞﾝﾁﾏｰｸ!CG$3</f>
        <v>0.93333333333333335</v>
      </c>
      <c r="S77" s="9">
        <f>ﾍﾞﾝﾁﾏｰｸ!CH77/ﾍﾞﾝﾁﾏｰｸ!CH$3</f>
        <v>0.7</v>
      </c>
      <c r="T77" s="9">
        <f>ﾍﾞﾝﾁﾏｰｸ!CI77/ﾍﾞﾝﾁﾏｰｸ!CI$3</f>
        <v>0.8125</v>
      </c>
      <c r="U77" s="9">
        <f>ﾍﾞﾝﾁﾏｰｸ!CC77/ﾍﾞﾝﾁﾏｰｸ!CC$3</f>
        <v>1</v>
      </c>
      <c r="V77" s="9">
        <f>ﾍﾞﾝﾁﾏｰｸ!CD77/ﾍﾞﾝﾁﾏｰｸ!CD$3</f>
        <v>0.90625</v>
      </c>
      <c r="W77" s="9">
        <f>ﾍﾞﾝﾁﾏｰｸ!CE77/ﾍﾞﾝﾁﾏｰｸ!CE$3</f>
        <v>0.91666666666666663</v>
      </c>
      <c r="X77" s="9">
        <f>ﾍﾞﾝﾁﾏｰｸ!CF77/ﾍﾞﾝﾁﾏｰｸ!CF$3</f>
        <v>1</v>
      </c>
    </row>
    <row r="78" spans="1:24">
      <c r="A78" s="2">
        <v>1991</v>
      </c>
      <c r="B78" s="2">
        <v>1500</v>
      </c>
      <c r="C78" s="2">
        <v>4</v>
      </c>
      <c r="D78" s="2">
        <f t="shared" si="2"/>
        <v>375</v>
      </c>
      <c r="E78" s="4" t="s">
        <v>94</v>
      </c>
      <c r="F78" s="9">
        <f>ﾍﾞﾝﾁﾏｰｸ!CJ78/ﾍﾞﾝﾁﾏｰｸ!CJ$3</f>
        <v>0.46511627906976744</v>
      </c>
      <c r="G78" s="9">
        <f>SUMIF(ﾍﾞﾝﾁﾏｰｸ!$F$1:$AX$1,G$2,ﾍﾞﾝﾁﾏｰｸ!$F78:$AX78)/G$3</f>
        <v>0</v>
      </c>
      <c r="H78" s="9">
        <f>ﾍﾞﾝﾁﾏｰｸ!CQ78/ﾍﾞﾝﾁﾏｰｸ!$CR$1</f>
        <v>0.52356780275562009</v>
      </c>
      <c r="I78" s="9">
        <f>SUMIF(ﾍﾞﾝﾁﾏｰｸ!$F$1:$AX$1,I$2,ﾍﾞﾝﾁﾏｰｸ!$F78:$AX78)/I$3</f>
        <v>0.5</v>
      </c>
      <c r="J78" s="9">
        <f>SUMIF(ﾍﾞﾝﾁﾏｰｸ!$F$1:$AX$1,J$2,ﾍﾞﾝﾁﾏｰｸ!$F78:$AX78)/J$3</f>
        <v>0.875</v>
      </c>
      <c r="K78" s="9">
        <f>SUMIF(ﾍﾞﾝﾁﾏｰｸ!$F$1:$AX$1,K$2,ﾍﾞﾝﾁﾏｰｸ!$F78:$AX78)/K$3</f>
        <v>0.6</v>
      </c>
      <c r="L78" s="9">
        <f>SUMIF(ﾍﾞﾝﾁﾏｰｸ!$F$1:$AX$1,L$2,ﾍﾞﾝﾁﾏｰｸ!$F78:$AX78)/L$3</f>
        <v>0.5</v>
      </c>
      <c r="M78" s="9">
        <f>SUMIF(ﾍﾞﾝﾁﾏｰｸ!$F$1:$AX$1,M$2,ﾍﾞﾝﾁﾏｰｸ!$F78:$AX78)/M$3</f>
        <v>1</v>
      </c>
      <c r="N78" s="9">
        <f>SUMIF(ﾍﾞﾝﾁﾏｰｸ!$F$1:$AX$1,N$2,ﾍﾞﾝﾁﾏｰｸ!$F78:$AX78)/N$3</f>
        <v>0.5</v>
      </c>
      <c r="O78" s="9">
        <f>SUMIF(ﾍﾞﾝﾁﾏｰｸ!$F$1:$AX$1,O$2,ﾍﾞﾝﾁﾏｰｸ!$F78:$AX78)/O$3</f>
        <v>0.5</v>
      </c>
      <c r="P78" s="2">
        <f>ﾍﾞﾝﾁﾏｰｸ!BV78</f>
        <v>49</v>
      </c>
      <c r="Q78" s="9">
        <f t="shared" si="3"/>
        <v>0.61619318181818183</v>
      </c>
      <c r="R78" s="9">
        <f>ﾍﾞﾝﾁﾏｰｸ!CG78/ﾍﾞﾝﾁﾏｰｸ!CG$3</f>
        <v>0.56666666666666665</v>
      </c>
      <c r="S78" s="9">
        <f>ﾍﾞﾝﾁﾏｰｸ!CH78/ﾍﾞﾝﾁﾏｰｸ!CH$3</f>
        <v>0.6</v>
      </c>
      <c r="T78" s="9">
        <f>ﾍﾞﾝﾁﾏｰｸ!CI78/ﾍﾞﾝﾁﾏｰｸ!CI$3</f>
        <v>0.5625</v>
      </c>
      <c r="U78" s="9">
        <f>ﾍﾞﾝﾁﾏｰｸ!CC78/ﾍﾞﾝﾁﾏｰｸ!CC$3</f>
        <v>0.59090909090909094</v>
      </c>
      <c r="V78" s="9">
        <f>ﾍﾞﾝﾁﾏｰｸ!CD78/ﾍﾞﾝﾁﾏｰｸ!CD$3</f>
        <v>0.53125</v>
      </c>
      <c r="W78" s="9">
        <f>ﾍﾞﾝﾁﾏｰｸ!CE78/ﾍﾞﾝﾁﾏｰｸ!CE$3</f>
        <v>0.66666666666666663</v>
      </c>
      <c r="X78" s="9">
        <f>ﾍﾞﾝﾁﾏｰｸ!CF78/ﾍﾞﾝﾁﾏｰｸ!CF$3</f>
        <v>0.6875</v>
      </c>
    </row>
    <row r="79" spans="1:24">
      <c r="A79" s="2">
        <v>1994</v>
      </c>
      <c r="B79" s="2">
        <v>2000</v>
      </c>
      <c r="C79" s="2">
        <v>3</v>
      </c>
      <c r="D79" s="2">
        <f t="shared" si="2"/>
        <v>666.66666666666663</v>
      </c>
      <c r="E79" s="4" t="s">
        <v>95</v>
      </c>
      <c r="F79" s="9">
        <f>ﾍﾞﾝﾁﾏｰｸ!CJ79/ﾍﾞﾝﾁﾏｰｸ!CJ$3</f>
        <v>0.18604651162790697</v>
      </c>
      <c r="G79" s="9">
        <f>SUMIF(ﾍﾞﾝﾁﾏｰｸ!$F$1:$AX$1,G$2,ﾍﾞﾝﾁﾏｰｸ!$F79:$AX79)/G$3</f>
        <v>0</v>
      </c>
      <c r="H79" s="9">
        <f>ﾍﾞﾝﾁﾏｰｸ!CQ79/ﾍﾞﾝﾁﾏｰｸ!$CR$1</f>
        <v>0.52356780275562009</v>
      </c>
      <c r="I79" s="9">
        <f>SUMIF(ﾍﾞﾝﾁﾏｰｸ!$F$1:$AX$1,I$2,ﾍﾞﾝﾁﾏｰｸ!$F79:$AX79)/I$3</f>
        <v>0</v>
      </c>
      <c r="J79" s="9">
        <f>SUMIF(ﾍﾞﾝﾁﾏｰｸ!$F$1:$AX$1,J$2,ﾍﾞﾝﾁﾏｰｸ!$F79:$AX79)/J$3</f>
        <v>0.5</v>
      </c>
      <c r="K79" s="9">
        <f>SUMIF(ﾍﾞﾝﾁﾏｰｸ!$F$1:$AX$1,K$2,ﾍﾞﾝﾁﾏｰｸ!$F79:$AX79)/K$3</f>
        <v>0.2</v>
      </c>
      <c r="L79" s="9">
        <f>SUMIF(ﾍﾞﾝﾁﾏｰｸ!$F$1:$AX$1,L$2,ﾍﾞﾝﾁﾏｰｸ!$F79:$AX79)/L$3</f>
        <v>0</v>
      </c>
      <c r="M79" s="9">
        <f>SUMIF(ﾍﾞﾝﾁﾏｰｸ!$F$1:$AX$1,M$2,ﾍﾞﾝﾁﾏｰｸ!$F79:$AX79)/M$3</f>
        <v>0.5</v>
      </c>
      <c r="N79" s="9">
        <f>SUMIF(ﾍﾞﾝﾁﾏｰｸ!$F$1:$AX$1,N$2,ﾍﾞﾝﾁﾏｰｸ!$F79:$AX79)/N$3</f>
        <v>0.45454545454545453</v>
      </c>
      <c r="O79" s="9">
        <f>SUMIF(ﾍﾞﾝﾁﾏｰｸ!$F$1:$AX$1,O$2,ﾍﾞﾝﾁﾏｰｸ!$F79:$AX79)/O$3</f>
        <v>0.45</v>
      </c>
      <c r="P79" s="2">
        <f>ﾍﾞﾝﾁﾏｰｸ!BV79</f>
        <v>28</v>
      </c>
      <c r="Q79" s="9">
        <f t="shared" si="3"/>
        <v>0.39545454545454545</v>
      </c>
      <c r="R79" s="9">
        <f>ﾍﾞﾝﾁﾏｰｸ!CG79/ﾍﾞﾝﾁﾏｰｸ!CG$3</f>
        <v>0.33333333333333331</v>
      </c>
      <c r="S79" s="9">
        <f>ﾍﾞﾝﾁﾏｰｸ!CH79/ﾍﾞﾝﾁﾏｰｸ!CH$3</f>
        <v>0.3</v>
      </c>
      <c r="T79" s="9">
        <f>ﾍﾞﾝﾁﾏｰｸ!CI79/ﾍﾞﾝﾁﾏｰｸ!CI$3</f>
        <v>0.25</v>
      </c>
      <c r="U79" s="9">
        <f>ﾍﾞﾝﾁﾏｰｸ!CC79/ﾍﾞﾝﾁﾏｰｸ!CC$3</f>
        <v>0.27272727272727271</v>
      </c>
      <c r="V79" s="9">
        <f>ﾍﾞﾝﾁﾏｰｸ!CD79/ﾍﾞﾝﾁﾏｰｸ!CD$3</f>
        <v>0.375</v>
      </c>
      <c r="W79" s="9">
        <f>ﾍﾞﾝﾁﾏｰｸ!CE79/ﾍﾞﾝﾁﾏｰｸ!CE$3</f>
        <v>0.5</v>
      </c>
      <c r="X79" s="9">
        <f>ﾍﾞﾝﾁﾏｰｸ!CF79/ﾍﾞﾝﾁﾏｰｸ!CF$3</f>
        <v>0.5</v>
      </c>
    </row>
    <row r="80" spans="1:24">
      <c r="A80" s="2">
        <v>1998</v>
      </c>
      <c r="B80" s="2">
        <v>320</v>
      </c>
      <c r="C80" s="2">
        <v>3</v>
      </c>
      <c r="D80" s="2">
        <f t="shared" si="2"/>
        <v>106.66666666666667</v>
      </c>
      <c r="E80" s="4" t="s">
        <v>96</v>
      </c>
      <c r="F80" s="9">
        <f>ﾍﾞﾝﾁﾏｰｸ!CJ80/ﾍﾞﾝﾁﾏｰｸ!CJ$3</f>
        <v>0.18604651162790697</v>
      </c>
      <c r="G80" s="9">
        <f>SUMIF(ﾍﾞﾝﾁﾏｰｸ!$F$1:$AX$1,G$2,ﾍﾞﾝﾁﾏｰｸ!$F80:$AX80)/G$3</f>
        <v>0</v>
      </c>
      <c r="H80" s="9">
        <f>ﾍﾞﾝﾁﾏｰｸ!CQ80/ﾍﾞﾝﾁﾏｰｸ!$CR$1</f>
        <v>0.56200145032632354</v>
      </c>
      <c r="I80" s="9">
        <f>SUMIF(ﾍﾞﾝﾁﾏｰｸ!$F$1:$AX$1,I$2,ﾍﾞﾝﾁﾏｰｸ!$F80:$AX80)/I$3</f>
        <v>0.16666666666666666</v>
      </c>
      <c r="J80" s="9">
        <f>SUMIF(ﾍﾞﾝﾁﾏｰｸ!$F$1:$AX$1,J$2,ﾍﾞﾝﾁﾏｰｸ!$F80:$AX80)/J$3</f>
        <v>0.375</v>
      </c>
      <c r="K80" s="9">
        <f>SUMIF(ﾍﾞﾝﾁﾏｰｸ!$F$1:$AX$1,K$2,ﾍﾞﾝﾁﾏｰｸ!$F80:$AX80)/K$3</f>
        <v>0.2</v>
      </c>
      <c r="L80" s="9">
        <f>SUMIF(ﾍﾞﾝﾁﾏｰｸ!$F$1:$AX$1,L$2,ﾍﾞﾝﾁﾏｰｸ!$F80:$AX80)/L$3</f>
        <v>0.375</v>
      </c>
      <c r="M80" s="9">
        <f>SUMIF(ﾍﾞﾝﾁﾏｰｸ!$F$1:$AX$1,M$2,ﾍﾞﾝﾁﾏｰｸ!$F80:$AX80)/M$3</f>
        <v>0.5</v>
      </c>
      <c r="N80" s="9">
        <f>SUMIF(ﾍﾞﾝﾁﾏｰｸ!$F$1:$AX$1,N$2,ﾍﾞﾝﾁﾏｰｸ!$F80:$AX80)/N$3</f>
        <v>0.31818181818181818</v>
      </c>
      <c r="O80" s="9">
        <f>SUMIF(ﾍﾞﾝﾁﾏｰｸ!$F$1:$AX$1,O$2,ﾍﾞﾝﾁﾏｰｸ!$F80:$AX80)/O$3</f>
        <v>0.65</v>
      </c>
      <c r="P80" s="2">
        <f>ﾍﾞﾝﾁﾏｰｸ!BV80</f>
        <v>32</v>
      </c>
      <c r="Q80" s="9">
        <f t="shared" si="3"/>
        <v>0.39573863636363632</v>
      </c>
      <c r="R80" s="9">
        <f>ﾍﾞﾝﾁﾏｰｸ!CG80/ﾍﾞﾝﾁﾏｰｸ!CG$3</f>
        <v>0.33333333333333331</v>
      </c>
      <c r="S80" s="9">
        <f>ﾍﾞﾝﾁﾏｰｸ!CH80/ﾍﾞﾝﾁﾏｰｸ!CH$3</f>
        <v>0.5</v>
      </c>
      <c r="T80" s="9">
        <f>ﾍﾞﾝﾁﾏｰｸ!CI80/ﾍﾞﾝﾁﾏｰｸ!CI$3</f>
        <v>0.375</v>
      </c>
      <c r="U80" s="9">
        <f>ﾍﾞﾝﾁﾏｰｸ!CC80/ﾍﾞﾝﾁﾏｰｸ!CC$3</f>
        <v>0.31818181818181818</v>
      </c>
      <c r="V80" s="9">
        <f>ﾍﾞﾝﾁﾏｰｸ!CD80/ﾍﾞﾝﾁﾏｰｸ!CD$3</f>
        <v>0.40625</v>
      </c>
      <c r="W80" s="9">
        <f>ﾍﾞﾝﾁﾏｰｸ!CE80/ﾍﾞﾝﾁﾏｰｸ!CE$3</f>
        <v>0.45833333333333331</v>
      </c>
      <c r="X80" s="9">
        <f>ﾍﾞﾝﾁﾏｰｸ!CF80/ﾍﾞﾝﾁﾏｰｸ!CF$3</f>
        <v>0.4375</v>
      </c>
    </row>
    <row r="81" spans="1:24">
      <c r="A81" s="2">
        <v>1990</v>
      </c>
      <c r="B81" s="2">
        <v>264</v>
      </c>
      <c r="C81" s="2">
        <v>2</v>
      </c>
      <c r="D81" s="2">
        <f t="shared" si="2"/>
        <v>132</v>
      </c>
      <c r="E81" s="4" t="s">
        <v>97</v>
      </c>
      <c r="F81" s="9">
        <f>ﾍﾞﾝﾁﾏｰｸ!CJ81/ﾍﾞﾝﾁﾏｰｸ!CJ$3</f>
        <v>0.34883720930232559</v>
      </c>
      <c r="G81" s="9">
        <f>SUMIF(ﾍﾞﾝﾁﾏｰｸ!$F$1:$AX$1,G$2,ﾍﾞﾝﾁﾏｰｸ!$F81:$AX81)/G$3</f>
        <v>0</v>
      </c>
      <c r="H81" s="9">
        <f>ﾍﾞﾝﾁﾏｰｸ!CQ81/ﾍﾞﾝﾁﾏｰｸ!$CR$1</f>
        <v>0.52356780275562009</v>
      </c>
      <c r="I81" s="9">
        <f>SUMIF(ﾍﾞﾝﾁﾏｰｸ!$F$1:$AX$1,I$2,ﾍﾞﾝﾁﾏｰｸ!$F81:$AX81)/I$3</f>
        <v>0</v>
      </c>
      <c r="J81" s="9">
        <f>SUMIF(ﾍﾞﾝﾁﾏｰｸ!$F$1:$AX$1,J$2,ﾍﾞﾝﾁﾏｰｸ!$F81:$AX81)/J$3</f>
        <v>0.625</v>
      </c>
      <c r="K81" s="9">
        <f>SUMIF(ﾍﾞﾝﾁﾏｰｸ!$F$1:$AX$1,K$2,ﾍﾞﾝﾁﾏｰｸ!$F81:$AX81)/K$3</f>
        <v>0.5</v>
      </c>
      <c r="L81" s="9">
        <f>SUMIF(ﾍﾞﾝﾁﾏｰｸ!$F$1:$AX$1,L$2,ﾍﾞﾝﾁﾏｰｸ!$F81:$AX81)/L$3</f>
        <v>0</v>
      </c>
      <c r="M81" s="9">
        <f>SUMIF(ﾍﾞﾝﾁﾏｰｸ!$F$1:$AX$1,M$2,ﾍﾞﾝﾁﾏｰｸ!$F81:$AX81)/M$3</f>
        <v>0.5</v>
      </c>
      <c r="N81" s="9">
        <f>SUMIF(ﾍﾞﾝﾁﾏｰｸ!$F$1:$AX$1,N$2,ﾍﾞﾝﾁﾏｰｸ!$F81:$AX81)/N$3</f>
        <v>0.68181818181818177</v>
      </c>
      <c r="O81" s="9">
        <f>SUMIF(ﾍﾞﾝﾁﾏｰｸ!$F$1:$AX$1,O$2,ﾍﾞﾝﾁﾏｰｸ!$F81:$AX81)/O$3</f>
        <v>0.6</v>
      </c>
      <c r="P81" s="2">
        <f>ﾍﾞﾝﾁﾏｰｸ!BV81</f>
        <v>43</v>
      </c>
      <c r="Q81" s="9">
        <f t="shared" si="3"/>
        <v>0.67556818181818179</v>
      </c>
      <c r="R81" s="9">
        <f>ﾍﾞﾝﾁﾏｰｸ!CG81/ﾍﾞﾝﾁﾏｰｸ!CG$3</f>
        <v>0.6333333333333333</v>
      </c>
      <c r="S81" s="9">
        <f>ﾍﾞﾝﾁﾏｰｸ!CH81/ﾍﾞﾝﾁﾏｰｸ!CH$3</f>
        <v>0.4</v>
      </c>
      <c r="T81" s="9">
        <f>ﾍﾞﾝﾁﾏｰｸ!CI81/ﾍﾞﾝﾁﾏｰｸ!CI$3</f>
        <v>0.25</v>
      </c>
      <c r="U81" s="9">
        <f>ﾍﾞﾝﾁﾏｰｸ!CC81/ﾍﾞﾝﾁﾏｰｸ!CC$3</f>
        <v>0.59090909090909094</v>
      </c>
      <c r="V81" s="9">
        <f>ﾍﾞﾝﾁﾏｰｸ!CD81/ﾍﾞﾝﾁﾏｰｸ!CD$3</f>
        <v>0.59375</v>
      </c>
      <c r="W81" s="9">
        <f>ﾍﾞﾝﾁﾏｰｸ!CE81/ﾍﾞﾝﾁﾏｰｸ!CE$3</f>
        <v>0.79166666666666663</v>
      </c>
      <c r="X81" s="9">
        <f>ﾍﾞﾝﾁﾏｰｸ!CF81/ﾍﾞﾝﾁﾏｰｸ!CF$3</f>
        <v>0.75</v>
      </c>
    </row>
    <row r="82" spans="1:24">
      <c r="A82" s="2">
        <v>2005</v>
      </c>
      <c r="B82" s="2">
        <v>500</v>
      </c>
      <c r="C82" s="2">
        <v>1</v>
      </c>
      <c r="D82" s="2">
        <f t="shared" si="2"/>
        <v>500</v>
      </c>
      <c r="E82" s="4" t="s">
        <v>98</v>
      </c>
      <c r="F82" s="9">
        <f>ﾍﾞﾝﾁﾏｰｸ!CJ82/ﾍﾞﾝﾁﾏｰｸ!CJ$3</f>
        <v>0.54651162790697672</v>
      </c>
      <c r="G82" s="9">
        <f>SUMIF(ﾍﾞﾝﾁﾏｰｸ!$F$1:$AX$1,G$2,ﾍﾞﾝﾁﾏｰｸ!$F82:$AX82)/G$3</f>
        <v>0.5</v>
      </c>
      <c r="H82" s="9">
        <f>ﾍﾞﾝﾁﾏｰｸ!CQ82/ﾍﾞﾝﾁﾏｰｸ!$CR$1</f>
        <v>0.59608411892675861</v>
      </c>
      <c r="I82" s="9">
        <f>SUMIF(ﾍﾞﾝﾁﾏｰｸ!$F$1:$AX$1,I$2,ﾍﾞﾝﾁﾏｰｸ!$F82:$AX82)/I$3</f>
        <v>1</v>
      </c>
      <c r="J82" s="9">
        <f>SUMIF(ﾍﾞﾝﾁﾏｰｸ!$F$1:$AX$1,J$2,ﾍﾞﾝﾁﾏｰｸ!$F82:$AX82)/J$3</f>
        <v>0.5</v>
      </c>
      <c r="K82" s="9">
        <f>SUMIF(ﾍﾞﾝﾁﾏｰｸ!$F$1:$AX$1,K$2,ﾍﾞﾝﾁﾏｰｸ!$F82:$AX82)/K$3</f>
        <v>0.55000000000000004</v>
      </c>
      <c r="L82" s="9">
        <f>SUMIF(ﾍﾞﾝﾁﾏｰｸ!$F$1:$AX$1,L$2,ﾍﾞﾝﾁﾏｰｸ!$F82:$AX82)/L$3</f>
        <v>0</v>
      </c>
      <c r="M82" s="9">
        <f>SUMIF(ﾍﾞﾝﾁﾏｰｸ!$F$1:$AX$1,M$2,ﾍﾞﾝﾁﾏｰｸ!$F82:$AX82)/M$3</f>
        <v>0.5</v>
      </c>
      <c r="N82" s="9">
        <f>SUMIF(ﾍﾞﾝﾁﾏｰｸ!$F$1:$AX$1,N$2,ﾍﾞﾝﾁﾏｰｸ!$F82:$AX82)/N$3</f>
        <v>0.81818181818181823</v>
      </c>
      <c r="O82" s="9">
        <f>SUMIF(ﾍﾞﾝﾁﾏｰｸ!$F$1:$AX$1,O$2,ﾍﾞﾝﾁﾏｰｸ!$F82:$AX82)/O$3</f>
        <v>0.65</v>
      </c>
      <c r="P82" s="2">
        <f>ﾍﾞﾝﾁﾏｰｸ!BV82</f>
        <v>56.5</v>
      </c>
      <c r="Q82" s="9">
        <f t="shared" si="3"/>
        <v>0.76164772727272712</v>
      </c>
      <c r="R82" s="9">
        <f>ﾍﾞﾝﾁﾏｰｸ!CG82/ﾍﾞﾝﾁﾏｰｸ!CG$3</f>
        <v>0.8</v>
      </c>
      <c r="S82" s="9">
        <f>ﾍﾞﾝﾁﾏｰｸ!CH82/ﾍﾞﾝﾁﾏｰｸ!CH$3</f>
        <v>0.3</v>
      </c>
      <c r="T82" s="9">
        <f>ﾍﾞﾝﾁﾏｰｸ!CI82/ﾍﾞﾝﾁﾏｰｸ!CI$3</f>
        <v>0.3125</v>
      </c>
      <c r="U82" s="9">
        <f>ﾍﾞﾝﾁﾏｰｸ!CC82/ﾍﾞﾝﾁﾏｰｸ!CC$3</f>
        <v>0.86363636363636365</v>
      </c>
      <c r="V82" s="9">
        <f>ﾍﾞﾝﾁﾏｰｸ!CD82/ﾍﾞﾝﾁﾏｰｸ!CD$3</f>
        <v>0.5625</v>
      </c>
      <c r="W82" s="9">
        <f>ﾍﾞﾝﾁﾏｰｸ!CE82/ﾍﾞﾝﾁﾏｰｸ!CE$3</f>
        <v>0.75</v>
      </c>
      <c r="X82" s="9">
        <f>ﾍﾞﾝﾁﾏｰｸ!CF82/ﾍﾞﾝﾁﾏｰｸ!CF$3</f>
        <v>0.8125</v>
      </c>
    </row>
    <row r="83" spans="1:24">
      <c r="A83" s="2">
        <v>1988</v>
      </c>
      <c r="B83" s="2">
        <v>700</v>
      </c>
      <c r="C83" s="2">
        <v>7</v>
      </c>
      <c r="D83" s="2">
        <f t="shared" si="2"/>
        <v>100</v>
      </c>
      <c r="E83" s="4" t="s">
        <v>27</v>
      </c>
      <c r="F83" s="9">
        <f>ﾍﾞﾝﾁﾏｰｸ!CJ83/ﾍﾞﾝﾁﾏｰｸ!CJ$3</f>
        <v>0.58139534883720934</v>
      </c>
      <c r="G83" s="9">
        <f>SUMIF(ﾍﾞﾝﾁﾏｰｸ!$F$1:$AX$1,G$2,ﾍﾞﾝﾁﾏｰｸ!$F83:$AX83)/G$3</f>
        <v>1</v>
      </c>
      <c r="H83" s="9">
        <f>ﾍﾞﾝﾁﾏｰｸ!CQ83/ﾍﾞﾝﾁﾏｰｸ!$CR$1</f>
        <v>0.52356780275562009</v>
      </c>
      <c r="I83" s="9">
        <f>SUMIF(ﾍﾞﾝﾁﾏｰｸ!$F$1:$AX$1,I$2,ﾍﾞﾝﾁﾏｰｸ!$F83:$AX83)/I$3</f>
        <v>0.33333333333333331</v>
      </c>
      <c r="J83" s="9">
        <f>SUMIF(ﾍﾞﾝﾁﾏｰｸ!$F$1:$AX$1,J$2,ﾍﾞﾝﾁﾏｰｸ!$F83:$AX83)/J$3</f>
        <v>0.75</v>
      </c>
      <c r="K83" s="9">
        <f>SUMIF(ﾍﾞﾝﾁﾏｰｸ!$F$1:$AX$1,K$2,ﾍﾞﾝﾁﾏｰｸ!$F83:$AX83)/K$3</f>
        <v>0.5</v>
      </c>
      <c r="L83" s="9">
        <f>SUMIF(ﾍﾞﾝﾁﾏｰｸ!$F$1:$AX$1,L$2,ﾍﾞﾝﾁﾏｰｸ!$F83:$AX83)/L$3</f>
        <v>0.25</v>
      </c>
      <c r="M83" s="9">
        <f>SUMIF(ﾍﾞﾝﾁﾏｰｸ!$F$1:$AX$1,M$2,ﾍﾞﾝﾁﾏｰｸ!$F83:$AX83)/M$3</f>
        <v>1</v>
      </c>
      <c r="N83" s="9">
        <f>SUMIF(ﾍﾞﾝﾁﾏｰｸ!$F$1:$AX$1,N$2,ﾍﾞﾝﾁﾏｰｸ!$F83:$AX83)/N$3</f>
        <v>0.72727272727272729</v>
      </c>
      <c r="O83" s="9">
        <f>SUMIF(ﾍﾞﾝﾁﾏｰｸ!$F$1:$AX$1,O$2,ﾍﾞﾝﾁﾏｰｸ!$F83:$AX83)/O$3</f>
        <v>0.45</v>
      </c>
      <c r="P83" s="2">
        <f>ﾍﾞﾝﾁﾏｰｸ!BV83</f>
        <v>54</v>
      </c>
      <c r="Q83" s="9">
        <f t="shared" si="3"/>
        <v>0.57215909090909089</v>
      </c>
      <c r="R83" s="9">
        <f>ﾍﾞﾝﾁﾏｰｸ!CG83/ﾍﾞﾝﾁﾏｰｸ!CG$3</f>
        <v>0.56666666666666665</v>
      </c>
      <c r="S83" s="9">
        <f>ﾍﾞﾝﾁﾏｰｸ!CH83/ﾍﾞﾝﾁﾏｰｸ!CH$3</f>
        <v>0.6</v>
      </c>
      <c r="T83" s="9">
        <f>ﾍﾞﾝﾁﾏｰｸ!CI83/ﾍﾞﾝﾁﾏｰｸ!CI$3</f>
        <v>0.5625</v>
      </c>
      <c r="U83" s="9">
        <f>ﾍﾞﾝﾁﾏｰｸ!CC83/ﾍﾞﾝﾁﾏｰｸ!CC$3</f>
        <v>0.54545454545454541</v>
      </c>
      <c r="V83" s="9">
        <f>ﾍﾞﾝﾁﾏｰｸ!CD83/ﾍﾞﾝﾁﾏｰｸ!CD$3</f>
        <v>0.5</v>
      </c>
      <c r="W83" s="9">
        <f>ﾍﾞﾝﾁﾏｰｸ!CE83/ﾍﾞﾝﾁﾏｰｸ!CE$3</f>
        <v>0.625</v>
      </c>
      <c r="X83" s="9">
        <f>ﾍﾞﾝﾁﾏｰｸ!CF83/ﾍﾞﾝﾁﾏｰｸ!CF$3</f>
        <v>0.625</v>
      </c>
    </row>
    <row r="84" spans="1:24">
      <c r="A84" s="2">
        <v>2006</v>
      </c>
      <c r="B84" s="2">
        <v>60000</v>
      </c>
      <c r="C84" s="2">
        <v>6</v>
      </c>
      <c r="D84" s="2">
        <f t="shared" si="2"/>
        <v>10000</v>
      </c>
      <c r="E84" s="4" t="s">
        <v>99</v>
      </c>
      <c r="F84" s="9">
        <f>ﾍﾞﾝﾁﾏｰｸ!CJ84/ﾍﾞﾝﾁﾏｰｸ!CJ$3</f>
        <v>0.62790697674418605</v>
      </c>
      <c r="G84" s="9">
        <f>SUMIF(ﾍﾞﾝﾁﾏｰｸ!$F$1:$AX$1,G$2,ﾍﾞﾝﾁﾏｰｸ!$F84:$AX84)/G$3</f>
        <v>1</v>
      </c>
      <c r="H84" s="9">
        <f>ﾍﾞﾝﾁﾏｰｸ!CQ84/ﾍﾞﾝﾁﾏｰｸ!$CR$1</f>
        <v>0.52356780275562009</v>
      </c>
      <c r="I84" s="9">
        <f>SUMIF(ﾍﾞﾝﾁﾏｰｸ!$F$1:$AX$1,I$2,ﾍﾞﾝﾁﾏｰｸ!$F84:$AX84)/I$3</f>
        <v>0.33333333333333331</v>
      </c>
      <c r="J84" s="9">
        <f>SUMIF(ﾍﾞﾝﾁﾏｰｸ!$F$1:$AX$1,J$2,ﾍﾞﾝﾁﾏｰｸ!$F84:$AX84)/J$3</f>
        <v>0.75</v>
      </c>
      <c r="K84" s="9">
        <f>SUMIF(ﾍﾞﾝﾁﾏｰｸ!$F$1:$AX$1,K$2,ﾍﾞﾝﾁﾏｰｸ!$F84:$AX84)/K$3</f>
        <v>0.65</v>
      </c>
      <c r="L84" s="9">
        <f>SUMIF(ﾍﾞﾝﾁﾏｰｸ!$F$1:$AX$1,L$2,ﾍﾞﾝﾁﾏｰｸ!$F84:$AX84)/L$3</f>
        <v>0.5</v>
      </c>
      <c r="M84" s="9">
        <f>SUMIF(ﾍﾞﾝﾁﾏｰｸ!$F$1:$AX$1,M$2,ﾍﾞﾝﾁﾏｰｸ!$F84:$AX84)/M$3</f>
        <v>1</v>
      </c>
      <c r="N84" s="9">
        <f>SUMIF(ﾍﾞﾝﾁﾏｰｸ!$F$1:$AX$1,N$2,ﾍﾞﾝﾁﾏｰｸ!$F84:$AX84)/N$3</f>
        <v>0.54545454545454541</v>
      </c>
      <c r="O84" s="9">
        <f>SUMIF(ﾍﾞﾝﾁﾏｰｸ!$F$1:$AX$1,O$2,ﾍﾞﾝﾁﾏｰｸ!$F84:$AX84)/O$3</f>
        <v>0.7</v>
      </c>
      <c r="P84" s="2">
        <f>ﾍﾞﾝﾁﾏｰｸ!BV84</f>
        <v>60</v>
      </c>
      <c r="Q84" s="9">
        <f t="shared" si="3"/>
        <v>0.72244318181818179</v>
      </c>
      <c r="R84" s="9">
        <f>ﾍﾞﾝﾁﾏｰｸ!CG84/ﾍﾞﾝﾁﾏｰｸ!CG$3</f>
        <v>0.5</v>
      </c>
      <c r="S84" s="9">
        <f>ﾍﾞﾝﾁﾏｰｸ!CH84/ﾍﾞﾝﾁﾏｰｸ!CH$3</f>
        <v>0.7</v>
      </c>
      <c r="T84" s="9">
        <f>ﾍﾞﾝﾁﾏｰｸ!CI84/ﾍﾞﾝﾁﾏｰｸ!CI$3</f>
        <v>0.6875</v>
      </c>
      <c r="U84" s="9">
        <f>ﾍﾞﾝﾁﾏｰｸ!CC84/ﾍﾞﾝﾁﾏｰｸ!CC$3</f>
        <v>0.59090909090909094</v>
      </c>
      <c r="V84" s="9">
        <f>ﾍﾞﾝﾁﾏｰｸ!CD84/ﾍﾞﾝﾁﾏｰｸ!CD$3</f>
        <v>0.625</v>
      </c>
      <c r="W84" s="9">
        <f>ﾍﾞﾝﾁﾏｰｸ!CE84/ﾍﾞﾝﾁﾏｰｸ!CE$3</f>
        <v>0.83333333333333337</v>
      </c>
      <c r="X84" s="9">
        <f>ﾍﾞﾝﾁﾏｰｸ!CF84/ﾍﾞﾝﾁﾏｰｸ!CF$3</f>
        <v>0.9375</v>
      </c>
    </row>
    <row r="85" spans="1:24">
      <c r="A85" s="2">
        <v>2004</v>
      </c>
      <c r="B85" s="2">
        <v>1000</v>
      </c>
      <c r="C85" s="2">
        <v>5</v>
      </c>
      <c r="D85" s="2">
        <f t="shared" si="2"/>
        <v>200</v>
      </c>
      <c r="E85" s="4" t="s">
        <v>100</v>
      </c>
      <c r="F85" s="9">
        <f>ﾍﾞﾝﾁﾏｰｸ!CJ85/ﾍﾞﾝﾁﾏｰｸ!CJ$3</f>
        <v>0.60465116279069764</v>
      </c>
      <c r="G85" s="9">
        <f>SUMIF(ﾍﾞﾝﾁﾏｰｸ!$F$1:$AX$1,G$2,ﾍﾞﾝﾁﾏｰｸ!$F85:$AX85)/G$3</f>
        <v>1</v>
      </c>
      <c r="H85" s="9">
        <f>ﾍﾞﾝﾁﾏｰｸ!CQ85/ﾍﾞﾝﾁﾏｰｸ!$CR$1</f>
        <v>0.52356780275562009</v>
      </c>
      <c r="I85" s="9">
        <f>SUMIF(ﾍﾞﾝﾁﾏｰｸ!$F$1:$AX$1,I$2,ﾍﾞﾝﾁﾏｰｸ!$F85:$AX85)/I$3</f>
        <v>0.5</v>
      </c>
      <c r="J85" s="9">
        <f>SUMIF(ﾍﾞﾝﾁﾏｰｸ!$F$1:$AX$1,J$2,ﾍﾞﾝﾁﾏｰｸ!$F85:$AX85)/J$3</f>
        <v>0.625</v>
      </c>
      <c r="K85" s="9">
        <f>SUMIF(ﾍﾞﾝﾁﾏｰｸ!$F$1:$AX$1,K$2,ﾍﾞﾝﾁﾏｰｸ!$F85:$AX85)/K$3</f>
        <v>0.55000000000000004</v>
      </c>
      <c r="L85" s="9">
        <f>SUMIF(ﾍﾞﾝﾁﾏｰｸ!$F$1:$AX$1,L$2,ﾍﾞﾝﾁﾏｰｸ!$F85:$AX85)/L$3</f>
        <v>0.125</v>
      </c>
      <c r="M85" s="9">
        <f>SUMIF(ﾍﾞﾝﾁﾏｰｸ!$F$1:$AX$1,M$2,ﾍﾞﾝﾁﾏｰｸ!$F85:$AX85)/M$3</f>
        <v>0.5</v>
      </c>
      <c r="N85" s="9">
        <f>SUMIF(ﾍﾞﾝﾁﾏｰｸ!$F$1:$AX$1,N$2,ﾍﾞﾝﾁﾏｰｸ!$F85:$AX85)/N$3</f>
        <v>0.63636363636363635</v>
      </c>
      <c r="O85" s="9">
        <f>SUMIF(ﾍﾞﾝﾁﾏｰｸ!$F$1:$AX$1,O$2,ﾍﾞﾝﾁﾏｰｸ!$F85:$AX85)/O$3</f>
        <v>0.5</v>
      </c>
      <c r="P85" s="2">
        <f>ﾍﾞﾝﾁﾏｰｸ!BV85</f>
        <v>52</v>
      </c>
      <c r="Q85" s="9">
        <f t="shared" si="3"/>
        <v>0.62272727272727268</v>
      </c>
      <c r="R85" s="9">
        <f>ﾍﾞﾝﾁﾏｰｸ!CG85/ﾍﾞﾝﾁﾏｰｸ!CG$3</f>
        <v>0.6</v>
      </c>
      <c r="S85" s="9">
        <f>ﾍﾞﾝﾁﾏｰｸ!CH85/ﾍﾞﾝﾁﾏｰｸ!CH$3</f>
        <v>0.4</v>
      </c>
      <c r="T85" s="9">
        <f>ﾍﾞﾝﾁﾏｰｸ!CI85/ﾍﾞﾝﾁﾏｰｸ!CI$3</f>
        <v>0.4375</v>
      </c>
      <c r="U85" s="9">
        <f>ﾍﾞﾝﾁﾏｰｸ!CC85/ﾍﾞﾝﾁﾏｰｸ!CC$3</f>
        <v>0.63636363636363635</v>
      </c>
      <c r="V85" s="9">
        <f>ﾍﾞﾝﾁﾏｰｸ!CD85/ﾍﾞﾝﾁﾏｰｸ!CD$3</f>
        <v>0.53125</v>
      </c>
      <c r="W85" s="9">
        <f>ﾍﾞﾝﾁﾏｰｸ!CE85/ﾍﾞﾝﾁﾏｰｸ!CE$3</f>
        <v>0.66666666666666663</v>
      </c>
      <c r="X85" s="9">
        <f>ﾍﾞﾝﾁﾏｰｸ!CF85/ﾍﾞﾝﾁﾏｰｸ!CF$3</f>
        <v>0.625</v>
      </c>
    </row>
    <row r="86" spans="1:24">
      <c r="A86" s="2">
        <v>1990</v>
      </c>
      <c r="B86" s="2">
        <v>900</v>
      </c>
      <c r="C86" s="2">
        <v>3</v>
      </c>
      <c r="D86" s="2">
        <f t="shared" si="2"/>
        <v>300</v>
      </c>
      <c r="E86" s="4" t="s">
        <v>27</v>
      </c>
      <c r="F86" s="9">
        <f>ﾍﾞﾝﾁﾏｰｸ!CJ86/ﾍﾞﾝﾁﾏｰｸ!CJ$3</f>
        <v>0.76744186046511631</v>
      </c>
      <c r="G86" s="9">
        <f>SUMIF(ﾍﾞﾝﾁﾏｰｸ!$F$1:$AX$1,G$2,ﾍﾞﾝﾁﾏｰｸ!$F86:$AX86)/G$3</f>
        <v>1</v>
      </c>
      <c r="H86" s="9">
        <f>ﾍﾞﾝﾁﾏｰｸ!CQ86/ﾍﾞﾝﾁﾏｰｸ!$CR$1</f>
        <v>0.82378535170413358</v>
      </c>
      <c r="I86" s="9">
        <f>SUMIF(ﾍﾞﾝﾁﾏｰｸ!$F$1:$AX$1,I$2,ﾍﾞﾝﾁﾏｰｸ!$F86:$AX86)/I$3</f>
        <v>0.66666666666666663</v>
      </c>
      <c r="J86" s="9">
        <f>SUMIF(ﾍﾞﾝﾁﾏｰｸ!$F$1:$AX$1,J$2,ﾍﾞﾝﾁﾏｰｸ!$F86:$AX86)/J$3</f>
        <v>1</v>
      </c>
      <c r="K86" s="9">
        <f>SUMIF(ﾍﾞﾝﾁﾏｰｸ!$F$1:$AX$1,K$2,ﾍﾞﾝﾁﾏｰｸ!$F86:$AX86)/K$3</f>
        <v>0.65</v>
      </c>
      <c r="L86" s="9">
        <f>SUMIF(ﾍﾞﾝﾁﾏｰｸ!$F$1:$AX$1,L$2,ﾍﾞﾝﾁﾏｰｸ!$F86:$AX86)/L$3</f>
        <v>0.875</v>
      </c>
      <c r="M86" s="9">
        <f>SUMIF(ﾍﾞﾝﾁﾏｰｸ!$F$1:$AX$1,M$2,ﾍﾞﾝﾁﾏｰｸ!$F86:$AX86)/M$3</f>
        <v>1</v>
      </c>
      <c r="N86" s="9">
        <f>SUMIF(ﾍﾞﾝﾁﾏｰｸ!$F$1:$AX$1,N$2,ﾍﾞﾝﾁﾏｰｸ!$F86:$AX86)/N$3</f>
        <v>0.77272727272727271</v>
      </c>
      <c r="O86" s="9">
        <f>SUMIF(ﾍﾞﾝﾁﾏｰｸ!$F$1:$AX$1,O$2,ﾍﾞﾝﾁﾏｰｸ!$F86:$AX86)/O$3</f>
        <v>0.75</v>
      </c>
      <c r="P86" s="2">
        <f>ﾍﾞﾝﾁﾏｰｸ!BV86</f>
        <v>80</v>
      </c>
      <c r="Q86" s="9">
        <f t="shared" si="3"/>
        <v>0.7991477272727272</v>
      </c>
      <c r="R86" s="9">
        <f>ﾍﾞﾝﾁﾏｰｸ!CG86/ﾍﾞﾝﾁﾏｰｸ!CG$3</f>
        <v>0.8</v>
      </c>
      <c r="S86" s="9">
        <f>ﾍﾞﾝﾁﾏｰｸ!CH86/ﾍﾞﾝﾁﾏｰｸ!CH$3</f>
        <v>1</v>
      </c>
      <c r="T86" s="9">
        <f>ﾍﾞﾝﾁﾏｰｸ!CI86/ﾍﾞﾝﾁﾏｰｸ!CI$3</f>
        <v>0.9375</v>
      </c>
      <c r="U86" s="9">
        <f>ﾍﾞﾝﾁﾏｰｸ!CC86/ﾍﾞﾝﾁﾏｰｸ!CC$3</f>
        <v>0.86363636363636365</v>
      </c>
      <c r="V86" s="9">
        <f>ﾍﾞﾝﾁﾏｰｸ!CD86/ﾍﾞﾝﾁﾏｰｸ!CD$3</f>
        <v>0.625</v>
      </c>
      <c r="W86" s="9">
        <f>ﾍﾞﾝﾁﾏｰｸ!CE86/ﾍﾞﾝﾁﾏｰｸ!CE$3</f>
        <v>0.83333333333333337</v>
      </c>
      <c r="X86" s="9">
        <f>ﾍﾞﾝﾁﾏｰｸ!CF86/ﾍﾞﾝﾁﾏｰｸ!CF$3</f>
        <v>0.8125</v>
      </c>
    </row>
    <row r="87" spans="1:24">
      <c r="A87" s="2">
        <v>1974</v>
      </c>
      <c r="B87" s="2">
        <v>150</v>
      </c>
      <c r="C87" s="2">
        <v>3</v>
      </c>
      <c r="D87" s="2">
        <f t="shared" si="2"/>
        <v>50</v>
      </c>
      <c r="E87" s="4" t="s">
        <v>101</v>
      </c>
      <c r="F87" s="9">
        <f>ﾍﾞﾝﾁﾏｰｸ!CJ87/ﾍﾞﾝﾁﾏｰｸ!CJ$3</f>
        <v>0.56976744186046513</v>
      </c>
      <c r="G87" s="9">
        <f>SUMIF(ﾍﾞﾝﾁﾏｰｸ!$F$1:$AX$1,G$2,ﾍﾞﾝﾁﾏｰｸ!$F87:$AX87)/G$3</f>
        <v>0.5</v>
      </c>
      <c r="H87" s="9">
        <f>ﾍﾞﾝﾁﾏｰｸ!CQ87/ﾍﾞﾝﾁﾏｰｸ!$CR$1</f>
        <v>0.53807106598984777</v>
      </c>
      <c r="I87" s="9">
        <f>SUMIF(ﾍﾞﾝﾁﾏｰｸ!$F$1:$AX$1,I$2,ﾍﾞﾝﾁﾏｰｸ!$F87:$AX87)/I$3</f>
        <v>0.66666666666666663</v>
      </c>
      <c r="J87" s="9">
        <f>SUMIF(ﾍﾞﾝﾁﾏｰｸ!$F$1:$AX$1,J$2,ﾍﾞﾝﾁﾏｰｸ!$F87:$AX87)/J$3</f>
        <v>0.5</v>
      </c>
      <c r="K87" s="9">
        <f>SUMIF(ﾍﾞﾝﾁﾏｰｸ!$F$1:$AX$1,K$2,ﾍﾞﾝﾁﾏｰｸ!$F87:$AX87)/K$3</f>
        <v>0.7</v>
      </c>
      <c r="L87" s="9">
        <f>SUMIF(ﾍﾞﾝﾁﾏｰｸ!$F$1:$AX$1,L$2,ﾍﾞﾝﾁﾏｰｸ!$F87:$AX87)/L$3</f>
        <v>0.125</v>
      </c>
      <c r="M87" s="9">
        <f>SUMIF(ﾍﾞﾝﾁﾏｰｸ!$F$1:$AX$1,M$2,ﾍﾞﾝﾁﾏｰｸ!$F87:$AX87)/M$3</f>
        <v>0.5</v>
      </c>
      <c r="N87" s="9">
        <f>SUMIF(ﾍﾞﾝﾁﾏｰｸ!$F$1:$AX$1,N$2,ﾍﾞﾝﾁﾏｰｸ!$F87:$AX87)/N$3</f>
        <v>0.59090909090909094</v>
      </c>
      <c r="O87" s="9">
        <f>SUMIF(ﾍﾞﾝﾁﾏｰｸ!$F$1:$AX$1,O$2,ﾍﾞﾝﾁﾏｰｸ!$F87:$AX87)/O$3</f>
        <v>0.55000000000000004</v>
      </c>
      <c r="P87" s="2">
        <f>ﾍﾞﾝﾁﾏｰｸ!BV87</f>
        <v>51.5</v>
      </c>
      <c r="Q87" s="9">
        <f t="shared" si="3"/>
        <v>0.69517045454545456</v>
      </c>
      <c r="R87" s="9">
        <f>ﾍﾞﾝﾁﾏｰｸ!CG87/ﾍﾞﾝﾁﾏｰｸ!CG$3</f>
        <v>0.6</v>
      </c>
      <c r="S87" s="9">
        <f>ﾍﾞﾝﾁﾏｰｸ!CH87/ﾍﾞﾝﾁﾏｰｸ!CH$3</f>
        <v>0.3</v>
      </c>
      <c r="T87" s="9">
        <f>ﾍﾞﾝﾁﾏｰｸ!CI87/ﾍﾞﾝﾁﾏｰｸ!CI$3</f>
        <v>0.375</v>
      </c>
      <c r="U87" s="9">
        <f>ﾍﾞﾝﾁﾏｰｸ!CC87/ﾍﾞﾝﾁﾏｰｸ!CC$3</f>
        <v>0.72727272727272729</v>
      </c>
      <c r="V87" s="9">
        <f>ﾍﾞﾝﾁﾏｰｸ!CD87/ﾍﾞﾝﾁﾏｰｸ!CD$3</f>
        <v>0.625</v>
      </c>
      <c r="W87" s="9">
        <f>ﾍﾞﾝﾁﾏｰｸ!CE87/ﾍﾞﾝﾁﾏｰｸ!CE$3</f>
        <v>0.70833333333333337</v>
      </c>
      <c r="X87" s="9">
        <f>ﾍﾞﾝﾁﾏｰｸ!CF87/ﾍﾞﾝﾁﾏｰｸ!CF$3</f>
        <v>0.6875</v>
      </c>
    </row>
    <row r="88" spans="1:24">
      <c r="A88" s="2">
        <v>2006</v>
      </c>
      <c r="B88" s="2">
        <v>10000</v>
      </c>
      <c r="C88" s="2">
        <v>17</v>
      </c>
      <c r="D88" s="2">
        <f t="shared" si="2"/>
        <v>588.23529411764707</v>
      </c>
      <c r="E88" s="4" t="s">
        <v>102</v>
      </c>
      <c r="F88" s="9">
        <f>ﾍﾞﾝﾁﾏｰｸ!CJ88/ﾍﾞﾝﾁﾏｰｸ!CJ$3</f>
        <v>0.81395348837209303</v>
      </c>
      <c r="G88" s="9">
        <f>SUMIF(ﾍﾞﾝﾁﾏｰｸ!$F$1:$AX$1,G$2,ﾍﾞﾝﾁﾏｰｸ!$F88:$AX88)/G$3</f>
        <v>1</v>
      </c>
      <c r="H88" s="9">
        <f>ﾍﾞﾝﾁﾏｰｸ!CQ88/ﾍﾞﾝﾁﾏｰｸ!$CR$1</f>
        <v>0.67367657722987673</v>
      </c>
      <c r="I88" s="9">
        <f>SUMIF(ﾍﾞﾝﾁﾏｰｸ!$F$1:$AX$1,I$2,ﾍﾞﾝﾁﾏｰｸ!$F88:$AX88)/I$3</f>
        <v>0.66666666666666663</v>
      </c>
      <c r="J88" s="9">
        <f>SUMIF(ﾍﾞﾝﾁﾏｰｸ!$F$1:$AX$1,J$2,ﾍﾞﾝﾁﾏｰｸ!$F88:$AX88)/J$3</f>
        <v>0.625</v>
      </c>
      <c r="K88" s="9">
        <f>SUMIF(ﾍﾞﾝﾁﾏｰｸ!$F$1:$AX$1,K$2,ﾍﾞﾝﾁﾏｰｸ!$F88:$AX88)/K$3</f>
        <v>1</v>
      </c>
      <c r="L88" s="9">
        <f>SUMIF(ﾍﾞﾝﾁﾏｰｸ!$F$1:$AX$1,L$2,ﾍﾞﾝﾁﾏｰｸ!$F88:$AX88)/L$3</f>
        <v>0.875</v>
      </c>
      <c r="M88" s="9">
        <f>SUMIF(ﾍﾞﾝﾁﾏｰｸ!$F$1:$AX$1,M$2,ﾍﾞﾝﾁﾏｰｸ!$F88:$AX88)/M$3</f>
        <v>1</v>
      </c>
      <c r="N88" s="9">
        <f>SUMIF(ﾍﾞﾝﾁﾏｰｸ!$F$1:$AX$1,N$2,ﾍﾞﾝﾁﾏｰｸ!$F88:$AX88)/N$3</f>
        <v>0.72727272727272729</v>
      </c>
      <c r="O88" s="9">
        <f>SUMIF(ﾍﾞﾝﾁﾏｰｸ!$F$1:$AX$1,O$2,ﾍﾞﾝﾁﾏｰｸ!$F88:$AX88)/O$3</f>
        <v>0.8</v>
      </c>
      <c r="P88" s="2">
        <f>ﾍﾞﾝﾁﾏｰｸ!BV88</f>
        <v>77</v>
      </c>
      <c r="Q88" s="9">
        <f t="shared" si="3"/>
        <v>0.82073863636363642</v>
      </c>
      <c r="R88" s="9">
        <f>ﾍﾞﾝﾁﾏｰｸ!CG88/ﾍﾞﾝﾁﾏｰｸ!CG$3</f>
        <v>0.73333333333333328</v>
      </c>
      <c r="S88" s="9">
        <f>ﾍﾞﾝﾁﾏｰｸ!CH88/ﾍﾞﾝﾁﾏｰｸ!CH$3</f>
        <v>0.5</v>
      </c>
      <c r="T88" s="9">
        <f>ﾍﾞﾝﾁﾏｰｸ!CI88/ﾍﾞﾝﾁﾏｰｸ!CI$3</f>
        <v>0.75</v>
      </c>
      <c r="U88" s="9">
        <f>ﾍﾞﾝﾁﾏｰｸ!CC88/ﾍﾞﾝﾁﾏｰｸ!CC$3</f>
        <v>0.81818181818181823</v>
      </c>
      <c r="V88" s="9">
        <f>ﾍﾞﾝﾁﾏｰｸ!CD88/ﾍﾞﾝﾁﾏｰｸ!CD$3</f>
        <v>0.875</v>
      </c>
      <c r="W88" s="9">
        <f>ﾍﾞﾝﾁﾏｰｸ!CE88/ﾍﾞﾝﾁﾏｰｸ!CE$3</f>
        <v>0.79166666666666663</v>
      </c>
      <c r="X88" s="9">
        <f>ﾍﾞﾝﾁﾏｰｸ!CF88/ﾍﾞﾝﾁﾏｰｸ!CF$3</f>
        <v>0.8125</v>
      </c>
    </row>
    <row r="89" spans="1:24">
      <c r="A89" s="2">
        <v>1988</v>
      </c>
      <c r="B89" s="2">
        <v>1020</v>
      </c>
      <c r="C89" s="2">
        <v>1</v>
      </c>
      <c r="D89" s="2">
        <f t="shared" si="2"/>
        <v>1020</v>
      </c>
      <c r="E89" s="4" t="s">
        <v>103</v>
      </c>
      <c r="F89" s="9">
        <f>ﾍﾞﾝﾁﾏｰｸ!CJ89/ﾍﾞﾝﾁﾏｰｸ!CJ$3</f>
        <v>0.45348837209302323</v>
      </c>
      <c r="G89" s="9">
        <f>SUMIF(ﾍﾞﾝﾁﾏｰｸ!$F$1:$AX$1,G$2,ﾍﾞﾝﾁﾏｰｸ!$F89:$AX89)/G$3</f>
        <v>0.5</v>
      </c>
      <c r="H89" s="9">
        <f>ﾍﾞﾝﾁﾏｰｸ!CQ89/ﾍﾞﾝﾁﾏｰｸ!$CR$1</f>
        <v>0.52356780275562009</v>
      </c>
      <c r="I89" s="9">
        <f>SUMIF(ﾍﾞﾝﾁﾏｰｸ!$F$1:$AX$1,I$2,ﾍﾞﾝﾁﾏｰｸ!$F89:$AX89)/I$3</f>
        <v>0.16666666666666666</v>
      </c>
      <c r="J89" s="9">
        <f>SUMIF(ﾍﾞﾝﾁﾏｰｸ!$F$1:$AX$1,J$2,ﾍﾞﾝﾁﾏｰｸ!$F89:$AX89)/J$3</f>
        <v>0.625</v>
      </c>
      <c r="K89" s="9">
        <f>SUMIF(ﾍﾞﾝﾁﾏｰｸ!$F$1:$AX$1,K$2,ﾍﾞﾝﾁﾏｰｸ!$F89:$AX89)/K$3</f>
        <v>0.5</v>
      </c>
      <c r="L89" s="9">
        <f>SUMIF(ﾍﾞﾝﾁﾏｰｸ!$F$1:$AX$1,L$2,ﾍﾞﾝﾁﾏｰｸ!$F89:$AX89)/L$3</f>
        <v>0.125</v>
      </c>
      <c r="M89" s="9">
        <f>SUMIF(ﾍﾞﾝﾁﾏｰｸ!$F$1:$AX$1,M$2,ﾍﾞﾝﾁﾏｰｸ!$F89:$AX89)/M$3</f>
        <v>0.5</v>
      </c>
      <c r="N89" s="9">
        <f>SUMIF(ﾍﾞﾝﾁﾏｰｸ!$F$1:$AX$1,N$2,ﾍﾞﾝﾁﾏｰｸ!$F89:$AX89)/N$3</f>
        <v>0.63636363636363635</v>
      </c>
      <c r="O89" s="9">
        <f>SUMIF(ﾍﾞﾝﾁﾏｰｸ!$F$1:$AX$1,O$2,ﾍﾞﾝﾁﾏｰｸ!$F89:$AX89)/O$3</f>
        <v>0.55000000000000004</v>
      </c>
      <c r="P89" s="2">
        <f>ﾍﾞﾝﾁﾏｰｸ!BV89</f>
        <v>46.5</v>
      </c>
      <c r="Q89" s="9">
        <f t="shared" si="3"/>
        <v>0.60056818181818183</v>
      </c>
      <c r="R89" s="9">
        <f>ﾍﾞﾝﾁﾏｰｸ!CG89/ﾍﾞﾝﾁﾏｰｸ!CG$3</f>
        <v>0.56666666666666665</v>
      </c>
      <c r="S89" s="9">
        <f>ﾍﾞﾝﾁﾏｰｸ!CH89/ﾍﾞﾝﾁﾏｰｸ!CH$3</f>
        <v>0.4</v>
      </c>
      <c r="T89" s="9">
        <f>ﾍﾞﾝﾁﾏｰｸ!CI89/ﾍﾞﾝﾁﾏｰｸ!CI$3</f>
        <v>0.375</v>
      </c>
      <c r="U89" s="9">
        <f>ﾍﾞﾝﾁﾏｰｸ!CC89/ﾍﾞﾝﾁﾏｰｸ!CC$3</f>
        <v>0.59090909090909094</v>
      </c>
      <c r="V89" s="9">
        <f>ﾍﾞﾝﾁﾏｰｸ!CD89/ﾍﾞﾝﾁﾏｰｸ!CD$3</f>
        <v>0.5625</v>
      </c>
      <c r="W89" s="9">
        <f>ﾍﾞﾝﾁﾏｰｸ!CE89/ﾍﾞﾝﾁﾏｰｸ!CE$3</f>
        <v>0.625</v>
      </c>
      <c r="X89" s="9">
        <f>ﾍﾞﾝﾁﾏｰｸ!CF89/ﾍﾞﾝﾁﾏｰｸ!CF$3</f>
        <v>0.625</v>
      </c>
    </row>
    <row r="90" spans="1:24">
      <c r="A90" s="2">
        <v>1995</v>
      </c>
      <c r="B90" s="2">
        <v>1000</v>
      </c>
      <c r="C90" s="2">
        <v>1</v>
      </c>
      <c r="D90" s="2">
        <f t="shared" si="2"/>
        <v>1000</v>
      </c>
      <c r="E90" s="4" t="s">
        <v>104</v>
      </c>
      <c r="F90" s="9">
        <f>ﾍﾞﾝﾁﾏｰｸ!CJ90/ﾍﾞﾝﾁﾏｰｸ!CJ$3</f>
        <v>0.20930232558139536</v>
      </c>
      <c r="G90" s="9">
        <f>SUMIF(ﾍﾞﾝﾁﾏｰｸ!$F$1:$AX$1,G$2,ﾍﾞﾝﾁﾏｰｸ!$F90:$AX90)/G$3</f>
        <v>0</v>
      </c>
      <c r="H90" s="9">
        <f>ﾍﾞﾝﾁﾏｰｸ!CQ90/ﾍﾞﾝﾁﾏｰｸ!$CR$1</f>
        <v>0.52356780275562009</v>
      </c>
      <c r="I90" s="9">
        <f>SUMIF(ﾍﾞﾝﾁﾏｰｸ!$F$1:$AX$1,I$2,ﾍﾞﾝﾁﾏｰｸ!$F90:$AX90)/I$3</f>
        <v>0</v>
      </c>
      <c r="J90" s="9">
        <f>SUMIF(ﾍﾞﾝﾁﾏｰｸ!$F$1:$AX$1,J$2,ﾍﾞﾝﾁﾏｰｸ!$F90:$AX90)/J$3</f>
        <v>0.375</v>
      </c>
      <c r="K90" s="9">
        <f>SUMIF(ﾍﾞﾝﾁﾏｰｸ!$F$1:$AX$1,K$2,ﾍﾞﾝﾁﾏｰｸ!$F90:$AX90)/K$3</f>
        <v>0.35</v>
      </c>
      <c r="L90" s="9">
        <f>SUMIF(ﾍﾞﾝﾁﾏｰｸ!$F$1:$AX$1,L$2,ﾍﾞﾝﾁﾏｰｸ!$F90:$AX90)/L$3</f>
        <v>0</v>
      </c>
      <c r="M90" s="9">
        <f>SUMIF(ﾍﾞﾝﾁﾏｰｸ!$F$1:$AX$1,M$2,ﾍﾞﾝﾁﾏｰｸ!$F90:$AX90)/M$3</f>
        <v>0.5</v>
      </c>
      <c r="N90" s="9">
        <f>SUMIF(ﾍﾞﾝﾁﾏｰｸ!$F$1:$AX$1,N$2,ﾍﾞﾝﾁﾏｰｸ!$F90:$AX90)/N$3</f>
        <v>0.40909090909090912</v>
      </c>
      <c r="O90" s="9">
        <f>SUMIF(ﾍﾞﾝﾁﾏｰｸ!$F$1:$AX$1,O$2,ﾍﾞﾝﾁﾏｰｸ!$F90:$AX90)/O$3</f>
        <v>0.4</v>
      </c>
      <c r="P90" s="2">
        <f>ﾍﾞﾝﾁﾏｰｸ!BV90</f>
        <v>28</v>
      </c>
      <c r="Q90" s="9">
        <f t="shared" si="3"/>
        <v>0.3923295454545454</v>
      </c>
      <c r="R90" s="9">
        <f>ﾍﾞﾝﾁﾏｰｸ!CG90/ﾍﾞﾝﾁﾏｰｸ!CG$3</f>
        <v>0.26666666666666666</v>
      </c>
      <c r="S90" s="9">
        <f>ﾍﾞﾝﾁﾏｰｸ!CH90/ﾍﾞﾝﾁﾏｰｸ!CH$3</f>
        <v>0.4</v>
      </c>
      <c r="T90" s="9">
        <f>ﾍﾞﾝﾁﾏｰｸ!CI90/ﾍﾞﾝﾁﾏｰｸ!CI$3</f>
        <v>0.3125</v>
      </c>
      <c r="U90" s="9">
        <f>ﾍﾞﾝﾁﾏｰｸ!CC90/ﾍﾞﾝﾁﾏｰｸ!CC$3</f>
        <v>0.27272727272727271</v>
      </c>
      <c r="V90" s="9">
        <f>ﾍﾞﾝﾁﾏｰｸ!CD90/ﾍﾞﾝﾁﾏｰｸ!CD$3</f>
        <v>0.40625</v>
      </c>
      <c r="W90" s="9">
        <f>ﾍﾞﾝﾁﾏｰｸ!CE90/ﾍﾞﾝﾁﾏｰｸ!CE$3</f>
        <v>0.5</v>
      </c>
      <c r="X90" s="9">
        <f>ﾍﾞﾝﾁﾏｰｸ!CF90/ﾍﾞﾝﾁﾏｰｸ!CF$3</f>
        <v>0.4375</v>
      </c>
    </row>
    <row r="91" spans="1:24">
      <c r="A91" s="2">
        <v>2014</v>
      </c>
      <c r="B91" s="2">
        <v>500</v>
      </c>
      <c r="C91" s="2">
        <v>3</v>
      </c>
      <c r="D91" s="2">
        <f t="shared" si="2"/>
        <v>166.66666666666666</v>
      </c>
      <c r="E91" s="4" t="s">
        <v>105</v>
      </c>
      <c r="F91" s="9">
        <f>ﾍﾞﾝﾁﾏｰｸ!CJ91/ﾍﾞﾝﾁﾏｰｸ!CJ$3</f>
        <v>0.18604651162790697</v>
      </c>
      <c r="G91" s="9">
        <f>SUMIF(ﾍﾞﾝﾁﾏｰｸ!$F$1:$AX$1,G$2,ﾍﾞﾝﾁﾏｰｸ!$F91:$AX91)/G$3</f>
        <v>0</v>
      </c>
      <c r="H91" s="9">
        <f>ﾍﾞﾝﾁﾏｰｸ!CQ91/ﾍﾞﾝﾁﾏｰｸ!$CR$1</f>
        <v>0.52356780275562009</v>
      </c>
      <c r="I91" s="9">
        <f>SUMIF(ﾍﾞﾝﾁﾏｰｸ!$F$1:$AX$1,I$2,ﾍﾞﾝﾁﾏｰｸ!$F91:$AX91)/I$3</f>
        <v>0</v>
      </c>
      <c r="J91" s="9">
        <f>SUMIF(ﾍﾞﾝﾁﾏｰｸ!$F$1:$AX$1,J$2,ﾍﾞﾝﾁﾏｰｸ!$F91:$AX91)/J$3</f>
        <v>0.5</v>
      </c>
      <c r="K91" s="9">
        <f>SUMIF(ﾍﾞﾝﾁﾏｰｸ!$F$1:$AX$1,K$2,ﾍﾞﾝﾁﾏｰｸ!$F91:$AX91)/K$3</f>
        <v>0.2</v>
      </c>
      <c r="L91" s="9">
        <f>SUMIF(ﾍﾞﾝﾁﾏｰｸ!$F$1:$AX$1,L$2,ﾍﾞﾝﾁﾏｰｸ!$F91:$AX91)/L$3</f>
        <v>0</v>
      </c>
      <c r="M91" s="9">
        <f>SUMIF(ﾍﾞﾝﾁﾏｰｸ!$F$1:$AX$1,M$2,ﾍﾞﾝﾁﾏｰｸ!$F91:$AX91)/M$3</f>
        <v>0.5</v>
      </c>
      <c r="N91" s="9">
        <f>SUMIF(ﾍﾞﾝﾁﾏｰｸ!$F$1:$AX$1,N$2,ﾍﾞﾝﾁﾏｰｸ!$F91:$AX91)/N$3</f>
        <v>0.22727272727272727</v>
      </c>
      <c r="O91" s="9">
        <f>SUMIF(ﾍﾞﾝﾁﾏｰｸ!$F$1:$AX$1,O$2,ﾍﾞﾝﾁﾏｰｸ!$F91:$AX91)/O$3</f>
        <v>0.45</v>
      </c>
      <c r="P91" s="2">
        <f>ﾍﾞﾝﾁﾏｰｸ!BV91</f>
        <v>23</v>
      </c>
      <c r="Q91" s="9">
        <f t="shared" si="3"/>
        <v>0.34119318181818181</v>
      </c>
      <c r="R91" s="9">
        <f>ﾍﾞﾝﾁﾏｰｸ!CG91/ﾍﾞﾝﾁﾏｰｸ!CG$3</f>
        <v>0.1</v>
      </c>
      <c r="S91" s="9">
        <f>ﾍﾞﾝﾁﾏｰｸ!CH91/ﾍﾞﾝﾁﾏｰｸ!CH$3</f>
        <v>0.3</v>
      </c>
      <c r="T91" s="9">
        <f>ﾍﾞﾝﾁﾏｰｸ!CI91/ﾍﾞﾝﾁﾏｰｸ!CI$3</f>
        <v>0.25</v>
      </c>
      <c r="U91" s="9">
        <f>ﾍﾞﾝﾁﾏｰｸ!CC91/ﾍﾞﾝﾁﾏｰｸ!CC$3</f>
        <v>9.0909090909090912E-2</v>
      </c>
      <c r="V91" s="9">
        <f>ﾍﾞﾝﾁﾏｰｸ!CD91/ﾍﾞﾝﾁﾏｰｸ!CD$3</f>
        <v>0.375</v>
      </c>
      <c r="W91" s="9">
        <f>ﾍﾞﾝﾁﾏｰｸ!CE91/ﾍﾞﾝﾁﾏｰｸ!CE$3</f>
        <v>0.5</v>
      </c>
      <c r="X91" s="9">
        <f>ﾍﾞﾝﾁﾏｰｸ!CF91/ﾍﾞﾝﾁﾏｰｸ!CF$3</f>
        <v>0.5625</v>
      </c>
    </row>
    <row r="92" spans="1:24">
      <c r="A92" s="2">
        <v>1992</v>
      </c>
      <c r="B92" s="2">
        <v>2500</v>
      </c>
      <c r="C92" s="2">
        <v>4</v>
      </c>
      <c r="D92" s="2">
        <f t="shared" si="2"/>
        <v>625</v>
      </c>
      <c r="E92" s="4" t="s">
        <v>106</v>
      </c>
      <c r="F92" s="9">
        <f>ﾍﾞﾝﾁﾏｰｸ!CJ92/ﾍﾞﾝﾁﾏｰｸ!CJ$3</f>
        <v>0.47674418604651164</v>
      </c>
      <c r="G92" s="9">
        <f>SUMIF(ﾍﾞﾝﾁﾏｰｸ!$F$1:$AX$1,G$2,ﾍﾞﾝﾁﾏｰｸ!$F92:$AX92)/G$3</f>
        <v>0.5</v>
      </c>
      <c r="H92" s="9">
        <f>ﾍﾞﾝﾁﾏｰｸ!CQ92/ﾍﾞﾝﾁﾏｰｸ!$CR$1</f>
        <v>0.52356780275562009</v>
      </c>
      <c r="I92" s="9">
        <f>SUMIF(ﾍﾞﾝﾁﾏｰｸ!$F$1:$AX$1,I$2,ﾍﾞﾝﾁﾏｰｸ!$F92:$AX92)/I$3</f>
        <v>0.66666666666666663</v>
      </c>
      <c r="J92" s="9">
        <f>SUMIF(ﾍﾞﾝﾁﾏｰｸ!$F$1:$AX$1,J$2,ﾍﾞﾝﾁﾏｰｸ!$F92:$AX92)/J$3</f>
        <v>0.5</v>
      </c>
      <c r="K92" s="9">
        <f>SUMIF(ﾍﾞﾝﾁﾏｰｸ!$F$1:$AX$1,K$2,ﾍﾞﾝﾁﾏｰｸ!$F92:$AX92)/K$3</f>
        <v>0.55000000000000004</v>
      </c>
      <c r="L92" s="9">
        <f>SUMIF(ﾍﾞﾝﾁﾏｰｸ!$F$1:$AX$1,L$2,ﾍﾞﾝﾁﾏｰｸ!$F92:$AX92)/L$3</f>
        <v>0.125</v>
      </c>
      <c r="M92" s="9">
        <f>SUMIF(ﾍﾞﾝﾁﾏｰｸ!$F$1:$AX$1,M$2,ﾍﾞﾝﾁﾏｰｸ!$F92:$AX92)/M$3</f>
        <v>1</v>
      </c>
      <c r="N92" s="9">
        <f>SUMIF(ﾍﾞﾝﾁﾏｰｸ!$F$1:$AX$1,N$2,ﾍﾞﾝﾁﾏｰｸ!$F92:$AX92)/N$3</f>
        <v>0.59090909090909094</v>
      </c>
      <c r="O92" s="9">
        <f>SUMIF(ﾍﾞﾝﾁﾏｰｸ!$F$1:$AX$1,O$2,ﾍﾞﾝﾁﾏｰｸ!$F92:$AX92)/O$3</f>
        <v>0.7</v>
      </c>
      <c r="P92" s="2">
        <f>ﾍﾞﾝﾁﾏｰｸ!BV92</f>
        <v>52.5</v>
      </c>
      <c r="Q92" s="9">
        <f t="shared" si="3"/>
        <v>0.61590909090909085</v>
      </c>
      <c r="R92" s="9">
        <f>ﾍﾞﾝﾁﾏｰｸ!CG92/ﾍﾞﾝﾁﾏｰｸ!CG$3</f>
        <v>0.6</v>
      </c>
      <c r="S92" s="9">
        <f>ﾍﾞﾝﾁﾏｰｸ!CH92/ﾍﾞﾝﾁﾏｰｸ!CH$3</f>
        <v>0.6</v>
      </c>
      <c r="T92" s="9">
        <f>ﾍﾞﾝﾁﾏｰｸ!CI92/ﾍﾞﾝﾁﾏｰｸ!CI$3</f>
        <v>0.375</v>
      </c>
      <c r="U92" s="9">
        <f>ﾍﾞﾝﾁﾏｰｸ!CC92/ﾍﾞﾝﾁﾏｰｸ!CC$3</f>
        <v>0.54545454545454541</v>
      </c>
      <c r="V92" s="9">
        <f>ﾍﾞﾝﾁﾏｰｸ!CD92/ﾍﾞﾝﾁﾏｰｸ!CD$3</f>
        <v>0.65625</v>
      </c>
      <c r="W92" s="9">
        <f>ﾍﾞﾝﾁﾏｰｸ!CE92/ﾍﾞﾝﾁﾏｰｸ!CE$3</f>
        <v>0.66666666666666663</v>
      </c>
      <c r="X92" s="9">
        <f>ﾍﾞﾝﾁﾏｰｸ!CF92/ﾍﾞﾝﾁﾏｰｸ!CF$3</f>
        <v>0.625</v>
      </c>
    </row>
    <row r="93" spans="1:24">
      <c r="A93" s="2">
        <v>1970</v>
      </c>
      <c r="B93" s="2">
        <v>990</v>
      </c>
      <c r="C93" s="2">
        <v>8</v>
      </c>
      <c r="D93" s="2">
        <f t="shared" si="2"/>
        <v>123.75</v>
      </c>
      <c r="E93" s="4" t="s">
        <v>103</v>
      </c>
      <c r="F93" s="9">
        <f>ﾍﾞﾝﾁﾏｰｸ!CJ93/ﾍﾞﾝﾁﾏｰｸ!CJ$3</f>
        <v>0.32558139534883723</v>
      </c>
      <c r="G93" s="9">
        <f>SUMIF(ﾍﾞﾝﾁﾏｰｸ!$F$1:$AX$1,G$2,ﾍﾞﾝﾁﾏｰｸ!$F93:$AX93)/G$3</f>
        <v>0</v>
      </c>
      <c r="H93" s="9">
        <f>ﾍﾞﾝﾁﾏｰｸ!CQ93/ﾍﾞﾝﾁﾏｰｸ!$CR$1</f>
        <v>0.52719361856417701</v>
      </c>
      <c r="I93" s="9">
        <f>SUMIF(ﾍﾞﾝﾁﾏｰｸ!$F$1:$AX$1,I$2,ﾍﾞﾝﾁﾏｰｸ!$F93:$AX93)/I$3</f>
        <v>0.5</v>
      </c>
      <c r="J93" s="9">
        <f>SUMIF(ﾍﾞﾝﾁﾏｰｸ!$F$1:$AX$1,J$2,ﾍﾞﾝﾁﾏｰｸ!$F93:$AX93)/J$3</f>
        <v>0.625</v>
      </c>
      <c r="K93" s="9">
        <f>SUMIF(ﾍﾞﾝﾁﾏｰｸ!$F$1:$AX$1,K$2,ﾍﾞﾝﾁﾏｰｸ!$F93:$AX93)/K$3</f>
        <v>0.3</v>
      </c>
      <c r="L93" s="9">
        <f>SUMIF(ﾍﾞﾝﾁﾏｰｸ!$F$1:$AX$1,L$2,ﾍﾞﾝﾁﾏｰｸ!$F93:$AX93)/L$3</f>
        <v>0.375</v>
      </c>
      <c r="M93" s="9">
        <f>SUMIF(ﾍﾞﾝﾁﾏｰｸ!$F$1:$AX$1,M$2,ﾍﾞﾝﾁﾏｰｸ!$F93:$AX93)/M$3</f>
        <v>1</v>
      </c>
      <c r="N93" s="9">
        <f>SUMIF(ﾍﾞﾝﾁﾏｰｸ!$F$1:$AX$1,N$2,ﾍﾞﾝﾁﾏｰｸ!$F93:$AX93)/N$3</f>
        <v>0.40909090909090912</v>
      </c>
      <c r="O93" s="9">
        <f>SUMIF(ﾍﾞﾝﾁﾏｰｸ!$F$1:$AX$1,O$2,ﾍﾞﾝﾁﾏｰｸ!$F93:$AX93)/O$3</f>
        <v>0.5</v>
      </c>
      <c r="P93" s="2">
        <f>ﾍﾞﾝﾁﾏｰｸ!BV93</f>
        <v>38</v>
      </c>
      <c r="Q93" s="9">
        <f t="shared" si="3"/>
        <v>0.46505681818181821</v>
      </c>
      <c r="R93" s="9">
        <f>ﾍﾞﾝﾁﾏｰｸ!CG93/ﾍﾞﾝﾁﾏｰｸ!CG$3</f>
        <v>0.5</v>
      </c>
      <c r="S93" s="9">
        <f>ﾍﾞﾝﾁﾏｰｸ!CH93/ﾍﾞﾝﾁﾏｰｸ!CH$3</f>
        <v>0.5</v>
      </c>
      <c r="T93" s="9">
        <f>ﾍﾞﾝﾁﾏｰｸ!CI93/ﾍﾞﾝﾁﾏｰｸ!CI$3</f>
        <v>0.4375</v>
      </c>
      <c r="U93" s="9">
        <f>ﾍﾞﾝﾁﾏｰｸ!CC93/ﾍﾞﾝﾁﾏｰｸ!CC$3</f>
        <v>0.40909090909090912</v>
      </c>
      <c r="V93" s="9">
        <f>ﾍﾞﾝﾁﾏｰｸ!CD93/ﾍﾞﾝﾁﾏｰｸ!CD$3</f>
        <v>0.4375</v>
      </c>
      <c r="W93" s="9">
        <f>ﾍﾞﾝﾁﾏｰｸ!CE93/ﾍﾞﾝﾁﾏｰｸ!CE$3</f>
        <v>0.5</v>
      </c>
      <c r="X93" s="9">
        <f>ﾍﾞﾝﾁﾏｰｸ!CF93/ﾍﾞﾝﾁﾏｰｸ!CF$3</f>
        <v>0.5625</v>
      </c>
    </row>
    <row r="94" spans="1:24">
      <c r="A94" s="2">
        <v>1982</v>
      </c>
      <c r="B94" s="2">
        <v>500</v>
      </c>
      <c r="C94" s="2">
        <v>4</v>
      </c>
      <c r="D94" s="2">
        <f t="shared" si="2"/>
        <v>125</v>
      </c>
      <c r="E94" s="4" t="s">
        <v>108</v>
      </c>
      <c r="F94" s="9">
        <f>ﾍﾞﾝﾁﾏｰｸ!CJ94/ﾍﾞﾝﾁﾏｰｸ!CJ$3</f>
        <v>0.34883720930232559</v>
      </c>
      <c r="G94" s="9">
        <f>SUMIF(ﾍﾞﾝﾁﾏｰｸ!$F$1:$AX$1,G$2,ﾍﾞﾝﾁﾏｰｸ!$F94:$AX94)/G$3</f>
        <v>0</v>
      </c>
      <c r="H94" s="9">
        <f>ﾍﾞﾝﾁﾏｰｸ!CQ94/ﾍﾞﾝﾁﾏｰｸ!$CR$1</f>
        <v>0.79912980420594648</v>
      </c>
      <c r="I94" s="9">
        <f>SUMIF(ﾍﾞﾝﾁﾏｰｸ!$F$1:$AX$1,I$2,ﾍﾞﾝﾁﾏｰｸ!$F94:$AX94)/I$3</f>
        <v>0.66666666666666663</v>
      </c>
      <c r="J94" s="9">
        <f>SUMIF(ﾍﾞﾝﾁﾏｰｸ!$F$1:$AX$1,J$2,ﾍﾞﾝﾁﾏｰｸ!$F94:$AX94)/J$3</f>
        <v>0.25</v>
      </c>
      <c r="K94" s="9">
        <f>SUMIF(ﾍﾞﾝﾁﾏｰｸ!$F$1:$AX$1,K$2,ﾍﾞﾝﾁﾏｰｸ!$F94:$AX94)/K$3</f>
        <v>0.35</v>
      </c>
      <c r="L94" s="9">
        <f>SUMIF(ﾍﾞﾝﾁﾏｰｸ!$F$1:$AX$1,L$2,ﾍﾞﾝﾁﾏｰｸ!$F94:$AX94)/L$3</f>
        <v>0.25</v>
      </c>
      <c r="M94" s="9">
        <f>SUMIF(ﾍﾞﾝﾁﾏｰｸ!$F$1:$AX$1,M$2,ﾍﾞﾝﾁﾏｰｸ!$F94:$AX94)/M$3</f>
        <v>0.5</v>
      </c>
      <c r="N94" s="9">
        <f>SUMIF(ﾍﾞﾝﾁﾏｰｸ!$F$1:$AX$1,N$2,ﾍﾞﾝﾁﾏｰｸ!$F94:$AX94)/N$3</f>
        <v>0.45454545454545453</v>
      </c>
      <c r="O94" s="9">
        <f>SUMIF(ﾍﾞﾝﾁﾏｰｸ!$F$1:$AX$1,O$2,ﾍﾞﾝﾁﾏｰｸ!$F94:$AX94)/O$3</f>
        <v>0.5</v>
      </c>
      <c r="P94" s="2">
        <f>ﾍﾞﾝﾁﾏｰｸ!BV94</f>
        <v>43</v>
      </c>
      <c r="Q94" s="9">
        <f t="shared" si="3"/>
        <v>0.51363636363636356</v>
      </c>
      <c r="R94" s="9">
        <f>ﾍﾞﾝﾁﾏｰｸ!CG94/ﾍﾞﾝﾁﾏｰｸ!CG$3</f>
        <v>0.53333333333333333</v>
      </c>
      <c r="S94" s="9">
        <f>ﾍﾞﾝﾁﾏｰｸ!CH94/ﾍﾞﾝﾁﾏｰｸ!CH$3</f>
        <v>0.4</v>
      </c>
      <c r="T94" s="9">
        <f>ﾍﾞﾝﾁﾏｰｸ!CI94/ﾍﾞﾝﾁﾏｰｸ!CI$3</f>
        <v>0.25</v>
      </c>
      <c r="U94" s="9">
        <f>ﾍﾞﾝﾁﾏｰｸ!CC94/ﾍﾞﾝﾁﾏｰｸ!CC$3</f>
        <v>0.68181818181818177</v>
      </c>
      <c r="V94" s="9">
        <f>ﾍﾞﾝﾁﾏｰｸ!CD94/ﾍﾞﾝﾁﾏｰｸ!CD$3</f>
        <v>0.40625</v>
      </c>
      <c r="W94" s="9">
        <f>ﾍﾞﾝﾁﾏｰｸ!CE94/ﾍﾞﾝﾁﾏｰｸ!CE$3</f>
        <v>0.45833333333333331</v>
      </c>
      <c r="X94" s="9">
        <f>ﾍﾞﾝﾁﾏｰｸ!CF94/ﾍﾞﾝﾁﾏｰｸ!CF$3</f>
        <v>0.375</v>
      </c>
    </row>
    <row r="95" spans="1:24">
      <c r="A95" s="2">
        <v>2010</v>
      </c>
      <c r="B95" s="2">
        <v>1500</v>
      </c>
      <c r="C95" s="2">
        <v>5</v>
      </c>
      <c r="D95" s="2">
        <f t="shared" si="2"/>
        <v>300</v>
      </c>
      <c r="E95" s="4" t="s">
        <v>109</v>
      </c>
      <c r="F95" s="9">
        <f>ﾍﾞﾝﾁﾏｰｸ!CJ95/ﾍﾞﾝﾁﾏｰｸ!CJ$3</f>
        <v>0.45348837209302323</v>
      </c>
      <c r="G95" s="9">
        <f>SUMIF(ﾍﾞﾝﾁﾏｰｸ!$F$1:$AX$1,G$2,ﾍﾞﾝﾁﾏｰｸ!$F95:$AX95)/G$3</f>
        <v>0.5</v>
      </c>
      <c r="H95" s="9">
        <f>ﾍﾞﾝﾁﾏｰｸ!CQ95/ﾍﾞﾝﾁﾏｰｸ!$CR$1</f>
        <v>0.53807106598984777</v>
      </c>
      <c r="I95" s="9">
        <f>SUMIF(ﾍﾞﾝﾁﾏｰｸ!$F$1:$AX$1,I$2,ﾍﾞﾝﾁﾏｰｸ!$F95:$AX95)/I$3</f>
        <v>0.5</v>
      </c>
      <c r="J95" s="9">
        <f>SUMIF(ﾍﾞﾝﾁﾏｰｸ!$F$1:$AX$1,J$2,ﾍﾞﾝﾁﾏｰｸ!$F95:$AX95)/J$3</f>
        <v>0.75</v>
      </c>
      <c r="K95" s="9">
        <f>SUMIF(ﾍﾞﾝﾁﾏｰｸ!$F$1:$AX$1,K$2,ﾍﾞﾝﾁﾏｰｸ!$F95:$AX95)/K$3</f>
        <v>0.35</v>
      </c>
      <c r="L95" s="9">
        <f>SUMIF(ﾍﾞﾝﾁﾏｰｸ!$F$1:$AX$1,L$2,ﾍﾞﾝﾁﾏｰｸ!$F95:$AX95)/L$3</f>
        <v>0.5</v>
      </c>
      <c r="M95" s="9">
        <f>SUMIF(ﾍﾞﾝﾁﾏｰｸ!$F$1:$AX$1,M$2,ﾍﾞﾝﾁﾏｰｸ!$F95:$AX95)/M$3</f>
        <v>0.5</v>
      </c>
      <c r="N95" s="9">
        <f>SUMIF(ﾍﾞﾝﾁﾏｰｸ!$F$1:$AX$1,N$2,ﾍﾞﾝﾁﾏｰｸ!$F95:$AX95)/N$3</f>
        <v>0.81818181818181823</v>
      </c>
      <c r="O95" s="9">
        <f>SUMIF(ﾍﾞﾝﾁﾏｰｸ!$F$1:$AX$1,O$2,ﾍﾞﾝﾁﾏｰｸ!$F95:$AX95)/O$3</f>
        <v>0.6</v>
      </c>
      <c r="P95" s="2">
        <f>ﾍﾞﾝﾁﾏｰｸ!BV95</f>
        <v>54.5</v>
      </c>
      <c r="Q95" s="9">
        <f t="shared" si="3"/>
        <v>0.61335227272727277</v>
      </c>
      <c r="R95" s="9">
        <f>ﾍﾞﾝﾁﾏｰｸ!CG95/ﾍﾞﾝﾁﾏｰｸ!CG$3</f>
        <v>0.66666666666666663</v>
      </c>
      <c r="S95" s="9">
        <f>ﾍﾞﾝﾁﾏｰｸ!CH95/ﾍﾞﾝﾁﾏｰｸ!CH$3</f>
        <v>0.6</v>
      </c>
      <c r="T95" s="9">
        <f>ﾍﾞﾝﾁﾏｰｸ!CI95/ﾍﾞﾝﾁﾏｰｸ!CI$3</f>
        <v>0.6875</v>
      </c>
      <c r="U95" s="9">
        <f>ﾍﾞﾝﾁﾏｰｸ!CC95/ﾍﾞﾝﾁﾏｰｸ!CC$3</f>
        <v>0.63636363636363635</v>
      </c>
      <c r="V95" s="9">
        <f>ﾍﾞﾝﾁﾏｰｸ!CD95/ﾍﾞﾝﾁﾏｰｸ!CD$3</f>
        <v>0.5</v>
      </c>
      <c r="W95" s="9">
        <f>ﾍﾞﾝﾁﾏｰｸ!CE95/ﾍﾞﾝﾁﾏｰｸ!CE$3</f>
        <v>0.625</v>
      </c>
      <c r="X95" s="9">
        <f>ﾍﾞﾝﾁﾏｰｸ!CF95/ﾍﾞﾝﾁﾏｰｸ!CF$3</f>
        <v>0.6875</v>
      </c>
    </row>
    <row r="96" spans="1:24">
      <c r="A96" s="2">
        <v>1974</v>
      </c>
      <c r="B96" s="2">
        <v>625</v>
      </c>
      <c r="C96" s="2">
        <v>5</v>
      </c>
      <c r="D96" s="2">
        <f t="shared" si="2"/>
        <v>125</v>
      </c>
      <c r="E96" s="4" t="s">
        <v>110</v>
      </c>
      <c r="F96" s="9">
        <f>ﾍﾞﾝﾁﾏｰｸ!CJ96/ﾍﾞﾝﾁﾏｰｸ!CJ$3</f>
        <v>0.30232558139534882</v>
      </c>
      <c r="G96" s="9">
        <f>SUMIF(ﾍﾞﾝﾁﾏｰｸ!$F$1:$AX$1,G$2,ﾍﾞﾝﾁﾏｰｸ!$F96:$AX96)/G$3</f>
        <v>0</v>
      </c>
      <c r="H96" s="9">
        <f>ﾍﾞﾝﾁﾏｰｸ!CQ96/ﾍﾞﾝﾁﾏｰｸ!$CR$1</f>
        <v>0.52356780275562009</v>
      </c>
      <c r="I96" s="9">
        <f>SUMIF(ﾍﾞﾝﾁﾏｰｸ!$F$1:$AX$1,I$2,ﾍﾞﾝﾁﾏｰｸ!$F96:$AX96)/I$3</f>
        <v>0</v>
      </c>
      <c r="J96" s="9">
        <f>SUMIF(ﾍﾞﾝﾁﾏｰｸ!$F$1:$AX$1,J$2,ﾍﾞﾝﾁﾏｰｸ!$F96:$AX96)/J$3</f>
        <v>0.625</v>
      </c>
      <c r="K96" s="9">
        <f>SUMIF(ﾍﾞﾝﾁﾏｰｸ!$F$1:$AX$1,K$2,ﾍﾞﾝﾁﾏｰｸ!$F96:$AX96)/K$3</f>
        <v>0.4</v>
      </c>
      <c r="L96" s="9">
        <f>SUMIF(ﾍﾞﾝﾁﾏｰｸ!$F$1:$AX$1,L$2,ﾍﾞﾝﾁﾏｰｸ!$F96:$AX96)/L$3</f>
        <v>0.125</v>
      </c>
      <c r="M96" s="9">
        <f>SUMIF(ﾍﾞﾝﾁﾏｰｸ!$F$1:$AX$1,M$2,ﾍﾞﾝﾁﾏｰｸ!$F96:$AX96)/M$3</f>
        <v>0.5</v>
      </c>
      <c r="N96" s="9">
        <f>SUMIF(ﾍﾞﾝﾁﾏｰｸ!$F$1:$AX$1,N$2,ﾍﾞﾝﾁﾏｰｸ!$F96:$AX96)/N$3</f>
        <v>0.36363636363636365</v>
      </c>
      <c r="O96" s="9">
        <f>SUMIF(ﾍﾞﾝﾁﾏｰｸ!$F$1:$AX$1,O$2,ﾍﾞﾝﾁﾏｰｸ!$F96:$AX96)/O$3</f>
        <v>0.6</v>
      </c>
      <c r="P96" s="2">
        <f>ﾍﾞﾝﾁﾏｰｸ!BV96</f>
        <v>35</v>
      </c>
      <c r="Q96" s="9">
        <f t="shared" si="3"/>
        <v>0.54914772727272732</v>
      </c>
      <c r="R96" s="9">
        <f>ﾍﾞﾝﾁﾏｰｸ!CG96/ﾍﾞﾝﾁﾏｰｸ!CG$3</f>
        <v>0.36666666666666664</v>
      </c>
      <c r="S96" s="9">
        <f>ﾍﾞﾝﾁﾏｰｸ!CH96/ﾍﾞﾝﾁﾏｰｸ!CH$3</f>
        <v>0.4</v>
      </c>
      <c r="T96" s="9">
        <f>ﾍﾞﾝﾁﾏｰｸ!CI96/ﾍﾞﾝﾁﾏｰｸ!CI$3</f>
        <v>0.3125</v>
      </c>
      <c r="U96" s="9">
        <f>ﾍﾞﾝﾁﾏｰｸ!CC96/ﾍﾞﾝﾁﾏｰｸ!CC$3</f>
        <v>0.36363636363636365</v>
      </c>
      <c r="V96" s="9">
        <f>ﾍﾞﾝﾁﾏｰｸ!CD96/ﾍﾞﾝﾁﾏｰｸ!CD$3</f>
        <v>0.53125</v>
      </c>
      <c r="W96" s="9">
        <f>ﾍﾞﾝﾁﾏｰｸ!CE96/ﾍﾞﾝﾁﾏｰｸ!CE$3</f>
        <v>0.70833333333333337</v>
      </c>
      <c r="X96" s="9">
        <f>ﾍﾞﾝﾁﾏｰｸ!CF96/ﾍﾞﾝﾁﾏｰｸ!CF$3</f>
        <v>0.6875</v>
      </c>
    </row>
    <row r="97" spans="1:24">
      <c r="A97" s="2">
        <v>1995</v>
      </c>
      <c r="B97" s="2">
        <v>3000</v>
      </c>
      <c r="C97" s="2">
        <v>2</v>
      </c>
      <c r="D97" s="2">
        <f t="shared" si="2"/>
        <v>1500</v>
      </c>
      <c r="E97" s="4" t="s">
        <v>111</v>
      </c>
      <c r="F97" s="9">
        <f>ﾍﾞﾝﾁﾏｰｸ!CJ97/ﾍﾞﾝﾁﾏｰｸ!CJ$3</f>
        <v>0.60465116279069764</v>
      </c>
      <c r="G97" s="9">
        <f>SUMIF(ﾍﾞﾝﾁﾏｰｸ!$F$1:$AX$1,G$2,ﾍﾞﾝﾁﾏｰｸ!$F97:$AX97)/G$3</f>
        <v>1</v>
      </c>
      <c r="H97" s="9">
        <f>ﾍﾞﾝﾁﾏｰｸ!CQ97/ﾍﾞﾝﾁﾏｰｸ!$CR$1</f>
        <v>0.67657722987672231</v>
      </c>
      <c r="I97" s="9">
        <f>SUMIF(ﾍﾞﾝﾁﾏｰｸ!$F$1:$AX$1,I$2,ﾍﾞﾝﾁﾏｰｸ!$F97:$AX97)/I$3</f>
        <v>1</v>
      </c>
      <c r="J97" s="9">
        <f>SUMIF(ﾍﾞﾝﾁﾏｰｸ!$F$1:$AX$1,J$2,ﾍﾞﾝﾁﾏｰｸ!$F97:$AX97)/J$3</f>
        <v>0.625</v>
      </c>
      <c r="K97" s="9">
        <f>SUMIF(ﾍﾞﾝﾁﾏｰｸ!$F$1:$AX$1,K$2,ﾍﾞﾝﾁﾏｰｸ!$F97:$AX97)/K$3</f>
        <v>0.4</v>
      </c>
      <c r="L97" s="9">
        <f>SUMIF(ﾍﾞﾝﾁﾏｰｸ!$F$1:$AX$1,L$2,ﾍﾞﾝﾁﾏｰｸ!$F97:$AX97)/L$3</f>
        <v>0.75</v>
      </c>
      <c r="M97" s="9">
        <f>SUMIF(ﾍﾞﾝﾁﾏｰｸ!$F$1:$AX$1,M$2,ﾍﾞﾝﾁﾏｰｸ!$F97:$AX97)/M$3</f>
        <v>0.5</v>
      </c>
      <c r="N97" s="9">
        <f>SUMIF(ﾍﾞﾝﾁﾏｰｸ!$F$1:$AX$1,N$2,ﾍﾞﾝﾁﾏｰｸ!$F97:$AX97)/N$3</f>
        <v>0.72727272727272729</v>
      </c>
      <c r="O97" s="9">
        <f>SUMIF(ﾍﾞﾝﾁﾏｰｸ!$F$1:$AX$1,O$2,ﾍﾞﾝﾁﾏｰｸ!$F97:$AX97)/O$3</f>
        <v>0.55000000000000004</v>
      </c>
      <c r="P97" s="2">
        <f>ﾍﾞﾝﾁﾏｰｸ!BV97</f>
        <v>60</v>
      </c>
      <c r="Q97" s="9">
        <f t="shared" si="3"/>
        <v>0.60113636363636358</v>
      </c>
      <c r="R97" s="9">
        <f>ﾍﾞﾝﾁﾏｰｸ!CG97/ﾍﾞﾝﾁﾏｰｸ!CG$3</f>
        <v>0.66666666666666663</v>
      </c>
      <c r="S97" s="9">
        <f>ﾍﾞﾝﾁﾏｰｸ!CH97/ﾍﾞﾝﾁﾏｰｸ!CH$3</f>
        <v>0.6</v>
      </c>
      <c r="T97" s="9">
        <f>ﾍﾞﾝﾁﾏｰｸ!CI97/ﾍﾞﾝﾁﾏｰｸ!CI$3</f>
        <v>0.875</v>
      </c>
      <c r="U97" s="9">
        <f>ﾍﾞﾝﾁﾏｰｸ!CC97/ﾍﾞﾝﾁﾏｰｸ!CC$3</f>
        <v>0.68181818181818177</v>
      </c>
      <c r="V97" s="9">
        <f>ﾍﾞﾝﾁﾏｰｸ!CD97/ﾍﾞﾝﾁﾏｰｸ!CD$3</f>
        <v>0.46875</v>
      </c>
      <c r="W97" s="9">
        <f>ﾍﾞﾝﾁﾏｰｸ!CE97/ﾍﾞﾝﾁﾏｰｸ!CE$3</f>
        <v>0.58333333333333337</v>
      </c>
      <c r="X97" s="9">
        <f>ﾍﾞﾝﾁﾏｰｸ!CF97/ﾍﾞﾝﾁﾏｰｸ!CF$3</f>
        <v>0.625</v>
      </c>
    </row>
    <row r="98" spans="1:24">
      <c r="A98" s="2">
        <v>1982</v>
      </c>
      <c r="B98" s="2">
        <v>780</v>
      </c>
      <c r="C98" s="2">
        <v>1</v>
      </c>
      <c r="D98" s="2">
        <f t="shared" si="2"/>
        <v>780</v>
      </c>
      <c r="E98" s="4" t="s">
        <v>112</v>
      </c>
      <c r="F98" s="9">
        <f>ﾍﾞﾝﾁﾏｰｸ!CJ98/ﾍﾞﾝﾁﾏｰｸ!CJ$3</f>
        <v>0.34883720930232559</v>
      </c>
      <c r="G98" s="9">
        <f>SUMIF(ﾍﾞﾝﾁﾏｰｸ!$F$1:$AX$1,G$2,ﾍﾞﾝﾁﾏｰｸ!$F98:$AX98)/G$3</f>
        <v>0</v>
      </c>
      <c r="H98" s="9">
        <f>ﾍﾞﾝﾁﾏｰｸ!CQ98/ﾍﾞﾝﾁﾏｰｸ!$CR$1</f>
        <v>0.52356780275562009</v>
      </c>
      <c r="I98" s="9">
        <f>SUMIF(ﾍﾞﾝﾁﾏｰｸ!$F$1:$AX$1,I$2,ﾍﾞﾝﾁﾏｰｸ!$F98:$AX98)/I$3</f>
        <v>0.33333333333333331</v>
      </c>
      <c r="J98" s="9">
        <f>SUMIF(ﾍﾞﾝﾁﾏｰｸ!$F$1:$AX$1,J$2,ﾍﾞﾝﾁﾏｰｸ!$F98:$AX98)/J$3</f>
        <v>0.625</v>
      </c>
      <c r="K98" s="9">
        <f>SUMIF(ﾍﾞﾝﾁﾏｰｸ!$F$1:$AX$1,K$2,ﾍﾞﾝﾁﾏｰｸ!$F98:$AX98)/K$3</f>
        <v>0.45</v>
      </c>
      <c r="L98" s="9">
        <f>SUMIF(ﾍﾞﾝﾁﾏｰｸ!$F$1:$AX$1,L$2,ﾍﾞﾝﾁﾏｰｸ!$F98:$AX98)/L$3</f>
        <v>0.125</v>
      </c>
      <c r="M98" s="9">
        <f>SUMIF(ﾍﾞﾝﾁﾏｰｸ!$F$1:$AX$1,M$2,ﾍﾞﾝﾁﾏｰｸ!$F98:$AX98)/M$3</f>
        <v>0.5</v>
      </c>
      <c r="N98" s="9">
        <f>SUMIF(ﾍﾞﾝﾁﾏｰｸ!$F$1:$AX$1,N$2,ﾍﾞﾝﾁﾏｰｸ!$F98:$AX98)/N$3</f>
        <v>0.68181818181818177</v>
      </c>
      <c r="O98" s="9">
        <f>SUMIF(ﾍﾞﾝﾁﾏｰｸ!$F$1:$AX$1,O$2,ﾍﾞﾝﾁﾏｰｸ!$F98:$AX98)/O$3</f>
        <v>0.5</v>
      </c>
      <c r="P98" s="2">
        <f>ﾍﾞﾝﾁﾏｰｸ!BV98</f>
        <v>43</v>
      </c>
      <c r="Q98" s="9">
        <f t="shared" si="3"/>
        <v>0.55681818181818177</v>
      </c>
      <c r="R98" s="9">
        <f>ﾍﾞﾝﾁﾏｰｸ!CG98/ﾍﾞﾝﾁﾏｰｸ!CG$3</f>
        <v>0.53333333333333333</v>
      </c>
      <c r="S98" s="9">
        <f>ﾍﾞﾝﾁﾏｰｸ!CH98/ﾍﾞﾝﾁﾏｰｸ!CH$3</f>
        <v>0.6</v>
      </c>
      <c r="T98" s="9">
        <f>ﾍﾞﾝﾁﾏｰｸ!CI98/ﾍﾞﾝﾁﾏｰｸ!CI$3</f>
        <v>0.375</v>
      </c>
      <c r="U98" s="9">
        <f>ﾍﾞﾝﾁﾏｰｸ!CC98/ﾍﾞﾝﾁﾏｰｸ!CC$3</f>
        <v>0.59090909090909094</v>
      </c>
      <c r="V98" s="9">
        <f>ﾍﾞﾝﾁﾏｰｸ!CD98/ﾍﾞﾝﾁﾏｰｸ!CD$3</f>
        <v>0.5</v>
      </c>
      <c r="W98" s="9">
        <f>ﾍﾞﾝﾁﾏｰｸ!CE98/ﾍﾞﾝﾁﾏｰｸ!CE$3</f>
        <v>0.58333333333333337</v>
      </c>
      <c r="X98" s="9">
        <f>ﾍﾞﾝﾁﾏｰｸ!CF98/ﾍﾞﾝﾁﾏｰｸ!CF$3</f>
        <v>0.5</v>
      </c>
    </row>
    <row r="99" spans="1:24">
      <c r="A99" s="2">
        <v>1990</v>
      </c>
      <c r="B99" s="2">
        <v>800</v>
      </c>
      <c r="C99" s="2">
        <v>3</v>
      </c>
      <c r="D99" s="2">
        <f t="shared" si="2"/>
        <v>266.66666666666669</v>
      </c>
      <c r="E99" s="4" t="s">
        <v>113</v>
      </c>
      <c r="F99" s="9">
        <f>ﾍﾞﾝﾁﾏｰｸ!CJ99/ﾍﾞﾝﾁﾏｰｸ!CJ$3</f>
        <v>0.46511627906976744</v>
      </c>
      <c r="G99" s="9">
        <f>SUMIF(ﾍﾞﾝﾁﾏｰｸ!$F$1:$AX$1,G$2,ﾍﾞﾝﾁﾏｰｸ!$F99:$AX99)/G$3</f>
        <v>0</v>
      </c>
      <c r="H99" s="9">
        <f>ﾍﾞﾝﾁﾏｰｸ!CQ99/ﾍﾞﾝﾁﾏｰｸ!$CR$1</f>
        <v>0.52356780275562009</v>
      </c>
      <c r="I99" s="9">
        <f>SUMIF(ﾍﾞﾝﾁﾏｰｸ!$F$1:$AX$1,I$2,ﾍﾞﾝﾁﾏｰｸ!$F99:$AX99)/I$3</f>
        <v>0.33333333333333331</v>
      </c>
      <c r="J99" s="9">
        <f>SUMIF(ﾍﾞﾝﾁﾏｰｸ!$F$1:$AX$1,J$2,ﾍﾞﾝﾁﾏｰｸ!$F99:$AX99)/J$3</f>
        <v>0.75</v>
      </c>
      <c r="K99" s="9">
        <f>SUMIF(ﾍﾞﾝﾁﾏｰｸ!$F$1:$AX$1,K$2,ﾍﾞﾝﾁﾏｰｸ!$F99:$AX99)/K$3</f>
        <v>0.6</v>
      </c>
      <c r="L99" s="9">
        <f>SUMIF(ﾍﾞﾝﾁﾏｰｸ!$F$1:$AX$1,L$2,ﾍﾞﾝﾁﾏｰｸ!$F99:$AX99)/L$3</f>
        <v>0.125</v>
      </c>
      <c r="M99" s="9">
        <f>SUMIF(ﾍﾞﾝﾁﾏｰｸ!$F$1:$AX$1,M$2,ﾍﾞﾝﾁﾏｰｸ!$F99:$AX99)/M$3</f>
        <v>0.5</v>
      </c>
      <c r="N99" s="9">
        <f>SUMIF(ﾍﾞﾝﾁﾏｰｸ!$F$1:$AX$1,N$2,ﾍﾞﾝﾁﾏｰｸ!$F99:$AX99)/N$3</f>
        <v>0.59090909090909094</v>
      </c>
      <c r="O99" s="9">
        <f>SUMIF(ﾍﾞﾝﾁﾏｰｸ!$F$1:$AX$1,O$2,ﾍﾞﾝﾁﾏｰｸ!$F99:$AX99)/O$3</f>
        <v>0.6</v>
      </c>
      <c r="P99" s="2">
        <f>ﾍﾞﾝﾁﾏｰｸ!BV99</f>
        <v>47</v>
      </c>
      <c r="Q99" s="9">
        <f t="shared" si="3"/>
        <v>0.6826704545454545</v>
      </c>
      <c r="R99" s="9">
        <f>ﾍﾞﾝﾁﾏｰｸ!CG99/ﾍﾞﾝﾁﾏｰｸ!CG$3</f>
        <v>0.6333333333333333</v>
      </c>
      <c r="S99" s="9">
        <f>ﾍﾞﾝﾁﾏｰｸ!CH99/ﾍﾞﾝﾁﾏｰｸ!CH$3</f>
        <v>0.4</v>
      </c>
      <c r="T99" s="9">
        <f>ﾍﾞﾝﾁﾏｰｸ!CI99/ﾍﾞﾝﾁﾏｰｸ!CI$3</f>
        <v>0.3125</v>
      </c>
      <c r="U99" s="9">
        <f>ﾍﾞﾝﾁﾏｰｸ!CC99/ﾍﾞﾝﾁﾏｰｸ!CC$3</f>
        <v>0.72727272727272729</v>
      </c>
      <c r="V99" s="9">
        <f>ﾍﾞﾝﾁﾏｰｸ!CD99/ﾍﾞﾝﾁﾏｰｸ!CD$3</f>
        <v>0.5625</v>
      </c>
      <c r="W99" s="9">
        <f>ﾍﾞﾝﾁﾏｰｸ!CE99/ﾍﾞﾝﾁﾏｰｸ!CE$3</f>
        <v>0.70833333333333337</v>
      </c>
      <c r="X99" s="9">
        <f>ﾍﾞﾝﾁﾏｰｸ!CF99/ﾍﾞﾝﾁﾏｰｸ!CF$3</f>
        <v>0.6875</v>
      </c>
    </row>
    <row r="100" spans="1:24">
      <c r="A100" s="2">
        <v>1970</v>
      </c>
      <c r="B100" s="2">
        <v>1000</v>
      </c>
      <c r="C100" s="2">
        <v>4</v>
      </c>
      <c r="D100" s="2">
        <f t="shared" si="2"/>
        <v>250</v>
      </c>
      <c r="E100" s="4" t="s">
        <v>114</v>
      </c>
      <c r="F100" s="9">
        <f>ﾍﾞﾝﾁﾏｰｸ!CJ100/ﾍﾞﾝﾁﾏｰｸ!CJ$3</f>
        <v>0.11627906976744186</v>
      </c>
      <c r="G100" s="9">
        <f>SUMIF(ﾍﾞﾝﾁﾏｰｸ!$F$1:$AX$1,G$2,ﾍﾞﾝﾁﾏｰｸ!$F100:$AX100)/G$3</f>
        <v>0</v>
      </c>
      <c r="H100" s="9">
        <f>ﾍﾞﾝﾁﾏｰｸ!CQ100/ﾍﾞﾝﾁﾏｰｸ!$CR$1</f>
        <v>0.52356780275562009</v>
      </c>
      <c r="I100" s="9">
        <f>SUMIF(ﾍﾞﾝﾁﾏｰｸ!$F$1:$AX$1,I$2,ﾍﾞﾝﾁﾏｰｸ!$F100:$AX100)/I$3</f>
        <v>0</v>
      </c>
      <c r="J100" s="9">
        <f>SUMIF(ﾍﾞﾝﾁﾏｰｸ!$F$1:$AX$1,J$2,ﾍﾞﾝﾁﾏｰｸ!$F100:$AX100)/J$3</f>
        <v>0.625</v>
      </c>
      <c r="K100" s="9">
        <f>SUMIF(ﾍﾞﾝﾁﾏｰｸ!$F$1:$AX$1,K$2,ﾍﾞﾝﾁﾏｰｸ!$F100:$AX100)/K$3</f>
        <v>0.05</v>
      </c>
      <c r="L100" s="9">
        <f>SUMIF(ﾍﾞﾝﾁﾏｰｸ!$F$1:$AX$1,L$2,ﾍﾞﾝﾁﾏｰｸ!$F100:$AX100)/L$3</f>
        <v>0</v>
      </c>
      <c r="M100" s="9">
        <f>SUMIF(ﾍﾞﾝﾁﾏｰｸ!$F$1:$AX$1,M$2,ﾍﾞﾝﾁﾏｰｸ!$F100:$AX100)/M$3</f>
        <v>0.5</v>
      </c>
      <c r="N100" s="9">
        <f>SUMIF(ﾍﾞﾝﾁﾏｰｸ!$F$1:$AX$1,N$2,ﾍﾞﾝﾁﾏｰｸ!$F100:$AX100)/N$3</f>
        <v>0.40909090909090912</v>
      </c>
      <c r="O100" s="9">
        <f>SUMIF(ﾍﾞﾝﾁﾏｰｸ!$F$1:$AX$1,O$2,ﾍﾞﾝﾁﾏｰｸ!$F100:$AX100)/O$3</f>
        <v>0.4</v>
      </c>
      <c r="P100" s="2">
        <f>ﾍﾞﾝﾁﾏｰｸ!BV100</f>
        <v>24</v>
      </c>
      <c r="Q100" s="9">
        <f t="shared" si="3"/>
        <v>0.35852272727272727</v>
      </c>
      <c r="R100" s="9">
        <f>ﾍﾞﾝﾁﾏｰｸ!CG100/ﾍﾞﾝﾁﾏｰｸ!CG$3</f>
        <v>0.33333333333333331</v>
      </c>
      <c r="S100" s="9">
        <f>ﾍﾞﾝﾁﾏｰｸ!CH100/ﾍﾞﾝﾁﾏｰｸ!CH$3</f>
        <v>0.4</v>
      </c>
      <c r="T100" s="9">
        <f>ﾍﾞﾝﾁﾏｰｸ!CI100/ﾍﾞﾝﾁﾏｰｸ!CI$3</f>
        <v>0.25</v>
      </c>
      <c r="U100" s="9">
        <f>ﾍﾞﾝﾁﾏｰｸ!CC100/ﾍﾞﾝﾁﾏｰｸ!CC$3</f>
        <v>0.36363636363636365</v>
      </c>
      <c r="V100" s="9">
        <f>ﾍﾞﾝﾁﾏｰｸ!CD100/ﾍﾞﾝﾁﾏｰｸ!CD$3</f>
        <v>0.21875</v>
      </c>
      <c r="W100" s="9">
        <f>ﾍﾞﾝﾁﾏｰｸ!CE100/ﾍﾞﾝﾁﾏｰｸ!CE$3</f>
        <v>0.375</v>
      </c>
      <c r="X100" s="9">
        <f>ﾍﾞﾝﾁﾏｰｸ!CF100/ﾍﾞﾝﾁﾏｰｸ!CF$3</f>
        <v>0.5</v>
      </c>
    </row>
    <row r="101" spans="1:24">
      <c r="A101" s="2">
        <v>1995</v>
      </c>
      <c r="B101" s="2">
        <v>9000</v>
      </c>
      <c r="C101" s="2">
        <v>8</v>
      </c>
      <c r="D101" s="2">
        <f t="shared" si="2"/>
        <v>1125</v>
      </c>
      <c r="E101" s="4" t="s">
        <v>115</v>
      </c>
      <c r="F101" s="9">
        <f>ﾍﾞﾝﾁﾏｰｸ!CJ101/ﾍﾞﾝﾁﾏｰｸ!CJ$3</f>
        <v>0.66279069767441856</v>
      </c>
      <c r="G101" s="9">
        <f>SUMIF(ﾍﾞﾝﾁﾏｰｸ!$F$1:$AX$1,G$2,ﾍﾞﾝﾁﾏｰｸ!$F101:$AX101)/G$3</f>
        <v>0.5</v>
      </c>
      <c r="H101" s="9">
        <f>ﾍﾞﾝﾁﾏｰｸ!CQ101/ﾍﾞﾝﾁﾏｰｸ!$CR$1</f>
        <v>0.66569978245105155</v>
      </c>
      <c r="I101" s="9">
        <f>SUMIF(ﾍﾞﾝﾁﾏｰｸ!$F$1:$AX$1,I$2,ﾍﾞﾝﾁﾏｰｸ!$F101:$AX101)/I$3</f>
        <v>0.66666666666666663</v>
      </c>
      <c r="J101" s="9">
        <f>SUMIF(ﾍﾞﾝﾁﾏｰｸ!$F$1:$AX$1,J$2,ﾍﾞﾝﾁﾏｰｸ!$F101:$AX101)/J$3</f>
        <v>0.75</v>
      </c>
      <c r="K101" s="9">
        <f>SUMIF(ﾍﾞﾝﾁﾏｰｸ!$F$1:$AX$1,K$2,ﾍﾞﾝﾁﾏｰｸ!$F101:$AX101)/K$3</f>
        <v>0.8</v>
      </c>
      <c r="L101" s="9">
        <f>SUMIF(ﾍﾞﾝﾁﾏｰｸ!$F$1:$AX$1,L$2,ﾍﾞﾝﾁﾏｰｸ!$F101:$AX101)/L$3</f>
        <v>0.75</v>
      </c>
      <c r="M101" s="9">
        <f>SUMIF(ﾍﾞﾝﾁﾏｰｸ!$F$1:$AX$1,M$2,ﾍﾞﾝﾁﾏｰｸ!$F101:$AX101)/M$3</f>
        <v>1</v>
      </c>
      <c r="N101" s="9">
        <f>SUMIF(ﾍﾞﾝﾁﾏｰｸ!$F$1:$AX$1,N$2,ﾍﾞﾝﾁﾏｰｸ!$F101:$AX101)/N$3</f>
        <v>0.81818181818181823</v>
      </c>
      <c r="O101" s="9">
        <f>SUMIF(ﾍﾞﾝﾁﾏｰｸ!$F$1:$AX$1,O$2,ﾍﾞﾝﾁﾏｰｸ!$F101:$AX101)/O$3</f>
        <v>0.7</v>
      </c>
      <c r="P101" s="2">
        <f>ﾍﾞﾝﾁﾏｰｸ!BV101</f>
        <v>69.5</v>
      </c>
      <c r="Q101" s="9">
        <f t="shared" si="3"/>
        <v>0.86534090909090911</v>
      </c>
      <c r="R101" s="9">
        <f>ﾍﾞﾝﾁﾏｰｸ!CG101/ﾍﾞﾝﾁﾏｰｸ!CG$3</f>
        <v>0.76666666666666672</v>
      </c>
      <c r="S101" s="9">
        <f>ﾍﾞﾝﾁﾏｰｸ!CH101/ﾍﾞﾝﾁﾏｰｸ!CH$3</f>
        <v>0.6</v>
      </c>
      <c r="T101" s="9">
        <f>ﾍﾞﾝﾁﾏｰｸ!CI101/ﾍﾞﾝﾁﾏｰｸ!CI$3</f>
        <v>0.75</v>
      </c>
      <c r="U101" s="9">
        <f>ﾍﾞﾝﾁﾏｰｸ!CC101/ﾍﾞﾝﾁﾏｰｸ!CC$3</f>
        <v>0.95454545454545459</v>
      </c>
      <c r="V101" s="9">
        <f>ﾍﾞﾝﾁﾏｰｸ!CD101/ﾍﾞﾝﾁﾏｰｸ!CD$3</f>
        <v>0.6875</v>
      </c>
      <c r="W101" s="9">
        <f>ﾍﾞﾝﾁﾏｰｸ!CE101/ﾍﾞﾝﾁﾏｰｸ!CE$3</f>
        <v>0.875</v>
      </c>
      <c r="X101" s="9">
        <f>ﾍﾞﾝﾁﾏｰｸ!CF101/ﾍﾞﾝﾁﾏｰｸ!CF$3</f>
        <v>0.875</v>
      </c>
    </row>
    <row r="102" spans="1:24">
      <c r="A102" s="2">
        <v>2005</v>
      </c>
      <c r="B102" s="2">
        <v>1000</v>
      </c>
      <c r="C102" s="2">
        <v>5</v>
      </c>
      <c r="D102" s="2">
        <f t="shared" si="2"/>
        <v>200</v>
      </c>
      <c r="E102" s="4" t="s">
        <v>116</v>
      </c>
      <c r="F102" s="9">
        <f>ﾍﾞﾝﾁﾏｰｸ!CJ102/ﾍﾞﾝﾁﾏｰｸ!CJ$3</f>
        <v>0.44186046511627908</v>
      </c>
      <c r="G102" s="9">
        <f>SUMIF(ﾍﾞﾝﾁﾏｰｸ!$F$1:$AX$1,G$2,ﾍﾞﾝﾁﾏｰｸ!$F102:$AX102)/G$3</f>
        <v>0</v>
      </c>
      <c r="H102" s="9">
        <f>ﾍﾞﾝﾁﾏｰｸ!CQ102/ﾍﾞﾝﾁﾏｰｸ!$CR$1</f>
        <v>0.52356780275562009</v>
      </c>
      <c r="I102" s="9">
        <f>SUMIF(ﾍﾞﾝﾁﾏｰｸ!$F$1:$AX$1,I$2,ﾍﾞﾝﾁﾏｰｸ!$F102:$AX102)/I$3</f>
        <v>0.66666666666666663</v>
      </c>
      <c r="J102" s="9">
        <f>SUMIF(ﾍﾞﾝﾁﾏｰｸ!$F$1:$AX$1,J$2,ﾍﾞﾝﾁﾏｰｸ!$F102:$AX102)/J$3</f>
        <v>0.75</v>
      </c>
      <c r="K102" s="9">
        <f>SUMIF(ﾍﾞﾝﾁﾏｰｸ!$F$1:$AX$1,K$2,ﾍﾞﾝﾁﾏｰｸ!$F102:$AX102)/K$3</f>
        <v>0.4</v>
      </c>
      <c r="L102" s="9">
        <f>SUMIF(ﾍﾞﾝﾁﾏｰｸ!$F$1:$AX$1,L$2,ﾍﾞﾝﾁﾏｰｸ!$F102:$AX102)/L$3</f>
        <v>0.125</v>
      </c>
      <c r="M102" s="9">
        <f>SUMIF(ﾍﾞﾝﾁﾏｰｸ!$F$1:$AX$1,M$2,ﾍﾞﾝﾁﾏｰｸ!$F102:$AX102)/M$3</f>
        <v>0.5</v>
      </c>
      <c r="N102" s="9">
        <f>SUMIF(ﾍﾞﾝﾁﾏｰｸ!$F$1:$AX$1,N$2,ﾍﾞﾝﾁﾏｰｸ!$F102:$AX102)/N$3</f>
        <v>0.68181818181818177</v>
      </c>
      <c r="O102" s="9">
        <f>SUMIF(ﾍﾞﾝﾁﾏｰｸ!$F$1:$AX$1,O$2,ﾍﾞﾝﾁﾏｰｸ!$F102:$AX102)/O$3</f>
        <v>0.5</v>
      </c>
      <c r="P102" s="2">
        <f>ﾍﾞﾝﾁﾏｰｸ!BV102</f>
        <v>45</v>
      </c>
      <c r="Q102" s="9">
        <f t="shared" si="3"/>
        <v>0.62272727272727268</v>
      </c>
      <c r="R102" s="9">
        <f>ﾍﾞﾝﾁﾏｰｸ!CG102/ﾍﾞﾝﾁﾏｰｸ!CG$3</f>
        <v>0.7</v>
      </c>
      <c r="S102" s="9">
        <f>ﾍﾞﾝﾁﾏｰｸ!CH102/ﾍﾞﾝﾁﾏｰｸ!CH$3</f>
        <v>0.4</v>
      </c>
      <c r="T102" s="9">
        <f>ﾍﾞﾝﾁﾏｰｸ!CI102/ﾍﾞﾝﾁﾏｰｸ!CI$3</f>
        <v>0.3125</v>
      </c>
      <c r="U102" s="9">
        <f>ﾍﾞﾝﾁﾏｰｸ!CC102/ﾍﾞﾝﾁﾏｰｸ!CC$3</f>
        <v>0.63636363636363635</v>
      </c>
      <c r="V102" s="9">
        <f>ﾍﾞﾝﾁﾏｰｸ!CD102/ﾍﾞﾝﾁﾏｰｸ!CD$3</f>
        <v>0.53125</v>
      </c>
      <c r="W102" s="9">
        <f>ﾍﾞﾝﾁﾏｰｸ!CE102/ﾍﾞﾝﾁﾏｰｸ!CE$3</f>
        <v>0.66666666666666663</v>
      </c>
      <c r="X102" s="9">
        <f>ﾍﾞﾝﾁﾏｰｸ!CF102/ﾍﾞﾝﾁﾏｰｸ!CF$3</f>
        <v>0.625</v>
      </c>
    </row>
    <row r="103" spans="1:24">
      <c r="A103" s="2">
        <v>1985</v>
      </c>
      <c r="B103" s="2">
        <v>1200</v>
      </c>
      <c r="C103" s="2">
        <v>3</v>
      </c>
      <c r="D103" s="2">
        <f t="shared" si="2"/>
        <v>400</v>
      </c>
      <c r="E103" s="4" t="s">
        <v>117</v>
      </c>
      <c r="F103" s="9">
        <f>ﾍﾞﾝﾁﾏｰｸ!CJ103/ﾍﾞﾝﾁﾏｰｸ!CJ$3</f>
        <v>0.41860465116279072</v>
      </c>
      <c r="G103" s="9">
        <f>SUMIF(ﾍﾞﾝﾁﾏｰｸ!$F$1:$AX$1,G$2,ﾍﾞﾝﾁﾏｰｸ!$F103:$AX103)/G$3</f>
        <v>0</v>
      </c>
      <c r="H103" s="9">
        <f>ﾍﾞﾝﾁﾏｰｸ!CQ103/ﾍﾞﾝﾁﾏｰｸ!$CR$1</f>
        <v>0.52356780275562009</v>
      </c>
      <c r="I103" s="9">
        <f>SUMIF(ﾍﾞﾝﾁﾏｰｸ!$F$1:$AX$1,I$2,ﾍﾞﾝﾁﾏｰｸ!$F103:$AX103)/I$3</f>
        <v>1</v>
      </c>
      <c r="J103" s="9">
        <f>SUMIF(ﾍﾞﾝﾁﾏｰｸ!$F$1:$AX$1,J$2,ﾍﾞﾝﾁﾏｰｸ!$F103:$AX103)/J$3</f>
        <v>0.5</v>
      </c>
      <c r="K103" s="9">
        <f>SUMIF(ﾍﾞﾝﾁﾏｰｸ!$F$1:$AX$1,K$2,ﾍﾞﾝﾁﾏｰｸ!$F103:$AX103)/K$3</f>
        <v>0.4</v>
      </c>
      <c r="L103" s="9">
        <f>SUMIF(ﾍﾞﾝﾁﾏｰｸ!$F$1:$AX$1,L$2,ﾍﾞﾝﾁﾏｰｸ!$F103:$AX103)/L$3</f>
        <v>0</v>
      </c>
      <c r="M103" s="9">
        <f>SUMIF(ﾍﾞﾝﾁﾏｰｸ!$F$1:$AX$1,M$2,ﾍﾞﾝﾁﾏｰｸ!$F103:$AX103)/M$3</f>
        <v>0.5</v>
      </c>
      <c r="N103" s="9">
        <f>SUMIF(ﾍﾞﾝﾁﾏｰｸ!$F$1:$AX$1,N$2,ﾍﾞﾝﾁﾏｰｸ!$F103:$AX103)/N$3</f>
        <v>0.72727272727272729</v>
      </c>
      <c r="O103" s="9">
        <f>SUMIF(ﾍﾞﾝﾁﾏｰｸ!$F$1:$AX$1,O$2,ﾍﾞﾝﾁﾏｰｸ!$F103:$AX103)/O$3</f>
        <v>0.6</v>
      </c>
      <c r="P103" s="2">
        <f>ﾍﾞﾝﾁﾏｰｸ!BV103</f>
        <v>47</v>
      </c>
      <c r="Q103" s="9">
        <f t="shared" si="3"/>
        <v>0.63039772727272725</v>
      </c>
      <c r="R103" s="9">
        <f>ﾍﾞﾝﾁﾏｰｸ!CG103/ﾍﾞﾝﾁﾏｰｸ!CG$3</f>
        <v>0.73333333333333328</v>
      </c>
      <c r="S103" s="9">
        <f>ﾍﾞﾝﾁﾏｰｸ!CH103/ﾍﾞﾝﾁﾏｰｸ!CH$3</f>
        <v>0.3</v>
      </c>
      <c r="T103" s="9">
        <f>ﾍﾞﾝﾁﾏｰｸ!CI103/ﾍﾞﾝﾁﾏｰｸ!CI$3</f>
        <v>0.25</v>
      </c>
      <c r="U103" s="9">
        <f>ﾍﾞﾝﾁﾏｰｸ!CC103/ﾍﾞﾝﾁﾏｰｸ!CC$3</f>
        <v>0.86363636363636365</v>
      </c>
      <c r="V103" s="9">
        <f>ﾍﾞﾝﾁﾏｰｸ!CD103/ﾍﾞﾝﾁﾏｰｸ!CD$3</f>
        <v>0.46875</v>
      </c>
      <c r="W103" s="9">
        <f>ﾍﾞﾝﾁﾏｰｸ!CE103/ﾍﾞﾝﾁﾏｰｸ!CE$3</f>
        <v>0.5</v>
      </c>
      <c r="X103" s="9">
        <f>ﾍﾞﾝﾁﾏｰｸ!CF103/ﾍﾞﾝﾁﾏｰｸ!CF$3</f>
        <v>0.5625</v>
      </c>
    </row>
    <row r="104" spans="1:24">
      <c r="A104" s="2">
        <v>2010</v>
      </c>
      <c r="B104" s="2">
        <v>150</v>
      </c>
      <c r="C104" s="2">
        <v>2</v>
      </c>
      <c r="D104" s="2">
        <f t="shared" si="2"/>
        <v>75</v>
      </c>
      <c r="E104" s="4" t="s">
        <v>118</v>
      </c>
      <c r="F104" s="9">
        <f>ﾍﾞﾝﾁﾏｰｸ!CJ104/ﾍﾞﾝﾁﾏｰｸ!CJ$3</f>
        <v>0.43023255813953487</v>
      </c>
      <c r="G104" s="9">
        <f>SUMIF(ﾍﾞﾝﾁﾏｰｸ!$F$1:$AX$1,G$2,ﾍﾞﾝﾁﾏｰｸ!$F104:$AX104)/G$3</f>
        <v>0.5</v>
      </c>
      <c r="H104" s="9">
        <f>ﾍﾞﾝﾁﾏｰｸ!CQ104/ﾍﾞﾝﾁﾏｰｸ!$CR$1</f>
        <v>0.6091370558375635</v>
      </c>
      <c r="I104" s="9">
        <f>SUMIF(ﾍﾞﾝﾁﾏｰｸ!$F$1:$AX$1,I$2,ﾍﾞﾝﾁﾏｰｸ!$F104:$AX104)/I$3</f>
        <v>0.5</v>
      </c>
      <c r="J104" s="9">
        <f>SUMIF(ﾍﾞﾝﾁﾏｰｸ!$F$1:$AX$1,J$2,ﾍﾞﾝﾁﾏｰｸ!$F104:$AX104)/J$3</f>
        <v>0.5</v>
      </c>
      <c r="K104" s="9">
        <f>SUMIF(ﾍﾞﾝﾁﾏｰｸ!$F$1:$AX$1,K$2,ﾍﾞﾝﾁﾏｰｸ!$F104:$AX104)/K$3</f>
        <v>0.4</v>
      </c>
      <c r="L104" s="9">
        <f>SUMIF(ﾍﾞﾝﾁﾏｰｸ!$F$1:$AX$1,L$2,ﾍﾞﾝﾁﾏｰｸ!$F104:$AX104)/L$3</f>
        <v>0.5</v>
      </c>
      <c r="M104" s="9">
        <f>SUMIF(ﾍﾞﾝﾁﾏｰｸ!$F$1:$AX$1,M$2,ﾍﾞﾝﾁﾏｰｸ!$F104:$AX104)/M$3</f>
        <v>1</v>
      </c>
      <c r="N104" s="9">
        <f>SUMIF(ﾍﾞﾝﾁﾏｰｸ!$F$1:$AX$1,N$2,ﾍﾞﾝﾁﾏｰｸ!$F104:$AX104)/N$3</f>
        <v>0.59090909090909094</v>
      </c>
      <c r="O104" s="9">
        <f>SUMIF(ﾍﾞﾝﾁﾏｰｸ!$F$1:$AX$1,O$2,ﾍﾞﾝﾁﾏｰｸ!$F104:$AX104)/O$3</f>
        <v>0.75</v>
      </c>
      <c r="P104" s="2">
        <f>ﾍﾞﾝﾁﾏｰｸ!BV104</f>
        <v>52.5</v>
      </c>
      <c r="Q104" s="9">
        <f t="shared" si="3"/>
        <v>0.57187500000000002</v>
      </c>
      <c r="R104" s="9">
        <f>ﾍﾞﾝﾁﾏｰｸ!CG104/ﾍﾞﾝﾁﾏｰｸ!CG$3</f>
        <v>0.5</v>
      </c>
      <c r="S104" s="9">
        <f>ﾍﾞﾝﾁﾏｰｸ!CH104/ﾍﾞﾝﾁﾏｰｸ!CH$3</f>
        <v>0.7</v>
      </c>
      <c r="T104" s="9">
        <f>ﾍﾞﾝﾁﾏｰｸ!CI104/ﾍﾞﾝﾁﾏｰｸ!CI$3</f>
        <v>0.625</v>
      </c>
      <c r="U104" s="9">
        <f>ﾍﾞﾝﾁﾏｰｸ!CC104/ﾍﾞﾝﾁﾏｰｸ!CC$3</f>
        <v>0.5</v>
      </c>
      <c r="V104" s="9">
        <f>ﾍﾞﾝﾁﾏｰｸ!CD104/ﾍﾞﾝﾁﾏｰｸ!CD$3</f>
        <v>0.59375</v>
      </c>
      <c r="W104" s="9">
        <f>ﾍﾞﾝﾁﾏｰｸ!CE104/ﾍﾞﾝﾁﾏｰｸ!CE$3</f>
        <v>0.58333333333333337</v>
      </c>
      <c r="X104" s="9">
        <f>ﾍﾞﾝﾁﾏｰｸ!CF104/ﾍﾞﾝﾁﾏｰｸ!CF$3</f>
        <v>0.6875</v>
      </c>
    </row>
    <row r="105" spans="1:24">
      <c r="A105" s="2">
        <v>1981</v>
      </c>
      <c r="B105" s="2">
        <v>270</v>
      </c>
      <c r="C105" s="2">
        <v>4</v>
      </c>
      <c r="D105" s="2">
        <f t="shared" si="2"/>
        <v>67.5</v>
      </c>
      <c r="E105" s="4" t="s">
        <v>119</v>
      </c>
      <c r="F105" s="9">
        <f>ﾍﾞﾝﾁﾏｰｸ!CJ105/ﾍﾞﾝﾁﾏｰｸ!CJ$3</f>
        <v>0.2558139534883721</v>
      </c>
      <c r="G105" s="9">
        <f>SUMIF(ﾍﾞﾝﾁﾏｰｸ!$F$1:$AX$1,G$2,ﾍﾞﾝﾁﾏｰｸ!$F105:$AX105)/G$3</f>
        <v>0</v>
      </c>
      <c r="H105" s="9">
        <f>ﾍﾞﾝﾁﾏｰｸ!CQ105/ﾍﾞﾝﾁﾏｰｸ!$CR$1</f>
        <v>0.52356780275562009</v>
      </c>
      <c r="I105" s="9">
        <f>SUMIF(ﾍﾞﾝﾁﾏｰｸ!$F$1:$AX$1,I$2,ﾍﾞﾝﾁﾏｰｸ!$F105:$AX105)/I$3</f>
        <v>0.33333333333333331</v>
      </c>
      <c r="J105" s="9">
        <f>SUMIF(ﾍﾞﾝﾁﾏｰｸ!$F$1:$AX$1,J$2,ﾍﾞﾝﾁﾏｰｸ!$F105:$AX105)/J$3</f>
        <v>0.375</v>
      </c>
      <c r="K105" s="9">
        <f>SUMIF(ﾍﾞﾝﾁﾏｰｸ!$F$1:$AX$1,K$2,ﾍﾞﾝﾁﾏｰｸ!$F105:$AX105)/K$3</f>
        <v>0.4</v>
      </c>
      <c r="L105" s="9">
        <f>SUMIF(ﾍﾞﾝﾁﾏｰｸ!$F$1:$AX$1,L$2,ﾍﾞﾝﾁﾏｰｸ!$F105:$AX105)/L$3</f>
        <v>0.5</v>
      </c>
      <c r="M105" s="9">
        <f>SUMIF(ﾍﾞﾝﾁﾏｰｸ!$F$1:$AX$1,M$2,ﾍﾞﾝﾁﾏｰｸ!$F105:$AX105)/M$3</f>
        <v>1</v>
      </c>
      <c r="N105" s="9">
        <f>SUMIF(ﾍﾞﾝﾁﾏｰｸ!$F$1:$AX$1,N$2,ﾍﾞﾝﾁﾏｰｸ!$F105:$AX105)/N$3</f>
        <v>0.72727272727272729</v>
      </c>
      <c r="O105" s="9">
        <f>SUMIF(ﾍﾞﾝﾁﾏｰｸ!$F$1:$AX$1,O$2,ﾍﾞﾝﾁﾏｰｸ!$F105:$AX105)/O$3</f>
        <v>0.5</v>
      </c>
      <c r="P105" s="2">
        <f>ﾍﾞﾝﾁﾏｰｸ!BV105</f>
        <v>45</v>
      </c>
      <c r="Q105" s="9">
        <f t="shared" si="3"/>
        <v>0.5636363636363636</v>
      </c>
      <c r="R105" s="9">
        <f>ﾍﾞﾝﾁﾏｰｸ!CG105/ﾍﾞﾝﾁﾏｰｸ!CG$3</f>
        <v>0.6</v>
      </c>
      <c r="S105" s="9">
        <f>ﾍﾞﾝﾁﾏｰｸ!CH105/ﾍﾞﾝﾁﾏｰｸ!CH$3</f>
        <v>0.6</v>
      </c>
      <c r="T105" s="9">
        <f>ﾍﾞﾝﾁﾏｰｸ!CI105/ﾍﾞﾝﾁﾏｰｸ!CI$3</f>
        <v>0.625</v>
      </c>
      <c r="U105" s="9">
        <f>ﾍﾞﾝﾁﾏｰｸ!CC105/ﾍﾞﾝﾁﾏｰｸ!CC$3</f>
        <v>0.68181818181818177</v>
      </c>
      <c r="V105" s="9">
        <f>ﾍﾞﾝﾁﾏｰｸ!CD105/ﾍﾞﾝﾁﾏｰｸ!CD$3</f>
        <v>0.4375</v>
      </c>
      <c r="W105" s="9">
        <f>ﾍﾞﾝﾁﾏｰｸ!CE105/ﾍﾞﾝﾁﾏｰｸ!CE$3</f>
        <v>0.54166666666666663</v>
      </c>
      <c r="X105" s="9">
        <f>ﾍﾞﾝﾁﾏｰｸ!CF105/ﾍﾞﾝﾁﾏｰｸ!CF$3</f>
        <v>0.5</v>
      </c>
    </row>
    <row r="106" spans="1:24">
      <c r="A106" s="2">
        <v>2010</v>
      </c>
      <c r="B106" s="2">
        <v>1500</v>
      </c>
      <c r="C106" s="2">
        <v>3</v>
      </c>
      <c r="D106" s="2">
        <f t="shared" si="2"/>
        <v>500</v>
      </c>
      <c r="E106" s="4" t="s">
        <v>121</v>
      </c>
      <c r="F106" s="9">
        <f>ﾍﾞﾝﾁﾏｰｸ!CJ106/ﾍﾞﾝﾁﾏｰｸ!CJ$3</f>
        <v>0.61627906976744184</v>
      </c>
      <c r="G106" s="9">
        <f>SUMIF(ﾍﾞﾝﾁﾏｰｸ!$F$1:$AX$1,G$2,ﾍﾞﾝﾁﾏｰｸ!$F106:$AX106)/G$3</f>
        <v>0.5</v>
      </c>
      <c r="H106" s="9">
        <f>ﾍﾞﾝﾁﾏｰｸ!CQ106/ﾍﾞﾝﾁﾏｰｸ!$CR$1</f>
        <v>0.68020304568527923</v>
      </c>
      <c r="I106" s="9">
        <f>SUMIF(ﾍﾞﾝﾁﾏｰｸ!$F$1:$AX$1,I$2,ﾍﾞﾝﾁﾏｰｸ!$F106:$AX106)/I$3</f>
        <v>0.5</v>
      </c>
      <c r="J106" s="9">
        <f>SUMIF(ﾍﾞﾝﾁﾏｰｸ!$F$1:$AX$1,J$2,ﾍﾞﾝﾁﾏｰｸ!$F106:$AX106)/J$3</f>
        <v>0.875</v>
      </c>
      <c r="K106" s="9">
        <f>SUMIF(ﾍﾞﾝﾁﾏｰｸ!$F$1:$AX$1,K$2,ﾍﾞﾝﾁﾏｰｸ!$F106:$AX106)/K$3</f>
        <v>0.7</v>
      </c>
      <c r="L106" s="9">
        <f>SUMIF(ﾍﾞﾝﾁﾏｰｸ!$F$1:$AX$1,L$2,ﾍﾞﾝﾁﾏｰｸ!$F106:$AX106)/L$3</f>
        <v>0.875</v>
      </c>
      <c r="M106" s="9">
        <f>SUMIF(ﾍﾞﾝﾁﾏｰｸ!$F$1:$AX$1,M$2,ﾍﾞﾝﾁﾏｰｸ!$F106:$AX106)/M$3</f>
        <v>1</v>
      </c>
      <c r="N106" s="9">
        <f>SUMIF(ﾍﾞﾝﾁﾏｰｸ!$F$1:$AX$1,N$2,ﾍﾞﾝﾁﾏｰｸ!$F106:$AX106)/N$3</f>
        <v>0.72727272727272729</v>
      </c>
      <c r="O106" s="9">
        <f>SUMIF(ﾍﾞﾝﾁﾏｰｸ!$F$1:$AX$1,O$2,ﾍﾞﾝﾁﾏｰｸ!$F106:$AX106)/O$3</f>
        <v>0.85</v>
      </c>
      <c r="P106" s="2">
        <f>ﾍﾞﾝﾁﾏｰｸ!BV106</f>
        <v>69.5</v>
      </c>
      <c r="Q106" s="9">
        <f t="shared" si="3"/>
        <v>0.73835227272727266</v>
      </c>
      <c r="R106" s="9">
        <f>ﾍﾞﾝﾁﾏｰｸ!CG106/ﾍﾞﾝﾁﾏｰｸ!CG$3</f>
        <v>0.7</v>
      </c>
      <c r="S106" s="9">
        <f>ﾍﾞﾝﾁﾏｰｸ!CH106/ﾍﾞﾝﾁﾏｰｸ!CH$3</f>
        <v>0.8</v>
      </c>
      <c r="T106" s="9">
        <f>ﾍﾞﾝﾁﾏｰｸ!CI106/ﾍﾞﾝﾁﾏｰｸ!CI$3</f>
        <v>0.875</v>
      </c>
      <c r="U106" s="9">
        <f>ﾍﾞﾝﾁﾏｰｸ!CC106/ﾍﾞﾝﾁﾏｰｸ!CC$3</f>
        <v>0.63636363636363635</v>
      </c>
      <c r="V106" s="9">
        <f>ﾍﾞﾝﾁﾏｰｸ!CD106/ﾍﾞﾝﾁﾏｰｸ!CD$3</f>
        <v>0.78125</v>
      </c>
      <c r="W106" s="9">
        <f>ﾍﾞﾝﾁﾏｰｸ!CE106/ﾍﾞﾝﾁﾏｰｸ!CE$3</f>
        <v>0.79166666666666663</v>
      </c>
      <c r="X106" s="9">
        <f>ﾍﾞﾝﾁﾏｰｸ!CF106/ﾍﾞﾝﾁﾏｰｸ!CF$3</f>
        <v>0.8125</v>
      </c>
    </row>
    <row r="107" spans="1:24">
      <c r="A107" s="2">
        <v>1995</v>
      </c>
      <c r="B107" s="2">
        <v>100</v>
      </c>
      <c r="C107" s="2">
        <v>1</v>
      </c>
      <c r="D107" s="2">
        <f t="shared" si="2"/>
        <v>100</v>
      </c>
      <c r="E107" s="4" t="s">
        <v>122</v>
      </c>
      <c r="F107" s="9">
        <f>ﾍﾞﾝﾁﾏｰｸ!CJ107/ﾍﾞﾝﾁﾏｰｸ!CJ$3</f>
        <v>6.9767441860465115E-2</v>
      </c>
      <c r="G107" s="9">
        <f>SUMIF(ﾍﾞﾝﾁﾏｰｸ!$F$1:$AX$1,G$2,ﾍﾞﾝﾁﾏｰｸ!$F107:$AX107)/G$3</f>
        <v>0</v>
      </c>
      <c r="H107" s="9">
        <f>ﾍﾞﾝﾁﾏｰｸ!CQ107/ﾍﾞﾝﾁﾏｰｸ!$CR$1</f>
        <v>0.52356780275562009</v>
      </c>
      <c r="I107" s="9">
        <f>SUMIF(ﾍﾞﾝﾁﾏｰｸ!$F$1:$AX$1,I$2,ﾍﾞﾝﾁﾏｰｸ!$F107:$AX107)/I$3</f>
        <v>0.16666666666666666</v>
      </c>
      <c r="J107" s="9">
        <f>SUMIF(ﾍﾞﾝﾁﾏｰｸ!$F$1:$AX$1,J$2,ﾍﾞﾝﾁﾏｰｸ!$F107:$AX107)/J$3</f>
        <v>0.25</v>
      </c>
      <c r="K107" s="9">
        <f>SUMIF(ﾍﾞﾝﾁﾏｰｸ!$F$1:$AX$1,K$2,ﾍﾞﾝﾁﾏｰｸ!$F107:$AX107)/K$3</f>
        <v>0</v>
      </c>
      <c r="L107" s="9">
        <f>SUMIF(ﾍﾞﾝﾁﾏｰｸ!$F$1:$AX$1,L$2,ﾍﾞﾝﾁﾏｰｸ!$F107:$AX107)/L$3</f>
        <v>0</v>
      </c>
      <c r="M107" s="9">
        <f>SUMIF(ﾍﾞﾝﾁﾏｰｸ!$F$1:$AX$1,M$2,ﾍﾞﾝﾁﾏｰｸ!$F107:$AX107)/M$3</f>
        <v>0.5</v>
      </c>
      <c r="N107" s="9">
        <f>SUMIF(ﾍﾞﾝﾁﾏｰｸ!$F$1:$AX$1,N$2,ﾍﾞﾝﾁﾏｰｸ!$F107:$AX107)/N$3</f>
        <v>0.22727272727272727</v>
      </c>
      <c r="O107" s="9">
        <f>SUMIF(ﾍﾞﾝﾁﾏｰｸ!$F$1:$AX$1,O$2,ﾍﾞﾝﾁﾏｰｸ!$F107:$AX107)/O$3</f>
        <v>0.5</v>
      </c>
      <c r="P107" s="2">
        <f>ﾍﾞﾝﾁﾏｰｸ!BV107</f>
        <v>19</v>
      </c>
      <c r="Q107" s="9">
        <f t="shared" si="3"/>
        <v>0.25710227272727271</v>
      </c>
      <c r="R107" s="9">
        <f>ﾍﾞﾝﾁﾏｰｸ!CG107/ﾍﾞﾝﾁﾏｰｸ!CG$3</f>
        <v>0.16666666666666666</v>
      </c>
      <c r="S107" s="9">
        <f>ﾍﾞﾝﾁﾏｰｸ!CH107/ﾍﾞﾝﾁﾏｰｸ!CH$3</f>
        <v>0.3</v>
      </c>
      <c r="T107" s="9">
        <f>ﾍﾞﾝﾁﾏｰｸ!CI107/ﾍﾞﾝﾁﾏｰｸ!CI$3</f>
        <v>0.25</v>
      </c>
      <c r="U107" s="9">
        <f>ﾍﾞﾝﾁﾏｰｸ!CC107/ﾍﾞﾝﾁﾏｰｸ!CC$3</f>
        <v>0.13636363636363635</v>
      </c>
      <c r="V107" s="9">
        <f>ﾍﾞﾝﾁﾏｰｸ!CD107/ﾍﾞﾝﾁﾏｰｸ!CD$3</f>
        <v>0.28125</v>
      </c>
      <c r="W107" s="9">
        <f>ﾍﾞﾝﾁﾏｰｸ!CE107/ﾍﾞﾝﾁﾏｰｸ!CE$3</f>
        <v>0.29166666666666669</v>
      </c>
      <c r="X107" s="9">
        <f>ﾍﾞﾝﾁﾏｰｸ!CF107/ﾍﾞﾝﾁﾏｰｸ!CF$3</f>
        <v>0.4375</v>
      </c>
    </row>
    <row r="108" spans="1:24">
      <c r="A108" s="2">
        <v>1990</v>
      </c>
      <c r="B108" s="2">
        <v>6600</v>
      </c>
      <c r="C108" s="2">
        <v>10</v>
      </c>
      <c r="D108" s="2">
        <f t="shared" si="2"/>
        <v>660</v>
      </c>
      <c r="E108" s="4" t="s">
        <v>122</v>
      </c>
      <c r="F108" s="9">
        <f>ﾍﾞﾝﾁﾏｰｸ!CJ108/ﾍﾞﾝﾁﾏｰｸ!CJ$3</f>
        <v>0.59302325581395354</v>
      </c>
      <c r="G108" s="9">
        <f>SUMIF(ﾍﾞﾝﾁﾏｰｸ!$F$1:$AX$1,G$2,ﾍﾞﾝﾁﾏｰｸ!$F108:$AX108)/G$3</f>
        <v>0.5</v>
      </c>
      <c r="H108" s="9">
        <f>ﾍﾞﾝﾁﾏｰｸ!CQ108/ﾍﾞﾝﾁﾏｰｸ!$CR$1</f>
        <v>0.52356780275562009</v>
      </c>
      <c r="I108" s="9">
        <f>SUMIF(ﾍﾞﾝﾁﾏｰｸ!$F$1:$AX$1,I$2,ﾍﾞﾝﾁﾏｰｸ!$F108:$AX108)/I$3</f>
        <v>0.33333333333333331</v>
      </c>
      <c r="J108" s="9">
        <f>SUMIF(ﾍﾞﾝﾁﾏｰｸ!$F$1:$AX$1,J$2,ﾍﾞﾝﾁﾏｰｸ!$F108:$AX108)/J$3</f>
        <v>0.625</v>
      </c>
      <c r="K108" s="9">
        <f>SUMIF(ﾍﾞﾝﾁﾏｰｸ!$F$1:$AX$1,K$2,ﾍﾞﾝﾁﾏｰｸ!$F108:$AX108)/K$3</f>
        <v>0.75</v>
      </c>
      <c r="L108" s="9">
        <f>SUMIF(ﾍﾞﾝﾁﾏｰｸ!$F$1:$AX$1,L$2,ﾍﾞﾝﾁﾏｰｸ!$F108:$AX108)/L$3</f>
        <v>0.375</v>
      </c>
      <c r="M108" s="9">
        <f>SUMIF(ﾍﾞﾝﾁﾏｰｸ!$F$1:$AX$1,M$2,ﾍﾞﾝﾁﾏｰｸ!$F108:$AX108)/M$3</f>
        <v>0.5</v>
      </c>
      <c r="N108" s="9">
        <f>SUMIF(ﾍﾞﾝﾁﾏｰｸ!$F$1:$AX$1,N$2,ﾍﾞﾝﾁﾏｰｸ!$F108:$AX108)/N$3</f>
        <v>0.63636363636363635</v>
      </c>
      <c r="O108" s="9">
        <f>SUMIF(ﾍﾞﾝﾁﾏｰｸ!$F$1:$AX$1,O$2,ﾍﾞﾝﾁﾏｰｸ!$F108:$AX108)/O$3</f>
        <v>0.7</v>
      </c>
      <c r="P108" s="2">
        <f>ﾍﾞﾝﾁﾏｰｸ!BV108</f>
        <v>57.5</v>
      </c>
      <c r="Q108" s="9">
        <f t="shared" si="3"/>
        <v>0.72642045454545445</v>
      </c>
      <c r="R108" s="9">
        <f>ﾍﾞﾝﾁﾏｰｸ!CG108/ﾍﾞﾝﾁﾏｰｸ!CG$3</f>
        <v>0.6</v>
      </c>
      <c r="S108" s="9">
        <f>ﾍﾞﾝﾁﾏｰｸ!CH108/ﾍﾞﾝﾁﾏｰｸ!CH$3</f>
        <v>0.6</v>
      </c>
      <c r="T108" s="9">
        <f>ﾍﾞﾝﾁﾏｰｸ!CI108/ﾍﾞﾝﾁﾏｰｸ!CI$3</f>
        <v>0.5</v>
      </c>
      <c r="U108" s="9">
        <f>ﾍﾞﾝﾁﾏｰｸ!CC108/ﾍﾞﾝﾁﾏｰｸ!CC$3</f>
        <v>0.72727272727272729</v>
      </c>
      <c r="V108" s="9">
        <f>ﾍﾞﾝﾁﾏｰｸ!CD108/ﾍﾞﾝﾁﾏｰｸ!CD$3</f>
        <v>0.6875</v>
      </c>
      <c r="W108" s="9">
        <f>ﾍﾞﾝﾁﾏｰｸ!CE108/ﾍﾞﾝﾁﾏｰｸ!CE$3</f>
        <v>0.70833333333333337</v>
      </c>
      <c r="X108" s="9">
        <f>ﾍﾞﾝﾁﾏｰｸ!CF108/ﾍﾞﾝﾁﾏｰｸ!CF$3</f>
        <v>0.8125</v>
      </c>
    </row>
    <row r="109" spans="1:24">
      <c r="A109" s="2">
        <v>2008</v>
      </c>
      <c r="B109" s="2">
        <v>250</v>
      </c>
      <c r="C109" s="2">
        <v>10</v>
      </c>
      <c r="D109" s="2">
        <f t="shared" si="2"/>
        <v>25</v>
      </c>
      <c r="E109" s="4" t="s">
        <v>123</v>
      </c>
      <c r="F109" s="9">
        <f>ﾍﾞﾝﾁﾏｰｸ!CJ109/ﾍﾞﾝﾁﾏｰｸ!CJ$3</f>
        <v>0.47674418604651164</v>
      </c>
      <c r="G109" s="9">
        <f>SUMIF(ﾍﾞﾝﾁﾏｰｸ!$F$1:$AX$1,G$2,ﾍﾞﾝﾁﾏｰｸ!$F109:$AX109)/G$3</f>
        <v>0.5</v>
      </c>
      <c r="H109" s="9">
        <f>ﾍﾞﾝﾁﾏｰｸ!CQ109/ﾍﾞﾝﾁﾏｰｸ!$CR$1</f>
        <v>0.73531544597534448</v>
      </c>
      <c r="I109" s="9">
        <f>SUMIF(ﾍﾞﾝﾁﾏｰｸ!$F$1:$AX$1,I$2,ﾍﾞﾝﾁﾏｰｸ!$F109:$AX109)/I$3</f>
        <v>0.33333333333333331</v>
      </c>
      <c r="J109" s="9">
        <f>SUMIF(ﾍﾞﾝﾁﾏｰｸ!$F$1:$AX$1,J$2,ﾍﾞﾝﾁﾏｰｸ!$F109:$AX109)/J$3</f>
        <v>0.875</v>
      </c>
      <c r="K109" s="9">
        <f>SUMIF(ﾍﾞﾝﾁﾏｰｸ!$F$1:$AX$1,K$2,ﾍﾞﾝﾁﾏｰｸ!$F109:$AX109)/K$3</f>
        <v>0.4</v>
      </c>
      <c r="L109" s="9">
        <f>SUMIF(ﾍﾞﾝﾁﾏｰｸ!$F$1:$AX$1,L$2,ﾍﾞﾝﾁﾏｰｸ!$F109:$AX109)/L$3</f>
        <v>0.375</v>
      </c>
      <c r="M109" s="9">
        <f>SUMIF(ﾍﾞﾝﾁﾏｰｸ!$F$1:$AX$1,M$2,ﾍﾞﾝﾁﾏｰｸ!$F109:$AX109)/M$3</f>
        <v>0.5</v>
      </c>
      <c r="N109" s="9">
        <f>SUMIF(ﾍﾞﾝﾁﾏｰｸ!$F$1:$AX$1,N$2,ﾍﾞﾝﾁﾏｰｸ!$F109:$AX109)/N$3</f>
        <v>0.59090909090909094</v>
      </c>
      <c r="O109" s="9">
        <f>SUMIF(ﾍﾞﾝﾁﾏｰｸ!$F$1:$AX$1,O$2,ﾍﾞﾝﾁﾏｰｸ!$F109:$AX109)/O$3</f>
        <v>0.7</v>
      </c>
      <c r="P109" s="2">
        <f>ﾍﾞﾝﾁﾏｰｸ!BV109</f>
        <v>55</v>
      </c>
      <c r="Q109" s="9">
        <f t="shared" si="3"/>
        <v>0.58778409090909089</v>
      </c>
      <c r="R109" s="9">
        <f>ﾍﾞﾝﾁﾏｰｸ!CG109/ﾍﾞﾝﾁﾏｰｸ!CG$3</f>
        <v>0.53333333333333333</v>
      </c>
      <c r="S109" s="9">
        <f>ﾍﾞﾝﾁﾏｰｸ!CH109/ﾍﾞﾝﾁﾏｰｸ!CH$3</f>
        <v>0.7</v>
      </c>
      <c r="T109" s="9">
        <f>ﾍﾞﾝﾁﾏｰｸ!CI109/ﾍﾞﾝﾁﾏｰｸ!CI$3</f>
        <v>0.625</v>
      </c>
      <c r="U109" s="9">
        <f>ﾍﾞﾝﾁﾏｰｸ!CC109/ﾍﾞﾝﾁﾏｰｸ!CC$3</f>
        <v>0.54545454545454541</v>
      </c>
      <c r="V109" s="9">
        <f>ﾍﾞﾝﾁﾏｰｸ!CD109/ﾍﾞﾝﾁﾏｰｸ!CD$3</f>
        <v>0.53125</v>
      </c>
      <c r="W109" s="9">
        <f>ﾍﾞﾝﾁﾏｰｸ!CE109/ﾍﾞﾝﾁﾏｰｸ!CE$3</f>
        <v>0.625</v>
      </c>
      <c r="X109" s="9">
        <f>ﾍﾞﾝﾁﾏｰｸ!CF109/ﾍﾞﾝﾁﾏｰｸ!CF$3</f>
        <v>0.6875</v>
      </c>
    </row>
    <row r="110" spans="1:24">
      <c r="A110" s="2">
        <v>1990</v>
      </c>
      <c r="B110" s="2">
        <v>250</v>
      </c>
      <c r="C110" s="2">
        <v>5</v>
      </c>
      <c r="D110" s="2">
        <f t="shared" si="2"/>
        <v>50</v>
      </c>
      <c r="E110" s="4" t="s">
        <v>124</v>
      </c>
      <c r="F110" s="9">
        <f>ﾍﾞﾝﾁﾏｰｸ!CJ110/ﾍﾞﾝﾁﾏｰｸ!CJ$3</f>
        <v>0.13953488372093023</v>
      </c>
      <c r="G110" s="9">
        <f>SUMIF(ﾍﾞﾝﾁﾏｰｸ!$F$1:$AX$1,G$2,ﾍﾞﾝﾁﾏｰｸ!$F110:$AX110)/G$3</f>
        <v>0</v>
      </c>
      <c r="H110" s="9">
        <f>ﾍﾞﾝﾁﾏｰｸ!CQ110/ﾍﾞﾝﾁﾏｰｸ!$CR$1</f>
        <v>0.52356780275562009</v>
      </c>
      <c r="I110" s="9">
        <f>SUMIF(ﾍﾞﾝﾁﾏｰｸ!$F$1:$AX$1,I$2,ﾍﾞﾝﾁﾏｰｸ!$F110:$AX110)/I$3</f>
        <v>0</v>
      </c>
      <c r="J110" s="9">
        <f>SUMIF(ﾍﾞﾝﾁﾏｰｸ!$F$1:$AX$1,J$2,ﾍﾞﾝﾁﾏｰｸ!$F110:$AX110)/J$3</f>
        <v>0.5</v>
      </c>
      <c r="K110" s="9">
        <f>SUMIF(ﾍﾞﾝﾁﾏｰｸ!$F$1:$AX$1,K$2,ﾍﾞﾝﾁﾏｰｸ!$F110:$AX110)/K$3</f>
        <v>0.1</v>
      </c>
      <c r="L110" s="9">
        <f>SUMIF(ﾍﾞﾝﾁﾏｰｸ!$F$1:$AX$1,L$2,ﾍﾞﾝﾁﾏｰｸ!$F110:$AX110)/L$3</f>
        <v>0</v>
      </c>
      <c r="M110" s="9">
        <f>SUMIF(ﾍﾞﾝﾁﾏｰｸ!$F$1:$AX$1,M$2,ﾍﾞﾝﾁﾏｰｸ!$F110:$AX110)/M$3</f>
        <v>0.5</v>
      </c>
      <c r="N110" s="9">
        <f>SUMIF(ﾍﾞﾝﾁﾏｰｸ!$F$1:$AX$1,N$2,ﾍﾞﾝﾁﾏｰｸ!$F110:$AX110)/N$3</f>
        <v>0.5</v>
      </c>
      <c r="O110" s="9">
        <f>SUMIF(ﾍﾞﾝﾁﾏｰｸ!$F$1:$AX$1,O$2,ﾍﾞﾝﾁﾏｰｸ!$F110:$AX110)/O$3</f>
        <v>0.4</v>
      </c>
      <c r="P110" s="2">
        <f>ﾍﾞﾝﾁﾏｰｸ!BV110</f>
        <v>26</v>
      </c>
      <c r="Q110" s="9">
        <f t="shared" si="3"/>
        <v>0.38011363636363632</v>
      </c>
      <c r="R110" s="9">
        <f>ﾍﾞﾝﾁﾏｰｸ!CG110/ﾍﾞﾝﾁﾏｰｸ!CG$3</f>
        <v>0.33333333333333331</v>
      </c>
      <c r="S110" s="9">
        <f>ﾍﾞﾝﾁﾏｰｸ!CH110/ﾍﾞﾝﾁﾏｰｸ!CH$3</f>
        <v>0.3</v>
      </c>
      <c r="T110" s="9">
        <f>ﾍﾞﾝﾁﾏｰｸ!CI110/ﾍﾞﾝﾁﾏｰｸ!CI$3</f>
        <v>0.25</v>
      </c>
      <c r="U110" s="9">
        <f>ﾍﾞﾝﾁﾏｰｸ!CC110/ﾍﾞﾝﾁﾏｰｸ!CC$3</f>
        <v>0.31818181818181818</v>
      </c>
      <c r="V110" s="9">
        <f>ﾍﾞﾝﾁﾏｰｸ!CD110/ﾍﾞﾝﾁﾏｰｸ!CD$3</f>
        <v>0.28125</v>
      </c>
      <c r="W110" s="9">
        <f>ﾍﾞﾝﾁﾏｰｸ!CE110/ﾍﾞﾝﾁﾏｰｸ!CE$3</f>
        <v>0.45833333333333331</v>
      </c>
      <c r="X110" s="9">
        <f>ﾍﾞﾝﾁﾏｰｸ!CF110/ﾍﾞﾝﾁﾏｰｸ!CF$3</f>
        <v>0.5</v>
      </c>
    </row>
    <row r="111" spans="1:24">
      <c r="A111" s="2">
        <v>2001</v>
      </c>
      <c r="B111" s="2">
        <v>1500</v>
      </c>
      <c r="C111" s="2">
        <v>5</v>
      </c>
      <c r="D111" s="2">
        <f t="shared" si="2"/>
        <v>300</v>
      </c>
      <c r="E111" s="4" t="s">
        <v>43</v>
      </c>
      <c r="F111" s="9">
        <f>ﾍﾞﾝﾁﾏｰｸ!CJ111/ﾍﾞﾝﾁﾏｰｸ!CJ$3</f>
        <v>0.40697674418604651</v>
      </c>
      <c r="G111" s="9">
        <f>SUMIF(ﾍﾞﾝﾁﾏｰｸ!$F$1:$AX$1,G$2,ﾍﾞﾝﾁﾏｰｸ!$F111:$AX111)/G$3</f>
        <v>0.5</v>
      </c>
      <c r="H111" s="9">
        <f>ﾍﾞﾝﾁﾏｰｸ!CQ111/ﾍﾞﾝﾁﾏｰｸ!$CR$1</f>
        <v>0.66715010877447434</v>
      </c>
      <c r="I111" s="9">
        <f>SUMIF(ﾍﾞﾝﾁﾏｰｸ!$F$1:$AX$1,I$2,ﾍﾞﾝﾁﾏｰｸ!$F111:$AX111)/I$3</f>
        <v>0.5</v>
      </c>
      <c r="J111" s="9">
        <f>SUMIF(ﾍﾞﾝﾁﾏｰｸ!$F$1:$AX$1,J$2,ﾍﾞﾝﾁﾏｰｸ!$F111:$AX111)/J$3</f>
        <v>0.625</v>
      </c>
      <c r="K111" s="9">
        <f>SUMIF(ﾍﾞﾝﾁﾏｰｸ!$F$1:$AX$1,K$2,ﾍﾞﾝﾁﾏｰｸ!$F111:$AX111)/K$3</f>
        <v>0.3</v>
      </c>
      <c r="L111" s="9">
        <f>SUMIF(ﾍﾞﾝﾁﾏｰｸ!$F$1:$AX$1,L$2,ﾍﾞﾝﾁﾏｰｸ!$F111:$AX111)/L$3</f>
        <v>0.25</v>
      </c>
      <c r="M111" s="9">
        <f>SUMIF(ﾍﾞﾝﾁﾏｰｸ!$F$1:$AX$1,M$2,ﾍﾞﾝﾁﾏｰｸ!$F111:$AX111)/M$3</f>
        <v>1</v>
      </c>
      <c r="N111" s="9">
        <f>SUMIF(ﾍﾞﾝﾁﾏｰｸ!$F$1:$AX$1,N$2,ﾍﾞﾝﾁﾏｰｸ!$F111:$AX111)/N$3</f>
        <v>0.63636363636363635</v>
      </c>
      <c r="O111" s="9">
        <f>SUMIF(ﾍﾞﾝﾁﾏｰｸ!$F$1:$AX$1,O$2,ﾍﾞﾝﾁﾏｰｸ!$F111:$AX111)/O$3</f>
        <v>0.8</v>
      </c>
      <c r="P111" s="2">
        <f>ﾍﾞﾝﾁﾏｰｸ!BV111</f>
        <v>51.5</v>
      </c>
      <c r="Q111" s="9">
        <f t="shared" si="3"/>
        <v>0.65369318181818181</v>
      </c>
      <c r="R111" s="9">
        <f>ﾍﾞﾝﾁﾏｰｸ!CG111/ﾍﾞﾝﾁﾏｰｸ!CG$3</f>
        <v>0.6</v>
      </c>
      <c r="S111" s="9">
        <f>ﾍﾞﾝﾁﾏｰｸ!CH111/ﾍﾞﾝﾁﾏｰｸ!CH$3</f>
        <v>0.6</v>
      </c>
      <c r="T111" s="9">
        <f>ﾍﾞﾝﾁﾏｰｸ!CI111/ﾍﾞﾝﾁﾏｰｸ!CI$3</f>
        <v>0.5</v>
      </c>
      <c r="U111" s="9">
        <f>ﾍﾞﾝﾁﾏｰｸ!CC111/ﾍﾞﾝﾁﾏｰｸ!CC$3</f>
        <v>0.59090909090909094</v>
      </c>
      <c r="V111" s="9">
        <f>ﾍﾞﾝﾁﾏｰｸ!CD111/ﾍﾞﾝﾁﾏｰｸ!CD$3</f>
        <v>0.5625</v>
      </c>
      <c r="W111" s="9">
        <f>ﾍﾞﾝﾁﾏｰｸ!CE111/ﾍﾞﾝﾁﾏｰｸ!CE$3</f>
        <v>0.70833333333333337</v>
      </c>
      <c r="X111" s="9">
        <f>ﾍﾞﾝﾁﾏｰｸ!CF111/ﾍﾞﾝﾁﾏｰｸ!CF$3</f>
        <v>0.8125</v>
      </c>
    </row>
    <row r="112" spans="1:24">
      <c r="A112" s="2">
        <v>1970</v>
      </c>
      <c r="B112" s="2">
        <v>1280</v>
      </c>
      <c r="C112" s="2">
        <v>8</v>
      </c>
      <c r="D112" s="2">
        <f t="shared" si="2"/>
        <v>160</v>
      </c>
      <c r="E112" s="4" t="s">
        <v>42</v>
      </c>
      <c r="F112" s="9">
        <f>ﾍﾞﾝﾁﾏｰｸ!CJ112/ﾍﾞﾝﾁﾏｰｸ!CJ$3</f>
        <v>0.81395348837209303</v>
      </c>
      <c r="G112" s="9">
        <f>SUMIF(ﾍﾞﾝﾁﾏｰｸ!$F$1:$AX$1,G$2,ﾍﾞﾝﾁﾏｰｸ!$F112:$AX112)/G$3</f>
        <v>1</v>
      </c>
      <c r="H112" s="9">
        <f>ﾍﾞﾝﾁﾏｰｸ!CQ112/ﾍﾞﾝﾁﾏｰｸ!$CR$1</f>
        <v>0.62799129804205966</v>
      </c>
      <c r="I112" s="9">
        <f>SUMIF(ﾍﾞﾝﾁﾏｰｸ!$F$1:$AX$1,I$2,ﾍﾞﾝﾁﾏｰｸ!$F112:$AX112)/I$3</f>
        <v>0.66666666666666663</v>
      </c>
      <c r="J112" s="9">
        <f>SUMIF(ﾍﾞﾝﾁﾏｰｸ!$F$1:$AX$1,J$2,ﾍﾞﾝﾁﾏｰｸ!$F112:$AX112)/J$3</f>
        <v>0.875</v>
      </c>
      <c r="K112" s="9">
        <f>SUMIF(ﾍﾞﾝﾁﾏｰｸ!$F$1:$AX$1,K$2,ﾍﾞﾝﾁﾏｰｸ!$F112:$AX112)/K$3</f>
        <v>0.9</v>
      </c>
      <c r="L112" s="9">
        <f>SUMIF(ﾍﾞﾝﾁﾏｰｸ!$F$1:$AX$1,L$2,ﾍﾞﾝﾁﾏｰｸ!$F112:$AX112)/L$3</f>
        <v>0.5</v>
      </c>
      <c r="M112" s="9">
        <f>SUMIF(ﾍﾞﾝﾁﾏｰｸ!$F$1:$AX$1,M$2,ﾍﾞﾝﾁﾏｰｸ!$F112:$AX112)/M$3</f>
        <v>0.5</v>
      </c>
      <c r="N112" s="9">
        <f>SUMIF(ﾍﾞﾝﾁﾏｰｸ!$F$1:$AX$1,N$2,ﾍﾞﾝﾁﾏｰｸ!$F112:$AX112)/N$3</f>
        <v>0.86363636363636365</v>
      </c>
      <c r="O112" s="9">
        <f>SUMIF(ﾍﾞﾝﾁﾏｰｸ!$F$1:$AX$1,O$2,ﾍﾞﾝﾁﾏｰｸ!$F112:$AX112)/O$3</f>
        <v>0.75</v>
      </c>
      <c r="P112" s="2">
        <f>ﾍﾞﾝﾁﾏｰｸ!BV112</f>
        <v>75</v>
      </c>
      <c r="Q112" s="9">
        <f t="shared" si="3"/>
        <v>0.80568181818181817</v>
      </c>
      <c r="R112" s="9">
        <f>ﾍﾞﾝﾁﾏｰｸ!CG112/ﾍﾞﾝﾁﾏｰｸ!CG$3</f>
        <v>0.83333333333333337</v>
      </c>
      <c r="S112" s="9">
        <f>ﾍﾞﾝﾁﾏｰｸ!CH112/ﾍﾞﾝﾁﾏｰｸ!CH$3</f>
        <v>0.7</v>
      </c>
      <c r="T112" s="9">
        <f>ﾍﾞﾝﾁﾏｰｸ!CI112/ﾍﾞﾝﾁﾏｰｸ!CI$3</f>
        <v>0.75</v>
      </c>
      <c r="U112" s="9">
        <f>ﾍﾞﾝﾁﾏｰｸ!CC112/ﾍﾞﾝﾁﾏｰｸ!CC$3</f>
        <v>0.90909090909090906</v>
      </c>
      <c r="V112" s="9">
        <f>ﾍﾞﾝﾁﾏｰｸ!CD112/ﾍﾞﾝﾁﾏｰｸ!CD$3</f>
        <v>0.8125</v>
      </c>
      <c r="W112" s="9">
        <f>ﾍﾞﾝﾁﾏｰｸ!CE112/ﾍﾞﾝﾁﾏｰｸ!CE$3</f>
        <v>0.70833333333333337</v>
      </c>
      <c r="X112" s="9">
        <f>ﾍﾞﾝﾁﾏｰｸ!CF112/ﾍﾞﾝﾁﾏｰｸ!CF$3</f>
        <v>0.75</v>
      </c>
    </row>
    <row r="113" spans="1:24">
      <c r="A113" s="2">
        <v>1991</v>
      </c>
      <c r="B113" s="2">
        <v>360</v>
      </c>
      <c r="C113" s="2">
        <v>6</v>
      </c>
      <c r="D113" s="2">
        <f t="shared" si="2"/>
        <v>60</v>
      </c>
      <c r="E113" s="4" t="s">
        <v>103</v>
      </c>
      <c r="F113" s="9">
        <f>ﾍﾞﾝﾁﾏｰｸ!CJ113/ﾍﾞﾝﾁﾏｰｸ!CJ$3</f>
        <v>0.33720930232558138</v>
      </c>
      <c r="G113" s="9">
        <f>SUMIF(ﾍﾞﾝﾁﾏｰｸ!$F$1:$AX$1,G$2,ﾍﾞﾝﾁﾏｰｸ!$F113:$AX113)/G$3</f>
        <v>0.5</v>
      </c>
      <c r="H113" s="9">
        <f>ﾍﾞﾝﾁﾏｰｸ!CQ113/ﾍﾞﾝﾁﾏｰｸ!$CR$1</f>
        <v>0.52356780275562009</v>
      </c>
      <c r="I113" s="9">
        <f>SUMIF(ﾍﾞﾝﾁﾏｰｸ!$F$1:$AX$1,I$2,ﾍﾞﾝﾁﾏｰｸ!$F113:$AX113)/I$3</f>
        <v>0.33333333333333331</v>
      </c>
      <c r="J113" s="9">
        <f>SUMIF(ﾍﾞﾝﾁﾏｰｸ!$F$1:$AX$1,J$2,ﾍﾞﾝﾁﾏｰｸ!$F113:$AX113)/J$3</f>
        <v>0.5</v>
      </c>
      <c r="K113" s="9">
        <f>SUMIF(ﾍﾞﾝﾁﾏｰｸ!$F$1:$AX$1,K$2,ﾍﾞﾝﾁﾏｰｸ!$F113:$AX113)/K$3</f>
        <v>0.25</v>
      </c>
      <c r="L113" s="9">
        <f>SUMIF(ﾍﾞﾝﾁﾏｰｸ!$F$1:$AX$1,L$2,ﾍﾞﾝﾁﾏｰｸ!$F113:$AX113)/L$3</f>
        <v>0</v>
      </c>
      <c r="M113" s="9">
        <f>SUMIF(ﾍﾞﾝﾁﾏｰｸ!$F$1:$AX$1,M$2,ﾍﾞﾝﾁﾏｰｸ!$F113:$AX113)/M$3</f>
        <v>0.5</v>
      </c>
      <c r="N113" s="9">
        <f>SUMIF(ﾍﾞﾝﾁﾏｰｸ!$F$1:$AX$1,N$2,ﾍﾞﾝﾁﾏｰｸ!$F113:$AX113)/N$3</f>
        <v>0.63636363636363635</v>
      </c>
      <c r="O113" s="9">
        <f>SUMIF(ﾍﾞﾝﾁﾏｰｸ!$F$1:$AX$1,O$2,ﾍﾞﾝﾁﾏｰｸ!$F113:$AX113)/O$3</f>
        <v>0.45</v>
      </c>
      <c r="P113" s="2">
        <f>ﾍﾞﾝﾁﾏｰｸ!BV113</f>
        <v>38.5</v>
      </c>
      <c r="Q113" s="9">
        <f t="shared" si="3"/>
        <v>0.51590909090909087</v>
      </c>
      <c r="R113" s="9">
        <f>ﾍﾞﾝﾁﾏｰｸ!CG113/ﾍﾞﾝﾁﾏｰｸ!CG$3</f>
        <v>0.56666666666666665</v>
      </c>
      <c r="S113" s="9">
        <f>ﾍﾞﾝﾁﾏｰｸ!CH113/ﾍﾞﾝﾁﾏｰｸ!CH$3</f>
        <v>0.3</v>
      </c>
      <c r="T113" s="9">
        <f>ﾍﾞﾝﾁﾏｰｸ!CI113/ﾍﾞﾝﾁﾏｰｸ!CI$3</f>
        <v>0.3125</v>
      </c>
      <c r="U113" s="9">
        <f>ﾍﾞﾝﾁﾏｰｸ!CC113/ﾍﾞﾝﾁﾏｰｸ!CC$3</f>
        <v>0.54545454545454541</v>
      </c>
      <c r="V113" s="9">
        <f>ﾍﾞﾝﾁﾏｰｸ!CD113/ﾍﾞﾝﾁﾏｰｸ!CD$3</f>
        <v>0.375</v>
      </c>
      <c r="W113" s="9">
        <f>ﾍﾞﾝﾁﾏｰｸ!CE113/ﾍﾞﾝﾁﾏｰｸ!CE$3</f>
        <v>0.58333333333333337</v>
      </c>
      <c r="X113" s="9">
        <f>ﾍﾞﾝﾁﾏｰｸ!CF113/ﾍﾞﾝﾁﾏｰｸ!CF$3</f>
        <v>0.5</v>
      </c>
    </row>
    <row r="114" spans="1:24">
      <c r="A114" s="2">
        <v>2015</v>
      </c>
      <c r="B114" s="2">
        <v>220</v>
      </c>
      <c r="C114" s="2">
        <v>4</v>
      </c>
      <c r="D114" s="2">
        <f t="shared" si="2"/>
        <v>55</v>
      </c>
      <c r="E114" s="4" t="s">
        <v>125</v>
      </c>
      <c r="F114" s="9">
        <f>ﾍﾞﾝﾁﾏｰｸ!CJ114/ﾍﾞﾝﾁﾏｰｸ!CJ$3</f>
        <v>0.34883720930232559</v>
      </c>
      <c r="G114" s="9">
        <f>SUMIF(ﾍﾞﾝﾁﾏｰｸ!$F$1:$AX$1,G$2,ﾍﾞﾝﾁﾏｰｸ!$F114:$AX114)/G$3</f>
        <v>0</v>
      </c>
      <c r="H114" s="9">
        <f>ﾍﾞﾝﾁﾏｰｸ!CQ114/ﾍﾞﾝﾁﾏｰｸ!$CR$1</f>
        <v>0.52356780275562009</v>
      </c>
      <c r="I114" s="9">
        <f>SUMIF(ﾍﾞﾝﾁﾏｰｸ!$F$1:$AX$1,I$2,ﾍﾞﾝﾁﾏｰｸ!$F114:$AX114)/I$3</f>
        <v>0.5</v>
      </c>
      <c r="J114" s="9">
        <f>SUMIF(ﾍﾞﾝﾁﾏｰｸ!$F$1:$AX$1,J$2,ﾍﾞﾝﾁﾏｰｸ!$F114:$AX114)/J$3</f>
        <v>0.5</v>
      </c>
      <c r="K114" s="9">
        <f>SUMIF(ﾍﾞﾝﾁﾏｰｸ!$F$1:$AX$1,K$2,ﾍﾞﾝﾁﾏｰｸ!$F114:$AX114)/K$3</f>
        <v>0.4</v>
      </c>
      <c r="L114" s="9">
        <f>SUMIF(ﾍﾞﾝﾁﾏｰｸ!$F$1:$AX$1,L$2,ﾍﾞﾝﾁﾏｰｸ!$F114:$AX114)/L$3</f>
        <v>0</v>
      </c>
      <c r="M114" s="9">
        <f>SUMIF(ﾍﾞﾝﾁﾏｰｸ!$F$1:$AX$1,M$2,ﾍﾞﾝﾁﾏｰｸ!$F114:$AX114)/M$3</f>
        <v>0.5</v>
      </c>
      <c r="N114" s="9">
        <f>SUMIF(ﾍﾞﾝﾁﾏｰｸ!$F$1:$AX$1,N$2,ﾍﾞﾝﾁﾏｰｸ!$F114:$AX114)/N$3</f>
        <v>0.5</v>
      </c>
      <c r="O114" s="9">
        <f>SUMIF(ﾍﾞﾝﾁﾏｰｸ!$F$1:$AX$1,O$2,ﾍﾞﾝﾁﾏｰｸ!$F114:$AX114)/O$3</f>
        <v>0.65</v>
      </c>
      <c r="P114" s="2">
        <f>ﾍﾞﾝﾁﾏｰｸ!BV114</f>
        <v>40</v>
      </c>
      <c r="Q114" s="9">
        <f t="shared" si="3"/>
        <v>0.54772727272727273</v>
      </c>
      <c r="R114" s="9">
        <f>ﾍﾞﾝﾁﾏｰｸ!CG114/ﾍﾞﾝﾁﾏｰｸ!CG$3</f>
        <v>0.5</v>
      </c>
      <c r="S114" s="9">
        <f>ﾍﾞﾝﾁﾏｰｸ!CH114/ﾍﾞﾝﾁﾏｰｸ!CH$3</f>
        <v>0.4</v>
      </c>
      <c r="T114" s="9">
        <f>ﾍﾞﾝﾁﾏｰｸ!CI114/ﾍﾞﾝﾁﾏｰｸ!CI$3</f>
        <v>0.25</v>
      </c>
      <c r="U114" s="9">
        <f>ﾍﾞﾝﾁﾏｰｸ!CC114/ﾍﾞﾝﾁﾏｰｸ!CC$3</f>
        <v>0.63636363636363635</v>
      </c>
      <c r="V114" s="9">
        <f>ﾍﾞﾝﾁﾏｰｸ!CD114/ﾍﾞﾝﾁﾏｰｸ!CD$3</f>
        <v>0.5</v>
      </c>
      <c r="W114" s="9">
        <f>ﾍﾞﾝﾁﾏｰｸ!CE114/ﾍﾞﾝﾁﾏｰｸ!CE$3</f>
        <v>0.5</v>
      </c>
      <c r="X114" s="9">
        <f>ﾍﾞﾝﾁﾏｰｸ!CF114/ﾍﾞﾝﾁﾏｰｸ!CF$3</f>
        <v>0.5</v>
      </c>
    </row>
    <row r="115" spans="1:24">
      <c r="A115" s="2">
        <v>2001</v>
      </c>
      <c r="B115" s="2">
        <v>500</v>
      </c>
      <c r="C115" s="2">
        <v>3</v>
      </c>
      <c r="D115" s="2">
        <f t="shared" si="2"/>
        <v>166.66666666666666</v>
      </c>
      <c r="E115" s="4" t="s">
        <v>126</v>
      </c>
      <c r="F115" s="9">
        <f>ﾍﾞﾝﾁﾏｰｸ!CJ115/ﾍﾞﾝﾁﾏｰｸ!CJ$3</f>
        <v>0.5</v>
      </c>
      <c r="G115" s="9">
        <f>SUMIF(ﾍﾞﾝﾁﾏｰｸ!$F$1:$AX$1,G$2,ﾍﾞﾝﾁﾏｰｸ!$F115:$AX115)/G$3</f>
        <v>0.5</v>
      </c>
      <c r="H115" s="9">
        <f>ﾍﾞﾝﾁﾏｰｸ!CQ115/ﾍﾞﾝﾁﾏｰｸ!$CR$1</f>
        <v>0.54967367657722999</v>
      </c>
      <c r="I115" s="9">
        <f>SUMIF(ﾍﾞﾝﾁﾏｰｸ!$F$1:$AX$1,I$2,ﾍﾞﾝﾁﾏｰｸ!$F115:$AX115)/I$3</f>
        <v>0.33333333333333331</v>
      </c>
      <c r="J115" s="9">
        <f>SUMIF(ﾍﾞﾝﾁﾏｰｸ!$F$1:$AX$1,J$2,ﾍﾞﾝﾁﾏｰｸ!$F115:$AX115)/J$3</f>
        <v>0.625</v>
      </c>
      <c r="K115" s="9">
        <f>SUMIF(ﾍﾞﾝﾁﾏｰｸ!$F$1:$AX$1,K$2,ﾍﾞﾝﾁﾏｰｸ!$F115:$AX115)/K$3</f>
        <v>0.6</v>
      </c>
      <c r="L115" s="9">
        <f>SUMIF(ﾍﾞﾝﾁﾏｰｸ!$F$1:$AX$1,L$2,ﾍﾞﾝﾁﾏｰｸ!$F115:$AX115)/L$3</f>
        <v>0.25</v>
      </c>
      <c r="M115" s="9">
        <f>SUMIF(ﾍﾞﾝﾁﾏｰｸ!$F$1:$AX$1,M$2,ﾍﾞﾝﾁﾏｰｸ!$F115:$AX115)/M$3</f>
        <v>0.5</v>
      </c>
      <c r="N115" s="9">
        <f>SUMIF(ﾍﾞﾝﾁﾏｰｸ!$F$1:$AX$1,N$2,ﾍﾞﾝﾁﾏｰｸ!$F115:$AX115)/N$3</f>
        <v>0.63636363636363635</v>
      </c>
      <c r="O115" s="9">
        <f>SUMIF(ﾍﾞﾝﾁﾏｰｸ!$F$1:$AX$1,O$2,ﾍﾞﾝﾁﾏｰｸ!$F115:$AX115)/O$3</f>
        <v>0.5</v>
      </c>
      <c r="P115" s="2">
        <f>ﾍﾞﾝﾁﾏｰｸ!BV115</f>
        <v>49.5</v>
      </c>
      <c r="Q115" s="9">
        <f t="shared" si="3"/>
        <v>0.62670454545454546</v>
      </c>
      <c r="R115" s="9">
        <f>ﾍﾞﾝﾁﾏｰｸ!CG115/ﾍﾞﾝﾁﾏｰｸ!CG$3</f>
        <v>0.6</v>
      </c>
      <c r="S115" s="9">
        <f>ﾍﾞﾝﾁﾏｰｸ!CH115/ﾍﾞﾝﾁﾏｰｸ!CH$3</f>
        <v>0.5</v>
      </c>
      <c r="T115" s="9">
        <f>ﾍﾞﾝﾁﾏｰｸ!CI115/ﾍﾞﾝﾁﾏｰｸ!CI$3</f>
        <v>0.5</v>
      </c>
      <c r="U115" s="9">
        <f>ﾍﾞﾝﾁﾏｰｸ!CC115/ﾍﾞﾝﾁﾏｰｸ!CC$3</f>
        <v>0.77272727272727271</v>
      </c>
      <c r="V115" s="9">
        <f>ﾍﾞﾝﾁﾏｰｸ!CD115/ﾍﾞﾝﾁﾏｰｸ!CD$3</f>
        <v>0.46875</v>
      </c>
      <c r="W115" s="9">
        <f>ﾍﾞﾝﾁﾏｰｸ!CE115/ﾍﾞﾝﾁﾏｰｸ!CE$3</f>
        <v>0.625</v>
      </c>
      <c r="X115" s="9">
        <f>ﾍﾞﾝﾁﾏｰｸ!CF115/ﾍﾞﾝﾁﾏｰｸ!CF$3</f>
        <v>0.5</v>
      </c>
    </row>
    <row r="116" spans="1:24">
      <c r="A116" s="2">
        <v>2001</v>
      </c>
      <c r="B116" s="2">
        <v>10000</v>
      </c>
      <c r="C116" s="2">
        <v>5</v>
      </c>
      <c r="D116" s="2">
        <f t="shared" si="2"/>
        <v>2000</v>
      </c>
      <c r="E116" s="4" t="s">
        <v>127</v>
      </c>
      <c r="F116" s="9">
        <f>ﾍﾞﾝﾁﾏｰｸ!CJ116/ﾍﾞﾝﾁﾏｰｸ!CJ$3</f>
        <v>0.7441860465116279</v>
      </c>
      <c r="G116" s="9">
        <f>SUMIF(ﾍﾞﾝﾁﾏｰｸ!$F$1:$AX$1,G$2,ﾍﾞﾝﾁﾏｰｸ!$F116:$AX116)/G$3</f>
        <v>1</v>
      </c>
      <c r="H116" s="9">
        <f>ﾍﾞﾝﾁﾏｰｸ!CQ116/ﾍﾞﾝﾁﾏｰｸ!$CR$1</f>
        <v>0.78172588832487322</v>
      </c>
      <c r="I116" s="9">
        <f>SUMIF(ﾍﾞﾝﾁﾏｰｸ!$F$1:$AX$1,I$2,ﾍﾞﾝﾁﾏｰｸ!$F116:$AX116)/I$3</f>
        <v>1</v>
      </c>
      <c r="J116" s="9">
        <f>SUMIF(ﾍﾞﾝﾁﾏｰｸ!$F$1:$AX$1,J$2,ﾍﾞﾝﾁﾏｰｸ!$F116:$AX116)/J$3</f>
        <v>0.75</v>
      </c>
      <c r="K116" s="9">
        <f>SUMIF(ﾍﾞﾝﾁﾏｰｸ!$F$1:$AX$1,K$2,ﾍﾞﾝﾁﾏｰｸ!$F116:$AX116)/K$3</f>
        <v>0.6</v>
      </c>
      <c r="L116" s="9">
        <f>SUMIF(ﾍﾞﾝﾁﾏｰｸ!$F$1:$AX$1,L$2,ﾍﾞﾝﾁﾏｰｸ!$F116:$AX116)/L$3</f>
        <v>1</v>
      </c>
      <c r="M116" s="9">
        <f>SUMIF(ﾍﾞﾝﾁﾏｰｸ!$F$1:$AX$1,M$2,ﾍﾞﾝﾁﾏｰｸ!$F116:$AX116)/M$3</f>
        <v>1</v>
      </c>
      <c r="N116" s="9">
        <f>SUMIF(ﾍﾞﾝﾁﾏｰｸ!$F$1:$AX$1,N$2,ﾍﾞﾝﾁﾏｰｸ!$F116:$AX116)/N$3</f>
        <v>1</v>
      </c>
      <c r="O116" s="9">
        <f>SUMIF(ﾍﾞﾝﾁﾏｰｸ!$F$1:$AX$1,O$2,ﾍﾞﾝﾁﾏｰｸ!$F116:$AX116)/O$3</f>
        <v>0.95</v>
      </c>
      <c r="P116" s="2">
        <f>ﾍﾞﾝﾁﾏｰｸ!BV116</f>
        <v>85.5</v>
      </c>
      <c r="Q116" s="9">
        <f t="shared" si="3"/>
        <v>0.82130681818181817</v>
      </c>
      <c r="R116" s="9">
        <f>ﾍﾞﾝﾁﾏｰｸ!CG116/ﾍﾞﾝﾁﾏｰｸ!CG$3</f>
        <v>1</v>
      </c>
      <c r="S116" s="9">
        <f>ﾍﾞﾝﾁﾏｰｸ!CH116/ﾍﾞﾝﾁﾏｰｸ!CH$3</f>
        <v>0.9</v>
      </c>
      <c r="T116" s="9">
        <f>ﾍﾞﾝﾁﾏｰｸ!CI116/ﾍﾞﾝﾁﾏｰｸ!CI$3</f>
        <v>0.9375</v>
      </c>
      <c r="U116" s="9">
        <f>ﾍﾞﾝﾁﾏｰｸ!CC116/ﾍﾞﾝﾁﾏｰｸ!CC$3</f>
        <v>0.90909090909090906</v>
      </c>
      <c r="V116" s="9">
        <f>ﾍﾞﾝﾁﾏｰｸ!CD116/ﾍﾞﾝﾁﾏｰｸ!CD$3</f>
        <v>0.78125</v>
      </c>
      <c r="W116" s="9">
        <f>ﾍﾞﾝﾁﾏｰｸ!CE116/ﾍﾞﾝﾁﾏｰｸ!CE$3</f>
        <v>0.75</v>
      </c>
      <c r="X116" s="9">
        <f>ﾍﾞﾝﾁﾏｰｸ!CF116/ﾍﾞﾝﾁﾏｰｸ!CF$3</f>
        <v>0.8125</v>
      </c>
    </row>
    <row r="117" spans="1:24">
      <c r="A117" s="2">
        <v>1970</v>
      </c>
      <c r="B117" s="2">
        <v>330</v>
      </c>
      <c r="C117" s="2">
        <v>3</v>
      </c>
      <c r="D117" s="2">
        <f t="shared" si="2"/>
        <v>110</v>
      </c>
      <c r="E117" s="4" t="s">
        <v>128</v>
      </c>
      <c r="F117" s="9">
        <f>ﾍﾞﾝﾁﾏｰｸ!CJ117/ﾍﾞﾝﾁﾏｰｸ!CJ$3</f>
        <v>0.11627906976744186</v>
      </c>
      <c r="G117" s="9">
        <f>SUMIF(ﾍﾞﾝﾁﾏｰｸ!$F$1:$AX$1,G$2,ﾍﾞﾝﾁﾏｰｸ!$F117:$AX117)/G$3</f>
        <v>0</v>
      </c>
      <c r="H117" s="9">
        <f>ﾍﾞﾝﾁﾏｰｸ!CQ117/ﾍﾞﾝﾁﾏｰｸ!$CR$1</f>
        <v>0.52356780275562009</v>
      </c>
      <c r="I117" s="9">
        <f>SUMIF(ﾍﾞﾝﾁﾏｰｸ!$F$1:$AX$1,I$2,ﾍﾞﾝﾁﾏｰｸ!$F117:$AX117)/I$3</f>
        <v>0</v>
      </c>
      <c r="J117" s="9">
        <f>SUMIF(ﾍﾞﾝﾁﾏｰｸ!$F$1:$AX$1,J$2,ﾍﾞﾝﾁﾏｰｸ!$F117:$AX117)/J$3</f>
        <v>0.5</v>
      </c>
      <c r="K117" s="9">
        <f>SUMIF(ﾍﾞﾝﾁﾏｰｸ!$F$1:$AX$1,K$2,ﾍﾞﾝﾁﾏｰｸ!$F117:$AX117)/K$3</f>
        <v>0</v>
      </c>
      <c r="L117" s="9">
        <f>SUMIF(ﾍﾞﾝﾁﾏｰｸ!$F$1:$AX$1,L$2,ﾍﾞﾝﾁﾏｰｸ!$F117:$AX117)/L$3</f>
        <v>0</v>
      </c>
      <c r="M117" s="9">
        <f>SUMIF(ﾍﾞﾝﾁﾏｰｸ!$F$1:$AX$1,M$2,ﾍﾞﾝﾁﾏｰｸ!$F117:$AX117)/M$3</f>
        <v>0.5</v>
      </c>
      <c r="N117" s="9">
        <f>SUMIF(ﾍﾞﾝﾁﾏｰｸ!$F$1:$AX$1,N$2,ﾍﾞﾝﾁﾏｰｸ!$F117:$AX117)/N$3</f>
        <v>0.5</v>
      </c>
      <c r="O117" s="9">
        <f>SUMIF(ﾍﾞﾝﾁﾏｰｸ!$F$1:$AX$1,O$2,ﾍﾞﾝﾁﾏｰｸ!$F117:$AX117)/O$3</f>
        <v>0.45</v>
      </c>
      <c r="P117" s="2">
        <f>ﾍﾞﾝﾁﾏｰｸ!BV117</f>
        <v>25</v>
      </c>
      <c r="Q117" s="9">
        <f t="shared" si="3"/>
        <v>0.39318181818181819</v>
      </c>
      <c r="R117" s="9">
        <f>ﾍﾞﾝﾁﾏｰｸ!CG117/ﾍﾞﾝﾁﾏｰｸ!CG$3</f>
        <v>0.36666666666666664</v>
      </c>
      <c r="S117" s="9">
        <f>ﾍﾞﾝﾁﾏｰｸ!CH117/ﾍﾞﾝﾁﾏｰｸ!CH$3</f>
        <v>0.3</v>
      </c>
      <c r="T117" s="9">
        <f>ﾍﾞﾝﾁﾏｰｸ!CI117/ﾍﾞﾝﾁﾏｰｸ!CI$3</f>
        <v>0.25</v>
      </c>
      <c r="U117" s="9">
        <f>ﾍﾞﾝﾁﾏｰｸ!CC117/ﾍﾞﾝﾁﾏｰｸ!CC$3</f>
        <v>0.40909090909090912</v>
      </c>
      <c r="V117" s="9">
        <f>ﾍﾞﾝﾁﾏｰｸ!CD117/ﾍﾞﾝﾁﾏｰｸ!CD$3</f>
        <v>0.25</v>
      </c>
      <c r="W117" s="9">
        <f>ﾍﾞﾝﾁﾏｰｸ!CE117/ﾍﾞﾝﾁﾏｰｸ!CE$3</f>
        <v>0.41666666666666669</v>
      </c>
      <c r="X117" s="9">
        <f>ﾍﾞﾝﾁﾏｰｸ!CF117/ﾍﾞﾝﾁﾏｰｸ!CF$3</f>
        <v>0.5</v>
      </c>
    </row>
    <row r="118" spans="1:24">
      <c r="A118" s="2">
        <v>2000</v>
      </c>
      <c r="B118" s="2">
        <v>3000</v>
      </c>
      <c r="C118" s="2">
        <v>5</v>
      </c>
      <c r="D118" s="2">
        <f t="shared" si="2"/>
        <v>600</v>
      </c>
      <c r="E118" s="4" t="s">
        <v>116</v>
      </c>
      <c r="F118" s="9">
        <f>ﾍﾞﾝﾁﾏｰｸ!CJ118/ﾍﾞﾝﾁﾏｰｸ!CJ$3</f>
        <v>0.95348837209302328</v>
      </c>
      <c r="G118" s="9">
        <f>SUMIF(ﾍﾞﾝﾁﾏｰｸ!$F$1:$AX$1,G$2,ﾍﾞﾝﾁﾏｰｸ!$F118:$AX118)/G$3</f>
        <v>1</v>
      </c>
      <c r="H118" s="9">
        <f>ﾍﾞﾝﾁﾏｰｸ!CQ118/ﾍﾞﾝﾁﾏｰｸ!$CR$1</f>
        <v>0.95649021029731685</v>
      </c>
      <c r="I118" s="9">
        <f>SUMIF(ﾍﾞﾝﾁﾏｰｸ!$F$1:$AX$1,I$2,ﾍﾞﾝﾁﾏｰｸ!$F118:$AX118)/I$3</f>
        <v>1</v>
      </c>
      <c r="J118" s="9">
        <f>SUMIF(ﾍﾞﾝﾁﾏｰｸ!$F$1:$AX$1,J$2,ﾍﾞﾝﾁﾏｰｸ!$F118:$AX118)/J$3</f>
        <v>1</v>
      </c>
      <c r="K118" s="9">
        <f>SUMIF(ﾍﾞﾝﾁﾏｰｸ!$F$1:$AX$1,K$2,ﾍﾞﾝﾁﾏｰｸ!$F118:$AX118)/K$3</f>
        <v>0.9</v>
      </c>
      <c r="L118" s="9">
        <f>SUMIF(ﾍﾞﾝﾁﾏｰｸ!$F$1:$AX$1,L$2,ﾍﾞﾝﾁﾏｰｸ!$F118:$AX118)/L$3</f>
        <v>1</v>
      </c>
      <c r="M118" s="9">
        <f>SUMIF(ﾍﾞﾝﾁﾏｰｸ!$F$1:$AX$1,M$2,ﾍﾞﾝﾁﾏｰｸ!$F118:$AX118)/M$3</f>
        <v>1</v>
      </c>
      <c r="N118" s="9">
        <f>SUMIF(ﾍﾞﾝﾁﾏｰｸ!$F$1:$AX$1,N$2,ﾍﾞﾝﾁﾏｰｸ!$F118:$AX118)/N$3</f>
        <v>1</v>
      </c>
      <c r="O118" s="9">
        <f>SUMIF(ﾍﾞﾝﾁﾏｰｸ!$F$1:$AX$1,O$2,ﾍﾞﾝﾁﾏｰｸ!$F118:$AX118)/O$3</f>
        <v>0.95</v>
      </c>
      <c r="P118" s="2">
        <f>ﾍﾞﾝﾁﾏｰｸ!BV118</f>
        <v>97</v>
      </c>
      <c r="Q118" s="9">
        <f t="shared" si="3"/>
        <v>0.92499999999999993</v>
      </c>
      <c r="R118" s="9">
        <f>ﾍﾞﾝﾁﾏｰｸ!CG118/ﾍﾞﾝﾁﾏｰｸ!CG$3</f>
        <v>1</v>
      </c>
      <c r="S118" s="9">
        <f>ﾍﾞﾝﾁﾏｰｸ!CH118/ﾍﾞﾝﾁﾏｰｸ!CH$3</f>
        <v>1</v>
      </c>
      <c r="T118" s="9">
        <f>ﾍﾞﾝﾁﾏｰｸ!CI118/ﾍﾞﾝﾁﾏｰｸ!CI$3</f>
        <v>1</v>
      </c>
      <c r="U118" s="9">
        <f>ﾍﾞﾝﾁﾏｰｸ!CC118/ﾍﾞﾝﾁﾏｰｸ!CC$3</f>
        <v>1</v>
      </c>
      <c r="V118" s="9">
        <f>ﾍﾞﾝﾁﾏｰｸ!CD118/ﾍﾞﾝﾁﾏｰｸ!CD$3</f>
        <v>0.90625</v>
      </c>
      <c r="W118" s="9">
        <f>ﾍﾞﾝﾁﾏｰｸ!CE118/ﾍﾞﾝﾁﾏｰｸ!CE$3</f>
        <v>0.875</v>
      </c>
      <c r="X118" s="9">
        <f>ﾍﾞﾝﾁﾏｰｸ!CF118/ﾍﾞﾝﾁﾏｰｸ!CF$3</f>
        <v>0.875</v>
      </c>
    </row>
    <row r="119" spans="1:24">
      <c r="A119" s="2">
        <v>2000</v>
      </c>
      <c r="B119" s="2">
        <v>100</v>
      </c>
      <c r="C119" s="2">
        <v>5</v>
      </c>
      <c r="D119" s="2">
        <f t="shared" si="2"/>
        <v>20</v>
      </c>
      <c r="E119" s="4" t="s">
        <v>129</v>
      </c>
      <c r="F119" s="9">
        <f>ﾍﾞﾝﾁﾏｰｸ!CJ119/ﾍﾞﾝﾁﾏｰｸ!CJ$3</f>
        <v>4.6511627906976744E-2</v>
      </c>
      <c r="G119" s="9">
        <f>SUMIF(ﾍﾞﾝﾁﾏｰｸ!$F$1:$AX$1,G$2,ﾍﾞﾝﾁﾏｰｸ!$F119:$AX119)/G$3</f>
        <v>0</v>
      </c>
      <c r="H119" s="9">
        <f>ﾍﾞﾝﾁﾏｰｸ!CQ119/ﾍﾞﾝﾁﾏｰｸ!$CR$1</f>
        <v>0.92748368382886159</v>
      </c>
      <c r="I119" s="9">
        <f>SUMIF(ﾍﾞﾝﾁﾏｰｸ!$F$1:$AX$1,I$2,ﾍﾞﾝﾁﾏｰｸ!$F119:$AX119)/I$3</f>
        <v>0</v>
      </c>
      <c r="J119" s="9">
        <f>SUMIF(ﾍﾞﾝﾁﾏｰｸ!$F$1:$AX$1,J$2,ﾍﾞﾝﾁﾏｰｸ!$F119:$AX119)/J$3</f>
        <v>0</v>
      </c>
      <c r="K119" s="9">
        <f>SUMIF(ﾍﾞﾝﾁﾏｰｸ!$F$1:$AX$1,K$2,ﾍﾞﾝﾁﾏｰｸ!$F119:$AX119)/K$3</f>
        <v>0</v>
      </c>
      <c r="L119" s="9">
        <f>SUMIF(ﾍﾞﾝﾁﾏｰｸ!$F$1:$AX$1,L$2,ﾍﾞﾝﾁﾏｰｸ!$F119:$AX119)/L$3</f>
        <v>0.25</v>
      </c>
      <c r="M119" s="9">
        <f>SUMIF(ﾍﾞﾝﾁﾏｰｸ!$F$1:$AX$1,M$2,ﾍﾞﾝﾁﾏｰｸ!$F119:$AX119)/M$3</f>
        <v>0.5</v>
      </c>
      <c r="N119" s="9">
        <f>SUMIF(ﾍﾞﾝﾁﾏｰｸ!$F$1:$AX$1,N$2,ﾍﾞﾝﾁﾏｰｸ!$F119:$AX119)/N$3</f>
        <v>0.22727272727272727</v>
      </c>
      <c r="O119" s="9">
        <f>SUMIF(ﾍﾞﾝﾁﾏｰｸ!$F$1:$AX$1,O$2,ﾍﾞﾝﾁﾏｰｸ!$F119:$AX119)/O$3</f>
        <v>0.5</v>
      </c>
      <c r="P119" s="2">
        <f>ﾍﾞﾝﾁﾏｰｸ!BV119</f>
        <v>25</v>
      </c>
      <c r="Q119" s="9">
        <f t="shared" si="3"/>
        <v>0.23835227272727272</v>
      </c>
      <c r="R119" s="9">
        <f>ﾍﾞﾝﾁﾏｰｸ!CG119/ﾍﾞﾝﾁﾏｰｸ!CG$3</f>
        <v>0.13333333333333333</v>
      </c>
      <c r="S119" s="9">
        <f>ﾍﾞﾝﾁﾏｰｸ!CH119/ﾍﾞﾝﾁﾏｰｸ!CH$3</f>
        <v>0.5</v>
      </c>
      <c r="T119" s="9">
        <f>ﾍﾞﾝﾁﾏｰｸ!CI119/ﾍﾞﾝﾁﾏｰｸ!CI$3</f>
        <v>0.25</v>
      </c>
      <c r="U119" s="9">
        <f>ﾍﾞﾝﾁﾏｰｸ!CC119/ﾍﾞﾝﾁﾏｰｸ!CC$3</f>
        <v>0.13636363636363635</v>
      </c>
      <c r="V119" s="9">
        <f>ﾍﾞﾝﾁﾏｰｸ!CD119/ﾍﾞﾝﾁﾏｰｸ!CD$3</f>
        <v>0.28125</v>
      </c>
      <c r="W119" s="9">
        <f>ﾍﾞﾝﾁﾏｰｸ!CE119/ﾍﾞﾝﾁﾏｰｸ!CE$3</f>
        <v>0.29166666666666669</v>
      </c>
      <c r="X119" s="9">
        <f>ﾍﾞﾝﾁﾏｰｸ!CF119/ﾍﾞﾝﾁﾏｰｸ!CF$3</f>
        <v>0.3125</v>
      </c>
    </row>
    <row r="120" spans="1:24">
      <c r="A120" s="2">
        <v>2012</v>
      </c>
      <c r="B120" s="2">
        <v>20000</v>
      </c>
      <c r="C120" s="2">
        <v>29</v>
      </c>
      <c r="D120" s="2">
        <f t="shared" si="2"/>
        <v>689.65517241379314</v>
      </c>
      <c r="E120" s="4" t="s">
        <v>131</v>
      </c>
      <c r="F120" s="9">
        <f>ﾍﾞﾝﾁﾏｰｸ!CJ120/ﾍﾞﾝﾁﾏｰｸ!CJ$3</f>
        <v>0.67441860465116277</v>
      </c>
      <c r="G120" s="9">
        <f>SUMIF(ﾍﾞﾝﾁﾏｰｸ!$F$1:$AX$1,G$2,ﾍﾞﾝﾁﾏｰｸ!$F120:$AX120)/G$3</f>
        <v>1</v>
      </c>
      <c r="H120" s="9">
        <f>ﾍﾞﾝﾁﾏｰｸ!CQ120/ﾍﾞﾝﾁﾏｰｸ!$CR$1</f>
        <v>0.74184191443074698</v>
      </c>
      <c r="I120" s="9">
        <f>SUMIF(ﾍﾞﾝﾁﾏｰｸ!$F$1:$AX$1,I$2,ﾍﾞﾝﾁﾏｰｸ!$F120:$AX120)/I$3</f>
        <v>0.66666666666666663</v>
      </c>
      <c r="J120" s="9">
        <f>SUMIF(ﾍﾞﾝﾁﾏｰｸ!$F$1:$AX$1,J$2,ﾍﾞﾝﾁﾏｰｸ!$F120:$AX120)/J$3</f>
        <v>0.625</v>
      </c>
      <c r="K120" s="9">
        <f>SUMIF(ﾍﾞﾝﾁﾏｰｸ!$F$1:$AX$1,K$2,ﾍﾞﾝﾁﾏｰｸ!$F120:$AX120)/K$3</f>
        <v>0.65</v>
      </c>
      <c r="L120" s="9">
        <f>SUMIF(ﾍﾞﾝﾁﾏｰｸ!$F$1:$AX$1,L$2,ﾍﾞﾝﾁﾏｰｸ!$F120:$AX120)/L$3</f>
        <v>0.75</v>
      </c>
      <c r="M120" s="9">
        <f>SUMIF(ﾍﾞﾝﾁﾏｰｸ!$F$1:$AX$1,M$2,ﾍﾞﾝﾁﾏｰｸ!$F120:$AX120)/M$3</f>
        <v>1</v>
      </c>
      <c r="N120" s="9">
        <f>SUMIF(ﾍﾞﾝﾁﾏｰｸ!$F$1:$AX$1,N$2,ﾍﾞﾝﾁﾏｰｸ!$F120:$AX120)/N$3</f>
        <v>0.81818181818181823</v>
      </c>
      <c r="O120" s="9">
        <f>SUMIF(ﾍﾞﾝﾁﾏｰｸ!$F$1:$AX$1,O$2,ﾍﾞﾝﾁﾏｰｸ!$F120:$AX120)/O$3</f>
        <v>0.8</v>
      </c>
      <c r="P120" s="2">
        <f>ﾍﾞﾝﾁﾏｰｸ!BV120</f>
        <v>74.5</v>
      </c>
      <c r="Q120" s="9">
        <f t="shared" si="3"/>
        <v>0.73295454545454541</v>
      </c>
      <c r="R120" s="9">
        <f>ﾍﾞﾝﾁﾏｰｸ!CG120/ﾍﾞﾝﾁﾏｰｸ!CG$3</f>
        <v>0.73333333333333328</v>
      </c>
      <c r="S120" s="9">
        <f>ﾍﾞﾝﾁﾏｰｸ!CH120/ﾍﾞﾝﾁﾏｰｸ!CH$3</f>
        <v>0.9</v>
      </c>
      <c r="T120" s="9">
        <f>ﾍﾞﾝﾁﾏｰｸ!CI120/ﾍﾞﾝﾁﾏｰｸ!CI$3</f>
        <v>0.75</v>
      </c>
      <c r="U120" s="9">
        <f>ﾍﾞﾝﾁﾏｰｸ!CC120/ﾍﾞﾝﾁﾏｰｸ!CC$3</f>
        <v>0.77272727272727271</v>
      </c>
      <c r="V120" s="9">
        <f>ﾍﾞﾝﾁﾏｰｸ!CD120/ﾍﾞﾝﾁﾏｰｸ!CD$3</f>
        <v>0.71875</v>
      </c>
      <c r="W120" s="9">
        <f>ﾍﾞﾝﾁﾏｰｸ!CE120/ﾍﾞﾝﾁﾏｰｸ!CE$3</f>
        <v>0.75</v>
      </c>
      <c r="X120" s="9">
        <f>ﾍﾞﾝﾁﾏｰｸ!CF120/ﾍﾞﾝﾁﾏｰｸ!CF$3</f>
        <v>0.625</v>
      </c>
    </row>
    <row r="121" spans="1:24">
      <c r="A121" s="2">
        <v>1980</v>
      </c>
      <c r="B121" s="2">
        <v>5000</v>
      </c>
      <c r="C121" s="2">
        <v>4</v>
      </c>
      <c r="D121" s="2">
        <f t="shared" si="2"/>
        <v>1250</v>
      </c>
      <c r="E121" s="4" t="s">
        <v>133</v>
      </c>
      <c r="F121" s="9">
        <f>ﾍﾞﾝﾁﾏｰｸ!CJ121/ﾍﾞﾝﾁﾏｰｸ!CJ$3</f>
        <v>0.30232558139534882</v>
      </c>
      <c r="G121" s="9">
        <f>SUMIF(ﾍﾞﾝﾁﾏｰｸ!$F$1:$AX$1,G$2,ﾍﾞﾝﾁﾏｰｸ!$F121:$AX121)/G$3</f>
        <v>0</v>
      </c>
      <c r="H121" s="9">
        <f>ﾍﾞﾝﾁﾏｰｸ!CQ121/ﾍﾞﾝﾁﾏｰｸ!$CR$1</f>
        <v>0.53081943437273393</v>
      </c>
      <c r="I121" s="9">
        <f>SUMIF(ﾍﾞﾝﾁﾏｰｸ!$F$1:$AX$1,I$2,ﾍﾞﾝﾁﾏｰｸ!$F121:$AX121)/I$3</f>
        <v>0.33333333333333331</v>
      </c>
      <c r="J121" s="9">
        <f>SUMIF(ﾍﾞﾝﾁﾏｰｸ!$F$1:$AX$1,J$2,ﾍﾞﾝﾁﾏｰｸ!$F121:$AX121)/J$3</f>
        <v>0.5</v>
      </c>
      <c r="K121" s="9">
        <f>SUMIF(ﾍﾞﾝﾁﾏｰｸ!$F$1:$AX$1,K$2,ﾍﾞﾝﾁﾏｰｸ!$F121:$AX121)/K$3</f>
        <v>0.4</v>
      </c>
      <c r="L121" s="9">
        <f>SUMIF(ﾍﾞﾝﾁﾏｰｸ!$F$1:$AX$1,L$2,ﾍﾞﾝﾁﾏｰｸ!$F121:$AX121)/L$3</f>
        <v>0.375</v>
      </c>
      <c r="M121" s="9">
        <f>SUMIF(ﾍﾞﾝﾁﾏｰｸ!$F$1:$AX$1,M$2,ﾍﾞﾝﾁﾏｰｸ!$F121:$AX121)/M$3</f>
        <v>0.5</v>
      </c>
      <c r="N121" s="9">
        <f>SUMIF(ﾍﾞﾝﾁﾏｰｸ!$F$1:$AX$1,N$2,ﾍﾞﾝﾁﾏｰｸ!$F121:$AX121)/N$3</f>
        <v>0.54545454545454541</v>
      </c>
      <c r="O121" s="9">
        <f>SUMIF(ﾍﾞﾝﾁﾏｰｸ!$F$1:$AX$1,O$2,ﾍﾞﾝﾁﾏｰｸ!$F121:$AX121)/O$3</f>
        <v>0.8</v>
      </c>
      <c r="P121" s="2">
        <f>ﾍﾞﾝﾁﾏｰｸ!BV121</f>
        <v>46</v>
      </c>
      <c r="Q121" s="9">
        <f t="shared" si="3"/>
        <v>0.63125000000000009</v>
      </c>
      <c r="R121" s="9">
        <f>ﾍﾞﾝﾁﾏｰｸ!CG121/ﾍﾞﾝﾁﾏｰｸ!CG$3</f>
        <v>0.56666666666666665</v>
      </c>
      <c r="S121" s="9">
        <f>ﾍﾞﾝﾁﾏｰｸ!CH121/ﾍﾞﾝﾁﾏｰｸ!CH$3</f>
        <v>0.5</v>
      </c>
      <c r="T121" s="9">
        <f>ﾍﾞﾝﾁﾏｰｸ!CI121/ﾍﾞﾝﾁﾏｰｸ!CI$3</f>
        <v>0.4375</v>
      </c>
      <c r="U121" s="9">
        <f>ﾍﾞﾝﾁﾏｰｸ!CC121/ﾍﾞﾝﾁﾏｰｸ!CC$3</f>
        <v>0.5</v>
      </c>
      <c r="V121" s="9">
        <f>ﾍﾞﾝﾁﾏｰｸ!CD121/ﾍﾞﾝﾁﾏｰｸ!CD$3</f>
        <v>0.65625</v>
      </c>
      <c r="W121" s="9">
        <f>ﾍﾞﾝﾁﾏｰｸ!CE121/ﾍﾞﾝﾁﾏｰｸ!CE$3</f>
        <v>0.70833333333333337</v>
      </c>
      <c r="X121" s="9">
        <f>ﾍﾞﾝﾁﾏｰｸ!CF121/ﾍﾞﾝﾁﾏｰｸ!CF$3</f>
        <v>0.75</v>
      </c>
    </row>
    <row r="122" spans="1:24">
      <c r="A122" s="2">
        <v>1982</v>
      </c>
      <c r="B122" s="2">
        <v>200</v>
      </c>
      <c r="C122" s="2">
        <v>5</v>
      </c>
      <c r="D122" s="2">
        <f t="shared" si="2"/>
        <v>40</v>
      </c>
      <c r="E122" s="4" t="s">
        <v>65</v>
      </c>
      <c r="F122" s="9">
        <f>ﾍﾞﾝﾁﾏｰｸ!CJ122/ﾍﾞﾝﾁﾏｰｸ!CJ$3</f>
        <v>0.86046511627906974</v>
      </c>
      <c r="G122" s="9">
        <f>SUMIF(ﾍﾞﾝﾁﾏｰｸ!$F$1:$AX$1,G$2,ﾍﾞﾝﾁﾏｰｸ!$F122:$AX122)/G$3</f>
        <v>1</v>
      </c>
      <c r="H122" s="9">
        <f>ﾍﾞﾝﾁﾏｰｸ!CQ122/ﾍﾞﾝﾁﾏｰｸ!$CR$1</f>
        <v>0.7534445250181292</v>
      </c>
      <c r="I122" s="9">
        <f>SUMIF(ﾍﾞﾝﾁﾏｰｸ!$F$1:$AX$1,I$2,ﾍﾞﾝﾁﾏｰｸ!$F122:$AX122)/I$3</f>
        <v>1</v>
      </c>
      <c r="J122" s="9">
        <f>SUMIF(ﾍﾞﾝﾁﾏｰｸ!$F$1:$AX$1,J$2,ﾍﾞﾝﾁﾏｰｸ!$F122:$AX122)/J$3</f>
        <v>0.75</v>
      </c>
      <c r="K122" s="9">
        <f>SUMIF(ﾍﾞﾝﾁﾏｰｸ!$F$1:$AX$1,K$2,ﾍﾞﾝﾁﾏｰｸ!$F122:$AX122)/K$3</f>
        <v>0.85</v>
      </c>
      <c r="L122" s="9">
        <f>SUMIF(ﾍﾞﾝﾁﾏｰｸ!$F$1:$AX$1,L$2,ﾍﾞﾝﾁﾏｰｸ!$F122:$AX122)/L$3</f>
        <v>1</v>
      </c>
      <c r="M122" s="9">
        <f>SUMIF(ﾍﾞﾝﾁﾏｰｸ!$F$1:$AX$1,M$2,ﾍﾞﾝﾁﾏｰｸ!$F122:$AX122)/M$3</f>
        <v>0.5</v>
      </c>
      <c r="N122" s="9">
        <f>SUMIF(ﾍﾞﾝﾁﾏｰｸ!$F$1:$AX$1,N$2,ﾍﾞﾝﾁﾏｰｸ!$F122:$AX122)/N$3</f>
        <v>1</v>
      </c>
      <c r="O122" s="9">
        <f>SUMIF(ﾍﾞﾝﾁﾏｰｸ!$F$1:$AX$1,O$2,ﾍﾞﾝﾁﾏｰｸ!$F122:$AX122)/O$3</f>
        <v>0.95</v>
      </c>
      <c r="P122" s="2">
        <f>ﾍﾞﾝﾁﾏｰｸ!BV122</f>
        <v>89.5</v>
      </c>
      <c r="Q122" s="9">
        <f t="shared" si="3"/>
        <v>0.93749999999999989</v>
      </c>
      <c r="R122" s="9">
        <f>ﾍﾞﾝﾁﾏｰｸ!CG122/ﾍﾞﾝﾁﾏｰｸ!CG$3</f>
        <v>0.93333333333333335</v>
      </c>
      <c r="S122" s="9">
        <f>ﾍﾞﾝﾁﾏｰｸ!CH122/ﾍﾞﾝﾁﾏｰｸ!CH$3</f>
        <v>0.7</v>
      </c>
      <c r="T122" s="9">
        <f>ﾍﾞﾝﾁﾏｰｸ!CI122/ﾍﾞﾝﾁﾏｰｸ!CI$3</f>
        <v>1</v>
      </c>
      <c r="U122" s="9">
        <f>ﾍﾞﾝﾁﾏｰｸ!CC122/ﾍﾞﾝﾁﾏｰｸ!CC$3</f>
        <v>1</v>
      </c>
      <c r="V122" s="9">
        <f>ﾍﾞﾝﾁﾏｰｸ!CD122/ﾍﾞﾝﾁﾏｰｸ!CD$3</f>
        <v>0.90625</v>
      </c>
      <c r="W122" s="9">
        <f>ﾍﾞﾝﾁﾏｰｸ!CE122/ﾍﾞﾝﾁﾏｰｸ!CE$3</f>
        <v>0.91666666666666663</v>
      </c>
      <c r="X122" s="9">
        <f>ﾍﾞﾝﾁﾏｰｸ!CF122/ﾍﾞﾝﾁﾏｰｸ!CF$3</f>
        <v>0.875</v>
      </c>
    </row>
    <row r="123" spans="1:24">
      <c r="A123" s="2">
        <v>2002</v>
      </c>
      <c r="B123" s="2">
        <v>495</v>
      </c>
      <c r="C123" s="2">
        <v>1</v>
      </c>
      <c r="D123" s="2">
        <f t="shared" si="2"/>
        <v>495</v>
      </c>
      <c r="E123" s="4" t="s">
        <v>134</v>
      </c>
      <c r="F123" s="9">
        <f>ﾍﾞﾝﾁﾏｰｸ!CJ123/ﾍﾞﾝﾁﾏｰｸ!CJ$3</f>
        <v>0.51162790697674421</v>
      </c>
      <c r="G123" s="9">
        <f>SUMIF(ﾍﾞﾝﾁﾏｰｸ!$F$1:$AX$1,G$2,ﾍﾞﾝﾁﾏｰｸ!$F123:$AX123)/G$3</f>
        <v>0</v>
      </c>
      <c r="H123" s="9">
        <f>ﾍﾞﾝﾁﾏｰｸ!CQ123/ﾍﾞﾝﾁﾏｰｸ!$CR$1</f>
        <v>0.69833212472806394</v>
      </c>
      <c r="I123" s="9">
        <f>SUMIF(ﾍﾞﾝﾁﾏｰｸ!$F$1:$AX$1,I$2,ﾍﾞﾝﾁﾏｰｸ!$F123:$AX123)/I$3</f>
        <v>0.5</v>
      </c>
      <c r="J123" s="9">
        <f>SUMIF(ﾍﾞﾝﾁﾏｰｸ!$F$1:$AX$1,J$2,ﾍﾞﾝﾁﾏｰｸ!$F123:$AX123)/J$3</f>
        <v>0.75</v>
      </c>
      <c r="K123" s="9">
        <f>SUMIF(ﾍﾞﾝﾁﾏｰｸ!$F$1:$AX$1,K$2,ﾍﾞﾝﾁﾏｰｸ!$F123:$AX123)/K$3</f>
        <v>0.6</v>
      </c>
      <c r="L123" s="9">
        <f>SUMIF(ﾍﾞﾝﾁﾏｰｸ!$F$1:$AX$1,L$2,ﾍﾞﾝﾁﾏｰｸ!$F123:$AX123)/L$3</f>
        <v>0.5</v>
      </c>
      <c r="M123" s="9">
        <f>SUMIF(ﾍﾞﾝﾁﾏｰｸ!$F$1:$AX$1,M$2,ﾍﾞﾝﾁﾏｰｸ!$F123:$AX123)/M$3</f>
        <v>0.5</v>
      </c>
      <c r="N123" s="9">
        <f>SUMIF(ﾍﾞﾝﾁﾏｰｸ!$F$1:$AX$1,N$2,ﾍﾞﾝﾁﾏｰｸ!$F123:$AX123)/N$3</f>
        <v>0.68181818181818177</v>
      </c>
      <c r="O123" s="9">
        <f>SUMIF(ﾍﾞﾝﾁﾏｰｸ!$F$1:$AX$1,O$2,ﾍﾞﾝﾁﾏｰｸ!$F123:$AX123)/O$3</f>
        <v>0.8</v>
      </c>
      <c r="P123" s="2">
        <f>ﾍﾞﾝﾁﾏｰｸ!BV123</f>
        <v>57</v>
      </c>
      <c r="Q123" s="9">
        <f t="shared" si="3"/>
        <v>0.70056818181818192</v>
      </c>
      <c r="R123" s="9">
        <f>ﾍﾞﾝﾁﾏｰｸ!CG123/ﾍﾞﾝﾁﾏｰｸ!CG$3</f>
        <v>0.6333333333333333</v>
      </c>
      <c r="S123" s="9">
        <f>ﾍﾞﾝﾁﾏｰｸ!CH123/ﾍﾞﾝﾁﾏｰｸ!CH$3</f>
        <v>0.7</v>
      </c>
      <c r="T123" s="9">
        <f>ﾍﾞﾝﾁﾏｰｸ!CI123/ﾍﾞﾝﾁﾏｰｸ!CI$3</f>
        <v>0.625</v>
      </c>
      <c r="U123" s="9">
        <f>ﾍﾞﾝﾁﾏｰｸ!CC123/ﾍﾞﾝﾁﾏｰｸ!CC$3</f>
        <v>0.59090909090909094</v>
      </c>
      <c r="V123" s="9">
        <f>ﾍﾞﾝﾁﾏｰｸ!CD123/ﾍﾞﾝﾁﾏｰｸ!CD$3</f>
        <v>0.71875</v>
      </c>
      <c r="W123" s="9">
        <f>ﾍﾞﾝﾁﾏｰｸ!CE123/ﾍﾞﾝﾁﾏｰｸ!CE$3</f>
        <v>0.79166666666666663</v>
      </c>
      <c r="X123" s="9">
        <f>ﾍﾞﾝﾁﾏｰｸ!CF123/ﾍﾞﾝﾁﾏｰｸ!CF$3</f>
        <v>0.75</v>
      </c>
    </row>
    <row r="124" spans="1:24">
      <c r="A124" s="2">
        <v>1989</v>
      </c>
      <c r="B124" s="2">
        <v>2200</v>
      </c>
      <c r="C124" s="2">
        <v>5</v>
      </c>
      <c r="D124" s="2">
        <f t="shared" si="2"/>
        <v>440</v>
      </c>
      <c r="E124" s="4" t="s">
        <v>135</v>
      </c>
      <c r="F124" s="9">
        <f>ﾍﾞﾝﾁﾏｰｸ!CJ124/ﾍﾞﾝﾁﾏｰｸ!CJ$3</f>
        <v>0.20930232558139536</v>
      </c>
      <c r="G124" s="9">
        <f>SUMIF(ﾍﾞﾝﾁﾏｰｸ!$F$1:$AX$1,G$2,ﾍﾞﾝﾁﾏｰｸ!$F124:$AX124)/G$3</f>
        <v>0</v>
      </c>
      <c r="H124" s="9">
        <f>ﾍﾞﾝﾁﾏｰｸ!CQ124/ﾍﾞﾝﾁﾏｰｸ!$CR$1</f>
        <v>0.52356780275562009</v>
      </c>
      <c r="I124" s="9">
        <f>SUMIF(ﾍﾞﾝﾁﾏｰｸ!$F$1:$AX$1,I$2,ﾍﾞﾝﾁﾏｰｸ!$F124:$AX124)/I$3</f>
        <v>0</v>
      </c>
      <c r="J124" s="9">
        <f>SUMIF(ﾍﾞﾝﾁﾏｰｸ!$F$1:$AX$1,J$2,ﾍﾞﾝﾁﾏｰｸ!$F124:$AX124)/J$3</f>
        <v>0.5</v>
      </c>
      <c r="K124" s="9">
        <f>SUMIF(ﾍﾞﾝﾁﾏｰｸ!$F$1:$AX$1,K$2,ﾍﾞﾝﾁﾏｰｸ!$F124:$AX124)/K$3</f>
        <v>0.35</v>
      </c>
      <c r="L124" s="9">
        <f>SUMIF(ﾍﾞﾝﾁﾏｰｸ!$F$1:$AX$1,L$2,ﾍﾞﾝﾁﾏｰｸ!$F124:$AX124)/L$3</f>
        <v>0</v>
      </c>
      <c r="M124" s="9">
        <f>SUMIF(ﾍﾞﾝﾁﾏｰｸ!$F$1:$AX$1,M$2,ﾍﾞﾝﾁﾏｰｸ!$F124:$AX124)/M$3</f>
        <v>0.5</v>
      </c>
      <c r="N124" s="9">
        <f>SUMIF(ﾍﾞﾝﾁﾏｰｸ!$F$1:$AX$1,N$2,ﾍﾞﾝﾁﾏｰｸ!$F124:$AX124)/N$3</f>
        <v>0.63636363636363635</v>
      </c>
      <c r="O124" s="9">
        <f>SUMIF(ﾍﾞﾝﾁﾏｰｸ!$F$1:$AX$1,O$2,ﾍﾞﾝﾁﾏｰｸ!$F124:$AX124)/O$3</f>
        <v>0.45</v>
      </c>
      <c r="P124" s="2">
        <f>ﾍﾞﾝﾁﾏｰｸ!BV124</f>
        <v>35</v>
      </c>
      <c r="Q124" s="9">
        <f t="shared" si="3"/>
        <v>0.52840909090909083</v>
      </c>
      <c r="R124" s="9">
        <f>ﾍﾞﾝﾁﾏｰｸ!CG124/ﾍﾞﾝﾁﾏｰｸ!CG$3</f>
        <v>0.5</v>
      </c>
      <c r="S124" s="9">
        <f>ﾍﾞﾝﾁﾏｰｸ!CH124/ﾍﾞﾝﾁﾏｰｸ!CH$3</f>
        <v>0.3</v>
      </c>
      <c r="T124" s="9">
        <f>ﾍﾞﾝﾁﾏｰｸ!CI124/ﾍﾞﾝﾁﾏｰｸ!CI$3</f>
        <v>0.25</v>
      </c>
      <c r="U124" s="9">
        <f>ﾍﾞﾝﾁﾏｰｸ!CC124/ﾍﾞﾝﾁﾏｰｸ!CC$3</f>
        <v>0.54545454545454541</v>
      </c>
      <c r="V124" s="9">
        <f>ﾍﾞﾝﾁﾏｰｸ!CD124/ﾍﾞﾝﾁﾏｰｸ!CD$3</f>
        <v>0.40625</v>
      </c>
      <c r="W124" s="9">
        <f>ﾍﾞﾝﾁﾏｰｸ!CE124/ﾍﾞﾝﾁﾏｰｸ!CE$3</f>
        <v>0.54166666666666663</v>
      </c>
      <c r="X124" s="9">
        <f>ﾍﾞﾝﾁﾏｰｸ!CF124/ﾍﾞﾝﾁﾏｰｸ!CF$3</f>
        <v>0.625</v>
      </c>
    </row>
    <row r="125" spans="1:24">
      <c r="A125" s="2">
        <v>2014</v>
      </c>
      <c r="B125" s="2">
        <v>500</v>
      </c>
      <c r="C125" s="2">
        <v>4</v>
      </c>
      <c r="D125" s="2">
        <f t="shared" si="2"/>
        <v>125</v>
      </c>
      <c r="E125" s="4" t="s">
        <v>112</v>
      </c>
      <c r="F125" s="9">
        <f>ﾍﾞﾝﾁﾏｰｸ!CJ125/ﾍﾞﾝﾁﾏｰｸ!CJ$3</f>
        <v>0.48837209302325579</v>
      </c>
      <c r="G125" s="9">
        <f>SUMIF(ﾍﾞﾝﾁﾏｰｸ!$F$1:$AX$1,G$2,ﾍﾞﾝﾁﾏｰｸ!$F125:$AX125)/G$3</f>
        <v>0</v>
      </c>
      <c r="H125" s="9">
        <f>ﾍﾞﾝﾁﾏｰｸ!CQ125/ﾍﾞﾝﾁﾏｰｸ!$CR$1</f>
        <v>0.57360406091370575</v>
      </c>
      <c r="I125" s="9">
        <f>SUMIF(ﾍﾞﾝﾁﾏｰｸ!$F$1:$AX$1,I$2,ﾍﾞﾝﾁﾏｰｸ!$F125:$AX125)/I$3</f>
        <v>0.66666666666666663</v>
      </c>
      <c r="J125" s="9">
        <f>SUMIF(ﾍﾞﾝﾁﾏｰｸ!$F$1:$AX$1,J$2,ﾍﾞﾝﾁﾏｰｸ!$F125:$AX125)/J$3</f>
        <v>0.5</v>
      </c>
      <c r="K125" s="9">
        <f>SUMIF(ﾍﾞﾝﾁﾏｰｸ!$F$1:$AX$1,K$2,ﾍﾞﾝﾁﾏｰｸ!$F125:$AX125)/K$3</f>
        <v>0.65</v>
      </c>
      <c r="L125" s="9">
        <f>SUMIF(ﾍﾞﾝﾁﾏｰｸ!$F$1:$AX$1,L$2,ﾍﾞﾝﾁﾏｰｸ!$F125:$AX125)/L$3</f>
        <v>0.25</v>
      </c>
      <c r="M125" s="9">
        <f>SUMIF(ﾍﾞﾝﾁﾏｰｸ!$F$1:$AX$1,M$2,ﾍﾞﾝﾁﾏｰｸ!$F125:$AX125)/M$3</f>
        <v>0.5</v>
      </c>
      <c r="N125" s="9">
        <f>SUMIF(ﾍﾞﾝﾁﾏｰｸ!$F$1:$AX$1,N$2,ﾍﾞﾝﾁﾏｰｸ!$F125:$AX125)/N$3</f>
        <v>0.63636363636363635</v>
      </c>
      <c r="O125" s="9">
        <f>SUMIF(ﾍﾞﾝﾁﾏｰｸ!$F$1:$AX$1,O$2,ﾍﾞﾝﾁﾏｰｸ!$F125:$AX125)/O$3</f>
        <v>0.7</v>
      </c>
      <c r="P125" s="2">
        <f>ﾍﾞﾝﾁﾏｰｸ!BV125</f>
        <v>52</v>
      </c>
      <c r="Q125" s="9">
        <f t="shared" si="3"/>
        <v>0.73607954545454546</v>
      </c>
      <c r="R125" s="9">
        <f>ﾍﾞﾝﾁﾏｰｸ!CG125/ﾍﾞﾝﾁﾏｰｸ!CG$3</f>
        <v>0.66666666666666663</v>
      </c>
      <c r="S125" s="9">
        <f>ﾍﾞﾝﾁﾏｰｸ!CH125/ﾍﾞﾝﾁﾏｰｸ!CH$3</f>
        <v>0.5</v>
      </c>
      <c r="T125" s="9">
        <f>ﾍﾞﾝﾁﾏｰｸ!CI125/ﾍﾞﾝﾁﾏｰｸ!CI$3</f>
        <v>0.4375</v>
      </c>
      <c r="U125" s="9">
        <f>ﾍﾞﾝﾁﾏｰｸ!CC125/ﾍﾞﾝﾁﾏｰｸ!CC$3</f>
        <v>0.77272727272727271</v>
      </c>
      <c r="V125" s="9">
        <f>ﾍﾞﾝﾁﾏｰｸ!CD125/ﾍﾞﾝﾁﾏｰｸ!CD$3</f>
        <v>0.625</v>
      </c>
      <c r="W125" s="9">
        <f>ﾍﾞﾝﾁﾏｰｸ!CE125/ﾍﾞﾝﾁﾏｰｸ!CE$3</f>
        <v>0.79166666666666663</v>
      </c>
      <c r="X125" s="9">
        <f>ﾍﾞﾝﾁﾏｰｸ!CF125/ﾍﾞﾝﾁﾏｰｸ!CF$3</f>
        <v>0.6875</v>
      </c>
    </row>
    <row r="126" spans="1:24">
      <c r="A126" s="2">
        <v>2008</v>
      </c>
      <c r="B126" s="2">
        <v>500</v>
      </c>
      <c r="C126" s="2">
        <v>2</v>
      </c>
      <c r="D126" s="2">
        <f t="shared" si="2"/>
        <v>250</v>
      </c>
      <c r="E126" s="4" t="s">
        <v>136</v>
      </c>
      <c r="F126" s="9">
        <f>ﾍﾞﾝﾁﾏｰｸ!CJ126/ﾍﾞﾝﾁﾏｰｸ!CJ$3</f>
        <v>0.18604651162790697</v>
      </c>
      <c r="G126" s="9">
        <f>SUMIF(ﾍﾞﾝﾁﾏｰｸ!$F$1:$AX$1,G$2,ﾍﾞﾝﾁﾏｰｸ!$F126:$AX126)/G$3</f>
        <v>0</v>
      </c>
      <c r="H126" s="9">
        <f>ﾍﾞﾝﾁﾏｰｸ!CQ126/ﾍﾞﾝﾁﾏｰｸ!$CR$1</f>
        <v>0.56200145032632354</v>
      </c>
      <c r="I126" s="9">
        <f>SUMIF(ﾍﾞﾝﾁﾏｰｸ!$F$1:$AX$1,I$2,ﾍﾞﾝﾁﾏｰｸ!$F126:$AX126)/I$3</f>
        <v>0.33333333333333331</v>
      </c>
      <c r="J126" s="9">
        <f>SUMIF(ﾍﾞﾝﾁﾏｰｸ!$F$1:$AX$1,J$2,ﾍﾞﾝﾁﾏｰｸ!$F126:$AX126)/J$3</f>
        <v>0.125</v>
      </c>
      <c r="K126" s="9">
        <f>SUMIF(ﾍﾞﾝﾁﾏｰｸ!$F$1:$AX$1,K$2,ﾍﾞﾝﾁﾏｰｸ!$F126:$AX126)/K$3</f>
        <v>0.25</v>
      </c>
      <c r="L126" s="9">
        <f>SUMIF(ﾍﾞﾝﾁﾏｰｸ!$F$1:$AX$1,L$2,ﾍﾞﾝﾁﾏｰｸ!$F126:$AX126)/L$3</f>
        <v>0</v>
      </c>
      <c r="M126" s="9">
        <f>SUMIF(ﾍﾞﾝﾁﾏｰｸ!$F$1:$AX$1,M$2,ﾍﾞﾝﾁﾏｰｸ!$F126:$AX126)/M$3</f>
        <v>0.5</v>
      </c>
      <c r="N126" s="9">
        <f>SUMIF(ﾍﾞﾝﾁﾏｰｸ!$F$1:$AX$1,N$2,ﾍﾞﾝﾁﾏｰｸ!$F126:$AX126)/N$3</f>
        <v>0.22727272727272727</v>
      </c>
      <c r="O126" s="9">
        <f>SUMIF(ﾍﾞﾝﾁﾏｰｸ!$F$1:$AX$1,O$2,ﾍﾞﾝﾁﾏｰｸ!$F126:$AX126)/O$3</f>
        <v>0.5</v>
      </c>
      <c r="P126" s="2">
        <f>ﾍﾞﾝﾁﾏｰｸ!BV126</f>
        <v>24</v>
      </c>
      <c r="Q126" s="9">
        <f t="shared" si="3"/>
        <v>0.2980113636363636</v>
      </c>
      <c r="R126" s="9">
        <f>ﾍﾞﾝﾁﾏｰｸ!CG126/ﾍﾞﾝﾁﾏｰｸ!CG$3</f>
        <v>0.26666666666666666</v>
      </c>
      <c r="S126" s="9">
        <f>ﾍﾞﾝﾁﾏｰｸ!CH126/ﾍﾞﾝﾁﾏｰｸ!CH$3</f>
        <v>0.4</v>
      </c>
      <c r="T126" s="9">
        <f>ﾍﾞﾝﾁﾏｰｸ!CI126/ﾍﾞﾝﾁﾏｰｸ!CI$3</f>
        <v>0.125</v>
      </c>
      <c r="U126" s="9">
        <f>ﾍﾞﾝﾁﾏｰｸ!CC126/ﾍﾞﾝﾁﾏｰｸ!CC$3</f>
        <v>0.18181818181818182</v>
      </c>
      <c r="V126" s="9">
        <f>ﾍﾞﾝﾁﾏｰｸ!CD126/ﾍﾞﾝﾁﾏｰｸ!CD$3</f>
        <v>0.375</v>
      </c>
      <c r="W126" s="9">
        <f>ﾍﾞﾝﾁﾏｰｸ!CE126/ﾍﾞﾝﾁﾏｰｸ!CE$3</f>
        <v>0.375</v>
      </c>
      <c r="X126" s="9">
        <f>ﾍﾞﾝﾁﾏｰｸ!CF126/ﾍﾞﾝﾁﾏｰｸ!CF$3</f>
        <v>0.3125</v>
      </c>
    </row>
    <row r="127" spans="1:24">
      <c r="A127" s="2">
        <v>1970</v>
      </c>
      <c r="B127" s="2">
        <v>188</v>
      </c>
      <c r="C127" s="2">
        <v>2</v>
      </c>
      <c r="D127" s="2">
        <f t="shared" si="2"/>
        <v>94</v>
      </c>
      <c r="E127" s="4" t="s">
        <v>49</v>
      </c>
      <c r="F127" s="9">
        <f>ﾍﾞﾝﾁﾏｰｸ!CJ127/ﾍﾞﾝﾁﾏｰｸ!CJ$3</f>
        <v>0.18604651162790697</v>
      </c>
      <c r="G127" s="9">
        <f>SUMIF(ﾍﾞﾝﾁﾏｰｸ!$F$1:$AX$1,G$2,ﾍﾞﾝﾁﾏｰｸ!$F127:$AX127)/G$3</f>
        <v>0</v>
      </c>
      <c r="H127" s="9">
        <f>ﾍﾞﾝﾁﾏｰｸ!CQ127/ﾍﾞﾝﾁﾏｰｸ!$CR$1</f>
        <v>0.52356780275562009</v>
      </c>
      <c r="I127" s="9">
        <f>SUMIF(ﾍﾞﾝﾁﾏｰｸ!$F$1:$AX$1,I$2,ﾍﾞﾝﾁﾏｰｸ!$F127:$AX127)/I$3</f>
        <v>0</v>
      </c>
      <c r="J127" s="9">
        <f>SUMIF(ﾍﾞﾝﾁﾏｰｸ!$F$1:$AX$1,J$2,ﾍﾞﾝﾁﾏｰｸ!$F127:$AX127)/J$3</f>
        <v>0.25</v>
      </c>
      <c r="K127" s="9">
        <f>SUMIF(ﾍﾞﾝﾁﾏｰｸ!$F$1:$AX$1,K$2,ﾍﾞﾝﾁﾏｰｸ!$F127:$AX127)/K$3</f>
        <v>0.25</v>
      </c>
      <c r="L127" s="9">
        <f>SUMIF(ﾍﾞﾝﾁﾏｰｸ!$F$1:$AX$1,L$2,ﾍﾞﾝﾁﾏｰｸ!$F127:$AX127)/L$3</f>
        <v>0</v>
      </c>
      <c r="M127" s="9">
        <f>SUMIF(ﾍﾞﾝﾁﾏｰｸ!$F$1:$AX$1,M$2,ﾍﾞﾝﾁﾏｰｸ!$F127:$AX127)/M$3</f>
        <v>0.5</v>
      </c>
      <c r="N127" s="9">
        <f>SUMIF(ﾍﾞﾝﾁﾏｰｸ!$F$1:$AX$1,N$2,ﾍﾞﾝﾁﾏｰｸ!$F127:$AX127)/N$3</f>
        <v>0.40909090909090912</v>
      </c>
      <c r="O127" s="9">
        <f>SUMIF(ﾍﾞﾝﾁﾏｰｸ!$F$1:$AX$1,O$2,ﾍﾞﾝﾁﾏｰｸ!$F127:$AX127)/O$3</f>
        <v>0.55000000000000004</v>
      </c>
      <c r="P127" s="2">
        <f>ﾍﾞﾝﾁﾏｰｸ!BV127</f>
        <v>28</v>
      </c>
      <c r="Q127" s="9">
        <f t="shared" si="3"/>
        <v>0.41420454545454549</v>
      </c>
      <c r="R127" s="9">
        <f>ﾍﾞﾝﾁﾏｰｸ!CG127/ﾍﾞﾝﾁﾏｰｸ!CG$3</f>
        <v>0.36666666666666664</v>
      </c>
      <c r="S127" s="9">
        <f>ﾍﾞﾝﾁﾏｰｸ!CH127/ﾍﾞﾝﾁﾏｰｸ!CH$3</f>
        <v>0.2</v>
      </c>
      <c r="T127" s="9">
        <f>ﾍﾞﾝﾁﾏｰｸ!CI127/ﾍﾞﾝﾁﾏｰｸ!CI$3</f>
        <v>0.1875</v>
      </c>
      <c r="U127" s="9">
        <f>ﾍﾞﾝﾁﾏｰｸ!CC127/ﾍﾞﾝﾁﾏｰｸ!CC$3</f>
        <v>0.27272727272727271</v>
      </c>
      <c r="V127" s="9">
        <f>ﾍﾞﾝﾁﾏｰｸ!CD127/ﾍﾞﾝﾁﾏｰｸ!CD$3</f>
        <v>0.46875</v>
      </c>
      <c r="W127" s="9">
        <f>ﾍﾞﾝﾁﾏｰｸ!CE127/ﾍﾞﾝﾁﾏｰｸ!CE$3</f>
        <v>0.5</v>
      </c>
      <c r="X127" s="9">
        <f>ﾍﾞﾝﾁﾏｰｸ!CF127/ﾍﾞﾝﾁﾏｰｸ!CF$3</f>
        <v>0.5</v>
      </c>
    </row>
    <row r="128" spans="1:24">
      <c r="A128" s="2">
        <v>1980</v>
      </c>
      <c r="B128" s="2">
        <v>3500</v>
      </c>
      <c r="C128" s="2">
        <v>10</v>
      </c>
      <c r="D128" s="2">
        <f t="shared" si="2"/>
        <v>350</v>
      </c>
      <c r="E128" s="4" t="s">
        <v>112</v>
      </c>
      <c r="F128" s="9">
        <f>ﾍﾞﾝﾁﾏｰｸ!CJ128/ﾍﾞﾝﾁﾏｰｸ!CJ$3</f>
        <v>0.60465116279069764</v>
      </c>
      <c r="G128" s="9">
        <f>SUMIF(ﾍﾞﾝﾁﾏｰｸ!$F$1:$AX$1,G$2,ﾍﾞﾝﾁﾏｰｸ!$F128:$AX128)/G$3</f>
        <v>1</v>
      </c>
      <c r="H128" s="9">
        <f>ﾍﾞﾝﾁﾏｰｸ!CQ128/ﾍﾞﾝﾁﾏｰｸ!$CR$1</f>
        <v>0.60188542422044966</v>
      </c>
      <c r="I128" s="9">
        <f>SUMIF(ﾍﾞﾝﾁﾏｰｸ!$F$1:$AX$1,I$2,ﾍﾞﾝﾁﾏｰｸ!$F128:$AX128)/I$3</f>
        <v>0.5</v>
      </c>
      <c r="J128" s="9">
        <f>SUMIF(ﾍﾞﾝﾁﾏｰｸ!$F$1:$AX$1,J$2,ﾍﾞﾝﾁﾏｰｸ!$F128:$AX128)/J$3</f>
        <v>0.375</v>
      </c>
      <c r="K128" s="9">
        <f>SUMIF(ﾍﾞﾝﾁﾏｰｸ!$F$1:$AX$1,K$2,ﾍﾞﾝﾁﾏｰｸ!$F128:$AX128)/K$3</f>
        <v>0.7</v>
      </c>
      <c r="L128" s="9">
        <f>SUMIF(ﾍﾞﾝﾁﾏｰｸ!$F$1:$AX$1,L$2,ﾍﾞﾝﾁﾏｰｸ!$F128:$AX128)/L$3</f>
        <v>0.5</v>
      </c>
      <c r="M128" s="9">
        <f>SUMIF(ﾍﾞﾝﾁﾏｰｸ!$F$1:$AX$1,M$2,ﾍﾞﾝﾁﾏｰｸ!$F128:$AX128)/M$3</f>
        <v>1</v>
      </c>
      <c r="N128" s="9">
        <f>SUMIF(ﾍﾞﾝﾁﾏｰｸ!$F$1:$AX$1,N$2,ﾍﾞﾝﾁﾏｰｸ!$F128:$AX128)/N$3</f>
        <v>0.63636363636363635</v>
      </c>
      <c r="O128" s="9">
        <f>SUMIF(ﾍﾞﾝﾁﾏｰｸ!$F$1:$AX$1,O$2,ﾍﾞﾝﾁﾏｰｸ!$F128:$AX128)/O$3</f>
        <v>0.6</v>
      </c>
      <c r="P128" s="2">
        <f>ﾍﾞﾝﾁﾏｰｸ!BV128</f>
        <v>59</v>
      </c>
      <c r="Q128" s="9">
        <f t="shared" si="3"/>
        <v>0.64488636363636354</v>
      </c>
      <c r="R128" s="9">
        <f>ﾍﾞﾝﾁﾏｰｸ!CG128/ﾍﾞﾝﾁﾏｰｸ!CG$3</f>
        <v>0.56666666666666665</v>
      </c>
      <c r="S128" s="9">
        <f>ﾍﾞﾝﾁﾏｰｸ!CH128/ﾍﾞﾝﾁﾏｰｸ!CH$3</f>
        <v>0.5</v>
      </c>
      <c r="T128" s="9">
        <f>ﾍﾞﾝﾁﾏｰｸ!CI128/ﾍﾞﾝﾁﾏｰｸ!CI$3</f>
        <v>0.5625</v>
      </c>
      <c r="U128" s="9">
        <f>ﾍﾞﾝﾁﾏｰｸ!CC128/ﾍﾞﾝﾁﾏｰｸ!CC$3</f>
        <v>0.68181818181818177</v>
      </c>
      <c r="V128" s="9">
        <f>ﾍﾞﾝﾁﾏｰｸ!CD128/ﾍﾞﾝﾁﾏｰｸ!CD$3</f>
        <v>0.625</v>
      </c>
      <c r="W128" s="9">
        <f>ﾍﾞﾝﾁﾏｰｸ!CE128/ﾍﾞﾝﾁﾏｰｸ!CE$3</f>
        <v>0.625</v>
      </c>
      <c r="X128" s="9">
        <f>ﾍﾞﾝﾁﾏｰｸ!CF128/ﾍﾞﾝﾁﾏｰｸ!CF$3</f>
        <v>0.625</v>
      </c>
    </row>
    <row r="129" spans="1:24">
      <c r="A129" s="2">
        <v>2001</v>
      </c>
      <c r="B129" s="2">
        <v>500</v>
      </c>
      <c r="C129" s="2">
        <v>6</v>
      </c>
      <c r="D129" s="2">
        <f t="shared" si="2"/>
        <v>83.333333333333329</v>
      </c>
      <c r="E129" s="4" t="s">
        <v>138</v>
      </c>
      <c r="F129" s="9">
        <f>ﾍﾞﾝﾁﾏｰｸ!CJ129/ﾍﾞﾝﾁﾏｰｸ!CJ$3</f>
        <v>0.16279069767441862</v>
      </c>
      <c r="G129" s="9">
        <f>SUMIF(ﾍﾞﾝﾁﾏｰｸ!$F$1:$AX$1,G$2,ﾍﾞﾝﾁﾏｰｸ!$F129:$AX129)/G$3</f>
        <v>0</v>
      </c>
      <c r="H129" s="9">
        <f>ﾍﾞﾝﾁﾏｰｸ!CQ129/ﾍﾞﾝﾁﾏｰｸ!$CR$1</f>
        <v>0.55112400290065278</v>
      </c>
      <c r="I129" s="9">
        <f>SUMIF(ﾍﾞﾝﾁﾏｰｸ!$F$1:$AX$1,I$2,ﾍﾞﾝﾁﾏｰｸ!$F129:$AX129)/I$3</f>
        <v>0.33333333333333331</v>
      </c>
      <c r="J129" s="9">
        <f>SUMIF(ﾍﾞﾝﾁﾏｰｸ!$F$1:$AX$1,J$2,ﾍﾞﾝﾁﾏｰｸ!$F129:$AX129)/J$3</f>
        <v>0.375</v>
      </c>
      <c r="K129" s="9">
        <f>SUMIF(ﾍﾞﾝﾁﾏｰｸ!$F$1:$AX$1,K$2,ﾍﾞﾝﾁﾏｰｸ!$F129:$AX129)/K$3</f>
        <v>0.05</v>
      </c>
      <c r="L129" s="9">
        <f>SUMIF(ﾍﾞﾝﾁﾏｰｸ!$F$1:$AX$1,L$2,ﾍﾞﾝﾁﾏｰｸ!$F129:$AX129)/L$3</f>
        <v>0.25</v>
      </c>
      <c r="M129" s="9">
        <f>SUMIF(ﾍﾞﾝﾁﾏｰｸ!$F$1:$AX$1,M$2,ﾍﾞﾝﾁﾏｰｸ!$F129:$AX129)/M$3</f>
        <v>0.5</v>
      </c>
      <c r="N129" s="9">
        <f>SUMIF(ﾍﾞﾝﾁﾏｰｸ!$F$1:$AX$1,N$2,ﾍﾞﾝﾁﾏｰｸ!$F129:$AX129)/N$3</f>
        <v>0.27272727272727271</v>
      </c>
      <c r="O129" s="9">
        <f>SUMIF(ﾍﾞﾝﾁﾏｰｸ!$F$1:$AX$1,O$2,ﾍﾞﾝﾁﾏｰｸ!$F129:$AX129)/O$3</f>
        <v>0.55000000000000004</v>
      </c>
      <c r="P129" s="2">
        <f>ﾍﾞﾝﾁﾏｰｸ!BV129</f>
        <v>26</v>
      </c>
      <c r="Q129" s="9">
        <f t="shared" si="3"/>
        <v>0.28522727272727272</v>
      </c>
      <c r="R129" s="9">
        <f>ﾍﾞﾝﾁﾏｰｸ!CG129/ﾍﾞﾝﾁﾏｰｸ!CG$3</f>
        <v>0.33333333333333331</v>
      </c>
      <c r="S129" s="9">
        <f>ﾍﾞﾝﾁﾏｰｸ!CH129/ﾍﾞﾝﾁﾏｰｸ!CH$3</f>
        <v>0.4</v>
      </c>
      <c r="T129" s="9">
        <f>ﾍﾞﾝﾁﾏｰｸ!CI129/ﾍﾞﾝﾁﾏｰｸ!CI$3</f>
        <v>0.25</v>
      </c>
      <c r="U129" s="9">
        <f>ﾍﾞﾝﾁﾏｰｸ!CC129/ﾍﾞﾝﾁﾏｰｸ!CC$3</f>
        <v>0.13636363636363635</v>
      </c>
      <c r="V129" s="9">
        <f>ﾍﾞﾝﾁﾏｰｸ!CD129/ﾍﾞﾝﾁﾏｰｸ!CD$3</f>
        <v>0.34375</v>
      </c>
      <c r="W129" s="9">
        <f>ﾍﾞﾝﾁﾏｰｸ!CE129/ﾍﾞﾝﾁﾏｰｸ!CE$3</f>
        <v>0.375</v>
      </c>
      <c r="X129" s="9">
        <f>ﾍﾞﾝﾁﾏｰｸ!CF129/ﾍﾞﾝﾁﾏｰｸ!CF$3</f>
        <v>0.375</v>
      </c>
    </row>
    <row r="130" spans="1:24">
      <c r="A130" s="2">
        <v>2001</v>
      </c>
      <c r="B130" s="2">
        <v>800</v>
      </c>
      <c r="C130" s="2">
        <v>3</v>
      </c>
      <c r="D130" s="2">
        <f t="shared" si="2"/>
        <v>266.66666666666669</v>
      </c>
      <c r="E130" s="4" t="s">
        <v>139</v>
      </c>
      <c r="F130" s="9">
        <f>ﾍﾞﾝﾁﾏｰｸ!CJ130/ﾍﾞﾝﾁﾏｰｸ!CJ$3</f>
        <v>0.5</v>
      </c>
      <c r="G130" s="9">
        <f>SUMIF(ﾍﾞﾝﾁﾏｰｸ!$F$1:$AX$1,G$2,ﾍﾞﾝﾁﾏｰｸ!$F130:$AX130)/G$3</f>
        <v>0.5</v>
      </c>
      <c r="H130" s="9">
        <f>ﾍﾞﾝﾁﾏｰｸ!CQ130/ﾍﾞﾝﾁﾏｰｸ!$CR$1</f>
        <v>0.66062364031907195</v>
      </c>
      <c r="I130" s="9">
        <f>SUMIF(ﾍﾞﾝﾁﾏｰｸ!$F$1:$AX$1,I$2,ﾍﾞﾝﾁﾏｰｸ!$F130:$AX130)/I$3</f>
        <v>0.16666666666666666</v>
      </c>
      <c r="J130" s="9">
        <f>SUMIF(ﾍﾞﾝﾁﾏｰｸ!$F$1:$AX$1,J$2,ﾍﾞﾝﾁﾏｰｸ!$F130:$AX130)/J$3</f>
        <v>0.5</v>
      </c>
      <c r="K130" s="9">
        <f>SUMIF(ﾍﾞﾝﾁﾏｰｸ!$F$1:$AX$1,K$2,ﾍﾞﾝﾁﾏｰｸ!$F130:$AX130)/K$3</f>
        <v>0.65</v>
      </c>
      <c r="L130" s="9">
        <f>SUMIF(ﾍﾞﾝﾁﾏｰｸ!$F$1:$AX$1,L$2,ﾍﾞﾝﾁﾏｰｸ!$F130:$AX130)/L$3</f>
        <v>0.625</v>
      </c>
      <c r="M130" s="9">
        <f>SUMIF(ﾍﾞﾝﾁﾏｰｸ!$F$1:$AX$1,M$2,ﾍﾞﾝﾁﾏｰｸ!$F130:$AX130)/M$3</f>
        <v>0.5</v>
      </c>
      <c r="N130" s="9">
        <f>SUMIF(ﾍﾞﾝﾁﾏｰｸ!$F$1:$AX$1,N$2,ﾍﾞﾝﾁﾏｰｸ!$F130:$AX130)/N$3</f>
        <v>0.72727272727272729</v>
      </c>
      <c r="O130" s="9">
        <f>SUMIF(ﾍﾞﾝﾁﾏｰｸ!$F$1:$AX$1,O$2,ﾍﾞﾝﾁﾏｰｸ!$F130:$AX130)/O$3</f>
        <v>0.7</v>
      </c>
      <c r="P130" s="2">
        <f>ﾍﾞﾝﾁﾏｰｸ!BV130</f>
        <v>57.5</v>
      </c>
      <c r="Q130" s="9">
        <f t="shared" si="3"/>
        <v>0.65397727272727268</v>
      </c>
      <c r="R130" s="9">
        <f>ﾍﾞﾝﾁﾏｰｸ!CG130/ﾍﾞﾝﾁﾏｰｸ!CG$3</f>
        <v>0.6</v>
      </c>
      <c r="S130" s="9">
        <f>ﾍﾞﾝﾁﾏｰｸ!CH130/ﾍﾞﾝﾁﾏｰｸ!CH$3</f>
        <v>0.5</v>
      </c>
      <c r="T130" s="9">
        <f>ﾍﾞﾝﾁﾏｰｸ!CI130/ﾍﾞﾝﾁﾏｰｸ!CI$3</f>
        <v>0.625</v>
      </c>
      <c r="U130" s="9">
        <f>ﾍﾞﾝﾁﾏｰｸ!CC130/ﾍﾞﾝﾁﾏｰｸ!CC$3</f>
        <v>0.63636363636363635</v>
      </c>
      <c r="V130" s="9">
        <f>ﾍﾞﾝﾁﾏｰｸ!CD130/ﾍﾞﾝﾁﾏｰｸ!CD$3</f>
        <v>0.6875</v>
      </c>
      <c r="W130" s="9">
        <f>ﾍﾞﾝﾁﾏｰｸ!CE130/ﾍﾞﾝﾁﾏｰｸ!CE$3</f>
        <v>0.66666666666666663</v>
      </c>
      <c r="X130" s="9">
        <f>ﾍﾞﾝﾁﾏｰｸ!CF130/ﾍﾞﾝﾁﾏｰｸ!CF$3</f>
        <v>0.625</v>
      </c>
    </row>
    <row r="131" spans="1:24">
      <c r="A131" s="2">
        <v>2000</v>
      </c>
      <c r="B131" s="2">
        <v>684</v>
      </c>
      <c r="C131" s="2">
        <v>5</v>
      </c>
      <c r="D131" s="2">
        <f t="shared" si="2"/>
        <v>136.80000000000001</v>
      </c>
      <c r="E131" s="4" t="s">
        <v>140</v>
      </c>
      <c r="F131" s="9">
        <f>ﾍﾞﾝﾁﾏｰｸ!CJ131/ﾍﾞﾝﾁﾏｰｸ!CJ$3</f>
        <v>0.58139534883720934</v>
      </c>
      <c r="G131" s="9">
        <f>SUMIF(ﾍﾞﾝﾁﾏｰｸ!$F$1:$AX$1,G$2,ﾍﾞﾝﾁﾏｰｸ!$F131:$AX131)/G$3</f>
        <v>1</v>
      </c>
      <c r="H131" s="9">
        <f>ﾍﾞﾝﾁﾏｰｸ!CQ131/ﾍﾞﾝﾁﾏｰｸ!$CR$1</f>
        <v>0.54749818709209586</v>
      </c>
      <c r="I131" s="9">
        <f>SUMIF(ﾍﾞﾝﾁﾏｰｸ!$F$1:$AX$1,I$2,ﾍﾞﾝﾁﾏｰｸ!$F131:$AX131)/I$3</f>
        <v>0.33333333333333331</v>
      </c>
      <c r="J131" s="9">
        <f>SUMIF(ﾍﾞﾝﾁﾏｰｸ!$F$1:$AX$1,J$2,ﾍﾞﾝﾁﾏｰｸ!$F131:$AX131)/J$3</f>
        <v>0.75</v>
      </c>
      <c r="K131" s="9">
        <f>SUMIF(ﾍﾞﾝﾁﾏｰｸ!$F$1:$AX$1,K$2,ﾍﾞﾝﾁﾏｰｸ!$F131:$AX131)/K$3</f>
        <v>0.55000000000000004</v>
      </c>
      <c r="L131" s="9">
        <f>SUMIF(ﾍﾞﾝﾁﾏｰｸ!$F$1:$AX$1,L$2,ﾍﾞﾝﾁﾏｰｸ!$F131:$AX131)/L$3</f>
        <v>0.125</v>
      </c>
      <c r="M131" s="9">
        <f>SUMIF(ﾍﾞﾝﾁﾏｰｸ!$F$1:$AX$1,M$2,ﾍﾞﾝﾁﾏｰｸ!$F131:$AX131)/M$3</f>
        <v>0.5</v>
      </c>
      <c r="N131" s="9">
        <f>SUMIF(ﾍﾞﾝﾁﾏｰｸ!$F$1:$AX$1,N$2,ﾍﾞﾝﾁﾏｰｸ!$F131:$AX131)/N$3</f>
        <v>0.68181818181818177</v>
      </c>
      <c r="O131" s="9">
        <f>SUMIF(ﾍﾞﾝﾁﾏｰｸ!$F$1:$AX$1,O$2,ﾍﾞﾝﾁﾏｰｸ!$F131:$AX131)/O$3</f>
        <v>0.5</v>
      </c>
      <c r="P131" s="2">
        <f>ﾍﾞﾝﾁﾏｰｸ!BV131</f>
        <v>53</v>
      </c>
      <c r="Q131" s="9">
        <f t="shared" si="3"/>
        <v>0.62670454545454546</v>
      </c>
      <c r="R131" s="9">
        <f>ﾍﾞﾝﾁﾏｰｸ!CG131/ﾍﾞﾝﾁﾏｰｸ!CG$3</f>
        <v>0.66666666666666663</v>
      </c>
      <c r="S131" s="9">
        <f>ﾍﾞﾝﾁﾏｰｸ!CH131/ﾍﾞﾝﾁﾏｰｸ!CH$3</f>
        <v>0.4</v>
      </c>
      <c r="T131" s="9">
        <f>ﾍﾞﾝﾁﾏｰｸ!CI131/ﾍﾞﾝﾁﾏｰｸ!CI$3</f>
        <v>0.4375</v>
      </c>
      <c r="U131" s="9">
        <f>ﾍﾞﾝﾁﾏｰｸ!CC131/ﾍﾞﾝﾁﾏｰｸ!CC$3</f>
        <v>0.77272727272727271</v>
      </c>
      <c r="V131" s="9">
        <f>ﾍﾞﾝﾁﾏｰｸ!CD131/ﾍﾞﾝﾁﾏｰｸ!CD$3</f>
        <v>0.4375</v>
      </c>
      <c r="W131" s="9">
        <f>ﾍﾞﾝﾁﾏｰｸ!CE131/ﾍﾞﾝﾁﾏｰｸ!CE$3</f>
        <v>0.58333333333333337</v>
      </c>
      <c r="X131" s="9">
        <f>ﾍﾞﾝﾁﾏｰｸ!CF131/ﾍﾞﾝﾁﾏｰｸ!CF$3</f>
        <v>0.625</v>
      </c>
    </row>
    <row r="132" spans="1:24">
      <c r="A132" s="2">
        <v>1950</v>
      </c>
      <c r="B132" s="2">
        <v>4000</v>
      </c>
      <c r="C132" s="2">
        <v>8</v>
      </c>
      <c r="D132" s="2">
        <f t="shared" ref="D132:D195" si="4">B132/C132</f>
        <v>500</v>
      </c>
      <c r="E132" s="4" t="s">
        <v>141</v>
      </c>
      <c r="F132" s="9">
        <f>ﾍﾞﾝﾁﾏｰｸ!CJ132/ﾍﾞﾝﾁﾏｰｸ!CJ$3</f>
        <v>0.39534883720930231</v>
      </c>
      <c r="G132" s="9">
        <f>SUMIF(ﾍﾞﾝﾁﾏｰｸ!$F$1:$AX$1,G$2,ﾍﾞﾝﾁﾏｰｸ!$F132:$AX132)/G$3</f>
        <v>0</v>
      </c>
      <c r="H132" s="9">
        <f>ﾍﾞﾝﾁﾏｰｸ!CQ132/ﾍﾞﾝﾁﾏｰｸ!$CR$1</f>
        <v>0.62364031907179129</v>
      </c>
      <c r="I132" s="9">
        <f>SUMIF(ﾍﾞﾝﾁﾏｰｸ!$F$1:$AX$1,I$2,ﾍﾞﾝﾁﾏｰｸ!$F132:$AX132)/I$3</f>
        <v>0.83333333333333337</v>
      </c>
      <c r="J132" s="9">
        <f>SUMIF(ﾍﾞﾝﾁﾏｰｸ!$F$1:$AX$1,J$2,ﾍﾞﾝﾁﾏｰｸ!$F132:$AX132)/J$3</f>
        <v>0.625</v>
      </c>
      <c r="K132" s="9">
        <f>SUMIF(ﾍﾞﾝﾁﾏｰｸ!$F$1:$AX$1,K$2,ﾍﾞﾝﾁﾏｰｸ!$F132:$AX132)/K$3</f>
        <v>0.4</v>
      </c>
      <c r="L132" s="9">
        <f>SUMIF(ﾍﾞﾝﾁﾏｰｸ!$F$1:$AX$1,L$2,ﾍﾞﾝﾁﾏｰｸ!$F132:$AX132)/L$3</f>
        <v>0</v>
      </c>
      <c r="M132" s="9">
        <f>SUMIF(ﾍﾞﾝﾁﾏｰｸ!$F$1:$AX$1,M$2,ﾍﾞﾝﾁﾏｰｸ!$F132:$AX132)/M$3</f>
        <v>0.5</v>
      </c>
      <c r="N132" s="9">
        <f>SUMIF(ﾍﾞﾝﾁﾏｰｸ!$F$1:$AX$1,N$2,ﾍﾞﾝﾁﾏｰｸ!$F132:$AX132)/N$3</f>
        <v>0.59090909090909094</v>
      </c>
      <c r="O132" s="9">
        <f>SUMIF(ﾍﾞﾝﾁﾏｰｸ!$F$1:$AX$1,O$2,ﾍﾞﾝﾁﾏｰｸ!$F132:$AX132)/O$3</f>
        <v>0.45</v>
      </c>
      <c r="P132" s="2">
        <f>ﾍﾞﾝﾁﾏｰｸ!BV132</f>
        <v>41</v>
      </c>
      <c r="Q132" s="9">
        <f t="shared" ref="Q132:Q195" si="5">U132*0.35+V132*0.2+W132*0.3+X132*0.15</f>
        <v>0.55085227272727266</v>
      </c>
      <c r="R132" s="9">
        <f>ﾍﾞﾝﾁﾏｰｸ!CG132/ﾍﾞﾝﾁﾏｰｸ!CG$3</f>
        <v>0.6</v>
      </c>
      <c r="S132" s="9">
        <f>ﾍﾞﾝﾁﾏｰｸ!CH132/ﾍﾞﾝﾁﾏｰｸ!CH$3</f>
        <v>0.4</v>
      </c>
      <c r="T132" s="9">
        <f>ﾍﾞﾝﾁﾏｰｸ!CI132/ﾍﾞﾝﾁﾏｰｸ!CI$3</f>
        <v>0.25</v>
      </c>
      <c r="U132" s="9">
        <f>ﾍﾞﾝﾁﾏｰｸ!CC132/ﾍﾞﾝﾁﾏｰｸ!CC$3</f>
        <v>0.63636363636363635</v>
      </c>
      <c r="V132" s="9">
        <f>ﾍﾞﾝﾁﾏｰｸ!CD132/ﾍﾞﾝﾁﾏｰｸ!CD$3</f>
        <v>0.40625</v>
      </c>
      <c r="W132" s="9">
        <f>ﾍﾞﾝﾁﾏｰｸ!CE132/ﾍﾞﾝﾁﾏｰｸ!CE$3</f>
        <v>0.54166666666666663</v>
      </c>
      <c r="X132" s="9">
        <f>ﾍﾞﾝﾁﾏｰｸ!CF132/ﾍﾞﾝﾁﾏｰｸ!CF$3</f>
        <v>0.5625</v>
      </c>
    </row>
    <row r="133" spans="1:24">
      <c r="A133" s="2">
        <v>1980</v>
      </c>
      <c r="B133" s="2">
        <v>100</v>
      </c>
      <c r="C133" s="2">
        <v>3</v>
      </c>
      <c r="D133" s="2">
        <f t="shared" si="4"/>
        <v>33.333333333333336</v>
      </c>
      <c r="E133" s="4" t="s">
        <v>142</v>
      </c>
      <c r="F133" s="9">
        <f>ﾍﾞﾝﾁﾏｰｸ!CJ133/ﾍﾞﾝﾁﾏｰｸ!CJ$3</f>
        <v>0.2558139534883721</v>
      </c>
      <c r="G133" s="9">
        <f>SUMIF(ﾍﾞﾝﾁﾏｰｸ!$F$1:$AX$1,G$2,ﾍﾞﾝﾁﾏｰｸ!$F133:$AX133)/G$3</f>
        <v>0</v>
      </c>
      <c r="H133" s="9">
        <f>ﾍﾞﾝﾁﾏｰｸ!CQ133/ﾍﾞﾝﾁﾏｰｸ!$CR$1</f>
        <v>0.54967367657722999</v>
      </c>
      <c r="I133" s="9">
        <f>SUMIF(ﾍﾞﾝﾁﾏｰｸ!$F$1:$AX$1,I$2,ﾍﾞﾝﾁﾏｰｸ!$F133:$AX133)/I$3</f>
        <v>0</v>
      </c>
      <c r="J133" s="9">
        <f>SUMIF(ﾍﾞﾝﾁﾏｰｸ!$F$1:$AX$1,J$2,ﾍﾞﾝﾁﾏｰｸ!$F133:$AX133)/J$3</f>
        <v>0.625</v>
      </c>
      <c r="K133" s="9">
        <f>SUMIF(ﾍﾞﾝﾁﾏｰｸ!$F$1:$AX$1,K$2,ﾍﾞﾝﾁﾏｰｸ!$F133:$AX133)/K$3</f>
        <v>0.25</v>
      </c>
      <c r="L133" s="9">
        <f>SUMIF(ﾍﾞﾝﾁﾏｰｸ!$F$1:$AX$1,L$2,ﾍﾞﾝﾁﾏｰｸ!$F133:$AX133)/L$3</f>
        <v>0.375</v>
      </c>
      <c r="M133" s="9">
        <f>SUMIF(ﾍﾞﾝﾁﾏｰｸ!$F$1:$AX$1,M$2,ﾍﾞﾝﾁﾏｰｸ!$F133:$AX133)/M$3</f>
        <v>0.5</v>
      </c>
      <c r="N133" s="9">
        <f>SUMIF(ﾍﾞﾝﾁﾏｰｸ!$F$1:$AX$1,N$2,ﾍﾞﾝﾁﾏｰｸ!$F133:$AX133)/N$3</f>
        <v>0.45454545454545453</v>
      </c>
      <c r="O133" s="9">
        <f>SUMIF(ﾍﾞﾝﾁﾏｰｸ!$F$1:$AX$1,O$2,ﾍﾞﾝﾁﾏｰｸ!$F133:$AX133)/O$3</f>
        <v>0.55000000000000004</v>
      </c>
      <c r="P133" s="2">
        <f>ﾍﾞﾝﾁﾏｰｸ!BV133</f>
        <v>35</v>
      </c>
      <c r="Q133" s="9">
        <f t="shared" si="5"/>
        <v>0.48068181818181827</v>
      </c>
      <c r="R133" s="9">
        <f>ﾍﾞﾝﾁﾏｰｸ!CG133/ﾍﾞﾝﾁﾏｰｸ!CG$3</f>
        <v>0.43333333333333335</v>
      </c>
      <c r="S133" s="9">
        <f>ﾍﾞﾝﾁﾏｰｸ!CH133/ﾍﾞﾝﾁﾏｰｸ!CH$3</f>
        <v>0.3</v>
      </c>
      <c r="T133" s="9">
        <f>ﾍﾞﾝﾁﾏｰｸ!CI133/ﾍﾞﾝﾁﾏｰｸ!CI$3</f>
        <v>0.4375</v>
      </c>
      <c r="U133" s="9">
        <f>ﾍﾞﾝﾁﾏｰｸ!CC133/ﾍﾞﾝﾁﾏｰｸ!CC$3</f>
        <v>0.40909090909090912</v>
      </c>
      <c r="V133" s="9">
        <f>ﾍﾞﾝﾁﾏｰｸ!CD133/ﾍﾞﾝﾁﾏｰｸ!CD$3</f>
        <v>0.4375</v>
      </c>
      <c r="W133" s="9">
        <f>ﾍﾞﾝﾁﾏｰｸ!CE133/ﾍﾞﾝﾁﾏｰｸ!CE$3</f>
        <v>0.58333333333333337</v>
      </c>
      <c r="X133" s="9">
        <f>ﾍﾞﾝﾁﾏｰｸ!CF133/ﾍﾞﾝﾁﾏｰｸ!CF$3</f>
        <v>0.5</v>
      </c>
    </row>
    <row r="134" spans="1:24">
      <c r="A134" s="2">
        <v>1995</v>
      </c>
      <c r="B134" s="2">
        <v>300</v>
      </c>
      <c r="C134" s="2">
        <v>3</v>
      </c>
      <c r="D134" s="2">
        <f t="shared" si="4"/>
        <v>100</v>
      </c>
      <c r="E134" s="4" t="s">
        <v>144</v>
      </c>
      <c r="F134" s="9">
        <f>ﾍﾞﾝﾁﾏｰｸ!CJ134/ﾍﾞﾝﾁﾏｰｸ!CJ$3</f>
        <v>0.27906976744186046</v>
      </c>
      <c r="G134" s="9">
        <f>SUMIF(ﾍﾞﾝﾁﾏｰｸ!$F$1:$AX$1,G$2,ﾍﾞﾝﾁﾏｰｸ!$F134:$AX134)/G$3</f>
        <v>0</v>
      </c>
      <c r="H134" s="9">
        <f>ﾍﾞﾝﾁﾏｰｸ!CQ134/ﾍﾞﾝﾁﾏｰｸ!$CR$1</f>
        <v>0.52356780275562009</v>
      </c>
      <c r="I134" s="9">
        <f>SUMIF(ﾍﾞﾝﾁﾏｰｸ!$F$1:$AX$1,I$2,ﾍﾞﾝﾁﾏｰｸ!$F134:$AX134)/I$3</f>
        <v>0</v>
      </c>
      <c r="J134" s="9">
        <f>SUMIF(ﾍﾞﾝﾁﾏｰｸ!$F$1:$AX$1,J$2,ﾍﾞﾝﾁﾏｰｸ!$F134:$AX134)/J$3</f>
        <v>0.625</v>
      </c>
      <c r="K134" s="9">
        <f>SUMIF(ﾍﾞﾝﾁﾏｰｸ!$F$1:$AX$1,K$2,ﾍﾞﾝﾁﾏｰｸ!$F134:$AX134)/K$3</f>
        <v>0.35</v>
      </c>
      <c r="L134" s="9">
        <f>SUMIF(ﾍﾞﾝﾁﾏｰｸ!$F$1:$AX$1,L$2,ﾍﾞﾝﾁﾏｰｸ!$F134:$AX134)/L$3</f>
        <v>0</v>
      </c>
      <c r="M134" s="9">
        <f>SUMIF(ﾍﾞﾝﾁﾏｰｸ!$F$1:$AX$1,M$2,ﾍﾞﾝﾁﾏｰｸ!$F134:$AX134)/M$3</f>
        <v>0.5</v>
      </c>
      <c r="N134" s="9">
        <f>SUMIF(ﾍﾞﾝﾁﾏｰｸ!$F$1:$AX$1,N$2,ﾍﾞﾝﾁﾏｰｸ!$F134:$AX134)/N$3</f>
        <v>0.54545454545454541</v>
      </c>
      <c r="O134" s="9">
        <f>SUMIF(ﾍﾞﾝﾁﾏｰｸ!$F$1:$AX$1,O$2,ﾍﾞﾝﾁﾏｰｸ!$F134:$AX134)/O$3</f>
        <v>0.45</v>
      </c>
      <c r="P134" s="2">
        <f>ﾍﾞﾝﾁﾏｰｸ!BV134</f>
        <v>34</v>
      </c>
      <c r="Q134" s="9">
        <f t="shared" si="5"/>
        <v>0.49659090909090908</v>
      </c>
      <c r="R134" s="9">
        <f>ﾍﾞﾝﾁﾏｰｸ!CG134/ﾍﾞﾝﾁﾏｰｸ!CG$3</f>
        <v>0.4</v>
      </c>
      <c r="S134" s="9">
        <f>ﾍﾞﾝﾁﾏｰｸ!CH134/ﾍﾞﾝﾁﾏｰｸ!CH$3</f>
        <v>0.3</v>
      </c>
      <c r="T134" s="9">
        <f>ﾍﾞﾝﾁﾏｰｸ!CI134/ﾍﾞﾝﾁﾏｰｸ!CI$3</f>
        <v>0.1875</v>
      </c>
      <c r="U134" s="9">
        <f>ﾍﾞﾝﾁﾏｰｸ!CC134/ﾍﾞﾝﾁﾏｰｸ!CC$3</f>
        <v>0.45454545454545453</v>
      </c>
      <c r="V134" s="9">
        <f>ﾍﾞﾝﾁﾏｰｸ!CD134/ﾍﾞﾝﾁﾏｰｸ!CD$3</f>
        <v>0.40625</v>
      </c>
      <c r="W134" s="9">
        <f>ﾍﾞﾝﾁﾏｰｸ!CE134/ﾍﾞﾝﾁﾏｰｸ!CE$3</f>
        <v>0.54166666666666663</v>
      </c>
      <c r="X134" s="9">
        <f>ﾍﾞﾝﾁﾏｰｸ!CF134/ﾍﾞﾝﾁﾏｰｸ!CF$3</f>
        <v>0.625</v>
      </c>
    </row>
    <row r="135" spans="1:24">
      <c r="A135" s="2">
        <v>2007</v>
      </c>
      <c r="B135" s="2">
        <v>200</v>
      </c>
      <c r="C135" s="2">
        <v>2</v>
      </c>
      <c r="D135" s="2">
        <f t="shared" si="4"/>
        <v>100</v>
      </c>
      <c r="E135" s="4" t="s">
        <v>145</v>
      </c>
      <c r="F135" s="9">
        <f>ﾍﾞﾝﾁﾏｰｸ!CJ135/ﾍﾞﾝﾁﾏｰｸ!CJ$3</f>
        <v>0.61627906976744184</v>
      </c>
      <c r="G135" s="9">
        <f>SUMIF(ﾍﾞﾝﾁﾏｰｸ!$F$1:$AX$1,G$2,ﾍﾞﾝﾁﾏｰｸ!$F135:$AX135)/G$3</f>
        <v>0.5</v>
      </c>
      <c r="H135" s="9">
        <f>ﾍﾞﾝﾁﾏｰｸ!CQ135/ﾍﾞﾝﾁﾏｰｸ!$CR$1</f>
        <v>0.52356780275562009</v>
      </c>
      <c r="I135" s="9">
        <f>SUMIF(ﾍﾞﾝﾁﾏｰｸ!$F$1:$AX$1,I$2,ﾍﾞﾝﾁﾏｰｸ!$F135:$AX135)/I$3</f>
        <v>0.5</v>
      </c>
      <c r="J135" s="9">
        <f>SUMIF(ﾍﾞﾝﾁﾏｰｸ!$F$1:$AX$1,J$2,ﾍﾞﾝﾁﾏｰｸ!$F135:$AX135)/J$3</f>
        <v>0.875</v>
      </c>
      <c r="K135" s="9">
        <f>SUMIF(ﾍﾞﾝﾁﾏｰｸ!$F$1:$AX$1,K$2,ﾍﾞﾝﾁﾏｰｸ!$F135:$AX135)/K$3</f>
        <v>0.7</v>
      </c>
      <c r="L135" s="9">
        <f>SUMIF(ﾍﾞﾝﾁﾏｰｸ!$F$1:$AX$1,L$2,ﾍﾞﾝﾁﾏｰｸ!$F135:$AX135)/L$3</f>
        <v>0.5</v>
      </c>
      <c r="M135" s="9">
        <f>SUMIF(ﾍﾞﾝﾁﾏｰｸ!$F$1:$AX$1,M$2,ﾍﾞﾝﾁﾏｰｸ!$F135:$AX135)/M$3</f>
        <v>0.5</v>
      </c>
      <c r="N135" s="9">
        <f>SUMIF(ﾍﾞﾝﾁﾏｰｸ!$F$1:$AX$1,N$2,ﾍﾞﾝﾁﾏｰｸ!$F135:$AX135)/N$3</f>
        <v>0.63636363636363635</v>
      </c>
      <c r="O135" s="9">
        <f>SUMIF(ﾍﾞﾝﾁﾏｰｸ!$F$1:$AX$1,O$2,ﾍﾞﾝﾁﾏｰｸ!$F135:$AX135)/O$3</f>
        <v>0.5</v>
      </c>
      <c r="P135" s="2">
        <f>ﾍﾞﾝﾁﾏｰｸ!BV135</f>
        <v>56.5</v>
      </c>
      <c r="Q135" s="9">
        <f t="shared" si="5"/>
        <v>0.65454545454545454</v>
      </c>
      <c r="R135" s="9">
        <f>ﾍﾞﾝﾁﾏｰｸ!CG135/ﾍﾞﾝﾁﾏｰｸ!CG$3</f>
        <v>0.66666666666666663</v>
      </c>
      <c r="S135" s="9">
        <f>ﾍﾞﾝﾁﾏｰｸ!CH135/ﾍﾞﾝﾁﾏｰｸ!CH$3</f>
        <v>0.5</v>
      </c>
      <c r="T135" s="9">
        <f>ﾍﾞﾝﾁﾏｰｸ!CI135/ﾍﾞﾝﾁﾏｰｸ!CI$3</f>
        <v>0.5625</v>
      </c>
      <c r="U135" s="9">
        <f>ﾍﾞﾝﾁﾏｰｸ!CC135/ﾍﾞﾝﾁﾏｰｸ!CC$3</f>
        <v>0.72727272727272729</v>
      </c>
      <c r="V135" s="9">
        <f>ﾍﾞﾝﾁﾏｰｸ!CD135/ﾍﾞﾝﾁﾏｰｸ!CD$3</f>
        <v>0.53125</v>
      </c>
      <c r="W135" s="9">
        <f>ﾍﾞﾝﾁﾏｰｸ!CE135/ﾍﾞﾝﾁﾏｰｸ!CE$3</f>
        <v>0.66666666666666663</v>
      </c>
      <c r="X135" s="9">
        <f>ﾍﾞﾝﾁﾏｰｸ!CF135/ﾍﾞﾝﾁﾏｰｸ!CF$3</f>
        <v>0.625</v>
      </c>
    </row>
    <row r="136" spans="1:24">
      <c r="A136" s="2">
        <v>2005</v>
      </c>
      <c r="B136" s="2">
        <v>300</v>
      </c>
      <c r="C136" s="2">
        <v>3</v>
      </c>
      <c r="D136" s="2">
        <f t="shared" si="4"/>
        <v>100</v>
      </c>
      <c r="E136" s="4" t="s">
        <v>146</v>
      </c>
      <c r="F136" s="9">
        <f>ﾍﾞﾝﾁﾏｰｸ!CJ136/ﾍﾞﾝﾁﾏｰｸ!CJ$3</f>
        <v>0.7441860465116279</v>
      </c>
      <c r="G136" s="9">
        <f>SUMIF(ﾍﾞﾝﾁﾏｰｸ!$F$1:$AX$1,G$2,ﾍﾞﾝﾁﾏｰｸ!$F136:$AX136)/G$3</f>
        <v>1</v>
      </c>
      <c r="H136" s="9">
        <f>ﾍﾞﾝﾁﾏｰｸ!CQ136/ﾍﾞﾝﾁﾏｰｸ!$CR$1</f>
        <v>0.54967367657722999</v>
      </c>
      <c r="I136" s="9">
        <f>SUMIF(ﾍﾞﾝﾁﾏｰｸ!$F$1:$AX$1,I$2,ﾍﾞﾝﾁﾏｰｸ!$F136:$AX136)/I$3</f>
        <v>0.66666666666666663</v>
      </c>
      <c r="J136" s="9">
        <f>SUMIF(ﾍﾞﾝﾁﾏｰｸ!$F$1:$AX$1,J$2,ﾍﾞﾝﾁﾏｰｸ!$F136:$AX136)/J$3</f>
        <v>0.875</v>
      </c>
      <c r="K136" s="9">
        <f>SUMIF(ﾍﾞﾝﾁﾏｰｸ!$F$1:$AX$1,K$2,ﾍﾞﾝﾁﾏｰｸ!$F136:$AX136)/K$3</f>
        <v>0.7</v>
      </c>
      <c r="L136" s="9">
        <f>SUMIF(ﾍﾞﾝﾁﾏｰｸ!$F$1:$AX$1,L$2,ﾍﾞﾝﾁﾏｰｸ!$F136:$AX136)/L$3</f>
        <v>0.875</v>
      </c>
      <c r="M136" s="9">
        <f>SUMIF(ﾍﾞﾝﾁﾏｰｸ!$F$1:$AX$1,M$2,ﾍﾞﾝﾁﾏｰｸ!$F136:$AX136)/M$3</f>
        <v>1</v>
      </c>
      <c r="N136" s="9">
        <f>SUMIF(ﾍﾞﾝﾁﾏｰｸ!$F$1:$AX$1,N$2,ﾍﾞﾝﾁﾏｰｸ!$F136:$AX136)/N$3</f>
        <v>0.72727272727272729</v>
      </c>
      <c r="O136" s="9">
        <f>SUMIF(ﾍﾞﾝﾁﾏｰｸ!$F$1:$AX$1,O$2,ﾍﾞﾝﾁﾏｰｸ!$F136:$AX136)/O$3</f>
        <v>0.5</v>
      </c>
      <c r="P136" s="2">
        <f>ﾍﾞﾝﾁﾏｰｸ!BV136</f>
        <v>67</v>
      </c>
      <c r="Q136" s="9">
        <f t="shared" si="5"/>
        <v>0.69630681818181817</v>
      </c>
      <c r="R136" s="9">
        <f>ﾍﾞﾝﾁﾏｰｸ!CG136/ﾍﾞﾝﾁﾏｰｸ!CG$3</f>
        <v>0.83333333333333337</v>
      </c>
      <c r="S136" s="9">
        <f>ﾍﾞﾝﾁﾏｰｸ!CH136/ﾍﾞﾝﾁﾏｰｸ!CH$3</f>
        <v>0.6</v>
      </c>
      <c r="T136" s="9">
        <f>ﾍﾞﾝﾁﾏｰｸ!CI136/ﾍﾞﾝﾁﾏｰｸ!CI$3</f>
        <v>0.8125</v>
      </c>
      <c r="U136" s="9">
        <f>ﾍﾞﾝﾁﾏｰｸ!CC136/ﾍﾞﾝﾁﾏｰｸ!CC$3</f>
        <v>0.90909090909090906</v>
      </c>
      <c r="V136" s="9">
        <f>ﾍﾞﾝﾁﾏｰｸ!CD136/ﾍﾞﾝﾁﾏｰｸ!CD$3</f>
        <v>0.53125</v>
      </c>
      <c r="W136" s="9">
        <f>ﾍﾞﾝﾁﾏｰｸ!CE136/ﾍﾞﾝﾁﾏｰｸ!CE$3</f>
        <v>0.625</v>
      </c>
      <c r="X136" s="9">
        <f>ﾍﾞﾝﾁﾏｰｸ!CF136/ﾍﾞﾝﾁﾏｰｸ!CF$3</f>
        <v>0.5625</v>
      </c>
    </row>
    <row r="137" spans="1:24">
      <c r="A137" s="2">
        <v>2000</v>
      </c>
      <c r="B137" s="2">
        <v>600</v>
      </c>
      <c r="C137" s="2">
        <v>6</v>
      </c>
      <c r="D137" s="2">
        <f t="shared" si="4"/>
        <v>100</v>
      </c>
      <c r="E137" s="4" t="s">
        <v>147</v>
      </c>
      <c r="F137" s="9">
        <f>ﾍﾞﾝﾁﾏｰｸ!CJ137/ﾍﾞﾝﾁﾏｰｸ!CJ$3</f>
        <v>0.32558139534883723</v>
      </c>
      <c r="G137" s="9">
        <f>SUMIF(ﾍﾞﾝﾁﾏｰｸ!$F$1:$AX$1,G$2,ﾍﾞﾝﾁﾏｰｸ!$F137:$AX137)/G$3</f>
        <v>0</v>
      </c>
      <c r="H137" s="9">
        <f>ﾍﾞﾝﾁﾏｰｸ!CQ137/ﾍﾞﾝﾁﾏｰｸ!$CR$1</f>
        <v>0.6417693981145759</v>
      </c>
      <c r="I137" s="9">
        <f>SUMIF(ﾍﾞﾝﾁﾏｰｸ!$F$1:$AX$1,I$2,ﾍﾞﾝﾁﾏｰｸ!$F137:$AX137)/I$3</f>
        <v>0.33333333333333331</v>
      </c>
      <c r="J137" s="9">
        <f>SUMIF(ﾍﾞﾝﾁﾏｰｸ!$F$1:$AX$1,J$2,ﾍﾞﾝﾁﾏｰｸ!$F137:$AX137)/J$3</f>
        <v>0.5</v>
      </c>
      <c r="K137" s="9">
        <f>SUMIF(ﾍﾞﾝﾁﾏｰｸ!$F$1:$AX$1,K$2,ﾍﾞﾝﾁﾏｰｸ!$F137:$AX137)/K$3</f>
        <v>0.35</v>
      </c>
      <c r="L137" s="9">
        <f>SUMIF(ﾍﾞﾝﾁﾏｰｸ!$F$1:$AX$1,L$2,ﾍﾞﾝﾁﾏｰｸ!$F137:$AX137)/L$3</f>
        <v>0.25</v>
      </c>
      <c r="M137" s="9">
        <f>SUMIF(ﾍﾞﾝﾁﾏｰｸ!$F$1:$AX$1,M$2,ﾍﾞﾝﾁﾏｰｸ!$F137:$AX137)/M$3</f>
        <v>1</v>
      </c>
      <c r="N137" s="9">
        <f>SUMIF(ﾍﾞﾝﾁﾏｰｸ!$F$1:$AX$1,N$2,ﾍﾞﾝﾁﾏｰｸ!$F137:$AX137)/N$3</f>
        <v>0.27272727272727271</v>
      </c>
      <c r="O137" s="9">
        <f>SUMIF(ﾍﾞﾝﾁﾏｰｸ!$F$1:$AX$1,O$2,ﾍﾞﾝﾁﾏｰｸ!$F137:$AX137)/O$3</f>
        <v>0.85</v>
      </c>
      <c r="P137" s="2">
        <f>ﾍﾞﾝﾁﾏｰｸ!BV137</f>
        <v>40</v>
      </c>
      <c r="Q137" s="9">
        <f t="shared" si="5"/>
        <v>0.53210227272727273</v>
      </c>
      <c r="R137" s="9">
        <f>ﾍﾞﾝﾁﾏｰｸ!CG137/ﾍﾞﾝﾁﾏｰｸ!CG$3</f>
        <v>0.3</v>
      </c>
      <c r="S137" s="9">
        <f>ﾍﾞﾝﾁﾏｰｸ!CH137/ﾍﾞﾝﾁﾏｰｸ!CH$3</f>
        <v>0.6</v>
      </c>
      <c r="T137" s="9">
        <f>ﾍﾞﾝﾁﾏｰｸ!CI137/ﾍﾞﾝﾁﾏｰｸ!CI$3</f>
        <v>0.375</v>
      </c>
      <c r="U137" s="9">
        <f>ﾍﾞﾝﾁﾏｰｸ!CC137/ﾍﾞﾝﾁﾏｰｸ!CC$3</f>
        <v>0.13636363636363635</v>
      </c>
      <c r="V137" s="9">
        <f>ﾍﾞﾝﾁﾏｰｸ!CD137/ﾍﾞﾝﾁﾏｰｸ!CD$3</f>
        <v>0.6875</v>
      </c>
      <c r="W137" s="9">
        <f>ﾍﾞﾝﾁﾏｰｸ!CE137/ﾍﾞﾝﾁﾏｰｸ!CE$3</f>
        <v>0.75</v>
      </c>
      <c r="X137" s="9">
        <f>ﾍﾞﾝﾁﾏｰｸ!CF137/ﾍﾞﾝﾁﾏｰｸ!CF$3</f>
        <v>0.8125</v>
      </c>
    </row>
    <row r="138" spans="1:24">
      <c r="A138" s="2">
        <v>2013</v>
      </c>
      <c r="B138" s="2">
        <v>125</v>
      </c>
      <c r="C138" s="2">
        <v>23</v>
      </c>
      <c r="D138" s="2">
        <f t="shared" si="4"/>
        <v>5.4347826086956523</v>
      </c>
      <c r="E138" s="4" t="s">
        <v>148</v>
      </c>
      <c r="F138" s="9">
        <f>ﾍﾞﾝﾁﾏｰｸ!CJ138/ﾍﾞﾝﾁﾏｰｸ!CJ$3</f>
        <v>0.33720930232558138</v>
      </c>
      <c r="G138" s="9">
        <f>SUMIF(ﾍﾞﾝﾁﾏｰｸ!$F$1:$AX$1,G$2,ﾍﾞﾝﾁﾏｰｸ!$F138:$AX138)/G$3</f>
        <v>0.5</v>
      </c>
      <c r="H138" s="9">
        <f>ﾍﾞﾝﾁﾏｰｸ!CQ138/ﾍﾞﾝﾁﾏｰｸ!$CR$1</f>
        <v>0.59463379260333582</v>
      </c>
      <c r="I138" s="9">
        <f>SUMIF(ﾍﾞﾝﾁﾏｰｸ!$F$1:$AX$1,I$2,ﾍﾞﾝﾁﾏｰｸ!$F138:$AX138)/I$3</f>
        <v>0.5</v>
      </c>
      <c r="J138" s="9">
        <f>SUMIF(ﾍﾞﾝﾁﾏｰｸ!$F$1:$AX$1,J$2,ﾍﾞﾝﾁﾏｰｸ!$F138:$AX138)/J$3</f>
        <v>0.375</v>
      </c>
      <c r="K138" s="9">
        <f>SUMIF(ﾍﾞﾝﾁﾏｰｸ!$F$1:$AX$1,K$2,ﾍﾞﾝﾁﾏｰｸ!$F138:$AX138)/K$3</f>
        <v>0.25</v>
      </c>
      <c r="L138" s="9">
        <f>SUMIF(ﾍﾞﾝﾁﾏｰｸ!$F$1:$AX$1,L$2,ﾍﾞﾝﾁﾏｰｸ!$F138:$AX138)/L$3</f>
        <v>0.5</v>
      </c>
      <c r="M138" s="9">
        <f>SUMIF(ﾍﾞﾝﾁﾏｰｸ!$F$1:$AX$1,M$2,ﾍﾞﾝﾁﾏｰｸ!$F138:$AX138)/M$3</f>
        <v>0.5</v>
      </c>
      <c r="N138" s="9">
        <f>SUMIF(ﾍﾞﾝﾁﾏｰｸ!$F$1:$AX$1,N$2,ﾍﾞﾝﾁﾏｰｸ!$F138:$AX138)/N$3</f>
        <v>0.54545454545454541</v>
      </c>
      <c r="O138" s="9">
        <f>SUMIF(ﾍﾞﾝﾁﾏｰｸ!$F$1:$AX$1,O$2,ﾍﾞﾝﾁﾏｰｸ!$F138:$AX138)/O$3</f>
        <v>0.8</v>
      </c>
      <c r="P138" s="2">
        <f>ﾍﾞﾝﾁﾏｰｸ!BV138</f>
        <v>47.5</v>
      </c>
      <c r="Q138" s="9">
        <f t="shared" si="5"/>
        <v>0.52812499999999996</v>
      </c>
      <c r="R138" s="9">
        <f>ﾍﾞﾝﾁﾏｰｸ!CG138/ﾍﾞﾝﾁﾏｰｸ!CG$3</f>
        <v>0.5</v>
      </c>
      <c r="S138" s="9">
        <f>ﾍﾞﾝﾁﾏｰｸ!CH138/ﾍﾞﾝﾁﾏｰｸ!CH$3</f>
        <v>0.4</v>
      </c>
      <c r="T138" s="9">
        <f>ﾍﾞﾝﾁﾏｰｸ!CI138/ﾍﾞﾝﾁﾏｰｸ!CI$3</f>
        <v>0.5625</v>
      </c>
      <c r="U138" s="9">
        <f>ﾍﾞﾝﾁﾏｰｸ!CC138/ﾍﾞﾝﾁﾏｰｸ!CC$3</f>
        <v>0.5</v>
      </c>
      <c r="V138" s="9">
        <f>ﾍﾞﾝﾁﾏｰｸ!CD138/ﾍﾞﾝﾁﾏｰｸ!CD$3</f>
        <v>0.53125</v>
      </c>
      <c r="W138" s="9">
        <f>ﾍﾞﾝﾁﾏｰｸ!CE138/ﾍﾞﾝﾁﾏｰｸ!CE$3</f>
        <v>0.54166666666666663</v>
      </c>
      <c r="X138" s="9">
        <f>ﾍﾞﾝﾁﾏｰｸ!CF138/ﾍﾞﾝﾁﾏｰｸ!CF$3</f>
        <v>0.5625</v>
      </c>
    </row>
    <row r="139" spans="1:24">
      <c r="A139" s="2">
        <v>2008</v>
      </c>
      <c r="B139" s="2">
        <v>100</v>
      </c>
      <c r="C139" s="2">
        <v>12</v>
      </c>
      <c r="D139" s="2">
        <f t="shared" si="4"/>
        <v>8.3333333333333339</v>
      </c>
      <c r="E139" s="4" t="s">
        <v>44</v>
      </c>
      <c r="F139" s="9">
        <f>ﾍﾞﾝﾁﾏｰｸ!CJ139/ﾍﾞﾝﾁﾏｰｸ!CJ$3</f>
        <v>0.44186046511627908</v>
      </c>
      <c r="G139" s="9">
        <f>SUMIF(ﾍﾞﾝﾁﾏｰｸ!$F$1:$AX$1,G$2,ﾍﾞﾝﾁﾏｰｸ!$F139:$AX139)/G$3</f>
        <v>1</v>
      </c>
      <c r="H139" s="9">
        <f>ﾍﾞﾝﾁﾏｰｸ!CQ139/ﾍﾞﾝﾁﾏｰｸ!$CR$1</f>
        <v>0.60043509789702687</v>
      </c>
      <c r="I139" s="9">
        <f>SUMIF(ﾍﾞﾝﾁﾏｰｸ!$F$1:$AX$1,I$2,ﾍﾞﾝﾁﾏｰｸ!$F139:$AX139)/I$3</f>
        <v>0.5</v>
      </c>
      <c r="J139" s="9">
        <f>SUMIF(ﾍﾞﾝﾁﾏｰｸ!$F$1:$AX$1,J$2,ﾍﾞﾝﾁﾏｰｸ!$F139:$AX139)/J$3</f>
        <v>0.5</v>
      </c>
      <c r="K139" s="9">
        <f>SUMIF(ﾍﾞﾝﾁﾏｰｸ!$F$1:$AX$1,K$2,ﾍﾞﾝﾁﾏｰｸ!$F139:$AX139)/K$3</f>
        <v>0.25</v>
      </c>
      <c r="L139" s="9">
        <f>SUMIF(ﾍﾞﾝﾁﾏｰｸ!$F$1:$AX$1,L$2,ﾍﾞﾝﾁﾏｰｸ!$F139:$AX139)/L$3</f>
        <v>0.375</v>
      </c>
      <c r="M139" s="9">
        <f>SUMIF(ﾍﾞﾝﾁﾏｰｸ!$F$1:$AX$1,M$2,ﾍﾞﾝﾁﾏｰｸ!$F139:$AX139)/M$3</f>
        <v>0.5</v>
      </c>
      <c r="N139" s="9">
        <f>SUMIF(ﾍﾞﾝﾁﾏｰｸ!$F$1:$AX$1,N$2,ﾍﾞﾝﾁﾏｰｸ!$F139:$AX139)/N$3</f>
        <v>0.77272727272727271</v>
      </c>
      <c r="O139" s="9">
        <f>SUMIF(ﾍﾞﾝﾁﾏｰｸ!$F$1:$AX$1,O$2,ﾍﾞﾝﾁﾏｰｸ!$F139:$AX139)/O$3</f>
        <v>0.75</v>
      </c>
      <c r="P139" s="2">
        <f>ﾍﾞﾝﾁﾏｰｸ!BV139</f>
        <v>55</v>
      </c>
      <c r="Q139" s="9">
        <f t="shared" si="5"/>
        <v>0.59176136363636356</v>
      </c>
      <c r="R139" s="9">
        <f>ﾍﾞﾝﾁﾏｰｸ!CG139/ﾍﾞﾝﾁﾏｰｸ!CG$3</f>
        <v>0.66666666666666663</v>
      </c>
      <c r="S139" s="9">
        <f>ﾍﾞﾝﾁﾏｰｸ!CH139/ﾍﾞﾝﾁﾏｰｸ!CH$3</f>
        <v>0.6</v>
      </c>
      <c r="T139" s="9">
        <f>ﾍﾞﾝﾁﾏｰｸ!CI139/ﾍﾞﾝﾁﾏｰｸ!CI$3</f>
        <v>0.6875</v>
      </c>
      <c r="U139" s="9">
        <f>ﾍﾞﾝﾁﾏｰｸ!CC139/ﾍﾞﾝﾁﾏｰｸ!CC$3</f>
        <v>0.68181818181818177</v>
      </c>
      <c r="V139" s="9">
        <f>ﾍﾞﾝﾁﾏｰｸ!CD139/ﾍﾞﾝﾁﾏｰｸ!CD$3</f>
        <v>0.46875</v>
      </c>
      <c r="W139" s="9">
        <f>ﾍﾞﾝﾁﾏｰｸ!CE139/ﾍﾞﾝﾁﾏｰｸ!CE$3</f>
        <v>0.58333333333333337</v>
      </c>
      <c r="X139" s="9">
        <f>ﾍﾞﾝﾁﾏｰｸ!CF139/ﾍﾞﾝﾁﾏｰｸ!CF$3</f>
        <v>0.5625</v>
      </c>
    </row>
    <row r="140" spans="1:24">
      <c r="A140" s="2">
        <v>2011</v>
      </c>
      <c r="B140" s="2">
        <v>100</v>
      </c>
      <c r="C140" s="2">
        <v>2</v>
      </c>
      <c r="D140" s="2">
        <f t="shared" si="4"/>
        <v>50</v>
      </c>
      <c r="E140" s="4" t="s">
        <v>149</v>
      </c>
      <c r="F140" s="9">
        <f>ﾍﾞﾝﾁﾏｰｸ!CJ140/ﾍﾞﾝﾁﾏｰｸ!CJ$3</f>
        <v>6.9767441860465115E-2</v>
      </c>
      <c r="G140" s="9">
        <f>SUMIF(ﾍﾞﾝﾁﾏｰｸ!$F$1:$AX$1,G$2,ﾍﾞﾝﾁﾏｰｸ!$F140:$AX140)/G$3</f>
        <v>0</v>
      </c>
      <c r="H140" s="9">
        <f>ﾍﾞﾝﾁﾏｰｸ!CQ140/ﾍﾞﾝﾁﾏｰｸ!$CR$1</f>
        <v>0.66932559825960847</v>
      </c>
      <c r="I140" s="9">
        <f>SUMIF(ﾍﾞﾝﾁﾏｰｸ!$F$1:$AX$1,I$2,ﾍﾞﾝﾁﾏｰｸ!$F140:$AX140)/I$3</f>
        <v>0</v>
      </c>
      <c r="J140" s="9">
        <f>SUMIF(ﾍﾞﾝﾁﾏｰｸ!$F$1:$AX$1,J$2,ﾍﾞﾝﾁﾏｰｸ!$F140:$AX140)/J$3</f>
        <v>0.125</v>
      </c>
      <c r="K140" s="9">
        <f>SUMIF(ﾍﾞﾝﾁﾏｰｸ!$F$1:$AX$1,K$2,ﾍﾞﾝﾁﾏｰｸ!$F140:$AX140)/K$3</f>
        <v>0.15</v>
      </c>
      <c r="L140" s="9">
        <f>SUMIF(ﾍﾞﾝﾁﾏｰｸ!$F$1:$AX$1,L$2,ﾍﾞﾝﾁﾏｰｸ!$F140:$AX140)/L$3</f>
        <v>0.375</v>
      </c>
      <c r="M140" s="9">
        <f>SUMIF(ﾍﾞﾝﾁﾏｰｸ!$F$1:$AX$1,M$2,ﾍﾞﾝﾁﾏｰｸ!$F140:$AX140)/M$3</f>
        <v>0.5</v>
      </c>
      <c r="N140" s="9">
        <f>SUMIF(ﾍﾞﾝﾁﾏｰｸ!$F$1:$AX$1,N$2,ﾍﾞﾝﾁﾏｰｸ!$F140:$AX140)/N$3</f>
        <v>0.22727272727272727</v>
      </c>
      <c r="O140" s="9">
        <f>SUMIF(ﾍﾞﾝﾁﾏｰｸ!$F$1:$AX$1,O$2,ﾍﾞﾝﾁﾏｰｸ!$F140:$AX140)/O$3</f>
        <v>0.75</v>
      </c>
      <c r="P140" s="2">
        <f>ﾍﾞﾝﾁﾏｰｸ!BV140</f>
        <v>28</v>
      </c>
      <c r="Q140" s="9">
        <f t="shared" si="5"/>
        <v>0.38522727272727275</v>
      </c>
      <c r="R140" s="9">
        <f>ﾍﾞﾝﾁﾏｰｸ!CG140/ﾍﾞﾝﾁﾏｰｸ!CG$3</f>
        <v>0.2</v>
      </c>
      <c r="S140" s="9">
        <f>ﾍﾞﾝﾁﾏｰｸ!CH140/ﾍﾞﾝﾁﾏｰｸ!CH$3</f>
        <v>0.3</v>
      </c>
      <c r="T140" s="9">
        <f>ﾍﾞﾝﾁﾏｰｸ!CI140/ﾍﾞﾝﾁﾏｰｸ!CI$3</f>
        <v>0.3125</v>
      </c>
      <c r="U140" s="9">
        <f>ﾍﾞﾝﾁﾏｰｸ!CC140/ﾍﾞﾝﾁﾏｰｸ!CC$3</f>
        <v>0.13636363636363635</v>
      </c>
      <c r="V140" s="9">
        <f>ﾍﾞﾝﾁﾏｰｸ!CD140/ﾍﾞﾝﾁﾏｰｸ!CD$3</f>
        <v>0.46875</v>
      </c>
      <c r="W140" s="9">
        <f>ﾍﾞﾝﾁﾏｰｸ!CE140/ﾍﾞﾝﾁﾏｰｸ!CE$3</f>
        <v>0.5</v>
      </c>
      <c r="X140" s="9">
        <f>ﾍﾞﾝﾁﾏｰｸ!CF140/ﾍﾞﾝﾁﾏｰｸ!CF$3</f>
        <v>0.625</v>
      </c>
    </row>
    <row r="141" spans="1:24">
      <c r="A141" s="2">
        <v>1994</v>
      </c>
      <c r="B141" s="2">
        <v>1000</v>
      </c>
      <c r="C141" s="2">
        <v>5</v>
      </c>
      <c r="D141" s="2">
        <f t="shared" si="4"/>
        <v>200</v>
      </c>
      <c r="E141" s="4" t="s">
        <v>24</v>
      </c>
      <c r="F141" s="9">
        <f>ﾍﾞﾝﾁﾏｰｸ!CJ141/ﾍﾞﾝﾁﾏｰｸ!CJ$3</f>
        <v>0.2558139534883721</v>
      </c>
      <c r="G141" s="9">
        <f>SUMIF(ﾍﾞﾝﾁﾏｰｸ!$F$1:$AX$1,G$2,ﾍﾞﾝﾁﾏｰｸ!$F141:$AX141)/G$3</f>
        <v>0</v>
      </c>
      <c r="H141" s="9">
        <f>ﾍﾞﾝﾁﾏｰｸ!CQ141/ﾍﾞﾝﾁﾏｰｸ!$CR$1</f>
        <v>0.52356780275562009</v>
      </c>
      <c r="I141" s="9">
        <f>SUMIF(ﾍﾞﾝﾁﾏｰｸ!$F$1:$AX$1,I$2,ﾍﾞﾝﾁﾏｰｸ!$F141:$AX141)/I$3</f>
        <v>0.16666666666666666</v>
      </c>
      <c r="J141" s="9">
        <f>SUMIF(ﾍﾞﾝﾁﾏｰｸ!$F$1:$AX$1,J$2,ﾍﾞﾝﾁﾏｰｸ!$F141:$AX141)/J$3</f>
        <v>0.5</v>
      </c>
      <c r="K141" s="9">
        <f>SUMIF(ﾍﾞﾝﾁﾏｰｸ!$F$1:$AX$1,K$2,ﾍﾞﾝﾁﾏｰｸ!$F141:$AX141)/K$3</f>
        <v>0.25</v>
      </c>
      <c r="L141" s="9">
        <f>SUMIF(ﾍﾞﾝﾁﾏｰｸ!$F$1:$AX$1,L$2,ﾍﾞﾝﾁﾏｰｸ!$F141:$AX141)/L$3</f>
        <v>0</v>
      </c>
      <c r="M141" s="9">
        <f>SUMIF(ﾍﾞﾝﾁﾏｰｸ!$F$1:$AX$1,M$2,ﾍﾞﾝﾁﾏｰｸ!$F141:$AX141)/M$3</f>
        <v>0.5</v>
      </c>
      <c r="N141" s="9">
        <f>SUMIF(ﾍﾞﾝﾁﾏｰｸ!$F$1:$AX$1,N$2,ﾍﾞﾝﾁﾏｰｸ!$F141:$AX141)/N$3</f>
        <v>0.77272727272727271</v>
      </c>
      <c r="O141" s="9">
        <f>SUMIF(ﾍﾞﾝﾁﾏｰｸ!$F$1:$AX$1,O$2,ﾍﾞﾝﾁﾏｰｸ!$F141:$AX141)/O$3</f>
        <v>0.45</v>
      </c>
      <c r="P141" s="2">
        <f>ﾍﾞﾝﾁﾏｰｸ!BV141</f>
        <v>37</v>
      </c>
      <c r="Q141" s="9">
        <f t="shared" si="5"/>
        <v>0.49090909090909091</v>
      </c>
      <c r="R141" s="9">
        <f>ﾍﾞﾝﾁﾏｰｸ!CG141/ﾍﾞﾝﾁﾏｰｸ!CG$3</f>
        <v>0.5</v>
      </c>
      <c r="S141" s="9">
        <f>ﾍﾞﾝﾁﾏｰｸ!CH141/ﾍﾞﾝﾁﾏｰｸ!CH$3</f>
        <v>0.5</v>
      </c>
      <c r="T141" s="9">
        <f>ﾍﾞﾝﾁﾏｰｸ!CI141/ﾍﾞﾝﾁﾏｰｸ!CI$3</f>
        <v>0.375</v>
      </c>
      <c r="U141" s="9">
        <f>ﾍﾞﾝﾁﾏｰｸ!CC141/ﾍﾞﾝﾁﾏｰｸ!CC$3</f>
        <v>0.54545454545454541</v>
      </c>
      <c r="V141" s="9">
        <f>ﾍﾞﾝﾁﾏｰｸ!CD141/ﾍﾞﾝﾁﾏｰｸ!CD$3</f>
        <v>0.375</v>
      </c>
      <c r="W141" s="9">
        <f>ﾍﾞﾝﾁﾏｰｸ!CE141/ﾍﾞﾝﾁﾏｰｸ!CE$3</f>
        <v>0.5</v>
      </c>
      <c r="X141" s="9">
        <f>ﾍﾞﾝﾁﾏｰｸ!CF141/ﾍﾞﾝﾁﾏｰｸ!CF$3</f>
        <v>0.5</v>
      </c>
    </row>
    <row r="142" spans="1:24">
      <c r="A142" s="2">
        <v>1990</v>
      </c>
      <c r="B142" s="2">
        <v>200</v>
      </c>
      <c r="C142" s="2">
        <v>3</v>
      </c>
      <c r="D142" s="2">
        <f t="shared" si="4"/>
        <v>66.666666666666671</v>
      </c>
      <c r="E142" s="4" t="s">
        <v>150</v>
      </c>
      <c r="F142" s="9">
        <f>ﾍﾞﾝﾁﾏｰｸ!CJ142/ﾍﾞﾝﾁﾏｰｸ!CJ$3</f>
        <v>0.30232558139534882</v>
      </c>
      <c r="G142" s="9">
        <f>SUMIF(ﾍﾞﾝﾁﾏｰｸ!$F$1:$AX$1,G$2,ﾍﾞﾝﾁﾏｰｸ!$F142:$AX142)/G$3</f>
        <v>0</v>
      </c>
      <c r="H142" s="9">
        <f>ﾍﾞﾝﾁﾏｰｸ!CQ142/ﾍﾞﾝﾁﾏｰｸ!$CR$1</f>
        <v>0.52356780275562009</v>
      </c>
      <c r="I142" s="9">
        <f>SUMIF(ﾍﾞﾝﾁﾏｰｸ!$F$1:$AX$1,I$2,ﾍﾞﾝﾁﾏｰｸ!$F142:$AX142)/I$3</f>
        <v>0.5</v>
      </c>
      <c r="J142" s="9">
        <f>SUMIF(ﾍﾞﾝﾁﾏｰｸ!$F$1:$AX$1,J$2,ﾍﾞﾝﾁﾏｰｸ!$F142:$AX142)/J$3</f>
        <v>0</v>
      </c>
      <c r="K142" s="9">
        <f>SUMIF(ﾍﾞﾝﾁﾏｰｸ!$F$1:$AX$1,K$2,ﾍﾞﾝﾁﾏｰｸ!$F142:$AX142)/K$3</f>
        <v>0.5</v>
      </c>
      <c r="L142" s="9">
        <f>SUMIF(ﾍﾞﾝﾁﾏｰｸ!$F$1:$AX$1,L$2,ﾍﾞﾝﾁﾏｰｸ!$F142:$AX142)/L$3</f>
        <v>0</v>
      </c>
      <c r="M142" s="9">
        <f>SUMIF(ﾍﾞﾝﾁﾏｰｸ!$F$1:$AX$1,M$2,ﾍﾞﾝﾁﾏｰｸ!$F142:$AX142)/M$3</f>
        <v>0.5</v>
      </c>
      <c r="N142" s="9">
        <f>SUMIF(ﾍﾞﾝﾁﾏｰｸ!$F$1:$AX$1,N$2,ﾍﾞﾝﾁﾏｰｸ!$F142:$AX142)/N$3</f>
        <v>0.5</v>
      </c>
      <c r="O142" s="9">
        <f>SUMIF(ﾍﾞﾝﾁﾏｰｸ!$F$1:$AX$1,O$2,ﾍﾞﾝﾁﾏｰｸ!$F142:$AX142)/O$3</f>
        <v>0.45</v>
      </c>
      <c r="P142" s="2">
        <f>ﾍﾞﾝﾁﾏｰｸ!BV142</f>
        <v>34</v>
      </c>
      <c r="Q142" s="9">
        <f t="shared" si="5"/>
        <v>0.49147727272727271</v>
      </c>
      <c r="R142" s="9">
        <f>ﾍﾞﾝﾁﾏｰｸ!CG142/ﾍﾞﾝﾁﾏｰｸ!CG$3</f>
        <v>0.43333333333333335</v>
      </c>
      <c r="S142" s="9">
        <f>ﾍﾞﾝﾁﾏｰｸ!CH142/ﾍﾞﾝﾁﾏｰｸ!CH$3</f>
        <v>0.3</v>
      </c>
      <c r="T142" s="9">
        <f>ﾍﾞﾝﾁﾏｰｸ!CI142/ﾍﾞﾝﾁﾏｰｸ!CI$3</f>
        <v>0.125</v>
      </c>
      <c r="U142" s="9">
        <f>ﾍﾞﾝﾁﾏｰｸ!CC142/ﾍﾞﾝﾁﾏｰｸ!CC$3</f>
        <v>0.63636363636363635</v>
      </c>
      <c r="V142" s="9">
        <f>ﾍﾞﾝﾁﾏｰｸ!CD142/ﾍﾞﾝﾁﾏｰｸ!CD$3</f>
        <v>0.4375</v>
      </c>
      <c r="W142" s="9">
        <f>ﾍﾞﾝﾁﾏｰｸ!CE142/ﾍﾞﾝﾁﾏｰｸ!CE$3</f>
        <v>0.41666666666666669</v>
      </c>
      <c r="X142" s="9">
        <f>ﾍﾞﾝﾁﾏｰｸ!CF142/ﾍﾞﾝﾁﾏｰｸ!CF$3</f>
        <v>0.375</v>
      </c>
    </row>
    <row r="143" spans="1:24">
      <c r="A143" s="2">
        <v>2000</v>
      </c>
      <c r="B143" s="2">
        <v>350</v>
      </c>
      <c r="C143" s="2">
        <v>4</v>
      </c>
      <c r="D143" s="2">
        <f t="shared" si="4"/>
        <v>87.5</v>
      </c>
      <c r="E143" s="4" t="s">
        <v>22</v>
      </c>
      <c r="F143" s="9">
        <f>ﾍﾞﾝﾁﾏｰｸ!CJ143/ﾍﾞﾝﾁﾏｰｸ!CJ$3</f>
        <v>0.32558139534883723</v>
      </c>
      <c r="G143" s="9">
        <f>SUMIF(ﾍﾞﾝﾁﾏｰｸ!$F$1:$AX$1,G$2,ﾍﾞﾝﾁﾏｰｸ!$F143:$AX143)/G$3</f>
        <v>0</v>
      </c>
      <c r="H143" s="9">
        <f>ﾍﾞﾝﾁﾏｰｸ!CQ143/ﾍﾞﾝﾁﾏｰｸ!$CR$1</f>
        <v>0.52356780275562009</v>
      </c>
      <c r="I143" s="9">
        <f>SUMIF(ﾍﾞﾝﾁﾏｰｸ!$F$1:$AX$1,I$2,ﾍﾞﾝﾁﾏｰｸ!$F143:$AX143)/I$3</f>
        <v>0.33333333333333331</v>
      </c>
      <c r="J143" s="9">
        <f>SUMIF(ﾍﾞﾝﾁﾏｰｸ!$F$1:$AX$1,J$2,ﾍﾞﾝﾁﾏｰｸ!$F143:$AX143)/J$3</f>
        <v>0.375</v>
      </c>
      <c r="K143" s="9">
        <f>SUMIF(ﾍﾞﾝﾁﾏｰｸ!$F$1:$AX$1,K$2,ﾍﾞﾝﾁﾏｰｸ!$F143:$AX143)/K$3</f>
        <v>0.5</v>
      </c>
      <c r="L143" s="9">
        <f>SUMIF(ﾍﾞﾝﾁﾏｰｸ!$F$1:$AX$1,L$2,ﾍﾞﾝﾁﾏｰｸ!$F143:$AX143)/L$3</f>
        <v>0</v>
      </c>
      <c r="M143" s="9">
        <f>SUMIF(ﾍﾞﾝﾁﾏｰｸ!$F$1:$AX$1,M$2,ﾍﾞﾝﾁﾏｰｸ!$F143:$AX143)/M$3</f>
        <v>0.5</v>
      </c>
      <c r="N143" s="9">
        <f>SUMIF(ﾍﾞﾝﾁﾏｰｸ!$F$1:$AX$1,N$2,ﾍﾞﾝﾁﾏｰｸ!$F143:$AX143)/N$3</f>
        <v>0.5</v>
      </c>
      <c r="O143" s="9">
        <f>SUMIF(ﾍﾞﾝﾁﾏｰｸ!$F$1:$AX$1,O$2,ﾍﾞﾝﾁﾏｰｸ!$F143:$AX143)/O$3</f>
        <v>0.6</v>
      </c>
      <c r="P143" s="2">
        <f>ﾍﾞﾝﾁﾏｰｸ!BV143</f>
        <v>39</v>
      </c>
      <c r="Q143" s="9">
        <f t="shared" si="5"/>
        <v>0.57187499999999991</v>
      </c>
      <c r="R143" s="9">
        <f>ﾍﾞﾝﾁﾏｰｸ!CG143/ﾍﾞﾝﾁﾏｰｸ!CG$3</f>
        <v>0.46666666666666667</v>
      </c>
      <c r="S143" s="9">
        <f>ﾍﾞﾝﾁﾏｰｸ!CH143/ﾍﾞﾝﾁﾏｰｸ!CH$3</f>
        <v>0.4</v>
      </c>
      <c r="T143" s="9">
        <f>ﾍﾞﾝﾁﾏｰｸ!CI143/ﾍﾞﾝﾁﾏｰｸ!CI$3</f>
        <v>0.3125</v>
      </c>
      <c r="U143" s="9">
        <f>ﾍﾞﾝﾁﾏｰｸ!CC143/ﾍﾞﾝﾁﾏｰｸ!CC$3</f>
        <v>0.5</v>
      </c>
      <c r="V143" s="9">
        <f>ﾍﾞﾝﾁﾏｰｸ!CD143/ﾍﾞﾝﾁﾏｰｸ!CD$3</f>
        <v>0.5625</v>
      </c>
      <c r="W143" s="9">
        <f>ﾍﾞﾝﾁﾏｰｸ!CE143/ﾍﾞﾝﾁﾏｰｸ!CE$3</f>
        <v>0.66666666666666663</v>
      </c>
      <c r="X143" s="9">
        <f>ﾍﾞﾝﾁﾏｰｸ!CF143/ﾍﾞﾝﾁﾏｰｸ!CF$3</f>
        <v>0.5625</v>
      </c>
    </row>
    <row r="144" spans="1:24">
      <c r="A144" s="2">
        <v>1992</v>
      </c>
      <c r="B144" s="2">
        <v>2800</v>
      </c>
      <c r="C144" s="2">
        <v>7</v>
      </c>
      <c r="D144" s="2">
        <f t="shared" si="4"/>
        <v>400</v>
      </c>
      <c r="E144" s="4" t="s">
        <v>151</v>
      </c>
      <c r="F144" s="9">
        <f>ﾍﾞﾝﾁﾏｰｸ!CJ144/ﾍﾞﾝﾁﾏｰｸ!CJ$3</f>
        <v>0.86046511627906974</v>
      </c>
      <c r="G144" s="9">
        <f>SUMIF(ﾍﾞﾝﾁﾏｰｸ!$F$1:$AX$1,G$2,ﾍﾞﾝﾁﾏｰｸ!$F144:$AX144)/G$3</f>
        <v>1</v>
      </c>
      <c r="H144" s="9">
        <f>ﾍﾞﾝﾁﾏｰｸ!CQ144/ﾍﾞﾝﾁﾏｰｸ!$CR$1</f>
        <v>0.75271936185641775</v>
      </c>
      <c r="I144" s="9">
        <f>SUMIF(ﾍﾞﾝﾁﾏｰｸ!$F$1:$AX$1,I$2,ﾍﾞﾝﾁﾏｰｸ!$F144:$AX144)/I$3</f>
        <v>0.83333333333333337</v>
      </c>
      <c r="J144" s="9">
        <f>SUMIF(ﾍﾞﾝﾁﾏｰｸ!$F$1:$AX$1,J$2,ﾍﾞﾝﾁﾏｰｸ!$F144:$AX144)/J$3</f>
        <v>0.625</v>
      </c>
      <c r="K144" s="9">
        <f>SUMIF(ﾍﾞﾝﾁﾏｰｸ!$F$1:$AX$1,K$2,ﾍﾞﾝﾁﾏｰｸ!$F144:$AX144)/K$3</f>
        <v>0.95</v>
      </c>
      <c r="L144" s="9">
        <f>SUMIF(ﾍﾞﾝﾁﾏｰｸ!$F$1:$AX$1,L$2,ﾍﾞﾝﾁﾏｰｸ!$F144:$AX144)/L$3</f>
        <v>0.5</v>
      </c>
      <c r="M144" s="9">
        <f>SUMIF(ﾍﾞﾝﾁﾏｰｸ!$F$1:$AX$1,M$2,ﾍﾞﾝﾁﾏｰｸ!$F144:$AX144)/M$3</f>
        <v>1</v>
      </c>
      <c r="N144" s="9">
        <f>SUMIF(ﾍﾞﾝﾁﾏｰｸ!$F$1:$AX$1,N$2,ﾍﾞﾝﾁﾏｰｸ!$F144:$AX144)/N$3</f>
        <v>0.72727272727272729</v>
      </c>
      <c r="O144" s="9">
        <f>SUMIF(ﾍﾞﾝﾁﾏｰｸ!$F$1:$AX$1,O$2,ﾍﾞﾝﾁﾏｰｸ!$F144:$AX144)/O$3</f>
        <v>0.65</v>
      </c>
      <c r="P144" s="2">
        <f>ﾍﾞﾝﾁﾏｰｸ!BV144</f>
        <v>74.5</v>
      </c>
      <c r="Q144" s="9">
        <f t="shared" si="5"/>
        <v>0.74857954545454553</v>
      </c>
      <c r="R144" s="9">
        <f>ﾍﾞﾝﾁﾏｰｸ!CG144/ﾍﾞﾝﾁﾏｰｸ!CG$3</f>
        <v>0.73333333333333328</v>
      </c>
      <c r="S144" s="9">
        <f>ﾍﾞﾝﾁﾏｰｸ!CH144/ﾍﾞﾝﾁﾏｰｸ!CH$3</f>
        <v>0.9</v>
      </c>
      <c r="T144" s="9">
        <f>ﾍﾞﾝﾁﾏｰｸ!CI144/ﾍﾞﾝﾁﾏｰｸ!CI$3</f>
        <v>0.6875</v>
      </c>
      <c r="U144" s="9">
        <f>ﾍﾞﾝﾁﾏｰｸ!CC144/ﾍﾞﾝﾁﾏｰｸ!CC$3</f>
        <v>0.77272727272727271</v>
      </c>
      <c r="V144" s="9">
        <f>ﾍﾞﾝﾁﾏｰｸ!CD144/ﾍﾞﾝﾁﾏｰｸ!CD$3</f>
        <v>0.8125</v>
      </c>
      <c r="W144" s="9">
        <f>ﾍﾞﾝﾁﾏｰｸ!CE144/ﾍﾞﾝﾁﾏｰｸ!CE$3</f>
        <v>0.70833333333333337</v>
      </c>
      <c r="X144" s="9">
        <f>ﾍﾞﾝﾁﾏｰｸ!CF144/ﾍﾞﾝﾁﾏｰｸ!CF$3</f>
        <v>0.6875</v>
      </c>
    </row>
    <row r="145" spans="1:24">
      <c r="A145" s="2">
        <v>1941</v>
      </c>
      <c r="B145" s="2">
        <v>200</v>
      </c>
      <c r="C145" s="2">
        <v>2</v>
      </c>
      <c r="D145" s="2">
        <f t="shared" si="4"/>
        <v>100</v>
      </c>
      <c r="E145" s="4" t="s">
        <v>129</v>
      </c>
      <c r="F145" s="9">
        <f>ﾍﾞﾝﾁﾏｰｸ!CJ145/ﾍﾞﾝﾁﾏｰｸ!CJ$3</f>
        <v>0.16279069767441862</v>
      </c>
      <c r="G145" s="9">
        <f>SUMIF(ﾍﾞﾝﾁﾏｰｸ!$F$1:$AX$1,G$2,ﾍﾞﾝﾁﾏｰｸ!$F145:$AX145)/G$3</f>
        <v>0</v>
      </c>
      <c r="H145" s="9">
        <f>ﾍﾞﾝﾁﾏｰｸ!CQ145/ﾍﾞﾝﾁﾏｰｸ!$CR$1</f>
        <v>0.52356780275562009</v>
      </c>
      <c r="I145" s="9">
        <f>SUMIF(ﾍﾞﾝﾁﾏｰｸ!$F$1:$AX$1,I$2,ﾍﾞﾝﾁﾏｰｸ!$F145:$AX145)/I$3</f>
        <v>0</v>
      </c>
      <c r="J145" s="9">
        <f>SUMIF(ﾍﾞﾝﾁﾏｰｸ!$F$1:$AX$1,J$2,ﾍﾞﾝﾁﾏｰｸ!$F145:$AX145)/J$3</f>
        <v>0.375</v>
      </c>
      <c r="K145" s="9">
        <f>SUMIF(ﾍﾞﾝﾁﾏｰｸ!$F$1:$AX$1,K$2,ﾍﾞﾝﾁﾏｰｸ!$F145:$AX145)/K$3</f>
        <v>0.15</v>
      </c>
      <c r="L145" s="9">
        <f>SUMIF(ﾍﾞﾝﾁﾏｰｸ!$F$1:$AX$1,L$2,ﾍﾞﾝﾁﾏｰｸ!$F145:$AX145)/L$3</f>
        <v>0</v>
      </c>
      <c r="M145" s="9">
        <f>SUMIF(ﾍﾞﾝﾁﾏｰｸ!$F$1:$AX$1,M$2,ﾍﾞﾝﾁﾏｰｸ!$F145:$AX145)/M$3</f>
        <v>0.5</v>
      </c>
      <c r="N145" s="9">
        <f>SUMIF(ﾍﾞﾝﾁﾏｰｸ!$F$1:$AX$1,N$2,ﾍﾞﾝﾁﾏｰｸ!$F145:$AX145)/N$3</f>
        <v>0.5</v>
      </c>
      <c r="O145" s="9">
        <f>SUMIF(ﾍﾞﾝﾁﾏｰｸ!$F$1:$AX$1,O$2,ﾍﾞﾝﾁﾏｰｸ!$F145:$AX145)/O$3</f>
        <v>0.45</v>
      </c>
      <c r="P145" s="2">
        <f>ﾍﾞﾝﾁﾏｰｸ!BV145</f>
        <v>27</v>
      </c>
      <c r="Q145" s="9">
        <f t="shared" si="5"/>
        <v>0.36136363636363633</v>
      </c>
      <c r="R145" s="9">
        <f>ﾍﾞﾝﾁﾏｰｸ!CG145/ﾍﾞﾝﾁﾏｰｸ!CG$3</f>
        <v>0.4</v>
      </c>
      <c r="S145" s="9">
        <f>ﾍﾞﾝﾁﾏｰｸ!CH145/ﾍﾞﾝﾁﾏｰｸ!CH$3</f>
        <v>0.5</v>
      </c>
      <c r="T145" s="9">
        <f>ﾍﾞﾝﾁﾏｰｸ!CI145/ﾍﾞﾝﾁﾏｰｸ!CI$3</f>
        <v>0.1875</v>
      </c>
      <c r="U145" s="9">
        <f>ﾍﾞﾝﾁﾏｰｸ!CC145/ﾍﾞﾝﾁﾏｰｸ!CC$3</f>
        <v>0.31818181818181818</v>
      </c>
      <c r="V145" s="9">
        <f>ﾍﾞﾝﾁﾏｰｸ!CD145/ﾍﾞﾝﾁﾏｰｸ!CD$3</f>
        <v>0.34375</v>
      </c>
      <c r="W145" s="9">
        <f>ﾍﾞﾝﾁﾏｰｸ!CE145/ﾍﾞﾝﾁﾏｰｸ!CE$3</f>
        <v>0.41666666666666669</v>
      </c>
      <c r="X145" s="9">
        <f>ﾍﾞﾝﾁﾏｰｸ!CF145/ﾍﾞﾝﾁﾏｰｸ!CF$3</f>
        <v>0.375</v>
      </c>
    </row>
    <row r="146" spans="1:24">
      <c r="A146" s="2">
        <v>2002</v>
      </c>
      <c r="B146" s="2">
        <v>100</v>
      </c>
      <c r="C146" s="2">
        <v>1</v>
      </c>
      <c r="D146" s="2">
        <f t="shared" si="4"/>
        <v>100</v>
      </c>
      <c r="E146" s="4" t="s">
        <v>152</v>
      </c>
      <c r="F146" s="9">
        <f>ﾍﾞﾝﾁﾏｰｸ!CJ146/ﾍﾞﾝﾁﾏｰｸ!CJ$3</f>
        <v>0.34883720930232559</v>
      </c>
      <c r="G146" s="9">
        <f>SUMIF(ﾍﾞﾝﾁﾏｰｸ!$F$1:$AX$1,G$2,ﾍﾞﾝﾁﾏｰｸ!$F146:$AX146)/G$3</f>
        <v>0</v>
      </c>
      <c r="H146" s="9">
        <f>ﾍﾞﾝﾁﾏｰｸ!CQ146/ﾍﾞﾝﾁﾏｰｸ!$CR$1</f>
        <v>0.52356780275562009</v>
      </c>
      <c r="I146" s="9">
        <f>SUMIF(ﾍﾞﾝﾁﾏｰｸ!$F$1:$AX$1,I$2,ﾍﾞﾝﾁﾏｰｸ!$F146:$AX146)/I$3</f>
        <v>0.33333333333333331</v>
      </c>
      <c r="J146" s="9">
        <f>SUMIF(ﾍﾞﾝﾁﾏｰｸ!$F$1:$AX$1,J$2,ﾍﾞﾝﾁﾏｰｸ!$F146:$AX146)/J$3</f>
        <v>0.5</v>
      </c>
      <c r="K146" s="9">
        <f>SUMIF(ﾍﾞﾝﾁﾏｰｸ!$F$1:$AX$1,K$2,ﾍﾞﾝﾁﾏｰｸ!$F146:$AX146)/K$3</f>
        <v>0.55000000000000004</v>
      </c>
      <c r="L146" s="9">
        <f>SUMIF(ﾍﾞﾝﾁﾏｰｸ!$F$1:$AX$1,L$2,ﾍﾞﾝﾁﾏｰｸ!$F146:$AX146)/L$3</f>
        <v>0</v>
      </c>
      <c r="M146" s="9">
        <f>SUMIF(ﾍﾞﾝﾁﾏｰｸ!$F$1:$AX$1,M$2,ﾍﾞﾝﾁﾏｰｸ!$F146:$AX146)/M$3</f>
        <v>0.5</v>
      </c>
      <c r="N146" s="9">
        <f>SUMIF(ﾍﾞﾝﾁﾏｰｸ!$F$1:$AX$1,N$2,ﾍﾞﾝﾁﾏｰｸ!$F146:$AX146)/N$3</f>
        <v>0.45454545454545453</v>
      </c>
      <c r="O146" s="9">
        <f>SUMIF(ﾍﾞﾝﾁﾏｰｸ!$F$1:$AX$1,O$2,ﾍﾞﾝﾁﾏｰｸ!$F146:$AX146)/O$3</f>
        <v>0.45</v>
      </c>
      <c r="P146" s="2">
        <f>ﾍﾞﾝﾁﾏｰｸ!BV146</f>
        <v>37</v>
      </c>
      <c r="Q146" s="9">
        <f t="shared" si="5"/>
        <v>0.56590909090909092</v>
      </c>
      <c r="R146" s="9">
        <f>ﾍﾞﾝﾁﾏｰｸ!CG146/ﾍﾞﾝﾁﾏｰｸ!CG$3</f>
        <v>0.4</v>
      </c>
      <c r="S146" s="9">
        <f>ﾍﾞﾝﾁﾏｰｸ!CH146/ﾍﾞﾝﾁﾏｰｸ!CH$3</f>
        <v>0.3</v>
      </c>
      <c r="T146" s="9">
        <f>ﾍﾞﾝﾁﾏｰｸ!CI146/ﾍﾞﾝﾁﾏｰｸ!CI$3</f>
        <v>0.25</v>
      </c>
      <c r="U146" s="9">
        <f>ﾍﾞﾝﾁﾏｰｸ!CC146/ﾍﾞﾝﾁﾏｰｸ!CC$3</f>
        <v>0.54545454545454541</v>
      </c>
      <c r="V146" s="9">
        <f>ﾍﾞﾝﾁﾏｰｸ!CD146/ﾍﾞﾝﾁﾏｰｸ!CD$3</f>
        <v>0.46875</v>
      </c>
      <c r="W146" s="9">
        <f>ﾍﾞﾝﾁﾏｰｸ!CE146/ﾍﾞﾝﾁﾏｰｸ!CE$3</f>
        <v>0.625</v>
      </c>
      <c r="X146" s="9">
        <f>ﾍﾞﾝﾁﾏｰｸ!CF146/ﾍﾞﾝﾁﾏｰｸ!CF$3</f>
        <v>0.625</v>
      </c>
    </row>
    <row r="147" spans="1:24">
      <c r="A147" s="2">
        <v>1980</v>
      </c>
      <c r="B147" s="2">
        <v>350</v>
      </c>
      <c r="C147" s="2">
        <v>3</v>
      </c>
      <c r="D147" s="2">
        <f t="shared" si="4"/>
        <v>116.66666666666667</v>
      </c>
      <c r="E147" s="4" t="s">
        <v>153</v>
      </c>
      <c r="F147" s="9">
        <f>ﾍﾞﾝﾁﾏｰｸ!CJ147/ﾍﾞﾝﾁﾏｰｸ!CJ$3</f>
        <v>0.30232558139534882</v>
      </c>
      <c r="G147" s="9">
        <f>SUMIF(ﾍﾞﾝﾁﾏｰｸ!$F$1:$AX$1,G$2,ﾍﾞﾝﾁﾏｰｸ!$F147:$AX147)/G$3</f>
        <v>0</v>
      </c>
      <c r="H147" s="9">
        <f>ﾍﾞﾝﾁﾏｰｸ!CQ147/ﾍﾞﾝﾁﾏｰｸ!$CR$1</f>
        <v>0.52356780275562009</v>
      </c>
      <c r="I147" s="9">
        <f>SUMIF(ﾍﾞﾝﾁﾏｰｸ!$F$1:$AX$1,I$2,ﾍﾞﾝﾁﾏｰｸ!$F147:$AX147)/I$3</f>
        <v>0.66666666666666663</v>
      </c>
      <c r="J147" s="9">
        <f>SUMIF(ﾍﾞﾝﾁﾏｰｸ!$F$1:$AX$1,J$2,ﾍﾞﾝﾁﾏｰｸ!$F147:$AX147)/J$3</f>
        <v>0.375</v>
      </c>
      <c r="K147" s="9">
        <f>SUMIF(ﾍﾞﾝﾁﾏｰｸ!$F$1:$AX$1,K$2,ﾍﾞﾝﾁﾏｰｸ!$F147:$AX147)/K$3</f>
        <v>0.3</v>
      </c>
      <c r="L147" s="9">
        <f>SUMIF(ﾍﾞﾝﾁﾏｰｸ!$F$1:$AX$1,L$2,ﾍﾞﾝﾁﾏｰｸ!$F147:$AX147)/L$3</f>
        <v>0</v>
      </c>
      <c r="M147" s="9">
        <f>SUMIF(ﾍﾞﾝﾁﾏｰｸ!$F$1:$AX$1,M$2,ﾍﾞﾝﾁﾏｰｸ!$F147:$AX147)/M$3</f>
        <v>0.5</v>
      </c>
      <c r="N147" s="9">
        <f>SUMIF(ﾍﾞﾝﾁﾏｰｸ!$F$1:$AX$1,N$2,ﾍﾞﾝﾁﾏｰｸ!$F147:$AX147)/N$3</f>
        <v>0.59090909090909094</v>
      </c>
      <c r="O147" s="9">
        <f>SUMIF(ﾍﾞﾝﾁﾏｰｸ!$F$1:$AX$1,O$2,ﾍﾞﾝﾁﾏｰｸ!$F147:$AX147)/O$3</f>
        <v>0.5</v>
      </c>
      <c r="P147" s="2">
        <f>ﾍﾞﾝﾁﾏｰｸ!BV147</f>
        <v>37</v>
      </c>
      <c r="Q147" s="9">
        <f t="shared" si="5"/>
        <v>0.53806818181818183</v>
      </c>
      <c r="R147" s="9">
        <f>ﾍﾞﾝﾁﾏｰｸ!CG147/ﾍﾞﾝﾁﾏｰｸ!CG$3</f>
        <v>0.6</v>
      </c>
      <c r="S147" s="9">
        <f>ﾍﾞﾝﾁﾏｰｸ!CH147/ﾍﾞﾝﾁﾏｰｸ!CH$3</f>
        <v>0.3</v>
      </c>
      <c r="T147" s="9">
        <f>ﾍﾞﾝﾁﾏｰｸ!CI147/ﾍﾞﾝﾁﾏｰｸ!CI$3</f>
        <v>0.25</v>
      </c>
      <c r="U147" s="9">
        <f>ﾍﾞﾝﾁﾏｰｸ!CC147/ﾍﾞﾝﾁﾏｰｸ!CC$3</f>
        <v>0.59090909090909094</v>
      </c>
      <c r="V147" s="9">
        <f>ﾍﾞﾝﾁﾏｰｸ!CD147/ﾍﾞﾝﾁﾏｰｸ!CD$3</f>
        <v>0.40625</v>
      </c>
      <c r="W147" s="9">
        <f>ﾍﾞﾝﾁﾏｰｸ!CE147/ﾍﾞﾝﾁﾏｰｸ!CE$3</f>
        <v>0.58333333333333337</v>
      </c>
      <c r="X147" s="9">
        <f>ﾍﾞﾝﾁﾏｰｸ!CF147/ﾍﾞﾝﾁﾏｰｸ!CF$3</f>
        <v>0.5</v>
      </c>
    </row>
    <row r="148" spans="1:24">
      <c r="A148" s="2">
        <v>1973</v>
      </c>
      <c r="B148" s="2">
        <v>400</v>
      </c>
      <c r="C148" s="2">
        <v>2</v>
      </c>
      <c r="D148" s="2">
        <f t="shared" si="4"/>
        <v>200</v>
      </c>
      <c r="E148" s="4" t="s">
        <v>154</v>
      </c>
      <c r="F148" s="9">
        <f>ﾍﾞﾝﾁﾏｰｸ!CJ148/ﾍﾞﾝﾁﾏｰｸ!CJ$3</f>
        <v>0.16279069767441862</v>
      </c>
      <c r="G148" s="9">
        <f>SUMIF(ﾍﾞﾝﾁﾏｰｸ!$F$1:$AX$1,G$2,ﾍﾞﾝﾁﾏｰｸ!$F148:$AX148)/G$3</f>
        <v>0</v>
      </c>
      <c r="H148" s="9">
        <f>ﾍﾞﾝﾁﾏｰｸ!CQ148/ﾍﾞﾝﾁﾏｰｸ!$CR$1</f>
        <v>0.52356780275562009</v>
      </c>
      <c r="I148" s="9">
        <f>SUMIF(ﾍﾞﾝﾁﾏｰｸ!$F$1:$AX$1,I$2,ﾍﾞﾝﾁﾏｰｸ!$F148:$AX148)/I$3</f>
        <v>0.16666666666666666</v>
      </c>
      <c r="J148" s="9">
        <f>SUMIF(ﾍﾞﾝﾁﾏｰｸ!$F$1:$AX$1,J$2,ﾍﾞﾝﾁﾏｰｸ!$F148:$AX148)/J$3</f>
        <v>0.125</v>
      </c>
      <c r="K148" s="9">
        <f>SUMIF(ﾍﾞﾝﾁﾏｰｸ!$F$1:$AX$1,K$2,ﾍﾞﾝﾁﾏｰｸ!$F148:$AX148)/K$3</f>
        <v>0.25</v>
      </c>
      <c r="L148" s="9">
        <f>SUMIF(ﾍﾞﾝﾁﾏｰｸ!$F$1:$AX$1,L$2,ﾍﾞﾝﾁﾏｰｸ!$F148:$AX148)/L$3</f>
        <v>0.125</v>
      </c>
      <c r="M148" s="9">
        <f>SUMIF(ﾍﾞﾝﾁﾏｰｸ!$F$1:$AX$1,M$2,ﾍﾞﾝﾁﾏｰｸ!$F148:$AX148)/M$3</f>
        <v>0.5</v>
      </c>
      <c r="N148" s="9">
        <f>SUMIF(ﾍﾞﾝﾁﾏｰｸ!$F$1:$AX$1,N$2,ﾍﾞﾝﾁﾏｰｸ!$F148:$AX148)/N$3</f>
        <v>0.40909090909090912</v>
      </c>
      <c r="O148" s="9">
        <f>SUMIF(ﾍﾞﾝﾁﾏｰｸ!$F$1:$AX$1,O$2,ﾍﾞﾝﾁﾏｰｸ!$F148:$AX148)/O$3</f>
        <v>0.45</v>
      </c>
      <c r="P148" s="2">
        <f>ﾍﾞﾝﾁﾏｰｸ!BV148</f>
        <v>27</v>
      </c>
      <c r="Q148" s="9">
        <f t="shared" si="5"/>
        <v>0.38039772727272725</v>
      </c>
      <c r="R148" s="9">
        <f>ﾍﾞﾝﾁﾏｰｸ!CG148/ﾍﾞﾝﾁﾏｰｸ!CG$3</f>
        <v>0.26666666666666666</v>
      </c>
      <c r="S148" s="9">
        <f>ﾍﾞﾝﾁﾏｰｸ!CH148/ﾍﾞﾝﾁﾏｰｸ!CH$3</f>
        <v>0.3</v>
      </c>
      <c r="T148" s="9">
        <f>ﾍﾞﾝﾁﾏｰｸ!CI148/ﾍﾞﾝﾁﾏｰｸ!CI$3</f>
        <v>0.1875</v>
      </c>
      <c r="U148" s="9">
        <f>ﾍﾞﾝﾁﾏｰｸ!CC148/ﾍﾞﾝﾁﾏｰｸ!CC$3</f>
        <v>0.36363636363636365</v>
      </c>
      <c r="V148" s="9">
        <f>ﾍﾞﾝﾁﾏｰｸ!CD148/ﾍﾞﾝﾁﾏｰｸ!CD$3</f>
        <v>0.375</v>
      </c>
      <c r="W148" s="9">
        <f>ﾍﾞﾝﾁﾏｰｸ!CE148/ﾍﾞﾝﾁﾏｰｸ!CE$3</f>
        <v>0.375</v>
      </c>
      <c r="X148" s="9">
        <f>ﾍﾞﾝﾁﾏｰｸ!CF148/ﾍﾞﾝﾁﾏｰｸ!CF$3</f>
        <v>0.4375</v>
      </c>
    </row>
    <row r="149" spans="1:24">
      <c r="A149" s="2">
        <v>1975</v>
      </c>
      <c r="B149" s="2">
        <v>850</v>
      </c>
      <c r="C149" s="2">
        <v>5</v>
      </c>
      <c r="D149" s="2">
        <f t="shared" si="4"/>
        <v>170</v>
      </c>
      <c r="E149" s="4" t="s">
        <v>71</v>
      </c>
      <c r="F149" s="9">
        <f>ﾍﾞﾝﾁﾏｰｸ!CJ149/ﾍﾞﾝﾁﾏｰｸ!CJ$3</f>
        <v>0.37209302325581395</v>
      </c>
      <c r="G149" s="9">
        <f>SUMIF(ﾍﾞﾝﾁﾏｰｸ!$F$1:$AX$1,G$2,ﾍﾞﾝﾁﾏｰｸ!$F149:$AX149)/G$3</f>
        <v>0</v>
      </c>
      <c r="H149" s="9">
        <f>ﾍﾞﾝﾁﾏｰｸ!CQ149/ﾍﾞﾝﾁﾏｰｸ!$CR$1</f>
        <v>0.52356780275562009</v>
      </c>
      <c r="I149" s="9">
        <f>SUMIF(ﾍﾞﾝﾁﾏｰｸ!$F$1:$AX$1,I$2,ﾍﾞﾝﾁﾏｰｸ!$F149:$AX149)/I$3</f>
        <v>0.5</v>
      </c>
      <c r="J149" s="9">
        <f>SUMIF(ﾍﾞﾝﾁﾏｰｸ!$F$1:$AX$1,J$2,ﾍﾞﾝﾁﾏｰｸ!$F149:$AX149)/J$3</f>
        <v>0.625</v>
      </c>
      <c r="K149" s="9">
        <f>SUMIF(ﾍﾞﾝﾁﾏｰｸ!$F$1:$AX$1,K$2,ﾍﾞﾝﾁﾏｰｸ!$F149:$AX149)/K$3</f>
        <v>0.4</v>
      </c>
      <c r="L149" s="9">
        <f>SUMIF(ﾍﾞﾝﾁﾏｰｸ!$F$1:$AX$1,L$2,ﾍﾞﾝﾁﾏｰｸ!$F149:$AX149)/L$3</f>
        <v>0.125</v>
      </c>
      <c r="M149" s="9">
        <f>SUMIF(ﾍﾞﾝﾁﾏｰｸ!$F$1:$AX$1,M$2,ﾍﾞﾝﾁﾏｰｸ!$F149:$AX149)/M$3</f>
        <v>0.5</v>
      </c>
      <c r="N149" s="9">
        <f>SUMIF(ﾍﾞﾝﾁﾏｰｸ!$F$1:$AX$1,N$2,ﾍﾞﾝﾁﾏｰｸ!$F149:$AX149)/N$3</f>
        <v>0.63636363636363635</v>
      </c>
      <c r="O149" s="9">
        <f>SUMIF(ﾍﾞﾝﾁﾏｰｸ!$F$1:$AX$1,O$2,ﾍﾞﾝﾁﾏｰｸ!$F149:$AX149)/O$3</f>
        <v>0.5</v>
      </c>
      <c r="P149" s="2">
        <f>ﾍﾞﾝﾁﾏｰｸ!BV149</f>
        <v>42</v>
      </c>
      <c r="Q149" s="9">
        <f t="shared" si="5"/>
        <v>0.5948863636363636</v>
      </c>
      <c r="R149" s="9">
        <f>ﾍﾞﾝﾁﾏｰｸ!CG149/ﾍﾞﾝﾁﾏｰｸ!CG$3</f>
        <v>0.6333333333333333</v>
      </c>
      <c r="S149" s="9">
        <f>ﾍﾞﾝﾁﾏｰｸ!CH149/ﾍﾞﾝﾁﾏｰｸ!CH$3</f>
        <v>0.4</v>
      </c>
      <c r="T149" s="9">
        <f>ﾍﾞﾝﾁﾏｰｸ!CI149/ﾍﾞﾝﾁﾏｰｸ!CI$3</f>
        <v>0.3125</v>
      </c>
      <c r="U149" s="9">
        <f>ﾍﾞﾝﾁﾏｰｸ!CC149/ﾍﾞﾝﾁﾏｰｸ!CC$3</f>
        <v>0.68181818181818177</v>
      </c>
      <c r="V149" s="9">
        <f>ﾍﾞﾝﾁﾏｰｸ!CD149/ﾍﾞﾝﾁﾏｰｸ!CD$3</f>
        <v>0.4375</v>
      </c>
      <c r="W149" s="9">
        <f>ﾍﾞﾝﾁﾏｰｸ!CE149/ﾍﾞﾝﾁﾏｰｸ!CE$3</f>
        <v>0.58333333333333337</v>
      </c>
      <c r="X149" s="9">
        <f>ﾍﾞﾝﾁﾏｰｸ!CF149/ﾍﾞﾝﾁﾏｰｸ!CF$3</f>
        <v>0.625</v>
      </c>
    </row>
    <row r="150" spans="1:24">
      <c r="A150" s="2">
        <v>2008</v>
      </c>
      <c r="B150" s="2">
        <v>210</v>
      </c>
      <c r="C150" s="2">
        <v>3</v>
      </c>
      <c r="D150" s="2">
        <f t="shared" si="4"/>
        <v>70</v>
      </c>
      <c r="E150" s="4" t="s">
        <v>155</v>
      </c>
      <c r="F150" s="9">
        <f>ﾍﾞﾝﾁﾏｰｸ!CJ150/ﾍﾞﾝﾁﾏｰｸ!CJ$3</f>
        <v>0.27906976744186046</v>
      </c>
      <c r="G150" s="9">
        <f>SUMIF(ﾍﾞﾝﾁﾏｰｸ!$F$1:$AX$1,G$2,ﾍﾞﾝﾁﾏｰｸ!$F150:$AX150)/G$3</f>
        <v>0</v>
      </c>
      <c r="H150" s="9">
        <f>ﾍﾞﾝﾁﾏｰｸ!CQ150/ﾍﾞﾝﾁﾏｰｸ!$CR$1</f>
        <v>0.56417693981145767</v>
      </c>
      <c r="I150" s="9">
        <f>SUMIF(ﾍﾞﾝﾁﾏｰｸ!$F$1:$AX$1,I$2,ﾍﾞﾝﾁﾏｰｸ!$F150:$AX150)/I$3</f>
        <v>0.5</v>
      </c>
      <c r="J150" s="9">
        <f>SUMIF(ﾍﾞﾝﾁﾏｰｸ!$F$1:$AX$1,J$2,ﾍﾞﾝﾁﾏｰｸ!$F150:$AX150)/J$3</f>
        <v>0.5</v>
      </c>
      <c r="K150" s="9">
        <f>SUMIF(ﾍﾞﾝﾁﾏｰｸ!$F$1:$AX$1,K$2,ﾍﾞﾝﾁﾏｰｸ!$F150:$AX150)/K$3</f>
        <v>0.35</v>
      </c>
      <c r="L150" s="9">
        <f>SUMIF(ﾍﾞﾝﾁﾏｰｸ!$F$1:$AX$1,L$2,ﾍﾞﾝﾁﾏｰｸ!$F150:$AX150)/L$3</f>
        <v>0.75</v>
      </c>
      <c r="M150" s="9">
        <f>SUMIF(ﾍﾞﾝﾁﾏｰｸ!$F$1:$AX$1,M$2,ﾍﾞﾝﾁﾏｰｸ!$F150:$AX150)/M$3</f>
        <v>0.5</v>
      </c>
      <c r="N150" s="9">
        <f>SUMIF(ﾍﾞﾝﾁﾏｰｸ!$F$1:$AX$1,N$2,ﾍﾞﾝﾁﾏｰｸ!$F150:$AX150)/N$3</f>
        <v>0.77272727272727271</v>
      </c>
      <c r="O150" s="9">
        <f>SUMIF(ﾍﾞﾝﾁﾏｰｸ!$F$1:$AX$1,O$2,ﾍﾞﾝﾁﾏｰｸ!$F150:$AX150)/O$3</f>
        <v>0.65</v>
      </c>
      <c r="P150" s="2">
        <f>ﾍﾞﾝﾁﾏｰｸ!BV150</f>
        <v>51</v>
      </c>
      <c r="Q150" s="9">
        <f t="shared" si="5"/>
        <v>0.69488636363636358</v>
      </c>
      <c r="R150" s="9">
        <f>ﾍﾞﾝﾁﾏｰｸ!CG150/ﾍﾞﾝﾁﾏｰｸ!CG$3</f>
        <v>0.6333333333333333</v>
      </c>
      <c r="S150" s="9">
        <f>ﾍﾞﾝﾁﾏｰｸ!CH150/ﾍﾞﾝﾁﾏｰｸ!CH$3</f>
        <v>0.3</v>
      </c>
      <c r="T150" s="9">
        <f>ﾍﾞﾝﾁﾏｰｸ!CI150/ﾍﾞﾝﾁﾏｰｸ!CI$3</f>
        <v>0.625</v>
      </c>
      <c r="U150" s="9">
        <f>ﾍﾞﾝﾁﾏｰｸ!CC150/ﾍﾞﾝﾁﾏｰｸ!CC$3</f>
        <v>0.68181818181818177</v>
      </c>
      <c r="V150" s="9">
        <f>ﾍﾞﾝﾁﾏｰｸ!CD150/ﾍﾞﾝﾁﾏｰｸ!CD$3</f>
        <v>0.5</v>
      </c>
      <c r="W150" s="9">
        <f>ﾍﾞﾝﾁﾏｰｸ!CE150/ﾍﾞﾝﾁﾏｰｸ!CE$3</f>
        <v>0.75</v>
      </c>
      <c r="X150" s="9">
        <f>ﾍﾞﾝﾁﾏｰｸ!CF150/ﾍﾞﾝﾁﾏｰｸ!CF$3</f>
        <v>0.875</v>
      </c>
    </row>
    <row r="151" spans="1:24">
      <c r="A151" s="2">
        <v>1981</v>
      </c>
      <c r="B151" s="2">
        <v>225</v>
      </c>
      <c r="C151" s="2">
        <v>3</v>
      </c>
      <c r="D151" s="2">
        <f t="shared" si="4"/>
        <v>75</v>
      </c>
      <c r="E151" s="4" t="s">
        <v>99</v>
      </c>
      <c r="F151" s="9">
        <f>ﾍﾞﾝﾁﾏｰｸ!CJ151/ﾍﾞﾝﾁﾏｰｸ!CJ$3</f>
        <v>0.27906976744186046</v>
      </c>
      <c r="G151" s="9">
        <f>SUMIF(ﾍﾞﾝﾁﾏｰｸ!$F$1:$AX$1,G$2,ﾍﾞﾝﾁﾏｰｸ!$F151:$AX151)/G$3</f>
        <v>0</v>
      </c>
      <c r="H151" s="9">
        <f>ﾍﾞﾝﾁﾏｰｸ!CQ151/ﾍﾞﾝﾁﾏｰｸ!$CR$1</f>
        <v>0.52356780275562009</v>
      </c>
      <c r="I151" s="9">
        <f>SUMIF(ﾍﾞﾝﾁﾏｰｸ!$F$1:$AX$1,I$2,ﾍﾞﾝﾁﾏｰｸ!$F151:$AX151)/I$3</f>
        <v>0.33333333333333331</v>
      </c>
      <c r="J151" s="9">
        <f>SUMIF(ﾍﾞﾝﾁﾏｰｸ!$F$1:$AX$1,J$2,ﾍﾞﾝﾁﾏｰｸ!$F151:$AX151)/J$3</f>
        <v>0.25</v>
      </c>
      <c r="K151" s="9">
        <f>SUMIF(ﾍﾞﾝﾁﾏｰｸ!$F$1:$AX$1,K$2,ﾍﾞﾝﾁﾏｰｸ!$F151:$AX151)/K$3</f>
        <v>0.4</v>
      </c>
      <c r="L151" s="9">
        <f>SUMIF(ﾍﾞﾝﾁﾏｰｸ!$F$1:$AX$1,L$2,ﾍﾞﾝﾁﾏｰｸ!$F151:$AX151)/L$3</f>
        <v>0</v>
      </c>
      <c r="M151" s="9">
        <f>SUMIF(ﾍﾞﾝﾁﾏｰｸ!$F$1:$AX$1,M$2,ﾍﾞﾝﾁﾏｰｸ!$F151:$AX151)/M$3</f>
        <v>0.5</v>
      </c>
      <c r="N151" s="9">
        <f>SUMIF(ﾍﾞﾝﾁﾏｰｸ!$F$1:$AX$1,N$2,ﾍﾞﾝﾁﾏｰｸ!$F151:$AX151)/N$3</f>
        <v>0.54545454545454541</v>
      </c>
      <c r="O151" s="9">
        <f>SUMIF(ﾍﾞﾝﾁﾏｰｸ!$F$1:$AX$1,O$2,ﾍﾞﾝﾁﾏｰｸ!$F151:$AX151)/O$3</f>
        <v>0.45</v>
      </c>
      <c r="P151" s="2">
        <f>ﾍﾞﾝﾁﾏｰｸ!BV151</f>
        <v>34</v>
      </c>
      <c r="Q151" s="9">
        <f t="shared" si="5"/>
        <v>0.47528409090909091</v>
      </c>
      <c r="R151" s="9">
        <f>ﾍﾞﾝﾁﾏｰｸ!CG151/ﾍﾞﾝﾁﾏｰｸ!CG$3</f>
        <v>0.5</v>
      </c>
      <c r="S151" s="9">
        <f>ﾍﾞﾝﾁﾏｰｸ!CH151/ﾍﾞﾝﾁﾏｰｸ!CH$3</f>
        <v>0.3</v>
      </c>
      <c r="T151" s="9">
        <f>ﾍﾞﾝﾁﾏｰｸ!CI151/ﾍﾞﾝﾁﾏｰｸ!CI$3</f>
        <v>0.125</v>
      </c>
      <c r="U151" s="9">
        <f>ﾍﾞﾝﾁﾏｰｸ!CC151/ﾍﾞﾝﾁﾏｰｸ!CC$3</f>
        <v>0.54545454545454541</v>
      </c>
      <c r="V151" s="9">
        <f>ﾍﾞﾝﾁﾏｰｸ!CD151/ﾍﾞﾝﾁﾏｰｸ!CD$3</f>
        <v>0.40625</v>
      </c>
      <c r="W151" s="9">
        <f>ﾍﾞﾝﾁﾏｰｸ!CE151/ﾍﾞﾝﾁﾏｰｸ!CE$3</f>
        <v>0.45833333333333331</v>
      </c>
      <c r="X151" s="9">
        <f>ﾍﾞﾝﾁﾏｰｸ!CF151/ﾍﾞﾝﾁﾏｰｸ!CF$3</f>
        <v>0.4375</v>
      </c>
    </row>
    <row r="152" spans="1:24">
      <c r="A152" s="2">
        <v>1996</v>
      </c>
      <c r="B152" s="2">
        <v>200</v>
      </c>
      <c r="C152" s="2">
        <v>3</v>
      </c>
      <c r="D152" s="2">
        <f t="shared" si="4"/>
        <v>66.666666666666671</v>
      </c>
      <c r="E152" s="4" t="s">
        <v>156</v>
      </c>
      <c r="F152" s="9">
        <f>ﾍﾞﾝﾁﾏｰｸ!CJ152/ﾍﾞﾝﾁﾏｰｸ!CJ$3</f>
        <v>0.13953488372093023</v>
      </c>
      <c r="G152" s="9">
        <f>SUMIF(ﾍﾞﾝﾁﾏｰｸ!$F$1:$AX$1,G$2,ﾍﾞﾝﾁﾏｰｸ!$F152:$AX152)/G$3</f>
        <v>0</v>
      </c>
      <c r="H152" s="9">
        <f>ﾍﾞﾝﾁﾏｰｸ!CQ152/ﾍﾞﾝﾁﾏｰｸ!$CR$1</f>
        <v>0.65482233502538079</v>
      </c>
      <c r="I152" s="9">
        <f>SUMIF(ﾍﾞﾝﾁﾏｰｸ!$F$1:$AX$1,I$2,ﾍﾞﾝﾁﾏｰｸ!$F152:$AX152)/I$3</f>
        <v>0.16666666666666666</v>
      </c>
      <c r="J152" s="9">
        <f>SUMIF(ﾍﾞﾝﾁﾏｰｸ!$F$1:$AX$1,J$2,ﾍﾞﾝﾁﾏｰｸ!$F152:$AX152)/J$3</f>
        <v>0.125</v>
      </c>
      <c r="K152" s="9">
        <f>SUMIF(ﾍﾞﾝﾁﾏｰｸ!$F$1:$AX$1,K$2,ﾍﾞﾝﾁﾏｰｸ!$F152:$AX152)/K$3</f>
        <v>0.2</v>
      </c>
      <c r="L152" s="9">
        <f>SUMIF(ﾍﾞﾝﾁﾏｰｸ!$F$1:$AX$1,L$2,ﾍﾞﾝﾁﾏｰｸ!$F152:$AX152)/L$3</f>
        <v>0</v>
      </c>
      <c r="M152" s="9">
        <f>SUMIF(ﾍﾞﾝﾁﾏｰｸ!$F$1:$AX$1,M$2,ﾍﾞﾝﾁﾏｰｸ!$F152:$AX152)/M$3</f>
        <v>0.5</v>
      </c>
      <c r="N152" s="9">
        <f>SUMIF(ﾍﾞﾝﾁﾏｰｸ!$F$1:$AX$1,N$2,ﾍﾞﾝﾁﾏｰｸ!$F152:$AX152)/N$3</f>
        <v>0.31818181818181818</v>
      </c>
      <c r="O152" s="9">
        <f>SUMIF(ﾍﾞﾝﾁﾏｰｸ!$F$1:$AX$1,O$2,ﾍﾞﾝﾁﾏｰｸ!$F152:$AX152)/O$3</f>
        <v>0.65</v>
      </c>
      <c r="P152" s="2">
        <f>ﾍﾞﾝﾁﾏｰｸ!BV152</f>
        <v>27</v>
      </c>
      <c r="Q152" s="9">
        <f t="shared" si="5"/>
        <v>0.40170454545454543</v>
      </c>
      <c r="R152" s="9">
        <f>ﾍﾞﾝﾁﾏｰｸ!CG152/ﾍﾞﾝﾁﾏｰｸ!CG$3</f>
        <v>0.3</v>
      </c>
      <c r="S152" s="9">
        <f>ﾍﾞﾝﾁﾏｰｸ!CH152/ﾍﾞﾝﾁﾏｰｸ!CH$3</f>
        <v>0.3</v>
      </c>
      <c r="T152" s="9">
        <f>ﾍﾞﾝﾁﾏｰｸ!CI152/ﾍﾞﾝﾁﾏｰｸ!CI$3</f>
        <v>0.125</v>
      </c>
      <c r="U152" s="9">
        <f>ﾍﾞﾝﾁﾏｰｸ!CC152/ﾍﾞﾝﾁﾏｰｸ!CC$3</f>
        <v>0.27272727272727271</v>
      </c>
      <c r="V152" s="9">
        <f>ﾍﾞﾝﾁﾏｰｸ!CD152/ﾍﾞﾝﾁﾏｰｸ!CD$3</f>
        <v>0.46875</v>
      </c>
      <c r="W152" s="9">
        <f>ﾍﾞﾝﾁﾏｰｸ!CE152/ﾍﾞﾝﾁﾏｰｸ!CE$3</f>
        <v>0.45833333333333331</v>
      </c>
      <c r="X152" s="9">
        <f>ﾍﾞﾝﾁﾏｰｸ!CF152/ﾍﾞﾝﾁﾏｰｸ!CF$3</f>
        <v>0.5</v>
      </c>
    </row>
    <row r="153" spans="1:24">
      <c r="A153" s="2">
        <v>1985</v>
      </c>
      <c r="B153" s="2">
        <v>1500</v>
      </c>
      <c r="C153" s="2">
        <v>5</v>
      </c>
      <c r="D153" s="2">
        <f t="shared" si="4"/>
        <v>300</v>
      </c>
      <c r="E153" s="4" t="s">
        <v>58</v>
      </c>
      <c r="F153" s="9">
        <f>ﾍﾞﾝﾁﾏｰｸ!CJ153/ﾍﾞﾝﾁﾏｰｸ!CJ$3</f>
        <v>0.43023255813953487</v>
      </c>
      <c r="G153" s="9">
        <f>SUMIF(ﾍﾞﾝﾁﾏｰｸ!$F$1:$AX$1,G$2,ﾍﾞﾝﾁﾏｰｸ!$F153:$AX153)/G$3</f>
        <v>0.5</v>
      </c>
      <c r="H153" s="9">
        <f>ﾍﾞﾝﾁﾏｰｸ!CQ153/ﾍﾞﾝﾁﾏｰｸ!$CR$1</f>
        <v>0.53807106598984777</v>
      </c>
      <c r="I153" s="9">
        <f>SUMIF(ﾍﾞﾝﾁﾏｰｸ!$F$1:$AX$1,I$2,ﾍﾞﾝﾁﾏｰｸ!$F153:$AX153)/I$3</f>
        <v>0.5</v>
      </c>
      <c r="J153" s="9">
        <f>SUMIF(ﾍﾞﾝﾁﾏｰｸ!$F$1:$AX$1,J$2,ﾍﾞﾝﾁﾏｰｸ!$F153:$AX153)/J$3</f>
        <v>0.375</v>
      </c>
      <c r="K153" s="9">
        <f>SUMIF(ﾍﾞﾝﾁﾏｰｸ!$F$1:$AX$1,K$2,ﾍﾞﾝﾁﾏｰｸ!$F153:$AX153)/K$3</f>
        <v>0.4</v>
      </c>
      <c r="L153" s="9">
        <f>SUMIF(ﾍﾞﾝﾁﾏｰｸ!$F$1:$AX$1,L$2,ﾍﾞﾝﾁﾏｰｸ!$F153:$AX153)/L$3</f>
        <v>0.25</v>
      </c>
      <c r="M153" s="9">
        <f>SUMIF(ﾍﾞﾝﾁﾏｰｸ!$F$1:$AX$1,M$2,ﾍﾞﾝﾁﾏｰｸ!$F153:$AX153)/M$3</f>
        <v>0.5</v>
      </c>
      <c r="N153" s="9">
        <f>SUMIF(ﾍﾞﾝﾁﾏｰｸ!$F$1:$AX$1,N$2,ﾍﾞﾝﾁﾏｰｸ!$F153:$AX153)/N$3</f>
        <v>0.5</v>
      </c>
      <c r="O153" s="9">
        <f>SUMIF(ﾍﾞﾝﾁﾏｰｸ!$F$1:$AX$1,O$2,ﾍﾞﾝﾁﾏｰｸ!$F153:$AX153)/O$3</f>
        <v>0.55000000000000004</v>
      </c>
      <c r="P153" s="2">
        <f>ﾍﾞﾝﾁﾏｰｸ!BV153</f>
        <v>42.5</v>
      </c>
      <c r="Q153" s="9">
        <f t="shared" si="5"/>
        <v>0.54062500000000002</v>
      </c>
      <c r="R153" s="9">
        <f>ﾍﾞﾝﾁﾏｰｸ!CG153/ﾍﾞﾝﾁﾏｰｸ!CG$3</f>
        <v>0.5</v>
      </c>
      <c r="S153" s="9">
        <f>ﾍﾞﾝﾁﾏｰｸ!CH153/ﾍﾞﾝﾁﾏｰｸ!CH$3</f>
        <v>0.4</v>
      </c>
      <c r="T153" s="9">
        <f>ﾍﾞﾝﾁﾏｰｸ!CI153/ﾍﾞﾝﾁﾏｰｸ!CI$3</f>
        <v>0.375</v>
      </c>
      <c r="U153" s="9">
        <f>ﾍﾞﾝﾁﾏｰｸ!CC153/ﾍﾞﾝﾁﾏｰｸ!CC$3</f>
        <v>0.5</v>
      </c>
      <c r="V153" s="9">
        <f>ﾍﾞﾝﾁﾏｰｸ!CD153/ﾍﾞﾝﾁﾏｰｸ!CD$3</f>
        <v>0.53125</v>
      </c>
      <c r="W153" s="9">
        <f>ﾍﾞﾝﾁﾏｰｸ!CE153/ﾍﾞﾝﾁﾏｰｸ!CE$3</f>
        <v>0.58333333333333337</v>
      </c>
      <c r="X153" s="9">
        <f>ﾍﾞﾝﾁﾏｰｸ!CF153/ﾍﾞﾝﾁﾏｰｸ!CF$3</f>
        <v>0.5625</v>
      </c>
    </row>
    <row r="154" spans="1:24">
      <c r="A154" s="2">
        <v>1993</v>
      </c>
      <c r="B154" s="2">
        <v>50000</v>
      </c>
      <c r="C154" s="2">
        <v>11</v>
      </c>
      <c r="D154" s="2">
        <f t="shared" si="4"/>
        <v>4545.454545454545</v>
      </c>
      <c r="E154" s="4" t="s">
        <v>157</v>
      </c>
      <c r="F154" s="9">
        <f>ﾍﾞﾝﾁﾏｰｸ!CJ154/ﾍﾞﾝﾁﾏｰｸ!CJ$3</f>
        <v>0.83720930232558144</v>
      </c>
      <c r="G154" s="9">
        <f>SUMIF(ﾍﾞﾝﾁﾏｰｸ!$F$1:$AX$1,G$2,ﾍﾞﾝﾁﾏｰｸ!$F154:$AX154)/G$3</f>
        <v>1</v>
      </c>
      <c r="H154" s="9">
        <f>ﾍﾞﾝﾁﾏｰｸ!CQ154/ﾍﾞﾝﾁﾏｰｸ!$CR$1</f>
        <v>0.80565627266134898</v>
      </c>
      <c r="I154" s="9">
        <f>SUMIF(ﾍﾞﾝﾁﾏｰｸ!$F$1:$AX$1,I$2,ﾍﾞﾝﾁﾏｰｸ!$F154:$AX154)/I$3</f>
        <v>0.83333333333333337</v>
      </c>
      <c r="J154" s="9">
        <f>SUMIF(ﾍﾞﾝﾁﾏｰｸ!$F$1:$AX$1,J$2,ﾍﾞﾝﾁﾏｰｸ!$F154:$AX154)/J$3</f>
        <v>0.75</v>
      </c>
      <c r="K154" s="9">
        <f>SUMIF(ﾍﾞﾝﾁﾏｰｸ!$F$1:$AX$1,K$2,ﾍﾞﾝﾁﾏｰｸ!$F154:$AX154)/K$3</f>
        <v>0.85</v>
      </c>
      <c r="L154" s="9">
        <f>SUMIF(ﾍﾞﾝﾁﾏｰｸ!$F$1:$AX$1,L$2,ﾍﾞﾝﾁﾏｰｸ!$F154:$AX154)/L$3</f>
        <v>1</v>
      </c>
      <c r="M154" s="9">
        <f>SUMIF(ﾍﾞﾝﾁﾏｰｸ!$F$1:$AX$1,M$2,ﾍﾞﾝﾁﾏｰｸ!$F154:$AX154)/M$3</f>
        <v>1</v>
      </c>
      <c r="N154" s="9">
        <f>SUMIF(ﾍﾞﾝﾁﾏｰｸ!$F$1:$AX$1,N$2,ﾍﾞﾝﾁﾏｰｸ!$F154:$AX154)/N$3</f>
        <v>0.63636363636363635</v>
      </c>
      <c r="O154" s="9">
        <f>SUMIF(ﾍﾞﾝﾁﾏｰｸ!$F$1:$AX$1,O$2,ﾍﾞﾝﾁﾏｰｸ!$F154:$AX154)/O$3</f>
        <v>0.95</v>
      </c>
      <c r="P154" s="2">
        <f>ﾍﾞﾝﾁﾏｰｸ!BV154</f>
        <v>85</v>
      </c>
      <c r="Q154" s="9">
        <f t="shared" si="5"/>
        <v>0.82585227272727268</v>
      </c>
      <c r="R154" s="9">
        <f>ﾍﾞﾝﾁﾏｰｸ!CG154/ﾍﾞﾝﾁﾏｰｸ!CG$3</f>
        <v>0.73333333333333328</v>
      </c>
      <c r="S154" s="9">
        <f>ﾍﾞﾝﾁﾏｰｸ!CH154/ﾍﾞﾝﾁﾏｰｸ!CH$3</f>
        <v>1</v>
      </c>
      <c r="T154" s="9">
        <f>ﾍﾞﾝﾁﾏｰｸ!CI154/ﾍﾞﾝﾁﾏｰｸ!CI$3</f>
        <v>1</v>
      </c>
      <c r="U154" s="9">
        <f>ﾍﾞﾝﾁﾏｰｸ!CC154/ﾍﾞﾝﾁﾏｰｸ!CC$3</f>
        <v>0.63636363636363635</v>
      </c>
      <c r="V154" s="9">
        <f>ﾍﾞﾝﾁﾏｰｸ!CD154/ﾍﾞﾝﾁﾏｰｸ!CD$3</f>
        <v>0.9375</v>
      </c>
      <c r="W154" s="9">
        <f>ﾍﾞﾝﾁﾏｰｸ!CE154/ﾍﾞﾝﾁﾏｰｸ!CE$3</f>
        <v>0.91666666666666663</v>
      </c>
      <c r="X154" s="9">
        <f>ﾍﾞﾝﾁﾏｰｸ!CF154/ﾍﾞﾝﾁﾏｰｸ!CF$3</f>
        <v>0.9375</v>
      </c>
    </row>
    <row r="155" spans="1:24">
      <c r="A155" s="2">
        <v>1996</v>
      </c>
      <c r="B155" s="2">
        <v>150</v>
      </c>
      <c r="C155" s="2">
        <v>1</v>
      </c>
      <c r="D155" s="2">
        <f t="shared" si="4"/>
        <v>150</v>
      </c>
      <c r="E155" s="4" t="s">
        <v>158</v>
      </c>
      <c r="F155" s="9">
        <f>ﾍﾞﾝﾁﾏｰｸ!CJ155/ﾍﾞﾝﾁﾏｰｸ!CJ$3</f>
        <v>0.20930232558139536</v>
      </c>
      <c r="G155" s="9">
        <f>SUMIF(ﾍﾞﾝﾁﾏｰｸ!$F$1:$AX$1,G$2,ﾍﾞﾝﾁﾏｰｸ!$F155:$AX155)/G$3</f>
        <v>0</v>
      </c>
      <c r="H155" s="9">
        <f>ﾍﾞﾝﾁﾏｰｸ!CQ155/ﾍﾞﾝﾁﾏｰｸ!$CR$1</f>
        <v>0.52356780275562009</v>
      </c>
      <c r="I155" s="9">
        <f>SUMIF(ﾍﾞﾝﾁﾏｰｸ!$F$1:$AX$1,I$2,ﾍﾞﾝﾁﾏｰｸ!$F155:$AX155)/I$3</f>
        <v>0</v>
      </c>
      <c r="J155" s="9">
        <f>SUMIF(ﾍﾞﾝﾁﾏｰｸ!$F$1:$AX$1,J$2,ﾍﾞﾝﾁﾏｰｸ!$F155:$AX155)/J$3</f>
        <v>0.5</v>
      </c>
      <c r="K155" s="9">
        <f>SUMIF(ﾍﾞﾝﾁﾏｰｸ!$F$1:$AX$1,K$2,ﾍﾞﾝﾁﾏｰｸ!$F155:$AX155)/K$3</f>
        <v>0.25</v>
      </c>
      <c r="L155" s="9">
        <f>SUMIF(ﾍﾞﾝﾁﾏｰｸ!$F$1:$AX$1,L$2,ﾍﾞﾝﾁﾏｰｸ!$F155:$AX155)/L$3</f>
        <v>0.125</v>
      </c>
      <c r="M155" s="9">
        <f>SUMIF(ﾍﾞﾝﾁﾏｰｸ!$F$1:$AX$1,M$2,ﾍﾞﾝﾁﾏｰｸ!$F155:$AX155)/M$3</f>
        <v>0.5</v>
      </c>
      <c r="N155" s="9">
        <f>SUMIF(ﾍﾞﾝﾁﾏｰｸ!$F$1:$AX$1,N$2,ﾍﾞﾝﾁﾏｰｸ!$F155:$AX155)/N$3</f>
        <v>0.5</v>
      </c>
      <c r="O155" s="9">
        <f>SUMIF(ﾍﾞﾝﾁﾏｰｸ!$F$1:$AX$1,O$2,ﾍﾞﾝﾁﾏｰｸ!$F155:$AX155)/O$3</f>
        <v>0.45</v>
      </c>
      <c r="P155" s="2">
        <f>ﾍﾞﾝﾁﾏｰｸ!BV155</f>
        <v>31</v>
      </c>
      <c r="Q155" s="9">
        <f t="shared" si="5"/>
        <v>0.4272727272727273</v>
      </c>
      <c r="R155" s="9">
        <f>ﾍﾞﾝﾁﾏｰｸ!CG155/ﾍﾞﾝﾁﾏｰｸ!CG$3</f>
        <v>0.4</v>
      </c>
      <c r="S155" s="9">
        <f>ﾍﾞﾝﾁﾏｰｸ!CH155/ﾍﾞﾝﾁﾏｰｸ!CH$3</f>
        <v>0.3</v>
      </c>
      <c r="T155" s="9">
        <f>ﾍﾞﾝﾁﾏｰｸ!CI155/ﾍﾞﾝﾁﾏｰｸ!CI$3</f>
        <v>0.3125</v>
      </c>
      <c r="U155" s="9">
        <f>ﾍﾞﾝﾁﾏｰｸ!CC155/ﾍﾞﾝﾁﾏｰｸ!CC$3</f>
        <v>0.36363636363636365</v>
      </c>
      <c r="V155" s="9">
        <f>ﾍﾞﾝﾁﾏｰｸ!CD155/ﾍﾞﾝﾁﾏｰｸ!CD$3</f>
        <v>0.375</v>
      </c>
      <c r="W155" s="9">
        <f>ﾍﾞﾝﾁﾏｰｸ!CE155/ﾍﾞﾝﾁﾏｰｸ!CE$3</f>
        <v>0.5</v>
      </c>
      <c r="X155" s="9">
        <f>ﾍﾞﾝﾁﾏｰｸ!CF155/ﾍﾞﾝﾁﾏｰｸ!CF$3</f>
        <v>0.5</v>
      </c>
    </row>
    <row r="156" spans="1:24">
      <c r="A156" s="2">
        <v>1980</v>
      </c>
      <c r="B156" s="2">
        <v>300</v>
      </c>
      <c r="C156" s="2">
        <v>3</v>
      </c>
      <c r="D156" s="2">
        <f t="shared" si="4"/>
        <v>100</v>
      </c>
      <c r="E156" s="4" t="s">
        <v>159</v>
      </c>
      <c r="F156" s="9">
        <f>ﾍﾞﾝﾁﾏｰｸ!CJ156/ﾍﾞﾝﾁﾏｰｸ!CJ$3</f>
        <v>0.52325581395348841</v>
      </c>
      <c r="G156" s="9">
        <f>SUMIF(ﾍﾞﾝﾁﾏｰｸ!$F$1:$AX$1,G$2,ﾍﾞﾝﾁﾏｰｸ!$F156:$AX156)/G$3</f>
        <v>0.5</v>
      </c>
      <c r="H156" s="9">
        <f>ﾍﾞﾝﾁﾏｰｸ!CQ156/ﾍﾞﾝﾁﾏｰｸ!$CR$1</f>
        <v>0.65264684554024666</v>
      </c>
      <c r="I156" s="9">
        <f>SUMIF(ﾍﾞﾝﾁﾏｰｸ!$F$1:$AX$1,I$2,ﾍﾞﾝﾁﾏｰｸ!$F156:$AX156)/I$3</f>
        <v>0.5</v>
      </c>
      <c r="J156" s="9">
        <f>SUMIF(ﾍﾞﾝﾁﾏｰｸ!$F$1:$AX$1,J$2,ﾍﾞﾝﾁﾏｰｸ!$F156:$AX156)/J$3</f>
        <v>0.5</v>
      </c>
      <c r="K156" s="9">
        <f>SUMIF(ﾍﾞﾝﾁﾏｰｸ!$F$1:$AX$1,K$2,ﾍﾞﾝﾁﾏｰｸ!$F156:$AX156)/K$3</f>
        <v>0.6</v>
      </c>
      <c r="L156" s="9">
        <f>SUMIF(ﾍﾞﾝﾁﾏｰｸ!$F$1:$AX$1,L$2,ﾍﾞﾝﾁﾏｰｸ!$F156:$AX156)/L$3</f>
        <v>0.625</v>
      </c>
      <c r="M156" s="9">
        <f>SUMIF(ﾍﾞﾝﾁﾏｰｸ!$F$1:$AX$1,M$2,ﾍﾞﾝﾁﾏｰｸ!$F156:$AX156)/M$3</f>
        <v>1</v>
      </c>
      <c r="N156" s="9">
        <f>SUMIF(ﾍﾞﾝﾁﾏｰｸ!$F$1:$AX$1,N$2,ﾍﾞﾝﾁﾏｰｸ!$F156:$AX156)/N$3</f>
        <v>0.59090909090909094</v>
      </c>
      <c r="O156" s="9">
        <f>SUMIF(ﾍﾞﾝﾁﾏｰｸ!$F$1:$AX$1,O$2,ﾍﾞﾝﾁﾏｰｸ!$F156:$AX156)/O$3</f>
        <v>0.8</v>
      </c>
      <c r="P156" s="2">
        <f>ﾍﾞﾝﾁﾏｰｸ!BV156</f>
        <v>58.5</v>
      </c>
      <c r="Q156" s="9">
        <f t="shared" si="5"/>
        <v>0.64119318181818186</v>
      </c>
      <c r="R156" s="9">
        <f>ﾍﾞﾝﾁﾏｰｸ!CG156/ﾍﾞﾝﾁﾏｰｸ!CG$3</f>
        <v>0.53333333333333333</v>
      </c>
      <c r="S156" s="9">
        <f>ﾍﾞﾝﾁﾏｰｸ!CH156/ﾍﾞﾝﾁﾏｰｸ!CH$3</f>
        <v>0.7</v>
      </c>
      <c r="T156" s="9">
        <f>ﾍﾞﾝﾁﾏｰｸ!CI156/ﾍﾞﾝﾁﾏｰｸ!CI$3</f>
        <v>0.6875</v>
      </c>
      <c r="U156" s="9">
        <f>ﾍﾞﾝﾁﾏｰｸ!CC156/ﾍﾞﾝﾁﾏｰｸ!CC$3</f>
        <v>0.59090909090909094</v>
      </c>
      <c r="V156" s="9">
        <f>ﾍﾞﾝﾁﾏｰｸ!CD156/ﾍﾞﾝﾁﾏｰｸ!CD$3</f>
        <v>0.65625</v>
      </c>
      <c r="W156" s="9">
        <f>ﾍﾞﾝﾁﾏｰｸ!CE156/ﾍﾞﾝﾁﾏｰｸ!CE$3</f>
        <v>0.66666666666666663</v>
      </c>
      <c r="X156" s="9">
        <f>ﾍﾞﾝﾁﾏｰｸ!CF156/ﾍﾞﾝﾁﾏｰｸ!CF$3</f>
        <v>0.6875</v>
      </c>
    </row>
    <row r="157" spans="1:24">
      <c r="A157" s="2">
        <v>1989</v>
      </c>
      <c r="B157" s="2">
        <v>2000</v>
      </c>
      <c r="C157" s="2">
        <v>6</v>
      </c>
      <c r="D157" s="2">
        <f t="shared" si="4"/>
        <v>333.33333333333331</v>
      </c>
      <c r="E157" s="4" t="s">
        <v>160</v>
      </c>
      <c r="F157" s="9">
        <f>ﾍﾞﾝﾁﾏｰｸ!CJ157/ﾍﾞﾝﾁﾏｰｸ!CJ$3</f>
        <v>0.56976744186046513</v>
      </c>
      <c r="G157" s="9">
        <f>SUMIF(ﾍﾞﾝﾁﾏｰｸ!$F$1:$AX$1,G$2,ﾍﾞﾝﾁﾏｰｸ!$F157:$AX157)/G$3</f>
        <v>0.5</v>
      </c>
      <c r="H157" s="9">
        <f>ﾍﾞﾝﾁﾏｰｸ!CQ157/ﾍﾞﾝﾁﾏｰｸ!$CR$1</f>
        <v>0.56780275562001459</v>
      </c>
      <c r="I157" s="9">
        <f>SUMIF(ﾍﾞﾝﾁﾏｰｸ!$F$1:$AX$1,I$2,ﾍﾞﾝﾁﾏｰｸ!$F157:$AX157)/I$3</f>
        <v>0.5</v>
      </c>
      <c r="J157" s="9">
        <f>SUMIF(ﾍﾞﾝﾁﾏｰｸ!$F$1:$AX$1,J$2,ﾍﾞﾝﾁﾏｰｸ!$F157:$AX157)/J$3</f>
        <v>0.5</v>
      </c>
      <c r="K157" s="9">
        <f>SUMIF(ﾍﾞﾝﾁﾏｰｸ!$F$1:$AX$1,K$2,ﾍﾞﾝﾁﾏｰｸ!$F157:$AX157)/K$3</f>
        <v>0.75</v>
      </c>
      <c r="L157" s="9">
        <f>SUMIF(ﾍﾞﾝﾁﾏｰｸ!$F$1:$AX$1,L$2,ﾍﾞﾝﾁﾏｰｸ!$F157:$AX157)/L$3</f>
        <v>0.5</v>
      </c>
      <c r="M157" s="9">
        <f>SUMIF(ﾍﾞﾝﾁﾏｰｸ!$F$1:$AX$1,M$2,ﾍﾞﾝﾁﾏｰｸ!$F157:$AX157)/M$3</f>
        <v>1</v>
      </c>
      <c r="N157" s="9">
        <f>SUMIF(ﾍﾞﾝﾁﾏｰｸ!$F$1:$AX$1,N$2,ﾍﾞﾝﾁﾏｰｸ!$F157:$AX157)/N$3</f>
        <v>0.68181818181818177</v>
      </c>
      <c r="O157" s="9">
        <f>SUMIF(ﾍﾞﾝﾁﾏｰｸ!$F$1:$AX$1,O$2,ﾍﾞﾝﾁﾏｰｸ!$F157:$AX157)/O$3</f>
        <v>0.7</v>
      </c>
      <c r="P157" s="2">
        <f>ﾍﾞﾝﾁﾏｰｸ!BV157</f>
        <v>60.5</v>
      </c>
      <c r="Q157" s="9">
        <f t="shared" si="5"/>
        <v>0.71051136363636358</v>
      </c>
      <c r="R157" s="9">
        <f>ﾍﾞﾝﾁﾏｰｸ!CG157/ﾍﾞﾝﾁﾏｰｸ!CG$3</f>
        <v>0.6333333333333333</v>
      </c>
      <c r="S157" s="9">
        <f>ﾍﾞﾝﾁﾏｰｸ!CH157/ﾍﾞﾝﾁﾏｰｸ!CH$3</f>
        <v>0.6</v>
      </c>
      <c r="T157" s="9">
        <f>ﾍﾞﾝﾁﾏｰｸ!CI157/ﾍﾞﾝﾁﾏｰｸ!CI$3</f>
        <v>0.5625</v>
      </c>
      <c r="U157" s="9">
        <f>ﾍﾞﾝﾁﾏｰｸ!CC157/ﾍﾞﾝﾁﾏｰｸ!CC$3</f>
        <v>0.68181818181818177</v>
      </c>
      <c r="V157" s="9">
        <f>ﾍﾞﾝﾁﾏｰｸ!CD157/ﾍﾞﾝﾁﾏｰｸ!CD$3</f>
        <v>0.6875</v>
      </c>
      <c r="W157" s="9">
        <f>ﾍﾞﾝﾁﾏｰｸ!CE157/ﾍﾞﾝﾁﾏｰｸ!CE$3</f>
        <v>0.70833333333333337</v>
      </c>
      <c r="X157" s="9">
        <f>ﾍﾞﾝﾁﾏｰｸ!CF157/ﾍﾞﾝﾁﾏｰｸ!CF$3</f>
        <v>0.8125</v>
      </c>
    </row>
    <row r="158" spans="1:24">
      <c r="A158" s="2">
        <v>1989</v>
      </c>
      <c r="B158" s="2">
        <v>300</v>
      </c>
      <c r="C158" s="2">
        <v>2</v>
      </c>
      <c r="D158" s="2">
        <f t="shared" si="4"/>
        <v>150</v>
      </c>
      <c r="E158" s="4" t="s">
        <v>162</v>
      </c>
      <c r="F158" s="9">
        <f>ﾍﾞﾝﾁﾏｰｸ!CJ158/ﾍﾞﾝﾁﾏｰｸ!CJ$3</f>
        <v>0.11627906976744186</v>
      </c>
      <c r="G158" s="9">
        <f>SUMIF(ﾍﾞﾝﾁﾏｰｸ!$F$1:$AX$1,G$2,ﾍﾞﾝﾁﾏｰｸ!$F158:$AX158)/G$3</f>
        <v>0</v>
      </c>
      <c r="H158" s="9">
        <f>ﾍﾞﾝﾁﾏｰｸ!CQ158/ﾍﾞﾝﾁﾏｰｸ!$CR$1</f>
        <v>0.52356780275562009</v>
      </c>
      <c r="I158" s="9">
        <f>SUMIF(ﾍﾞﾝﾁﾏｰｸ!$F$1:$AX$1,I$2,ﾍﾞﾝﾁﾏｰｸ!$F158:$AX158)/I$3</f>
        <v>0</v>
      </c>
      <c r="J158" s="9">
        <f>SUMIF(ﾍﾞﾝﾁﾏｰｸ!$F$1:$AX$1,J$2,ﾍﾞﾝﾁﾏｰｸ!$F158:$AX158)/J$3</f>
        <v>0.25</v>
      </c>
      <c r="K158" s="9">
        <f>SUMIF(ﾍﾞﾝﾁﾏｰｸ!$F$1:$AX$1,K$2,ﾍﾞﾝﾁﾏｰｸ!$F158:$AX158)/K$3</f>
        <v>0.15</v>
      </c>
      <c r="L158" s="9">
        <f>SUMIF(ﾍﾞﾝﾁﾏｰｸ!$F$1:$AX$1,L$2,ﾍﾞﾝﾁﾏｰｸ!$F158:$AX158)/L$3</f>
        <v>0</v>
      </c>
      <c r="M158" s="9">
        <f>SUMIF(ﾍﾞﾝﾁﾏｰｸ!$F$1:$AX$1,M$2,ﾍﾞﾝﾁﾏｰｸ!$F158:$AX158)/M$3</f>
        <v>0.5</v>
      </c>
      <c r="N158" s="9">
        <f>SUMIF(ﾍﾞﾝﾁﾏｰｸ!$F$1:$AX$1,N$2,ﾍﾞﾝﾁﾏｰｸ!$F158:$AX158)/N$3</f>
        <v>0.18181818181818182</v>
      </c>
      <c r="O158" s="9">
        <f>SUMIF(ﾍﾞﾝﾁﾏｰｸ!$F$1:$AX$1,O$2,ﾍﾞﾝﾁﾏｰｸ!$F158:$AX158)/O$3</f>
        <v>0.55000000000000004</v>
      </c>
      <c r="P158" s="2">
        <f>ﾍﾞﾝﾁﾏｰｸ!BV158</f>
        <v>21</v>
      </c>
      <c r="Q158" s="9">
        <f t="shared" si="5"/>
        <v>0.29375000000000001</v>
      </c>
      <c r="R158" s="9">
        <f>ﾍﾞﾝﾁﾏｰｸ!CG158/ﾍﾞﾝﾁﾏｰｸ!CG$3</f>
        <v>6.6666666666666666E-2</v>
      </c>
      <c r="S158" s="9">
        <f>ﾍﾞﾝﾁﾏｰｸ!CH158/ﾍﾞﾝﾁﾏｰｸ!CH$3</f>
        <v>0.3</v>
      </c>
      <c r="T158" s="9">
        <f>ﾍﾞﾝﾁﾏｰｸ!CI158/ﾍﾞﾝﾁﾏｰｸ!CI$3</f>
        <v>0.25</v>
      </c>
      <c r="U158" s="9">
        <f>ﾍﾞﾝﾁﾏｰｸ!CC158/ﾍﾞﾝﾁﾏｰｸ!CC$3</f>
        <v>0</v>
      </c>
      <c r="V158" s="9">
        <f>ﾍﾞﾝﾁﾏｰｸ!CD158/ﾍﾞﾝﾁﾏｰｸ!CD$3</f>
        <v>0.40625</v>
      </c>
      <c r="W158" s="9">
        <f>ﾍﾞﾝﾁﾏｰｸ!CE158/ﾍﾞﾝﾁﾏｰｸ!CE$3</f>
        <v>0.45833333333333331</v>
      </c>
      <c r="X158" s="9">
        <f>ﾍﾞﾝﾁﾏｰｸ!CF158/ﾍﾞﾝﾁﾏｰｸ!CF$3</f>
        <v>0.5</v>
      </c>
    </row>
    <row r="159" spans="1:24">
      <c r="A159" s="2">
        <v>2000</v>
      </c>
      <c r="B159" s="2">
        <v>600</v>
      </c>
      <c r="C159" s="2">
        <v>2</v>
      </c>
      <c r="D159" s="2">
        <f t="shared" si="4"/>
        <v>300</v>
      </c>
      <c r="E159" s="4" t="s">
        <v>163</v>
      </c>
      <c r="F159" s="9">
        <f>ﾍﾞﾝﾁﾏｰｸ!CJ159/ﾍﾞﾝﾁﾏｰｸ!CJ$3</f>
        <v>0.62790697674418605</v>
      </c>
      <c r="G159" s="9">
        <f>SUMIF(ﾍﾞﾝﾁﾏｰｸ!$F$1:$AX$1,G$2,ﾍﾞﾝﾁﾏｰｸ!$F159:$AX159)/G$3</f>
        <v>1</v>
      </c>
      <c r="H159" s="9">
        <f>ﾍﾞﾝﾁﾏｰｸ!CQ159/ﾍﾞﾝﾁﾏｰｸ!$CR$1</f>
        <v>0.52356780275562009</v>
      </c>
      <c r="I159" s="9">
        <f>SUMIF(ﾍﾞﾝﾁﾏｰｸ!$F$1:$AX$1,I$2,ﾍﾞﾝﾁﾏｰｸ!$F159:$AX159)/I$3</f>
        <v>0.66666666666666663</v>
      </c>
      <c r="J159" s="9">
        <f>SUMIF(ﾍﾞﾝﾁﾏｰｸ!$F$1:$AX$1,J$2,ﾍﾞﾝﾁﾏｰｸ!$F159:$AX159)/J$3</f>
        <v>0.5</v>
      </c>
      <c r="K159" s="9">
        <f>SUMIF(ﾍﾞﾝﾁﾏｰｸ!$F$1:$AX$1,K$2,ﾍﾞﾝﾁﾏｰｸ!$F159:$AX159)/K$3</f>
        <v>0.55000000000000004</v>
      </c>
      <c r="L159" s="9">
        <f>SUMIF(ﾍﾞﾝﾁﾏｰｸ!$F$1:$AX$1,L$2,ﾍﾞﾝﾁﾏｰｸ!$F159:$AX159)/L$3</f>
        <v>0.375</v>
      </c>
      <c r="M159" s="9">
        <f>SUMIF(ﾍﾞﾝﾁﾏｰｸ!$F$1:$AX$1,M$2,ﾍﾞﾝﾁﾏｰｸ!$F159:$AX159)/M$3</f>
        <v>0.5</v>
      </c>
      <c r="N159" s="9">
        <f>SUMIF(ﾍﾞﾝﾁﾏｰｸ!$F$1:$AX$1,N$2,ﾍﾞﾝﾁﾏｰｸ!$F159:$AX159)/N$3</f>
        <v>0.68181818181818177</v>
      </c>
      <c r="O159" s="9">
        <f>SUMIF(ﾍﾞﾝﾁﾏｰｸ!$F$1:$AX$1,O$2,ﾍﾞﾝﾁﾏｰｸ!$F159:$AX159)/O$3</f>
        <v>0.55000000000000004</v>
      </c>
      <c r="P159" s="2">
        <f>ﾍﾞﾝﾁﾏｰｸ!BV159</f>
        <v>56</v>
      </c>
      <c r="Q159" s="9">
        <f t="shared" si="5"/>
        <v>0.66960227272727268</v>
      </c>
      <c r="R159" s="9">
        <f>ﾍﾞﾝﾁﾏｰｸ!CG159/ﾍﾞﾝﾁﾏｰｸ!CG$3</f>
        <v>0.6</v>
      </c>
      <c r="S159" s="9">
        <f>ﾍﾞﾝﾁﾏｰｸ!CH159/ﾍﾞﾝﾁﾏｰｸ!CH$3</f>
        <v>0.3</v>
      </c>
      <c r="T159" s="9">
        <f>ﾍﾞﾝﾁﾏｰｸ!CI159/ﾍﾞﾝﾁﾏｰｸ!CI$3</f>
        <v>0.5625</v>
      </c>
      <c r="U159" s="9">
        <f>ﾍﾞﾝﾁﾏｰｸ!CC159/ﾍﾞﾝﾁﾏｰｸ!CC$3</f>
        <v>0.63636363636363635</v>
      </c>
      <c r="V159" s="9">
        <f>ﾍﾞﾝﾁﾏｰｸ!CD159/ﾍﾞﾝﾁﾏｰｸ!CD$3</f>
        <v>0.59375</v>
      </c>
      <c r="W159" s="9">
        <f>ﾍﾞﾝﾁﾏｰｸ!CE159/ﾍﾞﾝﾁﾏｰｸ!CE$3</f>
        <v>0.75</v>
      </c>
      <c r="X159" s="9">
        <f>ﾍﾞﾝﾁﾏｰｸ!CF159/ﾍﾞﾝﾁﾏｰｸ!CF$3</f>
        <v>0.6875</v>
      </c>
    </row>
    <row r="160" spans="1:24">
      <c r="A160" s="2">
        <v>2002</v>
      </c>
      <c r="B160" s="2">
        <v>3000</v>
      </c>
      <c r="C160" s="2">
        <v>2</v>
      </c>
      <c r="D160" s="2">
        <f t="shared" si="4"/>
        <v>1500</v>
      </c>
      <c r="E160" s="4" t="s">
        <v>164</v>
      </c>
      <c r="F160" s="9">
        <f>ﾍﾞﾝﾁﾏｰｸ!CJ160/ﾍﾞﾝﾁﾏｰｸ!CJ$3</f>
        <v>0.46511627906976744</v>
      </c>
      <c r="G160" s="9">
        <f>SUMIF(ﾍﾞﾝﾁﾏｰｸ!$F$1:$AX$1,G$2,ﾍﾞﾝﾁﾏｰｸ!$F160:$AX160)/G$3</f>
        <v>1</v>
      </c>
      <c r="H160" s="9">
        <f>ﾍﾞﾝﾁﾏｰｸ!CQ160/ﾍﾞﾝﾁﾏｰｸ!$CR$1</f>
        <v>0.54749818709209586</v>
      </c>
      <c r="I160" s="9">
        <f>SUMIF(ﾍﾞﾝﾁﾏｰｸ!$F$1:$AX$1,I$2,ﾍﾞﾝﾁﾏｰｸ!$F160:$AX160)/I$3</f>
        <v>0</v>
      </c>
      <c r="J160" s="9">
        <f>SUMIF(ﾍﾞﾝﾁﾏｰｸ!$F$1:$AX$1,J$2,ﾍﾞﾝﾁﾏｰｸ!$F160:$AX160)/J$3</f>
        <v>0.625</v>
      </c>
      <c r="K160" s="9">
        <f>SUMIF(ﾍﾞﾝﾁﾏｰｸ!$F$1:$AX$1,K$2,ﾍﾞﾝﾁﾏｰｸ!$F160:$AX160)/K$3</f>
        <v>0.4</v>
      </c>
      <c r="L160" s="9">
        <f>SUMIF(ﾍﾞﾝﾁﾏｰｸ!$F$1:$AX$1,L$2,ﾍﾞﾝﾁﾏｰｸ!$F160:$AX160)/L$3</f>
        <v>0.25</v>
      </c>
      <c r="M160" s="9">
        <f>SUMIF(ﾍﾞﾝﾁﾏｰｸ!$F$1:$AX$1,M$2,ﾍﾞﾝﾁﾏｰｸ!$F160:$AX160)/M$3</f>
        <v>0.5</v>
      </c>
      <c r="N160" s="9">
        <f>SUMIF(ﾍﾞﾝﾁﾏｰｸ!$F$1:$AX$1,N$2,ﾍﾞﾝﾁﾏｰｸ!$F160:$AX160)/N$3</f>
        <v>0.5</v>
      </c>
      <c r="O160" s="9">
        <f>SUMIF(ﾍﾞﾝﾁﾏｰｸ!$F$1:$AX$1,O$2,ﾍﾞﾝﾁﾏｰｸ!$F160:$AX160)/O$3</f>
        <v>0.55000000000000004</v>
      </c>
      <c r="P160" s="2">
        <f>ﾍﾞﾝﾁﾏｰｸ!BV160</f>
        <v>45</v>
      </c>
      <c r="Q160" s="9">
        <f t="shared" si="5"/>
        <v>0.53096590909090913</v>
      </c>
      <c r="R160" s="9">
        <f>ﾍﾞﾝﾁﾏｰｸ!CG160/ﾍﾞﾝﾁﾏｰｸ!CG$3</f>
        <v>0.4</v>
      </c>
      <c r="S160" s="9">
        <f>ﾍﾞﾝﾁﾏｰｸ!CH160/ﾍﾞﾝﾁﾏｰｸ!CH$3</f>
        <v>0.5</v>
      </c>
      <c r="T160" s="9">
        <f>ﾍﾞﾝﾁﾏｰｸ!CI160/ﾍﾞﾝﾁﾏｰｸ!CI$3</f>
        <v>0.5625</v>
      </c>
      <c r="U160" s="9">
        <f>ﾍﾞﾝﾁﾏｰｸ!CC160/ﾍﾞﾝﾁﾏｰｸ!CC$3</f>
        <v>0.45454545454545453</v>
      </c>
      <c r="V160" s="9">
        <f>ﾍﾞﾝﾁﾏｰｸ!CD160/ﾍﾞﾝﾁﾏｰｸ!CD$3</f>
        <v>0.5</v>
      </c>
      <c r="W160" s="9">
        <f>ﾍﾞﾝﾁﾏｰｸ!CE160/ﾍﾞﾝﾁﾏｰｸ!CE$3</f>
        <v>0.625</v>
      </c>
      <c r="X160" s="9">
        <f>ﾍﾞﾝﾁﾏｰｸ!CF160/ﾍﾞﾝﾁﾏｰｸ!CF$3</f>
        <v>0.5625</v>
      </c>
    </row>
    <row r="161" spans="1:24">
      <c r="A161" s="2">
        <v>1970</v>
      </c>
      <c r="B161" s="2">
        <v>10000</v>
      </c>
      <c r="C161" s="2">
        <v>3</v>
      </c>
      <c r="D161" s="2">
        <f t="shared" si="4"/>
        <v>3333.3333333333335</v>
      </c>
      <c r="E161" s="4" t="s">
        <v>165</v>
      </c>
      <c r="F161" s="9">
        <f>ﾍﾞﾝﾁﾏｰｸ!CJ161/ﾍﾞﾝﾁﾏｰｸ!CJ$3</f>
        <v>0.80232558139534882</v>
      </c>
      <c r="G161" s="9">
        <f>SUMIF(ﾍﾞﾝﾁﾏｰｸ!$F$1:$AX$1,G$2,ﾍﾞﾝﾁﾏｰｸ!$F161:$AX161)/G$3</f>
        <v>0.5</v>
      </c>
      <c r="H161" s="9">
        <f>ﾍﾞﾝﾁﾏｰｸ!CQ161/ﾍﾞﾝﾁﾏｰｸ!$CR$1</f>
        <v>0.78172588832487322</v>
      </c>
      <c r="I161" s="9">
        <f>SUMIF(ﾍﾞﾝﾁﾏｰｸ!$F$1:$AX$1,I$2,ﾍﾞﾝﾁﾏｰｸ!$F161:$AX161)/I$3</f>
        <v>0.66666666666666663</v>
      </c>
      <c r="J161" s="9">
        <f>SUMIF(ﾍﾞﾝﾁﾏｰｸ!$F$1:$AX$1,J$2,ﾍﾞﾝﾁﾏｰｸ!$F161:$AX161)/J$3</f>
        <v>0.875</v>
      </c>
      <c r="K161" s="9">
        <f>SUMIF(ﾍﾞﾝﾁﾏｰｸ!$F$1:$AX$1,K$2,ﾍﾞﾝﾁﾏｰｸ!$F161:$AX161)/K$3</f>
        <v>0.95</v>
      </c>
      <c r="L161" s="9">
        <f>SUMIF(ﾍﾞﾝﾁﾏｰｸ!$F$1:$AX$1,L$2,ﾍﾞﾝﾁﾏｰｸ!$F161:$AX161)/L$3</f>
        <v>0.625</v>
      </c>
      <c r="M161" s="9">
        <f>SUMIF(ﾍﾞﾝﾁﾏｰｸ!$F$1:$AX$1,M$2,ﾍﾞﾝﾁﾏｰｸ!$F161:$AX161)/M$3</f>
        <v>1</v>
      </c>
      <c r="N161" s="9">
        <f>SUMIF(ﾍﾞﾝﾁﾏｰｸ!$F$1:$AX$1,N$2,ﾍﾞﾝﾁﾏｰｸ!$F161:$AX161)/N$3</f>
        <v>0.81818181818181823</v>
      </c>
      <c r="O161" s="9">
        <f>SUMIF(ﾍﾞﾝﾁﾏｰｸ!$F$1:$AX$1,O$2,ﾍﾞﾝﾁﾏｰｸ!$F161:$AX161)/O$3</f>
        <v>1</v>
      </c>
      <c r="P161" s="2">
        <f>ﾍﾞﾝﾁﾏｰｸ!BV161</f>
        <v>82</v>
      </c>
      <c r="Q161" s="9">
        <f t="shared" si="5"/>
        <v>0.94602272727272718</v>
      </c>
      <c r="R161" s="9">
        <f>ﾍﾞﾝﾁﾏｰｸ!CG161/ﾍﾞﾝﾁﾏｰｸ!CG$3</f>
        <v>0.83333333333333337</v>
      </c>
      <c r="S161" s="9">
        <f>ﾍﾞﾝﾁﾏｰｸ!CH161/ﾍﾞﾝﾁﾏｰｸ!CH$3</f>
        <v>0.9</v>
      </c>
      <c r="T161" s="9">
        <f>ﾍﾞﾝﾁﾏｰｸ!CI161/ﾍﾞﾝﾁﾏｰｸ!CI$3</f>
        <v>0.75</v>
      </c>
      <c r="U161" s="9">
        <f>ﾍﾞﾝﾁﾏｰｸ!CC161/ﾍﾞﾝﾁﾏｰｸ!CC$3</f>
        <v>0.86363636363636365</v>
      </c>
      <c r="V161" s="9">
        <f>ﾍﾞﾝﾁﾏｰｸ!CD161/ﾍﾞﾝﾁﾏｰｸ!CD$3</f>
        <v>0.96875</v>
      </c>
      <c r="W161" s="9">
        <f>ﾍﾞﾝﾁﾏｰｸ!CE161/ﾍﾞﾝﾁﾏｰｸ!CE$3</f>
        <v>1</v>
      </c>
      <c r="X161" s="9">
        <f>ﾍﾞﾝﾁﾏｰｸ!CF161/ﾍﾞﾝﾁﾏｰｸ!CF$3</f>
        <v>1</v>
      </c>
    </row>
    <row r="162" spans="1:24">
      <c r="A162" s="2">
        <v>2005</v>
      </c>
      <c r="B162" s="2">
        <v>200</v>
      </c>
      <c r="C162" s="2">
        <v>3</v>
      </c>
      <c r="D162" s="2">
        <f t="shared" si="4"/>
        <v>66.666666666666671</v>
      </c>
      <c r="E162" s="4" t="s">
        <v>45</v>
      </c>
      <c r="F162" s="9">
        <f>ﾍﾞﾝﾁﾏｰｸ!CJ162/ﾍﾞﾝﾁﾏｰｸ!CJ$3</f>
        <v>0.33720930232558138</v>
      </c>
      <c r="G162" s="9">
        <f>SUMIF(ﾍﾞﾝﾁﾏｰｸ!$F$1:$AX$1,G$2,ﾍﾞﾝﾁﾏｰｸ!$F162:$AX162)/G$3</f>
        <v>0.5</v>
      </c>
      <c r="H162" s="9">
        <f>ﾍﾞﾝﾁﾏｰｸ!CQ162/ﾍﾞﾝﾁﾏｰｸ!$CR$1</f>
        <v>0.66352429296591742</v>
      </c>
      <c r="I162" s="9">
        <f>SUMIF(ﾍﾞﾝﾁﾏｰｸ!$F$1:$AX$1,I$2,ﾍﾞﾝﾁﾏｰｸ!$F162:$AX162)/I$3</f>
        <v>0.5</v>
      </c>
      <c r="J162" s="9">
        <f>SUMIF(ﾍﾞﾝﾁﾏｰｸ!$F$1:$AX$1,J$2,ﾍﾞﾝﾁﾏｰｸ!$F162:$AX162)/J$3</f>
        <v>0.5</v>
      </c>
      <c r="K162" s="9">
        <f>SUMIF(ﾍﾞﾝﾁﾏｰｸ!$F$1:$AX$1,K$2,ﾍﾞﾝﾁﾏｰｸ!$F162:$AX162)/K$3</f>
        <v>0.2</v>
      </c>
      <c r="L162" s="9">
        <f>SUMIF(ﾍﾞﾝﾁﾏｰｸ!$F$1:$AX$1,L$2,ﾍﾞﾝﾁﾏｰｸ!$F162:$AX162)/L$3</f>
        <v>0.375</v>
      </c>
      <c r="M162" s="9">
        <f>SUMIF(ﾍﾞﾝﾁﾏｰｸ!$F$1:$AX$1,M$2,ﾍﾞﾝﾁﾏｰｸ!$F162:$AX162)/M$3</f>
        <v>0.5</v>
      </c>
      <c r="N162" s="9">
        <f>SUMIF(ﾍﾞﾝﾁﾏｰｸ!$F$1:$AX$1,N$2,ﾍﾞﾝﾁﾏｰｸ!$F162:$AX162)/N$3</f>
        <v>0.40909090909090912</v>
      </c>
      <c r="O162" s="9">
        <f>SUMIF(ﾍﾞﾝﾁﾏｰｸ!$F$1:$AX$1,O$2,ﾍﾞﾝﾁﾏｰｸ!$F162:$AX162)/O$3</f>
        <v>0.7</v>
      </c>
      <c r="P162" s="2">
        <f>ﾍﾞﾝﾁﾏｰｸ!BV162</f>
        <v>41.5</v>
      </c>
      <c r="Q162" s="9">
        <f t="shared" si="5"/>
        <v>0.42017045454545454</v>
      </c>
      <c r="R162" s="9">
        <f>ﾍﾞﾝﾁﾏｰｸ!CG162/ﾍﾞﾝﾁﾏｰｸ!CG$3</f>
        <v>0.36666666666666664</v>
      </c>
      <c r="S162" s="9">
        <f>ﾍﾞﾝﾁﾏｰｸ!CH162/ﾍﾞﾝﾁﾏｰｸ!CH$3</f>
        <v>0.5</v>
      </c>
      <c r="T162" s="9">
        <f>ﾍﾞﾝﾁﾏｰｸ!CI162/ﾍﾞﾝﾁﾏｰｸ!CI$3</f>
        <v>0.5</v>
      </c>
      <c r="U162" s="9">
        <f>ﾍﾞﾝﾁﾏｰｸ!CC162/ﾍﾞﾝﾁﾏｰｸ!CC$3</f>
        <v>0.22727272727272727</v>
      </c>
      <c r="V162" s="9">
        <f>ﾍﾞﾝﾁﾏｰｸ!CD162/ﾍﾞﾝﾁﾏｰｸ!CD$3</f>
        <v>0.53125</v>
      </c>
      <c r="W162" s="9">
        <f>ﾍﾞﾝﾁﾏｰｸ!CE162/ﾍﾞﾝﾁﾏｰｸ!CE$3</f>
        <v>0.5</v>
      </c>
      <c r="X162" s="9">
        <f>ﾍﾞﾝﾁﾏｰｸ!CF162/ﾍﾞﾝﾁﾏｰｸ!CF$3</f>
        <v>0.5625</v>
      </c>
    </row>
    <row r="163" spans="1:24">
      <c r="A163" s="2">
        <v>1999</v>
      </c>
      <c r="B163" s="2">
        <v>800</v>
      </c>
      <c r="C163" s="2">
        <v>6</v>
      </c>
      <c r="D163" s="2">
        <f t="shared" si="4"/>
        <v>133.33333333333334</v>
      </c>
      <c r="E163" s="4" t="s">
        <v>166</v>
      </c>
      <c r="F163" s="9">
        <f>ﾍﾞﾝﾁﾏｰｸ!CJ163/ﾍﾞﾝﾁﾏｰｸ!CJ$3</f>
        <v>0.47674418604651164</v>
      </c>
      <c r="G163" s="9">
        <f>SUMIF(ﾍﾞﾝﾁﾏｰｸ!$F$1:$AX$1,G$2,ﾍﾞﾝﾁﾏｰｸ!$F163:$AX163)/G$3</f>
        <v>0.5</v>
      </c>
      <c r="H163" s="9">
        <f>ﾍﾞﾝﾁﾏｰｸ!CQ163/ﾍﾞﾝﾁﾏｰｸ!$CR$1</f>
        <v>0.52356780275562009</v>
      </c>
      <c r="I163" s="9">
        <f>SUMIF(ﾍﾞﾝﾁﾏｰｸ!$F$1:$AX$1,I$2,ﾍﾞﾝﾁﾏｰｸ!$F163:$AX163)/I$3</f>
        <v>0.5</v>
      </c>
      <c r="J163" s="9">
        <f>SUMIF(ﾍﾞﾝﾁﾏｰｸ!$F$1:$AX$1,J$2,ﾍﾞﾝﾁﾏｰｸ!$F163:$AX163)/J$3</f>
        <v>0.375</v>
      </c>
      <c r="K163" s="9">
        <f>SUMIF(ﾍﾞﾝﾁﾏｰｸ!$F$1:$AX$1,K$2,ﾍﾞﾝﾁﾏｰｸ!$F163:$AX163)/K$3</f>
        <v>0.55000000000000004</v>
      </c>
      <c r="L163" s="9">
        <f>SUMIF(ﾍﾞﾝﾁﾏｰｸ!$F$1:$AX$1,L$2,ﾍﾞﾝﾁﾏｰｸ!$F163:$AX163)/L$3</f>
        <v>0.375</v>
      </c>
      <c r="M163" s="9">
        <f>SUMIF(ﾍﾞﾝﾁﾏｰｸ!$F$1:$AX$1,M$2,ﾍﾞﾝﾁﾏｰｸ!$F163:$AX163)/M$3</f>
        <v>1</v>
      </c>
      <c r="N163" s="9">
        <f>SUMIF(ﾍﾞﾝﾁﾏｰｸ!$F$1:$AX$1,N$2,ﾍﾞﾝﾁﾏｰｸ!$F163:$AX163)/N$3</f>
        <v>0.45454545454545453</v>
      </c>
      <c r="O163" s="9">
        <f>SUMIF(ﾍﾞﾝﾁﾏｰｸ!$F$1:$AX$1,O$2,ﾍﾞﾝﾁﾏｰｸ!$F163:$AX163)/O$3</f>
        <v>0.9</v>
      </c>
      <c r="P163" s="2">
        <f>ﾍﾞﾝﾁﾏｰｸ!BV163</f>
        <v>53.5</v>
      </c>
      <c r="Q163" s="9">
        <f t="shared" si="5"/>
        <v>0.64999999999999991</v>
      </c>
      <c r="R163" s="9">
        <f>ﾍﾞﾝﾁﾏｰｸ!CG163/ﾍﾞﾝﾁﾏｰｸ!CG$3</f>
        <v>0.5</v>
      </c>
      <c r="S163" s="9">
        <f>ﾍﾞﾝﾁﾏｰｸ!CH163/ﾍﾞﾝﾁﾏｰｸ!CH$3</f>
        <v>0.4</v>
      </c>
      <c r="T163" s="9">
        <f>ﾍﾞﾝﾁﾏｰｸ!CI163/ﾍﾞﾝﾁﾏｰｸ!CI$3</f>
        <v>0.4375</v>
      </c>
      <c r="U163" s="9">
        <f>ﾍﾞﾝﾁﾏｰｸ!CC163/ﾍﾞﾝﾁﾏｰｸ!CC$3</f>
        <v>0.5</v>
      </c>
      <c r="V163" s="9">
        <f>ﾍﾞﾝﾁﾏｰｸ!CD163/ﾍﾞﾝﾁﾏｰｸ!CD$3</f>
        <v>0.75</v>
      </c>
      <c r="W163" s="9">
        <f>ﾍﾞﾝﾁﾏｰｸ!CE163/ﾍﾞﾝﾁﾏｰｸ!CE$3</f>
        <v>0.70833333333333337</v>
      </c>
      <c r="X163" s="9">
        <f>ﾍﾞﾝﾁﾏｰｸ!CF163/ﾍﾞﾝﾁﾏｰｸ!CF$3</f>
        <v>0.75</v>
      </c>
    </row>
    <row r="164" spans="1:24">
      <c r="A164" s="2">
        <v>2014</v>
      </c>
      <c r="B164" s="2">
        <v>5000</v>
      </c>
      <c r="C164" s="2">
        <v>10</v>
      </c>
      <c r="D164" s="2">
        <f t="shared" si="4"/>
        <v>500</v>
      </c>
      <c r="E164" s="4" t="s">
        <v>167</v>
      </c>
      <c r="F164" s="9">
        <f>ﾍﾞﾝﾁﾏｰｸ!CJ164/ﾍﾞﾝﾁﾏｰｸ!CJ$3</f>
        <v>0.90697674418604646</v>
      </c>
      <c r="G164" s="9">
        <f>SUMIF(ﾍﾞﾝﾁﾏｰｸ!$F$1:$AX$1,G$2,ﾍﾞﾝﾁﾏｰｸ!$F164:$AX164)/G$3</f>
        <v>1</v>
      </c>
      <c r="H164" s="9">
        <f>ﾍﾞﾝﾁﾏｰｸ!CQ164/ﾍﾞﾝﾁﾏｰｸ!$CR$1</f>
        <v>0.92748368382886159</v>
      </c>
      <c r="I164" s="9">
        <f>SUMIF(ﾍﾞﾝﾁﾏｰｸ!$F$1:$AX$1,I$2,ﾍﾞﾝﾁﾏｰｸ!$F164:$AX164)/I$3</f>
        <v>1</v>
      </c>
      <c r="J164" s="9">
        <f>SUMIF(ﾍﾞﾝﾁﾏｰｸ!$F$1:$AX$1,J$2,ﾍﾞﾝﾁﾏｰｸ!$F164:$AX164)/J$3</f>
        <v>1</v>
      </c>
      <c r="K164" s="9">
        <f>SUMIF(ﾍﾞﾝﾁﾏｰｸ!$F$1:$AX$1,K$2,ﾍﾞﾝﾁﾏｰｸ!$F164:$AX164)/K$3</f>
        <v>0.85</v>
      </c>
      <c r="L164" s="9">
        <f>SUMIF(ﾍﾞﾝﾁﾏｰｸ!$F$1:$AX$1,L$2,ﾍﾞﾝﾁﾏｰｸ!$F164:$AX164)/L$3</f>
        <v>1</v>
      </c>
      <c r="M164" s="9">
        <f>SUMIF(ﾍﾞﾝﾁﾏｰｸ!$F$1:$AX$1,M$2,ﾍﾞﾝﾁﾏｰｸ!$F164:$AX164)/M$3</f>
        <v>0.5</v>
      </c>
      <c r="N164" s="9">
        <f>SUMIF(ﾍﾞﾝﾁﾏｰｸ!$F$1:$AX$1,N$2,ﾍﾞﾝﾁﾏｰｸ!$F164:$AX164)/N$3</f>
        <v>0.86363636363636365</v>
      </c>
      <c r="O164" s="9">
        <f>SUMIF(ﾍﾞﾝﾁﾏｰｸ!$F$1:$AX$1,O$2,ﾍﾞﾝﾁﾏｰｸ!$F164:$AX164)/O$3</f>
        <v>0.9</v>
      </c>
      <c r="P164" s="2">
        <f>ﾍﾞﾝﾁﾏｰｸ!BV164</f>
        <v>91</v>
      </c>
      <c r="Q164" s="9">
        <f t="shared" si="5"/>
        <v>0.91534090909090915</v>
      </c>
      <c r="R164" s="9">
        <f>ﾍﾞﾝﾁﾏｰｸ!CG164/ﾍﾞﾝﾁﾏｰｸ!CG$3</f>
        <v>0.93333333333333335</v>
      </c>
      <c r="S164" s="9">
        <f>ﾍﾞﾝﾁﾏｰｸ!CH164/ﾍﾞﾝﾁﾏｰｸ!CH$3</f>
        <v>0.7</v>
      </c>
      <c r="T164" s="9">
        <f>ﾍﾞﾝﾁﾏｰｸ!CI164/ﾍﾞﾝﾁﾏｰｸ!CI$3</f>
        <v>0.875</v>
      </c>
      <c r="U164" s="9">
        <f>ﾍﾞﾝﾁﾏｰｸ!CC164/ﾍﾞﾝﾁﾏｰｸ!CC$3</f>
        <v>0.95454545454545459</v>
      </c>
      <c r="V164" s="9">
        <f>ﾍﾞﾝﾁﾏｰｸ!CD164/ﾍﾞﾝﾁﾏｰｸ!CD$3</f>
        <v>0.84375</v>
      </c>
      <c r="W164" s="9">
        <f>ﾍﾞﾝﾁﾏｰｸ!CE164/ﾍﾞﾝﾁﾏｰｸ!CE$3</f>
        <v>0.875</v>
      </c>
      <c r="X164" s="9">
        <f>ﾍﾞﾝﾁﾏｰｸ!CF164/ﾍﾞﾝﾁﾏｰｸ!CF$3</f>
        <v>1</v>
      </c>
    </row>
    <row r="165" spans="1:24">
      <c r="A165" s="2">
        <v>2013</v>
      </c>
      <c r="B165" s="2">
        <v>1500</v>
      </c>
      <c r="C165" s="2">
        <v>5</v>
      </c>
      <c r="D165" s="2">
        <f t="shared" si="4"/>
        <v>300</v>
      </c>
      <c r="E165" s="4" t="s">
        <v>168</v>
      </c>
      <c r="F165" s="9">
        <f>ﾍﾞﾝﾁﾏｰｸ!CJ165/ﾍﾞﾝﾁﾏｰｸ!CJ$3</f>
        <v>0.60465116279069764</v>
      </c>
      <c r="G165" s="9">
        <f>SUMIF(ﾍﾞﾝﾁﾏｰｸ!$F$1:$AX$1,G$2,ﾍﾞﾝﾁﾏｰｸ!$F165:$AX165)/G$3</f>
        <v>1</v>
      </c>
      <c r="H165" s="9">
        <f>ﾍﾞﾝﾁﾏｰｸ!CQ165/ﾍﾞﾝﾁﾏｰｸ!$CR$1</f>
        <v>0.54749818709209586</v>
      </c>
      <c r="I165" s="9">
        <f>SUMIF(ﾍﾞﾝﾁﾏｰｸ!$F$1:$AX$1,I$2,ﾍﾞﾝﾁﾏｰｸ!$F165:$AX165)/I$3</f>
        <v>0.33333333333333331</v>
      </c>
      <c r="J165" s="9">
        <f>SUMIF(ﾍﾞﾝﾁﾏｰｸ!$F$1:$AX$1,J$2,ﾍﾞﾝﾁﾏｰｸ!$F165:$AX165)/J$3</f>
        <v>0.75</v>
      </c>
      <c r="K165" s="9">
        <f>SUMIF(ﾍﾞﾝﾁﾏｰｸ!$F$1:$AX$1,K$2,ﾍﾞﾝﾁﾏｰｸ!$F165:$AX165)/K$3</f>
        <v>0.6</v>
      </c>
      <c r="L165" s="9">
        <f>SUMIF(ﾍﾞﾝﾁﾏｰｸ!$F$1:$AX$1,L$2,ﾍﾞﾝﾁﾏｰｸ!$F165:$AX165)/L$3</f>
        <v>0.375</v>
      </c>
      <c r="M165" s="9">
        <f>SUMIF(ﾍﾞﾝﾁﾏｰｸ!$F$1:$AX$1,M$2,ﾍﾞﾝﾁﾏｰｸ!$F165:$AX165)/M$3</f>
        <v>0.5</v>
      </c>
      <c r="N165" s="9">
        <f>SUMIF(ﾍﾞﾝﾁﾏｰｸ!$F$1:$AX$1,N$2,ﾍﾞﾝﾁﾏｰｸ!$F165:$AX165)/N$3</f>
        <v>0.40909090909090912</v>
      </c>
      <c r="O165" s="9">
        <f>SUMIF(ﾍﾞﾝﾁﾏｰｸ!$F$1:$AX$1,O$2,ﾍﾞﾝﾁﾏｰｸ!$F165:$AX165)/O$3</f>
        <v>0.55000000000000004</v>
      </c>
      <c r="P165" s="2">
        <f>ﾍﾞﾝﾁﾏｰｸ!BV165</f>
        <v>51</v>
      </c>
      <c r="Q165" s="9">
        <f t="shared" si="5"/>
        <v>0.55965909090909094</v>
      </c>
      <c r="R165" s="9">
        <f>ﾍﾞﾝﾁﾏｰｸ!CG165/ﾍﾞﾝﾁﾏｰｸ!CG$3</f>
        <v>0.43333333333333335</v>
      </c>
      <c r="S165" s="9">
        <f>ﾍﾞﾝﾁﾏｰｸ!CH165/ﾍﾞﾝﾁﾏｰｸ!CH$3</f>
        <v>0.4</v>
      </c>
      <c r="T165" s="9">
        <f>ﾍﾞﾝﾁﾏｰｸ!CI165/ﾍﾞﾝﾁﾏｰｸ!CI$3</f>
        <v>0.5625</v>
      </c>
      <c r="U165" s="9">
        <f>ﾍﾞﾝﾁﾏｰｸ!CC165/ﾍﾞﾝﾁﾏｰｸ!CC$3</f>
        <v>0.54545454545454541</v>
      </c>
      <c r="V165" s="9">
        <f>ﾍﾞﾝﾁﾏｰｸ!CD165/ﾍﾞﾝﾁﾏｰｸ!CD$3</f>
        <v>0.5</v>
      </c>
      <c r="W165" s="9">
        <f>ﾍﾞﾝﾁﾏｰｸ!CE165/ﾍﾞﾝﾁﾏｰｸ!CE$3</f>
        <v>0.58333333333333337</v>
      </c>
      <c r="X165" s="9">
        <f>ﾍﾞﾝﾁﾏｰｸ!CF165/ﾍﾞﾝﾁﾏｰｸ!CF$3</f>
        <v>0.625</v>
      </c>
    </row>
    <row r="166" spans="1:24">
      <c r="A166" s="2">
        <v>1983</v>
      </c>
      <c r="B166" s="2">
        <v>460</v>
      </c>
      <c r="C166" s="2">
        <v>5</v>
      </c>
      <c r="D166" s="2">
        <f t="shared" si="4"/>
        <v>92</v>
      </c>
      <c r="E166" s="4" t="s">
        <v>169</v>
      </c>
      <c r="F166" s="9">
        <f>ﾍﾞﾝﾁﾏｰｸ!CJ166/ﾍﾞﾝﾁﾏｰｸ!CJ$3</f>
        <v>0.41860465116279072</v>
      </c>
      <c r="G166" s="9">
        <f>SUMIF(ﾍﾞﾝﾁﾏｰｸ!$F$1:$AX$1,G$2,ﾍﾞﾝﾁﾏｰｸ!$F166:$AX166)/G$3</f>
        <v>1</v>
      </c>
      <c r="H166" s="9">
        <f>ﾍﾞﾝﾁﾏｰｸ!CQ166/ﾍﾞﾝﾁﾏｰｸ!$CR$1</f>
        <v>0.54967367657722999</v>
      </c>
      <c r="I166" s="9">
        <f>SUMIF(ﾍﾞﾝﾁﾏｰｸ!$F$1:$AX$1,I$2,ﾍﾞﾝﾁﾏｰｸ!$F166:$AX166)/I$3</f>
        <v>0.16666666666666666</v>
      </c>
      <c r="J166" s="9">
        <f>SUMIF(ﾍﾞﾝﾁﾏｰｸ!$F$1:$AX$1,J$2,ﾍﾞﾝﾁﾏｰｸ!$F166:$AX166)/J$3</f>
        <v>0.375</v>
      </c>
      <c r="K166" s="9">
        <f>SUMIF(ﾍﾞﾝﾁﾏｰｸ!$F$1:$AX$1,K$2,ﾍﾞﾝﾁﾏｰｸ!$F166:$AX166)/K$3</f>
        <v>0.4</v>
      </c>
      <c r="L166" s="9">
        <f>SUMIF(ﾍﾞﾝﾁﾏｰｸ!$F$1:$AX$1,L$2,ﾍﾞﾝﾁﾏｰｸ!$F166:$AX166)/L$3</f>
        <v>0.625</v>
      </c>
      <c r="M166" s="9">
        <f>SUMIF(ﾍﾞﾝﾁﾏｰｸ!$F$1:$AX$1,M$2,ﾍﾞﾝﾁﾏｰｸ!$F166:$AX166)/M$3</f>
        <v>0.5</v>
      </c>
      <c r="N166" s="9">
        <f>SUMIF(ﾍﾞﾝﾁﾏｰｸ!$F$1:$AX$1,N$2,ﾍﾞﾝﾁﾏｰｸ!$F166:$AX166)/N$3</f>
        <v>0.63636363636363635</v>
      </c>
      <c r="O166" s="9">
        <f>SUMIF(ﾍﾞﾝﾁﾏｰｸ!$F$1:$AX$1,O$2,ﾍﾞﾝﾁﾏｰｸ!$F166:$AX166)/O$3</f>
        <v>0.6</v>
      </c>
      <c r="P166" s="2">
        <f>ﾍﾞﾝﾁﾏｰｸ!BV166</f>
        <v>51</v>
      </c>
      <c r="Q166" s="9">
        <f t="shared" si="5"/>
        <v>0.5914772727272728</v>
      </c>
      <c r="R166" s="9">
        <f>ﾍﾞﾝﾁﾏｰｸ!CG166/ﾍﾞﾝﾁﾏｰｸ!CG$3</f>
        <v>0.56666666666666665</v>
      </c>
      <c r="S166" s="9">
        <f>ﾍﾞﾝﾁﾏｰｸ!CH166/ﾍﾞﾝﾁﾏｰｸ!CH$3</f>
        <v>0.4</v>
      </c>
      <c r="T166" s="9">
        <f>ﾍﾞﾝﾁﾏｰｸ!CI166/ﾍﾞﾝﾁﾏｰｸ!CI$3</f>
        <v>0.625</v>
      </c>
      <c r="U166" s="9">
        <f>ﾍﾞﾝﾁﾏｰｸ!CC166/ﾍﾞﾝﾁﾏｰｸ!CC$3</f>
        <v>0.63636363636363635</v>
      </c>
      <c r="V166" s="9">
        <f>ﾍﾞﾝﾁﾏｰｸ!CD166/ﾍﾞﾝﾁﾏｰｸ!CD$3</f>
        <v>0.5</v>
      </c>
      <c r="W166" s="9">
        <f>ﾍﾞﾝﾁﾏｰｸ!CE166/ﾍﾞﾝﾁﾏｰｸ!CE$3</f>
        <v>0.58333333333333337</v>
      </c>
      <c r="X166" s="9">
        <f>ﾍﾞﾝﾁﾏｰｸ!CF166/ﾍﾞﾝﾁﾏｰｸ!CF$3</f>
        <v>0.625</v>
      </c>
    </row>
    <row r="167" spans="1:24">
      <c r="A167" s="2">
        <v>1982</v>
      </c>
      <c r="B167" s="2">
        <v>100</v>
      </c>
      <c r="C167" s="2">
        <v>1</v>
      </c>
      <c r="D167" s="2">
        <f t="shared" si="4"/>
        <v>100</v>
      </c>
      <c r="E167" s="4" t="s">
        <v>170</v>
      </c>
      <c r="F167" s="9">
        <f>ﾍﾞﾝﾁﾏｰｸ!CJ167/ﾍﾞﾝﾁﾏｰｸ!CJ$3</f>
        <v>0.40697674418604651</v>
      </c>
      <c r="G167" s="9">
        <f>SUMIF(ﾍﾞﾝﾁﾏｰｸ!$F$1:$AX$1,G$2,ﾍﾞﾝﾁﾏｰｸ!$F167:$AX167)/G$3</f>
        <v>0.5</v>
      </c>
      <c r="H167" s="9">
        <f>ﾍﾞﾝﾁﾏｰｸ!CQ167/ﾍﾞﾝﾁﾏｰｸ!$CR$1</f>
        <v>0.56780275562001459</v>
      </c>
      <c r="I167" s="9">
        <f>SUMIF(ﾍﾞﾝﾁﾏｰｸ!$F$1:$AX$1,I$2,ﾍﾞﾝﾁﾏｰｸ!$F167:$AX167)/I$3</f>
        <v>0.5</v>
      </c>
      <c r="J167" s="9">
        <f>SUMIF(ﾍﾞﾝﾁﾏｰｸ!$F$1:$AX$1,J$2,ﾍﾞﾝﾁﾏｰｸ!$F167:$AX167)/J$3</f>
        <v>0.375</v>
      </c>
      <c r="K167" s="9">
        <f>SUMIF(ﾍﾞﾝﾁﾏｰｸ!$F$1:$AX$1,K$2,ﾍﾞﾝﾁﾏｰｸ!$F167:$AX167)/K$3</f>
        <v>0.45</v>
      </c>
      <c r="L167" s="9">
        <f>SUMIF(ﾍﾞﾝﾁﾏｰｸ!$F$1:$AX$1,L$2,ﾍﾞﾝﾁﾏｰｸ!$F167:$AX167)/L$3</f>
        <v>0</v>
      </c>
      <c r="M167" s="9">
        <f>SUMIF(ﾍﾞﾝﾁﾏｰｸ!$F$1:$AX$1,M$2,ﾍﾞﾝﾁﾏｰｸ!$F167:$AX167)/M$3</f>
        <v>0.5</v>
      </c>
      <c r="N167" s="9">
        <f>SUMIF(ﾍﾞﾝﾁﾏｰｸ!$F$1:$AX$1,N$2,ﾍﾞﾝﾁﾏｰｸ!$F167:$AX167)/N$3</f>
        <v>0.77272727272727271</v>
      </c>
      <c r="O167" s="9">
        <f>SUMIF(ﾍﾞﾝﾁﾏｰｸ!$F$1:$AX$1,O$2,ﾍﾞﾝﾁﾏｰｸ!$F167:$AX167)/O$3</f>
        <v>0.7</v>
      </c>
      <c r="P167" s="2">
        <f>ﾍﾞﾝﾁﾏｰｸ!BV167</f>
        <v>50.5</v>
      </c>
      <c r="Q167" s="9">
        <f t="shared" si="5"/>
        <v>0.65113636363636362</v>
      </c>
      <c r="R167" s="9">
        <f>ﾍﾞﾝﾁﾏｰｸ!CG167/ﾍﾞﾝﾁﾏｰｸ!CG$3</f>
        <v>0.6333333333333333</v>
      </c>
      <c r="S167" s="9">
        <f>ﾍﾞﾝﾁﾏｰｸ!CH167/ﾍﾞﾝﾁﾏｰｸ!CH$3</f>
        <v>0.5</v>
      </c>
      <c r="T167" s="9">
        <f>ﾍﾞﾝﾁﾏｰｸ!CI167/ﾍﾞﾝﾁﾏｰｸ!CI$3</f>
        <v>0.4375</v>
      </c>
      <c r="U167" s="9">
        <f>ﾍﾞﾝﾁﾏｰｸ!CC167/ﾍﾞﾝﾁﾏｰｸ!CC$3</f>
        <v>0.68181818181818177</v>
      </c>
      <c r="V167" s="9">
        <f>ﾍﾞﾝﾁﾏｰｸ!CD167/ﾍﾞﾝﾁﾏｰｸ!CD$3</f>
        <v>0.59375</v>
      </c>
      <c r="W167" s="9">
        <f>ﾍﾞﾝﾁﾏｰｸ!CE167/ﾍﾞﾝﾁﾏｰｸ!CE$3</f>
        <v>0.66666666666666663</v>
      </c>
      <c r="X167" s="9">
        <f>ﾍﾞﾝﾁﾏｰｸ!CF167/ﾍﾞﾝﾁﾏｰｸ!CF$3</f>
        <v>0.625</v>
      </c>
    </row>
    <row r="168" spans="1:24">
      <c r="A168" s="2">
        <v>2009</v>
      </c>
      <c r="B168" s="2">
        <v>5000</v>
      </c>
      <c r="C168" s="2">
        <v>10</v>
      </c>
      <c r="D168" s="2">
        <f t="shared" si="4"/>
        <v>500</v>
      </c>
      <c r="E168" s="4" t="s">
        <v>45</v>
      </c>
      <c r="F168" s="9">
        <f>ﾍﾞﾝﾁﾏｰｸ!CJ168/ﾍﾞﾝﾁﾏｰｸ!CJ$3</f>
        <v>0.61627906976744184</v>
      </c>
      <c r="G168" s="9">
        <f>SUMIF(ﾍﾞﾝﾁﾏｰｸ!$F$1:$AX$1,G$2,ﾍﾞﾝﾁﾏｰｸ!$F168:$AX168)/G$3</f>
        <v>0.5</v>
      </c>
      <c r="H168" s="9">
        <f>ﾍﾞﾝﾁﾏｰｸ!CQ168/ﾍﾞﾝﾁﾏｰｸ!$CR$1</f>
        <v>0.61856417693981158</v>
      </c>
      <c r="I168" s="9">
        <f>SUMIF(ﾍﾞﾝﾁﾏｰｸ!$F$1:$AX$1,I$2,ﾍﾞﾝﾁﾏｰｸ!$F168:$AX168)/I$3</f>
        <v>0.5</v>
      </c>
      <c r="J168" s="9">
        <f>SUMIF(ﾍﾞﾝﾁﾏｰｸ!$F$1:$AX$1,J$2,ﾍﾞﾝﾁﾏｰｸ!$F168:$AX168)/J$3</f>
        <v>0.5</v>
      </c>
      <c r="K168" s="9">
        <f>SUMIF(ﾍﾞﾝﾁﾏｰｸ!$F$1:$AX$1,K$2,ﾍﾞﾝﾁﾏｰｸ!$F168:$AX168)/K$3</f>
        <v>0.8</v>
      </c>
      <c r="L168" s="9">
        <f>SUMIF(ﾍﾞﾝﾁﾏｰｸ!$F$1:$AX$1,L$2,ﾍﾞﾝﾁﾏｰｸ!$F168:$AX168)/L$3</f>
        <v>0.625</v>
      </c>
      <c r="M168" s="9">
        <f>SUMIF(ﾍﾞﾝﾁﾏｰｸ!$F$1:$AX$1,M$2,ﾍﾞﾝﾁﾏｰｸ!$F168:$AX168)/M$3</f>
        <v>0.5</v>
      </c>
      <c r="N168" s="9">
        <f>SUMIF(ﾍﾞﾝﾁﾏｰｸ!$F$1:$AX$1,N$2,ﾍﾞﾝﾁﾏｰｸ!$F168:$AX168)/N$3</f>
        <v>0.72727272727272729</v>
      </c>
      <c r="O168" s="9">
        <f>SUMIF(ﾍﾞﾝﾁﾏｰｸ!$F$1:$AX$1,O$2,ﾍﾞﾝﾁﾏｰｸ!$F168:$AX168)/O$3</f>
        <v>0.8</v>
      </c>
      <c r="P168" s="2">
        <f>ﾍﾞﾝﾁﾏｰｸ!BV168</f>
        <v>64.5</v>
      </c>
      <c r="Q168" s="9">
        <f t="shared" si="5"/>
        <v>0.76676136363636349</v>
      </c>
      <c r="R168" s="9">
        <f>ﾍﾞﾝﾁﾏｰｸ!CG168/ﾍﾞﾝﾁﾏｰｸ!CG$3</f>
        <v>0.6</v>
      </c>
      <c r="S168" s="9">
        <f>ﾍﾞﾝﾁﾏｰｸ!CH168/ﾍﾞﾝﾁﾏｰｸ!CH$3</f>
        <v>0.6</v>
      </c>
      <c r="T168" s="9">
        <f>ﾍﾞﾝﾁﾏｰｸ!CI168/ﾍﾞﾝﾁﾏｰｸ!CI$3</f>
        <v>0.6875</v>
      </c>
      <c r="U168" s="9">
        <f>ﾍﾞﾝﾁﾏｰｸ!CC168/ﾍﾞﾝﾁﾏｰｸ!CC$3</f>
        <v>0.68181818181818177</v>
      </c>
      <c r="V168" s="9">
        <f>ﾍﾞﾝﾁﾏｰｸ!CD168/ﾍﾞﾝﾁﾏｰｸ!CD$3</f>
        <v>0.84375</v>
      </c>
      <c r="W168" s="9">
        <f>ﾍﾞﾝﾁﾏｰｸ!CE168/ﾍﾞﾝﾁﾏｰｸ!CE$3</f>
        <v>0.79166666666666663</v>
      </c>
      <c r="X168" s="9">
        <f>ﾍﾞﾝﾁﾏｰｸ!CF168/ﾍﾞﾝﾁﾏｰｸ!CF$3</f>
        <v>0.8125</v>
      </c>
    </row>
    <row r="169" spans="1:24">
      <c r="A169" s="2">
        <v>1991</v>
      </c>
      <c r="B169" s="2">
        <v>200</v>
      </c>
      <c r="C169" s="2">
        <v>1</v>
      </c>
      <c r="D169" s="2">
        <f t="shared" si="4"/>
        <v>200</v>
      </c>
      <c r="E169" s="4" t="s">
        <v>171</v>
      </c>
      <c r="F169" s="9">
        <f>ﾍﾞﾝﾁﾏｰｸ!CJ169/ﾍﾞﾝﾁﾏｰｸ!CJ$3</f>
        <v>0.41860465116279072</v>
      </c>
      <c r="G169" s="9">
        <f>SUMIF(ﾍﾞﾝﾁﾏｰｸ!$F$1:$AX$1,G$2,ﾍﾞﾝﾁﾏｰｸ!$F169:$AX169)/G$3</f>
        <v>0</v>
      </c>
      <c r="H169" s="9">
        <f>ﾍﾞﾝﾁﾏｰｸ!CQ169/ﾍﾞﾝﾁﾏｰｸ!$CR$1</f>
        <v>0.52356780275562009</v>
      </c>
      <c r="I169" s="9">
        <f>SUMIF(ﾍﾞﾝﾁﾏｰｸ!$F$1:$AX$1,I$2,ﾍﾞﾝﾁﾏｰｸ!$F169:$AX169)/I$3</f>
        <v>0.5</v>
      </c>
      <c r="J169" s="9">
        <f>SUMIF(ﾍﾞﾝﾁﾏｰｸ!$F$1:$AX$1,J$2,ﾍﾞﾝﾁﾏｰｸ!$F169:$AX169)/J$3</f>
        <v>0.625</v>
      </c>
      <c r="K169" s="9">
        <f>SUMIF(ﾍﾞﾝﾁﾏｰｸ!$F$1:$AX$1,K$2,ﾍﾞﾝﾁﾏｰｸ!$F169:$AX169)/K$3</f>
        <v>0.5</v>
      </c>
      <c r="L169" s="9">
        <f>SUMIF(ﾍﾞﾝﾁﾏｰｸ!$F$1:$AX$1,L$2,ﾍﾞﾝﾁﾏｰｸ!$F169:$AX169)/L$3</f>
        <v>0</v>
      </c>
      <c r="M169" s="9">
        <f>SUMIF(ﾍﾞﾝﾁﾏｰｸ!$F$1:$AX$1,M$2,ﾍﾞﾝﾁﾏｰｸ!$F169:$AX169)/M$3</f>
        <v>0.5</v>
      </c>
      <c r="N169" s="9">
        <f>SUMIF(ﾍﾞﾝﾁﾏｰｸ!$F$1:$AX$1,N$2,ﾍﾞﾝﾁﾏｰｸ!$F169:$AX169)/N$3</f>
        <v>0.59090909090909094</v>
      </c>
      <c r="O169" s="9">
        <f>SUMIF(ﾍﾞﾝﾁﾏｰｸ!$F$1:$AX$1,O$2,ﾍﾞﾝﾁﾏｰｸ!$F169:$AX169)/O$3</f>
        <v>0.8</v>
      </c>
      <c r="P169" s="2">
        <f>ﾍﾞﾝﾁﾏｰｸ!BV169</f>
        <v>48</v>
      </c>
      <c r="Q169" s="9">
        <f t="shared" si="5"/>
        <v>0.70653409090909092</v>
      </c>
      <c r="R169" s="9">
        <f>ﾍﾞﾝﾁﾏｰｸ!CG169/ﾍﾞﾝﾁﾏｰｸ!CG$3</f>
        <v>0.5</v>
      </c>
      <c r="S169" s="9">
        <f>ﾍﾞﾝﾁﾏｰｸ!CH169/ﾍﾞﾝﾁﾏｰｸ!CH$3</f>
        <v>0.5</v>
      </c>
      <c r="T169" s="9">
        <f>ﾍﾞﾝﾁﾏｰｸ!CI169/ﾍﾞﾝﾁﾏｰｸ!CI$3</f>
        <v>0.3125</v>
      </c>
      <c r="U169" s="9">
        <f>ﾍﾞﾝﾁﾏｰｸ!CC169/ﾍﾞﾝﾁﾏｰｸ!CC$3</f>
        <v>0.54545454545454541</v>
      </c>
      <c r="V169" s="9">
        <f>ﾍﾞﾝﾁﾏｰｸ!CD169/ﾍﾞﾝﾁﾏｰｸ!CD$3</f>
        <v>0.625</v>
      </c>
      <c r="W169" s="9">
        <f>ﾍﾞﾝﾁﾏｰｸ!CE169/ﾍﾞﾝﾁﾏｰｸ!CE$3</f>
        <v>0.83333333333333337</v>
      </c>
      <c r="X169" s="9">
        <f>ﾍﾞﾝﾁﾏｰｸ!CF169/ﾍﾞﾝﾁﾏｰｸ!CF$3</f>
        <v>0.9375</v>
      </c>
    </row>
    <row r="170" spans="1:24">
      <c r="A170" s="2">
        <v>2005</v>
      </c>
      <c r="B170" s="2">
        <v>300</v>
      </c>
      <c r="C170" s="2">
        <v>3</v>
      </c>
      <c r="D170" s="2">
        <f t="shared" si="4"/>
        <v>100</v>
      </c>
      <c r="E170" s="4" t="s">
        <v>172</v>
      </c>
      <c r="F170" s="9">
        <f>ﾍﾞﾝﾁﾏｰｸ!CJ170/ﾍﾞﾝﾁﾏｰｸ!CJ$3</f>
        <v>0.61627906976744184</v>
      </c>
      <c r="G170" s="9">
        <f>SUMIF(ﾍﾞﾝﾁﾏｰｸ!$F$1:$AX$1,G$2,ﾍﾞﾝﾁﾏｰｸ!$F170:$AX170)/G$3</f>
        <v>0.5</v>
      </c>
      <c r="H170" s="9">
        <f>ﾍﾞﾝﾁﾏｰｸ!CQ170/ﾍﾞﾝﾁﾏｰｸ!$CR$1</f>
        <v>0.70050761421319818</v>
      </c>
      <c r="I170" s="9">
        <f>SUMIF(ﾍﾞﾝﾁﾏｰｸ!$F$1:$AX$1,I$2,ﾍﾞﾝﾁﾏｰｸ!$F170:$AX170)/I$3</f>
        <v>1</v>
      </c>
      <c r="J170" s="9">
        <f>SUMIF(ﾍﾞﾝﾁﾏｰｸ!$F$1:$AX$1,J$2,ﾍﾞﾝﾁﾏｰｸ!$F170:$AX170)/J$3</f>
        <v>0.625</v>
      </c>
      <c r="K170" s="9">
        <f>SUMIF(ﾍﾞﾝﾁﾏｰｸ!$F$1:$AX$1,K$2,ﾍﾞﾝﾁﾏｰｸ!$F170:$AX170)/K$3</f>
        <v>0.65</v>
      </c>
      <c r="L170" s="9">
        <f>SUMIF(ﾍﾞﾝﾁﾏｰｸ!$F$1:$AX$1,L$2,ﾍﾞﾝﾁﾏｰｸ!$F170:$AX170)/L$3</f>
        <v>0.75</v>
      </c>
      <c r="M170" s="9">
        <f>SUMIF(ﾍﾞﾝﾁﾏｰｸ!$F$1:$AX$1,M$2,ﾍﾞﾝﾁﾏｰｸ!$F170:$AX170)/M$3</f>
        <v>1</v>
      </c>
      <c r="N170" s="9">
        <f>SUMIF(ﾍﾞﾝﾁﾏｰｸ!$F$1:$AX$1,N$2,ﾍﾞﾝﾁﾏｰｸ!$F170:$AX170)/N$3</f>
        <v>0.68181818181818177</v>
      </c>
      <c r="O170" s="9">
        <f>SUMIF(ﾍﾞﾝﾁﾏｰｸ!$F$1:$AX$1,O$2,ﾍﾞﾝﾁﾏｰｸ!$F170:$AX170)/O$3</f>
        <v>0.75</v>
      </c>
      <c r="P170" s="2">
        <f>ﾍﾞﾝﾁﾏｰｸ!BV170</f>
        <v>65.5</v>
      </c>
      <c r="Q170" s="9">
        <f t="shared" si="5"/>
        <v>0.70767045454545452</v>
      </c>
      <c r="R170" s="9">
        <f>ﾍﾞﾝﾁﾏｰｸ!CG170/ﾍﾞﾝﾁﾏｰｸ!CG$3</f>
        <v>0.73333333333333328</v>
      </c>
      <c r="S170" s="9">
        <f>ﾍﾞﾝﾁﾏｰｸ!CH170/ﾍﾞﾝﾁﾏｰｸ!CH$3</f>
        <v>0.7</v>
      </c>
      <c r="T170" s="9">
        <f>ﾍﾞﾝﾁﾏｰｸ!CI170/ﾍﾞﾝﾁﾏｰｸ!CI$3</f>
        <v>0.8125</v>
      </c>
      <c r="U170" s="9">
        <f>ﾍﾞﾝﾁﾏｰｸ!CC170/ﾍﾞﾝﾁﾏｰｸ!CC$3</f>
        <v>0.72727272727272729</v>
      </c>
      <c r="V170" s="9">
        <f>ﾍﾞﾝﾁﾏｰｸ!CD170/ﾍﾞﾝﾁﾏｰｸ!CD$3</f>
        <v>0.6875</v>
      </c>
      <c r="W170" s="9">
        <f>ﾍﾞﾝﾁﾏｰｸ!CE170/ﾍﾞﾝﾁﾏｰｸ!CE$3</f>
        <v>0.70833333333333337</v>
      </c>
      <c r="X170" s="9">
        <f>ﾍﾞﾝﾁﾏｰｸ!CF170/ﾍﾞﾝﾁﾏｰｸ!CF$3</f>
        <v>0.6875</v>
      </c>
    </row>
    <row r="171" spans="1:24">
      <c r="A171" s="2">
        <v>2013</v>
      </c>
      <c r="B171" s="2">
        <v>5500</v>
      </c>
      <c r="C171" s="2">
        <v>3</v>
      </c>
      <c r="D171" s="2">
        <f t="shared" si="4"/>
        <v>1833.3333333333333</v>
      </c>
      <c r="E171" s="4" t="s">
        <v>173</v>
      </c>
      <c r="F171" s="9">
        <f>ﾍﾞﾝﾁﾏｰｸ!CJ171/ﾍﾞﾝﾁﾏｰｸ!CJ$3</f>
        <v>0.95348837209302328</v>
      </c>
      <c r="G171" s="9">
        <f>SUMIF(ﾍﾞﾝﾁﾏｰｸ!$F$1:$AX$1,G$2,ﾍﾞﾝﾁﾏｰｸ!$F171:$AX171)/G$3</f>
        <v>1</v>
      </c>
      <c r="H171" s="9">
        <f>ﾍﾞﾝﾁﾏｰｸ!CQ171/ﾍﾞﾝﾁﾏｰｸ!$CR$1</f>
        <v>0.86076867295141424</v>
      </c>
      <c r="I171" s="9">
        <f>SUMIF(ﾍﾞﾝﾁﾏｰｸ!$F$1:$AX$1,I$2,ﾍﾞﾝﾁﾏｰｸ!$F171:$AX171)/I$3</f>
        <v>1</v>
      </c>
      <c r="J171" s="9">
        <f>SUMIF(ﾍﾞﾝﾁﾏｰｸ!$F$1:$AX$1,J$2,ﾍﾞﾝﾁﾏｰｸ!$F171:$AX171)/J$3</f>
        <v>1</v>
      </c>
      <c r="K171" s="9">
        <f>SUMIF(ﾍﾞﾝﾁﾏｰｸ!$F$1:$AX$1,K$2,ﾍﾞﾝﾁﾏｰｸ!$F171:$AX171)/K$3</f>
        <v>0.9</v>
      </c>
      <c r="L171" s="9">
        <f>SUMIF(ﾍﾞﾝﾁﾏｰｸ!$F$1:$AX$1,L$2,ﾍﾞﾝﾁﾏｰｸ!$F171:$AX171)/L$3</f>
        <v>1</v>
      </c>
      <c r="M171" s="9">
        <f>SUMIF(ﾍﾞﾝﾁﾏｰｸ!$F$1:$AX$1,M$2,ﾍﾞﾝﾁﾏｰｸ!$F171:$AX171)/M$3</f>
        <v>1</v>
      </c>
      <c r="N171" s="9">
        <f>SUMIF(ﾍﾞﾝﾁﾏｰｸ!$F$1:$AX$1,N$2,ﾍﾞﾝﾁﾏｰｸ!$F171:$AX171)/N$3</f>
        <v>1</v>
      </c>
      <c r="O171" s="9">
        <f>SUMIF(ﾍﾞﾝﾁﾏｰｸ!$F$1:$AX$1,O$2,ﾍﾞﾝﾁﾏｰｸ!$F171:$AX171)/O$3</f>
        <v>1</v>
      </c>
      <c r="P171" s="2">
        <f>ﾍﾞﾝﾁﾏｰｸ!BV171</f>
        <v>98</v>
      </c>
      <c r="Q171" s="9">
        <f t="shared" si="5"/>
        <v>0.98749999999999993</v>
      </c>
      <c r="R171" s="9">
        <f>ﾍﾞﾝﾁﾏｰｸ!CG171/ﾍﾞﾝﾁﾏｰｸ!CG$3</f>
        <v>1</v>
      </c>
      <c r="S171" s="9">
        <f>ﾍﾞﾝﾁﾏｰｸ!CH171/ﾍﾞﾝﾁﾏｰｸ!CH$3</f>
        <v>1</v>
      </c>
      <c r="T171" s="9">
        <f>ﾍﾞﾝﾁﾏｰｸ!CI171/ﾍﾞﾝﾁﾏｰｸ!CI$3</f>
        <v>1</v>
      </c>
      <c r="U171" s="9">
        <f>ﾍﾞﾝﾁﾏｰｸ!CC171/ﾍﾞﾝﾁﾏｰｸ!CC$3</f>
        <v>1</v>
      </c>
      <c r="V171" s="9">
        <f>ﾍﾞﾝﾁﾏｰｸ!CD171/ﾍﾞﾝﾁﾏｰｸ!CD$3</f>
        <v>0.9375</v>
      </c>
      <c r="W171" s="9">
        <f>ﾍﾞﾝﾁﾏｰｸ!CE171/ﾍﾞﾝﾁﾏｰｸ!CE$3</f>
        <v>1</v>
      </c>
      <c r="X171" s="9">
        <f>ﾍﾞﾝﾁﾏｰｸ!CF171/ﾍﾞﾝﾁﾏｰｸ!CF$3</f>
        <v>1</v>
      </c>
    </row>
    <row r="172" spans="1:24">
      <c r="A172" s="2">
        <v>2008</v>
      </c>
      <c r="B172" s="2">
        <v>145</v>
      </c>
      <c r="C172" s="2">
        <v>2</v>
      </c>
      <c r="D172" s="2">
        <f t="shared" si="4"/>
        <v>72.5</v>
      </c>
      <c r="E172" s="4" t="s">
        <v>174</v>
      </c>
      <c r="F172" s="9">
        <f>ﾍﾞﾝﾁﾏｰｸ!CJ172/ﾍﾞﾝﾁﾏｰｸ!CJ$3</f>
        <v>0.53488372093023251</v>
      </c>
      <c r="G172" s="9">
        <f>SUMIF(ﾍﾞﾝﾁﾏｰｸ!$F$1:$AX$1,G$2,ﾍﾞﾝﾁﾏｰｸ!$F172:$AX172)/G$3</f>
        <v>1</v>
      </c>
      <c r="H172" s="9">
        <f>ﾍﾞﾝﾁﾏｰｸ!CQ172/ﾍﾞﾝﾁﾏｰｸ!$CR$1</f>
        <v>0.52356780275562009</v>
      </c>
      <c r="I172" s="9">
        <f>SUMIF(ﾍﾞﾝﾁﾏｰｸ!$F$1:$AX$1,I$2,ﾍﾞﾝﾁﾏｰｸ!$F172:$AX172)/I$3</f>
        <v>0.5</v>
      </c>
      <c r="J172" s="9">
        <f>SUMIF(ﾍﾞﾝﾁﾏｰｸ!$F$1:$AX$1,J$2,ﾍﾞﾝﾁﾏｰｸ!$F172:$AX172)/J$3</f>
        <v>0.625</v>
      </c>
      <c r="K172" s="9">
        <f>SUMIF(ﾍﾞﾝﾁﾏｰｸ!$F$1:$AX$1,K$2,ﾍﾞﾝﾁﾏｰｸ!$F172:$AX172)/K$3</f>
        <v>0.4</v>
      </c>
      <c r="L172" s="9">
        <f>SUMIF(ﾍﾞﾝﾁﾏｰｸ!$F$1:$AX$1,L$2,ﾍﾞﾝﾁﾏｰｸ!$F172:$AX172)/L$3</f>
        <v>0.25</v>
      </c>
      <c r="M172" s="9">
        <f>SUMIF(ﾍﾞﾝﾁﾏｰｸ!$F$1:$AX$1,M$2,ﾍﾞﾝﾁﾏｰｸ!$F172:$AX172)/M$3</f>
        <v>0.5</v>
      </c>
      <c r="N172" s="9">
        <f>SUMIF(ﾍﾞﾝﾁﾏｰｸ!$F$1:$AX$1,N$2,ﾍﾞﾝﾁﾏｰｸ!$F172:$AX172)/N$3</f>
        <v>0.63636363636363635</v>
      </c>
      <c r="O172" s="9">
        <f>SUMIF(ﾍﾞﾝﾁﾏｰｸ!$F$1:$AX$1,O$2,ﾍﾞﾝﾁﾏｰｸ!$F172:$AX172)/O$3</f>
        <v>0.65</v>
      </c>
      <c r="P172" s="2">
        <f>ﾍﾞﾝﾁﾏｰｸ!BV172</f>
        <v>53</v>
      </c>
      <c r="Q172" s="9">
        <f t="shared" si="5"/>
        <v>0.64460227272727277</v>
      </c>
      <c r="R172" s="9">
        <f>ﾍﾞﾝﾁﾏｰｸ!CG172/ﾍﾞﾝﾁﾏｰｸ!CG$3</f>
        <v>0.56666666666666665</v>
      </c>
      <c r="S172" s="9">
        <f>ﾍﾞﾝﾁﾏｰｸ!CH172/ﾍﾞﾝﾁﾏｰｸ!CH$3</f>
        <v>0.5</v>
      </c>
      <c r="T172" s="9">
        <f>ﾍﾞﾝﾁﾏｰｸ!CI172/ﾍﾞﾝﾁﾏｰｸ!CI$3</f>
        <v>0.5</v>
      </c>
      <c r="U172" s="9">
        <f>ﾍﾞﾝﾁﾏｰｸ!CC172/ﾍﾞﾝﾁﾏｰｸ!CC$3</f>
        <v>0.63636363636363635</v>
      </c>
      <c r="V172" s="9">
        <f>ﾍﾞﾝﾁﾏｰｸ!CD172/ﾍﾞﾝﾁﾏｰｸ!CD$3</f>
        <v>0.53125</v>
      </c>
      <c r="W172" s="9">
        <f>ﾍﾞﾝﾁﾏｰｸ!CE172/ﾍﾞﾝﾁﾏｰｸ!CE$3</f>
        <v>0.70833333333333337</v>
      </c>
      <c r="X172" s="9">
        <f>ﾍﾞﾝﾁﾏｰｸ!CF172/ﾍﾞﾝﾁﾏｰｸ!CF$3</f>
        <v>0.6875</v>
      </c>
    </row>
    <row r="173" spans="1:24">
      <c r="A173" s="2">
        <v>1982</v>
      </c>
      <c r="B173" s="2">
        <v>6000</v>
      </c>
      <c r="C173" s="2">
        <v>8</v>
      </c>
      <c r="D173" s="2">
        <f t="shared" si="4"/>
        <v>750</v>
      </c>
      <c r="E173" s="4" t="s">
        <v>175</v>
      </c>
      <c r="F173" s="9">
        <f>ﾍﾞﾝﾁﾏｰｸ!CJ173/ﾍﾞﾝﾁﾏｰｸ!CJ$3</f>
        <v>0.39534883720930231</v>
      </c>
      <c r="G173" s="9">
        <f>SUMIF(ﾍﾞﾝﾁﾏｰｸ!$F$1:$AX$1,G$2,ﾍﾞﾝﾁﾏｰｸ!$F173:$AX173)/G$3</f>
        <v>0</v>
      </c>
      <c r="H173" s="9">
        <f>ﾍﾞﾝﾁﾏｰｸ!CQ173/ﾍﾞﾝﾁﾏｰｸ!$CR$1</f>
        <v>0.52356780275562009</v>
      </c>
      <c r="I173" s="9">
        <f>SUMIF(ﾍﾞﾝﾁﾏｰｸ!$F$1:$AX$1,I$2,ﾍﾞﾝﾁﾏｰｸ!$F173:$AX173)/I$3</f>
        <v>0.66666666666666663</v>
      </c>
      <c r="J173" s="9">
        <f>SUMIF(ﾍﾞﾝﾁﾏｰｸ!$F$1:$AX$1,J$2,ﾍﾞﾝﾁﾏｰｸ!$F173:$AX173)/J$3</f>
        <v>0.5</v>
      </c>
      <c r="K173" s="9">
        <f>SUMIF(ﾍﾞﾝﾁﾏｰｸ!$F$1:$AX$1,K$2,ﾍﾞﾝﾁﾏｰｸ!$F173:$AX173)/K$3</f>
        <v>0.45</v>
      </c>
      <c r="L173" s="9">
        <f>SUMIF(ﾍﾞﾝﾁﾏｰｸ!$F$1:$AX$1,L$2,ﾍﾞﾝﾁﾏｰｸ!$F173:$AX173)/L$3</f>
        <v>0.25</v>
      </c>
      <c r="M173" s="9">
        <f>SUMIF(ﾍﾞﾝﾁﾏｰｸ!$F$1:$AX$1,M$2,ﾍﾞﾝﾁﾏｰｸ!$F173:$AX173)/M$3</f>
        <v>1</v>
      </c>
      <c r="N173" s="9">
        <f>SUMIF(ﾍﾞﾝﾁﾏｰｸ!$F$1:$AX$1,N$2,ﾍﾞﾝﾁﾏｰｸ!$F173:$AX173)/N$3</f>
        <v>0.63636363636363635</v>
      </c>
      <c r="O173" s="9">
        <f>SUMIF(ﾍﾞﾝﾁﾏｰｸ!$F$1:$AX$1,O$2,ﾍﾞﾝﾁﾏｰｸ!$F173:$AX173)/O$3</f>
        <v>0.75</v>
      </c>
      <c r="P173" s="2">
        <f>ﾍﾞﾝﾁﾏｰｸ!BV173</f>
        <v>50</v>
      </c>
      <c r="Q173" s="9">
        <f t="shared" si="5"/>
        <v>0.65426136363636356</v>
      </c>
      <c r="R173" s="9">
        <f>ﾍﾞﾝﾁﾏｰｸ!CG173/ﾍﾞﾝﾁﾏｰｸ!CG$3</f>
        <v>0.66666666666666663</v>
      </c>
      <c r="S173" s="9">
        <f>ﾍﾞﾝﾁﾏｰｸ!CH173/ﾍﾞﾝﾁﾏｰｸ!CH$3</f>
        <v>0.7</v>
      </c>
      <c r="T173" s="9">
        <f>ﾍﾞﾝﾁﾏｰｸ!CI173/ﾍﾞﾝﾁﾏｰｸ!CI$3</f>
        <v>0.375</v>
      </c>
      <c r="U173" s="9">
        <f>ﾍﾞﾝﾁﾏｰｸ!CC173/ﾍﾞﾝﾁﾏｰｸ!CC$3</f>
        <v>0.68181818181818177</v>
      </c>
      <c r="V173" s="9">
        <f>ﾍﾞﾝﾁﾏｰｸ!CD173/ﾍﾞﾝﾁﾏｰｸ!CD$3</f>
        <v>0.59375</v>
      </c>
      <c r="W173" s="9">
        <f>ﾍﾞﾝﾁﾏｰｸ!CE173/ﾍﾞﾝﾁﾏｰｸ!CE$3</f>
        <v>0.70833333333333337</v>
      </c>
      <c r="X173" s="9">
        <f>ﾍﾞﾝﾁﾏｰｸ!CF173/ﾍﾞﾝﾁﾏｰｸ!CF$3</f>
        <v>0.5625</v>
      </c>
    </row>
    <row r="174" spans="1:24">
      <c r="A174" s="2">
        <v>1973</v>
      </c>
      <c r="B174" s="2">
        <v>150</v>
      </c>
      <c r="C174" s="2">
        <v>2</v>
      </c>
      <c r="D174" s="2">
        <f t="shared" si="4"/>
        <v>75</v>
      </c>
      <c r="E174" s="4" t="s">
        <v>176</v>
      </c>
      <c r="F174" s="9">
        <f>ﾍﾞﾝﾁﾏｰｸ!CJ174/ﾍﾞﾝﾁﾏｰｸ!CJ$3</f>
        <v>9.3023255813953487E-2</v>
      </c>
      <c r="G174" s="9">
        <f>SUMIF(ﾍﾞﾝﾁﾏｰｸ!$F$1:$AX$1,G$2,ﾍﾞﾝﾁﾏｰｸ!$F174:$AX174)/G$3</f>
        <v>0</v>
      </c>
      <c r="H174" s="9">
        <f>ﾍﾞﾝﾁﾏｰｸ!CQ174/ﾍﾞﾝﾁﾏｰｸ!$CR$1</f>
        <v>0.52356780275562009</v>
      </c>
      <c r="I174" s="9">
        <f>SUMIF(ﾍﾞﾝﾁﾏｰｸ!$F$1:$AX$1,I$2,ﾍﾞﾝﾁﾏｰｸ!$F174:$AX174)/I$3</f>
        <v>0</v>
      </c>
      <c r="J174" s="9">
        <f>SUMIF(ﾍﾞﾝﾁﾏｰｸ!$F$1:$AX$1,J$2,ﾍﾞﾝﾁﾏｰｸ!$F174:$AX174)/J$3</f>
        <v>0.5</v>
      </c>
      <c r="K174" s="9">
        <f>SUMIF(ﾍﾞﾝﾁﾏｰｸ!$F$1:$AX$1,K$2,ﾍﾞﾝﾁﾏｰｸ!$F174:$AX174)/K$3</f>
        <v>0</v>
      </c>
      <c r="L174" s="9">
        <f>SUMIF(ﾍﾞﾝﾁﾏｰｸ!$F$1:$AX$1,L$2,ﾍﾞﾝﾁﾏｰｸ!$F174:$AX174)/L$3</f>
        <v>0</v>
      </c>
      <c r="M174" s="9">
        <f>SUMIF(ﾍﾞﾝﾁﾏｰｸ!$F$1:$AX$1,M$2,ﾍﾞﾝﾁﾏｰｸ!$F174:$AX174)/M$3</f>
        <v>0.5</v>
      </c>
      <c r="N174" s="9">
        <f>SUMIF(ﾍﾞﾝﾁﾏｰｸ!$F$1:$AX$1,N$2,ﾍﾞﾝﾁﾏｰｸ!$F174:$AX174)/N$3</f>
        <v>0.36363636363636365</v>
      </c>
      <c r="O174" s="9">
        <f>SUMIF(ﾍﾞﾝﾁﾏｰｸ!$F$1:$AX$1,O$2,ﾍﾞﾝﾁﾏｰｸ!$F174:$AX174)/O$3</f>
        <v>0.4</v>
      </c>
      <c r="P174" s="2">
        <f>ﾍﾞﾝﾁﾏｰｸ!BV174</f>
        <v>21</v>
      </c>
      <c r="Q174" s="9">
        <f t="shared" si="5"/>
        <v>0.32670454545454547</v>
      </c>
      <c r="R174" s="9">
        <f>ﾍﾞﾝﾁﾏｰｸ!CG174/ﾍﾞﾝﾁﾏｰｸ!CG$3</f>
        <v>0.23333333333333334</v>
      </c>
      <c r="S174" s="9">
        <f>ﾍﾞﾝﾁﾏｰｸ!CH174/ﾍﾞﾝﾁﾏｰｸ!CH$3</f>
        <v>0.3</v>
      </c>
      <c r="T174" s="9">
        <f>ﾍﾞﾝﾁﾏｰｸ!CI174/ﾍﾞﾝﾁﾏｰｸ!CI$3</f>
        <v>0.25</v>
      </c>
      <c r="U174" s="9">
        <f>ﾍﾞﾝﾁﾏｰｸ!CC174/ﾍﾞﾝﾁﾏｰｸ!CC$3</f>
        <v>0.27272727272727271</v>
      </c>
      <c r="V174" s="9">
        <f>ﾍﾞﾝﾁﾏｰｸ!CD174/ﾍﾞﾝﾁﾏｰｸ!CD$3</f>
        <v>0.21875</v>
      </c>
      <c r="W174" s="9">
        <f>ﾍﾞﾝﾁﾏｰｸ!CE174/ﾍﾞﾝﾁﾏｰｸ!CE$3</f>
        <v>0.375</v>
      </c>
      <c r="X174" s="9">
        <f>ﾍﾞﾝﾁﾏｰｸ!CF174/ﾍﾞﾝﾁﾏｰｸ!CF$3</f>
        <v>0.5</v>
      </c>
    </row>
    <row r="175" spans="1:24">
      <c r="A175" s="2">
        <v>2007</v>
      </c>
      <c r="B175" s="2">
        <v>3000</v>
      </c>
      <c r="C175" s="2">
        <v>2</v>
      </c>
      <c r="D175" s="2">
        <f t="shared" si="4"/>
        <v>1500</v>
      </c>
      <c r="E175" s="4" t="s">
        <v>177</v>
      </c>
      <c r="F175" s="9">
        <f>ﾍﾞﾝﾁﾏｰｸ!CJ175/ﾍﾞﾝﾁﾏｰｸ!CJ$3</f>
        <v>0.55813953488372092</v>
      </c>
      <c r="G175" s="9">
        <f>SUMIF(ﾍﾞﾝﾁﾏｰｸ!$F$1:$AX$1,G$2,ﾍﾞﾝﾁﾏｰｸ!$F175:$AX175)/G$3</f>
        <v>1</v>
      </c>
      <c r="H175" s="9">
        <f>ﾍﾞﾝﾁﾏｰｸ!CQ175/ﾍﾞﾝﾁﾏｰｸ!$CR$1</f>
        <v>0.56417693981145767</v>
      </c>
      <c r="I175" s="9">
        <f>SUMIF(ﾍﾞﾝﾁﾏｰｸ!$F$1:$AX$1,I$2,ﾍﾞﾝﾁﾏｰｸ!$F175:$AX175)/I$3</f>
        <v>0.5</v>
      </c>
      <c r="J175" s="9">
        <f>SUMIF(ﾍﾞﾝﾁﾏｰｸ!$F$1:$AX$1,J$2,ﾍﾞﾝﾁﾏｰｸ!$F175:$AX175)/J$3</f>
        <v>0.75</v>
      </c>
      <c r="K175" s="9">
        <f>SUMIF(ﾍﾞﾝﾁﾏｰｸ!$F$1:$AX$1,K$2,ﾍﾞﾝﾁﾏｰｸ!$F175:$AX175)/K$3</f>
        <v>0.45</v>
      </c>
      <c r="L175" s="9">
        <f>SUMIF(ﾍﾞﾝﾁﾏｰｸ!$F$1:$AX$1,L$2,ﾍﾞﾝﾁﾏｰｸ!$F175:$AX175)/L$3</f>
        <v>0.75</v>
      </c>
      <c r="M175" s="9">
        <f>SUMIF(ﾍﾞﾝﾁﾏｰｸ!$F$1:$AX$1,M$2,ﾍﾞﾝﾁﾏｰｸ!$F175:$AX175)/M$3</f>
        <v>0.5</v>
      </c>
      <c r="N175" s="9">
        <f>SUMIF(ﾍﾞﾝﾁﾏｰｸ!$F$1:$AX$1,N$2,ﾍﾞﾝﾁﾏｰｸ!$F175:$AX175)/N$3</f>
        <v>0.5</v>
      </c>
      <c r="O175" s="9">
        <f>SUMIF(ﾍﾞﾝﾁﾏｰｸ!$F$1:$AX$1,O$2,ﾍﾞﾝﾁﾏｰｸ!$F175:$AX175)/O$3</f>
        <v>0.45</v>
      </c>
      <c r="P175" s="2">
        <f>ﾍﾞﾝﾁﾏｰｸ!BV175</f>
        <v>52</v>
      </c>
      <c r="Q175" s="9">
        <f t="shared" si="5"/>
        <v>0.47784090909090909</v>
      </c>
      <c r="R175" s="9">
        <f>ﾍﾞﾝﾁﾏｰｸ!CG175/ﾍﾞﾝﾁﾏｰｸ!CG$3</f>
        <v>0.53333333333333333</v>
      </c>
      <c r="S175" s="9">
        <f>ﾍﾞﾝﾁﾏｰｸ!CH175/ﾍﾞﾝﾁﾏｰｸ!CH$3</f>
        <v>0.6</v>
      </c>
      <c r="T175" s="9">
        <f>ﾍﾞﾝﾁﾏｰｸ!CI175/ﾍﾞﾝﾁﾏｰｸ!CI$3</f>
        <v>0.875</v>
      </c>
      <c r="U175" s="9">
        <f>ﾍﾞﾝﾁﾏｰｸ!CC175/ﾍﾞﾝﾁﾏｰｸ!CC$3</f>
        <v>0.45454545454545453</v>
      </c>
      <c r="V175" s="9">
        <f>ﾍﾞﾝﾁﾏｰｸ!CD175/ﾍﾞﾝﾁﾏｰｸ!CD$3</f>
        <v>0.46875</v>
      </c>
      <c r="W175" s="9">
        <f>ﾍﾞﾝﾁﾏｰｸ!CE175/ﾍﾞﾝﾁﾏｰｸ!CE$3</f>
        <v>0.5</v>
      </c>
      <c r="X175" s="9">
        <f>ﾍﾞﾝﾁﾏｰｸ!CF175/ﾍﾞﾝﾁﾏｰｸ!CF$3</f>
        <v>0.5</v>
      </c>
    </row>
    <row r="176" spans="1:24">
      <c r="A176" s="2">
        <v>2010</v>
      </c>
      <c r="B176" s="2">
        <v>500</v>
      </c>
      <c r="C176" s="2">
        <v>5</v>
      </c>
      <c r="D176" s="2">
        <f t="shared" si="4"/>
        <v>100</v>
      </c>
      <c r="E176" s="4" t="s">
        <v>178</v>
      </c>
      <c r="F176" s="9">
        <f>ﾍﾞﾝﾁﾏｰｸ!CJ176/ﾍﾞﾝﾁﾏｰｸ!CJ$3</f>
        <v>0.40697674418604651</v>
      </c>
      <c r="G176" s="9">
        <f>SUMIF(ﾍﾞﾝﾁﾏｰｸ!$F$1:$AX$1,G$2,ﾍﾞﾝﾁﾏｰｸ!$F176:$AX176)/G$3</f>
        <v>0.5</v>
      </c>
      <c r="H176" s="9">
        <f>ﾍﾞﾝﾁﾏｰｸ!CQ176/ﾍﾞﾝﾁﾏｰｸ!$CR$1</f>
        <v>0.53807106598984777</v>
      </c>
      <c r="I176" s="9">
        <f>SUMIF(ﾍﾞﾝﾁﾏｰｸ!$F$1:$AX$1,I$2,ﾍﾞﾝﾁﾏｰｸ!$F176:$AX176)/I$3</f>
        <v>0.16666666666666666</v>
      </c>
      <c r="J176" s="9">
        <f>SUMIF(ﾍﾞﾝﾁﾏｰｸ!$F$1:$AX$1,J$2,ﾍﾞﾝﾁﾏｰｸ!$F176:$AX176)/J$3</f>
        <v>0.625</v>
      </c>
      <c r="K176" s="9">
        <f>SUMIF(ﾍﾞﾝﾁﾏｰｸ!$F$1:$AX$1,K$2,ﾍﾞﾝﾁﾏｰｸ!$F176:$AX176)/K$3</f>
        <v>0.5</v>
      </c>
      <c r="L176" s="9">
        <f>SUMIF(ﾍﾞﾝﾁﾏｰｸ!$F$1:$AX$1,L$2,ﾍﾞﾝﾁﾏｰｸ!$F176:$AX176)/L$3</f>
        <v>0.125</v>
      </c>
      <c r="M176" s="9">
        <f>SUMIF(ﾍﾞﾝﾁﾏｰｸ!$F$1:$AX$1,M$2,ﾍﾞﾝﾁﾏｰｸ!$F176:$AX176)/M$3</f>
        <v>0.5</v>
      </c>
      <c r="N176" s="9">
        <f>SUMIF(ﾍﾞﾝﾁﾏｰｸ!$F$1:$AX$1,N$2,ﾍﾞﾝﾁﾏｰｸ!$F176:$AX176)/N$3</f>
        <v>0.5</v>
      </c>
      <c r="O176" s="9">
        <f>SUMIF(ﾍﾞﾝﾁﾏｰｸ!$F$1:$AX$1,O$2,ﾍﾞﾝﾁﾏｰｸ!$F176:$AX176)/O$3</f>
        <v>0.6</v>
      </c>
      <c r="P176" s="2">
        <f>ﾍﾞﾝﾁﾏｰｸ!BV176</f>
        <v>44.5</v>
      </c>
      <c r="Q176" s="9">
        <f t="shared" si="5"/>
        <v>0.56306818181818175</v>
      </c>
      <c r="R176" s="9">
        <f>ﾍﾞﾝﾁﾏｰｸ!CG176/ﾍﾞﾝﾁﾏｰｸ!CG$3</f>
        <v>0.53333333333333333</v>
      </c>
      <c r="S176" s="9">
        <f>ﾍﾞﾝﾁﾏｰｸ!CH176/ﾍﾞﾝﾁﾏｰｸ!CH$3</f>
        <v>0.3</v>
      </c>
      <c r="T176" s="9">
        <f>ﾍﾞﾝﾁﾏｰｸ!CI176/ﾍﾞﾝﾁﾏｰｸ!CI$3</f>
        <v>0.3125</v>
      </c>
      <c r="U176" s="9">
        <f>ﾍﾞﾝﾁﾏｰｸ!CC176/ﾍﾞﾝﾁﾏｰｸ!CC$3</f>
        <v>0.59090909090909094</v>
      </c>
      <c r="V176" s="9">
        <f>ﾍﾞﾝﾁﾏｰｸ!CD176/ﾍﾞﾝﾁﾏｰｸ!CD$3</f>
        <v>0.5</v>
      </c>
      <c r="W176" s="9">
        <f>ﾍﾞﾝﾁﾏｰｸ!CE176/ﾍﾞﾝﾁﾏｰｸ!CE$3</f>
        <v>0.54166666666666663</v>
      </c>
      <c r="X176" s="9">
        <f>ﾍﾞﾝﾁﾏｰｸ!CF176/ﾍﾞﾝﾁﾏｰｸ!CF$3</f>
        <v>0.625</v>
      </c>
    </row>
    <row r="177" spans="1:24">
      <c r="A177" s="2">
        <v>1990</v>
      </c>
      <c r="B177" s="2">
        <v>400</v>
      </c>
      <c r="C177" s="2">
        <v>4</v>
      </c>
      <c r="D177" s="2">
        <f t="shared" si="4"/>
        <v>100</v>
      </c>
      <c r="E177" s="4" t="s">
        <v>179</v>
      </c>
      <c r="F177" s="9">
        <f>ﾍﾞﾝﾁﾏｰｸ!CJ177/ﾍﾞﾝﾁﾏｰｸ!CJ$3</f>
        <v>0.32558139534883723</v>
      </c>
      <c r="G177" s="9">
        <f>SUMIF(ﾍﾞﾝﾁﾏｰｸ!$F$1:$AX$1,G$2,ﾍﾞﾝﾁﾏｰｸ!$F177:$AX177)/G$3</f>
        <v>0</v>
      </c>
      <c r="H177" s="9">
        <f>ﾍﾞﾝﾁﾏｰｸ!CQ177/ﾍﾞﾝﾁﾏｰｸ!$CR$1</f>
        <v>0.6976069615663526</v>
      </c>
      <c r="I177" s="9">
        <f>SUMIF(ﾍﾞﾝﾁﾏｰｸ!$F$1:$AX$1,I$2,ﾍﾞﾝﾁﾏｰｸ!$F177:$AX177)/I$3</f>
        <v>0.33333333333333331</v>
      </c>
      <c r="J177" s="9">
        <f>SUMIF(ﾍﾞﾝﾁﾏｰｸ!$F$1:$AX$1,J$2,ﾍﾞﾝﾁﾏｰｸ!$F177:$AX177)/J$3</f>
        <v>0.25</v>
      </c>
      <c r="K177" s="9">
        <f>SUMIF(ﾍﾞﾝﾁﾏｰｸ!$F$1:$AX$1,K$2,ﾍﾞﾝﾁﾏｰｸ!$F177:$AX177)/K$3</f>
        <v>0.5</v>
      </c>
      <c r="L177" s="9">
        <f>SUMIF(ﾍﾞﾝﾁﾏｰｸ!$F$1:$AX$1,L$2,ﾍﾞﾝﾁﾏｰｸ!$F177:$AX177)/L$3</f>
        <v>0.25</v>
      </c>
      <c r="M177" s="9">
        <f>SUMIF(ﾍﾞﾝﾁﾏｰｸ!$F$1:$AX$1,M$2,ﾍﾞﾝﾁﾏｰｸ!$F177:$AX177)/M$3</f>
        <v>1</v>
      </c>
      <c r="N177" s="9">
        <f>SUMIF(ﾍﾞﾝﾁﾏｰｸ!$F$1:$AX$1,N$2,ﾍﾞﾝﾁﾏｰｸ!$F177:$AX177)/N$3</f>
        <v>0.5</v>
      </c>
      <c r="O177" s="9">
        <f>SUMIF(ﾍﾞﾝﾁﾏｰｸ!$F$1:$AX$1,O$2,ﾍﾞﾝﾁﾏｰｸ!$F177:$AX177)/O$3</f>
        <v>0.5</v>
      </c>
      <c r="P177" s="2">
        <f>ﾍﾞﾝﾁﾏｰｸ!BV177</f>
        <v>39</v>
      </c>
      <c r="Q177" s="9">
        <f t="shared" si="5"/>
        <v>0.51590909090909087</v>
      </c>
      <c r="R177" s="9">
        <f>ﾍﾞﾝﾁﾏｰｸ!CG177/ﾍﾞﾝﾁﾏｰｸ!CG$3</f>
        <v>0.46666666666666667</v>
      </c>
      <c r="S177" s="9">
        <f>ﾍﾞﾝﾁﾏｰｸ!CH177/ﾍﾞﾝﾁﾏｰｸ!CH$3</f>
        <v>0.4</v>
      </c>
      <c r="T177" s="9">
        <f>ﾍﾞﾝﾁﾏｰｸ!CI177/ﾍﾞﾝﾁﾏｰｸ!CI$3</f>
        <v>0.25</v>
      </c>
      <c r="U177" s="9">
        <f>ﾍﾞﾝﾁﾏｰｸ!CC177/ﾍﾞﾝﾁﾏｰｸ!CC$3</f>
        <v>0.54545454545454541</v>
      </c>
      <c r="V177" s="9">
        <f>ﾍﾞﾝﾁﾏｰｸ!CD177/ﾍﾞﾝﾁﾏｰｸ!CD$3</f>
        <v>0.5</v>
      </c>
      <c r="W177" s="9">
        <f>ﾍﾞﾝﾁﾏｰｸ!CE177/ﾍﾞﾝﾁﾏｰｸ!CE$3</f>
        <v>0.5</v>
      </c>
      <c r="X177" s="9">
        <f>ﾍﾞﾝﾁﾏｰｸ!CF177/ﾍﾞﾝﾁﾏｰｸ!CF$3</f>
        <v>0.5</v>
      </c>
    </row>
    <row r="178" spans="1:24">
      <c r="A178" s="2">
        <v>2000</v>
      </c>
      <c r="B178" s="2">
        <v>400</v>
      </c>
      <c r="C178" s="2">
        <v>4</v>
      </c>
      <c r="D178" s="2">
        <f t="shared" si="4"/>
        <v>100</v>
      </c>
      <c r="E178" s="4" t="s">
        <v>37</v>
      </c>
      <c r="F178" s="9">
        <f>ﾍﾞﾝﾁﾏｰｸ!CJ178/ﾍﾞﾝﾁﾏｰｸ!CJ$3</f>
        <v>0.45348837209302323</v>
      </c>
      <c r="G178" s="9">
        <f>SUMIF(ﾍﾞﾝﾁﾏｰｸ!$F$1:$AX$1,G$2,ﾍﾞﾝﾁﾏｰｸ!$F178:$AX178)/G$3</f>
        <v>0.5</v>
      </c>
      <c r="H178" s="9">
        <f>ﾍﾞﾝﾁﾏｰｸ!CQ178/ﾍﾞﾝﾁﾏｰｸ!$CR$1</f>
        <v>0.62001450326323437</v>
      </c>
      <c r="I178" s="9">
        <f>SUMIF(ﾍﾞﾝﾁﾏｰｸ!$F$1:$AX$1,I$2,ﾍﾞﾝﾁﾏｰｸ!$F178:$AX178)/I$3</f>
        <v>0.83333333333333337</v>
      </c>
      <c r="J178" s="9">
        <f>SUMIF(ﾍﾞﾝﾁﾏｰｸ!$F$1:$AX$1,J$2,ﾍﾞﾝﾁﾏｰｸ!$F178:$AX178)/J$3</f>
        <v>0.375</v>
      </c>
      <c r="K178" s="9">
        <f>SUMIF(ﾍﾞﾝﾁﾏｰｸ!$F$1:$AX$1,K$2,ﾍﾞﾝﾁﾏｰｸ!$F178:$AX178)/K$3</f>
        <v>0.4</v>
      </c>
      <c r="L178" s="9">
        <f>SUMIF(ﾍﾞﾝﾁﾏｰｸ!$F$1:$AX$1,L$2,ﾍﾞﾝﾁﾏｰｸ!$F178:$AX178)/L$3</f>
        <v>0.125</v>
      </c>
      <c r="M178" s="9">
        <f>SUMIF(ﾍﾞﾝﾁﾏｰｸ!$F$1:$AX$1,M$2,ﾍﾞﾝﾁﾏｰｸ!$F178:$AX178)/M$3</f>
        <v>0.5</v>
      </c>
      <c r="N178" s="9">
        <f>SUMIF(ﾍﾞﾝﾁﾏｰｸ!$F$1:$AX$1,N$2,ﾍﾞﾝﾁﾏｰｸ!$F178:$AX178)/N$3</f>
        <v>0.45454545454545453</v>
      </c>
      <c r="O178" s="9">
        <f>SUMIF(ﾍﾞﾝﾁﾏｰｸ!$F$1:$AX$1,O$2,ﾍﾞﾝﾁﾏｰｸ!$F178:$AX178)/O$3</f>
        <v>0.65</v>
      </c>
      <c r="P178" s="2">
        <f>ﾍﾞﾝﾁﾏｰｸ!BV178</f>
        <v>44.5</v>
      </c>
      <c r="Q178" s="9">
        <f t="shared" si="5"/>
        <v>0.52812499999999996</v>
      </c>
      <c r="R178" s="9">
        <f>ﾍﾞﾝﾁﾏｰｸ!CG178/ﾍﾞﾝﾁﾏｰｸ!CG$3</f>
        <v>0.53333333333333333</v>
      </c>
      <c r="S178" s="9">
        <f>ﾍﾞﾝﾁﾏｰｸ!CH178/ﾍﾞﾝﾁﾏｰｸ!CH$3</f>
        <v>0.4</v>
      </c>
      <c r="T178" s="9">
        <f>ﾍﾞﾝﾁﾏｰｸ!CI178/ﾍﾞﾝﾁﾏｰｸ!CI$3</f>
        <v>0.3125</v>
      </c>
      <c r="U178" s="9">
        <f>ﾍﾞﾝﾁﾏｰｸ!CC178/ﾍﾞﾝﾁﾏｰｸ!CC$3</f>
        <v>0.5</v>
      </c>
      <c r="V178" s="9">
        <f>ﾍﾞﾝﾁﾏｰｸ!CD178/ﾍﾞﾝﾁﾏｰｸ!CD$3</f>
        <v>0.53125</v>
      </c>
      <c r="W178" s="9">
        <f>ﾍﾞﾝﾁﾏｰｸ!CE178/ﾍﾞﾝﾁﾏｰｸ!CE$3</f>
        <v>0.54166666666666663</v>
      </c>
      <c r="X178" s="9">
        <f>ﾍﾞﾝﾁﾏｰｸ!CF178/ﾍﾞﾝﾁﾏｰｸ!CF$3</f>
        <v>0.5625</v>
      </c>
    </row>
    <row r="179" spans="1:24">
      <c r="A179" s="2">
        <v>1980</v>
      </c>
      <c r="B179" s="2">
        <v>1786</v>
      </c>
      <c r="C179" s="2">
        <v>6</v>
      </c>
      <c r="D179" s="2">
        <f t="shared" si="4"/>
        <v>297.66666666666669</v>
      </c>
      <c r="E179" s="4" t="s">
        <v>180</v>
      </c>
      <c r="F179" s="9">
        <f>ﾍﾞﾝﾁﾏｰｸ!CJ179/ﾍﾞﾝﾁﾏｰｸ!CJ$3</f>
        <v>0.30232558139534882</v>
      </c>
      <c r="G179" s="9">
        <f>SUMIF(ﾍﾞﾝﾁﾏｰｸ!$F$1:$AX$1,G$2,ﾍﾞﾝﾁﾏｰｸ!$F179:$AX179)/G$3</f>
        <v>0</v>
      </c>
      <c r="H179" s="9">
        <f>ﾍﾞﾝﾁﾏｰｸ!CQ179/ﾍﾞﾝﾁﾏｰｸ!$CR$1</f>
        <v>0.52356780275562009</v>
      </c>
      <c r="I179" s="9">
        <f>SUMIF(ﾍﾞﾝﾁﾏｰｸ!$F$1:$AX$1,I$2,ﾍﾞﾝﾁﾏｰｸ!$F179:$AX179)/I$3</f>
        <v>0</v>
      </c>
      <c r="J179" s="9">
        <f>SUMIF(ﾍﾞﾝﾁﾏｰｸ!$F$1:$AX$1,J$2,ﾍﾞﾝﾁﾏｰｸ!$F179:$AX179)/J$3</f>
        <v>0.5</v>
      </c>
      <c r="K179" s="9">
        <f>SUMIF(ﾍﾞﾝﾁﾏｰｸ!$F$1:$AX$1,K$2,ﾍﾞﾝﾁﾏｰｸ!$F179:$AX179)/K$3</f>
        <v>0.45</v>
      </c>
      <c r="L179" s="9">
        <f>SUMIF(ﾍﾞﾝﾁﾏｰｸ!$F$1:$AX$1,L$2,ﾍﾞﾝﾁﾏｰｸ!$F179:$AX179)/L$3</f>
        <v>0.125</v>
      </c>
      <c r="M179" s="9">
        <f>SUMIF(ﾍﾞﾝﾁﾏｰｸ!$F$1:$AX$1,M$2,ﾍﾞﾝﾁﾏｰｸ!$F179:$AX179)/M$3</f>
        <v>0.5</v>
      </c>
      <c r="N179" s="9">
        <f>SUMIF(ﾍﾞﾝﾁﾏｰｸ!$F$1:$AX$1,N$2,ﾍﾞﾝﾁﾏｰｸ!$F179:$AX179)/N$3</f>
        <v>0.5</v>
      </c>
      <c r="O179" s="9">
        <f>SUMIF(ﾍﾞﾝﾁﾏｰｸ!$F$1:$AX$1,O$2,ﾍﾞﾝﾁﾏｰｸ!$F179:$AX179)/O$3</f>
        <v>0.5</v>
      </c>
      <c r="P179" s="2">
        <f>ﾍﾞﾝﾁﾏｰｸ!BV179</f>
        <v>36</v>
      </c>
      <c r="Q179" s="9">
        <f t="shared" si="5"/>
        <v>0.515625</v>
      </c>
      <c r="R179" s="9">
        <f>ﾍﾞﾝﾁﾏｰｸ!CG179/ﾍﾞﾝﾁﾏｰｸ!CG$3</f>
        <v>0.43333333333333335</v>
      </c>
      <c r="S179" s="9">
        <f>ﾍﾞﾝﾁﾏｰｸ!CH179/ﾍﾞﾝﾁﾏｰｸ!CH$3</f>
        <v>0.4</v>
      </c>
      <c r="T179" s="9">
        <f>ﾍﾞﾝﾁﾏｰｸ!CI179/ﾍﾞﾝﾁﾏｰｸ!CI$3</f>
        <v>0.25</v>
      </c>
      <c r="U179" s="9">
        <f>ﾍﾞﾝﾁﾏｰｸ!CC179/ﾍﾞﾝﾁﾏｰｸ!CC$3</f>
        <v>0.5</v>
      </c>
      <c r="V179" s="9">
        <f>ﾍﾞﾝﾁﾏｰｸ!CD179/ﾍﾞﾝﾁﾏｰｸ!CD$3</f>
        <v>0.46875</v>
      </c>
      <c r="W179" s="9">
        <f>ﾍﾞﾝﾁﾏｰｸ!CE179/ﾍﾞﾝﾁﾏｰｸ!CE$3</f>
        <v>0.54166666666666663</v>
      </c>
      <c r="X179" s="9">
        <f>ﾍﾞﾝﾁﾏｰｸ!CF179/ﾍﾞﾝﾁﾏｰｸ!CF$3</f>
        <v>0.5625</v>
      </c>
    </row>
    <row r="180" spans="1:24">
      <c r="A180" s="2">
        <v>1989</v>
      </c>
      <c r="B180" s="2">
        <v>1547</v>
      </c>
      <c r="C180" s="2">
        <v>8</v>
      </c>
      <c r="D180" s="2">
        <f t="shared" si="4"/>
        <v>193.375</v>
      </c>
      <c r="E180" s="4" t="s">
        <v>181</v>
      </c>
      <c r="F180" s="9">
        <f>ﾍﾞﾝﾁﾏｰｸ!CJ180/ﾍﾞﾝﾁﾏｰｸ!CJ$3</f>
        <v>0.59302325581395354</v>
      </c>
      <c r="G180" s="9">
        <f>SUMIF(ﾍﾞﾝﾁﾏｰｸ!$F$1:$AX$1,G$2,ﾍﾞﾝﾁﾏｰｸ!$F180:$AX180)/G$3</f>
        <v>0.5</v>
      </c>
      <c r="H180" s="9">
        <f>ﾍﾞﾝﾁﾏｰｸ!CQ180/ﾍﾞﾝﾁﾏｰｸ!$CR$1</f>
        <v>0.57360406091370575</v>
      </c>
      <c r="I180" s="9">
        <f>SUMIF(ﾍﾞﾝﾁﾏｰｸ!$F$1:$AX$1,I$2,ﾍﾞﾝﾁﾏｰｸ!$F180:$AX180)/I$3</f>
        <v>0.66666666666666663</v>
      </c>
      <c r="J180" s="9">
        <f>SUMIF(ﾍﾞﾝﾁﾏｰｸ!$F$1:$AX$1,J$2,ﾍﾞﾝﾁﾏｰｸ!$F180:$AX180)/J$3</f>
        <v>0.625</v>
      </c>
      <c r="K180" s="9">
        <f>SUMIF(ﾍﾞﾝﾁﾏｰｸ!$F$1:$AX$1,K$2,ﾍﾞﾝﾁﾏｰｸ!$F180:$AX180)/K$3</f>
        <v>0.7</v>
      </c>
      <c r="L180" s="9">
        <f>SUMIF(ﾍﾞﾝﾁﾏｰｸ!$F$1:$AX$1,L$2,ﾍﾞﾝﾁﾏｰｸ!$F180:$AX180)/L$3</f>
        <v>0.25</v>
      </c>
      <c r="M180" s="9">
        <f>SUMIF(ﾍﾞﾝﾁﾏｰｸ!$F$1:$AX$1,M$2,ﾍﾞﾝﾁﾏｰｸ!$F180:$AX180)/M$3</f>
        <v>0.5</v>
      </c>
      <c r="N180" s="9">
        <f>SUMIF(ﾍﾞﾝﾁﾏｰｸ!$F$1:$AX$1,N$2,ﾍﾞﾝﾁﾏｰｸ!$F180:$AX180)/N$3</f>
        <v>0.68181818181818177</v>
      </c>
      <c r="O180" s="9">
        <f>SUMIF(ﾍﾞﾝﾁﾏｰｸ!$F$1:$AX$1,O$2,ﾍﾞﾝﾁﾏｰｸ!$F180:$AX180)/O$3</f>
        <v>0.6</v>
      </c>
      <c r="P180" s="2">
        <f>ﾍﾞﾝﾁﾏｰｸ!BV180</f>
        <v>56.5</v>
      </c>
      <c r="Q180" s="9">
        <f t="shared" si="5"/>
        <v>0.7522727272727272</v>
      </c>
      <c r="R180" s="9">
        <f>ﾍﾞﾝﾁﾏｰｸ!CG180/ﾍﾞﾝﾁﾏｰｸ!CG$3</f>
        <v>0.73333333333333328</v>
      </c>
      <c r="S180" s="9">
        <f>ﾍﾞﾝﾁﾏｰｸ!CH180/ﾍﾞﾝﾁﾏｰｸ!CH$3</f>
        <v>0.4</v>
      </c>
      <c r="T180" s="9">
        <f>ﾍﾞﾝﾁﾏｰｸ!CI180/ﾍﾞﾝﾁﾏｰｸ!CI$3</f>
        <v>0.4375</v>
      </c>
      <c r="U180" s="9">
        <f>ﾍﾞﾝﾁﾏｰｸ!CC180/ﾍﾞﾝﾁﾏｰｸ!CC$3</f>
        <v>0.86363636363636365</v>
      </c>
      <c r="V180" s="9">
        <f>ﾍﾞﾝﾁﾏｰｸ!CD180/ﾍﾞﾝﾁﾏｰｸ!CD$3</f>
        <v>0.5625</v>
      </c>
      <c r="W180" s="9">
        <f>ﾍﾞﾝﾁﾏｰｸ!CE180/ﾍﾞﾝﾁﾏｰｸ!CE$3</f>
        <v>0.75</v>
      </c>
      <c r="X180" s="9">
        <f>ﾍﾞﾝﾁﾏｰｸ!CF180/ﾍﾞﾝﾁﾏｰｸ!CF$3</f>
        <v>0.75</v>
      </c>
    </row>
    <row r="181" spans="1:24">
      <c r="A181" s="2">
        <v>1987</v>
      </c>
      <c r="B181" s="2">
        <v>1600</v>
      </c>
      <c r="C181" s="2">
        <v>8</v>
      </c>
      <c r="D181" s="2">
        <f t="shared" si="4"/>
        <v>200</v>
      </c>
      <c r="E181" s="4" t="s">
        <v>182</v>
      </c>
      <c r="F181" s="9">
        <f>ﾍﾞﾝﾁﾏｰｸ!CJ181/ﾍﾞﾝﾁﾏｰｸ!CJ$3</f>
        <v>0.47674418604651164</v>
      </c>
      <c r="G181" s="9">
        <f>SUMIF(ﾍﾞﾝﾁﾏｰｸ!$F$1:$AX$1,G$2,ﾍﾞﾝﾁﾏｰｸ!$F181:$AX181)/G$3</f>
        <v>0.5</v>
      </c>
      <c r="H181" s="9">
        <f>ﾍﾞﾝﾁﾏｰｸ!CQ181/ﾍﾞﾝﾁﾏｰｸ!$CR$1</f>
        <v>0.60768672951414071</v>
      </c>
      <c r="I181" s="9">
        <f>SUMIF(ﾍﾞﾝﾁﾏｰｸ!$F$1:$AX$1,I$2,ﾍﾞﾝﾁﾏｰｸ!$F181:$AX181)/I$3</f>
        <v>0.33333333333333331</v>
      </c>
      <c r="J181" s="9">
        <f>SUMIF(ﾍﾞﾝﾁﾏｰｸ!$F$1:$AX$1,J$2,ﾍﾞﾝﾁﾏｰｸ!$F181:$AX181)/J$3</f>
        <v>0.75</v>
      </c>
      <c r="K181" s="9">
        <f>SUMIF(ﾍﾞﾝﾁﾏｰｸ!$F$1:$AX$1,K$2,ﾍﾞﾝﾁﾏｰｸ!$F181:$AX181)/K$3</f>
        <v>0.5</v>
      </c>
      <c r="L181" s="9">
        <f>SUMIF(ﾍﾞﾝﾁﾏｰｸ!$F$1:$AX$1,L$2,ﾍﾞﾝﾁﾏｰｸ!$F181:$AX181)/L$3</f>
        <v>0.125</v>
      </c>
      <c r="M181" s="9">
        <f>SUMIF(ﾍﾞﾝﾁﾏｰｸ!$F$1:$AX$1,M$2,ﾍﾞﾝﾁﾏｰｸ!$F181:$AX181)/M$3</f>
        <v>0.5</v>
      </c>
      <c r="N181" s="9">
        <f>SUMIF(ﾍﾞﾝﾁﾏｰｸ!$F$1:$AX$1,N$2,ﾍﾞﾝﾁﾏｰｸ!$F181:$AX181)/N$3</f>
        <v>0.68181818181818177</v>
      </c>
      <c r="O181" s="9">
        <f>SUMIF(ﾍﾞﾝﾁﾏｰｸ!$F$1:$AX$1,O$2,ﾍﾞﾝﾁﾏｰｸ!$F181:$AX181)/O$3</f>
        <v>0.6</v>
      </c>
      <c r="P181" s="2">
        <f>ﾍﾞﾝﾁﾏｰｸ!BV181</f>
        <v>50.5</v>
      </c>
      <c r="Q181" s="9">
        <f t="shared" si="5"/>
        <v>0.68210227272727275</v>
      </c>
      <c r="R181" s="9">
        <f>ﾍﾞﾝﾁﾏｰｸ!CG181/ﾍﾞﾝﾁﾏｰｸ!CG$3</f>
        <v>0.6333333333333333</v>
      </c>
      <c r="S181" s="9">
        <f>ﾍﾞﾝﾁﾏｰｸ!CH181/ﾍﾞﾝﾁﾏｰｸ!CH$3</f>
        <v>0.6</v>
      </c>
      <c r="T181" s="9">
        <f>ﾍﾞﾝﾁﾏｰｸ!CI181/ﾍﾞﾝﾁﾏｰｸ!CI$3</f>
        <v>0.5</v>
      </c>
      <c r="U181" s="9">
        <f>ﾍﾞﾝﾁﾏｰｸ!CC181/ﾍﾞﾝﾁﾏｰｸ!CC$3</f>
        <v>0.63636363636363635</v>
      </c>
      <c r="V181" s="9">
        <f>ﾍﾞﾝﾁﾏｰｸ!CD181/ﾍﾞﾝﾁﾏｰｸ!CD$3</f>
        <v>0.5</v>
      </c>
      <c r="W181" s="9">
        <f>ﾍﾞﾝﾁﾏｰｸ!CE181/ﾍﾞﾝﾁﾏｰｸ!CE$3</f>
        <v>0.79166666666666663</v>
      </c>
      <c r="X181" s="9">
        <f>ﾍﾞﾝﾁﾏｰｸ!CF181/ﾍﾞﾝﾁﾏｰｸ!CF$3</f>
        <v>0.8125</v>
      </c>
    </row>
    <row r="182" spans="1:24">
      <c r="A182" s="2">
        <v>1998</v>
      </c>
      <c r="B182" s="2">
        <v>450</v>
      </c>
      <c r="C182" s="2">
        <v>3</v>
      </c>
      <c r="D182" s="2">
        <f t="shared" si="4"/>
        <v>150</v>
      </c>
      <c r="E182" s="4" t="s">
        <v>183</v>
      </c>
      <c r="F182" s="9">
        <f>ﾍﾞﾝﾁﾏｰｸ!CJ182/ﾍﾞﾝﾁﾏｰｸ!CJ$3</f>
        <v>0.43023255813953487</v>
      </c>
      <c r="G182" s="9">
        <f>SUMIF(ﾍﾞﾝﾁﾏｰｸ!$F$1:$AX$1,G$2,ﾍﾞﾝﾁﾏｰｸ!$F182:$AX182)/G$3</f>
        <v>0.5</v>
      </c>
      <c r="H182" s="9">
        <f>ﾍﾞﾝﾁﾏｰｸ!CQ182/ﾍﾞﾝﾁﾏｰｸ!$CR$1</f>
        <v>0.61131254532269774</v>
      </c>
      <c r="I182" s="9">
        <f>SUMIF(ﾍﾞﾝﾁﾏｰｸ!$F$1:$AX$1,I$2,ﾍﾞﾝﾁﾏｰｸ!$F182:$AX182)/I$3</f>
        <v>0.5</v>
      </c>
      <c r="J182" s="9">
        <f>SUMIF(ﾍﾞﾝﾁﾏｰｸ!$F$1:$AX$1,J$2,ﾍﾞﾝﾁﾏｰｸ!$F182:$AX182)/J$3</f>
        <v>0.5</v>
      </c>
      <c r="K182" s="9">
        <f>SUMIF(ﾍﾞﾝﾁﾏｰｸ!$F$1:$AX$1,K$2,ﾍﾞﾝﾁﾏｰｸ!$F182:$AX182)/K$3</f>
        <v>0.4</v>
      </c>
      <c r="L182" s="9">
        <f>SUMIF(ﾍﾞﾝﾁﾏｰｸ!$F$1:$AX$1,L$2,ﾍﾞﾝﾁﾏｰｸ!$F182:$AX182)/L$3</f>
        <v>0.375</v>
      </c>
      <c r="M182" s="9">
        <f>SUMIF(ﾍﾞﾝﾁﾏｰｸ!$F$1:$AX$1,M$2,ﾍﾞﾝﾁﾏｰｸ!$F182:$AX182)/M$3</f>
        <v>1</v>
      </c>
      <c r="N182" s="9">
        <f>SUMIF(ﾍﾞﾝﾁﾏｰｸ!$F$1:$AX$1,N$2,ﾍﾞﾝﾁﾏｰｸ!$F182:$AX182)/N$3</f>
        <v>0.63636363636363635</v>
      </c>
      <c r="O182" s="9">
        <f>SUMIF(ﾍﾞﾝﾁﾏｰｸ!$F$1:$AX$1,O$2,ﾍﾞﾝﾁﾏｰｸ!$F182:$AX182)/O$3</f>
        <v>0.7</v>
      </c>
      <c r="P182" s="2">
        <f>ﾍﾞﾝﾁﾏｰｸ!BV182</f>
        <v>51.5</v>
      </c>
      <c r="Q182" s="9">
        <f t="shared" si="5"/>
        <v>0.62215909090909083</v>
      </c>
      <c r="R182" s="9">
        <f>ﾍﾞﾝﾁﾏｰｸ!CG182/ﾍﾞﾝﾁﾏｰｸ!CG$3</f>
        <v>0.53333333333333333</v>
      </c>
      <c r="S182" s="9">
        <f>ﾍﾞﾝﾁﾏｰｸ!CH182/ﾍﾞﾝﾁﾏｰｸ!CH$3</f>
        <v>0.7</v>
      </c>
      <c r="T182" s="9">
        <f>ﾍﾞﾝﾁﾏｰｸ!CI182/ﾍﾞﾝﾁﾏｰｸ!CI$3</f>
        <v>0.5625</v>
      </c>
      <c r="U182" s="9">
        <f>ﾍﾞﾝﾁﾏｰｸ!CC182/ﾍﾞﾝﾁﾏｰｸ!CC$3</f>
        <v>0.54545454545454541</v>
      </c>
      <c r="V182" s="9">
        <f>ﾍﾞﾝﾁﾏｰｸ!CD182/ﾍﾞﾝﾁﾏｰｸ!CD$3</f>
        <v>0.53125</v>
      </c>
      <c r="W182" s="9">
        <f>ﾍﾞﾝﾁﾏｰｸ!CE182/ﾍﾞﾝﾁﾏｰｸ!CE$3</f>
        <v>0.70833333333333337</v>
      </c>
      <c r="X182" s="9">
        <f>ﾍﾞﾝﾁﾏｰｸ!CF182/ﾍﾞﾝﾁﾏｰｸ!CF$3</f>
        <v>0.75</v>
      </c>
    </row>
    <row r="183" spans="1:24">
      <c r="A183" s="2">
        <v>1980</v>
      </c>
      <c r="B183" s="2">
        <v>600</v>
      </c>
      <c r="C183" s="2">
        <v>5</v>
      </c>
      <c r="D183" s="2">
        <f t="shared" si="4"/>
        <v>120</v>
      </c>
      <c r="E183" s="4" t="s">
        <v>184</v>
      </c>
      <c r="F183" s="9">
        <f>ﾍﾞﾝﾁﾏｰｸ!CJ183/ﾍﾞﾝﾁﾏｰｸ!CJ$3</f>
        <v>0.32558139534883723</v>
      </c>
      <c r="G183" s="9">
        <f>SUMIF(ﾍﾞﾝﾁﾏｰｸ!$F$1:$AX$1,G$2,ﾍﾞﾝﾁﾏｰｸ!$F183:$AX183)/G$3</f>
        <v>0</v>
      </c>
      <c r="H183" s="9">
        <f>ﾍﾞﾝﾁﾏｰｸ!CQ183/ﾍﾞﾝﾁﾏｰｸ!$CR$1</f>
        <v>0.57722987672226267</v>
      </c>
      <c r="I183" s="9">
        <f>SUMIF(ﾍﾞﾝﾁﾏｰｸ!$F$1:$AX$1,I$2,ﾍﾞﾝﾁﾏｰｸ!$F183:$AX183)/I$3</f>
        <v>0.16666666666666666</v>
      </c>
      <c r="J183" s="9">
        <f>SUMIF(ﾍﾞﾝﾁﾏｰｸ!$F$1:$AX$1,J$2,ﾍﾞﾝﾁﾏｰｸ!$F183:$AX183)/J$3</f>
        <v>0.5</v>
      </c>
      <c r="K183" s="9">
        <f>SUMIF(ﾍﾞﾝﾁﾏｰｸ!$F$1:$AX$1,K$2,ﾍﾞﾝﾁﾏｰｸ!$F183:$AX183)/K$3</f>
        <v>0.45</v>
      </c>
      <c r="L183" s="9">
        <f>SUMIF(ﾍﾞﾝﾁﾏｰｸ!$F$1:$AX$1,L$2,ﾍﾞﾝﾁﾏｰｸ!$F183:$AX183)/L$3</f>
        <v>0.125</v>
      </c>
      <c r="M183" s="9">
        <f>SUMIF(ﾍﾞﾝﾁﾏｰｸ!$F$1:$AX$1,M$2,ﾍﾞﾝﾁﾏｰｸ!$F183:$AX183)/M$3</f>
        <v>0.5</v>
      </c>
      <c r="N183" s="9">
        <f>SUMIF(ﾍﾞﾝﾁﾏｰｸ!$F$1:$AX$1,N$2,ﾍﾞﾝﾁﾏｰｸ!$F183:$AX183)/N$3</f>
        <v>0.5</v>
      </c>
      <c r="O183" s="9">
        <f>SUMIF(ﾍﾞﾝﾁﾏｰｸ!$F$1:$AX$1,O$2,ﾍﾞﾝﾁﾏｰｸ!$F183:$AX183)/O$3</f>
        <v>0.45</v>
      </c>
      <c r="P183" s="2">
        <f>ﾍﾞﾝﾁﾏｰｸ!BV183</f>
        <v>36</v>
      </c>
      <c r="Q183" s="9">
        <f t="shared" si="5"/>
        <v>0.54062500000000002</v>
      </c>
      <c r="R183" s="9">
        <f>ﾍﾞﾝﾁﾏｰｸ!CG183/ﾍﾞﾝﾁﾏｰｸ!CG$3</f>
        <v>0.4</v>
      </c>
      <c r="S183" s="9">
        <f>ﾍﾞﾝﾁﾏｰｸ!CH183/ﾍﾞﾝﾁﾏｰｸ!CH$3</f>
        <v>0.4</v>
      </c>
      <c r="T183" s="9">
        <f>ﾍﾞﾝﾁﾏｰｸ!CI183/ﾍﾞﾝﾁﾏｰｸ!CI$3</f>
        <v>0.375</v>
      </c>
      <c r="U183" s="9">
        <f>ﾍﾞﾝﾁﾏｰｸ!CC183/ﾍﾞﾝﾁﾏｰｸ!CC$3</f>
        <v>0.5</v>
      </c>
      <c r="V183" s="9">
        <f>ﾍﾞﾝﾁﾏｰｸ!CD183/ﾍﾞﾝﾁﾏｰｸ!CD$3</f>
        <v>0.46875</v>
      </c>
      <c r="W183" s="9">
        <f>ﾍﾞﾝﾁﾏｰｸ!CE183/ﾍﾞﾝﾁﾏｰｸ!CE$3</f>
        <v>0.625</v>
      </c>
      <c r="X183" s="9">
        <f>ﾍﾞﾝﾁﾏｰｸ!CF183/ﾍﾞﾝﾁﾏｰｸ!CF$3</f>
        <v>0.5625</v>
      </c>
    </row>
    <row r="184" spans="1:24">
      <c r="A184" s="2">
        <v>2005</v>
      </c>
      <c r="B184" s="2">
        <v>850</v>
      </c>
      <c r="C184" s="2">
        <v>8</v>
      </c>
      <c r="D184" s="2">
        <f t="shared" si="4"/>
        <v>106.25</v>
      </c>
      <c r="E184" s="4" t="s">
        <v>31</v>
      </c>
      <c r="F184" s="9">
        <f>ﾍﾞﾝﾁﾏｰｸ!CJ184/ﾍﾞﾝﾁﾏｰｸ!CJ$3</f>
        <v>0.2558139534883721</v>
      </c>
      <c r="G184" s="9">
        <f>SUMIF(ﾍﾞﾝﾁﾏｰｸ!$F$1:$AX$1,G$2,ﾍﾞﾝﾁﾏｰｸ!$F184:$AX184)/G$3</f>
        <v>0</v>
      </c>
      <c r="H184" s="9">
        <f>ﾍﾞﾝﾁﾏｰｸ!CQ184/ﾍﾞﾝﾁﾏｰｸ!$CR$1</f>
        <v>0.53081943437273393</v>
      </c>
      <c r="I184" s="9">
        <f>SUMIF(ﾍﾞﾝﾁﾏｰｸ!$F$1:$AX$1,I$2,ﾍﾞﾝﾁﾏｰｸ!$F184:$AX184)/I$3</f>
        <v>0.16666666666666666</v>
      </c>
      <c r="J184" s="9">
        <f>SUMIF(ﾍﾞﾝﾁﾏｰｸ!$F$1:$AX$1,J$2,ﾍﾞﾝﾁﾏｰｸ!$F184:$AX184)/J$3</f>
        <v>0.5</v>
      </c>
      <c r="K184" s="9">
        <f>SUMIF(ﾍﾞﾝﾁﾏｰｸ!$F$1:$AX$1,K$2,ﾍﾞﾝﾁﾏｰｸ!$F184:$AX184)/K$3</f>
        <v>0.35</v>
      </c>
      <c r="L184" s="9">
        <f>SUMIF(ﾍﾞﾝﾁﾏｰｸ!$F$1:$AX$1,L$2,ﾍﾞﾝﾁﾏｰｸ!$F184:$AX184)/L$3</f>
        <v>0.5</v>
      </c>
      <c r="M184" s="9">
        <f>SUMIF(ﾍﾞﾝﾁﾏｰｸ!$F$1:$AX$1,M$2,ﾍﾞﾝﾁﾏｰｸ!$F184:$AX184)/M$3</f>
        <v>0.5</v>
      </c>
      <c r="N184" s="9">
        <f>SUMIF(ﾍﾞﾝﾁﾏｰｸ!$F$1:$AX$1,N$2,ﾍﾞﾝﾁﾏｰｸ!$F184:$AX184)/N$3</f>
        <v>0.31818181818181818</v>
      </c>
      <c r="O184" s="9">
        <f>SUMIF(ﾍﾞﾝﾁﾏｰｸ!$F$1:$AX$1,O$2,ﾍﾞﾝﾁﾏｰｸ!$F184:$AX184)/O$3</f>
        <v>0.5</v>
      </c>
      <c r="P184" s="2">
        <f>ﾍﾞﾝﾁﾏｰｸ!BV184</f>
        <v>34</v>
      </c>
      <c r="Q184" s="9">
        <f t="shared" si="5"/>
        <v>0.38636363636363641</v>
      </c>
      <c r="R184" s="9">
        <f>ﾍﾞﾝﾁﾏｰｸ!CG184/ﾍﾞﾝﾁﾏｰｸ!CG$3</f>
        <v>0.3</v>
      </c>
      <c r="S184" s="9">
        <f>ﾍﾞﾝﾁﾏｰｸ!CH184/ﾍﾞﾝﾁﾏｰｸ!CH$3</f>
        <v>0.4</v>
      </c>
      <c r="T184" s="9">
        <f>ﾍﾞﾝﾁﾏｰｸ!CI184/ﾍﾞﾝﾁﾏｰｸ!CI$3</f>
        <v>0.4375</v>
      </c>
      <c r="U184" s="9">
        <f>ﾍﾞﾝﾁﾏｰｸ!CC184/ﾍﾞﾝﾁﾏｰｸ!CC$3</f>
        <v>0.31818181818181818</v>
      </c>
      <c r="V184" s="9">
        <f>ﾍﾞﾝﾁﾏｰｸ!CD184/ﾍﾞﾝﾁﾏｰｸ!CD$3</f>
        <v>0.375</v>
      </c>
      <c r="W184" s="9">
        <f>ﾍﾞﾝﾁﾏｰｸ!CE184/ﾍﾞﾝﾁﾏｰｸ!CE$3</f>
        <v>0.41666666666666669</v>
      </c>
      <c r="X184" s="9">
        <f>ﾍﾞﾝﾁﾏｰｸ!CF184/ﾍﾞﾝﾁﾏｰｸ!CF$3</f>
        <v>0.5</v>
      </c>
    </row>
    <row r="185" spans="1:24">
      <c r="A185" s="2">
        <v>2007</v>
      </c>
      <c r="B185" s="2">
        <v>150</v>
      </c>
      <c r="C185" s="2">
        <v>5</v>
      </c>
      <c r="D185" s="2">
        <f t="shared" si="4"/>
        <v>30</v>
      </c>
      <c r="E185" s="4" t="s">
        <v>71</v>
      </c>
      <c r="F185" s="9">
        <f>ﾍﾞﾝﾁﾏｰｸ!CJ185/ﾍﾞﾝﾁﾏｰｸ!CJ$3</f>
        <v>0.27906976744186046</v>
      </c>
      <c r="G185" s="9">
        <f>SUMIF(ﾍﾞﾝﾁﾏｰｸ!$F$1:$AX$1,G$2,ﾍﾞﾝﾁﾏｰｸ!$F185:$AX185)/G$3</f>
        <v>0</v>
      </c>
      <c r="H185" s="9">
        <f>ﾍﾞﾝﾁﾏｰｸ!CQ185/ﾍﾞﾝﾁﾏｰｸ!$CR$1</f>
        <v>0.52356780275562009</v>
      </c>
      <c r="I185" s="9">
        <f>SUMIF(ﾍﾞﾝﾁﾏｰｸ!$F$1:$AX$1,I$2,ﾍﾞﾝﾁﾏｰｸ!$F185:$AX185)/I$3</f>
        <v>0.5</v>
      </c>
      <c r="J185" s="9">
        <f>SUMIF(ﾍﾞﾝﾁﾏｰｸ!$F$1:$AX$1,J$2,ﾍﾞﾝﾁﾏｰｸ!$F185:$AX185)/J$3</f>
        <v>0.75</v>
      </c>
      <c r="K185" s="9">
        <f>SUMIF(ﾍﾞﾝﾁﾏｰｸ!$F$1:$AX$1,K$2,ﾍﾞﾝﾁﾏｰｸ!$F185:$AX185)/K$3</f>
        <v>0.1</v>
      </c>
      <c r="L185" s="9">
        <f>SUMIF(ﾍﾞﾝﾁﾏｰｸ!$F$1:$AX$1,L$2,ﾍﾞﾝﾁﾏｰｸ!$F185:$AX185)/L$3</f>
        <v>0.25</v>
      </c>
      <c r="M185" s="9">
        <f>SUMIF(ﾍﾞﾝﾁﾏｰｸ!$F$1:$AX$1,M$2,ﾍﾞﾝﾁﾏｰｸ!$F185:$AX185)/M$3</f>
        <v>1</v>
      </c>
      <c r="N185" s="9">
        <f>SUMIF(ﾍﾞﾝﾁﾏｰｸ!$F$1:$AX$1,N$2,ﾍﾞﾝﾁﾏｰｸ!$F185:$AX185)/N$3</f>
        <v>0.31818181818181818</v>
      </c>
      <c r="O185" s="9">
        <f>SUMIF(ﾍﾞﾝﾁﾏｰｸ!$F$1:$AX$1,O$2,ﾍﾞﾝﾁﾏｰｸ!$F185:$AX185)/O$3</f>
        <v>0.45</v>
      </c>
      <c r="P185" s="2">
        <f>ﾍﾞﾝﾁﾏｰｸ!BV185</f>
        <v>31</v>
      </c>
      <c r="Q185" s="9">
        <f t="shared" si="5"/>
        <v>0.3610795454545454</v>
      </c>
      <c r="R185" s="9">
        <f>ﾍﾞﾝﾁﾏｰｸ!CG185/ﾍﾞﾝﾁﾏｰｸ!CG$3</f>
        <v>0.43333333333333335</v>
      </c>
      <c r="S185" s="9">
        <f>ﾍﾞﾝﾁﾏｰｸ!CH185/ﾍﾞﾝﾁﾏｰｸ!CH$3</f>
        <v>0.5</v>
      </c>
      <c r="T185" s="9">
        <f>ﾍﾞﾝﾁﾏｰｸ!CI185/ﾍﾞﾝﾁﾏｰｸ!CI$3</f>
        <v>0.375</v>
      </c>
      <c r="U185" s="9">
        <f>ﾍﾞﾝﾁﾏｰｸ!CC185/ﾍﾞﾝﾁﾏｰｸ!CC$3</f>
        <v>0.27272727272727271</v>
      </c>
      <c r="V185" s="9">
        <f>ﾍﾞﾝﾁﾏｰｸ!CD185/ﾍﾞﾝﾁﾏｰｸ!CD$3</f>
        <v>0.3125</v>
      </c>
      <c r="W185" s="9">
        <f>ﾍﾞﾝﾁﾏｰｸ!CE185/ﾍﾞﾝﾁﾏｰｸ!CE$3</f>
        <v>0.45833333333333331</v>
      </c>
      <c r="X185" s="9">
        <f>ﾍﾞﾝﾁﾏｰｸ!CF185/ﾍﾞﾝﾁﾏｰｸ!CF$3</f>
        <v>0.4375</v>
      </c>
    </row>
    <row r="186" spans="1:24">
      <c r="A186" s="2">
        <v>2006</v>
      </c>
      <c r="B186" s="2">
        <v>150</v>
      </c>
      <c r="C186" s="2">
        <v>4</v>
      </c>
      <c r="D186" s="2">
        <f t="shared" si="4"/>
        <v>37.5</v>
      </c>
      <c r="E186" s="4" t="s">
        <v>185</v>
      </c>
      <c r="F186" s="9">
        <f>ﾍﾞﾝﾁﾏｰｸ!CJ186/ﾍﾞﾝﾁﾏｰｸ!CJ$3</f>
        <v>0.61627906976744184</v>
      </c>
      <c r="G186" s="9">
        <f>SUMIF(ﾍﾞﾝﾁﾏｰｸ!$F$1:$AX$1,G$2,ﾍﾞﾝﾁﾏｰｸ!$F186:$AX186)/G$3</f>
        <v>0.5</v>
      </c>
      <c r="H186" s="9">
        <f>ﾍﾞﾝﾁﾏｰｸ!CQ186/ﾍﾞﾝﾁﾏｰｸ!$CR$1</f>
        <v>0.78172588832487322</v>
      </c>
      <c r="I186" s="9">
        <f>SUMIF(ﾍﾞﾝﾁﾏｰｸ!$F$1:$AX$1,I$2,ﾍﾞﾝﾁﾏｰｸ!$F186:$AX186)/I$3</f>
        <v>0.5</v>
      </c>
      <c r="J186" s="9">
        <f>SUMIF(ﾍﾞﾝﾁﾏｰｸ!$F$1:$AX$1,J$2,ﾍﾞﾝﾁﾏｰｸ!$F186:$AX186)/J$3</f>
        <v>0.75</v>
      </c>
      <c r="K186" s="9">
        <f>SUMIF(ﾍﾞﾝﾁﾏｰｸ!$F$1:$AX$1,K$2,ﾍﾞﾝﾁﾏｰｸ!$F186:$AX186)/K$3</f>
        <v>0.65</v>
      </c>
      <c r="L186" s="9">
        <f>SUMIF(ﾍﾞﾝﾁﾏｰｸ!$F$1:$AX$1,L$2,ﾍﾞﾝﾁﾏｰｸ!$F186:$AX186)/L$3</f>
        <v>0.625</v>
      </c>
      <c r="M186" s="9">
        <f>SUMIF(ﾍﾞﾝﾁﾏｰｸ!$F$1:$AX$1,M$2,ﾍﾞﾝﾁﾏｰｸ!$F186:$AX186)/M$3</f>
        <v>1</v>
      </c>
      <c r="N186" s="9">
        <f>SUMIF(ﾍﾞﾝﾁﾏｰｸ!$F$1:$AX$1,N$2,ﾍﾞﾝﾁﾏｰｸ!$F186:$AX186)/N$3</f>
        <v>0.72727272727272729</v>
      </c>
      <c r="O186" s="9">
        <f>SUMIF(ﾍﾞﾝﾁﾏｰｸ!$F$1:$AX$1,O$2,ﾍﾞﾝﾁﾏｰｸ!$F186:$AX186)/O$3</f>
        <v>0.85</v>
      </c>
      <c r="P186" s="2">
        <f>ﾍﾞﾝﾁﾏｰｸ!BV186</f>
        <v>69</v>
      </c>
      <c r="Q186" s="9">
        <f t="shared" si="5"/>
        <v>0.74801136363636356</v>
      </c>
      <c r="R186" s="9">
        <f>ﾍﾞﾝﾁﾏｰｸ!CG186/ﾍﾞﾝﾁﾏｰｸ!CG$3</f>
        <v>0.6333333333333333</v>
      </c>
      <c r="S186" s="9">
        <f>ﾍﾞﾝﾁﾏｰｸ!CH186/ﾍﾞﾝﾁﾏｰｸ!CH$3</f>
        <v>0.8</v>
      </c>
      <c r="T186" s="9">
        <f>ﾍﾞﾝﾁﾏｰｸ!CI186/ﾍﾞﾝﾁﾏｰｸ!CI$3</f>
        <v>0.75</v>
      </c>
      <c r="U186" s="9">
        <f>ﾍﾞﾝﾁﾏｰｸ!CC186/ﾍﾞﾝﾁﾏｰｸ!CC$3</f>
        <v>0.68181818181818177</v>
      </c>
      <c r="V186" s="9">
        <f>ﾍﾞﾝﾁﾏｰｸ!CD186/ﾍﾞﾝﾁﾏｰｸ!CD$3</f>
        <v>0.75</v>
      </c>
      <c r="W186" s="9">
        <f>ﾍﾞﾝﾁﾏｰｸ!CE186/ﾍﾞﾝﾁﾏｰｸ!CE$3</f>
        <v>0.79166666666666663</v>
      </c>
      <c r="X186" s="9">
        <f>ﾍﾞﾝﾁﾏｰｸ!CF186/ﾍﾞﾝﾁﾏｰｸ!CF$3</f>
        <v>0.8125</v>
      </c>
    </row>
    <row r="187" spans="1:24">
      <c r="A187" s="2">
        <v>1996</v>
      </c>
      <c r="B187" s="2">
        <v>4800</v>
      </c>
      <c r="C187" s="2">
        <v>6</v>
      </c>
      <c r="D187" s="2">
        <f t="shared" si="4"/>
        <v>800</v>
      </c>
      <c r="E187" s="4" t="s">
        <v>186</v>
      </c>
      <c r="F187" s="9">
        <f>ﾍﾞﾝﾁﾏｰｸ!CJ187/ﾍﾞﾝﾁﾏｰｸ!CJ$3</f>
        <v>0.55813953488372092</v>
      </c>
      <c r="G187" s="9">
        <f>SUMIF(ﾍﾞﾝﾁﾏｰｸ!$F$1:$AX$1,G$2,ﾍﾞﾝﾁﾏｰｸ!$F187:$AX187)/G$3</f>
        <v>1</v>
      </c>
      <c r="H187" s="9">
        <f>ﾍﾞﾝﾁﾏｰｸ!CQ187/ﾍﾞﾝﾁﾏｰｸ!$CR$1</f>
        <v>0.52356780275562009</v>
      </c>
      <c r="I187" s="9">
        <f>SUMIF(ﾍﾞﾝﾁﾏｰｸ!$F$1:$AX$1,I$2,ﾍﾞﾝﾁﾏｰｸ!$F187:$AX187)/I$3</f>
        <v>0.5</v>
      </c>
      <c r="J187" s="9">
        <f>SUMIF(ﾍﾞﾝﾁﾏｰｸ!$F$1:$AX$1,J$2,ﾍﾞﾝﾁﾏｰｸ!$F187:$AX187)/J$3</f>
        <v>0.75</v>
      </c>
      <c r="K187" s="9">
        <f>SUMIF(ﾍﾞﾝﾁﾏｰｸ!$F$1:$AX$1,K$2,ﾍﾞﾝﾁﾏｰｸ!$F187:$AX187)/K$3</f>
        <v>0.4</v>
      </c>
      <c r="L187" s="9">
        <f>SUMIF(ﾍﾞﾝﾁﾏｰｸ!$F$1:$AX$1,L$2,ﾍﾞﾝﾁﾏｰｸ!$F187:$AX187)/L$3</f>
        <v>0.375</v>
      </c>
      <c r="M187" s="9">
        <f>SUMIF(ﾍﾞﾝﾁﾏｰｸ!$F$1:$AX$1,M$2,ﾍﾞﾝﾁﾏｰｸ!$F187:$AX187)/M$3</f>
        <v>0.5</v>
      </c>
      <c r="N187" s="9">
        <f>SUMIF(ﾍﾞﾝﾁﾏｰｸ!$F$1:$AX$1,N$2,ﾍﾞﾝﾁﾏｰｸ!$F187:$AX187)/N$3</f>
        <v>0.40909090909090912</v>
      </c>
      <c r="O187" s="9">
        <f>SUMIF(ﾍﾞﾝﾁﾏｰｸ!$F$1:$AX$1,O$2,ﾍﾞﾝﾁﾏｰｸ!$F187:$AX187)/O$3</f>
        <v>0.7</v>
      </c>
      <c r="P187" s="2">
        <f>ﾍﾞﾝﾁﾏｰｸ!BV187</f>
        <v>51</v>
      </c>
      <c r="Q187" s="9">
        <f t="shared" si="5"/>
        <v>0.52698863636363635</v>
      </c>
      <c r="R187" s="9">
        <f>ﾍﾞﾝﾁﾏｰｸ!CG187/ﾍﾞﾝﾁﾏｰｸ!CG$3</f>
        <v>0.4</v>
      </c>
      <c r="S187" s="9">
        <f>ﾍﾞﾝﾁﾏｰｸ!CH187/ﾍﾞﾝﾁﾏｰｸ!CH$3</f>
        <v>0.6</v>
      </c>
      <c r="T187" s="9">
        <f>ﾍﾞﾝﾁﾏｰｸ!CI187/ﾍﾞﾝﾁﾏｰｸ!CI$3</f>
        <v>0.6875</v>
      </c>
      <c r="U187" s="9">
        <f>ﾍﾞﾝﾁﾏｰｸ!CC187/ﾍﾞﾝﾁﾏｰｸ!CC$3</f>
        <v>0.31818181818181818</v>
      </c>
      <c r="V187" s="9">
        <f>ﾍﾞﾝﾁﾏｰｸ!CD187/ﾍﾞﾝﾁﾏｰｸ!CD$3</f>
        <v>0.5625</v>
      </c>
      <c r="W187" s="9">
        <f>ﾍﾞﾝﾁﾏｰｸ!CE187/ﾍﾞﾝﾁﾏｰｸ!CE$3</f>
        <v>0.66666666666666663</v>
      </c>
      <c r="X187" s="9">
        <f>ﾍﾞﾝﾁﾏｰｸ!CF187/ﾍﾞﾝﾁﾏｰｸ!CF$3</f>
        <v>0.6875</v>
      </c>
    </row>
    <row r="188" spans="1:24">
      <c r="A188" s="2">
        <v>2000</v>
      </c>
      <c r="B188" s="2">
        <v>200</v>
      </c>
      <c r="C188" s="2">
        <v>10</v>
      </c>
      <c r="D188" s="2">
        <f t="shared" si="4"/>
        <v>20</v>
      </c>
      <c r="E188" s="4" t="s">
        <v>187</v>
      </c>
      <c r="F188" s="9">
        <f>ﾍﾞﾝﾁﾏｰｸ!CJ188/ﾍﾞﾝﾁﾏｰｸ!CJ$3</f>
        <v>0.7441860465116279</v>
      </c>
      <c r="G188" s="9">
        <f>SUMIF(ﾍﾞﾝﾁﾏｰｸ!$F$1:$AX$1,G$2,ﾍﾞﾝﾁﾏｰｸ!$F188:$AX188)/G$3</f>
        <v>1</v>
      </c>
      <c r="H188" s="9">
        <f>ﾍﾞﾝﾁﾏｰｸ!CQ188/ﾍﾞﾝﾁﾏｰｸ!$CR$1</f>
        <v>0.65627266134880358</v>
      </c>
      <c r="I188" s="9">
        <f>SUMIF(ﾍﾞﾝﾁﾏｰｸ!$F$1:$AX$1,I$2,ﾍﾞﾝﾁﾏｰｸ!$F188:$AX188)/I$3</f>
        <v>1</v>
      </c>
      <c r="J188" s="9">
        <f>SUMIF(ﾍﾞﾝﾁﾏｰｸ!$F$1:$AX$1,J$2,ﾍﾞﾝﾁﾏｰｸ!$F188:$AX188)/J$3</f>
        <v>0.625</v>
      </c>
      <c r="K188" s="9">
        <f>SUMIF(ﾍﾞﾝﾁﾏｰｸ!$F$1:$AX$1,K$2,ﾍﾞﾝﾁﾏｰｸ!$F188:$AX188)/K$3</f>
        <v>0.75</v>
      </c>
      <c r="L188" s="9">
        <f>SUMIF(ﾍﾞﾝﾁﾏｰｸ!$F$1:$AX$1,L$2,ﾍﾞﾝﾁﾏｰｸ!$F188:$AX188)/L$3</f>
        <v>0.875</v>
      </c>
      <c r="M188" s="9">
        <f>SUMIF(ﾍﾞﾝﾁﾏｰｸ!$F$1:$AX$1,M$2,ﾍﾞﾝﾁﾏｰｸ!$F188:$AX188)/M$3</f>
        <v>1</v>
      </c>
      <c r="N188" s="9">
        <f>SUMIF(ﾍﾞﾝﾁﾏｰｸ!$F$1:$AX$1,N$2,ﾍﾞﾝﾁﾏｰｸ!$F188:$AX188)/N$3</f>
        <v>0.72727272727272729</v>
      </c>
      <c r="O188" s="9">
        <f>SUMIF(ﾍﾞﾝﾁﾏｰｸ!$F$1:$AX$1,O$2,ﾍﾞﾝﾁﾏｰｸ!$F188:$AX188)/O$3</f>
        <v>0.9</v>
      </c>
      <c r="P188" s="2">
        <f>ﾍﾞﾝﾁﾏｰｸ!BV188</f>
        <v>76</v>
      </c>
      <c r="Q188" s="9">
        <f t="shared" si="5"/>
        <v>0.75795454545454555</v>
      </c>
      <c r="R188" s="9">
        <f>ﾍﾞﾝﾁﾏｰｸ!CG188/ﾍﾞﾝﾁﾏｰｸ!CG$3</f>
        <v>0.8</v>
      </c>
      <c r="S188" s="9">
        <f>ﾍﾞﾝﾁﾏｰｸ!CH188/ﾍﾞﾝﾁﾏｰｸ!CH$3</f>
        <v>0.8</v>
      </c>
      <c r="T188" s="9">
        <f>ﾍﾞﾝﾁﾏｰｸ!CI188/ﾍﾞﾝﾁﾏｰｸ!CI$3</f>
        <v>0.8125</v>
      </c>
      <c r="U188" s="9">
        <f>ﾍﾞﾝﾁﾏｰｸ!CC188/ﾍﾞﾝﾁﾏｰｸ!CC$3</f>
        <v>0.77272727272727271</v>
      </c>
      <c r="V188" s="9">
        <f>ﾍﾞﾝﾁﾏｰｸ!CD188/ﾍﾞﾝﾁﾏｰｸ!CD$3</f>
        <v>0.8125</v>
      </c>
      <c r="W188" s="9">
        <f>ﾍﾞﾝﾁﾏｰｸ!CE188/ﾍﾞﾝﾁﾏｰｸ!CE$3</f>
        <v>0.70833333333333337</v>
      </c>
      <c r="X188" s="9">
        <f>ﾍﾞﾝﾁﾏｰｸ!CF188/ﾍﾞﾝﾁﾏｰｸ!CF$3</f>
        <v>0.75</v>
      </c>
    </row>
    <row r="189" spans="1:24">
      <c r="A189" s="2">
        <v>2000</v>
      </c>
      <c r="B189" s="2">
        <v>200</v>
      </c>
      <c r="C189" s="2">
        <v>3</v>
      </c>
      <c r="D189" s="2">
        <f t="shared" si="4"/>
        <v>66.666666666666671</v>
      </c>
      <c r="E189" s="4" t="s">
        <v>174</v>
      </c>
      <c r="F189" s="9">
        <f>ﾍﾞﾝﾁﾏｰｸ!CJ189/ﾍﾞﾝﾁﾏｰｸ!CJ$3</f>
        <v>0.2558139534883721</v>
      </c>
      <c r="G189" s="9">
        <f>SUMIF(ﾍﾞﾝﾁﾏｰｸ!$F$1:$AX$1,G$2,ﾍﾞﾝﾁﾏｰｸ!$F189:$AX189)/G$3</f>
        <v>0</v>
      </c>
      <c r="H189" s="9">
        <f>ﾍﾞﾝﾁﾏｰｸ!CQ189/ﾍﾞﾝﾁﾏｰｸ!$CR$1</f>
        <v>0.52356780275562009</v>
      </c>
      <c r="I189" s="9">
        <f>SUMIF(ﾍﾞﾝﾁﾏｰｸ!$F$1:$AX$1,I$2,ﾍﾞﾝﾁﾏｰｸ!$F189:$AX189)/I$3</f>
        <v>0</v>
      </c>
      <c r="J189" s="9">
        <f>SUMIF(ﾍﾞﾝﾁﾏｰｸ!$F$1:$AX$1,J$2,ﾍﾞﾝﾁﾏｰｸ!$F189:$AX189)/J$3</f>
        <v>0.625</v>
      </c>
      <c r="K189" s="9">
        <f>SUMIF(ﾍﾞﾝﾁﾏｰｸ!$F$1:$AX$1,K$2,ﾍﾞﾝﾁﾏｰｸ!$F189:$AX189)/K$3</f>
        <v>0.35</v>
      </c>
      <c r="L189" s="9">
        <f>SUMIF(ﾍﾞﾝﾁﾏｰｸ!$F$1:$AX$1,L$2,ﾍﾞﾝﾁﾏｰｸ!$F189:$AX189)/L$3</f>
        <v>0.125</v>
      </c>
      <c r="M189" s="9">
        <f>SUMIF(ﾍﾞﾝﾁﾏｰｸ!$F$1:$AX$1,M$2,ﾍﾞﾝﾁﾏｰｸ!$F189:$AX189)/M$3</f>
        <v>0.5</v>
      </c>
      <c r="N189" s="9">
        <f>SUMIF(ﾍﾞﾝﾁﾏｰｸ!$F$1:$AX$1,N$2,ﾍﾞﾝﾁﾏｰｸ!$F189:$AX189)/N$3</f>
        <v>0.45454545454545453</v>
      </c>
      <c r="O189" s="9">
        <f>SUMIF(ﾍﾞﾝﾁﾏｰｸ!$F$1:$AX$1,O$2,ﾍﾞﾝﾁﾏｰｸ!$F189:$AX189)/O$3</f>
        <v>0.55000000000000004</v>
      </c>
      <c r="P189" s="2">
        <f>ﾍﾞﾝﾁﾏｰｸ!BV189</f>
        <v>35</v>
      </c>
      <c r="Q189" s="9">
        <f t="shared" si="5"/>
        <v>0.43948863636363633</v>
      </c>
      <c r="R189" s="9">
        <f>ﾍﾞﾝﾁﾏｰｸ!CG189/ﾍﾞﾝﾁﾏｰｸ!CG$3</f>
        <v>0.33333333333333331</v>
      </c>
      <c r="S189" s="9">
        <f>ﾍﾞﾝﾁﾏｰｸ!CH189/ﾍﾞﾝﾁﾏｰｸ!CH$3</f>
        <v>0.5</v>
      </c>
      <c r="T189" s="9">
        <f>ﾍﾞﾝﾁﾏｰｸ!CI189/ﾍﾞﾝﾁﾏｰｸ!CI$3</f>
        <v>0.375</v>
      </c>
      <c r="U189" s="9">
        <f>ﾍﾞﾝﾁﾏｰｸ!CC189/ﾍﾞﾝﾁﾏｰｸ!CC$3</f>
        <v>0.31818181818181818</v>
      </c>
      <c r="V189" s="9">
        <f>ﾍﾞﾝﾁﾏｰｸ!CD189/ﾍﾞﾝﾁﾏｰｸ!CD$3</f>
        <v>0.46875</v>
      </c>
      <c r="W189" s="9">
        <f>ﾍﾞﾝﾁﾏｰｸ!CE189/ﾍﾞﾝﾁﾏｰｸ!CE$3</f>
        <v>0.5</v>
      </c>
      <c r="X189" s="9">
        <f>ﾍﾞﾝﾁﾏｰｸ!CF189/ﾍﾞﾝﾁﾏｰｸ!CF$3</f>
        <v>0.5625</v>
      </c>
    </row>
    <row r="190" spans="1:24">
      <c r="A190" s="2">
        <v>2000</v>
      </c>
      <c r="B190" s="2">
        <v>180</v>
      </c>
      <c r="C190" s="2">
        <v>1</v>
      </c>
      <c r="D190" s="2">
        <f t="shared" si="4"/>
        <v>180</v>
      </c>
      <c r="E190" s="4" t="s">
        <v>115</v>
      </c>
      <c r="F190" s="9">
        <f>ﾍﾞﾝﾁﾏｰｸ!CJ190/ﾍﾞﾝﾁﾏｰｸ!CJ$3</f>
        <v>0.39534883720930231</v>
      </c>
      <c r="G190" s="9">
        <f>SUMIF(ﾍﾞﾝﾁﾏｰｸ!$F$1:$AX$1,G$2,ﾍﾞﾝﾁﾏｰｸ!$F190:$AX190)/G$3</f>
        <v>1</v>
      </c>
      <c r="H190" s="9">
        <f>ﾍﾞﾝﾁﾏｰｸ!CQ190/ﾍﾞﾝﾁﾏｰｸ!$CR$1</f>
        <v>0.54749818709209586</v>
      </c>
      <c r="I190" s="9">
        <f>SUMIF(ﾍﾞﾝﾁﾏｰｸ!$F$1:$AX$1,I$2,ﾍﾞﾝﾁﾏｰｸ!$F190:$AX190)/I$3</f>
        <v>0.33333333333333331</v>
      </c>
      <c r="J190" s="9">
        <f>SUMIF(ﾍﾞﾝﾁﾏｰｸ!$F$1:$AX$1,J$2,ﾍﾞﾝﾁﾏｰｸ!$F190:$AX190)/J$3</f>
        <v>0.5</v>
      </c>
      <c r="K190" s="9">
        <f>SUMIF(ﾍﾞﾝﾁﾏｰｸ!$F$1:$AX$1,K$2,ﾍﾞﾝﾁﾏｰｸ!$F190:$AX190)/K$3</f>
        <v>0.2</v>
      </c>
      <c r="L190" s="9">
        <f>SUMIF(ﾍﾞﾝﾁﾏｰｸ!$F$1:$AX$1,L$2,ﾍﾞﾝﾁﾏｰｸ!$F190:$AX190)/L$3</f>
        <v>0.25</v>
      </c>
      <c r="M190" s="9">
        <f>SUMIF(ﾍﾞﾝﾁﾏｰｸ!$F$1:$AX$1,M$2,ﾍﾞﾝﾁﾏｰｸ!$F190:$AX190)/M$3</f>
        <v>0.5</v>
      </c>
      <c r="N190" s="9">
        <f>SUMIF(ﾍﾞﾝﾁﾏｰｸ!$F$1:$AX$1,N$2,ﾍﾞﾝﾁﾏｰｸ!$F190:$AX190)/N$3</f>
        <v>0.45454545454545453</v>
      </c>
      <c r="O190" s="9">
        <f>SUMIF(ﾍﾞﾝﾁﾏｰｸ!$F$1:$AX$1,O$2,ﾍﾞﾝﾁﾏｰｸ!$F190:$AX190)/O$3</f>
        <v>0.55000000000000004</v>
      </c>
      <c r="P190" s="2">
        <f>ﾍﾞﾝﾁﾏｰｸ!BV190</f>
        <v>41</v>
      </c>
      <c r="Q190" s="9">
        <f t="shared" si="5"/>
        <v>0.49261363636363631</v>
      </c>
      <c r="R190" s="9">
        <f>ﾍﾞﾝﾁﾏｰｸ!CG190/ﾍﾞﾝﾁﾏｰｸ!CG$3</f>
        <v>0.36666666666666664</v>
      </c>
      <c r="S190" s="9">
        <f>ﾍﾞﾝﾁﾏｰｸ!CH190/ﾍﾞﾝﾁﾏｰｸ!CH$3</f>
        <v>0.2</v>
      </c>
      <c r="T190" s="9">
        <f>ﾍﾞﾝﾁﾏｰｸ!CI190/ﾍﾞﾝﾁﾏｰｸ!CI$3</f>
        <v>0.4375</v>
      </c>
      <c r="U190" s="9">
        <f>ﾍﾞﾝﾁﾏｰｸ!CC190/ﾍﾞﾝﾁﾏｰｸ!CC$3</f>
        <v>0.31818181818181818</v>
      </c>
      <c r="V190" s="9">
        <f>ﾍﾞﾝﾁﾏｰｸ!CD190/ﾍﾞﾝﾁﾏｰｸ!CD$3</f>
        <v>0.4375</v>
      </c>
      <c r="W190" s="9">
        <f>ﾍﾞﾝﾁﾏｰｸ!CE190/ﾍﾞﾝﾁﾏｰｸ!CE$3</f>
        <v>0.66666666666666663</v>
      </c>
      <c r="X190" s="9">
        <f>ﾍﾞﾝﾁﾏｰｸ!CF190/ﾍﾞﾝﾁﾏｰｸ!CF$3</f>
        <v>0.625</v>
      </c>
    </row>
    <row r="191" spans="1:24">
      <c r="A191" s="2">
        <v>2000</v>
      </c>
      <c r="B191" s="2">
        <v>15000</v>
      </c>
      <c r="C191" s="2">
        <v>5</v>
      </c>
      <c r="D191" s="2">
        <f t="shared" si="4"/>
        <v>3000</v>
      </c>
      <c r="E191" s="4" t="s">
        <v>103</v>
      </c>
      <c r="F191" s="9">
        <f>ﾍﾞﾝﾁﾏｰｸ!CJ191/ﾍﾞﾝﾁﾏｰｸ!CJ$3</f>
        <v>0.76744186046511631</v>
      </c>
      <c r="G191" s="9">
        <f>SUMIF(ﾍﾞﾝﾁﾏｰｸ!$F$1:$AX$1,G$2,ﾍﾞﾝﾁﾏｰｸ!$F191:$AX191)/G$3</f>
        <v>1</v>
      </c>
      <c r="H191" s="9">
        <f>ﾍﾞﾝﾁﾏｰｸ!CQ191/ﾍﾞﾝﾁﾏｰｸ!$CR$1</f>
        <v>0.77084844089920246</v>
      </c>
      <c r="I191" s="9">
        <f>SUMIF(ﾍﾞﾝﾁﾏｰｸ!$F$1:$AX$1,I$2,ﾍﾞﾝﾁﾏｰｸ!$F191:$AX191)/I$3</f>
        <v>0.5</v>
      </c>
      <c r="J191" s="9">
        <f>SUMIF(ﾍﾞﾝﾁﾏｰｸ!$F$1:$AX$1,J$2,ﾍﾞﾝﾁﾏｰｸ!$F191:$AX191)/J$3</f>
        <v>0.75</v>
      </c>
      <c r="K191" s="9">
        <f>SUMIF(ﾍﾞﾝﾁﾏｰｸ!$F$1:$AX$1,K$2,ﾍﾞﾝﾁﾏｰｸ!$F191:$AX191)/K$3</f>
        <v>0.8</v>
      </c>
      <c r="L191" s="9">
        <f>SUMIF(ﾍﾞﾝﾁﾏｰｸ!$F$1:$AX$1,L$2,ﾍﾞﾝﾁﾏｰｸ!$F191:$AX191)/L$3</f>
        <v>0.75</v>
      </c>
      <c r="M191" s="9">
        <f>SUMIF(ﾍﾞﾝﾁﾏｰｸ!$F$1:$AX$1,M$2,ﾍﾞﾝﾁﾏｰｸ!$F191:$AX191)/M$3</f>
        <v>1</v>
      </c>
      <c r="N191" s="9">
        <f>SUMIF(ﾍﾞﾝﾁﾏｰｸ!$F$1:$AX$1,N$2,ﾍﾞﾝﾁﾏｰｸ!$F191:$AX191)/N$3</f>
        <v>0.68181818181818177</v>
      </c>
      <c r="O191" s="9">
        <f>SUMIF(ﾍﾞﾝﾁﾏｰｸ!$F$1:$AX$1,O$2,ﾍﾞﾝﾁﾏｰｸ!$F191:$AX191)/O$3</f>
        <v>0.8</v>
      </c>
      <c r="P191" s="2">
        <f>ﾍﾞﾝﾁﾏｰｸ!BV191</f>
        <v>74.5</v>
      </c>
      <c r="Q191" s="9">
        <f t="shared" si="5"/>
        <v>0.72556818181818183</v>
      </c>
      <c r="R191" s="9">
        <f>ﾍﾞﾝﾁﾏｰｸ!CG191/ﾍﾞﾝﾁﾏｰｸ!CG$3</f>
        <v>0.6</v>
      </c>
      <c r="S191" s="9">
        <f>ﾍﾞﾝﾁﾏｰｸ!CH191/ﾍﾞﾝﾁﾏｰｸ!CH$3</f>
        <v>0.9</v>
      </c>
      <c r="T191" s="9">
        <f>ﾍﾞﾝﾁﾏｰｸ!CI191/ﾍﾞﾝﾁﾏｰｸ!CI$3</f>
        <v>0.875</v>
      </c>
      <c r="U191" s="9">
        <f>ﾍﾞﾝﾁﾏｰｸ!CC191/ﾍﾞﾝﾁﾏｰｸ!CC$3</f>
        <v>0.59090909090909094</v>
      </c>
      <c r="V191" s="9">
        <f>ﾍﾞﾝﾁﾏｰｸ!CD191/ﾍﾞﾝﾁﾏｰｸ!CD$3</f>
        <v>0.84375</v>
      </c>
      <c r="W191" s="9">
        <f>ﾍﾞﾝﾁﾏｰｸ!CE191/ﾍﾞﾝﾁﾏｰｸ!CE$3</f>
        <v>0.79166666666666663</v>
      </c>
      <c r="X191" s="9">
        <f>ﾍﾞﾝﾁﾏｰｸ!CF191/ﾍﾞﾝﾁﾏｰｸ!CF$3</f>
        <v>0.75</v>
      </c>
    </row>
    <row r="192" spans="1:24">
      <c r="A192" s="2">
        <v>1950</v>
      </c>
      <c r="B192" s="2">
        <v>594</v>
      </c>
      <c r="C192" s="2">
        <v>2</v>
      </c>
      <c r="D192" s="2">
        <f t="shared" si="4"/>
        <v>297</v>
      </c>
      <c r="E192" s="4" t="s">
        <v>188</v>
      </c>
      <c r="F192" s="9">
        <f>ﾍﾞﾝﾁﾏｰｸ!CJ192/ﾍﾞﾝﾁﾏｰｸ!CJ$3</f>
        <v>0.16279069767441862</v>
      </c>
      <c r="G192" s="9">
        <f>SUMIF(ﾍﾞﾝﾁﾏｰｸ!$F$1:$AX$1,G$2,ﾍﾞﾝﾁﾏｰｸ!$F192:$AX192)/G$3</f>
        <v>0</v>
      </c>
      <c r="H192" s="9">
        <f>ﾍﾞﾝﾁﾏｰｸ!CQ192/ﾍﾞﾝﾁﾏｰｸ!$CR$1</f>
        <v>0.52356780275562009</v>
      </c>
      <c r="I192" s="9">
        <f>SUMIF(ﾍﾞﾝﾁﾏｰｸ!$F$1:$AX$1,I$2,ﾍﾞﾝﾁﾏｰｸ!$F192:$AX192)/I$3</f>
        <v>0</v>
      </c>
      <c r="J192" s="9">
        <f>SUMIF(ﾍﾞﾝﾁﾏｰｸ!$F$1:$AX$1,J$2,ﾍﾞﾝﾁﾏｰｸ!$F192:$AX192)/J$3</f>
        <v>0.5</v>
      </c>
      <c r="K192" s="9">
        <f>SUMIF(ﾍﾞﾝﾁﾏｰｸ!$F$1:$AX$1,K$2,ﾍﾞﾝﾁﾏｰｸ!$F192:$AX192)/K$3</f>
        <v>0.25</v>
      </c>
      <c r="L192" s="9">
        <f>SUMIF(ﾍﾞﾝﾁﾏｰｸ!$F$1:$AX$1,L$2,ﾍﾞﾝﾁﾏｰｸ!$F192:$AX192)/L$3</f>
        <v>0</v>
      </c>
      <c r="M192" s="9">
        <f>SUMIF(ﾍﾞﾝﾁﾏｰｸ!$F$1:$AX$1,M$2,ﾍﾞﾝﾁﾏｰｸ!$F192:$AX192)/M$3</f>
        <v>0.5</v>
      </c>
      <c r="N192" s="9">
        <f>SUMIF(ﾍﾞﾝﾁﾏｰｸ!$F$1:$AX$1,N$2,ﾍﾞﾝﾁﾏｰｸ!$F192:$AX192)/N$3</f>
        <v>0.5</v>
      </c>
      <c r="O192" s="9">
        <f>SUMIF(ﾍﾞﾝﾁﾏｰｸ!$F$1:$AX$1,O$2,ﾍﾞﾝﾁﾏｰｸ!$F192:$AX192)/O$3</f>
        <v>0.5</v>
      </c>
      <c r="P192" s="2">
        <f>ﾍﾞﾝﾁﾏｰｸ!BV192</f>
        <v>31</v>
      </c>
      <c r="Q192" s="9">
        <f t="shared" si="5"/>
        <v>0.47812499999999997</v>
      </c>
      <c r="R192" s="9">
        <f>ﾍﾞﾝﾁﾏｰｸ!CG192/ﾍﾞﾝﾁﾏｰｸ!CG$3</f>
        <v>0.36666666666666664</v>
      </c>
      <c r="S192" s="9">
        <f>ﾍﾞﾝﾁﾏｰｸ!CH192/ﾍﾞﾝﾁﾏｰｸ!CH$3</f>
        <v>0.4</v>
      </c>
      <c r="T192" s="9">
        <f>ﾍﾞﾝﾁﾏｰｸ!CI192/ﾍﾞﾝﾁﾏｰｸ!CI$3</f>
        <v>0.3125</v>
      </c>
      <c r="U192" s="9">
        <f>ﾍﾞﾝﾁﾏｰｸ!CC192/ﾍﾞﾝﾁﾏｰｸ!CC$3</f>
        <v>0.5</v>
      </c>
      <c r="V192" s="9">
        <f>ﾍﾞﾝﾁﾏｰｸ!CD192/ﾍﾞﾝﾁﾏｰｸ!CD$3</f>
        <v>0.34375</v>
      </c>
      <c r="W192" s="9">
        <f>ﾍﾞﾝﾁﾏｰｸ!CE192/ﾍﾞﾝﾁﾏｰｸ!CE$3</f>
        <v>0.5</v>
      </c>
      <c r="X192" s="9">
        <f>ﾍﾞﾝﾁﾏｰｸ!CF192/ﾍﾞﾝﾁﾏｰｸ!CF$3</f>
        <v>0.5625</v>
      </c>
    </row>
    <row r="193" spans="1:24">
      <c r="A193" s="2">
        <v>2010</v>
      </c>
      <c r="B193" s="2">
        <v>500</v>
      </c>
      <c r="C193" s="2">
        <v>4</v>
      </c>
      <c r="D193" s="2">
        <f t="shared" si="4"/>
        <v>125</v>
      </c>
      <c r="E193" s="4" t="s">
        <v>189</v>
      </c>
      <c r="F193" s="9">
        <f>ﾍﾞﾝﾁﾏｰｸ!CJ193/ﾍﾞﾝﾁﾏｰｸ!CJ$3</f>
        <v>0.45348837209302323</v>
      </c>
      <c r="G193" s="9">
        <f>SUMIF(ﾍﾞﾝﾁﾏｰｸ!$F$1:$AX$1,G$2,ﾍﾞﾝﾁﾏｰｸ!$F193:$AX193)/G$3</f>
        <v>0.5</v>
      </c>
      <c r="H193" s="9">
        <f>ﾍﾞﾝﾁﾏｰｸ!CQ193/ﾍﾞﾝﾁﾏｰｸ!$CR$1</f>
        <v>0.59608411892675861</v>
      </c>
      <c r="I193" s="9">
        <f>SUMIF(ﾍﾞﾝﾁﾏｰｸ!$F$1:$AX$1,I$2,ﾍﾞﾝﾁﾏｰｸ!$F193:$AX193)/I$3</f>
        <v>0.33333333333333331</v>
      </c>
      <c r="J193" s="9">
        <f>SUMIF(ﾍﾞﾝﾁﾏｰｸ!$F$1:$AX$1,J$2,ﾍﾞﾝﾁﾏｰｸ!$F193:$AX193)/J$3</f>
        <v>0.75</v>
      </c>
      <c r="K193" s="9">
        <f>SUMIF(ﾍﾞﾝﾁﾏｰｸ!$F$1:$AX$1,K$2,ﾍﾞﾝﾁﾏｰｸ!$F193:$AX193)/K$3</f>
        <v>0.4</v>
      </c>
      <c r="L193" s="9">
        <f>SUMIF(ﾍﾞﾝﾁﾏｰｸ!$F$1:$AX$1,L$2,ﾍﾞﾝﾁﾏｰｸ!$F193:$AX193)/L$3</f>
        <v>0</v>
      </c>
      <c r="M193" s="9">
        <f>SUMIF(ﾍﾞﾝﾁﾏｰｸ!$F$1:$AX$1,M$2,ﾍﾞﾝﾁﾏｰｸ!$F193:$AX193)/M$3</f>
        <v>0.5</v>
      </c>
      <c r="N193" s="9">
        <f>SUMIF(ﾍﾞﾝﾁﾏｰｸ!$F$1:$AX$1,N$2,ﾍﾞﾝﾁﾏｰｸ!$F193:$AX193)/N$3</f>
        <v>0.72727272727272729</v>
      </c>
      <c r="O193" s="9">
        <f>SUMIF(ﾍﾞﾝﾁﾏｰｸ!$F$1:$AX$1,O$2,ﾍﾞﾝﾁﾏｰｸ!$F193:$AX193)/O$3</f>
        <v>0.5</v>
      </c>
      <c r="P193" s="2">
        <f>ﾍﾞﾝﾁﾏｰｸ!BV193</f>
        <v>46.5</v>
      </c>
      <c r="Q193" s="9">
        <f t="shared" si="5"/>
        <v>0.60397727272727275</v>
      </c>
      <c r="R193" s="9">
        <f>ﾍﾞﾝﾁﾏｰｸ!CG193/ﾍﾞﾝﾁﾏｰｸ!CG$3</f>
        <v>0.6333333333333333</v>
      </c>
      <c r="S193" s="9">
        <f>ﾍﾞﾝﾁﾏｰｸ!CH193/ﾍﾞﾝﾁﾏｰｸ!CH$3</f>
        <v>0.7</v>
      </c>
      <c r="T193" s="9">
        <f>ﾍﾞﾝﾁﾏｰｸ!CI193/ﾍﾞﾝﾁﾏｰｸ!CI$3</f>
        <v>0.4375</v>
      </c>
      <c r="U193" s="9">
        <f>ﾍﾞﾝﾁﾏｰｸ!CC193/ﾍﾞﾝﾁﾏｰｸ!CC$3</f>
        <v>0.63636363636363635</v>
      </c>
      <c r="V193" s="9">
        <f>ﾍﾞﾝﾁﾏｰｸ!CD193/ﾍﾞﾝﾁﾏｰｸ!CD$3</f>
        <v>0.5</v>
      </c>
      <c r="W193" s="9">
        <f>ﾍﾞﾝﾁﾏｰｸ!CE193/ﾍﾞﾝﾁﾏｰｸ!CE$3</f>
        <v>0.625</v>
      </c>
      <c r="X193" s="9">
        <f>ﾍﾞﾝﾁﾏｰｸ!CF193/ﾍﾞﾝﾁﾏｰｸ!CF$3</f>
        <v>0.625</v>
      </c>
    </row>
    <row r="194" spans="1:24">
      <c r="A194" s="2">
        <v>2013</v>
      </c>
      <c r="B194" s="2">
        <v>10000</v>
      </c>
      <c r="C194" s="2">
        <v>13</v>
      </c>
      <c r="D194" s="2">
        <f t="shared" si="4"/>
        <v>769.23076923076928</v>
      </c>
      <c r="E194" s="4" t="s">
        <v>91</v>
      </c>
      <c r="F194" s="9">
        <f>ﾍﾞﾝﾁﾏｰｸ!CJ194/ﾍﾞﾝﾁﾏｰｸ!CJ$3</f>
        <v>0.41860465116279072</v>
      </c>
      <c r="G194" s="9">
        <f>SUMIF(ﾍﾞﾝﾁﾏｰｸ!$F$1:$AX$1,G$2,ﾍﾞﾝﾁﾏｰｸ!$F194:$AX194)/G$3</f>
        <v>0</v>
      </c>
      <c r="H194" s="9">
        <f>ﾍﾞﾝﾁﾏｰｸ!CQ194/ﾍﾞﾝﾁﾏｰｸ!$CR$1</f>
        <v>0.53081943437273393</v>
      </c>
      <c r="I194" s="9">
        <f>SUMIF(ﾍﾞﾝﾁﾏｰｸ!$F$1:$AX$1,I$2,ﾍﾞﾝﾁﾏｰｸ!$F194:$AX194)/I$3</f>
        <v>0.66666666666666663</v>
      </c>
      <c r="J194" s="9">
        <f>SUMIF(ﾍﾞﾝﾁﾏｰｸ!$F$1:$AX$1,J$2,ﾍﾞﾝﾁﾏｰｸ!$F194:$AX194)/J$3</f>
        <v>0.25</v>
      </c>
      <c r="K194" s="9">
        <f>SUMIF(ﾍﾞﾝﾁﾏｰｸ!$F$1:$AX$1,K$2,ﾍﾞﾝﾁﾏｰｸ!$F194:$AX194)/K$3</f>
        <v>0.6</v>
      </c>
      <c r="L194" s="9">
        <f>SUMIF(ﾍﾞﾝﾁﾏｰｸ!$F$1:$AX$1,L$2,ﾍﾞﾝﾁﾏｰｸ!$F194:$AX194)/L$3</f>
        <v>0.625</v>
      </c>
      <c r="M194" s="9">
        <f>SUMIF(ﾍﾞﾝﾁﾏｰｸ!$F$1:$AX$1,M$2,ﾍﾞﾝﾁﾏｰｸ!$F194:$AX194)/M$3</f>
        <v>1</v>
      </c>
      <c r="N194" s="9">
        <f>SUMIF(ﾍﾞﾝﾁﾏｰｸ!$F$1:$AX$1,N$2,ﾍﾞﾝﾁﾏｰｸ!$F194:$AX194)/N$3</f>
        <v>0.5</v>
      </c>
      <c r="O194" s="9">
        <f>SUMIF(ﾍﾞﾝﾁﾏｰｸ!$F$1:$AX$1,O$2,ﾍﾞﾝﾁﾏｰｸ!$F194:$AX194)/O$3</f>
        <v>0.65</v>
      </c>
      <c r="P194" s="2">
        <f>ﾍﾞﾝﾁﾏｰｸ!BV194</f>
        <v>49</v>
      </c>
      <c r="Q194" s="9">
        <f t="shared" si="5"/>
        <v>0.61079545454545447</v>
      </c>
      <c r="R194" s="9">
        <f>ﾍﾞﾝﾁﾏｰｸ!CG194/ﾍﾞﾝﾁﾏｰｸ!CG$3</f>
        <v>0.7</v>
      </c>
      <c r="S194" s="9">
        <f>ﾍﾞﾝﾁﾏｰｸ!CH194/ﾍﾞﾝﾁﾏｰｸ!CH$3</f>
        <v>0.5</v>
      </c>
      <c r="T194" s="9">
        <f>ﾍﾞﾝﾁﾏｰｸ!CI194/ﾍﾞﾝﾁﾏｰｸ!CI$3</f>
        <v>0.4375</v>
      </c>
      <c r="U194" s="9">
        <f>ﾍﾞﾝﾁﾏｰｸ!CC194/ﾍﾞﾝﾁﾏｰｸ!CC$3</f>
        <v>0.72727272727272729</v>
      </c>
      <c r="V194" s="9">
        <f>ﾍﾞﾝﾁﾏｰｸ!CD194/ﾍﾞﾝﾁﾏｰｸ!CD$3</f>
        <v>0.53125</v>
      </c>
      <c r="W194" s="9">
        <f>ﾍﾞﾝﾁﾏｰｸ!CE194/ﾍﾞﾝﾁﾏｰｸ!CE$3</f>
        <v>0.58333333333333337</v>
      </c>
      <c r="X194" s="9">
        <f>ﾍﾞﾝﾁﾏｰｸ!CF194/ﾍﾞﾝﾁﾏｰｸ!CF$3</f>
        <v>0.5</v>
      </c>
    </row>
    <row r="195" spans="1:24">
      <c r="A195" s="2">
        <v>1986</v>
      </c>
      <c r="B195" s="2">
        <v>2400</v>
      </c>
      <c r="C195" s="2">
        <v>6</v>
      </c>
      <c r="D195" s="2">
        <f t="shared" si="4"/>
        <v>400</v>
      </c>
      <c r="E195" s="4" t="s">
        <v>190</v>
      </c>
      <c r="F195" s="9">
        <f>ﾍﾞﾝﾁﾏｰｸ!CJ195/ﾍﾞﾝﾁﾏｰｸ!CJ$3</f>
        <v>0.43023255813953487</v>
      </c>
      <c r="G195" s="9">
        <f>SUMIF(ﾍﾞﾝﾁﾏｰｸ!$F$1:$AX$1,G$2,ﾍﾞﾝﾁﾏｰｸ!$F195:$AX195)/G$3</f>
        <v>0.5</v>
      </c>
      <c r="H195" s="9">
        <f>ﾍﾞﾝﾁﾏｰｸ!CQ195/ﾍﾞﾝﾁﾏｰｸ!$CR$1</f>
        <v>0.54169688179840481</v>
      </c>
      <c r="I195" s="9">
        <f>SUMIF(ﾍﾞﾝﾁﾏｰｸ!$F$1:$AX$1,I$2,ﾍﾞﾝﾁﾏｰｸ!$F195:$AX195)/I$3</f>
        <v>0.16666666666666666</v>
      </c>
      <c r="J195" s="9">
        <f>SUMIF(ﾍﾞﾝﾁﾏｰｸ!$F$1:$AX$1,J$2,ﾍﾞﾝﾁﾏｰｸ!$F195:$AX195)/J$3</f>
        <v>0.375</v>
      </c>
      <c r="K195" s="9">
        <f>SUMIF(ﾍﾞﾝﾁﾏｰｸ!$F$1:$AX$1,K$2,ﾍﾞﾝﾁﾏｰｸ!$F195:$AX195)/K$3</f>
        <v>0.55000000000000004</v>
      </c>
      <c r="L195" s="9">
        <f>SUMIF(ﾍﾞﾝﾁﾏｰｸ!$F$1:$AX$1,L$2,ﾍﾞﾝﾁﾏｰｸ!$F195:$AX195)/L$3</f>
        <v>0.25</v>
      </c>
      <c r="M195" s="9">
        <f>SUMIF(ﾍﾞﾝﾁﾏｰｸ!$F$1:$AX$1,M$2,ﾍﾞﾝﾁﾏｰｸ!$F195:$AX195)/M$3</f>
        <v>0.5</v>
      </c>
      <c r="N195" s="9">
        <f>SUMIF(ﾍﾞﾝﾁﾏｰｸ!$F$1:$AX$1,N$2,ﾍﾞﾝﾁﾏｰｸ!$F195:$AX195)/N$3</f>
        <v>0.54545454545454541</v>
      </c>
      <c r="O195" s="9">
        <f>SUMIF(ﾍﾞﾝﾁﾏｰｸ!$F$1:$AX$1,O$2,ﾍﾞﾝﾁﾏｰｸ!$F195:$AX195)/O$3</f>
        <v>0.5</v>
      </c>
      <c r="P195" s="2">
        <f>ﾍﾞﾝﾁﾏｰｸ!BV195</f>
        <v>43.5</v>
      </c>
      <c r="Q195" s="9">
        <f t="shared" si="5"/>
        <v>0.48409090909090907</v>
      </c>
      <c r="R195" s="9">
        <f>ﾍﾞﾝﾁﾏｰｸ!CG195/ﾍﾞﾝﾁﾏｰｸ!CG$3</f>
        <v>0.46666666666666667</v>
      </c>
      <c r="S195" s="9">
        <f>ﾍﾞﾝﾁﾏｰｸ!CH195/ﾍﾞﾝﾁﾏｰｸ!CH$3</f>
        <v>0.5</v>
      </c>
      <c r="T195" s="9">
        <f>ﾍﾞﾝﾁﾏｰｸ!CI195/ﾍﾞﾝﾁﾏｰｸ!CI$3</f>
        <v>0.375</v>
      </c>
      <c r="U195" s="9">
        <f>ﾍﾞﾝﾁﾏｰｸ!CC195/ﾍﾞﾝﾁﾏｰｸ!CC$3</f>
        <v>0.45454545454545453</v>
      </c>
      <c r="V195" s="9">
        <f>ﾍﾞﾝﾁﾏｰｸ!CD195/ﾍﾞﾝﾁﾏｰｸ!CD$3</f>
        <v>0.5</v>
      </c>
      <c r="W195" s="9">
        <f>ﾍﾞﾝﾁﾏｰｸ!CE195/ﾍﾞﾝﾁﾏｰｸ!CE$3</f>
        <v>0.5</v>
      </c>
      <c r="X195" s="9">
        <f>ﾍﾞﾝﾁﾏｰｸ!CF195/ﾍﾞﾝﾁﾏｰｸ!CF$3</f>
        <v>0.5</v>
      </c>
    </row>
    <row r="196" spans="1:24">
      <c r="A196" s="2">
        <v>1960</v>
      </c>
      <c r="B196" s="2">
        <v>450</v>
      </c>
      <c r="C196" s="2">
        <v>2</v>
      </c>
      <c r="D196" s="2">
        <f t="shared" ref="D196:D259" si="6">B196/C196</f>
        <v>225</v>
      </c>
      <c r="E196" s="4" t="s">
        <v>191</v>
      </c>
      <c r="F196" s="9">
        <f>ﾍﾞﾝﾁﾏｰｸ!CJ196/ﾍﾞﾝﾁﾏｰｸ!CJ$3</f>
        <v>9.3023255813953487E-2</v>
      </c>
      <c r="G196" s="9">
        <f>SUMIF(ﾍﾞﾝﾁﾏｰｸ!$F$1:$AX$1,G$2,ﾍﾞﾝﾁﾏｰｸ!$F196:$AX196)/G$3</f>
        <v>0</v>
      </c>
      <c r="H196" s="9">
        <f>ﾍﾞﾝﾁﾏｰｸ!CQ196/ﾍﾞﾝﾁﾏｰｸ!$CR$1</f>
        <v>0.53807106598984777</v>
      </c>
      <c r="I196" s="9">
        <f>SUMIF(ﾍﾞﾝﾁﾏｰｸ!$F$1:$AX$1,I$2,ﾍﾞﾝﾁﾏｰｸ!$F196:$AX196)/I$3</f>
        <v>0</v>
      </c>
      <c r="J196" s="9">
        <f>SUMIF(ﾍﾞﾝﾁﾏｰｸ!$F$1:$AX$1,J$2,ﾍﾞﾝﾁﾏｰｸ!$F196:$AX196)/J$3</f>
        <v>0</v>
      </c>
      <c r="K196" s="9">
        <f>SUMIF(ﾍﾞﾝﾁﾏｰｸ!$F$1:$AX$1,K$2,ﾍﾞﾝﾁﾏｰｸ!$F196:$AX196)/K$3</f>
        <v>0.15</v>
      </c>
      <c r="L196" s="9">
        <f>SUMIF(ﾍﾞﾝﾁﾏｰｸ!$F$1:$AX$1,L$2,ﾍﾞﾝﾁﾏｰｸ!$F196:$AX196)/L$3</f>
        <v>0</v>
      </c>
      <c r="M196" s="9">
        <f>SUMIF(ﾍﾞﾝﾁﾏｰｸ!$F$1:$AX$1,M$2,ﾍﾞﾝﾁﾏｰｸ!$F196:$AX196)/M$3</f>
        <v>0.5</v>
      </c>
      <c r="N196" s="9">
        <f>SUMIF(ﾍﾞﾝﾁﾏｰｸ!$F$1:$AX$1,N$2,ﾍﾞﾝﾁﾏｰｸ!$F196:$AX196)/N$3</f>
        <v>0.13636363636363635</v>
      </c>
      <c r="O196" s="9">
        <f>SUMIF(ﾍﾞﾝﾁﾏｰｸ!$F$1:$AX$1,O$2,ﾍﾞﾝﾁﾏｰｸ!$F196:$AX196)/O$3</f>
        <v>0.5</v>
      </c>
      <c r="P196" s="2">
        <f>ﾍﾞﾝﾁﾏｰｸ!BV196</f>
        <v>17</v>
      </c>
      <c r="Q196" s="9">
        <f t="shared" ref="Q196:Q259" si="7">U196*0.35+V196*0.2+W196*0.3+X196*0.15</f>
        <v>0.23153409090909088</v>
      </c>
      <c r="R196" s="9">
        <f>ﾍﾞﾝﾁﾏｰｸ!CG196/ﾍﾞﾝﾁﾏｰｸ!CG$3</f>
        <v>6.6666666666666666E-2</v>
      </c>
      <c r="S196" s="9">
        <f>ﾍﾞﾝﾁﾏｰｸ!CH196/ﾍﾞﾝﾁﾏｰｸ!CH$3</f>
        <v>0.4</v>
      </c>
      <c r="T196" s="9">
        <f>ﾍﾞﾝﾁﾏｰｸ!CI196/ﾍﾞﾝﾁﾏｰｸ!CI$3</f>
        <v>0.1875</v>
      </c>
      <c r="U196" s="9">
        <f>ﾍﾞﾝﾁﾏｰｸ!CC196/ﾍﾞﾝﾁﾏｰｸ!CC$3</f>
        <v>4.5454545454545456E-2</v>
      </c>
      <c r="V196" s="9">
        <f>ﾍﾞﾝﾁﾏｰｸ!CD196/ﾍﾞﾝﾁﾏｰｸ!CD$3</f>
        <v>0.34375</v>
      </c>
      <c r="W196" s="9">
        <f>ﾍﾞﾝﾁﾏｰｸ!CE196/ﾍﾞﾝﾁﾏｰｸ!CE$3</f>
        <v>0.33333333333333331</v>
      </c>
      <c r="X196" s="9">
        <f>ﾍﾞﾝﾁﾏｰｸ!CF196/ﾍﾞﾝﾁﾏｰｸ!CF$3</f>
        <v>0.3125</v>
      </c>
    </row>
    <row r="197" spans="1:24">
      <c r="A197" s="2">
        <v>1995</v>
      </c>
      <c r="B197" s="2">
        <v>1000</v>
      </c>
      <c r="C197" s="2">
        <v>2</v>
      </c>
      <c r="D197" s="2">
        <f t="shared" si="6"/>
        <v>500</v>
      </c>
      <c r="E197" s="4" t="s">
        <v>192</v>
      </c>
      <c r="F197" s="9">
        <f>ﾍﾞﾝﾁﾏｰｸ!CJ197/ﾍﾞﾝﾁﾏｰｸ!CJ$3</f>
        <v>0.63953488372093026</v>
      </c>
      <c r="G197" s="9">
        <f>SUMIF(ﾍﾞﾝﾁﾏｰｸ!$F$1:$AX$1,G$2,ﾍﾞﾝﾁﾏｰｸ!$F197:$AX197)/G$3</f>
        <v>0.5</v>
      </c>
      <c r="H197" s="9">
        <f>ﾍﾞﾝﾁﾏｰｸ!CQ197/ﾍﾞﾝﾁﾏｰｸ!$CR$1</f>
        <v>0.52356780275562009</v>
      </c>
      <c r="I197" s="9">
        <f>SUMIF(ﾍﾞﾝﾁﾏｰｸ!$F$1:$AX$1,I$2,ﾍﾞﾝﾁﾏｰｸ!$F197:$AX197)/I$3</f>
        <v>0.66666666666666663</v>
      </c>
      <c r="J197" s="9">
        <f>SUMIF(ﾍﾞﾝﾁﾏｰｸ!$F$1:$AX$1,J$2,ﾍﾞﾝﾁﾏｰｸ!$F197:$AX197)/J$3</f>
        <v>0.75</v>
      </c>
      <c r="K197" s="9">
        <f>SUMIF(ﾍﾞﾝﾁﾏｰｸ!$F$1:$AX$1,K$2,ﾍﾞﾝﾁﾏｰｸ!$F197:$AX197)/K$3</f>
        <v>0.7</v>
      </c>
      <c r="L197" s="9">
        <f>SUMIF(ﾍﾞﾝﾁﾏｰｸ!$F$1:$AX$1,L$2,ﾍﾞﾝﾁﾏｰｸ!$F197:$AX197)/L$3</f>
        <v>0.75</v>
      </c>
      <c r="M197" s="9">
        <f>SUMIF(ﾍﾞﾝﾁﾏｰｸ!$F$1:$AX$1,M$2,ﾍﾞﾝﾁﾏｰｸ!$F197:$AX197)/M$3</f>
        <v>1</v>
      </c>
      <c r="N197" s="9">
        <f>SUMIF(ﾍﾞﾝﾁﾏｰｸ!$F$1:$AX$1,N$2,ﾍﾞﾝﾁﾏｰｸ!$F197:$AX197)/N$3</f>
        <v>0.63636363636363635</v>
      </c>
      <c r="O197" s="9">
        <f>SUMIF(ﾍﾞﾝﾁﾏｰｸ!$F$1:$AX$1,O$2,ﾍﾞﾝﾁﾏｰｸ!$F197:$AX197)/O$3</f>
        <v>0.95</v>
      </c>
      <c r="P197" s="2">
        <f>ﾍﾞﾝﾁﾏｰｸ!BV197</f>
        <v>68.5</v>
      </c>
      <c r="Q197" s="9">
        <f t="shared" si="7"/>
        <v>0.81647727272727277</v>
      </c>
      <c r="R197" s="9">
        <f>ﾍﾞﾝﾁﾏｰｸ!CG197/ﾍﾞﾝﾁﾏｰｸ!CG$3</f>
        <v>0.6</v>
      </c>
      <c r="S197" s="9">
        <f>ﾍﾞﾝﾁﾏｰｸ!CH197/ﾍﾞﾝﾁﾏｰｸ!CH$3</f>
        <v>0.7</v>
      </c>
      <c r="T197" s="9">
        <f>ﾍﾞﾝﾁﾏｰｸ!CI197/ﾍﾞﾝﾁﾏｰｸ!CI$3</f>
        <v>0.8125</v>
      </c>
      <c r="U197" s="9">
        <f>ﾍﾞﾝﾁﾏｰｸ!CC197/ﾍﾞﾝﾁﾏｰｸ!CC$3</f>
        <v>0.63636363636363635</v>
      </c>
      <c r="V197" s="9">
        <f>ﾍﾞﾝﾁﾏｰｸ!CD197/ﾍﾞﾝﾁﾏｰｸ!CD$3</f>
        <v>0.84375</v>
      </c>
      <c r="W197" s="9">
        <f>ﾍﾞﾝﾁﾏｰｸ!CE197/ﾍﾞﾝﾁﾏｰｸ!CE$3</f>
        <v>0.91666666666666663</v>
      </c>
      <c r="X197" s="9">
        <f>ﾍﾞﾝﾁﾏｰｸ!CF197/ﾍﾞﾝﾁﾏｰｸ!CF$3</f>
        <v>1</v>
      </c>
    </row>
    <row r="198" spans="1:24">
      <c r="A198" s="2">
        <v>2005</v>
      </c>
      <c r="B198" s="2">
        <v>130</v>
      </c>
      <c r="C198" s="2">
        <v>2</v>
      </c>
      <c r="D198" s="2">
        <f t="shared" si="6"/>
        <v>65</v>
      </c>
      <c r="E198" s="4" t="s">
        <v>120</v>
      </c>
      <c r="F198" s="9">
        <f>ﾍﾞﾝﾁﾏｰｸ!CJ198/ﾍﾞﾝﾁﾏｰｸ!CJ$3</f>
        <v>0.11627906976744186</v>
      </c>
      <c r="G198" s="9">
        <f>SUMIF(ﾍﾞﾝﾁﾏｰｸ!$F$1:$AX$1,G$2,ﾍﾞﾝﾁﾏｰｸ!$F198:$AX198)/G$3</f>
        <v>0</v>
      </c>
      <c r="H198" s="9">
        <f>ﾍﾞﾝﾁﾏｰｸ!CQ198/ﾍﾞﾝﾁﾏｰｸ!$CR$1</f>
        <v>0.75779550398839757</v>
      </c>
      <c r="I198" s="9">
        <f>SUMIF(ﾍﾞﾝﾁﾏｰｸ!$F$1:$AX$1,I$2,ﾍﾞﾝﾁﾏｰｸ!$F198:$AX198)/I$3</f>
        <v>0.16666666666666666</v>
      </c>
      <c r="J198" s="9">
        <f>SUMIF(ﾍﾞﾝﾁﾏｰｸ!$F$1:$AX$1,J$2,ﾍﾞﾝﾁﾏｰｸ!$F198:$AX198)/J$3</f>
        <v>0.25</v>
      </c>
      <c r="K198" s="9">
        <f>SUMIF(ﾍﾞﾝﾁﾏｰｸ!$F$1:$AX$1,K$2,ﾍﾞﾝﾁﾏｰｸ!$F198:$AX198)/K$3</f>
        <v>0.05</v>
      </c>
      <c r="L198" s="9">
        <f>SUMIF(ﾍﾞﾝﾁﾏｰｸ!$F$1:$AX$1,L$2,ﾍﾞﾝﾁﾏｰｸ!$F198:$AX198)/L$3</f>
        <v>0</v>
      </c>
      <c r="M198" s="9">
        <f>SUMIF(ﾍﾞﾝﾁﾏｰｸ!$F$1:$AX$1,M$2,ﾍﾞﾝﾁﾏｰｸ!$F198:$AX198)/M$3</f>
        <v>1</v>
      </c>
      <c r="N198" s="9">
        <f>SUMIF(ﾍﾞﾝﾁﾏｰｸ!$F$1:$AX$1,N$2,ﾍﾞﾝﾁﾏｰｸ!$F198:$AX198)/N$3</f>
        <v>0.27272727272727271</v>
      </c>
      <c r="O198" s="9">
        <f>SUMIF(ﾍﾞﾝﾁﾏｰｸ!$F$1:$AX$1,O$2,ﾍﾞﾝﾁﾏｰｸ!$F198:$AX198)/O$3</f>
        <v>0.5</v>
      </c>
      <c r="P198" s="2">
        <f>ﾍﾞﾝﾁﾏｰｸ!BV198</f>
        <v>25.5</v>
      </c>
      <c r="Q198" s="9">
        <f t="shared" si="7"/>
        <v>0.2505681818181818</v>
      </c>
      <c r="R198" s="9">
        <f>ﾍﾞﾝﾁﾏｰｸ!CG198/ﾍﾞﾝﾁﾏｰｸ!CG$3</f>
        <v>0.2</v>
      </c>
      <c r="S198" s="9">
        <f>ﾍﾞﾝﾁﾏｰｸ!CH198/ﾍﾞﾝﾁﾏｰｸ!CH$3</f>
        <v>0.6</v>
      </c>
      <c r="T198" s="9">
        <f>ﾍﾞﾝﾁﾏｰｸ!CI198/ﾍﾞﾝﾁﾏｰｸ!CI$3</f>
        <v>0.25</v>
      </c>
      <c r="U198" s="9">
        <f>ﾍﾞﾝﾁﾏｰｸ!CC198/ﾍﾞﾝﾁﾏｰｸ!CC$3</f>
        <v>9.0909090909090912E-2</v>
      </c>
      <c r="V198" s="9">
        <f>ﾍﾞﾝﾁﾏｰｸ!CD198/ﾍﾞﾝﾁﾏｰｸ!CD$3</f>
        <v>0.3125</v>
      </c>
      <c r="W198" s="9">
        <f>ﾍﾞﾝﾁﾏｰｸ!CE198/ﾍﾞﾝﾁﾏｰｸ!CE$3</f>
        <v>0.33333333333333331</v>
      </c>
      <c r="X198" s="9">
        <f>ﾍﾞﾝﾁﾏｰｸ!CF198/ﾍﾞﾝﾁﾏｰｸ!CF$3</f>
        <v>0.375</v>
      </c>
    </row>
    <row r="199" spans="1:24">
      <c r="A199" s="2">
        <v>2000</v>
      </c>
      <c r="B199" s="2">
        <v>1000</v>
      </c>
      <c r="C199" s="2">
        <v>3</v>
      </c>
      <c r="D199" s="2">
        <f t="shared" si="6"/>
        <v>333.33333333333331</v>
      </c>
      <c r="E199" s="4" t="s">
        <v>193</v>
      </c>
      <c r="F199" s="9">
        <f>ﾍﾞﾝﾁﾏｰｸ!CJ199/ﾍﾞﾝﾁﾏｰｸ!CJ$3</f>
        <v>0.61627906976744184</v>
      </c>
      <c r="G199" s="9">
        <f>SUMIF(ﾍﾞﾝﾁﾏｰｸ!$F$1:$AX$1,G$2,ﾍﾞﾝﾁﾏｰｸ!$F199:$AX199)/G$3</f>
        <v>0.5</v>
      </c>
      <c r="H199" s="9">
        <f>ﾍﾞﾝﾁﾏｰｸ!CQ199/ﾍﾞﾝﾁﾏｰｸ!$CR$1</f>
        <v>0.61856417693981158</v>
      </c>
      <c r="I199" s="9">
        <f>SUMIF(ﾍﾞﾝﾁﾏｰｸ!$F$1:$AX$1,I$2,ﾍﾞﾝﾁﾏｰｸ!$F199:$AX199)/I$3</f>
        <v>0.66666666666666663</v>
      </c>
      <c r="J199" s="9">
        <f>SUMIF(ﾍﾞﾝﾁﾏｰｸ!$F$1:$AX$1,J$2,ﾍﾞﾝﾁﾏｰｸ!$F199:$AX199)/J$3</f>
        <v>0.375</v>
      </c>
      <c r="K199" s="9">
        <f>SUMIF(ﾍﾞﾝﾁﾏｰｸ!$F$1:$AX$1,K$2,ﾍﾞﾝﾁﾏｰｸ!$F199:$AX199)/K$3</f>
        <v>0.8</v>
      </c>
      <c r="L199" s="9">
        <f>SUMIF(ﾍﾞﾝﾁﾏｰｸ!$F$1:$AX$1,L$2,ﾍﾞﾝﾁﾏｰｸ!$F199:$AX199)/L$3</f>
        <v>0.375</v>
      </c>
      <c r="M199" s="9">
        <f>SUMIF(ﾍﾞﾝﾁﾏｰｸ!$F$1:$AX$1,M$2,ﾍﾞﾝﾁﾏｰｸ!$F199:$AX199)/M$3</f>
        <v>0.5</v>
      </c>
      <c r="N199" s="9">
        <f>SUMIF(ﾍﾞﾝﾁﾏｰｸ!$F$1:$AX$1,N$2,ﾍﾞﾝﾁﾏｰｸ!$F199:$AX199)/N$3</f>
        <v>0.86363636363636365</v>
      </c>
      <c r="O199" s="9">
        <f>SUMIF(ﾍﾞﾝﾁﾏｰｸ!$F$1:$AX$1,O$2,ﾍﾞﾝﾁﾏｰｸ!$F199:$AX199)/O$3</f>
        <v>0.6</v>
      </c>
      <c r="P199" s="2">
        <f>ﾍﾞﾝﾁﾏｰｸ!BV199</f>
        <v>61.5</v>
      </c>
      <c r="Q199" s="9">
        <f t="shared" si="7"/>
        <v>0.7235795454545455</v>
      </c>
      <c r="R199" s="9">
        <f>ﾍﾞﾝﾁﾏｰｸ!CG199/ﾍﾞﾝﾁﾏｰｸ!CG$3</f>
        <v>0.6333333333333333</v>
      </c>
      <c r="S199" s="9">
        <f>ﾍﾞﾝﾁﾏｰｸ!CH199/ﾍﾞﾝﾁﾏｰｸ!CH$3</f>
        <v>0.5</v>
      </c>
      <c r="T199" s="9">
        <f>ﾍﾞﾝﾁﾏｰｸ!CI199/ﾍﾞﾝﾁﾏｰｸ!CI$3</f>
        <v>0.625</v>
      </c>
      <c r="U199" s="9">
        <f>ﾍﾞﾝﾁﾏｰｸ!CC199/ﾍﾞﾝﾁﾏｰｸ!CC$3</f>
        <v>0.77272727272727271</v>
      </c>
      <c r="V199" s="9">
        <f>ﾍﾞﾝﾁﾏｰｸ!CD199/ﾍﾞﾝﾁﾏｰｸ!CD$3</f>
        <v>0.6875</v>
      </c>
      <c r="W199" s="9">
        <f>ﾍﾞﾝﾁﾏｰｸ!CE199/ﾍﾞﾝﾁﾏｰｸ!CE$3</f>
        <v>0.70833333333333337</v>
      </c>
      <c r="X199" s="9">
        <f>ﾍﾞﾝﾁﾏｰｸ!CF199/ﾍﾞﾝﾁﾏｰｸ!CF$3</f>
        <v>0.6875</v>
      </c>
    </row>
    <row r="200" spans="1:24">
      <c r="A200" s="2">
        <v>2000</v>
      </c>
      <c r="B200" s="2">
        <v>100</v>
      </c>
      <c r="C200" s="2">
        <v>2</v>
      </c>
      <c r="D200" s="2">
        <f t="shared" si="6"/>
        <v>50</v>
      </c>
      <c r="E200" s="4" t="s">
        <v>194</v>
      </c>
      <c r="F200" s="9">
        <f>ﾍﾞﾝﾁﾏｰｸ!CJ200/ﾍﾞﾝﾁﾏｰｸ!CJ$3</f>
        <v>0.66279069767441856</v>
      </c>
      <c r="G200" s="9">
        <f>SUMIF(ﾍﾞﾝﾁﾏｰｸ!$F$1:$AX$1,G$2,ﾍﾞﾝﾁﾏｰｸ!$F200:$AX200)/G$3</f>
        <v>0.5</v>
      </c>
      <c r="H200" s="9">
        <f>ﾍﾞﾝﾁﾏｰｸ!CQ200/ﾍﾞﾝﾁﾏｰｸ!$CR$1</f>
        <v>0.52356780275562009</v>
      </c>
      <c r="I200" s="9">
        <f>SUMIF(ﾍﾞﾝﾁﾏｰｸ!$F$1:$AX$1,I$2,ﾍﾞﾝﾁﾏｰｸ!$F200:$AX200)/I$3</f>
        <v>0.83333333333333337</v>
      </c>
      <c r="J200" s="9">
        <f>SUMIF(ﾍﾞﾝﾁﾏｰｸ!$F$1:$AX$1,J$2,ﾍﾞﾝﾁﾏｰｸ!$F200:$AX200)/J$3</f>
        <v>0.875</v>
      </c>
      <c r="K200" s="9">
        <f>SUMIF(ﾍﾞﾝﾁﾏｰｸ!$F$1:$AX$1,K$2,ﾍﾞﾝﾁﾏｰｸ!$F200:$AX200)/K$3</f>
        <v>0.65</v>
      </c>
      <c r="L200" s="9">
        <f>SUMIF(ﾍﾞﾝﾁﾏｰｸ!$F$1:$AX$1,L$2,ﾍﾞﾝﾁﾏｰｸ!$F200:$AX200)/L$3</f>
        <v>0.75</v>
      </c>
      <c r="M200" s="9">
        <f>SUMIF(ﾍﾞﾝﾁﾏｰｸ!$F$1:$AX$1,M$2,ﾍﾞﾝﾁﾏｰｸ!$F200:$AX200)/M$3</f>
        <v>0.5</v>
      </c>
      <c r="N200" s="9">
        <f>SUMIF(ﾍﾞﾝﾁﾏｰｸ!$F$1:$AX$1,N$2,ﾍﾞﾝﾁﾏｰｸ!$F200:$AX200)/N$3</f>
        <v>0.68181818181818177</v>
      </c>
      <c r="O200" s="9">
        <f>SUMIF(ﾍﾞﾝﾁﾏｰｸ!$F$1:$AX$1,O$2,ﾍﾞﾝﾁﾏｰｸ!$F200:$AX200)/O$3</f>
        <v>0.65</v>
      </c>
      <c r="P200" s="2">
        <f>ﾍﾞﾝﾁﾏｰｸ!BV200</f>
        <v>63.5</v>
      </c>
      <c r="Q200" s="9">
        <f t="shared" si="7"/>
        <v>0.7392045454545455</v>
      </c>
      <c r="R200" s="9">
        <f>ﾍﾞﾝﾁﾏｰｸ!CG200/ﾍﾞﾝﾁﾏｰｸ!CG$3</f>
        <v>0.83333333333333337</v>
      </c>
      <c r="S200" s="9">
        <f>ﾍﾞﾝﾁﾏｰｸ!CH200/ﾍﾞﾝﾁﾏｰｸ!CH$3</f>
        <v>0.6</v>
      </c>
      <c r="T200" s="9">
        <f>ﾍﾞﾝﾁﾏｰｸ!CI200/ﾍﾞﾝﾁﾏｰｸ!CI$3</f>
        <v>0.75</v>
      </c>
      <c r="U200" s="9">
        <f>ﾍﾞﾝﾁﾏｰｸ!CC200/ﾍﾞﾝﾁﾏｰｸ!CC$3</f>
        <v>0.77272727272727271</v>
      </c>
      <c r="V200" s="9">
        <f>ﾍﾞﾝﾁﾏｰｸ!CD200/ﾍﾞﾝﾁﾏｰｸ!CD$3</f>
        <v>0.65625</v>
      </c>
      <c r="W200" s="9">
        <f>ﾍﾞﾝﾁﾏｰｸ!CE200/ﾍﾞﾝﾁﾏｰｸ!CE$3</f>
        <v>0.75</v>
      </c>
      <c r="X200" s="9">
        <f>ﾍﾞﾝﾁﾏｰｸ!CF200/ﾍﾞﾝﾁﾏｰｸ!CF$3</f>
        <v>0.75</v>
      </c>
    </row>
    <row r="201" spans="1:24">
      <c r="A201" s="2">
        <v>2014</v>
      </c>
      <c r="B201" s="2">
        <v>600</v>
      </c>
      <c r="C201" s="2">
        <v>5</v>
      </c>
      <c r="D201" s="2">
        <f t="shared" si="6"/>
        <v>120</v>
      </c>
      <c r="E201" s="4" t="s">
        <v>135</v>
      </c>
      <c r="F201" s="9">
        <f>ﾍﾞﾝﾁﾏｰｸ!CJ201/ﾍﾞﾝﾁﾏｰｸ!CJ$3</f>
        <v>0.13953488372093023</v>
      </c>
      <c r="G201" s="9">
        <f>SUMIF(ﾍﾞﾝﾁﾏｰｸ!$F$1:$AX$1,G$2,ﾍﾞﾝﾁﾏｰｸ!$F201:$AX201)/G$3</f>
        <v>0</v>
      </c>
      <c r="H201" s="9">
        <f>ﾍﾞﾝﾁﾏｰｸ!CQ201/ﾍﾞﾝﾁﾏｰｸ!$CR$1</f>
        <v>0.52356780275562009</v>
      </c>
      <c r="I201" s="9">
        <f>SUMIF(ﾍﾞﾝﾁﾏｰｸ!$F$1:$AX$1,I$2,ﾍﾞﾝﾁﾏｰｸ!$F201:$AX201)/I$3</f>
        <v>0.33333333333333331</v>
      </c>
      <c r="J201" s="9">
        <f>SUMIF(ﾍﾞﾝﾁﾏｰｸ!$F$1:$AX$1,J$2,ﾍﾞﾝﾁﾏｰｸ!$F201:$AX201)/J$3</f>
        <v>0</v>
      </c>
      <c r="K201" s="9">
        <f>SUMIF(ﾍﾞﾝﾁﾏｰｸ!$F$1:$AX$1,K$2,ﾍﾞﾝﾁﾏｰｸ!$F201:$AX201)/K$3</f>
        <v>0.25</v>
      </c>
      <c r="L201" s="9">
        <f>SUMIF(ﾍﾞﾝﾁﾏｰｸ!$F$1:$AX$1,L$2,ﾍﾞﾝﾁﾏｰｸ!$F201:$AX201)/L$3</f>
        <v>0</v>
      </c>
      <c r="M201" s="9">
        <f>SUMIF(ﾍﾞﾝﾁﾏｰｸ!$F$1:$AX$1,M$2,ﾍﾞﾝﾁﾏｰｸ!$F201:$AX201)/M$3</f>
        <v>0.5</v>
      </c>
      <c r="N201" s="9">
        <f>SUMIF(ﾍﾞﾝﾁﾏｰｸ!$F$1:$AX$1,N$2,ﾍﾞﾝﾁﾏｰｸ!$F201:$AX201)/N$3</f>
        <v>0.45454545454545453</v>
      </c>
      <c r="O201" s="9">
        <f>SUMIF(ﾍﾞﾝﾁﾏｰｸ!$F$1:$AX$1,O$2,ﾍﾞﾝﾁﾏｰｸ!$F201:$AX201)/O$3</f>
        <v>0.45</v>
      </c>
      <c r="P201" s="2">
        <f>ﾍﾞﾝﾁﾏｰｸ!BV201</f>
        <v>27</v>
      </c>
      <c r="Q201" s="9">
        <f t="shared" si="7"/>
        <v>0.37784090909090906</v>
      </c>
      <c r="R201" s="9">
        <f>ﾍﾞﾝﾁﾏｰｸ!CG201/ﾍﾞﾝﾁﾏｰｸ!CG$3</f>
        <v>0.4</v>
      </c>
      <c r="S201" s="9">
        <f>ﾍﾞﾝﾁﾏｰｸ!CH201/ﾍﾞﾝﾁﾏｰｸ!CH$3</f>
        <v>0.3</v>
      </c>
      <c r="T201" s="9">
        <f>ﾍﾞﾝﾁﾏｰｸ!CI201/ﾍﾞﾝﾁﾏｰｸ!CI$3</f>
        <v>0.125</v>
      </c>
      <c r="U201" s="9">
        <f>ﾍﾞﾝﾁﾏｰｸ!CC201/ﾍﾞﾝﾁﾏｰｸ!CC$3</f>
        <v>0.45454545454545453</v>
      </c>
      <c r="V201" s="9">
        <f>ﾍﾞﾝﾁﾏｰｸ!CD201/ﾍﾞﾝﾁﾏｰｸ!CD$3</f>
        <v>0.375</v>
      </c>
      <c r="W201" s="9">
        <f>ﾍﾞﾝﾁﾏｰｸ!CE201/ﾍﾞﾝﾁﾏｰｸ!CE$3</f>
        <v>0.29166666666666669</v>
      </c>
      <c r="X201" s="9">
        <f>ﾍﾞﾝﾁﾏｰｸ!CF201/ﾍﾞﾝﾁﾏｰｸ!CF$3</f>
        <v>0.375</v>
      </c>
    </row>
    <row r="202" spans="1:24">
      <c r="A202" s="2">
        <v>2000</v>
      </c>
      <c r="B202" s="2">
        <v>160</v>
      </c>
      <c r="C202" s="2">
        <v>2</v>
      </c>
      <c r="D202" s="2">
        <f t="shared" si="6"/>
        <v>80</v>
      </c>
      <c r="E202" s="4" t="s">
        <v>187</v>
      </c>
      <c r="F202" s="9">
        <f>ﾍﾞﾝﾁﾏｰｸ!CJ202/ﾍﾞﾝﾁﾏｰｸ!CJ$3</f>
        <v>0.37209302325581395</v>
      </c>
      <c r="G202" s="9">
        <f>SUMIF(ﾍﾞﾝﾁﾏｰｸ!$F$1:$AX$1,G$2,ﾍﾞﾝﾁﾏｰｸ!$F202:$AX202)/G$3</f>
        <v>0</v>
      </c>
      <c r="H202" s="9">
        <f>ﾍﾞﾝﾁﾏｰｸ!CQ202/ﾍﾞﾝﾁﾏｰｸ!$CR$1</f>
        <v>0.56562726613488046</v>
      </c>
      <c r="I202" s="9">
        <f>SUMIF(ﾍﾞﾝﾁﾏｰｸ!$F$1:$AX$1,I$2,ﾍﾞﾝﾁﾏｰｸ!$F202:$AX202)/I$3</f>
        <v>0.33333333333333331</v>
      </c>
      <c r="J202" s="9">
        <f>SUMIF(ﾍﾞﾝﾁﾏｰｸ!$F$1:$AX$1,J$2,ﾍﾞﾝﾁﾏｰｸ!$F202:$AX202)/J$3</f>
        <v>0.625</v>
      </c>
      <c r="K202" s="9">
        <f>SUMIF(ﾍﾞﾝﾁﾏｰｸ!$F$1:$AX$1,K$2,ﾍﾞﾝﾁﾏｰｸ!$F202:$AX202)/K$3</f>
        <v>0.5</v>
      </c>
      <c r="L202" s="9">
        <f>SUMIF(ﾍﾞﾝﾁﾏｰｸ!$F$1:$AX$1,L$2,ﾍﾞﾝﾁﾏｰｸ!$F202:$AX202)/L$3</f>
        <v>0.375</v>
      </c>
      <c r="M202" s="9">
        <f>SUMIF(ﾍﾞﾝﾁﾏｰｸ!$F$1:$AX$1,M$2,ﾍﾞﾝﾁﾏｰｸ!$F202:$AX202)/M$3</f>
        <v>1</v>
      </c>
      <c r="N202" s="9">
        <f>SUMIF(ﾍﾞﾝﾁﾏｰｸ!$F$1:$AX$1,N$2,ﾍﾞﾝﾁﾏｰｸ!$F202:$AX202)/N$3</f>
        <v>0.59090909090909094</v>
      </c>
      <c r="O202" s="9">
        <f>SUMIF(ﾍﾞﾝﾁﾏｰｸ!$F$1:$AX$1,O$2,ﾍﾞﾝﾁﾏｰｸ!$F202:$AX202)/O$3</f>
        <v>0.55000000000000004</v>
      </c>
      <c r="P202" s="2">
        <f>ﾍﾞﾝﾁﾏｰｸ!BV202</f>
        <v>46</v>
      </c>
      <c r="Q202" s="9">
        <f t="shared" si="7"/>
        <v>0.56562499999999993</v>
      </c>
      <c r="R202" s="9">
        <f>ﾍﾞﾝﾁﾏｰｸ!CG202/ﾍﾞﾝﾁﾏｰｸ!CG$3</f>
        <v>0.56666666666666665</v>
      </c>
      <c r="S202" s="9">
        <f>ﾍﾞﾝﾁﾏｰｸ!CH202/ﾍﾞﾝﾁﾏｰｸ!CH$3</f>
        <v>0.5</v>
      </c>
      <c r="T202" s="9">
        <f>ﾍﾞﾝﾁﾏｰｸ!CI202/ﾍﾞﾝﾁﾏｰｸ!CI$3</f>
        <v>0.4375</v>
      </c>
      <c r="U202" s="9">
        <f>ﾍﾞﾝﾁﾏｰｸ!CC202/ﾍﾞﾝﾁﾏｰｸ!CC$3</f>
        <v>0.5</v>
      </c>
      <c r="V202" s="9">
        <f>ﾍﾞﾝﾁﾏｰｸ!CD202/ﾍﾞﾝﾁﾏｰｸ!CD$3</f>
        <v>0.53125</v>
      </c>
      <c r="W202" s="9">
        <f>ﾍﾞﾝﾁﾏｰｸ!CE202/ﾍﾞﾝﾁﾏｰｸ!CE$3</f>
        <v>0.66666666666666663</v>
      </c>
      <c r="X202" s="9">
        <f>ﾍﾞﾝﾁﾏｰｸ!CF202/ﾍﾞﾝﾁﾏｰｸ!CF$3</f>
        <v>0.5625</v>
      </c>
    </row>
    <row r="203" spans="1:24">
      <c r="A203" s="2">
        <v>1973</v>
      </c>
      <c r="B203" s="2">
        <v>1756</v>
      </c>
      <c r="C203" s="2">
        <v>5</v>
      </c>
      <c r="D203" s="2">
        <f t="shared" si="6"/>
        <v>351.2</v>
      </c>
      <c r="E203" s="4" t="s">
        <v>195</v>
      </c>
      <c r="F203" s="9">
        <f>ﾍﾞﾝﾁﾏｰｸ!CJ203/ﾍﾞﾝﾁﾏｰｸ!CJ$3</f>
        <v>0.44186046511627908</v>
      </c>
      <c r="G203" s="9">
        <f>SUMIF(ﾍﾞﾝﾁﾏｰｸ!$F$1:$AX$1,G$2,ﾍﾞﾝﾁﾏｰｸ!$F203:$AX203)/G$3</f>
        <v>0</v>
      </c>
      <c r="H203" s="9">
        <f>ﾍﾞﾝﾁﾏｰｸ!CQ203/ﾍﾞﾝﾁﾏｰｸ!$CR$1</f>
        <v>0.52356780275562009</v>
      </c>
      <c r="I203" s="9">
        <f>SUMIF(ﾍﾞﾝﾁﾏｰｸ!$F$1:$AX$1,I$2,ﾍﾞﾝﾁﾏｰｸ!$F203:$AX203)/I$3</f>
        <v>0.33333333333333331</v>
      </c>
      <c r="J203" s="9">
        <f>SUMIF(ﾍﾞﾝﾁﾏｰｸ!$F$1:$AX$1,J$2,ﾍﾞﾝﾁﾏｰｸ!$F203:$AX203)/J$3</f>
        <v>0.5</v>
      </c>
      <c r="K203" s="9">
        <f>SUMIF(ﾍﾞﾝﾁﾏｰｸ!$F$1:$AX$1,K$2,ﾍﾞﾝﾁﾏｰｸ!$F203:$AX203)/K$3</f>
        <v>0.7</v>
      </c>
      <c r="L203" s="9">
        <f>SUMIF(ﾍﾞﾝﾁﾏｰｸ!$F$1:$AX$1,L$2,ﾍﾞﾝﾁﾏｰｸ!$F203:$AX203)/L$3</f>
        <v>0.125</v>
      </c>
      <c r="M203" s="9">
        <f>SUMIF(ﾍﾞﾝﾁﾏｰｸ!$F$1:$AX$1,M$2,ﾍﾞﾝﾁﾏｰｸ!$F203:$AX203)/M$3</f>
        <v>0.5</v>
      </c>
      <c r="N203" s="9">
        <f>SUMIF(ﾍﾞﾝﾁﾏｰｸ!$F$1:$AX$1,N$2,ﾍﾞﾝﾁﾏｰｸ!$F203:$AX203)/N$3</f>
        <v>0.63636363636363635</v>
      </c>
      <c r="O203" s="9">
        <f>SUMIF(ﾍﾞﾝﾁﾏｰｸ!$F$1:$AX$1,O$2,ﾍﾞﾝﾁﾏｰｸ!$F203:$AX203)/O$3</f>
        <v>0.5</v>
      </c>
      <c r="P203" s="2">
        <f>ﾍﾞﾝﾁﾏｰｸ!BV203</f>
        <v>46</v>
      </c>
      <c r="Q203" s="9">
        <f t="shared" si="7"/>
        <v>0.65198863636363635</v>
      </c>
      <c r="R203" s="9">
        <f>ﾍﾞﾝﾁﾏｰｸ!CG203/ﾍﾞﾝﾁﾏｰｸ!CG$3</f>
        <v>0.6</v>
      </c>
      <c r="S203" s="9">
        <f>ﾍﾞﾝﾁﾏｰｸ!CH203/ﾍﾞﾝﾁﾏｰｸ!CH$3</f>
        <v>0.4</v>
      </c>
      <c r="T203" s="9">
        <f>ﾍﾞﾝﾁﾏｰｸ!CI203/ﾍﾞﾝﾁﾏｰｸ!CI$3</f>
        <v>0.3125</v>
      </c>
      <c r="U203" s="9">
        <f>ﾍﾞﾝﾁﾏｰｸ!CC203/ﾍﾞﾝﾁﾏｰｸ!CC$3</f>
        <v>0.81818181818181823</v>
      </c>
      <c r="V203" s="9">
        <f>ﾍﾞﾝﾁﾏｰｸ!CD203/ﾍﾞﾝﾁﾏｰｸ!CD$3</f>
        <v>0.53125</v>
      </c>
      <c r="W203" s="9">
        <f>ﾍﾞﾝﾁﾏｰｸ!CE203/ﾍﾞﾝﾁﾏｰｸ!CE$3</f>
        <v>0.58333333333333337</v>
      </c>
      <c r="X203" s="9">
        <f>ﾍﾞﾝﾁﾏｰｸ!CF203/ﾍﾞﾝﾁﾏｰｸ!CF$3</f>
        <v>0.5625</v>
      </c>
    </row>
    <row r="204" spans="1:24">
      <c r="A204" s="2">
        <v>2010</v>
      </c>
      <c r="B204" s="2">
        <v>300</v>
      </c>
      <c r="C204" s="2">
        <v>3</v>
      </c>
      <c r="D204" s="2">
        <f t="shared" si="6"/>
        <v>100</v>
      </c>
      <c r="E204" s="4" t="s">
        <v>58</v>
      </c>
      <c r="F204" s="9">
        <f>ﾍﾞﾝﾁﾏｰｸ!CJ204/ﾍﾞﾝﾁﾏｰｸ!CJ$3</f>
        <v>0.20930232558139536</v>
      </c>
      <c r="G204" s="9">
        <f>SUMIF(ﾍﾞﾝﾁﾏｰｸ!$F$1:$AX$1,G$2,ﾍﾞﾝﾁﾏｰｸ!$F204:$AX204)/G$3</f>
        <v>0</v>
      </c>
      <c r="H204" s="9">
        <f>ﾍﾞﾝﾁﾏｰｸ!CQ204/ﾍﾞﾝﾁﾏｰｸ!$CR$1</f>
        <v>0.68745467730239318</v>
      </c>
      <c r="I204" s="9">
        <f>SUMIF(ﾍﾞﾝﾁﾏｰｸ!$F$1:$AX$1,I$2,ﾍﾞﾝﾁﾏｰｸ!$F204:$AX204)/I$3</f>
        <v>0</v>
      </c>
      <c r="J204" s="9">
        <f>SUMIF(ﾍﾞﾝﾁﾏｰｸ!$F$1:$AX$1,J$2,ﾍﾞﾝﾁﾏｰｸ!$F204:$AX204)/J$3</f>
        <v>0.75</v>
      </c>
      <c r="K204" s="9">
        <f>SUMIF(ﾍﾞﾝﾁﾏｰｸ!$F$1:$AX$1,K$2,ﾍﾞﾝﾁﾏｰｸ!$F204:$AX204)/K$3</f>
        <v>0.25</v>
      </c>
      <c r="L204" s="9">
        <f>SUMIF(ﾍﾞﾝﾁﾏｰｸ!$F$1:$AX$1,L$2,ﾍﾞﾝﾁﾏｰｸ!$F204:$AX204)/L$3</f>
        <v>0.125</v>
      </c>
      <c r="M204" s="9">
        <f>SUMIF(ﾍﾞﾝﾁﾏｰｸ!$F$1:$AX$1,M$2,ﾍﾞﾝﾁﾏｰｸ!$F204:$AX204)/M$3</f>
        <v>0.5</v>
      </c>
      <c r="N204" s="9">
        <f>SUMIF(ﾍﾞﾝﾁﾏｰｸ!$F$1:$AX$1,N$2,ﾍﾞﾝﾁﾏｰｸ!$F204:$AX204)/N$3</f>
        <v>0.18181818181818182</v>
      </c>
      <c r="O204" s="9">
        <f>SUMIF(ﾍﾞﾝﾁﾏｰｸ!$F$1:$AX$1,O$2,ﾍﾞﾝﾁﾏｰｸ!$F204:$AX204)/O$3</f>
        <v>0.45</v>
      </c>
      <c r="P204" s="2">
        <f>ﾍﾞﾝﾁﾏｰｸ!BV204</f>
        <v>26</v>
      </c>
      <c r="Q204" s="9">
        <f t="shared" si="7"/>
        <v>0.34801136363636359</v>
      </c>
      <c r="R204" s="9">
        <f>ﾍﾞﾝﾁﾏｰｸ!CG204/ﾍﾞﾝﾁﾏｰｸ!CG$3</f>
        <v>0.26666666666666666</v>
      </c>
      <c r="S204" s="9">
        <f>ﾍﾞﾝﾁﾏｰｸ!CH204/ﾍﾞﾝﾁﾏｰｸ!CH$3</f>
        <v>0.5</v>
      </c>
      <c r="T204" s="9">
        <f>ﾍﾞﾝﾁﾏｰｸ!CI204/ﾍﾞﾝﾁﾏｰｸ!CI$3</f>
        <v>0.25</v>
      </c>
      <c r="U204" s="9">
        <f>ﾍﾞﾝﾁﾏｰｸ!CC204/ﾍﾞﾝﾁﾏｰｸ!CC$3</f>
        <v>0.18181818181818182</v>
      </c>
      <c r="V204" s="9">
        <f>ﾍﾞﾝﾁﾏｰｸ!CD204/ﾍﾞﾝﾁﾏｰｸ!CD$3</f>
        <v>0.34375</v>
      </c>
      <c r="W204" s="9">
        <f>ﾍﾞﾝﾁﾏｰｸ!CE204/ﾍﾞﾝﾁﾏｰｸ!CE$3</f>
        <v>0.5</v>
      </c>
      <c r="X204" s="9">
        <f>ﾍﾞﾝﾁﾏｰｸ!CF204/ﾍﾞﾝﾁﾏｰｸ!CF$3</f>
        <v>0.4375</v>
      </c>
    </row>
    <row r="205" spans="1:24">
      <c r="A205" s="2">
        <v>1980</v>
      </c>
      <c r="B205" s="2">
        <v>200</v>
      </c>
      <c r="C205" s="2">
        <v>2</v>
      </c>
      <c r="D205" s="2">
        <f t="shared" si="6"/>
        <v>100</v>
      </c>
      <c r="E205" s="4" t="s">
        <v>196</v>
      </c>
      <c r="F205" s="9">
        <f>ﾍﾞﾝﾁﾏｰｸ!CJ205/ﾍﾞﾝﾁﾏｰｸ!CJ$3</f>
        <v>0.52325581395348841</v>
      </c>
      <c r="G205" s="9">
        <f>SUMIF(ﾍﾞﾝﾁﾏｰｸ!$F$1:$AX$1,G$2,ﾍﾞﾝﾁﾏｰｸ!$F205:$AX205)/G$3</f>
        <v>0.5</v>
      </c>
      <c r="H205" s="9">
        <f>ﾍﾞﾝﾁﾏｰｸ!CQ205/ﾍﾞﾝﾁﾏｰｸ!$CR$1</f>
        <v>0.53081943437273393</v>
      </c>
      <c r="I205" s="9">
        <f>SUMIF(ﾍﾞﾝﾁﾏｰｸ!$F$1:$AX$1,I$2,ﾍﾞﾝﾁﾏｰｸ!$F205:$AX205)/I$3</f>
        <v>1</v>
      </c>
      <c r="J205" s="9">
        <f>SUMIF(ﾍﾞﾝﾁﾏｰｸ!$F$1:$AX$1,J$2,ﾍﾞﾝﾁﾏｰｸ!$F205:$AX205)/J$3</f>
        <v>0.5</v>
      </c>
      <c r="K205" s="9">
        <f>SUMIF(ﾍﾞﾝﾁﾏｰｸ!$F$1:$AX$1,K$2,ﾍﾞﾝﾁﾏｰｸ!$F205:$AX205)/K$3</f>
        <v>0.5</v>
      </c>
      <c r="L205" s="9">
        <f>SUMIF(ﾍﾞﾝﾁﾏｰｸ!$F$1:$AX$1,L$2,ﾍﾞﾝﾁﾏｰｸ!$F205:$AX205)/L$3</f>
        <v>0.375</v>
      </c>
      <c r="M205" s="9">
        <f>SUMIF(ﾍﾞﾝﾁﾏｰｸ!$F$1:$AX$1,M$2,ﾍﾞﾝﾁﾏｰｸ!$F205:$AX205)/M$3</f>
        <v>0.5</v>
      </c>
      <c r="N205" s="9">
        <f>SUMIF(ﾍﾞﾝﾁﾏｰｸ!$F$1:$AX$1,N$2,ﾍﾞﾝﾁﾏｰｸ!$F205:$AX205)/N$3</f>
        <v>0.63636363636363635</v>
      </c>
      <c r="O205" s="9">
        <f>SUMIF(ﾍﾞﾝﾁﾏｰｸ!$F$1:$AX$1,O$2,ﾍﾞﾝﾁﾏｰｸ!$F205:$AX205)/O$3</f>
        <v>0.45</v>
      </c>
      <c r="P205" s="2">
        <f>ﾍﾞﾝﾁﾏｰｸ!BV205</f>
        <v>50.5</v>
      </c>
      <c r="Q205" s="9">
        <f t="shared" si="7"/>
        <v>0.61732954545454544</v>
      </c>
      <c r="R205" s="9">
        <f>ﾍﾞﾝﾁﾏｰｸ!CG205/ﾍﾞﾝﾁﾏｰｸ!CG$3</f>
        <v>0.6333333333333333</v>
      </c>
      <c r="S205" s="9">
        <f>ﾍﾞﾝﾁﾏｰｸ!CH205/ﾍﾞﾝﾁﾏｰｸ!CH$3</f>
        <v>0.3</v>
      </c>
      <c r="T205" s="9">
        <f>ﾍﾞﾝﾁﾏｰｸ!CI205/ﾍﾞﾝﾁﾏｰｸ!CI$3</f>
        <v>0.5</v>
      </c>
      <c r="U205" s="9">
        <f>ﾍﾞﾝﾁﾏｰｸ!CC205/ﾍﾞﾝﾁﾏｰｸ!CC$3</f>
        <v>0.77272727272727271</v>
      </c>
      <c r="V205" s="9">
        <f>ﾍﾞﾝﾁﾏｰｸ!CD205/ﾍﾞﾝﾁﾏｰｸ!CD$3</f>
        <v>0.4375</v>
      </c>
      <c r="W205" s="9">
        <f>ﾍﾞﾝﾁﾏｰｸ!CE205/ﾍﾞﾝﾁﾏｰｸ!CE$3</f>
        <v>0.58333333333333337</v>
      </c>
      <c r="X205" s="9">
        <f>ﾍﾞﾝﾁﾏｰｸ!CF205/ﾍﾞﾝﾁﾏｰｸ!CF$3</f>
        <v>0.5625</v>
      </c>
    </row>
    <row r="206" spans="1:24">
      <c r="A206" s="2">
        <v>1990</v>
      </c>
      <c r="B206" s="2">
        <v>1000</v>
      </c>
      <c r="C206" s="2">
        <v>5</v>
      </c>
      <c r="D206" s="2">
        <f t="shared" si="6"/>
        <v>200</v>
      </c>
      <c r="E206" s="4" t="s">
        <v>197</v>
      </c>
      <c r="F206" s="9">
        <f>ﾍﾞﾝﾁﾏｰｸ!CJ206/ﾍﾞﾝﾁﾏｰｸ!CJ$3</f>
        <v>0.30232558139534882</v>
      </c>
      <c r="G206" s="9">
        <f>SUMIF(ﾍﾞﾝﾁﾏｰｸ!$F$1:$AX$1,G$2,ﾍﾞﾝﾁﾏｰｸ!$F206:$AX206)/G$3</f>
        <v>0</v>
      </c>
      <c r="H206" s="9">
        <f>ﾍﾞﾝﾁﾏｰｸ!CQ206/ﾍﾞﾝﾁﾏｰｸ!$CR$1</f>
        <v>0.52356780275562009</v>
      </c>
      <c r="I206" s="9">
        <f>SUMIF(ﾍﾞﾝﾁﾏｰｸ!$F$1:$AX$1,I$2,ﾍﾞﾝﾁﾏｰｸ!$F206:$AX206)/I$3</f>
        <v>0.16666666666666666</v>
      </c>
      <c r="J206" s="9">
        <f>SUMIF(ﾍﾞﾝﾁﾏｰｸ!$F$1:$AX$1,J$2,ﾍﾞﾝﾁﾏｰｸ!$F206:$AX206)/J$3</f>
        <v>0.5</v>
      </c>
      <c r="K206" s="9">
        <f>SUMIF(ﾍﾞﾝﾁﾏｰｸ!$F$1:$AX$1,K$2,ﾍﾞﾝﾁﾏｰｸ!$F206:$AX206)/K$3</f>
        <v>0.4</v>
      </c>
      <c r="L206" s="9">
        <f>SUMIF(ﾍﾞﾝﾁﾏｰｸ!$F$1:$AX$1,L$2,ﾍﾞﾝﾁﾏｰｸ!$F206:$AX206)/L$3</f>
        <v>0</v>
      </c>
      <c r="M206" s="9">
        <f>SUMIF(ﾍﾞﾝﾁﾏｰｸ!$F$1:$AX$1,M$2,ﾍﾞﾝﾁﾏｰｸ!$F206:$AX206)/M$3</f>
        <v>0.5</v>
      </c>
      <c r="N206" s="9">
        <f>SUMIF(ﾍﾞﾝﾁﾏｰｸ!$F$1:$AX$1,N$2,ﾍﾞﾝﾁﾏｰｸ!$F206:$AX206)/N$3</f>
        <v>0.63636363636363635</v>
      </c>
      <c r="O206" s="9">
        <f>SUMIF(ﾍﾞﾝﾁﾏｰｸ!$F$1:$AX$1,O$2,ﾍﾞﾝﾁﾏｰｸ!$F206:$AX206)/O$3</f>
        <v>0.5</v>
      </c>
      <c r="P206" s="2">
        <f>ﾍﾞﾝﾁﾏｰｸ!BV206</f>
        <v>38</v>
      </c>
      <c r="Q206" s="9">
        <f t="shared" si="7"/>
        <v>0.58465909090909085</v>
      </c>
      <c r="R206" s="9">
        <f>ﾍﾞﾝﾁﾏｰｸ!CG206/ﾍﾞﾝﾁﾏｰｸ!CG$3</f>
        <v>0.53333333333333333</v>
      </c>
      <c r="S206" s="9">
        <f>ﾍﾞﾝﾁﾏｰｸ!CH206/ﾍﾞﾝﾁﾏｰｸ!CH$3</f>
        <v>0.3</v>
      </c>
      <c r="T206" s="9">
        <f>ﾍﾞﾝﾁﾏｰｸ!CI206/ﾍﾞﾝﾁﾏｰｸ!CI$3</f>
        <v>0.25</v>
      </c>
      <c r="U206" s="9">
        <f>ﾍﾞﾝﾁﾏｰｸ!CC206/ﾍﾞﾝﾁﾏｰｸ!CC$3</f>
        <v>0.54545454545454541</v>
      </c>
      <c r="V206" s="9">
        <f>ﾍﾞﾝﾁﾏｰｸ!CD206/ﾍﾞﾝﾁﾏｰｸ!CD$3</f>
        <v>0.5</v>
      </c>
      <c r="W206" s="9">
        <f>ﾍﾞﾝﾁﾏｰｸ!CE206/ﾍﾞﾝﾁﾏｰｸ!CE$3</f>
        <v>0.66666666666666663</v>
      </c>
      <c r="X206" s="9">
        <f>ﾍﾞﾝﾁﾏｰｸ!CF206/ﾍﾞﾝﾁﾏｰｸ!CF$3</f>
        <v>0.625</v>
      </c>
    </row>
    <row r="207" spans="1:24">
      <c r="A207" s="2">
        <v>2000</v>
      </c>
      <c r="B207" s="2">
        <v>500</v>
      </c>
      <c r="C207" s="2">
        <v>5</v>
      </c>
      <c r="D207" s="2">
        <f t="shared" si="6"/>
        <v>100</v>
      </c>
      <c r="E207" s="4" t="s">
        <v>84</v>
      </c>
      <c r="F207" s="9">
        <f>ﾍﾞﾝﾁﾏｰｸ!CJ207/ﾍﾞﾝﾁﾏｰｸ!CJ$3</f>
        <v>0.36046511627906974</v>
      </c>
      <c r="G207" s="9">
        <f>SUMIF(ﾍﾞﾝﾁﾏｰｸ!$F$1:$AX$1,G$2,ﾍﾞﾝﾁﾏｰｸ!$F207:$AX207)/G$3</f>
        <v>0.5</v>
      </c>
      <c r="H207" s="9">
        <f>ﾍﾞﾝﾁﾏｰｸ!CQ207/ﾍﾞﾝﾁﾏｰｸ!$CR$1</f>
        <v>0.59753444525018129</v>
      </c>
      <c r="I207" s="9">
        <f>SUMIF(ﾍﾞﾝﾁﾏｰｸ!$F$1:$AX$1,I$2,ﾍﾞﾝﾁﾏｰｸ!$F207:$AX207)/I$3</f>
        <v>0.33333333333333331</v>
      </c>
      <c r="J207" s="9">
        <f>SUMIF(ﾍﾞﾝﾁﾏｰｸ!$F$1:$AX$1,J$2,ﾍﾞﾝﾁﾏｰｸ!$F207:$AX207)/J$3</f>
        <v>0.5</v>
      </c>
      <c r="K207" s="9">
        <f>SUMIF(ﾍﾞﾝﾁﾏｰｸ!$F$1:$AX$1,K$2,ﾍﾞﾝﾁﾏｰｸ!$F207:$AX207)/K$3</f>
        <v>0.35</v>
      </c>
      <c r="L207" s="9">
        <f>SUMIF(ﾍﾞﾝﾁﾏｰｸ!$F$1:$AX$1,L$2,ﾍﾞﾝﾁﾏｰｸ!$F207:$AX207)/L$3</f>
        <v>0.25</v>
      </c>
      <c r="M207" s="9">
        <f>SUMIF(ﾍﾞﾝﾁﾏｰｸ!$F$1:$AX$1,M$2,ﾍﾞﾝﾁﾏｰｸ!$F207:$AX207)/M$3</f>
        <v>0.5</v>
      </c>
      <c r="N207" s="9">
        <f>SUMIF(ﾍﾞﾝﾁﾏｰｸ!$F$1:$AX$1,N$2,ﾍﾞﾝﾁﾏｰｸ!$F207:$AX207)/N$3</f>
        <v>0.59090909090909094</v>
      </c>
      <c r="O207" s="9">
        <f>SUMIF(ﾍﾞﾝﾁﾏｰｸ!$F$1:$AX$1,O$2,ﾍﾞﾝﾁﾏｰｸ!$F207:$AX207)/O$3</f>
        <v>0.45</v>
      </c>
      <c r="P207" s="2">
        <f>ﾍﾞﾝﾁﾏｰｸ!BV207</f>
        <v>41.5</v>
      </c>
      <c r="Q207" s="9">
        <f t="shared" si="7"/>
        <v>0.45738636363636354</v>
      </c>
      <c r="R207" s="9">
        <f>ﾍﾞﾝﾁﾏｰｸ!CG207/ﾍﾞﾝﾁﾏｰｸ!CG$3</f>
        <v>0.56666666666666665</v>
      </c>
      <c r="S207" s="9">
        <f>ﾍﾞﾝﾁﾏｰｸ!CH207/ﾍﾞﾝﾁﾏｰｸ!CH$3</f>
        <v>0.5</v>
      </c>
      <c r="T207" s="9">
        <f>ﾍﾞﾝﾁﾏｰｸ!CI207/ﾍﾞﾝﾁﾏｰｸ!CI$3</f>
        <v>0.5</v>
      </c>
      <c r="U207" s="9">
        <f>ﾍﾞﾝﾁﾏｰｸ!CC207/ﾍﾞﾝﾁﾏｰｸ!CC$3</f>
        <v>0.68181818181818177</v>
      </c>
      <c r="V207" s="9">
        <f>ﾍﾞﾝﾁﾏｰｸ!CD207/ﾍﾞﾝﾁﾏｰｸ!CD$3</f>
        <v>0.3125</v>
      </c>
      <c r="W207" s="9">
        <f>ﾍﾞﾝﾁﾏｰｸ!CE207/ﾍﾞﾝﾁﾏｰｸ!CE$3</f>
        <v>0.33333333333333331</v>
      </c>
      <c r="X207" s="9">
        <f>ﾍﾞﾝﾁﾏｰｸ!CF207/ﾍﾞﾝﾁﾏｰｸ!CF$3</f>
        <v>0.375</v>
      </c>
    </row>
    <row r="208" spans="1:24">
      <c r="A208" s="2">
        <v>1982</v>
      </c>
      <c r="B208" s="2">
        <v>400</v>
      </c>
      <c r="C208" s="2">
        <v>5</v>
      </c>
      <c r="D208" s="2">
        <f t="shared" si="6"/>
        <v>80</v>
      </c>
      <c r="E208" s="4" t="s">
        <v>198</v>
      </c>
      <c r="F208" s="9">
        <f>ﾍﾞﾝﾁﾏｰｸ!CJ208/ﾍﾞﾝﾁﾏｰｸ!CJ$3</f>
        <v>0.30232558139534882</v>
      </c>
      <c r="G208" s="9">
        <f>SUMIF(ﾍﾞﾝﾁﾏｰｸ!$F$1:$AX$1,G$2,ﾍﾞﾝﾁﾏｰｸ!$F208:$AX208)/G$3</f>
        <v>0</v>
      </c>
      <c r="H208" s="9">
        <f>ﾍﾞﾝﾁﾏｰｸ!CQ208/ﾍﾞﾝﾁﾏｰｸ!$CR$1</f>
        <v>0.52356780275562009</v>
      </c>
      <c r="I208" s="9">
        <f>SUMIF(ﾍﾞﾝﾁﾏｰｸ!$F$1:$AX$1,I$2,ﾍﾞﾝﾁﾏｰｸ!$F208:$AX208)/I$3</f>
        <v>0.16666666666666666</v>
      </c>
      <c r="J208" s="9">
        <f>SUMIF(ﾍﾞﾝﾁﾏｰｸ!$F$1:$AX$1,J$2,ﾍﾞﾝﾁﾏｰｸ!$F208:$AX208)/J$3</f>
        <v>0.75</v>
      </c>
      <c r="K208" s="9">
        <f>SUMIF(ﾍﾞﾝﾁﾏｰｸ!$F$1:$AX$1,K$2,ﾍﾞﾝﾁﾏｰｸ!$F208:$AX208)/K$3</f>
        <v>0.3</v>
      </c>
      <c r="L208" s="9">
        <f>SUMIF(ﾍﾞﾝﾁﾏｰｸ!$F$1:$AX$1,L$2,ﾍﾞﾝﾁﾏｰｸ!$F208:$AX208)/L$3</f>
        <v>0.125</v>
      </c>
      <c r="M208" s="9">
        <f>SUMIF(ﾍﾞﾝﾁﾏｰｸ!$F$1:$AX$1,M$2,ﾍﾞﾝﾁﾏｰｸ!$F208:$AX208)/M$3</f>
        <v>0.5</v>
      </c>
      <c r="N208" s="9">
        <f>SUMIF(ﾍﾞﾝﾁﾏｰｸ!$F$1:$AX$1,N$2,ﾍﾞﾝﾁﾏｰｸ!$F208:$AX208)/N$3</f>
        <v>0.63636363636363635</v>
      </c>
      <c r="O208" s="9">
        <f>SUMIF(ﾍﾞﾝﾁﾏｰｸ!$F$1:$AX$1,O$2,ﾍﾞﾝﾁﾏｰｸ!$F208:$AX208)/O$3</f>
        <v>0.45</v>
      </c>
      <c r="P208" s="2">
        <f>ﾍﾞﾝﾁﾏｰｸ!BV208</f>
        <v>38</v>
      </c>
      <c r="Q208" s="9">
        <f t="shared" si="7"/>
        <v>0.50340909090909081</v>
      </c>
      <c r="R208" s="9">
        <f>ﾍﾞﾝﾁﾏｰｸ!CG208/ﾍﾞﾝﾁﾏｰｸ!CG$3</f>
        <v>0.56666666666666665</v>
      </c>
      <c r="S208" s="9">
        <f>ﾍﾞﾝﾁﾏｰｸ!CH208/ﾍﾞﾝﾁﾏｰｸ!CH$3</f>
        <v>0.4</v>
      </c>
      <c r="T208" s="9">
        <f>ﾍﾞﾝﾁﾏｰｸ!CI208/ﾍﾞﾝﾁﾏｰｸ!CI$3</f>
        <v>0.3125</v>
      </c>
      <c r="U208" s="9">
        <f>ﾍﾞﾝﾁﾏｰｸ!CC208/ﾍﾞﾝﾁﾏｰｸ!CC$3</f>
        <v>0.54545454545454541</v>
      </c>
      <c r="V208" s="9">
        <f>ﾍﾞﾝﾁﾏｰｸ!CD208/ﾍﾞﾝﾁﾏｰｸ!CD$3</f>
        <v>0.375</v>
      </c>
      <c r="W208" s="9">
        <f>ﾍﾞﾝﾁﾏｰｸ!CE208/ﾍﾞﾝﾁﾏｰｸ!CE$3</f>
        <v>0.54166666666666663</v>
      </c>
      <c r="X208" s="9">
        <f>ﾍﾞﾝﾁﾏｰｸ!CF208/ﾍﾞﾝﾁﾏｰｸ!CF$3</f>
        <v>0.5</v>
      </c>
    </row>
    <row r="209" spans="1:24">
      <c r="A209" s="2">
        <v>2005</v>
      </c>
      <c r="B209" s="2">
        <v>250</v>
      </c>
      <c r="C209" s="2">
        <v>3</v>
      </c>
      <c r="D209" s="2">
        <f t="shared" si="6"/>
        <v>83.333333333333329</v>
      </c>
      <c r="E209" s="4" t="s">
        <v>64</v>
      </c>
      <c r="F209" s="9">
        <f>ﾍﾞﾝﾁﾏｰｸ!CJ209/ﾍﾞﾝﾁﾏｰｸ!CJ$3</f>
        <v>0.45348837209302323</v>
      </c>
      <c r="G209" s="9">
        <f>SUMIF(ﾍﾞﾝﾁﾏｰｸ!$F$1:$AX$1,G$2,ﾍﾞﾝﾁﾏｰｸ!$F209:$AX209)/G$3</f>
        <v>0.5</v>
      </c>
      <c r="H209" s="9">
        <f>ﾍﾞﾝﾁﾏｰｸ!CQ209/ﾍﾞﾝﾁﾏｰｸ!$CR$1</f>
        <v>0.54967367657722999</v>
      </c>
      <c r="I209" s="9">
        <f>SUMIF(ﾍﾞﾝﾁﾏｰｸ!$F$1:$AX$1,I$2,ﾍﾞﾝﾁﾏｰｸ!$F209:$AX209)/I$3</f>
        <v>0.66666666666666663</v>
      </c>
      <c r="J209" s="9">
        <f>SUMIF(ﾍﾞﾝﾁﾏｰｸ!$F$1:$AX$1,J$2,ﾍﾞﾝﾁﾏｰｸ!$F209:$AX209)/J$3</f>
        <v>0.625</v>
      </c>
      <c r="K209" s="9">
        <f>SUMIF(ﾍﾞﾝﾁﾏｰｸ!$F$1:$AX$1,K$2,ﾍﾞﾝﾁﾏｰｸ!$F209:$AX209)/K$3</f>
        <v>0.45</v>
      </c>
      <c r="L209" s="9">
        <f>SUMIF(ﾍﾞﾝﾁﾏｰｸ!$F$1:$AX$1,L$2,ﾍﾞﾝﾁﾏｰｸ!$F209:$AX209)/L$3</f>
        <v>0</v>
      </c>
      <c r="M209" s="9">
        <f>SUMIF(ﾍﾞﾝﾁﾏｰｸ!$F$1:$AX$1,M$2,ﾍﾞﾝﾁﾏｰｸ!$F209:$AX209)/M$3</f>
        <v>0.5</v>
      </c>
      <c r="N209" s="9">
        <f>SUMIF(ﾍﾞﾝﾁﾏｰｸ!$F$1:$AX$1,N$2,ﾍﾞﾝﾁﾏｰｸ!$F209:$AX209)/N$3</f>
        <v>0.72727272727272729</v>
      </c>
      <c r="O209" s="9">
        <f>SUMIF(ﾍﾞﾝﾁﾏｰｸ!$F$1:$AX$1,O$2,ﾍﾞﾝﾁﾏｰｸ!$F209:$AX209)/O$3</f>
        <v>0.4</v>
      </c>
      <c r="P209" s="2">
        <f>ﾍﾞﾝﾁﾏｰｸ!BV209</f>
        <v>46.5</v>
      </c>
      <c r="Q209" s="9">
        <f t="shared" si="7"/>
        <v>0.55738636363636351</v>
      </c>
      <c r="R209" s="9">
        <f>ﾍﾞﾝﾁﾏｰｸ!CG209/ﾍﾞﾝﾁﾏｰｸ!CG$3</f>
        <v>0.66666666666666663</v>
      </c>
      <c r="S209" s="9">
        <f>ﾍﾞﾝﾁﾏｰｸ!CH209/ﾍﾞﾝﾁﾏｰｸ!CH$3</f>
        <v>0.3</v>
      </c>
      <c r="T209" s="9">
        <f>ﾍﾞﾝﾁﾏｰｸ!CI209/ﾍﾞﾝﾁﾏｰｸ!CI$3</f>
        <v>0.3125</v>
      </c>
      <c r="U209" s="9">
        <f>ﾍﾞﾝﾁﾏｰｸ!CC209/ﾍﾞﾝﾁﾏｰｸ!CC$3</f>
        <v>0.68181818181818177</v>
      </c>
      <c r="V209" s="9">
        <f>ﾍﾞﾝﾁﾏｰｸ!CD209/ﾍﾞﾝﾁﾏｰｸ!CD$3</f>
        <v>0.40625</v>
      </c>
      <c r="W209" s="9">
        <f>ﾍﾞﾝﾁﾏｰｸ!CE209/ﾍﾞﾝﾁﾏｰｸ!CE$3</f>
        <v>0.54166666666666663</v>
      </c>
      <c r="X209" s="9">
        <f>ﾍﾞﾝﾁﾏｰｸ!CF209/ﾍﾞﾝﾁﾏｰｸ!CF$3</f>
        <v>0.5</v>
      </c>
    </row>
    <row r="210" spans="1:24">
      <c r="A210" s="2">
        <v>2005</v>
      </c>
      <c r="B210" s="2">
        <v>300</v>
      </c>
      <c r="C210" s="2">
        <v>5</v>
      </c>
      <c r="D210" s="2">
        <f t="shared" si="6"/>
        <v>60</v>
      </c>
      <c r="E210" s="4" t="s">
        <v>71</v>
      </c>
      <c r="F210" s="9">
        <f>ﾍﾞﾝﾁﾏｰｸ!CJ210/ﾍﾞﾝﾁﾏｰｸ!CJ$3</f>
        <v>0.56976744186046513</v>
      </c>
      <c r="G210" s="9">
        <f>SUMIF(ﾍﾞﾝﾁﾏｰｸ!$F$1:$AX$1,G$2,ﾍﾞﾝﾁﾏｰｸ!$F210:$AX210)/G$3</f>
        <v>0.5</v>
      </c>
      <c r="H210" s="9">
        <f>ﾍﾞﾝﾁﾏｰｸ!CQ210/ﾍﾞﾝﾁﾏｰｸ!$CR$1</f>
        <v>0.85061638868745482</v>
      </c>
      <c r="I210" s="9">
        <f>SUMIF(ﾍﾞﾝﾁﾏｰｸ!$F$1:$AX$1,I$2,ﾍﾞﾝﾁﾏｰｸ!$F210:$AX210)/I$3</f>
        <v>0.83333333333333337</v>
      </c>
      <c r="J210" s="9">
        <f>SUMIF(ﾍﾞﾝﾁﾏｰｸ!$F$1:$AX$1,J$2,ﾍﾞﾝﾁﾏｰｸ!$F210:$AX210)/J$3</f>
        <v>0.75</v>
      </c>
      <c r="K210" s="9">
        <f>SUMIF(ﾍﾞﾝﾁﾏｰｸ!$F$1:$AX$1,K$2,ﾍﾞﾝﾁﾏｰｸ!$F210:$AX210)/K$3</f>
        <v>0.45</v>
      </c>
      <c r="L210" s="9">
        <f>SUMIF(ﾍﾞﾝﾁﾏｰｸ!$F$1:$AX$1,L$2,ﾍﾞﾝﾁﾏｰｸ!$F210:$AX210)/L$3</f>
        <v>1</v>
      </c>
      <c r="M210" s="9">
        <f>SUMIF(ﾍﾞﾝﾁﾏｰｸ!$F$1:$AX$1,M$2,ﾍﾞﾝﾁﾏｰｸ!$F210:$AX210)/M$3</f>
        <v>1</v>
      </c>
      <c r="N210" s="9">
        <f>SUMIF(ﾍﾞﾝﾁﾏｰｸ!$F$1:$AX$1,N$2,ﾍﾞﾝﾁﾏｰｸ!$F210:$AX210)/N$3</f>
        <v>0.86363636363636365</v>
      </c>
      <c r="O210" s="9">
        <f>SUMIF(ﾍﾞﾝﾁﾏｰｸ!$F$1:$AX$1,O$2,ﾍﾞﾝﾁﾏｰｸ!$F210:$AX210)/O$3</f>
        <v>0.8</v>
      </c>
      <c r="P210" s="2">
        <f>ﾍﾞﾝﾁﾏｰｸ!BV210</f>
        <v>75.5</v>
      </c>
      <c r="Q210" s="9">
        <f t="shared" si="7"/>
        <v>0.73693181818181808</v>
      </c>
      <c r="R210" s="9">
        <f>ﾍﾞﾝﾁﾏｰｸ!CG210/ﾍﾞﾝﾁﾏｰｸ!CG$3</f>
        <v>0.83333333333333337</v>
      </c>
      <c r="S210" s="9">
        <f>ﾍﾞﾝﾁﾏｰｸ!CH210/ﾍﾞﾝﾁﾏｰｸ!CH$3</f>
        <v>0.9</v>
      </c>
      <c r="T210" s="9">
        <f>ﾍﾞﾝﾁﾏｰｸ!CI210/ﾍﾞﾝﾁﾏｰｸ!CI$3</f>
        <v>0.9375</v>
      </c>
      <c r="U210" s="9">
        <f>ﾍﾞﾝﾁﾏｰｸ!CC210/ﾍﾞﾝﾁﾏｰｸ!CC$3</f>
        <v>0.90909090909090906</v>
      </c>
      <c r="V210" s="9">
        <f>ﾍﾞﾝﾁﾏｰｸ!CD210/ﾍﾞﾝﾁﾏｰｸ!CD$3</f>
        <v>0.53125</v>
      </c>
      <c r="W210" s="9">
        <f>ﾍﾞﾝﾁﾏｰｸ!CE210/ﾍﾞﾝﾁﾏｰｸ!CE$3</f>
        <v>0.66666666666666663</v>
      </c>
      <c r="X210" s="9">
        <f>ﾍﾞﾝﾁﾏｰｸ!CF210/ﾍﾞﾝﾁﾏｰｸ!CF$3</f>
        <v>0.75</v>
      </c>
    </row>
    <row r="211" spans="1:24">
      <c r="A211" s="2">
        <v>1985</v>
      </c>
      <c r="B211" s="2">
        <v>660</v>
      </c>
      <c r="C211" s="2">
        <v>3</v>
      </c>
      <c r="D211" s="2">
        <f t="shared" si="6"/>
        <v>220</v>
      </c>
      <c r="E211" s="4" t="s">
        <v>199</v>
      </c>
      <c r="F211" s="9">
        <f>ﾍﾞﾝﾁﾏｰｸ!CJ211/ﾍﾞﾝﾁﾏｰｸ!CJ$3</f>
        <v>0.33720930232558138</v>
      </c>
      <c r="G211" s="9">
        <f>SUMIF(ﾍﾞﾝﾁﾏｰｸ!$F$1:$AX$1,G$2,ﾍﾞﾝﾁﾏｰｸ!$F211:$AX211)/G$3</f>
        <v>0.5</v>
      </c>
      <c r="H211" s="9">
        <f>ﾍﾞﾝﾁﾏｰｸ!CQ211/ﾍﾞﾝﾁﾏｰｸ!$CR$1</f>
        <v>0.52356780275562009</v>
      </c>
      <c r="I211" s="9">
        <f>SUMIF(ﾍﾞﾝﾁﾏｰｸ!$F$1:$AX$1,I$2,ﾍﾞﾝﾁﾏｰｸ!$F211:$AX211)/I$3</f>
        <v>0.16666666666666666</v>
      </c>
      <c r="J211" s="9">
        <f>SUMIF(ﾍﾞﾝﾁﾏｰｸ!$F$1:$AX$1,J$2,ﾍﾞﾝﾁﾏｰｸ!$F211:$AX211)/J$3</f>
        <v>0.625</v>
      </c>
      <c r="K211" s="9">
        <f>SUMIF(ﾍﾞﾝﾁﾏｰｸ!$F$1:$AX$1,K$2,ﾍﾞﾝﾁﾏｰｸ!$F211:$AX211)/K$3</f>
        <v>0.25</v>
      </c>
      <c r="L211" s="9">
        <f>SUMIF(ﾍﾞﾝﾁﾏｰｸ!$F$1:$AX$1,L$2,ﾍﾞﾝﾁﾏｰｸ!$F211:$AX211)/L$3</f>
        <v>0.125</v>
      </c>
      <c r="M211" s="9">
        <f>SUMIF(ﾍﾞﾝﾁﾏｰｸ!$F$1:$AX$1,M$2,ﾍﾞﾝﾁﾏｰｸ!$F211:$AX211)/M$3</f>
        <v>0.5</v>
      </c>
      <c r="N211" s="9">
        <f>SUMIF(ﾍﾞﾝﾁﾏｰｸ!$F$1:$AX$1,N$2,ﾍﾞﾝﾁﾏｰｸ!$F211:$AX211)/N$3</f>
        <v>0.5</v>
      </c>
      <c r="O211" s="9">
        <f>SUMIF(ﾍﾞﾝﾁﾏｰｸ!$F$1:$AX$1,O$2,ﾍﾞﾝﾁﾏｰｸ!$F211:$AX211)/O$3</f>
        <v>0.45</v>
      </c>
      <c r="P211" s="2">
        <f>ﾍﾞﾝﾁﾏｰｸ!BV211</f>
        <v>36.5</v>
      </c>
      <c r="Q211" s="9">
        <f t="shared" si="7"/>
        <v>0.44318181818181818</v>
      </c>
      <c r="R211" s="9">
        <f>ﾍﾞﾝﾁﾏｰｸ!CG211/ﾍﾞﾝﾁﾏｰｸ!CG$3</f>
        <v>0.4</v>
      </c>
      <c r="S211" s="9">
        <f>ﾍﾞﾝﾁﾏｰｸ!CH211/ﾍﾞﾝﾁﾏｰｸ!CH$3</f>
        <v>0.5</v>
      </c>
      <c r="T211" s="9">
        <f>ﾍﾞﾝﾁﾏｰｸ!CI211/ﾍﾞﾝﾁﾏｰｸ!CI$3</f>
        <v>0.4375</v>
      </c>
      <c r="U211" s="9">
        <f>ﾍﾞﾝﾁﾏｰｸ!CC211/ﾍﾞﾝﾁﾏｰｸ!CC$3</f>
        <v>0.40909090909090912</v>
      </c>
      <c r="V211" s="9">
        <f>ﾍﾞﾝﾁﾏｰｸ!CD211/ﾍﾞﾝﾁﾏｰｸ!CD$3</f>
        <v>0.375</v>
      </c>
      <c r="W211" s="9">
        <f>ﾍﾞﾝﾁﾏｰｸ!CE211/ﾍﾞﾝﾁﾏｰｸ!CE$3</f>
        <v>0.5</v>
      </c>
      <c r="X211" s="9">
        <f>ﾍﾞﾝﾁﾏｰｸ!CF211/ﾍﾞﾝﾁﾏｰｸ!CF$3</f>
        <v>0.5</v>
      </c>
    </row>
    <row r="212" spans="1:24">
      <c r="A212" s="2">
        <v>1988</v>
      </c>
      <c r="B212" s="2">
        <v>900</v>
      </c>
      <c r="C212" s="2">
        <v>1</v>
      </c>
      <c r="D212" s="2">
        <f t="shared" si="6"/>
        <v>900</v>
      </c>
      <c r="E212" s="4" t="s">
        <v>200</v>
      </c>
      <c r="F212" s="9">
        <f>ﾍﾞﾝﾁﾏｰｸ!CJ212/ﾍﾞﾝﾁﾏｰｸ!CJ$3</f>
        <v>0.22093023255813954</v>
      </c>
      <c r="G212" s="9">
        <f>SUMIF(ﾍﾞﾝﾁﾏｰｸ!$F$1:$AX$1,G$2,ﾍﾞﾝﾁﾏｰｸ!$F212:$AX212)/G$3</f>
        <v>0.5</v>
      </c>
      <c r="H212" s="9">
        <f>ﾍﾞﾝﾁﾏｰｸ!CQ212/ﾍﾞﾝﾁﾏｰｸ!$CR$1</f>
        <v>0.52356780275562009</v>
      </c>
      <c r="I212" s="9">
        <f>SUMIF(ﾍﾞﾝﾁﾏｰｸ!$F$1:$AX$1,I$2,ﾍﾞﾝﾁﾏｰｸ!$F212:$AX212)/I$3</f>
        <v>0</v>
      </c>
      <c r="J212" s="9">
        <f>SUMIF(ﾍﾞﾝﾁﾏｰｸ!$F$1:$AX$1,J$2,ﾍﾞﾝﾁﾏｰｸ!$F212:$AX212)/J$3</f>
        <v>0.5</v>
      </c>
      <c r="K212" s="9">
        <f>SUMIF(ﾍﾞﾝﾁﾏｰｸ!$F$1:$AX$1,K$2,ﾍﾞﾝﾁﾏｰｸ!$F212:$AX212)/K$3</f>
        <v>0.1</v>
      </c>
      <c r="L212" s="9">
        <f>SUMIF(ﾍﾞﾝﾁﾏｰｸ!$F$1:$AX$1,L$2,ﾍﾞﾝﾁﾏｰｸ!$F212:$AX212)/L$3</f>
        <v>0.25</v>
      </c>
      <c r="M212" s="9">
        <f>SUMIF(ﾍﾞﾝﾁﾏｰｸ!$F$1:$AX$1,M$2,ﾍﾞﾝﾁﾏｰｸ!$F212:$AX212)/M$3</f>
        <v>0.5</v>
      </c>
      <c r="N212" s="9">
        <f>SUMIF(ﾍﾞﾝﾁﾏｰｸ!$F$1:$AX$1,N$2,ﾍﾞﾝﾁﾏｰｸ!$F212:$AX212)/N$3</f>
        <v>0.63636363636363635</v>
      </c>
      <c r="O212" s="9">
        <f>SUMIF(ﾍﾞﾝﾁﾏｰｸ!$F$1:$AX$1,O$2,ﾍﾞﾝﾁﾏｰｸ!$F212:$AX212)/O$3</f>
        <v>0.6</v>
      </c>
      <c r="P212" s="2">
        <f>ﾍﾞﾝﾁﾏｰｸ!BV212</f>
        <v>38.5</v>
      </c>
      <c r="Q212" s="9">
        <f t="shared" si="7"/>
        <v>0.48977272727272725</v>
      </c>
      <c r="R212" s="9">
        <f>ﾍﾞﾝﾁﾏｰｸ!CG212/ﾍﾞﾝﾁﾏｰｸ!CG$3</f>
        <v>0.4</v>
      </c>
      <c r="S212" s="9">
        <f>ﾍﾞﾝﾁﾏｰｸ!CH212/ﾍﾞﾝﾁﾏｰｸ!CH$3</f>
        <v>0.4</v>
      </c>
      <c r="T212" s="9">
        <f>ﾍﾞﾝﾁﾏｰｸ!CI212/ﾍﾞﾝﾁﾏｰｸ!CI$3</f>
        <v>0.5</v>
      </c>
      <c r="U212" s="9">
        <f>ﾍﾞﾝﾁﾏｰｸ!CC212/ﾍﾞﾝﾁﾏｰｸ!CC$3</f>
        <v>0.36363636363636365</v>
      </c>
      <c r="V212" s="9">
        <f>ﾍﾞﾝﾁﾏｰｸ!CD212/ﾍﾞﾝﾁﾏｰｸ!CD$3</f>
        <v>0.40625</v>
      </c>
      <c r="W212" s="9">
        <f>ﾍﾞﾝﾁﾏｰｸ!CE212/ﾍﾞﾝﾁﾏｰｸ!CE$3</f>
        <v>0.625</v>
      </c>
      <c r="X212" s="9">
        <f>ﾍﾞﾝﾁﾏｰｸ!CF212/ﾍﾞﾝﾁﾏｰｸ!CF$3</f>
        <v>0.625</v>
      </c>
    </row>
    <row r="213" spans="1:24">
      <c r="A213" s="2">
        <v>2001</v>
      </c>
      <c r="B213" s="2">
        <v>860</v>
      </c>
      <c r="C213" s="2">
        <v>4</v>
      </c>
      <c r="D213" s="2">
        <f t="shared" si="6"/>
        <v>215</v>
      </c>
      <c r="E213" s="4" t="s">
        <v>92</v>
      </c>
      <c r="F213" s="9">
        <f>ﾍﾞﾝﾁﾏｰｸ!CJ213/ﾍﾞﾝﾁﾏｰｸ!CJ$3</f>
        <v>0.56976744186046513</v>
      </c>
      <c r="G213" s="9">
        <f>SUMIF(ﾍﾞﾝﾁﾏｰｸ!$F$1:$AX$1,G$2,ﾍﾞﾝﾁﾏｰｸ!$F213:$AX213)/G$3</f>
        <v>0.5</v>
      </c>
      <c r="H213" s="9">
        <f>ﾍﾞﾝﾁﾏｰｸ!CQ213/ﾍﾞﾝﾁﾏｰｸ!$CR$1</f>
        <v>0.52356780275562009</v>
      </c>
      <c r="I213" s="9">
        <f>SUMIF(ﾍﾞﾝﾁﾏｰｸ!$F$1:$AX$1,I$2,ﾍﾞﾝﾁﾏｰｸ!$F213:$AX213)/I$3</f>
        <v>0.5</v>
      </c>
      <c r="J213" s="9">
        <f>SUMIF(ﾍﾞﾝﾁﾏｰｸ!$F$1:$AX$1,J$2,ﾍﾞﾝﾁﾏｰｸ!$F213:$AX213)/J$3</f>
        <v>0.75</v>
      </c>
      <c r="K213" s="9">
        <f>SUMIF(ﾍﾞﾝﾁﾏｰｸ!$F$1:$AX$1,K$2,ﾍﾞﾝﾁﾏｰｸ!$F213:$AX213)/K$3</f>
        <v>0.6</v>
      </c>
      <c r="L213" s="9">
        <f>SUMIF(ﾍﾞﾝﾁﾏｰｸ!$F$1:$AX$1,L$2,ﾍﾞﾝﾁﾏｰｸ!$F213:$AX213)/L$3</f>
        <v>0.375</v>
      </c>
      <c r="M213" s="9">
        <f>SUMIF(ﾍﾞﾝﾁﾏｰｸ!$F$1:$AX$1,M$2,ﾍﾞﾝﾁﾏｰｸ!$F213:$AX213)/M$3</f>
        <v>1</v>
      </c>
      <c r="N213" s="9">
        <f>SUMIF(ﾍﾞﾝﾁﾏｰｸ!$F$1:$AX$1,N$2,ﾍﾞﾝﾁﾏｰｸ!$F213:$AX213)/N$3</f>
        <v>0.77272727272727271</v>
      </c>
      <c r="O213" s="9">
        <f>SUMIF(ﾍﾞﾝﾁﾏｰｸ!$F$1:$AX$1,O$2,ﾍﾞﾝﾁﾏｰｸ!$F213:$AX213)/O$3</f>
        <v>0.9</v>
      </c>
      <c r="P213" s="2">
        <f>ﾍﾞﾝﾁﾏｰｸ!BV213</f>
        <v>64.5</v>
      </c>
      <c r="Q213" s="9">
        <f t="shared" si="7"/>
        <v>0.78892045454545456</v>
      </c>
      <c r="R213" s="9">
        <f>ﾍﾞﾝﾁﾏｰｸ!CG213/ﾍﾞﾝﾁﾏｰｸ!CG$3</f>
        <v>0.66666666666666663</v>
      </c>
      <c r="S213" s="9">
        <f>ﾍﾞﾝﾁﾏｰｸ!CH213/ﾍﾞﾝﾁﾏｰｸ!CH$3</f>
        <v>0.7</v>
      </c>
      <c r="T213" s="9">
        <f>ﾍﾞﾝﾁﾏｰｸ!CI213/ﾍﾞﾝﾁﾏｰｸ!CI$3</f>
        <v>0.625</v>
      </c>
      <c r="U213" s="9">
        <f>ﾍﾞﾝﾁﾏｰｸ!CC213/ﾍﾞﾝﾁﾏｰｸ!CC$3</f>
        <v>0.72727272727272729</v>
      </c>
      <c r="V213" s="9">
        <f>ﾍﾞﾝﾁﾏｰｸ!CD213/ﾍﾞﾝﾁﾏｰｸ!CD$3</f>
        <v>0.71875</v>
      </c>
      <c r="W213" s="9">
        <f>ﾍﾞﾝﾁﾏｰｸ!CE213/ﾍﾞﾝﾁﾏｰｸ!CE$3</f>
        <v>0.83333333333333337</v>
      </c>
      <c r="X213" s="9">
        <f>ﾍﾞﾝﾁﾏｰｸ!CF213/ﾍﾞﾝﾁﾏｰｸ!CF$3</f>
        <v>0.9375</v>
      </c>
    </row>
    <row r="214" spans="1:24">
      <c r="A214" s="2">
        <v>2006</v>
      </c>
      <c r="B214" s="2">
        <v>120</v>
      </c>
      <c r="C214" s="2">
        <v>3</v>
      </c>
      <c r="D214" s="2">
        <f t="shared" si="6"/>
        <v>40</v>
      </c>
      <c r="E214" s="4" t="s">
        <v>201</v>
      </c>
      <c r="F214" s="9">
        <f>ﾍﾞﾝﾁﾏｰｸ!CJ214/ﾍﾞﾝﾁﾏｰｸ!CJ$3</f>
        <v>0.56976744186046513</v>
      </c>
      <c r="G214" s="9">
        <f>SUMIF(ﾍﾞﾝﾁﾏｰｸ!$F$1:$AX$1,G$2,ﾍﾞﾝﾁﾏｰｸ!$F214:$AX214)/G$3</f>
        <v>0.5</v>
      </c>
      <c r="H214" s="9">
        <f>ﾍﾞﾝﾁﾏｰｸ!CQ214/ﾍﾞﾝﾁﾏｰｸ!$CR$1</f>
        <v>0.81798404641044242</v>
      </c>
      <c r="I214" s="9">
        <f>SUMIF(ﾍﾞﾝﾁﾏｰｸ!$F$1:$AX$1,I$2,ﾍﾞﾝﾁﾏｰｸ!$F214:$AX214)/I$3</f>
        <v>0.66666666666666663</v>
      </c>
      <c r="J214" s="9">
        <f>SUMIF(ﾍﾞﾝﾁﾏｰｸ!$F$1:$AX$1,J$2,ﾍﾞﾝﾁﾏｰｸ!$F214:$AX214)/J$3</f>
        <v>0.375</v>
      </c>
      <c r="K214" s="9">
        <f>SUMIF(ﾍﾞﾝﾁﾏｰｸ!$F$1:$AX$1,K$2,ﾍﾞﾝﾁﾏｰｸ!$F214:$AX214)/K$3</f>
        <v>0.6</v>
      </c>
      <c r="L214" s="9">
        <f>SUMIF(ﾍﾞﾝﾁﾏｰｸ!$F$1:$AX$1,L$2,ﾍﾞﾝﾁﾏｰｸ!$F214:$AX214)/L$3</f>
        <v>0.5</v>
      </c>
      <c r="M214" s="9">
        <f>SUMIF(ﾍﾞﾝﾁﾏｰｸ!$F$1:$AX$1,M$2,ﾍﾞﾝﾁﾏｰｸ!$F214:$AX214)/M$3</f>
        <v>0.5</v>
      </c>
      <c r="N214" s="9">
        <f>SUMIF(ﾍﾞﾝﾁﾏｰｸ!$F$1:$AX$1,N$2,ﾍﾞﾝﾁﾏｰｸ!$F214:$AX214)/N$3</f>
        <v>0.54545454545454541</v>
      </c>
      <c r="O214" s="9">
        <f>SUMIF(ﾍﾞﾝﾁﾏｰｸ!$F$1:$AX$1,O$2,ﾍﾞﾝﾁﾏｰｸ!$F214:$AX214)/O$3</f>
        <v>0.9</v>
      </c>
      <c r="P214" s="2">
        <f>ﾍﾞﾝﾁﾏｰｸ!BV214</f>
        <v>64.5</v>
      </c>
      <c r="Q214" s="9">
        <f t="shared" si="7"/>
        <v>0.63437500000000002</v>
      </c>
      <c r="R214" s="9">
        <f>ﾍﾞﾝﾁﾏｰｸ!CG214/ﾍﾞﾝﾁﾏｰｸ!CG$3</f>
        <v>0.53333333333333333</v>
      </c>
      <c r="S214" s="9">
        <f>ﾍﾞﾝﾁﾏｰｸ!CH214/ﾍﾞﾝﾁﾏｰｸ!CH$3</f>
        <v>0.8</v>
      </c>
      <c r="T214" s="9">
        <f>ﾍﾞﾝﾁﾏｰｸ!CI214/ﾍﾞﾝﾁﾏｰｸ!CI$3</f>
        <v>0.5625</v>
      </c>
      <c r="U214" s="9">
        <f>ﾍﾞﾝﾁﾏｰｸ!CC214/ﾍﾞﾝﾁﾏｰｸ!CC$3</f>
        <v>0.5</v>
      </c>
      <c r="V214" s="9">
        <f>ﾍﾞﾝﾁﾏｰｸ!CD214/ﾍﾞﾝﾁﾏｰｸ!CD$3</f>
        <v>0.78125</v>
      </c>
      <c r="W214" s="9">
        <f>ﾍﾞﾝﾁﾏｰｸ!CE214/ﾍﾞﾝﾁﾏｰｸ!CE$3</f>
        <v>0.66666666666666663</v>
      </c>
      <c r="X214" s="9">
        <f>ﾍﾞﾝﾁﾏｰｸ!CF214/ﾍﾞﾝﾁﾏｰｸ!CF$3</f>
        <v>0.6875</v>
      </c>
    </row>
    <row r="215" spans="1:24">
      <c r="A215" s="2">
        <v>2000</v>
      </c>
      <c r="B215" s="2">
        <v>1000</v>
      </c>
      <c r="C215" s="2">
        <v>8</v>
      </c>
      <c r="D215" s="2">
        <f t="shared" si="6"/>
        <v>125</v>
      </c>
      <c r="E215" s="4" t="s">
        <v>60</v>
      </c>
      <c r="F215" s="9">
        <f>ﾍﾞﾝﾁﾏｰｸ!CJ215/ﾍﾞﾝﾁﾏｰｸ!CJ$3</f>
        <v>0.67441860465116277</v>
      </c>
      <c r="G215" s="9">
        <f>SUMIF(ﾍﾞﾝﾁﾏｰｸ!$F$1:$AX$1,G$2,ﾍﾞﾝﾁﾏｰｸ!$F215:$AX215)/G$3</f>
        <v>1</v>
      </c>
      <c r="H215" s="9">
        <f>ﾍﾞﾝﾁﾏｰｸ!CQ215/ﾍﾞﾝﾁﾏｰｸ!$CR$1</f>
        <v>0.59463379260333582</v>
      </c>
      <c r="I215" s="9">
        <f>SUMIF(ﾍﾞﾝﾁﾏｰｸ!$F$1:$AX$1,I$2,ﾍﾞﾝﾁﾏｰｸ!$F215:$AX215)/I$3</f>
        <v>0.5</v>
      </c>
      <c r="J215" s="9">
        <f>SUMIF(ﾍﾞﾝﾁﾏｰｸ!$F$1:$AX$1,J$2,ﾍﾞﾝﾁﾏｰｸ!$F215:$AX215)/J$3</f>
        <v>0.625</v>
      </c>
      <c r="K215" s="9">
        <f>SUMIF(ﾍﾞﾝﾁﾏｰｸ!$F$1:$AX$1,K$2,ﾍﾞﾝﾁﾏｰｸ!$F215:$AX215)/K$3</f>
        <v>0.7</v>
      </c>
      <c r="L215" s="9">
        <f>SUMIF(ﾍﾞﾝﾁﾏｰｸ!$F$1:$AX$1,L$2,ﾍﾞﾝﾁﾏｰｸ!$F215:$AX215)/L$3</f>
        <v>1</v>
      </c>
      <c r="M215" s="9">
        <f>SUMIF(ﾍﾞﾝﾁﾏｰｸ!$F$1:$AX$1,M$2,ﾍﾞﾝﾁﾏｰｸ!$F215:$AX215)/M$3</f>
        <v>1</v>
      </c>
      <c r="N215" s="9">
        <f>SUMIF(ﾍﾞﾝﾁﾏｰｸ!$F$1:$AX$1,N$2,ﾍﾞﾝﾁﾏｰｸ!$F215:$AX215)/N$3</f>
        <v>0.68181818181818177</v>
      </c>
      <c r="O215" s="9">
        <f>SUMIF(ﾍﾞﾝﾁﾏｰｸ!$F$1:$AX$1,O$2,ﾍﾞﾝﾁﾏｰｸ!$F215:$AX215)/O$3</f>
        <v>0.9</v>
      </c>
      <c r="P215" s="2">
        <f>ﾍﾞﾝﾁﾏｰｸ!BV215</f>
        <v>72</v>
      </c>
      <c r="Q215" s="9">
        <f t="shared" si="7"/>
        <v>0.69090909090909092</v>
      </c>
      <c r="R215" s="9">
        <f>ﾍﾞﾝﾁﾏｰｸ!CG215/ﾍﾞﾝﾁﾏｰｸ!CG$3</f>
        <v>0.56666666666666665</v>
      </c>
      <c r="S215" s="9">
        <f>ﾍﾞﾝﾁﾏｰｸ!CH215/ﾍﾞﾝﾁﾏｰｸ!CH$3</f>
        <v>0.8</v>
      </c>
      <c r="T215" s="9">
        <f>ﾍﾞﾝﾁﾏｰｸ!CI215/ﾍﾞﾝﾁﾏｰｸ!CI$3</f>
        <v>0.9375</v>
      </c>
      <c r="U215" s="9">
        <f>ﾍﾞﾝﾁﾏｰｸ!CC215/ﾍﾞﾝﾁﾏｰｸ!CC$3</f>
        <v>0.54545454545454541</v>
      </c>
      <c r="V215" s="9">
        <f>ﾍﾞﾝﾁﾏｰｸ!CD215/ﾍﾞﾝﾁﾏｰｸ!CD$3</f>
        <v>0.8125</v>
      </c>
      <c r="W215" s="9">
        <f>ﾍﾞﾝﾁﾏｰｸ!CE215/ﾍﾞﾝﾁﾏｰｸ!CE$3</f>
        <v>0.75</v>
      </c>
      <c r="X215" s="9">
        <f>ﾍﾞﾝﾁﾏｰｸ!CF215/ﾍﾞﾝﾁﾏｰｸ!CF$3</f>
        <v>0.75</v>
      </c>
    </row>
    <row r="216" spans="1:24">
      <c r="A216" s="2">
        <v>1964</v>
      </c>
      <c r="B216" s="2">
        <v>200</v>
      </c>
      <c r="C216" s="2">
        <v>2</v>
      </c>
      <c r="D216" s="2">
        <f t="shared" si="6"/>
        <v>100</v>
      </c>
      <c r="E216" s="4" t="s">
        <v>202</v>
      </c>
      <c r="F216" s="9">
        <f>ﾍﾞﾝﾁﾏｰｸ!CJ216/ﾍﾞﾝﾁﾏｰｸ!CJ$3</f>
        <v>0.48837209302325579</v>
      </c>
      <c r="G216" s="9">
        <f>SUMIF(ﾍﾞﾝﾁﾏｰｸ!$F$1:$AX$1,G$2,ﾍﾞﾝﾁﾏｰｸ!$F216:$AX216)/G$3</f>
        <v>0</v>
      </c>
      <c r="H216" s="9">
        <f>ﾍﾞﾝﾁﾏｰｸ!CQ216/ﾍﾞﾝﾁﾏｰｸ!$CR$1</f>
        <v>0.52356780275562009</v>
      </c>
      <c r="I216" s="9">
        <f>SUMIF(ﾍﾞﾝﾁﾏｰｸ!$F$1:$AX$1,I$2,ﾍﾞﾝﾁﾏｰｸ!$F216:$AX216)/I$3</f>
        <v>1</v>
      </c>
      <c r="J216" s="9">
        <f>SUMIF(ﾍﾞﾝﾁﾏｰｸ!$F$1:$AX$1,J$2,ﾍﾞﾝﾁﾏｰｸ!$F216:$AX216)/J$3</f>
        <v>0.5</v>
      </c>
      <c r="K216" s="9">
        <f>SUMIF(ﾍﾞﾝﾁﾏｰｸ!$F$1:$AX$1,K$2,ﾍﾞﾝﾁﾏｰｸ!$F216:$AX216)/K$3</f>
        <v>0.55000000000000004</v>
      </c>
      <c r="L216" s="9">
        <f>SUMIF(ﾍﾞﾝﾁﾏｰｸ!$F$1:$AX$1,L$2,ﾍﾞﾝﾁﾏｰｸ!$F216:$AX216)/L$3</f>
        <v>0</v>
      </c>
      <c r="M216" s="9">
        <f>SUMIF(ﾍﾞﾝﾁﾏｰｸ!$F$1:$AX$1,M$2,ﾍﾞﾝﾁﾏｰｸ!$F216:$AX216)/M$3</f>
        <v>0.5</v>
      </c>
      <c r="N216" s="9">
        <f>SUMIF(ﾍﾞﾝﾁﾏｰｸ!$F$1:$AX$1,N$2,ﾍﾞﾝﾁﾏｰｸ!$F216:$AX216)/N$3</f>
        <v>0.68181818181818177</v>
      </c>
      <c r="O216" s="9">
        <f>SUMIF(ﾍﾞﾝﾁﾏｰｸ!$F$1:$AX$1,O$2,ﾍﾞﾝﾁﾏｰｸ!$F216:$AX216)/O$3</f>
        <v>0.55000000000000004</v>
      </c>
      <c r="P216" s="2">
        <f>ﾍﾞﾝﾁﾏｰｸ!BV216</f>
        <v>48</v>
      </c>
      <c r="Q216" s="9">
        <f t="shared" si="7"/>
        <v>0.69204545454545441</v>
      </c>
      <c r="R216" s="9">
        <f>ﾍﾞﾝﾁﾏｰｸ!CG216/ﾍﾞﾝﾁﾏｰｸ!CG$3</f>
        <v>0.6333333333333333</v>
      </c>
      <c r="S216" s="9">
        <f>ﾍﾞﾝﾁﾏｰｸ!CH216/ﾍﾞﾝﾁﾏｰｸ!CH$3</f>
        <v>0.3</v>
      </c>
      <c r="T216" s="9">
        <f>ﾍﾞﾝﾁﾏｰｸ!CI216/ﾍﾞﾝﾁﾏｰｸ!CI$3</f>
        <v>0.25</v>
      </c>
      <c r="U216" s="9">
        <f>ﾍﾞﾝﾁﾏｰｸ!CC216/ﾍﾞﾝﾁﾏｰｸ!CC$3</f>
        <v>0.72727272727272729</v>
      </c>
      <c r="V216" s="9">
        <f>ﾍﾞﾝﾁﾏｰｸ!CD216/ﾍﾞﾝﾁﾏｰｸ!CD$3</f>
        <v>0.5625</v>
      </c>
      <c r="W216" s="9">
        <f>ﾍﾞﾝﾁﾏｰｸ!CE216/ﾍﾞﾝﾁﾏｰｸ!CE$3</f>
        <v>0.70833333333333337</v>
      </c>
      <c r="X216" s="9">
        <f>ﾍﾞﾝﾁﾏｰｸ!CF216/ﾍﾞﾝﾁﾏｰｸ!CF$3</f>
        <v>0.75</v>
      </c>
    </row>
    <row r="217" spans="1:24">
      <c r="A217" s="2">
        <v>1987</v>
      </c>
      <c r="B217" s="2">
        <v>1500</v>
      </c>
      <c r="C217" s="2">
        <v>3</v>
      </c>
      <c r="D217" s="2">
        <f t="shared" si="6"/>
        <v>500</v>
      </c>
      <c r="E217" s="4" t="s">
        <v>203</v>
      </c>
      <c r="F217" s="9">
        <f>ﾍﾞﾝﾁﾏｰｸ!CJ217/ﾍﾞﾝﾁﾏｰｸ!CJ$3</f>
        <v>0.27906976744186046</v>
      </c>
      <c r="G217" s="9">
        <f>SUMIF(ﾍﾞﾝﾁﾏｰｸ!$F$1:$AX$1,G$2,ﾍﾞﾝﾁﾏｰｸ!$F217:$AX217)/G$3</f>
        <v>0</v>
      </c>
      <c r="H217" s="9">
        <f>ﾍﾞﾝﾁﾏｰｸ!CQ217/ﾍﾞﾝﾁﾏｰｸ!$CR$1</f>
        <v>0.52356780275562009</v>
      </c>
      <c r="I217" s="9">
        <f>SUMIF(ﾍﾞﾝﾁﾏｰｸ!$F$1:$AX$1,I$2,ﾍﾞﾝﾁﾏｰｸ!$F217:$AX217)/I$3</f>
        <v>0.16666666666666666</v>
      </c>
      <c r="J217" s="9">
        <f>SUMIF(ﾍﾞﾝﾁﾏｰｸ!$F$1:$AX$1,J$2,ﾍﾞﾝﾁﾏｰｸ!$F217:$AX217)/J$3</f>
        <v>0.5</v>
      </c>
      <c r="K217" s="9">
        <f>SUMIF(ﾍﾞﾝﾁﾏｰｸ!$F$1:$AX$1,K$2,ﾍﾞﾝﾁﾏｰｸ!$F217:$AX217)/K$3</f>
        <v>0.45</v>
      </c>
      <c r="L217" s="9">
        <f>SUMIF(ﾍﾞﾝﾁﾏｰｸ!$F$1:$AX$1,L$2,ﾍﾞﾝﾁﾏｰｸ!$F217:$AX217)/L$3</f>
        <v>0.125</v>
      </c>
      <c r="M217" s="9">
        <f>SUMIF(ﾍﾞﾝﾁﾏｰｸ!$F$1:$AX$1,M$2,ﾍﾞﾝﾁﾏｰｸ!$F217:$AX217)/M$3</f>
        <v>0.5</v>
      </c>
      <c r="N217" s="9">
        <f>SUMIF(ﾍﾞﾝﾁﾏｰｸ!$F$1:$AX$1,N$2,ﾍﾞﾝﾁﾏｰｸ!$F217:$AX217)/N$3</f>
        <v>0.45454545454545453</v>
      </c>
      <c r="O217" s="9">
        <f>SUMIF(ﾍﾞﾝﾁﾏｰｸ!$F$1:$AX$1,O$2,ﾍﾞﾝﾁﾏｰｸ!$F217:$AX217)/O$3</f>
        <v>0.45</v>
      </c>
      <c r="P217" s="2">
        <f>ﾍﾞﾝﾁﾏｰｸ!BV217</f>
        <v>35</v>
      </c>
      <c r="Q217" s="9">
        <f t="shared" si="7"/>
        <v>0.52556818181818177</v>
      </c>
      <c r="R217" s="9">
        <f>ﾍﾞﾝﾁﾏｰｸ!CG217/ﾍﾞﾝﾁﾏｰｸ!CG$3</f>
        <v>0.43333333333333335</v>
      </c>
      <c r="S217" s="9">
        <f>ﾍﾞﾝﾁﾏｰｸ!CH217/ﾍﾞﾝﾁﾏｰｸ!CH$3</f>
        <v>0.4</v>
      </c>
      <c r="T217" s="9">
        <f>ﾍﾞﾝﾁﾏｰｸ!CI217/ﾍﾞﾝﾁﾏｰｸ!CI$3</f>
        <v>0.3125</v>
      </c>
      <c r="U217" s="9">
        <f>ﾍﾞﾝﾁﾏｰｸ!CC217/ﾍﾞﾝﾁﾏｰｸ!CC$3</f>
        <v>0.59090909090909094</v>
      </c>
      <c r="V217" s="9">
        <f>ﾍﾞﾝﾁﾏｰｸ!CD217/ﾍﾞﾝﾁﾏｰｸ!CD$3</f>
        <v>0.40625</v>
      </c>
      <c r="W217" s="9">
        <f>ﾍﾞﾝﾁﾏｰｸ!CE217/ﾍﾞﾝﾁﾏｰｸ!CE$3</f>
        <v>0.54166666666666663</v>
      </c>
      <c r="X217" s="9">
        <f>ﾍﾞﾝﾁﾏｰｸ!CF217/ﾍﾞﾝﾁﾏｰｸ!CF$3</f>
        <v>0.5</v>
      </c>
    </row>
    <row r="218" spans="1:24">
      <c r="A218" s="2">
        <v>1985</v>
      </c>
      <c r="B218" s="2">
        <v>600</v>
      </c>
      <c r="C218" s="2">
        <v>2</v>
      </c>
      <c r="D218" s="2">
        <f t="shared" si="6"/>
        <v>300</v>
      </c>
      <c r="E218" s="4" t="s">
        <v>204</v>
      </c>
      <c r="F218" s="9">
        <f>ﾍﾞﾝﾁﾏｰｸ!CJ218/ﾍﾞﾝﾁﾏｰｸ!CJ$3</f>
        <v>0.46511627906976744</v>
      </c>
      <c r="G218" s="9">
        <f>SUMIF(ﾍﾞﾝﾁﾏｰｸ!$F$1:$AX$1,G$2,ﾍﾞﾝﾁﾏｰｸ!$F218:$AX218)/G$3</f>
        <v>0</v>
      </c>
      <c r="H218" s="9">
        <f>ﾍﾞﾝﾁﾏｰｸ!CQ218/ﾍﾞﾝﾁﾏｰｸ!$CR$1</f>
        <v>0.52719361856417701</v>
      </c>
      <c r="I218" s="9">
        <f>SUMIF(ﾍﾞﾝﾁﾏｰｸ!$F$1:$AX$1,I$2,ﾍﾞﾝﾁﾏｰｸ!$F218:$AX218)/I$3</f>
        <v>0.33333333333333331</v>
      </c>
      <c r="J218" s="9">
        <f>SUMIF(ﾍﾞﾝﾁﾏｰｸ!$F$1:$AX$1,J$2,ﾍﾞﾝﾁﾏｰｸ!$F218:$AX218)/J$3</f>
        <v>0.375</v>
      </c>
      <c r="K218" s="9">
        <f>SUMIF(ﾍﾞﾝﾁﾏｰｸ!$F$1:$AX$1,K$2,ﾍﾞﾝﾁﾏｰｸ!$F218:$AX218)/K$3</f>
        <v>0.75</v>
      </c>
      <c r="L218" s="9">
        <f>SUMIF(ﾍﾞﾝﾁﾏｰｸ!$F$1:$AX$1,L$2,ﾍﾞﾝﾁﾏｰｸ!$F218:$AX218)/L$3</f>
        <v>0.375</v>
      </c>
      <c r="M218" s="9">
        <f>SUMIF(ﾍﾞﾝﾁﾏｰｸ!$F$1:$AX$1,M$2,ﾍﾞﾝﾁﾏｰｸ!$F218:$AX218)/M$3</f>
        <v>0.5</v>
      </c>
      <c r="N218" s="9">
        <f>SUMIF(ﾍﾞﾝﾁﾏｰｸ!$F$1:$AX$1,N$2,ﾍﾞﾝﾁﾏｰｸ!$F218:$AX218)/N$3</f>
        <v>0.72727272727272729</v>
      </c>
      <c r="O218" s="9">
        <f>SUMIF(ﾍﾞﾝﾁﾏｰｸ!$F$1:$AX$1,O$2,ﾍﾞﾝﾁﾏｰｸ!$F218:$AX218)/O$3</f>
        <v>0.75</v>
      </c>
      <c r="P218" s="2">
        <f>ﾍﾞﾝﾁﾏｰｸ!BV218</f>
        <v>55</v>
      </c>
      <c r="Q218" s="9">
        <f t="shared" si="7"/>
        <v>0.78664772727272736</v>
      </c>
      <c r="R218" s="9">
        <f>ﾍﾞﾝﾁﾏｰｸ!CG218/ﾍﾞﾝﾁﾏｰｸ!CG$3</f>
        <v>0.7</v>
      </c>
      <c r="S218" s="9">
        <f>ﾍﾞﾝﾁﾏｰｸ!CH218/ﾍﾞﾝﾁﾏｰｸ!CH$3</f>
        <v>0.3</v>
      </c>
      <c r="T218" s="9">
        <f>ﾍﾞﾝﾁﾏｰｸ!CI218/ﾍﾞﾝﾁﾏｰｸ!CI$3</f>
        <v>0.375</v>
      </c>
      <c r="U218" s="9">
        <f>ﾍﾞﾝﾁﾏｰｸ!CC218/ﾍﾞﾝﾁﾏｰｸ!CC$3</f>
        <v>0.86363636363636365</v>
      </c>
      <c r="V218" s="9">
        <f>ﾍﾞﾝﾁﾏｰｸ!CD218/ﾍﾞﾝﾁﾏｰｸ!CD$3</f>
        <v>0.71875</v>
      </c>
      <c r="W218" s="9">
        <f>ﾍﾞﾝﾁﾏｰｸ!CE218/ﾍﾞﾝﾁﾏｰｸ!CE$3</f>
        <v>0.79166666666666663</v>
      </c>
      <c r="X218" s="9">
        <f>ﾍﾞﾝﾁﾏｰｸ!CF218/ﾍﾞﾝﾁﾏｰｸ!CF$3</f>
        <v>0.6875</v>
      </c>
    </row>
    <row r="219" spans="1:24">
      <c r="A219" s="2">
        <v>1970</v>
      </c>
      <c r="B219" s="2">
        <v>500</v>
      </c>
      <c r="C219" s="2">
        <v>3</v>
      </c>
      <c r="D219" s="2">
        <f t="shared" si="6"/>
        <v>166.66666666666666</v>
      </c>
      <c r="E219" s="4" t="s">
        <v>205</v>
      </c>
      <c r="F219" s="9">
        <f>ﾍﾞﾝﾁﾏｰｸ!CJ219/ﾍﾞﾝﾁﾏｰｸ!CJ$3</f>
        <v>0.32558139534883723</v>
      </c>
      <c r="G219" s="9">
        <f>SUMIF(ﾍﾞﾝﾁﾏｰｸ!$F$1:$AX$1,G$2,ﾍﾞﾝﾁﾏｰｸ!$F219:$AX219)/G$3</f>
        <v>0</v>
      </c>
      <c r="H219" s="9">
        <f>ﾍﾞﾝﾁﾏｰｸ!CQ219/ﾍﾞﾝﾁﾏｰｸ!$CR$1</f>
        <v>0.52356780275562009</v>
      </c>
      <c r="I219" s="9">
        <f>SUMIF(ﾍﾞﾝﾁﾏｰｸ!$F$1:$AX$1,I$2,ﾍﾞﾝﾁﾏｰｸ!$F219:$AX219)/I$3</f>
        <v>0.33333333333333331</v>
      </c>
      <c r="J219" s="9">
        <f>SUMIF(ﾍﾞﾝﾁﾏｰｸ!$F$1:$AX$1,J$2,ﾍﾞﾝﾁﾏｰｸ!$F219:$AX219)/J$3</f>
        <v>0.75</v>
      </c>
      <c r="K219" s="9">
        <f>SUMIF(ﾍﾞﾝﾁﾏｰｸ!$F$1:$AX$1,K$2,ﾍﾞﾝﾁﾏｰｸ!$F219:$AX219)/K$3</f>
        <v>0.4</v>
      </c>
      <c r="L219" s="9">
        <f>SUMIF(ﾍﾞﾝﾁﾏｰｸ!$F$1:$AX$1,L$2,ﾍﾞﾝﾁﾏｰｸ!$F219:$AX219)/L$3</f>
        <v>0</v>
      </c>
      <c r="M219" s="9">
        <f>SUMIF(ﾍﾞﾝﾁﾏｰｸ!$F$1:$AX$1,M$2,ﾍﾞﾝﾁﾏｰｸ!$F219:$AX219)/M$3</f>
        <v>0.5</v>
      </c>
      <c r="N219" s="9">
        <f>SUMIF(ﾍﾞﾝﾁﾏｰｸ!$F$1:$AX$1,N$2,ﾍﾞﾝﾁﾏｰｸ!$F219:$AX219)/N$3</f>
        <v>0.68181818181818177</v>
      </c>
      <c r="O219" s="9">
        <f>SUMIF(ﾍﾞﾝﾁﾏｰｸ!$F$1:$AX$1,O$2,ﾍﾞﾝﾁﾏｰｸ!$F219:$AX219)/O$3</f>
        <v>0.4</v>
      </c>
      <c r="P219" s="2">
        <f>ﾍﾞﾝﾁﾏｰｸ!BV219</f>
        <v>40</v>
      </c>
      <c r="Q219" s="9">
        <f t="shared" si="7"/>
        <v>0.56392045454545447</v>
      </c>
      <c r="R219" s="9">
        <f>ﾍﾞﾝﾁﾏｰｸ!CG219/ﾍﾞﾝﾁﾏｰｸ!CG$3</f>
        <v>0.66666666666666663</v>
      </c>
      <c r="S219" s="9">
        <f>ﾍﾞﾝﾁﾏｰｸ!CH219/ﾍﾞﾝﾁﾏｰｸ!CH$3</f>
        <v>0.3</v>
      </c>
      <c r="T219" s="9">
        <f>ﾍﾞﾝﾁﾏｰｸ!CI219/ﾍﾞﾝﾁﾏｰｸ!CI$3</f>
        <v>0.25</v>
      </c>
      <c r="U219" s="9">
        <f>ﾍﾞﾝﾁﾏｰｸ!CC219/ﾍﾞﾝﾁﾏｰｸ!CC$3</f>
        <v>0.72727272727272729</v>
      </c>
      <c r="V219" s="9">
        <f>ﾍﾞﾝﾁﾏｰｸ!CD219/ﾍﾞﾝﾁﾏｰｸ!CD$3</f>
        <v>0.375</v>
      </c>
      <c r="W219" s="9">
        <f>ﾍﾞﾝﾁﾏｰｸ!CE219/ﾍﾞﾝﾁﾏｰｸ!CE$3</f>
        <v>0.5</v>
      </c>
      <c r="X219" s="9">
        <f>ﾍﾞﾝﾁﾏｰｸ!CF219/ﾍﾞﾝﾁﾏｰｸ!CF$3</f>
        <v>0.5625</v>
      </c>
    </row>
    <row r="220" spans="1:24">
      <c r="A220" s="2">
        <v>1990</v>
      </c>
      <c r="B220" s="2">
        <v>2800</v>
      </c>
      <c r="C220" s="2">
        <v>5</v>
      </c>
      <c r="D220" s="2">
        <f t="shared" si="6"/>
        <v>560</v>
      </c>
      <c r="E220" s="4" t="s">
        <v>112</v>
      </c>
      <c r="F220" s="9">
        <f>ﾍﾞﾝﾁﾏｰｸ!CJ220/ﾍﾞﾝﾁﾏｰｸ!CJ$3</f>
        <v>0.59302325581395354</v>
      </c>
      <c r="G220" s="9">
        <f>SUMIF(ﾍﾞﾝﾁﾏｰｸ!$F$1:$AX$1,G$2,ﾍﾞﾝﾁﾏｰｸ!$F220:$AX220)/G$3</f>
        <v>0.5</v>
      </c>
      <c r="H220" s="9">
        <f>ﾍﾞﾝﾁﾏｰｸ!CQ220/ﾍﾞﾝﾁﾏｰｸ!$CR$1</f>
        <v>0.59608411892675861</v>
      </c>
      <c r="I220" s="9">
        <f>SUMIF(ﾍﾞﾝﾁﾏｰｸ!$F$1:$AX$1,I$2,ﾍﾞﾝﾁﾏｰｸ!$F220:$AX220)/I$3</f>
        <v>0.66666666666666663</v>
      </c>
      <c r="J220" s="9">
        <f>SUMIF(ﾍﾞﾝﾁﾏｰｸ!$F$1:$AX$1,J$2,ﾍﾞﾝﾁﾏｰｸ!$F220:$AX220)/J$3</f>
        <v>0.75</v>
      </c>
      <c r="K220" s="9">
        <f>SUMIF(ﾍﾞﾝﾁﾏｰｸ!$F$1:$AX$1,K$2,ﾍﾞﾝﾁﾏｰｸ!$F220:$AX220)/K$3</f>
        <v>0.65</v>
      </c>
      <c r="L220" s="9">
        <f>SUMIF(ﾍﾞﾝﾁﾏｰｸ!$F$1:$AX$1,L$2,ﾍﾞﾝﾁﾏｰｸ!$F220:$AX220)/L$3</f>
        <v>0.5</v>
      </c>
      <c r="M220" s="9">
        <f>SUMIF(ﾍﾞﾝﾁﾏｰｸ!$F$1:$AX$1,M$2,ﾍﾞﾝﾁﾏｰｸ!$F220:$AX220)/M$3</f>
        <v>1</v>
      </c>
      <c r="N220" s="9">
        <f>SUMIF(ﾍﾞﾝﾁﾏｰｸ!$F$1:$AX$1,N$2,ﾍﾞﾝﾁﾏｰｸ!$F220:$AX220)/N$3</f>
        <v>0.68181818181818177</v>
      </c>
      <c r="O220" s="9">
        <f>SUMIF(ﾍﾞﾝﾁﾏｰｸ!$F$1:$AX$1,O$2,ﾍﾞﾝﾁﾏｰｸ!$F220:$AX220)/O$3</f>
        <v>0.55000000000000004</v>
      </c>
      <c r="P220" s="2">
        <f>ﾍﾞﾝﾁﾏｰｸ!BV220</f>
        <v>58.5</v>
      </c>
      <c r="Q220" s="9">
        <f t="shared" si="7"/>
        <v>0.67329545454545447</v>
      </c>
      <c r="R220" s="9">
        <f>ﾍﾞﾝﾁﾏｰｸ!CG220/ﾍﾞﾝﾁﾏｰｸ!CG$3</f>
        <v>0.7</v>
      </c>
      <c r="S220" s="9">
        <f>ﾍﾞﾝﾁﾏｰｸ!CH220/ﾍﾞﾝﾁﾏｰｸ!CH$3</f>
        <v>0.6</v>
      </c>
      <c r="T220" s="9">
        <f>ﾍﾞﾝﾁﾏｰｸ!CI220/ﾍﾞﾝﾁﾏｰｸ!CI$3</f>
        <v>0.625</v>
      </c>
      <c r="U220" s="9">
        <f>ﾍﾞﾝﾁﾏｰｸ!CC220/ﾍﾞﾝﾁﾏｰｸ!CC$3</f>
        <v>0.72727272727272729</v>
      </c>
      <c r="V220" s="9">
        <f>ﾍﾞﾝﾁﾏｰｸ!CD220/ﾍﾞﾝﾁﾏｰｸ!CD$3</f>
        <v>0.5625</v>
      </c>
      <c r="W220" s="9">
        <f>ﾍﾞﾝﾁﾏｰｸ!CE220/ﾍﾞﾝﾁﾏｰｸ!CE$3</f>
        <v>0.70833333333333337</v>
      </c>
      <c r="X220" s="9">
        <f>ﾍﾞﾝﾁﾏｰｸ!CF220/ﾍﾞﾝﾁﾏｰｸ!CF$3</f>
        <v>0.625</v>
      </c>
    </row>
    <row r="221" spans="1:24">
      <c r="A221" s="2">
        <v>1978</v>
      </c>
      <c r="B221" s="2">
        <v>5000</v>
      </c>
      <c r="C221" s="2">
        <v>4</v>
      </c>
      <c r="D221" s="2">
        <f t="shared" si="6"/>
        <v>1250</v>
      </c>
      <c r="E221" s="4" t="s">
        <v>137</v>
      </c>
      <c r="F221" s="9">
        <f>ﾍﾞﾝﾁﾏｰｸ!CJ221/ﾍﾞﾝﾁﾏｰｸ!CJ$3</f>
        <v>0.22093023255813954</v>
      </c>
      <c r="G221" s="9">
        <f>SUMIF(ﾍﾞﾝﾁﾏｰｸ!$F$1:$AX$1,G$2,ﾍﾞﾝﾁﾏｰｸ!$F221:$AX221)/G$3</f>
        <v>0.5</v>
      </c>
      <c r="H221" s="9">
        <f>ﾍﾞﾝﾁﾏｰｸ!CQ221/ﾍﾞﾝﾁﾏｰｸ!$CR$1</f>
        <v>0.52356780275562009</v>
      </c>
      <c r="I221" s="9">
        <f>SUMIF(ﾍﾞﾝﾁﾏｰｸ!$F$1:$AX$1,I$2,ﾍﾞﾝﾁﾏｰｸ!$F221:$AX221)/I$3</f>
        <v>0</v>
      </c>
      <c r="J221" s="9">
        <f>SUMIF(ﾍﾞﾝﾁﾏｰｸ!$F$1:$AX$1,J$2,ﾍﾞﾝﾁﾏｰｸ!$F221:$AX221)/J$3</f>
        <v>0.5</v>
      </c>
      <c r="K221" s="9">
        <f>SUMIF(ﾍﾞﾝﾁﾏｰｸ!$F$1:$AX$1,K$2,ﾍﾞﾝﾁﾏｰｸ!$F221:$AX221)/K$3</f>
        <v>0.15</v>
      </c>
      <c r="L221" s="9">
        <f>SUMIF(ﾍﾞﾝﾁﾏｰｸ!$F$1:$AX$1,L$2,ﾍﾞﾝﾁﾏｰｸ!$F221:$AX221)/L$3</f>
        <v>0.5</v>
      </c>
      <c r="M221" s="9">
        <f>SUMIF(ﾍﾞﾝﾁﾏｰｸ!$F$1:$AX$1,M$2,ﾍﾞﾝﾁﾏｰｸ!$F221:$AX221)/M$3</f>
        <v>0.5</v>
      </c>
      <c r="N221" s="9">
        <f>SUMIF(ﾍﾞﾝﾁﾏｰｸ!$F$1:$AX$1,N$2,ﾍﾞﾝﾁﾏｰｸ!$F221:$AX221)/N$3</f>
        <v>0.68181818181818177</v>
      </c>
      <c r="O221" s="9">
        <f>SUMIF(ﾍﾞﾝﾁﾏｰｸ!$F$1:$AX$1,O$2,ﾍﾞﾝﾁﾏｰｸ!$F221:$AX221)/O$3</f>
        <v>0.4</v>
      </c>
      <c r="P221" s="2">
        <f>ﾍﾞﾝﾁﾏｰｸ!BV221</f>
        <v>38.5</v>
      </c>
      <c r="Q221" s="9">
        <f t="shared" si="7"/>
        <v>0.45397727272727273</v>
      </c>
      <c r="R221" s="9">
        <f>ﾍﾞﾝﾁﾏｰｸ!CG221/ﾍﾞﾝﾁﾏｰｸ!CG$3</f>
        <v>0.5</v>
      </c>
      <c r="S221" s="9">
        <f>ﾍﾞﾝﾁﾏｰｸ!CH221/ﾍﾞﾝﾁﾏｰｸ!CH$3</f>
        <v>0.3</v>
      </c>
      <c r="T221" s="9">
        <f>ﾍﾞﾝﾁﾏｰｸ!CI221/ﾍﾞﾝﾁﾏｰｸ!CI$3</f>
        <v>0.5625</v>
      </c>
      <c r="U221" s="9">
        <f>ﾍﾞﾝﾁﾏｰｸ!CC221/ﾍﾞﾝﾁﾏｰｸ!CC$3</f>
        <v>0.63636363636363635</v>
      </c>
      <c r="V221" s="9">
        <f>ﾍﾞﾝﾁﾏｰｸ!CD221/ﾍﾞﾝﾁﾏｰｸ!CD$3</f>
        <v>0.21875</v>
      </c>
      <c r="W221" s="9">
        <f>ﾍﾞﾝﾁﾏｰｸ!CE221/ﾍﾞﾝﾁﾏｰｸ!CE$3</f>
        <v>0.375</v>
      </c>
      <c r="X221" s="9">
        <f>ﾍﾞﾝﾁﾏｰｸ!CF221/ﾍﾞﾝﾁﾏｰｸ!CF$3</f>
        <v>0.5</v>
      </c>
    </row>
    <row r="222" spans="1:24">
      <c r="A222" s="2">
        <v>1985</v>
      </c>
      <c r="B222" s="2">
        <v>475</v>
      </c>
      <c r="C222" s="2">
        <v>2</v>
      </c>
      <c r="D222" s="2">
        <f t="shared" si="6"/>
        <v>237.5</v>
      </c>
      <c r="E222" s="4" t="s">
        <v>206</v>
      </c>
      <c r="F222" s="9">
        <f>ﾍﾞﾝﾁﾏｰｸ!CJ222/ﾍﾞﾝﾁﾏｰｸ!CJ$3</f>
        <v>0.20930232558139536</v>
      </c>
      <c r="G222" s="9">
        <f>SUMIF(ﾍﾞﾝﾁﾏｰｸ!$F$1:$AX$1,G$2,ﾍﾞﾝﾁﾏｰｸ!$F222:$AX222)/G$3</f>
        <v>0</v>
      </c>
      <c r="H222" s="9">
        <f>ﾍﾞﾝﾁﾏｰｸ!CQ222/ﾍﾞﾝﾁﾏｰｸ!$CR$1</f>
        <v>0.52356780275562009</v>
      </c>
      <c r="I222" s="9">
        <f>SUMIF(ﾍﾞﾝﾁﾏｰｸ!$F$1:$AX$1,I$2,ﾍﾞﾝﾁﾏｰｸ!$F222:$AX222)/I$3</f>
        <v>0.33333333333333331</v>
      </c>
      <c r="J222" s="9">
        <f>SUMIF(ﾍﾞﾝﾁﾏｰｸ!$F$1:$AX$1,J$2,ﾍﾞﾝﾁﾏｰｸ!$F222:$AX222)/J$3</f>
        <v>0.25</v>
      </c>
      <c r="K222" s="9">
        <f>SUMIF(ﾍﾞﾝﾁﾏｰｸ!$F$1:$AX$1,K$2,ﾍﾞﾝﾁﾏｰｸ!$F222:$AX222)/K$3</f>
        <v>0.3</v>
      </c>
      <c r="L222" s="9">
        <f>SUMIF(ﾍﾞﾝﾁﾏｰｸ!$F$1:$AX$1,L$2,ﾍﾞﾝﾁﾏｰｸ!$F222:$AX222)/L$3</f>
        <v>0.125</v>
      </c>
      <c r="M222" s="9">
        <f>SUMIF(ﾍﾞﾝﾁﾏｰｸ!$F$1:$AX$1,M$2,ﾍﾞﾝﾁﾏｰｸ!$F222:$AX222)/M$3</f>
        <v>0.5</v>
      </c>
      <c r="N222" s="9">
        <f>SUMIF(ﾍﾞﾝﾁﾏｰｸ!$F$1:$AX$1,N$2,ﾍﾞﾝﾁﾏｰｸ!$F222:$AX222)/N$3</f>
        <v>0.59090909090909094</v>
      </c>
      <c r="O222" s="9">
        <f>SUMIF(ﾍﾞﾝﾁﾏｰｸ!$F$1:$AX$1,O$2,ﾍﾞﾝﾁﾏｰｸ!$F222:$AX222)/O$3</f>
        <v>0.6</v>
      </c>
      <c r="P222" s="2">
        <f>ﾍﾞﾝﾁﾏｰｸ!BV222</f>
        <v>37</v>
      </c>
      <c r="Q222" s="9">
        <f t="shared" si="7"/>
        <v>0.51647727272727262</v>
      </c>
      <c r="R222" s="9">
        <f>ﾍﾞﾝﾁﾏｰｸ!CG222/ﾍﾞﾝﾁﾏｰｸ!CG$3</f>
        <v>0.6</v>
      </c>
      <c r="S222" s="9">
        <f>ﾍﾞﾝﾁﾏｰｸ!CH222/ﾍﾞﾝﾁﾏｰｸ!CH$3</f>
        <v>0.3</v>
      </c>
      <c r="T222" s="9">
        <f>ﾍﾞﾝﾁﾏｰｸ!CI222/ﾍﾞﾝﾁﾏｰｸ!CI$3</f>
        <v>0.125</v>
      </c>
      <c r="U222" s="9">
        <f>ﾍﾞﾝﾁﾏｰｸ!CC222/ﾍﾞﾝﾁﾏｰｸ!CC$3</f>
        <v>0.63636363636363635</v>
      </c>
      <c r="V222" s="9">
        <f>ﾍﾞﾝﾁﾏｰｸ!CD222/ﾍﾞﾝﾁﾏｰｸ!CD$3</f>
        <v>0.40625</v>
      </c>
      <c r="W222" s="9">
        <f>ﾍﾞﾝﾁﾏｰｸ!CE222/ﾍﾞﾝﾁﾏｰｸ!CE$3</f>
        <v>0.45833333333333331</v>
      </c>
      <c r="X222" s="9">
        <f>ﾍﾞﾝﾁﾏｰｸ!CF222/ﾍﾞﾝﾁﾏｰｸ!CF$3</f>
        <v>0.5</v>
      </c>
    </row>
    <row r="223" spans="1:24">
      <c r="A223" s="2">
        <v>2010</v>
      </c>
      <c r="B223" s="2">
        <v>488</v>
      </c>
      <c r="C223" s="2">
        <v>4</v>
      </c>
      <c r="D223" s="2">
        <f t="shared" si="6"/>
        <v>122</v>
      </c>
      <c r="E223" s="4" t="s">
        <v>207</v>
      </c>
      <c r="F223" s="9">
        <f>ﾍﾞﾝﾁﾏｰｸ!CJ223/ﾍﾞﾝﾁﾏｰｸ!CJ$3</f>
        <v>0.43023255813953487</v>
      </c>
      <c r="G223" s="9">
        <f>SUMIF(ﾍﾞﾝﾁﾏｰｸ!$F$1:$AX$1,G$2,ﾍﾞﾝﾁﾏｰｸ!$F223:$AX223)/G$3</f>
        <v>0.5</v>
      </c>
      <c r="H223" s="9">
        <f>ﾍﾞﾝﾁﾏｰｸ!CQ223/ﾍﾞﾝﾁﾏｰｸ!$CR$1</f>
        <v>0.53807106598984777</v>
      </c>
      <c r="I223" s="9">
        <f>SUMIF(ﾍﾞﾝﾁﾏｰｸ!$F$1:$AX$1,I$2,ﾍﾞﾝﾁﾏｰｸ!$F223:$AX223)/I$3</f>
        <v>0.5</v>
      </c>
      <c r="J223" s="9">
        <f>SUMIF(ﾍﾞﾝﾁﾏｰｸ!$F$1:$AX$1,J$2,ﾍﾞﾝﾁﾏｰｸ!$F223:$AX223)/J$3</f>
        <v>0.375</v>
      </c>
      <c r="K223" s="9">
        <f>SUMIF(ﾍﾞﾝﾁﾏｰｸ!$F$1:$AX$1,K$2,ﾍﾞﾝﾁﾏｰｸ!$F223:$AX223)/K$3</f>
        <v>0.45</v>
      </c>
      <c r="L223" s="9">
        <f>SUMIF(ﾍﾞﾝﾁﾏｰｸ!$F$1:$AX$1,L$2,ﾍﾞﾝﾁﾏｰｸ!$F223:$AX223)/L$3</f>
        <v>0.25</v>
      </c>
      <c r="M223" s="9">
        <f>SUMIF(ﾍﾞﾝﾁﾏｰｸ!$F$1:$AX$1,M$2,ﾍﾞﾝﾁﾏｰｸ!$F223:$AX223)/M$3</f>
        <v>1</v>
      </c>
      <c r="N223" s="9">
        <f>SUMIF(ﾍﾞﾝﾁﾏｰｸ!$F$1:$AX$1,N$2,ﾍﾞﾝﾁﾏｰｸ!$F223:$AX223)/N$3</f>
        <v>0.54545454545454541</v>
      </c>
      <c r="O223" s="9">
        <f>SUMIF(ﾍﾞﾝﾁﾏｰｸ!$F$1:$AX$1,O$2,ﾍﾞﾝﾁﾏｰｸ!$F223:$AX223)/O$3</f>
        <v>0.9</v>
      </c>
      <c r="P223" s="2">
        <f>ﾍﾞﾝﾁﾏｰｸ!BV223</f>
        <v>52.5</v>
      </c>
      <c r="Q223" s="9">
        <f t="shared" si="7"/>
        <v>0.63749999999999996</v>
      </c>
      <c r="R223" s="9">
        <f>ﾍﾞﾝﾁﾏｰｸ!CG223/ﾍﾞﾝﾁﾏｰｸ!CG$3</f>
        <v>0.5</v>
      </c>
      <c r="S223" s="9">
        <f>ﾍﾞﾝﾁﾏｰｸ!CH223/ﾍﾞﾝﾁﾏｰｸ!CH$3</f>
        <v>0.5</v>
      </c>
      <c r="T223" s="9">
        <f>ﾍﾞﾝﾁﾏｰｸ!CI223/ﾍﾞﾝﾁﾏｰｸ!CI$3</f>
        <v>0.4375</v>
      </c>
      <c r="U223" s="9">
        <f>ﾍﾞﾝﾁﾏｰｸ!CC223/ﾍﾞﾝﾁﾏｰｸ!CC$3</f>
        <v>0.5</v>
      </c>
      <c r="V223" s="9">
        <f>ﾍﾞﾝﾁﾏｰｸ!CD223/ﾍﾞﾝﾁﾏｰｸ!CD$3</f>
        <v>0.6875</v>
      </c>
      <c r="W223" s="9">
        <f>ﾍﾞﾝﾁﾏｰｸ!CE223/ﾍﾞﾝﾁﾏｰｸ!CE$3</f>
        <v>0.70833333333333337</v>
      </c>
      <c r="X223" s="9">
        <f>ﾍﾞﾝﾁﾏｰｸ!CF223/ﾍﾞﾝﾁﾏｰｸ!CF$3</f>
        <v>0.75</v>
      </c>
    </row>
    <row r="224" spans="1:24">
      <c r="A224" s="2">
        <v>1967</v>
      </c>
      <c r="B224" s="2">
        <v>600</v>
      </c>
      <c r="C224" s="2">
        <v>1</v>
      </c>
      <c r="D224" s="2">
        <f t="shared" si="6"/>
        <v>600</v>
      </c>
      <c r="E224" s="4" t="s">
        <v>208</v>
      </c>
      <c r="F224" s="9">
        <f>ﾍﾞﾝﾁﾏｰｸ!CJ224/ﾍﾞﾝﾁﾏｰｸ!CJ$3</f>
        <v>0.27906976744186046</v>
      </c>
      <c r="G224" s="9">
        <f>SUMIF(ﾍﾞﾝﾁﾏｰｸ!$F$1:$AX$1,G$2,ﾍﾞﾝﾁﾏｰｸ!$F224:$AX224)/G$3</f>
        <v>0</v>
      </c>
      <c r="H224" s="9">
        <f>ﾍﾞﾝﾁﾏｰｸ!CQ224/ﾍﾞﾝﾁﾏｰｸ!$CR$1</f>
        <v>0.59318346627991303</v>
      </c>
      <c r="I224" s="9">
        <f>SUMIF(ﾍﾞﾝﾁﾏｰｸ!$F$1:$AX$1,I$2,ﾍﾞﾝﾁﾏｰｸ!$F224:$AX224)/I$3</f>
        <v>0.66666666666666663</v>
      </c>
      <c r="J224" s="9">
        <f>SUMIF(ﾍﾞﾝﾁﾏｰｸ!$F$1:$AX$1,J$2,ﾍﾞﾝﾁﾏｰｸ!$F224:$AX224)/J$3</f>
        <v>0.5</v>
      </c>
      <c r="K224" s="9">
        <f>SUMIF(ﾍﾞﾝﾁﾏｰｸ!$F$1:$AX$1,K$2,ﾍﾞﾝﾁﾏｰｸ!$F224:$AX224)/K$3</f>
        <v>0.15</v>
      </c>
      <c r="L224" s="9">
        <f>SUMIF(ﾍﾞﾝﾁﾏｰｸ!$F$1:$AX$1,L$2,ﾍﾞﾝﾁﾏｰｸ!$F224:$AX224)/L$3</f>
        <v>0</v>
      </c>
      <c r="M224" s="9">
        <f>SUMIF(ﾍﾞﾝﾁﾏｰｸ!$F$1:$AX$1,M$2,ﾍﾞﾝﾁﾏｰｸ!$F224:$AX224)/M$3</f>
        <v>0.5</v>
      </c>
      <c r="N224" s="9">
        <f>SUMIF(ﾍﾞﾝﾁﾏｰｸ!$F$1:$AX$1,N$2,ﾍﾞﾝﾁﾏｰｸ!$F224:$AX224)/N$3</f>
        <v>0.5</v>
      </c>
      <c r="O224" s="9">
        <f>SUMIF(ﾍﾞﾝﾁﾏｰｸ!$F$1:$AX$1,O$2,ﾍﾞﾝﾁﾏｰｸ!$F224:$AX224)/O$3</f>
        <v>0.5</v>
      </c>
      <c r="P224" s="2">
        <f>ﾍﾞﾝﾁﾏｰｸ!BV224</f>
        <v>33</v>
      </c>
      <c r="Q224" s="9">
        <f t="shared" si="7"/>
        <v>0.4681818181818182</v>
      </c>
      <c r="R224" s="9">
        <f>ﾍﾞﾝﾁﾏｰｸ!CG224/ﾍﾞﾝﾁﾏｰｸ!CG$3</f>
        <v>0.53333333333333333</v>
      </c>
      <c r="S224" s="9">
        <f>ﾍﾞﾝﾁﾏｰｸ!CH224/ﾍﾞﾝﾁﾏｰｸ!CH$3</f>
        <v>0.3</v>
      </c>
      <c r="T224" s="9">
        <f>ﾍﾞﾝﾁﾏｰｸ!CI224/ﾍﾞﾝﾁﾏｰｸ!CI$3</f>
        <v>0.25</v>
      </c>
      <c r="U224" s="9">
        <f>ﾍﾞﾝﾁﾏｰｸ!CC224/ﾍﾞﾝﾁﾏｰｸ!CC$3</f>
        <v>0.40909090909090912</v>
      </c>
      <c r="V224" s="9">
        <f>ﾍﾞﾝﾁﾏｰｸ!CD224/ﾍﾞﾝﾁﾏｰｸ!CD$3</f>
        <v>0.375</v>
      </c>
      <c r="W224" s="9">
        <f>ﾍﾞﾝﾁﾏｰｸ!CE224/ﾍﾞﾝﾁﾏｰｸ!CE$3</f>
        <v>0.58333333333333337</v>
      </c>
      <c r="X224" s="9">
        <f>ﾍﾞﾝﾁﾏｰｸ!CF224/ﾍﾞﾝﾁﾏｰｸ!CF$3</f>
        <v>0.5</v>
      </c>
    </row>
    <row r="225" spans="1:24">
      <c r="A225" s="2">
        <v>1964</v>
      </c>
      <c r="B225" s="2">
        <v>660</v>
      </c>
      <c r="C225" s="2">
        <v>4</v>
      </c>
      <c r="D225" s="2">
        <f t="shared" si="6"/>
        <v>165</v>
      </c>
      <c r="E225" s="4" t="s">
        <v>24</v>
      </c>
      <c r="F225" s="9">
        <f>ﾍﾞﾝﾁﾏｰｸ!CJ225/ﾍﾞﾝﾁﾏｰｸ!CJ$3</f>
        <v>0.20930232558139536</v>
      </c>
      <c r="G225" s="9">
        <f>SUMIF(ﾍﾞﾝﾁﾏｰｸ!$F$1:$AX$1,G$2,ﾍﾞﾝﾁﾏｰｸ!$F225:$AX225)/G$3</f>
        <v>0</v>
      </c>
      <c r="H225" s="9">
        <f>ﾍﾞﾝﾁﾏｰｸ!CQ225/ﾍﾞﾝﾁﾏｰｸ!$CR$1</f>
        <v>0.52356780275562009</v>
      </c>
      <c r="I225" s="9">
        <f>SUMIF(ﾍﾞﾝﾁﾏｰｸ!$F$1:$AX$1,I$2,ﾍﾞﾝﾁﾏｰｸ!$F225:$AX225)/I$3</f>
        <v>0</v>
      </c>
      <c r="J225" s="9">
        <f>SUMIF(ﾍﾞﾝﾁﾏｰｸ!$F$1:$AX$1,J$2,ﾍﾞﾝﾁﾏｰｸ!$F225:$AX225)/J$3</f>
        <v>0.5</v>
      </c>
      <c r="K225" s="9">
        <f>SUMIF(ﾍﾞﾝﾁﾏｰｸ!$F$1:$AX$1,K$2,ﾍﾞﾝﾁﾏｰｸ!$F225:$AX225)/K$3</f>
        <v>0.3</v>
      </c>
      <c r="L225" s="9">
        <f>SUMIF(ﾍﾞﾝﾁﾏｰｸ!$F$1:$AX$1,L$2,ﾍﾞﾝﾁﾏｰｸ!$F225:$AX225)/L$3</f>
        <v>0</v>
      </c>
      <c r="M225" s="9">
        <f>SUMIF(ﾍﾞﾝﾁﾏｰｸ!$F$1:$AX$1,M$2,ﾍﾞﾝﾁﾏｰｸ!$F225:$AX225)/M$3</f>
        <v>0.5</v>
      </c>
      <c r="N225" s="9">
        <f>SUMIF(ﾍﾞﾝﾁﾏｰｸ!$F$1:$AX$1,N$2,ﾍﾞﾝﾁﾏｰｸ!$F225:$AX225)/N$3</f>
        <v>0.36363636363636365</v>
      </c>
      <c r="O225" s="9">
        <f>SUMIF(ﾍﾞﾝﾁﾏｰｸ!$F$1:$AX$1,O$2,ﾍﾞﾝﾁﾏｰｸ!$F225:$AX225)/O$3</f>
        <v>0.5</v>
      </c>
      <c r="P225" s="2">
        <f>ﾍﾞﾝﾁﾏｰｸ!BV225</f>
        <v>29</v>
      </c>
      <c r="Q225" s="9">
        <f t="shared" si="7"/>
        <v>0.4553977272727272</v>
      </c>
      <c r="R225" s="9">
        <f>ﾍﾞﾝﾁﾏｰｸ!CG225/ﾍﾞﾝﾁﾏｰｸ!CG$3</f>
        <v>0.33333333333333331</v>
      </c>
      <c r="S225" s="9">
        <f>ﾍﾞﾝﾁﾏｰｸ!CH225/ﾍﾞﾝﾁﾏｰｸ!CH$3</f>
        <v>0.3</v>
      </c>
      <c r="T225" s="9">
        <f>ﾍﾞﾝﾁﾏｰｸ!CI225/ﾍﾞﾝﾁﾏｰｸ!CI$3</f>
        <v>0.25</v>
      </c>
      <c r="U225" s="9">
        <f>ﾍﾞﾝﾁﾏｰｸ!CC225/ﾍﾞﾝﾁﾏｰｸ!CC$3</f>
        <v>0.36363636363636365</v>
      </c>
      <c r="V225" s="9">
        <f>ﾍﾞﾝﾁﾏｰｸ!CD225/ﾍﾞﾝﾁﾏｰｸ!CD$3</f>
        <v>0.40625</v>
      </c>
      <c r="W225" s="9">
        <f>ﾍﾞﾝﾁﾏｰｸ!CE225/ﾍﾞﾝﾁﾏｰｸ!CE$3</f>
        <v>0.54166666666666663</v>
      </c>
      <c r="X225" s="9">
        <f>ﾍﾞﾝﾁﾏｰｸ!CF225/ﾍﾞﾝﾁﾏｰｸ!CF$3</f>
        <v>0.5625</v>
      </c>
    </row>
    <row r="226" spans="1:24">
      <c r="A226" s="2">
        <v>1988</v>
      </c>
      <c r="B226" s="2">
        <v>150</v>
      </c>
      <c r="C226" s="2">
        <v>5</v>
      </c>
      <c r="D226" s="2">
        <f t="shared" si="6"/>
        <v>30</v>
      </c>
      <c r="E226" s="4" t="s">
        <v>209</v>
      </c>
      <c r="F226" s="9">
        <f>ﾍﾞﾝﾁﾏｰｸ!CJ226/ﾍﾞﾝﾁﾏｰｸ!CJ$3</f>
        <v>0.62790697674418605</v>
      </c>
      <c r="G226" s="9">
        <f>SUMIF(ﾍﾞﾝﾁﾏｰｸ!$F$1:$AX$1,G$2,ﾍﾞﾝﾁﾏｰｸ!$F226:$AX226)/G$3</f>
        <v>1</v>
      </c>
      <c r="H226" s="9">
        <f>ﾍﾞﾝﾁﾏｰｸ!CQ226/ﾍﾞﾝﾁﾏｰｸ!$CR$1</f>
        <v>0.65192168237853521</v>
      </c>
      <c r="I226" s="9">
        <f>SUMIF(ﾍﾞﾝﾁﾏｰｸ!$F$1:$AX$1,I$2,ﾍﾞﾝﾁﾏｰｸ!$F226:$AX226)/I$3</f>
        <v>1</v>
      </c>
      <c r="J226" s="9">
        <f>SUMIF(ﾍﾞﾝﾁﾏｰｸ!$F$1:$AX$1,J$2,ﾍﾞﾝﾁﾏｰｸ!$F226:$AX226)/J$3</f>
        <v>0.25</v>
      </c>
      <c r="K226" s="9">
        <f>SUMIF(ﾍﾞﾝﾁﾏｰｸ!$F$1:$AX$1,K$2,ﾍﾞﾝﾁﾏｰｸ!$F226:$AX226)/K$3</f>
        <v>0.65</v>
      </c>
      <c r="L226" s="9">
        <f>SUMIF(ﾍﾞﾝﾁﾏｰｸ!$F$1:$AX$1,L$2,ﾍﾞﾝﾁﾏｰｸ!$F226:$AX226)/L$3</f>
        <v>0.375</v>
      </c>
      <c r="M226" s="9">
        <f>SUMIF(ﾍﾞﾝﾁﾏｰｸ!$F$1:$AX$1,M$2,ﾍﾞﾝﾁﾏｰｸ!$F226:$AX226)/M$3</f>
        <v>1</v>
      </c>
      <c r="N226" s="9">
        <f>SUMIF(ﾍﾞﾝﾁﾏｰｸ!$F$1:$AX$1,N$2,ﾍﾞﾝﾁﾏｰｸ!$F226:$AX226)/N$3</f>
        <v>0.68181818181818177</v>
      </c>
      <c r="O226" s="9">
        <f>SUMIF(ﾍﾞﾝﾁﾏｰｸ!$F$1:$AX$1,O$2,ﾍﾞﾝﾁﾏｰｸ!$F226:$AX226)/O$3</f>
        <v>0.7</v>
      </c>
      <c r="P226" s="2">
        <f>ﾍﾞﾝﾁﾏｰｸ!BV226</f>
        <v>62</v>
      </c>
      <c r="Q226" s="9">
        <f t="shared" si="7"/>
        <v>0.72386363636363638</v>
      </c>
      <c r="R226" s="9">
        <f>ﾍﾞﾝﾁﾏｰｸ!CG226/ﾍﾞﾝﾁﾏｰｸ!CG$3</f>
        <v>0.7</v>
      </c>
      <c r="S226" s="9">
        <f>ﾍﾞﾝﾁﾏｰｸ!CH226/ﾍﾞﾝﾁﾏｰｸ!CH$3</f>
        <v>0.4</v>
      </c>
      <c r="T226" s="9">
        <f>ﾍﾞﾝﾁﾏｰｸ!CI226/ﾍﾞﾝﾁﾏｰｸ!CI$3</f>
        <v>0.4375</v>
      </c>
      <c r="U226" s="9">
        <f>ﾍﾞﾝﾁﾏｰｸ!CC226/ﾍﾞﾝﾁﾏｰｸ!CC$3</f>
        <v>0.81818181818181823</v>
      </c>
      <c r="V226" s="9">
        <f>ﾍﾞﾝﾁﾏｰｸ!CD226/ﾍﾞﾝﾁﾏｰｸ!CD$3</f>
        <v>0.625</v>
      </c>
      <c r="W226" s="9">
        <f>ﾍﾞﾝﾁﾏｰｸ!CE226/ﾍﾞﾝﾁﾏｰｸ!CE$3</f>
        <v>0.66666666666666663</v>
      </c>
      <c r="X226" s="9">
        <f>ﾍﾞﾝﾁﾏｰｸ!CF226/ﾍﾞﾝﾁﾏｰｸ!CF$3</f>
        <v>0.75</v>
      </c>
    </row>
    <row r="227" spans="1:24">
      <c r="A227" s="2">
        <v>2010</v>
      </c>
      <c r="B227" s="2">
        <v>130</v>
      </c>
      <c r="C227" s="2">
        <v>3</v>
      </c>
      <c r="D227" s="2">
        <f t="shared" si="6"/>
        <v>43.333333333333336</v>
      </c>
      <c r="E227" s="4" t="s">
        <v>210</v>
      </c>
      <c r="F227" s="9">
        <f>ﾍﾞﾝﾁﾏｰｸ!CJ227/ﾍﾞﾝﾁﾏｰｸ!CJ$3</f>
        <v>0.18604651162790697</v>
      </c>
      <c r="G227" s="9">
        <f>SUMIF(ﾍﾞﾝﾁﾏｰｸ!$F$1:$AX$1,G$2,ﾍﾞﾝﾁﾏｰｸ!$F227:$AX227)/G$3</f>
        <v>0</v>
      </c>
      <c r="H227" s="9">
        <f>ﾍﾞﾝﾁﾏｰｸ!CQ227/ﾍﾞﾝﾁﾏｰｸ!$CR$1</f>
        <v>0.58593183466279919</v>
      </c>
      <c r="I227" s="9">
        <f>SUMIF(ﾍﾞﾝﾁﾏｰｸ!$F$1:$AX$1,I$2,ﾍﾞﾝﾁﾏｰｸ!$F227:$AX227)/I$3</f>
        <v>0.16666666666666666</v>
      </c>
      <c r="J227" s="9">
        <f>SUMIF(ﾍﾞﾝﾁﾏｰｸ!$F$1:$AX$1,J$2,ﾍﾞﾝﾁﾏｰｸ!$F227:$AX227)/J$3</f>
        <v>0.25</v>
      </c>
      <c r="K227" s="9">
        <f>SUMIF(ﾍﾞﾝﾁﾏｰｸ!$F$1:$AX$1,K$2,ﾍﾞﾝﾁﾏｰｸ!$F227:$AX227)/K$3</f>
        <v>0.2</v>
      </c>
      <c r="L227" s="9">
        <f>SUMIF(ﾍﾞﾝﾁﾏｰｸ!$F$1:$AX$1,L$2,ﾍﾞﾝﾁﾏｰｸ!$F227:$AX227)/L$3</f>
        <v>0</v>
      </c>
      <c r="M227" s="9">
        <f>SUMIF(ﾍﾞﾝﾁﾏｰｸ!$F$1:$AX$1,M$2,ﾍﾞﾝﾁﾏｰｸ!$F227:$AX227)/M$3</f>
        <v>0.5</v>
      </c>
      <c r="N227" s="9">
        <f>SUMIF(ﾍﾞﾝﾁﾏｰｸ!$F$1:$AX$1,N$2,ﾍﾞﾝﾁﾏｰｸ!$F227:$AX227)/N$3</f>
        <v>9.0909090909090912E-2</v>
      </c>
      <c r="O227" s="9">
        <f>SUMIF(ﾍﾞﾝﾁﾏｰｸ!$F$1:$AX$1,O$2,ﾍﾞﾝﾁﾏｰｸ!$F227:$AX227)/O$3</f>
        <v>0.5</v>
      </c>
      <c r="P227" s="2">
        <f>ﾍﾞﾝﾁﾏｰｸ!BV227</f>
        <v>20</v>
      </c>
      <c r="Q227" s="9">
        <f t="shared" si="7"/>
        <v>0.29715909090909093</v>
      </c>
      <c r="R227" s="9">
        <f>ﾍﾞﾝﾁﾏｰｸ!CG227/ﾍﾞﾝﾁﾏｰｸ!CG$3</f>
        <v>0.13333333333333333</v>
      </c>
      <c r="S227" s="9">
        <f>ﾍﾞﾝﾁﾏｰｸ!CH227/ﾍﾞﾝﾁﾏｰｸ!CH$3</f>
        <v>0.2</v>
      </c>
      <c r="T227" s="9">
        <f>ﾍﾞﾝﾁﾏｰｸ!CI227/ﾍﾞﾝﾁﾏｰｸ!CI$3</f>
        <v>0.125</v>
      </c>
      <c r="U227" s="9">
        <f>ﾍﾞﾝﾁﾏｰｸ!CC227/ﾍﾞﾝﾁﾏｰｸ!CC$3</f>
        <v>4.5454545454545456E-2</v>
      </c>
      <c r="V227" s="9">
        <f>ﾍﾞﾝﾁﾏｰｸ!CD227/ﾍﾞﾝﾁﾏｰｸ!CD$3</f>
        <v>0.40625</v>
      </c>
      <c r="W227" s="9">
        <f>ﾍﾞﾝﾁﾏｰｸ!CE227/ﾍﾞﾝﾁﾏｰｸ!CE$3</f>
        <v>0.41666666666666669</v>
      </c>
      <c r="X227" s="9">
        <f>ﾍﾞﾝﾁﾏｰｸ!CF227/ﾍﾞﾝﾁﾏｰｸ!CF$3</f>
        <v>0.5</v>
      </c>
    </row>
    <row r="228" spans="1:24">
      <c r="A228" s="2">
        <v>1971</v>
      </c>
      <c r="B228" s="2">
        <v>158</v>
      </c>
      <c r="C228" s="2">
        <v>2</v>
      </c>
      <c r="D228" s="2">
        <f t="shared" si="6"/>
        <v>79</v>
      </c>
      <c r="E228" s="4" t="s">
        <v>211</v>
      </c>
      <c r="F228" s="9">
        <f>ﾍﾞﾝﾁﾏｰｸ!CJ228/ﾍﾞﾝﾁﾏｰｸ!CJ$3</f>
        <v>0.44186046511627908</v>
      </c>
      <c r="G228" s="9">
        <f>SUMIF(ﾍﾞﾝﾁﾏｰｸ!$F$1:$AX$1,G$2,ﾍﾞﾝﾁﾏｰｸ!$F228:$AX228)/G$3</f>
        <v>0</v>
      </c>
      <c r="H228" s="9">
        <f>ﾍﾞﾝﾁﾏｰｸ!CQ228/ﾍﾞﾝﾁﾏｰｸ!$CR$1</f>
        <v>0.53807106598984777</v>
      </c>
      <c r="I228" s="9">
        <f>SUMIF(ﾍﾞﾝﾁﾏｰｸ!$F$1:$AX$1,I$2,ﾍﾞﾝﾁﾏｰｸ!$F228:$AX228)/I$3</f>
        <v>0.66666666666666663</v>
      </c>
      <c r="J228" s="9">
        <f>SUMIF(ﾍﾞﾝﾁﾏｰｸ!$F$1:$AX$1,J$2,ﾍﾞﾝﾁﾏｰｸ!$F228:$AX228)/J$3</f>
        <v>0.625</v>
      </c>
      <c r="K228" s="9">
        <f>SUMIF(ﾍﾞﾝﾁﾏｰｸ!$F$1:$AX$1,K$2,ﾍﾞﾝﾁﾏｰｸ!$F228:$AX228)/K$3</f>
        <v>0.5</v>
      </c>
      <c r="L228" s="9">
        <f>SUMIF(ﾍﾞﾝﾁﾏｰｸ!$F$1:$AX$1,L$2,ﾍﾞﾝﾁﾏｰｸ!$F228:$AX228)/L$3</f>
        <v>0.125</v>
      </c>
      <c r="M228" s="9">
        <f>SUMIF(ﾍﾞﾝﾁﾏｰｸ!$F$1:$AX$1,M$2,ﾍﾞﾝﾁﾏｰｸ!$F228:$AX228)/M$3</f>
        <v>0.5</v>
      </c>
      <c r="N228" s="9">
        <f>SUMIF(ﾍﾞﾝﾁﾏｰｸ!$F$1:$AX$1,N$2,ﾍﾞﾝﾁﾏｰｸ!$F228:$AX228)/N$3</f>
        <v>0.59090909090909094</v>
      </c>
      <c r="O228" s="9">
        <f>SUMIF(ﾍﾞﾝﾁﾏｰｸ!$F$1:$AX$1,O$2,ﾍﾞﾝﾁﾏｰｸ!$F228:$AX228)/O$3</f>
        <v>0.65</v>
      </c>
      <c r="P228" s="2">
        <f>ﾍﾞﾝﾁﾏｰｸ!BV228</f>
        <v>47</v>
      </c>
      <c r="Q228" s="9">
        <f t="shared" si="7"/>
        <v>0.65994318181818179</v>
      </c>
      <c r="R228" s="9">
        <f>ﾍﾞﾝﾁﾏｰｸ!CG228/ﾍﾞﾝﾁﾏｰｸ!CG$3</f>
        <v>0.73333333333333328</v>
      </c>
      <c r="S228" s="9">
        <f>ﾍﾞﾝﾁﾏｰｸ!CH228/ﾍﾞﾝﾁﾏｰｸ!CH$3</f>
        <v>0.4</v>
      </c>
      <c r="T228" s="9">
        <f>ﾍﾞﾝﾁﾏｰｸ!CI228/ﾍﾞﾝﾁﾏｰｸ!CI$3</f>
        <v>0.3125</v>
      </c>
      <c r="U228" s="9">
        <f>ﾍﾞﾝﾁﾏｰｸ!CC228/ﾍﾞﾝﾁﾏｰｸ!CC$3</f>
        <v>0.59090909090909094</v>
      </c>
      <c r="V228" s="9">
        <f>ﾍﾞﾝﾁﾏｰｸ!CD228/ﾍﾞﾝﾁﾏｰｸ!CD$3</f>
        <v>0.625</v>
      </c>
      <c r="W228" s="9">
        <f>ﾍﾞﾝﾁﾏｰｸ!CE228/ﾍﾞﾝﾁﾏｰｸ!CE$3</f>
        <v>0.75</v>
      </c>
      <c r="X228" s="9">
        <f>ﾍﾞﾝﾁﾏｰｸ!CF228/ﾍﾞﾝﾁﾏｰｸ!CF$3</f>
        <v>0.6875</v>
      </c>
    </row>
    <row r="229" spans="1:24">
      <c r="A229" s="2">
        <v>2000</v>
      </c>
      <c r="B229" s="2">
        <v>600</v>
      </c>
      <c r="C229" s="2">
        <v>3</v>
      </c>
      <c r="D229" s="2">
        <f t="shared" si="6"/>
        <v>200</v>
      </c>
      <c r="E229" s="4" t="s">
        <v>91</v>
      </c>
      <c r="F229" s="9">
        <f>ﾍﾞﾝﾁﾏｰｸ!CJ229/ﾍﾞﾝﾁﾏｰｸ!CJ$3</f>
        <v>0.48837209302325579</v>
      </c>
      <c r="G229" s="9">
        <f>SUMIF(ﾍﾞﾝﾁﾏｰｸ!$F$1:$AX$1,G$2,ﾍﾞﾝﾁﾏｰｸ!$F229:$AX229)/G$3</f>
        <v>0</v>
      </c>
      <c r="H229" s="9">
        <f>ﾍﾞﾝﾁﾏｰｸ!CQ229/ﾍﾞﾝﾁﾏｰｸ!$CR$1</f>
        <v>0.60116026105873821</v>
      </c>
      <c r="I229" s="9">
        <f>SUMIF(ﾍﾞﾝﾁﾏｰｸ!$F$1:$AX$1,I$2,ﾍﾞﾝﾁﾏｰｸ!$F229:$AX229)/I$3</f>
        <v>0.5</v>
      </c>
      <c r="J229" s="9">
        <f>SUMIF(ﾍﾞﾝﾁﾏｰｸ!$F$1:$AX$1,J$2,ﾍﾞﾝﾁﾏｰｸ!$F229:$AX229)/J$3</f>
        <v>0.5</v>
      </c>
      <c r="K229" s="9">
        <f>SUMIF(ﾍﾞﾝﾁﾏｰｸ!$F$1:$AX$1,K$2,ﾍﾞﾝﾁﾏｰｸ!$F229:$AX229)/K$3</f>
        <v>0.75</v>
      </c>
      <c r="L229" s="9">
        <f>SUMIF(ﾍﾞﾝﾁﾏｰｸ!$F$1:$AX$1,L$2,ﾍﾞﾝﾁﾏｰｸ!$F229:$AX229)/L$3</f>
        <v>0.375</v>
      </c>
      <c r="M229" s="9">
        <f>SUMIF(ﾍﾞﾝﾁﾏｰｸ!$F$1:$AX$1,M$2,ﾍﾞﾝﾁﾏｰｸ!$F229:$AX229)/M$3</f>
        <v>1</v>
      </c>
      <c r="N229" s="9">
        <f>SUMIF(ﾍﾞﾝﾁﾏｰｸ!$F$1:$AX$1,N$2,ﾍﾞﾝﾁﾏｰｸ!$F229:$AX229)/N$3</f>
        <v>0.40909090909090912</v>
      </c>
      <c r="O229" s="9">
        <f>SUMIF(ﾍﾞﾝﾁﾏｰｸ!$F$1:$AX$1,O$2,ﾍﾞﾝﾁﾏｰｸ!$F229:$AX229)/O$3</f>
        <v>0.5</v>
      </c>
      <c r="P229" s="2">
        <f>ﾍﾞﾝﾁﾏｰｸ!BV229</f>
        <v>46</v>
      </c>
      <c r="Q229" s="9">
        <f t="shared" si="7"/>
        <v>0.55965909090909083</v>
      </c>
      <c r="R229" s="9">
        <f>ﾍﾞﾝﾁﾏｰｸ!CG229/ﾍﾞﾝﾁﾏｰｸ!CG$3</f>
        <v>0.46666666666666667</v>
      </c>
      <c r="S229" s="9">
        <f>ﾍﾞﾝﾁﾏｰｸ!CH229/ﾍﾞﾝﾁﾏｰｸ!CH$3</f>
        <v>0.7</v>
      </c>
      <c r="T229" s="9">
        <f>ﾍﾞﾝﾁﾏｰｸ!CI229/ﾍﾞﾝﾁﾏｰｸ!CI$3</f>
        <v>0.4375</v>
      </c>
      <c r="U229" s="9">
        <f>ﾍﾞﾝﾁﾏｰｸ!CC229/ﾍﾞﾝﾁﾏｰｸ!CC$3</f>
        <v>0.54545454545454541</v>
      </c>
      <c r="V229" s="9">
        <f>ﾍﾞﾝﾁﾏｰｸ!CD229/ﾍﾞﾝﾁﾏｰｸ!CD$3</f>
        <v>0.59375</v>
      </c>
      <c r="W229" s="9">
        <f>ﾍﾞﾝﾁﾏｰｸ!CE229/ﾍﾞﾝﾁﾏｰｸ!CE$3</f>
        <v>0.58333333333333337</v>
      </c>
      <c r="X229" s="9">
        <f>ﾍﾞﾝﾁﾏｰｸ!CF229/ﾍﾞﾝﾁﾏｰｸ!CF$3</f>
        <v>0.5</v>
      </c>
    </row>
    <row r="230" spans="1:24">
      <c r="A230" s="2">
        <v>2000</v>
      </c>
      <c r="B230" s="2">
        <v>200</v>
      </c>
      <c r="C230" s="2">
        <v>4</v>
      </c>
      <c r="D230" s="2">
        <f t="shared" si="6"/>
        <v>50</v>
      </c>
      <c r="E230" s="4" t="s">
        <v>212</v>
      </c>
      <c r="F230" s="9">
        <f>ﾍﾞﾝﾁﾏｰｸ!CJ230/ﾍﾞﾝﾁﾏｰｸ!CJ$3</f>
        <v>0.36046511627906974</v>
      </c>
      <c r="G230" s="9">
        <f>SUMIF(ﾍﾞﾝﾁﾏｰｸ!$F$1:$AX$1,G$2,ﾍﾞﾝﾁﾏｰｸ!$F230:$AX230)/G$3</f>
        <v>0.5</v>
      </c>
      <c r="H230" s="9">
        <f>ﾍﾞﾝﾁﾏｰｸ!CQ230/ﾍﾞﾝﾁﾏｰｸ!$CR$1</f>
        <v>0.53081943437273393</v>
      </c>
      <c r="I230" s="9">
        <f>SUMIF(ﾍﾞﾝﾁﾏｰｸ!$F$1:$AX$1,I$2,ﾍﾞﾝﾁﾏｰｸ!$F230:$AX230)/I$3</f>
        <v>0.33333333333333331</v>
      </c>
      <c r="J230" s="9">
        <f>SUMIF(ﾍﾞﾝﾁﾏｰｸ!$F$1:$AX$1,J$2,ﾍﾞﾝﾁﾏｰｸ!$F230:$AX230)/J$3</f>
        <v>0.75</v>
      </c>
      <c r="K230" s="9">
        <f>SUMIF(ﾍﾞﾝﾁﾏｰｸ!$F$1:$AX$1,K$2,ﾍﾞﾝﾁﾏｰｸ!$F230:$AX230)/K$3</f>
        <v>0.2</v>
      </c>
      <c r="L230" s="9">
        <f>SUMIF(ﾍﾞﾝﾁﾏｰｸ!$F$1:$AX$1,L$2,ﾍﾞﾝﾁﾏｰｸ!$F230:$AX230)/L$3</f>
        <v>0.625</v>
      </c>
      <c r="M230" s="9">
        <f>SUMIF(ﾍﾞﾝﾁﾏｰｸ!$F$1:$AX$1,M$2,ﾍﾞﾝﾁﾏｰｸ!$F230:$AX230)/M$3</f>
        <v>0.5</v>
      </c>
      <c r="N230" s="9">
        <f>SUMIF(ﾍﾞﾝﾁﾏｰｸ!$F$1:$AX$1,N$2,ﾍﾞﾝﾁﾏｰｸ!$F230:$AX230)/N$3</f>
        <v>0.5</v>
      </c>
      <c r="O230" s="9">
        <f>SUMIF(ﾍﾞﾝﾁﾏｰｸ!$F$1:$AX$1,O$2,ﾍﾞﾝﾁﾏｰｸ!$F230:$AX230)/O$3</f>
        <v>0.45</v>
      </c>
      <c r="P230" s="2">
        <f>ﾍﾞﾝﾁﾏｰｸ!BV230</f>
        <v>41.5</v>
      </c>
      <c r="Q230" s="9">
        <f t="shared" si="7"/>
        <v>0.42443181818181819</v>
      </c>
      <c r="R230" s="9">
        <f>ﾍﾞﾝﾁﾏｰｸ!CG230/ﾍﾞﾝﾁﾏｰｸ!CG$3</f>
        <v>0.5</v>
      </c>
      <c r="S230" s="9">
        <f>ﾍﾞﾝﾁﾏｰｸ!CH230/ﾍﾞﾝﾁﾏｰｸ!CH$3</f>
        <v>0.5</v>
      </c>
      <c r="T230" s="9">
        <f>ﾍﾞﾝﾁﾏｰｸ!CI230/ﾍﾞﾝﾁﾏｰｸ!CI$3</f>
        <v>0.6875</v>
      </c>
      <c r="U230" s="9">
        <f>ﾍﾞﾝﾁﾏｰｸ!CC230/ﾍﾞﾝﾁﾏｰｸ!CC$3</f>
        <v>0.40909090909090912</v>
      </c>
      <c r="V230" s="9">
        <f>ﾍﾞﾝﾁﾏｰｸ!CD230/ﾍﾞﾝﾁﾏｰｸ!CD$3</f>
        <v>0.34375</v>
      </c>
      <c r="W230" s="9">
        <f>ﾍﾞﾝﾁﾏｰｸ!CE230/ﾍﾞﾝﾁﾏｰｸ!CE$3</f>
        <v>0.45833333333333331</v>
      </c>
      <c r="X230" s="9">
        <f>ﾍﾞﾝﾁﾏｰｸ!CF230/ﾍﾞﾝﾁﾏｰｸ!CF$3</f>
        <v>0.5</v>
      </c>
    </row>
    <row r="231" spans="1:24">
      <c r="A231" s="2">
        <v>2005</v>
      </c>
      <c r="B231" s="2">
        <v>300</v>
      </c>
      <c r="C231" s="2">
        <v>1</v>
      </c>
      <c r="D231" s="2">
        <f t="shared" si="6"/>
        <v>300</v>
      </c>
      <c r="E231" s="4" t="s">
        <v>213</v>
      </c>
      <c r="F231" s="9">
        <f>ﾍﾞﾝﾁﾏｰｸ!CJ231/ﾍﾞﾝﾁﾏｰｸ!CJ$3</f>
        <v>0.69767441860465118</v>
      </c>
      <c r="G231" s="9">
        <f>SUMIF(ﾍﾞﾝﾁﾏｰｸ!$F$1:$AX$1,G$2,ﾍﾞﾝﾁﾏｰｸ!$F231:$AX231)/G$3</f>
        <v>1</v>
      </c>
      <c r="H231" s="9">
        <f>ﾍﾞﾝﾁﾏｰｸ!CQ231/ﾍﾞﾝﾁﾏｰｸ!$CR$1</f>
        <v>0.54967367657722999</v>
      </c>
      <c r="I231" s="9">
        <f>SUMIF(ﾍﾞﾝﾁﾏｰｸ!$F$1:$AX$1,I$2,ﾍﾞﾝﾁﾏｰｸ!$F231:$AX231)/I$3</f>
        <v>1</v>
      </c>
      <c r="J231" s="9">
        <f>SUMIF(ﾍﾞﾝﾁﾏｰｸ!$F$1:$AX$1,J$2,ﾍﾞﾝﾁﾏｰｸ!$F231:$AX231)/J$3</f>
        <v>0.875</v>
      </c>
      <c r="K231" s="9">
        <f>SUMIF(ﾍﾞﾝﾁﾏｰｸ!$F$1:$AX$1,K$2,ﾍﾞﾝﾁﾏｰｸ!$F231:$AX231)/K$3</f>
        <v>0.5</v>
      </c>
      <c r="L231" s="9">
        <f>SUMIF(ﾍﾞﾝﾁﾏｰｸ!$F$1:$AX$1,L$2,ﾍﾞﾝﾁﾏｰｸ!$F231:$AX231)/L$3</f>
        <v>0.75</v>
      </c>
      <c r="M231" s="9">
        <f>SUMIF(ﾍﾞﾝﾁﾏｰｸ!$F$1:$AX$1,M$2,ﾍﾞﾝﾁﾏｰｸ!$F231:$AX231)/M$3</f>
        <v>1</v>
      </c>
      <c r="N231" s="9">
        <f>SUMIF(ﾍﾞﾝﾁﾏｰｸ!$F$1:$AX$1,N$2,ﾍﾞﾝﾁﾏｰｸ!$F231:$AX231)/N$3</f>
        <v>0.81818181818181823</v>
      </c>
      <c r="O231" s="9">
        <f>SUMIF(ﾍﾞﾝﾁﾏｰｸ!$F$1:$AX$1,O$2,ﾍﾞﾝﾁﾏｰｸ!$F231:$AX231)/O$3</f>
        <v>0.6</v>
      </c>
      <c r="P231" s="2">
        <f>ﾍﾞﾝﾁﾏｰｸ!BV231</f>
        <v>68</v>
      </c>
      <c r="Q231" s="9">
        <f t="shared" si="7"/>
        <v>0.73693181818181808</v>
      </c>
      <c r="R231" s="9">
        <f>ﾍﾞﾝﾁﾏｰｸ!CG231/ﾍﾞﾝﾁﾏｰｸ!CG$3</f>
        <v>0.8666666666666667</v>
      </c>
      <c r="S231" s="9">
        <f>ﾍﾞﾝﾁﾏｰｸ!CH231/ﾍﾞﾝﾁﾏｰｸ!CH$3</f>
        <v>0.6</v>
      </c>
      <c r="T231" s="9">
        <f>ﾍﾞﾝﾁﾏｰｸ!CI231/ﾍﾞﾝﾁﾏｰｸ!CI$3</f>
        <v>0.8125</v>
      </c>
      <c r="U231" s="9">
        <f>ﾍﾞﾝﾁﾏｰｸ!CC231/ﾍﾞﾝﾁﾏｰｸ!CC$3</f>
        <v>0.90909090909090906</v>
      </c>
      <c r="V231" s="9">
        <f>ﾍﾞﾝﾁﾏｰｸ!CD231/ﾍﾞﾝﾁﾏｰｸ!CD$3</f>
        <v>0.46875</v>
      </c>
      <c r="W231" s="9">
        <f>ﾍﾞﾝﾁﾏｰｸ!CE231/ﾍﾞﾝﾁﾏｰｸ!CE$3</f>
        <v>0.70833333333333337</v>
      </c>
      <c r="X231" s="9">
        <f>ﾍﾞﾝﾁﾏｰｸ!CF231/ﾍﾞﾝﾁﾏｰｸ!CF$3</f>
        <v>0.75</v>
      </c>
    </row>
    <row r="232" spans="1:24">
      <c r="A232" s="2">
        <v>2001</v>
      </c>
      <c r="B232" s="2">
        <v>3000</v>
      </c>
      <c r="C232" s="2">
        <v>6</v>
      </c>
      <c r="D232" s="2">
        <f t="shared" si="6"/>
        <v>500</v>
      </c>
      <c r="E232" s="4" t="s">
        <v>207</v>
      </c>
      <c r="F232" s="9">
        <f>ﾍﾞﾝﾁﾏｰｸ!CJ232/ﾍﾞﾝﾁﾏｰｸ!CJ$3</f>
        <v>0.43023255813953487</v>
      </c>
      <c r="G232" s="9">
        <f>SUMIF(ﾍﾞﾝﾁﾏｰｸ!$F$1:$AX$1,G$2,ﾍﾞﾝﾁﾏｰｸ!$F232:$AX232)/G$3</f>
        <v>0.5</v>
      </c>
      <c r="H232" s="9">
        <f>ﾍﾞﾝﾁﾏｰｸ!CQ232/ﾍﾞﾝﾁﾏｰｸ!$CR$1</f>
        <v>0.59463379260333582</v>
      </c>
      <c r="I232" s="9">
        <f>SUMIF(ﾍﾞﾝﾁﾏｰｸ!$F$1:$AX$1,I$2,ﾍﾞﾝﾁﾏｰｸ!$F232:$AX232)/I$3</f>
        <v>0.5</v>
      </c>
      <c r="J232" s="9">
        <f>SUMIF(ﾍﾞﾝﾁﾏｰｸ!$F$1:$AX$1,J$2,ﾍﾞﾝﾁﾏｰｸ!$F232:$AX232)/J$3</f>
        <v>0.5</v>
      </c>
      <c r="K232" s="9">
        <f>SUMIF(ﾍﾞﾝﾁﾏｰｸ!$F$1:$AX$1,K$2,ﾍﾞﾝﾁﾏｰｸ!$F232:$AX232)/K$3</f>
        <v>0.4</v>
      </c>
      <c r="L232" s="9">
        <f>SUMIF(ﾍﾞﾝﾁﾏｰｸ!$F$1:$AX$1,L$2,ﾍﾞﾝﾁﾏｰｸ!$F232:$AX232)/L$3</f>
        <v>0.625</v>
      </c>
      <c r="M232" s="9">
        <f>SUMIF(ﾍﾞﾝﾁﾏｰｸ!$F$1:$AX$1,M$2,ﾍﾞﾝﾁﾏｰｸ!$F232:$AX232)/M$3</f>
        <v>1</v>
      </c>
      <c r="N232" s="9">
        <f>SUMIF(ﾍﾞﾝﾁﾏｰｸ!$F$1:$AX$1,N$2,ﾍﾞﾝﾁﾏｰｸ!$F232:$AX232)/N$3</f>
        <v>0.86363636363636365</v>
      </c>
      <c r="O232" s="9">
        <f>SUMIF(ﾍﾞﾝﾁﾏｰｸ!$F$1:$AX$1,O$2,ﾍﾞﾝﾁﾏｰｸ!$F232:$AX232)/O$3</f>
        <v>0.9</v>
      </c>
      <c r="P232" s="2">
        <f>ﾍﾞﾝﾁﾏｰｸ!BV232</f>
        <v>62.5</v>
      </c>
      <c r="Q232" s="9">
        <f t="shared" si="7"/>
        <v>0.72017045454545447</v>
      </c>
      <c r="R232" s="9">
        <f>ﾍﾞﾝﾁﾏｰｸ!CG232/ﾍﾞﾝﾁﾏｰｸ!CG$3</f>
        <v>0.7</v>
      </c>
      <c r="S232" s="9">
        <f>ﾍﾞﾝﾁﾏｰｸ!CH232/ﾍﾞﾝﾁﾏｰｸ!CH$3</f>
        <v>0.7</v>
      </c>
      <c r="T232" s="9">
        <f>ﾍﾞﾝﾁﾏｰｸ!CI232/ﾍﾞﾝﾁﾏｰｸ!CI$3</f>
        <v>0.75</v>
      </c>
      <c r="U232" s="9">
        <f>ﾍﾞﾝﾁﾏｰｸ!CC232/ﾍﾞﾝﾁﾏｰｸ!CC$3</f>
        <v>0.72727272727272729</v>
      </c>
      <c r="V232" s="9">
        <f>ﾍﾞﾝﾁﾏｰｸ!CD232/ﾍﾞﾝﾁﾏｰｸ!CD$3</f>
        <v>0.65625</v>
      </c>
      <c r="W232" s="9">
        <f>ﾍﾞﾝﾁﾏｰｸ!CE232/ﾍﾞﾝﾁﾏｰｸ!CE$3</f>
        <v>0.70833333333333337</v>
      </c>
      <c r="X232" s="9">
        <f>ﾍﾞﾝﾁﾏｰｸ!CF232/ﾍﾞﾝﾁﾏｰｸ!CF$3</f>
        <v>0.8125</v>
      </c>
    </row>
    <row r="233" spans="1:24">
      <c r="A233" s="2">
        <v>2007</v>
      </c>
      <c r="B233" s="2">
        <v>500</v>
      </c>
      <c r="C233" s="2">
        <v>5</v>
      </c>
      <c r="D233" s="2">
        <f t="shared" si="6"/>
        <v>100</v>
      </c>
      <c r="E233" s="4" t="s">
        <v>143</v>
      </c>
      <c r="F233" s="9">
        <f>ﾍﾞﾝﾁﾏｰｸ!CJ233/ﾍﾞﾝﾁﾏｰｸ!CJ$3</f>
        <v>0.38372093023255816</v>
      </c>
      <c r="G233" s="9">
        <f>SUMIF(ﾍﾞﾝﾁﾏｰｸ!$F$1:$AX$1,G$2,ﾍﾞﾝﾁﾏｰｸ!$F233:$AX233)/G$3</f>
        <v>0.5</v>
      </c>
      <c r="H233" s="9">
        <f>ﾍﾞﾝﾁﾏｰｸ!CQ233/ﾍﾞﾝﾁﾏｰｸ!$CR$1</f>
        <v>0.59463379260333582</v>
      </c>
      <c r="I233" s="9">
        <f>SUMIF(ﾍﾞﾝﾁﾏｰｸ!$F$1:$AX$1,I$2,ﾍﾞﾝﾁﾏｰｸ!$F233:$AX233)/I$3</f>
        <v>0.5</v>
      </c>
      <c r="J233" s="9">
        <f>SUMIF(ﾍﾞﾝﾁﾏｰｸ!$F$1:$AX$1,J$2,ﾍﾞﾝﾁﾏｰｸ!$F233:$AX233)/J$3</f>
        <v>0.5</v>
      </c>
      <c r="K233" s="9">
        <f>SUMIF(ﾍﾞﾝﾁﾏｰｸ!$F$1:$AX$1,K$2,ﾍﾞﾝﾁﾏｰｸ!$F233:$AX233)/K$3</f>
        <v>0.3</v>
      </c>
      <c r="L233" s="9">
        <f>SUMIF(ﾍﾞﾝﾁﾏｰｸ!$F$1:$AX$1,L$2,ﾍﾞﾝﾁﾏｰｸ!$F233:$AX233)/L$3</f>
        <v>0.625</v>
      </c>
      <c r="M233" s="9">
        <f>SUMIF(ﾍﾞﾝﾁﾏｰｸ!$F$1:$AX$1,M$2,ﾍﾞﾝﾁﾏｰｸ!$F233:$AX233)/M$3</f>
        <v>0.5</v>
      </c>
      <c r="N233" s="9">
        <f>SUMIF(ﾍﾞﾝﾁﾏｰｸ!$F$1:$AX$1,N$2,ﾍﾞﾝﾁﾏｰｸ!$F233:$AX233)/N$3</f>
        <v>0.54545454545454541</v>
      </c>
      <c r="O233" s="9">
        <f>SUMIF(ﾍﾞﾝﾁﾏｰｸ!$F$1:$AX$1,O$2,ﾍﾞﾝﾁﾏｰｸ!$F233:$AX233)/O$3</f>
        <v>0.95</v>
      </c>
      <c r="P233" s="2">
        <f>ﾍﾞﾝﾁﾏｰｸ!BV233</f>
        <v>53.5</v>
      </c>
      <c r="Q233" s="9">
        <f t="shared" si="7"/>
        <v>0.63352272727272718</v>
      </c>
      <c r="R233" s="9">
        <f>ﾍﾞﾝﾁﾏｰｸ!CG233/ﾍﾞﾝﾁﾏｰｸ!CG$3</f>
        <v>0.5</v>
      </c>
      <c r="S233" s="9">
        <f>ﾍﾞﾝﾁﾏｰｸ!CH233/ﾍﾞﾝﾁﾏｰｸ!CH$3</f>
        <v>0.6</v>
      </c>
      <c r="T233" s="9">
        <f>ﾍﾞﾝﾁﾏｰｸ!CI233/ﾍﾞﾝﾁﾏｰｸ!CI$3</f>
        <v>0.6875</v>
      </c>
      <c r="U233" s="9">
        <f>ﾍﾞﾝﾁﾏｰｸ!CC233/ﾍﾞﾝﾁﾏｰｸ!CC$3</f>
        <v>0.36363636363636365</v>
      </c>
      <c r="V233" s="9">
        <f>ﾍﾞﾝﾁﾏｰｸ!CD233/ﾍﾞﾝﾁﾏｰｸ!CD$3</f>
        <v>0.6875</v>
      </c>
      <c r="W233" s="9">
        <f>ﾍﾞﾝﾁﾏｰｸ!CE233/ﾍﾞﾝﾁﾏｰｸ!CE$3</f>
        <v>0.79166666666666663</v>
      </c>
      <c r="X233" s="9">
        <f>ﾍﾞﾝﾁﾏｰｸ!CF233/ﾍﾞﾝﾁﾏｰｸ!CF$3</f>
        <v>0.875</v>
      </c>
    </row>
    <row r="234" spans="1:24">
      <c r="A234" s="2">
        <v>1980</v>
      </c>
      <c r="B234" s="2">
        <v>200</v>
      </c>
      <c r="C234" s="2">
        <v>12</v>
      </c>
      <c r="D234" s="2">
        <f t="shared" si="6"/>
        <v>16.666666666666668</v>
      </c>
      <c r="E234" s="4" t="s">
        <v>63</v>
      </c>
      <c r="F234" s="9">
        <f>ﾍﾞﾝﾁﾏｰｸ!CJ234/ﾍﾞﾝﾁﾏｰｸ!CJ$3</f>
        <v>4.6511627906976744E-2</v>
      </c>
      <c r="G234" s="9">
        <f>SUMIF(ﾍﾞﾝﾁﾏｰｸ!$F$1:$AX$1,G$2,ﾍﾞﾝﾁﾏｰｸ!$F234:$AX234)/G$3</f>
        <v>0</v>
      </c>
      <c r="H234" s="9">
        <f>ﾍﾞﾝﾁﾏｰｸ!CQ234/ﾍﾞﾝﾁﾏｰｸ!$CR$1</f>
        <v>0.52356780275562009</v>
      </c>
      <c r="I234" s="9">
        <f>SUMIF(ﾍﾞﾝﾁﾏｰｸ!$F$1:$AX$1,I$2,ﾍﾞﾝﾁﾏｰｸ!$F234:$AX234)/I$3</f>
        <v>0</v>
      </c>
      <c r="J234" s="9">
        <f>SUMIF(ﾍﾞﾝﾁﾏｰｸ!$F$1:$AX$1,J$2,ﾍﾞﾝﾁﾏｰｸ!$F234:$AX234)/J$3</f>
        <v>0.25</v>
      </c>
      <c r="K234" s="9">
        <f>SUMIF(ﾍﾞﾝﾁﾏｰｸ!$F$1:$AX$1,K$2,ﾍﾞﾝﾁﾏｰｸ!$F234:$AX234)/K$3</f>
        <v>0</v>
      </c>
      <c r="L234" s="9">
        <f>SUMIF(ﾍﾞﾝﾁﾏｰｸ!$F$1:$AX$1,L$2,ﾍﾞﾝﾁﾏｰｸ!$F234:$AX234)/L$3</f>
        <v>0.125</v>
      </c>
      <c r="M234" s="9">
        <f>SUMIF(ﾍﾞﾝﾁﾏｰｸ!$F$1:$AX$1,M$2,ﾍﾞﾝﾁﾏｰｸ!$F234:$AX234)/M$3</f>
        <v>0.5</v>
      </c>
      <c r="N234" s="9">
        <f>SUMIF(ﾍﾞﾝﾁﾏｰｸ!$F$1:$AX$1,N$2,ﾍﾞﾝﾁﾏｰｸ!$F234:$AX234)/N$3</f>
        <v>0.40909090909090912</v>
      </c>
      <c r="O234" s="9">
        <f>SUMIF(ﾍﾞﾝﾁﾏｰｸ!$F$1:$AX$1,O$2,ﾍﾞﾝﾁﾏｰｸ!$F234:$AX234)/O$3</f>
        <v>0.5</v>
      </c>
      <c r="P234" s="2">
        <f>ﾍﾞﾝﾁﾏｰｸ!BV234</f>
        <v>23</v>
      </c>
      <c r="Q234" s="9">
        <f t="shared" si="7"/>
        <v>0.27329545454545456</v>
      </c>
      <c r="R234" s="9">
        <f>ﾍﾞﾝﾁﾏｰｸ!CG234/ﾍﾞﾝﾁﾏｰｸ!CG$3</f>
        <v>0.3</v>
      </c>
      <c r="S234" s="9">
        <f>ﾍﾞﾝﾁﾏｰｸ!CH234/ﾍﾞﾝﾁﾏｰｸ!CH$3</f>
        <v>0.4</v>
      </c>
      <c r="T234" s="9">
        <f>ﾍﾞﾝﾁﾏｰｸ!CI234/ﾍﾞﾝﾁﾏｰｸ!CI$3</f>
        <v>0.25</v>
      </c>
      <c r="U234" s="9">
        <f>ﾍﾞﾝﾁﾏｰｸ!CC234/ﾍﾞﾝﾁﾏｰｸ!CC$3</f>
        <v>0.22727272727272727</v>
      </c>
      <c r="V234" s="9">
        <f>ﾍﾞﾝﾁﾏｰｸ!CD234/ﾍﾞﾝﾁﾏｰｸ!CD$3</f>
        <v>0.25</v>
      </c>
      <c r="W234" s="9">
        <f>ﾍﾞﾝﾁﾏｰｸ!CE234/ﾍﾞﾝﾁﾏｰｸ!CE$3</f>
        <v>0.29166666666666669</v>
      </c>
      <c r="X234" s="9">
        <f>ﾍﾞﾝﾁﾏｰｸ!CF234/ﾍﾞﾝﾁﾏｰｸ!CF$3</f>
        <v>0.375</v>
      </c>
    </row>
    <row r="235" spans="1:24">
      <c r="A235" s="2">
        <v>2000</v>
      </c>
      <c r="B235" s="2">
        <v>200</v>
      </c>
      <c r="C235" s="2">
        <v>1</v>
      </c>
      <c r="D235" s="2">
        <f t="shared" si="6"/>
        <v>200</v>
      </c>
      <c r="E235" s="4" t="s">
        <v>214</v>
      </c>
      <c r="F235" s="9">
        <f>ﾍﾞﾝﾁﾏｰｸ!CJ235/ﾍﾞﾝﾁﾏｰｸ!CJ$3</f>
        <v>0.63953488372093026</v>
      </c>
      <c r="G235" s="9">
        <f>SUMIF(ﾍﾞﾝﾁﾏｰｸ!$F$1:$AX$1,G$2,ﾍﾞﾝﾁﾏｰｸ!$F235:$AX235)/G$3</f>
        <v>0.5</v>
      </c>
      <c r="H235" s="9">
        <f>ﾍﾞﾝﾁﾏｰｸ!CQ235/ﾍﾞﾝﾁﾏｰｸ!$CR$1</f>
        <v>0.84408992023205232</v>
      </c>
      <c r="I235" s="9">
        <f>SUMIF(ﾍﾞﾝﾁﾏｰｸ!$F$1:$AX$1,I$2,ﾍﾞﾝﾁﾏｰｸ!$F235:$AX235)/I$3</f>
        <v>0.5</v>
      </c>
      <c r="J235" s="9">
        <f>SUMIF(ﾍﾞﾝﾁﾏｰｸ!$F$1:$AX$1,J$2,ﾍﾞﾝﾁﾏｰｸ!$F235:$AX235)/J$3</f>
        <v>0.75</v>
      </c>
      <c r="K235" s="9">
        <f>SUMIF(ﾍﾞﾝﾁﾏｰｸ!$F$1:$AX$1,K$2,ﾍﾞﾝﾁﾏｰｸ!$F235:$AX235)/K$3</f>
        <v>0.65</v>
      </c>
      <c r="L235" s="9">
        <f>SUMIF(ﾍﾞﾝﾁﾏｰｸ!$F$1:$AX$1,L$2,ﾍﾞﾝﾁﾏｰｸ!$F235:$AX235)/L$3</f>
        <v>0.75</v>
      </c>
      <c r="M235" s="9">
        <f>SUMIF(ﾍﾞﾝﾁﾏｰｸ!$F$1:$AX$1,M$2,ﾍﾞﾝﾁﾏｰｸ!$F235:$AX235)/M$3</f>
        <v>1</v>
      </c>
      <c r="N235" s="9">
        <f>SUMIF(ﾍﾞﾝﾁﾏｰｸ!$F$1:$AX$1,N$2,ﾍﾞﾝﾁﾏｰｸ!$F235:$AX235)/N$3</f>
        <v>0.81818181818181823</v>
      </c>
      <c r="O235" s="9">
        <f>SUMIF(ﾍﾞﾝﾁﾏｰｸ!$F$1:$AX$1,O$2,ﾍﾞﾝﾁﾏｰｸ!$F235:$AX235)/O$3</f>
        <v>0.95</v>
      </c>
      <c r="P235" s="2">
        <f>ﾍﾞﾝﾁﾏｰｸ!BV235</f>
        <v>77.5</v>
      </c>
      <c r="Q235" s="9">
        <f t="shared" si="7"/>
        <v>0.83607954545454555</v>
      </c>
      <c r="R235" s="9">
        <f>ﾍﾞﾝﾁﾏｰｸ!CG235/ﾍﾞﾝﾁﾏｰｸ!CG$3</f>
        <v>0.7</v>
      </c>
      <c r="S235" s="9">
        <f>ﾍﾞﾝﾁﾏｰｸ!CH235/ﾍﾞﾝﾁﾏｰｸ!CH$3</f>
        <v>0.9</v>
      </c>
      <c r="T235" s="9">
        <f>ﾍﾞﾝﾁﾏｰｸ!CI235/ﾍﾞﾝﾁﾏｰｸ!CI$3</f>
        <v>0.8125</v>
      </c>
      <c r="U235" s="9">
        <f>ﾍﾞﾝﾁﾏｰｸ!CC235/ﾍﾞﾝﾁﾏｰｸ!CC$3</f>
        <v>0.77272727272727271</v>
      </c>
      <c r="V235" s="9">
        <f>ﾍﾞﾝﾁﾏｰｸ!CD235/ﾍﾞﾝﾁﾏｰｸ!CD$3</f>
        <v>0.8125</v>
      </c>
      <c r="W235" s="9">
        <f>ﾍﾞﾝﾁﾏｰｸ!CE235/ﾍﾞﾝﾁﾏｰｸ!CE$3</f>
        <v>0.875</v>
      </c>
      <c r="X235" s="9">
        <f>ﾍﾞﾝﾁﾏｰｸ!CF235/ﾍﾞﾝﾁﾏｰｸ!CF$3</f>
        <v>0.9375</v>
      </c>
    </row>
    <row r="236" spans="1:24">
      <c r="A236" s="2">
        <v>1980</v>
      </c>
      <c r="B236" s="2">
        <v>10000</v>
      </c>
      <c r="C236" s="2">
        <v>7</v>
      </c>
      <c r="D236" s="2">
        <f t="shared" si="6"/>
        <v>1428.5714285714287</v>
      </c>
      <c r="E236" s="4" t="s">
        <v>103</v>
      </c>
      <c r="F236" s="9">
        <f>ﾍﾞﾝﾁﾏｰｸ!CJ236/ﾍﾞﾝﾁﾏｰｸ!CJ$3</f>
        <v>0.32558139534883723</v>
      </c>
      <c r="G236" s="9">
        <f>SUMIF(ﾍﾞﾝﾁﾏｰｸ!$F$1:$AX$1,G$2,ﾍﾞﾝﾁﾏｰｸ!$F236:$AX236)/G$3</f>
        <v>0</v>
      </c>
      <c r="H236" s="9">
        <f>ﾍﾞﾝﾁﾏｰｸ!CQ236/ﾍﾞﾝﾁﾏｰｸ!$CR$1</f>
        <v>0.52356780275562009</v>
      </c>
      <c r="I236" s="9">
        <f>SUMIF(ﾍﾞﾝﾁﾏｰｸ!$F$1:$AX$1,I$2,ﾍﾞﾝﾁﾏｰｸ!$F236:$AX236)/I$3</f>
        <v>0.16666666666666666</v>
      </c>
      <c r="J236" s="9">
        <f>SUMIF(ﾍﾞﾝﾁﾏｰｸ!$F$1:$AX$1,J$2,ﾍﾞﾝﾁﾏｰｸ!$F236:$AX236)/J$3</f>
        <v>0.5</v>
      </c>
      <c r="K236" s="9">
        <f>SUMIF(ﾍﾞﾝﾁﾏｰｸ!$F$1:$AX$1,K$2,ﾍﾞﾝﾁﾏｰｸ!$F236:$AX236)/K$3</f>
        <v>0.4</v>
      </c>
      <c r="L236" s="9">
        <f>SUMIF(ﾍﾞﾝﾁﾏｰｸ!$F$1:$AX$1,L$2,ﾍﾞﾝﾁﾏｰｸ!$F236:$AX236)/L$3</f>
        <v>0.375</v>
      </c>
      <c r="M236" s="9">
        <f>SUMIF(ﾍﾞﾝﾁﾏｰｸ!$F$1:$AX$1,M$2,ﾍﾞﾝﾁﾏｰｸ!$F236:$AX236)/M$3</f>
        <v>1</v>
      </c>
      <c r="N236" s="9">
        <f>SUMIF(ﾍﾞﾝﾁﾏｰｸ!$F$1:$AX$1,N$2,ﾍﾞﾝﾁﾏｰｸ!$F236:$AX236)/N$3</f>
        <v>0.36363636363636365</v>
      </c>
      <c r="O236" s="9">
        <f>SUMIF(ﾍﾞﾝﾁﾏｰｸ!$F$1:$AX$1,O$2,ﾍﾞﾝﾁﾏｰｸ!$F236:$AX236)/O$3</f>
        <v>0.65</v>
      </c>
      <c r="P236" s="2">
        <f>ﾍﾞﾝﾁﾏｰｸ!BV236</f>
        <v>39</v>
      </c>
      <c r="Q236" s="9">
        <f t="shared" si="7"/>
        <v>0.41164772727272725</v>
      </c>
      <c r="R236" s="9">
        <f>ﾍﾞﾝﾁﾏｰｸ!CG236/ﾍﾞﾝﾁﾏｰｸ!CG$3</f>
        <v>0.33333333333333331</v>
      </c>
      <c r="S236" s="9">
        <f>ﾍﾞﾝﾁﾏｰｸ!CH236/ﾍﾞﾝﾁﾏｰｸ!CH$3</f>
        <v>0.7</v>
      </c>
      <c r="T236" s="9">
        <f>ﾍﾞﾝﾁﾏｰｸ!CI236/ﾍﾞﾝﾁﾏｰｸ!CI$3</f>
        <v>0.5</v>
      </c>
      <c r="U236" s="9">
        <f>ﾍﾞﾝﾁﾏｰｸ!CC236/ﾍﾞﾝﾁﾏｰｸ!CC$3</f>
        <v>0.36363636363636365</v>
      </c>
      <c r="V236" s="9">
        <f>ﾍﾞﾝﾁﾏｰｸ!CD236/ﾍﾞﾝﾁﾏｰｸ!CD$3</f>
        <v>0.5</v>
      </c>
      <c r="W236" s="9">
        <f>ﾍﾞﾝﾁﾏｰｸ!CE236/ﾍﾞﾝﾁﾏｰｸ!CE$3</f>
        <v>0.45833333333333331</v>
      </c>
      <c r="X236" s="9">
        <f>ﾍﾞﾝﾁﾏｰｸ!CF236/ﾍﾞﾝﾁﾏｰｸ!CF$3</f>
        <v>0.3125</v>
      </c>
    </row>
    <row r="237" spans="1:24">
      <c r="A237" s="2">
        <v>1963</v>
      </c>
      <c r="B237" s="2">
        <v>600</v>
      </c>
      <c r="C237" s="2">
        <v>3</v>
      </c>
      <c r="D237" s="2">
        <f t="shared" si="6"/>
        <v>200</v>
      </c>
      <c r="E237" s="4" t="s">
        <v>105</v>
      </c>
      <c r="F237" s="9">
        <f>ﾍﾞﾝﾁﾏｰｸ!CJ237/ﾍﾞﾝﾁﾏｰｸ!CJ$3</f>
        <v>0.20930232558139536</v>
      </c>
      <c r="G237" s="9">
        <f>SUMIF(ﾍﾞﾝﾁﾏｰｸ!$F$1:$AX$1,G$2,ﾍﾞﾝﾁﾏｰｸ!$F237:$AX237)/G$3</f>
        <v>0</v>
      </c>
      <c r="H237" s="9">
        <f>ﾍﾞﾝﾁﾏｰｸ!CQ237/ﾍﾞﾝﾁﾏｰｸ!$CR$1</f>
        <v>0.52356780275562009</v>
      </c>
      <c r="I237" s="9">
        <f>SUMIF(ﾍﾞﾝﾁﾏｰｸ!$F$1:$AX$1,I$2,ﾍﾞﾝﾁﾏｰｸ!$F237:$AX237)/I$3</f>
        <v>0</v>
      </c>
      <c r="J237" s="9">
        <f>SUMIF(ﾍﾞﾝﾁﾏｰｸ!$F$1:$AX$1,J$2,ﾍﾞﾝﾁﾏｰｸ!$F237:$AX237)/J$3</f>
        <v>0.5</v>
      </c>
      <c r="K237" s="9">
        <f>SUMIF(ﾍﾞﾝﾁﾏｰｸ!$F$1:$AX$1,K$2,ﾍﾞﾝﾁﾏｰｸ!$F237:$AX237)/K$3</f>
        <v>0.25</v>
      </c>
      <c r="L237" s="9">
        <f>SUMIF(ﾍﾞﾝﾁﾏｰｸ!$F$1:$AX$1,L$2,ﾍﾞﾝﾁﾏｰｸ!$F237:$AX237)/L$3</f>
        <v>0</v>
      </c>
      <c r="M237" s="9">
        <f>SUMIF(ﾍﾞﾝﾁﾏｰｸ!$F$1:$AX$1,M$2,ﾍﾞﾝﾁﾏｰｸ!$F237:$AX237)/M$3</f>
        <v>0.5</v>
      </c>
      <c r="N237" s="9">
        <f>SUMIF(ﾍﾞﾝﾁﾏｰｸ!$F$1:$AX$1,N$2,ﾍﾞﾝﾁﾏｰｸ!$F237:$AX237)/N$3</f>
        <v>0.59090909090909094</v>
      </c>
      <c r="O237" s="9">
        <f>SUMIF(ﾍﾞﾝﾁﾏｰｸ!$F$1:$AX$1,O$2,ﾍﾞﾝﾁﾏｰｸ!$F237:$AX237)/O$3</f>
        <v>0.4</v>
      </c>
      <c r="P237" s="2">
        <f>ﾍﾞﾝﾁﾏｰｸ!BV237</f>
        <v>31</v>
      </c>
      <c r="Q237" s="9">
        <f t="shared" si="7"/>
        <v>0.41505681818181817</v>
      </c>
      <c r="R237" s="9">
        <f>ﾍﾞﾝﾁﾏｰｸ!CG237/ﾍﾞﾝﾁﾏｰｸ!CG$3</f>
        <v>0.33333333333333331</v>
      </c>
      <c r="S237" s="9">
        <f>ﾍﾞﾝﾁﾏｰｸ!CH237/ﾍﾞﾝﾁﾏｰｸ!CH$3</f>
        <v>0.3</v>
      </c>
      <c r="T237" s="9">
        <f>ﾍﾞﾝﾁﾏｰｸ!CI237/ﾍﾞﾝﾁﾏｰｸ!CI$3</f>
        <v>0.25</v>
      </c>
      <c r="U237" s="9">
        <f>ﾍﾞﾝﾁﾏｰｸ!CC237/ﾍﾞﾝﾁﾏｰｸ!CC$3</f>
        <v>0.40909090909090912</v>
      </c>
      <c r="V237" s="9">
        <f>ﾍﾞﾝﾁﾏｰｸ!CD237/ﾍﾞﾝﾁﾏｰｸ!CD$3</f>
        <v>0.3125</v>
      </c>
      <c r="W237" s="9">
        <f>ﾍﾞﾝﾁﾏｰｸ!CE237/ﾍﾞﾝﾁﾏｰｸ!CE$3</f>
        <v>0.41666666666666669</v>
      </c>
      <c r="X237" s="9">
        <f>ﾍﾞﾝﾁﾏｰｸ!CF237/ﾍﾞﾝﾁﾏｰｸ!CF$3</f>
        <v>0.5625</v>
      </c>
    </row>
    <row r="238" spans="1:24">
      <c r="A238" s="2">
        <v>1978</v>
      </c>
      <c r="B238" s="2">
        <v>2800</v>
      </c>
      <c r="C238" s="2">
        <v>3</v>
      </c>
      <c r="D238" s="2">
        <f t="shared" si="6"/>
        <v>933.33333333333337</v>
      </c>
      <c r="E238" s="4" t="s">
        <v>112</v>
      </c>
      <c r="F238" s="9">
        <f>ﾍﾞﾝﾁﾏｰｸ!CJ238/ﾍﾞﾝﾁﾏｰｸ!CJ$3</f>
        <v>0.2558139534883721</v>
      </c>
      <c r="G238" s="9">
        <f>SUMIF(ﾍﾞﾝﾁﾏｰｸ!$F$1:$AX$1,G$2,ﾍﾞﾝﾁﾏｰｸ!$F238:$AX238)/G$3</f>
        <v>0</v>
      </c>
      <c r="H238" s="9">
        <f>ﾍﾞﾝﾁﾏｰｸ!CQ238/ﾍﾞﾝﾁﾏｰｸ!$CR$1</f>
        <v>0.52356780275562009</v>
      </c>
      <c r="I238" s="9">
        <f>SUMIF(ﾍﾞﾝﾁﾏｰｸ!$F$1:$AX$1,I$2,ﾍﾞﾝﾁﾏｰｸ!$F238:$AX238)/I$3</f>
        <v>0.16666666666666666</v>
      </c>
      <c r="J238" s="9">
        <f>SUMIF(ﾍﾞﾝﾁﾏｰｸ!$F$1:$AX$1,J$2,ﾍﾞﾝﾁﾏｰｸ!$F238:$AX238)/J$3</f>
        <v>0.5</v>
      </c>
      <c r="K238" s="9">
        <f>SUMIF(ﾍﾞﾝﾁﾏｰｸ!$F$1:$AX$1,K$2,ﾍﾞﾝﾁﾏｰｸ!$F238:$AX238)/K$3</f>
        <v>0.3</v>
      </c>
      <c r="L238" s="9">
        <f>SUMIF(ﾍﾞﾝﾁﾏｰｸ!$F$1:$AX$1,L$2,ﾍﾞﾝﾁﾏｰｸ!$F238:$AX238)/L$3</f>
        <v>0</v>
      </c>
      <c r="M238" s="9">
        <f>SUMIF(ﾍﾞﾝﾁﾏｰｸ!$F$1:$AX$1,M$2,ﾍﾞﾝﾁﾏｰｸ!$F238:$AX238)/M$3</f>
        <v>0.5</v>
      </c>
      <c r="N238" s="9">
        <f>SUMIF(ﾍﾞﾝﾁﾏｰｸ!$F$1:$AX$1,N$2,ﾍﾞﾝﾁﾏｰｸ!$F238:$AX238)/N$3</f>
        <v>0.68181818181818177</v>
      </c>
      <c r="O238" s="9">
        <f>SUMIF(ﾍﾞﾝﾁﾏｰｸ!$F$1:$AX$1,O$2,ﾍﾞﾝﾁﾏｰｸ!$F238:$AX238)/O$3</f>
        <v>0.55000000000000004</v>
      </c>
      <c r="P238" s="2">
        <f>ﾍﾞﾝﾁﾏｰｸ!BV238</f>
        <v>38</v>
      </c>
      <c r="Q238" s="9">
        <f t="shared" si="7"/>
        <v>0.56590909090909092</v>
      </c>
      <c r="R238" s="9">
        <f>ﾍﾞﾝﾁﾏｰｸ!CG238/ﾍﾞﾝﾁﾏｰｸ!CG$3</f>
        <v>0.53333333333333333</v>
      </c>
      <c r="S238" s="9">
        <f>ﾍﾞﾝﾁﾏｰｸ!CH238/ﾍﾞﾝﾁﾏｰｸ!CH$3</f>
        <v>0.3</v>
      </c>
      <c r="T238" s="9">
        <f>ﾍﾞﾝﾁﾏｰｸ!CI238/ﾍﾞﾝﾁﾏｰｸ!CI$3</f>
        <v>0.25</v>
      </c>
      <c r="U238" s="9">
        <f>ﾍﾞﾝﾁﾏｰｸ!CC238/ﾍﾞﾝﾁﾏｰｸ!CC$3</f>
        <v>0.54545454545454541</v>
      </c>
      <c r="V238" s="9">
        <f>ﾍﾞﾝﾁﾏｰｸ!CD238/ﾍﾞﾝﾁﾏｰｸ!CD$3</f>
        <v>0.46875</v>
      </c>
      <c r="W238" s="9">
        <f>ﾍﾞﾝﾁﾏｰｸ!CE238/ﾍﾞﾝﾁﾏｰｸ!CE$3</f>
        <v>0.625</v>
      </c>
      <c r="X238" s="9">
        <f>ﾍﾞﾝﾁﾏｰｸ!CF238/ﾍﾞﾝﾁﾏｰｸ!CF$3</f>
        <v>0.625</v>
      </c>
    </row>
    <row r="239" spans="1:24">
      <c r="A239" s="2">
        <v>1994</v>
      </c>
      <c r="B239" s="2">
        <v>2300</v>
      </c>
      <c r="C239" s="2">
        <v>8</v>
      </c>
      <c r="D239" s="2">
        <f t="shared" si="6"/>
        <v>287.5</v>
      </c>
      <c r="E239" s="4" t="s">
        <v>215</v>
      </c>
      <c r="F239" s="9">
        <f>ﾍﾞﾝﾁﾏｰｸ!CJ239/ﾍﾞﾝﾁﾏｰｸ!CJ$3</f>
        <v>0.63953488372093026</v>
      </c>
      <c r="G239" s="9">
        <f>SUMIF(ﾍﾞﾝﾁﾏｰｸ!$F$1:$AX$1,G$2,ﾍﾞﾝﾁﾏｰｸ!$F239:$AX239)/G$3</f>
        <v>0.5</v>
      </c>
      <c r="H239" s="9">
        <f>ﾍﾞﾝﾁﾏｰｸ!CQ239/ﾍﾞﾝﾁﾏｰｸ!$CR$1</f>
        <v>0.59608411892675861</v>
      </c>
      <c r="I239" s="9">
        <f>SUMIF(ﾍﾞﾝﾁﾏｰｸ!$F$1:$AX$1,I$2,ﾍﾞﾝﾁﾏｰｸ!$F239:$AX239)/I$3</f>
        <v>0.66666666666666663</v>
      </c>
      <c r="J239" s="9">
        <f>SUMIF(ﾍﾞﾝﾁﾏｰｸ!$F$1:$AX$1,J$2,ﾍﾞﾝﾁﾏｰｸ!$F239:$AX239)/J$3</f>
        <v>0.875</v>
      </c>
      <c r="K239" s="9">
        <f>SUMIF(ﾍﾞﾝﾁﾏｰｸ!$F$1:$AX$1,K$2,ﾍﾞﾝﾁﾏｰｸ!$F239:$AX239)/K$3</f>
        <v>0.65</v>
      </c>
      <c r="L239" s="9">
        <f>SUMIF(ﾍﾞﾝﾁﾏｰｸ!$F$1:$AX$1,L$2,ﾍﾞﾝﾁﾏｰｸ!$F239:$AX239)/L$3</f>
        <v>0.5</v>
      </c>
      <c r="M239" s="9">
        <f>SUMIF(ﾍﾞﾝﾁﾏｰｸ!$F$1:$AX$1,M$2,ﾍﾞﾝﾁﾏｰｸ!$F239:$AX239)/M$3</f>
        <v>0.5</v>
      </c>
      <c r="N239" s="9">
        <f>SUMIF(ﾍﾞﾝﾁﾏｰｸ!$F$1:$AX$1,N$2,ﾍﾞﾝﾁﾏｰｸ!$F239:$AX239)/N$3</f>
        <v>0.68181818181818177</v>
      </c>
      <c r="O239" s="9">
        <f>SUMIF(ﾍﾞﾝﾁﾏｰｸ!$F$1:$AX$1,O$2,ﾍﾞﾝﾁﾏｰｸ!$F239:$AX239)/O$3</f>
        <v>0.6</v>
      </c>
      <c r="P239" s="2">
        <f>ﾍﾞﾝﾁﾏｰｸ!BV239</f>
        <v>59.5</v>
      </c>
      <c r="Q239" s="9">
        <f t="shared" si="7"/>
        <v>0.74914772727272727</v>
      </c>
      <c r="R239" s="9">
        <f>ﾍﾞﾝﾁﾏｰｸ!CG239/ﾍﾞﾝﾁﾏｰｸ!CG$3</f>
        <v>0.8</v>
      </c>
      <c r="S239" s="9">
        <f>ﾍﾞﾝﾁﾏｰｸ!CH239/ﾍﾞﾝﾁﾏｰｸ!CH$3</f>
        <v>0.5</v>
      </c>
      <c r="T239" s="9">
        <f>ﾍﾞﾝﾁﾏｰｸ!CI239/ﾍﾞﾝﾁﾏｰｸ!CI$3</f>
        <v>0.5625</v>
      </c>
      <c r="U239" s="9">
        <f>ﾍﾞﾝﾁﾏｰｸ!CC239/ﾍﾞﾝﾁﾏｰｸ!CC$3</f>
        <v>0.86363636363636365</v>
      </c>
      <c r="V239" s="9">
        <f>ﾍﾞﾝﾁﾏｰｸ!CD239/ﾍﾞﾝﾁﾏｰｸ!CD$3</f>
        <v>0.59375</v>
      </c>
      <c r="W239" s="9">
        <f>ﾍﾞﾝﾁﾏｰｸ!CE239/ﾍﾞﾝﾁﾏｰｸ!CE$3</f>
        <v>0.75</v>
      </c>
      <c r="X239" s="9">
        <f>ﾍﾞﾝﾁﾏｰｸ!CF239/ﾍﾞﾝﾁﾏｰｸ!CF$3</f>
        <v>0.6875</v>
      </c>
    </row>
    <row r="240" spans="1:24">
      <c r="A240" s="2">
        <v>1993</v>
      </c>
      <c r="B240" s="2">
        <v>270</v>
      </c>
      <c r="C240" s="2">
        <v>2</v>
      </c>
      <c r="D240" s="2">
        <f t="shared" si="6"/>
        <v>135</v>
      </c>
      <c r="E240" s="4" t="s">
        <v>216</v>
      </c>
      <c r="F240" s="9">
        <f>ﾍﾞﾝﾁﾏｰｸ!CJ240/ﾍﾞﾝﾁﾏｰｸ!CJ$3</f>
        <v>0.36046511627906974</v>
      </c>
      <c r="G240" s="9">
        <f>SUMIF(ﾍﾞﾝﾁﾏｰｸ!$F$1:$AX$1,G$2,ﾍﾞﾝﾁﾏｰｸ!$F240:$AX240)/G$3</f>
        <v>0.5</v>
      </c>
      <c r="H240" s="9">
        <f>ﾍﾞﾝﾁﾏｰｸ!CQ240/ﾍﾞﾝﾁﾏｰｸ!$CR$1</f>
        <v>0.52356780275562009</v>
      </c>
      <c r="I240" s="9">
        <f>SUMIF(ﾍﾞﾝﾁﾏｰｸ!$F$1:$AX$1,I$2,ﾍﾞﾝﾁﾏｰｸ!$F240:$AX240)/I$3</f>
        <v>0.33333333333333331</v>
      </c>
      <c r="J240" s="9">
        <f>SUMIF(ﾍﾞﾝﾁﾏｰｸ!$F$1:$AX$1,J$2,ﾍﾞﾝﾁﾏｰｸ!$F240:$AX240)/J$3</f>
        <v>0.5</v>
      </c>
      <c r="K240" s="9">
        <f>SUMIF(ﾍﾞﾝﾁﾏｰｸ!$F$1:$AX$1,K$2,ﾍﾞﾝﾁﾏｰｸ!$F240:$AX240)/K$3</f>
        <v>0.3</v>
      </c>
      <c r="L240" s="9">
        <f>SUMIF(ﾍﾞﾝﾁﾏｰｸ!$F$1:$AX$1,L$2,ﾍﾞﾝﾁﾏｰｸ!$F240:$AX240)/L$3</f>
        <v>0</v>
      </c>
      <c r="M240" s="9">
        <f>SUMIF(ﾍﾞﾝﾁﾏｰｸ!$F$1:$AX$1,M$2,ﾍﾞﾝﾁﾏｰｸ!$F240:$AX240)/M$3</f>
        <v>0.5</v>
      </c>
      <c r="N240" s="9">
        <f>SUMIF(ﾍﾞﾝﾁﾏｰｸ!$F$1:$AX$1,N$2,ﾍﾞﾝﾁﾏｰｸ!$F240:$AX240)/N$3</f>
        <v>0.45454545454545453</v>
      </c>
      <c r="O240" s="9">
        <f>SUMIF(ﾍﾞﾝﾁﾏｰｸ!$F$1:$AX$1,O$2,ﾍﾞﾝﾁﾏｰｸ!$F240:$AX240)/O$3</f>
        <v>0.45</v>
      </c>
      <c r="P240" s="2">
        <f>ﾍﾞﾝﾁﾏｰｸ!BV240</f>
        <v>35.5</v>
      </c>
      <c r="Q240" s="9">
        <f t="shared" si="7"/>
        <v>0.49005681818181823</v>
      </c>
      <c r="R240" s="9">
        <f>ﾍﾞﾝﾁﾏｰｸ!CG240/ﾍﾞﾝﾁﾏｰｸ!CG$3</f>
        <v>0.36666666666666664</v>
      </c>
      <c r="S240" s="9">
        <f>ﾍﾞﾝﾁﾏｰｸ!CH240/ﾍﾞﾝﾁﾏｰｸ!CH$3</f>
        <v>0.3</v>
      </c>
      <c r="T240" s="9">
        <f>ﾍﾞﾝﾁﾏｰｸ!CI240/ﾍﾞﾝﾁﾏｰｸ!CI$3</f>
        <v>0.3125</v>
      </c>
      <c r="U240" s="9">
        <f>ﾍﾞﾝﾁﾏｰｸ!CC240/ﾍﾞﾝﾁﾏｰｸ!CC$3</f>
        <v>0.40909090909090912</v>
      </c>
      <c r="V240" s="9">
        <f>ﾍﾞﾝﾁﾏｰｸ!CD240/ﾍﾞﾝﾁﾏｰｸ!CD$3</f>
        <v>0.4375</v>
      </c>
      <c r="W240" s="9">
        <f>ﾍﾞﾝﾁﾏｰｸ!CE240/ﾍﾞﾝﾁﾏｰｸ!CE$3</f>
        <v>0.58333333333333337</v>
      </c>
      <c r="X240" s="9">
        <f>ﾍﾞﾝﾁﾏｰｸ!CF240/ﾍﾞﾝﾁﾏｰｸ!CF$3</f>
        <v>0.5625</v>
      </c>
    </row>
    <row r="241" spans="1:24">
      <c r="A241" s="2">
        <v>1985</v>
      </c>
      <c r="B241" s="2">
        <v>4200</v>
      </c>
      <c r="C241" s="2">
        <v>1</v>
      </c>
      <c r="D241" s="2">
        <f t="shared" si="6"/>
        <v>4200</v>
      </c>
      <c r="E241" s="4" t="s">
        <v>56</v>
      </c>
      <c r="F241" s="9">
        <f>ﾍﾞﾝﾁﾏｰｸ!CJ241/ﾍﾞﾝﾁﾏｰｸ!CJ$3</f>
        <v>0.2558139534883721</v>
      </c>
      <c r="G241" s="9">
        <f>SUMIF(ﾍﾞﾝﾁﾏｰｸ!$F$1:$AX$1,G$2,ﾍﾞﾝﾁﾏｰｸ!$F241:$AX241)/G$3</f>
        <v>0</v>
      </c>
      <c r="H241" s="9">
        <f>ﾍﾞﾝﾁﾏｰｸ!CQ241/ﾍﾞﾝﾁﾏｰｸ!$CR$1</f>
        <v>0.6976069615663526</v>
      </c>
      <c r="I241" s="9">
        <f>SUMIF(ﾍﾞﾝﾁﾏｰｸ!$F$1:$AX$1,I$2,ﾍﾞﾝﾁﾏｰｸ!$F241:$AX241)/I$3</f>
        <v>0.5</v>
      </c>
      <c r="J241" s="9">
        <f>SUMIF(ﾍﾞﾝﾁﾏｰｸ!$F$1:$AX$1,J$2,ﾍﾞﾝﾁﾏｰｸ!$F241:$AX241)/J$3</f>
        <v>0.25</v>
      </c>
      <c r="K241" s="9">
        <f>SUMIF(ﾍﾞﾝﾁﾏｰｸ!$F$1:$AX$1,K$2,ﾍﾞﾝﾁﾏｰｸ!$F241:$AX241)/K$3</f>
        <v>0.3</v>
      </c>
      <c r="L241" s="9">
        <f>SUMIF(ﾍﾞﾝﾁﾏｰｸ!$F$1:$AX$1,L$2,ﾍﾞﾝﾁﾏｰｸ!$F241:$AX241)/L$3</f>
        <v>0</v>
      </c>
      <c r="M241" s="9">
        <f>SUMIF(ﾍﾞﾝﾁﾏｰｸ!$F$1:$AX$1,M$2,ﾍﾞﾝﾁﾏｰｸ!$F241:$AX241)/M$3</f>
        <v>0.5</v>
      </c>
      <c r="N241" s="9">
        <f>SUMIF(ﾍﾞﾝﾁﾏｰｸ!$F$1:$AX$1,N$2,ﾍﾞﾝﾁﾏｰｸ!$F241:$AX241)/N$3</f>
        <v>0.13636363636363635</v>
      </c>
      <c r="O241" s="9">
        <f>SUMIF(ﾍﾞﾝﾁﾏｰｸ!$F$1:$AX$1,O$2,ﾍﾞﾝﾁﾏｰｸ!$F241:$AX241)/O$3</f>
        <v>0.45</v>
      </c>
      <c r="P241" s="2">
        <f>ﾍﾞﾝﾁﾏｰｸ!BV241</f>
        <v>24</v>
      </c>
      <c r="Q241" s="9">
        <f t="shared" si="7"/>
        <v>0.37642045454545453</v>
      </c>
      <c r="R241" s="9">
        <f>ﾍﾞﾝﾁﾏｰｸ!CG241/ﾍﾞﾝﾁﾏｰｸ!CG$3</f>
        <v>0.26666666666666666</v>
      </c>
      <c r="S241" s="9">
        <f>ﾍﾞﾝﾁﾏｰｸ!CH241/ﾍﾞﾝﾁﾏｰｸ!CH$3</f>
        <v>0.2</v>
      </c>
      <c r="T241" s="9">
        <f>ﾍﾞﾝﾁﾏｰｸ!CI241/ﾍﾞﾝﾁﾏｰｸ!CI$3</f>
        <v>0.125</v>
      </c>
      <c r="U241" s="9">
        <f>ﾍﾞﾝﾁﾏｰｸ!CC241/ﾍﾞﾝﾁﾏｰｸ!CC$3</f>
        <v>0.22727272727272727</v>
      </c>
      <c r="V241" s="9">
        <f>ﾍﾞﾝﾁﾏｰｸ!CD241/ﾍﾞﾝﾁﾏｰｸ!CD$3</f>
        <v>0.40625</v>
      </c>
      <c r="W241" s="9">
        <f>ﾍﾞﾝﾁﾏｰｸ!CE241/ﾍﾞﾝﾁﾏｰｸ!CE$3</f>
        <v>0.5</v>
      </c>
      <c r="X241" s="9">
        <f>ﾍﾞﾝﾁﾏｰｸ!CF241/ﾍﾞﾝﾁﾏｰｸ!CF$3</f>
        <v>0.4375</v>
      </c>
    </row>
    <row r="242" spans="1:24">
      <c r="A242" s="2">
        <v>1986</v>
      </c>
      <c r="B242" s="2">
        <v>700</v>
      </c>
      <c r="C242" s="2">
        <v>3</v>
      </c>
      <c r="D242" s="2">
        <f t="shared" si="6"/>
        <v>233.33333333333334</v>
      </c>
      <c r="E242" s="4" t="s">
        <v>217</v>
      </c>
      <c r="F242" s="9">
        <f>ﾍﾞﾝﾁﾏｰｸ!CJ242/ﾍﾞﾝﾁﾏｰｸ!CJ$3</f>
        <v>0.23255813953488372</v>
      </c>
      <c r="G242" s="9">
        <f>SUMIF(ﾍﾞﾝﾁﾏｰｸ!$F$1:$AX$1,G$2,ﾍﾞﾝﾁﾏｰｸ!$F242:$AX242)/G$3</f>
        <v>0</v>
      </c>
      <c r="H242" s="9">
        <f>ﾍﾞﾝﾁﾏｰｸ!CQ242/ﾍﾞﾝﾁﾏｰｸ!$CR$1</f>
        <v>0.52719361856417701</v>
      </c>
      <c r="I242" s="9">
        <f>SUMIF(ﾍﾞﾝﾁﾏｰｸ!$F$1:$AX$1,I$2,ﾍﾞﾝﾁﾏｰｸ!$F242:$AX242)/I$3</f>
        <v>0.16666666666666666</v>
      </c>
      <c r="J242" s="9">
        <f>SUMIF(ﾍﾞﾝﾁﾏｰｸ!$F$1:$AX$1,J$2,ﾍﾞﾝﾁﾏｰｸ!$F242:$AX242)/J$3</f>
        <v>0.25</v>
      </c>
      <c r="K242" s="9">
        <f>SUMIF(ﾍﾞﾝﾁﾏｰｸ!$F$1:$AX$1,K$2,ﾍﾞﾝﾁﾏｰｸ!$F242:$AX242)/K$3</f>
        <v>0.35</v>
      </c>
      <c r="L242" s="9">
        <f>SUMIF(ﾍﾞﾝﾁﾏｰｸ!$F$1:$AX$1,L$2,ﾍﾞﾝﾁﾏｰｸ!$F242:$AX242)/L$3</f>
        <v>0.125</v>
      </c>
      <c r="M242" s="9">
        <f>SUMIF(ﾍﾞﾝﾁﾏｰｸ!$F$1:$AX$1,M$2,ﾍﾞﾝﾁﾏｰｸ!$F242:$AX242)/M$3</f>
        <v>0.5</v>
      </c>
      <c r="N242" s="9">
        <f>SUMIF(ﾍﾞﾝﾁﾏｰｸ!$F$1:$AX$1,N$2,ﾍﾞﾝﾁﾏｰｸ!$F242:$AX242)/N$3</f>
        <v>0.31818181818181818</v>
      </c>
      <c r="O242" s="9">
        <f>SUMIF(ﾍﾞﾝﾁﾏｰｸ!$F$1:$AX$1,O$2,ﾍﾞﾝﾁﾏｰｸ!$F242:$AX242)/O$3</f>
        <v>0.45</v>
      </c>
      <c r="P242" s="2">
        <f>ﾍﾞﾝﾁﾏｰｸ!BV242</f>
        <v>28</v>
      </c>
      <c r="Q242" s="9">
        <f t="shared" si="7"/>
        <v>0.42073863636363629</v>
      </c>
      <c r="R242" s="9">
        <f>ﾍﾞﾝﾁﾏｰｸ!CG242/ﾍﾞﾝﾁﾏｰｸ!CG$3</f>
        <v>0.23333333333333334</v>
      </c>
      <c r="S242" s="9">
        <f>ﾍﾞﾝﾁﾏｰｸ!CH242/ﾍﾞﾝﾁﾏｰｸ!CH$3</f>
        <v>0.3</v>
      </c>
      <c r="T242" s="9">
        <f>ﾍﾞﾝﾁﾏｰｸ!CI242/ﾍﾞﾝﾁﾏｰｸ!CI$3</f>
        <v>0.25</v>
      </c>
      <c r="U242" s="9">
        <f>ﾍﾞﾝﾁﾏｰｸ!CC242/ﾍﾞﾝﾁﾏｰｸ!CC$3</f>
        <v>0.31818181818181818</v>
      </c>
      <c r="V242" s="9">
        <f>ﾍﾞﾝﾁﾏｰｸ!CD242/ﾍﾞﾝﾁﾏｰｸ!CD$3</f>
        <v>0.4375</v>
      </c>
      <c r="W242" s="9">
        <f>ﾍﾞﾝﾁﾏｰｸ!CE242/ﾍﾞﾝﾁﾏｰｸ!CE$3</f>
        <v>0.45833333333333331</v>
      </c>
      <c r="X242" s="9">
        <f>ﾍﾞﾝﾁﾏｰｸ!CF242/ﾍﾞﾝﾁﾏｰｸ!CF$3</f>
        <v>0.5625</v>
      </c>
    </row>
    <row r="243" spans="1:24">
      <c r="A243" s="2">
        <v>1998</v>
      </c>
      <c r="B243" s="2">
        <v>560</v>
      </c>
      <c r="C243" s="2">
        <v>5</v>
      </c>
      <c r="D243" s="2">
        <f t="shared" si="6"/>
        <v>112</v>
      </c>
      <c r="E243" s="4" t="s">
        <v>218</v>
      </c>
      <c r="F243" s="9">
        <f>ﾍﾞﾝﾁﾏｰｸ!CJ243/ﾍﾞﾝﾁﾏｰｸ!CJ$3</f>
        <v>0.76744186046511631</v>
      </c>
      <c r="G243" s="9">
        <f>SUMIF(ﾍﾞﾝﾁﾏｰｸ!$F$1:$AX$1,G$2,ﾍﾞﾝﾁﾏｰｸ!$F243:$AX243)/G$3</f>
        <v>1</v>
      </c>
      <c r="H243" s="9">
        <f>ﾍﾞﾝﾁﾏｰｸ!CQ243/ﾍﾞﾝﾁﾏｰｸ!$CR$1</f>
        <v>0.78245105148658456</v>
      </c>
      <c r="I243" s="9">
        <f>SUMIF(ﾍﾞﾝﾁﾏｰｸ!$F$1:$AX$1,I$2,ﾍﾞﾝﾁﾏｰｸ!$F243:$AX243)/I$3</f>
        <v>0.83333333333333337</v>
      </c>
      <c r="J243" s="9">
        <f>SUMIF(ﾍﾞﾝﾁﾏｰｸ!$F$1:$AX$1,J$2,ﾍﾞﾝﾁﾏｰｸ!$F243:$AX243)/J$3</f>
        <v>0.75</v>
      </c>
      <c r="K243" s="9">
        <f>SUMIF(ﾍﾞﾝﾁﾏｰｸ!$F$1:$AX$1,K$2,ﾍﾞﾝﾁﾏｰｸ!$F243:$AX243)/K$3</f>
        <v>0.7</v>
      </c>
      <c r="L243" s="9">
        <f>SUMIF(ﾍﾞﾝﾁﾏｰｸ!$F$1:$AX$1,L$2,ﾍﾞﾝﾁﾏｰｸ!$F243:$AX243)/L$3</f>
        <v>1</v>
      </c>
      <c r="M243" s="9">
        <f>SUMIF(ﾍﾞﾝﾁﾏｰｸ!$F$1:$AX$1,M$2,ﾍﾞﾝﾁﾏｰｸ!$F243:$AX243)/M$3</f>
        <v>1</v>
      </c>
      <c r="N243" s="9">
        <f>SUMIF(ﾍﾞﾝﾁﾏｰｸ!$F$1:$AX$1,N$2,ﾍﾞﾝﾁﾏｰｸ!$F243:$AX243)/N$3</f>
        <v>0.72727272727272729</v>
      </c>
      <c r="O243" s="9">
        <f>SUMIF(ﾍﾞﾝﾁﾏｰｸ!$F$1:$AX$1,O$2,ﾍﾞﾝﾁﾏｰｸ!$F243:$AX243)/O$3</f>
        <v>0.95</v>
      </c>
      <c r="P243" s="2">
        <f>ﾍﾞﾝﾁﾏｰｸ!BV243</f>
        <v>80.5</v>
      </c>
      <c r="Q243" s="9">
        <f t="shared" si="7"/>
        <v>0.76051136363636362</v>
      </c>
      <c r="R243" s="9">
        <f>ﾍﾞﾝﾁﾏｰｸ!CG243/ﾍﾞﾝﾁﾏｰｸ!CG$3</f>
        <v>0.7</v>
      </c>
      <c r="S243" s="9">
        <f>ﾍﾞﾝﾁﾏｰｸ!CH243/ﾍﾞﾝﾁﾏｰｸ!CH$3</f>
        <v>0.9</v>
      </c>
      <c r="T243" s="9">
        <f>ﾍﾞﾝﾁﾏｰｸ!CI243/ﾍﾞﾝﾁﾏｰｸ!CI$3</f>
        <v>0.9375</v>
      </c>
      <c r="U243" s="9">
        <f>ﾍﾞﾝﾁﾏｰｸ!CC243/ﾍﾞﾝﾁﾏｰｸ!CC$3</f>
        <v>0.68181818181818177</v>
      </c>
      <c r="V243" s="9">
        <f>ﾍﾞﾝﾁﾏｰｸ!CD243/ﾍﾞﾝﾁﾏｰｸ!CD$3</f>
        <v>0.8125</v>
      </c>
      <c r="W243" s="9">
        <f>ﾍﾞﾝﾁﾏｰｸ!CE243/ﾍﾞﾝﾁﾏｰｸ!CE$3</f>
        <v>0.79166666666666663</v>
      </c>
      <c r="X243" s="9">
        <f>ﾍﾞﾝﾁﾏｰｸ!CF243/ﾍﾞﾝﾁﾏｰｸ!CF$3</f>
        <v>0.8125</v>
      </c>
    </row>
    <row r="244" spans="1:24">
      <c r="A244" s="2">
        <v>1998</v>
      </c>
      <c r="B244" s="2">
        <v>5850</v>
      </c>
      <c r="C244" s="2">
        <v>6</v>
      </c>
      <c r="D244" s="2">
        <f t="shared" si="6"/>
        <v>975</v>
      </c>
      <c r="E244" s="4" t="s">
        <v>32</v>
      </c>
      <c r="F244" s="9">
        <f>ﾍﾞﾝﾁﾏｰｸ!CJ244/ﾍﾞﾝﾁﾏｰｸ!CJ$3</f>
        <v>6.9767441860465115E-2</v>
      </c>
      <c r="G244" s="9">
        <f>SUMIF(ﾍﾞﾝﾁﾏｰｸ!$F$1:$AX$1,G$2,ﾍﾞﾝﾁﾏｰｸ!$F244:$AX244)/G$3</f>
        <v>0</v>
      </c>
      <c r="H244" s="9">
        <f>ﾍﾞﾝﾁﾏｰｸ!CQ244/ﾍﾞﾝﾁﾏｰｸ!$CR$1</f>
        <v>0.52356780275562009</v>
      </c>
      <c r="I244" s="9">
        <f>SUMIF(ﾍﾞﾝﾁﾏｰｸ!$F$1:$AX$1,I$2,ﾍﾞﾝﾁﾏｰｸ!$F244:$AX244)/I$3</f>
        <v>0.16666666666666666</v>
      </c>
      <c r="J244" s="9">
        <f>SUMIF(ﾍﾞﾝﾁﾏｰｸ!$F$1:$AX$1,J$2,ﾍﾞﾝﾁﾏｰｸ!$F244:$AX244)/J$3</f>
        <v>0.125</v>
      </c>
      <c r="K244" s="9">
        <f>SUMIF(ﾍﾞﾝﾁﾏｰｸ!$F$1:$AX$1,K$2,ﾍﾞﾝﾁﾏｰｸ!$F244:$AX244)/K$3</f>
        <v>0.05</v>
      </c>
      <c r="L244" s="9">
        <f>SUMIF(ﾍﾞﾝﾁﾏｰｸ!$F$1:$AX$1,L$2,ﾍﾞﾝﾁﾏｰｸ!$F244:$AX244)/L$3</f>
        <v>0</v>
      </c>
      <c r="M244" s="9">
        <f>SUMIF(ﾍﾞﾝﾁﾏｰｸ!$F$1:$AX$1,M$2,ﾍﾞﾝﾁﾏｰｸ!$F244:$AX244)/M$3</f>
        <v>1</v>
      </c>
      <c r="N244" s="9">
        <f>SUMIF(ﾍﾞﾝﾁﾏｰｸ!$F$1:$AX$1,N$2,ﾍﾞﾝﾁﾏｰｸ!$F244:$AX244)/N$3</f>
        <v>0.27272727272727271</v>
      </c>
      <c r="O244" s="9">
        <f>SUMIF(ﾍﾞﾝﾁﾏｰｸ!$F$1:$AX$1,O$2,ﾍﾞﾝﾁﾏｰｸ!$F244:$AX244)/O$3</f>
        <v>0.5</v>
      </c>
      <c r="P244" s="2">
        <f>ﾍﾞﾝﾁﾏｰｸ!BV244</f>
        <v>21</v>
      </c>
      <c r="Q244" s="9">
        <f t="shared" si="7"/>
        <v>0.30795454545454548</v>
      </c>
      <c r="R244" s="9">
        <f>ﾍﾞﾝﾁﾏｰｸ!CG244/ﾍﾞﾝﾁﾏｰｸ!CG$3</f>
        <v>0.26666666666666666</v>
      </c>
      <c r="S244" s="9">
        <f>ﾍﾞﾝﾁﾏｰｸ!CH244/ﾍﾞﾝﾁﾏｰｸ!CH$3</f>
        <v>0.4</v>
      </c>
      <c r="T244" s="9">
        <f>ﾍﾞﾝﾁﾏｰｸ!CI244/ﾍﾞﾝﾁﾏｰｸ!CI$3</f>
        <v>0.1875</v>
      </c>
      <c r="U244" s="9">
        <f>ﾍﾞﾝﾁﾏｰｸ!CC244/ﾍﾞﾝﾁﾏｰｸ!CC$3</f>
        <v>0.27272727272727271</v>
      </c>
      <c r="V244" s="9">
        <f>ﾍﾞﾝﾁﾏｰｸ!CD244/ﾍﾞﾝﾁﾏｰｸ!CD$3</f>
        <v>0.28125</v>
      </c>
      <c r="W244" s="9">
        <f>ﾍﾞﾝﾁﾏｰｸ!CE244/ﾍﾞﾝﾁﾏｰｸ!CE$3</f>
        <v>0.33333333333333331</v>
      </c>
      <c r="X244" s="9">
        <f>ﾍﾞﾝﾁﾏｰｸ!CF244/ﾍﾞﾝﾁﾏｰｸ!CF$3</f>
        <v>0.375</v>
      </c>
    </row>
    <row r="245" spans="1:24">
      <c r="A245" s="2">
        <v>1996</v>
      </c>
      <c r="B245" s="2">
        <v>100</v>
      </c>
      <c r="C245" s="2">
        <v>1</v>
      </c>
      <c r="D245" s="2">
        <f t="shared" si="6"/>
        <v>100</v>
      </c>
      <c r="E245" s="4" t="s">
        <v>84</v>
      </c>
      <c r="F245" s="9">
        <f>ﾍﾞﾝﾁﾏｰｸ!CJ245/ﾍﾞﾝﾁﾏｰｸ!CJ$3</f>
        <v>0.51162790697674421</v>
      </c>
      <c r="G245" s="9">
        <f>SUMIF(ﾍﾞﾝﾁﾏｰｸ!$F$1:$AX$1,G$2,ﾍﾞﾝﾁﾏｰｸ!$F245:$AX245)/G$3</f>
        <v>0</v>
      </c>
      <c r="H245" s="9">
        <f>ﾍﾞﾝﾁﾏｰｸ!CQ245/ﾍﾞﾝﾁﾏｰｸ!$CR$1</f>
        <v>0.52356780275562009</v>
      </c>
      <c r="I245" s="9">
        <f>SUMIF(ﾍﾞﾝﾁﾏｰｸ!$F$1:$AX$1,I$2,ﾍﾞﾝﾁﾏｰｸ!$F245:$AX245)/I$3</f>
        <v>0.66666666666666663</v>
      </c>
      <c r="J245" s="9">
        <f>SUMIF(ﾍﾞﾝﾁﾏｰｸ!$F$1:$AX$1,J$2,ﾍﾞﾝﾁﾏｰｸ!$F245:$AX245)/J$3</f>
        <v>0.25</v>
      </c>
      <c r="K245" s="9">
        <f>SUMIF(ﾍﾞﾝﾁﾏｰｸ!$F$1:$AX$1,K$2,ﾍﾞﾝﾁﾏｰｸ!$F245:$AX245)/K$3</f>
        <v>0.8</v>
      </c>
      <c r="L245" s="9">
        <f>SUMIF(ﾍﾞﾝﾁﾏｰｸ!$F$1:$AX$1,L$2,ﾍﾞﾝﾁﾏｰｸ!$F245:$AX245)/L$3</f>
        <v>0.625</v>
      </c>
      <c r="M245" s="9">
        <f>SUMIF(ﾍﾞﾝﾁﾏｰｸ!$F$1:$AX$1,M$2,ﾍﾞﾝﾁﾏｰｸ!$F245:$AX245)/M$3</f>
        <v>1</v>
      </c>
      <c r="N245" s="9">
        <f>SUMIF(ﾍﾞﾝﾁﾏｰｸ!$F$1:$AX$1,N$2,ﾍﾞﾝﾁﾏｰｸ!$F245:$AX245)/N$3</f>
        <v>0.63636363636363635</v>
      </c>
      <c r="O245" s="9">
        <f>SUMIF(ﾍﾞﾝﾁﾏｰｸ!$F$1:$AX$1,O$2,ﾍﾞﾝﾁﾏｰｸ!$F245:$AX245)/O$3</f>
        <v>0.95</v>
      </c>
      <c r="P245" s="2">
        <f>ﾍﾞﾝﾁﾏｰｸ!BV245</f>
        <v>62</v>
      </c>
      <c r="Q245" s="9">
        <f t="shared" si="7"/>
        <v>0.75767045454545456</v>
      </c>
      <c r="R245" s="9">
        <f>ﾍﾞﾝﾁﾏｰｸ!CG245/ﾍﾞﾝﾁﾏｰｸ!CG$3</f>
        <v>0.73333333333333328</v>
      </c>
      <c r="S245" s="9">
        <f>ﾍﾞﾝﾁﾏｰｸ!CH245/ﾍﾞﾝﾁﾏｰｸ!CH$3</f>
        <v>0.5</v>
      </c>
      <c r="T245" s="9">
        <f>ﾍﾞﾝﾁﾏｰｸ!CI245/ﾍﾞﾝﾁﾏｰｸ!CI$3</f>
        <v>0.4375</v>
      </c>
      <c r="U245" s="9">
        <f>ﾍﾞﾝﾁﾏｰｸ!CC245/ﾍﾞﾝﾁﾏｰｸ!CC$3</f>
        <v>0.72727272727272729</v>
      </c>
      <c r="V245" s="9">
        <f>ﾍﾞﾝﾁﾏｰｸ!CD245/ﾍﾞﾝﾁﾏｰｸ!CD$3</f>
        <v>0.875</v>
      </c>
      <c r="W245" s="9">
        <f>ﾍﾞﾝﾁﾏｰｸ!CE245/ﾍﾞﾝﾁﾏｰｸ!CE$3</f>
        <v>0.75</v>
      </c>
      <c r="X245" s="9">
        <f>ﾍﾞﾝﾁﾏｰｸ!CF245/ﾍﾞﾝﾁﾏｰｸ!CF$3</f>
        <v>0.6875</v>
      </c>
    </row>
    <row r="246" spans="1:24">
      <c r="A246" s="2">
        <v>1974</v>
      </c>
      <c r="B246" s="2">
        <v>300</v>
      </c>
      <c r="C246" s="2">
        <v>3</v>
      </c>
      <c r="D246" s="2">
        <f t="shared" si="6"/>
        <v>100</v>
      </c>
      <c r="E246" s="4" t="s">
        <v>219</v>
      </c>
      <c r="F246" s="9">
        <f>ﾍﾞﾝﾁﾏｰｸ!CJ246/ﾍﾞﾝﾁﾏｰｸ!CJ$3</f>
        <v>0.45348837209302323</v>
      </c>
      <c r="G246" s="9">
        <f>SUMIF(ﾍﾞﾝﾁﾏｰｸ!$F$1:$AX$1,G$2,ﾍﾞﾝﾁﾏｰｸ!$F246:$AX246)/G$3</f>
        <v>0.5</v>
      </c>
      <c r="H246" s="9">
        <f>ﾍﾞﾝﾁﾏｰｸ!CQ246/ﾍﾞﾝﾁﾏｰｸ!$CR$1</f>
        <v>0.64394488759971003</v>
      </c>
      <c r="I246" s="9">
        <f>SUMIF(ﾍﾞﾝﾁﾏｰｸ!$F$1:$AX$1,I$2,ﾍﾞﾝﾁﾏｰｸ!$F246:$AX246)/I$3</f>
        <v>0.66666666666666663</v>
      </c>
      <c r="J246" s="9">
        <f>SUMIF(ﾍﾞﾝﾁﾏｰｸ!$F$1:$AX$1,J$2,ﾍﾞﾝﾁﾏｰｸ!$F246:$AX246)/J$3</f>
        <v>0.5</v>
      </c>
      <c r="K246" s="9">
        <f>SUMIF(ﾍﾞﾝﾁﾏｰｸ!$F$1:$AX$1,K$2,ﾍﾞﾝﾁﾏｰｸ!$F246:$AX246)/K$3</f>
        <v>0.5</v>
      </c>
      <c r="L246" s="9">
        <f>SUMIF(ﾍﾞﾝﾁﾏｰｸ!$F$1:$AX$1,L$2,ﾍﾞﾝﾁﾏｰｸ!$F246:$AX246)/L$3</f>
        <v>0.25</v>
      </c>
      <c r="M246" s="9">
        <f>SUMIF(ﾍﾞﾝﾁﾏｰｸ!$F$1:$AX$1,M$2,ﾍﾞﾝﾁﾏｰｸ!$F246:$AX246)/M$3</f>
        <v>1</v>
      </c>
      <c r="N246" s="9">
        <f>SUMIF(ﾍﾞﾝﾁﾏｰｸ!$F$1:$AX$1,N$2,ﾍﾞﾝﾁﾏｰｸ!$F246:$AX246)/N$3</f>
        <v>0.54545454545454541</v>
      </c>
      <c r="O246" s="9">
        <f>SUMIF(ﾍﾞﾝﾁﾏｰｸ!$F$1:$AX$1,O$2,ﾍﾞﾝﾁﾏｰｸ!$F246:$AX246)/O$3</f>
        <v>0.55000000000000004</v>
      </c>
      <c r="P246" s="2">
        <f>ﾍﾞﾝﾁﾏｰｸ!BV246</f>
        <v>48.5</v>
      </c>
      <c r="Q246" s="9">
        <f t="shared" si="7"/>
        <v>0.61676136363636369</v>
      </c>
      <c r="R246" s="9">
        <f>ﾍﾞﾝﾁﾏｰｸ!CG246/ﾍﾞﾝﾁﾏｰｸ!CG$3</f>
        <v>0.6</v>
      </c>
      <c r="S246" s="9">
        <f>ﾍﾞﾝﾁﾏｰｸ!CH246/ﾍﾞﾝﾁﾏｰｸ!CH$3</f>
        <v>0.5</v>
      </c>
      <c r="T246" s="9">
        <f>ﾍﾞﾝﾁﾏｰｸ!CI246/ﾍﾞﾝﾁﾏｰｸ!CI$3</f>
        <v>0.4375</v>
      </c>
      <c r="U246" s="9">
        <f>ﾍﾞﾝﾁﾏｰｸ!CC246/ﾍﾞﾝﾁﾏｰｸ!CC$3</f>
        <v>0.68181818181818177</v>
      </c>
      <c r="V246" s="9">
        <f>ﾍﾞﾝﾁﾏｰｸ!CD246/ﾍﾞﾝﾁﾏｰｸ!CD$3</f>
        <v>0.5</v>
      </c>
      <c r="W246" s="9">
        <f>ﾍﾞﾝﾁﾏｰｸ!CE246/ﾍﾞﾝﾁﾏｰｸ!CE$3</f>
        <v>0.58333333333333337</v>
      </c>
      <c r="X246" s="9">
        <f>ﾍﾞﾝﾁﾏｰｸ!CF246/ﾍﾞﾝﾁﾏｰｸ!CF$3</f>
        <v>0.6875</v>
      </c>
    </row>
    <row r="247" spans="1:24">
      <c r="A247" s="2">
        <v>2004</v>
      </c>
      <c r="B247" s="2">
        <v>1000</v>
      </c>
      <c r="C247" s="2">
        <v>4</v>
      </c>
      <c r="D247" s="2">
        <f t="shared" si="6"/>
        <v>250</v>
      </c>
      <c r="E247" s="4" t="s">
        <v>220</v>
      </c>
      <c r="F247" s="9">
        <f>ﾍﾞﾝﾁﾏｰｸ!CJ247/ﾍﾞﾝﾁﾏｰｸ!CJ$3</f>
        <v>0.43023255813953487</v>
      </c>
      <c r="G247" s="9">
        <f>SUMIF(ﾍﾞﾝﾁﾏｰｸ!$F$1:$AX$1,G$2,ﾍﾞﾝﾁﾏｰｸ!$F247:$AX247)/G$3</f>
        <v>0.5</v>
      </c>
      <c r="H247" s="9">
        <f>ﾍﾞﾝﾁﾏｰｸ!CQ247/ﾍﾞﾝﾁﾏｰｸ!$CR$1</f>
        <v>0.61856417693981158</v>
      </c>
      <c r="I247" s="9">
        <f>SUMIF(ﾍﾞﾝﾁﾏｰｸ!$F$1:$AX$1,I$2,ﾍﾞﾝﾁﾏｰｸ!$F247:$AX247)/I$3</f>
        <v>1</v>
      </c>
      <c r="J247" s="9">
        <f>SUMIF(ﾍﾞﾝﾁﾏｰｸ!$F$1:$AX$1,J$2,ﾍﾞﾝﾁﾏｰｸ!$F247:$AX247)/J$3</f>
        <v>0.625</v>
      </c>
      <c r="K247" s="9">
        <f>SUMIF(ﾍﾞﾝﾁﾏｰｸ!$F$1:$AX$1,K$2,ﾍﾞﾝﾁﾏｰｸ!$F247:$AX247)/K$3</f>
        <v>0.25</v>
      </c>
      <c r="L247" s="9">
        <f>SUMIF(ﾍﾞﾝﾁﾏｰｸ!$F$1:$AX$1,L$2,ﾍﾞﾝﾁﾏｰｸ!$F247:$AX247)/L$3</f>
        <v>0.875</v>
      </c>
      <c r="M247" s="9">
        <f>SUMIF(ﾍﾞﾝﾁﾏｰｸ!$F$1:$AX$1,M$2,ﾍﾞﾝﾁﾏｰｸ!$F247:$AX247)/M$3</f>
        <v>0.5</v>
      </c>
      <c r="N247" s="9">
        <f>SUMIF(ﾍﾞﾝﾁﾏｰｸ!$F$1:$AX$1,N$2,ﾍﾞﾝﾁﾏｰｸ!$F247:$AX247)/N$3</f>
        <v>0.68181818181818177</v>
      </c>
      <c r="O247" s="9">
        <f>SUMIF(ﾍﾞﾝﾁﾏｰｸ!$F$1:$AX$1,O$2,ﾍﾞﾝﾁﾏｰｸ!$F247:$AX247)/O$3</f>
        <v>0.85</v>
      </c>
      <c r="P247" s="2">
        <f>ﾍﾞﾝﾁﾏｰｸ!BV247</f>
        <v>59.5</v>
      </c>
      <c r="Q247" s="9">
        <f t="shared" si="7"/>
        <v>0.64431818181818179</v>
      </c>
      <c r="R247" s="9">
        <f>ﾍﾞﾝﾁﾏｰｸ!CG247/ﾍﾞﾝﾁﾏｰｸ!CG$3</f>
        <v>0.7</v>
      </c>
      <c r="S247" s="9">
        <f>ﾍﾞﾝﾁﾏｰｸ!CH247/ﾍﾞﾝﾁﾏｰｸ!CH$3</f>
        <v>0.5</v>
      </c>
      <c r="T247" s="9">
        <f>ﾍﾞﾝﾁﾏｰｸ!CI247/ﾍﾞﾝﾁﾏｰｸ!CI$3</f>
        <v>0.8125</v>
      </c>
      <c r="U247" s="9">
        <f>ﾍﾞﾝﾁﾏｰｸ!CC247/ﾍﾞﾝﾁﾏｰｸ!CC$3</f>
        <v>0.59090909090909094</v>
      </c>
      <c r="V247" s="9">
        <f>ﾍﾞﾝﾁﾏｰｸ!CD247/ﾍﾞﾝﾁﾏｰｸ!CD$3</f>
        <v>0.5625</v>
      </c>
      <c r="W247" s="9">
        <f>ﾍﾞﾝﾁﾏｰｸ!CE247/ﾍﾞﾝﾁﾏｰｸ!CE$3</f>
        <v>0.70833333333333337</v>
      </c>
      <c r="X247" s="9">
        <f>ﾍﾞﾝﾁﾏｰｸ!CF247/ﾍﾞﾝﾁﾏｰｸ!CF$3</f>
        <v>0.75</v>
      </c>
    </row>
    <row r="248" spans="1:24">
      <c r="A248" s="2">
        <v>1980</v>
      </c>
      <c r="B248" s="2">
        <v>360</v>
      </c>
      <c r="C248" s="2">
        <v>3</v>
      </c>
      <c r="D248" s="2">
        <f t="shared" si="6"/>
        <v>120</v>
      </c>
      <c r="E248" s="4" t="s">
        <v>115</v>
      </c>
      <c r="F248" s="9">
        <f>ﾍﾞﾝﾁﾏｰｸ!CJ248/ﾍﾞﾝﾁﾏｰｸ!CJ$3</f>
        <v>0.16279069767441862</v>
      </c>
      <c r="G248" s="9">
        <f>SUMIF(ﾍﾞﾝﾁﾏｰｸ!$F$1:$AX$1,G$2,ﾍﾞﾝﾁﾏｰｸ!$F248:$AX248)/G$3</f>
        <v>0</v>
      </c>
      <c r="H248" s="9">
        <f>ﾍﾞﾝﾁﾏｰｸ!CQ248/ﾍﾞﾝﾁﾏｰｸ!$CR$1</f>
        <v>0.52356780275562009</v>
      </c>
      <c r="I248" s="9">
        <f>SUMIF(ﾍﾞﾝﾁﾏｰｸ!$F$1:$AX$1,I$2,ﾍﾞﾝﾁﾏｰｸ!$F248:$AX248)/I$3</f>
        <v>0</v>
      </c>
      <c r="J248" s="9">
        <f>SUMIF(ﾍﾞﾝﾁﾏｰｸ!$F$1:$AX$1,J$2,ﾍﾞﾝﾁﾏｰｸ!$F248:$AX248)/J$3</f>
        <v>0.5</v>
      </c>
      <c r="K248" s="9">
        <f>SUMIF(ﾍﾞﾝﾁﾏｰｸ!$F$1:$AX$1,K$2,ﾍﾞﾝﾁﾏｰｸ!$F248:$AX248)/K$3</f>
        <v>0.15</v>
      </c>
      <c r="L248" s="9">
        <f>SUMIF(ﾍﾞﾝﾁﾏｰｸ!$F$1:$AX$1,L$2,ﾍﾞﾝﾁﾏｰｸ!$F248:$AX248)/L$3</f>
        <v>0</v>
      </c>
      <c r="M248" s="9">
        <f>SUMIF(ﾍﾞﾝﾁﾏｰｸ!$F$1:$AX$1,M$2,ﾍﾞﾝﾁﾏｰｸ!$F248:$AX248)/M$3</f>
        <v>0.5</v>
      </c>
      <c r="N248" s="9">
        <f>SUMIF(ﾍﾞﾝﾁﾏｰｸ!$F$1:$AX$1,N$2,ﾍﾞﾝﾁﾏｰｸ!$F248:$AX248)/N$3</f>
        <v>0.40909090909090912</v>
      </c>
      <c r="O248" s="9">
        <f>SUMIF(ﾍﾞﾝﾁﾏｰｸ!$F$1:$AX$1,O$2,ﾍﾞﾝﾁﾏｰｸ!$F248:$AX248)/O$3</f>
        <v>0.45</v>
      </c>
      <c r="P248" s="2">
        <f>ﾍﾞﾝﾁﾏｰｸ!BV248</f>
        <v>26</v>
      </c>
      <c r="Q248" s="9">
        <f t="shared" si="7"/>
        <v>0.42698863636363632</v>
      </c>
      <c r="R248" s="9">
        <f>ﾍﾞﾝﾁﾏｰｸ!CG248/ﾍﾞﾝﾁﾏｰｸ!CG$3</f>
        <v>0.26666666666666666</v>
      </c>
      <c r="S248" s="9">
        <f>ﾍﾞﾝﾁﾏｰｸ!CH248/ﾍﾞﾝﾁﾏｰｸ!CH$3</f>
        <v>0.3</v>
      </c>
      <c r="T248" s="9">
        <f>ﾍﾞﾝﾁﾏｰｸ!CI248/ﾍﾞﾝﾁﾏｰｸ!CI$3</f>
        <v>0.25</v>
      </c>
      <c r="U248" s="9">
        <f>ﾍﾞﾝﾁﾏｰｸ!CC248/ﾍﾞﾝﾁﾏｰｸ!CC$3</f>
        <v>0.31818181818181818</v>
      </c>
      <c r="V248" s="9">
        <f>ﾍﾞﾝﾁﾏｰｸ!CD248/ﾍﾞﾝﾁﾏｰｸ!CD$3</f>
        <v>0.34375</v>
      </c>
      <c r="W248" s="9">
        <f>ﾍﾞﾝﾁﾏｰｸ!CE248/ﾍﾞﾝﾁﾏｰｸ!CE$3</f>
        <v>0.54166666666666663</v>
      </c>
      <c r="X248" s="9">
        <f>ﾍﾞﾝﾁﾏｰｸ!CF248/ﾍﾞﾝﾁﾏｰｸ!CF$3</f>
        <v>0.5625</v>
      </c>
    </row>
    <row r="249" spans="1:24">
      <c r="A249" s="2">
        <v>2000</v>
      </c>
      <c r="B249" s="2">
        <v>3000</v>
      </c>
      <c r="C249" s="2">
        <v>5</v>
      </c>
      <c r="D249" s="2">
        <f t="shared" si="6"/>
        <v>600</v>
      </c>
      <c r="E249" s="4" t="s">
        <v>84</v>
      </c>
      <c r="F249" s="9">
        <f>ﾍﾞﾝﾁﾏｰｸ!CJ249/ﾍﾞﾝﾁﾏｰｸ!CJ$3</f>
        <v>0.66279069767441856</v>
      </c>
      <c r="G249" s="9">
        <f>SUMIF(ﾍﾞﾝﾁﾏｰｸ!$F$1:$AX$1,G$2,ﾍﾞﾝﾁﾏｰｸ!$F249:$AX249)/G$3</f>
        <v>0.5</v>
      </c>
      <c r="H249" s="9">
        <f>ﾍﾞﾝﾁﾏｰｸ!CQ249/ﾍﾞﾝﾁﾏｰｸ!$CR$1</f>
        <v>0.62001450326323437</v>
      </c>
      <c r="I249" s="9">
        <f>SUMIF(ﾍﾞﾝﾁﾏｰｸ!$F$1:$AX$1,I$2,ﾍﾞﾝﾁﾏｰｸ!$F249:$AX249)/I$3</f>
        <v>1</v>
      </c>
      <c r="J249" s="9">
        <f>SUMIF(ﾍﾞﾝﾁﾏｰｸ!$F$1:$AX$1,J$2,ﾍﾞﾝﾁﾏｰｸ!$F249:$AX249)/J$3</f>
        <v>0.875</v>
      </c>
      <c r="K249" s="9">
        <f>SUMIF(ﾍﾞﾝﾁﾏｰｸ!$F$1:$AX$1,K$2,ﾍﾞﾝﾁﾏｰｸ!$F249:$AX249)/K$3</f>
        <v>0.65</v>
      </c>
      <c r="L249" s="9">
        <f>SUMIF(ﾍﾞﾝﾁﾏｰｸ!$F$1:$AX$1,L$2,ﾍﾞﾝﾁﾏｰｸ!$F249:$AX249)/L$3</f>
        <v>0.5</v>
      </c>
      <c r="M249" s="9">
        <f>SUMIF(ﾍﾞﾝﾁﾏｰｸ!$F$1:$AX$1,M$2,ﾍﾞﾝﾁﾏｰｸ!$F249:$AX249)/M$3</f>
        <v>0.5</v>
      </c>
      <c r="N249" s="9">
        <f>SUMIF(ﾍﾞﾝﾁﾏｰｸ!$F$1:$AX$1,N$2,ﾍﾞﾝﾁﾏｰｸ!$F249:$AX249)/N$3</f>
        <v>0.77272727272727271</v>
      </c>
      <c r="O249" s="9">
        <f>SUMIF(ﾍﾞﾝﾁﾏｰｸ!$F$1:$AX$1,O$2,ﾍﾞﾝﾁﾏｰｸ!$F249:$AX249)/O$3</f>
        <v>0.8</v>
      </c>
      <c r="P249" s="2">
        <f>ﾍﾞﾝﾁﾏｰｸ!BV249</f>
        <v>67.5</v>
      </c>
      <c r="Q249" s="9">
        <f t="shared" si="7"/>
        <v>0.81789772727272725</v>
      </c>
      <c r="R249" s="9">
        <f>ﾍﾞﾝﾁﾏｰｸ!CG249/ﾍﾞﾝﾁﾏｰｸ!CG$3</f>
        <v>0.9</v>
      </c>
      <c r="S249" s="9">
        <f>ﾍﾞﾝﾁﾏｰｸ!CH249/ﾍﾞﾝﾁﾏｰｸ!CH$3</f>
        <v>0.5</v>
      </c>
      <c r="T249" s="9">
        <f>ﾍﾞﾝﾁﾏｰｸ!CI249/ﾍﾞﾝﾁﾏｰｸ!CI$3</f>
        <v>0.625</v>
      </c>
      <c r="U249" s="9">
        <f>ﾍﾞﾝﾁﾏｰｸ!CC249/ﾍﾞﾝﾁﾏｰｸ!CC$3</f>
        <v>0.86363636363636365</v>
      </c>
      <c r="V249" s="9">
        <f>ﾍﾞﾝﾁﾏｰｸ!CD249/ﾍﾞﾝﾁﾏｰｸ!CD$3</f>
        <v>0.71875</v>
      </c>
      <c r="W249" s="9">
        <f>ﾍﾞﾝﾁﾏｰｸ!CE249/ﾍﾞﾝﾁﾏｰｸ!CE$3</f>
        <v>0.83333333333333337</v>
      </c>
      <c r="X249" s="9">
        <f>ﾍﾞﾝﾁﾏｰｸ!CF249/ﾍﾞﾝﾁﾏｰｸ!CF$3</f>
        <v>0.8125</v>
      </c>
    </row>
    <row r="250" spans="1:24">
      <c r="A250" s="2">
        <v>1975</v>
      </c>
      <c r="B250" s="2">
        <v>200</v>
      </c>
      <c r="C250" s="2">
        <v>4</v>
      </c>
      <c r="D250" s="2">
        <f t="shared" si="6"/>
        <v>50</v>
      </c>
      <c r="E250" s="4" t="s">
        <v>57</v>
      </c>
      <c r="F250" s="9">
        <f>ﾍﾞﾝﾁﾏｰｸ!CJ250/ﾍﾞﾝﾁﾏｰｸ!CJ$3</f>
        <v>0.29069767441860467</v>
      </c>
      <c r="G250" s="9">
        <f>SUMIF(ﾍﾞﾝﾁﾏｰｸ!$F$1:$AX$1,G$2,ﾍﾞﾝﾁﾏｰｸ!$F250:$AX250)/G$3</f>
        <v>0.5</v>
      </c>
      <c r="H250" s="9">
        <f>ﾍﾞﾝﾁﾏｰｸ!CQ250/ﾍﾞﾝﾁﾏｰｸ!$CR$1</f>
        <v>0.52356780275562009</v>
      </c>
      <c r="I250" s="9">
        <f>SUMIF(ﾍﾞﾝﾁﾏｰｸ!$F$1:$AX$1,I$2,ﾍﾞﾝﾁﾏｰｸ!$F250:$AX250)/I$3</f>
        <v>0</v>
      </c>
      <c r="J250" s="9">
        <f>SUMIF(ﾍﾞﾝﾁﾏｰｸ!$F$1:$AX$1,J$2,ﾍﾞﾝﾁﾏｰｸ!$F250:$AX250)/J$3</f>
        <v>0.625</v>
      </c>
      <c r="K250" s="9">
        <f>SUMIF(ﾍﾞﾝﾁﾏｰｸ!$F$1:$AX$1,K$2,ﾍﾞﾝﾁﾏｰｸ!$F250:$AX250)/K$3</f>
        <v>0.2</v>
      </c>
      <c r="L250" s="9">
        <f>SUMIF(ﾍﾞﾝﾁﾏｰｸ!$F$1:$AX$1,L$2,ﾍﾞﾝﾁﾏｰｸ!$F250:$AX250)/L$3</f>
        <v>0</v>
      </c>
      <c r="M250" s="9">
        <f>SUMIF(ﾍﾞﾝﾁﾏｰｸ!$F$1:$AX$1,M$2,ﾍﾞﾝﾁﾏｰｸ!$F250:$AX250)/M$3</f>
        <v>0.5</v>
      </c>
      <c r="N250" s="9">
        <f>SUMIF(ﾍﾞﾝﾁﾏｰｸ!$F$1:$AX$1,N$2,ﾍﾞﾝﾁﾏｰｸ!$F250:$AX250)/N$3</f>
        <v>0.59090909090909094</v>
      </c>
      <c r="O250" s="9">
        <f>SUMIF(ﾍﾞﾝﾁﾏｰｸ!$F$1:$AX$1,O$2,ﾍﾞﾝﾁﾏｰｸ!$F250:$AX250)/O$3</f>
        <v>0.5</v>
      </c>
      <c r="P250" s="2">
        <f>ﾍﾞﾝﾁﾏｰｸ!BV250</f>
        <v>36.5</v>
      </c>
      <c r="Q250" s="9">
        <f t="shared" si="7"/>
        <v>0.43352272727272728</v>
      </c>
      <c r="R250" s="9">
        <f>ﾍﾞﾝﾁﾏｰｸ!CG250/ﾍﾞﾝﾁﾏｰｸ!CG$3</f>
        <v>0.33333333333333331</v>
      </c>
      <c r="S250" s="9">
        <f>ﾍﾞﾝﾁﾏｰｸ!CH250/ﾍﾞﾝﾁﾏｰｸ!CH$3</f>
        <v>0.5</v>
      </c>
      <c r="T250" s="9">
        <f>ﾍﾞﾝﾁﾏｰｸ!CI250/ﾍﾞﾝﾁﾏｰｸ!CI$3</f>
        <v>0.375</v>
      </c>
      <c r="U250" s="9">
        <f>ﾍﾞﾝﾁﾏｰｸ!CC250/ﾍﾞﾝﾁﾏｰｸ!CC$3</f>
        <v>0.36363636363636365</v>
      </c>
      <c r="V250" s="9">
        <f>ﾍﾞﾝﾁﾏｰｸ!CD250/ﾍﾞﾝﾁﾏｰｸ!CD$3</f>
        <v>0.40625</v>
      </c>
      <c r="W250" s="9">
        <f>ﾍﾞﾝﾁﾏｰｸ!CE250/ﾍﾞﾝﾁﾏｰｸ!CE$3</f>
        <v>0.5</v>
      </c>
      <c r="X250" s="9">
        <f>ﾍﾞﾝﾁﾏｰｸ!CF250/ﾍﾞﾝﾁﾏｰｸ!CF$3</f>
        <v>0.5</v>
      </c>
    </row>
    <row r="251" spans="1:24">
      <c r="A251" s="2">
        <v>2005</v>
      </c>
      <c r="B251" s="2">
        <v>1900</v>
      </c>
      <c r="C251" s="2">
        <v>4</v>
      </c>
      <c r="D251" s="2">
        <f t="shared" si="6"/>
        <v>475</v>
      </c>
      <c r="E251" s="4" t="s">
        <v>62</v>
      </c>
      <c r="F251" s="9">
        <f>ﾍﾞﾝﾁﾏｰｸ!CJ251/ﾍﾞﾝﾁﾏｰｸ!CJ$3</f>
        <v>0.36046511627906974</v>
      </c>
      <c r="G251" s="9">
        <f>SUMIF(ﾍﾞﾝﾁﾏｰｸ!$F$1:$AX$1,G$2,ﾍﾞﾝﾁﾏｰｸ!$F251:$AX251)/G$3</f>
        <v>0.5</v>
      </c>
      <c r="H251" s="9">
        <f>ﾍﾞﾝﾁﾏｰｸ!CQ251/ﾍﾞﾝﾁﾏｰｸ!$CR$1</f>
        <v>0.6403190717911531</v>
      </c>
      <c r="I251" s="9">
        <f>SUMIF(ﾍﾞﾝﾁﾏｰｸ!$F$1:$AX$1,I$2,ﾍﾞﾝﾁﾏｰｸ!$F251:$AX251)/I$3</f>
        <v>0.33333333333333331</v>
      </c>
      <c r="J251" s="9">
        <f>SUMIF(ﾍﾞﾝﾁﾏｰｸ!$F$1:$AX$1,J$2,ﾍﾞﾝﾁﾏｰｸ!$F251:$AX251)/J$3</f>
        <v>0.5</v>
      </c>
      <c r="K251" s="9">
        <f>SUMIF(ﾍﾞﾝﾁﾏｰｸ!$F$1:$AX$1,K$2,ﾍﾞﾝﾁﾏｰｸ!$F251:$AX251)/K$3</f>
        <v>0.25</v>
      </c>
      <c r="L251" s="9">
        <f>SUMIF(ﾍﾞﾝﾁﾏｰｸ!$F$1:$AX$1,L$2,ﾍﾞﾝﾁﾏｰｸ!$F251:$AX251)/L$3</f>
        <v>0.5</v>
      </c>
      <c r="M251" s="9">
        <f>SUMIF(ﾍﾞﾝﾁﾏｰｸ!$F$1:$AX$1,M$2,ﾍﾞﾝﾁﾏｰｸ!$F251:$AX251)/M$3</f>
        <v>0.5</v>
      </c>
      <c r="N251" s="9">
        <f>SUMIF(ﾍﾞﾝﾁﾏｰｸ!$F$1:$AX$1,N$2,ﾍﾞﾝﾁﾏｰｸ!$F251:$AX251)/N$3</f>
        <v>0.68181818181818177</v>
      </c>
      <c r="O251" s="9">
        <f>SUMIF(ﾍﾞﾝﾁﾏｰｸ!$F$1:$AX$1,O$2,ﾍﾞﾝﾁﾏｰｸ!$F251:$AX251)/O$3</f>
        <v>0.55000000000000004</v>
      </c>
      <c r="P251" s="2">
        <f>ﾍﾞﾝﾁﾏｰｸ!BV251</f>
        <v>45.5</v>
      </c>
      <c r="Q251" s="9">
        <f t="shared" si="7"/>
        <v>0.47130681818181819</v>
      </c>
      <c r="R251" s="9">
        <f>ﾍﾞﾝﾁﾏｰｸ!CG251/ﾍﾞﾝﾁﾏｰｸ!CG$3</f>
        <v>0.53333333333333333</v>
      </c>
      <c r="S251" s="9">
        <f>ﾍﾞﾝﾁﾏｰｸ!CH251/ﾍﾞﾝﾁﾏｰｸ!CH$3</f>
        <v>0.5</v>
      </c>
      <c r="T251" s="9">
        <f>ﾍﾞﾝﾁﾏｰｸ!CI251/ﾍﾞﾝﾁﾏｰｸ!CI$3</f>
        <v>0.5625</v>
      </c>
      <c r="U251" s="9">
        <f>ﾍﾞﾝﾁﾏｰｸ!CC251/ﾍﾞﾝﾁﾏｰｸ!CC$3</f>
        <v>0.40909090909090912</v>
      </c>
      <c r="V251" s="9">
        <f>ﾍﾞﾝﾁﾏｰｸ!CD251/ﾍﾞﾝﾁﾏｰｸ!CD$3</f>
        <v>0.46875</v>
      </c>
      <c r="W251" s="9">
        <f>ﾍﾞﾝﾁﾏｰｸ!CE251/ﾍﾞﾝﾁﾏｰｸ!CE$3</f>
        <v>0.5</v>
      </c>
      <c r="X251" s="9">
        <f>ﾍﾞﾝﾁﾏｰｸ!CF251/ﾍﾞﾝﾁﾏｰｸ!CF$3</f>
        <v>0.5625</v>
      </c>
    </row>
    <row r="252" spans="1:24">
      <c r="A252" s="2">
        <v>1990</v>
      </c>
      <c r="B252" s="2">
        <v>400</v>
      </c>
      <c r="C252" s="2">
        <v>3</v>
      </c>
      <c r="D252" s="2">
        <f t="shared" si="6"/>
        <v>133.33333333333334</v>
      </c>
      <c r="E252" s="4" t="s">
        <v>184</v>
      </c>
      <c r="F252" s="9">
        <f>ﾍﾞﾝﾁﾏｰｸ!CJ252/ﾍﾞﾝﾁﾏｰｸ!CJ$3</f>
        <v>0.37209302325581395</v>
      </c>
      <c r="G252" s="9">
        <f>SUMIF(ﾍﾞﾝﾁﾏｰｸ!$F$1:$AX$1,G$2,ﾍﾞﾝﾁﾏｰｸ!$F252:$AX252)/G$3</f>
        <v>0</v>
      </c>
      <c r="H252" s="9">
        <f>ﾍﾞﾝﾁﾏｰｸ!CQ252/ﾍﾞﾝﾁﾏｰｸ!$CR$1</f>
        <v>0.52356780275562009</v>
      </c>
      <c r="I252" s="9">
        <f>SUMIF(ﾍﾞﾝﾁﾏｰｸ!$F$1:$AX$1,I$2,ﾍﾞﾝﾁﾏｰｸ!$F252:$AX252)/I$3</f>
        <v>0.5</v>
      </c>
      <c r="J252" s="9">
        <f>SUMIF(ﾍﾞﾝﾁﾏｰｸ!$F$1:$AX$1,J$2,ﾍﾞﾝﾁﾏｰｸ!$F252:$AX252)/J$3</f>
        <v>0.75</v>
      </c>
      <c r="K252" s="9">
        <f>SUMIF(ﾍﾞﾝﾁﾏｰｸ!$F$1:$AX$1,K$2,ﾍﾞﾝﾁﾏｰｸ!$F252:$AX252)/K$3</f>
        <v>0.35</v>
      </c>
      <c r="L252" s="9">
        <f>SUMIF(ﾍﾞﾝﾁﾏｰｸ!$F$1:$AX$1,L$2,ﾍﾞﾝﾁﾏｰｸ!$F252:$AX252)/L$3</f>
        <v>0</v>
      </c>
      <c r="M252" s="9">
        <f>SUMIF(ﾍﾞﾝﾁﾏｰｸ!$F$1:$AX$1,M$2,ﾍﾞﾝﾁﾏｰｸ!$F252:$AX252)/M$3</f>
        <v>0.5</v>
      </c>
      <c r="N252" s="9">
        <f>SUMIF(ﾍﾞﾝﾁﾏｰｸ!$F$1:$AX$1,N$2,ﾍﾞﾝﾁﾏｰｸ!$F252:$AX252)/N$3</f>
        <v>0.63636363636363635</v>
      </c>
      <c r="O252" s="9">
        <f>SUMIF(ﾍﾞﾝﾁﾏｰｸ!$F$1:$AX$1,O$2,ﾍﾞﾝﾁﾏｰｸ!$F252:$AX252)/O$3</f>
        <v>0.45</v>
      </c>
      <c r="P252" s="2">
        <f>ﾍﾞﾝﾁﾏｰｸ!BV252</f>
        <v>40</v>
      </c>
      <c r="Q252" s="9">
        <f t="shared" si="7"/>
        <v>0.53181818181818175</v>
      </c>
      <c r="R252" s="9">
        <f>ﾍﾞﾝﾁﾏｰｸ!CG252/ﾍﾞﾝﾁﾏｰｸ!CG$3</f>
        <v>0.6</v>
      </c>
      <c r="S252" s="9">
        <f>ﾍﾞﾝﾁﾏｰｸ!CH252/ﾍﾞﾝﾁﾏｰｸ!CH$3</f>
        <v>0.4</v>
      </c>
      <c r="T252" s="9">
        <f>ﾍﾞﾝﾁﾏｰｸ!CI252/ﾍﾞﾝﾁﾏｰｸ!CI$3</f>
        <v>0.25</v>
      </c>
      <c r="U252" s="9">
        <f>ﾍﾞﾝﾁﾏｰｸ!CC252/ﾍﾞﾝﾁﾏｰｸ!CC$3</f>
        <v>0.59090909090909094</v>
      </c>
      <c r="V252" s="9">
        <f>ﾍﾞﾝﾁﾏｰｸ!CD252/ﾍﾞﾝﾁﾏｰｸ!CD$3</f>
        <v>0.4375</v>
      </c>
      <c r="W252" s="9">
        <f>ﾍﾞﾝﾁﾏｰｸ!CE252/ﾍﾞﾝﾁﾏｰｸ!CE$3</f>
        <v>0.54166666666666663</v>
      </c>
      <c r="X252" s="9">
        <f>ﾍﾞﾝﾁﾏｰｸ!CF252/ﾍﾞﾝﾁﾏｰｸ!CF$3</f>
        <v>0.5</v>
      </c>
    </row>
    <row r="253" spans="1:24">
      <c r="A253" s="2">
        <v>1980</v>
      </c>
      <c r="B253" s="2">
        <v>21271</v>
      </c>
      <c r="C253" s="2">
        <v>15</v>
      </c>
      <c r="D253" s="2">
        <f t="shared" si="6"/>
        <v>1418.0666666666666</v>
      </c>
      <c r="E253" s="4" t="s">
        <v>136</v>
      </c>
      <c r="F253" s="9">
        <f>ﾍﾞﾝﾁﾏｰｸ!CJ253/ﾍﾞﾝﾁﾏｰｸ!CJ$3</f>
        <v>0.23255813953488372</v>
      </c>
      <c r="G253" s="9">
        <f>SUMIF(ﾍﾞﾝﾁﾏｰｸ!$F$1:$AX$1,G$2,ﾍﾞﾝﾁﾏｰｸ!$F253:$AX253)/G$3</f>
        <v>0</v>
      </c>
      <c r="H253" s="9">
        <f>ﾍﾞﾝﾁﾏｰｸ!CQ253/ﾍﾞﾝﾁﾏｰｸ!$CR$1</f>
        <v>0.59318346627991303</v>
      </c>
      <c r="I253" s="9">
        <f>SUMIF(ﾍﾞﾝﾁﾏｰｸ!$F$1:$AX$1,I$2,ﾍﾞﾝﾁﾏｰｸ!$F253:$AX253)/I$3</f>
        <v>0.33333333333333331</v>
      </c>
      <c r="J253" s="9">
        <f>SUMIF(ﾍﾞﾝﾁﾏｰｸ!$F$1:$AX$1,J$2,ﾍﾞﾝﾁﾏｰｸ!$F253:$AX253)/J$3</f>
        <v>0.5</v>
      </c>
      <c r="K253" s="9">
        <f>SUMIF(ﾍﾞﾝﾁﾏｰｸ!$F$1:$AX$1,K$2,ﾍﾞﾝﾁﾏｰｸ!$F253:$AX253)/K$3</f>
        <v>0.2</v>
      </c>
      <c r="L253" s="9">
        <f>SUMIF(ﾍﾞﾝﾁﾏｰｸ!$F$1:$AX$1,L$2,ﾍﾞﾝﾁﾏｰｸ!$F253:$AX253)/L$3</f>
        <v>0.625</v>
      </c>
      <c r="M253" s="9">
        <f>SUMIF(ﾍﾞﾝﾁﾏｰｸ!$F$1:$AX$1,M$2,ﾍﾞﾝﾁﾏｰｸ!$F253:$AX253)/M$3</f>
        <v>1</v>
      </c>
      <c r="N253" s="9">
        <f>SUMIF(ﾍﾞﾝﾁﾏｰｸ!$F$1:$AX$1,N$2,ﾍﾞﾝﾁﾏｰｸ!$F253:$AX253)/N$3</f>
        <v>0.40909090909090912</v>
      </c>
      <c r="O253" s="9">
        <f>SUMIF(ﾍﾞﾝﾁﾏｰｸ!$F$1:$AX$1,O$2,ﾍﾞﾝﾁﾏｰｸ!$F253:$AX253)/O$3</f>
        <v>0.6</v>
      </c>
      <c r="P253" s="2">
        <f>ﾍﾞﾝﾁﾏｰｸ!BV253</f>
        <v>38</v>
      </c>
      <c r="Q253" s="9">
        <f t="shared" si="7"/>
        <v>0.4579545454545455</v>
      </c>
      <c r="R253" s="9">
        <f>ﾍﾞﾝﾁﾏｰｸ!CG253/ﾍﾞﾝﾁﾏｰｸ!CG$3</f>
        <v>0.33333333333333331</v>
      </c>
      <c r="S253" s="9">
        <f>ﾍﾞﾝﾁﾏｰｸ!CH253/ﾍﾞﾝﾁﾏｰｸ!CH$3</f>
        <v>0.3</v>
      </c>
      <c r="T253" s="9">
        <f>ﾍﾞﾝﾁﾏｰｸ!CI253/ﾍﾞﾝﾁﾏｰｸ!CI$3</f>
        <v>0.5</v>
      </c>
      <c r="U253" s="9">
        <f>ﾍﾞﾝﾁﾏｰｸ!CC253/ﾍﾞﾝﾁﾏｰｸ!CC$3</f>
        <v>0.27272727272727271</v>
      </c>
      <c r="V253" s="9">
        <f>ﾍﾞﾝﾁﾏｰｸ!CD253/ﾍﾞﾝﾁﾏｰｸ!CD$3</f>
        <v>0.46875</v>
      </c>
      <c r="W253" s="9">
        <f>ﾍﾞﾝﾁﾏｰｸ!CE253/ﾍﾞﾝﾁﾏｰｸ!CE$3</f>
        <v>0.58333333333333337</v>
      </c>
      <c r="X253" s="9">
        <f>ﾍﾞﾝﾁﾏｰｸ!CF253/ﾍﾞﾝﾁﾏｰｸ!CF$3</f>
        <v>0.625</v>
      </c>
    </row>
    <row r="254" spans="1:24">
      <c r="A254" s="2">
        <v>1990</v>
      </c>
      <c r="B254" s="2">
        <v>1200</v>
      </c>
      <c r="C254" s="2">
        <v>7</v>
      </c>
      <c r="D254" s="2">
        <f t="shared" si="6"/>
        <v>171.42857142857142</v>
      </c>
      <c r="E254" s="4" t="s">
        <v>221</v>
      </c>
      <c r="F254" s="9">
        <f>ﾍﾞﾝﾁﾏｰｸ!CJ254/ﾍﾞﾝﾁﾏｰｸ!CJ$3</f>
        <v>0.34883720930232559</v>
      </c>
      <c r="G254" s="9">
        <f>SUMIF(ﾍﾞﾝﾁﾏｰｸ!$F$1:$AX$1,G$2,ﾍﾞﾝﾁﾏｰｸ!$F254:$AX254)/G$3</f>
        <v>0</v>
      </c>
      <c r="H254" s="9">
        <f>ﾍﾞﾝﾁﾏｰｸ!CQ254/ﾍﾞﾝﾁﾏｰｸ!$CR$1</f>
        <v>0.52356780275562009</v>
      </c>
      <c r="I254" s="9">
        <f>SUMIF(ﾍﾞﾝﾁﾏｰｸ!$F$1:$AX$1,I$2,ﾍﾞﾝﾁﾏｰｸ!$F254:$AX254)/I$3</f>
        <v>0.33333333333333331</v>
      </c>
      <c r="J254" s="9">
        <f>SUMIF(ﾍﾞﾝﾁﾏｰｸ!$F$1:$AX$1,J$2,ﾍﾞﾝﾁﾏｰｸ!$F254:$AX254)/J$3</f>
        <v>0.625</v>
      </c>
      <c r="K254" s="9">
        <f>SUMIF(ﾍﾞﾝﾁﾏｰｸ!$F$1:$AX$1,K$2,ﾍﾞﾝﾁﾏｰｸ!$F254:$AX254)/K$3</f>
        <v>0.4</v>
      </c>
      <c r="L254" s="9">
        <f>SUMIF(ﾍﾞﾝﾁﾏｰｸ!$F$1:$AX$1,L$2,ﾍﾞﾝﾁﾏｰｸ!$F254:$AX254)/L$3</f>
        <v>0.25</v>
      </c>
      <c r="M254" s="9">
        <f>SUMIF(ﾍﾞﾝﾁﾏｰｸ!$F$1:$AX$1,M$2,ﾍﾞﾝﾁﾏｰｸ!$F254:$AX254)/M$3</f>
        <v>0.5</v>
      </c>
      <c r="N254" s="9">
        <f>SUMIF(ﾍﾞﾝﾁﾏｰｸ!$F$1:$AX$1,N$2,ﾍﾞﾝﾁﾏｰｸ!$F254:$AX254)/N$3</f>
        <v>0.59090909090909094</v>
      </c>
      <c r="O254" s="9">
        <f>SUMIF(ﾍﾞﾝﾁﾏｰｸ!$F$1:$AX$1,O$2,ﾍﾞﾝﾁﾏｰｸ!$F254:$AX254)/O$3</f>
        <v>0.6</v>
      </c>
      <c r="P254" s="2">
        <f>ﾍﾞﾝﾁﾏｰｸ!BV254</f>
        <v>43</v>
      </c>
      <c r="Q254" s="9">
        <f t="shared" si="7"/>
        <v>0.54147727272727264</v>
      </c>
      <c r="R254" s="9">
        <f>ﾍﾞﾝﾁﾏｰｸ!CG254/ﾍﾞﾝﾁﾏｰｸ!CG$3</f>
        <v>0.56666666666666665</v>
      </c>
      <c r="S254" s="9">
        <f>ﾍﾞﾝﾁﾏｰｸ!CH254/ﾍﾞﾝﾁﾏｰｸ!CH$3</f>
        <v>0.4</v>
      </c>
      <c r="T254" s="9">
        <f>ﾍﾞﾝﾁﾏｰｸ!CI254/ﾍﾞﾝﾁﾏｰｸ!CI$3</f>
        <v>0.375</v>
      </c>
      <c r="U254" s="9">
        <f>ﾍﾞﾝﾁﾏｰｸ!CC254/ﾍﾞﾝﾁﾏｰｸ!CC$3</f>
        <v>0.63636363636363635</v>
      </c>
      <c r="V254" s="9">
        <f>ﾍﾞﾝﾁﾏｰｸ!CD254/ﾍﾞﾝﾁﾏｰｸ!CD$3</f>
        <v>0.46875</v>
      </c>
      <c r="W254" s="9">
        <f>ﾍﾞﾝﾁﾏｰｸ!CE254/ﾍﾞﾝﾁﾏｰｸ!CE$3</f>
        <v>0.5</v>
      </c>
      <c r="X254" s="9">
        <f>ﾍﾞﾝﾁﾏｰｸ!CF254/ﾍﾞﾝﾁﾏｰｸ!CF$3</f>
        <v>0.5</v>
      </c>
    </row>
    <row r="255" spans="1:24">
      <c r="A255" s="2">
        <v>1989</v>
      </c>
      <c r="B255" s="2">
        <v>200</v>
      </c>
      <c r="C255" s="2">
        <v>3</v>
      </c>
      <c r="D255" s="2">
        <f t="shared" si="6"/>
        <v>66.666666666666671</v>
      </c>
      <c r="E255" s="4" t="s">
        <v>222</v>
      </c>
      <c r="F255" s="9">
        <f>ﾍﾞﾝﾁﾏｰｸ!CJ255/ﾍﾞﾝﾁﾏｰｸ!CJ$3</f>
        <v>0.13953488372093023</v>
      </c>
      <c r="G255" s="9">
        <f>SUMIF(ﾍﾞﾝﾁﾏｰｸ!$F$1:$AX$1,G$2,ﾍﾞﾝﾁﾏｰｸ!$F255:$AX255)/G$3</f>
        <v>0</v>
      </c>
      <c r="H255" s="9">
        <f>ﾍﾞﾝﾁﾏｰｸ!CQ255/ﾍﾞﾝﾁﾏｰｸ!$CR$1</f>
        <v>0.52356780275562009</v>
      </c>
      <c r="I255" s="9">
        <f>SUMIF(ﾍﾞﾝﾁﾏｰｸ!$F$1:$AX$1,I$2,ﾍﾞﾝﾁﾏｰｸ!$F255:$AX255)/I$3</f>
        <v>0.33333333333333331</v>
      </c>
      <c r="J255" s="9">
        <f>SUMIF(ﾍﾞﾝﾁﾏｰｸ!$F$1:$AX$1,J$2,ﾍﾞﾝﾁﾏｰｸ!$F255:$AX255)/J$3</f>
        <v>0</v>
      </c>
      <c r="K255" s="9">
        <f>SUMIF(ﾍﾞﾝﾁﾏｰｸ!$F$1:$AX$1,K$2,ﾍﾞﾝﾁﾏｰｸ!$F255:$AX255)/K$3</f>
        <v>0.2</v>
      </c>
      <c r="L255" s="9">
        <f>SUMIF(ﾍﾞﾝﾁﾏｰｸ!$F$1:$AX$1,L$2,ﾍﾞﾝﾁﾏｰｸ!$F255:$AX255)/L$3</f>
        <v>0</v>
      </c>
      <c r="M255" s="9">
        <f>SUMIF(ﾍﾞﾝﾁﾏｰｸ!$F$1:$AX$1,M$2,ﾍﾞﾝﾁﾏｰｸ!$F255:$AX255)/M$3</f>
        <v>0.5</v>
      </c>
      <c r="N255" s="9">
        <f>SUMIF(ﾍﾞﾝﾁﾏｰｸ!$F$1:$AX$1,N$2,ﾍﾞﾝﾁﾏｰｸ!$F255:$AX255)/N$3</f>
        <v>0.36363636363636365</v>
      </c>
      <c r="O255" s="9">
        <f>SUMIF(ﾍﾞﾝﾁﾏｰｸ!$F$1:$AX$1,O$2,ﾍﾞﾝﾁﾏｰｸ!$F255:$AX255)/O$3</f>
        <v>0.4</v>
      </c>
      <c r="P255" s="2">
        <f>ﾍﾞﾝﾁﾏｰｸ!BV255</f>
        <v>23</v>
      </c>
      <c r="Q255" s="9">
        <f t="shared" si="7"/>
        <v>0.30795454545454548</v>
      </c>
      <c r="R255" s="9">
        <f>ﾍﾞﾝﾁﾏｰｸ!CG255/ﾍﾞﾝﾁﾏｰｸ!CG$3</f>
        <v>0.3</v>
      </c>
      <c r="S255" s="9">
        <f>ﾍﾞﾝﾁﾏｰｸ!CH255/ﾍﾞﾝﾁﾏｰｸ!CH$3</f>
        <v>0.3</v>
      </c>
      <c r="T255" s="9">
        <f>ﾍﾞﾝﾁﾏｰｸ!CI255/ﾍﾞﾝﾁﾏｰｸ!CI$3</f>
        <v>0.125</v>
      </c>
      <c r="U255" s="9">
        <f>ﾍﾞﾝﾁﾏｰｸ!CC255/ﾍﾞﾝﾁﾏｰｸ!CC$3</f>
        <v>0.27272727272727271</v>
      </c>
      <c r="V255" s="9">
        <f>ﾍﾞﾝﾁﾏｰｸ!CD255/ﾍﾞﾝﾁﾏｰｸ!CD$3</f>
        <v>0.34375</v>
      </c>
      <c r="W255" s="9">
        <f>ﾍﾞﾝﾁﾏｰｸ!CE255/ﾍﾞﾝﾁﾏｰｸ!CE$3</f>
        <v>0.29166666666666669</v>
      </c>
      <c r="X255" s="9">
        <f>ﾍﾞﾝﾁﾏｰｸ!CF255/ﾍﾞﾝﾁﾏｰｸ!CF$3</f>
        <v>0.375</v>
      </c>
    </row>
    <row r="256" spans="1:24">
      <c r="A256" s="2">
        <v>2003</v>
      </c>
      <c r="B256" s="2">
        <v>120</v>
      </c>
      <c r="C256" s="2">
        <v>2</v>
      </c>
      <c r="D256" s="2">
        <f t="shared" si="6"/>
        <v>60</v>
      </c>
      <c r="E256" s="4" t="s">
        <v>223</v>
      </c>
      <c r="F256" s="9">
        <f>ﾍﾞﾝﾁﾏｰｸ!CJ256/ﾍﾞﾝﾁﾏｰｸ!CJ$3</f>
        <v>6.9767441860465115E-2</v>
      </c>
      <c r="G256" s="9">
        <f>SUMIF(ﾍﾞﾝﾁﾏｰｸ!$F$1:$AX$1,G$2,ﾍﾞﾝﾁﾏｰｸ!$F256:$AX256)/G$3</f>
        <v>0</v>
      </c>
      <c r="H256" s="9">
        <f>ﾍﾞﾝﾁﾏｰｸ!CQ256/ﾍﾞﾝﾁﾏｰｸ!$CR$1</f>
        <v>0.52356780275562009</v>
      </c>
      <c r="I256" s="9">
        <f>SUMIF(ﾍﾞﾝﾁﾏｰｸ!$F$1:$AX$1,I$2,ﾍﾞﾝﾁﾏｰｸ!$F256:$AX256)/I$3</f>
        <v>0</v>
      </c>
      <c r="J256" s="9">
        <f>SUMIF(ﾍﾞﾝﾁﾏｰｸ!$F$1:$AX$1,J$2,ﾍﾞﾝﾁﾏｰｸ!$F256:$AX256)/J$3</f>
        <v>0.375</v>
      </c>
      <c r="K256" s="9">
        <f>SUMIF(ﾍﾞﾝﾁﾏｰｸ!$F$1:$AX$1,K$2,ﾍﾞﾝﾁﾏｰｸ!$F256:$AX256)/K$3</f>
        <v>0.05</v>
      </c>
      <c r="L256" s="9">
        <f>SUMIF(ﾍﾞﾝﾁﾏｰｸ!$F$1:$AX$1,L$2,ﾍﾞﾝﾁﾏｰｸ!$F256:$AX256)/L$3</f>
        <v>0</v>
      </c>
      <c r="M256" s="9">
        <f>SUMIF(ﾍﾞﾝﾁﾏｰｸ!$F$1:$AX$1,M$2,ﾍﾞﾝﾁﾏｰｸ!$F256:$AX256)/M$3</f>
        <v>0.5</v>
      </c>
      <c r="N256" s="9">
        <f>SUMIF(ﾍﾞﾝﾁﾏｰｸ!$F$1:$AX$1,N$2,ﾍﾞﾝﾁﾏｰｸ!$F256:$AX256)/N$3</f>
        <v>0.31818181818181818</v>
      </c>
      <c r="O256" s="9">
        <f>SUMIF(ﾍﾞﾝﾁﾏｰｸ!$F$1:$AX$1,O$2,ﾍﾞﾝﾁﾏｰｸ!$F256:$AX256)/O$3</f>
        <v>0.4</v>
      </c>
      <c r="P256" s="2">
        <f>ﾍﾞﾝﾁﾏｰｸ!BV256</f>
        <v>20</v>
      </c>
      <c r="Q256" s="9">
        <f t="shared" si="7"/>
        <v>0.28295454545454546</v>
      </c>
      <c r="R256" s="9">
        <f>ﾍﾞﾝﾁﾏｰｸ!CG256/ﾍﾞﾝﾁﾏｰｸ!CG$3</f>
        <v>0.26666666666666666</v>
      </c>
      <c r="S256" s="9">
        <f>ﾍﾞﾝﾁﾏｰｸ!CH256/ﾍﾞﾝﾁﾏｰｸ!CH$3</f>
        <v>0.4</v>
      </c>
      <c r="T256" s="9">
        <f>ﾍﾞﾝﾁﾏｰｸ!CI256/ﾍﾞﾝﾁﾏｰｸ!CI$3</f>
        <v>0.25</v>
      </c>
      <c r="U256" s="9">
        <f>ﾍﾞﾝﾁﾏｰｸ!CC256/ﾍﾞﾝﾁﾏｰｸ!CC$3</f>
        <v>0.27272727272727271</v>
      </c>
      <c r="V256" s="9">
        <f>ﾍﾞﾝﾁﾏｰｸ!CD256/ﾍﾞﾝﾁﾏｰｸ!CD$3</f>
        <v>0.21875</v>
      </c>
      <c r="W256" s="9">
        <f>ﾍﾞﾝﾁﾏｰｸ!CE256/ﾍﾞﾝﾁﾏｰｸ!CE$3</f>
        <v>0.29166666666666669</v>
      </c>
      <c r="X256" s="9">
        <f>ﾍﾞﾝﾁﾏｰｸ!CF256/ﾍﾞﾝﾁﾏｰｸ!CF$3</f>
        <v>0.375</v>
      </c>
    </row>
    <row r="257" spans="1:24">
      <c r="A257" s="2">
        <v>1983</v>
      </c>
      <c r="B257" s="2">
        <v>210</v>
      </c>
      <c r="C257" s="2">
        <v>4</v>
      </c>
      <c r="D257" s="2">
        <f t="shared" si="6"/>
        <v>52.5</v>
      </c>
      <c r="E257" s="4" t="s">
        <v>224</v>
      </c>
      <c r="F257" s="9">
        <f>ﾍﾞﾝﾁﾏｰｸ!CJ257/ﾍﾞﾝﾁﾏｰｸ!CJ$3</f>
        <v>0.34883720930232559</v>
      </c>
      <c r="G257" s="9">
        <f>SUMIF(ﾍﾞﾝﾁﾏｰｸ!$F$1:$AX$1,G$2,ﾍﾞﾝﾁﾏｰｸ!$F257:$AX257)/G$3</f>
        <v>0</v>
      </c>
      <c r="H257" s="9">
        <f>ﾍﾞﾝﾁﾏｰｸ!CQ257/ﾍﾞﾝﾁﾏｰｸ!$CR$1</f>
        <v>0.55692530819434383</v>
      </c>
      <c r="I257" s="9">
        <f>SUMIF(ﾍﾞﾝﾁﾏｰｸ!$F$1:$AX$1,I$2,ﾍﾞﾝﾁﾏｰｸ!$F257:$AX257)/I$3</f>
        <v>0.16666666666666666</v>
      </c>
      <c r="J257" s="9">
        <f>SUMIF(ﾍﾞﾝﾁﾏｰｸ!$F$1:$AX$1,J$2,ﾍﾞﾝﾁﾏｰｸ!$F257:$AX257)/J$3</f>
        <v>0.5</v>
      </c>
      <c r="K257" s="9">
        <f>SUMIF(ﾍﾞﾝﾁﾏｰｸ!$F$1:$AX$1,K$2,ﾍﾞﾝﾁﾏｰｸ!$F257:$AX257)/K$3</f>
        <v>0.6</v>
      </c>
      <c r="L257" s="9">
        <f>SUMIF(ﾍﾞﾝﾁﾏｰｸ!$F$1:$AX$1,L$2,ﾍﾞﾝﾁﾏｰｸ!$F257:$AX257)/L$3</f>
        <v>0</v>
      </c>
      <c r="M257" s="9">
        <f>SUMIF(ﾍﾞﾝﾁﾏｰｸ!$F$1:$AX$1,M$2,ﾍﾞﾝﾁﾏｰｸ!$F257:$AX257)/M$3</f>
        <v>0.5</v>
      </c>
      <c r="N257" s="9">
        <f>SUMIF(ﾍﾞﾝﾁﾏｰｸ!$F$1:$AX$1,N$2,ﾍﾞﾝﾁﾏｰｸ!$F257:$AX257)/N$3</f>
        <v>0.59090909090909094</v>
      </c>
      <c r="O257" s="9">
        <f>SUMIF(ﾍﾞﾝﾁﾏｰｸ!$F$1:$AX$1,O$2,ﾍﾞﾝﾁﾏｰｸ!$F257:$AX257)/O$3</f>
        <v>0.5</v>
      </c>
      <c r="P257" s="2">
        <f>ﾍﾞﾝﾁﾏｰｸ!BV257</f>
        <v>41</v>
      </c>
      <c r="Q257" s="9">
        <f t="shared" si="7"/>
        <v>0.6286931818181819</v>
      </c>
      <c r="R257" s="9">
        <f>ﾍﾞﾝﾁﾏｰｸ!CG257/ﾍﾞﾝﾁﾏｰｸ!CG$3</f>
        <v>0.5</v>
      </c>
      <c r="S257" s="9">
        <f>ﾍﾞﾝﾁﾏｰｸ!CH257/ﾍﾞﾝﾁﾏｰｸ!CH$3</f>
        <v>0.3</v>
      </c>
      <c r="T257" s="9">
        <f>ﾍﾞﾝﾁﾏｰｸ!CI257/ﾍﾞﾝﾁﾏｰｸ!CI$3</f>
        <v>0.25</v>
      </c>
      <c r="U257" s="9">
        <f>ﾍﾞﾝﾁﾏｰｸ!CC257/ﾍﾞﾝﾁﾏｰｸ!CC$3</f>
        <v>0.59090909090909094</v>
      </c>
      <c r="V257" s="9">
        <f>ﾍﾞﾝﾁﾏｰｸ!CD257/ﾍﾞﾝﾁﾏｰｸ!CD$3</f>
        <v>0.53125</v>
      </c>
      <c r="W257" s="9">
        <f>ﾍﾞﾝﾁﾏｰｸ!CE257/ﾍﾞﾝﾁﾏｰｸ!CE$3</f>
        <v>0.70833333333333337</v>
      </c>
      <c r="X257" s="9">
        <f>ﾍﾞﾝﾁﾏｰｸ!CF257/ﾍﾞﾝﾁﾏｰｸ!CF$3</f>
        <v>0.6875</v>
      </c>
    </row>
    <row r="258" spans="1:24">
      <c r="A258" s="2">
        <v>2007</v>
      </c>
      <c r="B258" s="2">
        <v>1500</v>
      </c>
      <c r="C258" s="2">
        <v>5</v>
      </c>
      <c r="D258" s="2">
        <f t="shared" si="6"/>
        <v>300</v>
      </c>
      <c r="E258" s="4" t="s">
        <v>108</v>
      </c>
      <c r="F258" s="9">
        <f>ﾍﾞﾝﾁﾏｰｸ!CJ258/ﾍﾞﾝﾁﾏｰｸ!CJ$3</f>
        <v>0.55813953488372092</v>
      </c>
      <c r="G258" s="9">
        <f>SUMIF(ﾍﾞﾝﾁﾏｰｸ!$F$1:$AX$1,G$2,ﾍﾞﾝﾁﾏｰｸ!$F258:$AX258)/G$3</f>
        <v>1</v>
      </c>
      <c r="H258" s="9">
        <f>ﾍﾞﾝﾁﾏｰｸ!CQ258/ﾍﾞﾝﾁﾏｰｸ!$CR$1</f>
        <v>0.54967367657722999</v>
      </c>
      <c r="I258" s="9">
        <f>SUMIF(ﾍﾞﾝﾁﾏｰｸ!$F$1:$AX$1,I$2,ﾍﾞﾝﾁﾏｰｸ!$F258:$AX258)/I$3</f>
        <v>0.33333333333333331</v>
      </c>
      <c r="J258" s="9">
        <f>SUMIF(ﾍﾞﾝﾁﾏｰｸ!$F$1:$AX$1,J$2,ﾍﾞﾝﾁﾏｰｸ!$F258:$AX258)/J$3</f>
        <v>0.625</v>
      </c>
      <c r="K258" s="9">
        <f>SUMIF(ﾍﾞﾝﾁﾏｰｸ!$F$1:$AX$1,K$2,ﾍﾞﾝﾁﾏｰｸ!$F258:$AX258)/K$3</f>
        <v>0.55000000000000004</v>
      </c>
      <c r="L258" s="9">
        <f>SUMIF(ﾍﾞﾝﾁﾏｰｸ!$F$1:$AX$1,L$2,ﾍﾞﾝﾁﾏｰｸ!$F258:$AX258)/L$3</f>
        <v>0.25</v>
      </c>
      <c r="M258" s="9">
        <f>SUMIF(ﾍﾞﾝﾁﾏｰｸ!$F$1:$AX$1,M$2,ﾍﾞﾝﾁﾏｰｸ!$F258:$AX258)/M$3</f>
        <v>0.5</v>
      </c>
      <c r="N258" s="9">
        <f>SUMIF(ﾍﾞﾝﾁﾏｰｸ!$F$1:$AX$1,N$2,ﾍﾞﾝﾁﾏｰｸ!$F258:$AX258)/N$3</f>
        <v>0.54545454545454541</v>
      </c>
      <c r="O258" s="9">
        <f>SUMIF(ﾍﾞﾝﾁﾏｰｸ!$F$1:$AX$1,O$2,ﾍﾞﾝﾁﾏｰｸ!$F258:$AX258)/O$3</f>
        <v>0.5</v>
      </c>
      <c r="P258" s="2">
        <f>ﾍﾞﾝﾁﾏｰｸ!BV258</f>
        <v>50</v>
      </c>
      <c r="Q258" s="9">
        <f t="shared" si="7"/>
        <v>0.60056818181818183</v>
      </c>
      <c r="R258" s="9">
        <f>ﾍﾞﾝﾁﾏｰｸ!CG258/ﾍﾞﾝﾁﾏｰｸ!CG$3</f>
        <v>0.56666666666666665</v>
      </c>
      <c r="S258" s="9">
        <f>ﾍﾞﾝﾁﾏｰｸ!CH258/ﾍﾞﾝﾁﾏｰｸ!CH$3</f>
        <v>0.4</v>
      </c>
      <c r="T258" s="9">
        <f>ﾍﾞﾝﾁﾏｰｸ!CI258/ﾍﾞﾝﾁﾏｰｸ!CI$3</f>
        <v>0.5</v>
      </c>
      <c r="U258" s="9">
        <f>ﾍﾞﾝﾁﾏｰｸ!CC258/ﾍﾞﾝﾁﾏｰｸ!CC$3</f>
        <v>0.59090909090909094</v>
      </c>
      <c r="V258" s="9">
        <f>ﾍﾞﾝﾁﾏｰｸ!CD258/ﾍﾞﾝﾁﾏｰｸ!CD$3</f>
        <v>0.5</v>
      </c>
      <c r="W258" s="9">
        <f>ﾍﾞﾝﾁﾏｰｸ!CE258/ﾍﾞﾝﾁﾏｰｸ!CE$3</f>
        <v>0.66666666666666663</v>
      </c>
      <c r="X258" s="9">
        <f>ﾍﾞﾝﾁﾏｰｸ!CF258/ﾍﾞﾝﾁﾏｰｸ!CF$3</f>
        <v>0.625</v>
      </c>
    </row>
    <row r="259" spans="1:24">
      <c r="A259" s="2">
        <v>1986</v>
      </c>
      <c r="B259" s="2">
        <v>659</v>
      </c>
      <c r="C259" s="2">
        <v>2</v>
      </c>
      <c r="D259" s="2">
        <f t="shared" si="6"/>
        <v>329.5</v>
      </c>
      <c r="E259" s="4" t="s">
        <v>225</v>
      </c>
      <c r="F259" s="9">
        <f>ﾍﾞﾝﾁﾏｰｸ!CJ259/ﾍﾞﾝﾁﾏｰｸ!CJ$3</f>
        <v>0.34883720930232559</v>
      </c>
      <c r="G259" s="9">
        <f>SUMIF(ﾍﾞﾝﾁﾏｰｸ!$F$1:$AX$1,G$2,ﾍﾞﾝﾁﾏｰｸ!$F259:$AX259)/G$3</f>
        <v>0</v>
      </c>
      <c r="H259" s="9">
        <f>ﾍﾞﾝﾁﾏｰｸ!CQ259/ﾍﾞﾝﾁﾏｰｸ!$CR$1</f>
        <v>0.55329949238578691</v>
      </c>
      <c r="I259" s="9">
        <f>SUMIF(ﾍﾞﾝﾁﾏｰｸ!$F$1:$AX$1,I$2,ﾍﾞﾝﾁﾏｰｸ!$F259:$AX259)/I$3</f>
        <v>0.16666666666666666</v>
      </c>
      <c r="J259" s="9">
        <f>SUMIF(ﾍﾞﾝﾁﾏｰｸ!$F$1:$AX$1,J$2,ﾍﾞﾝﾁﾏｰｸ!$F259:$AX259)/J$3</f>
        <v>0.5</v>
      </c>
      <c r="K259" s="9">
        <f>SUMIF(ﾍﾞﾝﾁﾏｰｸ!$F$1:$AX$1,K$2,ﾍﾞﾝﾁﾏｰｸ!$F259:$AX259)/K$3</f>
        <v>0.55000000000000004</v>
      </c>
      <c r="L259" s="9">
        <f>SUMIF(ﾍﾞﾝﾁﾏｰｸ!$F$1:$AX$1,L$2,ﾍﾞﾝﾁﾏｰｸ!$F259:$AX259)/L$3</f>
        <v>0.125</v>
      </c>
      <c r="M259" s="9">
        <f>SUMIF(ﾍﾞﾝﾁﾏｰｸ!$F$1:$AX$1,M$2,ﾍﾞﾝﾁﾏｰｸ!$F259:$AX259)/M$3</f>
        <v>0.5</v>
      </c>
      <c r="N259" s="9">
        <f>SUMIF(ﾍﾞﾝﾁﾏｰｸ!$F$1:$AX$1,N$2,ﾍﾞﾝﾁﾏｰｸ!$F259:$AX259)/N$3</f>
        <v>0.54545454545454541</v>
      </c>
      <c r="O259" s="9">
        <f>SUMIF(ﾍﾞﾝﾁﾏｰｸ!$F$1:$AX$1,O$2,ﾍﾞﾝﾁﾏｰｸ!$F259:$AX259)/O$3</f>
        <v>0.75</v>
      </c>
      <c r="P259" s="2">
        <f>ﾍﾞﾝﾁﾏｰｸ!BV259</f>
        <v>45</v>
      </c>
      <c r="Q259" s="9">
        <f t="shared" si="7"/>
        <v>0.69090909090909081</v>
      </c>
      <c r="R259" s="9">
        <f>ﾍﾞﾝﾁﾏｰｸ!CG259/ﾍﾞﾝﾁﾏｰｸ!CG$3</f>
        <v>0.4</v>
      </c>
      <c r="S259" s="9">
        <f>ﾍﾞﾝﾁﾏｰｸ!CH259/ﾍﾞﾝﾁﾏｰｸ!CH$3</f>
        <v>0.3</v>
      </c>
      <c r="T259" s="9">
        <f>ﾍﾞﾝﾁﾏｰｸ!CI259/ﾍﾞﾝﾁﾏｰｸ!CI$3</f>
        <v>0.3125</v>
      </c>
      <c r="U259" s="9">
        <f>ﾍﾞﾝﾁﾏｰｸ!CC259/ﾍﾞﾝﾁﾏｰｸ!CC$3</f>
        <v>0.54545454545454541</v>
      </c>
      <c r="V259" s="9">
        <f>ﾍﾞﾝﾁﾏｰｸ!CD259/ﾍﾞﾝﾁﾏｰｸ!CD$3</f>
        <v>0.65625</v>
      </c>
      <c r="W259" s="9">
        <f>ﾍﾞﾝﾁﾏｰｸ!CE259/ﾍﾞﾝﾁﾏｰｸ!CE$3</f>
        <v>0.79166666666666663</v>
      </c>
      <c r="X259" s="9">
        <f>ﾍﾞﾝﾁﾏｰｸ!CF259/ﾍﾞﾝﾁﾏｰｸ!CF$3</f>
        <v>0.875</v>
      </c>
    </row>
    <row r="260" spans="1:24">
      <c r="A260" s="2">
        <v>1985</v>
      </c>
      <c r="B260" s="2">
        <v>500</v>
      </c>
      <c r="C260" s="2">
        <v>3</v>
      </c>
      <c r="D260" s="2">
        <f t="shared" ref="D260:D323" si="8">B260/C260</f>
        <v>166.66666666666666</v>
      </c>
      <c r="E260" s="4" t="s">
        <v>226</v>
      </c>
      <c r="F260" s="9">
        <f>ﾍﾞﾝﾁﾏｰｸ!CJ260/ﾍﾞﾝﾁﾏｰｸ!CJ$3</f>
        <v>0.55813953488372092</v>
      </c>
      <c r="G260" s="9">
        <f>SUMIF(ﾍﾞﾝﾁﾏｰｸ!$F$1:$AX$1,G$2,ﾍﾞﾝﾁﾏｰｸ!$F260:$AX260)/G$3</f>
        <v>1</v>
      </c>
      <c r="H260" s="9">
        <f>ﾍﾞﾝﾁﾏｰｸ!CQ260/ﾍﾞﾝﾁﾏｰｸ!$CR$1</f>
        <v>0.52356780275562009</v>
      </c>
      <c r="I260" s="9">
        <f>SUMIF(ﾍﾞﾝﾁﾏｰｸ!$F$1:$AX$1,I$2,ﾍﾞﾝﾁﾏｰｸ!$F260:$AX260)/I$3</f>
        <v>0.66666666666666663</v>
      </c>
      <c r="J260" s="9">
        <f>SUMIF(ﾍﾞﾝﾁﾏｰｸ!$F$1:$AX$1,J$2,ﾍﾞﾝﾁﾏｰｸ!$F260:$AX260)/J$3</f>
        <v>0.5</v>
      </c>
      <c r="K260" s="9">
        <f>SUMIF(ﾍﾞﾝﾁﾏｰｸ!$F$1:$AX$1,K$2,ﾍﾞﾝﾁﾏｰｸ!$F260:$AX260)/K$3</f>
        <v>0.5</v>
      </c>
      <c r="L260" s="9">
        <f>SUMIF(ﾍﾞﾝﾁﾏｰｸ!$F$1:$AX$1,L$2,ﾍﾞﾝﾁﾏｰｸ!$F260:$AX260)/L$3</f>
        <v>0.25</v>
      </c>
      <c r="M260" s="9">
        <f>SUMIF(ﾍﾞﾝﾁﾏｰｸ!$F$1:$AX$1,M$2,ﾍﾞﾝﾁﾏｰｸ!$F260:$AX260)/M$3</f>
        <v>0.5</v>
      </c>
      <c r="N260" s="9">
        <f>SUMIF(ﾍﾞﾝﾁﾏｰｸ!$F$1:$AX$1,N$2,ﾍﾞﾝﾁﾏｰｸ!$F260:$AX260)/N$3</f>
        <v>0.72727272727272729</v>
      </c>
      <c r="O260" s="9">
        <f>SUMIF(ﾍﾞﾝﾁﾏｰｸ!$F$1:$AX$1,O$2,ﾍﾞﾝﾁﾏｰｸ!$F260:$AX260)/O$3</f>
        <v>0.7</v>
      </c>
      <c r="P260" s="2">
        <f>ﾍﾞﾝﾁﾏｰｸ!BV260</f>
        <v>58</v>
      </c>
      <c r="Q260" s="9">
        <f t="shared" ref="Q260:Q323" si="9">U260*0.35+V260*0.2+W260*0.3+X260*0.15</f>
        <v>0.66278409090909085</v>
      </c>
      <c r="R260" s="9">
        <f>ﾍﾞﾝﾁﾏｰｸ!CG260/ﾍﾞﾝﾁﾏｰｸ!CG$3</f>
        <v>0.6</v>
      </c>
      <c r="S260" s="9">
        <f>ﾍﾞﾝﾁﾏｰｸ!CH260/ﾍﾞﾝﾁﾏｰｸ!CH$3</f>
        <v>0.3</v>
      </c>
      <c r="T260" s="9">
        <f>ﾍﾞﾝﾁﾏｰｸ!CI260/ﾍﾞﾝﾁﾏｰｸ!CI$3</f>
        <v>0.5</v>
      </c>
      <c r="U260" s="9">
        <f>ﾍﾞﾝﾁﾏｰｸ!CC260/ﾍﾞﾝﾁﾏｰｸ!CC$3</f>
        <v>0.54545454545454541</v>
      </c>
      <c r="V260" s="9">
        <f>ﾍﾞﾝﾁﾏｰｸ!CD260/ﾍﾞﾝﾁﾏｰｸ!CD$3</f>
        <v>0.6875</v>
      </c>
      <c r="W260" s="9">
        <f>ﾍﾞﾝﾁﾏｰｸ!CE260/ﾍﾞﾝﾁﾏｰｸ!CE$3</f>
        <v>0.70833333333333337</v>
      </c>
      <c r="X260" s="9">
        <f>ﾍﾞﾝﾁﾏｰｸ!CF260/ﾍﾞﾝﾁﾏｰｸ!CF$3</f>
        <v>0.8125</v>
      </c>
    </row>
    <row r="261" spans="1:24">
      <c r="A261" s="2">
        <v>1998</v>
      </c>
      <c r="B261" s="2">
        <v>2500</v>
      </c>
      <c r="C261" s="2">
        <v>6</v>
      </c>
      <c r="D261" s="2">
        <f t="shared" si="8"/>
        <v>416.66666666666669</v>
      </c>
      <c r="E261" s="4" t="s">
        <v>227</v>
      </c>
      <c r="F261" s="9">
        <f>ﾍﾞﾝﾁﾏｰｸ!CJ261/ﾍﾞﾝﾁﾏｰｸ!CJ$3</f>
        <v>0.52325581395348841</v>
      </c>
      <c r="G261" s="9">
        <f>SUMIF(ﾍﾞﾝﾁﾏｰｸ!$F$1:$AX$1,G$2,ﾍﾞﾝﾁﾏｰｸ!$F261:$AX261)/G$3</f>
        <v>0.5</v>
      </c>
      <c r="H261" s="9">
        <f>ﾍﾞﾝﾁﾏｰｸ!CQ261/ﾍﾞﾝﾁﾏｰｸ!$CR$1</f>
        <v>0.61493836113125466</v>
      </c>
      <c r="I261" s="9">
        <f>SUMIF(ﾍﾞﾝﾁﾏｰｸ!$F$1:$AX$1,I$2,ﾍﾞﾝﾁﾏｰｸ!$F261:$AX261)/I$3</f>
        <v>0.33333333333333331</v>
      </c>
      <c r="J261" s="9">
        <f>SUMIF(ﾍﾞﾝﾁﾏｰｸ!$F$1:$AX$1,J$2,ﾍﾞﾝﾁﾏｰｸ!$F261:$AX261)/J$3</f>
        <v>0.5</v>
      </c>
      <c r="K261" s="9">
        <f>SUMIF(ﾍﾞﾝﾁﾏｰｸ!$F$1:$AX$1,K$2,ﾍﾞﾝﾁﾏｰｸ!$F261:$AX261)/K$3</f>
        <v>0.7</v>
      </c>
      <c r="L261" s="9">
        <f>SUMIF(ﾍﾞﾝﾁﾏｰｸ!$F$1:$AX$1,L$2,ﾍﾞﾝﾁﾏｰｸ!$F261:$AX261)/L$3</f>
        <v>0.5</v>
      </c>
      <c r="M261" s="9">
        <f>SUMIF(ﾍﾞﾝﾁﾏｰｸ!$F$1:$AX$1,M$2,ﾍﾞﾝﾁﾏｰｸ!$F261:$AX261)/M$3</f>
        <v>1</v>
      </c>
      <c r="N261" s="9">
        <f>SUMIF(ﾍﾞﾝﾁﾏｰｸ!$F$1:$AX$1,N$2,ﾍﾞﾝﾁﾏｰｸ!$F261:$AX261)/N$3</f>
        <v>0.45454545454545453</v>
      </c>
      <c r="O261" s="9">
        <f>SUMIF(ﾍﾞﾝﾁﾏｰｸ!$F$1:$AX$1,O$2,ﾍﾞﾝﾁﾏｰｸ!$F261:$AX261)/O$3</f>
        <v>0.5</v>
      </c>
      <c r="P261" s="2">
        <f>ﾍﾞﾝﾁﾏｰｸ!BV261</f>
        <v>49.5</v>
      </c>
      <c r="Q261" s="9">
        <f t="shared" si="9"/>
        <v>0.54715909090909087</v>
      </c>
      <c r="R261" s="9">
        <f>ﾍﾞﾝﾁﾏｰｸ!CG261/ﾍﾞﾝﾁﾏｰｸ!CG$3</f>
        <v>0.5</v>
      </c>
      <c r="S261" s="9">
        <f>ﾍﾞﾝﾁﾏｰｸ!CH261/ﾍﾞﾝﾁﾏｰｸ!CH$3</f>
        <v>0.6</v>
      </c>
      <c r="T261" s="9">
        <f>ﾍﾞﾝﾁﾏｰｸ!CI261/ﾍﾞﾝﾁﾏｰｸ!CI$3</f>
        <v>0.5625</v>
      </c>
      <c r="U261" s="9">
        <f>ﾍﾞﾝﾁﾏｰｸ!CC261/ﾍﾞﾝﾁﾏｰｸ!CC$3</f>
        <v>0.54545454545454541</v>
      </c>
      <c r="V261" s="9">
        <f>ﾍﾞﾝﾁﾏｰｸ!CD261/ﾍﾞﾝﾁﾏｰｸ!CD$3</f>
        <v>0.53125</v>
      </c>
      <c r="W261" s="9">
        <f>ﾍﾞﾝﾁﾏｰｸ!CE261/ﾍﾞﾝﾁﾏｰｸ!CE$3</f>
        <v>0.58333333333333337</v>
      </c>
      <c r="X261" s="9">
        <f>ﾍﾞﾝﾁﾏｰｸ!CF261/ﾍﾞﾝﾁﾏｰｸ!CF$3</f>
        <v>0.5</v>
      </c>
    </row>
    <row r="262" spans="1:24">
      <c r="A262" s="2">
        <v>2002</v>
      </c>
      <c r="B262" s="2">
        <v>25000</v>
      </c>
      <c r="C262" s="2">
        <v>5</v>
      </c>
      <c r="D262" s="2">
        <f t="shared" si="8"/>
        <v>5000</v>
      </c>
      <c r="E262" s="4" t="s">
        <v>228</v>
      </c>
      <c r="F262" s="9">
        <f>ﾍﾞﾝﾁﾏｰｸ!CJ262/ﾍﾞﾝﾁﾏｰｸ!CJ$3</f>
        <v>0.40697674418604651</v>
      </c>
      <c r="G262" s="9">
        <f>SUMIF(ﾍﾞﾝﾁﾏｰｸ!$F$1:$AX$1,G$2,ﾍﾞﾝﾁﾏｰｸ!$F262:$AX262)/G$3</f>
        <v>0.5</v>
      </c>
      <c r="H262" s="9">
        <f>ﾍﾞﾝﾁﾏｰｸ!CQ262/ﾍﾞﾝﾁﾏｰｸ!$CR$1</f>
        <v>0.52356780275562009</v>
      </c>
      <c r="I262" s="9">
        <f>SUMIF(ﾍﾞﾝﾁﾏｰｸ!$F$1:$AX$1,I$2,ﾍﾞﾝﾁﾏｰｸ!$F262:$AX262)/I$3</f>
        <v>0.5</v>
      </c>
      <c r="J262" s="9">
        <f>SUMIF(ﾍﾞﾝﾁﾏｰｸ!$F$1:$AX$1,J$2,ﾍﾞﾝﾁﾏｰｸ!$F262:$AX262)/J$3</f>
        <v>0.75</v>
      </c>
      <c r="K262" s="9">
        <f>SUMIF(ﾍﾞﾝﾁﾏｰｸ!$F$1:$AX$1,K$2,ﾍﾞﾝﾁﾏｰｸ!$F262:$AX262)/K$3</f>
        <v>0.25</v>
      </c>
      <c r="L262" s="9">
        <f>SUMIF(ﾍﾞﾝﾁﾏｰｸ!$F$1:$AX$1,L$2,ﾍﾞﾝﾁﾏｰｸ!$F262:$AX262)/L$3</f>
        <v>1</v>
      </c>
      <c r="M262" s="9">
        <f>SUMIF(ﾍﾞﾝﾁﾏｰｸ!$F$1:$AX$1,M$2,ﾍﾞﾝﾁﾏｰｸ!$F262:$AX262)/M$3</f>
        <v>1</v>
      </c>
      <c r="N262" s="9">
        <f>SUMIF(ﾍﾞﾝﾁﾏｰｸ!$F$1:$AX$1,N$2,ﾍﾞﾝﾁﾏｰｸ!$F262:$AX262)/N$3</f>
        <v>0.81818181818181823</v>
      </c>
      <c r="O262" s="9">
        <f>SUMIF(ﾍﾞﾝﾁﾏｰｸ!$F$1:$AX$1,O$2,ﾍﾞﾝﾁﾏｰｸ!$F262:$AX262)/O$3</f>
        <v>0.75</v>
      </c>
      <c r="P262" s="2">
        <f>ﾍﾞﾝﾁﾏｰｸ!BV262</f>
        <v>60.5</v>
      </c>
      <c r="Q262" s="9">
        <f t="shared" si="9"/>
        <v>0.65767045454545447</v>
      </c>
      <c r="R262" s="9">
        <f>ﾍﾞﾝﾁﾏｰｸ!CG262/ﾍﾞﾝﾁﾏｰｸ!CG$3</f>
        <v>0.6333333333333333</v>
      </c>
      <c r="S262" s="9">
        <f>ﾍﾞﾝﾁﾏｰｸ!CH262/ﾍﾞﾝﾁﾏｰｸ!CH$3</f>
        <v>0.6</v>
      </c>
      <c r="T262" s="9">
        <f>ﾍﾞﾝﾁﾏｰｸ!CI262/ﾍﾞﾝﾁﾏｰｸ!CI$3</f>
        <v>0.875</v>
      </c>
      <c r="U262" s="9">
        <f>ﾍﾞﾝﾁﾏｰｸ!CC262/ﾍﾞﾝﾁﾏｰｸ!CC$3</f>
        <v>0.72727272727272729</v>
      </c>
      <c r="V262" s="9">
        <f>ﾍﾞﾝﾁﾏｰｸ!CD262/ﾍﾞﾝﾁﾏｰｸ!CD$3</f>
        <v>0.46875</v>
      </c>
      <c r="W262" s="9">
        <f>ﾍﾞﾝﾁﾏｰｸ!CE262/ﾍﾞﾝﾁﾏｰｸ!CE$3</f>
        <v>0.625</v>
      </c>
      <c r="X262" s="9">
        <f>ﾍﾞﾝﾁﾏｰｸ!CF262/ﾍﾞﾝﾁﾏｰｸ!CF$3</f>
        <v>0.8125</v>
      </c>
    </row>
    <row r="263" spans="1:24">
      <c r="A263" s="2">
        <v>1994</v>
      </c>
      <c r="B263" s="2">
        <v>270</v>
      </c>
      <c r="C263" s="2">
        <v>2</v>
      </c>
      <c r="D263" s="2">
        <f t="shared" si="8"/>
        <v>135</v>
      </c>
      <c r="E263" s="4" t="s">
        <v>229</v>
      </c>
      <c r="F263" s="9">
        <f>ﾍﾞﾝﾁﾏｰｸ!CJ263/ﾍﾞﾝﾁﾏｰｸ!CJ$3</f>
        <v>0.41860465116279072</v>
      </c>
      <c r="G263" s="9">
        <f>SUMIF(ﾍﾞﾝﾁﾏｰｸ!$F$1:$AX$1,G$2,ﾍﾞﾝﾁﾏｰｸ!$F263:$AX263)/G$3</f>
        <v>0</v>
      </c>
      <c r="H263" s="9">
        <f>ﾍﾞﾝﾁﾏｰｸ!CQ263/ﾍﾞﾝﾁﾏｰｸ!$CR$1</f>
        <v>0.52356780275562009</v>
      </c>
      <c r="I263" s="9">
        <f>SUMIF(ﾍﾞﾝﾁﾏｰｸ!$F$1:$AX$1,I$2,ﾍﾞﾝﾁﾏｰｸ!$F263:$AX263)/I$3</f>
        <v>0.83333333333333337</v>
      </c>
      <c r="J263" s="9">
        <f>SUMIF(ﾍﾞﾝﾁﾏｰｸ!$F$1:$AX$1,J$2,ﾍﾞﾝﾁﾏｰｸ!$F263:$AX263)/J$3</f>
        <v>0.5</v>
      </c>
      <c r="K263" s="9">
        <f>SUMIF(ﾍﾞﾝﾁﾏｰｸ!$F$1:$AX$1,K$2,ﾍﾞﾝﾁﾏｰｸ!$F263:$AX263)/K$3</f>
        <v>0.45</v>
      </c>
      <c r="L263" s="9">
        <f>SUMIF(ﾍﾞﾝﾁﾏｰｸ!$F$1:$AX$1,L$2,ﾍﾞﾝﾁﾏｰｸ!$F263:$AX263)/L$3</f>
        <v>0</v>
      </c>
      <c r="M263" s="9">
        <f>SUMIF(ﾍﾞﾝﾁﾏｰｸ!$F$1:$AX$1,M$2,ﾍﾞﾝﾁﾏｰｸ!$F263:$AX263)/M$3</f>
        <v>0.5</v>
      </c>
      <c r="N263" s="9">
        <f>SUMIF(ﾍﾞﾝﾁﾏｰｸ!$F$1:$AX$1,N$2,ﾍﾞﾝﾁﾏｰｸ!$F263:$AX263)/N$3</f>
        <v>0.68181818181818177</v>
      </c>
      <c r="O263" s="9">
        <f>SUMIF(ﾍﾞﾝﾁﾏｰｸ!$F$1:$AX$1,O$2,ﾍﾞﾝﾁﾏｰｸ!$F263:$AX263)/O$3</f>
        <v>0.55000000000000004</v>
      </c>
      <c r="P263" s="2">
        <f>ﾍﾞﾝﾁﾏｰｸ!BV263</f>
        <v>45</v>
      </c>
      <c r="Q263" s="9">
        <f t="shared" si="9"/>
        <v>0.64801136363636358</v>
      </c>
      <c r="R263" s="9">
        <f>ﾍﾞﾝﾁﾏｰｸ!CG263/ﾍﾞﾝﾁﾏｰｸ!CG$3</f>
        <v>0.73333333333333328</v>
      </c>
      <c r="S263" s="9">
        <f>ﾍﾞﾝﾁﾏｰｸ!CH263/ﾍﾞﾝﾁﾏｰｸ!CH$3</f>
        <v>0.3</v>
      </c>
      <c r="T263" s="9">
        <f>ﾍﾞﾝﾁﾏｰｸ!CI263/ﾍﾞﾝﾁﾏｰｸ!CI$3</f>
        <v>0.25</v>
      </c>
      <c r="U263" s="9">
        <f>ﾍﾞﾝﾁﾏｰｸ!CC263/ﾍﾞﾝﾁﾏｰｸ!CC$3</f>
        <v>0.68181818181818177</v>
      </c>
      <c r="V263" s="9">
        <f>ﾍﾞﾝﾁﾏｰｸ!CD263/ﾍﾞﾝﾁﾏｰｸ!CD$3</f>
        <v>0.5625</v>
      </c>
      <c r="W263" s="9">
        <f>ﾍﾞﾝﾁﾏｰｸ!CE263/ﾍﾞﾝﾁﾏｰｸ!CE$3</f>
        <v>0.70833333333333337</v>
      </c>
      <c r="X263" s="9">
        <f>ﾍﾞﾝﾁﾏｰｸ!CF263/ﾍﾞﾝﾁﾏｰｸ!CF$3</f>
        <v>0.5625</v>
      </c>
    </row>
    <row r="264" spans="1:24">
      <c r="A264" s="2">
        <v>1990</v>
      </c>
      <c r="B264" s="2">
        <v>500</v>
      </c>
      <c r="C264" s="2">
        <v>3</v>
      </c>
      <c r="D264" s="2">
        <f t="shared" si="8"/>
        <v>166.66666666666666</v>
      </c>
      <c r="E264" s="4" t="s">
        <v>230</v>
      </c>
      <c r="F264" s="9">
        <f>ﾍﾞﾝﾁﾏｰｸ!CJ264/ﾍﾞﾝﾁﾏｰｸ!CJ$3</f>
        <v>0.18604651162790697</v>
      </c>
      <c r="G264" s="9">
        <f>SUMIF(ﾍﾞﾝﾁﾏｰｸ!$F$1:$AX$1,G$2,ﾍﾞﾝﾁﾏｰｸ!$F264:$AX264)/G$3</f>
        <v>0</v>
      </c>
      <c r="H264" s="9">
        <f>ﾍﾞﾝﾁﾏｰｸ!CQ264/ﾍﾞﾝﾁﾏｰｸ!$CR$1</f>
        <v>0.5547498187092097</v>
      </c>
      <c r="I264" s="9">
        <f>SUMIF(ﾍﾞﾝﾁﾏｰｸ!$F$1:$AX$1,I$2,ﾍﾞﾝﾁﾏｰｸ!$F264:$AX264)/I$3</f>
        <v>0.33333333333333331</v>
      </c>
      <c r="J264" s="9">
        <f>SUMIF(ﾍﾞﾝﾁﾏｰｸ!$F$1:$AX$1,J$2,ﾍﾞﾝﾁﾏｰｸ!$F264:$AX264)/J$3</f>
        <v>0.5</v>
      </c>
      <c r="K264" s="9">
        <f>SUMIF(ﾍﾞﾝﾁﾏｰｸ!$F$1:$AX$1,K$2,ﾍﾞﾝﾁﾏｰｸ!$F264:$AX264)/K$3</f>
        <v>0.1</v>
      </c>
      <c r="L264" s="9">
        <f>SUMIF(ﾍﾞﾝﾁﾏｰｸ!$F$1:$AX$1,L$2,ﾍﾞﾝﾁﾏｰｸ!$F264:$AX264)/L$3</f>
        <v>0.25</v>
      </c>
      <c r="M264" s="9">
        <f>SUMIF(ﾍﾞﾝﾁﾏｰｸ!$F$1:$AX$1,M$2,ﾍﾞﾝﾁﾏｰｸ!$F264:$AX264)/M$3</f>
        <v>0.5</v>
      </c>
      <c r="N264" s="9">
        <f>SUMIF(ﾍﾞﾝﾁﾏｰｸ!$F$1:$AX$1,N$2,ﾍﾞﾝﾁﾏｰｸ!$F264:$AX264)/N$3</f>
        <v>0.59090909090909094</v>
      </c>
      <c r="O264" s="9">
        <f>SUMIF(ﾍﾞﾝﾁﾏｰｸ!$F$1:$AX$1,O$2,ﾍﾞﾝﾁﾏｰｸ!$F264:$AX264)/O$3</f>
        <v>0.45</v>
      </c>
      <c r="P264" s="2">
        <f>ﾍﾞﾝﾁﾏｰｸ!BV264</f>
        <v>33</v>
      </c>
      <c r="Q264" s="9">
        <f t="shared" si="9"/>
        <v>0.41193181818181818</v>
      </c>
      <c r="R264" s="9">
        <f>ﾍﾞﾝﾁﾏｰｸ!CG264/ﾍﾞﾝﾁﾏｰｸ!CG$3</f>
        <v>0.43333333333333335</v>
      </c>
      <c r="S264" s="9">
        <f>ﾍﾞﾝﾁﾏｰｸ!CH264/ﾍﾞﾝﾁﾏｰｸ!CH$3</f>
        <v>0.4</v>
      </c>
      <c r="T264" s="9">
        <f>ﾍﾞﾝﾁﾏｰｸ!CI264/ﾍﾞﾝﾁﾏｰｸ!CI$3</f>
        <v>0.4375</v>
      </c>
      <c r="U264" s="9">
        <f>ﾍﾞﾝﾁﾏｰｸ!CC264/ﾍﾞﾝﾁﾏｰｸ!CC$3</f>
        <v>0.40909090909090912</v>
      </c>
      <c r="V264" s="9">
        <f>ﾍﾞﾝﾁﾏｰｸ!CD264/ﾍﾞﾝﾁﾏｰｸ!CD$3</f>
        <v>0.28125</v>
      </c>
      <c r="W264" s="9">
        <f>ﾍﾞﾝﾁﾏｰｸ!CE264/ﾍﾞﾝﾁﾏｰｸ!CE$3</f>
        <v>0.45833333333333331</v>
      </c>
      <c r="X264" s="9">
        <f>ﾍﾞﾝﾁﾏｰｸ!CF264/ﾍﾞﾝﾁﾏｰｸ!CF$3</f>
        <v>0.5</v>
      </c>
    </row>
    <row r="265" spans="1:24">
      <c r="A265" s="2">
        <v>1995</v>
      </c>
      <c r="B265" s="2">
        <v>200</v>
      </c>
      <c r="C265" s="2">
        <v>5</v>
      </c>
      <c r="D265" s="2">
        <f t="shared" si="8"/>
        <v>40</v>
      </c>
      <c r="E265" s="4" t="s">
        <v>231</v>
      </c>
      <c r="F265" s="9">
        <f>ﾍﾞﾝﾁﾏｰｸ!CJ265/ﾍﾞﾝﾁﾏｰｸ!CJ$3</f>
        <v>2.3255813953488372E-2</v>
      </c>
      <c r="G265" s="9">
        <f>SUMIF(ﾍﾞﾝﾁﾏｰｸ!$F$1:$AX$1,G$2,ﾍﾞﾝﾁﾏｰｸ!$F265:$AX265)/G$3</f>
        <v>0</v>
      </c>
      <c r="H265" s="9">
        <f>ﾍﾞﾝﾁﾏｰｸ!CQ265/ﾍﾞﾝﾁﾏｰｸ!$CR$1</f>
        <v>0.7962291515591009</v>
      </c>
      <c r="I265" s="9">
        <f>SUMIF(ﾍﾞﾝﾁﾏｰｸ!$F$1:$AX$1,I$2,ﾍﾞﾝﾁﾏｰｸ!$F265:$AX265)/I$3</f>
        <v>0</v>
      </c>
      <c r="J265" s="9">
        <f>SUMIF(ﾍﾞﾝﾁﾏｰｸ!$F$1:$AX$1,J$2,ﾍﾞﾝﾁﾏｰｸ!$F265:$AX265)/J$3</f>
        <v>0</v>
      </c>
      <c r="K265" s="9">
        <f>SUMIF(ﾍﾞﾝﾁﾏｰｸ!$F$1:$AX$1,K$2,ﾍﾞﾝﾁﾏｰｸ!$F265:$AX265)/K$3</f>
        <v>0</v>
      </c>
      <c r="L265" s="9">
        <f>SUMIF(ﾍﾞﾝﾁﾏｰｸ!$F$1:$AX$1,L$2,ﾍﾞﾝﾁﾏｰｸ!$F265:$AX265)/L$3</f>
        <v>0</v>
      </c>
      <c r="M265" s="9">
        <f>SUMIF(ﾍﾞﾝﾁﾏｰｸ!$F$1:$AX$1,M$2,ﾍﾞﾝﾁﾏｰｸ!$F265:$AX265)/M$3</f>
        <v>0.5</v>
      </c>
      <c r="N265" s="9">
        <f>SUMIF(ﾍﾞﾝﾁﾏｰｸ!$F$1:$AX$1,N$2,ﾍﾞﾝﾁﾏｰｸ!$F265:$AX265)/N$3</f>
        <v>0.18181818181818182</v>
      </c>
      <c r="O265" s="9">
        <f>SUMIF(ﾍﾞﾝﾁﾏｰｸ!$F$1:$AX$1,O$2,ﾍﾞﾝﾁﾏｰｸ!$F265:$AX265)/O$3</f>
        <v>0.45</v>
      </c>
      <c r="P265" s="2">
        <f>ﾍﾞﾝﾁﾏｰｸ!BV265</f>
        <v>17.5</v>
      </c>
      <c r="Q265" s="9">
        <f t="shared" si="9"/>
        <v>0.19431818181818181</v>
      </c>
      <c r="R265" s="9">
        <f>ﾍﾞﾝﾁﾏｰｸ!CG265/ﾍﾞﾝﾁﾏｰｸ!CG$3</f>
        <v>0.13333333333333333</v>
      </c>
      <c r="S265" s="9">
        <f>ﾍﾞﾝﾁﾏｰｸ!CH265/ﾍﾞﾝﾁﾏｰｸ!CH$3</f>
        <v>0.4</v>
      </c>
      <c r="T265" s="9">
        <f>ﾍﾞﾝﾁﾏｰｸ!CI265/ﾍﾞﾝﾁﾏｰｸ!CI$3</f>
        <v>0.125</v>
      </c>
      <c r="U265" s="9">
        <f>ﾍﾞﾝﾁﾏｰｸ!CC265/ﾍﾞﾝﾁﾏｰｸ!CC$3</f>
        <v>9.0909090909090912E-2</v>
      </c>
      <c r="V265" s="9">
        <f>ﾍﾞﾝﾁﾏｰｸ!CD265/ﾍﾞﾝﾁﾏｰｸ!CD$3</f>
        <v>0.25</v>
      </c>
      <c r="W265" s="9">
        <f>ﾍﾞﾝﾁﾏｰｸ!CE265/ﾍﾞﾝﾁﾏｰｸ!CE$3</f>
        <v>0.25</v>
      </c>
      <c r="X265" s="9">
        <f>ﾍﾞﾝﾁﾏｰｸ!CF265/ﾍﾞﾝﾁﾏｰｸ!CF$3</f>
        <v>0.25</v>
      </c>
    </row>
    <row r="266" spans="1:24">
      <c r="A266" s="2">
        <v>1978</v>
      </c>
      <c r="B266" s="2">
        <v>1325</v>
      </c>
      <c r="C266" s="2">
        <v>5</v>
      </c>
      <c r="D266" s="2">
        <f t="shared" si="8"/>
        <v>265</v>
      </c>
      <c r="E266" s="4" t="s">
        <v>36</v>
      </c>
      <c r="F266" s="9">
        <f>ﾍﾞﾝﾁﾏｰｸ!CJ266/ﾍﾞﾝﾁﾏｰｸ!CJ$3</f>
        <v>0.41860465116279072</v>
      </c>
      <c r="G266" s="9">
        <f>SUMIF(ﾍﾞﾝﾁﾏｰｸ!$F$1:$AX$1,G$2,ﾍﾞﾝﾁﾏｰｸ!$F266:$AX266)/G$3</f>
        <v>0</v>
      </c>
      <c r="H266" s="9">
        <f>ﾍﾞﾝﾁﾏｰｸ!CQ266/ﾍﾞﾝﾁﾏｰｸ!$CR$1</f>
        <v>0.54967367657722999</v>
      </c>
      <c r="I266" s="9">
        <f>SUMIF(ﾍﾞﾝﾁﾏｰｸ!$F$1:$AX$1,I$2,ﾍﾞﾝﾁﾏｰｸ!$F266:$AX266)/I$3</f>
        <v>0.33333333333333331</v>
      </c>
      <c r="J266" s="9">
        <f>SUMIF(ﾍﾞﾝﾁﾏｰｸ!$F$1:$AX$1,J$2,ﾍﾞﾝﾁﾏｰｸ!$F266:$AX266)/J$3</f>
        <v>0.75</v>
      </c>
      <c r="K266" s="9">
        <f>SUMIF(ﾍﾞﾝﾁﾏｰｸ!$F$1:$AX$1,K$2,ﾍﾞﾝﾁﾏｰｸ!$F266:$AX266)/K$3</f>
        <v>0.5</v>
      </c>
      <c r="L266" s="9">
        <f>SUMIF(ﾍﾞﾝﾁﾏｰｸ!$F$1:$AX$1,L$2,ﾍﾞﾝﾁﾏｰｸ!$F266:$AX266)/L$3</f>
        <v>0.125</v>
      </c>
      <c r="M266" s="9">
        <f>SUMIF(ﾍﾞﾝﾁﾏｰｸ!$F$1:$AX$1,M$2,ﾍﾞﾝﾁﾏｰｸ!$F266:$AX266)/M$3</f>
        <v>0.5</v>
      </c>
      <c r="N266" s="9">
        <f>SUMIF(ﾍﾞﾝﾁﾏｰｸ!$F$1:$AX$1,N$2,ﾍﾞﾝﾁﾏｰｸ!$F266:$AX266)/N$3</f>
        <v>0.81818181818181823</v>
      </c>
      <c r="O266" s="9">
        <f>SUMIF(ﾍﾞﾝﾁﾏｰｸ!$F$1:$AX$1,O$2,ﾍﾞﾝﾁﾏｰｸ!$F266:$AX266)/O$3</f>
        <v>0.6</v>
      </c>
      <c r="P266" s="2">
        <f>ﾍﾞﾝﾁﾏｰｸ!BV266</f>
        <v>50</v>
      </c>
      <c r="Q266" s="9">
        <f t="shared" si="9"/>
        <v>0.69261363636363638</v>
      </c>
      <c r="R266" s="9">
        <f>ﾍﾞﾝﾁﾏｰｸ!CG266/ﾍﾞﾝﾁﾏｰｸ!CG$3</f>
        <v>0.66666666666666663</v>
      </c>
      <c r="S266" s="9">
        <f>ﾍﾞﾝﾁﾏｰｸ!CH266/ﾍﾞﾝﾁﾏｰｸ!CH$3</f>
        <v>0.5</v>
      </c>
      <c r="T266" s="9">
        <f>ﾍﾞﾝﾁﾏｰｸ!CI266/ﾍﾞﾝﾁﾏｰｸ!CI$3</f>
        <v>0.375</v>
      </c>
      <c r="U266" s="9">
        <f>ﾍﾞﾝﾁﾏｰｸ!CC266/ﾍﾞﾝﾁﾏｰｸ!CC$3</f>
        <v>0.81818181818181823</v>
      </c>
      <c r="V266" s="9">
        <f>ﾍﾞﾝﾁﾏｰｸ!CD266/ﾍﾞﾝﾁﾏｰｸ!CD$3</f>
        <v>0.46875</v>
      </c>
      <c r="W266" s="9">
        <f>ﾍﾞﾝﾁﾏｰｸ!CE266/ﾍﾞﾝﾁﾏｰｸ!CE$3</f>
        <v>0.66666666666666663</v>
      </c>
      <c r="X266" s="9">
        <f>ﾍﾞﾝﾁﾏｰｸ!CF266/ﾍﾞﾝﾁﾏｰｸ!CF$3</f>
        <v>0.75</v>
      </c>
    </row>
    <row r="267" spans="1:24">
      <c r="A267" s="2">
        <v>1985</v>
      </c>
      <c r="B267" s="2">
        <v>1150</v>
      </c>
      <c r="C267" s="2">
        <v>1</v>
      </c>
      <c r="D267" s="2">
        <f t="shared" si="8"/>
        <v>1150</v>
      </c>
      <c r="E267" s="4" t="s">
        <v>105</v>
      </c>
      <c r="F267" s="9">
        <f>ﾍﾞﾝﾁﾏｰｸ!CJ267/ﾍﾞﾝﾁﾏｰｸ!CJ$3</f>
        <v>0.30232558139534882</v>
      </c>
      <c r="G267" s="9">
        <f>SUMIF(ﾍﾞﾝﾁﾏｰｸ!$F$1:$AX$1,G$2,ﾍﾞﾝﾁﾏｰｸ!$F267:$AX267)/G$3</f>
        <v>0</v>
      </c>
      <c r="H267" s="9">
        <f>ﾍﾞﾝﾁﾏｰｸ!CQ267/ﾍﾞﾝﾁﾏｰｸ!$CR$1</f>
        <v>0.52356780275562009</v>
      </c>
      <c r="I267" s="9">
        <f>SUMIF(ﾍﾞﾝﾁﾏｰｸ!$F$1:$AX$1,I$2,ﾍﾞﾝﾁﾏｰｸ!$F267:$AX267)/I$3</f>
        <v>0.66666666666666663</v>
      </c>
      <c r="J267" s="9">
        <f>SUMIF(ﾍﾞﾝﾁﾏｰｸ!$F$1:$AX$1,J$2,ﾍﾞﾝﾁﾏｰｸ!$F267:$AX267)/J$3</f>
        <v>0.625</v>
      </c>
      <c r="K267" s="9">
        <f>SUMIF(ﾍﾞﾝﾁﾏｰｸ!$F$1:$AX$1,K$2,ﾍﾞﾝﾁﾏｰｸ!$F267:$AX267)/K$3</f>
        <v>0.2</v>
      </c>
      <c r="L267" s="9">
        <f>SUMIF(ﾍﾞﾝﾁﾏｰｸ!$F$1:$AX$1,L$2,ﾍﾞﾝﾁﾏｰｸ!$F267:$AX267)/L$3</f>
        <v>0.5</v>
      </c>
      <c r="M267" s="9">
        <f>SUMIF(ﾍﾞﾝﾁﾏｰｸ!$F$1:$AX$1,M$2,ﾍﾞﾝﾁﾏｰｸ!$F267:$AX267)/M$3</f>
        <v>0.5</v>
      </c>
      <c r="N267" s="9">
        <f>SUMIF(ﾍﾞﾝﾁﾏｰｸ!$F$1:$AX$1,N$2,ﾍﾞﾝﾁﾏｰｸ!$F267:$AX267)/N$3</f>
        <v>0.63636363636363635</v>
      </c>
      <c r="O267" s="9">
        <f>SUMIF(ﾍﾞﾝﾁﾏｰｸ!$F$1:$AX$1,O$2,ﾍﾞﾝﾁﾏｰｸ!$F267:$AX267)/O$3</f>
        <v>0.65</v>
      </c>
      <c r="P267" s="2">
        <f>ﾍﾞﾝﾁﾏｰｸ!BV267</f>
        <v>45</v>
      </c>
      <c r="Q267" s="9">
        <f t="shared" si="9"/>
        <v>0.54090909090909089</v>
      </c>
      <c r="R267" s="9">
        <f>ﾍﾞﾝﾁﾏｰｸ!CG267/ﾍﾞﾝﾁﾏｰｸ!CG$3</f>
        <v>0.66666666666666663</v>
      </c>
      <c r="S267" s="9">
        <f>ﾍﾞﾝﾁﾏｰｸ!CH267/ﾍﾞﾝﾁﾏｰｸ!CH$3</f>
        <v>0.5</v>
      </c>
      <c r="T267" s="9">
        <f>ﾍﾞﾝﾁﾏｰｸ!CI267/ﾍﾞﾝﾁﾏｰｸ!CI$3</f>
        <v>0.5</v>
      </c>
      <c r="U267" s="9">
        <f>ﾍﾞﾝﾁﾏｰｸ!CC267/ﾍﾞﾝﾁﾏｰｸ!CC$3</f>
        <v>0.54545454545454541</v>
      </c>
      <c r="V267" s="9">
        <f>ﾍﾞﾝﾁﾏｰｸ!CD267/ﾍﾞﾝﾁﾏｰｸ!CD$3</f>
        <v>0.46875</v>
      </c>
      <c r="W267" s="9">
        <f>ﾍﾞﾝﾁﾏｰｸ!CE267/ﾍﾞﾝﾁﾏｰｸ!CE$3</f>
        <v>0.54166666666666663</v>
      </c>
      <c r="X267" s="9">
        <f>ﾍﾞﾝﾁﾏｰｸ!CF267/ﾍﾞﾝﾁﾏｰｸ!CF$3</f>
        <v>0.625</v>
      </c>
    </row>
    <row r="268" spans="1:24">
      <c r="A268" s="2">
        <v>1975</v>
      </c>
      <c r="B268" s="2">
        <v>180</v>
      </c>
      <c r="C268" s="2">
        <v>4</v>
      </c>
      <c r="D268" s="2">
        <f t="shared" si="8"/>
        <v>45</v>
      </c>
      <c r="E268" s="4" t="s">
        <v>232</v>
      </c>
      <c r="F268" s="9">
        <f>ﾍﾞﾝﾁﾏｰｸ!CJ268/ﾍﾞﾝﾁﾏｰｸ!CJ$3</f>
        <v>0.38372093023255816</v>
      </c>
      <c r="G268" s="9">
        <f>SUMIF(ﾍﾞﾝﾁﾏｰｸ!$F$1:$AX$1,G$2,ﾍﾞﾝﾁﾏｰｸ!$F268:$AX268)/G$3</f>
        <v>0.5</v>
      </c>
      <c r="H268" s="9">
        <f>ﾍﾞﾝﾁﾏｰｸ!CQ268/ﾍﾞﾝﾁﾏｰｸ!$CR$1</f>
        <v>0.63451776649746205</v>
      </c>
      <c r="I268" s="9">
        <f>SUMIF(ﾍﾞﾝﾁﾏｰｸ!$F$1:$AX$1,I$2,ﾍﾞﾝﾁﾏｰｸ!$F268:$AX268)/I$3</f>
        <v>0</v>
      </c>
      <c r="J268" s="9">
        <f>SUMIF(ﾍﾞﾝﾁﾏｰｸ!$F$1:$AX$1,J$2,ﾍﾞﾝﾁﾏｰｸ!$F268:$AX268)/J$3</f>
        <v>0.625</v>
      </c>
      <c r="K268" s="9">
        <f>SUMIF(ﾍﾞﾝﾁﾏｰｸ!$F$1:$AX$1,K$2,ﾍﾞﾝﾁﾏｰｸ!$F268:$AX268)/K$3</f>
        <v>0.4</v>
      </c>
      <c r="L268" s="9">
        <f>SUMIF(ﾍﾞﾝﾁﾏｰｸ!$F$1:$AX$1,L$2,ﾍﾞﾝﾁﾏｰｸ!$F268:$AX268)/L$3</f>
        <v>0.5</v>
      </c>
      <c r="M268" s="9">
        <f>SUMIF(ﾍﾞﾝﾁﾏｰｸ!$F$1:$AX$1,M$2,ﾍﾞﾝﾁﾏｰｸ!$F268:$AX268)/M$3</f>
        <v>0.5</v>
      </c>
      <c r="N268" s="9">
        <f>SUMIF(ﾍﾞﾝﾁﾏｰｸ!$F$1:$AX$1,N$2,ﾍﾞﾝﾁﾏｰｸ!$F268:$AX268)/N$3</f>
        <v>0.40909090909090912</v>
      </c>
      <c r="O268" s="9">
        <f>SUMIF(ﾍﾞﾝﾁﾏｰｸ!$F$1:$AX$1,O$2,ﾍﾞﾝﾁﾏｰｸ!$F268:$AX268)/O$3</f>
        <v>0.8</v>
      </c>
      <c r="P268" s="2">
        <f>ﾍﾞﾝﾁﾏｰｸ!BV268</f>
        <v>46.5</v>
      </c>
      <c r="Q268" s="9">
        <f t="shared" si="9"/>
        <v>0.49857954545454553</v>
      </c>
      <c r="R268" s="9">
        <f>ﾍﾞﾝﾁﾏｰｸ!CG268/ﾍﾞﾝﾁﾏｰｸ!CG$3</f>
        <v>0.33333333333333331</v>
      </c>
      <c r="S268" s="9">
        <f>ﾍﾞﾝﾁﾏｰｸ!CH268/ﾍﾞﾝﾁﾏｰｸ!CH$3</f>
        <v>0.5</v>
      </c>
      <c r="T268" s="9">
        <f>ﾍﾞﾝﾁﾏｰｸ!CI268/ﾍﾞﾝﾁﾏｰｸ!CI$3</f>
        <v>0.6875</v>
      </c>
      <c r="U268" s="9">
        <f>ﾍﾞﾝﾁﾏｰｸ!CC268/ﾍﾞﾝﾁﾏｰｸ!CC$3</f>
        <v>0.27272727272727271</v>
      </c>
      <c r="V268" s="9">
        <f>ﾍﾞﾝﾁﾏｰｸ!CD268/ﾍﾞﾝﾁﾏｰｸ!CD$3</f>
        <v>0.625</v>
      </c>
      <c r="W268" s="9">
        <f>ﾍﾞﾝﾁﾏｰｸ!CE268/ﾍﾞﾝﾁﾏｰｸ!CE$3</f>
        <v>0.58333333333333337</v>
      </c>
      <c r="X268" s="9">
        <f>ﾍﾞﾝﾁﾏｰｸ!CF268/ﾍﾞﾝﾁﾏｰｸ!CF$3</f>
        <v>0.6875</v>
      </c>
    </row>
    <row r="269" spans="1:24">
      <c r="A269" s="2">
        <v>1986</v>
      </c>
      <c r="B269" s="2">
        <v>120</v>
      </c>
      <c r="C269" s="2">
        <v>3</v>
      </c>
      <c r="D269" s="2">
        <f t="shared" si="8"/>
        <v>40</v>
      </c>
      <c r="E269" s="4" t="s">
        <v>234</v>
      </c>
      <c r="F269" s="9">
        <f>ﾍﾞﾝﾁﾏｰｸ!CJ269/ﾍﾞﾝﾁﾏｰｸ!CJ$3</f>
        <v>0.18604651162790697</v>
      </c>
      <c r="G269" s="9">
        <f>SUMIF(ﾍﾞﾝﾁﾏｰｸ!$F$1:$AX$1,G$2,ﾍﾞﾝﾁﾏｰｸ!$F269:$AX269)/G$3</f>
        <v>0</v>
      </c>
      <c r="H269" s="9">
        <f>ﾍﾞﾝﾁﾏｰｸ!CQ269/ﾍﾞﾝﾁﾏｰｸ!$CR$1</f>
        <v>0.54967367657722999</v>
      </c>
      <c r="I269" s="9">
        <f>SUMIF(ﾍﾞﾝﾁﾏｰｸ!$F$1:$AX$1,I$2,ﾍﾞﾝﾁﾏｰｸ!$F269:$AX269)/I$3</f>
        <v>0.33333333333333331</v>
      </c>
      <c r="J269" s="9">
        <f>SUMIF(ﾍﾞﾝﾁﾏｰｸ!$F$1:$AX$1,J$2,ﾍﾞﾝﾁﾏｰｸ!$F269:$AX269)/J$3</f>
        <v>0.375</v>
      </c>
      <c r="K269" s="9">
        <f>SUMIF(ﾍﾞﾝﾁﾏｰｸ!$F$1:$AX$1,K$2,ﾍﾞﾝﾁﾏｰｸ!$F269:$AX269)/K$3</f>
        <v>0.1</v>
      </c>
      <c r="L269" s="9">
        <f>SUMIF(ﾍﾞﾝﾁﾏｰｸ!$F$1:$AX$1,L$2,ﾍﾞﾝﾁﾏｰｸ!$F269:$AX269)/L$3</f>
        <v>0</v>
      </c>
      <c r="M269" s="9">
        <f>SUMIF(ﾍﾞﾝﾁﾏｰｸ!$F$1:$AX$1,M$2,ﾍﾞﾝﾁﾏｰｸ!$F269:$AX269)/M$3</f>
        <v>0.5</v>
      </c>
      <c r="N269" s="9">
        <f>SUMIF(ﾍﾞﾝﾁﾏｰｸ!$F$1:$AX$1,N$2,ﾍﾞﾝﾁﾏｰｸ!$F269:$AX269)/N$3</f>
        <v>0.22727272727272727</v>
      </c>
      <c r="O269" s="9">
        <f>SUMIF(ﾍﾞﾝﾁﾏｰｸ!$F$1:$AX$1,O$2,ﾍﾞﾝﾁﾏｰｸ!$F269:$AX269)/O$3</f>
        <v>0.5</v>
      </c>
      <c r="P269" s="2">
        <f>ﾍﾞﾝﾁﾏｰｸ!BV269</f>
        <v>23</v>
      </c>
      <c r="Q269" s="9">
        <f t="shared" si="9"/>
        <v>0.29488636363636361</v>
      </c>
      <c r="R269" s="9">
        <f>ﾍﾞﾝﾁﾏｰｸ!CG269/ﾍﾞﾝﾁﾏｰｸ!CG$3</f>
        <v>0.26666666666666666</v>
      </c>
      <c r="S269" s="9">
        <f>ﾍﾞﾝﾁﾏｰｸ!CH269/ﾍﾞﾝﾁﾏｰｸ!CH$3</f>
        <v>0.4</v>
      </c>
      <c r="T269" s="9">
        <f>ﾍﾞﾝﾁﾏｰｸ!CI269/ﾍﾞﾝﾁﾏｰｸ!CI$3</f>
        <v>0.1875</v>
      </c>
      <c r="U269" s="9">
        <f>ﾍﾞﾝﾁﾏｰｸ!CC269/ﾍﾞﾝﾁﾏｰｸ!CC$3</f>
        <v>0.18181818181818182</v>
      </c>
      <c r="V269" s="9">
        <f>ﾍﾞﾝﾁﾏｰｸ!CD269/ﾍﾞﾝﾁﾏｰｸ!CD$3</f>
        <v>0.3125</v>
      </c>
      <c r="W269" s="9">
        <f>ﾍﾞﾝﾁﾏｰｸ!CE269/ﾍﾞﾝﾁﾏｰｸ!CE$3</f>
        <v>0.375</v>
      </c>
      <c r="X269" s="9">
        <f>ﾍﾞﾝﾁﾏｰｸ!CF269/ﾍﾞﾝﾁﾏｰｸ!CF$3</f>
        <v>0.375</v>
      </c>
    </row>
    <row r="270" spans="1:24">
      <c r="A270" s="2">
        <v>1998</v>
      </c>
      <c r="B270" s="2">
        <v>3000</v>
      </c>
      <c r="C270" s="2">
        <v>3</v>
      </c>
      <c r="D270" s="2">
        <f t="shared" si="8"/>
        <v>1000</v>
      </c>
      <c r="E270" s="4" t="s">
        <v>235</v>
      </c>
      <c r="F270" s="9">
        <f>ﾍﾞﾝﾁﾏｰｸ!CJ270/ﾍﾞﾝﾁﾏｰｸ!CJ$3</f>
        <v>0.38372093023255816</v>
      </c>
      <c r="G270" s="9">
        <f>SUMIF(ﾍﾞﾝﾁﾏｰｸ!$F$1:$AX$1,G$2,ﾍﾞﾝﾁﾏｰｸ!$F270:$AX270)/G$3</f>
        <v>0.5</v>
      </c>
      <c r="H270" s="9">
        <f>ﾍﾞﾝﾁﾏｰｸ!CQ270/ﾍﾞﾝﾁﾏｰｸ!$CR$1</f>
        <v>0.61058738216098629</v>
      </c>
      <c r="I270" s="9">
        <f>SUMIF(ﾍﾞﾝﾁﾏｰｸ!$F$1:$AX$1,I$2,ﾍﾞﾝﾁﾏｰｸ!$F270:$AX270)/I$3</f>
        <v>0.33333333333333331</v>
      </c>
      <c r="J270" s="9">
        <f>SUMIF(ﾍﾞﾝﾁﾏｰｸ!$F$1:$AX$1,J$2,ﾍﾞﾝﾁﾏｰｸ!$F270:$AX270)/J$3</f>
        <v>0.5</v>
      </c>
      <c r="K270" s="9">
        <f>SUMIF(ﾍﾞﾝﾁﾏｰｸ!$F$1:$AX$1,K$2,ﾍﾞﾝﾁﾏｰｸ!$F270:$AX270)/K$3</f>
        <v>0.35</v>
      </c>
      <c r="L270" s="9">
        <f>SUMIF(ﾍﾞﾝﾁﾏｰｸ!$F$1:$AX$1,L$2,ﾍﾞﾝﾁﾏｰｸ!$F270:$AX270)/L$3</f>
        <v>0.375</v>
      </c>
      <c r="M270" s="9">
        <f>SUMIF(ﾍﾞﾝﾁﾏｰｸ!$F$1:$AX$1,M$2,ﾍﾞﾝﾁﾏｰｸ!$F270:$AX270)/M$3</f>
        <v>0.5</v>
      </c>
      <c r="N270" s="9">
        <f>SUMIF(ﾍﾞﾝﾁﾏｰｸ!$F$1:$AX$1,N$2,ﾍﾞﾝﾁﾏｰｸ!$F270:$AX270)/N$3</f>
        <v>0.59090909090909094</v>
      </c>
      <c r="O270" s="9">
        <f>SUMIF(ﾍﾞﾝﾁﾏｰｸ!$F$1:$AX$1,O$2,ﾍﾞﾝﾁﾏｰｸ!$F270:$AX270)/O$3</f>
        <v>0.7</v>
      </c>
      <c r="P270" s="2">
        <f>ﾍﾞﾝﾁﾏｰｸ!BV270</f>
        <v>47.5</v>
      </c>
      <c r="Q270" s="9">
        <f t="shared" si="9"/>
        <v>0.57244318181818188</v>
      </c>
      <c r="R270" s="9">
        <f>ﾍﾞﾝﾁﾏｰｸ!CG270/ﾍﾞﾝﾁﾏｰｸ!CG$3</f>
        <v>0.56666666666666665</v>
      </c>
      <c r="S270" s="9">
        <f>ﾍﾞﾝﾁﾏｰｸ!CH270/ﾍﾞﾝﾁﾏｰｸ!CH$3</f>
        <v>0.4</v>
      </c>
      <c r="T270" s="9">
        <f>ﾍﾞﾝﾁﾏｰｸ!CI270/ﾍﾞﾝﾁﾏｰｸ!CI$3</f>
        <v>0.4375</v>
      </c>
      <c r="U270" s="9">
        <f>ﾍﾞﾝﾁﾏｰｸ!CC270/ﾍﾞﾝﾁﾏｰｸ!CC$3</f>
        <v>0.59090909090909094</v>
      </c>
      <c r="V270" s="9">
        <f>ﾍﾞﾝﾁﾏｰｸ!CD270/ﾍﾞﾝﾁﾏｰｸ!CD$3</f>
        <v>0.53125</v>
      </c>
      <c r="W270" s="9">
        <f>ﾍﾞﾝﾁﾏｰｸ!CE270/ﾍﾞﾝﾁﾏｰｸ!CE$3</f>
        <v>0.58333333333333337</v>
      </c>
      <c r="X270" s="9">
        <f>ﾍﾞﾝﾁﾏｰｸ!CF270/ﾍﾞﾝﾁﾏｰｸ!CF$3</f>
        <v>0.5625</v>
      </c>
    </row>
    <row r="271" spans="1:24">
      <c r="A271" s="2">
        <v>2000</v>
      </c>
      <c r="B271" s="2">
        <v>233</v>
      </c>
      <c r="C271" s="2">
        <v>3</v>
      </c>
      <c r="D271" s="2">
        <f t="shared" si="8"/>
        <v>77.666666666666671</v>
      </c>
      <c r="E271" s="4" t="s">
        <v>237</v>
      </c>
      <c r="F271" s="9">
        <f>ﾍﾞﾝﾁﾏｰｸ!CJ271/ﾍﾞﾝﾁﾏｰｸ!CJ$3</f>
        <v>0.5</v>
      </c>
      <c r="G271" s="9">
        <f>SUMIF(ﾍﾞﾝﾁﾏｰｸ!$F$1:$AX$1,G$2,ﾍﾞﾝﾁﾏｰｸ!$F271:$AX271)/G$3</f>
        <v>0.5</v>
      </c>
      <c r="H271" s="9">
        <f>ﾍﾞﾝﾁﾏｰｸ!CQ271/ﾍﾞﾝﾁﾏｰｸ!$CR$1</f>
        <v>0.59463379260333582</v>
      </c>
      <c r="I271" s="9">
        <f>SUMIF(ﾍﾞﾝﾁﾏｰｸ!$F$1:$AX$1,I$2,ﾍﾞﾝﾁﾏｰｸ!$F271:$AX271)/I$3</f>
        <v>0.5</v>
      </c>
      <c r="J271" s="9">
        <f>SUMIF(ﾍﾞﾝﾁﾏｰｸ!$F$1:$AX$1,J$2,ﾍﾞﾝﾁﾏｰｸ!$F271:$AX271)/J$3</f>
        <v>0.375</v>
      </c>
      <c r="K271" s="9">
        <f>SUMIF(ﾍﾞﾝﾁﾏｰｸ!$F$1:$AX$1,K$2,ﾍﾞﾝﾁﾏｰｸ!$F271:$AX271)/K$3</f>
        <v>0.55000000000000004</v>
      </c>
      <c r="L271" s="9">
        <f>SUMIF(ﾍﾞﾝﾁﾏｰｸ!$F$1:$AX$1,L$2,ﾍﾞﾝﾁﾏｰｸ!$F271:$AX271)/L$3</f>
        <v>1</v>
      </c>
      <c r="M271" s="9">
        <f>SUMIF(ﾍﾞﾝﾁﾏｰｸ!$F$1:$AX$1,M$2,ﾍﾞﾝﾁﾏｰｸ!$F271:$AX271)/M$3</f>
        <v>1</v>
      </c>
      <c r="N271" s="9">
        <f>SUMIF(ﾍﾞﾝﾁﾏｰｸ!$F$1:$AX$1,N$2,ﾍﾞﾝﾁﾏｰｸ!$F271:$AX271)/N$3</f>
        <v>0.54545454545454541</v>
      </c>
      <c r="O271" s="9">
        <f>SUMIF(ﾍﾞﾝﾁﾏｰｸ!$F$1:$AX$1,O$2,ﾍﾞﾝﾁﾏｰｸ!$F271:$AX271)/O$3</f>
        <v>0.9</v>
      </c>
      <c r="P271" s="2">
        <f>ﾍﾞﾝﾁﾏｰｸ!BV271</f>
        <v>60.5</v>
      </c>
      <c r="Q271" s="9">
        <f t="shared" si="9"/>
        <v>0.60255681818181817</v>
      </c>
      <c r="R271" s="9">
        <f>ﾍﾞﾝﾁﾏｰｸ!CG271/ﾍﾞﾝﾁﾏｰｸ!CG$3</f>
        <v>0.46666666666666667</v>
      </c>
      <c r="S271" s="9">
        <f>ﾍﾞﾝﾁﾏｰｸ!CH271/ﾍﾞﾝﾁﾏｰｸ!CH$3</f>
        <v>0.7</v>
      </c>
      <c r="T271" s="9">
        <f>ﾍﾞﾝﾁﾏｰｸ!CI271/ﾍﾞﾝﾁﾏｰｸ!CI$3</f>
        <v>0.8125</v>
      </c>
      <c r="U271" s="9">
        <f>ﾍﾞﾝﾁﾏｰｸ!CC271/ﾍﾞﾝﾁﾏｰｸ!CC$3</f>
        <v>0.40909090909090912</v>
      </c>
      <c r="V271" s="9">
        <f>ﾍﾞﾝﾁﾏｰｸ!CD271/ﾍﾞﾝﾁﾏｰｸ!CD$3</f>
        <v>0.78125</v>
      </c>
      <c r="W271" s="9">
        <f>ﾍﾞﾝﾁﾏｰｸ!CE271/ﾍﾞﾝﾁﾏｰｸ!CE$3</f>
        <v>0.66666666666666663</v>
      </c>
      <c r="X271" s="9">
        <f>ﾍﾞﾝﾁﾏｰｸ!CF271/ﾍﾞﾝﾁﾏｰｸ!CF$3</f>
        <v>0.6875</v>
      </c>
    </row>
    <row r="272" spans="1:24">
      <c r="A272" s="2">
        <v>1980</v>
      </c>
      <c r="B272" s="2">
        <v>2000</v>
      </c>
      <c r="C272" s="2">
        <v>3</v>
      </c>
      <c r="D272" s="2">
        <f t="shared" si="8"/>
        <v>666.66666666666663</v>
      </c>
      <c r="E272" s="4" t="s">
        <v>83</v>
      </c>
      <c r="F272" s="9">
        <f>ﾍﾞﾝﾁﾏｰｸ!CJ272/ﾍﾞﾝﾁﾏｰｸ!CJ$3</f>
        <v>9.3023255813953487E-2</v>
      </c>
      <c r="G272" s="9">
        <f>SUMIF(ﾍﾞﾝﾁﾏｰｸ!$F$1:$AX$1,G$2,ﾍﾞﾝﾁﾏｰｸ!$F272:$AX272)/G$3</f>
        <v>0</v>
      </c>
      <c r="H272" s="9">
        <f>ﾍﾞﾝﾁﾏｰｸ!CQ272/ﾍﾞﾝﾁﾏｰｸ!$CR$1</f>
        <v>0.59608411892675861</v>
      </c>
      <c r="I272" s="9">
        <f>SUMIF(ﾍﾞﾝﾁﾏｰｸ!$F$1:$AX$1,I$2,ﾍﾞﾝﾁﾏｰｸ!$F272:$AX272)/I$3</f>
        <v>0.33333333333333331</v>
      </c>
      <c r="J272" s="9">
        <f>SUMIF(ﾍﾞﾝﾁﾏｰｸ!$F$1:$AX$1,J$2,ﾍﾞﾝﾁﾏｰｸ!$F272:$AX272)/J$3</f>
        <v>0.125</v>
      </c>
      <c r="K272" s="9">
        <f>SUMIF(ﾍﾞﾝﾁﾏｰｸ!$F$1:$AX$1,K$2,ﾍﾞﾝﾁﾏｰｸ!$F272:$AX272)/K$3</f>
        <v>0.1</v>
      </c>
      <c r="L272" s="9">
        <f>SUMIF(ﾍﾞﾝﾁﾏｰｸ!$F$1:$AX$1,L$2,ﾍﾞﾝﾁﾏｰｸ!$F272:$AX272)/L$3</f>
        <v>0.25</v>
      </c>
      <c r="M272" s="9">
        <f>SUMIF(ﾍﾞﾝﾁﾏｰｸ!$F$1:$AX$1,M$2,ﾍﾞﾝﾁﾏｰｸ!$F272:$AX272)/M$3</f>
        <v>0.5</v>
      </c>
      <c r="N272" s="9">
        <f>SUMIF(ﾍﾞﾝﾁﾏｰｸ!$F$1:$AX$1,N$2,ﾍﾞﾝﾁﾏｰｸ!$F272:$AX272)/N$3</f>
        <v>0.18181818181818182</v>
      </c>
      <c r="O272" s="9">
        <f>SUMIF(ﾍﾞﾝﾁﾏｰｸ!$F$1:$AX$1,O$2,ﾍﾞﾝﾁﾏｰｸ!$F272:$AX272)/O$3</f>
        <v>0.4</v>
      </c>
      <c r="P272" s="2">
        <f>ﾍﾞﾝﾁﾏｰｸ!BV272</f>
        <v>20</v>
      </c>
      <c r="Q272" s="9">
        <f t="shared" si="9"/>
        <v>0.26392045454545454</v>
      </c>
      <c r="R272" s="9">
        <f>ﾍﾞﾝﾁﾏｰｸ!CG272/ﾍﾞﾝﾁﾏｰｸ!CG$3</f>
        <v>0.2</v>
      </c>
      <c r="S272" s="9">
        <f>ﾍﾞﾝﾁﾏｰｸ!CH272/ﾍﾞﾝﾁﾏｰｸ!CH$3</f>
        <v>0.3</v>
      </c>
      <c r="T272" s="9">
        <f>ﾍﾞﾝﾁﾏｰｸ!CI272/ﾍﾞﾝﾁﾏｰｸ!CI$3</f>
        <v>0.25</v>
      </c>
      <c r="U272" s="9">
        <f>ﾍﾞﾝﾁﾏｰｸ!CC272/ﾍﾞﾝﾁﾏｰｸ!CC$3</f>
        <v>0.22727272727272727</v>
      </c>
      <c r="V272" s="9">
        <f>ﾍﾞﾝﾁﾏｰｸ!CD272/ﾍﾞﾝﾁﾏｰｸ!CD$3</f>
        <v>0.25</v>
      </c>
      <c r="W272" s="9">
        <f>ﾍﾞﾝﾁﾏｰｸ!CE272/ﾍﾞﾝﾁﾏｰｸ!CE$3</f>
        <v>0.29166666666666669</v>
      </c>
      <c r="X272" s="9">
        <f>ﾍﾞﾝﾁﾏｰｸ!CF272/ﾍﾞﾝﾁﾏｰｸ!CF$3</f>
        <v>0.3125</v>
      </c>
    </row>
    <row r="273" spans="1:24">
      <c r="A273" s="2">
        <v>1973</v>
      </c>
      <c r="B273" s="2">
        <v>250</v>
      </c>
      <c r="C273" s="2">
        <v>5</v>
      </c>
      <c r="D273" s="2">
        <f t="shared" si="8"/>
        <v>50</v>
      </c>
      <c r="E273" s="4" t="s">
        <v>238</v>
      </c>
      <c r="F273" s="9">
        <f>ﾍﾞﾝﾁﾏｰｸ!CJ273/ﾍﾞﾝﾁﾏｰｸ!CJ$3</f>
        <v>0.53488372093023251</v>
      </c>
      <c r="G273" s="9">
        <f>SUMIF(ﾍﾞﾝﾁﾏｰｸ!$F$1:$AX$1,G$2,ﾍﾞﾝﾁﾏｰｸ!$F273:$AX273)/G$3</f>
        <v>0</v>
      </c>
      <c r="H273" s="9">
        <f>ﾍﾞﾝﾁﾏｰｸ!CQ273/ﾍﾞﾝﾁﾏｰｸ!$CR$1</f>
        <v>0.57142857142857151</v>
      </c>
      <c r="I273" s="9">
        <f>SUMIF(ﾍﾞﾝﾁﾏｰｸ!$F$1:$AX$1,I$2,ﾍﾞﾝﾁﾏｰｸ!$F273:$AX273)/I$3</f>
        <v>1</v>
      </c>
      <c r="J273" s="9">
        <f>SUMIF(ﾍﾞﾝﾁﾏｰｸ!$F$1:$AX$1,J$2,ﾍﾞﾝﾁﾏｰｸ!$F273:$AX273)/J$3</f>
        <v>0.625</v>
      </c>
      <c r="K273" s="9">
        <f>SUMIF(ﾍﾞﾝﾁﾏｰｸ!$F$1:$AX$1,K$2,ﾍﾞﾝﾁﾏｰｸ!$F273:$AX273)/K$3</f>
        <v>0.55000000000000004</v>
      </c>
      <c r="L273" s="9">
        <f>SUMIF(ﾍﾞﾝﾁﾏｰｸ!$F$1:$AX$1,L$2,ﾍﾞﾝﾁﾏｰｸ!$F273:$AX273)/L$3</f>
        <v>0.125</v>
      </c>
      <c r="M273" s="9">
        <f>SUMIF(ﾍﾞﾝﾁﾏｰｸ!$F$1:$AX$1,M$2,ﾍﾞﾝﾁﾏｰｸ!$F273:$AX273)/M$3</f>
        <v>0.5</v>
      </c>
      <c r="N273" s="9">
        <f>SUMIF(ﾍﾞﾝﾁﾏｰｸ!$F$1:$AX$1,N$2,ﾍﾞﾝﾁﾏｰｸ!$F273:$AX273)/N$3</f>
        <v>0.72727272727272729</v>
      </c>
      <c r="O273" s="9">
        <f>SUMIF(ﾍﾞﾝﾁﾏｰｸ!$F$1:$AX$1,O$2,ﾍﾞﾝﾁﾏｰｸ!$F273:$AX273)/O$3</f>
        <v>0.7</v>
      </c>
      <c r="P273" s="2">
        <f>ﾍﾞﾝﾁﾏｰｸ!BV273</f>
        <v>54</v>
      </c>
      <c r="Q273" s="9">
        <f t="shared" si="9"/>
        <v>0.78892045454545445</v>
      </c>
      <c r="R273" s="9">
        <f>ﾍﾞﾝﾁﾏｰｸ!CG273/ﾍﾞﾝﾁﾏｰｸ!CG$3</f>
        <v>0.7</v>
      </c>
      <c r="S273" s="9">
        <f>ﾍﾞﾝﾁﾏｰｸ!CH273/ﾍﾞﾝﾁﾏｰｸ!CH$3</f>
        <v>0.4</v>
      </c>
      <c r="T273" s="9">
        <f>ﾍﾞﾝﾁﾏｰｸ!CI273/ﾍﾞﾝﾁﾏｰｸ!CI$3</f>
        <v>0.3125</v>
      </c>
      <c r="U273" s="9">
        <f>ﾍﾞﾝﾁﾏｰｸ!CC273/ﾍﾞﾝﾁﾏｰｸ!CC$3</f>
        <v>0.72727272727272729</v>
      </c>
      <c r="V273" s="9">
        <f>ﾍﾞﾝﾁﾏｰｸ!CD273/ﾍﾞﾝﾁﾏｰｸ!CD$3</f>
        <v>0.65625</v>
      </c>
      <c r="W273" s="9">
        <f>ﾍﾞﾝﾁﾏｰｸ!CE273/ﾍﾞﾝﾁﾏｰｸ!CE$3</f>
        <v>0.875</v>
      </c>
      <c r="X273" s="9">
        <f>ﾍﾞﾝﾁﾏｰｸ!CF273/ﾍﾞﾝﾁﾏｰｸ!CF$3</f>
        <v>0.9375</v>
      </c>
    </row>
    <row r="274" spans="1:24">
      <c r="A274" s="2">
        <v>2000</v>
      </c>
      <c r="B274" s="2">
        <v>5000</v>
      </c>
      <c r="C274" s="2">
        <v>5</v>
      </c>
      <c r="D274" s="2">
        <f t="shared" si="8"/>
        <v>1000</v>
      </c>
      <c r="E274" s="4" t="s">
        <v>239</v>
      </c>
      <c r="F274" s="9">
        <f>ﾍﾞﾝﾁﾏｰｸ!CJ274/ﾍﾞﾝﾁﾏｰｸ!CJ$3</f>
        <v>0.44186046511627908</v>
      </c>
      <c r="G274" s="9">
        <f>SUMIF(ﾍﾞﾝﾁﾏｰｸ!$F$1:$AX$1,G$2,ﾍﾞﾝﾁﾏｰｸ!$F274:$AX274)/G$3</f>
        <v>0</v>
      </c>
      <c r="H274" s="9">
        <f>ﾍﾞﾝﾁﾏｰｸ!CQ274/ﾍﾞﾝﾁﾏｰｸ!$CR$1</f>
        <v>0.52356780275562009</v>
      </c>
      <c r="I274" s="9">
        <f>SUMIF(ﾍﾞﾝﾁﾏｰｸ!$F$1:$AX$1,I$2,ﾍﾞﾝﾁﾏｰｸ!$F274:$AX274)/I$3</f>
        <v>0.83333333333333337</v>
      </c>
      <c r="J274" s="9">
        <f>SUMIF(ﾍﾞﾝﾁﾏｰｸ!$F$1:$AX$1,J$2,ﾍﾞﾝﾁﾏｰｸ!$F274:$AX274)/J$3</f>
        <v>0.5</v>
      </c>
      <c r="K274" s="9">
        <f>SUMIF(ﾍﾞﾝﾁﾏｰｸ!$F$1:$AX$1,K$2,ﾍﾞﾝﾁﾏｰｸ!$F274:$AX274)/K$3</f>
        <v>0.5</v>
      </c>
      <c r="L274" s="9">
        <f>SUMIF(ﾍﾞﾝﾁﾏｰｸ!$F$1:$AX$1,L$2,ﾍﾞﾝﾁﾏｰｸ!$F274:$AX274)/L$3</f>
        <v>1</v>
      </c>
      <c r="M274" s="9">
        <f>SUMIF(ﾍﾞﾝﾁﾏｰｸ!$F$1:$AX$1,M$2,ﾍﾞﾝﾁﾏｰｸ!$F274:$AX274)/M$3</f>
        <v>1</v>
      </c>
      <c r="N274" s="9">
        <f>SUMIF(ﾍﾞﾝﾁﾏｰｸ!$F$1:$AX$1,N$2,ﾍﾞﾝﾁﾏｰｸ!$F274:$AX274)/N$3</f>
        <v>0.72727272727272729</v>
      </c>
      <c r="O274" s="9">
        <f>SUMIF(ﾍﾞﾝﾁﾏｰｸ!$F$1:$AX$1,O$2,ﾍﾞﾝﾁﾏｰｸ!$F274:$AX274)/O$3</f>
        <v>0.65</v>
      </c>
      <c r="P274" s="2">
        <f>ﾍﾞﾝﾁﾏｰｸ!BV274</f>
        <v>58</v>
      </c>
      <c r="Q274" s="9">
        <f t="shared" si="9"/>
        <v>0.66363636363636358</v>
      </c>
      <c r="R274" s="9">
        <f>ﾍﾞﾝﾁﾏｰｸ!CG274/ﾍﾞﾝﾁﾏｰｸ!CG$3</f>
        <v>0.73333333333333328</v>
      </c>
      <c r="S274" s="9">
        <f>ﾍﾞﾝﾁﾏｰｸ!CH274/ﾍﾞﾝﾁﾏｰｸ!CH$3</f>
        <v>0.6</v>
      </c>
      <c r="T274" s="9">
        <f>ﾍﾞﾝﾁﾏｰｸ!CI274/ﾍﾞﾝﾁﾏｰｸ!CI$3</f>
        <v>0.75</v>
      </c>
      <c r="U274" s="9">
        <f>ﾍﾞﾝﾁﾏｰｸ!CC274/ﾍﾞﾝﾁﾏｰｸ!CC$3</f>
        <v>0.68181818181818177</v>
      </c>
      <c r="V274" s="9">
        <f>ﾍﾞﾝﾁﾏｰｸ!CD274/ﾍﾞﾝﾁﾏｰｸ!CD$3</f>
        <v>0.59375</v>
      </c>
      <c r="W274" s="9">
        <f>ﾍﾞﾝﾁﾏｰｸ!CE274/ﾍﾞﾝﾁﾏｰｸ!CE$3</f>
        <v>0.70833333333333337</v>
      </c>
      <c r="X274" s="9">
        <f>ﾍﾞﾝﾁﾏｰｸ!CF274/ﾍﾞﾝﾁﾏｰｸ!CF$3</f>
        <v>0.625</v>
      </c>
    </row>
    <row r="275" spans="1:24">
      <c r="A275" s="2">
        <v>2010</v>
      </c>
      <c r="B275" s="2">
        <v>500</v>
      </c>
      <c r="C275" s="2">
        <v>5</v>
      </c>
      <c r="D275" s="2">
        <f t="shared" si="8"/>
        <v>100</v>
      </c>
      <c r="E275" s="4" t="s">
        <v>240</v>
      </c>
      <c r="F275" s="9">
        <f>ﾍﾞﾝﾁﾏｰｸ!CJ275/ﾍﾞﾝﾁﾏｰｸ!CJ$3</f>
        <v>0.27906976744186046</v>
      </c>
      <c r="G275" s="9">
        <f>SUMIF(ﾍﾞﾝﾁﾏｰｸ!$F$1:$AX$1,G$2,ﾍﾞﾝﾁﾏｰｸ!$F275:$AX275)/G$3</f>
        <v>0</v>
      </c>
      <c r="H275" s="9">
        <f>ﾍﾞﾝﾁﾏｰｸ!CQ275/ﾍﾞﾝﾁﾏｰｸ!$CR$1</f>
        <v>0.77447425670775938</v>
      </c>
      <c r="I275" s="9">
        <f>SUMIF(ﾍﾞﾝﾁﾏｰｸ!$F$1:$AX$1,I$2,ﾍﾞﾝﾁﾏｰｸ!$F275:$AX275)/I$3</f>
        <v>0.5</v>
      </c>
      <c r="J275" s="9">
        <f>SUMIF(ﾍﾞﾝﾁﾏｰｸ!$F$1:$AX$1,J$2,ﾍﾞﾝﾁﾏｰｸ!$F275:$AX275)/J$3</f>
        <v>0.125</v>
      </c>
      <c r="K275" s="9">
        <f>SUMIF(ﾍﾞﾝﾁﾏｰｸ!$F$1:$AX$1,K$2,ﾍﾞﾝﾁﾏｰｸ!$F275:$AX275)/K$3</f>
        <v>0.35</v>
      </c>
      <c r="L275" s="9">
        <f>SUMIF(ﾍﾞﾝﾁﾏｰｸ!$F$1:$AX$1,L$2,ﾍﾞﾝﾁﾏｰｸ!$F275:$AX275)/L$3</f>
        <v>0.375</v>
      </c>
      <c r="M275" s="9">
        <f>SUMIF(ﾍﾞﾝﾁﾏｰｸ!$F$1:$AX$1,M$2,ﾍﾞﾝﾁﾏｰｸ!$F275:$AX275)/M$3</f>
        <v>0.5</v>
      </c>
      <c r="N275" s="9">
        <f>SUMIF(ﾍﾞﾝﾁﾏｰｸ!$F$1:$AX$1,N$2,ﾍﾞﾝﾁﾏｰｸ!$F275:$AX275)/N$3</f>
        <v>0.72727272727272729</v>
      </c>
      <c r="O275" s="9">
        <f>SUMIF(ﾍﾞﾝﾁﾏｰｸ!$F$1:$AX$1,O$2,ﾍﾞﾝﾁﾏｰｸ!$F275:$AX275)/O$3</f>
        <v>0.6</v>
      </c>
      <c r="P275" s="2">
        <f>ﾍﾞﾝﾁﾏｰｸ!BV275</f>
        <v>46.5</v>
      </c>
      <c r="Q275" s="9">
        <f t="shared" si="9"/>
        <v>0.48494318181818175</v>
      </c>
      <c r="R275" s="9">
        <f>ﾍﾞﾝﾁﾏｰｸ!CG275/ﾍﾞﾝﾁﾏｰｸ!CG$3</f>
        <v>0.6</v>
      </c>
      <c r="S275" s="9">
        <f>ﾍﾞﾝﾁﾏｰｸ!CH275/ﾍﾞﾝﾁﾏｰｸ!CH$3</f>
        <v>0.7</v>
      </c>
      <c r="T275" s="9">
        <f>ﾍﾞﾝﾁﾏｰｸ!CI275/ﾍﾞﾝﾁﾏｰｸ!CI$3</f>
        <v>0.4375</v>
      </c>
      <c r="U275" s="9">
        <f>ﾍﾞﾝﾁﾏｰｸ!CC275/ﾍﾞﾝﾁﾏｰｸ!CC$3</f>
        <v>0.59090909090909094</v>
      </c>
      <c r="V275" s="9">
        <f>ﾍﾞﾝﾁﾏｰｸ!CD275/ﾍﾞﾝﾁﾏｰｸ!CD$3</f>
        <v>0.46875</v>
      </c>
      <c r="W275" s="9">
        <f>ﾍﾞﾝﾁﾏｰｸ!CE275/ﾍﾞﾝﾁﾏｰｸ!CE$3</f>
        <v>0.45833333333333331</v>
      </c>
      <c r="X275" s="9">
        <f>ﾍﾞﾝﾁﾏｰｸ!CF275/ﾍﾞﾝﾁﾏｰｸ!CF$3</f>
        <v>0.3125</v>
      </c>
    </row>
    <row r="276" spans="1:24">
      <c r="A276" s="2">
        <v>1985</v>
      </c>
      <c r="B276" s="2">
        <v>500</v>
      </c>
      <c r="C276" s="2">
        <v>5</v>
      </c>
      <c r="D276" s="2">
        <f t="shared" si="8"/>
        <v>100</v>
      </c>
      <c r="E276" s="4" t="s">
        <v>241</v>
      </c>
      <c r="F276" s="9">
        <f>ﾍﾞﾝﾁﾏｰｸ!CJ276/ﾍﾞﾝﾁﾏｰｸ!CJ$3</f>
        <v>0.93023255813953487</v>
      </c>
      <c r="G276" s="9">
        <f>SUMIF(ﾍﾞﾝﾁﾏｰｸ!$F$1:$AX$1,G$2,ﾍﾞﾝﾁﾏｰｸ!$F276:$AX276)/G$3</f>
        <v>1</v>
      </c>
      <c r="H276" s="9">
        <f>ﾍﾞﾝﾁﾏｰｸ!CQ276/ﾍﾞﾝﾁﾏｰｸ!$CR$1</f>
        <v>0.949238578680203</v>
      </c>
      <c r="I276" s="9">
        <f>SUMIF(ﾍﾞﾝﾁﾏｰｸ!$F$1:$AX$1,I$2,ﾍﾞﾝﾁﾏｰｸ!$F276:$AX276)/I$3</f>
        <v>1</v>
      </c>
      <c r="J276" s="9">
        <f>SUMIF(ﾍﾞﾝﾁﾏｰｸ!$F$1:$AX$1,J$2,ﾍﾞﾝﾁﾏｰｸ!$F276:$AX276)/J$3</f>
        <v>0.875</v>
      </c>
      <c r="K276" s="9">
        <f>SUMIF(ﾍﾞﾝﾁﾏｰｸ!$F$1:$AX$1,K$2,ﾍﾞﾝﾁﾏｰｸ!$F276:$AX276)/K$3</f>
        <v>0.9</v>
      </c>
      <c r="L276" s="9">
        <f>SUMIF(ﾍﾞﾝﾁﾏｰｸ!$F$1:$AX$1,L$2,ﾍﾞﾝﾁﾏｰｸ!$F276:$AX276)/L$3</f>
        <v>1</v>
      </c>
      <c r="M276" s="9">
        <f>SUMIF(ﾍﾞﾝﾁﾏｰｸ!$F$1:$AX$1,M$2,ﾍﾞﾝﾁﾏｰｸ!$F276:$AX276)/M$3</f>
        <v>1</v>
      </c>
      <c r="N276" s="9">
        <f>SUMIF(ﾍﾞﾝﾁﾏｰｸ!$F$1:$AX$1,N$2,ﾍﾞﾝﾁﾏｰｸ!$F276:$AX276)/N$3</f>
        <v>0.95454545454545459</v>
      </c>
      <c r="O276" s="9">
        <f>SUMIF(ﾍﾞﾝﾁﾏｰｸ!$F$1:$AX$1,O$2,ﾍﾞﾝﾁﾏｰｸ!$F276:$AX276)/O$3</f>
        <v>0.95</v>
      </c>
      <c r="P276" s="2">
        <f>ﾍﾞﾝﾁﾏｰｸ!BV276</f>
        <v>95</v>
      </c>
      <c r="Q276" s="9">
        <f t="shared" si="9"/>
        <v>0.95284090909090913</v>
      </c>
      <c r="R276" s="9">
        <f>ﾍﾞﾝﾁﾏｰｸ!CG276/ﾍﾞﾝﾁﾏｰｸ!CG$3</f>
        <v>0.93333333333333335</v>
      </c>
      <c r="S276" s="9">
        <f>ﾍﾞﾝﾁﾏｰｸ!CH276/ﾍﾞﾝﾁﾏｰｸ!CH$3</f>
        <v>1</v>
      </c>
      <c r="T276" s="9">
        <f>ﾍﾞﾝﾁﾏｰｸ!CI276/ﾍﾞﾝﾁﾏｰｸ!CI$3</f>
        <v>1</v>
      </c>
      <c r="U276" s="9">
        <f>ﾍﾞﾝﾁﾏｰｸ!CC276/ﾍﾞﾝﾁﾏｰｸ!CC$3</f>
        <v>0.95454545454545459</v>
      </c>
      <c r="V276" s="9">
        <f>ﾍﾞﾝﾁﾏｰｸ!CD276/ﾍﾞﾝﾁﾏｰｸ!CD$3</f>
        <v>0.90625</v>
      </c>
      <c r="W276" s="9">
        <f>ﾍﾞﾝﾁﾏｰｸ!CE276/ﾍﾞﾝﾁﾏｰｸ!CE$3</f>
        <v>0.95833333333333337</v>
      </c>
      <c r="X276" s="9">
        <f>ﾍﾞﾝﾁﾏｰｸ!CF276/ﾍﾞﾝﾁﾏｰｸ!CF$3</f>
        <v>1</v>
      </c>
    </row>
    <row r="277" spans="1:24">
      <c r="A277" s="2">
        <v>1997</v>
      </c>
      <c r="B277" s="2">
        <v>1000</v>
      </c>
      <c r="C277" s="2">
        <v>12</v>
      </c>
      <c r="D277" s="2">
        <f t="shared" si="8"/>
        <v>83.333333333333329</v>
      </c>
      <c r="E277" s="4" t="s">
        <v>20</v>
      </c>
      <c r="F277" s="9">
        <f>ﾍﾞﾝﾁﾏｰｸ!CJ277/ﾍﾞﾝﾁﾏｰｸ!CJ$3</f>
        <v>0.27906976744186046</v>
      </c>
      <c r="G277" s="9">
        <f>SUMIF(ﾍﾞﾝﾁﾏｰｸ!$F$1:$AX$1,G$2,ﾍﾞﾝﾁﾏｰｸ!$F277:$AX277)/G$3</f>
        <v>0</v>
      </c>
      <c r="H277" s="9">
        <f>ﾍﾞﾝﾁﾏｰｸ!CQ277/ﾍﾞﾝﾁﾏｰｸ!$CR$1</f>
        <v>0.66715010877447434</v>
      </c>
      <c r="I277" s="9">
        <f>SUMIF(ﾍﾞﾝﾁﾏｰｸ!$F$1:$AX$1,I$2,ﾍﾞﾝﾁﾏｰｸ!$F277:$AX277)/I$3</f>
        <v>0.5</v>
      </c>
      <c r="J277" s="9">
        <f>SUMIF(ﾍﾞﾝﾁﾏｰｸ!$F$1:$AX$1,J$2,ﾍﾞﾝﾁﾏｰｸ!$F277:$AX277)/J$3</f>
        <v>0.375</v>
      </c>
      <c r="K277" s="9">
        <f>SUMIF(ﾍﾞﾝﾁﾏｰｸ!$F$1:$AX$1,K$2,ﾍﾞﾝﾁﾏｰｸ!$F277:$AX277)/K$3</f>
        <v>0.3</v>
      </c>
      <c r="L277" s="9">
        <f>SUMIF(ﾍﾞﾝﾁﾏｰｸ!$F$1:$AX$1,L$2,ﾍﾞﾝﾁﾏｰｸ!$F277:$AX277)/L$3</f>
        <v>0.125</v>
      </c>
      <c r="M277" s="9">
        <f>SUMIF(ﾍﾞﾝﾁﾏｰｸ!$F$1:$AX$1,M$2,ﾍﾞﾝﾁﾏｰｸ!$F277:$AX277)/M$3</f>
        <v>0.5</v>
      </c>
      <c r="N277" s="9">
        <f>SUMIF(ﾍﾞﾝﾁﾏｰｸ!$F$1:$AX$1,N$2,ﾍﾞﾝﾁﾏｰｸ!$F277:$AX277)/N$3</f>
        <v>0.45454545454545453</v>
      </c>
      <c r="O277" s="9">
        <f>SUMIF(ﾍﾞﾝﾁﾏｰｸ!$F$1:$AX$1,O$2,ﾍﾞﾝﾁﾏｰｸ!$F277:$AX277)/O$3</f>
        <v>0.5</v>
      </c>
      <c r="P277" s="2">
        <f>ﾍﾞﾝﾁﾏｰｸ!BV277</f>
        <v>34</v>
      </c>
      <c r="Q277" s="9">
        <f t="shared" si="9"/>
        <v>0.44062499999999999</v>
      </c>
      <c r="R277" s="9">
        <f>ﾍﾞﾝﾁﾏｰｸ!CG277/ﾍﾞﾝﾁﾏｰｸ!CG$3</f>
        <v>0.46666666666666667</v>
      </c>
      <c r="S277" s="9">
        <f>ﾍﾞﾝﾁﾏｰｸ!CH277/ﾍﾞﾝﾁﾏｰｸ!CH$3</f>
        <v>0.4</v>
      </c>
      <c r="T277" s="9">
        <f>ﾍﾞﾝﾁﾏｰｸ!CI277/ﾍﾞﾝﾁﾏｰｸ!CI$3</f>
        <v>0.25</v>
      </c>
      <c r="U277" s="9">
        <f>ﾍﾞﾝﾁﾏｰｸ!CC277/ﾍﾞﾝﾁﾏｰｸ!CC$3</f>
        <v>0.5</v>
      </c>
      <c r="V277" s="9">
        <f>ﾍﾞﾝﾁﾏｰｸ!CD277/ﾍﾞﾝﾁﾏｰｸ!CD$3</f>
        <v>0.375</v>
      </c>
      <c r="W277" s="9">
        <f>ﾍﾞﾝﾁﾏｰｸ!CE277/ﾍﾞﾝﾁﾏｰｸ!CE$3</f>
        <v>0.41666666666666669</v>
      </c>
      <c r="X277" s="9">
        <f>ﾍﾞﾝﾁﾏｰｸ!CF277/ﾍﾞﾝﾁﾏｰｸ!CF$3</f>
        <v>0.4375</v>
      </c>
    </row>
    <row r="278" spans="1:24">
      <c r="A278" s="2">
        <v>2014</v>
      </c>
      <c r="B278" s="2">
        <v>450</v>
      </c>
      <c r="C278" s="2">
        <v>2</v>
      </c>
      <c r="D278" s="2">
        <f t="shared" si="8"/>
        <v>225</v>
      </c>
      <c r="E278" s="4" t="s">
        <v>242</v>
      </c>
      <c r="F278" s="9">
        <f>ﾍﾞﾝﾁﾏｰｸ!CJ278/ﾍﾞﾝﾁﾏｰｸ!CJ$3</f>
        <v>0.20930232558139536</v>
      </c>
      <c r="G278" s="9">
        <f>SUMIF(ﾍﾞﾝﾁﾏｰｸ!$F$1:$AX$1,G$2,ﾍﾞﾝﾁﾏｰｸ!$F278:$AX278)/G$3</f>
        <v>0</v>
      </c>
      <c r="H278" s="9">
        <f>ﾍﾞﾝﾁﾏｰｸ!CQ278/ﾍﾞﾝﾁﾏｰｸ!$CR$1</f>
        <v>0.64539521392313282</v>
      </c>
      <c r="I278" s="9">
        <f>SUMIF(ﾍﾞﾝﾁﾏｰｸ!$F$1:$AX$1,I$2,ﾍﾞﾝﾁﾏｰｸ!$F278:$AX278)/I$3</f>
        <v>0.16666666666666666</v>
      </c>
      <c r="J278" s="9">
        <f>SUMIF(ﾍﾞﾝﾁﾏｰｸ!$F$1:$AX$1,J$2,ﾍﾞﾝﾁﾏｰｸ!$F278:$AX278)/J$3</f>
        <v>0.75</v>
      </c>
      <c r="K278" s="9">
        <f>SUMIF(ﾍﾞﾝﾁﾏｰｸ!$F$1:$AX$1,K$2,ﾍﾞﾝﾁﾏｰｸ!$F278:$AX278)/K$3</f>
        <v>0.1</v>
      </c>
      <c r="L278" s="9">
        <f>SUMIF(ﾍﾞﾝﾁﾏｰｸ!$F$1:$AX$1,L$2,ﾍﾞﾝﾁﾏｰｸ!$F278:$AX278)/L$3</f>
        <v>0.25</v>
      </c>
      <c r="M278" s="9">
        <f>SUMIF(ﾍﾞﾝﾁﾏｰｸ!$F$1:$AX$1,M$2,ﾍﾞﾝﾁﾏｰｸ!$F278:$AX278)/M$3</f>
        <v>1</v>
      </c>
      <c r="N278" s="9">
        <f>SUMIF(ﾍﾞﾝﾁﾏｰｸ!$F$1:$AX$1,N$2,ﾍﾞﾝﾁﾏｰｸ!$F278:$AX278)/N$3</f>
        <v>0.45454545454545453</v>
      </c>
      <c r="O278" s="9">
        <f>SUMIF(ﾍﾞﾝﾁﾏｰｸ!$F$1:$AX$1,O$2,ﾍﾞﾝﾁﾏｰｸ!$F278:$AX278)/O$3</f>
        <v>0.65</v>
      </c>
      <c r="P278" s="2">
        <f>ﾍﾞﾝﾁﾏｰｸ!BV278</f>
        <v>36</v>
      </c>
      <c r="Q278" s="9">
        <f t="shared" si="9"/>
        <v>0.41107954545454539</v>
      </c>
      <c r="R278" s="9">
        <f>ﾍﾞﾝﾁﾏｰｸ!CG278/ﾍﾞﾝﾁﾏｰｸ!CG$3</f>
        <v>0.4</v>
      </c>
      <c r="S278" s="9">
        <f>ﾍﾞﾝﾁﾏｰｸ!CH278/ﾍﾞﾝﾁﾏｰｸ!CH$3</f>
        <v>0.6</v>
      </c>
      <c r="T278" s="9">
        <f>ﾍﾞﾝﾁﾏｰｸ!CI278/ﾍﾞﾝﾁﾏｰｸ!CI$3</f>
        <v>0.4375</v>
      </c>
      <c r="U278" s="9">
        <f>ﾍﾞﾝﾁﾏｰｸ!CC278/ﾍﾞﾝﾁﾏｰｸ!CC$3</f>
        <v>0.27272727272727271</v>
      </c>
      <c r="V278" s="9">
        <f>ﾍﾞﾝﾁﾏｰｸ!CD278/ﾍﾞﾝﾁﾏｰｸ!CD$3</f>
        <v>0.40625</v>
      </c>
      <c r="W278" s="9">
        <f>ﾍﾞﾝﾁﾏｰｸ!CE278/ﾍﾞﾝﾁﾏｰｸ!CE$3</f>
        <v>0.5</v>
      </c>
      <c r="X278" s="9">
        <f>ﾍﾞﾝﾁﾏｰｸ!CF278/ﾍﾞﾝﾁﾏｰｸ!CF$3</f>
        <v>0.5625</v>
      </c>
    </row>
    <row r="279" spans="1:24">
      <c r="A279" s="2">
        <v>2001</v>
      </c>
      <c r="B279" s="2">
        <v>1200</v>
      </c>
      <c r="C279" s="2">
        <v>1</v>
      </c>
      <c r="D279" s="2">
        <f t="shared" si="8"/>
        <v>1200</v>
      </c>
      <c r="E279" s="4" t="s">
        <v>243</v>
      </c>
      <c r="F279" s="9">
        <f>ﾍﾞﾝﾁﾏｰｸ!CJ279/ﾍﾞﾝﾁﾏｰｸ!CJ$3</f>
        <v>0.47674418604651164</v>
      </c>
      <c r="G279" s="9">
        <f>SUMIF(ﾍﾞﾝﾁﾏｰｸ!$F$1:$AX$1,G$2,ﾍﾞﾝﾁﾏｰｸ!$F279:$AX279)/G$3</f>
        <v>0.5</v>
      </c>
      <c r="H279" s="9">
        <f>ﾍﾞﾝﾁﾏｰｸ!CQ279/ﾍﾞﾝﾁﾏｰｸ!$CR$1</f>
        <v>0.58158085569253093</v>
      </c>
      <c r="I279" s="9">
        <f>SUMIF(ﾍﾞﾝﾁﾏｰｸ!$F$1:$AX$1,I$2,ﾍﾞﾝﾁﾏｰｸ!$F279:$AX279)/I$3</f>
        <v>0.66666666666666663</v>
      </c>
      <c r="J279" s="9">
        <f>SUMIF(ﾍﾞﾝﾁﾏｰｸ!$F$1:$AX$1,J$2,ﾍﾞﾝﾁﾏｰｸ!$F279:$AX279)/J$3</f>
        <v>0.5</v>
      </c>
      <c r="K279" s="9">
        <f>SUMIF(ﾍﾞﾝﾁﾏｰｸ!$F$1:$AX$1,K$2,ﾍﾞﾝﾁﾏｰｸ!$F279:$AX279)/K$3</f>
        <v>0.4</v>
      </c>
      <c r="L279" s="9">
        <f>SUMIF(ﾍﾞﾝﾁﾏｰｸ!$F$1:$AX$1,L$2,ﾍﾞﾝﾁﾏｰｸ!$F279:$AX279)/L$3</f>
        <v>0.25</v>
      </c>
      <c r="M279" s="9">
        <f>SUMIF(ﾍﾞﾝﾁﾏｰｸ!$F$1:$AX$1,M$2,ﾍﾞﾝﾁﾏｰｸ!$F279:$AX279)/M$3</f>
        <v>1</v>
      </c>
      <c r="N279" s="9">
        <f>SUMIF(ﾍﾞﾝﾁﾏｰｸ!$F$1:$AX$1,N$2,ﾍﾞﾝﾁﾏｰｸ!$F279:$AX279)/N$3</f>
        <v>0.5</v>
      </c>
      <c r="O279" s="9">
        <f>SUMIF(ﾍﾞﾝﾁﾏｰｸ!$F$1:$AX$1,O$2,ﾍﾞﾝﾁﾏｰｸ!$F279:$AX279)/O$3</f>
        <v>0.9</v>
      </c>
      <c r="P279" s="2">
        <f>ﾍﾞﾝﾁﾏｰｸ!BV279</f>
        <v>52.5</v>
      </c>
      <c r="Q279" s="9">
        <f t="shared" si="9"/>
        <v>0.65340909090909083</v>
      </c>
      <c r="R279" s="9">
        <f>ﾍﾞﾝﾁﾏｰｸ!CG279/ﾍﾞﾝﾁﾏｰｸ!CG$3</f>
        <v>0.56666666666666665</v>
      </c>
      <c r="S279" s="9">
        <f>ﾍﾞﾝﾁﾏｰｸ!CH279/ﾍﾞﾝﾁﾏｰｸ!CH$3</f>
        <v>0.5</v>
      </c>
      <c r="T279" s="9">
        <f>ﾍﾞﾝﾁﾏｰｸ!CI279/ﾍﾞﾝﾁﾏｰｸ!CI$3</f>
        <v>0.5</v>
      </c>
      <c r="U279" s="9">
        <f>ﾍﾞﾝﾁﾏｰｸ!CC279/ﾍﾞﾝﾁﾏｰｸ!CC$3</f>
        <v>0.54545454545454541</v>
      </c>
      <c r="V279" s="9">
        <f>ﾍﾞﾝﾁﾏｰｸ!CD279/ﾍﾞﾝﾁﾏｰｸ!CD$3</f>
        <v>0.625</v>
      </c>
      <c r="W279" s="9">
        <f>ﾍﾞﾝﾁﾏｰｸ!CE279/ﾍﾞﾝﾁﾏｰｸ!CE$3</f>
        <v>0.75</v>
      </c>
      <c r="X279" s="9">
        <f>ﾍﾞﾝﾁﾏｰｸ!CF279/ﾍﾞﾝﾁﾏｰｸ!CF$3</f>
        <v>0.75</v>
      </c>
    </row>
    <row r="280" spans="1:24">
      <c r="A280" s="2">
        <v>1995</v>
      </c>
      <c r="B280" s="2">
        <v>400</v>
      </c>
      <c r="C280" s="2">
        <v>4</v>
      </c>
      <c r="D280" s="2">
        <f t="shared" si="8"/>
        <v>100</v>
      </c>
      <c r="E280" s="4" t="s">
        <v>244</v>
      </c>
      <c r="F280" s="9">
        <f>ﾍﾞﾝﾁﾏｰｸ!CJ280/ﾍﾞﾝﾁﾏｰｸ!CJ$3</f>
        <v>0.56976744186046513</v>
      </c>
      <c r="G280" s="9">
        <f>SUMIF(ﾍﾞﾝﾁﾏｰｸ!$F$1:$AX$1,G$2,ﾍﾞﾝﾁﾏｰｸ!$F280:$AX280)/G$3</f>
        <v>0.5</v>
      </c>
      <c r="H280" s="9">
        <f>ﾍﾞﾝﾁﾏｰｸ!CQ280/ﾍﾞﾝﾁﾏｰｸ!$CR$1</f>
        <v>0.72008701957940546</v>
      </c>
      <c r="I280" s="9">
        <f>SUMIF(ﾍﾞﾝﾁﾏｰｸ!$F$1:$AX$1,I$2,ﾍﾞﾝﾁﾏｰｸ!$F280:$AX280)/I$3</f>
        <v>0.5</v>
      </c>
      <c r="J280" s="9">
        <f>SUMIF(ﾍﾞﾝﾁﾏｰｸ!$F$1:$AX$1,J$2,ﾍﾞﾝﾁﾏｰｸ!$F280:$AX280)/J$3</f>
        <v>0.75</v>
      </c>
      <c r="K280" s="9">
        <f>SUMIF(ﾍﾞﾝﾁﾏｰｸ!$F$1:$AX$1,K$2,ﾍﾞﾝﾁﾏｰｸ!$F280:$AX280)/K$3</f>
        <v>0.65</v>
      </c>
      <c r="L280" s="9">
        <f>SUMIF(ﾍﾞﾝﾁﾏｰｸ!$F$1:$AX$1,L$2,ﾍﾞﾝﾁﾏｰｸ!$F280:$AX280)/L$3</f>
        <v>0.25</v>
      </c>
      <c r="M280" s="9">
        <f>SUMIF(ﾍﾞﾝﾁﾏｰｸ!$F$1:$AX$1,M$2,ﾍﾞﾝﾁﾏｰｸ!$F280:$AX280)/M$3</f>
        <v>0.5</v>
      </c>
      <c r="N280" s="9">
        <f>SUMIF(ﾍﾞﾝﾁﾏｰｸ!$F$1:$AX$1,N$2,ﾍﾞﾝﾁﾏｰｸ!$F280:$AX280)/N$3</f>
        <v>0.63636363636363635</v>
      </c>
      <c r="O280" s="9">
        <f>SUMIF(ﾍﾞﾝﾁﾏｰｸ!$F$1:$AX$1,O$2,ﾍﾞﾝﾁﾏｰｸ!$F280:$AX280)/O$3</f>
        <v>0.6</v>
      </c>
      <c r="P280" s="2">
        <f>ﾍﾞﾝﾁﾏｰｸ!BV280</f>
        <v>54.5</v>
      </c>
      <c r="Q280" s="9">
        <f t="shared" si="9"/>
        <v>0.67642045454545452</v>
      </c>
      <c r="R280" s="9">
        <f>ﾍﾞﾝﾁﾏｰｸ!CG280/ﾍﾞﾝﾁﾏｰｸ!CG$3</f>
        <v>0.6333333333333333</v>
      </c>
      <c r="S280" s="9">
        <f>ﾍﾞﾝﾁﾏｰｸ!CH280/ﾍﾞﾝﾁﾏｰｸ!CH$3</f>
        <v>0.4</v>
      </c>
      <c r="T280" s="9">
        <f>ﾍﾞﾝﾁﾏｰｸ!CI280/ﾍﾞﾝﾁﾏｰｸ!CI$3</f>
        <v>0.4375</v>
      </c>
      <c r="U280" s="9">
        <f>ﾍﾞﾝﾁﾏｰｸ!CC280/ﾍﾞﾝﾁﾏｰｸ!CC$3</f>
        <v>0.72727272727272729</v>
      </c>
      <c r="V280" s="9">
        <f>ﾍﾞﾝﾁﾏｰｸ!CD280/ﾍﾞﾝﾁﾏｰｸ!CD$3</f>
        <v>0.59375</v>
      </c>
      <c r="W280" s="9">
        <f>ﾍﾞﾝﾁﾏｰｸ!CE280/ﾍﾞﾝﾁﾏｰｸ!CE$3</f>
        <v>0.66666666666666663</v>
      </c>
      <c r="X280" s="9">
        <f>ﾍﾞﾝﾁﾏｰｸ!CF280/ﾍﾞﾝﾁﾏｰｸ!CF$3</f>
        <v>0.6875</v>
      </c>
    </row>
    <row r="281" spans="1:24">
      <c r="A281" s="2">
        <v>1980</v>
      </c>
      <c r="B281" s="2">
        <v>150</v>
      </c>
      <c r="C281" s="2">
        <v>2</v>
      </c>
      <c r="D281" s="2">
        <f t="shared" si="8"/>
        <v>75</v>
      </c>
      <c r="E281" s="4" t="s">
        <v>245</v>
      </c>
      <c r="F281" s="9">
        <f>ﾍﾞﾝﾁﾏｰｸ!CJ281/ﾍﾞﾝﾁﾏｰｸ!CJ$3</f>
        <v>0.40697674418604651</v>
      </c>
      <c r="G281" s="9">
        <f>SUMIF(ﾍﾞﾝﾁﾏｰｸ!$F$1:$AX$1,G$2,ﾍﾞﾝﾁﾏｰｸ!$F281:$AX281)/G$3</f>
        <v>0.5</v>
      </c>
      <c r="H281" s="9">
        <f>ﾍﾞﾝﾁﾏｰｸ!CQ281/ﾍﾞﾝﾁﾏｰｸ!$CR$1</f>
        <v>0.6221899927483685</v>
      </c>
      <c r="I281" s="9">
        <f>SUMIF(ﾍﾞﾝﾁﾏｰｸ!$F$1:$AX$1,I$2,ﾍﾞﾝﾁﾏｰｸ!$F281:$AX281)/I$3</f>
        <v>0.5</v>
      </c>
      <c r="J281" s="9">
        <f>SUMIF(ﾍﾞﾝﾁﾏｰｸ!$F$1:$AX$1,J$2,ﾍﾞﾝﾁﾏｰｸ!$F281:$AX281)/J$3</f>
        <v>0.375</v>
      </c>
      <c r="K281" s="9">
        <f>SUMIF(ﾍﾞﾝﾁﾏｰｸ!$F$1:$AX$1,K$2,ﾍﾞﾝﾁﾏｰｸ!$F281:$AX281)/K$3</f>
        <v>0.4</v>
      </c>
      <c r="L281" s="9">
        <f>SUMIF(ﾍﾞﾝﾁﾏｰｸ!$F$1:$AX$1,L$2,ﾍﾞﾝﾁﾏｰｸ!$F281:$AX281)/L$3</f>
        <v>0.625</v>
      </c>
      <c r="M281" s="9">
        <f>SUMIF(ﾍﾞﾝﾁﾏｰｸ!$F$1:$AX$1,M$2,ﾍﾞﾝﾁﾏｰｸ!$F281:$AX281)/M$3</f>
        <v>0.5</v>
      </c>
      <c r="N281" s="9">
        <f>SUMIF(ﾍﾞﾝﾁﾏｰｸ!$F$1:$AX$1,N$2,ﾍﾞﾝﾁﾏｰｸ!$F281:$AX281)/N$3</f>
        <v>0.54545454545454541</v>
      </c>
      <c r="O281" s="9">
        <f>SUMIF(ﾍﾞﾝﾁﾏｰｸ!$F$1:$AX$1,O$2,ﾍﾞﾝﾁﾏｰｸ!$F281:$AX281)/O$3</f>
        <v>0.9</v>
      </c>
      <c r="P281" s="2">
        <f>ﾍﾞﾝﾁﾏｰｸ!BV281</f>
        <v>53.5</v>
      </c>
      <c r="Q281" s="9">
        <f t="shared" si="9"/>
        <v>0.60312500000000002</v>
      </c>
      <c r="R281" s="9">
        <f>ﾍﾞﾝﾁﾏｰｸ!CG281/ﾍﾞﾝﾁﾏｰｸ!CG$3</f>
        <v>0.46666666666666667</v>
      </c>
      <c r="S281" s="9">
        <f>ﾍﾞﾝﾁﾏｰｸ!CH281/ﾍﾞﾝﾁﾏｰｸ!CH$3</f>
        <v>0.6</v>
      </c>
      <c r="T281" s="9">
        <f>ﾍﾞﾝﾁﾏｰｸ!CI281/ﾍﾞﾝﾁﾏｰｸ!CI$3</f>
        <v>0.6875</v>
      </c>
      <c r="U281" s="9">
        <f>ﾍﾞﾝﾁﾏｰｸ!CC281/ﾍﾞﾝﾁﾏｰｸ!CC$3</f>
        <v>0.5</v>
      </c>
      <c r="V281" s="9">
        <f>ﾍﾞﾝﾁﾏｰｸ!CD281/ﾍﾞﾝﾁﾏｰｸ!CD$3</f>
        <v>0.625</v>
      </c>
      <c r="W281" s="9">
        <f>ﾍﾞﾝﾁﾏｰｸ!CE281/ﾍﾞﾝﾁﾏｰｸ!CE$3</f>
        <v>0.66666666666666663</v>
      </c>
      <c r="X281" s="9">
        <f>ﾍﾞﾝﾁﾏｰｸ!CF281/ﾍﾞﾝﾁﾏｰｸ!CF$3</f>
        <v>0.6875</v>
      </c>
    </row>
    <row r="282" spans="1:24">
      <c r="A282" s="2">
        <v>2014</v>
      </c>
      <c r="B282" s="2">
        <v>900</v>
      </c>
      <c r="C282" s="2">
        <v>5</v>
      </c>
      <c r="D282" s="2">
        <f t="shared" si="8"/>
        <v>180</v>
      </c>
      <c r="E282" s="4" t="s">
        <v>246</v>
      </c>
      <c r="F282" s="9">
        <f>ﾍﾞﾝﾁﾏｰｸ!CJ282/ﾍﾞﾝﾁﾏｰｸ!CJ$3</f>
        <v>0.40697674418604651</v>
      </c>
      <c r="G282" s="9">
        <f>SUMIF(ﾍﾞﾝﾁﾏｰｸ!$F$1:$AX$1,G$2,ﾍﾞﾝﾁﾏｰｸ!$F282:$AX282)/G$3</f>
        <v>0.5</v>
      </c>
      <c r="H282" s="9">
        <f>ﾍﾞﾝﾁﾏｰｸ!CQ282/ﾍﾞﾝﾁﾏｰｸ!$CR$1</f>
        <v>0.67440174039158818</v>
      </c>
      <c r="I282" s="9">
        <f>SUMIF(ﾍﾞﾝﾁﾏｰｸ!$F$1:$AX$1,I$2,ﾍﾞﾝﾁﾏｰｸ!$F282:$AX282)/I$3</f>
        <v>0.83333333333333337</v>
      </c>
      <c r="J282" s="9">
        <f>SUMIF(ﾍﾞﾝﾁﾏｰｸ!$F$1:$AX$1,J$2,ﾍﾞﾝﾁﾏｰｸ!$F282:$AX282)/J$3</f>
        <v>0.25</v>
      </c>
      <c r="K282" s="9">
        <f>SUMIF(ﾍﾞﾝﾁﾏｰｸ!$F$1:$AX$1,K$2,ﾍﾞﾝﾁﾏｰｸ!$F282:$AX282)/K$3</f>
        <v>0.35</v>
      </c>
      <c r="L282" s="9">
        <f>SUMIF(ﾍﾞﾝﾁﾏｰｸ!$F$1:$AX$1,L$2,ﾍﾞﾝﾁﾏｰｸ!$F282:$AX282)/L$3</f>
        <v>0.25</v>
      </c>
      <c r="M282" s="9">
        <f>SUMIF(ﾍﾞﾝﾁﾏｰｸ!$F$1:$AX$1,M$2,ﾍﾞﾝﾁﾏｰｸ!$F282:$AX282)/M$3</f>
        <v>0.5</v>
      </c>
      <c r="N282" s="9">
        <f>SUMIF(ﾍﾞﾝﾁﾏｰｸ!$F$1:$AX$1,N$2,ﾍﾞﾝﾁﾏｰｸ!$F282:$AX282)/N$3</f>
        <v>0.68181818181818177</v>
      </c>
      <c r="O282" s="9">
        <f>SUMIF(ﾍﾞﾝﾁﾏｰｸ!$F$1:$AX$1,O$2,ﾍﾞﾝﾁﾏｰｸ!$F282:$AX282)/O$3</f>
        <v>0.75</v>
      </c>
      <c r="P282" s="2">
        <f>ﾍﾞﾝﾁﾏｰｸ!BV282</f>
        <v>50.5</v>
      </c>
      <c r="Q282" s="9">
        <f t="shared" si="9"/>
        <v>0.61704545454545445</v>
      </c>
      <c r="R282" s="9">
        <f>ﾍﾞﾝﾁﾏｰｸ!CG282/ﾍﾞﾝﾁﾏｰｸ!CG$3</f>
        <v>0.7</v>
      </c>
      <c r="S282" s="9">
        <f>ﾍﾞﾝﾁﾏｰｸ!CH282/ﾍﾞﾝﾁﾏｰｸ!CH$3</f>
        <v>0.3</v>
      </c>
      <c r="T282" s="9">
        <f>ﾍﾞﾝﾁﾏｰｸ!CI282/ﾍﾞﾝﾁﾏｰｸ!CI$3</f>
        <v>0.4375</v>
      </c>
      <c r="U282" s="9">
        <f>ﾍﾞﾝﾁﾏｰｸ!CC282/ﾍﾞﾝﾁﾏｰｸ!CC$3</f>
        <v>0.72727272727272729</v>
      </c>
      <c r="V282" s="9">
        <f>ﾍﾞﾝﾁﾏｰｸ!CD282/ﾍﾞﾝﾁﾏｰｸ!CD$3</f>
        <v>0.53125</v>
      </c>
      <c r="W282" s="9">
        <f>ﾍﾞﾝﾁﾏｰｸ!CE282/ﾍﾞﾝﾁﾏｰｸ!CE$3</f>
        <v>0.54166666666666663</v>
      </c>
      <c r="X282" s="9">
        <f>ﾍﾞﾝﾁﾏｰｸ!CF282/ﾍﾞﾝﾁﾏｰｸ!CF$3</f>
        <v>0.625</v>
      </c>
    </row>
    <row r="283" spans="1:24">
      <c r="A283" s="2">
        <v>2013</v>
      </c>
      <c r="B283" s="2">
        <v>1200</v>
      </c>
      <c r="C283" s="2">
        <v>5</v>
      </c>
      <c r="D283" s="2">
        <f t="shared" si="8"/>
        <v>240</v>
      </c>
      <c r="E283" s="4" t="s">
        <v>247</v>
      </c>
      <c r="F283" s="9">
        <f>ﾍﾞﾝﾁﾏｰｸ!CJ283/ﾍﾞﾝﾁﾏｰｸ!CJ$3</f>
        <v>0.20930232558139536</v>
      </c>
      <c r="G283" s="9">
        <f>SUMIF(ﾍﾞﾝﾁﾏｰｸ!$F$1:$AX$1,G$2,ﾍﾞﾝﾁﾏｰｸ!$F283:$AX283)/G$3</f>
        <v>0</v>
      </c>
      <c r="H283" s="9">
        <f>ﾍﾞﾝﾁﾏｰｸ!CQ283/ﾍﾞﾝﾁﾏｰｸ!$CR$1</f>
        <v>0.78172588832487322</v>
      </c>
      <c r="I283" s="9">
        <f>SUMIF(ﾍﾞﾝﾁﾏｰｸ!$F$1:$AX$1,I$2,ﾍﾞﾝﾁﾏｰｸ!$F283:$AX283)/I$3</f>
        <v>0</v>
      </c>
      <c r="J283" s="9">
        <f>SUMIF(ﾍﾞﾝﾁﾏｰｸ!$F$1:$AX$1,J$2,ﾍﾞﾝﾁﾏｰｸ!$F283:$AX283)/J$3</f>
        <v>0</v>
      </c>
      <c r="K283" s="9">
        <f>SUMIF(ﾍﾞﾝﾁﾏｰｸ!$F$1:$AX$1,K$2,ﾍﾞﾝﾁﾏｰｸ!$F283:$AX283)/K$3</f>
        <v>0.4</v>
      </c>
      <c r="L283" s="9">
        <f>SUMIF(ﾍﾞﾝﾁﾏｰｸ!$F$1:$AX$1,L$2,ﾍﾞﾝﾁﾏｰｸ!$F283:$AX283)/L$3</f>
        <v>0</v>
      </c>
      <c r="M283" s="9">
        <f>SUMIF(ﾍﾞﾝﾁﾏｰｸ!$F$1:$AX$1,M$2,ﾍﾞﾝﾁﾏｰｸ!$F283:$AX283)/M$3</f>
        <v>0.5</v>
      </c>
      <c r="N283" s="9">
        <f>SUMIF(ﾍﾞﾝﾁﾏｰｸ!$F$1:$AX$1,N$2,ﾍﾞﾝﾁﾏｰｸ!$F283:$AX283)/N$3</f>
        <v>0.18181818181818182</v>
      </c>
      <c r="O283" s="9">
        <f>SUMIF(ﾍﾞﾝﾁﾏｰｸ!$F$1:$AX$1,O$2,ﾍﾞﾝﾁﾏｰｸ!$F283:$AX283)/O$3</f>
        <v>0.55000000000000004</v>
      </c>
      <c r="P283" s="2">
        <f>ﾍﾞﾝﾁﾏｰｸ!BV283</f>
        <v>27.5</v>
      </c>
      <c r="Q283" s="9">
        <f t="shared" si="9"/>
        <v>0.33181818181818185</v>
      </c>
      <c r="R283" s="9">
        <f>ﾍﾞﾝﾁﾏｰｸ!CG283/ﾍﾞﾝﾁﾏｰｸ!CG$3</f>
        <v>3.3333333333333333E-2</v>
      </c>
      <c r="S283" s="9">
        <f>ﾍﾞﾝﾁﾏｰｸ!CH283/ﾍﾞﾝﾁﾏｰｸ!CH$3</f>
        <v>0.4</v>
      </c>
      <c r="T283" s="9">
        <f>ﾍﾞﾝﾁﾏｰｸ!CI283/ﾍﾞﾝﾁﾏｰｸ!CI$3</f>
        <v>0.125</v>
      </c>
      <c r="U283" s="9">
        <f>ﾍﾞﾝﾁﾏｰｸ!CC283/ﾍﾞﾝﾁﾏｰｸ!CC$3</f>
        <v>9.0909090909090912E-2</v>
      </c>
      <c r="V283" s="9">
        <f>ﾍﾞﾝﾁﾏｰｸ!CD283/ﾍﾞﾝﾁﾏｰｸ!CD$3</f>
        <v>0.5</v>
      </c>
      <c r="W283" s="9">
        <f>ﾍﾞﾝﾁﾏｰｸ!CE283/ﾍﾞﾝﾁﾏｰｸ!CE$3</f>
        <v>0.41666666666666669</v>
      </c>
      <c r="X283" s="9">
        <f>ﾍﾞﾝﾁﾏｰｸ!CF283/ﾍﾞﾝﾁﾏｰｸ!CF$3</f>
        <v>0.5</v>
      </c>
    </row>
    <row r="284" spans="1:24">
      <c r="A284" s="2">
        <v>2007</v>
      </c>
      <c r="B284" s="2">
        <v>870</v>
      </c>
      <c r="C284" s="2">
        <v>1</v>
      </c>
      <c r="D284" s="2">
        <f t="shared" si="8"/>
        <v>870</v>
      </c>
      <c r="E284" s="4" t="s">
        <v>248</v>
      </c>
      <c r="F284" s="9">
        <f>ﾍﾞﾝﾁﾏｰｸ!CJ284/ﾍﾞﾝﾁﾏｰｸ!CJ$3</f>
        <v>0.51162790697674421</v>
      </c>
      <c r="G284" s="9">
        <f>SUMIF(ﾍﾞﾝﾁﾏｰｸ!$F$1:$AX$1,G$2,ﾍﾞﾝﾁﾏｰｸ!$F284:$AX284)/G$3</f>
        <v>1</v>
      </c>
      <c r="H284" s="9">
        <f>ﾍﾞﾝﾁﾏｰｸ!CQ284/ﾍﾞﾝﾁﾏｰｸ!$CR$1</f>
        <v>0.57142857142857151</v>
      </c>
      <c r="I284" s="9">
        <f>SUMIF(ﾍﾞﾝﾁﾏｰｸ!$F$1:$AX$1,I$2,ﾍﾞﾝﾁﾏｰｸ!$F284:$AX284)/I$3</f>
        <v>0.16666666666666666</v>
      </c>
      <c r="J284" s="9">
        <f>SUMIF(ﾍﾞﾝﾁﾏｰｸ!$F$1:$AX$1,J$2,ﾍﾞﾝﾁﾏｰｸ!$F284:$AX284)/J$3</f>
        <v>0.75</v>
      </c>
      <c r="K284" s="9">
        <f>SUMIF(ﾍﾞﾝﾁﾏｰｸ!$F$1:$AX$1,K$2,ﾍﾞﾝﾁﾏｰｸ!$F284:$AX284)/K$3</f>
        <v>0.4</v>
      </c>
      <c r="L284" s="9">
        <f>SUMIF(ﾍﾞﾝﾁﾏｰｸ!$F$1:$AX$1,L$2,ﾍﾞﾝﾁﾏｰｸ!$F284:$AX284)/L$3</f>
        <v>0</v>
      </c>
      <c r="M284" s="9">
        <f>SUMIF(ﾍﾞﾝﾁﾏｰｸ!$F$1:$AX$1,M$2,ﾍﾞﾝﾁﾏｰｸ!$F284:$AX284)/M$3</f>
        <v>0.5</v>
      </c>
      <c r="N284" s="9">
        <f>SUMIF(ﾍﾞﾝﾁﾏｰｸ!$F$1:$AX$1,N$2,ﾍﾞﾝﾁﾏｰｸ!$F284:$AX284)/N$3</f>
        <v>0.68181818181818177</v>
      </c>
      <c r="O284" s="9">
        <f>SUMIF(ﾍﾞﾝﾁﾏｰｸ!$F$1:$AX$1,O$2,ﾍﾞﾝﾁﾏｰｸ!$F284:$AX284)/O$3</f>
        <v>0.5</v>
      </c>
      <c r="P284" s="2">
        <f>ﾍﾞﾝﾁﾏｰｸ!BV284</f>
        <v>48</v>
      </c>
      <c r="Q284" s="9">
        <f t="shared" si="9"/>
        <v>0.5914772727272728</v>
      </c>
      <c r="R284" s="9">
        <f>ﾍﾞﾝﾁﾏｰｸ!CG284/ﾍﾞﾝﾁﾏｰｸ!CG$3</f>
        <v>0.6</v>
      </c>
      <c r="S284" s="9">
        <f>ﾍﾞﾝﾁﾏｰｸ!CH284/ﾍﾞﾝﾁﾏｰｸ!CH$3</f>
        <v>0.4</v>
      </c>
      <c r="T284" s="9">
        <f>ﾍﾞﾝﾁﾏｰｸ!CI284/ﾍﾞﾝﾁﾏｰｸ!CI$3</f>
        <v>0.375</v>
      </c>
      <c r="U284" s="9">
        <f>ﾍﾞﾝﾁﾏｰｸ!CC284/ﾍﾞﾝﾁﾏｰｸ!CC$3</f>
        <v>0.63636363636363635</v>
      </c>
      <c r="V284" s="9">
        <f>ﾍﾞﾝﾁﾏｰｸ!CD284/ﾍﾞﾝﾁﾏｰｸ!CD$3</f>
        <v>0.4375</v>
      </c>
      <c r="W284" s="9">
        <f>ﾍﾞﾝﾁﾏｰｸ!CE284/ﾍﾞﾝﾁﾏｰｸ!CE$3</f>
        <v>0.625</v>
      </c>
      <c r="X284" s="9">
        <f>ﾍﾞﾝﾁﾏｰｸ!CF284/ﾍﾞﾝﾁﾏｰｸ!CF$3</f>
        <v>0.625</v>
      </c>
    </row>
    <row r="285" spans="1:24">
      <c r="A285" s="2">
        <v>1997</v>
      </c>
      <c r="B285" s="2">
        <v>500</v>
      </c>
      <c r="C285" s="2">
        <v>5</v>
      </c>
      <c r="D285" s="2">
        <f t="shared" si="8"/>
        <v>100</v>
      </c>
      <c r="E285" s="4" t="s">
        <v>249</v>
      </c>
      <c r="F285" s="9">
        <f>ﾍﾞﾝﾁﾏｰｸ!CJ285/ﾍﾞﾝﾁﾏｰｸ!CJ$3</f>
        <v>0.13953488372093023</v>
      </c>
      <c r="G285" s="9">
        <f>SUMIF(ﾍﾞﾝﾁﾏｰｸ!$F$1:$AX$1,G$2,ﾍﾞﾝﾁﾏｰｸ!$F285:$AX285)/G$3</f>
        <v>0</v>
      </c>
      <c r="H285" s="9">
        <f>ﾍﾞﾝﾁﾏｰｸ!CQ285/ﾍﾞﾝﾁﾏｰｸ!$CR$1</f>
        <v>0.6417693981145759</v>
      </c>
      <c r="I285" s="9">
        <f>SUMIF(ﾍﾞﾝﾁﾏｰｸ!$F$1:$AX$1,I$2,ﾍﾞﾝﾁﾏｰｸ!$F285:$AX285)/I$3</f>
        <v>0.16666666666666666</v>
      </c>
      <c r="J285" s="9">
        <f>SUMIF(ﾍﾞﾝﾁﾏｰｸ!$F$1:$AX$1,J$2,ﾍﾞﾝﾁﾏｰｸ!$F285:$AX285)/J$3</f>
        <v>0.25</v>
      </c>
      <c r="K285" s="9">
        <f>SUMIF(ﾍﾞﾝﾁﾏｰｸ!$F$1:$AX$1,K$2,ﾍﾞﾝﾁﾏｰｸ!$F285:$AX285)/K$3</f>
        <v>0.15</v>
      </c>
      <c r="L285" s="9">
        <f>SUMIF(ﾍﾞﾝﾁﾏｰｸ!$F$1:$AX$1,L$2,ﾍﾞﾝﾁﾏｰｸ!$F285:$AX285)/L$3</f>
        <v>0</v>
      </c>
      <c r="M285" s="9">
        <f>SUMIF(ﾍﾞﾝﾁﾏｰｸ!$F$1:$AX$1,M$2,ﾍﾞﾝﾁﾏｰｸ!$F285:$AX285)/M$3</f>
        <v>0.5</v>
      </c>
      <c r="N285" s="9">
        <f>SUMIF(ﾍﾞﾝﾁﾏｰｸ!$F$1:$AX$1,N$2,ﾍﾞﾝﾁﾏｰｸ!$F285:$AX285)/N$3</f>
        <v>0.22727272727272727</v>
      </c>
      <c r="O285" s="9">
        <f>SUMIF(ﾍﾞﾝﾁﾏｰｸ!$F$1:$AX$1,O$2,ﾍﾞﾝﾁﾏｰｸ!$F285:$AX285)/O$3</f>
        <v>0.4</v>
      </c>
      <c r="P285" s="2">
        <f>ﾍﾞﾝﾁﾏｰｸ!BV285</f>
        <v>20</v>
      </c>
      <c r="Q285" s="9">
        <f t="shared" si="9"/>
        <v>0.28579545454545452</v>
      </c>
      <c r="R285" s="9">
        <f>ﾍﾞﾝﾁﾏｰｸ!CG285/ﾍﾞﾝﾁﾏｰｸ!CG$3</f>
        <v>0.16666666666666666</v>
      </c>
      <c r="S285" s="9">
        <f>ﾍﾞﾝﾁﾏｰｸ!CH285/ﾍﾞﾝﾁﾏｰｸ!CH$3</f>
        <v>0.3</v>
      </c>
      <c r="T285" s="9">
        <f>ﾍﾞﾝﾁﾏｰｸ!CI285/ﾍﾞﾝﾁﾏｰｸ!CI$3</f>
        <v>0.1875</v>
      </c>
      <c r="U285" s="9">
        <f>ﾍﾞﾝﾁﾏｰｸ!CC285/ﾍﾞﾝﾁﾏｰｸ!CC$3</f>
        <v>0.22727272727272727</v>
      </c>
      <c r="V285" s="9">
        <f>ﾍﾞﾝﾁﾏｰｸ!CD285/ﾍﾞﾝﾁﾏｰｸ!CD$3</f>
        <v>0.25</v>
      </c>
      <c r="W285" s="9">
        <f>ﾍﾞﾝﾁﾏｰｸ!CE285/ﾍﾞﾝﾁﾏｰｸ!CE$3</f>
        <v>0.33333333333333331</v>
      </c>
      <c r="X285" s="9">
        <f>ﾍﾞﾝﾁﾏｰｸ!CF285/ﾍﾞﾝﾁﾏｰｸ!CF$3</f>
        <v>0.375</v>
      </c>
    </row>
    <row r="286" spans="1:24">
      <c r="A286" s="2">
        <v>2000</v>
      </c>
      <c r="B286" s="2">
        <v>1800</v>
      </c>
      <c r="C286" s="2">
        <v>10</v>
      </c>
      <c r="D286" s="2">
        <f t="shared" si="8"/>
        <v>180</v>
      </c>
      <c r="E286" s="4" t="s">
        <v>36</v>
      </c>
      <c r="F286" s="9">
        <f>ﾍﾞﾝﾁﾏｰｸ!CJ286/ﾍﾞﾝﾁﾏｰｸ!CJ$3</f>
        <v>0.88372093023255816</v>
      </c>
      <c r="G286" s="9">
        <f>SUMIF(ﾍﾞﾝﾁﾏｰｸ!$F$1:$AX$1,G$2,ﾍﾞﾝﾁﾏｰｸ!$F286:$AX286)/G$3</f>
        <v>1</v>
      </c>
      <c r="H286" s="9">
        <f>ﾍﾞﾝﾁﾏｰｸ!CQ286/ﾍﾞﾝﾁﾏｰｸ!$CR$1</f>
        <v>0.84336475707034098</v>
      </c>
      <c r="I286" s="9">
        <f>SUMIF(ﾍﾞﾝﾁﾏｰｸ!$F$1:$AX$1,I$2,ﾍﾞﾝﾁﾏｰｸ!$F286:$AX286)/I$3</f>
        <v>1</v>
      </c>
      <c r="J286" s="9">
        <f>SUMIF(ﾍﾞﾝﾁﾏｰｸ!$F$1:$AX$1,J$2,ﾍﾞﾝﾁﾏｰｸ!$F286:$AX286)/J$3</f>
        <v>0.875</v>
      </c>
      <c r="K286" s="9">
        <f>SUMIF(ﾍﾞﾝﾁﾏｰｸ!$F$1:$AX$1,K$2,ﾍﾞﾝﾁﾏｰｸ!$F286:$AX286)/K$3</f>
        <v>0.85</v>
      </c>
      <c r="L286" s="9">
        <f>SUMIF(ﾍﾞﾝﾁﾏｰｸ!$F$1:$AX$1,L$2,ﾍﾞﾝﾁﾏｰｸ!$F286:$AX286)/L$3</f>
        <v>0.75</v>
      </c>
      <c r="M286" s="9">
        <f>SUMIF(ﾍﾞﾝﾁﾏｰｸ!$F$1:$AX$1,M$2,ﾍﾞﾝﾁﾏｰｸ!$F286:$AX286)/M$3</f>
        <v>0.5</v>
      </c>
      <c r="N286" s="9">
        <f>SUMIF(ﾍﾞﾝﾁﾏｰｸ!$F$1:$AX$1,N$2,ﾍﾞﾝﾁﾏｰｸ!$F286:$AX286)/N$3</f>
        <v>0.77272727272727271</v>
      </c>
      <c r="O286" s="9">
        <f>SUMIF(ﾍﾞﾝﾁﾏｰｸ!$F$1:$AX$1,O$2,ﾍﾞﾝﾁﾏｰｸ!$F286:$AX286)/O$3</f>
        <v>0.65</v>
      </c>
      <c r="P286" s="2">
        <f>ﾍﾞﾝﾁﾏｰｸ!BV286</f>
        <v>81</v>
      </c>
      <c r="Q286" s="9">
        <f t="shared" si="9"/>
        <v>0.80909090909090908</v>
      </c>
      <c r="R286" s="9">
        <f>ﾍﾞﾝﾁﾏｰｸ!CG286/ﾍﾞﾝﾁﾏｰｸ!CG$3</f>
        <v>0.9</v>
      </c>
      <c r="S286" s="9">
        <f>ﾍﾞﾝﾁﾏｰｸ!CH286/ﾍﾞﾝﾁﾏｰｸ!CH$3</f>
        <v>0.8</v>
      </c>
      <c r="T286" s="9">
        <f>ﾍﾞﾝﾁﾏｰｸ!CI286/ﾍﾞﾝﾁﾏｰｸ!CI$3</f>
        <v>0.75</v>
      </c>
      <c r="U286" s="9">
        <f>ﾍﾞﾝﾁﾏｰｸ!CC286/ﾍﾞﾝﾁﾏｰｸ!CC$3</f>
        <v>0.95454545454545459</v>
      </c>
      <c r="V286" s="9">
        <f>ﾍﾞﾝﾁﾏｰｸ!CD286/ﾍﾞﾝﾁﾏｰｸ!CD$3</f>
        <v>0.6875</v>
      </c>
      <c r="W286" s="9">
        <f>ﾍﾞﾝﾁﾏｰｸ!CE286/ﾍﾞﾝﾁﾏｰｸ!CE$3</f>
        <v>0.75</v>
      </c>
      <c r="X286" s="9">
        <f>ﾍﾞﾝﾁﾏｰｸ!CF286/ﾍﾞﾝﾁﾏｰｸ!CF$3</f>
        <v>0.75</v>
      </c>
    </row>
    <row r="287" spans="1:24">
      <c r="A287" s="2">
        <v>1960</v>
      </c>
      <c r="B287" s="2">
        <v>10000</v>
      </c>
      <c r="C287" s="2">
        <v>5</v>
      </c>
      <c r="D287" s="2">
        <f t="shared" si="8"/>
        <v>2000</v>
      </c>
      <c r="E287" s="4" t="s">
        <v>250</v>
      </c>
      <c r="F287" s="9">
        <f>ﾍﾞﾝﾁﾏｰｸ!CJ287/ﾍﾞﾝﾁﾏｰｸ!CJ$3</f>
        <v>0.54651162790697672</v>
      </c>
      <c r="G287" s="9">
        <f>SUMIF(ﾍﾞﾝﾁﾏｰｸ!$F$1:$AX$1,G$2,ﾍﾞﾝﾁﾏｰｸ!$F287:$AX287)/G$3</f>
        <v>0.5</v>
      </c>
      <c r="H287" s="9">
        <f>ﾍﾞﾝﾁﾏｰｸ!CQ287/ﾍﾞﾝﾁﾏｰｸ!$CR$1</f>
        <v>0.69833212472806394</v>
      </c>
      <c r="I287" s="9">
        <f>SUMIF(ﾍﾞﾝﾁﾏｰｸ!$F$1:$AX$1,I$2,ﾍﾞﾝﾁﾏｰｸ!$F287:$AX287)/I$3</f>
        <v>0.5</v>
      </c>
      <c r="J287" s="9">
        <f>SUMIF(ﾍﾞﾝﾁﾏｰｸ!$F$1:$AX$1,J$2,ﾍﾞﾝﾁﾏｰｸ!$F287:$AX287)/J$3</f>
        <v>0.625</v>
      </c>
      <c r="K287" s="9">
        <f>SUMIF(ﾍﾞﾝﾁﾏｰｸ!$F$1:$AX$1,K$2,ﾍﾞﾝﾁﾏｰｸ!$F287:$AX287)/K$3</f>
        <v>0.6</v>
      </c>
      <c r="L287" s="9">
        <f>SUMIF(ﾍﾞﾝﾁﾏｰｸ!$F$1:$AX$1,L$2,ﾍﾞﾝﾁﾏｰｸ!$F287:$AX287)/L$3</f>
        <v>0.75</v>
      </c>
      <c r="M287" s="9">
        <f>SUMIF(ﾍﾞﾝﾁﾏｰｸ!$F$1:$AX$1,M$2,ﾍﾞﾝﾁﾏｰｸ!$F287:$AX287)/M$3</f>
        <v>1</v>
      </c>
      <c r="N287" s="9">
        <f>SUMIF(ﾍﾞﾝﾁﾏｰｸ!$F$1:$AX$1,N$2,ﾍﾞﾝﾁﾏｰｸ!$F287:$AX287)/N$3</f>
        <v>0.5</v>
      </c>
      <c r="O287" s="9">
        <f>SUMIF(ﾍﾞﾝﾁﾏｰｸ!$F$1:$AX$1,O$2,ﾍﾞﾝﾁﾏｰｸ!$F287:$AX287)/O$3</f>
        <v>0.9</v>
      </c>
      <c r="P287" s="2">
        <f>ﾍﾞﾝﾁﾏｰｸ!BV287</f>
        <v>60.5</v>
      </c>
      <c r="Q287" s="9">
        <f t="shared" si="9"/>
        <v>0.69687499999999991</v>
      </c>
      <c r="R287" s="9">
        <f>ﾍﾞﾝﾁﾏｰｸ!CG287/ﾍﾞﾝﾁﾏｰｸ!CG$3</f>
        <v>0.56666666666666665</v>
      </c>
      <c r="S287" s="9">
        <f>ﾍﾞﾝﾁﾏｰｸ!CH287/ﾍﾞﾝﾁﾏｰｸ!CH$3</f>
        <v>0.7</v>
      </c>
      <c r="T287" s="9">
        <f>ﾍﾞﾝﾁﾏｰｸ!CI287/ﾍﾞﾝﾁﾏｰｸ!CI$3</f>
        <v>0.75</v>
      </c>
      <c r="U287" s="9">
        <f>ﾍﾞﾝﾁﾏｰｸ!CC287/ﾍﾞﾝﾁﾏｰｸ!CC$3</f>
        <v>0.5</v>
      </c>
      <c r="V287" s="9">
        <f>ﾍﾞﾝﾁﾏｰｸ!CD287/ﾍﾞﾝﾁﾏｰｸ!CD$3</f>
        <v>0.8125</v>
      </c>
      <c r="W287" s="9">
        <f>ﾍﾞﾝﾁﾏｰｸ!CE287/ﾍﾞﾝﾁﾏｰｸ!CE$3</f>
        <v>0.79166666666666663</v>
      </c>
      <c r="X287" s="9">
        <f>ﾍﾞﾝﾁﾏｰｸ!CF287/ﾍﾞﾝﾁﾏｰｸ!CF$3</f>
        <v>0.8125</v>
      </c>
    </row>
    <row r="288" spans="1:24">
      <c r="A288" s="2">
        <v>1986</v>
      </c>
      <c r="B288" s="2">
        <v>600</v>
      </c>
      <c r="C288" s="2">
        <v>6</v>
      </c>
      <c r="D288" s="2">
        <f t="shared" si="8"/>
        <v>100</v>
      </c>
      <c r="E288" s="4" t="s">
        <v>251</v>
      </c>
      <c r="F288" s="9">
        <f>ﾍﾞﾝﾁﾏｰｸ!CJ288/ﾍﾞﾝﾁﾏｰｸ!CJ$3</f>
        <v>0.66279069767441856</v>
      </c>
      <c r="G288" s="9">
        <f>SUMIF(ﾍﾞﾝﾁﾏｰｸ!$F$1:$AX$1,G$2,ﾍﾞﾝﾁﾏｰｸ!$F288:$AX288)/G$3</f>
        <v>0.5</v>
      </c>
      <c r="H288" s="9">
        <f>ﾍﾞﾝﾁﾏｰｸ!CQ288/ﾍﾞﾝﾁﾏｰｸ!$CR$1</f>
        <v>0.63524292965917351</v>
      </c>
      <c r="I288" s="9">
        <f>SUMIF(ﾍﾞﾝﾁﾏｰｸ!$F$1:$AX$1,I$2,ﾍﾞﾝﾁﾏｰｸ!$F288:$AX288)/I$3</f>
        <v>0.66666666666666663</v>
      </c>
      <c r="J288" s="9">
        <f>SUMIF(ﾍﾞﾝﾁﾏｰｸ!$F$1:$AX$1,J$2,ﾍﾞﾝﾁﾏｰｸ!$F288:$AX288)/J$3</f>
        <v>0.75</v>
      </c>
      <c r="K288" s="9">
        <f>SUMIF(ﾍﾞﾝﾁﾏｰｸ!$F$1:$AX$1,K$2,ﾍﾞﾝﾁﾏｰｸ!$F288:$AX288)/K$3</f>
        <v>0.75</v>
      </c>
      <c r="L288" s="9">
        <f>SUMIF(ﾍﾞﾝﾁﾏｰｸ!$F$1:$AX$1,L$2,ﾍﾞﾝﾁﾏｰｸ!$F288:$AX288)/L$3</f>
        <v>0.375</v>
      </c>
      <c r="M288" s="9">
        <f>SUMIF(ﾍﾞﾝﾁﾏｰｸ!$F$1:$AX$1,M$2,ﾍﾞﾝﾁﾏｰｸ!$F288:$AX288)/M$3</f>
        <v>0.5</v>
      </c>
      <c r="N288" s="9">
        <f>SUMIF(ﾍﾞﾝﾁﾏｰｸ!$F$1:$AX$1,N$2,ﾍﾞﾝﾁﾏｰｸ!$F288:$AX288)/N$3</f>
        <v>0.81818181818181823</v>
      </c>
      <c r="O288" s="9">
        <f>SUMIF(ﾍﾞﾝﾁﾏｰｸ!$F$1:$AX$1,O$2,ﾍﾞﾝﾁﾏｰｸ!$F288:$AX288)/O$3</f>
        <v>0.65</v>
      </c>
      <c r="P288" s="2">
        <f>ﾍﾞﾝﾁﾏｰｸ!BV288</f>
        <v>63.5</v>
      </c>
      <c r="Q288" s="9">
        <f t="shared" si="9"/>
        <v>0.74573863636363635</v>
      </c>
      <c r="R288" s="9">
        <f>ﾍﾞﾝﾁﾏｰｸ!CG288/ﾍﾞﾝﾁﾏｰｸ!CG$3</f>
        <v>0.73333333333333328</v>
      </c>
      <c r="S288" s="9">
        <f>ﾍﾞﾝﾁﾏｰｸ!CH288/ﾍﾞﾝﾁﾏｰｸ!CH$3</f>
        <v>0.6</v>
      </c>
      <c r="T288" s="9">
        <f>ﾍﾞﾝﾁﾏｰｸ!CI288/ﾍﾞﾝﾁﾏｰｸ!CI$3</f>
        <v>0.625</v>
      </c>
      <c r="U288" s="9">
        <f>ﾍﾞﾝﾁﾏｰｸ!CC288/ﾍﾞﾝﾁﾏｰｸ!CC$3</f>
        <v>0.81818181818181823</v>
      </c>
      <c r="V288" s="9">
        <f>ﾍﾞﾝﾁﾏｰｸ!CD288/ﾍﾞﾝﾁﾏｰｸ!CD$3</f>
        <v>0.65625</v>
      </c>
      <c r="W288" s="9">
        <f>ﾍﾞﾝﾁﾏｰｸ!CE288/ﾍﾞﾝﾁﾏｰｸ!CE$3</f>
        <v>0.75</v>
      </c>
      <c r="X288" s="9">
        <f>ﾍﾞﾝﾁﾏｰｸ!CF288/ﾍﾞﾝﾁﾏｰｸ!CF$3</f>
        <v>0.6875</v>
      </c>
    </row>
    <row r="289" spans="1:24">
      <c r="A289" s="2">
        <v>1975</v>
      </c>
      <c r="B289" s="2">
        <v>4000</v>
      </c>
      <c r="C289" s="2">
        <v>7</v>
      </c>
      <c r="D289" s="2">
        <f t="shared" si="8"/>
        <v>571.42857142857144</v>
      </c>
      <c r="E289" s="4" t="s">
        <v>36</v>
      </c>
      <c r="F289" s="9">
        <f>ﾍﾞﾝﾁﾏｰｸ!CJ289/ﾍﾞﾝﾁﾏｰｸ!CJ$3</f>
        <v>0.37209302325581395</v>
      </c>
      <c r="G289" s="9">
        <f>SUMIF(ﾍﾞﾝﾁﾏｰｸ!$F$1:$AX$1,G$2,ﾍﾞﾝﾁﾏｰｸ!$F289:$AX289)/G$3</f>
        <v>0</v>
      </c>
      <c r="H289" s="9">
        <f>ﾍﾞﾝﾁﾏｰｸ!CQ289/ﾍﾞﾝﾁﾏｰｸ!$CR$1</f>
        <v>0.52356780275562009</v>
      </c>
      <c r="I289" s="9">
        <f>SUMIF(ﾍﾞﾝﾁﾏｰｸ!$F$1:$AX$1,I$2,ﾍﾞﾝﾁﾏｰｸ!$F289:$AX289)/I$3</f>
        <v>0.33333333333333331</v>
      </c>
      <c r="J289" s="9">
        <f>SUMIF(ﾍﾞﾝﾁﾏｰｸ!$F$1:$AX$1,J$2,ﾍﾞﾝﾁﾏｰｸ!$F289:$AX289)/J$3</f>
        <v>0.5</v>
      </c>
      <c r="K289" s="9">
        <f>SUMIF(ﾍﾞﾝﾁﾏｰｸ!$F$1:$AX$1,K$2,ﾍﾞﾝﾁﾏｰｸ!$F289:$AX289)/K$3</f>
        <v>0.5</v>
      </c>
      <c r="L289" s="9">
        <f>SUMIF(ﾍﾞﾝﾁﾏｰｸ!$F$1:$AX$1,L$2,ﾍﾞﾝﾁﾏｰｸ!$F289:$AX289)/L$3</f>
        <v>0.25</v>
      </c>
      <c r="M289" s="9">
        <f>SUMIF(ﾍﾞﾝﾁﾏｰｸ!$F$1:$AX$1,M$2,ﾍﾞﾝﾁﾏｰｸ!$F289:$AX289)/M$3</f>
        <v>0.5</v>
      </c>
      <c r="N289" s="9">
        <f>SUMIF(ﾍﾞﾝﾁﾏｰｸ!$F$1:$AX$1,N$2,ﾍﾞﾝﾁﾏｰｸ!$F289:$AX289)/N$3</f>
        <v>0.54545454545454541</v>
      </c>
      <c r="O289" s="9">
        <f>SUMIF(ﾍﾞﾝﾁﾏｰｸ!$F$1:$AX$1,O$2,ﾍﾞﾝﾁﾏｰｸ!$F289:$AX289)/O$3</f>
        <v>0.55000000000000004</v>
      </c>
      <c r="P289" s="2">
        <f>ﾍﾞﾝﾁﾏｰｸ!BV289</f>
        <v>42</v>
      </c>
      <c r="Q289" s="9">
        <f t="shared" si="9"/>
        <v>0.55340909090909085</v>
      </c>
      <c r="R289" s="9">
        <f>ﾍﾞﾝﾁﾏｰｸ!CG289/ﾍﾞﾝﾁﾏｰｸ!CG$3</f>
        <v>0.6</v>
      </c>
      <c r="S289" s="9">
        <f>ﾍﾞﾝﾁﾏｰｸ!CH289/ﾍﾞﾝﾁﾏｰｸ!CH$3</f>
        <v>0.4</v>
      </c>
      <c r="T289" s="9">
        <f>ﾍﾞﾝﾁﾏｰｸ!CI289/ﾍﾞﾝﾁﾏｰｸ!CI$3</f>
        <v>0.3125</v>
      </c>
      <c r="U289" s="9">
        <f>ﾍﾞﾝﾁﾏｰｸ!CC289/ﾍﾞﾝﾁﾏｰｸ!CC$3</f>
        <v>0.54545454545454541</v>
      </c>
      <c r="V289" s="9">
        <f>ﾍﾞﾝﾁﾏｰｸ!CD289/ﾍﾞﾝﾁﾏｰｸ!CD$3</f>
        <v>0.5625</v>
      </c>
      <c r="W289" s="9">
        <f>ﾍﾞﾝﾁﾏｰｸ!CE289/ﾍﾞﾝﾁﾏｰｸ!CE$3</f>
        <v>0.58333333333333337</v>
      </c>
      <c r="X289" s="9">
        <f>ﾍﾞﾝﾁﾏｰｸ!CF289/ﾍﾞﾝﾁﾏｰｸ!CF$3</f>
        <v>0.5</v>
      </c>
    </row>
    <row r="290" spans="1:24">
      <c r="A290" s="2">
        <v>2004</v>
      </c>
      <c r="B290" s="2">
        <v>9000</v>
      </c>
      <c r="C290" s="2">
        <v>14</v>
      </c>
      <c r="D290" s="2">
        <f t="shared" si="8"/>
        <v>642.85714285714289</v>
      </c>
      <c r="E290" s="4" t="s">
        <v>252</v>
      </c>
      <c r="F290" s="9">
        <f>ﾍﾞﾝﾁﾏｰｸ!CJ290/ﾍﾞﾝﾁﾏｰｸ!CJ$3</f>
        <v>0.56976744186046513</v>
      </c>
      <c r="G290" s="9">
        <f>SUMIF(ﾍﾞﾝﾁﾏｰｸ!$F$1:$AX$1,G$2,ﾍﾞﾝﾁﾏｰｸ!$F290:$AX290)/G$3</f>
        <v>0.5</v>
      </c>
      <c r="H290" s="9">
        <f>ﾍﾞﾝﾁﾏｰｸ!CQ290/ﾍﾞﾝﾁﾏｰｸ!$CR$1</f>
        <v>0.68237853517041347</v>
      </c>
      <c r="I290" s="9">
        <f>SUMIF(ﾍﾞﾝﾁﾏｰｸ!$F$1:$AX$1,I$2,ﾍﾞﾝﾁﾏｰｸ!$F290:$AX290)/I$3</f>
        <v>0.66666666666666663</v>
      </c>
      <c r="J290" s="9">
        <f>SUMIF(ﾍﾞﾝﾁﾏｰｸ!$F$1:$AX$1,J$2,ﾍﾞﾝﾁﾏｰｸ!$F290:$AX290)/J$3</f>
        <v>0.75</v>
      </c>
      <c r="K290" s="9">
        <f>SUMIF(ﾍﾞﾝﾁﾏｰｸ!$F$1:$AX$1,K$2,ﾍﾞﾝﾁﾏｰｸ!$F290:$AX290)/K$3</f>
        <v>0.55000000000000004</v>
      </c>
      <c r="L290" s="9">
        <f>SUMIF(ﾍﾞﾝﾁﾏｰｸ!$F$1:$AX$1,L$2,ﾍﾞﾝﾁﾏｰｸ!$F290:$AX290)/L$3</f>
        <v>0.875</v>
      </c>
      <c r="M290" s="9">
        <f>SUMIF(ﾍﾞﾝﾁﾏｰｸ!$F$1:$AX$1,M$2,ﾍﾞﾝﾁﾏｰｸ!$F290:$AX290)/M$3</f>
        <v>0.5</v>
      </c>
      <c r="N290" s="9">
        <f>SUMIF(ﾍﾞﾝﾁﾏｰｸ!$F$1:$AX$1,N$2,ﾍﾞﾝﾁﾏｰｸ!$F290:$AX290)/N$3</f>
        <v>0.81818181818181823</v>
      </c>
      <c r="O290" s="9">
        <f>SUMIF(ﾍﾞﾝﾁﾏｰｸ!$F$1:$AX$1,O$2,ﾍﾞﾝﾁﾏｰｸ!$F290:$AX290)/O$3</f>
        <v>0.85</v>
      </c>
      <c r="P290" s="2">
        <f>ﾍﾞﾝﾁﾏｰｸ!BV290</f>
        <v>67.5</v>
      </c>
      <c r="Q290" s="9">
        <f t="shared" si="9"/>
        <v>0.7451704545454545</v>
      </c>
      <c r="R290" s="9">
        <f>ﾍﾞﾝﾁﾏｰｸ!CG290/ﾍﾞﾝﾁﾏｰｸ!CG$3</f>
        <v>0.76666666666666672</v>
      </c>
      <c r="S290" s="9">
        <f>ﾍﾞﾝﾁﾏｰｸ!CH290/ﾍﾞﾝﾁﾏｰｸ!CH$3</f>
        <v>0.6</v>
      </c>
      <c r="T290" s="9">
        <f>ﾍﾞﾝﾁﾏｰｸ!CI290/ﾍﾞﾝﾁﾏｰｸ!CI$3</f>
        <v>0.8125</v>
      </c>
      <c r="U290" s="9">
        <f>ﾍﾞﾝﾁﾏｰｸ!CC290/ﾍﾞﾝﾁﾏｰｸ!CC$3</f>
        <v>0.72727272727272729</v>
      </c>
      <c r="V290" s="9">
        <f>ﾍﾞﾝﾁﾏｰｸ!CD290/ﾍﾞﾝﾁﾏｰｸ!CD$3</f>
        <v>0.71875</v>
      </c>
      <c r="W290" s="9">
        <f>ﾍﾞﾝﾁﾏｰｸ!CE290/ﾍﾞﾝﾁﾏｰｸ!CE$3</f>
        <v>0.75</v>
      </c>
      <c r="X290" s="9">
        <f>ﾍﾞﾝﾁﾏｰｸ!CF290/ﾍﾞﾝﾁﾏｰｸ!CF$3</f>
        <v>0.8125</v>
      </c>
    </row>
    <row r="291" spans="1:24">
      <c r="A291" s="2">
        <v>2010</v>
      </c>
      <c r="B291" s="2">
        <v>3000</v>
      </c>
      <c r="C291" s="2">
        <v>5</v>
      </c>
      <c r="D291" s="2">
        <f t="shared" si="8"/>
        <v>600</v>
      </c>
      <c r="E291" s="4" t="s">
        <v>87</v>
      </c>
      <c r="F291" s="9">
        <f>ﾍﾞﾝﾁﾏｰｸ!CJ291/ﾍﾞﾝﾁﾏｰｸ!CJ$3</f>
        <v>0.59302325581395354</v>
      </c>
      <c r="G291" s="9">
        <f>SUMIF(ﾍﾞﾝﾁﾏｰｸ!$F$1:$AX$1,G$2,ﾍﾞﾝﾁﾏｰｸ!$F291:$AX291)/G$3</f>
        <v>0.5</v>
      </c>
      <c r="H291" s="9">
        <f>ﾍﾞﾝﾁﾏｰｸ!CQ291/ﾍﾞﾝﾁﾏｰｸ!$CR$1</f>
        <v>0.59463379260333582</v>
      </c>
      <c r="I291" s="9">
        <f>SUMIF(ﾍﾞﾝﾁﾏｰｸ!$F$1:$AX$1,I$2,ﾍﾞﾝﾁﾏｰｸ!$F291:$AX291)/I$3</f>
        <v>1</v>
      </c>
      <c r="J291" s="9">
        <f>SUMIF(ﾍﾞﾝﾁﾏｰｸ!$F$1:$AX$1,J$2,ﾍﾞﾝﾁﾏｰｸ!$F291:$AX291)/J$3</f>
        <v>1</v>
      </c>
      <c r="K291" s="9">
        <f>SUMIF(ﾍﾞﾝﾁﾏｰｸ!$F$1:$AX$1,K$2,ﾍﾞﾝﾁﾏｰｸ!$F291:$AX291)/K$3</f>
        <v>0.45</v>
      </c>
      <c r="L291" s="9">
        <f>SUMIF(ﾍﾞﾝﾁﾏｰｸ!$F$1:$AX$1,L$2,ﾍﾞﾝﾁﾏｰｸ!$F291:$AX291)/L$3</f>
        <v>0.625</v>
      </c>
      <c r="M291" s="9">
        <f>SUMIF(ﾍﾞﾝﾁﾏｰｸ!$F$1:$AX$1,M$2,ﾍﾞﾝﾁﾏｰｸ!$F291:$AX291)/M$3</f>
        <v>1</v>
      </c>
      <c r="N291" s="9">
        <f>SUMIF(ﾍﾞﾝﾁﾏｰｸ!$F$1:$AX$1,N$2,ﾍﾞﾝﾁﾏｰｸ!$F291:$AX291)/N$3</f>
        <v>0.5</v>
      </c>
      <c r="O291" s="9">
        <f>SUMIF(ﾍﾞﾝﾁﾏｰｸ!$F$1:$AX$1,O$2,ﾍﾞﾝﾁﾏｰｸ!$F291:$AX291)/O$3</f>
        <v>0.85</v>
      </c>
      <c r="P291" s="2">
        <f>ﾍﾞﾝﾁﾏｰｸ!BV291</f>
        <v>61.5</v>
      </c>
      <c r="Q291" s="9">
        <f t="shared" si="9"/>
        <v>0.66505681818181817</v>
      </c>
      <c r="R291" s="9">
        <f>ﾍﾞﾝﾁﾏｰｸ!CG291/ﾍﾞﾝﾁﾏｰｸ!CG$3</f>
        <v>0.6</v>
      </c>
      <c r="S291" s="9">
        <f>ﾍﾞﾝﾁﾏｰｸ!CH291/ﾍﾞﾝﾁﾏｰｸ!CH$3</f>
        <v>0.8</v>
      </c>
      <c r="T291" s="9">
        <f>ﾍﾞﾝﾁﾏｰｸ!CI291/ﾍﾞﾝﾁﾏｰｸ!CI$3</f>
        <v>0.75</v>
      </c>
      <c r="U291" s="9">
        <f>ﾍﾞﾝﾁﾏｰｸ!CC291/ﾍﾞﾝﾁﾏｰｸ!CC$3</f>
        <v>0.40909090909090912</v>
      </c>
      <c r="V291" s="9">
        <f>ﾍﾞﾝﾁﾏｰｸ!CD291/ﾍﾞﾝﾁﾏｰｸ!CD$3</f>
        <v>0.71875</v>
      </c>
      <c r="W291" s="9">
        <f>ﾍﾞﾝﾁﾏｰｸ!CE291/ﾍﾞﾝﾁﾏｰｸ!CE$3</f>
        <v>0.79166666666666663</v>
      </c>
      <c r="X291" s="9">
        <f>ﾍﾞﾝﾁﾏｰｸ!CF291/ﾍﾞﾝﾁﾏｰｸ!CF$3</f>
        <v>0.9375</v>
      </c>
    </row>
    <row r="292" spans="1:24">
      <c r="A292" s="2">
        <v>1991</v>
      </c>
      <c r="B292" s="2">
        <v>1600</v>
      </c>
      <c r="C292" s="2">
        <v>5</v>
      </c>
      <c r="D292" s="2">
        <f t="shared" si="8"/>
        <v>320</v>
      </c>
      <c r="E292" s="4" t="s">
        <v>253</v>
      </c>
      <c r="F292" s="9">
        <f>ﾍﾞﾝﾁﾏｰｸ!CJ292/ﾍﾞﾝﾁﾏｰｸ!CJ$3</f>
        <v>0.23255813953488372</v>
      </c>
      <c r="G292" s="9">
        <f>SUMIF(ﾍﾞﾝﾁﾏｰｸ!$F$1:$AX$1,G$2,ﾍﾞﾝﾁﾏｰｸ!$F292:$AX292)/G$3</f>
        <v>0</v>
      </c>
      <c r="H292" s="9">
        <f>ﾍﾞﾝﾁﾏｰｸ!CQ292/ﾍﾞﾝﾁﾏｰｸ!$CR$1</f>
        <v>0.57142857142857151</v>
      </c>
      <c r="I292" s="9">
        <f>SUMIF(ﾍﾞﾝﾁﾏｰｸ!$F$1:$AX$1,I$2,ﾍﾞﾝﾁﾏｰｸ!$F292:$AX292)/I$3</f>
        <v>0.16666666666666666</v>
      </c>
      <c r="J292" s="9">
        <f>SUMIF(ﾍﾞﾝﾁﾏｰｸ!$F$1:$AX$1,J$2,ﾍﾞﾝﾁﾏｰｸ!$F292:$AX292)/J$3</f>
        <v>0.625</v>
      </c>
      <c r="K292" s="9">
        <f>SUMIF(ﾍﾞﾝﾁﾏｰｸ!$F$1:$AX$1,K$2,ﾍﾞﾝﾁﾏｰｸ!$F292:$AX292)/K$3</f>
        <v>0.2</v>
      </c>
      <c r="L292" s="9">
        <f>SUMIF(ﾍﾞﾝﾁﾏｰｸ!$F$1:$AX$1,L$2,ﾍﾞﾝﾁﾏｰｸ!$F292:$AX292)/L$3</f>
        <v>0.25</v>
      </c>
      <c r="M292" s="9">
        <f>SUMIF(ﾍﾞﾝﾁﾏｰｸ!$F$1:$AX$1,M$2,ﾍﾞﾝﾁﾏｰｸ!$F292:$AX292)/M$3</f>
        <v>0.5</v>
      </c>
      <c r="N292" s="9">
        <f>SUMIF(ﾍﾞﾝﾁﾏｰｸ!$F$1:$AX$1,N$2,ﾍﾞﾝﾁﾏｰｸ!$F292:$AX292)/N$3</f>
        <v>0.36363636363636365</v>
      </c>
      <c r="O292" s="9">
        <f>SUMIF(ﾍﾞﾝﾁﾏｰｸ!$F$1:$AX$1,O$2,ﾍﾞﾝﾁﾏｰｸ!$F292:$AX292)/O$3</f>
        <v>0.4</v>
      </c>
      <c r="P292" s="2">
        <f>ﾍﾞﾝﾁﾏｰｸ!BV292</f>
        <v>29</v>
      </c>
      <c r="Q292" s="9">
        <f t="shared" si="9"/>
        <v>0.37698863636363633</v>
      </c>
      <c r="R292" s="9">
        <f>ﾍﾞﾝﾁﾏｰｸ!CG292/ﾍﾞﾝﾁﾏｰｸ!CG$3</f>
        <v>0.26666666666666666</v>
      </c>
      <c r="S292" s="9">
        <f>ﾍﾞﾝﾁﾏｰｸ!CH292/ﾍﾞﾝﾁﾏｰｸ!CH$3</f>
        <v>0.3</v>
      </c>
      <c r="T292" s="9">
        <f>ﾍﾞﾝﾁﾏｰｸ!CI292/ﾍﾞﾝﾁﾏｰｸ!CI$3</f>
        <v>0.3125</v>
      </c>
      <c r="U292" s="9">
        <f>ﾍﾞﾝﾁﾏｰｸ!CC292/ﾍﾞﾝﾁﾏｰｸ!CC$3</f>
        <v>0.31818181818181818</v>
      </c>
      <c r="V292" s="9">
        <f>ﾍﾞﾝﾁﾏｰｸ!CD292/ﾍﾞﾝﾁﾏｰｸ!CD$3</f>
        <v>0.28125</v>
      </c>
      <c r="W292" s="9">
        <f>ﾍﾞﾝﾁﾏｰｸ!CE292/ﾍﾞﾝﾁﾏｰｸ!CE$3</f>
        <v>0.41666666666666669</v>
      </c>
      <c r="X292" s="9">
        <f>ﾍﾞﾝﾁﾏｰｸ!CF292/ﾍﾞﾝﾁﾏｰｸ!CF$3</f>
        <v>0.5625</v>
      </c>
    </row>
    <row r="293" spans="1:24">
      <c r="A293" s="2">
        <v>2000</v>
      </c>
      <c r="B293" s="2">
        <v>2500</v>
      </c>
      <c r="C293" s="2">
        <v>4</v>
      </c>
      <c r="D293" s="2">
        <f t="shared" si="8"/>
        <v>625</v>
      </c>
      <c r="E293" s="4" t="s">
        <v>81</v>
      </c>
      <c r="F293" s="9">
        <f>ﾍﾞﾝﾁﾏｰｸ!CJ293/ﾍﾞﾝﾁﾏｰｸ!CJ$3</f>
        <v>0.52325581395348841</v>
      </c>
      <c r="G293" s="9">
        <f>SUMIF(ﾍﾞﾝﾁﾏｰｸ!$F$1:$AX$1,G$2,ﾍﾞﾝﾁﾏｰｸ!$F293:$AX293)/G$3</f>
        <v>0.5</v>
      </c>
      <c r="H293" s="9">
        <f>ﾍﾞﾝﾁﾏｰｸ!CQ293/ﾍﾞﾝﾁﾏｰｸ!$CR$1</f>
        <v>0.56417693981145767</v>
      </c>
      <c r="I293" s="9">
        <f>SUMIF(ﾍﾞﾝﾁﾏｰｸ!$F$1:$AX$1,I$2,ﾍﾞﾝﾁﾏｰｸ!$F293:$AX293)/I$3</f>
        <v>0.5</v>
      </c>
      <c r="J293" s="9">
        <f>SUMIF(ﾍﾞﾝﾁﾏｰｸ!$F$1:$AX$1,J$2,ﾍﾞﾝﾁﾏｰｸ!$F293:$AX293)/J$3</f>
        <v>0.5</v>
      </c>
      <c r="K293" s="9">
        <f>SUMIF(ﾍﾞﾝﾁﾏｰｸ!$F$1:$AX$1,K$2,ﾍﾞﾝﾁﾏｰｸ!$F293:$AX293)/K$3</f>
        <v>0.55000000000000004</v>
      </c>
      <c r="L293" s="9">
        <f>SUMIF(ﾍﾞﾝﾁﾏｰｸ!$F$1:$AX$1,L$2,ﾍﾞﾝﾁﾏｰｸ!$F293:$AX293)/L$3</f>
        <v>0.625</v>
      </c>
      <c r="M293" s="9">
        <f>SUMIF(ﾍﾞﾝﾁﾏｰｸ!$F$1:$AX$1,M$2,ﾍﾞﾝﾁﾏｰｸ!$F293:$AX293)/M$3</f>
        <v>1</v>
      </c>
      <c r="N293" s="9">
        <f>SUMIF(ﾍﾞﾝﾁﾏｰｸ!$F$1:$AX$1,N$2,ﾍﾞﾝﾁﾏｰｸ!$F293:$AX293)/N$3</f>
        <v>0.45454545454545453</v>
      </c>
      <c r="O293" s="9">
        <f>SUMIF(ﾍﾞﾝﾁﾏｰｸ!$F$1:$AX$1,O$2,ﾍﾞﾝﾁﾏｰｸ!$F293:$AX293)/O$3</f>
        <v>0.7</v>
      </c>
      <c r="P293" s="2">
        <f>ﾍﾞﾝﾁﾏｰｸ!BV293</f>
        <v>52.5</v>
      </c>
      <c r="Q293" s="9">
        <f t="shared" si="9"/>
        <v>0.54602272727272727</v>
      </c>
      <c r="R293" s="9">
        <f>ﾍﾞﾝﾁﾏｰｸ!CG293/ﾍﾞﾝﾁﾏｰｸ!CG$3</f>
        <v>0.4</v>
      </c>
      <c r="S293" s="9">
        <f>ﾍﾞﾝﾁﾏｰｸ!CH293/ﾍﾞﾝﾁﾏｰｸ!CH$3</f>
        <v>0.7</v>
      </c>
      <c r="T293" s="9">
        <f>ﾍﾞﾝﾁﾏｰｸ!CI293/ﾍﾞﾝﾁﾏｰｸ!CI$3</f>
        <v>0.6875</v>
      </c>
      <c r="U293" s="9">
        <f>ﾍﾞﾝﾁﾏｰｸ!CC293/ﾍﾞﾝﾁﾏｰｸ!CC$3</f>
        <v>0.36363636363636365</v>
      </c>
      <c r="V293" s="9">
        <f>ﾍﾞﾝﾁﾏｰｸ!CD293/ﾍﾞﾝﾁﾏｰｸ!CD$3</f>
        <v>0.6875</v>
      </c>
      <c r="W293" s="9">
        <f>ﾍﾞﾝﾁﾏｰｸ!CE293/ﾍﾞﾝﾁﾏｰｸ!CE$3</f>
        <v>0.625</v>
      </c>
      <c r="X293" s="9">
        <f>ﾍﾞﾝﾁﾏｰｸ!CF293/ﾍﾞﾝﾁﾏｰｸ!CF$3</f>
        <v>0.625</v>
      </c>
    </row>
    <row r="294" spans="1:24">
      <c r="A294" s="2">
        <v>2007</v>
      </c>
      <c r="B294" s="2">
        <v>400</v>
      </c>
      <c r="C294" s="2">
        <v>3</v>
      </c>
      <c r="D294" s="2">
        <f t="shared" si="8"/>
        <v>133.33333333333334</v>
      </c>
      <c r="E294" s="4" t="s">
        <v>254</v>
      </c>
      <c r="F294" s="9">
        <f>ﾍﾞﾝﾁﾏｰｸ!CJ294/ﾍﾞﾝﾁﾏｰｸ!CJ$3</f>
        <v>0.45348837209302323</v>
      </c>
      <c r="G294" s="9">
        <f>SUMIF(ﾍﾞﾝﾁﾏｰｸ!$F$1:$AX$1,G$2,ﾍﾞﾝﾁﾏｰｸ!$F294:$AX294)/G$3</f>
        <v>0.5</v>
      </c>
      <c r="H294" s="9">
        <f>ﾍﾞﾝﾁﾏｰｸ!CQ294/ﾍﾞﾝﾁﾏｰｸ!$CR$1</f>
        <v>0.52356780275562009</v>
      </c>
      <c r="I294" s="9">
        <f>SUMIF(ﾍﾞﾝﾁﾏｰｸ!$F$1:$AX$1,I$2,ﾍﾞﾝﾁﾏｰｸ!$F294:$AX294)/I$3</f>
        <v>0.33333333333333331</v>
      </c>
      <c r="J294" s="9">
        <f>SUMIF(ﾍﾞﾝﾁﾏｰｸ!$F$1:$AX$1,J$2,ﾍﾞﾝﾁﾏｰｸ!$F294:$AX294)/J$3</f>
        <v>0.25</v>
      </c>
      <c r="K294" s="9">
        <f>SUMIF(ﾍﾞﾝﾁﾏｰｸ!$F$1:$AX$1,K$2,ﾍﾞﾝﾁﾏｰｸ!$F294:$AX294)/K$3</f>
        <v>0.6</v>
      </c>
      <c r="L294" s="9">
        <f>SUMIF(ﾍﾞﾝﾁﾏｰｸ!$F$1:$AX$1,L$2,ﾍﾞﾝﾁﾏｰｸ!$F294:$AX294)/L$3</f>
        <v>0.125</v>
      </c>
      <c r="M294" s="9">
        <f>SUMIF(ﾍﾞﾝﾁﾏｰｸ!$F$1:$AX$1,M$2,ﾍﾞﾝﾁﾏｰｸ!$F294:$AX294)/M$3</f>
        <v>0.5</v>
      </c>
      <c r="N294" s="9">
        <f>SUMIF(ﾍﾞﾝﾁﾏｰｸ!$F$1:$AX$1,N$2,ﾍﾞﾝﾁﾏｰｸ!$F294:$AX294)/N$3</f>
        <v>0.63636363636363635</v>
      </c>
      <c r="O294" s="9">
        <f>SUMIF(ﾍﾞﾝﾁﾏｰｸ!$F$1:$AX$1,O$2,ﾍﾞﾝﾁﾏｰｸ!$F294:$AX294)/O$3</f>
        <v>0.55000000000000004</v>
      </c>
      <c r="P294" s="2">
        <f>ﾍﾞﾝﾁﾏｰｸ!BV294</f>
        <v>46.5</v>
      </c>
      <c r="Q294" s="9">
        <f t="shared" si="9"/>
        <v>0.6045454545454545</v>
      </c>
      <c r="R294" s="9">
        <f>ﾍﾞﾝﾁﾏｰｸ!CG294/ﾍﾞﾝﾁﾏｰｸ!CG$3</f>
        <v>0.53333333333333333</v>
      </c>
      <c r="S294" s="9">
        <f>ﾍﾞﾝﾁﾏｰｸ!CH294/ﾍﾞﾝﾁﾏｰｸ!CH$3</f>
        <v>0.4</v>
      </c>
      <c r="T294" s="9">
        <f>ﾍﾞﾝﾁﾏｰｸ!CI294/ﾍﾞﾝﾁﾏｰｸ!CI$3</f>
        <v>0.3125</v>
      </c>
      <c r="U294" s="9">
        <f>ﾍﾞﾝﾁﾏｰｸ!CC294/ﾍﾞﾝﾁﾏｰｸ!CC$3</f>
        <v>0.72727272727272729</v>
      </c>
      <c r="V294" s="9">
        <f>ﾍﾞﾝﾁﾏｰｸ!CD294/ﾍﾞﾝﾁﾏｰｸ!CD$3</f>
        <v>0.5</v>
      </c>
      <c r="W294" s="9">
        <f>ﾍﾞﾝﾁﾏｰｸ!CE294/ﾍﾞﾝﾁﾏｰｸ!CE$3</f>
        <v>0.58333333333333337</v>
      </c>
      <c r="X294" s="9">
        <f>ﾍﾞﾝﾁﾏｰｸ!CF294/ﾍﾞﾝﾁﾏｰｸ!CF$3</f>
        <v>0.5</v>
      </c>
    </row>
    <row r="295" spans="1:24">
      <c r="A295" s="2">
        <v>1975</v>
      </c>
      <c r="B295" s="2">
        <v>382</v>
      </c>
      <c r="C295" s="2">
        <v>4</v>
      </c>
      <c r="D295" s="2">
        <f t="shared" si="8"/>
        <v>95.5</v>
      </c>
      <c r="E295" s="4" t="s">
        <v>44</v>
      </c>
      <c r="F295" s="9">
        <f>ﾍﾞﾝﾁﾏｰｸ!CJ295/ﾍﾞﾝﾁﾏｰｸ!CJ$3</f>
        <v>0.11627906976744186</v>
      </c>
      <c r="G295" s="9">
        <f>SUMIF(ﾍﾞﾝﾁﾏｰｸ!$F$1:$AX$1,G$2,ﾍﾞﾝﾁﾏｰｸ!$F295:$AX295)/G$3</f>
        <v>0</v>
      </c>
      <c r="H295" s="9">
        <f>ﾍﾞﾝﾁﾏｰｸ!CQ295/ﾍﾞﾝﾁﾏｰｸ!$CR$1</f>
        <v>0.52356780275562009</v>
      </c>
      <c r="I295" s="9">
        <f>SUMIF(ﾍﾞﾝﾁﾏｰｸ!$F$1:$AX$1,I$2,ﾍﾞﾝﾁﾏｰｸ!$F295:$AX295)/I$3</f>
        <v>0</v>
      </c>
      <c r="J295" s="9">
        <f>SUMIF(ﾍﾞﾝﾁﾏｰｸ!$F$1:$AX$1,J$2,ﾍﾞﾝﾁﾏｰｸ!$F295:$AX295)/J$3</f>
        <v>0.25</v>
      </c>
      <c r="K295" s="9">
        <f>SUMIF(ﾍﾞﾝﾁﾏｰｸ!$F$1:$AX$1,K$2,ﾍﾞﾝﾁﾏｰｸ!$F295:$AX295)/K$3</f>
        <v>0.15</v>
      </c>
      <c r="L295" s="9">
        <f>SUMIF(ﾍﾞﾝﾁﾏｰｸ!$F$1:$AX$1,L$2,ﾍﾞﾝﾁﾏｰｸ!$F295:$AX295)/L$3</f>
        <v>0.25</v>
      </c>
      <c r="M295" s="9">
        <f>SUMIF(ﾍﾞﾝﾁﾏｰｸ!$F$1:$AX$1,M$2,ﾍﾞﾝﾁﾏｰｸ!$F295:$AX295)/M$3</f>
        <v>0.5</v>
      </c>
      <c r="N295" s="9">
        <f>SUMIF(ﾍﾞﾝﾁﾏｰｸ!$F$1:$AX$1,N$2,ﾍﾞﾝﾁﾏｰｸ!$F295:$AX295)/N$3</f>
        <v>0.18181818181818182</v>
      </c>
      <c r="O295" s="9">
        <f>SUMIF(ﾍﾞﾝﾁﾏｰｸ!$F$1:$AX$1,O$2,ﾍﾞﾝﾁﾏｰｸ!$F295:$AX295)/O$3</f>
        <v>0.45</v>
      </c>
      <c r="P295" s="2">
        <f>ﾍﾞﾝﾁﾏｰｸ!BV295</f>
        <v>21</v>
      </c>
      <c r="Q295" s="9">
        <f t="shared" si="9"/>
        <v>0.26647727272727273</v>
      </c>
      <c r="R295" s="9">
        <f>ﾍﾞﾝﾁﾏｰｸ!CG295/ﾍﾞﾝﾁﾏｰｸ!CG$3</f>
        <v>0.16666666666666666</v>
      </c>
      <c r="S295" s="9">
        <f>ﾍﾞﾝﾁﾏｰｸ!CH295/ﾍﾞﾝﾁﾏｰｸ!CH$3</f>
        <v>0.3</v>
      </c>
      <c r="T295" s="9">
        <f>ﾍﾞﾝﾁﾏｰｸ!CI295/ﾍﾞﾝﾁﾏｰｸ!CI$3</f>
        <v>0.375</v>
      </c>
      <c r="U295" s="9">
        <f>ﾍﾞﾝﾁﾏｰｸ!CC295/ﾍﾞﾝﾁﾏｰｸ!CC$3</f>
        <v>0.13636363636363635</v>
      </c>
      <c r="V295" s="9">
        <f>ﾍﾞﾝﾁﾏｰｸ!CD295/ﾍﾞﾝﾁﾏｰｸ!CD$3</f>
        <v>0.3125</v>
      </c>
      <c r="W295" s="9">
        <f>ﾍﾞﾝﾁﾏｰｸ!CE295/ﾍﾞﾝﾁﾏｰｸ!CE$3</f>
        <v>0.33333333333333331</v>
      </c>
      <c r="X295" s="9">
        <f>ﾍﾞﾝﾁﾏｰｸ!CF295/ﾍﾞﾝﾁﾏｰｸ!CF$3</f>
        <v>0.375</v>
      </c>
    </row>
    <row r="296" spans="1:24">
      <c r="A296" s="2">
        <v>1998</v>
      </c>
      <c r="B296" s="2">
        <v>1200</v>
      </c>
      <c r="C296" s="2">
        <v>6</v>
      </c>
      <c r="D296" s="2">
        <f t="shared" si="8"/>
        <v>200</v>
      </c>
      <c r="E296" s="4" t="s">
        <v>255</v>
      </c>
      <c r="F296" s="9">
        <f>ﾍﾞﾝﾁﾏｰｸ!CJ296/ﾍﾞﾝﾁﾏｰｸ!CJ$3</f>
        <v>0.30232558139534882</v>
      </c>
      <c r="G296" s="9">
        <f>SUMIF(ﾍﾞﾝﾁﾏｰｸ!$F$1:$AX$1,G$2,ﾍﾞﾝﾁﾏｰｸ!$F296:$AX296)/G$3</f>
        <v>0</v>
      </c>
      <c r="H296" s="9">
        <f>ﾍﾞﾝﾁﾏｰｸ!CQ296/ﾍﾞﾝﾁﾏｰｸ!$CR$1</f>
        <v>0.77955039883973909</v>
      </c>
      <c r="I296" s="9">
        <f>SUMIF(ﾍﾞﾝﾁﾏｰｸ!$F$1:$AX$1,I$2,ﾍﾞﾝﾁﾏｰｸ!$F296:$AX296)/I$3</f>
        <v>0.16666666666666666</v>
      </c>
      <c r="J296" s="9">
        <f>SUMIF(ﾍﾞﾝﾁﾏｰｸ!$F$1:$AX$1,J$2,ﾍﾞﾝﾁﾏｰｸ!$F296:$AX296)/J$3</f>
        <v>0.5</v>
      </c>
      <c r="K296" s="9">
        <f>SUMIF(ﾍﾞﾝﾁﾏｰｸ!$F$1:$AX$1,K$2,ﾍﾞﾝﾁﾏｰｸ!$F296:$AX296)/K$3</f>
        <v>0.35</v>
      </c>
      <c r="L296" s="9">
        <f>SUMIF(ﾍﾞﾝﾁﾏｰｸ!$F$1:$AX$1,L$2,ﾍﾞﾝﾁﾏｰｸ!$F296:$AX296)/L$3</f>
        <v>0.5</v>
      </c>
      <c r="M296" s="9">
        <f>SUMIF(ﾍﾞﾝﾁﾏｰｸ!$F$1:$AX$1,M$2,ﾍﾞﾝﾁﾏｰｸ!$F296:$AX296)/M$3</f>
        <v>0.5</v>
      </c>
      <c r="N296" s="9">
        <f>SUMIF(ﾍﾞﾝﾁﾏｰｸ!$F$1:$AX$1,N$2,ﾍﾞﾝﾁﾏｰｸ!$F296:$AX296)/N$3</f>
        <v>0.31818181818181818</v>
      </c>
      <c r="O296" s="9">
        <f>SUMIF(ﾍﾞﾝﾁﾏｰｸ!$F$1:$AX$1,O$2,ﾍﾞﾝﾁﾏｰｸ!$F296:$AX296)/O$3</f>
        <v>0.75</v>
      </c>
      <c r="P296" s="2">
        <f>ﾍﾞﾝﾁﾏｰｸ!BV296</f>
        <v>42.5</v>
      </c>
      <c r="Q296" s="9">
        <f t="shared" si="9"/>
        <v>0.50198863636363644</v>
      </c>
      <c r="R296" s="9">
        <f>ﾍﾞﾝﾁﾏｰｸ!CG296/ﾍﾞﾝﾁﾏｰｸ!CG$3</f>
        <v>0.33333333333333331</v>
      </c>
      <c r="S296" s="9">
        <f>ﾍﾞﾝﾁﾏｰｸ!CH296/ﾍﾞﾝﾁﾏｰｸ!CH$3</f>
        <v>0.5</v>
      </c>
      <c r="T296" s="9">
        <f>ﾍﾞﾝﾁﾏｰｸ!CI296/ﾍﾞﾝﾁﾏｰｸ!CI$3</f>
        <v>0.4375</v>
      </c>
      <c r="U296" s="9">
        <f>ﾍﾞﾝﾁﾏｰｸ!CC296/ﾍﾞﾝﾁﾏｰｸ!CC$3</f>
        <v>0.31818181818181818</v>
      </c>
      <c r="V296" s="9">
        <f>ﾍﾞﾝﾁﾏｰｸ!CD296/ﾍﾞﾝﾁﾏｰｸ!CD$3</f>
        <v>0.5625</v>
      </c>
      <c r="W296" s="9">
        <f>ﾍﾞﾝﾁﾏｰｸ!CE296/ﾍﾞﾝﾁﾏｰｸ!CE$3</f>
        <v>0.58333333333333337</v>
      </c>
      <c r="X296" s="9">
        <f>ﾍﾞﾝﾁﾏｰｸ!CF296/ﾍﾞﾝﾁﾏｰｸ!CF$3</f>
        <v>0.6875</v>
      </c>
    </row>
    <row r="297" spans="1:24">
      <c r="A297" s="2">
        <v>2001</v>
      </c>
      <c r="B297" s="2">
        <v>1500</v>
      </c>
      <c r="C297" s="2">
        <v>2</v>
      </c>
      <c r="D297" s="2">
        <f t="shared" si="8"/>
        <v>750</v>
      </c>
      <c r="E297" s="4" t="s">
        <v>256</v>
      </c>
      <c r="F297" s="9">
        <f>ﾍﾞﾝﾁﾏｰｸ!CJ297/ﾍﾞﾝﾁﾏｰｸ!CJ$3</f>
        <v>0.62790697674418605</v>
      </c>
      <c r="G297" s="9">
        <f>SUMIF(ﾍﾞﾝﾁﾏｰｸ!$F$1:$AX$1,G$2,ﾍﾞﾝﾁﾏｰｸ!$F297:$AX297)/G$3</f>
        <v>1</v>
      </c>
      <c r="H297" s="9">
        <f>ﾍﾞﾝﾁﾏｰｸ!CQ297/ﾍﾞﾝﾁﾏｰｸ!$CR$1</f>
        <v>0.64539521392313282</v>
      </c>
      <c r="I297" s="9">
        <f>SUMIF(ﾍﾞﾝﾁﾏｰｸ!$F$1:$AX$1,I$2,ﾍﾞﾝﾁﾏｰｸ!$F297:$AX297)/I$3</f>
        <v>0.33333333333333331</v>
      </c>
      <c r="J297" s="9">
        <f>SUMIF(ﾍﾞﾝﾁﾏｰｸ!$F$1:$AX$1,J$2,ﾍﾞﾝﾁﾏｰｸ!$F297:$AX297)/J$3</f>
        <v>1</v>
      </c>
      <c r="K297" s="9">
        <f>SUMIF(ﾍﾞﾝﾁﾏｰｸ!$F$1:$AX$1,K$2,ﾍﾞﾝﾁﾏｰｸ!$F297:$AX297)/K$3</f>
        <v>0.5</v>
      </c>
      <c r="L297" s="9">
        <f>SUMIF(ﾍﾞﾝﾁﾏｰｸ!$F$1:$AX$1,L$2,ﾍﾞﾝﾁﾏｰｸ!$F297:$AX297)/L$3</f>
        <v>0.5</v>
      </c>
      <c r="M297" s="9">
        <f>SUMIF(ﾍﾞﾝﾁﾏｰｸ!$F$1:$AX$1,M$2,ﾍﾞﾝﾁﾏｰｸ!$F297:$AX297)/M$3</f>
        <v>1</v>
      </c>
      <c r="N297" s="9">
        <f>SUMIF(ﾍﾞﾝﾁﾏｰｸ!$F$1:$AX$1,N$2,ﾍﾞﾝﾁﾏｰｸ!$F297:$AX297)/N$3</f>
        <v>0.72727272727272729</v>
      </c>
      <c r="O297" s="9">
        <f>SUMIF(ﾍﾞﾝﾁﾏｰｸ!$F$1:$AX$1,O$2,ﾍﾞﾝﾁﾏｰｸ!$F297:$AX297)/O$3</f>
        <v>0.75</v>
      </c>
      <c r="P297" s="2">
        <f>ﾍﾞﾝﾁﾏｰｸ!BV297</f>
        <v>64</v>
      </c>
      <c r="Q297" s="9">
        <f t="shared" si="9"/>
        <v>0.68920454545454546</v>
      </c>
      <c r="R297" s="9">
        <f>ﾍﾞﾝﾁﾏｰｸ!CG297/ﾍﾞﾝﾁﾏｰｸ!CG$3</f>
        <v>0.76666666666666672</v>
      </c>
      <c r="S297" s="9">
        <f>ﾍﾞﾝﾁﾏｰｸ!CH297/ﾍﾞﾝﾁﾏｰｸ!CH$3</f>
        <v>0.8</v>
      </c>
      <c r="T297" s="9">
        <f>ﾍﾞﾝﾁﾏｰｸ!CI297/ﾍﾞﾝﾁﾏｰｸ!CI$3</f>
        <v>0.75</v>
      </c>
      <c r="U297" s="9">
        <f>ﾍﾞﾝﾁﾏｰｸ!CC297/ﾍﾞﾝﾁﾏｰｸ!CC$3</f>
        <v>0.77272727272727271</v>
      </c>
      <c r="V297" s="9">
        <f>ﾍﾞﾝﾁﾏｰｸ!CD297/ﾍﾞﾝﾁﾏｰｸ!CD$3</f>
        <v>0.59375</v>
      </c>
      <c r="W297" s="9">
        <f>ﾍﾞﾝﾁﾏｰｸ!CE297/ﾍﾞﾝﾁﾏｰｸ!CE$3</f>
        <v>0.625</v>
      </c>
      <c r="X297" s="9">
        <f>ﾍﾞﾝﾁﾏｰｸ!CF297/ﾍﾞﾝﾁﾏｰｸ!CF$3</f>
        <v>0.75</v>
      </c>
    </row>
    <row r="298" spans="1:24">
      <c r="A298" s="2">
        <v>1998</v>
      </c>
      <c r="B298" s="2">
        <v>2500</v>
      </c>
      <c r="C298" s="2">
        <v>5</v>
      </c>
      <c r="D298" s="2">
        <f t="shared" si="8"/>
        <v>500</v>
      </c>
      <c r="E298" s="4" t="s">
        <v>257</v>
      </c>
      <c r="F298" s="9">
        <f>ﾍﾞﾝﾁﾏｰｸ!CJ298/ﾍﾞﾝﾁﾏｰｸ!CJ$3</f>
        <v>0.63953488372093026</v>
      </c>
      <c r="G298" s="9">
        <f>SUMIF(ﾍﾞﾝﾁﾏｰｸ!$F$1:$AX$1,G$2,ﾍﾞﾝﾁﾏｰｸ!$F298:$AX298)/G$3</f>
        <v>0.5</v>
      </c>
      <c r="H298" s="9">
        <f>ﾍﾞﾝﾁﾏｰｸ!CQ298/ﾍﾞﾝﾁﾏｰｸ!$CR$1</f>
        <v>0.74909354604786083</v>
      </c>
      <c r="I298" s="9">
        <f>SUMIF(ﾍﾞﾝﾁﾏｰｸ!$F$1:$AX$1,I$2,ﾍﾞﾝﾁﾏｰｸ!$F298:$AX298)/I$3</f>
        <v>0.83333333333333337</v>
      </c>
      <c r="J298" s="9">
        <f>SUMIF(ﾍﾞﾝﾁﾏｰｸ!$F$1:$AX$1,J$2,ﾍﾞﾝﾁﾏｰｸ!$F298:$AX298)/J$3</f>
        <v>0.625</v>
      </c>
      <c r="K298" s="9">
        <f>SUMIF(ﾍﾞﾝﾁﾏｰｸ!$F$1:$AX$1,K$2,ﾍﾞﾝﾁﾏｰｸ!$F298:$AX298)/K$3</f>
        <v>0.65</v>
      </c>
      <c r="L298" s="9">
        <f>SUMIF(ﾍﾞﾝﾁﾏｰｸ!$F$1:$AX$1,L$2,ﾍﾞﾝﾁﾏｰｸ!$F298:$AX298)/L$3</f>
        <v>0.875</v>
      </c>
      <c r="M298" s="9">
        <f>SUMIF(ﾍﾞﾝﾁﾏｰｸ!$F$1:$AX$1,M$2,ﾍﾞﾝﾁﾏｰｸ!$F298:$AX298)/M$3</f>
        <v>1</v>
      </c>
      <c r="N298" s="9">
        <f>SUMIF(ﾍﾞﾝﾁﾏｰｸ!$F$1:$AX$1,N$2,ﾍﾞﾝﾁﾏｰｸ!$F298:$AX298)/N$3</f>
        <v>0.81818181818181823</v>
      </c>
      <c r="O298" s="9">
        <f>SUMIF(ﾍﾞﾝﾁﾏｰｸ!$F$1:$AX$1,O$2,ﾍﾞﾝﾁﾏｰｸ!$F298:$AX298)/O$3</f>
        <v>0.65</v>
      </c>
      <c r="P298" s="2">
        <f>ﾍﾞﾝﾁﾏｰｸ!BV298</f>
        <v>70</v>
      </c>
      <c r="Q298" s="9">
        <f t="shared" si="9"/>
        <v>0.7210227272727272</v>
      </c>
      <c r="R298" s="9">
        <f>ﾍﾞﾝﾁﾏｰｸ!CG298/ﾍﾞﾝﾁﾏｰｸ!CG$3</f>
        <v>0.76666666666666672</v>
      </c>
      <c r="S298" s="9">
        <f>ﾍﾞﾝﾁﾏｰｸ!CH298/ﾍﾞﾝﾁﾏｰｸ!CH$3</f>
        <v>0.8</v>
      </c>
      <c r="T298" s="9">
        <f>ﾍﾞﾝﾁﾏｰｸ!CI298/ﾍﾞﾝﾁﾏｰｸ!CI$3</f>
        <v>0.875</v>
      </c>
      <c r="U298" s="9">
        <f>ﾍﾞﾝﾁﾏｰｸ!CC298/ﾍﾞﾝﾁﾏｰｸ!CC$3</f>
        <v>0.86363636363636365</v>
      </c>
      <c r="V298" s="9">
        <f>ﾍﾞﾝﾁﾏｰｸ!CD298/ﾍﾞﾝﾁﾏｰｸ!CD$3</f>
        <v>0.625</v>
      </c>
      <c r="W298" s="9">
        <f>ﾍﾞﾝﾁﾏｰｸ!CE298/ﾍﾞﾝﾁﾏｰｸ!CE$3</f>
        <v>0.66666666666666663</v>
      </c>
      <c r="X298" s="9">
        <f>ﾍﾞﾝﾁﾏｰｸ!CF298/ﾍﾞﾝﾁﾏｰｸ!CF$3</f>
        <v>0.625</v>
      </c>
    </row>
    <row r="299" spans="1:24">
      <c r="A299" s="2">
        <v>2014</v>
      </c>
      <c r="B299" s="2">
        <v>500</v>
      </c>
      <c r="C299" s="2">
        <v>5</v>
      </c>
      <c r="D299" s="2">
        <f t="shared" si="8"/>
        <v>100</v>
      </c>
      <c r="E299" s="4" t="s">
        <v>248</v>
      </c>
      <c r="F299" s="9">
        <f>ﾍﾞﾝﾁﾏｰｸ!CJ299/ﾍﾞﾝﾁﾏｰｸ!CJ$3</f>
        <v>0.45348837209302323</v>
      </c>
      <c r="G299" s="9">
        <f>SUMIF(ﾍﾞﾝﾁﾏｰｸ!$F$1:$AX$1,G$2,ﾍﾞﾝﾁﾏｰｸ!$F299:$AX299)/G$3</f>
        <v>0.5</v>
      </c>
      <c r="H299" s="9">
        <f>ﾍﾞﾝﾁﾏｰｸ!CQ299/ﾍﾞﾝﾁﾏｰｸ!$CR$1</f>
        <v>0.62001450326323437</v>
      </c>
      <c r="I299" s="9">
        <f>SUMIF(ﾍﾞﾝﾁﾏｰｸ!$F$1:$AX$1,I$2,ﾍﾞﾝﾁﾏｰｸ!$F299:$AX299)/I$3</f>
        <v>0.33333333333333331</v>
      </c>
      <c r="J299" s="9">
        <f>SUMIF(ﾍﾞﾝﾁﾏｰｸ!$F$1:$AX$1,J$2,ﾍﾞﾝﾁﾏｰｸ!$F299:$AX299)/J$3</f>
        <v>0.625</v>
      </c>
      <c r="K299" s="9">
        <f>SUMIF(ﾍﾞﾝﾁﾏｰｸ!$F$1:$AX$1,K$2,ﾍﾞﾝﾁﾏｰｸ!$F299:$AX299)/K$3</f>
        <v>0.5</v>
      </c>
      <c r="L299" s="9">
        <f>SUMIF(ﾍﾞﾝﾁﾏｰｸ!$F$1:$AX$1,L$2,ﾍﾞﾝﾁﾏｰｸ!$F299:$AX299)/L$3</f>
        <v>0.625</v>
      </c>
      <c r="M299" s="9">
        <f>SUMIF(ﾍﾞﾝﾁﾏｰｸ!$F$1:$AX$1,M$2,ﾍﾞﾝﾁﾏｰｸ!$F299:$AX299)/M$3</f>
        <v>0.5</v>
      </c>
      <c r="N299" s="9">
        <f>SUMIF(ﾍﾞﾝﾁﾏｰｸ!$F$1:$AX$1,N$2,ﾍﾞﾝﾁﾏｰｸ!$F299:$AX299)/N$3</f>
        <v>0.72727272727272729</v>
      </c>
      <c r="O299" s="9">
        <f>SUMIF(ﾍﾞﾝﾁﾏｰｸ!$F$1:$AX$1,O$2,ﾍﾞﾝﾁﾏｰｸ!$F299:$AX299)/O$3</f>
        <v>0.65</v>
      </c>
      <c r="P299" s="2">
        <f>ﾍﾞﾝﾁﾏｰｸ!BV299</f>
        <v>55.5</v>
      </c>
      <c r="Q299" s="9">
        <f t="shared" si="9"/>
        <v>0.62812499999999993</v>
      </c>
      <c r="R299" s="9">
        <f>ﾍﾞﾝﾁﾏｰｸ!CG299/ﾍﾞﾝﾁﾏｰｸ!CG$3</f>
        <v>0.5</v>
      </c>
      <c r="S299" s="9">
        <f>ﾍﾞﾝﾁﾏｰｸ!CH299/ﾍﾞﾝﾁﾏｰｸ!CH$3</f>
        <v>0.6</v>
      </c>
      <c r="T299" s="9">
        <f>ﾍﾞﾝﾁﾏｰｸ!CI299/ﾍﾞﾝﾁﾏｰｸ!CI$3</f>
        <v>0.75</v>
      </c>
      <c r="U299" s="9">
        <f>ﾍﾞﾝﾁﾏｰｸ!CC299/ﾍﾞﾝﾁﾏｰｸ!CC$3</f>
        <v>0.5</v>
      </c>
      <c r="V299" s="9">
        <f>ﾍﾞﾝﾁﾏｰｸ!CD299/ﾍﾞﾝﾁﾏｰｸ!CD$3</f>
        <v>0.59375</v>
      </c>
      <c r="W299" s="9">
        <f>ﾍﾞﾝﾁﾏｰｸ!CE299/ﾍﾞﾝﾁﾏｰｸ!CE$3</f>
        <v>0.70833333333333337</v>
      </c>
      <c r="X299" s="9">
        <f>ﾍﾞﾝﾁﾏｰｸ!CF299/ﾍﾞﾝﾁﾏｰｸ!CF$3</f>
        <v>0.8125</v>
      </c>
    </row>
    <row r="300" spans="1:24">
      <c r="A300" s="2">
        <v>1995</v>
      </c>
      <c r="B300" s="2">
        <v>500</v>
      </c>
      <c r="C300" s="2">
        <v>5</v>
      </c>
      <c r="D300" s="2">
        <f t="shared" si="8"/>
        <v>100</v>
      </c>
      <c r="E300" s="4" t="s">
        <v>258</v>
      </c>
      <c r="F300" s="9">
        <f>ﾍﾞﾝﾁﾏｰｸ!CJ300/ﾍﾞﾝﾁﾏｰｸ!CJ$3</f>
        <v>0.43023255813953487</v>
      </c>
      <c r="G300" s="9">
        <f>SUMIF(ﾍﾞﾝﾁﾏｰｸ!$F$1:$AX$1,G$2,ﾍﾞﾝﾁﾏｰｸ!$F300:$AX300)/G$3</f>
        <v>0.5</v>
      </c>
      <c r="H300" s="9">
        <f>ﾍﾞﾝﾁﾏｰｸ!CQ300/ﾍﾞﾝﾁﾏｰｸ!$CR$1</f>
        <v>0.61856417693981158</v>
      </c>
      <c r="I300" s="9">
        <f>SUMIF(ﾍﾞﾝﾁﾏｰｸ!$F$1:$AX$1,I$2,ﾍﾞﾝﾁﾏｰｸ!$F300:$AX300)/I$3</f>
        <v>0.33333333333333331</v>
      </c>
      <c r="J300" s="9">
        <f>SUMIF(ﾍﾞﾝﾁﾏｰｸ!$F$1:$AX$1,J$2,ﾍﾞﾝﾁﾏｰｸ!$F300:$AX300)/J$3</f>
        <v>0.375</v>
      </c>
      <c r="K300" s="9">
        <f>SUMIF(ﾍﾞﾝﾁﾏｰｸ!$F$1:$AX$1,K$2,ﾍﾞﾝﾁﾏｰｸ!$F300:$AX300)/K$3</f>
        <v>0.5</v>
      </c>
      <c r="L300" s="9">
        <f>SUMIF(ﾍﾞﾝﾁﾏｰｸ!$F$1:$AX$1,L$2,ﾍﾞﾝﾁﾏｰｸ!$F300:$AX300)/L$3</f>
        <v>0.25</v>
      </c>
      <c r="M300" s="9">
        <f>SUMIF(ﾍﾞﾝﾁﾏｰｸ!$F$1:$AX$1,M$2,ﾍﾞﾝﾁﾏｰｸ!$F300:$AX300)/M$3</f>
        <v>1</v>
      </c>
      <c r="N300" s="9">
        <f>SUMIF(ﾍﾞﾝﾁﾏｰｸ!$F$1:$AX$1,N$2,ﾍﾞﾝﾁﾏｰｸ!$F300:$AX300)/N$3</f>
        <v>0.36363636363636365</v>
      </c>
      <c r="O300" s="9">
        <f>SUMIF(ﾍﾞﾝﾁﾏｰｸ!$F$1:$AX$1,O$2,ﾍﾞﾝﾁﾏｰｸ!$F300:$AX300)/O$3</f>
        <v>0.85</v>
      </c>
      <c r="P300" s="2">
        <f>ﾍﾞﾝﾁﾏｰｸ!BV300</f>
        <v>47.5</v>
      </c>
      <c r="Q300" s="9">
        <f t="shared" si="9"/>
        <v>0.56136363636363629</v>
      </c>
      <c r="R300" s="9">
        <f>ﾍﾞﾝﾁﾏｰｸ!CG300/ﾍﾞﾝﾁﾏｰｸ!CG$3</f>
        <v>0.36666666666666664</v>
      </c>
      <c r="S300" s="9">
        <f>ﾍﾞﾝﾁﾏｰｸ!CH300/ﾍﾞﾝﾁﾏｰｸ!CH$3</f>
        <v>0.6</v>
      </c>
      <c r="T300" s="9">
        <f>ﾍﾞﾝﾁﾏｰｸ!CI300/ﾍﾞﾝﾁﾏｰｸ!CI$3</f>
        <v>0.4375</v>
      </c>
      <c r="U300" s="9">
        <f>ﾍﾞﾝﾁﾏｰｸ!CC300/ﾍﾞﾝﾁﾏｰｸ!CC$3</f>
        <v>0.31818181818181818</v>
      </c>
      <c r="V300" s="9">
        <f>ﾍﾞﾝﾁﾏｰｸ!CD300/ﾍﾞﾝﾁﾏｰｸ!CD$3</f>
        <v>0.6875</v>
      </c>
      <c r="W300" s="9">
        <f>ﾍﾞﾝﾁﾏｰｸ!CE300/ﾍﾞﾝﾁﾏｰｸ!CE$3</f>
        <v>0.66666666666666663</v>
      </c>
      <c r="X300" s="9">
        <f>ﾍﾞﾝﾁﾏｰｸ!CF300/ﾍﾞﾝﾁﾏｰｸ!CF$3</f>
        <v>0.75</v>
      </c>
    </row>
    <row r="301" spans="1:24">
      <c r="A301" s="2">
        <v>2004</v>
      </c>
      <c r="B301" s="2">
        <v>160</v>
      </c>
      <c r="C301" s="2">
        <v>5</v>
      </c>
      <c r="D301" s="2">
        <f t="shared" si="8"/>
        <v>32</v>
      </c>
      <c r="E301" s="4" t="s">
        <v>259</v>
      </c>
      <c r="F301" s="9">
        <f>ﾍﾞﾝﾁﾏｰｸ!CJ301/ﾍﾞﾝﾁﾏｰｸ!CJ$3</f>
        <v>0.18604651162790697</v>
      </c>
      <c r="G301" s="9">
        <f>SUMIF(ﾍﾞﾝﾁﾏｰｸ!$F$1:$AX$1,G$2,ﾍﾞﾝﾁﾏｰｸ!$F301:$AX301)/G$3</f>
        <v>0</v>
      </c>
      <c r="H301" s="9">
        <f>ﾍﾞﾝﾁﾏｰｸ!CQ301/ﾍﾞﾝﾁﾏｰｸ!$CR$1</f>
        <v>0.52356780275562009</v>
      </c>
      <c r="I301" s="9">
        <f>SUMIF(ﾍﾞﾝﾁﾏｰｸ!$F$1:$AX$1,I$2,ﾍﾞﾝﾁﾏｰｸ!$F301:$AX301)/I$3</f>
        <v>0</v>
      </c>
      <c r="J301" s="9">
        <f>SUMIF(ﾍﾞﾝﾁﾏｰｸ!$F$1:$AX$1,J$2,ﾍﾞﾝﾁﾏｰｸ!$F301:$AX301)/J$3</f>
        <v>0.5</v>
      </c>
      <c r="K301" s="9">
        <f>SUMIF(ﾍﾞﾝﾁﾏｰｸ!$F$1:$AX$1,K$2,ﾍﾞﾝﾁﾏｰｸ!$F301:$AX301)/K$3</f>
        <v>0.2</v>
      </c>
      <c r="L301" s="9">
        <f>SUMIF(ﾍﾞﾝﾁﾏｰｸ!$F$1:$AX$1,L$2,ﾍﾞﾝﾁﾏｰｸ!$F301:$AX301)/L$3</f>
        <v>0</v>
      </c>
      <c r="M301" s="9">
        <f>SUMIF(ﾍﾞﾝﾁﾏｰｸ!$F$1:$AX$1,M$2,ﾍﾞﾝﾁﾏｰｸ!$F301:$AX301)/M$3</f>
        <v>0.5</v>
      </c>
      <c r="N301" s="9">
        <f>SUMIF(ﾍﾞﾝﾁﾏｰｸ!$F$1:$AX$1,N$2,ﾍﾞﾝﾁﾏｰｸ!$F301:$AX301)/N$3</f>
        <v>0.5</v>
      </c>
      <c r="O301" s="9">
        <f>SUMIF(ﾍﾞﾝﾁﾏｰｸ!$F$1:$AX$1,O$2,ﾍﾞﾝﾁﾏｰｸ!$F301:$AX301)/O$3</f>
        <v>0.4</v>
      </c>
      <c r="P301" s="2">
        <f>ﾍﾞﾝﾁﾏｰｸ!BV301</f>
        <v>28</v>
      </c>
      <c r="Q301" s="9">
        <f t="shared" si="9"/>
        <v>0.42443181818181819</v>
      </c>
      <c r="R301" s="9">
        <f>ﾍﾞﾝﾁﾏｰｸ!CG301/ﾍﾞﾝﾁﾏｰｸ!CG$3</f>
        <v>0.33333333333333331</v>
      </c>
      <c r="S301" s="9">
        <f>ﾍﾞﾝﾁﾏｰｸ!CH301/ﾍﾞﾝﾁﾏｰｸ!CH$3</f>
        <v>0.3</v>
      </c>
      <c r="T301" s="9">
        <f>ﾍﾞﾝﾁﾏｰｸ!CI301/ﾍﾞﾝﾁﾏｰｸ!CI$3</f>
        <v>0.25</v>
      </c>
      <c r="U301" s="9">
        <f>ﾍﾞﾝﾁﾏｰｸ!CC301/ﾍﾞﾝﾁﾏｰｸ!CC$3</f>
        <v>0.40909090909090912</v>
      </c>
      <c r="V301" s="9">
        <f>ﾍﾞﾝﾁﾏｰｸ!CD301/ﾍﾞﾝﾁﾏｰｸ!CD$3</f>
        <v>0.34375</v>
      </c>
      <c r="W301" s="9">
        <f>ﾍﾞﾝﾁﾏｰｸ!CE301/ﾍﾞﾝﾁﾏｰｸ!CE$3</f>
        <v>0.45833333333333331</v>
      </c>
      <c r="X301" s="9">
        <f>ﾍﾞﾝﾁﾏｰｸ!CF301/ﾍﾞﾝﾁﾏｰｸ!CF$3</f>
        <v>0.5</v>
      </c>
    </row>
    <row r="302" spans="1:24">
      <c r="A302" s="2">
        <v>2000</v>
      </c>
      <c r="B302" s="2">
        <v>320</v>
      </c>
      <c r="C302" s="2">
        <v>4</v>
      </c>
      <c r="D302" s="2">
        <f t="shared" si="8"/>
        <v>80</v>
      </c>
      <c r="E302" s="4" t="s">
        <v>260</v>
      </c>
      <c r="F302" s="9">
        <f>ﾍﾞﾝﾁﾏｰｸ!CJ302/ﾍﾞﾝﾁﾏｰｸ!CJ$3</f>
        <v>0.27906976744186046</v>
      </c>
      <c r="G302" s="9">
        <f>SUMIF(ﾍﾞﾝﾁﾏｰｸ!$F$1:$AX$1,G$2,ﾍﾞﾝﾁﾏｰｸ!$F302:$AX302)/G$3</f>
        <v>0</v>
      </c>
      <c r="H302" s="9">
        <f>ﾍﾞﾝﾁﾏｰｸ!CQ302/ﾍﾞﾝﾁﾏｰｸ!$CR$1</f>
        <v>0.52356780275562009</v>
      </c>
      <c r="I302" s="9">
        <f>SUMIF(ﾍﾞﾝﾁﾏｰｸ!$F$1:$AX$1,I$2,ﾍﾞﾝﾁﾏｰｸ!$F302:$AX302)/I$3</f>
        <v>0</v>
      </c>
      <c r="J302" s="9">
        <f>SUMIF(ﾍﾞﾝﾁﾏｰｸ!$F$1:$AX$1,J$2,ﾍﾞﾝﾁﾏｰｸ!$F302:$AX302)/J$3</f>
        <v>0.625</v>
      </c>
      <c r="K302" s="9">
        <f>SUMIF(ﾍﾞﾝﾁﾏｰｸ!$F$1:$AX$1,K$2,ﾍﾞﾝﾁﾏｰｸ!$F302:$AX302)/K$3</f>
        <v>0.35</v>
      </c>
      <c r="L302" s="9">
        <f>SUMIF(ﾍﾞﾝﾁﾏｰｸ!$F$1:$AX$1,L$2,ﾍﾞﾝﾁﾏｰｸ!$F302:$AX302)/L$3</f>
        <v>0</v>
      </c>
      <c r="M302" s="9">
        <f>SUMIF(ﾍﾞﾝﾁﾏｰｸ!$F$1:$AX$1,M$2,ﾍﾞﾝﾁﾏｰｸ!$F302:$AX302)/M$3</f>
        <v>0.5</v>
      </c>
      <c r="N302" s="9">
        <f>SUMIF(ﾍﾞﾝﾁﾏｰｸ!$F$1:$AX$1,N$2,ﾍﾞﾝﾁﾏｰｸ!$F302:$AX302)/N$3</f>
        <v>0.54545454545454541</v>
      </c>
      <c r="O302" s="9">
        <f>SUMIF(ﾍﾞﾝﾁﾏｰｸ!$F$1:$AX$1,O$2,ﾍﾞﾝﾁﾏｰｸ!$F302:$AX302)/O$3</f>
        <v>0.45</v>
      </c>
      <c r="P302" s="2">
        <f>ﾍﾞﾝﾁﾏｰｸ!BV302</f>
        <v>34</v>
      </c>
      <c r="Q302" s="9">
        <f t="shared" si="9"/>
        <v>0.47159090909090912</v>
      </c>
      <c r="R302" s="9">
        <f>ﾍﾞﾝﾁﾏｰｸ!CG302/ﾍﾞﾝﾁﾏｰｸ!CG$3</f>
        <v>0.46666666666666667</v>
      </c>
      <c r="S302" s="9">
        <f>ﾍﾞﾝﾁﾏｰｸ!CH302/ﾍﾞﾝﾁﾏｰｸ!CH$3</f>
        <v>0.4</v>
      </c>
      <c r="T302" s="9">
        <f>ﾍﾞﾝﾁﾏｰｸ!CI302/ﾍﾞﾝﾁﾏｰｸ!CI$3</f>
        <v>0.25</v>
      </c>
      <c r="U302" s="9">
        <f>ﾍﾞﾝﾁﾏｰｸ!CC302/ﾍﾞﾝﾁﾏｰｸ!CC$3</f>
        <v>0.45454545454545453</v>
      </c>
      <c r="V302" s="9">
        <f>ﾍﾞﾝﾁﾏｰｸ!CD302/ﾍﾞﾝﾁﾏｰｸ!CD$3</f>
        <v>0.4375</v>
      </c>
      <c r="W302" s="9">
        <f>ﾍﾞﾝﾁﾏｰｸ!CE302/ﾍﾞﾝﾁﾏｰｸ!CE$3</f>
        <v>0.5</v>
      </c>
      <c r="X302" s="9">
        <f>ﾍﾞﾝﾁﾏｰｸ!CF302/ﾍﾞﾝﾁﾏｰｸ!CF$3</f>
        <v>0.5</v>
      </c>
    </row>
    <row r="303" spans="1:24">
      <c r="A303" s="2">
        <v>1995</v>
      </c>
      <c r="B303" s="2">
        <v>850</v>
      </c>
      <c r="C303" s="2">
        <v>6</v>
      </c>
      <c r="D303" s="2">
        <f t="shared" si="8"/>
        <v>141.66666666666666</v>
      </c>
      <c r="E303" s="4" t="s">
        <v>132</v>
      </c>
      <c r="F303" s="9">
        <f>ﾍﾞﾝﾁﾏｰｸ!CJ303/ﾍﾞﾝﾁﾏｰｸ!CJ$3</f>
        <v>0.29069767441860467</v>
      </c>
      <c r="G303" s="9">
        <f>SUMIF(ﾍﾞﾝﾁﾏｰｸ!$F$1:$AX$1,G$2,ﾍﾞﾝﾁﾏｰｸ!$F303:$AX303)/G$3</f>
        <v>0.5</v>
      </c>
      <c r="H303" s="9">
        <f>ﾍﾞﾝﾁﾏｰｸ!CQ303/ﾍﾞﾝﾁﾏｰｸ!$CR$1</f>
        <v>0.52719361856417701</v>
      </c>
      <c r="I303" s="9">
        <f>SUMIF(ﾍﾞﾝﾁﾏｰｸ!$F$1:$AX$1,I$2,ﾍﾞﾝﾁﾏｰｸ!$F303:$AX303)/I$3</f>
        <v>0.33333333333333331</v>
      </c>
      <c r="J303" s="9">
        <f>SUMIF(ﾍﾞﾝﾁﾏｰｸ!$F$1:$AX$1,J$2,ﾍﾞﾝﾁﾏｰｸ!$F303:$AX303)/J$3</f>
        <v>0.5</v>
      </c>
      <c r="K303" s="9">
        <f>SUMIF(ﾍﾞﾝﾁﾏｰｸ!$F$1:$AX$1,K$2,ﾍﾞﾝﾁﾏｰｸ!$F303:$AX303)/K$3</f>
        <v>0.2</v>
      </c>
      <c r="L303" s="9">
        <f>SUMIF(ﾍﾞﾝﾁﾏｰｸ!$F$1:$AX$1,L$2,ﾍﾞﾝﾁﾏｰｸ!$F303:$AX303)/L$3</f>
        <v>0.625</v>
      </c>
      <c r="M303" s="9">
        <f>SUMIF(ﾍﾞﾝﾁﾏｰｸ!$F$1:$AX$1,M$2,ﾍﾞﾝﾁﾏｰｸ!$F303:$AX303)/M$3</f>
        <v>0.5</v>
      </c>
      <c r="N303" s="9">
        <f>SUMIF(ﾍﾞﾝﾁﾏｰｸ!$F$1:$AX$1,N$2,ﾍﾞﾝﾁﾏｰｸ!$F303:$AX303)/N$3</f>
        <v>0.31818181818181818</v>
      </c>
      <c r="O303" s="9">
        <f>SUMIF(ﾍﾞﾝﾁﾏｰｸ!$F$1:$AX$1,O$2,ﾍﾞﾝﾁﾏｰｸ!$F303:$AX303)/O$3</f>
        <v>0.75</v>
      </c>
      <c r="P303" s="2">
        <f>ﾍﾞﾝﾁﾏｰｸ!BV303</f>
        <v>41.5</v>
      </c>
      <c r="Q303" s="9">
        <f t="shared" si="9"/>
        <v>0.50795454545454533</v>
      </c>
      <c r="R303" s="9">
        <f>ﾍﾞﾝﾁﾏｰｸ!CG303/ﾍﾞﾝﾁﾏｰｸ!CG$3</f>
        <v>0.3</v>
      </c>
      <c r="S303" s="9">
        <f>ﾍﾞﾝﾁﾏｰｸ!CH303/ﾍﾞﾝﾁﾏｰｸ!CH$3</f>
        <v>0.4</v>
      </c>
      <c r="T303" s="9">
        <f>ﾍﾞﾝﾁﾏｰｸ!CI303/ﾍﾞﾝﾁﾏｰｸ!CI$3</f>
        <v>0.6875</v>
      </c>
      <c r="U303" s="9">
        <f>ﾍﾞﾝﾁﾏｰｸ!CC303/ﾍﾞﾝﾁﾏｰｸ!CC$3</f>
        <v>0.27272727272727271</v>
      </c>
      <c r="V303" s="9">
        <f>ﾍﾞﾝﾁﾏｰｸ!CD303/ﾍﾞﾝﾁﾏｰｸ!CD$3</f>
        <v>0.5</v>
      </c>
      <c r="W303" s="9">
        <f>ﾍﾞﾝﾁﾏｰｸ!CE303/ﾍﾞﾝﾁﾏｰｸ!CE$3</f>
        <v>0.66666666666666663</v>
      </c>
      <c r="X303" s="9">
        <f>ﾍﾞﾝﾁﾏｰｸ!CF303/ﾍﾞﾝﾁﾏｰｸ!CF$3</f>
        <v>0.75</v>
      </c>
    </row>
    <row r="304" spans="1:24">
      <c r="A304" s="2">
        <v>2010</v>
      </c>
      <c r="B304" s="2">
        <v>300</v>
      </c>
      <c r="C304" s="2">
        <v>5</v>
      </c>
      <c r="D304" s="2">
        <f t="shared" si="8"/>
        <v>60</v>
      </c>
      <c r="E304" s="4" t="s">
        <v>56</v>
      </c>
      <c r="F304" s="9">
        <f>ﾍﾞﾝﾁﾏｰｸ!CJ304/ﾍﾞﾝﾁﾏｰｸ!CJ$3</f>
        <v>0.16279069767441862</v>
      </c>
      <c r="G304" s="9">
        <f>SUMIF(ﾍﾞﾝﾁﾏｰｸ!$F$1:$AX$1,G$2,ﾍﾞﾝﾁﾏｰｸ!$F304:$AX304)/G$3</f>
        <v>0</v>
      </c>
      <c r="H304" s="9">
        <f>ﾍﾞﾝﾁﾏｰｸ!CQ304/ﾍﾞﾝﾁﾏｰｸ!$CR$1</f>
        <v>0.66932559825960847</v>
      </c>
      <c r="I304" s="9">
        <f>SUMIF(ﾍﾞﾝﾁﾏｰｸ!$F$1:$AX$1,I$2,ﾍﾞﾝﾁﾏｰｸ!$F304:$AX304)/I$3</f>
        <v>0.33333333333333331</v>
      </c>
      <c r="J304" s="9">
        <f>SUMIF(ﾍﾞﾝﾁﾏｰｸ!$F$1:$AX$1,J$2,ﾍﾞﾝﾁﾏｰｸ!$F304:$AX304)/J$3</f>
        <v>0.125</v>
      </c>
      <c r="K304" s="9">
        <f>SUMIF(ﾍﾞﾝﾁﾏｰｸ!$F$1:$AX$1,K$2,ﾍﾞﾝﾁﾏｰｸ!$F304:$AX304)/K$3</f>
        <v>0.2</v>
      </c>
      <c r="L304" s="9">
        <f>SUMIF(ﾍﾞﾝﾁﾏｰｸ!$F$1:$AX$1,L$2,ﾍﾞﾝﾁﾏｰｸ!$F304:$AX304)/L$3</f>
        <v>0.125</v>
      </c>
      <c r="M304" s="9">
        <f>SUMIF(ﾍﾞﾝﾁﾏｰｸ!$F$1:$AX$1,M$2,ﾍﾞﾝﾁﾏｰｸ!$F304:$AX304)/M$3</f>
        <v>0.5</v>
      </c>
      <c r="N304" s="9">
        <f>SUMIF(ﾍﾞﾝﾁﾏｰｸ!$F$1:$AX$1,N$2,ﾍﾞﾝﾁﾏｰｸ!$F304:$AX304)/N$3</f>
        <v>0.18181818181818182</v>
      </c>
      <c r="O304" s="9">
        <f>SUMIF(ﾍﾞﾝﾁﾏｰｸ!$F$1:$AX$1,O$2,ﾍﾞﾝﾁﾏｰｸ!$F304:$AX304)/O$3</f>
        <v>0.7</v>
      </c>
      <c r="P304" s="2">
        <f>ﾍﾞﾝﾁﾏｰｸ!BV304</f>
        <v>27</v>
      </c>
      <c r="Q304" s="9">
        <f t="shared" si="9"/>
        <v>0.38522727272727275</v>
      </c>
      <c r="R304" s="9">
        <f>ﾍﾞﾝﾁﾏｰｸ!CG304/ﾍﾞﾝﾁﾏｰｸ!CG$3</f>
        <v>0.2</v>
      </c>
      <c r="S304" s="9">
        <f>ﾍﾞﾝﾁﾏｰｸ!CH304/ﾍﾞﾝﾁﾏｰｸ!CH$3</f>
        <v>0.3</v>
      </c>
      <c r="T304" s="9">
        <f>ﾍﾞﾝﾁﾏｰｸ!CI304/ﾍﾞﾝﾁﾏｰｸ!CI$3</f>
        <v>0.1875</v>
      </c>
      <c r="U304" s="9">
        <f>ﾍﾞﾝﾁﾏｰｸ!CC304/ﾍﾞﾝﾁﾏｰｸ!CC$3</f>
        <v>0.13636363636363635</v>
      </c>
      <c r="V304" s="9">
        <f>ﾍﾞﾝﾁﾏｰｸ!CD304/ﾍﾞﾝﾁﾏｰｸ!CD$3</f>
        <v>0.46875</v>
      </c>
      <c r="W304" s="9">
        <f>ﾍﾞﾝﾁﾏｰｸ!CE304/ﾍﾞﾝﾁﾏｰｸ!CE$3</f>
        <v>0.5</v>
      </c>
      <c r="X304" s="9">
        <f>ﾍﾞﾝﾁﾏｰｸ!CF304/ﾍﾞﾝﾁﾏｰｸ!CF$3</f>
        <v>0.625</v>
      </c>
    </row>
    <row r="305" spans="1:24">
      <c r="A305" s="2">
        <v>1980</v>
      </c>
      <c r="B305" s="2">
        <v>5000</v>
      </c>
      <c r="C305" s="2">
        <v>3</v>
      </c>
      <c r="D305" s="2">
        <f t="shared" si="8"/>
        <v>1666.6666666666667</v>
      </c>
      <c r="E305" s="4" t="s">
        <v>261</v>
      </c>
      <c r="F305" s="9">
        <f>ﾍﾞﾝﾁﾏｰｸ!CJ305/ﾍﾞﾝﾁﾏｰｸ!CJ$3</f>
        <v>9.3023255813953487E-2</v>
      </c>
      <c r="G305" s="9">
        <f>SUMIF(ﾍﾞﾝﾁﾏｰｸ!$F$1:$AX$1,G$2,ﾍﾞﾝﾁﾏｰｸ!$F305:$AX305)/G$3</f>
        <v>0</v>
      </c>
      <c r="H305" s="9">
        <f>ﾍﾞﾝﾁﾏｰｸ!CQ305/ﾍﾞﾝﾁﾏｰｸ!$CR$1</f>
        <v>0.52356780275562009</v>
      </c>
      <c r="I305" s="9">
        <f>SUMIF(ﾍﾞﾝﾁﾏｰｸ!$F$1:$AX$1,I$2,ﾍﾞﾝﾁﾏｰｸ!$F305:$AX305)/I$3</f>
        <v>0.16666666666666666</v>
      </c>
      <c r="J305" s="9">
        <f>SUMIF(ﾍﾞﾝﾁﾏｰｸ!$F$1:$AX$1,J$2,ﾍﾞﾝﾁﾏｰｸ!$F305:$AX305)/J$3</f>
        <v>0.25</v>
      </c>
      <c r="K305" s="9">
        <f>SUMIF(ﾍﾞﾝﾁﾏｰｸ!$F$1:$AX$1,K$2,ﾍﾞﾝﾁﾏｰｸ!$F305:$AX305)/K$3</f>
        <v>0.1</v>
      </c>
      <c r="L305" s="9">
        <f>SUMIF(ﾍﾞﾝﾁﾏｰｸ!$F$1:$AX$1,L$2,ﾍﾞﾝﾁﾏｰｸ!$F305:$AX305)/L$3</f>
        <v>0</v>
      </c>
      <c r="M305" s="9">
        <f>SUMIF(ﾍﾞﾝﾁﾏｰｸ!$F$1:$AX$1,M$2,ﾍﾞﾝﾁﾏｰｸ!$F305:$AX305)/M$3</f>
        <v>0.5</v>
      </c>
      <c r="N305" s="9">
        <f>SUMIF(ﾍﾞﾝﾁﾏｰｸ!$F$1:$AX$1,N$2,ﾍﾞﾝﾁﾏｰｸ!$F305:$AX305)/N$3</f>
        <v>9.0909090909090912E-2</v>
      </c>
      <c r="O305" s="9">
        <f>SUMIF(ﾍﾞﾝﾁﾏｰｸ!$F$1:$AX$1,O$2,ﾍﾞﾝﾁﾏｰｸ!$F305:$AX305)/O$3</f>
        <v>0.45</v>
      </c>
      <c r="P305" s="2">
        <f>ﾍﾞﾝﾁﾏｰｸ!BV305</f>
        <v>17</v>
      </c>
      <c r="Q305" s="9">
        <f t="shared" si="9"/>
        <v>0.24090909090909088</v>
      </c>
      <c r="R305" s="9">
        <f>ﾍﾞﾝﾁﾏｰｸ!CG305/ﾍﾞﾝﾁﾏｰｸ!CG$3</f>
        <v>0.13333333333333333</v>
      </c>
      <c r="S305" s="9">
        <f>ﾍﾞﾝﾁﾏｰｸ!CH305/ﾍﾞﾝﾁﾏｰｸ!CH$3</f>
        <v>0.3</v>
      </c>
      <c r="T305" s="9">
        <f>ﾍﾞﾝﾁﾏｰｸ!CI305/ﾍﾞﾝﾁﾏｰｸ!CI$3</f>
        <v>0.25</v>
      </c>
      <c r="U305" s="9">
        <f>ﾍﾞﾝﾁﾏｰｸ!CC305/ﾍﾞﾝﾁﾏｰｸ!CC$3</f>
        <v>4.5454545454545456E-2</v>
      </c>
      <c r="V305" s="9">
        <f>ﾍﾞﾝﾁﾏｰｸ!CD305/ﾍﾞﾝﾁﾏｰｸ!CD$3</f>
        <v>0.28125</v>
      </c>
      <c r="W305" s="9">
        <f>ﾍﾞﾝﾁﾏｰｸ!CE305/ﾍﾞﾝﾁﾏｰｸ!CE$3</f>
        <v>0.375</v>
      </c>
      <c r="X305" s="9">
        <f>ﾍﾞﾝﾁﾏｰｸ!CF305/ﾍﾞﾝﾁﾏｰｸ!CF$3</f>
        <v>0.375</v>
      </c>
    </row>
    <row r="306" spans="1:24">
      <c r="A306" s="2">
        <v>2005</v>
      </c>
      <c r="B306" s="2">
        <v>2200</v>
      </c>
      <c r="C306" s="2">
        <v>5</v>
      </c>
      <c r="D306" s="2">
        <f t="shared" si="8"/>
        <v>440</v>
      </c>
      <c r="E306" s="4" t="s">
        <v>262</v>
      </c>
      <c r="F306" s="9">
        <f>ﾍﾞﾝﾁﾏｰｸ!CJ306/ﾍﾞﾝﾁﾏｰｸ!CJ$3</f>
        <v>0.30232558139534882</v>
      </c>
      <c r="G306" s="9">
        <f>SUMIF(ﾍﾞﾝﾁﾏｰｸ!$F$1:$AX$1,G$2,ﾍﾞﾝﾁﾏｰｸ!$F306:$AX306)/G$3</f>
        <v>0</v>
      </c>
      <c r="H306" s="9">
        <f>ﾍﾞﾝﾁﾏｰｸ!CQ306/ﾍﾞﾝﾁﾏｰｸ!$CR$1</f>
        <v>0.52356780275562009</v>
      </c>
      <c r="I306" s="9">
        <f>SUMIF(ﾍﾞﾝﾁﾏｰｸ!$F$1:$AX$1,I$2,ﾍﾞﾝﾁﾏｰｸ!$F306:$AX306)/I$3</f>
        <v>0</v>
      </c>
      <c r="J306" s="9">
        <f>SUMIF(ﾍﾞﾝﾁﾏｰｸ!$F$1:$AX$1,J$2,ﾍﾞﾝﾁﾏｰｸ!$F306:$AX306)/J$3</f>
        <v>0.75</v>
      </c>
      <c r="K306" s="9">
        <f>SUMIF(ﾍﾞﾝﾁﾏｰｸ!$F$1:$AX$1,K$2,ﾍﾞﾝﾁﾏｰｸ!$F306:$AX306)/K$3</f>
        <v>0.35</v>
      </c>
      <c r="L306" s="9">
        <f>SUMIF(ﾍﾞﾝﾁﾏｰｸ!$F$1:$AX$1,L$2,ﾍﾞﾝﾁﾏｰｸ!$F306:$AX306)/L$3</f>
        <v>0.125</v>
      </c>
      <c r="M306" s="9">
        <f>SUMIF(ﾍﾞﾝﾁﾏｰｸ!$F$1:$AX$1,M$2,ﾍﾞﾝﾁﾏｰｸ!$F306:$AX306)/M$3</f>
        <v>0.5</v>
      </c>
      <c r="N306" s="9">
        <f>SUMIF(ﾍﾞﾝﾁﾏｰｸ!$F$1:$AX$1,N$2,ﾍﾞﾝﾁﾏｰｸ!$F306:$AX306)/N$3</f>
        <v>0.54545454545454541</v>
      </c>
      <c r="O306" s="9">
        <f>SUMIF(ﾍﾞﾝﾁﾏｰｸ!$F$1:$AX$1,O$2,ﾍﾞﾝﾁﾏｰｸ!$F306:$AX306)/O$3</f>
        <v>0.45</v>
      </c>
      <c r="P306" s="2">
        <f>ﾍﾞﾝﾁﾏｰｸ!BV306</f>
        <v>36</v>
      </c>
      <c r="Q306" s="9">
        <f t="shared" si="9"/>
        <v>0.52159090909090911</v>
      </c>
      <c r="R306" s="9">
        <f>ﾍﾞﾝﾁﾏｰｸ!CG306/ﾍﾞﾝﾁﾏｰｸ!CG$3</f>
        <v>0.43333333333333335</v>
      </c>
      <c r="S306" s="9">
        <f>ﾍﾞﾝﾁﾏｰｸ!CH306/ﾍﾞﾝﾁﾏｰｸ!CH$3</f>
        <v>0.5</v>
      </c>
      <c r="T306" s="9">
        <f>ﾍﾞﾝﾁﾏｰｸ!CI306/ﾍﾞﾝﾁﾏｰｸ!CI$3</f>
        <v>0.3125</v>
      </c>
      <c r="U306" s="9">
        <f>ﾍﾞﾝﾁﾏｰｸ!CC306/ﾍﾞﾝﾁﾏｰｸ!CC$3</f>
        <v>0.45454545454545453</v>
      </c>
      <c r="V306" s="9">
        <f>ﾍﾞﾝﾁﾏｰｸ!CD306/ﾍﾞﾝﾁﾏｰｸ!CD$3</f>
        <v>0.40625</v>
      </c>
      <c r="W306" s="9">
        <f>ﾍﾞﾝﾁﾏｰｸ!CE306/ﾍﾞﾝﾁﾏｰｸ!CE$3</f>
        <v>0.625</v>
      </c>
      <c r="X306" s="9">
        <f>ﾍﾞﾝﾁﾏｰｸ!CF306/ﾍﾞﾝﾁﾏｰｸ!CF$3</f>
        <v>0.625</v>
      </c>
    </row>
    <row r="307" spans="1:24">
      <c r="A307" s="2">
        <v>1970</v>
      </c>
      <c r="B307" s="2">
        <v>250</v>
      </c>
      <c r="C307" s="2">
        <v>3</v>
      </c>
      <c r="D307" s="2">
        <f t="shared" si="8"/>
        <v>83.333333333333329</v>
      </c>
      <c r="E307" s="4" t="s">
        <v>148</v>
      </c>
      <c r="F307" s="9">
        <f>ﾍﾞﾝﾁﾏｰｸ!CJ307/ﾍﾞﾝﾁﾏｰｸ!CJ$3</f>
        <v>4.6511627906976744E-2</v>
      </c>
      <c r="G307" s="9">
        <f>SUMIF(ﾍﾞﾝﾁﾏｰｸ!$F$1:$AX$1,G$2,ﾍﾞﾝﾁﾏｰｸ!$F307:$AX307)/G$3</f>
        <v>0</v>
      </c>
      <c r="H307" s="9">
        <f>ﾍﾞﾝﾁﾏｰｸ!CQ307/ﾍﾞﾝﾁﾏｰｸ!$CR$1</f>
        <v>0.52356780275562009</v>
      </c>
      <c r="I307" s="9">
        <f>SUMIF(ﾍﾞﾝﾁﾏｰｸ!$F$1:$AX$1,I$2,ﾍﾞﾝﾁﾏｰｸ!$F307:$AX307)/I$3</f>
        <v>0</v>
      </c>
      <c r="J307" s="9">
        <f>SUMIF(ﾍﾞﾝﾁﾏｰｸ!$F$1:$AX$1,J$2,ﾍﾞﾝﾁﾏｰｸ!$F307:$AX307)/J$3</f>
        <v>0.25</v>
      </c>
      <c r="K307" s="9">
        <f>SUMIF(ﾍﾞﾝﾁﾏｰｸ!$F$1:$AX$1,K$2,ﾍﾞﾝﾁﾏｰｸ!$F307:$AX307)/K$3</f>
        <v>0</v>
      </c>
      <c r="L307" s="9">
        <f>SUMIF(ﾍﾞﾝﾁﾏｰｸ!$F$1:$AX$1,L$2,ﾍﾞﾝﾁﾏｰｸ!$F307:$AX307)/L$3</f>
        <v>0.25</v>
      </c>
      <c r="M307" s="9">
        <f>SUMIF(ﾍﾞﾝﾁﾏｰｸ!$F$1:$AX$1,M$2,ﾍﾞﾝﾁﾏｰｸ!$F307:$AX307)/M$3</f>
        <v>0.5</v>
      </c>
      <c r="N307" s="9">
        <f>SUMIF(ﾍﾞﾝﾁﾏｰｸ!$F$1:$AX$1,N$2,ﾍﾞﾝﾁﾏｰｸ!$F307:$AX307)/N$3</f>
        <v>0.31818181818181818</v>
      </c>
      <c r="O307" s="9">
        <f>SUMIF(ﾍﾞﾝﾁﾏｰｸ!$F$1:$AX$1,O$2,ﾍﾞﾝﾁﾏｰｸ!$F307:$AX307)/O$3</f>
        <v>0.4</v>
      </c>
      <c r="P307" s="2">
        <f>ﾍﾞﾝﾁﾏｰｸ!BV307</f>
        <v>20</v>
      </c>
      <c r="Q307" s="9">
        <f t="shared" si="9"/>
        <v>0.2511363636363636</v>
      </c>
      <c r="R307" s="9">
        <f>ﾍﾞﾝﾁﾏｰｸ!CG307/ﾍﾞﾝﾁﾏｰｸ!CG$3</f>
        <v>0.16666666666666666</v>
      </c>
      <c r="S307" s="9">
        <f>ﾍﾞﾝﾁﾏｰｸ!CH307/ﾍﾞﾝﾁﾏｰｸ!CH$3</f>
        <v>0.3</v>
      </c>
      <c r="T307" s="9">
        <f>ﾍﾞﾝﾁﾏｰｸ!CI307/ﾍﾞﾝﾁﾏｰｸ!CI$3</f>
        <v>0.375</v>
      </c>
      <c r="U307" s="9">
        <f>ﾍﾞﾝﾁﾏｰｸ!CC307/ﾍﾞﾝﾁﾏｰｸ!CC$3</f>
        <v>0.18181818181818182</v>
      </c>
      <c r="V307" s="9">
        <f>ﾍﾞﾝﾁﾏｰｸ!CD307/ﾍﾞﾝﾁﾏｰｸ!CD$3</f>
        <v>0.21875</v>
      </c>
      <c r="W307" s="9">
        <f>ﾍﾞﾝﾁﾏｰｸ!CE307/ﾍﾞﾝﾁﾏｰｸ!CE$3</f>
        <v>0.29166666666666669</v>
      </c>
      <c r="X307" s="9">
        <f>ﾍﾞﾝﾁﾏｰｸ!CF307/ﾍﾞﾝﾁﾏｰｸ!CF$3</f>
        <v>0.375</v>
      </c>
    </row>
    <row r="308" spans="1:24">
      <c r="A308" s="2">
        <v>1983</v>
      </c>
      <c r="B308" s="2">
        <v>110</v>
      </c>
      <c r="C308" s="2">
        <v>4</v>
      </c>
      <c r="D308" s="2">
        <f t="shared" si="8"/>
        <v>27.5</v>
      </c>
      <c r="E308" s="4" t="s">
        <v>263</v>
      </c>
      <c r="F308" s="9">
        <f>ﾍﾞﾝﾁﾏｰｸ!CJ308/ﾍﾞﾝﾁﾏｰｸ!CJ$3</f>
        <v>0.45348837209302323</v>
      </c>
      <c r="G308" s="9">
        <f>SUMIF(ﾍﾞﾝﾁﾏｰｸ!$F$1:$AX$1,G$2,ﾍﾞﾝﾁﾏｰｸ!$F308:$AX308)/G$3</f>
        <v>0.5</v>
      </c>
      <c r="H308" s="9">
        <f>ﾍﾞﾝﾁﾏｰｸ!CQ308/ﾍﾞﾝﾁﾏｰｸ!$CR$1</f>
        <v>0.52356780275562009</v>
      </c>
      <c r="I308" s="9">
        <f>SUMIF(ﾍﾞﾝﾁﾏｰｸ!$F$1:$AX$1,I$2,ﾍﾞﾝﾁﾏｰｸ!$F308:$AX308)/I$3</f>
        <v>0.66666666666666663</v>
      </c>
      <c r="J308" s="9">
        <f>SUMIF(ﾍﾞﾝﾁﾏｰｸ!$F$1:$AX$1,J$2,ﾍﾞﾝﾁﾏｰｸ!$F308:$AX308)/J$3</f>
        <v>0.5</v>
      </c>
      <c r="K308" s="9">
        <f>SUMIF(ﾍﾞﾝﾁﾏｰｸ!$F$1:$AX$1,K$2,ﾍﾞﾝﾁﾏｰｸ!$F308:$AX308)/K$3</f>
        <v>0.4</v>
      </c>
      <c r="L308" s="9">
        <f>SUMIF(ﾍﾞﾝﾁﾏｰｸ!$F$1:$AX$1,L$2,ﾍﾞﾝﾁﾏｰｸ!$F308:$AX308)/L$3</f>
        <v>0</v>
      </c>
      <c r="M308" s="9">
        <f>SUMIF(ﾍﾞﾝﾁﾏｰｸ!$F$1:$AX$1,M$2,ﾍﾞﾝﾁﾏｰｸ!$F308:$AX308)/M$3</f>
        <v>0.5</v>
      </c>
      <c r="N308" s="9">
        <f>SUMIF(ﾍﾞﾝﾁﾏｰｸ!$F$1:$AX$1,N$2,ﾍﾞﾝﾁﾏｰｸ!$F308:$AX308)/N$3</f>
        <v>0.77272727272727271</v>
      </c>
      <c r="O308" s="9">
        <f>SUMIF(ﾍﾞﾝﾁﾏｰｸ!$F$1:$AX$1,O$2,ﾍﾞﾝﾁﾏｰｸ!$F308:$AX308)/O$3</f>
        <v>0.65</v>
      </c>
      <c r="P308" s="2">
        <f>ﾍﾞﾝﾁﾏｰｸ!BV308</f>
        <v>50.5</v>
      </c>
      <c r="Q308" s="9">
        <f t="shared" si="9"/>
        <v>0.68693181818181825</v>
      </c>
      <c r="R308" s="9">
        <f>ﾍﾞﾝﾁﾏｰｸ!CG308/ﾍﾞﾝﾁﾏｰｸ!CG$3</f>
        <v>0.76666666666666672</v>
      </c>
      <c r="S308" s="9">
        <f>ﾍﾞﾝﾁﾏｰｸ!CH308/ﾍﾞﾝﾁﾏｰｸ!CH$3</f>
        <v>0.4</v>
      </c>
      <c r="T308" s="9">
        <f>ﾍﾞﾝﾁﾏｰｸ!CI308/ﾍﾞﾝﾁﾏｰｸ!CI$3</f>
        <v>0.375</v>
      </c>
      <c r="U308" s="9">
        <f>ﾍﾞﾝﾁﾏｰｸ!CC308/ﾍﾞﾝﾁﾏｰｸ!CC$3</f>
        <v>0.90909090909090906</v>
      </c>
      <c r="V308" s="9">
        <f>ﾍﾞﾝﾁﾏｰｸ!CD308/ﾍﾞﾝﾁﾏｰｸ!CD$3</f>
        <v>0.4375</v>
      </c>
      <c r="W308" s="9">
        <f>ﾍﾞﾝﾁﾏｰｸ!CE308/ﾍﾞﾝﾁﾏｰｸ!CE$3</f>
        <v>0.625</v>
      </c>
      <c r="X308" s="9">
        <f>ﾍﾞﾝﾁﾏｰｸ!CF308/ﾍﾞﾝﾁﾏｰｸ!CF$3</f>
        <v>0.625</v>
      </c>
    </row>
    <row r="309" spans="1:24">
      <c r="A309" s="2">
        <v>1977</v>
      </c>
      <c r="B309" s="2">
        <v>600</v>
      </c>
      <c r="C309" s="2">
        <v>5</v>
      </c>
      <c r="D309" s="2">
        <f t="shared" si="8"/>
        <v>120</v>
      </c>
      <c r="E309" s="4" t="s">
        <v>264</v>
      </c>
      <c r="F309" s="9">
        <f>ﾍﾞﾝﾁﾏｰｸ!CJ309/ﾍﾞﾝﾁﾏｰｸ!CJ$3</f>
        <v>0.18604651162790697</v>
      </c>
      <c r="G309" s="9">
        <f>SUMIF(ﾍﾞﾝﾁﾏｰｸ!$F$1:$AX$1,G$2,ﾍﾞﾝﾁﾏｰｸ!$F309:$AX309)/G$3</f>
        <v>0</v>
      </c>
      <c r="H309" s="9">
        <f>ﾍﾞﾝﾁﾏｰｸ!CQ309/ﾍﾞﾝﾁﾏｰｸ!$CR$1</f>
        <v>0.52356780275562009</v>
      </c>
      <c r="I309" s="9">
        <f>SUMIF(ﾍﾞﾝﾁﾏｰｸ!$F$1:$AX$1,I$2,ﾍﾞﾝﾁﾏｰｸ!$F309:$AX309)/I$3</f>
        <v>0.16666666666666666</v>
      </c>
      <c r="J309" s="9">
        <f>SUMIF(ﾍﾞﾝﾁﾏｰｸ!$F$1:$AX$1,J$2,ﾍﾞﾝﾁﾏｰｸ!$F309:$AX309)/J$3</f>
        <v>0.375</v>
      </c>
      <c r="K309" s="9">
        <f>SUMIF(ﾍﾞﾝﾁﾏｰｸ!$F$1:$AX$1,K$2,ﾍﾞﾝﾁﾏｰｸ!$F309:$AX309)/K$3</f>
        <v>0.25</v>
      </c>
      <c r="L309" s="9">
        <f>SUMIF(ﾍﾞﾝﾁﾏｰｸ!$F$1:$AX$1,L$2,ﾍﾞﾝﾁﾏｰｸ!$F309:$AX309)/L$3</f>
        <v>0</v>
      </c>
      <c r="M309" s="9">
        <f>SUMIF(ﾍﾞﾝﾁﾏｰｸ!$F$1:$AX$1,M$2,ﾍﾞﾝﾁﾏｰｸ!$F309:$AX309)/M$3</f>
        <v>0.5</v>
      </c>
      <c r="N309" s="9">
        <f>SUMIF(ﾍﾞﾝﾁﾏｰｸ!$F$1:$AX$1,N$2,ﾍﾞﾝﾁﾏｰｸ!$F309:$AX309)/N$3</f>
        <v>0.31818181818181818</v>
      </c>
      <c r="O309" s="9">
        <f>SUMIF(ﾍﾞﾝﾁﾏｰｸ!$F$1:$AX$1,O$2,ﾍﾞﾝﾁﾏｰｸ!$F309:$AX309)/O$3</f>
        <v>0.5</v>
      </c>
      <c r="P309" s="2">
        <f>ﾍﾞﾝﾁﾏｰｸ!BV309</f>
        <v>27</v>
      </c>
      <c r="Q309" s="9">
        <f t="shared" si="9"/>
        <v>0.41107954545454539</v>
      </c>
      <c r="R309" s="9">
        <f>ﾍﾞﾝﾁﾏｰｸ!CG309/ﾍﾞﾝﾁﾏｰｸ!CG$3</f>
        <v>0.26666666666666666</v>
      </c>
      <c r="S309" s="9">
        <f>ﾍﾞﾝﾁﾏｰｸ!CH309/ﾍﾞﾝﾁﾏｰｸ!CH$3</f>
        <v>0.3</v>
      </c>
      <c r="T309" s="9">
        <f>ﾍﾞﾝﾁﾏｰｸ!CI309/ﾍﾞﾝﾁﾏｰｸ!CI$3</f>
        <v>0.25</v>
      </c>
      <c r="U309" s="9">
        <f>ﾍﾞﾝﾁﾏｰｸ!CC309/ﾍﾞﾝﾁﾏｰｸ!CC$3</f>
        <v>0.27272727272727271</v>
      </c>
      <c r="V309" s="9">
        <f>ﾍﾞﾝﾁﾏｰｸ!CD309/ﾍﾞﾝﾁﾏｰｸ!CD$3</f>
        <v>0.40625</v>
      </c>
      <c r="W309" s="9">
        <f>ﾍﾞﾝﾁﾏｰｸ!CE309/ﾍﾞﾝﾁﾏｰｸ!CE$3</f>
        <v>0.5</v>
      </c>
      <c r="X309" s="9">
        <f>ﾍﾞﾝﾁﾏｰｸ!CF309/ﾍﾞﾝﾁﾏｰｸ!CF$3</f>
        <v>0.5625</v>
      </c>
    </row>
    <row r="310" spans="1:24">
      <c r="A310" s="2">
        <v>2011</v>
      </c>
      <c r="B310" s="2">
        <v>220</v>
      </c>
      <c r="C310" s="2">
        <v>7</v>
      </c>
      <c r="D310" s="2">
        <f t="shared" si="8"/>
        <v>31.428571428571427</v>
      </c>
      <c r="E310" s="4" t="s">
        <v>265</v>
      </c>
      <c r="F310" s="9">
        <f>ﾍﾞﾝﾁﾏｰｸ!CJ310/ﾍﾞﾝﾁﾏｰｸ!CJ$3</f>
        <v>0.16279069767441862</v>
      </c>
      <c r="G310" s="9">
        <f>SUMIF(ﾍﾞﾝﾁﾏｰｸ!$F$1:$AX$1,G$2,ﾍﾞﾝﾁﾏｰｸ!$F310:$AX310)/G$3</f>
        <v>0</v>
      </c>
      <c r="H310" s="9">
        <f>ﾍﾞﾝﾁﾏｰｸ!CQ310/ﾍﾞﾝﾁﾏｰｸ!$CR$1</f>
        <v>0.74546773023930391</v>
      </c>
      <c r="I310" s="9">
        <f>SUMIF(ﾍﾞﾝﾁﾏｰｸ!$F$1:$AX$1,I$2,ﾍﾞﾝﾁﾏｰｸ!$F310:$AX310)/I$3</f>
        <v>0</v>
      </c>
      <c r="J310" s="9">
        <f>SUMIF(ﾍﾞﾝﾁﾏｰｸ!$F$1:$AX$1,J$2,ﾍﾞﾝﾁﾏｰｸ!$F310:$AX310)/J$3</f>
        <v>0.125</v>
      </c>
      <c r="K310" s="9">
        <f>SUMIF(ﾍﾞﾝﾁﾏｰｸ!$F$1:$AX$1,K$2,ﾍﾞﾝﾁﾏｰｸ!$F310:$AX310)/K$3</f>
        <v>0.25</v>
      </c>
      <c r="L310" s="9">
        <f>SUMIF(ﾍﾞﾝﾁﾏｰｸ!$F$1:$AX$1,L$2,ﾍﾞﾝﾁﾏｰｸ!$F310:$AX310)/L$3</f>
        <v>0</v>
      </c>
      <c r="M310" s="9">
        <f>SUMIF(ﾍﾞﾝﾁﾏｰｸ!$F$1:$AX$1,M$2,ﾍﾞﾝﾁﾏｰｸ!$F310:$AX310)/M$3</f>
        <v>0.5</v>
      </c>
      <c r="N310" s="9">
        <f>SUMIF(ﾍﾞﾝﾁﾏｰｸ!$F$1:$AX$1,N$2,ﾍﾞﾝﾁﾏｰｸ!$F310:$AX310)/N$3</f>
        <v>0.31818181818181818</v>
      </c>
      <c r="O310" s="9">
        <f>SUMIF(ﾍﾞﾝﾁﾏｰｸ!$F$1:$AX$1,O$2,ﾍﾞﾝﾁﾏｰｸ!$F310:$AX310)/O$3</f>
        <v>0.55000000000000004</v>
      </c>
      <c r="P310" s="2">
        <f>ﾍﾞﾝﾁﾏｰｸ!BV310</f>
        <v>28.5</v>
      </c>
      <c r="Q310" s="9">
        <f t="shared" si="9"/>
        <v>0.30454545454545456</v>
      </c>
      <c r="R310" s="9">
        <f>ﾍﾞﾝﾁﾏｰｸ!CG310/ﾍﾞﾝﾁﾏｰｸ!CG$3</f>
        <v>0.2</v>
      </c>
      <c r="S310" s="9">
        <f>ﾍﾞﾝﾁﾏｰｸ!CH310/ﾍﾞﾝﾁﾏｰｸ!CH$3</f>
        <v>0.4</v>
      </c>
      <c r="T310" s="9">
        <f>ﾍﾞﾝﾁﾏｰｸ!CI310/ﾍﾞﾝﾁﾏｰｸ!CI$3</f>
        <v>0.125</v>
      </c>
      <c r="U310" s="9">
        <f>ﾍﾞﾝﾁﾏｰｸ!CC310/ﾍﾞﾝﾁﾏｰｸ!CC$3</f>
        <v>0.22727272727272727</v>
      </c>
      <c r="V310" s="9">
        <f>ﾍﾞﾝﾁﾏｰｸ!CD310/ﾍﾞﾝﾁﾏｰｸ!CD$3</f>
        <v>0.34375</v>
      </c>
      <c r="W310" s="9">
        <f>ﾍﾞﾝﾁﾏｰｸ!CE310/ﾍﾞﾝﾁﾏｰｸ!CE$3</f>
        <v>0.33333333333333331</v>
      </c>
      <c r="X310" s="9">
        <f>ﾍﾞﾝﾁﾏｰｸ!CF310/ﾍﾞﾝﾁﾏｰｸ!CF$3</f>
        <v>0.375</v>
      </c>
    </row>
    <row r="311" spans="1:24">
      <c r="A311" s="2">
        <v>2009</v>
      </c>
      <c r="B311" s="2">
        <v>2000</v>
      </c>
      <c r="C311" s="2">
        <v>3</v>
      </c>
      <c r="D311" s="2">
        <f t="shared" si="8"/>
        <v>666.66666666666663</v>
      </c>
      <c r="E311" s="4" t="s">
        <v>267</v>
      </c>
      <c r="F311" s="9">
        <f>ﾍﾞﾝﾁﾏｰｸ!CJ311/ﾍﾞﾝﾁﾏｰｸ!CJ$3</f>
        <v>0.2558139534883721</v>
      </c>
      <c r="G311" s="9">
        <f>SUMIF(ﾍﾞﾝﾁﾏｰｸ!$F$1:$AX$1,G$2,ﾍﾞﾝﾁﾏｰｸ!$F311:$AX311)/G$3</f>
        <v>0</v>
      </c>
      <c r="H311" s="9">
        <f>ﾍﾞﾝﾁﾏｰｸ!CQ311/ﾍﾞﾝﾁﾏｰｸ!$CR$1</f>
        <v>0.59825960841189274</v>
      </c>
      <c r="I311" s="9">
        <f>SUMIF(ﾍﾞﾝﾁﾏｰｸ!$F$1:$AX$1,I$2,ﾍﾞﾝﾁﾏｰｸ!$F311:$AX311)/I$3</f>
        <v>0.16666666666666666</v>
      </c>
      <c r="J311" s="9">
        <f>SUMIF(ﾍﾞﾝﾁﾏｰｸ!$F$1:$AX$1,J$2,ﾍﾞﾝﾁﾏｰｸ!$F311:$AX311)/J$3</f>
        <v>0.25</v>
      </c>
      <c r="K311" s="9">
        <f>SUMIF(ﾍﾞﾝﾁﾏｰｸ!$F$1:$AX$1,K$2,ﾍﾞﾝﾁﾏｰｸ!$F311:$AX311)/K$3</f>
        <v>0.45</v>
      </c>
      <c r="L311" s="9">
        <f>SUMIF(ﾍﾞﾝﾁﾏｰｸ!$F$1:$AX$1,L$2,ﾍﾞﾝﾁﾏｰｸ!$F311:$AX311)/L$3</f>
        <v>0.375</v>
      </c>
      <c r="M311" s="9">
        <f>SUMIF(ﾍﾞﾝﾁﾏｰｸ!$F$1:$AX$1,M$2,ﾍﾞﾝﾁﾏｰｸ!$F311:$AX311)/M$3</f>
        <v>1</v>
      </c>
      <c r="N311" s="9">
        <f>SUMIF(ﾍﾞﾝﾁﾏｰｸ!$F$1:$AX$1,N$2,ﾍﾞﾝﾁﾏｰｸ!$F311:$AX311)/N$3</f>
        <v>0.5</v>
      </c>
      <c r="O311" s="9">
        <f>SUMIF(ﾍﾞﾝﾁﾏｰｸ!$F$1:$AX$1,O$2,ﾍﾞﾝﾁﾏｰｸ!$F311:$AX311)/O$3</f>
        <v>0.7</v>
      </c>
      <c r="P311" s="2">
        <f>ﾍﾞﾝﾁﾏｰｸ!BV311</f>
        <v>42</v>
      </c>
      <c r="Q311" s="9">
        <f t="shared" si="9"/>
        <v>0.46448863636363635</v>
      </c>
      <c r="R311" s="9">
        <f>ﾍﾞﾝﾁﾏｰｸ!CG311/ﾍﾞﾝﾁﾏｰｸ!CG$3</f>
        <v>0.3</v>
      </c>
      <c r="S311" s="9">
        <f>ﾍﾞﾝﾁﾏｰｸ!CH311/ﾍﾞﾝﾁﾏｰｸ!CH$3</f>
        <v>0.7</v>
      </c>
      <c r="T311" s="9">
        <f>ﾍﾞﾝﾁﾏｰｸ!CI311/ﾍﾞﾝﾁﾏｰｸ!CI$3</f>
        <v>0.4375</v>
      </c>
      <c r="U311" s="9">
        <f>ﾍﾞﾝﾁﾏｰｸ!CC311/ﾍﾞﾝﾁﾏｰｸ!CC$3</f>
        <v>0.31818181818181818</v>
      </c>
      <c r="V311" s="9">
        <f>ﾍﾞﾝﾁﾏｰｸ!CD311/ﾍﾞﾝﾁﾏｰｸ!CD$3</f>
        <v>0.59375</v>
      </c>
      <c r="W311" s="9">
        <f>ﾍﾞﾝﾁﾏｰｸ!CE311/ﾍﾞﾝﾁﾏｰｸ!CE$3</f>
        <v>0.5</v>
      </c>
      <c r="X311" s="9">
        <f>ﾍﾞﾝﾁﾏｰｸ!CF311/ﾍﾞﾝﾁﾏｰｸ!CF$3</f>
        <v>0.5625</v>
      </c>
    </row>
    <row r="312" spans="1:24">
      <c r="A312" s="2">
        <v>1988</v>
      </c>
      <c r="B312" s="2">
        <v>500</v>
      </c>
      <c r="C312" s="2">
        <v>4</v>
      </c>
      <c r="D312" s="2">
        <f t="shared" si="8"/>
        <v>125</v>
      </c>
      <c r="E312" s="4" t="s">
        <v>268</v>
      </c>
      <c r="F312" s="9">
        <f>ﾍﾞﾝﾁﾏｰｸ!CJ312/ﾍﾞﾝﾁﾏｰｸ!CJ$3</f>
        <v>0.63953488372093026</v>
      </c>
      <c r="G312" s="9">
        <f>SUMIF(ﾍﾞﾝﾁﾏｰｸ!$F$1:$AX$1,G$2,ﾍﾞﾝﾁﾏｰｸ!$F312:$AX312)/G$3</f>
        <v>0.5</v>
      </c>
      <c r="H312" s="9">
        <f>ﾍﾞﾝﾁﾏｰｸ!CQ312/ﾍﾞﾝﾁﾏｰｸ!$CR$1</f>
        <v>0.8143582306018855</v>
      </c>
      <c r="I312" s="9">
        <f>SUMIF(ﾍﾞﾝﾁﾏｰｸ!$F$1:$AX$1,I$2,ﾍﾞﾝﾁﾏｰｸ!$F312:$AX312)/I$3</f>
        <v>0.5</v>
      </c>
      <c r="J312" s="9">
        <f>SUMIF(ﾍﾞﾝﾁﾏｰｸ!$F$1:$AX$1,J$2,ﾍﾞﾝﾁﾏｰｸ!$F312:$AX312)/J$3</f>
        <v>0.75</v>
      </c>
      <c r="K312" s="9">
        <f>SUMIF(ﾍﾞﾝﾁﾏｰｸ!$F$1:$AX$1,K$2,ﾍﾞﾝﾁﾏｰｸ!$F312:$AX312)/K$3</f>
        <v>0.65</v>
      </c>
      <c r="L312" s="9">
        <f>SUMIF(ﾍﾞﾝﾁﾏｰｸ!$F$1:$AX$1,L$2,ﾍﾞﾝﾁﾏｰｸ!$F312:$AX312)/L$3</f>
        <v>0.75</v>
      </c>
      <c r="M312" s="9">
        <f>SUMIF(ﾍﾞﾝﾁﾏｰｸ!$F$1:$AX$1,M$2,ﾍﾞﾝﾁﾏｰｸ!$F312:$AX312)/M$3</f>
        <v>1</v>
      </c>
      <c r="N312" s="9">
        <f>SUMIF(ﾍﾞﾝﾁﾏｰｸ!$F$1:$AX$1,N$2,ﾍﾞﾝﾁﾏｰｸ!$F312:$AX312)/N$3</f>
        <v>0.72727272727272729</v>
      </c>
      <c r="O312" s="9">
        <f>SUMIF(ﾍﾞﾝﾁﾏｰｸ!$F$1:$AX$1,O$2,ﾍﾞﾝﾁﾏｰｸ!$F312:$AX312)/O$3</f>
        <v>0.8</v>
      </c>
      <c r="P312" s="2">
        <f>ﾍﾞﾝﾁﾏｰｸ!BV312</f>
        <v>72.5</v>
      </c>
      <c r="Q312" s="9">
        <f t="shared" si="9"/>
        <v>0.69176136363636365</v>
      </c>
      <c r="R312" s="9">
        <f>ﾍﾞﾝﾁﾏｰｸ!CG312/ﾍﾞﾝﾁﾏｰｸ!CG$3</f>
        <v>0.7</v>
      </c>
      <c r="S312" s="9">
        <f>ﾍﾞﾝﾁﾏｰｸ!CH312/ﾍﾞﾝﾁﾏｰｸ!CH$3</f>
        <v>0.9</v>
      </c>
      <c r="T312" s="9">
        <f>ﾍﾞﾝﾁﾏｰｸ!CI312/ﾍﾞﾝﾁﾏｰｸ!CI$3</f>
        <v>0.6875</v>
      </c>
      <c r="U312" s="9">
        <f>ﾍﾞﾝﾁﾏｰｸ!CC312/ﾍﾞﾝﾁﾏｰｸ!CC$3</f>
        <v>0.68181818181818177</v>
      </c>
      <c r="V312" s="9">
        <f>ﾍﾞﾝﾁﾏｰｸ!CD312/ﾍﾞﾝﾁﾏｰｸ!CD$3</f>
        <v>0.75</v>
      </c>
      <c r="W312" s="9">
        <f>ﾍﾞﾝﾁﾏｰｸ!CE312/ﾍﾞﾝﾁﾏｰｸ!CE$3</f>
        <v>0.66666666666666663</v>
      </c>
      <c r="X312" s="9">
        <f>ﾍﾞﾝﾁﾏｰｸ!CF312/ﾍﾞﾝﾁﾏｰｸ!CF$3</f>
        <v>0.6875</v>
      </c>
    </row>
    <row r="313" spans="1:24">
      <c r="A313" s="2">
        <v>1998</v>
      </c>
      <c r="B313" s="2">
        <v>560</v>
      </c>
      <c r="C313" s="2">
        <v>5</v>
      </c>
      <c r="D313" s="2">
        <f t="shared" si="8"/>
        <v>112</v>
      </c>
      <c r="E313" s="4" t="s">
        <v>269</v>
      </c>
      <c r="F313" s="9">
        <f>ﾍﾞﾝﾁﾏｰｸ!CJ313/ﾍﾞﾝﾁﾏｰｸ!CJ$3</f>
        <v>0.46511627906976744</v>
      </c>
      <c r="G313" s="9">
        <f>SUMIF(ﾍﾞﾝﾁﾏｰｸ!$F$1:$AX$1,G$2,ﾍﾞﾝﾁﾏｰｸ!$F313:$AX313)/G$3</f>
        <v>1</v>
      </c>
      <c r="H313" s="9">
        <f>ﾍﾞﾝﾁﾏｰｸ!CQ313/ﾍﾞﾝﾁﾏｰｸ!$CR$1</f>
        <v>0.6976069615663526</v>
      </c>
      <c r="I313" s="9">
        <f>SUMIF(ﾍﾞﾝﾁﾏｰｸ!$F$1:$AX$1,I$2,ﾍﾞﾝﾁﾏｰｸ!$F313:$AX313)/I$3</f>
        <v>0.16666666666666666</v>
      </c>
      <c r="J313" s="9">
        <f>SUMIF(ﾍﾞﾝﾁﾏｰｸ!$F$1:$AX$1,J$2,ﾍﾞﾝﾁﾏｰｸ!$F313:$AX313)/J$3</f>
        <v>0.875</v>
      </c>
      <c r="K313" s="9">
        <f>SUMIF(ﾍﾞﾝﾁﾏｰｸ!$F$1:$AX$1,K$2,ﾍﾞﾝﾁﾏｰｸ!$F313:$AX313)/K$3</f>
        <v>0.35</v>
      </c>
      <c r="L313" s="9">
        <f>SUMIF(ﾍﾞﾝﾁﾏｰｸ!$F$1:$AX$1,L$2,ﾍﾞﾝﾁﾏｰｸ!$F313:$AX313)/L$3</f>
        <v>0.125</v>
      </c>
      <c r="M313" s="9">
        <f>SUMIF(ﾍﾞﾝﾁﾏｰｸ!$F$1:$AX$1,M$2,ﾍﾞﾝﾁﾏｰｸ!$F313:$AX313)/M$3</f>
        <v>0.5</v>
      </c>
      <c r="N313" s="9">
        <f>SUMIF(ﾍﾞﾝﾁﾏｰｸ!$F$1:$AX$1,N$2,ﾍﾞﾝﾁﾏｰｸ!$F313:$AX313)/N$3</f>
        <v>0.63636363636363635</v>
      </c>
      <c r="O313" s="9">
        <f>SUMIF(ﾍﾞﾝﾁﾏｰｸ!$F$1:$AX$1,O$2,ﾍﾞﾝﾁﾏｰｸ!$F313:$AX313)/O$3</f>
        <v>0.5</v>
      </c>
      <c r="P313" s="2">
        <f>ﾍﾞﾝﾁﾏｰｸ!BV313</f>
        <v>48</v>
      </c>
      <c r="Q313" s="9">
        <f t="shared" si="9"/>
        <v>0.51278409090909083</v>
      </c>
      <c r="R313" s="9">
        <f>ﾍﾞﾝﾁﾏｰｸ!CG313/ﾍﾞﾝﾁﾏｰｸ!CG$3</f>
        <v>0.53333333333333333</v>
      </c>
      <c r="S313" s="9">
        <f>ﾍﾞﾝﾁﾏｰｸ!CH313/ﾍﾞﾝﾁﾏｰｸ!CH$3</f>
        <v>0.5</v>
      </c>
      <c r="T313" s="9">
        <f>ﾍﾞﾝﾁﾏｰｸ!CI313/ﾍﾞﾝﾁﾏｰｸ!CI$3</f>
        <v>0.4375</v>
      </c>
      <c r="U313" s="9">
        <f>ﾍﾞﾝﾁﾏｰｸ!CC313/ﾍﾞﾝﾁﾏｰｸ!CC$3</f>
        <v>0.54545454545454541</v>
      </c>
      <c r="V313" s="9">
        <f>ﾍﾞﾝﾁﾏｰｸ!CD313/ﾍﾞﾝﾁﾏｰｸ!CD$3</f>
        <v>0.375</v>
      </c>
      <c r="W313" s="9">
        <f>ﾍﾞﾝﾁﾏｰｸ!CE313/ﾍﾞﾝﾁﾏｰｸ!CE$3</f>
        <v>0.54166666666666663</v>
      </c>
      <c r="X313" s="9">
        <f>ﾍﾞﾝﾁﾏｰｸ!CF313/ﾍﾞﾝﾁﾏｰｸ!CF$3</f>
        <v>0.5625</v>
      </c>
    </row>
    <row r="314" spans="1:24">
      <c r="A314" s="2">
        <v>2000</v>
      </c>
      <c r="B314" s="2">
        <v>500</v>
      </c>
      <c r="C314" s="2">
        <v>3</v>
      </c>
      <c r="D314" s="2">
        <f t="shared" si="8"/>
        <v>166.66666666666666</v>
      </c>
      <c r="E314" s="4" t="s">
        <v>270</v>
      </c>
      <c r="F314" s="9">
        <f>ﾍﾞﾝﾁﾏｰｸ!CJ314/ﾍﾞﾝﾁﾏｰｸ!CJ$3</f>
        <v>6.9767441860465115E-2</v>
      </c>
      <c r="G314" s="9">
        <f>SUMIF(ﾍﾞﾝﾁﾏｰｸ!$F$1:$AX$1,G$2,ﾍﾞﾝﾁﾏｰｸ!$F314:$AX314)/G$3</f>
        <v>0</v>
      </c>
      <c r="H314" s="9">
        <f>ﾍﾞﾝﾁﾏｰｸ!CQ314/ﾍﾞﾝﾁﾏｰｸ!$CR$1</f>
        <v>0.67657722987672231</v>
      </c>
      <c r="I314" s="9">
        <f>SUMIF(ﾍﾞﾝﾁﾏｰｸ!$F$1:$AX$1,I$2,ﾍﾞﾝﾁﾏｰｸ!$F314:$AX314)/I$3</f>
        <v>0</v>
      </c>
      <c r="J314" s="9">
        <f>SUMIF(ﾍﾞﾝﾁﾏｰｸ!$F$1:$AX$1,J$2,ﾍﾞﾝﾁﾏｰｸ!$F314:$AX314)/J$3</f>
        <v>0</v>
      </c>
      <c r="K314" s="9">
        <f>SUMIF(ﾍﾞﾝﾁﾏｰｸ!$F$1:$AX$1,K$2,ﾍﾞﾝﾁﾏｰｸ!$F314:$AX314)/K$3</f>
        <v>0.2</v>
      </c>
      <c r="L314" s="9">
        <f>SUMIF(ﾍﾞﾝﾁﾏｰｸ!$F$1:$AX$1,L$2,ﾍﾞﾝﾁﾏｰｸ!$F314:$AX314)/L$3</f>
        <v>0.125</v>
      </c>
      <c r="M314" s="9">
        <f>SUMIF(ﾍﾞﾝﾁﾏｰｸ!$F$1:$AX$1,M$2,ﾍﾞﾝﾁﾏｰｸ!$F314:$AX314)/M$3</f>
        <v>0.5</v>
      </c>
      <c r="N314" s="9">
        <f>SUMIF(ﾍﾞﾝﾁﾏｰｸ!$F$1:$AX$1,N$2,ﾍﾞﾝﾁﾏｰｸ!$F314:$AX314)/N$3</f>
        <v>0.22727272727272727</v>
      </c>
      <c r="O314" s="9">
        <f>SUMIF(ﾍﾞﾝﾁﾏｰｸ!$F$1:$AX$1,O$2,ﾍﾞﾝﾁﾏｰｸ!$F314:$AX314)/O$3</f>
        <v>0.65</v>
      </c>
      <c r="P314" s="2">
        <f>ﾍﾞﾝﾁﾏｰｸ!BV314</f>
        <v>24</v>
      </c>
      <c r="Q314" s="9">
        <f t="shared" si="9"/>
        <v>0.31676136363636359</v>
      </c>
      <c r="R314" s="9">
        <f>ﾍﾞﾝﾁﾏｰｸ!CG314/ﾍﾞﾝﾁﾏｰｸ!CG$3</f>
        <v>0.2</v>
      </c>
      <c r="S314" s="9">
        <f>ﾍﾞﾝﾁﾏｰｸ!CH314/ﾍﾞﾝﾁﾏｰｸ!CH$3</f>
        <v>0.2</v>
      </c>
      <c r="T314" s="9">
        <f>ﾍﾞﾝﾁﾏｰｸ!CI314/ﾍﾞﾝﾁﾏｰｸ!CI$3</f>
        <v>0.125</v>
      </c>
      <c r="U314" s="9">
        <f>ﾍﾞﾝﾁﾏｰｸ!CC314/ﾍﾞﾝﾁﾏｰｸ!CC$3</f>
        <v>0.18181818181818182</v>
      </c>
      <c r="V314" s="9">
        <f>ﾍﾞﾝﾁﾏｰｸ!CD314/ﾍﾞﾝﾁﾏｰｸ!CD$3</f>
        <v>0.4375</v>
      </c>
      <c r="W314" s="9">
        <f>ﾍﾞﾝﾁﾏｰｸ!CE314/ﾍﾞﾝﾁﾏｰｸ!CE$3</f>
        <v>0.33333333333333331</v>
      </c>
      <c r="X314" s="9">
        <f>ﾍﾞﾝﾁﾏｰｸ!CF314/ﾍﾞﾝﾁﾏｰｸ!CF$3</f>
        <v>0.4375</v>
      </c>
    </row>
    <row r="315" spans="1:24">
      <c r="A315" s="2">
        <v>1985</v>
      </c>
      <c r="B315" s="2">
        <v>330</v>
      </c>
      <c r="C315" s="2">
        <v>3</v>
      </c>
      <c r="D315" s="2">
        <f t="shared" si="8"/>
        <v>110</v>
      </c>
      <c r="E315" s="4" t="s">
        <v>116</v>
      </c>
      <c r="F315" s="9">
        <f>ﾍﾞﾝﾁﾏｰｸ!CJ315/ﾍﾞﾝﾁﾏｰｸ!CJ$3</f>
        <v>0.5</v>
      </c>
      <c r="G315" s="9">
        <f>SUMIF(ﾍﾞﾝﾁﾏｰｸ!$F$1:$AX$1,G$2,ﾍﾞﾝﾁﾏｰｸ!$F315:$AX315)/G$3</f>
        <v>0.5</v>
      </c>
      <c r="H315" s="9">
        <f>ﾍﾞﾝﾁﾏｰｸ!CQ315/ﾍﾞﾝﾁﾏｰｸ!$CR$1</f>
        <v>0.52356780275562009</v>
      </c>
      <c r="I315" s="9">
        <f>SUMIF(ﾍﾞﾝﾁﾏｰｸ!$F$1:$AX$1,I$2,ﾍﾞﾝﾁﾏｰｸ!$F315:$AX315)/I$3</f>
        <v>0.5</v>
      </c>
      <c r="J315" s="9">
        <f>SUMIF(ﾍﾞﾝﾁﾏｰｸ!$F$1:$AX$1,J$2,ﾍﾞﾝﾁﾏｰｸ!$F315:$AX315)/J$3</f>
        <v>0.625</v>
      </c>
      <c r="K315" s="9">
        <f>SUMIF(ﾍﾞﾝﾁﾏｰｸ!$F$1:$AX$1,K$2,ﾍﾞﾝﾁﾏｰｸ!$F315:$AX315)/K$3</f>
        <v>0.55000000000000004</v>
      </c>
      <c r="L315" s="9">
        <f>SUMIF(ﾍﾞﾝﾁﾏｰｸ!$F$1:$AX$1,L$2,ﾍﾞﾝﾁﾏｰｸ!$F315:$AX315)/L$3</f>
        <v>0</v>
      </c>
      <c r="M315" s="9">
        <f>SUMIF(ﾍﾞﾝﾁﾏｰｸ!$F$1:$AX$1,M$2,ﾍﾞﾝﾁﾏｰｸ!$F315:$AX315)/M$3</f>
        <v>0.5</v>
      </c>
      <c r="N315" s="9">
        <f>SUMIF(ﾍﾞﾝﾁﾏｰｸ!$F$1:$AX$1,N$2,ﾍﾞﾝﾁﾏｰｸ!$F315:$AX315)/N$3</f>
        <v>0.72727272727272729</v>
      </c>
      <c r="O315" s="9">
        <f>SUMIF(ﾍﾞﾝﾁﾏｰｸ!$F$1:$AX$1,O$2,ﾍﾞﾝﾁﾏｰｸ!$F315:$AX315)/O$3</f>
        <v>0.45</v>
      </c>
      <c r="P315" s="2">
        <f>ﾍﾞﾝﾁﾏｰｸ!BV315</f>
        <v>48.5</v>
      </c>
      <c r="Q315" s="9">
        <f t="shared" si="9"/>
        <v>0.62642045454545447</v>
      </c>
      <c r="R315" s="9">
        <f>ﾍﾞﾝﾁﾏｰｸ!CG315/ﾍﾞﾝﾁﾏｰｸ!CG$3</f>
        <v>0.6333333333333333</v>
      </c>
      <c r="S315" s="9">
        <f>ﾍﾞﾝﾁﾏｰｸ!CH315/ﾍﾞﾝﾁﾏｰｸ!CH$3</f>
        <v>0.4</v>
      </c>
      <c r="T315" s="9">
        <f>ﾍﾞﾝﾁﾏｰｸ!CI315/ﾍﾞﾝﾁﾏｰｸ!CI$3</f>
        <v>0.3125</v>
      </c>
      <c r="U315" s="9">
        <f>ﾍﾞﾝﾁﾏｰｸ!CC315/ﾍﾞﾝﾁﾏｰｸ!CC$3</f>
        <v>0.72727272727272729</v>
      </c>
      <c r="V315" s="9">
        <f>ﾍﾞﾝﾁﾏｰｸ!CD315/ﾍﾞﾝﾁﾏｰｸ!CD$3</f>
        <v>0.5</v>
      </c>
      <c r="W315" s="9">
        <f>ﾍﾞﾝﾁﾏｰｸ!CE315/ﾍﾞﾝﾁﾏｰｸ!CE$3</f>
        <v>0.625</v>
      </c>
      <c r="X315" s="9">
        <f>ﾍﾞﾝﾁﾏｰｸ!CF315/ﾍﾞﾝﾁﾏｰｸ!CF$3</f>
        <v>0.5625</v>
      </c>
    </row>
    <row r="316" spans="1:24">
      <c r="A316" s="2">
        <v>2010</v>
      </c>
      <c r="B316" s="2">
        <v>200</v>
      </c>
      <c r="C316" s="2">
        <v>3</v>
      </c>
      <c r="D316" s="2">
        <f t="shared" si="8"/>
        <v>66.666666666666671</v>
      </c>
      <c r="E316" s="4" t="s">
        <v>271</v>
      </c>
      <c r="F316" s="9">
        <f>ﾍﾞﾝﾁﾏｰｸ!CJ316/ﾍﾞﾝﾁﾏｰｸ!CJ$3</f>
        <v>0.36046511627906974</v>
      </c>
      <c r="G316" s="9">
        <f>SUMIF(ﾍﾞﾝﾁﾏｰｸ!$F$1:$AX$1,G$2,ﾍﾞﾝﾁﾏｰｸ!$F316:$AX316)/G$3</f>
        <v>0.5</v>
      </c>
      <c r="H316" s="9">
        <f>ﾍﾞﾝﾁﾏｰｸ!CQ316/ﾍﾞﾝﾁﾏｰｸ!$CR$1</f>
        <v>0.6910804931109501</v>
      </c>
      <c r="I316" s="9">
        <f>SUMIF(ﾍﾞﾝﾁﾏｰｸ!$F$1:$AX$1,I$2,ﾍﾞﾝﾁﾏｰｸ!$F316:$AX316)/I$3</f>
        <v>0.5</v>
      </c>
      <c r="J316" s="9">
        <f>SUMIF(ﾍﾞﾝﾁﾏｰｸ!$F$1:$AX$1,J$2,ﾍﾞﾝﾁﾏｰｸ!$F316:$AX316)/J$3</f>
        <v>0.75</v>
      </c>
      <c r="K316" s="9">
        <f>SUMIF(ﾍﾞﾝﾁﾏｰｸ!$F$1:$AX$1,K$2,ﾍﾞﾝﾁﾏｰｸ!$F316:$AX316)/K$3</f>
        <v>0.15</v>
      </c>
      <c r="L316" s="9">
        <f>SUMIF(ﾍﾞﾝﾁﾏｰｸ!$F$1:$AX$1,L$2,ﾍﾞﾝﾁﾏｰｸ!$F316:$AX316)/L$3</f>
        <v>0.5</v>
      </c>
      <c r="M316" s="9">
        <f>SUMIF(ﾍﾞﾝﾁﾏｰｸ!$F$1:$AX$1,M$2,ﾍﾞﾝﾁﾏｰｸ!$F316:$AX316)/M$3</f>
        <v>1</v>
      </c>
      <c r="N316" s="9">
        <f>SUMIF(ﾍﾞﾝﾁﾏｰｸ!$F$1:$AX$1,N$2,ﾍﾞﾝﾁﾏｰｸ!$F316:$AX316)/N$3</f>
        <v>0.63636363636363635</v>
      </c>
      <c r="O316" s="9">
        <f>SUMIF(ﾍﾞﾝﾁﾏｰｸ!$F$1:$AX$1,O$2,ﾍﾞﾝﾁﾏｰｸ!$F316:$AX316)/O$3</f>
        <v>0.45</v>
      </c>
      <c r="P316" s="2">
        <f>ﾍﾞﾝﾁﾏｰｸ!BV316</f>
        <v>44.5</v>
      </c>
      <c r="Q316" s="9">
        <f t="shared" si="9"/>
        <v>0.41562499999999997</v>
      </c>
      <c r="R316" s="9">
        <f>ﾍﾞﾝﾁﾏｰｸ!CG316/ﾍﾞﾝﾁﾏｰｸ!CG$3</f>
        <v>0.6333333333333333</v>
      </c>
      <c r="S316" s="9">
        <f>ﾍﾞﾝﾁﾏｰｸ!CH316/ﾍﾞﾝﾁﾏｰｸ!CH$3</f>
        <v>0.7</v>
      </c>
      <c r="T316" s="9">
        <f>ﾍﾞﾝﾁﾏｰｸ!CI316/ﾍﾞﾝﾁﾏｰｸ!CI$3</f>
        <v>0.625</v>
      </c>
      <c r="U316" s="9">
        <f>ﾍﾞﾝﾁﾏｰｸ!CC316/ﾍﾞﾝﾁﾏｰｸ!CC$3</f>
        <v>0.5</v>
      </c>
      <c r="V316" s="9">
        <f>ﾍﾞﾝﾁﾏｰｸ!CD316/ﾍﾞﾝﾁﾏｰｸ!CD$3</f>
        <v>0.3125</v>
      </c>
      <c r="W316" s="9">
        <f>ﾍﾞﾝﾁﾏｰｸ!CE316/ﾍﾞﾝﾁﾏｰｸ!CE$3</f>
        <v>0.375</v>
      </c>
      <c r="X316" s="9">
        <f>ﾍﾞﾝﾁﾏｰｸ!CF316/ﾍﾞﾝﾁﾏｰｸ!CF$3</f>
        <v>0.4375</v>
      </c>
    </row>
    <row r="317" spans="1:24">
      <c r="A317" s="2">
        <v>1986</v>
      </c>
      <c r="B317" s="2">
        <v>500</v>
      </c>
      <c r="C317" s="2">
        <v>5</v>
      </c>
      <c r="D317" s="2">
        <f t="shared" si="8"/>
        <v>100</v>
      </c>
      <c r="E317" s="4" t="s">
        <v>207</v>
      </c>
      <c r="F317" s="9">
        <f>ﾍﾞﾝﾁﾏｰｸ!CJ317/ﾍﾞﾝﾁﾏｰｸ!CJ$3</f>
        <v>0.43023255813953487</v>
      </c>
      <c r="G317" s="9">
        <f>SUMIF(ﾍﾞﾝﾁﾏｰｸ!$F$1:$AX$1,G$2,ﾍﾞﾝﾁﾏｰｸ!$F317:$AX317)/G$3</f>
        <v>0.5</v>
      </c>
      <c r="H317" s="9">
        <f>ﾍﾞﾝﾁﾏｰｸ!CQ317/ﾍﾞﾝﾁﾏｰｸ!$CR$1</f>
        <v>0.52356780275562009</v>
      </c>
      <c r="I317" s="9">
        <f>SUMIF(ﾍﾞﾝﾁﾏｰｸ!$F$1:$AX$1,I$2,ﾍﾞﾝﾁﾏｰｸ!$F317:$AX317)/I$3</f>
        <v>1</v>
      </c>
      <c r="J317" s="9">
        <f>SUMIF(ﾍﾞﾝﾁﾏｰｸ!$F$1:$AX$1,J$2,ﾍﾞﾝﾁﾏｰｸ!$F317:$AX317)/J$3</f>
        <v>0.5</v>
      </c>
      <c r="K317" s="9">
        <f>SUMIF(ﾍﾞﾝﾁﾏｰｸ!$F$1:$AX$1,K$2,ﾍﾞﾝﾁﾏｰｸ!$F317:$AX317)/K$3</f>
        <v>0.3</v>
      </c>
      <c r="L317" s="9">
        <f>SUMIF(ﾍﾞﾝﾁﾏｰｸ!$F$1:$AX$1,L$2,ﾍﾞﾝﾁﾏｰｸ!$F317:$AX317)/L$3</f>
        <v>0</v>
      </c>
      <c r="M317" s="9">
        <f>SUMIF(ﾍﾞﾝﾁﾏｰｸ!$F$1:$AX$1,M$2,ﾍﾞﾝﾁﾏｰｸ!$F317:$AX317)/M$3</f>
        <v>0.5</v>
      </c>
      <c r="N317" s="9">
        <f>SUMIF(ﾍﾞﾝﾁﾏｰｸ!$F$1:$AX$1,N$2,ﾍﾞﾝﾁﾏｰｸ!$F317:$AX317)/N$3</f>
        <v>0.5</v>
      </c>
      <c r="O317" s="9">
        <f>SUMIF(ﾍﾞﾝﾁﾏｰｸ!$F$1:$AX$1,O$2,ﾍﾞﾝﾁﾏｰｸ!$F317:$AX317)/O$3</f>
        <v>0.45</v>
      </c>
      <c r="P317" s="2">
        <f>ﾍﾞﾝﾁﾏｰｸ!BV317</f>
        <v>40.5</v>
      </c>
      <c r="Q317" s="9">
        <f t="shared" si="9"/>
        <v>0.53210227272727273</v>
      </c>
      <c r="R317" s="9">
        <f>ﾍﾞﾝﾁﾏｰｸ!CG317/ﾍﾞﾝﾁﾏｰｸ!CG$3</f>
        <v>0.6</v>
      </c>
      <c r="S317" s="9">
        <f>ﾍﾞﾝﾁﾏｰｸ!CH317/ﾍﾞﾝﾁﾏｰｸ!CH$3</f>
        <v>0.2</v>
      </c>
      <c r="T317" s="9">
        <f>ﾍﾞﾝﾁﾏｰｸ!CI317/ﾍﾞﾝﾁﾏｰｸ!CI$3</f>
        <v>0.25</v>
      </c>
      <c r="U317" s="9">
        <f>ﾍﾞﾝﾁﾏｰｸ!CC317/ﾍﾞﾝﾁﾏｰｸ!CC$3</f>
        <v>0.63636363636363635</v>
      </c>
      <c r="V317" s="9">
        <f>ﾍﾞﾝﾁﾏｰｸ!CD317/ﾍﾞﾝﾁﾏｰｸ!CD$3</f>
        <v>0.375</v>
      </c>
      <c r="W317" s="9">
        <f>ﾍﾞﾝﾁﾏｰｸ!CE317/ﾍﾞﾝﾁﾏｰｸ!CE$3</f>
        <v>0.5</v>
      </c>
      <c r="X317" s="9">
        <f>ﾍﾞﾝﾁﾏｰｸ!CF317/ﾍﾞﾝﾁﾏｰｸ!CF$3</f>
        <v>0.5625</v>
      </c>
    </row>
    <row r="318" spans="1:24">
      <c r="A318" s="2">
        <v>1985</v>
      </c>
      <c r="B318" s="2">
        <v>2000</v>
      </c>
      <c r="C318" s="2">
        <v>1</v>
      </c>
      <c r="D318" s="2">
        <f t="shared" si="8"/>
        <v>2000</v>
      </c>
      <c r="E318" s="4" t="s">
        <v>91</v>
      </c>
      <c r="F318" s="9">
        <f>ﾍﾞﾝﾁﾏｰｸ!CJ318/ﾍﾞﾝﾁﾏｰｸ!CJ$3</f>
        <v>0.54651162790697672</v>
      </c>
      <c r="G318" s="9">
        <f>SUMIF(ﾍﾞﾝﾁﾏｰｸ!$F$1:$AX$1,G$2,ﾍﾞﾝﾁﾏｰｸ!$F318:$AX318)/G$3</f>
        <v>0.5</v>
      </c>
      <c r="H318" s="9">
        <f>ﾍﾞﾝﾁﾏｰｸ!CQ318/ﾍﾞﾝﾁﾏｰｸ!$CR$1</f>
        <v>0.67657722987672231</v>
      </c>
      <c r="I318" s="9">
        <f>SUMIF(ﾍﾞﾝﾁﾏｰｸ!$F$1:$AX$1,I$2,ﾍﾞﾝﾁﾏｰｸ!$F318:$AX318)/I$3</f>
        <v>0.66666666666666663</v>
      </c>
      <c r="J318" s="9">
        <f>SUMIF(ﾍﾞﾝﾁﾏｰｸ!$F$1:$AX$1,J$2,ﾍﾞﾝﾁﾏｰｸ!$F318:$AX318)/J$3</f>
        <v>0.5</v>
      </c>
      <c r="K318" s="9">
        <f>SUMIF(ﾍﾞﾝﾁﾏｰｸ!$F$1:$AX$1,K$2,ﾍﾞﾝﾁﾏｰｸ!$F318:$AX318)/K$3</f>
        <v>0.6</v>
      </c>
      <c r="L318" s="9">
        <f>SUMIF(ﾍﾞﾝﾁﾏｰｸ!$F$1:$AX$1,L$2,ﾍﾞﾝﾁﾏｰｸ!$F318:$AX318)/L$3</f>
        <v>0.75</v>
      </c>
      <c r="M318" s="9">
        <f>SUMIF(ﾍﾞﾝﾁﾏｰｸ!$F$1:$AX$1,M$2,ﾍﾞﾝﾁﾏｰｸ!$F318:$AX318)/M$3</f>
        <v>1</v>
      </c>
      <c r="N318" s="9">
        <f>SUMIF(ﾍﾞﾝﾁﾏｰｸ!$F$1:$AX$1,N$2,ﾍﾞﾝﾁﾏｰｸ!$F318:$AX318)/N$3</f>
        <v>0.63636363636363635</v>
      </c>
      <c r="O318" s="9">
        <f>SUMIF(ﾍﾞﾝﾁﾏｰｸ!$F$1:$AX$1,O$2,ﾍﾞﾝﾁﾏｰｸ!$F318:$AX318)/O$3</f>
        <v>0.9</v>
      </c>
      <c r="P318" s="2">
        <f>ﾍﾞﾝﾁﾏｰｸ!BV318</f>
        <v>63.5</v>
      </c>
      <c r="Q318" s="9">
        <f t="shared" si="9"/>
        <v>0.68181818181818188</v>
      </c>
      <c r="R318" s="9">
        <f>ﾍﾞﾝﾁﾏｰｸ!CG318/ﾍﾞﾝﾁﾏｰｸ!CG$3</f>
        <v>0.56666666666666665</v>
      </c>
      <c r="S318" s="9">
        <f>ﾍﾞﾝﾁﾏｰｸ!CH318/ﾍﾞﾝﾁﾏｰｸ!CH$3</f>
        <v>0.7</v>
      </c>
      <c r="T318" s="9">
        <f>ﾍﾞﾝﾁﾏｰｸ!CI318/ﾍﾞﾝﾁﾏｰｸ!CI$3</f>
        <v>0.75</v>
      </c>
      <c r="U318" s="9">
        <f>ﾍﾞﾝﾁﾏｰｸ!CC318/ﾍﾞﾝﾁﾏｰｸ!CC$3</f>
        <v>0.59090909090909094</v>
      </c>
      <c r="V318" s="9">
        <f>ﾍﾞﾝﾁﾏｰｸ!CD318/ﾍﾞﾝﾁﾏｰｸ!CD$3</f>
        <v>0.75</v>
      </c>
      <c r="W318" s="9">
        <f>ﾍﾞﾝﾁﾏｰｸ!CE318/ﾍﾞﾝﾁﾏｰｸ!CE$3</f>
        <v>0.70833333333333337</v>
      </c>
      <c r="X318" s="9">
        <f>ﾍﾞﾝﾁﾏｰｸ!CF318/ﾍﾞﾝﾁﾏｰｸ!CF$3</f>
        <v>0.75</v>
      </c>
    </row>
    <row r="319" spans="1:24">
      <c r="A319" s="2">
        <v>2001</v>
      </c>
      <c r="B319" s="2">
        <v>1200</v>
      </c>
      <c r="C319" s="2">
        <v>1</v>
      </c>
      <c r="D319" s="2">
        <f t="shared" si="8"/>
        <v>1200</v>
      </c>
      <c r="E319" s="4" t="s">
        <v>138</v>
      </c>
      <c r="F319" s="9">
        <f>ﾍﾞﾝﾁﾏｰｸ!CJ319/ﾍﾞﾝﾁﾏｰｸ!CJ$3</f>
        <v>0.33720930232558138</v>
      </c>
      <c r="G319" s="9">
        <f>SUMIF(ﾍﾞﾝﾁﾏｰｸ!$F$1:$AX$1,G$2,ﾍﾞﾝﾁﾏｰｸ!$F319:$AX319)/G$3</f>
        <v>0.5</v>
      </c>
      <c r="H319" s="9">
        <f>ﾍﾞﾝﾁﾏｰｸ!CQ319/ﾍﾞﾝﾁﾏｰｸ!$CR$1</f>
        <v>0.61856417693981158</v>
      </c>
      <c r="I319" s="9">
        <f>SUMIF(ﾍﾞﾝﾁﾏｰｸ!$F$1:$AX$1,I$2,ﾍﾞﾝﾁﾏｰｸ!$F319:$AX319)/I$3</f>
        <v>0.33333333333333331</v>
      </c>
      <c r="J319" s="9">
        <f>SUMIF(ﾍﾞﾝﾁﾏｰｸ!$F$1:$AX$1,J$2,ﾍﾞﾝﾁﾏｰｸ!$F319:$AX319)/J$3</f>
        <v>0.5</v>
      </c>
      <c r="K319" s="9">
        <f>SUMIF(ﾍﾞﾝﾁﾏｰｸ!$F$1:$AX$1,K$2,ﾍﾞﾝﾁﾏｰｸ!$F319:$AX319)/K$3</f>
        <v>0.2</v>
      </c>
      <c r="L319" s="9">
        <f>SUMIF(ﾍﾞﾝﾁﾏｰｸ!$F$1:$AX$1,L$2,ﾍﾞﾝﾁﾏｰｸ!$F319:$AX319)/L$3</f>
        <v>0.5</v>
      </c>
      <c r="M319" s="9">
        <f>SUMIF(ﾍﾞﾝﾁﾏｰｸ!$F$1:$AX$1,M$2,ﾍﾞﾝﾁﾏｰｸ!$F319:$AX319)/M$3</f>
        <v>0.5</v>
      </c>
      <c r="N319" s="9">
        <f>SUMIF(ﾍﾞﾝﾁﾏｰｸ!$F$1:$AX$1,N$2,ﾍﾞﾝﾁﾏｰｸ!$F319:$AX319)/N$3</f>
        <v>0.45454545454545453</v>
      </c>
      <c r="O319" s="9">
        <f>SUMIF(ﾍﾞﾝﾁﾏｰｸ!$F$1:$AX$1,O$2,ﾍﾞﾝﾁﾏｰｸ!$F319:$AX319)/O$3</f>
        <v>0.85</v>
      </c>
      <c r="P319" s="2">
        <f>ﾍﾞﾝﾁﾏｰｸ!BV319</f>
        <v>45.5</v>
      </c>
      <c r="Q319" s="9">
        <f t="shared" si="9"/>
        <v>0.53011363636363629</v>
      </c>
      <c r="R319" s="9">
        <f>ﾍﾞﾝﾁﾏｰｸ!CG319/ﾍﾞﾝﾁﾏｰｸ!CG$3</f>
        <v>0.4</v>
      </c>
      <c r="S319" s="9">
        <f>ﾍﾞﾝﾁﾏｰｸ!CH319/ﾍﾞﾝﾁﾏｰｸ!CH$3</f>
        <v>0.5</v>
      </c>
      <c r="T319" s="9">
        <f>ﾍﾞﾝﾁﾏｰｸ!CI319/ﾍﾞﾝﾁﾏｰｸ!CI$3</f>
        <v>0.5625</v>
      </c>
      <c r="U319" s="9">
        <f>ﾍﾞﾝﾁﾏｰｸ!CC319/ﾍﾞﾝﾁﾏｰｸ!CC$3</f>
        <v>0.31818181818181818</v>
      </c>
      <c r="V319" s="9">
        <f>ﾍﾞﾝﾁﾏｰｸ!CD319/ﾍﾞﾝﾁﾏｰｸ!CD$3</f>
        <v>0.59375</v>
      </c>
      <c r="W319" s="9">
        <f>ﾍﾞﾝﾁﾏｰｸ!CE319/ﾍﾞﾝﾁﾏｰｸ!CE$3</f>
        <v>0.625</v>
      </c>
      <c r="X319" s="9">
        <f>ﾍﾞﾝﾁﾏｰｸ!CF319/ﾍﾞﾝﾁﾏｰｸ!CF$3</f>
        <v>0.75</v>
      </c>
    </row>
    <row r="320" spans="1:24">
      <c r="A320" s="2">
        <v>1987</v>
      </c>
      <c r="B320" s="2">
        <v>300</v>
      </c>
      <c r="C320" s="2">
        <v>2</v>
      </c>
      <c r="D320" s="2">
        <f t="shared" si="8"/>
        <v>150</v>
      </c>
      <c r="E320" s="4" t="s">
        <v>272</v>
      </c>
      <c r="F320" s="9">
        <f>ﾍﾞﾝﾁﾏｰｸ!CJ320/ﾍﾞﾝﾁﾏｰｸ!CJ$3</f>
        <v>0.27906976744186046</v>
      </c>
      <c r="G320" s="9">
        <f>SUMIF(ﾍﾞﾝﾁﾏｰｸ!$F$1:$AX$1,G$2,ﾍﾞﾝﾁﾏｰｸ!$F320:$AX320)/G$3</f>
        <v>0</v>
      </c>
      <c r="H320" s="9">
        <f>ﾍﾞﾝﾁﾏｰｸ!CQ320/ﾍﾞﾝﾁﾏｰｸ!$CR$1</f>
        <v>0.52356780275562009</v>
      </c>
      <c r="I320" s="9">
        <f>SUMIF(ﾍﾞﾝﾁﾏｰｸ!$F$1:$AX$1,I$2,ﾍﾞﾝﾁﾏｰｸ!$F320:$AX320)/I$3</f>
        <v>0.16666666666666666</v>
      </c>
      <c r="J320" s="9">
        <f>SUMIF(ﾍﾞﾝﾁﾏｰｸ!$F$1:$AX$1,J$2,ﾍﾞﾝﾁﾏｰｸ!$F320:$AX320)/J$3</f>
        <v>0.375</v>
      </c>
      <c r="K320" s="9">
        <f>SUMIF(ﾍﾞﾝﾁﾏｰｸ!$F$1:$AX$1,K$2,ﾍﾞﾝﾁﾏｰｸ!$F320:$AX320)/K$3</f>
        <v>0.4</v>
      </c>
      <c r="L320" s="9">
        <f>SUMIF(ﾍﾞﾝﾁﾏｰｸ!$F$1:$AX$1,L$2,ﾍﾞﾝﾁﾏｰｸ!$F320:$AX320)/L$3</f>
        <v>0</v>
      </c>
      <c r="M320" s="9">
        <f>SUMIF(ﾍﾞﾝﾁﾏｰｸ!$F$1:$AX$1,M$2,ﾍﾞﾝﾁﾏｰｸ!$F320:$AX320)/M$3</f>
        <v>0.5</v>
      </c>
      <c r="N320" s="9">
        <f>SUMIF(ﾍﾞﾝﾁﾏｰｸ!$F$1:$AX$1,N$2,ﾍﾞﾝﾁﾏｰｸ!$F320:$AX320)/N$3</f>
        <v>0.63636363636363635</v>
      </c>
      <c r="O320" s="9">
        <f>SUMIF(ﾍﾞﾝﾁﾏｰｸ!$F$1:$AX$1,O$2,ﾍﾞﾝﾁﾏｰｸ!$F320:$AX320)/O$3</f>
        <v>0.45</v>
      </c>
      <c r="P320" s="2">
        <f>ﾍﾞﾝﾁﾏｰｸ!BV320</f>
        <v>36</v>
      </c>
      <c r="Q320" s="9">
        <f t="shared" si="9"/>
        <v>0.44318181818181823</v>
      </c>
      <c r="R320" s="9">
        <f>ﾍﾞﾝﾁﾏｰｸ!CG320/ﾍﾞﾝﾁﾏｰｸ!CG$3</f>
        <v>0.46666666666666667</v>
      </c>
      <c r="S320" s="9">
        <f>ﾍﾞﾝﾁﾏｰｸ!CH320/ﾍﾞﾝﾁﾏｰｸ!CH$3</f>
        <v>0.7</v>
      </c>
      <c r="T320" s="9">
        <f>ﾍﾞﾝﾁﾏｰｸ!CI320/ﾍﾞﾝﾁﾏｰｸ!CI$3</f>
        <v>0.3125</v>
      </c>
      <c r="U320" s="9">
        <f>ﾍﾞﾝﾁﾏｰｸ!CC320/ﾍﾞﾝﾁﾏｰｸ!CC$3</f>
        <v>0.40909090909090912</v>
      </c>
      <c r="V320" s="9">
        <f>ﾍﾞﾝﾁﾏｰｸ!CD320/ﾍﾞﾝﾁﾏｰｸ!CD$3</f>
        <v>0.46875</v>
      </c>
      <c r="W320" s="9">
        <f>ﾍﾞﾝﾁﾏｰｸ!CE320/ﾍﾞﾝﾁﾏｰｸ!CE$3</f>
        <v>0.5</v>
      </c>
      <c r="X320" s="9">
        <f>ﾍﾞﾝﾁﾏｰｸ!CF320/ﾍﾞﾝﾁﾏｰｸ!CF$3</f>
        <v>0.375</v>
      </c>
    </row>
    <row r="321" spans="1:24">
      <c r="A321" s="2">
        <v>2005</v>
      </c>
      <c r="B321" s="2">
        <v>260</v>
      </c>
      <c r="C321" s="2">
        <v>2</v>
      </c>
      <c r="D321" s="2">
        <f t="shared" si="8"/>
        <v>130</v>
      </c>
      <c r="E321" s="4" t="s">
        <v>184</v>
      </c>
      <c r="F321" s="9">
        <f>ﾍﾞﾝﾁﾏｰｸ!CJ321/ﾍﾞﾝﾁﾏｰｸ!CJ$3</f>
        <v>0.52325581395348841</v>
      </c>
      <c r="G321" s="9">
        <f>SUMIF(ﾍﾞﾝﾁﾏｰｸ!$F$1:$AX$1,G$2,ﾍﾞﾝﾁﾏｰｸ!$F321:$AX321)/G$3</f>
        <v>0.5</v>
      </c>
      <c r="H321" s="9">
        <f>ﾍﾞﾝﾁﾏｰｸ!CQ321/ﾍﾞﾝﾁﾏｰｸ!$CR$1</f>
        <v>0.52719361856417701</v>
      </c>
      <c r="I321" s="9">
        <f>SUMIF(ﾍﾞﾝﾁﾏｰｸ!$F$1:$AX$1,I$2,ﾍﾞﾝﾁﾏｰｸ!$F321:$AX321)/I$3</f>
        <v>0.83333333333333337</v>
      </c>
      <c r="J321" s="9">
        <f>SUMIF(ﾍﾞﾝﾁﾏｰｸ!$F$1:$AX$1,J$2,ﾍﾞﾝﾁﾏｰｸ!$F321:$AX321)/J$3</f>
        <v>0.75</v>
      </c>
      <c r="K321" s="9">
        <f>SUMIF(ﾍﾞﾝﾁﾏｰｸ!$F$1:$AX$1,K$2,ﾍﾞﾝﾁﾏｰｸ!$F321:$AX321)/K$3</f>
        <v>0.45</v>
      </c>
      <c r="L321" s="9">
        <f>SUMIF(ﾍﾞﾝﾁﾏｰｸ!$F$1:$AX$1,L$2,ﾍﾞﾝﾁﾏｰｸ!$F321:$AX321)/L$3</f>
        <v>0.125</v>
      </c>
      <c r="M321" s="9">
        <f>SUMIF(ﾍﾞﾝﾁﾏｰｸ!$F$1:$AX$1,M$2,ﾍﾞﾝﾁﾏｰｸ!$F321:$AX321)/M$3</f>
        <v>0.5</v>
      </c>
      <c r="N321" s="9">
        <f>SUMIF(ﾍﾞﾝﾁﾏｰｸ!$F$1:$AX$1,N$2,ﾍﾞﾝﾁﾏｰｸ!$F321:$AX321)/N$3</f>
        <v>0.68181818181818177</v>
      </c>
      <c r="O321" s="9">
        <f>SUMIF(ﾍﾞﾝﾁﾏｰｸ!$F$1:$AX$1,O$2,ﾍﾞﾝﾁﾏｰｸ!$F321:$AX321)/O$3</f>
        <v>0.7</v>
      </c>
      <c r="P321" s="2">
        <f>ﾍﾞﾝﾁﾏｰｸ!BV321</f>
        <v>54.5</v>
      </c>
      <c r="Q321" s="9">
        <f t="shared" si="9"/>
        <v>0.72329545454545452</v>
      </c>
      <c r="R321" s="9">
        <f>ﾍﾞﾝﾁﾏｰｸ!CG321/ﾍﾞﾝﾁﾏｰｸ!CG$3</f>
        <v>0.73333333333333328</v>
      </c>
      <c r="S321" s="9">
        <f>ﾍﾞﾝﾁﾏｰｸ!CH321/ﾍﾞﾝﾁﾏｰｸ!CH$3</f>
        <v>0.4</v>
      </c>
      <c r="T321" s="9">
        <f>ﾍﾞﾝﾁﾏｰｸ!CI321/ﾍﾞﾝﾁﾏｰｸ!CI$3</f>
        <v>0.375</v>
      </c>
      <c r="U321" s="9">
        <f>ﾍﾞﾝﾁﾏｰｸ!CC321/ﾍﾞﾝﾁﾏｰｸ!CC$3</f>
        <v>0.72727272727272729</v>
      </c>
      <c r="V321" s="9">
        <f>ﾍﾞﾝﾁﾏｰｸ!CD321/ﾍﾞﾝﾁﾏｰｸ!CD$3</f>
        <v>0.5625</v>
      </c>
      <c r="W321" s="9">
        <f>ﾍﾞﾝﾁﾏｰｸ!CE321/ﾍﾞﾝﾁﾏｰｸ!CE$3</f>
        <v>0.75</v>
      </c>
      <c r="X321" s="9">
        <f>ﾍﾞﾝﾁﾏｰｸ!CF321/ﾍﾞﾝﾁﾏｰｸ!CF$3</f>
        <v>0.875</v>
      </c>
    </row>
    <row r="322" spans="1:24">
      <c r="A322" s="2">
        <v>1981</v>
      </c>
      <c r="B322" s="2">
        <v>382</v>
      </c>
      <c r="C322" s="2">
        <v>4</v>
      </c>
      <c r="D322" s="2">
        <f t="shared" si="8"/>
        <v>95.5</v>
      </c>
      <c r="E322" s="4" t="s">
        <v>27</v>
      </c>
      <c r="F322" s="9">
        <f>ﾍﾞﾝﾁﾏｰｸ!CJ322/ﾍﾞﾝﾁﾏｰｸ!CJ$3</f>
        <v>0.43023255813953487</v>
      </c>
      <c r="G322" s="9">
        <f>SUMIF(ﾍﾞﾝﾁﾏｰｸ!$F$1:$AX$1,G$2,ﾍﾞﾝﾁﾏｰｸ!$F322:$AX322)/G$3</f>
        <v>0.5</v>
      </c>
      <c r="H322" s="9">
        <f>ﾍﾞﾝﾁﾏｰｸ!CQ322/ﾍﾞﾝﾁﾏｰｸ!$CR$1</f>
        <v>0.59173313995649035</v>
      </c>
      <c r="I322" s="9">
        <f>SUMIF(ﾍﾞﾝﾁﾏｰｸ!$F$1:$AX$1,I$2,ﾍﾞﾝﾁﾏｰｸ!$F322:$AX322)/I$3</f>
        <v>0.33333333333333331</v>
      </c>
      <c r="J322" s="9">
        <f>SUMIF(ﾍﾞﾝﾁﾏｰｸ!$F$1:$AX$1,J$2,ﾍﾞﾝﾁﾏｰｸ!$F322:$AX322)/J$3</f>
        <v>0.5</v>
      </c>
      <c r="K322" s="9">
        <f>SUMIF(ﾍﾞﾝﾁﾏｰｸ!$F$1:$AX$1,K$2,ﾍﾞﾝﾁﾏｰｸ!$F322:$AX322)/K$3</f>
        <v>0.45</v>
      </c>
      <c r="L322" s="9">
        <f>SUMIF(ﾍﾞﾝﾁﾏｰｸ!$F$1:$AX$1,L$2,ﾍﾞﾝﾁﾏｰｸ!$F322:$AX322)/L$3</f>
        <v>0.375</v>
      </c>
      <c r="M322" s="9">
        <f>SUMIF(ﾍﾞﾝﾁﾏｰｸ!$F$1:$AX$1,M$2,ﾍﾞﾝﾁﾏｰｸ!$F322:$AX322)/M$3</f>
        <v>0.5</v>
      </c>
      <c r="N322" s="9">
        <f>SUMIF(ﾍﾞﾝﾁﾏｰｸ!$F$1:$AX$1,N$2,ﾍﾞﾝﾁﾏｰｸ!$F322:$AX322)/N$3</f>
        <v>0.5</v>
      </c>
      <c r="O322" s="9">
        <f>SUMIF(ﾍﾞﾝﾁﾏｰｸ!$F$1:$AX$1,O$2,ﾍﾞﾝﾁﾏｰｸ!$F322:$AX322)/O$3</f>
        <v>0.5</v>
      </c>
      <c r="P322" s="2">
        <f>ﾍﾞﾝﾁﾏｰｸ!BV322</f>
        <v>43.5</v>
      </c>
      <c r="Q322" s="9">
        <f t="shared" si="9"/>
        <v>0.43977272727272726</v>
      </c>
      <c r="R322" s="9">
        <f>ﾍﾞﾝﾁﾏｰｸ!CG322/ﾍﾞﾝﾁﾏｰｸ!CG$3</f>
        <v>0.43333333333333335</v>
      </c>
      <c r="S322" s="9">
        <f>ﾍﾞﾝﾁﾏｰｸ!CH322/ﾍﾞﾝﾁﾏｰｸ!CH$3</f>
        <v>0.5</v>
      </c>
      <c r="T322" s="9">
        <f>ﾍﾞﾝﾁﾏｰｸ!CI322/ﾍﾞﾝﾁﾏｰｸ!CI$3</f>
        <v>0.5</v>
      </c>
      <c r="U322" s="9">
        <f>ﾍﾞﾝﾁﾏｰｸ!CC322/ﾍﾞﾝﾁﾏｰｸ!CC$3</f>
        <v>0.36363636363636365</v>
      </c>
      <c r="V322" s="9">
        <f>ﾍﾞﾝﾁﾏｰｸ!CD322/ﾍﾞﾝﾁﾏｰｸ!CD$3</f>
        <v>0.5</v>
      </c>
      <c r="W322" s="9">
        <f>ﾍﾞﾝﾁﾏｰｸ!CE322/ﾍﾞﾝﾁﾏｰｸ!CE$3</f>
        <v>0.45833333333333331</v>
      </c>
      <c r="X322" s="9">
        <f>ﾍﾞﾝﾁﾏｰｸ!CF322/ﾍﾞﾝﾁﾏｰｸ!CF$3</f>
        <v>0.5</v>
      </c>
    </row>
    <row r="323" spans="1:24">
      <c r="A323" s="2">
        <v>2005</v>
      </c>
      <c r="B323" s="2">
        <v>1200</v>
      </c>
      <c r="C323" s="2">
        <v>6</v>
      </c>
      <c r="D323" s="2">
        <f t="shared" si="8"/>
        <v>200</v>
      </c>
      <c r="E323" s="4" t="s">
        <v>273</v>
      </c>
      <c r="F323" s="9">
        <f>ﾍﾞﾝﾁﾏｰｸ!CJ323/ﾍﾞﾝﾁﾏｰｸ!CJ$3</f>
        <v>0.52325581395348841</v>
      </c>
      <c r="G323" s="9">
        <f>SUMIF(ﾍﾞﾝﾁﾏｰｸ!$F$1:$AX$1,G$2,ﾍﾞﾝﾁﾏｰｸ!$F323:$AX323)/G$3</f>
        <v>0.5</v>
      </c>
      <c r="H323" s="9">
        <f>ﾍﾞﾝﾁﾏｰｸ!CQ323/ﾍﾞﾝﾁﾏｰｸ!$CR$1</f>
        <v>0.59463379260333582</v>
      </c>
      <c r="I323" s="9">
        <f>SUMIF(ﾍﾞﾝﾁﾏｰｸ!$F$1:$AX$1,I$2,ﾍﾞﾝﾁﾏｰｸ!$F323:$AX323)/I$3</f>
        <v>0.66666666666666663</v>
      </c>
      <c r="J323" s="9">
        <f>SUMIF(ﾍﾞﾝﾁﾏｰｸ!$F$1:$AX$1,J$2,ﾍﾞﾝﾁﾏｰｸ!$F323:$AX323)/J$3</f>
        <v>0.875</v>
      </c>
      <c r="K323" s="9">
        <f>SUMIF(ﾍﾞﾝﾁﾏｰｸ!$F$1:$AX$1,K$2,ﾍﾞﾝﾁﾏｰｸ!$F323:$AX323)/K$3</f>
        <v>0.4</v>
      </c>
      <c r="L323" s="9">
        <f>SUMIF(ﾍﾞﾝﾁﾏｰｸ!$F$1:$AX$1,L$2,ﾍﾞﾝﾁﾏｰｸ!$F323:$AX323)/L$3</f>
        <v>0.875</v>
      </c>
      <c r="M323" s="9">
        <f>SUMIF(ﾍﾞﾝﾁﾏｰｸ!$F$1:$AX$1,M$2,ﾍﾞﾝﾁﾏｰｸ!$F323:$AX323)/M$3</f>
        <v>1</v>
      </c>
      <c r="N323" s="9">
        <f>SUMIF(ﾍﾞﾝﾁﾏｰｸ!$F$1:$AX$1,N$2,ﾍﾞﾝﾁﾏｰｸ!$F323:$AX323)/N$3</f>
        <v>0.63636363636363635</v>
      </c>
      <c r="O323" s="9">
        <f>SUMIF(ﾍﾞﾝﾁﾏｰｸ!$F$1:$AX$1,O$2,ﾍﾞﾝﾁﾏｰｸ!$F323:$AX323)/O$3</f>
        <v>0.85</v>
      </c>
      <c r="P323" s="2">
        <f>ﾍﾞﾝﾁﾏｰｸ!BV323</f>
        <v>62.5</v>
      </c>
      <c r="Q323" s="9">
        <f t="shared" si="9"/>
        <v>0.59062499999999996</v>
      </c>
      <c r="R323" s="9">
        <f>ﾍﾞﾝﾁﾏｰｸ!CG323/ﾍﾞﾝﾁﾏｰｸ!CG$3</f>
        <v>0.6333333333333333</v>
      </c>
      <c r="S323" s="9">
        <f>ﾍﾞﾝﾁﾏｰｸ!CH323/ﾍﾞﾝﾁﾏｰｸ!CH$3</f>
        <v>0.8</v>
      </c>
      <c r="T323" s="9">
        <f>ﾍﾞﾝﾁﾏｰｸ!CI323/ﾍﾞﾝﾁﾏｰｸ!CI$3</f>
        <v>0.8125</v>
      </c>
      <c r="U323" s="9">
        <f>ﾍﾞﾝﾁﾏｰｸ!CC323/ﾍﾞﾝﾁﾏｰｸ!CC$3</f>
        <v>0.5</v>
      </c>
      <c r="V323" s="9">
        <f>ﾍﾞﾝﾁﾏｰｸ!CD323/ﾍﾞﾝﾁﾏｰｸ!CD$3</f>
        <v>0.625</v>
      </c>
      <c r="W323" s="9">
        <f>ﾍﾞﾝﾁﾏｰｸ!CE323/ﾍﾞﾝﾁﾏｰｸ!CE$3</f>
        <v>0.625</v>
      </c>
      <c r="X323" s="9">
        <f>ﾍﾞﾝﾁﾏｰｸ!CF323/ﾍﾞﾝﾁﾏｰｸ!CF$3</f>
        <v>0.6875</v>
      </c>
    </row>
    <row r="324" spans="1:24">
      <c r="A324" s="2">
        <v>1985</v>
      </c>
      <c r="B324" s="2">
        <v>5500</v>
      </c>
      <c r="C324" s="2">
        <v>12</v>
      </c>
      <c r="D324" s="2">
        <f t="shared" ref="D324:D387" si="10">B324/C324</f>
        <v>458.33333333333331</v>
      </c>
      <c r="E324" s="4" t="s">
        <v>39</v>
      </c>
      <c r="F324" s="9">
        <f>ﾍﾞﾝﾁﾏｰｸ!CJ324/ﾍﾞﾝﾁﾏｰｸ!CJ$3</f>
        <v>0.55813953488372092</v>
      </c>
      <c r="G324" s="9">
        <f>SUMIF(ﾍﾞﾝﾁﾏｰｸ!$F$1:$AX$1,G$2,ﾍﾞﾝﾁﾏｰｸ!$F324:$AX324)/G$3</f>
        <v>1</v>
      </c>
      <c r="H324" s="9">
        <f>ﾍﾞﾝﾁﾏｰｸ!CQ324/ﾍﾞﾝﾁﾏｰｸ!$CR$1</f>
        <v>0.84554024655547522</v>
      </c>
      <c r="I324" s="9">
        <f>SUMIF(ﾍﾞﾝﾁﾏｰｸ!$F$1:$AX$1,I$2,ﾍﾞﾝﾁﾏｰｸ!$F324:$AX324)/I$3</f>
        <v>0.66666666666666663</v>
      </c>
      <c r="J324" s="9">
        <f>SUMIF(ﾍﾞﾝﾁﾏｰｸ!$F$1:$AX$1,J$2,ﾍﾞﾝﾁﾏｰｸ!$F324:$AX324)/J$3</f>
        <v>0.375</v>
      </c>
      <c r="K324" s="9">
        <f>SUMIF(ﾍﾞﾝﾁﾏｰｸ!$F$1:$AX$1,K$2,ﾍﾞﾝﾁﾏｰｸ!$F324:$AX324)/K$3</f>
        <v>0.4</v>
      </c>
      <c r="L324" s="9">
        <f>SUMIF(ﾍﾞﾝﾁﾏｰｸ!$F$1:$AX$1,L$2,ﾍﾞﾝﾁﾏｰｸ!$F324:$AX324)/L$3</f>
        <v>0.625</v>
      </c>
      <c r="M324" s="9">
        <f>SUMIF(ﾍﾞﾝﾁﾏｰｸ!$F$1:$AX$1,M$2,ﾍﾞﾝﾁﾏｰｸ!$F324:$AX324)/M$3</f>
        <v>1</v>
      </c>
      <c r="N324" s="9">
        <f>SUMIF(ﾍﾞﾝﾁﾏｰｸ!$F$1:$AX$1,N$2,ﾍﾞﾝﾁﾏｰｸ!$F324:$AX324)/N$3</f>
        <v>0.72727272727272729</v>
      </c>
      <c r="O324" s="9">
        <f>SUMIF(ﾍﾞﾝﾁﾏｰｸ!$F$1:$AX$1,O$2,ﾍﾞﾝﾁﾏｰｸ!$F324:$AX324)/O$3</f>
        <v>0.65</v>
      </c>
      <c r="P324" s="2">
        <f>ﾍﾞﾝﾁﾏｰｸ!BV324</f>
        <v>65</v>
      </c>
      <c r="Q324" s="9">
        <f t="shared" ref="Q324:Q387" si="11">U324*0.35+V324*0.2+W324*0.3+X324*0.15</f>
        <v>0.6045454545454545</v>
      </c>
      <c r="R324" s="9">
        <f>ﾍﾞﾝﾁﾏｰｸ!CG324/ﾍﾞﾝﾁﾏｰｸ!CG$3</f>
        <v>0.7</v>
      </c>
      <c r="S324" s="9">
        <f>ﾍﾞﾝﾁﾏｰｸ!CH324/ﾍﾞﾝﾁﾏｰｸ!CH$3</f>
        <v>0.9</v>
      </c>
      <c r="T324" s="9">
        <f>ﾍﾞﾝﾁﾏｰｸ!CI324/ﾍﾞﾝﾁﾏｰｸ!CI$3</f>
        <v>0.6875</v>
      </c>
      <c r="U324" s="9">
        <f>ﾍﾞﾝﾁﾏｰｸ!CC324/ﾍﾞﾝﾁﾏｰｸ!CC$3</f>
        <v>0.72727272727272729</v>
      </c>
      <c r="V324" s="9">
        <f>ﾍﾞﾝﾁﾏｰｸ!CD324/ﾍﾞﾝﾁﾏｰｸ!CD$3</f>
        <v>0.5</v>
      </c>
      <c r="W324" s="9">
        <f>ﾍﾞﾝﾁﾏｰｸ!CE324/ﾍﾞﾝﾁﾏｰｸ!CE$3</f>
        <v>0.58333333333333337</v>
      </c>
      <c r="X324" s="9">
        <f>ﾍﾞﾝﾁﾏｰｸ!CF324/ﾍﾞﾝﾁﾏｰｸ!CF$3</f>
        <v>0.5</v>
      </c>
    </row>
    <row r="325" spans="1:24">
      <c r="A325" s="2">
        <v>2005</v>
      </c>
      <c r="B325" s="2">
        <v>1500</v>
      </c>
      <c r="C325" s="2">
        <v>5</v>
      </c>
      <c r="D325" s="2">
        <f t="shared" si="10"/>
        <v>300</v>
      </c>
      <c r="E325" s="4" t="s">
        <v>274</v>
      </c>
      <c r="F325" s="9">
        <f>ﾍﾞﾝﾁﾏｰｸ!CJ325/ﾍﾞﾝﾁﾏｰｸ!CJ$3</f>
        <v>0.16279069767441862</v>
      </c>
      <c r="G325" s="9">
        <f>SUMIF(ﾍﾞﾝﾁﾏｰｸ!$F$1:$AX$1,G$2,ﾍﾞﾝﾁﾏｰｸ!$F325:$AX325)/G$3</f>
        <v>0</v>
      </c>
      <c r="H325" s="9">
        <f>ﾍﾞﾝﾁﾏｰｸ!CQ325/ﾍﾞﾝﾁﾏｰｸ!$CR$1</f>
        <v>0.52356780275562009</v>
      </c>
      <c r="I325" s="9">
        <f>SUMIF(ﾍﾞﾝﾁﾏｰｸ!$F$1:$AX$1,I$2,ﾍﾞﾝﾁﾏｰｸ!$F325:$AX325)/I$3</f>
        <v>0</v>
      </c>
      <c r="J325" s="9">
        <f>SUMIF(ﾍﾞﾝﾁﾏｰｸ!$F$1:$AX$1,J$2,ﾍﾞﾝﾁﾏｰｸ!$F325:$AX325)/J$3</f>
        <v>0.5</v>
      </c>
      <c r="K325" s="9">
        <f>SUMIF(ﾍﾞﾝﾁﾏｰｸ!$F$1:$AX$1,K$2,ﾍﾞﾝﾁﾏｰｸ!$F325:$AX325)/K$3</f>
        <v>0.15</v>
      </c>
      <c r="L325" s="9">
        <f>SUMIF(ﾍﾞﾝﾁﾏｰｸ!$F$1:$AX$1,L$2,ﾍﾞﾝﾁﾏｰｸ!$F325:$AX325)/L$3</f>
        <v>0.625</v>
      </c>
      <c r="M325" s="9">
        <f>SUMIF(ﾍﾞﾝﾁﾏｰｸ!$F$1:$AX$1,M$2,ﾍﾞﾝﾁﾏｰｸ!$F325:$AX325)/M$3</f>
        <v>0.5</v>
      </c>
      <c r="N325" s="9">
        <f>SUMIF(ﾍﾞﾝﾁﾏｰｸ!$F$1:$AX$1,N$2,ﾍﾞﾝﾁﾏｰｸ!$F325:$AX325)/N$3</f>
        <v>0.63636363636363635</v>
      </c>
      <c r="O325" s="9">
        <f>SUMIF(ﾍﾞﾝﾁﾏｰｸ!$F$1:$AX$1,O$2,ﾍﾞﾝﾁﾏｰｸ!$F325:$AX325)/O$3</f>
        <v>0.4</v>
      </c>
      <c r="P325" s="2">
        <f>ﾍﾞﾝﾁﾏｰｸ!BV325</f>
        <v>35</v>
      </c>
      <c r="Q325" s="9">
        <f t="shared" si="11"/>
        <v>0.3460227272727272</v>
      </c>
      <c r="R325" s="9">
        <f>ﾍﾞﾝﾁﾏｰｸ!CG325/ﾍﾞﾝﾁﾏｰｸ!CG$3</f>
        <v>0.43333333333333335</v>
      </c>
      <c r="S325" s="9">
        <f>ﾍﾞﾝﾁﾏｰｸ!CH325/ﾍﾞﾝﾁﾏｰｸ!CH$3</f>
        <v>0.6</v>
      </c>
      <c r="T325" s="9">
        <f>ﾍﾞﾝﾁﾏｰｸ!CI325/ﾍﾞﾝﾁﾏｰｸ!CI$3</f>
        <v>0.625</v>
      </c>
      <c r="U325" s="9">
        <f>ﾍﾞﾝﾁﾏｰｸ!CC325/ﾍﾞﾝﾁﾏｰｸ!CC$3</f>
        <v>0.36363636363636365</v>
      </c>
      <c r="V325" s="9">
        <f>ﾍﾞﾝﾁﾏｰｸ!CD325/ﾍﾞﾝﾁﾏｰｸ!CD$3</f>
        <v>0.3125</v>
      </c>
      <c r="W325" s="9">
        <f>ﾍﾞﾝﾁﾏｰｸ!CE325/ﾍﾞﾝﾁﾏｰｸ!CE$3</f>
        <v>0.33333333333333331</v>
      </c>
      <c r="X325" s="9">
        <f>ﾍﾞﾝﾁﾏｰｸ!CF325/ﾍﾞﾝﾁﾏｰｸ!CF$3</f>
        <v>0.375</v>
      </c>
    </row>
    <row r="326" spans="1:24">
      <c r="A326" s="2">
        <v>2003</v>
      </c>
      <c r="B326" s="2">
        <v>800</v>
      </c>
      <c r="C326" s="2">
        <v>4</v>
      </c>
      <c r="D326" s="2">
        <f t="shared" si="10"/>
        <v>200</v>
      </c>
      <c r="E326" s="4" t="s">
        <v>91</v>
      </c>
      <c r="F326" s="9">
        <f>ﾍﾞﾝﾁﾏｰｸ!CJ326/ﾍﾞﾝﾁﾏｰｸ!CJ$3</f>
        <v>0.53488372093023251</v>
      </c>
      <c r="G326" s="9">
        <f>SUMIF(ﾍﾞﾝﾁﾏｰｸ!$F$1:$AX$1,G$2,ﾍﾞﾝﾁﾏｰｸ!$F326:$AX326)/G$3</f>
        <v>0</v>
      </c>
      <c r="H326" s="9">
        <f>ﾍﾞﾝﾁﾏｰｸ!CQ326/ﾍﾞﾝﾁﾏｰｸ!$CR$1</f>
        <v>0.61203770848440908</v>
      </c>
      <c r="I326" s="9">
        <f>SUMIF(ﾍﾞﾝﾁﾏｰｸ!$F$1:$AX$1,I$2,ﾍﾞﾝﾁﾏｰｸ!$F326:$AX326)/I$3</f>
        <v>0.5</v>
      </c>
      <c r="J326" s="9">
        <f>SUMIF(ﾍﾞﾝﾁﾏｰｸ!$F$1:$AX$1,J$2,ﾍﾞﾝﾁﾏｰｸ!$F326:$AX326)/J$3</f>
        <v>0.75</v>
      </c>
      <c r="K326" s="9">
        <f>SUMIF(ﾍﾞﾝﾁﾏｰｸ!$F$1:$AX$1,K$2,ﾍﾞﾝﾁﾏｰｸ!$F326:$AX326)/K$3</f>
        <v>0.7</v>
      </c>
      <c r="L326" s="9">
        <f>SUMIF(ﾍﾞﾝﾁﾏｰｸ!$F$1:$AX$1,L$2,ﾍﾞﾝﾁﾏｰｸ!$F326:$AX326)/L$3</f>
        <v>0.375</v>
      </c>
      <c r="M326" s="9">
        <f>SUMIF(ﾍﾞﾝﾁﾏｰｸ!$F$1:$AX$1,M$2,ﾍﾞﾝﾁﾏｰｸ!$F326:$AX326)/M$3</f>
        <v>0.5</v>
      </c>
      <c r="N326" s="9">
        <f>SUMIF(ﾍﾞﾝﾁﾏｰｸ!$F$1:$AX$1,N$2,ﾍﾞﾝﾁﾏｰｸ!$F326:$AX326)/N$3</f>
        <v>0.68181818181818177</v>
      </c>
      <c r="O326" s="9">
        <f>SUMIF(ﾍﾞﾝﾁﾏｰｸ!$F$1:$AX$1,O$2,ﾍﾞﾝﾁﾏｰｸ!$F326:$AX326)/O$3</f>
        <v>0.6</v>
      </c>
      <c r="P326" s="2">
        <f>ﾍﾞﾝﾁﾏｰｸ!BV326</f>
        <v>54</v>
      </c>
      <c r="Q326" s="9">
        <f t="shared" si="11"/>
        <v>0.6982954545454545</v>
      </c>
      <c r="R326" s="9">
        <f>ﾍﾞﾝﾁﾏｰｸ!CG326/ﾍﾞﾝﾁﾏｰｸ!CG$3</f>
        <v>0.7</v>
      </c>
      <c r="S326" s="9">
        <f>ﾍﾞﾝﾁﾏｰｸ!CH326/ﾍﾞﾝﾁﾏｰｸ!CH$3</f>
        <v>0.4</v>
      </c>
      <c r="T326" s="9">
        <f>ﾍﾞﾝﾁﾏｰｸ!CI326/ﾍﾞﾝﾁﾏｰｸ!CI$3</f>
        <v>0.4375</v>
      </c>
      <c r="U326" s="9">
        <f>ﾍﾞﾝﾁﾏｰｸ!CC326/ﾍﾞﾝﾁﾏｰｸ!CC$3</f>
        <v>0.72727272727272729</v>
      </c>
      <c r="V326" s="9">
        <f>ﾍﾞﾝﾁﾏｰｸ!CD326/ﾍﾞﾝﾁﾏｰｸ!CD$3</f>
        <v>0.6875</v>
      </c>
      <c r="W326" s="9">
        <f>ﾍﾞﾝﾁﾏｰｸ!CE326/ﾍﾞﾝﾁﾏｰｸ!CE$3</f>
        <v>0.70833333333333337</v>
      </c>
      <c r="X326" s="9">
        <f>ﾍﾞﾝﾁﾏｰｸ!CF326/ﾍﾞﾝﾁﾏｰｸ!CF$3</f>
        <v>0.625</v>
      </c>
    </row>
    <row r="327" spans="1:24">
      <c r="A327" s="2">
        <v>1988</v>
      </c>
      <c r="B327" s="2">
        <v>6000</v>
      </c>
      <c r="C327" s="2">
        <v>4</v>
      </c>
      <c r="D327" s="2">
        <f t="shared" si="10"/>
        <v>1500</v>
      </c>
      <c r="E327" s="4" t="s">
        <v>276</v>
      </c>
      <c r="F327" s="9">
        <f>ﾍﾞﾝﾁﾏｰｸ!CJ327/ﾍﾞﾝﾁﾏｰｸ!CJ$3</f>
        <v>2.3255813953488372E-2</v>
      </c>
      <c r="G327" s="9">
        <f>SUMIF(ﾍﾞﾝﾁﾏｰｸ!$F$1:$AX$1,G$2,ﾍﾞﾝﾁﾏｰｸ!$F327:$AX327)/G$3</f>
        <v>0</v>
      </c>
      <c r="H327" s="9">
        <f>ﾍﾞﾝﾁﾏｰｸ!CQ327/ﾍﾞﾝﾁﾏｰｸ!$CR$1</f>
        <v>0.52356780275562009</v>
      </c>
      <c r="I327" s="9">
        <f>SUMIF(ﾍﾞﾝﾁﾏｰｸ!$F$1:$AX$1,I$2,ﾍﾞﾝﾁﾏｰｸ!$F327:$AX327)/I$3</f>
        <v>0</v>
      </c>
      <c r="J327" s="9">
        <f>SUMIF(ﾍﾞﾝﾁﾏｰｸ!$F$1:$AX$1,J$2,ﾍﾞﾝﾁﾏｰｸ!$F327:$AX327)/J$3</f>
        <v>0</v>
      </c>
      <c r="K327" s="9">
        <f>SUMIF(ﾍﾞﾝﾁﾏｰｸ!$F$1:$AX$1,K$2,ﾍﾞﾝﾁﾏｰｸ!$F327:$AX327)/K$3</f>
        <v>0.05</v>
      </c>
      <c r="L327" s="9">
        <f>SUMIF(ﾍﾞﾝﾁﾏｰｸ!$F$1:$AX$1,L$2,ﾍﾞﾝﾁﾏｰｸ!$F327:$AX327)/L$3</f>
        <v>0.125</v>
      </c>
      <c r="M327" s="9">
        <f>SUMIF(ﾍﾞﾝﾁﾏｰｸ!$F$1:$AX$1,M$2,ﾍﾞﾝﾁﾏｰｸ!$F327:$AX327)/M$3</f>
        <v>1</v>
      </c>
      <c r="N327" s="9">
        <f>SUMIF(ﾍﾞﾝﾁﾏｰｸ!$F$1:$AX$1,N$2,ﾍﾞﾝﾁﾏｰｸ!$F327:$AX327)/N$3</f>
        <v>0.18181818181818182</v>
      </c>
      <c r="O327" s="9">
        <f>SUMIF(ﾍﾞﾝﾁﾏｰｸ!$F$1:$AX$1,O$2,ﾍﾞﾝﾁﾏｰｸ!$F327:$AX327)/O$3</f>
        <v>0.55000000000000004</v>
      </c>
      <c r="P327" s="2">
        <f>ﾍﾞﾝﾁﾏｰｸ!BV327</f>
        <v>19</v>
      </c>
      <c r="Q327" s="9">
        <f t="shared" si="11"/>
        <v>0.23153409090909088</v>
      </c>
      <c r="R327" s="9">
        <f>ﾍﾞﾝﾁﾏｰｸ!CG327/ﾍﾞﾝﾁﾏｰｸ!CG$3</f>
        <v>0.1</v>
      </c>
      <c r="S327" s="9">
        <f>ﾍﾞﾝﾁﾏｰｸ!CH327/ﾍﾞﾝﾁﾏｰｸ!CH$3</f>
        <v>0.5</v>
      </c>
      <c r="T327" s="9">
        <f>ﾍﾞﾝﾁﾏｰｸ!CI327/ﾍﾞﾝﾁﾏｰｸ!CI$3</f>
        <v>0.25</v>
      </c>
      <c r="U327" s="9">
        <f>ﾍﾞﾝﾁﾏｰｸ!CC327/ﾍﾞﾝﾁﾏｰｸ!CC$3</f>
        <v>4.5454545454545456E-2</v>
      </c>
      <c r="V327" s="9">
        <f>ﾍﾞﾝﾁﾏｰｸ!CD327/ﾍﾞﾝﾁﾏｰｸ!CD$3</f>
        <v>0.34375</v>
      </c>
      <c r="W327" s="9">
        <f>ﾍﾞﾝﾁﾏｰｸ!CE327/ﾍﾞﾝﾁﾏｰｸ!CE$3</f>
        <v>0.33333333333333331</v>
      </c>
      <c r="X327" s="9">
        <f>ﾍﾞﾝﾁﾏｰｸ!CF327/ﾍﾞﾝﾁﾏｰｸ!CF$3</f>
        <v>0.3125</v>
      </c>
    </row>
    <row r="328" spans="1:24">
      <c r="A328" s="2">
        <v>1990</v>
      </c>
      <c r="B328" s="2">
        <v>100</v>
      </c>
      <c r="C328" s="2">
        <v>1</v>
      </c>
      <c r="D328" s="2">
        <f t="shared" si="10"/>
        <v>100</v>
      </c>
      <c r="E328" s="4" t="s">
        <v>76</v>
      </c>
      <c r="F328" s="9">
        <f>ﾍﾞﾝﾁﾏｰｸ!CJ328/ﾍﾞﾝﾁﾏｰｸ!CJ$3</f>
        <v>0.13953488372093023</v>
      </c>
      <c r="G328" s="9">
        <f>SUMIF(ﾍﾞﾝﾁﾏｰｸ!$F$1:$AX$1,G$2,ﾍﾞﾝﾁﾏｰｸ!$F328:$AX328)/G$3</f>
        <v>0</v>
      </c>
      <c r="H328" s="9">
        <f>ﾍﾞﾝﾁﾏｰｸ!CQ328/ﾍﾞﾝﾁﾏｰｸ!$CR$1</f>
        <v>0.52356780275562009</v>
      </c>
      <c r="I328" s="9">
        <f>SUMIF(ﾍﾞﾝﾁﾏｰｸ!$F$1:$AX$1,I$2,ﾍﾞﾝﾁﾏｰｸ!$F328:$AX328)/I$3</f>
        <v>0</v>
      </c>
      <c r="J328" s="9">
        <f>SUMIF(ﾍﾞﾝﾁﾏｰｸ!$F$1:$AX$1,J$2,ﾍﾞﾝﾁﾏｰｸ!$F328:$AX328)/J$3</f>
        <v>0</v>
      </c>
      <c r="K328" s="9">
        <f>SUMIF(ﾍﾞﾝﾁﾏｰｸ!$F$1:$AX$1,K$2,ﾍﾞﾝﾁﾏｰｸ!$F328:$AX328)/K$3</f>
        <v>0.25</v>
      </c>
      <c r="L328" s="9">
        <f>SUMIF(ﾍﾞﾝﾁﾏｰｸ!$F$1:$AX$1,L$2,ﾍﾞﾝﾁﾏｰｸ!$F328:$AX328)/L$3</f>
        <v>0</v>
      </c>
      <c r="M328" s="9">
        <f>SUMIF(ﾍﾞﾝﾁﾏｰｸ!$F$1:$AX$1,M$2,ﾍﾞﾝﾁﾏｰｸ!$F328:$AX328)/M$3</f>
        <v>0.5</v>
      </c>
      <c r="N328" s="9">
        <f>SUMIF(ﾍﾞﾝﾁﾏｰｸ!$F$1:$AX$1,N$2,ﾍﾞﾝﾁﾏｰｸ!$F328:$AX328)/N$3</f>
        <v>0.5</v>
      </c>
      <c r="O328" s="9">
        <f>SUMIF(ﾍﾞﾝﾁﾏｰｸ!$F$1:$AX$1,O$2,ﾍﾞﾝﾁﾏｰｸ!$F328:$AX328)/O$3</f>
        <v>0.5</v>
      </c>
      <c r="P328" s="2">
        <f>ﾍﾞﾝﾁﾏｰｸ!BV328</f>
        <v>27</v>
      </c>
      <c r="Q328" s="9">
        <f t="shared" si="11"/>
        <v>0.38352272727272718</v>
      </c>
      <c r="R328" s="9">
        <f>ﾍﾞﾝﾁﾏｰｸ!CG328/ﾍﾞﾝﾁﾏｰｸ!CG$3</f>
        <v>0.43333333333333335</v>
      </c>
      <c r="S328" s="9">
        <f>ﾍﾞﾝﾁﾏｰｸ!CH328/ﾍﾞﾝﾁﾏｰｸ!CH$3</f>
        <v>0.3</v>
      </c>
      <c r="T328" s="9">
        <f>ﾍﾞﾝﾁﾏｰｸ!CI328/ﾍﾞﾝﾁﾏｰｸ!CI$3</f>
        <v>0.125</v>
      </c>
      <c r="U328" s="9">
        <f>ﾍﾞﾝﾁﾏｰｸ!CC328/ﾍﾞﾝﾁﾏｰｸ!CC$3</f>
        <v>0.36363636363636365</v>
      </c>
      <c r="V328" s="9">
        <f>ﾍﾞﾝﾁﾏｰｸ!CD328/ﾍﾞﾝﾁﾏｰｸ!CD$3</f>
        <v>0.40625</v>
      </c>
      <c r="W328" s="9">
        <f>ﾍﾞﾝﾁﾏｰｸ!CE328/ﾍﾞﾝﾁﾏｰｸ!CE$3</f>
        <v>0.45833333333333331</v>
      </c>
      <c r="X328" s="9">
        <f>ﾍﾞﾝﾁﾏｰｸ!CF328/ﾍﾞﾝﾁﾏｰｸ!CF$3</f>
        <v>0.25</v>
      </c>
    </row>
    <row r="329" spans="1:24">
      <c r="A329" s="2">
        <v>1989</v>
      </c>
      <c r="B329" s="2">
        <v>900</v>
      </c>
      <c r="C329" s="2">
        <v>3</v>
      </c>
      <c r="D329" s="2">
        <f t="shared" si="10"/>
        <v>300</v>
      </c>
      <c r="E329" s="4" t="s">
        <v>277</v>
      </c>
      <c r="F329" s="9">
        <f>ﾍﾞﾝﾁﾏｰｸ!CJ329/ﾍﾞﾝﾁﾏｰｸ!CJ$3</f>
        <v>0.39534883720930231</v>
      </c>
      <c r="G329" s="9">
        <f>SUMIF(ﾍﾞﾝﾁﾏｰｸ!$F$1:$AX$1,G$2,ﾍﾞﾝﾁﾏｰｸ!$F329:$AX329)/G$3</f>
        <v>0</v>
      </c>
      <c r="H329" s="9">
        <f>ﾍﾞﾝﾁﾏｰｸ!CQ329/ﾍﾞﾝﾁﾏｰｸ!$CR$1</f>
        <v>0.64394488759971003</v>
      </c>
      <c r="I329" s="9">
        <f>SUMIF(ﾍﾞﾝﾁﾏｰｸ!$F$1:$AX$1,I$2,ﾍﾞﾝﾁﾏｰｸ!$F329:$AX329)/I$3</f>
        <v>0</v>
      </c>
      <c r="J329" s="9">
        <f>SUMIF(ﾍﾞﾝﾁﾏｰｸ!$F$1:$AX$1,J$2,ﾍﾞﾝﾁﾏｰｸ!$F329:$AX329)/J$3</f>
        <v>0.75</v>
      </c>
      <c r="K329" s="9">
        <f>SUMIF(ﾍﾞﾝﾁﾏｰｸ!$F$1:$AX$1,K$2,ﾍﾞﾝﾁﾏｰｸ!$F329:$AX329)/K$3</f>
        <v>0.55000000000000004</v>
      </c>
      <c r="L329" s="9">
        <f>SUMIF(ﾍﾞﾝﾁﾏｰｸ!$F$1:$AX$1,L$2,ﾍﾞﾝﾁﾏｰｸ!$F329:$AX329)/L$3</f>
        <v>0.25</v>
      </c>
      <c r="M329" s="9">
        <f>SUMIF(ﾍﾞﾝﾁﾏｰｸ!$F$1:$AX$1,M$2,ﾍﾞﾝﾁﾏｰｸ!$F329:$AX329)/M$3</f>
        <v>0.5</v>
      </c>
      <c r="N329" s="9">
        <f>SUMIF(ﾍﾞﾝﾁﾏｰｸ!$F$1:$AX$1,N$2,ﾍﾞﾝﾁﾏｰｸ!$F329:$AX329)/N$3</f>
        <v>0.63636363636363635</v>
      </c>
      <c r="O329" s="9">
        <f>SUMIF(ﾍﾞﾝﾁﾏｰｸ!$F$1:$AX$1,O$2,ﾍﾞﾝﾁﾏｰｸ!$F329:$AX329)/O$3</f>
        <v>0.5</v>
      </c>
      <c r="P329" s="2">
        <f>ﾍﾞﾝﾁﾏｰｸ!BV329</f>
        <v>44</v>
      </c>
      <c r="Q329" s="9">
        <f t="shared" si="11"/>
        <v>0.56534090909090906</v>
      </c>
      <c r="R329" s="9">
        <f>ﾍﾞﾝﾁﾏｰｸ!CG329/ﾍﾞﾝﾁﾏｰｸ!CG$3</f>
        <v>0.5</v>
      </c>
      <c r="S329" s="9">
        <f>ﾍﾞﾝﾁﾏｰｸ!CH329/ﾍﾞﾝﾁﾏｰｸ!CH$3</f>
        <v>0.4</v>
      </c>
      <c r="T329" s="9">
        <f>ﾍﾞﾝﾁﾏｰｸ!CI329/ﾍﾞﾝﾁﾏｰｸ!CI$3</f>
        <v>0.375</v>
      </c>
      <c r="U329" s="9">
        <f>ﾍﾞﾝﾁﾏｰｸ!CC329/ﾍﾞﾝﾁﾏｰｸ!CC$3</f>
        <v>0.45454545454545453</v>
      </c>
      <c r="V329" s="9">
        <f>ﾍﾞﾝﾁﾏｰｸ!CD329/ﾍﾞﾝﾁﾏｰｸ!CD$3</f>
        <v>0.5625</v>
      </c>
      <c r="W329" s="9">
        <f>ﾍﾞﾝﾁﾏｰｸ!CE329/ﾍﾞﾝﾁﾏｰｸ!CE$3</f>
        <v>0.66666666666666663</v>
      </c>
      <c r="X329" s="9">
        <f>ﾍﾞﾝﾁﾏｰｸ!CF329/ﾍﾞﾝﾁﾏｰｸ!CF$3</f>
        <v>0.625</v>
      </c>
    </row>
    <row r="330" spans="1:24">
      <c r="A330" s="2">
        <v>1992</v>
      </c>
      <c r="B330" s="2">
        <v>900</v>
      </c>
      <c r="C330" s="2">
        <v>3</v>
      </c>
      <c r="D330" s="2">
        <f t="shared" si="10"/>
        <v>300</v>
      </c>
      <c r="E330" s="4" t="s">
        <v>278</v>
      </c>
      <c r="F330" s="9">
        <f>ﾍﾞﾝﾁﾏｰｸ!CJ330/ﾍﾞﾝﾁﾏｰｸ!CJ$3</f>
        <v>0.20930232558139536</v>
      </c>
      <c r="G330" s="9">
        <f>SUMIF(ﾍﾞﾝﾁﾏｰｸ!$F$1:$AX$1,G$2,ﾍﾞﾝﾁﾏｰｸ!$F330:$AX330)/G$3</f>
        <v>0</v>
      </c>
      <c r="H330" s="9">
        <f>ﾍﾞﾝﾁﾏｰｸ!CQ330/ﾍﾞﾝﾁﾏｰｸ!$CR$1</f>
        <v>0.52356780275562009</v>
      </c>
      <c r="I330" s="9">
        <f>SUMIF(ﾍﾞﾝﾁﾏｰｸ!$F$1:$AX$1,I$2,ﾍﾞﾝﾁﾏｰｸ!$F330:$AX330)/I$3</f>
        <v>0</v>
      </c>
      <c r="J330" s="9">
        <f>SUMIF(ﾍﾞﾝﾁﾏｰｸ!$F$1:$AX$1,J$2,ﾍﾞﾝﾁﾏｰｸ!$F330:$AX330)/J$3</f>
        <v>0.5</v>
      </c>
      <c r="K330" s="9">
        <f>SUMIF(ﾍﾞﾝﾁﾏｰｸ!$F$1:$AX$1,K$2,ﾍﾞﾝﾁﾏｰｸ!$F330:$AX330)/K$3</f>
        <v>0.3</v>
      </c>
      <c r="L330" s="9">
        <f>SUMIF(ﾍﾞﾝﾁﾏｰｸ!$F$1:$AX$1,L$2,ﾍﾞﾝﾁﾏｰｸ!$F330:$AX330)/L$3</f>
        <v>0.125</v>
      </c>
      <c r="M330" s="9">
        <f>SUMIF(ﾍﾞﾝﾁﾏｰｸ!$F$1:$AX$1,M$2,ﾍﾞﾝﾁﾏｰｸ!$F330:$AX330)/M$3</f>
        <v>0.5</v>
      </c>
      <c r="N330" s="9">
        <f>SUMIF(ﾍﾞﾝﾁﾏｰｸ!$F$1:$AX$1,N$2,ﾍﾞﾝﾁﾏｰｸ!$F330:$AX330)/N$3</f>
        <v>0.68181818181818177</v>
      </c>
      <c r="O330" s="9">
        <f>SUMIF(ﾍﾞﾝﾁﾏｰｸ!$F$1:$AX$1,O$2,ﾍﾞﾝﾁﾏｰｸ!$F330:$AX330)/O$3</f>
        <v>0.5</v>
      </c>
      <c r="P330" s="2">
        <f>ﾍﾞﾝﾁﾏｰｸ!BV330</f>
        <v>37</v>
      </c>
      <c r="Q330" s="9">
        <f t="shared" si="11"/>
        <v>0.51590909090909087</v>
      </c>
      <c r="R330" s="9">
        <f>ﾍﾞﾝﾁﾏｰｸ!CG330/ﾍﾞﾝﾁﾏｰｸ!CG$3</f>
        <v>0.5</v>
      </c>
      <c r="S330" s="9">
        <f>ﾍﾞﾝﾁﾏｰｸ!CH330/ﾍﾞﾝﾁﾏｰｸ!CH$3</f>
        <v>0.3</v>
      </c>
      <c r="T330" s="9">
        <f>ﾍﾞﾝﾁﾏｰｸ!CI330/ﾍﾞﾝﾁﾏｰｸ!CI$3</f>
        <v>0.3125</v>
      </c>
      <c r="U330" s="9">
        <f>ﾍﾞﾝﾁﾏｰｸ!CC330/ﾍﾞﾝﾁﾏｰｸ!CC$3</f>
        <v>0.54545454545454541</v>
      </c>
      <c r="V330" s="9">
        <f>ﾍﾞﾝﾁﾏｰｸ!CD330/ﾍﾞﾝﾁﾏｰｸ!CD$3</f>
        <v>0.40625</v>
      </c>
      <c r="W330" s="9">
        <f>ﾍﾞﾝﾁﾏｰｸ!CE330/ﾍﾞﾝﾁﾏｰｸ!CE$3</f>
        <v>0.5</v>
      </c>
      <c r="X330" s="9">
        <f>ﾍﾞﾝﾁﾏｰｸ!CF330/ﾍﾞﾝﾁﾏｰｸ!CF$3</f>
        <v>0.625</v>
      </c>
    </row>
    <row r="331" spans="1:24">
      <c r="A331" s="2">
        <v>2000</v>
      </c>
      <c r="B331" s="2">
        <v>500</v>
      </c>
      <c r="C331" s="2">
        <v>10</v>
      </c>
      <c r="D331" s="2">
        <f t="shared" si="10"/>
        <v>50</v>
      </c>
      <c r="E331" s="4" t="s">
        <v>279</v>
      </c>
      <c r="F331" s="9">
        <f>ﾍﾞﾝﾁﾏｰｸ!CJ331/ﾍﾞﾝﾁﾏｰｸ!CJ$3</f>
        <v>0.38372093023255816</v>
      </c>
      <c r="G331" s="9">
        <f>SUMIF(ﾍﾞﾝﾁﾏｰｸ!$F$1:$AX$1,G$2,ﾍﾞﾝﾁﾏｰｸ!$F331:$AX331)/G$3</f>
        <v>0.5</v>
      </c>
      <c r="H331" s="9">
        <f>ﾍﾞﾝﾁﾏｰｸ!CQ331/ﾍﾞﾝﾁﾏｰｸ!$CR$1</f>
        <v>0.68382886149383626</v>
      </c>
      <c r="I331" s="9">
        <f>SUMIF(ﾍﾞﾝﾁﾏｰｸ!$F$1:$AX$1,I$2,ﾍﾞﾝﾁﾏｰｸ!$F331:$AX331)/I$3</f>
        <v>0.33333333333333331</v>
      </c>
      <c r="J331" s="9">
        <f>SUMIF(ﾍﾞﾝﾁﾏｰｸ!$F$1:$AX$1,J$2,ﾍﾞﾝﾁﾏｰｸ!$F331:$AX331)/J$3</f>
        <v>0.25</v>
      </c>
      <c r="K331" s="9">
        <f>SUMIF(ﾍﾞﾝﾁﾏｰｸ!$F$1:$AX$1,K$2,ﾍﾞﾝﾁﾏｰｸ!$F331:$AX331)/K$3</f>
        <v>0.45</v>
      </c>
      <c r="L331" s="9">
        <f>SUMIF(ﾍﾞﾝﾁﾏｰｸ!$F$1:$AX$1,L$2,ﾍﾞﾝﾁﾏｰｸ!$F331:$AX331)/L$3</f>
        <v>0.375</v>
      </c>
      <c r="M331" s="9">
        <f>SUMIF(ﾍﾞﾝﾁﾏｰｸ!$F$1:$AX$1,M$2,ﾍﾞﾝﾁﾏｰｸ!$F331:$AX331)/M$3</f>
        <v>1</v>
      </c>
      <c r="N331" s="9">
        <f>SUMIF(ﾍﾞﾝﾁﾏｰｸ!$F$1:$AX$1,N$2,ﾍﾞﾝﾁﾏｰｸ!$F331:$AX331)/N$3</f>
        <v>0.36363636363636365</v>
      </c>
      <c r="O331" s="9">
        <f>SUMIF(ﾍﾞﾝﾁﾏｰｸ!$F$1:$AX$1,O$2,ﾍﾞﾝﾁﾏｰｸ!$F331:$AX331)/O$3</f>
        <v>0.8</v>
      </c>
      <c r="P331" s="2">
        <f>ﾍﾞﾝﾁﾏｰｸ!BV331</f>
        <v>45.5</v>
      </c>
      <c r="Q331" s="9">
        <f t="shared" si="11"/>
        <v>0.54261363636363635</v>
      </c>
      <c r="R331" s="9">
        <f>ﾍﾞﾝﾁﾏｰｸ!CG331/ﾍﾞﾝﾁﾏｰｸ!CG$3</f>
        <v>0.33333333333333331</v>
      </c>
      <c r="S331" s="9">
        <f>ﾍﾞﾝﾁﾏｰｸ!CH331/ﾍﾞﾝﾁﾏｰｸ!CH$3</f>
        <v>0.5</v>
      </c>
      <c r="T331" s="9">
        <f>ﾍﾞﾝﾁﾏｰｸ!CI331/ﾍﾞﾝﾁﾏｰｸ!CI$3</f>
        <v>0.5</v>
      </c>
      <c r="U331" s="9">
        <f>ﾍﾞﾝﾁﾏｰｸ!CC331/ﾍﾞﾝﾁﾏｰｸ!CC$3</f>
        <v>0.31818181818181818</v>
      </c>
      <c r="V331" s="9">
        <f>ﾍﾞﾝﾁﾏｰｸ!CD331/ﾍﾞﾝﾁﾏｰｸ!CD$3</f>
        <v>0.65625</v>
      </c>
      <c r="W331" s="9">
        <f>ﾍﾞﾝﾁﾏｰｸ!CE331/ﾍﾞﾝﾁﾏｰｸ!CE$3</f>
        <v>0.625</v>
      </c>
      <c r="X331" s="9">
        <f>ﾍﾞﾝﾁﾏｰｸ!CF331/ﾍﾞﾝﾁﾏｰｸ!CF$3</f>
        <v>0.75</v>
      </c>
    </row>
    <row r="332" spans="1:24">
      <c r="A332" s="2">
        <v>1989</v>
      </c>
      <c r="B332" s="2">
        <v>345</v>
      </c>
      <c r="C332" s="2">
        <v>5</v>
      </c>
      <c r="D332" s="2">
        <f t="shared" si="10"/>
        <v>69</v>
      </c>
      <c r="E332" s="4" t="s">
        <v>280</v>
      </c>
      <c r="F332" s="9">
        <f>ﾍﾞﾝﾁﾏｰｸ!CJ332/ﾍﾞﾝﾁﾏｰｸ!CJ$3</f>
        <v>0.5</v>
      </c>
      <c r="G332" s="9">
        <f>SUMIF(ﾍﾞﾝﾁﾏｰｸ!$F$1:$AX$1,G$2,ﾍﾞﾝﾁﾏｰｸ!$F332:$AX332)/G$3</f>
        <v>0.5</v>
      </c>
      <c r="H332" s="9">
        <f>ﾍﾞﾝﾁﾏｰｸ!CQ332/ﾍﾞﾝﾁﾏｰｸ!$CR$1</f>
        <v>0.52356780275562009</v>
      </c>
      <c r="I332" s="9">
        <f>SUMIF(ﾍﾞﾝﾁﾏｰｸ!$F$1:$AX$1,I$2,ﾍﾞﾝﾁﾏｰｸ!$F332:$AX332)/I$3</f>
        <v>0.66666666666666663</v>
      </c>
      <c r="J332" s="9">
        <f>SUMIF(ﾍﾞﾝﾁﾏｰｸ!$F$1:$AX$1,J$2,ﾍﾞﾝﾁﾏｰｸ!$F332:$AX332)/J$3</f>
        <v>0.625</v>
      </c>
      <c r="K332" s="9">
        <f>SUMIF(ﾍﾞﾝﾁﾏｰｸ!$F$1:$AX$1,K$2,ﾍﾞﾝﾁﾏｰｸ!$F332:$AX332)/K$3</f>
        <v>0.5</v>
      </c>
      <c r="L332" s="9">
        <f>SUMIF(ﾍﾞﾝﾁﾏｰｸ!$F$1:$AX$1,L$2,ﾍﾞﾝﾁﾏｰｸ!$F332:$AX332)/L$3</f>
        <v>0.25</v>
      </c>
      <c r="M332" s="9">
        <f>SUMIF(ﾍﾞﾝﾁﾏｰｸ!$F$1:$AX$1,M$2,ﾍﾞﾝﾁﾏｰｸ!$F332:$AX332)/M$3</f>
        <v>0.5</v>
      </c>
      <c r="N332" s="9">
        <f>SUMIF(ﾍﾞﾝﾁﾏｰｸ!$F$1:$AX$1,N$2,ﾍﾞﾝﾁﾏｰｸ!$F332:$AX332)/N$3</f>
        <v>0.68181818181818177</v>
      </c>
      <c r="O332" s="9">
        <f>SUMIF(ﾍﾞﾝﾁﾏｰｸ!$F$1:$AX$1,O$2,ﾍﾞﾝﾁﾏｰｸ!$F332:$AX332)/O$3</f>
        <v>0.5</v>
      </c>
      <c r="P332" s="2">
        <f>ﾍﾞﾝﾁﾏｰｸ!BV332</f>
        <v>50.5</v>
      </c>
      <c r="Q332" s="9">
        <f t="shared" si="11"/>
        <v>0.62329545454545454</v>
      </c>
      <c r="R332" s="9">
        <f>ﾍﾞﾝﾁﾏｰｸ!CG332/ﾍﾞﾝﾁﾏｰｸ!CG$3</f>
        <v>0.7</v>
      </c>
      <c r="S332" s="9">
        <f>ﾍﾞﾝﾁﾏｰｸ!CH332/ﾍﾞﾝﾁﾏｰｸ!CH$3</f>
        <v>0.3</v>
      </c>
      <c r="T332" s="9">
        <f>ﾍﾞﾝﾁﾏｰｸ!CI332/ﾍﾞﾝﾁﾏｰｸ!CI$3</f>
        <v>0.4375</v>
      </c>
      <c r="U332" s="9">
        <f>ﾍﾞﾝﾁﾏｰｸ!CC332/ﾍﾞﾝﾁﾏｰｸ!CC$3</f>
        <v>0.72727272727272729</v>
      </c>
      <c r="V332" s="9">
        <f>ﾍﾞﾝﾁﾏｰｸ!CD332/ﾍﾞﾝﾁﾏｰｸ!CD$3</f>
        <v>0.5</v>
      </c>
      <c r="W332" s="9">
        <f>ﾍﾞﾝﾁﾏｰｸ!CE332/ﾍﾞﾝﾁﾏｰｸ!CE$3</f>
        <v>0.58333333333333337</v>
      </c>
      <c r="X332" s="9">
        <f>ﾍﾞﾝﾁﾏｰｸ!CF332/ﾍﾞﾝﾁﾏｰｸ!CF$3</f>
        <v>0.625</v>
      </c>
    </row>
    <row r="333" spans="1:24">
      <c r="A333" s="2">
        <v>1975</v>
      </c>
      <c r="B333" s="2">
        <v>100</v>
      </c>
      <c r="C333" s="2">
        <v>1</v>
      </c>
      <c r="D333" s="2">
        <f t="shared" si="10"/>
        <v>100</v>
      </c>
      <c r="E333" s="4" t="s">
        <v>281</v>
      </c>
      <c r="F333" s="9">
        <f>ﾍﾞﾝﾁﾏｰｸ!CJ333/ﾍﾞﾝﾁﾏｰｸ!CJ$3</f>
        <v>9.3023255813953487E-2</v>
      </c>
      <c r="G333" s="9">
        <f>SUMIF(ﾍﾞﾝﾁﾏｰｸ!$F$1:$AX$1,G$2,ﾍﾞﾝﾁﾏｰｸ!$F333:$AX333)/G$3</f>
        <v>0</v>
      </c>
      <c r="H333" s="9">
        <f>ﾍﾞﾝﾁﾏｰｸ!CQ333/ﾍﾞﾝﾁﾏｰｸ!$CR$1</f>
        <v>0.52356780275562009</v>
      </c>
      <c r="I333" s="9">
        <f>SUMIF(ﾍﾞﾝﾁﾏｰｸ!$F$1:$AX$1,I$2,ﾍﾞﾝﾁﾏｰｸ!$F333:$AX333)/I$3</f>
        <v>0</v>
      </c>
      <c r="J333" s="9">
        <f>SUMIF(ﾍﾞﾝﾁﾏｰｸ!$F$1:$AX$1,J$2,ﾍﾞﾝﾁﾏｰｸ!$F333:$AX333)/J$3</f>
        <v>0.5</v>
      </c>
      <c r="K333" s="9">
        <f>SUMIF(ﾍﾞﾝﾁﾏｰｸ!$F$1:$AX$1,K$2,ﾍﾞﾝﾁﾏｰｸ!$F333:$AX333)/K$3</f>
        <v>0.05</v>
      </c>
      <c r="L333" s="9">
        <f>SUMIF(ﾍﾞﾝﾁﾏｰｸ!$F$1:$AX$1,L$2,ﾍﾞﾝﾁﾏｰｸ!$F333:$AX333)/L$3</f>
        <v>0</v>
      </c>
      <c r="M333" s="9">
        <f>SUMIF(ﾍﾞﾝﾁﾏｰｸ!$F$1:$AX$1,M$2,ﾍﾞﾝﾁﾏｰｸ!$F333:$AX333)/M$3</f>
        <v>0.5</v>
      </c>
      <c r="N333" s="9">
        <f>SUMIF(ﾍﾞﾝﾁﾏｰｸ!$F$1:$AX$1,N$2,ﾍﾞﾝﾁﾏｰｸ!$F333:$AX333)/N$3</f>
        <v>0.22727272727272727</v>
      </c>
      <c r="O333" s="9">
        <f>SUMIF(ﾍﾞﾝﾁﾏｰｸ!$F$1:$AX$1,O$2,ﾍﾞﾝﾁﾏｰｸ!$F333:$AX333)/O$3</f>
        <v>0.4</v>
      </c>
      <c r="P333" s="2">
        <f>ﾍﾞﾝﾁﾏｰｸ!BV333</f>
        <v>19</v>
      </c>
      <c r="Q333" s="9">
        <f t="shared" si="11"/>
        <v>0.29488636363636361</v>
      </c>
      <c r="R333" s="9">
        <f>ﾍﾞﾝﾁﾏｰｸ!CG333/ﾍﾞﾝﾁﾏｰｸ!CG$3</f>
        <v>0.16666666666666666</v>
      </c>
      <c r="S333" s="9">
        <f>ﾍﾞﾝﾁﾏｰｸ!CH333/ﾍﾞﾝﾁﾏｰｸ!CH$3</f>
        <v>0.3</v>
      </c>
      <c r="T333" s="9">
        <f>ﾍﾞﾝﾁﾏｰｸ!CI333/ﾍﾞﾝﾁﾏｰｸ!CI$3</f>
        <v>0.25</v>
      </c>
      <c r="U333" s="9">
        <f>ﾍﾞﾝﾁﾏｰｸ!CC333/ﾍﾞﾝﾁﾏｰｸ!CC$3</f>
        <v>0.18181818181818182</v>
      </c>
      <c r="V333" s="9">
        <f>ﾍﾞﾝﾁﾏｰｸ!CD333/ﾍﾞﾝﾁﾏｰｸ!CD$3</f>
        <v>0.21875</v>
      </c>
      <c r="W333" s="9">
        <f>ﾍﾞﾝﾁﾏｰｸ!CE333/ﾍﾞﾝﾁﾏｰｸ!CE$3</f>
        <v>0.375</v>
      </c>
      <c r="X333" s="9">
        <f>ﾍﾞﾝﾁﾏｰｸ!CF333/ﾍﾞﾝﾁﾏｰｸ!CF$3</f>
        <v>0.5</v>
      </c>
    </row>
    <row r="334" spans="1:24">
      <c r="A334" s="2">
        <v>1988</v>
      </c>
      <c r="B334" s="2">
        <v>1500</v>
      </c>
      <c r="C334" s="2">
        <v>7</v>
      </c>
      <c r="D334" s="2">
        <f t="shared" si="10"/>
        <v>214.28571428571428</v>
      </c>
      <c r="E334" s="4" t="s">
        <v>34</v>
      </c>
      <c r="F334" s="9">
        <f>ﾍﾞﾝﾁﾏｰｸ!CJ334/ﾍﾞﾝﾁﾏｰｸ!CJ$3</f>
        <v>9.3023255813953487E-2</v>
      </c>
      <c r="G334" s="9">
        <f>SUMIF(ﾍﾞﾝﾁﾏｰｸ!$F$1:$AX$1,G$2,ﾍﾞﾝﾁﾏｰｸ!$F334:$AX334)/G$3</f>
        <v>0</v>
      </c>
      <c r="H334" s="9">
        <f>ﾍﾞﾝﾁﾏｰｸ!CQ334/ﾍﾞﾝﾁﾏｰｸ!$CR$1</f>
        <v>0.52356780275562009</v>
      </c>
      <c r="I334" s="9">
        <f>SUMIF(ﾍﾞﾝﾁﾏｰｸ!$F$1:$AX$1,I$2,ﾍﾞﾝﾁﾏｰｸ!$F334:$AX334)/I$3</f>
        <v>0</v>
      </c>
      <c r="J334" s="9">
        <f>SUMIF(ﾍﾞﾝﾁﾏｰｸ!$F$1:$AX$1,J$2,ﾍﾞﾝﾁﾏｰｸ!$F334:$AX334)/J$3</f>
        <v>0.125</v>
      </c>
      <c r="K334" s="9">
        <f>SUMIF(ﾍﾞﾝﾁﾏｰｸ!$F$1:$AX$1,K$2,ﾍﾞﾝﾁﾏｰｸ!$F334:$AX334)/K$3</f>
        <v>0.15</v>
      </c>
      <c r="L334" s="9">
        <f>SUMIF(ﾍﾞﾝﾁﾏｰｸ!$F$1:$AX$1,L$2,ﾍﾞﾝﾁﾏｰｸ!$F334:$AX334)/L$3</f>
        <v>0.25</v>
      </c>
      <c r="M334" s="9">
        <f>SUMIF(ﾍﾞﾝﾁﾏｰｸ!$F$1:$AX$1,M$2,ﾍﾞﾝﾁﾏｰｸ!$F334:$AX334)/M$3</f>
        <v>0.5</v>
      </c>
      <c r="N334" s="9">
        <f>SUMIF(ﾍﾞﾝﾁﾏｰｸ!$F$1:$AX$1,N$2,ﾍﾞﾝﾁﾏｰｸ!$F334:$AX334)/N$3</f>
        <v>0.36363636363636365</v>
      </c>
      <c r="O334" s="9">
        <f>SUMIF(ﾍﾞﾝﾁﾏｰｸ!$F$1:$AX$1,O$2,ﾍﾞﾝﾁﾏｰｸ!$F334:$AX334)/O$3</f>
        <v>0.6</v>
      </c>
      <c r="P334" s="2">
        <f>ﾍﾞﾝﾁﾏｰｸ!BV334</f>
        <v>27</v>
      </c>
      <c r="Q334" s="9">
        <f t="shared" si="11"/>
        <v>0.39261363636363639</v>
      </c>
      <c r="R334" s="9">
        <f>ﾍﾞﾝﾁﾏｰｸ!CG334/ﾍﾞﾝﾁﾏｰｸ!CG$3</f>
        <v>0.3</v>
      </c>
      <c r="S334" s="9">
        <f>ﾍﾞﾝﾁﾏｰｸ!CH334/ﾍﾞﾝﾁﾏｰｸ!CH$3</f>
        <v>0.2</v>
      </c>
      <c r="T334" s="9">
        <f>ﾍﾞﾝﾁﾏｰｸ!CI334/ﾍﾞﾝﾁﾏｰｸ!CI$3</f>
        <v>0.1875</v>
      </c>
      <c r="U334" s="9">
        <f>ﾍﾞﾝﾁﾏｰｸ!CC334/ﾍﾞﾝﾁﾏｰｸ!CC$3</f>
        <v>0.31818181818181818</v>
      </c>
      <c r="V334" s="9">
        <f>ﾍﾞﾝﾁﾏｰｸ!CD334/ﾍﾞﾝﾁﾏｰｸ!CD$3</f>
        <v>0.40625</v>
      </c>
      <c r="W334" s="9">
        <f>ﾍﾞﾝﾁﾏｰｸ!CE334/ﾍﾞﾝﾁﾏｰｸ!CE$3</f>
        <v>0.41666666666666669</v>
      </c>
      <c r="X334" s="9">
        <f>ﾍﾞﾝﾁﾏｰｸ!CF334/ﾍﾞﾝﾁﾏｰｸ!CF$3</f>
        <v>0.5</v>
      </c>
    </row>
    <row r="335" spans="1:24">
      <c r="A335" s="2">
        <v>2000</v>
      </c>
      <c r="B335" s="2">
        <v>130</v>
      </c>
      <c r="C335" s="2">
        <v>3</v>
      </c>
      <c r="D335" s="2">
        <f t="shared" si="10"/>
        <v>43.333333333333336</v>
      </c>
      <c r="E335" s="4" t="s">
        <v>282</v>
      </c>
      <c r="F335" s="9">
        <f>ﾍﾞﾝﾁﾏｰｸ!CJ335/ﾍﾞﾝﾁﾏｰｸ!CJ$3</f>
        <v>0.45348837209302323</v>
      </c>
      <c r="G335" s="9">
        <f>SUMIF(ﾍﾞﾝﾁﾏｰｸ!$F$1:$AX$1,G$2,ﾍﾞﾝﾁﾏｰｸ!$F335:$AX335)/G$3</f>
        <v>0.5</v>
      </c>
      <c r="H335" s="9">
        <f>ﾍﾞﾝﾁﾏｰｸ!CQ335/ﾍﾞﾝﾁﾏｰｸ!$CR$1</f>
        <v>0.7208121827411168</v>
      </c>
      <c r="I335" s="9">
        <f>SUMIF(ﾍﾞﾝﾁﾏｰｸ!$F$1:$AX$1,I$2,ﾍﾞﾝﾁﾏｰｸ!$F335:$AX335)/I$3</f>
        <v>0.66666666666666663</v>
      </c>
      <c r="J335" s="9">
        <f>SUMIF(ﾍﾞﾝﾁﾏｰｸ!$F$1:$AX$1,J$2,ﾍﾞﾝﾁﾏｰｸ!$F335:$AX335)/J$3</f>
        <v>0.5</v>
      </c>
      <c r="K335" s="9">
        <f>SUMIF(ﾍﾞﾝﾁﾏｰｸ!$F$1:$AX$1,K$2,ﾍﾞﾝﾁﾏｰｸ!$F335:$AX335)/K$3</f>
        <v>0.4</v>
      </c>
      <c r="L335" s="9">
        <f>SUMIF(ﾍﾞﾝﾁﾏｰｸ!$F$1:$AX$1,L$2,ﾍﾞﾝﾁﾏｰｸ!$F335:$AX335)/L$3</f>
        <v>0.125</v>
      </c>
      <c r="M335" s="9">
        <f>SUMIF(ﾍﾞﾝﾁﾏｰｸ!$F$1:$AX$1,M$2,ﾍﾞﾝﾁﾏｰｸ!$F335:$AX335)/M$3</f>
        <v>0.5</v>
      </c>
      <c r="N335" s="9">
        <f>SUMIF(ﾍﾞﾝﾁﾏｰｸ!$F$1:$AX$1,N$2,ﾍﾞﾝﾁﾏｰｸ!$F335:$AX335)/N$3</f>
        <v>0.36363636363636365</v>
      </c>
      <c r="O335" s="9">
        <f>SUMIF(ﾍﾞﾝﾁﾏｰｸ!$F$1:$AX$1,O$2,ﾍﾞﾝﾁﾏｰｸ!$F335:$AX335)/O$3</f>
        <v>0.65</v>
      </c>
      <c r="P335" s="2">
        <f>ﾍﾞﾝﾁﾏｰｸ!BV335</f>
        <v>42.5</v>
      </c>
      <c r="Q335" s="9">
        <f t="shared" si="11"/>
        <v>0.53039772727272727</v>
      </c>
      <c r="R335" s="9">
        <f>ﾍﾞﾝﾁﾏｰｸ!CG335/ﾍﾞﾝﾁﾏｰｸ!CG$3</f>
        <v>0.53333333333333333</v>
      </c>
      <c r="S335" s="9">
        <f>ﾍﾞﾝﾁﾏｰｸ!CH335/ﾍﾞﾝﾁﾏｰｸ!CH$3</f>
        <v>0.4</v>
      </c>
      <c r="T335" s="9">
        <f>ﾍﾞﾝﾁﾏｰｸ!CI335/ﾍﾞﾝﾁﾏｰｸ!CI$3</f>
        <v>0.3125</v>
      </c>
      <c r="U335" s="9">
        <f>ﾍﾞﾝﾁﾏｰｸ!CC335/ﾍﾞﾝﾁﾏｰｸ!CC$3</f>
        <v>0.36363636363636365</v>
      </c>
      <c r="V335" s="9">
        <f>ﾍﾞﾝﾁﾏｰｸ!CD335/ﾍﾞﾝﾁﾏｰｸ!CD$3</f>
        <v>0.59375</v>
      </c>
      <c r="W335" s="9">
        <f>ﾍﾞﾝﾁﾏｰｸ!CE335/ﾍﾞﾝﾁﾏｰｸ!CE$3</f>
        <v>0.66666666666666663</v>
      </c>
      <c r="X335" s="9">
        <f>ﾍﾞﾝﾁﾏｰｸ!CF335/ﾍﾞﾝﾁﾏｰｸ!CF$3</f>
        <v>0.5625</v>
      </c>
    </row>
    <row r="336" spans="1:24">
      <c r="A336" s="2">
        <v>1998</v>
      </c>
      <c r="B336" s="2">
        <v>500</v>
      </c>
      <c r="C336" s="2">
        <v>1</v>
      </c>
      <c r="D336" s="2">
        <f t="shared" si="10"/>
        <v>500</v>
      </c>
      <c r="E336" s="4" t="s">
        <v>283</v>
      </c>
      <c r="F336" s="9">
        <f>ﾍﾞﾝﾁﾏｰｸ!CJ336/ﾍﾞﾝﾁﾏｰｸ!CJ$3</f>
        <v>0.46511627906976744</v>
      </c>
      <c r="G336" s="9">
        <f>SUMIF(ﾍﾞﾝﾁﾏｰｸ!$F$1:$AX$1,G$2,ﾍﾞﾝﾁﾏｰｸ!$F336:$AX336)/G$3</f>
        <v>1</v>
      </c>
      <c r="H336" s="9">
        <f>ﾍﾞﾝﾁﾏｰｸ!CQ336/ﾍﾞﾝﾁﾏｰｸ!$CR$1</f>
        <v>0.54967367657722999</v>
      </c>
      <c r="I336" s="9">
        <f>SUMIF(ﾍﾞﾝﾁﾏｰｸ!$F$1:$AX$1,I$2,ﾍﾞﾝﾁﾏｰｸ!$F336:$AX336)/I$3</f>
        <v>0.33333333333333331</v>
      </c>
      <c r="J336" s="9">
        <f>SUMIF(ﾍﾞﾝﾁﾏｰｸ!$F$1:$AX$1,J$2,ﾍﾞﾝﾁﾏｰｸ!$F336:$AX336)/J$3</f>
        <v>0.5</v>
      </c>
      <c r="K336" s="9">
        <f>SUMIF(ﾍﾞﾝﾁﾏｰｸ!$F$1:$AX$1,K$2,ﾍﾞﾝﾁﾏｰｸ!$F336:$AX336)/K$3</f>
        <v>0.45</v>
      </c>
      <c r="L336" s="9">
        <f>SUMIF(ﾍﾞﾝﾁﾏｰｸ!$F$1:$AX$1,L$2,ﾍﾞﾝﾁﾏｰｸ!$F336:$AX336)/L$3</f>
        <v>0.25</v>
      </c>
      <c r="M336" s="9">
        <f>SUMIF(ﾍﾞﾝﾁﾏｰｸ!$F$1:$AX$1,M$2,ﾍﾞﾝﾁﾏｰｸ!$F336:$AX336)/M$3</f>
        <v>0.5</v>
      </c>
      <c r="N336" s="9">
        <f>SUMIF(ﾍﾞﾝﾁﾏｰｸ!$F$1:$AX$1,N$2,ﾍﾞﾝﾁﾏｰｸ!$F336:$AX336)/N$3</f>
        <v>0.63636363636363635</v>
      </c>
      <c r="O336" s="9">
        <f>SUMIF(ﾍﾞﾝﾁﾏｰｸ!$F$1:$AX$1,O$2,ﾍﾞﾝﾁﾏｰｸ!$F336:$AX336)/O$3</f>
        <v>0.5</v>
      </c>
      <c r="P336" s="2">
        <f>ﾍﾞﾝﾁﾏｰｸ!BV336</f>
        <v>49</v>
      </c>
      <c r="Q336" s="9">
        <f t="shared" si="11"/>
        <v>0.59744318181818179</v>
      </c>
      <c r="R336" s="9">
        <f>ﾍﾞﾝﾁﾏｰｸ!CG336/ﾍﾞﾝﾁﾏｰｸ!CG$3</f>
        <v>0.56666666666666665</v>
      </c>
      <c r="S336" s="9">
        <f>ﾍﾞﾝﾁﾏｰｸ!CH336/ﾍﾞﾝﾁﾏｰｸ!CH$3</f>
        <v>0.3</v>
      </c>
      <c r="T336" s="9">
        <f>ﾍﾞﾝﾁﾏｰｸ!CI336/ﾍﾞﾝﾁﾏｰｸ!CI$3</f>
        <v>0.5</v>
      </c>
      <c r="U336" s="9">
        <f>ﾍﾞﾝﾁﾏｰｸ!CC336/ﾍﾞﾝﾁﾏｰｸ!CC$3</f>
        <v>0.59090909090909094</v>
      </c>
      <c r="V336" s="9">
        <f>ﾍﾞﾝﾁﾏｰｸ!CD336/ﾍﾞﾝﾁﾏｰｸ!CD$3</f>
        <v>0.5</v>
      </c>
      <c r="W336" s="9">
        <f>ﾍﾞﾝﾁﾏｰｸ!CE336/ﾍﾞﾝﾁﾏｰｸ!CE$3</f>
        <v>0.625</v>
      </c>
      <c r="X336" s="9">
        <f>ﾍﾞﾝﾁﾏｰｸ!CF336/ﾍﾞﾝﾁﾏｰｸ!CF$3</f>
        <v>0.6875</v>
      </c>
    </row>
    <row r="337" spans="1:24">
      <c r="A337" s="2">
        <v>1985</v>
      </c>
      <c r="B337" s="2">
        <v>150</v>
      </c>
      <c r="C337" s="2">
        <v>4</v>
      </c>
      <c r="D337" s="2">
        <f t="shared" si="10"/>
        <v>37.5</v>
      </c>
      <c r="E337" s="4" t="s">
        <v>160</v>
      </c>
      <c r="F337" s="9">
        <f>ﾍﾞﾝﾁﾏｰｸ!CJ337/ﾍﾞﾝﾁﾏｰｸ!CJ$3</f>
        <v>0.16279069767441862</v>
      </c>
      <c r="G337" s="9">
        <f>SUMIF(ﾍﾞﾝﾁﾏｰｸ!$F$1:$AX$1,G$2,ﾍﾞﾝﾁﾏｰｸ!$F337:$AX337)/G$3</f>
        <v>0</v>
      </c>
      <c r="H337" s="9">
        <f>ﾍﾞﾝﾁﾏｰｸ!CQ337/ﾍﾞﾝﾁﾏｰｸ!$CR$1</f>
        <v>0.52356780275562009</v>
      </c>
      <c r="I337" s="9">
        <f>SUMIF(ﾍﾞﾝﾁﾏｰｸ!$F$1:$AX$1,I$2,ﾍﾞﾝﾁﾏｰｸ!$F337:$AX337)/I$3</f>
        <v>0.16666666666666666</v>
      </c>
      <c r="J337" s="9">
        <f>SUMIF(ﾍﾞﾝﾁﾏｰｸ!$F$1:$AX$1,J$2,ﾍﾞﾝﾁﾏｰｸ!$F337:$AX337)/J$3</f>
        <v>0.5</v>
      </c>
      <c r="K337" s="9">
        <f>SUMIF(ﾍﾞﾝﾁﾏｰｸ!$F$1:$AX$1,K$2,ﾍﾞﾝﾁﾏｰｸ!$F337:$AX337)/K$3</f>
        <v>0.15</v>
      </c>
      <c r="L337" s="9">
        <f>SUMIF(ﾍﾞﾝﾁﾏｰｸ!$F$1:$AX$1,L$2,ﾍﾞﾝﾁﾏｰｸ!$F337:$AX337)/L$3</f>
        <v>0</v>
      </c>
      <c r="M337" s="9">
        <f>SUMIF(ﾍﾞﾝﾁﾏｰｸ!$F$1:$AX$1,M$2,ﾍﾞﾝﾁﾏｰｸ!$F337:$AX337)/M$3</f>
        <v>0.5</v>
      </c>
      <c r="N337" s="9">
        <f>SUMIF(ﾍﾞﾝﾁﾏｰｸ!$F$1:$AX$1,N$2,ﾍﾞﾝﾁﾏｰｸ!$F337:$AX337)/N$3</f>
        <v>0.31818181818181818</v>
      </c>
      <c r="O337" s="9">
        <f>SUMIF(ﾍﾞﾝﾁﾏｰｸ!$F$1:$AX$1,O$2,ﾍﾞﾝﾁﾏｰｸ!$F337:$AX337)/O$3</f>
        <v>0.5</v>
      </c>
      <c r="P337" s="2">
        <f>ﾍﾞﾝﾁﾏｰｸ!BV337</f>
        <v>26</v>
      </c>
      <c r="Q337" s="9">
        <f t="shared" si="11"/>
        <v>0.4241477272727272</v>
      </c>
      <c r="R337" s="9">
        <f>ﾍﾞﾝﾁﾏｰｸ!CG337/ﾍﾞﾝﾁﾏｰｸ!CG$3</f>
        <v>0.26666666666666666</v>
      </c>
      <c r="S337" s="9">
        <f>ﾍﾞﾝﾁﾏｰｸ!CH337/ﾍﾞﾝﾁﾏｰｸ!CH$3</f>
        <v>0.3</v>
      </c>
      <c r="T337" s="9">
        <f>ﾍﾞﾝﾁﾏｰｸ!CI337/ﾍﾞﾝﾁﾏｰｸ!CI$3</f>
        <v>0.25</v>
      </c>
      <c r="U337" s="9">
        <f>ﾍﾞﾝﾁﾏｰｸ!CC337/ﾍﾞﾝﾁﾏｰｸ!CC$3</f>
        <v>0.36363636363636365</v>
      </c>
      <c r="V337" s="9">
        <f>ﾍﾞﾝﾁﾏｰｸ!CD337/ﾍﾞﾝﾁﾏｰｸ!CD$3</f>
        <v>0.3125</v>
      </c>
      <c r="W337" s="9">
        <f>ﾍﾞﾝﾁﾏｰｸ!CE337/ﾍﾞﾝﾁﾏｰｸ!CE$3</f>
        <v>0.5</v>
      </c>
      <c r="X337" s="9">
        <f>ﾍﾞﾝﾁﾏｰｸ!CF337/ﾍﾞﾝﾁﾏｰｸ!CF$3</f>
        <v>0.5625</v>
      </c>
    </row>
    <row r="338" spans="1:24">
      <c r="A338" s="2">
        <v>1995</v>
      </c>
      <c r="B338" s="2">
        <v>450</v>
      </c>
      <c r="C338" s="2">
        <v>3</v>
      </c>
      <c r="D338" s="2">
        <f t="shared" si="10"/>
        <v>150</v>
      </c>
      <c r="E338" s="4" t="s">
        <v>284</v>
      </c>
      <c r="F338" s="9">
        <f>ﾍﾞﾝﾁﾏｰｸ!CJ338/ﾍﾞﾝﾁﾏｰｸ!CJ$3</f>
        <v>0.2558139534883721</v>
      </c>
      <c r="G338" s="9">
        <f>SUMIF(ﾍﾞﾝﾁﾏｰｸ!$F$1:$AX$1,G$2,ﾍﾞﾝﾁﾏｰｸ!$F338:$AX338)/G$3</f>
        <v>0</v>
      </c>
      <c r="H338" s="9">
        <f>ﾍﾞﾝﾁﾏｰｸ!CQ338/ﾍﾞﾝﾁﾏｰｸ!$CR$1</f>
        <v>0.77229876722262525</v>
      </c>
      <c r="I338" s="9">
        <f>SUMIF(ﾍﾞﾝﾁﾏｰｸ!$F$1:$AX$1,I$2,ﾍﾞﾝﾁﾏｰｸ!$F338:$AX338)/I$3</f>
        <v>0.5</v>
      </c>
      <c r="J338" s="9">
        <f>SUMIF(ﾍﾞﾝﾁﾏｰｸ!$F$1:$AX$1,J$2,ﾍﾞﾝﾁﾏｰｸ!$F338:$AX338)/J$3</f>
        <v>0.25</v>
      </c>
      <c r="K338" s="9">
        <f>SUMIF(ﾍﾞﾝﾁﾏｰｸ!$F$1:$AX$1,K$2,ﾍﾞﾝﾁﾏｰｸ!$F338:$AX338)/K$3</f>
        <v>0.25</v>
      </c>
      <c r="L338" s="9">
        <f>SUMIF(ﾍﾞﾝﾁﾏｰｸ!$F$1:$AX$1,L$2,ﾍﾞﾝﾁﾏｰｸ!$F338:$AX338)/L$3</f>
        <v>0.375</v>
      </c>
      <c r="M338" s="9">
        <f>SUMIF(ﾍﾞﾝﾁﾏｰｸ!$F$1:$AX$1,M$2,ﾍﾞﾝﾁﾏｰｸ!$F338:$AX338)/M$3</f>
        <v>0.5</v>
      </c>
      <c r="N338" s="9">
        <f>SUMIF(ﾍﾞﾝﾁﾏｰｸ!$F$1:$AX$1,N$2,ﾍﾞﾝﾁﾏｰｸ!$F338:$AX338)/N$3</f>
        <v>0.36363636363636365</v>
      </c>
      <c r="O338" s="9">
        <f>SUMIF(ﾍﾞﾝﾁﾏｰｸ!$F$1:$AX$1,O$2,ﾍﾞﾝﾁﾏｰｸ!$F338:$AX338)/O$3</f>
        <v>0.65</v>
      </c>
      <c r="P338" s="2">
        <f>ﾍﾞﾝﾁﾏｰｸ!BV338</f>
        <v>38.5</v>
      </c>
      <c r="Q338" s="9">
        <f t="shared" si="11"/>
        <v>0.43352272727272728</v>
      </c>
      <c r="R338" s="9">
        <f>ﾍﾞﾝﾁﾏｰｸ!CG338/ﾍﾞﾝﾁﾏｰｸ!CG$3</f>
        <v>0.36666666666666664</v>
      </c>
      <c r="S338" s="9">
        <f>ﾍﾞﾝﾁﾏｰｸ!CH338/ﾍﾞﾝﾁﾏｰｸ!CH$3</f>
        <v>0.6</v>
      </c>
      <c r="T338" s="9">
        <f>ﾍﾞﾝﾁﾏｰｸ!CI338/ﾍﾞﾝﾁﾏｰｸ!CI$3</f>
        <v>0.375</v>
      </c>
      <c r="U338" s="9">
        <f>ﾍﾞﾝﾁﾏｰｸ!CC338/ﾍﾞﾝﾁﾏｰｸ!CC$3</f>
        <v>0.36363636363636365</v>
      </c>
      <c r="V338" s="9">
        <f>ﾍﾞﾝﾁﾏｰｸ!CD338/ﾍﾞﾝﾁﾏｰｸ!CD$3</f>
        <v>0.46875</v>
      </c>
      <c r="W338" s="9">
        <f>ﾍﾞﾝﾁﾏｰｸ!CE338/ﾍﾞﾝﾁﾏｰｸ!CE$3</f>
        <v>0.45833333333333331</v>
      </c>
      <c r="X338" s="9">
        <f>ﾍﾞﾝﾁﾏｰｸ!CF338/ﾍﾞﾝﾁﾏｰｸ!CF$3</f>
        <v>0.5</v>
      </c>
    </row>
    <row r="339" spans="1:24">
      <c r="A339" s="2">
        <v>1996</v>
      </c>
      <c r="B339" s="2">
        <v>284</v>
      </c>
      <c r="C339" s="2">
        <v>1</v>
      </c>
      <c r="D339" s="2">
        <f t="shared" si="10"/>
        <v>284</v>
      </c>
      <c r="E339" s="4" t="s">
        <v>235</v>
      </c>
      <c r="F339" s="9">
        <f>ﾍﾞﾝﾁﾏｰｸ!CJ339/ﾍﾞﾝﾁﾏｰｸ!CJ$3</f>
        <v>0.43023255813953487</v>
      </c>
      <c r="G339" s="9">
        <f>SUMIF(ﾍﾞﾝﾁﾏｰｸ!$F$1:$AX$1,G$2,ﾍﾞﾝﾁﾏｰｸ!$F339:$AX339)/G$3</f>
        <v>0.5</v>
      </c>
      <c r="H339" s="9">
        <f>ﾍﾞﾝﾁﾏｰｸ!CQ339/ﾍﾞﾝﾁﾏｰｸ!$CR$1</f>
        <v>0.55329949238578691</v>
      </c>
      <c r="I339" s="9">
        <f>SUMIF(ﾍﾞﾝﾁﾏｰｸ!$F$1:$AX$1,I$2,ﾍﾞﾝﾁﾏｰｸ!$F339:$AX339)/I$3</f>
        <v>0</v>
      </c>
      <c r="J339" s="9">
        <f>SUMIF(ﾍﾞﾝﾁﾏｰｸ!$F$1:$AX$1,J$2,ﾍﾞﾝﾁﾏｰｸ!$F339:$AX339)/J$3</f>
        <v>0.75</v>
      </c>
      <c r="K339" s="9">
        <f>SUMIF(ﾍﾞﾝﾁﾏｰｸ!$F$1:$AX$1,K$2,ﾍﾞﾝﾁﾏｰｸ!$F339:$AX339)/K$3</f>
        <v>0.45</v>
      </c>
      <c r="L339" s="9">
        <f>SUMIF(ﾍﾞﾝﾁﾏｰｸ!$F$1:$AX$1,L$2,ﾍﾞﾝﾁﾏｰｸ!$F339:$AX339)/L$3</f>
        <v>0.375</v>
      </c>
      <c r="M339" s="9">
        <f>SUMIF(ﾍﾞﾝﾁﾏｰｸ!$F$1:$AX$1,M$2,ﾍﾞﾝﾁﾏｰｸ!$F339:$AX339)/M$3</f>
        <v>0.5</v>
      </c>
      <c r="N339" s="9">
        <f>SUMIF(ﾍﾞﾝﾁﾏｰｸ!$F$1:$AX$1,N$2,ﾍﾞﾝﾁﾏｰｸ!$F339:$AX339)/N$3</f>
        <v>0.68181818181818177</v>
      </c>
      <c r="O339" s="9">
        <f>SUMIF(ﾍﾞﾝﾁﾏｰｸ!$F$1:$AX$1,O$2,ﾍﾞﾝﾁﾏｰｸ!$F339:$AX339)/O$3</f>
        <v>0.55000000000000004</v>
      </c>
      <c r="P339" s="2">
        <f>ﾍﾞﾝﾁﾏｰｸ!BV339</f>
        <v>48.5</v>
      </c>
      <c r="Q339" s="9">
        <f t="shared" si="11"/>
        <v>0.58522727272727271</v>
      </c>
      <c r="R339" s="9">
        <f>ﾍﾞﾝﾁﾏｰｸ!CG339/ﾍﾞﾝﾁﾏｰｸ!CG$3</f>
        <v>0.53333333333333333</v>
      </c>
      <c r="S339" s="9">
        <f>ﾍﾞﾝﾁﾏｰｸ!CH339/ﾍﾞﾝﾁﾏｰｸ!CH$3</f>
        <v>0.5</v>
      </c>
      <c r="T339" s="9">
        <f>ﾍﾞﾝﾁﾏｰｸ!CI339/ﾍﾞﾝﾁﾏｰｸ!CI$3</f>
        <v>0.5625</v>
      </c>
      <c r="U339" s="9">
        <f>ﾍﾞﾝﾁﾏｰｸ!CC339/ﾍﾞﾝﾁﾏｰｸ!CC$3</f>
        <v>0.63636363636363635</v>
      </c>
      <c r="V339" s="9">
        <f>ﾍﾞﾝﾁﾏｰｸ!CD339/ﾍﾞﾝﾁﾏｰｸ!CD$3</f>
        <v>0.46875</v>
      </c>
      <c r="W339" s="9">
        <f>ﾍﾞﾝﾁﾏｰｸ!CE339/ﾍﾞﾝﾁﾏｰｸ!CE$3</f>
        <v>0.58333333333333337</v>
      </c>
      <c r="X339" s="9">
        <f>ﾍﾞﾝﾁﾏｰｸ!CF339/ﾍﾞﾝﾁﾏｰｸ!CF$3</f>
        <v>0.625</v>
      </c>
    </row>
    <row r="340" spans="1:24">
      <c r="A340" s="2">
        <v>1985</v>
      </c>
      <c r="B340" s="2">
        <v>2000</v>
      </c>
      <c r="C340" s="2">
        <v>6</v>
      </c>
      <c r="D340" s="2">
        <f t="shared" si="10"/>
        <v>333.33333333333331</v>
      </c>
      <c r="E340" s="4" t="s">
        <v>285</v>
      </c>
      <c r="F340" s="9">
        <f>ﾍﾞﾝﾁﾏｰｸ!CJ340/ﾍﾞﾝﾁﾏｰｸ!CJ$3</f>
        <v>0.22093023255813954</v>
      </c>
      <c r="G340" s="9">
        <f>SUMIF(ﾍﾞﾝﾁﾏｰｸ!$F$1:$AX$1,G$2,ﾍﾞﾝﾁﾏｰｸ!$F340:$AX340)/G$3</f>
        <v>0.5</v>
      </c>
      <c r="H340" s="9">
        <f>ﾍﾞﾝﾁﾏｰｸ!CQ340/ﾍﾞﾝﾁﾏｰｸ!$CR$1</f>
        <v>0.54749818709209586</v>
      </c>
      <c r="I340" s="9">
        <f>SUMIF(ﾍﾞﾝﾁﾏｰｸ!$F$1:$AX$1,I$2,ﾍﾞﾝﾁﾏｰｸ!$F340:$AX340)/I$3</f>
        <v>0</v>
      </c>
      <c r="J340" s="9">
        <f>SUMIF(ﾍﾞﾝﾁﾏｰｸ!$F$1:$AX$1,J$2,ﾍﾞﾝﾁﾏｰｸ!$F340:$AX340)/J$3</f>
        <v>0.5</v>
      </c>
      <c r="K340" s="9">
        <f>SUMIF(ﾍﾞﾝﾁﾏｰｸ!$F$1:$AX$1,K$2,ﾍﾞﾝﾁﾏｰｸ!$F340:$AX340)/K$3</f>
        <v>0.2</v>
      </c>
      <c r="L340" s="9">
        <f>SUMIF(ﾍﾞﾝﾁﾏｰｸ!$F$1:$AX$1,L$2,ﾍﾞﾝﾁﾏｰｸ!$F340:$AX340)/L$3</f>
        <v>0</v>
      </c>
      <c r="M340" s="9">
        <f>SUMIF(ﾍﾞﾝﾁﾏｰｸ!$F$1:$AX$1,M$2,ﾍﾞﾝﾁﾏｰｸ!$F340:$AX340)/M$3</f>
        <v>0.5</v>
      </c>
      <c r="N340" s="9">
        <f>SUMIF(ﾍﾞﾝﾁﾏｰｸ!$F$1:$AX$1,N$2,ﾍﾞﾝﾁﾏｰｸ!$F340:$AX340)/N$3</f>
        <v>0.54545454545454541</v>
      </c>
      <c r="O340" s="9">
        <f>SUMIF(ﾍﾞﾝﾁﾏｰｸ!$F$1:$AX$1,O$2,ﾍﾞﾝﾁﾏｰｸ!$F340:$AX340)/O$3</f>
        <v>0.4</v>
      </c>
      <c r="P340" s="2">
        <f>ﾍﾞﾝﾁﾏｰｸ!BV340</f>
        <v>32.5</v>
      </c>
      <c r="Q340" s="9">
        <f t="shared" si="11"/>
        <v>0.41193181818181818</v>
      </c>
      <c r="R340" s="9">
        <f>ﾍﾞﾝﾁﾏｰｸ!CG340/ﾍﾞﾝﾁﾏｰｸ!CG$3</f>
        <v>0.4</v>
      </c>
      <c r="S340" s="9">
        <f>ﾍﾞﾝﾁﾏｰｸ!CH340/ﾍﾞﾝﾁﾏｰｸ!CH$3</f>
        <v>0.3</v>
      </c>
      <c r="T340" s="9">
        <f>ﾍﾞﾝﾁﾏｰｸ!CI340/ﾍﾞﾝﾁﾏｰｸ!CI$3</f>
        <v>0.3125</v>
      </c>
      <c r="U340" s="9">
        <f>ﾍﾞﾝﾁﾏｰｸ!CC340/ﾍﾞﾝﾁﾏｰｸ!CC$3</f>
        <v>0.40909090909090912</v>
      </c>
      <c r="V340" s="9">
        <f>ﾍﾞﾝﾁﾏｰｸ!CD340/ﾍﾞﾝﾁﾏｰｸ!CD$3</f>
        <v>0.28125</v>
      </c>
      <c r="W340" s="9">
        <f>ﾍﾞﾝﾁﾏｰｸ!CE340/ﾍﾞﾝﾁﾏｰｸ!CE$3</f>
        <v>0.45833333333333331</v>
      </c>
      <c r="X340" s="9">
        <f>ﾍﾞﾝﾁﾏｰｸ!CF340/ﾍﾞﾝﾁﾏｰｸ!CF$3</f>
        <v>0.5</v>
      </c>
    </row>
    <row r="341" spans="1:24">
      <c r="A341" s="2">
        <v>2008</v>
      </c>
      <c r="B341" s="2">
        <v>240</v>
      </c>
      <c r="C341" s="2">
        <v>2</v>
      </c>
      <c r="D341" s="2">
        <f t="shared" si="10"/>
        <v>120</v>
      </c>
      <c r="E341" s="4" t="s">
        <v>286</v>
      </c>
      <c r="F341" s="9">
        <f>ﾍﾞﾝﾁﾏｰｸ!CJ341/ﾍﾞﾝﾁﾏｰｸ!CJ$3</f>
        <v>0.59302325581395354</v>
      </c>
      <c r="G341" s="9">
        <f>SUMIF(ﾍﾞﾝﾁﾏｰｸ!$F$1:$AX$1,G$2,ﾍﾞﾝﾁﾏｰｸ!$F341:$AX341)/G$3</f>
        <v>0.5</v>
      </c>
      <c r="H341" s="9">
        <f>ﾍﾞﾝﾁﾏｰｸ!CQ341/ﾍﾞﾝﾁﾏｰｸ!$CR$1</f>
        <v>0.53807106598984777</v>
      </c>
      <c r="I341" s="9">
        <f>SUMIF(ﾍﾞﾝﾁﾏｰｸ!$F$1:$AX$1,I$2,ﾍﾞﾝﾁﾏｰｸ!$F341:$AX341)/I$3</f>
        <v>0.5</v>
      </c>
      <c r="J341" s="9">
        <f>SUMIF(ﾍﾞﾝﾁﾏｰｸ!$F$1:$AX$1,J$2,ﾍﾞﾝﾁﾏｰｸ!$F341:$AX341)/J$3</f>
        <v>0.625</v>
      </c>
      <c r="K341" s="9">
        <f>SUMIF(ﾍﾞﾝﾁﾏｰｸ!$F$1:$AX$1,K$2,ﾍﾞﾝﾁﾏｰｸ!$F341:$AX341)/K$3</f>
        <v>0.7</v>
      </c>
      <c r="L341" s="9">
        <f>SUMIF(ﾍﾞﾝﾁﾏｰｸ!$F$1:$AX$1,L$2,ﾍﾞﾝﾁﾏｰｸ!$F341:$AX341)/L$3</f>
        <v>0.25</v>
      </c>
      <c r="M341" s="9">
        <f>SUMIF(ﾍﾞﾝﾁﾏｰｸ!$F$1:$AX$1,M$2,ﾍﾞﾝﾁﾏｰｸ!$F341:$AX341)/M$3</f>
        <v>0.5</v>
      </c>
      <c r="N341" s="9">
        <f>SUMIF(ﾍﾞﾝﾁﾏｰｸ!$F$1:$AX$1,N$2,ﾍﾞﾝﾁﾏｰｸ!$F341:$AX341)/N$3</f>
        <v>0.59090909090909094</v>
      </c>
      <c r="O341" s="9">
        <f>SUMIF(ﾍﾞﾝﾁﾏｰｸ!$F$1:$AX$1,O$2,ﾍﾞﾝﾁﾏｰｸ!$F341:$AX341)/O$3</f>
        <v>0.55000000000000004</v>
      </c>
      <c r="P341" s="2">
        <f>ﾍﾞﾝﾁﾏｰｸ!BV341</f>
        <v>52.5</v>
      </c>
      <c r="Q341" s="9">
        <f t="shared" si="11"/>
        <v>0.6670454545454545</v>
      </c>
      <c r="R341" s="9">
        <f>ﾍﾞﾝﾁﾏｰｸ!CG341/ﾍﾞﾝﾁﾏｰｸ!CG$3</f>
        <v>0.56666666666666665</v>
      </c>
      <c r="S341" s="9">
        <f>ﾍﾞﾝﾁﾏｰｸ!CH341/ﾍﾞﾝﾁﾏｰｸ!CH$3</f>
        <v>0.4</v>
      </c>
      <c r="T341" s="9">
        <f>ﾍﾞﾝﾁﾏｰｸ!CI341/ﾍﾞﾝﾁﾏｰｸ!CI$3</f>
        <v>0.4375</v>
      </c>
      <c r="U341" s="9">
        <f>ﾍﾞﾝﾁﾏｰｸ!CC341/ﾍﾞﾝﾁﾏｰｸ!CC$3</f>
        <v>0.72727272727272729</v>
      </c>
      <c r="V341" s="9">
        <f>ﾍﾞﾝﾁﾏｰｸ!CD341/ﾍﾞﾝﾁﾏｰｸ!CD$3</f>
        <v>0.59375</v>
      </c>
      <c r="W341" s="9">
        <f>ﾍﾞﾝﾁﾏｰｸ!CE341/ﾍﾞﾝﾁﾏｰｸ!CE$3</f>
        <v>0.66666666666666663</v>
      </c>
      <c r="X341" s="9">
        <f>ﾍﾞﾝﾁﾏｰｸ!CF341/ﾍﾞﾝﾁﾏｰｸ!CF$3</f>
        <v>0.625</v>
      </c>
    </row>
    <row r="342" spans="1:24">
      <c r="A342" s="2">
        <v>2009</v>
      </c>
      <c r="B342" s="2">
        <v>2500</v>
      </c>
      <c r="C342" s="2">
        <v>7</v>
      </c>
      <c r="D342" s="2">
        <f t="shared" si="10"/>
        <v>357.14285714285717</v>
      </c>
      <c r="E342" s="4" t="s">
        <v>287</v>
      </c>
      <c r="F342" s="9">
        <f>ﾍﾞﾝﾁﾏｰｸ!CJ342/ﾍﾞﾝﾁﾏｰｸ!CJ$3</f>
        <v>0.59302325581395354</v>
      </c>
      <c r="G342" s="9">
        <f>SUMIF(ﾍﾞﾝﾁﾏｰｸ!$F$1:$AX$1,G$2,ﾍﾞﾝﾁﾏｰｸ!$F342:$AX342)/G$3</f>
        <v>0.5</v>
      </c>
      <c r="H342" s="9">
        <f>ﾍﾞﾝﾁﾏｰｸ!CQ342/ﾍﾞﾝﾁﾏｰｸ!$CR$1</f>
        <v>0.68963016678752742</v>
      </c>
      <c r="I342" s="9">
        <f>SUMIF(ﾍﾞﾝﾁﾏｰｸ!$F$1:$AX$1,I$2,ﾍﾞﾝﾁﾏｰｸ!$F342:$AX342)/I$3</f>
        <v>0.5</v>
      </c>
      <c r="J342" s="9">
        <f>SUMIF(ﾍﾞﾝﾁﾏｰｸ!$F$1:$AX$1,J$2,ﾍﾞﾝﾁﾏｰｸ!$F342:$AX342)/J$3</f>
        <v>0.875</v>
      </c>
      <c r="K342" s="9">
        <f>SUMIF(ﾍﾞﾝﾁﾏｰｸ!$F$1:$AX$1,K$2,ﾍﾞﾝﾁﾏｰｸ!$F342:$AX342)/K$3</f>
        <v>0.65</v>
      </c>
      <c r="L342" s="9">
        <f>SUMIF(ﾍﾞﾝﾁﾏｰｸ!$F$1:$AX$1,L$2,ﾍﾞﾝﾁﾏｰｸ!$F342:$AX342)/L$3</f>
        <v>0.625</v>
      </c>
      <c r="M342" s="9">
        <f>SUMIF(ﾍﾞﾝﾁﾏｰｸ!$F$1:$AX$1,M$2,ﾍﾞﾝﾁﾏｰｸ!$F342:$AX342)/M$3</f>
        <v>1</v>
      </c>
      <c r="N342" s="9">
        <f>SUMIF(ﾍﾞﾝﾁﾏｰｸ!$F$1:$AX$1,N$2,ﾍﾞﾝﾁﾏｰｸ!$F342:$AX342)/N$3</f>
        <v>0.63636363636363635</v>
      </c>
      <c r="O342" s="9">
        <f>SUMIF(ﾍﾞﾝﾁﾏｰｸ!$F$1:$AX$1,O$2,ﾍﾞﾝﾁﾏｰｸ!$F342:$AX342)/O$3</f>
        <v>0.75</v>
      </c>
      <c r="P342" s="2">
        <f>ﾍﾞﾝﾁﾏｰｸ!BV342</f>
        <v>62.5</v>
      </c>
      <c r="Q342" s="9">
        <f t="shared" si="11"/>
        <v>0.71079545454545445</v>
      </c>
      <c r="R342" s="9">
        <f>ﾍﾞﾝﾁﾏｰｸ!CG342/ﾍﾞﾝﾁﾏｰｸ!CG$3</f>
        <v>0.66666666666666663</v>
      </c>
      <c r="S342" s="9">
        <f>ﾍﾞﾝﾁﾏｰｸ!CH342/ﾍﾞﾝﾁﾏｰｸ!CH$3</f>
        <v>0.7</v>
      </c>
      <c r="T342" s="9">
        <f>ﾍﾞﾝﾁﾏｰｸ!CI342/ﾍﾞﾝﾁﾏｰｸ!CI$3</f>
        <v>0.6875</v>
      </c>
      <c r="U342" s="9">
        <f>ﾍﾞﾝﾁﾏｰｸ!CC342/ﾍﾞﾝﾁﾏｰｸ!CC$3</f>
        <v>0.72727272727272729</v>
      </c>
      <c r="V342" s="9">
        <f>ﾍﾞﾝﾁﾏｰｸ!CD342/ﾍﾞﾝﾁﾏｰｸ!CD$3</f>
        <v>0.65625</v>
      </c>
      <c r="W342" s="9">
        <f>ﾍﾞﾝﾁﾏｰｸ!CE342/ﾍﾞﾝﾁﾏｰｸ!CE$3</f>
        <v>0.70833333333333337</v>
      </c>
      <c r="X342" s="9">
        <f>ﾍﾞﾝﾁﾏｰｸ!CF342/ﾍﾞﾝﾁﾏｰｸ!CF$3</f>
        <v>0.75</v>
      </c>
    </row>
    <row r="343" spans="1:24">
      <c r="A343" s="2">
        <v>1989</v>
      </c>
      <c r="B343" s="2">
        <v>500</v>
      </c>
      <c r="C343" s="2">
        <v>6</v>
      </c>
      <c r="D343" s="2">
        <f t="shared" si="10"/>
        <v>83.333333333333329</v>
      </c>
      <c r="E343" s="4" t="s">
        <v>22</v>
      </c>
      <c r="F343" s="9">
        <f>ﾍﾞﾝﾁﾏｰｸ!CJ343/ﾍﾞﾝﾁﾏｰｸ!CJ$3</f>
        <v>0.41860465116279072</v>
      </c>
      <c r="G343" s="9">
        <f>SUMIF(ﾍﾞﾝﾁﾏｰｸ!$F$1:$AX$1,G$2,ﾍﾞﾝﾁﾏｰｸ!$F343:$AX343)/G$3</f>
        <v>1</v>
      </c>
      <c r="H343" s="9">
        <f>ﾍﾞﾝﾁﾏｰｸ!CQ343/ﾍﾞﾝﾁﾏｰｸ!$CR$1</f>
        <v>0.52356780275562009</v>
      </c>
      <c r="I343" s="9">
        <f>SUMIF(ﾍﾞﾝﾁﾏｰｸ!$F$1:$AX$1,I$2,ﾍﾞﾝﾁﾏｰｸ!$F343:$AX343)/I$3</f>
        <v>0</v>
      </c>
      <c r="J343" s="9">
        <f>SUMIF(ﾍﾞﾝﾁﾏｰｸ!$F$1:$AX$1,J$2,ﾍﾞﾝﾁﾏｰｸ!$F343:$AX343)/J$3</f>
        <v>0.625</v>
      </c>
      <c r="K343" s="9">
        <f>SUMIF(ﾍﾞﾝﾁﾏｰｸ!$F$1:$AX$1,K$2,ﾍﾞﾝﾁﾏｰｸ!$F343:$AX343)/K$3</f>
        <v>0.35</v>
      </c>
      <c r="L343" s="9">
        <f>SUMIF(ﾍﾞﾝﾁﾏｰｸ!$F$1:$AX$1,L$2,ﾍﾞﾝﾁﾏｰｸ!$F343:$AX343)/L$3</f>
        <v>0.375</v>
      </c>
      <c r="M343" s="9">
        <f>SUMIF(ﾍﾞﾝﾁﾏｰｸ!$F$1:$AX$1,M$2,ﾍﾞﾝﾁﾏｰｸ!$F343:$AX343)/M$3</f>
        <v>0.5</v>
      </c>
      <c r="N343" s="9">
        <f>SUMIF(ﾍﾞﾝﾁﾏｰｸ!$F$1:$AX$1,N$2,ﾍﾞﾝﾁﾏｰｸ!$F343:$AX343)/N$3</f>
        <v>0.81818181818181823</v>
      </c>
      <c r="O343" s="9">
        <f>SUMIF(ﾍﾞﾝﾁﾏｰｸ!$F$1:$AX$1,O$2,ﾍﾞﾝﾁﾏｰｸ!$F343:$AX343)/O$3</f>
        <v>0.55000000000000004</v>
      </c>
      <c r="P343" s="2">
        <f>ﾍﾞﾝﾁﾏｰｸ!BV343</f>
        <v>52</v>
      </c>
      <c r="Q343" s="9">
        <f t="shared" si="11"/>
        <v>0.55056818181818179</v>
      </c>
      <c r="R343" s="9">
        <f>ﾍﾞﾝﾁﾏｰｸ!CG343/ﾍﾞﾝﾁﾏｰｸ!CG$3</f>
        <v>0.6333333333333333</v>
      </c>
      <c r="S343" s="9">
        <f>ﾍﾞﾝﾁﾏｰｸ!CH343/ﾍﾞﾝﾁﾏｰｸ!CH$3</f>
        <v>0.6</v>
      </c>
      <c r="T343" s="9">
        <f>ﾍﾞﾝﾁﾏｰｸ!CI343/ﾍﾞﾝﾁﾏｰｸ!CI$3</f>
        <v>0.625</v>
      </c>
      <c r="U343" s="9">
        <f>ﾍﾞﾝﾁﾏｰｸ!CC343/ﾍﾞﾝﾁﾏｰｸ!CC$3</f>
        <v>0.59090909090909094</v>
      </c>
      <c r="V343" s="9">
        <f>ﾍﾞﾝﾁﾏｰｸ!CD343/ﾍﾞﾝﾁﾏｰｸ!CD$3</f>
        <v>0.46875</v>
      </c>
      <c r="W343" s="9">
        <f>ﾍﾞﾝﾁﾏｰｸ!CE343/ﾍﾞﾝﾁﾏｰｸ!CE$3</f>
        <v>0.58333333333333337</v>
      </c>
      <c r="X343" s="9">
        <f>ﾍﾞﾝﾁﾏｰｸ!CF343/ﾍﾞﾝﾁﾏｰｸ!CF$3</f>
        <v>0.5</v>
      </c>
    </row>
    <row r="344" spans="1:24">
      <c r="A344" s="2">
        <v>2000</v>
      </c>
      <c r="B344" s="2">
        <v>300</v>
      </c>
      <c r="C344" s="2">
        <v>3</v>
      </c>
      <c r="D344" s="2">
        <f t="shared" si="10"/>
        <v>100</v>
      </c>
      <c r="E344" s="4" t="s">
        <v>288</v>
      </c>
      <c r="F344" s="9">
        <f>ﾍﾞﾝﾁﾏｰｸ!CJ344/ﾍﾞﾝﾁﾏｰｸ!CJ$3</f>
        <v>0.48837209302325579</v>
      </c>
      <c r="G344" s="9">
        <f>SUMIF(ﾍﾞﾝﾁﾏｰｸ!$F$1:$AX$1,G$2,ﾍﾞﾝﾁﾏｰｸ!$F344:$AX344)/G$3</f>
        <v>1</v>
      </c>
      <c r="H344" s="9">
        <f>ﾍﾞﾝﾁﾏｰｸ!CQ344/ﾍﾞﾝﾁﾏｰｸ!$CR$1</f>
        <v>0.62001450326323437</v>
      </c>
      <c r="I344" s="9">
        <f>SUMIF(ﾍﾞﾝﾁﾏｰｸ!$F$1:$AX$1,I$2,ﾍﾞﾝﾁﾏｰｸ!$F344:$AX344)/I$3</f>
        <v>0.16666666666666666</v>
      </c>
      <c r="J344" s="9">
        <f>SUMIF(ﾍﾞﾝﾁﾏｰｸ!$F$1:$AX$1,J$2,ﾍﾞﾝﾁﾏｰｸ!$F344:$AX344)/J$3</f>
        <v>0.625</v>
      </c>
      <c r="K344" s="9">
        <f>SUMIF(ﾍﾞﾝﾁﾏｰｸ!$F$1:$AX$1,K$2,ﾍﾞﾝﾁﾏｰｸ!$F344:$AX344)/K$3</f>
        <v>0.35</v>
      </c>
      <c r="L344" s="9">
        <f>SUMIF(ﾍﾞﾝﾁﾏｰｸ!$F$1:$AX$1,L$2,ﾍﾞﾝﾁﾏｰｸ!$F344:$AX344)/L$3</f>
        <v>0.625</v>
      </c>
      <c r="M344" s="9">
        <f>SUMIF(ﾍﾞﾝﾁﾏｰｸ!$F$1:$AX$1,M$2,ﾍﾞﾝﾁﾏｰｸ!$F344:$AX344)/M$3</f>
        <v>1</v>
      </c>
      <c r="N344" s="9">
        <f>SUMIF(ﾍﾞﾝﾁﾏｰｸ!$F$1:$AX$1,N$2,ﾍﾞﾝﾁﾏｰｸ!$F344:$AX344)/N$3</f>
        <v>0.40909090909090912</v>
      </c>
      <c r="O344" s="9">
        <f>SUMIF(ﾍﾞﾝﾁﾏｰｸ!$F$1:$AX$1,O$2,ﾍﾞﾝﾁﾏｰｸ!$F344:$AX344)/O$3</f>
        <v>0.75</v>
      </c>
      <c r="P344" s="2">
        <f>ﾍﾞﾝﾁﾏｰｸ!BV344</f>
        <v>51</v>
      </c>
      <c r="Q344" s="9">
        <f t="shared" si="11"/>
        <v>0.46051136363636358</v>
      </c>
      <c r="R344" s="9">
        <f>ﾍﾞﾝﾁﾏｰｸ!CG344/ﾍﾞﾝﾁﾏｰｸ!CG$3</f>
        <v>0.4</v>
      </c>
      <c r="S344" s="9">
        <f>ﾍﾞﾝﾁﾏｰｸ!CH344/ﾍﾞﾝﾁﾏｰｸ!CH$3</f>
        <v>0.8</v>
      </c>
      <c r="T344" s="9">
        <f>ﾍﾞﾝﾁﾏｰｸ!CI344/ﾍﾞﾝﾁﾏｰｸ!CI$3</f>
        <v>0.8125</v>
      </c>
      <c r="U344" s="9">
        <f>ﾍﾞﾝﾁﾏｰｸ!CC344/ﾍﾞﾝﾁﾏｰｸ!CC$3</f>
        <v>0.18181818181818182</v>
      </c>
      <c r="V344" s="9">
        <f>ﾍﾞﾝﾁﾏｰｸ!CD344/ﾍﾞﾝﾁﾏｰｸ!CD$3</f>
        <v>0.625</v>
      </c>
      <c r="W344" s="9">
        <f>ﾍﾞﾝﾁﾏｰｸ!CE344/ﾍﾞﾝﾁﾏｰｸ!CE$3</f>
        <v>0.625</v>
      </c>
      <c r="X344" s="9">
        <f>ﾍﾞﾝﾁﾏｰｸ!CF344/ﾍﾞﾝﾁﾏｰｸ!CF$3</f>
        <v>0.5625</v>
      </c>
    </row>
    <row r="345" spans="1:24">
      <c r="A345" s="2">
        <v>2005</v>
      </c>
      <c r="B345" s="2">
        <v>50000</v>
      </c>
      <c r="C345" s="2">
        <v>25</v>
      </c>
      <c r="D345" s="2">
        <f t="shared" si="10"/>
        <v>2000</v>
      </c>
      <c r="E345" s="4" t="s">
        <v>289</v>
      </c>
      <c r="F345" s="9">
        <f>ﾍﾞﾝﾁﾏｰｸ!CJ345/ﾍﾞﾝﾁﾏｰｸ!CJ$3</f>
        <v>0.95348837209302328</v>
      </c>
      <c r="G345" s="9">
        <f>SUMIF(ﾍﾞﾝﾁﾏｰｸ!$F$1:$AX$1,G$2,ﾍﾞﾝﾁﾏｰｸ!$F345:$AX345)/G$3</f>
        <v>1</v>
      </c>
      <c r="H345" s="9">
        <f>ﾍﾞﾝﾁﾏｰｸ!CQ345/ﾍﾞﾝﾁﾏｰｸ!$CR$1</f>
        <v>0.99274836838288616</v>
      </c>
      <c r="I345" s="9">
        <f>SUMIF(ﾍﾞﾝﾁﾏｰｸ!$F$1:$AX$1,I$2,ﾍﾞﾝﾁﾏｰｸ!$F345:$AX345)/I$3</f>
        <v>1</v>
      </c>
      <c r="J345" s="9">
        <f>SUMIF(ﾍﾞﾝﾁﾏｰｸ!$F$1:$AX$1,J$2,ﾍﾞﾝﾁﾏｰｸ!$F345:$AX345)/J$3</f>
        <v>0.75</v>
      </c>
      <c r="K345" s="9">
        <f>SUMIF(ﾍﾞﾝﾁﾏｰｸ!$F$1:$AX$1,K$2,ﾍﾞﾝﾁﾏｰｸ!$F345:$AX345)/K$3</f>
        <v>1</v>
      </c>
      <c r="L345" s="9">
        <f>SUMIF(ﾍﾞﾝﾁﾏｰｸ!$F$1:$AX$1,L$2,ﾍﾞﾝﾁﾏｰｸ!$F345:$AX345)/L$3</f>
        <v>1</v>
      </c>
      <c r="M345" s="9">
        <f>SUMIF(ﾍﾞﾝﾁﾏｰｸ!$F$1:$AX$1,M$2,ﾍﾞﾝﾁﾏｰｸ!$F345:$AX345)/M$3</f>
        <v>1</v>
      </c>
      <c r="N345" s="9">
        <f>SUMIF(ﾍﾞﾝﾁﾏｰｸ!$F$1:$AX$1,N$2,ﾍﾞﾝﾁﾏｰｸ!$F345:$AX345)/N$3</f>
        <v>0.86363636363636365</v>
      </c>
      <c r="O345" s="9">
        <f>SUMIF(ﾍﾞﾝﾁﾏｰｸ!$F$1:$AX$1,O$2,ﾍﾞﾝﾁﾏｰｸ!$F345:$AX345)/O$3</f>
        <v>0.9</v>
      </c>
      <c r="P345" s="2">
        <f>ﾍﾞﾝﾁﾏｰｸ!BV345</f>
        <v>93</v>
      </c>
      <c r="Q345" s="9">
        <f t="shared" si="11"/>
        <v>0.90255681818181799</v>
      </c>
      <c r="R345" s="9">
        <f>ﾍﾞﾝﾁﾏｰｸ!CG345/ﾍﾞﾝﾁﾏｰｸ!CG$3</f>
        <v>0.9</v>
      </c>
      <c r="S345" s="9">
        <f>ﾍﾞﾝﾁﾏｰｸ!CH345/ﾍﾞﾝﾁﾏｰｸ!CH$3</f>
        <v>1</v>
      </c>
      <c r="T345" s="9">
        <f>ﾍﾞﾝﾁﾏｰｸ!CI345/ﾍﾞﾝﾁﾏｰｸ!CI$3</f>
        <v>0.9375</v>
      </c>
      <c r="U345" s="9">
        <f>ﾍﾞﾝﾁﾏｰｸ!CC345/ﾍﾞﾝﾁﾏｰｸ!CC$3</f>
        <v>0.90909090909090906</v>
      </c>
      <c r="V345" s="9">
        <f>ﾍﾞﾝﾁﾏｰｸ!CD345/ﾍﾞﾝﾁﾏｰｸ!CD$3</f>
        <v>0.9375</v>
      </c>
      <c r="W345" s="9">
        <f>ﾍﾞﾝﾁﾏｰｸ!CE345/ﾍﾞﾝﾁﾏｰｸ!CE$3</f>
        <v>0.91666666666666663</v>
      </c>
      <c r="X345" s="9">
        <f>ﾍﾞﾝﾁﾏｰｸ!CF345/ﾍﾞﾝﾁﾏｰｸ!CF$3</f>
        <v>0.8125</v>
      </c>
    </row>
    <row r="346" spans="1:24">
      <c r="A346" s="2">
        <v>2010</v>
      </c>
      <c r="B346" s="2">
        <v>400</v>
      </c>
      <c r="C346" s="2">
        <v>10</v>
      </c>
      <c r="D346" s="2">
        <f t="shared" si="10"/>
        <v>40</v>
      </c>
      <c r="E346" s="4" t="s">
        <v>100</v>
      </c>
      <c r="F346" s="9">
        <f>ﾍﾞﾝﾁﾏｰｸ!CJ346/ﾍﾞﾝﾁﾏｰｸ!CJ$3</f>
        <v>0.13953488372093023</v>
      </c>
      <c r="G346" s="9">
        <f>SUMIF(ﾍﾞﾝﾁﾏｰｸ!$F$1:$AX$1,G$2,ﾍﾞﾝﾁﾏｰｸ!$F346:$AX346)/G$3</f>
        <v>0</v>
      </c>
      <c r="H346" s="9">
        <f>ﾍﾞﾝﾁﾏｰｸ!CQ346/ﾍﾞﾝﾁﾏｰｸ!$CR$1</f>
        <v>0.52356780275562009</v>
      </c>
      <c r="I346" s="9">
        <f>SUMIF(ﾍﾞﾝﾁﾏｰｸ!$F$1:$AX$1,I$2,ﾍﾞﾝﾁﾏｰｸ!$F346:$AX346)/I$3</f>
        <v>0.16666666666666666</v>
      </c>
      <c r="J346" s="9">
        <f>SUMIF(ﾍﾞﾝﾁﾏｰｸ!$F$1:$AX$1,J$2,ﾍﾞﾝﾁﾏｰｸ!$F346:$AX346)/J$3</f>
        <v>0.25</v>
      </c>
      <c r="K346" s="9">
        <f>SUMIF(ﾍﾞﾝﾁﾏｰｸ!$F$1:$AX$1,K$2,ﾍﾞﾝﾁﾏｰｸ!$F346:$AX346)/K$3</f>
        <v>0.15</v>
      </c>
      <c r="L346" s="9">
        <f>SUMIF(ﾍﾞﾝﾁﾏｰｸ!$F$1:$AX$1,L$2,ﾍﾞﾝﾁﾏｰｸ!$F346:$AX346)/L$3</f>
        <v>0</v>
      </c>
      <c r="M346" s="9">
        <f>SUMIF(ﾍﾞﾝﾁﾏｰｸ!$F$1:$AX$1,M$2,ﾍﾞﾝﾁﾏｰｸ!$F346:$AX346)/M$3</f>
        <v>0.5</v>
      </c>
      <c r="N346" s="9">
        <f>SUMIF(ﾍﾞﾝﾁﾏｰｸ!$F$1:$AX$1,N$2,ﾍﾞﾝﾁﾏｰｸ!$F346:$AX346)/N$3</f>
        <v>0.36363636363636365</v>
      </c>
      <c r="O346" s="9">
        <f>SUMIF(ﾍﾞﾝﾁﾏｰｸ!$F$1:$AX$1,O$2,ﾍﾞﾝﾁﾏｰｸ!$F346:$AX346)/O$3</f>
        <v>0.45</v>
      </c>
      <c r="P346" s="2">
        <f>ﾍﾞﾝﾁﾏｰｸ!BV346</f>
        <v>24</v>
      </c>
      <c r="Q346" s="9">
        <f t="shared" si="11"/>
        <v>0.36079545454545453</v>
      </c>
      <c r="R346" s="9">
        <f>ﾍﾞﾝﾁﾏｰｸ!CG346/ﾍﾞﾝﾁﾏｰｸ!CG$3</f>
        <v>0.23333333333333334</v>
      </c>
      <c r="S346" s="9">
        <f>ﾍﾞﾝﾁﾏｰｸ!CH346/ﾍﾞﾝﾁﾏｰｸ!CH$3</f>
        <v>0.4</v>
      </c>
      <c r="T346" s="9">
        <f>ﾍﾞﾝﾁﾏｰｸ!CI346/ﾍﾞﾝﾁﾏｰｸ!CI$3</f>
        <v>0.25</v>
      </c>
      <c r="U346" s="9">
        <f>ﾍﾞﾝﾁﾏｰｸ!CC346/ﾍﾞﾝﾁﾏｰｸ!CC$3</f>
        <v>0.22727272727272727</v>
      </c>
      <c r="V346" s="9">
        <f>ﾍﾞﾝﾁﾏｰｸ!CD346/ﾍﾞﾝﾁﾏｰｸ!CD$3</f>
        <v>0.34375</v>
      </c>
      <c r="W346" s="9">
        <f>ﾍﾞﾝﾁﾏｰｸ!CE346/ﾍﾞﾝﾁﾏｰｸ!CE$3</f>
        <v>0.45833333333333331</v>
      </c>
      <c r="X346" s="9">
        <f>ﾍﾞﾝﾁﾏｰｸ!CF346/ﾍﾞﾝﾁﾏｰｸ!CF$3</f>
        <v>0.5</v>
      </c>
    </row>
    <row r="347" spans="1:24">
      <c r="A347" s="2">
        <v>1997</v>
      </c>
      <c r="B347" s="2">
        <v>700</v>
      </c>
      <c r="C347" s="2">
        <v>3</v>
      </c>
      <c r="D347" s="2">
        <f t="shared" si="10"/>
        <v>233.33333333333334</v>
      </c>
      <c r="E347" s="4" t="s">
        <v>290</v>
      </c>
      <c r="F347" s="9">
        <f>ﾍﾞﾝﾁﾏｰｸ!CJ347/ﾍﾞﾝﾁﾏｰｸ!CJ$3</f>
        <v>0.43023255813953487</v>
      </c>
      <c r="G347" s="9">
        <f>SUMIF(ﾍﾞﾝﾁﾏｰｸ!$F$1:$AX$1,G$2,ﾍﾞﾝﾁﾏｰｸ!$F347:$AX347)/G$3</f>
        <v>0.5</v>
      </c>
      <c r="H347" s="9">
        <f>ﾍﾞﾝﾁﾏｰｸ!CQ347/ﾍﾞﾝﾁﾏｰｸ!$CR$1</f>
        <v>0.59463379260333582</v>
      </c>
      <c r="I347" s="9">
        <f>SUMIF(ﾍﾞﾝﾁﾏｰｸ!$F$1:$AX$1,I$2,ﾍﾞﾝﾁﾏｰｸ!$F347:$AX347)/I$3</f>
        <v>0.66666666666666663</v>
      </c>
      <c r="J347" s="9">
        <f>SUMIF(ﾍﾞﾝﾁﾏｰｸ!$F$1:$AX$1,J$2,ﾍﾞﾝﾁﾏｰｸ!$F347:$AX347)/J$3</f>
        <v>0.25</v>
      </c>
      <c r="K347" s="9">
        <f>SUMIF(ﾍﾞﾝﾁﾏｰｸ!$F$1:$AX$1,K$2,ﾍﾞﾝﾁﾏｰｸ!$F347:$AX347)/K$3</f>
        <v>0.45</v>
      </c>
      <c r="L347" s="9">
        <f>SUMIF(ﾍﾞﾝﾁﾏｰｸ!$F$1:$AX$1,L$2,ﾍﾞﾝﾁﾏｰｸ!$F347:$AX347)/L$3</f>
        <v>0.375</v>
      </c>
      <c r="M347" s="9">
        <f>SUMIF(ﾍﾞﾝﾁﾏｰｸ!$F$1:$AX$1,M$2,ﾍﾞﾝﾁﾏｰｸ!$F347:$AX347)/M$3</f>
        <v>1</v>
      </c>
      <c r="N347" s="9">
        <f>SUMIF(ﾍﾞﾝﾁﾏｰｸ!$F$1:$AX$1,N$2,ﾍﾞﾝﾁﾏｰｸ!$F347:$AX347)/N$3</f>
        <v>0.54545454545454541</v>
      </c>
      <c r="O347" s="9">
        <f>SUMIF(ﾍﾞﾝﾁﾏｰｸ!$F$1:$AX$1,O$2,ﾍﾞﾝﾁﾏｰｸ!$F347:$AX347)/O$3</f>
        <v>0.8</v>
      </c>
      <c r="P347" s="2">
        <f>ﾍﾞﾝﾁﾏｰｸ!BV347</f>
        <v>51.5</v>
      </c>
      <c r="Q347" s="9">
        <f t="shared" si="11"/>
        <v>0.55965909090909083</v>
      </c>
      <c r="R347" s="9">
        <f>ﾍﾞﾝﾁﾏｰｸ!CG347/ﾍﾞﾝﾁﾏｰｸ!CG$3</f>
        <v>0.53333333333333333</v>
      </c>
      <c r="S347" s="9">
        <f>ﾍﾞﾝﾁﾏｰｸ!CH347/ﾍﾞﾝﾁﾏｰｸ!CH$3</f>
        <v>0.7</v>
      </c>
      <c r="T347" s="9">
        <f>ﾍﾞﾝﾁﾏｰｸ!CI347/ﾍﾞﾝﾁﾏｰｸ!CI$3</f>
        <v>0.5</v>
      </c>
      <c r="U347" s="9">
        <f>ﾍﾞﾝﾁﾏｰｸ!CC347/ﾍﾞﾝﾁﾏｰｸ!CC$3</f>
        <v>0.54545454545454541</v>
      </c>
      <c r="V347" s="9">
        <f>ﾍﾞﾝﾁﾏｰｸ!CD347/ﾍﾞﾝﾁﾏｰｸ!CD$3</f>
        <v>0.65625</v>
      </c>
      <c r="W347" s="9">
        <f>ﾍﾞﾝﾁﾏｰｸ!CE347/ﾍﾞﾝﾁﾏｰｸ!CE$3</f>
        <v>0.54166666666666663</v>
      </c>
      <c r="X347" s="9">
        <f>ﾍﾞﾝﾁﾏｰｸ!CF347/ﾍﾞﾝﾁﾏｰｸ!CF$3</f>
        <v>0.5</v>
      </c>
    </row>
    <row r="348" spans="1:24">
      <c r="A348" s="2">
        <v>2010</v>
      </c>
      <c r="B348" s="2">
        <v>280</v>
      </c>
      <c r="C348" s="2">
        <v>3</v>
      </c>
      <c r="D348" s="2">
        <f t="shared" si="10"/>
        <v>93.333333333333329</v>
      </c>
      <c r="E348" s="4" t="s">
        <v>107</v>
      </c>
      <c r="F348" s="9">
        <f>ﾍﾞﾝﾁﾏｰｸ!CJ348/ﾍﾞﾝﾁﾏｰｸ!CJ$3</f>
        <v>0.34883720930232559</v>
      </c>
      <c r="G348" s="9">
        <f>SUMIF(ﾍﾞﾝﾁﾏｰｸ!$F$1:$AX$1,G$2,ﾍﾞﾝﾁﾏｰｸ!$F348:$AX348)/G$3</f>
        <v>0</v>
      </c>
      <c r="H348" s="9">
        <f>ﾍﾞﾝﾁﾏｰｸ!CQ348/ﾍﾞﾝﾁﾏｰｸ!$CR$1</f>
        <v>0.7781000725163163</v>
      </c>
      <c r="I348" s="9">
        <f>SUMIF(ﾍﾞﾝﾁﾏｰｸ!$F$1:$AX$1,I$2,ﾍﾞﾝﾁﾏｰｸ!$F348:$AX348)/I$3</f>
        <v>0.16666666666666666</v>
      </c>
      <c r="J348" s="9">
        <f>SUMIF(ﾍﾞﾝﾁﾏｰｸ!$F$1:$AX$1,J$2,ﾍﾞﾝﾁﾏｰｸ!$F348:$AX348)/J$3</f>
        <v>0.5</v>
      </c>
      <c r="K348" s="9">
        <f>SUMIF(ﾍﾞﾝﾁﾏｰｸ!$F$1:$AX$1,K$2,ﾍﾞﾝﾁﾏｰｸ!$F348:$AX348)/K$3</f>
        <v>0.45</v>
      </c>
      <c r="L348" s="9">
        <f>SUMIF(ﾍﾞﾝﾁﾏｰｸ!$F$1:$AX$1,L$2,ﾍﾞﾝﾁﾏｰｸ!$F348:$AX348)/L$3</f>
        <v>0.125</v>
      </c>
      <c r="M348" s="9">
        <f>SUMIF(ﾍﾞﾝﾁﾏｰｸ!$F$1:$AX$1,M$2,ﾍﾞﾝﾁﾏｰｸ!$F348:$AX348)/M$3</f>
        <v>0.5</v>
      </c>
      <c r="N348" s="9">
        <f>SUMIF(ﾍﾞﾝﾁﾏｰｸ!$F$1:$AX$1,N$2,ﾍﾞﾝﾁﾏｰｸ!$F348:$AX348)/N$3</f>
        <v>0.27272727272727271</v>
      </c>
      <c r="O348" s="9">
        <f>SUMIF(ﾍﾞﾝﾁﾏｰｸ!$F$1:$AX$1,O$2,ﾍﾞﾝﾁﾏｰｸ!$F348:$AX348)/O$3</f>
        <v>0.7</v>
      </c>
      <c r="P348" s="2">
        <f>ﾍﾞﾝﾁﾏｰｸ!BV348</f>
        <v>39.5</v>
      </c>
      <c r="Q348" s="9">
        <f t="shared" si="11"/>
        <v>0.50738636363636358</v>
      </c>
      <c r="R348" s="9">
        <f>ﾍﾞﾝﾁﾏｰｸ!CG348/ﾍﾞﾝﾁﾏｰｸ!CG$3</f>
        <v>0.26666666666666666</v>
      </c>
      <c r="S348" s="9">
        <f>ﾍﾞﾝﾁﾏｰｸ!CH348/ﾍﾞﾝﾁﾏｰｸ!CH$3</f>
        <v>0.5</v>
      </c>
      <c r="T348" s="9">
        <f>ﾍﾞﾝﾁﾏｰｸ!CI348/ﾍﾞﾝﾁﾏｰｸ!CI$3</f>
        <v>0.25</v>
      </c>
      <c r="U348" s="9">
        <f>ﾍﾞﾝﾁﾏｰｸ!CC348/ﾍﾞﾝﾁﾏｰｸ!CC$3</f>
        <v>0.18181818181818182</v>
      </c>
      <c r="V348" s="9">
        <f>ﾍﾞﾝﾁﾏｰｸ!CD348/ﾍﾞﾝﾁﾏｰｸ!CD$3</f>
        <v>0.65625</v>
      </c>
      <c r="W348" s="9">
        <f>ﾍﾞﾝﾁﾏｰｸ!CE348/ﾍﾞﾝﾁﾏｰｸ!CE$3</f>
        <v>0.66666666666666663</v>
      </c>
      <c r="X348" s="9">
        <f>ﾍﾞﾝﾁﾏｰｸ!CF348/ﾍﾞﾝﾁﾏｰｸ!CF$3</f>
        <v>0.75</v>
      </c>
    </row>
    <row r="349" spans="1:24">
      <c r="A349" s="2">
        <v>2000</v>
      </c>
      <c r="B349" s="2">
        <v>200</v>
      </c>
      <c r="C349" s="2">
        <v>5</v>
      </c>
      <c r="D349" s="2">
        <f t="shared" si="10"/>
        <v>40</v>
      </c>
      <c r="E349" s="4" t="s">
        <v>291</v>
      </c>
      <c r="F349" s="9">
        <f>ﾍﾞﾝﾁﾏｰｸ!CJ349/ﾍﾞﾝﾁﾏｰｸ!CJ$3</f>
        <v>0.33720930232558138</v>
      </c>
      <c r="G349" s="9">
        <f>SUMIF(ﾍﾞﾝﾁﾏｰｸ!$F$1:$AX$1,G$2,ﾍﾞﾝﾁﾏｰｸ!$F349:$AX349)/G$3</f>
        <v>0.5</v>
      </c>
      <c r="H349" s="9">
        <f>ﾍﾞﾝﾁﾏｰｸ!CQ349/ﾍﾞﾝﾁﾏｰｸ!$CR$1</f>
        <v>0.56200145032632354</v>
      </c>
      <c r="I349" s="9">
        <f>SUMIF(ﾍﾞﾝﾁﾏｰｸ!$F$1:$AX$1,I$2,ﾍﾞﾝﾁﾏｰｸ!$F349:$AX349)/I$3</f>
        <v>0</v>
      </c>
      <c r="J349" s="9">
        <f>SUMIF(ﾍﾞﾝﾁﾏｰｸ!$F$1:$AX$1,J$2,ﾍﾞﾝﾁﾏｰｸ!$F349:$AX349)/J$3</f>
        <v>0.5</v>
      </c>
      <c r="K349" s="9">
        <f>SUMIF(ﾍﾞﾝﾁﾏｰｸ!$F$1:$AX$1,K$2,ﾍﾞﾝﾁﾏｰｸ!$F349:$AX349)/K$3</f>
        <v>0.35</v>
      </c>
      <c r="L349" s="9">
        <f>SUMIF(ﾍﾞﾝﾁﾏｰｸ!$F$1:$AX$1,L$2,ﾍﾞﾝﾁﾏｰｸ!$F349:$AX349)/L$3</f>
        <v>0.25</v>
      </c>
      <c r="M349" s="9">
        <f>SUMIF(ﾍﾞﾝﾁﾏｰｸ!$F$1:$AX$1,M$2,ﾍﾞﾝﾁﾏｰｸ!$F349:$AX349)/M$3</f>
        <v>0.5</v>
      </c>
      <c r="N349" s="9">
        <f>SUMIF(ﾍﾞﾝﾁﾏｰｸ!$F$1:$AX$1,N$2,ﾍﾞﾝﾁﾏｰｸ!$F349:$AX349)/N$3</f>
        <v>0.5</v>
      </c>
      <c r="O349" s="9">
        <f>SUMIF(ﾍﾞﾝﾁﾏｰｸ!$F$1:$AX$1,O$2,ﾍﾞﾝﾁﾏｰｸ!$F349:$AX349)/O$3</f>
        <v>0.6</v>
      </c>
      <c r="P349" s="2">
        <f>ﾍﾞﾝﾁﾏｰｸ!BV349</f>
        <v>40.5</v>
      </c>
      <c r="Q349" s="9">
        <f t="shared" si="11"/>
        <v>0.47102272727272726</v>
      </c>
      <c r="R349" s="9">
        <f>ﾍﾞﾝﾁﾏｰｸ!CG349/ﾍﾞﾝﾁﾏｰｸ!CG$3</f>
        <v>0.36666666666666664</v>
      </c>
      <c r="S349" s="9">
        <f>ﾍﾞﾝﾁﾏｰｸ!CH349/ﾍﾞﾝﾁﾏｰｸ!CH$3</f>
        <v>0.4</v>
      </c>
      <c r="T349" s="9">
        <f>ﾍﾞﾝﾁﾏｰｸ!CI349/ﾍﾞﾝﾁﾏｰｸ!CI$3</f>
        <v>0.4375</v>
      </c>
      <c r="U349" s="9">
        <f>ﾍﾞﾝﾁﾏｰｸ!CC349/ﾍﾞﾝﾁﾏｰｸ!CC$3</f>
        <v>0.36363636363636365</v>
      </c>
      <c r="V349" s="9">
        <f>ﾍﾞﾝﾁﾏｰｸ!CD349/ﾍﾞﾝﾁﾏｰｸ!CD$3</f>
        <v>0.46875</v>
      </c>
      <c r="W349" s="9">
        <f>ﾍﾞﾝﾁﾏｰｸ!CE349/ﾍﾞﾝﾁﾏｰｸ!CE$3</f>
        <v>0.58333333333333337</v>
      </c>
      <c r="X349" s="9">
        <f>ﾍﾞﾝﾁﾏｰｸ!CF349/ﾍﾞﾝﾁﾏｰｸ!CF$3</f>
        <v>0.5</v>
      </c>
    </row>
    <row r="350" spans="1:24">
      <c r="A350" s="2">
        <v>2000</v>
      </c>
      <c r="B350" s="2">
        <v>5000</v>
      </c>
      <c r="C350" s="2">
        <v>5</v>
      </c>
      <c r="D350" s="2">
        <f t="shared" si="10"/>
        <v>1000</v>
      </c>
      <c r="E350" s="4" t="s">
        <v>293</v>
      </c>
      <c r="F350" s="9">
        <f>ﾍﾞﾝﾁﾏｰｸ!CJ350/ﾍﾞﾝﾁﾏｰｸ!CJ$3</f>
        <v>0.5</v>
      </c>
      <c r="G350" s="9">
        <f>SUMIF(ﾍﾞﾝﾁﾏｰｸ!$F$1:$AX$1,G$2,ﾍﾞﾝﾁﾏｰｸ!$F350:$AX350)/G$3</f>
        <v>0.5</v>
      </c>
      <c r="H350" s="9">
        <f>ﾍﾞﾝﾁﾏｰｸ!CQ350/ﾍﾞﾝﾁﾏｰｸ!$CR$1</f>
        <v>0.72443799854967372</v>
      </c>
      <c r="I350" s="9">
        <f>SUMIF(ﾍﾞﾝﾁﾏｰｸ!$F$1:$AX$1,I$2,ﾍﾞﾝﾁﾏｰｸ!$F350:$AX350)/I$3</f>
        <v>0.5</v>
      </c>
      <c r="J350" s="9">
        <f>SUMIF(ﾍﾞﾝﾁﾏｰｸ!$F$1:$AX$1,J$2,ﾍﾞﾝﾁﾏｰｸ!$F350:$AX350)/J$3</f>
        <v>0.375</v>
      </c>
      <c r="K350" s="9">
        <f>SUMIF(ﾍﾞﾝﾁﾏｰｸ!$F$1:$AX$1,K$2,ﾍﾞﾝﾁﾏｰｸ!$F350:$AX350)/K$3</f>
        <v>0.6</v>
      </c>
      <c r="L350" s="9">
        <f>SUMIF(ﾍﾞﾝﾁﾏｰｸ!$F$1:$AX$1,L$2,ﾍﾞﾝﾁﾏｰｸ!$F350:$AX350)/L$3</f>
        <v>0.75</v>
      </c>
      <c r="M350" s="9">
        <f>SUMIF(ﾍﾞﾝﾁﾏｰｸ!$F$1:$AX$1,M$2,ﾍﾞﾝﾁﾏｰｸ!$F350:$AX350)/M$3</f>
        <v>1</v>
      </c>
      <c r="N350" s="9">
        <f>SUMIF(ﾍﾞﾝﾁﾏｰｸ!$F$1:$AX$1,N$2,ﾍﾞﾝﾁﾏｰｸ!$F350:$AX350)/N$3</f>
        <v>0.59090909090909094</v>
      </c>
      <c r="O350" s="9">
        <f>SUMIF(ﾍﾞﾝﾁﾏｰｸ!$F$1:$AX$1,O$2,ﾍﾞﾝﾁﾏｰｸ!$F350:$AX350)/O$3</f>
        <v>0.9</v>
      </c>
      <c r="P350" s="2">
        <f>ﾍﾞﾝﾁﾏｰｸ!BV350</f>
        <v>60.5</v>
      </c>
      <c r="Q350" s="9">
        <f t="shared" si="11"/>
        <v>0.63437500000000002</v>
      </c>
      <c r="R350" s="9">
        <f>ﾍﾞﾝﾁﾏｰｸ!CG350/ﾍﾞﾝﾁﾏｰｸ!CG$3</f>
        <v>0.53333333333333333</v>
      </c>
      <c r="S350" s="9">
        <f>ﾍﾞﾝﾁﾏｰｸ!CH350/ﾍﾞﾝﾁﾏｰｸ!CH$3</f>
        <v>0.7</v>
      </c>
      <c r="T350" s="9">
        <f>ﾍﾞﾝﾁﾏｰｸ!CI350/ﾍﾞﾝﾁﾏｰｸ!CI$3</f>
        <v>0.6875</v>
      </c>
      <c r="U350" s="9">
        <f>ﾍﾞﾝﾁﾏｰｸ!CC350/ﾍﾞﾝﾁﾏｰｸ!CC$3</f>
        <v>0.5</v>
      </c>
      <c r="V350" s="9">
        <f>ﾍﾞﾝﾁﾏｰｸ!CD350/ﾍﾞﾝﾁﾏｰｸ!CD$3</f>
        <v>0.78125</v>
      </c>
      <c r="W350" s="9">
        <f>ﾍﾞﾝﾁﾏｰｸ!CE350/ﾍﾞﾝﾁﾏｰｸ!CE$3</f>
        <v>0.66666666666666663</v>
      </c>
      <c r="X350" s="9">
        <f>ﾍﾞﾝﾁﾏｰｸ!CF350/ﾍﾞﾝﾁﾏｰｸ!CF$3</f>
        <v>0.6875</v>
      </c>
    </row>
    <row r="351" spans="1:24">
      <c r="A351" s="2">
        <v>2014</v>
      </c>
      <c r="B351" s="2">
        <v>1000</v>
      </c>
      <c r="C351" s="2">
        <v>3</v>
      </c>
      <c r="D351" s="2">
        <f t="shared" si="10"/>
        <v>333.33333333333331</v>
      </c>
      <c r="E351" s="4" t="s">
        <v>294</v>
      </c>
      <c r="F351" s="9">
        <f>ﾍﾞﾝﾁﾏｰｸ!CJ351/ﾍﾞﾝﾁﾏｰｸ!CJ$3</f>
        <v>0.67441860465116277</v>
      </c>
      <c r="G351" s="9">
        <f>SUMIF(ﾍﾞﾝﾁﾏｰｸ!$F$1:$AX$1,G$2,ﾍﾞﾝﾁﾏｰｸ!$F351:$AX351)/G$3</f>
        <v>1</v>
      </c>
      <c r="H351" s="9">
        <f>ﾍﾞﾝﾁﾏｰｸ!CQ351/ﾍﾞﾝﾁﾏｰｸ!$CR$1</f>
        <v>0.73821609862219006</v>
      </c>
      <c r="I351" s="9">
        <f>SUMIF(ﾍﾞﾝﾁﾏｰｸ!$F$1:$AX$1,I$2,ﾍﾞﾝﾁﾏｰｸ!$F351:$AX351)/I$3</f>
        <v>0.5</v>
      </c>
      <c r="J351" s="9">
        <f>SUMIF(ﾍﾞﾝﾁﾏｰｸ!$F$1:$AX$1,J$2,ﾍﾞﾝﾁﾏｰｸ!$F351:$AX351)/J$3</f>
        <v>0.625</v>
      </c>
      <c r="K351" s="9">
        <f>SUMIF(ﾍﾞﾝﾁﾏｰｸ!$F$1:$AX$1,K$2,ﾍﾞﾝﾁﾏｰｸ!$F351:$AX351)/K$3</f>
        <v>0.65</v>
      </c>
      <c r="L351" s="9">
        <f>SUMIF(ﾍﾞﾝﾁﾏｰｸ!$F$1:$AX$1,L$2,ﾍﾞﾝﾁﾏｰｸ!$F351:$AX351)/L$3</f>
        <v>0.625</v>
      </c>
      <c r="M351" s="9">
        <f>SUMIF(ﾍﾞﾝﾁﾏｰｸ!$F$1:$AX$1,M$2,ﾍﾞﾝﾁﾏｰｸ!$F351:$AX351)/M$3</f>
        <v>0.5</v>
      </c>
      <c r="N351" s="9">
        <f>SUMIF(ﾍﾞﾝﾁﾏｰｸ!$F$1:$AX$1,N$2,ﾍﾞﾝﾁﾏｰｸ!$F351:$AX351)/N$3</f>
        <v>0.59090909090909094</v>
      </c>
      <c r="O351" s="9">
        <f>SUMIF(ﾍﾞﾝﾁﾏｰｸ!$F$1:$AX$1,O$2,ﾍﾞﾝﾁﾏｰｸ!$F351:$AX351)/O$3</f>
        <v>0.8</v>
      </c>
      <c r="P351" s="2">
        <f>ﾍﾞﾝﾁﾏｰｸ!BV351</f>
        <v>66.5</v>
      </c>
      <c r="Q351" s="9">
        <f t="shared" si="11"/>
        <v>0.67215909090909087</v>
      </c>
      <c r="R351" s="9">
        <f>ﾍﾞﾝﾁﾏｰｸ!CG351/ﾍﾞﾝﾁﾏｰｸ!CG$3</f>
        <v>0.56666666666666665</v>
      </c>
      <c r="S351" s="9">
        <f>ﾍﾞﾝﾁﾏｰｸ!CH351/ﾍﾞﾝﾁﾏｰｸ!CH$3</f>
        <v>0.7</v>
      </c>
      <c r="T351" s="9">
        <f>ﾍﾞﾝﾁﾏｰｸ!CI351/ﾍﾞﾝﾁﾏｰｸ!CI$3</f>
        <v>0.6875</v>
      </c>
      <c r="U351" s="9">
        <f>ﾍﾞﾝﾁﾏｰｸ!CC351/ﾍﾞﾝﾁﾏｰｸ!CC$3</f>
        <v>0.54545454545454541</v>
      </c>
      <c r="V351" s="9">
        <f>ﾍﾞﾝﾁﾏｰｸ!CD351/ﾍﾞﾝﾁﾏｰｸ!CD$3</f>
        <v>0.71875</v>
      </c>
      <c r="W351" s="9">
        <f>ﾍﾞﾝﾁﾏｰｸ!CE351/ﾍﾞﾝﾁﾏｰｸ!CE$3</f>
        <v>0.75</v>
      </c>
      <c r="X351" s="9">
        <f>ﾍﾞﾝﾁﾏｰｸ!CF351/ﾍﾞﾝﾁﾏｰｸ!CF$3</f>
        <v>0.75</v>
      </c>
    </row>
    <row r="352" spans="1:24">
      <c r="A352" s="2">
        <v>1988</v>
      </c>
      <c r="B352" s="2">
        <v>100000</v>
      </c>
      <c r="C352" s="2">
        <v>7</v>
      </c>
      <c r="D352" s="2">
        <f t="shared" si="10"/>
        <v>14285.714285714286</v>
      </c>
      <c r="E352" s="4" t="s">
        <v>295</v>
      </c>
      <c r="F352" s="9">
        <f>ﾍﾞﾝﾁﾏｰｸ!CJ352/ﾍﾞﾝﾁﾏｰｸ!CJ$3</f>
        <v>0.29069767441860467</v>
      </c>
      <c r="G352" s="9">
        <f>SUMIF(ﾍﾞﾝﾁﾏｰｸ!$F$1:$AX$1,G$2,ﾍﾞﾝﾁﾏｰｸ!$F352:$AX352)/G$3</f>
        <v>0.5</v>
      </c>
      <c r="H352" s="9">
        <f>ﾍﾞﾝﾁﾏｰｸ!CQ352/ﾍﾞﾝﾁﾏｰｸ!$CR$1</f>
        <v>0.68382886149383626</v>
      </c>
      <c r="I352" s="9">
        <f>SUMIF(ﾍﾞﾝﾁﾏｰｸ!$F$1:$AX$1,I$2,ﾍﾞﾝﾁﾏｰｸ!$F352:$AX352)/I$3</f>
        <v>0.16666666666666666</v>
      </c>
      <c r="J352" s="9">
        <f>SUMIF(ﾍﾞﾝﾁﾏｰｸ!$F$1:$AX$1,J$2,ﾍﾞﾝﾁﾏｰｸ!$F352:$AX352)/J$3</f>
        <v>0.25</v>
      </c>
      <c r="K352" s="9">
        <f>SUMIF(ﾍﾞﾝﾁﾏｰｸ!$F$1:$AX$1,K$2,ﾍﾞﾝﾁﾏｰｸ!$F352:$AX352)/K$3</f>
        <v>0.3</v>
      </c>
      <c r="L352" s="9">
        <f>SUMIF(ﾍﾞﾝﾁﾏｰｸ!$F$1:$AX$1,L$2,ﾍﾞﾝﾁﾏｰｸ!$F352:$AX352)/L$3</f>
        <v>0</v>
      </c>
      <c r="M352" s="9">
        <f>SUMIF(ﾍﾞﾝﾁﾏｰｸ!$F$1:$AX$1,M$2,ﾍﾞﾝﾁﾏｰｸ!$F352:$AX352)/M$3</f>
        <v>0.5</v>
      </c>
      <c r="N352" s="9">
        <f>SUMIF(ﾍﾞﾝﾁﾏｰｸ!$F$1:$AX$1,N$2,ﾍﾞﾝﾁﾏｰｸ!$F352:$AX352)/N$3</f>
        <v>0.22727272727272727</v>
      </c>
      <c r="O352" s="9">
        <f>SUMIF(ﾍﾞﾝﾁﾏｰｸ!$F$1:$AX$1,O$2,ﾍﾞﾝﾁﾏｰｸ!$F352:$AX352)/O$3</f>
        <v>0.7</v>
      </c>
      <c r="P352" s="2">
        <f>ﾍﾞﾝﾁﾏｰｸ!BV352</f>
        <v>32.5</v>
      </c>
      <c r="Q352" s="9">
        <f t="shared" si="11"/>
        <v>0.40795454545454546</v>
      </c>
      <c r="R352" s="9">
        <f>ﾍﾞﾝﾁﾏｰｸ!CG352/ﾍﾞﾝﾁﾏｰｸ!CG$3</f>
        <v>0.26666666666666666</v>
      </c>
      <c r="S352" s="9">
        <f>ﾍﾞﾝﾁﾏｰｸ!CH352/ﾍﾞﾝﾁﾏｰｸ!CH$3</f>
        <v>0.4</v>
      </c>
      <c r="T352" s="9">
        <f>ﾍﾞﾝﾁﾏｰｸ!CI352/ﾍﾞﾝﾁﾏｰｸ!CI$3</f>
        <v>0.25</v>
      </c>
      <c r="U352" s="9">
        <f>ﾍﾞﾝﾁﾏｰｸ!CC352/ﾍﾞﾝﾁﾏｰｸ!CC$3</f>
        <v>0.27272727272727271</v>
      </c>
      <c r="V352" s="9">
        <f>ﾍﾞﾝﾁﾏｰｸ!CD352/ﾍﾞﾝﾁﾏｰｸ!CD$3</f>
        <v>0.4375</v>
      </c>
      <c r="W352" s="9">
        <f>ﾍﾞﾝﾁﾏｰｸ!CE352/ﾍﾞﾝﾁﾏｰｸ!CE$3</f>
        <v>0.5</v>
      </c>
      <c r="X352" s="9">
        <f>ﾍﾞﾝﾁﾏｰｸ!CF352/ﾍﾞﾝﾁﾏｰｸ!CF$3</f>
        <v>0.5</v>
      </c>
    </row>
    <row r="353" spans="1:24">
      <c r="A353" s="2">
        <v>1987</v>
      </c>
      <c r="B353" s="2">
        <v>3000</v>
      </c>
      <c r="C353" s="2">
        <v>5</v>
      </c>
      <c r="D353" s="2">
        <f t="shared" si="10"/>
        <v>600</v>
      </c>
      <c r="E353" s="4" t="s">
        <v>296</v>
      </c>
      <c r="F353" s="9">
        <f>ﾍﾞﾝﾁﾏｰｸ!CJ353/ﾍﾞﾝﾁﾏｰｸ!CJ$3</f>
        <v>0.37209302325581395</v>
      </c>
      <c r="G353" s="9">
        <f>SUMIF(ﾍﾞﾝﾁﾏｰｸ!$F$1:$AX$1,G$2,ﾍﾞﾝﾁﾏｰｸ!$F353:$AX353)/G$3</f>
        <v>0</v>
      </c>
      <c r="H353" s="9">
        <f>ﾍﾞﾝﾁﾏｰｸ!CQ353/ﾍﾞﾝﾁﾏｰｸ!$CR$1</f>
        <v>0.52356780275562009</v>
      </c>
      <c r="I353" s="9">
        <f>SUMIF(ﾍﾞﾝﾁﾏｰｸ!$F$1:$AX$1,I$2,ﾍﾞﾝﾁﾏｰｸ!$F353:$AX353)/I$3</f>
        <v>0.5</v>
      </c>
      <c r="J353" s="9">
        <f>SUMIF(ﾍﾞﾝﾁﾏｰｸ!$F$1:$AX$1,J$2,ﾍﾞﾝﾁﾏｰｸ!$F353:$AX353)/J$3</f>
        <v>0.5</v>
      </c>
      <c r="K353" s="9">
        <f>SUMIF(ﾍﾞﾝﾁﾏｰｸ!$F$1:$AX$1,K$2,ﾍﾞﾝﾁﾏｰｸ!$F353:$AX353)/K$3</f>
        <v>0.5</v>
      </c>
      <c r="L353" s="9">
        <f>SUMIF(ﾍﾞﾝﾁﾏｰｸ!$F$1:$AX$1,L$2,ﾍﾞﾝﾁﾏｰｸ!$F353:$AX353)/L$3</f>
        <v>0.625</v>
      </c>
      <c r="M353" s="9">
        <f>SUMIF(ﾍﾞﾝﾁﾏｰｸ!$F$1:$AX$1,M$2,ﾍﾞﾝﾁﾏｰｸ!$F353:$AX353)/M$3</f>
        <v>1</v>
      </c>
      <c r="N353" s="9">
        <f>SUMIF(ﾍﾞﾝﾁﾏｰｸ!$F$1:$AX$1,N$2,ﾍﾞﾝﾁﾏｰｸ!$F353:$AX353)/N$3</f>
        <v>0.54545454545454541</v>
      </c>
      <c r="O353" s="9">
        <f>SUMIF(ﾍﾞﾝﾁﾏｰｸ!$F$1:$AX$1,O$2,ﾍﾞﾝﾁﾏｰｸ!$F353:$AX353)/O$3</f>
        <v>0.8</v>
      </c>
      <c r="P353" s="2">
        <f>ﾍﾞﾝﾁﾏｰｸ!BV353</f>
        <v>52</v>
      </c>
      <c r="Q353" s="9">
        <f t="shared" si="11"/>
        <v>0.57471590909090908</v>
      </c>
      <c r="R353" s="9">
        <f>ﾍﾞﾝﾁﾏｰｸ!CG353/ﾍﾞﾝﾁﾏｰｸ!CG$3</f>
        <v>0.53333333333333333</v>
      </c>
      <c r="S353" s="9">
        <f>ﾍﾞﾝﾁﾏｰｸ!CH353/ﾍﾞﾝﾁﾏｰｸ!CH$3</f>
        <v>0.8</v>
      </c>
      <c r="T353" s="9">
        <f>ﾍﾞﾝﾁﾏｰｸ!CI353/ﾍﾞﾝﾁﾏｰｸ!CI$3</f>
        <v>0.625</v>
      </c>
      <c r="U353" s="9">
        <f>ﾍﾞﾝﾁﾏｰｸ!CC353/ﾍﾞﾝﾁﾏｰｸ!CC$3</f>
        <v>0.45454545454545453</v>
      </c>
      <c r="V353" s="9">
        <f>ﾍﾞﾝﾁﾏｰｸ!CD353/ﾍﾞﾝﾁﾏｰｸ!CD$3</f>
        <v>0.625</v>
      </c>
      <c r="W353" s="9">
        <f>ﾍﾞﾝﾁﾏｰｸ!CE353/ﾍﾞﾝﾁﾏｰｸ!CE$3</f>
        <v>0.625</v>
      </c>
      <c r="X353" s="9">
        <f>ﾍﾞﾝﾁﾏｰｸ!CF353/ﾍﾞﾝﾁﾏｰｸ!CF$3</f>
        <v>0.6875</v>
      </c>
    </row>
    <row r="354" spans="1:24">
      <c r="A354" s="2">
        <v>2001</v>
      </c>
      <c r="B354" s="2">
        <v>4500</v>
      </c>
      <c r="C354" s="2">
        <v>7</v>
      </c>
      <c r="D354" s="2">
        <f t="shared" si="10"/>
        <v>642.85714285714289</v>
      </c>
      <c r="E354" s="4" t="s">
        <v>91</v>
      </c>
      <c r="F354" s="9">
        <f>ﾍﾞﾝﾁﾏｰｸ!CJ354/ﾍﾞﾝﾁﾏｰｸ!CJ$3</f>
        <v>0.62790697674418605</v>
      </c>
      <c r="G354" s="9">
        <f>SUMIF(ﾍﾞﾝﾁﾏｰｸ!$F$1:$AX$1,G$2,ﾍﾞﾝﾁﾏｰｸ!$F354:$AX354)/G$3</f>
        <v>1</v>
      </c>
      <c r="H354" s="9">
        <f>ﾍﾞﾝﾁﾏｰｸ!CQ354/ﾍﾞﾝﾁﾏｰｸ!$CR$1</f>
        <v>0.54532269760696173</v>
      </c>
      <c r="I354" s="9">
        <f>SUMIF(ﾍﾞﾝﾁﾏｰｸ!$F$1:$AX$1,I$2,ﾍﾞﾝﾁﾏｰｸ!$F354:$AX354)/I$3</f>
        <v>0.5</v>
      </c>
      <c r="J354" s="9">
        <f>SUMIF(ﾍﾞﾝﾁﾏｰｸ!$F$1:$AX$1,J$2,ﾍﾞﾝﾁﾏｰｸ!$F354:$AX354)/J$3</f>
        <v>0.875</v>
      </c>
      <c r="K354" s="9">
        <f>SUMIF(ﾍﾞﾝﾁﾏｰｸ!$F$1:$AX$1,K$2,ﾍﾞﾝﾁﾏｰｸ!$F354:$AX354)/K$3</f>
        <v>0.45</v>
      </c>
      <c r="L354" s="9">
        <f>SUMIF(ﾍﾞﾝﾁﾏｰｸ!$F$1:$AX$1,L$2,ﾍﾞﾝﾁﾏｰｸ!$F354:$AX354)/L$3</f>
        <v>0.75</v>
      </c>
      <c r="M354" s="9">
        <f>SUMIF(ﾍﾞﾝﾁﾏｰｸ!$F$1:$AX$1,M$2,ﾍﾞﾝﾁﾏｰｸ!$F354:$AX354)/M$3</f>
        <v>0.5</v>
      </c>
      <c r="N354" s="9">
        <f>SUMIF(ﾍﾞﾝﾁﾏｰｸ!$F$1:$AX$1,N$2,ﾍﾞﾝﾁﾏｰｸ!$F354:$AX354)/N$3</f>
        <v>0.59090909090909094</v>
      </c>
      <c r="O354" s="9">
        <f>SUMIF(ﾍﾞﾝﾁﾏｰｸ!$F$1:$AX$1,O$2,ﾍﾞﾝﾁﾏｰｸ!$F354:$AX354)/O$3</f>
        <v>0.85</v>
      </c>
      <c r="P354" s="2">
        <f>ﾍﾞﾝﾁﾏｰｸ!BV354</f>
        <v>63</v>
      </c>
      <c r="Q354" s="9">
        <f t="shared" si="11"/>
        <v>0.73522727272727273</v>
      </c>
      <c r="R354" s="9">
        <f>ﾍﾞﾝﾁﾏｰｸ!CG354/ﾍﾞﾝﾁﾏｰｸ!CG$3</f>
        <v>0.6333333333333333</v>
      </c>
      <c r="S354" s="9">
        <f>ﾍﾞﾝﾁﾏｰｸ!CH354/ﾍﾞﾝﾁﾏｰｸ!CH$3</f>
        <v>0.5</v>
      </c>
      <c r="T354" s="9">
        <f>ﾍﾞﾝﾁﾏｰｸ!CI354/ﾍﾞﾝﾁﾏｰｸ!CI$3</f>
        <v>0.75</v>
      </c>
      <c r="U354" s="9">
        <f>ﾍﾞﾝﾁﾏｰｸ!CC354/ﾍﾞﾝﾁﾏｰｸ!CC$3</f>
        <v>0.63636363636363635</v>
      </c>
      <c r="V354" s="9">
        <f>ﾍﾞﾝﾁﾏｰｸ!CD354/ﾍﾞﾝﾁﾏｰｸ!CD$3</f>
        <v>0.65625</v>
      </c>
      <c r="W354" s="9">
        <f>ﾍﾞﾝﾁﾏｰｸ!CE354/ﾍﾞﾝﾁﾏｰｸ!CE$3</f>
        <v>0.83333333333333337</v>
      </c>
      <c r="X354" s="9">
        <f>ﾍﾞﾝﾁﾏｰｸ!CF354/ﾍﾞﾝﾁﾏｰｸ!CF$3</f>
        <v>0.875</v>
      </c>
    </row>
    <row r="355" spans="1:24">
      <c r="A355" s="2">
        <v>2011</v>
      </c>
      <c r="B355" s="2">
        <v>1000</v>
      </c>
      <c r="C355" s="2">
        <v>1</v>
      </c>
      <c r="D355" s="2">
        <f t="shared" si="10"/>
        <v>1000</v>
      </c>
      <c r="E355" s="4" t="s">
        <v>297</v>
      </c>
      <c r="F355" s="9">
        <f>ﾍﾞﾝﾁﾏｰｸ!CJ355/ﾍﾞﾝﾁﾏｰｸ!CJ$3</f>
        <v>0.46511627906976744</v>
      </c>
      <c r="G355" s="9">
        <f>SUMIF(ﾍﾞﾝﾁﾏｰｸ!$F$1:$AX$1,G$2,ﾍﾞﾝﾁﾏｰｸ!$F355:$AX355)/G$3</f>
        <v>0</v>
      </c>
      <c r="H355" s="9">
        <f>ﾍﾞﾝﾁﾏｰｸ!CQ355/ﾍﾞﾝﾁﾏｰｸ!$CR$1</f>
        <v>0.61856417693981158</v>
      </c>
      <c r="I355" s="9">
        <f>SUMIF(ﾍﾞﾝﾁﾏｰｸ!$F$1:$AX$1,I$2,ﾍﾞﾝﾁﾏｰｸ!$F355:$AX355)/I$3</f>
        <v>0.83333333333333337</v>
      </c>
      <c r="J355" s="9">
        <f>SUMIF(ﾍﾞﾝﾁﾏｰｸ!$F$1:$AX$1,J$2,ﾍﾞﾝﾁﾏｰｸ!$F355:$AX355)/J$3</f>
        <v>0.375</v>
      </c>
      <c r="K355" s="9">
        <f>SUMIF(ﾍﾞﾝﾁﾏｰｸ!$F$1:$AX$1,K$2,ﾍﾞﾝﾁﾏｰｸ!$F355:$AX355)/K$3</f>
        <v>0.65</v>
      </c>
      <c r="L355" s="9">
        <f>SUMIF(ﾍﾞﾝﾁﾏｰｸ!$F$1:$AX$1,L$2,ﾍﾞﾝﾁﾏｰｸ!$F355:$AX355)/L$3</f>
        <v>0.75</v>
      </c>
      <c r="M355" s="9">
        <f>SUMIF(ﾍﾞﾝﾁﾏｰｸ!$F$1:$AX$1,M$2,ﾍﾞﾝﾁﾏｰｸ!$F355:$AX355)/M$3</f>
        <v>0.5</v>
      </c>
      <c r="N355" s="9">
        <f>SUMIF(ﾍﾞﾝﾁﾏｰｸ!$F$1:$AX$1,N$2,ﾍﾞﾝﾁﾏｰｸ!$F355:$AX355)/N$3</f>
        <v>0.40909090909090912</v>
      </c>
      <c r="O355" s="9">
        <f>SUMIF(ﾍﾞﾝﾁﾏｰｸ!$F$1:$AX$1,O$2,ﾍﾞﾝﾁﾏｰｸ!$F355:$AX355)/O$3</f>
        <v>0.9</v>
      </c>
      <c r="P355" s="2">
        <f>ﾍﾞﾝﾁﾏｰｸ!BV355</f>
        <v>55</v>
      </c>
      <c r="Q355" s="9">
        <f t="shared" si="11"/>
        <v>0.66590909090909101</v>
      </c>
      <c r="R355" s="9">
        <f>ﾍﾞﾝﾁﾏｰｸ!CG355/ﾍﾞﾝﾁﾏｰｸ!CG$3</f>
        <v>0.53333333333333333</v>
      </c>
      <c r="S355" s="9">
        <f>ﾍﾞﾝﾁﾏｰｸ!CH355/ﾍﾞﾝﾁﾏｰｸ!CH$3</f>
        <v>0.6</v>
      </c>
      <c r="T355" s="9">
        <f>ﾍﾞﾝﾁﾏｰｸ!CI355/ﾍﾞﾝﾁﾏｰｸ!CI$3</f>
        <v>0.5625</v>
      </c>
      <c r="U355" s="9">
        <f>ﾍﾞﾝﾁﾏｰｸ!CC355/ﾍﾞﾝﾁﾏｰｸ!CC$3</f>
        <v>0.54545454545454541</v>
      </c>
      <c r="V355" s="9">
        <f>ﾍﾞﾝﾁﾏｰｸ!CD355/ﾍﾞﾝﾁﾏｰｸ!CD$3</f>
        <v>0.75</v>
      </c>
      <c r="W355" s="9">
        <f>ﾍﾞﾝﾁﾏｰｸ!CE355/ﾍﾞﾝﾁﾏｰｸ!CE$3</f>
        <v>0.70833333333333337</v>
      </c>
      <c r="X355" s="9">
        <f>ﾍﾞﾝﾁﾏｰｸ!CF355/ﾍﾞﾝﾁﾏｰｸ!CF$3</f>
        <v>0.75</v>
      </c>
    </row>
    <row r="356" spans="1:24">
      <c r="A356" s="2">
        <v>2000</v>
      </c>
      <c r="B356" s="2">
        <v>300</v>
      </c>
      <c r="C356" s="2">
        <v>3</v>
      </c>
      <c r="D356" s="2">
        <f t="shared" si="10"/>
        <v>100</v>
      </c>
      <c r="E356" s="4" t="s">
        <v>298</v>
      </c>
      <c r="F356" s="9">
        <f>ﾍﾞﾝﾁﾏｰｸ!CJ356/ﾍﾞﾝﾁﾏｰｸ!CJ$3</f>
        <v>0.40697674418604651</v>
      </c>
      <c r="G356" s="9">
        <f>SUMIF(ﾍﾞﾝﾁﾏｰｸ!$F$1:$AX$1,G$2,ﾍﾞﾝﾁﾏｰｸ!$F356:$AX356)/G$3</f>
        <v>0.5</v>
      </c>
      <c r="H356" s="9">
        <f>ﾍﾞﾝﾁﾏｰｸ!CQ356/ﾍﾞﾝﾁﾏｰｸ!$CR$1</f>
        <v>0.63306744017403926</v>
      </c>
      <c r="I356" s="9">
        <f>SUMIF(ﾍﾞﾝﾁﾏｰｸ!$F$1:$AX$1,I$2,ﾍﾞﾝﾁﾏｰｸ!$F356:$AX356)/I$3</f>
        <v>0.33333333333333331</v>
      </c>
      <c r="J356" s="9">
        <f>SUMIF(ﾍﾞﾝﾁﾏｰｸ!$F$1:$AX$1,J$2,ﾍﾞﾝﾁﾏｰｸ!$F356:$AX356)/J$3</f>
        <v>0.625</v>
      </c>
      <c r="K356" s="9">
        <f>SUMIF(ﾍﾞﾝﾁﾏｰｸ!$F$1:$AX$1,K$2,ﾍﾞﾝﾁﾏｰｸ!$F356:$AX356)/K$3</f>
        <v>0.3</v>
      </c>
      <c r="L356" s="9">
        <f>SUMIF(ﾍﾞﾝﾁﾏｰｸ!$F$1:$AX$1,L$2,ﾍﾞﾝﾁﾏｰｸ!$F356:$AX356)/L$3</f>
        <v>0.625</v>
      </c>
      <c r="M356" s="9">
        <f>SUMIF(ﾍﾞﾝﾁﾏｰｸ!$F$1:$AX$1,M$2,ﾍﾞﾝﾁﾏｰｸ!$F356:$AX356)/M$3</f>
        <v>0.5</v>
      </c>
      <c r="N356" s="9">
        <f>SUMIF(ﾍﾞﾝﾁﾏｰｸ!$F$1:$AX$1,N$2,ﾍﾞﾝﾁﾏｰｸ!$F356:$AX356)/N$3</f>
        <v>0.54545454545454541</v>
      </c>
      <c r="O356" s="9">
        <f>SUMIF(ﾍﾞﾝﾁﾏｰｸ!$F$1:$AX$1,O$2,ﾍﾞﾝﾁﾏｰｸ!$F356:$AX356)/O$3</f>
        <v>0.8</v>
      </c>
      <c r="P356" s="2">
        <f>ﾍﾞﾝﾁﾏｰｸ!BV356</f>
        <v>50.5</v>
      </c>
      <c r="Q356" s="9">
        <f t="shared" si="11"/>
        <v>0.56164772727272727</v>
      </c>
      <c r="R356" s="9">
        <f>ﾍﾞﾝﾁﾏｰｸ!CG356/ﾍﾞﾝﾁﾏｰｸ!CG$3</f>
        <v>0.43333333333333335</v>
      </c>
      <c r="S356" s="9">
        <f>ﾍﾞﾝﾁﾏｰｸ!CH356/ﾍﾞﾝﾁﾏｰｸ!CH$3</f>
        <v>0.5</v>
      </c>
      <c r="T356" s="9">
        <f>ﾍﾞﾝﾁﾏｰｸ!CI356/ﾍﾞﾝﾁﾏｰｸ!CI$3</f>
        <v>0.6875</v>
      </c>
      <c r="U356" s="9">
        <f>ﾍﾞﾝﾁﾏｰｸ!CC356/ﾍﾞﾝﾁﾏｰｸ!CC$3</f>
        <v>0.36363636363636365</v>
      </c>
      <c r="V356" s="9">
        <f>ﾍﾞﾝﾁﾏｰｸ!CD356/ﾍﾞﾝﾁﾏｰｸ!CD$3</f>
        <v>0.59375</v>
      </c>
      <c r="W356" s="9">
        <f>ﾍﾞﾝﾁﾏｰｸ!CE356/ﾍﾞﾝﾁﾏｰｸ!CE$3</f>
        <v>0.70833333333333337</v>
      </c>
      <c r="X356" s="9">
        <f>ﾍﾞﾝﾁﾏｰｸ!CF356/ﾍﾞﾝﾁﾏｰｸ!CF$3</f>
        <v>0.6875</v>
      </c>
    </row>
    <row r="357" spans="1:24">
      <c r="A357" s="2">
        <v>1995</v>
      </c>
      <c r="B357" s="2">
        <v>3600</v>
      </c>
      <c r="C357" s="2">
        <v>9</v>
      </c>
      <c r="D357" s="2">
        <f t="shared" si="10"/>
        <v>400</v>
      </c>
      <c r="E357" s="4" t="s">
        <v>299</v>
      </c>
      <c r="F357" s="9">
        <f>ﾍﾞﾝﾁﾏｰｸ!CJ357/ﾍﾞﾝﾁﾏｰｸ!CJ$3</f>
        <v>0.33720930232558138</v>
      </c>
      <c r="G357" s="9">
        <f>SUMIF(ﾍﾞﾝﾁﾏｰｸ!$F$1:$AX$1,G$2,ﾍﾞﾝﾁﾏｰｸ!$F357:$AX357)/G$3</f>
        <v>0.5</v>
      </c>
      <c r="H357" s="9">
        <f>ﾍﾞﾝﾁﾏｰｸ!CQ357/ﾍﾞﾝﾁﾏｰｸ!$CR$1</f>
        <v>0.7273386511965193</v>
      </c>
      <c r="I357" s="9">
        <f>SUMIF(ﾍﾞﾝﾁﾏｰｸ!$F$1:$AX$1,I$2,ﾍﾞﾝﾁﾏｰｸ!$F357:$AX357)/I$3</f>
        <v>0.33333333333333331</v>
      </c>
      <c r="J357" s="9">
        <f>SUMIF(ﾍﾞﾝﾁﾏｰｸ!$F$1:$AX$1,J$2,ﾍﾞﾝﾁﾏｰｸ!$F357:$AX357)/J$3</f>
        <v>0.125</v>
      </c>
      <c r="K357" s="9">
        <f>SUMIF(ﾍﾞﾝﾁﾏｰｸ!$F$1:$AX$1,K$2,ﾍﾞﾝﾁﾏｰｸ!$F357:$AX357)/K$3</f>
        <v>0.4</v>
      </c>
      <c r="L357" s="9">
        <f>SUMIF(ﾍﾞﾝﾁﾏｰｸ!$F$1:$AX$1,L$2,ﾍﾞﾝﾁﾏｰｸ!$F357:$AX357)/L$3</f>
        <v>0.5</v>
      </c>
      <c r="M357" s="9">
        <f>SUMIF(ﾍﾞﾝﾁﾏｰｸ!$F$1:$AX$1,M$2,ﾍﾞﾝﾁﾏｰｸ!$F357:$AX357)/M$3</f>
        <v>0.5</v>
      </c>
      <c r="N357" s="9">
        <f>SUMIF(ﾍﾞﾝﾁﾏｰｸ!$F$1:$AX$1,N$2,ﾍﾞﾝﾁﾏｰｸ!$F357:$AX357)/N$3</f>
        <v>0.27272727272727271</v>
      </c>
      <c r="O357" s="9">
        <f>SUMIF(ﾍﾞﾝﾁﾏｰｸ!$F$1:$AX$1,O$2,ﾍﾞﾝﾁﾏｰｸ!$F357:$AX357)/O$3</f>
        <v>0.75</v>
      </c>
      <c r="P357" s="2">
        <f>ﾍﾞﾝﾁﾏｰｸ!BV357</f>
        <v>44</v>
      </c>
      <c r="Q357" s="9">
        <f t="shared" si="11"/>
        <v>0.48977272727272725</v>
      </c>
      <c r="R357" s="9">
        <f>ﾍﾞﾝﾁﾏｰｸ!CG357/ﾍﾞﾝﾁﾏｰｸ!CG$3</f>
        <v>0.33333333333333331</v>
      </c>
      <c r="S357" s="9">
        <f>ﾍﾞﾝﾁﾏｰｸ!CH357/ﾍﾞﾝﾁﾏｰｸ!CH$3</f>
        <v>0.4</v>
      </c>
      <c r="T357" s="9">
        <f>ﾍﾞﾝﾁﾏｰｸ!CI357/ﾍﾞﾝﾁﾏｰｸ!CI$3</f>
        <v>0.4375</v>
      </c>
      <c r="U357" s="9">
        <f>ﾍﾞﾝﾁﾏｰｸ!CC357/ﾍﾞﾝﾁﾏｰｸ!CC$3</f>
        <v>0.36363636363636365</v>
      </c>
      <c r="V357" s="9">
        <f>ﾍﾞﾝﾁﾏｰｸ!CD357/ﾍﾞﾝﾁﾏｰｸ!CD$3</f>
        <v>0.53125</v>
      </c>
      <c r="W357" s="9">
        <f>ﾍﾞﾝﾁﾏｰｸ!CE357/ﾍﾞﾝﾁﾏｰｸ!CE$3</f>
        <v>0.54166666666666663</v>
      </c>
      <c r="X357" s="9">
        <f>ﾍﾞﾝﾁﾏｰｸ!CF357/ﾍﾞﾝﾁﾏｰｸ!CF$3</f>
        <v>0.625</v>
      </c>
    </row>
    <row r="358" spans="1:24">
      <c r="A358" s="2">
        <v>2004</v>
      </c>
      <c r="B358" s="2">
        <v>452</v>
      </c>
      <c r="C358" s="2">
        <v>2</v>
      </c>
      <c r="D358" s="2">
        <f t="shared" si="10"/>
        <v>226</v>
      </c>
      <c r="E358" s="4" t="s">
        <v>300</v>
      </c>
      <c r="F358" s="9">
        <f>ﾍﾞﾝﾁﾏｰｸ!CJ358/ﾍﾞﾝﾁﾏｰｸ!CJ$3</f>
        <v>0.18604651162790697</v>
      </c>
      <c r="G358" s="9">
        <f>SUMIF(ﾍﾞﾝﾁﾏｰｸ!$F$1:$AX$1,G$2,ﾍﾞﾝﾁﾏｰｸ!$F358:$AX358)/G$3</f>
        <v>0</v>
      </c>
      <c r="H358" s="9">
        <f>ﾍﾞﾝﾁﾏｰｸ!CQ358/ﾍﾞﾝﾁﾏｰｸ!$CR$1</f>
        <v>0.8767222625090646</v>
      </c>
      <c r="I358" s="9">
        <f>SUMIF(ﾍﾞﾝﾁﾏｰｸ!$F$1:$AX$1,I$2,ﾍﾞﾝﾁﾏｰｸ!$F358:$AX358)/I$3</f>
        <v>0.16666666666666666</v>
      </c>
      <c r="J358" s="9">
        <f>SUMIF(ﾍﾞﾝﾁﾏｰｸ!$F$1:$AX$1,J$2,ﾍﾞﾝﾁﾏｰｸ!$F358:$AX358)/J$3</f>
        <v>0.125</v>
      </c>
      <c r="K358" s="9">
        <f>SUMIF(ﾍﾞﾝﾁﾏｰｸ!$F$1:$AX$1,K$2,ﾍﾞﾝﾁﾏｰｸ!$F358:$AX358)/K$3</f>
        <v>0.2</v>
      </c>
      <c r="L358" s="9">
        <f>SUMIF(ﾍﾞﾝﾁﾏｰｸ!$F$1:$AX$1,L$2,ﾍﾞﾝﾁﾏｰｸ!$F358:$AX358)/L$3</f>
        <v>0.125</v>
      </c>
      <c r="M358" s="9">
        <f>SUMIF(ﾍﾞﾝﾁﾏｰｸ!$F$1:$AX$1,M$2,ﾍﾞﾝﾁﾏｰｸ!$F358:$AX358)/M$3</f>
        <v>1</v>
      </c>
      <c r="N358" s="9">
        <f>SUMIF(ﾍﾞﾝﾁﾏｰｸ!$F$1:$AX$1,N$2,ﾍﾞﾝﾁﾏｰｸ!$F358:$AX358)/N$3</f>
        <v>0.22727272727272727</v>
      </c>
      <c r="O358" s="9">
        <f>SUMIF(ﾍﾞﾝﾁﾏｰｸ!$F$1:$AX$1,O$2,ﾍﾞﾝﾁﾏｰｸ!$F358:$AX358)/O$3</f>
        <v>0.65</v>
      </c>
      <c r="P358" s="2">
        <f>ﾍﾞﾝﾁﾏｰｸ!BV358</f>
        <v>34</v>
      </c>
      <c r="Q358" s="9">
        <f t="shared" si="11"/>
        <v>0.35738636363636367</v>
      </c>
      <c r="R358" s="9">
        <f>ﾍﾞﾝﾁﾏｰｸ!CG358/ﾍﾞﾝﾁﾏｰｸ!CG$3</f>
        <v>0.26666666666666666</v>
      </c>
      <c r="S358" s="9">
        <f>ﾍﾞﾝﾁﾏｰｸ!CH358/ﾍﾞﾝﾁﾏｰｸ!CH$3</f>
        <v>0.7</v>
      </c>
      <c r="T358" s="9">
        <f>ﾍﾞﾝﾁﾏｰｸ!CI358/ﾍﾞﾝﾁﾏｰｸ!CI$3</f>
        <v>0.1875</v>
      </c>
      <c r="U358" s="9">
        <f>ﾍﾞﾝﾁﾏｰｸ!CC358/ﾍﾞﾝﾁﾏｰｸ!CC$3</f>
        <v>0.18181818181818182</v>
      </c>
      <c r="V358" s="9">
        <f>ﾍﾞﾝﾁﾏｰｸ!CD358/ﾍﾞﾝﾁﾏｰｸ!CD$3</f>
        <v>0.4375</v>
      </c>
      <c r="W358" s="9">
        <f>ﾍﾞﾝﾁﾏｰｸ!CE358/ﾍﾞﾝﾁﾏｰｸ!CE$3</f>
        <v>0.5</v>
      </c>
      <c r="X358" s="9">
        <f>ﾍﾞﾝﾁﾏｰｸ!CF358/ﾍﾞﾝﾁﾏｰｸ!CF$3</f>
        <v>0.375</v>
      </c>
    </row>
    <row r="359" spans="1:24">
      <c r="A359" s="2">
        <v>1985</v>
      </c>
      <c r="B359" s="2">
        <v>150</v>
      </c>
      <c r="C359" s="2">
        <v>3</v>
      </c>
      <c r="D359" s="2">
        <f t="shared" si="10"/>
        <v>50</v>
      </c>
      <c r="E359" s="4" t="s">
        <v>301</v>
      </c>
      <c r="F359" s="9">
        <f>ﾍﾞﾝﾁﾏｰｸ!CJ359/ﾍﾞﾝﾁﾏｰｸ!CJ$3</f>
        <v>0.27906976744186046</v>
      </c>
      <c r="G359" s="9">
        <f>SUMIF(ﾍﾞﾝﾁﾏｰｸ!$F$1:$AX$1,G$2,ﾍﾞﾝﾁﾏｰｸ!$F359:$AX359)/G$3</f>
        <v>0</v>
      </c>
      <c r="H359" s="9">
        <f>ﾍﾞﾝﾁﾏｰｸ!CQ359/ﾍﾞﾝﾁﾏｰｸ!$CR$1</f>
        <v>0.52356780275562009</v>
      </c>
      <c r="I359" s="9">
        <f>SUMIF(ﾍﾞﾝﾁﾏｰｸ!$F$1:$AX$1,I$2,ﾍﾞﾝﾁﾏｰｸ!$F359:$AX359)/I$3</f>
        <v>0</v>
      </c>
      <c r="J359" s="9">
        <f>SUMIF(ﾍﾞﾝﾁﾏｰｸ!$F$1:$AX$1,J$2,ﾍﾞﾝﾁﾏｰｸ!$F359:$AX359)/J$3</f>
        <v>0.5</v>
      </c>
      <c r="K359" s="9">
        <f>SUMIF(ﾍﾞﾝﾁﾏｰｸ!$F$1:$AX$1,K$2,ﾍﾞﾝﾁﾏｰｸ!$F359:$AX359)/K$3</f>
        <v>0.4</v>
      </c>
      <c r="L359" s="9">
        <f>SUMIF(ﾍﾞﾝﾁﾏｰｸ!$F$1:$AX$1,L$2,ﾍﾞﾝﾁﾏｰｸ!$F359:$AX359)/L$3</f>
        <v>0</v>
      </c>
      <c r="M359" s="9">
        <f>SUMIF(ﾍﾞﾝﾁﾏｰｸ!$F$1:$AX$1,M$2,ﾍﾞﾝﾁﾏｰｸ!$F359:$AX359)/M$3</f>
        <v>0.5</v>
      </c>
      <c r="N359" s="9">
        <f>SUMIF(ﾍﾞﾝﾁﾏｰｸ!$F$1:$AX$1,N$2,ﾍﾞﾝﾁﾏｰｸ!$F359:$AX359)/N$3</f>
        <v>0.27272727272727271</v>
      </c>
      <c r="O359" s="9">
        <f>SUMIF(ﾍﾞﾝﾁﾏｰｸ!$F$1:$AX$1,O$2,ﾍﾞﾝﾁﾏｰｸ!$F359:$AX359)/O$3</f>
        <v>0.45</v>
      </c>
      <c r="P359" s="2">
        <f>ﾍﾞﾝﾁﾏｰｸ!BV359</f>
        <v>28</v>
      </c>
      <c r="Q359" s="9">
        <f t="shared" si="11"/>
        <v>0.41704545454545455</v>
      </c>
      <c r="R359" s="9">
        <f>ﾍﾞﾝﾁﾏｰｸ!CG359/ﾍﾞﾝﾁﾏｰｸ!CG$3</f>
        <v>0.23333333333333334</v>
      </c>
      <c r="S359" s="9">
        <f>ﾍﾞﾝﾁﾏｰｸ!CH359/ﾍﾞﾝﾁﾏｰｸ!CH$3</f>
        <v>0.3</v>
      </c>
      <c r="T359" s="9">
        <f>ﾍﾞﾝﾁﾏｰｸ!CI359/ﾍﾞﾝﾁﾏｰｸ!CI$3</f>
        <v>0.25</v>
      </c>
      <c r="U359" s="9">
        <f>ﾍﾞﾝﾁﾏｰｸ!CC359/ﾍﾞﾝﾁﾏｰｸ!CC$3</f>
        <v>0.22727272727272727</v>
      </c>
      <c r="V359" s="9">
        <f>ﾍﾞﾝﾁﾏｰｸ!CD359/ﾍﾞﾝﾁﾏｰｸ!CD$3</f>
        <v>0.4375</v>
      </c>
      <c r="W359" s="9">
        <f>ﾍﾞﾝﾁﾏｰｸ!CE359/ﾍﾞﾝﾁﾏｰｸ!CE$3</f>
        <v>0.58333333333333337</v>
      </c>
      <c r="X359" s="9">
        <f>ﾍﾞﾝﾁﾏｰｸ!CF359/ﾍﾞﾝﾁﾏｰｸ!CF$3</f>
        <v>0.5</v>
      </c>
    </row>
    <row r="360" spans="1:24">
      <c r="A360" s="2">
        <v>2000</v>
      </c>
      <c r="B360" s="2">
        <v>10000</v>
      </c>
      <c r="C360" s="2">
        <v>3</v>
      </c>
      <c r="D360" s="2">
        <f t="shared" si="10"/>
        <v>3333.3333333333335</v>
      </c>
      <c r="E360" s="4" t="s">
        <v>20</v>
      </c>
      <c r="F360" s="9">
        <f>ﾍﾞﾝﾁﾏｰｸ!CJ360/ﾍﾞﾝﾁﾏｰｸ!CJ$3</f>
        <v>0.56976744186046513</v>
      </c>
      <c r="G360" s="9">
        <f>SUMIF(ﾍﾞﾝﾁﾏｰｸ!$F$1:$AX$1,G$2,ﾍﾞﾝﾁﾏｰｸ!$F360:$AX360)/G$3</f>
        <v>0.5</v>
      </c>
      <c r="H360" s="9">
        <f>ﾍﾞﾝﾁﾏｰｸ!CQ360/ﾍﾞﾝﾁﾏｰｸ!$CR$1</f>
        <v>0.95649021029731685</v>
      </c>
      <c r="I360" s="9">
        <f>SUMIF(ﾍﾞﾝﾁﾏｰｸ!$F$1:$AX$1,I$2,ﾍﾞﾝﾁﾏｰｸ!$F360:$AX360)/I$3</f>
        <v>0.5</v>
      </c>
      <c r="J360" s="9">
        <f>SUMIF(ﾍﾞﾝﾁﾏｰｸ!$F$1:$AX$1,J$2,ﾍﾞﾝﾁﾏｰｸ!$F360:$AX360)/J$3</f>
        <v>0.5</v>
      </c>
      <c r="K360" s="9">
        <f>SUMIF(ﾍﾞﾝﾁﾏｰｸ!$F$1:$AX$1,K$2,ﾍﾞﾝﾁﾏｰｸ!$F360:$AX360)/K$3</f>
        <v>0.6</v>
      </c>
      <c r="L360" s="9">
        <f>SUMIF(ﾍﾞﾝﾁﾏｰｸ!$F$1:$AX$1,L$2,ﾍﾞﾝﾁﾏｰｸ!$F360:$AX360)/L$3</f>
        <v>0.625</v>
      </c>
      <c r="M360" s="9">
        <f>SUMIF(ﾍﾞﾝﾁﾏｰｸ!$F$1:$AX$1,M$2,ﾍﾞﾝﾁﾏｰｸ!$F360:$AX360)/M$3</f>
        <v>1</v>
      </c>
      <c r="N360" s="9">
        <f>SUMIF(ﾍﾞﾝﾁﾏｰｸ!$F$1:$AX$1,N$2,ﾍﾞﾝﾁﾏｰｸ!$F360:$AX360)/N$3</f>
        <v>0.63636363636363635</v>
      </c>
      <c r="O360" s="9">
        <f>SUMIF(ﾍﾞﾝﾁﾏｰｸ!$F$1:$AX$1,O$2,ﾍﾞﾝﾁﾏｰｸ!$F360:$AX360)/O$3</f>
        <v>0.85</v>
      </c>
      <c r="P360" s="2">
        <f>ﾍﾞﾝﾁﾏｰｸ!BV360</f>
        <v>67.5</v>
      </c>
      <c r="Q360" s="9">
        <f t="shared" si="11"/>
        <v>0.66590909090909101</v>
      </c>
      <c r="R360" s="9">
        <f>ﾍﾞﾝﾁﾏｰｸ!CG360/ﾍﾞﾝﾁﾏｰｸ!CG$3</f>
        <v>0.56666666666666665</v>
      </c>
      <c r="S360" s="9">
        <f>ﾍﾞﾝﾁﾏｰｸ!CH360/ﾍﾞﾝﾁﾏｰｸ!CH$3</f>
        <v>0.9</v>
      </c>
      <c r="T360" s="9">
        <f>ﾍﾞﾝﾁﾏｰｸ!CI360/ﾍﾞﾝﾁﾏｰｸ!CI$3</f>
        <v>0.6875</v>
      </c>
      <c r="U360" s="9">
        <f>ﾍﾞﾝﾁﾏｰｸ!CC360/ﾍﾞﾝﾁﾏｰｸ!CC$3</f>
        <v>0.54545454545454541</v>
      </c>
      <c r="V360" s="9">
        <f>ﾍﾞﾝﾁﾏｰｸ!CD360/ﾍﾞﾝﾁﾏｰｸ!CD$3</f>
        <v>0.75</v>
      </c>
      <c r="W360" s="9">
        <f>ﾍﾞﾝﾁﾏｰｸ!CE360/ﾍﾞﾝﾁﾏｰｸ!CE$3</f>
        <v>0.70833333333333337</v>
      </c>
      <c r="X360" s="9">
        <f>ﾍﾞﾝﾁﾏｰｸ!CF360/ﾍﾞﾝﾁﾏｰｸ!CF$3</f>
        <v>0.75</v>
      </c>
    </row>
    <row r="361" spans="1:24">
      <c r="A361" s="2">
        <v>2012</v>
      </c>
      <c r="B361" s="2">
        <v>150</v>
      </c>
      <c r="C361" s="2">
        <v>1</v>
      </c>
      <c r="D361" s="2">
        <f t="shared" si="10"/>
        <v>150</v>
      </c>
      <c r="E361" s="4" t="s">
        <v>302</v>
      </c>
      <c r="F361" s="9">
        <f>ﾍﾞﾝﾁﾏｰｸ!CJ361/ﾍﾞﾝﾁﾏｰｸ!CJ$3</f>
        <v>0.38372093023255816</v>
      </c>
      <c r="G361" s="9">
        <f>SUMIF(ﾍﾞﾝﾁﾏｰｸ!$F$1:$AX$1,G$2,ﾍﾞﾝﾁﾏｰｸ!$F361:$AX361)/G$3</f>
        <v>0.5</v>
      </c>
      <c r="H361" s="9">
        <f>ﾍﾞﾝﾁﾏｰｸ!CQ361/ﾍﾞﾝﾁﾏｰｸ!$CR$1</f>
        <v>0.52356780275562009</v>
      </c>
      <c r="I361" s="9">
        <f>SUMIF(ﾍﾞﾝﾁﾏｰｸ!$F$1:$AX$1,I$2,ﾍﾞﾝﾁﾏｰｸ!$F361:$AX361)/I$3</f>
        <v>0.33333333333333331</v>
      </c>
      <c r="J361" s="9">
        <f>SUMIF(ﾍﾞﾝﾁﾏｰｸ!$F$1:$AX$1,J$2,ﾍﾞﾝﾁﾏｰｸ!$F361:$AX361)/J$3</f>
        <v>0.5</v>
      </c>
      <c r="K361" s="9">
        <f>SUMIF(ﾍﾞﾝﾁﾏｰｸ!$F$1:$AX$1,K$2,ﾍﾞﾝﾁﾏｰｸ!$F361:$AX361)/K$3</f>
        <v>0.45</v>
      </c>
      <c r="L361" s="9">
        <f>SUMIF(ﾍﾞﾝﾁﾏｰｸ!$F$1:$AX$1,L$2,ﾍﾞﾝﾁﾏｰｸ!$F361:$AX361)/L$3</f>
        <v>0.5</v>
      </c>
      <c r="M361" s="9">
        <f>SUMIF(ﾍﾞﾝﾁﾏｰｸ!$F$1:$AX$1,M$2,ﾍﾞﾝﾁﾏｰｸ!$F361:$AX361)/M$3</f>
        <v>0.5</v>
      </c>
      <c r="N361" s="9">
        <f>SUMIF(ﾍﾞﾝﾁﾏｰｸ!$F$1:$AX$1,N$2,ﾍﾞﾝﾁﾏｰｸ!$F361:$AX361)/N$3</f>
        <v>0.45454545454545453</v>
      </c>
      <c r="O361" s="9">
        <f>SUMIF(ﾍﾞﾝﾁﾏｰｸ!$F$1:$AX$1,O$2,ﾍﾞﾝﾁﾏｰｸ!$F361:$AX361)/O$3</f>
        <v>0.4</v>
      </c>
      <c r="P361" s="2">
        <f>ﾍﾞﾝﾁﾏｰｸ!BV361</f>
        <v>41.5</v>
      </c>
      <c r="Q361" s="9">
        <f t="shared" si="11"/>
        <v>0.43125000000000002</v>
      </c>
      <c r="R361" s="9">
        <f>ﾍﾞﾝﾁﾏｰｸ!CG361/ﾍﾞﾝﾁﾏｰｸ!CG$3</f>
        <v>0.43333333333333335</v>
      </c>
      <c r="S361" s="9">
        <f>ﾍﾞﾝﾁﾏｰｸ!CH361/ﾍﾞﾝﾁﾏｰｸ!CH$3</f>
        <v>0.4</v>
      </c>
      <c r="T361" s="9">
        <f>ﾍﾞﾝﾁﾏｰｸ!CI361/ﾍﾞﾝﾁﾏｰｸ!CI$3</f>
        <v>0.4375</v>
      </c>
      <c r="U361" s="9">
        <f>ﾍﾞﾝﾁﾏｰｸ!CC361/ﾍﾞﾝﾁﾏｰｸ!CC$3</f>
        <v>0.5</v>
      </c>
      <c r="V361" s="9">
        <f>ﾍﾞﾝﾁﾏｰｸ!CD361/ﾍﾞﾝﾁﾏｰｸ!CD$3</f>
        <v>0.375</v>
      </c>
      <c r="W361" s="9">
        <f>ﾍﾞﾝﾁﾏｰｸ!CE361/ﾍﾞﾝﾁﾏｰｸ!CE$3</f>
        <v>0.41666666666666669</v>
      </c>
      <c r="X361" s="9">
        <f>ﾍﾞﾝﾁﾏｰｸ!CF361/ﾍﾞﾝﾁﾏｰｸ!CF$3</f>
        <v>0.375</v>
      </c>
    </row>
    <row r="362" spans="1:24">
      <c r="A362" s="2">
        <v>2005</v>
      </c>
      <c r="B362" s="2">
        <v>10000</v>
      </c>
      <c r="C362" s="2">
        <v>8</v>
      </c>
      <c r="D362" s="2">
        <f t="shared" si="10"/>
        <v>1250</v>
      </c>
      <c r="E362" s="4" t="s">
        <v>303</v>
      </c>
      <c r="F362" s="9">
        <f>ﾍﾞﾝﾁﾏｰｸ!CJ362/ﾍﾞﾝﾁﾏｰｸ!CJ$3</f>
        <v>0.2441860465116279</v>
      </c>
      <c r="G362" s="9">
        <f>SUMIF(ﾍﾞﾝﾁﾏｰｸ!$F$1:$AX$1,G$2,ﾍﾞﾝﾁﾏｰｸ!$F362:$AX362)/G$3</f>
        <v>0.5</v>
      </c>
      <c r="H362" s="9">
        <f>ﾍﾞﾝﾁﾏｰｸ!CQ362/ﾍﾞﾝﾁﾏｰｸ!$CR$1</f>
        <v>0.64902102973168974</v>
      </c>
      <c r="I362" s="9">
        <f>SUMIF(ﾍﾞﾝﾁﾏｰｸ!$F$1:$AX$1,I$2,ﾍﾞﾝﾁﾏｰｸ!$F362:$AX362)/I$3</f>
        <v>0.5</v>
      </c>
      <c r="J362" s="9">
        <f>SUMIF(ﾍﾞﾝﾁﾏｰｸ!$F$1:$AX$1,J$2,ﾍﾞﾝﾁﾏｰｸ!$F362:$AX362)/J$3</f>
        <v>0.25</v>
      </c>
      <c r="K362" s="9">
        <f>SUMIF(ﾍﾞﾝﾁﾏｰｸ!$F$1:$AX$1,K$2,ﾍﾞﾝﾁﾏｰｸ!$F362:$AX362)/K$3</f>
        <v>0.05</v>
      </c>
      <c r="L362" s="9">
        <f>SUMIF(ﾍﾞﾝﾁﾏｰｸ!$F$1:$AX$1,L$2,ﾍﾞﾝﾁﾏｰｸ!$F362:$AX362)/L$3</f>
        <v>0.25</v>
      </c>
      <c r="M362" s="9">
        <f>SUMIF(ﾍﾞﾝﾁﾏｰｸ!$F$1:$AX$1,M$2,ﾍﾞﾝﾁﾏｰｸ!$F362:$AX362)/M$3</f>
        <v>0.5</v>
      </c>
      <c r="N362" s="9">
        <f>SUMIF(ﾍﾞﾝﾁﾏｰｸ!$F$1:$AX$1,N$2,ﾍﾞﾝﾁﾏｰｸ!$F362:$AX362)/N$3</f>
        <v>0.22727272727272727</v>
      </c>
      <c r="O362" s="9">
        <f>SUMIF(ﾍﾞﾝﾁﾏｰｸ!$F$1:$AX$1,O$2,ﾍﾞﾝﾁﾏｰｸ!$F362:$AX362)/O$3</f>
        <v>0.55000000000000004</v>
      </c>
      <c r="P362" s="2">
        <f>ﾍﾞﾝﾁﾏｰｸ!BV362</f>
        <v>28.5</v>
      </c>
      <c r="Q362" s="9">
        <f t="shared" si="11"/>
        <v>0.28181818181818186</v>
      </c>
      <c r="R362" s="9">
        <f>ﾍﾞﾝﾁﾏｰｸ!CG362/ﾍﾞﾝﾁﾏｰｸ!CG$3</f>
        <v>0.26666666666666666</v>
      </c>
      <c r="S362" s="9">
        <f>ﾍﾞﾝﾁﾏｰｸ!CH362/ﾍﾞﾝﾁﾏｰｸ!CH$3</f>
        <v>0.5</v>
      </c>
      <c r="T362" s="9">
        <f>ﾍﾞﾝﾁﾏｰｸ!CI362/ﾍﾞﾝﾁﾏｰｸ!CI$3</f>
        <v>0.375</v>
      </c>
      <c r="U362" s="9">
        <f>ﾍﾞﾝﾁﾏｰｸ!CC362/ﾍﾞﾝﾁﾏｰｸ!CC$3</f>
        <v>9.0909090909090912E-2</v>
      </c>
      <c r="V362" s="9">
        <f>ﾍﾞﾝﾁﾏｰｸ!CD362/ﾍﾞﾝﾁﾏｰｸ!CD$3</f>
        <v>0.34375</v>
      </c>
      <c r="W362" s="9">
        <f>ﾍﾞﾝﾁﾏｰｸ!CE362/ﾍﾞﾝﾁﾏｰｸ!CE$3</f>
        <v>0.41666666666666669</v>
      </c>
      <c r="X362" s="9">
        <f>ﾍﾞﾝﾁﾏｰｸ!CF362/ﾍﾞﾝﾁﾏｰｸ!CF$3</f>
        <v>0.375</v>
      </c>
    </row>
    <row r="363" spans="1:24">
      <c r="A363" s="2">
        <v>1980</v>
      </c>
      <c r="B363" s="2">
        <v>2500</v>
      </c>
      <c r="C363" s="2">
        <v>7</v>
      </c>
      <c r="D363" s="2">
        <f t="shared" si="10"/>
        <v>357.14285714285717</v>
      </c>
      <c r="E363" s="4" t="s">
        <v>37</v>
      </c>
      <c r="F363" s="9">
        <f>ﾍﾞﾝﾁﾏｰｸ!CJ363/ﾍﾞﾝﾁﾏｰｸ!CJ$3</f>
        <v>0.51162790697674421</v>
      </c>
      <c r="G363" s="9">
        <f>SUMIF(ﾍﾞﾝﾁﾏｰｸ!$F$1:$AX$1,G$2,ﾍﾞﾝﾁﾏｰｸ!$F363:$AX363)/G$3</f>
        <v>1</v>
      </c>
      <c r="H363" s="9">
        <f>ﾍﾞﾝﾁﾏｰｸ!CQ363/ﾍﾞﾝﾁﾏｰｸ!$CR$1</f>
        <v>0.52356780275562009</v>
      </c>
      <c r="I363" s="9">
        <f>SUMIF(ﾍﾞﾝﾁﾏｰｸ!$F$1:$AX$1,I$2,ﾍﾞﾝﾁﾏｰｸ!$F363:$AX363)/I$3</f>
        <v>0.66666666666666663</v>
      </c>
      <c r="J363" s="9">
        <f>SUMIF(ﾍﾞﾝﾁﾏｰｸ!$F$1:$AX$1,J$2,ﾍﾞﾝﾁﾏｰｸ!$F363:$AX363)/J$3</f>
        <v>0.375</v>
      </c>
      <c r="K363" s="9">
        <f>SUMIF(ﾍﾞﾝﾁﾏｰｸ!$F$1:$AX$1,K$2,ﾍﾞﾝﾁﾏｰｸ!$F363:$AX363)/K$3</f>
        <v>0.35</v>
      </c>
      <c r="L363" s="9">
        <f>SUMIF(ﾍﾞﾝﾁﾏｰｸ!$F$1:$AX$1,L$2,ﾍﾞﾝﾁﾏｰｸ!$F363:$AX363)/L$3</f>
        <v>0.375</v>
      </c>
      <c r="M363" s="9">
        <f>SUMIF(ﾍﾞﾝﾁﾏｰｸ!$F$1:$AX$1,M$2,ﾍﾞﾝﾁﾏｰｸ!$F363:$AX363)/M$3</f>
        <v>0.5</v>
      </c>
      <c r="N363" s="9">
        <f>SUMIF(ﾍﾞﾝﾁﾏｰｸ!$F$1:$AX$1,N$2,ﾍﾞﾝﾁﾏｰｸ!$F363:$AX363)/N$3</f>
        <v>0.63636363636363635</v>
      </c>
      <c r="O363" s="9">
        <f>SUMIF(ﾍﾞﾝﾁﾏｰｸ!$F$1:$AX$1,O$2,ﾍﾞﾝﾁﾏｰｸ!$F363:$AX363)/O$3</f>
        <v>0.55000000000000004</v>
      </c>
      <c r="P363" s="2">
        <f>ﾍﾞﾝﾁﾏｰｸ!BV363</f>
        <v>50</v>
      </c>
      <c r="Q363" s="9">
        <f t="shared" si="11"/>
        <v>0.52528409090909089</v>
      </c>
      <c r="R363" s="9">
        <f>ﾍﾞﾝﾁﾏｰｸ!CG363/ﾍﾞﾝﾁﾏｰｸ!CG$3</f>
        <v>0.7</v>
      </c>
      <c r="S363" s="9">
        <f>ﾍﾞﾝﾁﾏｰｸ!CH363/ﾍﾞﾝﾁﾏｰｸ!CH$3</f>
        <v>0.4</v>
      </c>
      <c r="T363" s="9">
        <f>ﾍﾞﾝﾁﾏｰｸ!CI363/ﾍﾞﾝﾁﾏｰｸ!CI$3</f>
        <v>0.4375</v>
      </c>
      <c r="U363" s="9">
        <f>ﾍﾞﾝﾁﾏｰｸ!CC363/ﾍﾞﾝﾁﾏｰｸ!CC$3</f>
        <v>0.54545454545454541</v>
      </c>
      <c r="V363" s="9">
        <f>ﾍﾞﾝﾁﾏｰｸ!CD363/ﾍﾞﾝﾁﾏｰｸ!CD$3</f>
        <v>0.53125</v>
      </c>
      <c r="W363" s="9">
        <f>ﾍﾞﾝﾁﾏｰｸ!CE363/ﾍﾞﾝﾁﾏｰｸ!CE$3</f>
        <v>0.54166666666666663</v>
      </c>
      <c r="X363" s="9">
        <f>ﾍﾞﾝﾁﾏｰｸ!CF363/ﾍﾞﾝﾁﾏｰｸ!CF$3</f>
        <v>0.4375</v>
      </c>
    </row>
    <row r="364" spans="1:24">
      <c r="A364" s="2">
        <v>2004</v>
      </c>
      <c r="B364" s="2">
        <v>240</v>
      </c>
      <c r="C364" s="2">
        <v>4</v>
      </c>
      <c r="D364" s="2">
        <f t="shared" si="10"/>
        <v>60</v>
      </c>
      <c r="E364" s="4" t="s">
        <v>304</v>
      </c>
      <c r="F364" s="9">
        <f>ﾍﾞﾝﾁﾏｰｸ!CJ364/ﾍﾞﾝﾁﾏｰｸ!CJ$3</f>
        <v>0.31395348837209303</v>
      </c>
      <c r="G364" s="9">
        <f>SUMIF(ﾍﾞﾝﾁﾏｰｸ!$F$1:$AX$1,G$2,ﾍﾞﾝﾁﾏｰｸ!$F364:$AX364)/G$3</f>
        <v>0.5</v>
      </c>
      <c r="H364" s="9">
        <f>ﾍﾞﾝﾁﾏｰｸ!CQ364/ﾍﾞﾝﾁﾏｰｸ!$CR$1</f>
        <v>0.68745467730239318</v>
      </c>
      <c r="I364" s="9">
        <f>SUMIF(ﾍﾞﾝﾁﾏｰｸ!$F$1:$AX$1,I$2,ﾍﾞﾝﾁﾏｰｸ!$F364:$AX364)/I$3</f>
        <v>0.5</v>
      </c>
      <c r="J364" s="9">
        <f>SUMIF(ﾍﾞﾝﾁﾏｰｸ!$F$1:$AX$1,J$2,ﾍﾞﾝﾁﾏｰｸ!$F364:$AX364)/J$3</f>
        <v>0.625</v>
      </c>
      <c r="K364" s="9">
        <f>SUMIF(ﾍﾞﾝﾁﾏｰｸ!$F$1:$AX$1,K$2,ﾍﾞﾝﾁﾏｰｸ!$F364:$AX364)/K$3</f>
        <v>0.1</v>
      </c>
      <c r="L364" s="9">
        <f>SUMIF(ﾍﾞﾝﾁﾏｰｸ!$F$1:$AX$1,L$2,ﾍﾞﾝﾁﾏｰｸ!$F364:$AX364)/L$3</f>
        <v>0.75</v>
      </c>
      <c r="M364" s="9">
        <f>SUMIF(ﾍﾞﾝﾁﾏｰｸ!$F$1:$AX$1,M$2,ﾍﾞﾝﾁﾏｰｸ!$F364:$AX364)/M$3</f>
        <v>0.5</v>
      </c>
      <c r="N364" s="9">
        <f>SUMIF(ﾍﾞﾝﾁﾏｰｸ!$F$1:$AX$1,N$2,ﾍﾞﾝﾁﾏｰｸ!$F364:$AX364)/N$3</f>
        <v>0.5</v>
      </c>
      <c r="O364" s="9">
        <f>SUMIF(ﾍﾞﾝﾁﾏｰｸ!$F$1:$AX$1,O$2,ﾍﾞﾝﾁﾏｰｸ!$F364:$AX364)/O$3</f>
        <v>0.8</v>
      </c>
      <c r="P364" s="2">
        <f>ﾍﾞﾝﾁﾏｰｸ!BV364</f>
        <v>47.5</v>
      </c>
      <c r="Q364" s="9">
        <f t="shared" si="11"/>
        <v>0.41988636363636361</v>
      </c>
      <c r="R364" s="9">
        <f>ﾍﾞﾝﾁﾏｰｸ!CG364/ﾍﾞﾝﾁﾏｰｸ!CG$3</f>
        <v>0.43333333333333335</v>
      </c>
      <c r="S364" s="9">
        <f>ﾍﾞﾝﾁﾏｰｸ!CH364/ﾍﾞﾝﾁﾏｰｸ!CH$3</f>
        <v>0.7</v>
      </c>
      <c r="T364" s="9">
        <f>ﾍﾞﾝﾁﾏｰｸ!CI364/ﾍﾞﾝﾁﾏｰｸ!CI$3</f>
        <v>0.75</v>
      </c>
      <c r="U364" s="9">
        <f>ﾍﾞﾝﾁﾏｰｸ!CC364/ﾍﾞﾝﾁﾏｰｸ!CC$3</f>
        <v>0.18181818181818182</v>
      </c>
      <c r="V364" s="9">
        <f>ﾍﾞﾝﾁﾏｰｸ!CD364/ﾍﾞﾝﾁﾏｰｸ!CD$3</f>
        <v>0.5</v>
      </c>
      <c r="W364" s="9">
        <f>ﾍﾞﾝﾁﾏｰｸ!CE364/ﾍﾞﾝﾁﾏｰｸ!CE$3</f>
        <v>0.54166666666666663</v>
      </c>
      <c r="X364" s="9">
        <f>ﾍﾞﾝﾁﾏｰｸ!CF364/ﾍﾞﾝﾁﾏｰｸ!CF$3</f>
        <v>0.625</v>
      </c>
    </row>
    <row r="365" spans="1:24">
      <c r="A365" s="2">
        <v>1961</v>
      </c>
      <c r="B365" s="2">
        <v>184</v>
      </c>
      <c r="C365" s="2">
        <v>4</v>
      </c>
      <c r="D365" s="2">
        <f t="shared" si="10"/>
        <v>46</v>
      </c>
      <c r="E365" s="4" t="s">
        <v>116</v>
      </c>
      <c r="F365" s="9">
        <f>ﾍﾞﾝﾁﾏｰｸ!CJ365/ﾍﾞﾝﾁﾏｰｸ!CJ$3</f>
        <v>0.20930232558139536</v>
      </c>
      <c r="G365" s="9">
        <f>SUMIF(ﾍﾞﾝﾁﾏｰｸ!$F$1:$AX$1,G$2,ﾍﾞﾝﾁﾏｰｸ!$F365:$AX365)/G$3</f>
        <v>0</v>
      </c>
      <c r="H365" s="9">
        <f>ﾍﾞﾝﾁﾏｰｸ!CQ365/ﾍﾞﾝﾁﾏｰｸ!$CR$1</f>
        <v>0.52356780275562009</v>
      </c>
      <c r="I365" s="9">
        <f>SUMIF(ﾍﾞﾝﾁﾏｰｸ!$F$1:$AX$1,I$2,ﾍﾞﾝﾁﾏｰｸ!$F365:$AX365)/I$3</f>
        <v>0</v>
      </c>
      <c r="J365" s="9">
        <f>SUMIF(ﾍﾞﾝﾁﾏｰｸ!$F$1:$AX$1,J$2,ﾍﾞﾝﾁﾏｰｸ!$F365:$AX365)/J$3</f>
        <v>0</v>
      </c>
      <c r="K365" s="9">
        <f>SUMIF(ﾍﾞﾝﾁﾏｰｸ!$F$1:$AX$1,K$2,ﾍﾞﾝﾁﾏｰｸ!$F365:$AX365)/K$3</f>
        <v>0.45</v>
      </c>
      <c r="L365" s="9">
        <f>SUMIF(ﾍﾞﾝﾁﾏｰｸ!$F$1:$AX$1,L$2,ﾍﾞﾝﾁﾏｰｸ!$F365:$AX365)/L$3</f>
        <v>0</v>
      </c>
      <c r="M365" s="9">
        <f>SUMIF(ﾍﾞﾝﾁﾏｰｸ!$F$1:$AX$1,M$2,ﾍﾞﾝﾁﾏｰｸ!$F365:$AX365)/M$3</f>
        <v>0.5</v>
      </c>
      <c r="N365" s="9">
        <f>SUMIF(ﾍﾞﾝﾁﾏｰｸ!$F$1:$AX$1,N$2,ﾍﾞﾝﾁﾏｰｸ!$F365:$AX365)/N$3</f>
        <v>0.22727272727272727</v>
      </c>
      <c r="O365" s="9">
        <f>SUMIF(ﾍﾞﾝﾁﾏｰｸ!$F$1:$AX$1,O$2,ﾍﾞﾝﾁﾏｰｸ!$F365:$AX365)/O$3</f>
        <v>0.45</v>
      </c>
      <c r="P365" s="2">
        <f>ﾍﾞﾝﾁﾏｰｸ!BV365</f>
        <v>24</v>
      </c>
      <c r="Q365" s="9">
        <f t="shared" si="11"/>
        <v>0.3696022727272727</v>
      </c>
      <c r="R365" s="9">
        <f>ﾍﾞﾝﾁﾏｰｸ!CG365/ﾍﾞﾝﾁﾏｰｸ!CG$3</f>
        <v>0.13333333333333333</v>
      </c>
      <c r="S365" s="9">
        <f>ﾍﾞﾝﾁﾏｰｸ!CH365/ﾍﾞﾝﾁﾏｰｸ!CH$3</f>
        <v>0.3</v>
      </c>
      <c r="T365" s="9">
        <f>ﾍﾞﾝﾁﾏｰｸ!CI365/ﾍﾞﾝﾁﾏｰｸ!CI$3</f>
        <v>0.125</v>
      </c>
      <c r="U365" s="9">
        <f>ﾍﾞﾝﾁﾏｰｸ!CC365/ﾍﾞﾝﾁﾏｰｸ!CC$3</f>
        <v>0.13636363636363635</v>
      </c>
      <c r="V365" s="9">
        <f>ﾍﾞﾝﾁﾏｰｸ!CD365/ﾍﾞﾝﾁﾏｰｸ!CD$3</f>
        <v>0.53125</v>
      </c>
      <c r="W365" s="9">
        <f>ﾍﾞﾝﾁﾏｰｸ!CE365/ﾍﾞﾝﾁﾏｰｸ!CE$3</f>
        <v>0.5</v>
      </c>
      <c r="X365" s="9">
        <f>ﾍﾞﾝﾁﾏｰｸ!CF365/ﾍﾞﾝﾁﾏｰｸ!CF$3</f>
        <v>0.4375</v>
      </c>
    </row>
    <row r="366" spans="1:24">
      <c r="A366" s="2">
        <v>1980</v>
      </c>
      <c r="B366" s="2">
        <v>550</v>
      </c>
      <c r="C366" s="2">
        <v>2</v>
      </c>
      <c r="D366" s="2">
        <f t="shared" si="10"/>
        <v>275</v>
      </c>
      <c r="E366" s="4" t="s">
        <v>305</v>
      </c>
      <c r="F366" s="9">
        <f>ﾍﾞﾝﾁﾏｰｸ!CJ366/ﾍﾞﾝﾁﾏｰｸ!CJ$3</f>
        <v>0.36046511627906974</v>
      </c>
      <c r="G366" s="9">
        <f>SUMIF(ﾍﾞﾝﾁﾏｰｸ!$F$1:$AX$1,G$2,ﾍﾞﾝﾁﾏｰｸ!$F366:$AX366)/G$3</f>
        <v>0.5</v>
      </c>
      <c r="H366" s="9">
        <f>ﾍﾞﾝﾁﾏｰｸ!CQ366/ﾍﾞﾝﾁﾏｰｸ!$CR$1</f>
        <v>0.59463379260333582</v>
      </c>
      <c r="I366" s="9">
        <f>SUMIF(ﾍﾞﾝﾁﾏｰｸ!$F$1:$AX$1,I$2,ﾍﾞﾝﾁﾏｰｸ!$F366:$AX366)/I$3</f>
        <v>0.16666666666666666</v>
      </c>
      <c r="J366" s="9">
        <f>SUMIF(ﾍﾞﾝﾁﾏｰｸ!$F$1:$AX$1,J$2,ﾍﾞﾝﾁﾏｰｸ!$F366:$AX366)/J$3</f>
        <v>0.25</v>
      </c>
      <c r="K366" s="9">
        <f>SUMIF(ﾍﾞﾝﾁﾏｰｸ!$F$1:$AX$1,K$2,ﾍﾞﾝﾁﾏｰｸ!$F366:$AX366)/K$3</f>
        <v>0.45</v>
      </c>
      <c r="L366" s="9">
        <f>SUMIF(ﾍﾞﾝﾁﾏｰｸ!$F$1:$AX$1,L$2,ﾍﾞﾝﾁﾏｰｸ!$F366:$AX366)/L$3</f>
        <v>0.5</v>
      </c>
      <c r="M366" s="9">
        <f>SUMIF(ﾍﾞﾝﾁﾏｰｸ!$F$1:$AX$1,M$2,ﾍﾞﾝﾁﾏｰｸ!$F366:$AX366)/M$3</f>
        <v>0.5</v>
      </c>
      <c r="N366" s="9">
        <f>SUMIF(ﾍﾞﾝﾁﾏｰｸ!$F$1:$AX$1,N$2,ﾍﾞﾝﾁﾏｰｸ!$F366:$AX366)/N$3</f>
        <v>0.54545454545454541</v>
      </c>
      <c r="O366" s="9">
        <f>SUMIF(ﾍﾞﾝﾁﾏｰｸ!$F$1:$AX$1,O$2,ﾍﾞﾝﾁﾏｰｸ!$F366:$AX366)/O$3</f>
        <v>0.8</v>
      </c>
      <c r="P366" s="2">
        <f>ﾍﾞﾝﾁﾏｰｸ!BV366</f>
        <v>48.5</v>
      </c>
      <c r="Q366" s="9">
        <f t="shared" si="11"/>
        <v>0.52414772727272729</v>
      </c>
      <c r="R366" s="9">
        <f>ﾍﾞﾝﾁﾏｰｸ!CG366/ﾍﾞﾝﾁﾏｰｸ!CG$3</f>
        <v>0.43333333333333335</v>
      </c>
      <c r="S366" s="9">
        <f>ﾍﾞﾝﾁﾏｰｸ!CH366/ﾍﾞﾝﾁﾏｰｸ!CH$3</f>
        <v>0.5</v>
      </c>
      <c r="T366" s="9">
        <f>ﾍﾞﾝﾁﾏｰｸ!CI366/ﾍﾞﾝﾁﾏｰｸ!CI$3</f>
        <v>0.5</v>
      </c>
      <c r="U366" s="9">
        <f>ﾍﾞﾝﾁﾏｰｸ!CC366/ﾍﾞﾝﾁﾏｰｸ!CC$3</f>
        <v>0.36363636363636365</v>
      </c>
      <c r="V366" s="9">
        <f>ﾍﾞﾝﾁﾏｰｸ!CD366/ﾍﾞﾝﾁﾏｰｸ!CD$3</f>
        <v>0.6875</v>
      </c>
      <c r="W366" s="9">
        <f>ﾍﾞﾝﾁﾏｰｸ!CE366/ﾍﾞﾝﾁﾏｰｸ!CE$3</f>
        <v>0.58333333333333337</v>
      </c>
      <c r="X366" s="9">
        <f>ﾍﾞﾝﾁﾏｰｸ!CF366/ﾍﾞﾝﾁﾏｰｸ!CF$3</f>
        <v>0.5625</v>
      </c>
    </row>
    <row r="367" spans="1:24">
      <c r="A367" s="2">
        <v>1980</v>
      </c>
      <c r="B367" s="2">
        <v>1000</v>
      </c>
      <c r="C367" s="2">
        <v>4</v>
      </c>
      <c r="D367" s="2">
        <f t="shared" si="10"/>
        <v>250</v>
      </c>
      <c r="E367" s="4" t="s">
        <v>306</v>
      </c>
      <c r="F367" s="9">
        <f>ﾍﾞﾝﾁﾏｰｸ!CJ367/ﾍﾞﾝﾁﾏｰｸ!CJ$3</f>
        <v>0.47674418604651164</v>
      </c>
      <c r="G367" s="9">
        <f>SUMIF(ﾍﾞﾝﾁﾏｰｸ!$F$1:$AX$1,G$2,ﾍﾞﾝﾁﾏｰｸ!$F367:$AX367)/G$3</f>
        <v>0.5</v>
      </c>
      <c r="H367" s="9">
        <f>ﾍﾞﾝﾁﾏｰｸ!CQ367/ﾍﾞﾝﾁﾏｰｸ!$CR$1</f>
        <v>0.92748368382886159</v>
      </c>
      <c r="I367" s="9">
        <f>SUMIF(ﾍﾞﾝﾁﾏｰｸ!$F$1:$AX$1,I$2,ﾍﾞﾝﾁﾏｰｸ!$F367:$AX367)/I$3</f>
        <v>0.66666666666666663</v>
      </c>
      <c r="J367" s="9">
        <f>SUMIF(ﾍﾞﾝﾁﾏｰｸ!$F$1:$AX$1,J$2,ﾍﾞﾝﾁﾏｰｸ!$F367:$AX367)/J$3</f>
        <v>0.375</v>
      </c>
      <c r="K367" s="9">
        <f>SUMIF(ﾍﾞﾝﾁﾏｰｸ!$F$1:$AX$1,K$2,ﾍﾞﾝﾁﾏｰｸ!$F367:$AX367)/K$3</f>
        <v>0.35</v>
      </c>
      <c r="L367" s="9">
        <f>SUMIF(ﾍﾞﾝﾁﾏｰｸ!$F$1:$AX$1,L$2,ﾍﾞﾝﾁﾏｰｸ!$F367:$AX367)/L$3</f>
        <v>0.375</v>
      </c>
      <c r="M367" s="9">
        <f>SUMIF(ﾍﾞﾝﾁﾏｰｸ!$F$1:$AX$1,M$2,ﾍﾞﾝﾁﾏｰｸ!$F367:$AX367)/M$3</f>
        <v>1</v>
      </c>
      <c r="N367" s="9">
        <f>SUMIF(ﾍﾞﾝﾁﾏｰｸ!$F$1:$AX$1,N$2,ﾍﾞﾝﾁﾏｰｸ!$F367:$AX367)/N$3</f>
        <v>0.63636363636363635</v>
      </c>
      <c r="O367" s="9">
        <f>SUMIF(ﾍﾞﾝﾁﾏｰｸ!$F$1:$AX$1,O$2,ﾍﾞﾝﾁﾏｰｸ!$F367:$AX367)/O$3</f>
        <v>0.75</v>
      </c>
      <c r="P367" s="2">
        <f>ﾍﾞﾝﾁﾏｰｸ!BV367</f>
        <v>58.5</v>
      </c>
      <c r="Q367" s="9">
        <f t="shared" si="11"/>
        <v>0.52159090909090911</v>
      </c>
      <c r="R367" s="9">
        <f>ﾍﾞﾝﾁﾏｰｸ!CG367/ﾍﾞﾝﾁﾏｰｸ!CG$3</f>
        <v>0.56666666666666665</v>
      </c>
      <c r="S367" s="9">
        <f>ﾍﾞﾝﾁﾏｰｸ!CH367/ﾍﾞﾝﾁﾏｰｸ!CH$3</f>
        <v>0.9</v>
      </c>
      <c r="T367" s="9">
        <f>ﾍﾞﾝﾁﾏｰｸ!CI367/ﾍﾞﾝﾁﾏｰｸ!CI$3</f>
        <v>0.5625</v>
      </c>
      <c r="U367" s="9">
        <f>ﾍﾞﾝﾁﾏｰｸ!CC367/ﾍﾞﾝﾁﾏｰｸ!CC$3</f>
        <v>0.45454545454545453</v>
      </c>
      <c r="V367" s="9">
        <f>ﾍﾞﾝﾁﾏｰｸ!CD367/ﾍﾞﾝﾁﾏｰｸ!CD$3</f>
        <v>0.5625</v>
      </c>
      <c r="W367" s="9">
        <f>ﾍﾞﾝﾁﾏｰｸ!CE367/ﾍﾞﾝﾁﾏｰｸ!CE$3</f>
        <v>0.58333333333333337</v>
      </c>
      <c r="X367" s="9">
        <f>ﾍﾞﾝﾁﾏｰｸ!CF367/ﾍﾞﾝﾁﾏｰｸ!CF$3</f>
        <v>0.5</v>
      </c>
    </row>
    <row r="368" spans="1:24">
      <c r="A368" s="2">
        <v>2010</v>
      </c>
      <c r="B368" s="2">
        <v>200</v>
      </c>
      <c r="C368" s="2">
        <v>4</v>
      </c>
      <c r="D368" s="2">
        <f t="shared" si="10"/>
        <v>50</v>
      </c>
      <c r="E368" s="4" t="s">
        <v>307</v>
      </c>
      <c r="F368" s="9">
        <f>ﾍﾞﾝﾁﾏｰｸ!CJ368/ﾍﾞﾝﾁﾏｰｸ!CJ$3</f>
        <v>0.18604651162790697</v>
      </c>
      <c r="G368" s="9">
        <f>SUMIF(ﾍﾞﾝﾁﾏｰｸ!$F$1:$AX$1,G$2,ﾍﾞﾝﾁﾏｰｸ!$F368:$AX368)/G$3</f>
        <v>0</v>
      </c>
      <c r="H368" s="9">
        <f>ﾍﾞﾝﾁﾏｰｸ!CQ368/ﾍﾞﾝﾁﾏｰｸ!$CR$1</f>
        <v>0.75779550398839757</v>
      </c>
      <c r="I368" s="9">
        <f>SUMIF(ﾍﾞﾝﾁﾏｰｸ!$F$1:$AX$1,I$2,ﾍﾞﾝﾁﾏｰｸ!$F368:$AX368)/I$3</f>
        <v>0.33333333333333331</v>
      </c>
      <c r="J368" s="9">
        <f>SUMIF(ﾍﾞﾝﾁﾏｰｸ!$F$1:$AX$1,J$2,ﾍﾞﾝﾁﾏｰｸ!$F368:$AX368)/J$3</f>
        <v>0.25</v>
      </c>
      <c r="K368" s="9">
        <f>SUMIF(ﾍﾞﾝﾁﾏｰｸ!$F$1:$AX$1,K$2,ﾍﾞﾝﾁﾏｰｸ!$F368:$AX368)/K$3</f>
        <v>0.2</v>
      </c>
      <c r="L368" s="9">
        <f>SUMIF(ﾍﾞﾝﾁﾏｰｸ!$F$1:$AX$1,L$2,ﾍﾞﾝﾁﾏｰｸ!$F368:$AX368)/L$3</f>
        <v>0.25</v>
      </c>
      <c r="M368" s="9">
        <f>SUMIF(ﾍﾞﾝﾁﾏｰｸ!$F$1:$AX$1,M$2,ﾍﾞﾝﾁﾏｰｸ!$F368:$AX368)/M$3</f>
        <v>0.5</v>
      </c>
      <c r="N368" s="9">
        <f>SUMIF(ﾍﾞﾝﾁﾏｰｸ!$F$1:$AX$1,N$2,ﾍﾞﾝﾁﾏｰｸ!$F368:$AX368)/N$3</f>
        <v>0.40909090909090912</v>
      </c>
      <c r="O368" s="9">
        <f>SUMIF(ﾍﾞﾝﾁﾏｰｸ!$F$1:$AX$1,O$2,ﾍﾞﾝﾁﾏｰｸ!$F368:$AX368)/O$3</f>
        <v>0.5</v>
      </c>
      <c r="P368" s="2">
        <f>ﾍﾞﾝﾁﾏｰｸ!BV368</f>
        <v>33.5</v>
      </c>
      <c r="Q368" s="9">
        <f t="shared" si="11"/>
        <v>0.35539772727272723</v>
      </c>
      <c r="R368" s="9">
        <f>ﾍﾞﾝﾁﾏｰｸ!CG368/ﾍﾞﾝﾁﾏｰｸ!CG$3</f>
        <v>0.33333333333333331</v>
      </c>
      <c r="S368" s="9">
        <f>ﾍﾞﾝﾁﾏｰｸ!CH368/ﾍﾞﾝﾁﾏｰｸ!CH$3</f>
        <v>0.4</v>
      </c>
      <c r="T368" s="9">
        <f>ﾍﾞﾝﾁﾏｰｸ!CI368/ﾍﾞﾝﾁﾏｰｸ!CI$3</f>
        <v>0.25</v>
      </c>
      <c r="U368" s="9">
        <f>ﾍﾞﾝﾁﾏｰｸ!CC368/ﾍﾞﾝﾁﾏｰｸ!CC$3</f>
        <v>0.36363636363636365</v>
      </c>
      <c r="V368" s="9">
        <f>ﾍﾞﾝﾁﾏｰｸ!CD368/ﾍﾞﾝﾁﾏｰｸ!CD$3</f>
        <v>0.3125</v>
      </c>
      <c r="W368" s="9">
        <f>ﾍﾞﾝﾁﾏｰｸ!CE368/ﾍﾞﾝﾁﾏｰｸ!CE$3</f>
        <v>0.33333333333333331</v>
      </c>
      <c r="X368" s="9">
        <f>ﾍﾞﾝﾁﾏｰｸ!CF368/ﾍﾞﾝﾁﾏｰｸ!CF$3</f>
        <v>0.4375</v>
      </c>
    </row>
    <row r="369" spans="1:24">
      <c r="A369" s="2">
        <v>2009</v>
      </c>
      <c r="B369" s="2">
        <v>240</v>
      </c>
      <c r="C369" s="2">
        <v>1</v>
      </c>
      <c r="D369" s="2">
        <f t="shared" si="10"/>
        <v>240</v>
      </c>
      <c r="E369" s="4" t="s">
        <v>294</v>
      </c>
      <c r="F369" s="9">
        <f>ﾍﾞﾝﾁﾏｰｸ!CJ369/ﾍﾞﾝﾁﾏｰｸ!CJ$3</f>
        <v>0.47674418604651164</v>
      </c>
      <c r="G369" s="9">
        <f>SUMIF(ﾍﾞﾝﾁﾏｰｸ!$F$1:$AX$1,G$2,ﾍﾞﾝﾁﾏｰｸ!$F369:$AX369)/G$3</f>
        <v>0.5</v>
      </c>
      <c r="H369" s="9">
        <f>ﾍﾞﾝﾁﾏｰｸ!CQ369/ﾍﾞﾝﾁﾏｰｸ!$CR$1</f>
        <v>0.64394488759971003</v>
      </c>
      <c r="I369" s="9">
        <f>SUMIF(ﾍﾞﾝﾁﾏｰｸ!$F$1:$AX$1,I$2,ﾍﾞﾝﾁﾏｰｸ!$F369:$AX369)/I$3</f>
        <v>0.83333333333333337</v>
      </c>
      <c r="J369" s="9">
        <f>SUMIF(ﾍﾞﾝﾁﾏｰｸ!$F$1:$AX$1,J$2,ﾍﾞﾝﾁﾏｰｸ!$F369:$AX369)/J$3</f>
        <v>0.75</v>
      </c>
      <c r="K369" s="9">
        <f>SUMIF(ﾍﾞﾝﾁﾏｰｸ!$F$1:$AX$1,K$2,ﾍﾞﾝﾁﾏｰｸ!$F369:$AX369)/K$3</f>
        <v>0.35</v>
      </c>
      <c r="L369" s="9">
        <f>SUMIF(ﾍﾞﾝﾁﾏｰｸ!$F$1:$AX$1,L$2,ﾍﾞﾝﾁﾏｰｸ!$F369:$AX369)/L$3</f>
        <v>0.75</v>
      </c>
      <c r="M369" s="9">
        <f>SUMIF(ﾍﾞﾝﾁﾏｰｸ!$F$1:$AX$1,M$2,ﾍﾞﾝﾁﾏｰｸ!$F369:$AX369)/M$3</f>
        <v>0.5</v>
      </c>
      <c r="N369" s="9">
        <f>SUMIF(ﾍﾞﾝﾁﾏｰｸ!$F$1:$AX$1,N$2,ﾍﾞﾝﾁﾏｰｸ!$F369:$AX369)/N$3</f>
        <v>0.86363636363636365</v>
      </c>
      <c r="O369" s="9">
        <f>SUMIF(ﾍﾞﾝﾁﾏｰｸ!$F$1:$AX$1,O$2,ﾍﾞﾝﾁﾏｰｸ!$F369:$AX369)/O$3</f>
        <v>0.9</v>
      </c>
      <c r="P369" s="2">
        <f>ﾍﾞﾝﾁﾏｰｸ!BV369</f>
        <v>65.5</v>
      </c>
      <c r="Q369" s="9">
        <f t="shared" si="11"/>
        <v>0.7139204545454545</v>
      </c>
      <c r="R369" s="9">
        <f>ﾍﾞﾝﾁﾏｰｸ!CG369/ﾍﾞﾝﾁﾏｰｸ!CG$3</f>
        <v>0.8</v>
      </c>
      <c r="S369" s="9">
        <f>ﾍﾞﾝﾁﾏｰｸ!CH369/ﾍﾞﾝﾁﾏｰｸ!CH$3</f>
        <v>0.7</v>
      </c>
      <c r="T369" s="9">
        <f>ﾍﾞﾝﾁﾏｰｸ!CI369/ﾍﾞﾝﾁﾏｰｸ!CI$3</f>
        <v>0.75</v>
      </c>
      <c r="U369" s="9">
        <f>ﾍﾞﾝﾁﾏｰｸ!CC369/ﾍﾞﾝﾁﾏｰｸ!CC$3</f>
        <v>0.72727272727272729</v>
      </c>
      <c r="V369" s="9">
        <f>ﾍﾞﾝﾁﾏｰｸ!CD369/ﾍﾞﾝﾁﾏｰｸ!CD$3</f>
        <v>0.625</v>
      </c>
      <c r="W369" s="9">
        <f>ﾍﾞﾝﾁﾏｰｸ!CE369/ﾍﾞﾝﾁﾏｰｸ!CE$3</f>
        <v>0.70833333333333337</v>
      </c>
      <c r="X369" s="9">
        <f>ﾍﾞﾝﾁﾏｰｸ!CF369/ﾍﾞﾝﾁﾏｰｸ!CF$3</f>
        <v>0.8125</v>
      </c>
    </row>
    <row r="370" spans="1:24">
      <c r="A370" s="2">
        <v>2002</v>
      </c>
      <c r="B370" s="2">
        <v>1000</v>
      </c>
      <c r="C370" s="2">
        <v>3</v>
      </c>
      <c r="D370" s="2">
        <f t="shared" si="10"/>
        <v>333.33333333333331</v>
      </c>
      <c r="E370" s="4" t="s">
        <v>87</v>
      </c>
      <c r="F370" s="9">
        <f>ﾍﾞﾝﾁﾏｰｸ!CJ370/ﾍﾞﾝﾁﾏｰｸ!CJ$3</f>
        <v>0.31395348837209303</v>
      </c>
      <c r="G370" s="9">
        <f>SUMIF(ﾍﾞﾝﾁﾏｰｸ!$F$1:$AX$1,G$2,ﾍﾞﾝﾁﾏｰｸ!$F370:$AX370)/G$3</f>
        <v>0.5</v>
      </c>
      <c r="H370" s="9">
        <f>ﾍﾞﾝﾁﾏｰｸ!CQ370/ﾍﾞﾝﾁﾏｰｸ!$CR$1</f>
        <v>0.61856417693981158</v>
      </c>
      <c r="I370" s="9">
        <f>SUMIF(ﾍﾞﾝﾁﾏｰｸ!$F$1:$AX$1,I$2,ﾍﾞﾝﾁﾏｰｸ!$F370:$AX370)/I$3</f>
        <v>0</v>
      </c>
      <c r="J370" s="9">
        <f>SUMIF(ﾍﾞﾝﾁﾏｰｸ!$F$1:$AX$1,J$2,ﾍﾞﾝﾁﾏｰｸ!$F370:$AX370)/J$3</f>
        <v>0.625</v>
      </c>
      <c r="K370" s="9">
        <f>SUMIF(ﾍﾞﾝﾁﾏｰｸ!$F$1:$AX$1,K$2,ﾍﾞﾝﾁﾏｰｸ!$F370:$AX370)/K$3</f>
        <v>0.25</v>
      </c>
      <c r="L370" s="9">
        <f>SUMIF(ﾍﾞﾝﾁﾏｰｸ!$F$1:$AX$1,L$2,ﾍﾞﾝﾁﾏｰｸ!$F370:$AX370)/L$3</f>
        <v>0.625</v>
      </c>
      <c r="M370" s="9">
        <f>SUMIF(ﾍﾞﾝﾁﾏｰｸ!$F$1:$AX$1,M$2,ﾍﾞﾝﾁﾏｰｸ!$F370:$AX370)/M$3</f>
        <v>1</v>
      </c>
      <c r="N370" s="9">
        <f>SUMIF(ﾍﾞﾝﾁﾏｰｸ!$F$1:$AX$1,N$2,ﾍﾞﾝﾁﾏｰｸ!$F370:$AX370)/N$3</f>
        <v>0.68181818181818177</v>
      </c>
      <c r="O370" s="9">
        <f>SUMIF(ﾍﾞﾝﾁﾏｰｸ!$F$1:$AX$1,O$2,ﾍﾞﾝﾁﾏｰｸ!$F370:$AX370)/O$3</f>
        <v>0.8</v>
      </c>
      <c r="P370" s="2">
        <f>ﾍﾞﾝﾁﾏｰｸ!BV370</f>
        <v>51.5</v>
      </c>
      <c r="Q370" s="9">
        <f t="shared" si="11"/>
        <v>0.55625000000000002</v>
      </c>
      <c r="R370" s="9">
        <f>ﾍﾞﾝﾁﾏｰｸ!CG370/ﾍﾞﾝﾁﾏｰｸ!CG$3</f>
        <v>0.53333333333333333</v>
      </c>
      <c r="S370" s="9">
        <f>ﾍﾞﾝﾁﾏｰｸ!CH370/ﾍﾞﾝﾁﾏｰｸ!CH$3</f>
        <v>0.6</v>
      </c>
      <c r="T370" s="9">
        <f>ﾍﾞﾝﾁﾏｰｸ!CI370/ﾍﾞﾝﾁﾏｰｸ!CI$3</f>
        <v>0.625</v>
      </c>
      <c r="U370" s="9">
        <f>ﾍﾞﾝﾁﾏｰｸ!CC370/ﾍﾞﾝﾁﾏｰｸ!CC$3</f>
        <v>0.5</v>
      </c>
      <c r="V370" s="9">
        <f>ﾍﾞﾝﾁﾏｰｸ!CD370/ﾍﾞﾝﾁﾏｰｸ!CD$3</f>
        <v>0.5625</v>
      </c>
      <c r="W370" s="9">
        <f>ﾍﾞﾝﾁﾏｰｸ!CE370/ﾍﾞﾝﾁﾏｰｸ!CE$3</f>
        <v>0.58333333333333337</v>
      </c>
      <c r="X370" s="9">
        <f>ﾍﾞﾝﾁﾏｰｸ!CF370/ﾍﾞﾝﾁﾏｰｸ!CF$3</f>
        <v>0.625</v>
      </c>
    </row>
    <row r="371" spans="1:24">
      <c r="A371" s="2">
        <v>1990</v>
      </c>
      <c r="B371" s="2">
        <v>1000</v>
      </c>
      <c r="C371" s="2">
        <v>10</v>
      </c>
      <c r="D371" s="2">
        <f t="shared" si="10"/>
        <v>100</v>
      </c>
      <c r="E371" s="4" t="s">
        <v>308</v>
      </c>
      <c r="F371" s="9">
        <f>ﾍﾞﾝﾁﾏｰｸ!CJ371/ﾍﾞﾝﾁﾏｰｸ!CJ$3</f>
        <v>0.10465116279069768</v>
      </c>
      <c r="G371" s="9">
        <f>SUMIF(ﾍﾞﾝﾁﾏｰｸ!$F$1:$AX$1,G$2,ﾍﾞﾝﾁﾏｰｸ!$F371:$AX371)/G$3</f>
        <v>0.5</v>
      </c>
      <c r="H371" s="9">
        <f>ﾍﾞﾝﾁﾏｰｸ!CQ371/ﾍﾞﾝﾁﾏｰｸ!$CR$1</f>
        <v>0.64684554024655561</v>
      </c>
      <c r="I371" s="9">
        <f>SUMIF(ﾍﾞﾝﾁﾏｰｸ!$F$1:$AX$1,I$2,ﾍﾞﾝﾁﾏｰｸ!$F371:$AX371)/I$3</f>
        <v>0</v>
      </c>
      <c r="J371" s="9">
        <f>SUMIF(ﾍﾞﾝﾁﾏｰｸ!$F$1:$AX$1,J$2,ﾍﾞﾝﾁﾏｰｸ!$F371:$AX371)/J$3</f>
        <v>0.125</v>
      </c>
      <c r="K371" s="9">
        <f>SUMIF(ﾍﾞﾝﾁﾏｰｸ!$F$1:$AX$1,K$2,ﾍﾞﾝﾁﾏｰｸ!$F371:$AX371)/K$3</f>
        <v>0</v>
      </c>
      <c r="L371" s="9">
        <f>SUMIF(ﾍﾞﾝﾁﾏｰｸ!$F$1:$AX$1,L$2,ﾍﾞﾝﾁﾏｰｸ!$F371:$AX371)/L$3</f>
        <v>0.125</v>
      </c>
      <c r="M371" s="9">
        <f>SUMIF(ﾍﾞﾝﾁﾏｰｸ!$F$1:$AX$1,M$2,ﾍﾞﾝﾁﾏｰｸ!$F371:$AX371)/M$3</f>
        <v>0.5</v>
      </c>
      <c r="N371" s="9">
        <f>SUMIF(ﾍﾞﾝﾁﾏｰｸ!$F$1:$AX$1,N$2,ﾍﾞﾝﾁﾏｰｸ!$F371:$AX371)/N$3</f>
        <v>0.31818181818181818</v>
      </c>
      <c r="O371" s="9">
        <f>SUMIF(ﾍﾞﾝﾁﾏｰｸ!$F$1:$AX$1,O$2,ﾍﾞﾝﾁﾏｰｸ!$F371:$AX371)/O$3</f>
        <v>0.55000000000000004</v>
      </c>
      <c r="P371" s="2">
        <f>ﾍﾞﾝﾁﾏｰｸ!BV371</f>
        <v>24.5</v>
      </c>
      <c r="Q371" s="9">
        <f t="shared" si="11"/>
        <v>0.26988636363636365</v>
      </c>
      <c r="R371" s="9">
        <f>ﾍﾞﾝﾁﾏｰｸ!CG371/ﾍﾞﾝﾁﾏｰｸ!CG$3</f>
        <v>0.23333333333333334</v>
      </c>
      <c r="S371" s="9">
        <f>ﾍﾞﾝﾁﾏｰｸ!CH371/ﾍﾞﾝﾁﾏｰｸ!CH$3</f>
        <v>0.4</v>
      </c>
      <c r="T371" s="9">
        <f>ﾍﾞﾝﾁﾏｰｸ!CI371/ﾍﾞﾝﾁﾏｰｸ!CI$3</f>
        <v>0.25</v>
      </c>
      <c r="U371" s="9">
        <f>ﾍﾞﾝﾁﾏｰｸ!CC371/ﾍﾞﾝﾁﾏｰｸ!CC$3</f>
        <v>0.18181818181818182</v>
      </c>
      <c r="V371" s="9">
        <f>ﾍﾞﾝﾁﾏｰｸ!CD371/ﾍﾞﾝﾁﾏｰｸ!CD$3</f>
        <v>0.3125</v>
      </c>
      <c r="W371" s="9">
        <f>ﾍﾞﾝﾁﾏｰｸ!CE371/ﾍﾞﾝﾁﾏｰｸ!CE$3</f>
        <v>0.29166666666666669</v>
      </c>
      <c r="X371" s="9">
        <f>ﾍﾞﾝﾁﾏｰｸ!CF371/ﾍﾞﾝﾁﾏｰｸ!CF$3</f>
        <v>0.375</v>
      </c>
    </row>
    <row r="372" spans="1:24">
      <c r="A372" s="2">
        <v>2009</v>
      </c>
      <c r="B372" s="2">
        <v>150</v>
      </c>
      <c r="C372" s="2">
        <v>5</v>
      </c>
      <c r="D372" s="2">
        <f t="shared" si="10"/>
        <v>30</v>
      </c>
      <c r="E372" s="4" t="s">
        <v>309</v>
      </c>
      <c r="F372" s="9">
        <f>ﾍﾞﾝﾁﾏｰｸ!CJ372/ﾍﾞﾝﾁﾏｰｸ!CJ$3</f>
        <v>0.13953488372093023</v>
      </c>
      <c r="G372" s="9">
        <f>SUMIF(ﾍﾞﾝﾁﾏｰｸ!$F$1:$AX$1,G$2,ﾍﾞﾝﾁﾏｰｸ!$F372:$AX372)/G$3</f>
        <v>0</v>
      </c>
      <c r="H372" s="9">
        <f>ﾍﾞﾝﾁﾏｰｸ!CQ372/ﾍﾞﾝﾁﾏｰｸ!$CR$1</f>
        <v>0.52356780275562009</v>
      </c>
      <c r="I372" s="9">
        <f>SUMIF(ﾍﾞﾝﾁﾏｰｸ!$F$1:$AX$1,I$2,ﾍﾞﾝﾁﾏｰｸ!$F372:$AX372)/I$3</f>
        <v>0</v>
      </c>
      <c r="J372" s="9">
        <f>SUMIF(ﾍﾞﾝﾁﾏｰｸ!$F$1:$AX$1,J$2,ﾍﾞﾝﾁﾏｰｸ!$F372:$AX372)/J$3</f>
        <v>0.5</v>
      </c>
      <c r="K372" s="9">
        <f>SUMIF(ﾍﾞﾝﾁﾏｰｸ!$F$1:$AX$1,K$2,ﾍﾞﾝﾁﾏｰｸ!$F372:$AX372)/K$3</f>
        <v>0.15</v>
      </c>
      <c r="L372" s="9">
        <f>SUMIF(ﾍﾞﾝﾁﾏｰｸ!$F$1:$AX$1,L$2,ﾍﾞﾝﾁﾏｰｸ!$F372:$AX372)/L$3</f>
        <v>0</v>
      </c>
      <c r="M372" s="9">
        <f>SUMIF(ﾍﾞﾝﾁﾏｰｸ!$F$1:$AX$1,M$2,ﾍﾞﾝﾁﾏｰｸ!$F372:$AX372)/M$3</f>
        <v>0.5</v>
      </c>
      <c r="N372" s="9">
        <f>SUMIF(ﾍﾞﾝﾁﾏｰｸ!$F$1:$AX$1,N$2,ﾍﾞﾝﾁﾏｰｸ!$F372:$AX372)/N$3</f>
        <v>0.68181818181818177</v>
      </c>
      <c r="O372" s="9">
        <f>SUMIF(ﾍﾞﾝﾁﾏｰｸ!$F$1:$AX$1,O$2,ﾍﾞﾝﾁﾏｰｸ!$F372:$AX372)/O$3</f>
        <v>0.55000000000000004</v>
      </c>
      <c r="P372" s="2">
        <f>ﾍﾞﾝﾁﾏｰｸ!BV372</f>
        <v>34</v>
      </c>
      <c r="Q372" s="9">
        <f t="shared" si="11"/>
        <v>0.49687499999999996</v>
      </c>
      <c r="R372" s="9">
        <f>ﾍﾞﾝﾁﾏｰｸ!CG372/ﾍﾞﾝﾁﾏｰｸ!CG$3</f>
        <v>0.5</v>
      </c>
      <c r="S372" s="9">
        <f>ﾍﾞﾝﾁﾏｰｸ!CH372/ﾍﾞﾝﾁﾏｰｸ!CH$3</f>
        <v>0.3</v>
      </c>
      <c r="T372" s="9">
        <f>ﾍﾞﾝﾁﾏｰｸ!CI372/ﾍﾞﾝﾁﾏｰｸ!CI$3</f>
        <v>0.25</v>
      </c>
      <c r="U372" s="9">
        <f>ﾍﾞﾝﾁﾏｰｸ!CC372/ﾍﾞﾝﾁﾏｰｸ!CC$3</f>
        <v>0.5</v>
      </c>
      <c r="V372" s="9">
        <f>ﾍﾞﾝﾁﾏｰｸ!CD372/ﾍﾞﾝﾁﾏｰｸ!CD$3</f>
        <v>0.375</v>
      </c>
      <c r="W372" s="9">
        <f>ﾍﾞﾝﾁﾏｰｸ!CE372/ﾍﾞﾝﾁﾏｰｸ!CE$3</f>
        <v>0.54166666666666663</v>
      </c>
      <c r="X372" s="9">
        <f>ﾍﾞﾝﾁﾏｰｸ!CF372/ﾍﾞﾝﾁﾏｰｸ!CF$3</f>
        <v>0.5625</v>
      </c>
    </row>
    <row r="373" spans="1:24">
      <c r="A373" s="2">
        <v>1993</v>
      </c>
      <c r="B373" s="2">
        <v>2500</v>
      </c>
      <c r="C373" s="2">
        <v>9</v>
      </c>
      <c r="D373" s="2">
        <f t="shared" si="10"/>
        <v>277.77777777777777</v>
      </c>
      <c r="E373" s="4" t="s">
        <v>32</v>
      </c>
      <c r="F373" s="9">
        <f>ﾍﾞﾝﾁﾏｰｸ!CJ373/ﾍﾞﾝﾁﾏｰｸ!CJ$3</f>
        <v>0.39534883720930231</v>
      </c>
      <c r="G373" s="9">
        <f>SUMIF(ﾍﾞﾝﾁﾏｰｸ!$F$1:$AX$1,G$2,ﾍﾞﾝﾁﾏｰｸ!$F373:$AX373)/G$3</f>
        <v>0</v>
      </c>
      <c r="H373" s="9">
        <f>ﾍﾞﾝﾁﾏｰｸ!CQ373/ﾍﾞﾝﾁﾏｰｸ!$CR$1</f>
        <v>0.54749818709209586</v>
      </c>
      <c r="I373" s="9">
        <f>SUMIF(ﾍﾞﾝﾁﾏｰｸ!$F$1:$AX$1,I$2,ﾍﾞﾝﾁﾏｰｸ!$F373:$AX373)/I$3</f>
        <v>0.16666666666666666</v>
      </c>
      <c r="J373" s="9">
        <f>SUMIF(ﾍﾞﾝﾁﾏｰｸ!$F$1:$AX$1,J$2,ﾍﾞﾝﾁﾏｰｸ!$F373:$AX373)/J$3</f>
        <v>0.625</v>
      </c>
      <c r="K373" s="9">
        <f>SUMIF(ﾍﾞﾝﾁﾏｰｸ!$F$1:$AX$1,K$2,ﾍﾞﾝﾁﾏｰｸ!$F373:$AX373)/K$3</f>
        <v>0.55000000000000004</v>
      </c>
      <c r="L373" s="9">
        <f>SUMIF(ﾍﾞﾝﾁﾏｰｸ!$F$1:$AX$1,L$2,ﾍﾞﾝﾁﾏｰｸ!$F373:$AX373)/L$3</f>
        <v>0.125</v>
      </c>
      <c r="M373" s="9">
        <f>SUMIF(ﾍﾞﾝﾁﾏｰｸ!$F$1:$AX$1,M$2,ﾍﾞﾝﾁﾏｰｸ!$F373:$AX373)/M$3</f>
        <v>0.5</v>
      </c>
      <c r="N373" s="9">
        <f>SUMIF(ﾍﾞﾝﾁﾏｰｸ!$F$1:$AX$1,N$2,ﾍﾞﾝﾁﾏｰｸ!$F373:$AX373)/N$3</f>
        <v>0.54545454545454541</v>
      </c>
      <c r="O373" s="9">
        <f>SUMIF(ﾍﾞﾝﾁﾏｰｸ!$F$1:$AX$1,O$2,ﾍﾞﾝﾁﾏｰｸ!$F373:$AX373)/O$3</f>
        <v>0.8</v>
      </c>
      <c r="P373" s="2">
        <f>ﾍﾞﾝﾁﾏｰｸ!BV373</f>
        <v>47</v>
      </c>
      <c r="Q373" s="9">
        <f t="shared" si="11"/>
        <v>0.69403409090909085</v>
      </c>
      <c r="R373" s="9">
        <f>ﾍﾞﾝﾁﾏｰｸ!CG373/ﾍﾞﾝﾁﾏｰｸ!CG$3</f>
        <v>0.53333333333333333</v>
      </c>
      <c r="S373" s="9">
        <f>ﾍﾞﾝﾁﾏｰｸ!CH373/ﾍﾞﾝﾁﾏｰｸ!CH$3</f>
        <v>0.5</v>
      </c>
      <c r="T373" s="9">
        <f>ﾍﾞﾝﾁﾏｰｸ!CI373/ﾍﾞﾝﾁﾏｰｸ!CI$3</f>
        <v>0.3125</v>
      </c>
      <c r="U373" s="9">
        <f>ﾍﾞﾝﾁﾏｰｸ!CC373/ﾍﾞﾝﾁﾏｰｸ!CC$3</f>
        <v>0.54545454545454541</v>
      </c>
      <c r="V373" s="9">
        <f>ﾍﾞﾝﾁﾏｰｸ!CD373/ﾍﾞﾝﾁﾏｰｸ!CD$3</f>
        <v>0.65625</v>
      </c>
      <c r="W373" s="9">
        <f>ﾍﾞﾝﾁﾏｰｸ!CE373/ﾍﾞﾝﾁﾏｰｸ!CE$3</f>
        <v>0.83333333333333337</v>
      </c>
      <c r="X373" s="9">
        <f>ﾍﾞﾝﾁﾏｰｸ!CF373/ﾍﾞﾝﾁﾏｰｸ!CF$3</f>
        <v>0.8125</v>
      </c>
    </row>
    <row r="374" spans="1:24">
      <c r="A374" s="2">
        <v>2000</v>
      </c>
      <c r="B374" s="2">
        <v>300</v>
      </c>
      <c r="C374" s="2">
        <v>3</v>
      </c>
      <c r="D374" s="2">
        <f t="shared" si="10"/>
        <v>100</v>
      </c>
      <c r="E374" s="4" t="s">
        <v>93</v>
      </c>
      <c r="F374" s="9">
        <f>ﾍﾞﾝﾁﾏｰｸ!CJ374/ﾍﾞﾝﾁﾏｰｸ!CJ$3</f>
        <v>0.29069767441860467</v>
      </c>
      <c r="G374" s="9">
        <f>SUMIF(ﾍﾞﾝﾁﾏｰｸ!$F$1:$AX$1,G$2,ﾍﾞﾝﾁﾏｰｸ!$F374:$AX374)/G$3</f>
        <v>0.5</v>
      </c>
      <c r="H374" s="9">
        <f>ﾍﾞﾝﾁﾏｰｸ!CQ374/ﾍﾞﾝﾁﾏｰｸ!$CR$1</f>
        <v>0.5910079767947789</v>
      </c>
      <c r="I374" s="9">
        <f>SUMIF(ﾍﾞﾝﾁﾏｰｸ!$F$1:$AX$1,I$2,ﾍﾞﾝﾁﾏｰｸ!$F374:$AX374)/I$3</f>
        <v>0.5</v>
      </c>
      <c r="J374" s="9">
        <f>SUMIF(ﾍﾞﾝﾁﾏｰｸ!$F$1:$AX$1,J$2,ﾍﾞﾝﾁﾏｰｸ!$F374:$AX374)/J$3</f>
        <v>0.375</v>
      </c>
      <c r="K374" s="9">
        <f>SUMIF(ﾍﾞﾝﾁﾏｰｸ!$F$1:$AX$1,K$2,ﾍﾞﾝﾁﾏｰｸ!$F374:$AX374)/K$3</f>
        <v>0.2</v>
      </c>
      <c r="L374" s="9">
        <f>SUMIF(ﾍﾞﾝﾁﾏｰｸ!$F$1:$AX$1,L$2,ﾍﾞﾝﾁﾏｰｸ!$F374:$AX374)/L$3</f>
        <v>0.625</v>
      </c>
      <c r="M374" s="9">
        <f>SUMIF(ﾍﾞﾝﾁﾏｰｸ!$F$1:$AX$1,M$2,ﾍﾞﾝﾁﾏｰｸ!$F374:$AX374)/M$3</f>
        <v>0.5</v>
      </c>
      <c r="N374" s="9">
        <f>SUMIF(ﾍﾞﾝﾁﾏｰｸ!$F$1:$AX$1,N$2,ﾍﾞﾝﾁﾏｰｸ!$F374:$AX374)/N$3</f>
        <v>0.5</v>
      </c>
      <c r="O374" s="9">
        <f>SUMIF(ﾍﾞﾝﾁﾏｰｸ!$F$1:$AX$1,O$2,ﾍﾞﾝﾁﾏｰｸ!$F374:$AX374)/O$3</f>
        <v>0.4</v>
      </c>
      <c r="P374" s="2">
        <f>ﾍﾞﾝﾁﾏｰｸ!BV374</f>
        <v>38.5</v>
      </c>
      <c r="Q374" s="9">
        <f t="shared" si="11"/>
        <v>0.3460227272727272</v>
      </c>
      <c r="R374" s="9">
        <f>ﾍﾞﾝﾁﾏｰｸ!CG374/ﾍﾞﾝﾁﾏｰｸ!CG$3</f>
        <v>0.4</v>
      </c>
      <c r="S374" s="9">
        <f>ﾍﾞﾝﾁﾏｰｸ!CH374/ﾍﾞﾝﾁﾏｰｸ!CH$3</f>
        <v>0.6</v>
      </c>
      <c r="T374" s="9">
        <f>ﾍﾞﾝﾁﾏｰｸ!CI374/ﾍﾞﾝﾁﾏｰｸ!CI$3</f>
        <v>0.6875</v>
      </c>
      <c r="U374" s="9">
        <f>ﾍﾞﾝﾁﾏｰｸ!CC374/ﾍﾞﾝﾁﾏｰｸ!CC$3</f>
        <v>0.36363636363636365</v>
      </c>
      <c r="V374" s="9">
        <f>ﾍﾞﾝﾁﾏｰｸ!CD374/ﾍﾞﾝﾁﾏｰｸ!CD$3</f>
        <v>0.3125</v>
      </c>
      <c r="W374" s="9">
        <f>ﾍﾞﾝﾁﾏｰｸ!CE374/ﾍﾞﾝﾁﾏｰｸ!CE$3</f>
        <v>0.33333333333333331</v>
      </c>
      <c r="X374" s="9">
        <f>ﾍﾞﾝﾁﾏｰｸ!CF374/ﾍﾞﾝﾁﾏｰｸ!CF$3</f>
        <v>0.375</v>
      </c>
    </row>
    <row r="375" spans="1:24">
      <c r="A375" s="2">
        <v>1991</v>
      </c>
      <c r="B375" s="2">
        <v>417</v>
      </c>
      <c r="C375" s="2">
        <v>4</v>
      </c>
      <c r="D375" s="2">
        <f t="shared" si="10"/>
        <v>104.25</v>
      </c>
      <c r="E375" s="4" t="s">
        <v>310</v>
      </c>
      <c r="F375" s="9">
        <f>ﾍﾞﾝﾁﾏｰｸ!CJ375/ﾍﾞﾝﾁﾏｰｸ!CJ$3</f>
        <v>0.13953488372093023</v>
      </c>
      <c r="G375" s="9">
        <f>SUMIF(ﾍﾞﾝﾁﾏｰｸ!$F$1:$AX$1,G$2,ﾍﾞﾝﾁﾏｰｸ!$F375:$AX375)/G$3</f>
        <v>0</v>
      </c>
      <c r="H375" s="9">
        <f>ﾍﾞﾝﾁﾏｰｸ!CQ375/ﾍﾞﾝﾁﾏｰｸ!$CR$1</f>
        <v>0.52356780275562009</v>
      </c>
      <c r="I375" s="9">
        <f>SUMIF(ﾍﾞﾝﾁﾏｰｸ!$F$1:$AX$1,I$2,ﾍﾞﾝﾁﾏｰｸ!$F375:$AX375)/I$3</f>
        <v>0</v>
      </c>
      <c r="J375" s="9">
        <f>SUMIF(ﾍﾞﾝﾁﾏｰｸ!$F$1:$AX$1,J$2,ﾍﾞﾝﾁﾏｰｸ!$F375:$AX375)/J$3</f>
        <v>0.5</v>
      </c>
      <c r="K375" s="9">
        <f>SUMIF(ﾍﾞﾝﾁﾏｰｸ!$F$1:$AX$1,K$2,ﾍﾞﾝﾁﾏｰｸ!$F375:$AX375)/K$3</f>
        <v>0.1</v>
      </c>
      <c r="L375" s="9">
        <f>SUMIF(ﾍﾞﾝﾁﾏｰｸ!$F$1:$AX$1,L$2,ﾍﾞﾝﾁﾏｰｸ!$F375:$AX375)/L$3</f>
        <v>0</v>
      </c>
      <c r="M375" s="9">
        <f>SUMIF(ﾍﾞﾝﾁﾏｰｸ!$F$1:$AX$1,M$2,ﾍﾞﾝﾁﾏｰｸ!$F375:$AX375)/M$3</f>
        <v>0.5</v>
      </c>
      <c r="N375" s="9">
        <f>SUMIF(ﾍﾞﾝﾁﾏｰｸ!$F$1:$AX$1,N$2,ﾍﾞﾝﾁﾏｰｸ!$F375:$AX375)/N$3</f>
        <v>0.45454545454545453</v>
      </c>
      <c r="O375" s="9">
        <f>SUMIF(ﾍﾞﾝﾁﾏｰｸ!$F$1:$AX$1,O$2,ﾍﾞﾝﾁﾏｰｸ!$F375:$AX375)/O$3</f>
        <v>0.4</v>
      </c>
      <c r="P375" s="2">
        <f>ﾍﾞﾝﾁﾏｰｸ!BV375</f>
        <v>25</v>
      </c>
      <c r="Q375" s="9">
        <f t="shared" si="11"/>
        <v>0.33920454545454543</v>
      </c>
      <c r="R375" s="9">
        <f>ﾍﾞﾝﾁﾏｰｸ!CG375/ﾍﾞﾝﾁﾏｰｸ!CG$3</f>
        <v>0.3</v>
      </c>
      <c r="S375" s="9">
        <f>ﾍﾞﾝﾁﾏｰｸ!CH375/ﾍﾞﾝﾁﾏｰｸ!CH$3</f>
        <v>0.3</v>
      </c>
      <c r="T375" s="9">
        <f>ﾍﾞﾝﾁﾏｰｸ!CI375/ﾍﾞﾝﾁﾏｰｸ!CI$3</f>
        <v>0.25</v>
      </c>
      <c r="U375" s="9">
        <f>ﾍﾞﾝﾁﾏｰｸ!CC375/ﾍﾞﾝﾁﾏｰｸ!CC$3</f>
        <v>0.27272727272727271</v>
      </c>
      <c r="V375" s="9">
        <f>ﾍﾞﾝﾁﾏｰｸ!CD375/ﾍﾞﾝﾁﾏｰｸ!CD$3</f>
        <v>0.28125</v>
      </c>
      <c r="W375" s="9">
        <f>ﾍﾞﾝﾁﾏｰｸ!CE375/ﾍﾞﾝﾁﾏｰｸ!CE$3</f>
        <v>0.375</v>
      </c>
      <c r="X375" s="9">
        <f>ﾍﾞﾝﾁﾏｰｸ!CF375/ﾍﾞﾝﾁﾏｰｸ!CF$3</f>
        <v>0.5</v>
      </c>
    </row>
    <row r="376" spans="1:24">
      <c r="A376" s="2">
        <v>2000</v>
      </c>
      <c r="B376" s="2">
        <v>2000</v>
      </c>
      <c r="C376" s="2">
        <v>5</v>
      </c>
      <c r="D376" s="2">
        <f t="shared" si="10"/>
        <v>400</v>
      </c>
      <c r="E376" s="4" t="s">
        <v>311</v>
      </c>
      <c r="F376" s="9">
        <f>ﾍﾞﾝﾁﾏｰｸ!CJ376/ﾍﾞﾝﾁﾏｰｸ!CJ$3</f>
        <v>0.11627906976744186</v>
      </c>
      <c r="G376" s="9">
        <f>SUMIF(ﾍﾞﾝﾁﾏｰｸ!$F$1:$AX$1,G$2,ﾍﾞﾝﾁﾏｰｸ!$F376:$AX376)/G$3</f>
        <v>0</v>
      </c>
      <c r="H376" s="9">
        <f>ﾍﾞﾝﾁﾏｰｸ!CQ376/ﾍﾞﾝﾁﾏｰｸ!$CR$1</f>
        <v>0.52356780275562009</v>
      </c>
      <c r="I376" s="9">
        <f>SUMIF(ﾍﾞﾝﾁﾏｰｸ!$F$1:$AX$1,I$2,ﾍﾞﾝﾁﾏｰｸ!$F376:$AX376)/I$3</f>
        <v>0.16666666666666666</v>
      </c>
      <c r="J376" s="9">
        <f>SUMIF(ﾍﾞﾝﾁﾏｰｸ!$F$1:$AX$1,J$2,ﾍﾞﾝﾁﾏｰｸ!$F376:$AX376)/J$3</f>
        <v>0.25</v>
      </c>
      <c r="K376" s="9">
        <f>SUMIF(ﾍﾞﾝﾁﾏｰｸ!$F$1:$AX$1,K$2,ﾍﾞﾝﾁﾏｰｸ!$F376:$AX376)/K$3</f>
        <v>0.1</v>
      </c>
      <c r="L376" s="9">
        <f>SUMIF(ﾍﾞﾝﾁﾏｰｸ!$F$1:$AX$1,L$2,ﾍﾞﾝﾁﾏｰｸ!$F376:$AX376)/L$3</f>
        <v>0</v>
      </c>
      <c r="M376" s="9">
        <f>SUMIF(ﾍﾞﾝﾁﾏｰｸ!$F$1:$AX$1,M$2,ﾍﾞﾝﾁﾏｰｸ!$F376:$AX376)/M$3</f>
        <v>0.5</v>
      </c>
      <c r="N376" s="9">
        <f>SUMIF(ﾍﾞﾝﾁﾏｰｸ!$F$1:$AX$1,N$2,ﾍﾞﾝﾁﾏｰｸ!$F376:$AX376)/N$3</f>
        <v>0.27272727272727271</v>
      </c>
      <c r="O376" s="9">
        <f>SUMIF(ﾍﾞﾝﾁﾏｰｸ!$F$1:$AX$1,O$2,ﾍﾞﾝﾁﾏｰｸ!$F376:$AX376)/O$3</f>
        <v>0.4</v>
      </c>
      <c r="P376" s="2">
        <f>ﾍﾞﾝﾁﾏｰｸ!BV376</f>
        <v>20</v>
      </c>
      <c r="Q376" s="9">
        <f t="shared" si="11"/>
        <v>0.28863636363636358</v>
      </c>
      <c r="R376" s="9">
        <f>ﾍﾞﾝﾁﾏｰｸ!CG376/ﾍﾞﾝﾁﾏｰｸ!CG$3</f>
        <v>0.2</v>
      </c>
      <c r="S376" s="9">
        <f>ﾍﾞﾝﾁﾏｰｸ!CH376/ﾍﾞﾝﾁﾏｰｸ!CH$3</f>
        <v>0.3</v>
      </c>
      <c r="T376" s="9">
        <f>ﾍﾞﾝﾁﾏｰｸ!CI376/ﾍﾞﾝﾁﾏｰｸ!CI$3</f>
        <v>0.1875</v>
      </c>
      <c r="U376" s="9">
        <f>ﾍﾞﾝﾁﾏｰｸ!CC376/ﾍﾞﾝﾁﾏｰｸ!CC$3</f>
        <v>0.18181818181818182</v>
      </c>
      <c r="V376" s="9">
        <f>ﾍﾞﾝﾁﾏｰｸ!CD376/ﾍﾞﾝﾁﾏｰｸ!CD$3</f>
        <v>0.28125</v>
      </c>
      <c r="W376" s="9">
        <f>ﾍﾞﾝﾁﾏｰｸ!CE376/ﾍﾞﾝﾁﾏｰｸ!CE$3</f>
        <v>0.375</v>
      </c>
      <c r="X376" s="9">
        <f>ﾍﾞﾝﾁﾏｰｸ!CF376/ﾍﾞﾝﾁﾏｰｸ!CF$3</f>
        <v>0.375</v>
      </c>
    </row>
    <row r="377" spans="1:24">
      <c r="A377" s="2">
        <v>1998</v>
      </c>
      <c r="B377" s="2">
        <v>3000</v>
      </c>
      <c r="C377" s="2">
        <v>5</v>
      </c>
      <c r="D377" s="2">
        <f t="shared" si="10"/>
        <v>600</v>
      </c>
      <c r="E377" s="4" t="s">
        <v>312</v>
      </c>
      <c r="F377" s="9">
        <f>ﾍﾞﾝﾁﾏｰｸ!CJ377/ﾍﾞﾝﾁﾏｰｸ!CJ$3</f>
        <v>0.30232558139534882</v>
      </c>
      <c r="G377" s="9">
        <f>SUMIF(ﾍﾞﾝﾁﾏｰｸ!$F$1:$AX$1,G$2,ﾍﾞﾝﾁﾏｰｸ!$F377:$AX377)/G$3</f>
        <v>0</v>
      </c>
      <c r="H377" s="9">
        <f>ﾍﾞﾝﾁﾏｰｸ!CQ377/ﾍﾞﾝﾁﾏｰｸ!$CR$1</f>
        <v>0.63451776649746205</v>
      </c>
      <c r="I377" s="9">
        <f>SUMIF(ﾍﾞﾝﾁﾏｰｸ!$F$1:$AX$1,I$2,ﾍﾞﾝﾁﾏｰｸ!$F377:$AX377)/I$3</f>
        <v>0.5</v>
      </c>
      <c r="J377" s="9">
        <f>SUMIF(ﾍﾞﾝﾁﾏｰｸ!$F$1:$AX$1,J$2,ﾍﾞﾝﾁﾏｰｸ!$F377:$AX377)/J$3</f>
        <v>0.5</v>
      </c>
      <c r="K377" s="9">
        <f>SUMIF(ﾍﾞﾝﾁﾏｰｸ!$F$1:$AX$1,K$2,ﾍﾞﾝﾁﾏｰｸ!$F377:$AX377)/K$3</f>
        <v>0.25</v>
      </c>
      <c r="L377" s="9">
        <f>SUMIF(ﾍﾞﾝﾁﾏｰｸ!$F$1:$AX$1,L$2,ﾍﾞﾝﾁﾏｰｸ!$F377:$AX377)/L$3</f>
        <v>0.125</v>
      </c>
      <c r="M377" s="9">
        <f>SUMIF(ﾍﾞﾝﾁﾏｰｸ!$F$1:$AX$1,M$2,ﾍﾞﾝﾁﾏｰｸ!$F377:$AX377)/M$3</f>
        <v>1</v>
      </c>
      <c r="N377" s="9">
        <f>SUMIF(ﾍﾞﾝﾁﾏｰｸ!$F$1:$AX$1,N$2,ﾍﾞﾝﾁﾏｰｸ!$F377:$AX377)/N$3</f>
        <v>0.27272727272727271</v>
      </c>
      <c r="O377" s="9">
        <f>SUMIF(ﾍﾞﾝﾁﾏｰｸ!$F$1:$AX$1,O$2,ﾍﾞﾝﾁﾏｰｸ!$F377:$AX377)/O$3</f>
        <v>0.6</v>
      </c>
      <c r="P377" s="2">
        <f>ﾍﾞﾝﾁﾏｰｸ!BV377</f>
        <v>33</v>
      </c>
      <c r="Q377" s="9">
        <f t="shared" si="11"/>
        <v>0.39517045454545452</v>
      </c>
      <c r="R377" s="9">
        <f>ﾍﾞﾝﾁﾏｰｸ!CG377/ﾍﾞﾝﾁﾏｰｸ!CG$3</f>
        <v>0.33333333333333331</v>
      </c>
      <c r="S377" s="9">
        <f>ﾍﾞﾝﾁﾏｰｸ!CH377/ﾍﾞﾝﾁﾏｰｸ!CH$3</f>
        <v>0.6</v>
      </c>
      <c r="T377" s="9">
        <f>ﾍﾞﾝﾁﾏｰｸ!CI377/ﾍﾞﾝﾁﾏｰｸ!CI$3</f>
        <v>0.3125</v>
      </c>
      <c r="U377" s="9">
        <f>ﾍﾞﾝﾁﾏｰｸ!CC377/ﾍﾞﾝﾁﾏｰｸ!CC$3</f>
        <v>0.22727272727272727</v>
      </c>
      <c r="V377" s="9">
        <f>ﾍﾞﾝﾁﾏｰｸ!CD377/ﾍﾞﾝﾁﾏｰｸ!CD$3</f>
        <v>0.46875</v>
      </c>
      <c r="W377" s="9">
        <f>ﾍﾞﾝﾁﾏｰｸ!CE377/ﾍﾞﾝﾁﾏｰｸ!CE$3</f>
        <v>0.45833333333333331</v>
      </c>
      <c r="X377" s="9">
        <f>ﾍﾞﾝﾁﾏｰｸ!CF377/ﾍﾞﾝﾁﾏｰｸ!CF$3</f>
        <v>0.5625</v>
      </c>
    </row>
    <row r="378" spans="1:24">
      <c r="A378" s="2">
        <v>2010</v>
      </c>
      <c r="B378" s="2">
        <v>120</v>
      </c>
      <c r="C378" s="2">
        <v>3</v>
      </c>
      <c r="D378" s="2">
        <f t="shared" si="10"/>
        <v>40</v>
      </c>
      <c r="E378" s="4" t="s">
        <v>313</v>
      </c>
      <c r="F378" s="9">
        <f>ﾍﾞﾝﾁﾏｰｸ!CJ378/ﾍﾞﾝﾁﾏｰｸ!CJ$3</f>
        <v>0.72093023255813948</v>
      </c>
      <c r="G378" s="9">
        <f>SUMIF(ﾍﾞﾝﾁﾏｰｸ!$F$1:$AX$1,G$2,ﾍﾞﾝﾁﾏｰｸ!$F378:$AX378)/G$3</f>
        <v>1</v>
      </c>
      <c r="H378" s="9">
        <f>ﾍﾞﾝﾁﾏｰｸ!CQ378/ﾍﾞﾝﾁﾏｰｸ!$CR$1</f>
        <v>0.58085569253081959</v>
      </c>
      <c r="I378" s="9">
        <f>SUMIF(ﾍﾞﾝﾁﾏｰｸ!$F$1:$AX$1,I$2,ﾍﾞﾝﾁﾏｰｸ!$F378:$AX378)/I$3</f>
        <v>1</v>
      </c>
      <c r="J378" s="9">
        <f>SUMIF(ﾍﾞﾝﾁﾏｰｸ!$F$1:$AX$1,J$2,ﾍﾞﾝﾁﾏｰｸ!$F378:$AX378)/J$3</f>
        <v>1</v>
      </c>
      <c r="K378" s="9">
        <f>SUMIF(ﾍﾞﾝﾁﾏｰｸ!$F$1:$AX$1,K$2,ﾍﾞﾝﾁﾏｰｸ!$F378:$AX378)/K$3</f>
        <v>0.5</v>
      </c>
      <c r="L378" s="9">
        <f>SUMIF(ﾍﾞﾝﾁﾏｰｸ!$F$1:$AX$1,L$2,ﾍﾞﾝﾁﾏｰｸ!$F378:$AX378)/L$3</f>
        <v>0.5</v>
      </c>
      <c r="M378" s="9">
        <f>SUMIF(ﾍﾞﾝﾁﾏｰｸ!$F$1:$AX$1,M$2,ﾍﾞﾝﾁﾏｰｸ!$F378:$AX378)/M$3</f>
        <v>0.5</v>
      </c>
      <c r="N378" s="9">
        <f>SUMIF(ﾍﾞﾝﾁﾏｰｸ!$F$1:$AX$1,N$2,ﾍﾞﾝﾁﾏｰｸ!$F378:$AX378)/N$3</f>
        <v>0.81818181818181823</v>
      </c>
      <c r="O378" s="9">
        <f>SUMIF(ﾍﾞﾝﾁﾏｰｸ!$F$1:$AX$1,O$2,ﾍﾞﾝﾁﾏｰｸ!$F378:$AX378)/O$3</f>
        <v>0.65</v>
      </c>
      <c r="P378" s="2">
        <f>ﾍﾞﾝﾁﾏｰｸ!BV378</f>
        <v>67</v>
      </c>
      <c r="Q378" s="9">
        <f t="shared" si="11"/>
        <v>0.69943181818181821</v>
      </c>
      <c r="R378" s="9">
        <f>ﾍﾞﾝﾁﾏｰｸ!CG378/ﾍﾞﾝﾁﾏｰｸ!CG$3</f>
        <v>0.93333333333333335</v>
      </c>
      <c r="S378" s="9">
        <f>ﾍﾞﾝﾁﾏｰｸ!CH378/ﾍﾞﾝﾁﾏｰｸ!CH$3</f>
        <v>0.7</v>
      </c>
      <c r="T378" s="9">
        <f>ﾍﾞﾝﾁﾏｰｸ!CI378/ﾍﾞﾝﾁﾏｰｸ!CI$3</f>
        <v>0.75</v>
      </c>
      <c r="U378" s="9">
        <f>ﾍﾞﾝﾁﾏｰｸ!CC378/ﾍﾞﾝﾁﾏｰｸ!CC$3</f>
        <v>0.90909090909090906</v>
      </c>
      <c r="V378" s="9">
        <f>ﾍﾞﾝﾁﾏｰｸ!CD378/ﾍﾞﾝﾁﾏｰｸ!CD$3</f>
        <v>0.5</v>
      </c>
      <c r="W378" s="9">
        <f>ﾍﾞﾝﾁﾏｰｸ!CE378/ﾍﾞﾝﾁﾏｰｸ!CE$3</f>
        <v>0.625</v>
      </c>
      <c r="X378" s="9">
        <f>ﾍﾞﾝﾁﾏｰｸ!CF378/ﾍﾞﾝﾁﾏｰｸ!CF$3</f>
        <v>0.625</v>
      </c>
    </row>
    <row r="379" spans="1:24">
      <c r="A379" s="2">
        <v>1995</v>
      </c>
      <c r="B379" s="2">
        <v>3234</v>
      </c>
      <c r="C379" s="2">
        <v>2</v>
      </c>
      <c r="D379" s="2">
        <f t="shared" si="10"/>
        <v>1617</v>
      </c>
      <c r="E379" s="4" t="s">
        <v>266</v>
      </c>
      <c r="F379" s="9">
        <f>ﾍﾞﾝﾁﾏｰｸ!CJ379/ﾍﾞﾝﾁﾏｰｸ!CJ$3</f>
        <v>0.34883720930232559</v>
      </c>
      <c r="G379" s="9">
        <f>SUMIF(ﾍﾞﾝﾁﾏｰｸ!$F$1:$AX$1,G$2,ﾍﾞﾝﾁﾏｰｸ!$F379:$AX379)/G$3</f>
        <v>0</v>
      </c>
      <c r="H379" s="9">
        <f>ﾍﾞﾝﾁﾏｰｸ!CQ379/ﾍﾞﾝﾁﾏｰｸ!$CR$1</f>
        <v>0.52356780275562009</v>
      </c>
      <c r="I379" s="9">
        <f>SUMIF(ﾍﾞﾝﾁﾏｰｸ!$F$1:$AX$1,I$2,ﾍﾞﾝﾁﾏｰｸ!$F379:$AX379)/I$3</f>
        <v>0.33333333333333331</v>
      </c>
      <c r="J379" s="9">
        <f>SUMIF(ﾍﾞﾝﾁﾏｰｸ!$F$1:$AX$1,J$2,ﾍﾞﾝﾁﾏｰｸ!$F379:$AX379)/J$3</f>
        <v>0.5</v>
      </c>
      <c r="K379" s="9">
        <f>SUMIF(ﾍﾞﾝﾁﾏｰｸ!$F$1:$AX$1,K$2,ﾍﾞﾝﾁﾏｰｸ!$F379:$AX379)/K$3</f>
        <v>0.45</v>
      </c>
      <c r="L379" s="9">
        <f>SUMIF(ﾍﾞﾝﾁﾏｰｸ!$F$1:$AX$1,L$2,ﾍﾞﾝﾁﾏｰｸ!$F379:$AX379)/L$3</f>
        <v>0</v>
      </c>
      <c r="M379" s="9">
        <f>SUMIF(ﾍﾞﾝﾁﾏｰｸ!$F$1:$AX$1,M$2,ﾍﾞﾝﾁﾏｰｸ!$F379:$AX379)/M$3</f>
        <v>0.5</v>
      </c>
      <c r="N379" s="9">
        <f>SUMIF(ﾍﾞﾝﾁﾏｰｸ!$F$1:$AX$1,N$2,ﾍﾞﾝﾁﾏｰｸ!$F379:$AX379)/N$3</f>
        <v>0.68181818181818177</v>
      </c>
      <c r="O379" s="9">
        <f>SUMIF(ﾍﾞﾝﾁﾏｰｸ!$F$1:$AX$1,O$2,ﾍﾞﾝﾁﾏｰｸ!$F379:$AX379)/O$3</f>
        <v>0.55000000000000004</v>
      </c>
      <c r="P379" s="2">
        <f>ﾍﾞﾝﾁﾏｰｸ!BV379</f>
        <v>42</v>
      </c>
      <c r="Q379" s="9">
        <f t="shared" si="11"/>
        <v>0.64460227272727277</v>
      </c>
      <c r="R379" s="9">
        <f>ﾍﾞﾝﾁﾏｰｸ!CG379/ﾍﾞﾝﾁﾏｰｸ!CG$3</f>
        <v>0.6</v>
      </c>
      <c r="S379" s="9">
        <f>ﾍﾞﾝﾁﾏｰｸ!CH379/ﾍﾞﾝﾁﾏｰｸ!CH$3</f>
        <v>0.2</v>
      </c>
      <c r="T379" s="9">
        <f>ﾍﾞﾝﾁﾏｰｸ!CI379/ﾍﾞﾝﾁﾏｰｸ!CI$3</f>
        <v>0.1875</v>
      </c>
      <c r="U379" s="9">
        <f>ﾍﾞﾝﾁﾏｰｸ!CC379/ﾍﾞﾝﾁﾏｰｸ!CC$3</f>
        <v>0.63636363636363635</v>
      </c>
      <c r="V379" s="9">
        <f>ﾍﾞﾝﾁﾏｰｸ!CD379/ﾍﾞﾝﾁﾏｰｸ!CD$3</f>
        <v>0.53125</v>
      </c>
      <c r="W379" s="9">
        <f>ﾍﾞﾝﾁﾏｰｸ!CE379/ﾍﾞﾝﾁﾏｰｸ!CE$3</f>
        <v>0.70833333333333337</v>
      </c>
      <c r="X379" s="9">
        <f>ﾍﾞﾝﾁﾏｰｸ!CF379/ﾍﾞﾝﾁﾏｰｸ!CF$3</f>
        <v>0.6875</v>
      </c>
    </row>
    <row r="380" spans="1:24">
      <c r="A380" s="2">
        <v>2004</v>
      </c>
      <c r="B380" s="2">
        <v>430</v>
      </c>
      <c r="C380" s="2">
        <v>7</v>
      </c>
      <c r="D380" s="2">
        <f t="shared" si="10"/>
        <v>61.428571428571431</v>
      </c>
      <c r="E380" s="4" t="s">
        <v>207</v>
      </c>
      <c r="F380" s="9">
        <f>ﾍﾞﾝﾁﾏｰｸ!CJ380/ﾍﾞﾝﾁﾏｰｸ!CJ$3</f>
        <v>0.32558139534883723</v>
      </c>
      <c r="G380" s="9">
        <f>SUMIF(ﾍﾞﾝﾁﾏｰｸ!$F$1:$AX$1,G$2,ﾍﾞﾝﾁﾏｰｸ!$F380:$AX380)/G$3</f>
        <v>0</v>
      </c>
      <c r="H380" s="9">
        <f>ﾍﾞﾝﾁﾏｰｸ!CQ380/ﾍﾞﾝﾁﾏｰｸ!$CR$1</f>
        <v>0.55257432922407557</v>
      </c>
      <c r="I380" s="9">
        <f>SUMIF(ﾍﾞﾝﾁﾏｰｸ!$F$1:$AX$1,I$2,ﾍﾞﾝﾁﾏｰｸ!$F380:$AX380)/I$3</f>
        <v>0.16666666666666666</v>
      </c>
      <c r="J380" s="9">
        <f>SUMIF(ﾍﾞﾝﾁﾏｰｸ!$F$1:$AX$1,J$2,ﾍﾞﾝﾁﾏｰｸ!$F380:$AX380)/J$3</f>
        <v>0.875</v>
      </c>
      <c r="K380" s="9">
        <f>SUMIF(ﾍﾞﾝﾁﾏｰｸ!$F$1:$AX$1,K$2,ﾍﾞﾝﾁﾏｰｸ!$F380:$AX380)/K$3</f>
        <v>0.35</v>
      </c>
      <c r="L380" s="9">
        <f>SUMIF(ﾍﾞﾝﾁﾏｰｸ!$F$1:$AX$1,L$2,ﾍﾞﾝﾁﾏｰｸ!$F380:$AX380)/L$3</f>
        <v>0.125</v>
      </c>
      <c r="M380" s="9">
        <f>SUMIF(ﾍﾞﾝﾁﾏｰｸ!$F$1:$AX$1,M$2,ﾍﾞﾝﾁﾏｰｸ!$F380:$AX380)/M$3</f>
        <v>0.5</v>
      </c>
      <c r="N380" s="9">
        <f>SUMIF(ﾍﾞﾝﾁﾏｰｸ!$F$1:$AX$1,N$2,ﾍﾞﾝﾁﾏｰｸ!$F380:$AX380)/N$3</f>
        <v>0.59090909090909094</v>
      </c>
      <c r="O380" s="9">
        <f>SUMIF(ﾍﾞﾝﾁﾏｰｸ!$F$1:$AX$1,O$2,ﾍﾞﾝﾁﾏｰｸ!$F380:$AX380)/O$3</f>
        <v>0.65</v>
      </c>
      <c r="P380" s="2">
        <f>ﾍﾞﾝﾁﾏｰｸ!BV380</f>
        <v>43</v>
      </c>
      <c r="Q380" s="9">
        <f t="shared" si="11"/>
        <v>0.60994318181818186</v>
      </c>
      <c r="R380" s="9">
        <f>ﾍﾞﾝﾁﾏｰｸ!CG380/ﾍﾞﾝﾁﾏｰｸ!CG$3</f>
        <v>0.53333333333333333</v>
      </c>
      <c r="S380" s="9">
        <f>ﾍﾞﾝﾁﾏｰｸ!CH380/ﾍﾞﾝﾁﾏｰｸ!CH$3</f>
        <v>0.6</v>
      </c>
      <c r="T380" s="9">
        <f>ﾍﾞﾝﾁﾏｰｸ!CI380/ﾍﾞﾝﾁﾏｰｸ!CI$3</f>
        <v>0.375</v>
      </c>
      <c r="U380" s="9">
        <f>ﾍﾞﾝﾁﾏｰｸ!CC380/ﾍﾞﾝﾁﾏｰｸ!CC$3</f>
        <v>0.59090909090909094</v>
      </c>
      <c r="V380" s="9">
        <f>ﾍﾞﾝﾁﾏｰｸ!CD380/ﾍﾞﾝﾁﾏｰｸ!CD$3</f>
        <v>0.4375</v>
      </c>
      <c r="W380" s="9">
        <f>ﾍﾞﾝﾁﾏｰｸ!CE380/ﾍﾞﾝﾁﾏｰｸ!CE$3</f>
        <v>0.70833333333333337</v>
      </c>
      <c r="X380" s="9">
        <f>ﾍﾞﾝﾁﾏｰｸ!CF380/ﾍﾞﾝﾁﾏｰｸ!CF$3</f>
        <v>0.6875</v>
      </c>
    </row>
    <row r="381" spans="1:24">
      <c r="A381" s="2">
        <v>2000</v>
      </c>
      <c r="B381" s="2">
        <v>2376</v>
      </c>
      <c r="C381" s="2">
        <v>3</v>
      </c>
      <c r="D381" s="2">
        <f t="shared" si="10"/>
        <v>792</v>
      </c>
      <c r="E381" s="4" t="s">
        <v>314</v>
      </c>
      <c r="F381" s="9">
        <f>ﾍﾞﾝﾁﾏｰｸ!CJ381/ﾍﾞﾝﾁﾏｰｸ!CJ$3</f>
        <v>0.39534883720930231</v>
      </c>
      <c r="G381" s="9">
        <f>SUMIF(ﾍﾞﾝﾁﾏｰｸ!$F$1:$AX$1,G$2,ﾍﾞﾝﾁﾏｰｸ!$F381:$AX381)/G$3</f>
        <v>0</v>
      </c>
      <c r="H381" s="9">
        <f>ﾍﾞﾝﾁﾏｰｸ!CQ381/ﾍﾞﾝﾁﾏｰｸ!$CR$1</f>
        <v>0.61493836113125466</v>
      </c>
      <c r="I381" s="9">
        <f>SUMIF(ﾍﾞﾝﾁﾏｰｸ!$F$1:$AX$1,I$2,ﾍﾞﾝﾁﾏｰｸ!$F381:$AX381)/I$3</f>
        <v>0.5</v>
      </c>
      <c r="J381" s="9">
        <f>SUMIF(ﾍﾞﾝﾁﾏｰｸ!$F$1:$AX$1,J$2,ﾍﾞﾝﾁﾏｰｸ!$F381:$AX381)/J$3</f>
        <v>0.625</v>
      </c>
      <c r="K381" s="9">
        <f>SUMIF(ﾍﾞﾝﾁﾏｰｸ!$F$1:$AX$1,K$2,ﾍﾞﾝﾁﾏｰｸ!$F381:$AX381)/K$3</f>
        <v>0.45</v>
      </c>
      <c r="L381" s="9">
        <f>SUMIF(ﾍﾞﾝﾁﾏｰｸ!$F$1:$AX$1,L$2,ﾍﾞﾝﾁﾏｰｸ!$F381:$AX381)/L$3</f>
        <v>0.625</v>
      </c>
      <c r="M381" s="9">
        <f>SUMIF(ﾍﾞﾝﾁﾏｰｸ!$F$1:$AX$1,M$2,ﾍﾞﾝﾁﾏｰｸ!$F381:$AX381)/M$3</f>
        <v>1</v>
      </c>
      <c r="N381" s="9">
        <f>SUMIF(ﾍﾞﾝﾁﾏｰｸ!$F$1:$AX$1,N$2,ﾍﾞﾝﾁﾏｰｸ!$F381:$AX381)/N$3</f>
        <v>0.45454545454545453</v>
      </c>
      <c r="O381" s="9">
        <f>SUMIF(ﾍﾞﾝﾁﾏｰｸ!$F$1:$AX$1,O$2,ﾍﾞﾝﾁﾏｰｸ!$F381:$AX381)/O$3</f>
        <v>0.85</v>
      </c>
      <c r="P381" s="2">
        <f>ﾍﾞﾝﾁﾏｰｸ!BV381</f>
        <v>51</v>
      </c>
      <c r="Q381" s="9">
        <f t="shared" si="11"/>
        <v>0.58096590909090906</v>
      </c>
      <c r="R381" s="9">
        <f>ﾍﾞﾝﾁﾏｰｸ!CG381/ﾍﾞﾝﾁﾏｰｸ!CG$3</f>
        <v>0.5</v>
      </c>
      <c r="S381" s="9">
        <f>ﾍﾞﾝﾁﾏｰｸ!CH381/ﾍﾞﾝﾁﾏｰｸ!CH$3</f>
        <v>0.7</v>
      </c>
      <c r="T381" s="9">
        <f>ﾍﾞﾝﾁﾏｰｸ!CI381/ﾍﾞﾝﾁﾏｰｸ!CI$3</f>
        <v>0.625</v>
      </c>
      <c r="U381" s="9">
        <f>ﾍﾞﾝﾁﾏｰｸ!CC381/ﾍﾞﾝﾁﾏｰｸ!CC$3</f>
        <v>0.45454545454545453</v>
      </c>
      <c r="V381" s="9">
        <f>ﾍﾞﾝﾁﾏｰｸ!CD381/ﾍﾞﾝﾁﾏｰｸ!CD$3</f>
        <v>0.65625</v>
      </c>
      <c r="W381" s="9">
        <f>ﾍﾞﾝﾁﾏｰｸ!CE381/ﾍﾞﾝﾁﾏｰｸ!CE$3</f>
        <v>0.625</v>
      </c>
      <c r="X381" s="9">
        <f>ﾍﾞﾝﾁﾏｰｸ!CF381/ﾍﾞﾝﾁﾏｰｸ!CF$3</f>
        <v>0.6875</v>
      </c>
    </row>
    <row r="382" spans="1:24">
      <c r="A382" s="2">
        <v>1982</v>
      </c>
      <c r="B382" s="2">
        <v>200</v>
      </c>
      <c r="C382" s="2">
        <v>2</v>
      </c>
      <c r="D382" s="2">
        <f t="shared" si="10"/>
        <v>100</v>
      </c>
      <c r="E382" s="4" t="s">
        <v>292</v>
      </c>
      <c r="F382" s="9">
        <f>ﾍﾞﾝﾁﾏｰｸ!CJ382/ﾍﾞﾝﾁﾏｰｸ!CJ$3</f>
        <v>0.27906976744186046</v>
      </c>
      <c r="G382" s="9">
        <f>SUMIF(ﾍﾞﾝﾁﾏｰｸ!$F$1:$AX$1,G$2,ﾍﾞﾝﾁﾏｰｸ!$F382:$AX382)/G$3</f>
        <v>0</v>
      </c>
      <c r="H382" s="9">
        <f>ﾍﾞﾝﾁﾏｰｸ!CQ382/ﾍﾞﾝﾁﾏｰｸ!$CR$1</f>
        <v>0.65482233502538079</v>
      </c>
      <c r="I382" s="9">
        <f>SUMIF(ﾍﾞﾝﾁﾏｰｸ!$F$1:$AX$1,I$2,ﾍﾞﾝﾁﾏｰｸ!$F382:$AX382)/I$3</f>
        <v>0.33333333333333331</v>
      </c>
      <c r="J382" s="9">
        <f>SUMIF(ﾍﾞﾝﾁﾏｰｸ!$F$1:$AX$1,J$2,ﾍﾞﾝﾁﾏｰｸ!$F382:$AX382)/J$3</f>
        <v>0.5</v>
      </c>
      <c r="K382" s="9">
        <f>SUMIF(ﾍﾞﾝﾁﾏｰｸ!$F$1:$AX$1,K$2,ﾍﾞﾝﾁﾏｰｸ!$F382:$AX382)/K$3</f>
        <v>0.25</v>
      </c>
      <c r="L382" s="9">
        <f>SUMIF(ﾍﾞﾝﾁﾏｰｸ!$F$1:$AX$1,L$2,ﾍﾞﾝﾁﾏｰｸ!$F382:$AX382)/L$3</f>
        <v>0.5</v>
      </c>
      <c r="M382" s="9">
        <f>SUMIF(ﾍﾞﾝﾁﾏｰｸ!$F$1:$AX$1,M$2,ﾍﾞﾝﾁﾏｰｸ!$F382:$AX382)/M$3</f>
        <v>0.5</v>
      </c>
      <c r="N382" s="9">
        <f>SUMIF(ﾍﾞﾝﾁﾏｰｸ!$F$1:$AX$1,N$2,ﾍﾞﾝﾁﾏｰｸ!$F382:$AX382)/N$3</f>
        <v>0.45454545454545453</v>
      </c>
      <c r="O382" s="9">
        <f>SUMIF(ﾍﾞﾝﾁﾏｰｸ!$F$1:$AX$1,O$2,ﾍﾞﾝﾁﾏｰｸ!$F382:$AX382)/O$3</f>
        <v>0.7</v>
      </c>
      <c r="P382" s="2">
        <f>ﾍﾞﾝﾁﾏｰｸ!BV382</f>
        <v>40</v>
      </c>
      <c r="Q382" s="9">
        <f t="shared" si="11"/>
        <v>0.43295454545454543</v>
      </c>
      <c r="R382" s="9">
        <f>ﾍﾞﾝﾁﾏｰｸ!CG382/ﾍﾞﾝﾁﾏｰｸ!CG$3</f>
        <v>0.43333333333333335</v>
      </c>
      <c r="S382" s="9">
        <f>ﾍﾞﾝﾁﾏｰｸ!CH382/ﾍﾞﾝﾁﾏｰｸ!CH$3</f>
        <v>0.5</v>
      </c>
      <c r="T382" s="9">
        <f>ﾍﾞﾝﾁﾏｰｸ!CI382/ﾍﾞﾝﾁﾏｰｸ!CI$3</f>
        <v>0.5</v>
      </c>
      <c r="U382" s="9">
        <f>ﾍﾞﾝﾁﾏｰｸ!CC382/ﾍﾞﾝﾁﾏｰｸ!CC$3</f>
        <v>0.27272727272727271</v>
      </c>
      <c r="V382" s="9">
        <f>ﾍﾞﾝﾁﾏｰｸ!CD382/ﾍﾞﾝﾁﾏｰｸ!CD$3</f>
        <v>0.5625</v>
      </c>
      <c r="W382" s="9">
        <f>ﾍﾞﾝﾁﾏｰｸ!CE382/ﾍﾞﾝﾁﾏｰｸ!CE$3</f>
        <v>0.5</v>
      </c>
      <c r="X382" s="9">
        <f>ﾍﾞﾝﾁﾏｰｸ!CF382/ﾍﾞﾝﾁﾏｰｸ!CF$3</f>
        <v>0.5</v>
      </c>
    </row>
    <row r="383" spans="1:24">
      <c r="A383" s="2">
        <v>1992</v>
      </c>
      <c r="B383" s="2">
        <v>1500</v>
      </c>
      <c r="C383" s="2">
        <v>3</v>
      </c>
      <c r="D383" s="2">
        <f t="shared" si="10"/>
        <v>500</v>
      </c>
      <c r="E383" s="4" t="s">
        <v>315</v>
      </c>
      <c r="F383" s="9">
        <f>ﾍﾞﾝﾁﾏｰｸ!CJ383/ﾍﾞﾝﾁﾏｰｸ!CJ$3</f>
        <v>0.32558139534883723</v>
      </c>
      <c r="G383" s="9">
        <f>SUMIF(ﾍﾞﾝﾁﾏｰｸ!$F$1:$AX$1,G$2,ﾍﾞﾝﾁﾏｰｸ!$F383:$AX383)/G$3</f>
        <v>0</v>
      </c>
      <c r="H383" s="9">
        <f>ﾍﾞﾝﾁﾏｰｸ!CQ383/ﾍﾞﾝﾁﾏｰｸ!$CR$1</f>
        <v>0.66715010877447434</v>
      </c>
      <c r="I383" s="9">
        <f>SUMIF(ﾍﾞﾝﾁﾏｰｸ!$F$1:$AX$1,I$2,ﾍﾞﾝﾁﾏｰｸ!$F383:$AX383)/I$3</f>
        <v>0.5</v>
      </c>
      <c r="J383" s="9">
        <f>SUMIF(ﾍﾞﾝﾁﾏｰｸ!$F$1:$AX$1,J$2,ﾍﾞﾝﾁﾏｰｸ!$F383:$AX383)/J$3</f>
        <v>0.375</v>
      </c>
      <c r="K383" s="9">
        <f>SUMIF(ﾍﾞﾝﾁﾏｰｸ!$F$1:$AX$1,K$2,ﾍﾞﾝﾁﾏｰｸ!$F383:$AX383)/K$3</f>
        <v>0.4</v>
      </c>
      <c r="L383" s="9">
        <f>SUMIF(ﾍﾞﾝﾁﾏｰｸ!$F$1:$AX$1,L$2,ﾍﾞﾝﾁﾏｰｸ!$F383:$AX383)/L$3</f>
        <v>0.125</v>
      </c>
      <c r="M383" s="9">
        <f>SUMIF(ﾍﾞﾝﾁﾏｰｸ!$F$1:$AX$1,M$2,ﾍﾞﾝﾁﾏｰｸ!$F383:$AX383)/M$3</f>
        <v>0.5</v>
      </c>
      <c r="N383" s="9">
        <f>SUMIF(ﾍﾞﾝﾁﾏｰｸ!$F$1:$AX$1,N$2,ﾍﾞﾝﾁﾏｰｸ!$F383:$AX383)/N$3</f>
        <v>0.59090909090909094</v>
      </c>
      <c r="O383" s="9">
        <f>SUMIF(ﾍﾞﾝﾁﾏｰｸ!$F$1:$AX$1,O$2,ﾍﾞﾝﾁﾏｰｸ!$F383:$AX383)/O$3</f>
        <v>0.6</v>
      </c>
      <c r="P383" s="2">
        <f>ﾍﾞﾝﾁﾏｰｸ!BV383</f>
        <v>41</v>
      </c>
      <c r="Q383" s="9">
        <f t="shared" si="11"/>
        <v>0.53465909090909092</v>
      </c>
      <c r="R383" s="9">
        <f>ﾍﾞﾝﾁﾏｰｸ!CG383/ﾍﾞﾝﾁﾏｰｸ!CG$3</f>
        <v>0.5</v>
      </c>
      <c r="S383" s="9">
        <f>ﾍﾞﾝﾁﾏｰｸ!CH383/ﾍﾞﾝﾁﾏｰｸ!CH$3</f>
        <v>0.5</v>
      </c>
      <c r="T383" s="9">
        <f>ﾍﾞﾝﾁﾏｰｸ!CI383/ﾍﾞﾝﾁﾏｰｸ!CI$3</f>
        <v>0.3125</v>
      </c>
      <c r="U383" s="9">
        <f>ﾍﾞﾝﾁﾏｰｸ!CC383/ﾍﾞﾝﾁﾏｰｸ!CC$3</f>
        <v>0.54545454545454541</v>
      </c>
      <c r="V383" s="9">
        <f>ﾍﾞﾝﾁﾏｰｸ!CD383/ﾍﾞﾝﾁﾏｰｸ!CD$3</f>
        <v>0.5</v>
      </c>
      <c r="W383" s="9">
        <f>ﾍﾞﾝﾁﾏｰｸ!CE383/ﾍﾞﾝﾁﾏｰｸ!CE$3</f>
        <v>0.5</v>
      </c>
      <c r="X383" s="9">
        <f>ﾍﾞﾝﾁﾏｰｸ!CF383/ﾍﾞﾝﾁﾏｰｸ!CF$3</f>
        <v>0.625</v>
      </c>
    </row>
    <row r="384" spans="1:24">
      <c r="A384" s="2">
        <v>1990</v>
      </c>
      <c r="B384" s="2">
        <v>800</v>
      </c>
      <c r="C384" s="2">
        <v>6</v>
      </c>
      <c r="D384" s="2">
        <f t="shared" si="10"/>
        <v>133.33333333333334</v>
      </c>
      <c r="E384" s="4" t="s">
        <v>316</v>
      </c>
      <c r="F384" s="9">
        <f>ﾍﾞﾝﾁﾏｰｸ!CJ384/ﾍﾞﾝﾁﾏｰｸ!CJ$3</f>
        <v>0.36046511627906974</v>
      </c>
      <c r="G384" s="9">
        <f>SUMIF(ﾍﾞﾝﾁﾏｰｸ!$F$1:$AX$1,G$2,ﾍﾞﾝﾁﾏｰｸ!$F384:$AX384)/G$3</f>
        <v>0.5</v>
      </c>
      <c r="H384" s="9">
        <f>ﾍﾞﾝﾁﾏｰｸ!CQ384/ﾍﾞﾝﾁﾏｰｸ!$CR$1</f>
        <v>0.53807106598984777</v>
      </c>
      <c r="I384" s="9">
        <f>SUMIF(ﾍﾞﾝﾁﾏｰｸ!$F$1:$AX$1,I$2,ﾍﾞﾝﾁﾏｰｸ!$F384:$AX384)/I$3</f>
        <v>0.5</v>
      </c>
      <c r="J384" s="9">
        <f>SUMIF(ﾍﾞﾝﾁﾏｰｸ!$F$1:$AX$1,J$2,ﾍﾞﾝﾁﾏｰｸ!$F384:$AX384)/J$3</f>
        <v>0.375</v>
      </c>
      <c r="K384" s="9">
        <f>SUMIF(ﾍﾞﾝﾁﾏｰｸ!$F$1:$AX$1,K$2,ﾍﾞﾝﾁﾏｰｸ!$F384:$AX384)/K$3</f>
        <v>0.35</v>
      </c>
      <c r="L384" s="9">
        <f>SUMIF(ﾍﾞﾝﾁﾏｰｸ!$F$1:$AX$1,L$2,ﾍﾞﾝﾁﾏｰｸ!$F384:$AX384)/L$3</f>
        <v>0</v>
      </c>
      <c r="M384" s="9">
        <f>SUMIF(ﾍﾞﾝﾁﾏｰｸ!$F$1:$AX$1,M$2,ﾍﾞﾝﾁﾏｰｸ!$F384:$AX384)/M$3</f>
        <v>0.5</v>
      </c>
      <c r="N384" s="9">
        <f>SUMIF(ﾍﾞﾝﾁﾏｰｸ!$F$1:$AX$1,N$2,ﾍﾞﾝﾁﾏｰｸ!$F384:$AX384)/N$3</f>
        <v>0.40909090909090912</v>
      </c>
      <c r="O384" s="9">
        <f>SUMIF(ﾍﾞﾝﾁﾏｰｸ!$F$1:$AX$1,O$2,ﾍﾞﾝﾁﾏｰｸ!$F384:$AX384)/O$3</f>
        <v>0.45</v>
      </c>
      <c r="P384" s="2">
        <f>ﾍﾞﾝﾁﾏｰｸ!BV384</f>
        <v>35.5</v>
      </c>
      <c r="Q384" s="9">
        <f t="shared" si="11"/>
        <v>0.41846590909090908</v>
      </c>
      <c r="R384" s="9">
        <f>ﾍﾞﾝﾁﾏｰｸ!CG384/ﾍﾞﾝﾁﾏｰｸ!CG$3</f>
        <v>0.43333333333333335</v>
      </c>
      <c r="S384" s="9">
        <f>ﾍﾞﾝﾁﾏｰｸ!CH384/ﾍﾞﾝﾁﾏｰｸ!CH$3</f>
        <v>0.3</v>
      </c>
      <c r="T384" s="9">
        <f>ﾍﾞﾝﾁﾏｰｸ!CI384/ﾍﾞﾝﾁﾏｰｸ!CI$3</f>
        <v>0.25</v>
      </c>
      <c r="U384" s="9">
        <f>ﾍﾞﾝﾁﾏｰｸ!CC384/ﾍﾞﾝﾁﾏｰｸ!CC$3</f>
        <v>0.45454545454545453</v>
      </c>
      <c r="V384" s="9">
        <f>ﾍﾞﾝﾁﾏｰｸ!CD384/ﾍﾞﾝﾁﾏｰｸ!CD$3</f>
        <v>0.40625</v>
      </c>
      <c r="W384" s="9">
        <f>ﾍﾞﾝﾁﾏｰｸ!CE384/ﾍﾞﾝﾁﾏｰｸ!CE$3</f>
        <v>0.375</v>
      </c>
      <c r="X384" s="9">
        <f>ﾍﾞﾝﾁﾏｰｸ!CF384/ﾍﾞﾝﾁﾏｰｸ!CF$3</f>
        <v>0.4375</v>
      </c>
    </row>
    <row r="385" spans="1:24">
      <c r="A385" s="2">
        <v>1980</v>
      </c>
      <c r="B385" s="2">
        <v>450</v>
      </c>
      <c r="C385" s="2">
        <v>6</v>
      </c>
      <c r="D385" s="2">
        <f t="shared" si="10"/>
        <v>75</v>
      </c>
      <c r="E385" s="4" t="s">
        <v>87</v>
      </c>
      <c r="F385" s="9">
        <f>ﾍﾞﾝﾁﾏｰｸ!CJ385/ﾍﾞﾝﾁﾏｰｸ!CJ$3</f>
        <v>4.6511627906976744E-2</v>
      </c>
      <c r="G385" s="9">
        <f>SUMIF(ﾍﾞﾝﾁﾏｰｸ!$F$1:$AX$1,G$2,ﾍﾞﾝﾁﾏｰｸ!$F385:$AX385)/G$3</f>
        <v>0</v>
      </c>
      <c r="H385" s="9">
        <f>ﾍﾞﾝﾁﾏｰｸ!CQ385/ﾍﾞﾝﾁﾏｰｸ!$CR$1</f>
        <v>0.55112400290065278</v>
      </c>
      <c r="I385" s="9">
        <f>SUMIF(ﾍﾞﾝﾁﾏｰｸ!$F$1:$AX$1,I$2,ﾍﾞﾝﾁﾏｰｸ!$F385:$AX385)/I$3</f>
        <v>0</v>
      </c>
      <c r="J385" s="9">
        <f>SUMIF(ﾍﾞﾝﾁﾏｰｸ!$F$1:$AX$1,J$2,ﾍﾞﾝﾁﾏｰｸ!$F385:$AX385)/J$3</f>
        <v>0.25</v>
      </c>
      <c r="K385" s="9">
        <f>SUMIF(ﾍﾞﾝﾁﾏｰｸ!$F$1:$AX$1,K$2,ﾍﾞﾝﾁﾏｰｸ!$F385:$AX385)/K$3</f>
        <v>0</v>
      </c>
      <c r="L385" s="9">
        <f>SUMIF(ﾍﾞﾝﾁﾏｰｸ!$F$1:$AX$1,L$2,ﾍﾞﾝﾁﾏｰｸ!$F385:$AX385)/L$3</f>
        <v>0.25</v>
      </c>
      <c r="M385" s="9">
        <f>SUMIF(ﾍﾞﾝﾁﾏｰｸ!$F$1:$AX$1,M$2,ﾍﾞﾝﾁﾏｰｸ!$F385:$AX385)/M$3</f>
        <v>0.5</v>
      </c>
      <c r="N385" s="9">
        <f>SUMIF(ﾍﾞﾝﾁﾏｰｸ!$F$1:$AX$1,N$2,ﾍﾞﾝﾁﾏｰｸ!$F385:$AX385)/N$3</f>
        <v>9.0909090909090912E-2</v>
      </c>
      <c r="O385" s="9">
        <f>SUMIF(ﾍﾞﾝﾁﾏｰｸ!$F$1:$AX$1,O$2,ﾍﾞﾝﾁﾏｰｸ!$F385:$AX385)/O$3</f>
        <v>0.5</v>
      </c>
      <c r="P385" s="2">
        <f>ﾍﾞﾝﾁﾏｰｸ!BV385</f>
        <v>17</v>
      </c>
      <c r="Q385" s="9">
        <f t="shared" si="11"/>
        <v>0.18437500000000001</v>
      </c>
      <c r="R385" s="9">
        <f>ﾍﾞﾝﾁﾏｰｸ!CG385/ﾍﾞﾝﾁﾏｰｸ!CG$3</f>
        <v>0.13333333333333333</v>
      </c>
      <c r="S385" s="9">
        <f>ﾍﾞﾝﾁﾏｰｸ!CH385/ﾍﾞﾝﾁﾏｰｸ!CH$3</f>
        <v>0.5</v>
      </c>
      <c r="T385" s="9">
        <f>ﾍﾞﾝﾁﾏｰｸ!CI385/ﾍﾞﾝﾁﾏｰｸ!CI$3</f>
        <v>0.25</v>
      </c>
      <c r="U385" s="9">
        <f>ﾍﾞﾝﾁﾏｰｸ!CC385/ﾍﾞﾝﾁﾏｰｸ!CC$3</f>
        <v>0</v>
      </c>
      <c r="V385" s="9">
        <f>ﾍﾞﾝﾁﾏｰｸ!CD385/ﾍﾞﾝﾁﾏｰｸ!CD$3</f>
        <v>0.25</v>
      </c>
      <c r="W385" s="9">
        <f>ﾍﾞﾝﾁﾏｰｸ!CE385/ﾍﾞﾝﾁﾏｰｸ!CE$3</f>
        <v>0.29166666666666669</v>
      </c>
      <c r="X385" s="9">
        <f>ﾍﾞﾝﾁﾏｰｸ!CF385/ﾍﾞﾝﾁﾏｰｸ!CF$3</f>
        <v>0.3125</v>
      </c>
    </row>
    <row r="386" spans="1:24">
      <c r="A386" s="2">
        <v>2001</v>
      </c>
      <c r="B386" s="2">
        <v>1000</v>
      </c>
      <c r="C386" s="2">
        <v>5</v>
      </c>
      <c r="D386" s="2">
        <f t="shared" si="10"/>
        <v>200</v>
      </c>
      <c r="E386" s="4" t="s">
        <v>317</v>
      </c>
      <c r="F386" s="9">
        <f>ﾍﾞﾝﾁﾏｰｸ!CJ386/ﾍﾞﾝﾁﾏｰｸ!CJ$3</f>
        <v>0.37209302325581395</v>
      </c>
      <c r="G386" s="9">
        <f>SUMIF(ﾍﾞﾝﾁﾏｰｸ!$F$1:$AX$1,G$2,ﾍﾞﾝﾁﾏｰｸ!$F386:$AX386)/G$3</f>
        <v>1</v>
      </c>
      <c r="H386" s="9">
        <f>ﾍﾞﾝﾁﾏｰｸ!CQ386/ﾍﾞﾝﾁﾏｰｸ!$CR$1</f>
        <v>0.64539521392313282</v>
      </c>
      <c r="I386" s="9">
        <f>SUMIF(ﾍﾞﾝﾁﾏｰｸ!$F$1:$AX$1,I$2,ﾍﾞﾝﾁﾏｰｸ!$F386:$AX386)/I$3</f>
        <v>0.5</v>
      </c>
      <c r="J386" s="9">
        <f>SUMIF(ﾍﾞﾝﾁﾏｰｸ!$F$1:$AX$1,J$2,ﾍﾞﾝﾁﾏｰｸ!$F386:$AX386)/J$3</f>
        <v>0.375</v>
      </c>
      <c r="K386" s="9">
        <f>SUMIF(ﾍﾞﾝﾁﾏｰｸ!$F$1:$AX$1,K$2,ﾍﾞﾝﾁﾏｰｸ!$F386:$AX386)/K$3</f>
        <v>0.15</v>
      </c>
      <c r="L386" s="9">
        <f>SUMIF(ﾍﾞﾝﾁﾏｰｸ!$F$1:$AX$1,L$2,ﾍﾞﾝﾁﾏｰｸ!$F386:$AX386)/L$3</f>
        <v>0.125</v>
      </c>
      <c r="M386" s="9">
        <f>SUMIF(ﾍﾞﾝﾁﾏｰｸ!$F$1:$AX$1,M$2,ﾍﾞﾝﾁﾏｰｸ!$F386:$AX386)/M$3</f>
        <v>1</v>
      </c>
      <c r="N386" s="9">
        <f>SUMIF(ﾍﾞﾝﾁﾏｰｸ!$F$1:$AX$1,N$2,ﾍﾞﾝﾁﾏｰｸ!$F386:$AX386)/N$3</f>
        <v>0.45454545454545453</v>
      </c>
      <c r="O386" s="9">
        <f>SUMIF(ﾍﾞﾝﾁﾏｰｸ!$F$1:$AX$1,O$2,ﾍﾞﾝﾁﾏｰｸ!$F386:$AX386)/O$3</f>
        <v>0.55000000000000004</v>
      </c>
      <c r="P386" s="2">
        <f>ﾍﾞﾝﾁﾏｰｸ!BV386</f>
        <v>40</v>
      </c>
      <c r="Q386" s="9">
        <f t="shared" si="11"/>
        <v>0.41477272727272724</v>
      </c>
      <c r="R386" s="9">
        <f>ﾍﾞﾝﾁﾏｰｸ!CG386/ﾍﾞﾝﾁﾏｰｸ!CG$3</f>
        <v>0.43333333333333335</v>
      </c>
      <c r="S386" s="9">
        <f>ﾍﾞﾝﾁﾏｰｸ!CH386/ﾍﾞﾝﾁﾏｰｸ!CH$3</f>
        <v>0.7</v>
      </c>
      <c r="T386" s="9">
        <f>ﾍﾞﾝﾁﾏｰｸ!CI386/ﾍﾞﾝﾁﾏｰｸ!CI$3</f>
        <v>0.5</v>
      </c>
      <c r="U386" s="9">
        <f>ﾍﾞﾝﾁﾏｰｸ!CC386/ﾍﾞﾝﾁﾏｰｸ!CC$3</f>
        <v>0.36363636363636365</v>
      </c>
      <c r="V386" s="9">
        <f>ﾍﾞﾝﾁﾏｰｸ!CD386/ﾍﾞﾝﾁﾏｰｸ!CD$3</f>
        <v>0.375</v>
      </c>
      <c r="W386" s="9">
        <f>ﾍﾞﾝﾁﾏｰｸ!CE386/ﾍﾞﾝﾁﾏｰｸ!CE$3</f>
        <v>0.45833333333333331</v>
      </c>
      <c r="X386" s="9">
        <f>ﾍﾞﾝﾁﾏｰｸ!CF386/ﾍﾞﾝﾁﾏｰｸ!CF$3</f>
        <v>0.5</v>
      </c>
    </row>
    <row r="387" spans="1:24">
      <c r="A387" s="2">
        <v>2011</v>
      </c>
      <c r="B387" s="2">
        <v>267</v>
      </c>
      <c r="C387" s="2">
        <v>1</v>
      </c>
      <c r="D387" s="2">
        <f t="shared" si="10"/>
        <v>267</v>
      </c>
      <c r="E387" s="4" t="s">
        <v>59</v>
      </c>
      <c r="F387" s="9">
        <f>ﾍﾞﾝﾁﾏｰｸ!CJ387/ﾍﾞﾝﾁﾏｰｸ!CJ$3</f>
        <v>0.5</v>
      </c>
      <c r="G387" s="9">
        <f>SUMIF(ﾍﾞﾝﾁﾏｰｸ!$F$1:$AX$1,G$2,ﾍﾞﾝﾁﾏｰｸ!$F387:$AX387)/G$3</f>
        <v>0.5</v>
      </c>
      <c r="H387" s="9">
        <f>ﾍﾞﾝﾁﾏｰｸ!CQ387/ﾍﾞﾝﾁﾏｰｸ!$CR$1</f>
        <v>0.7092095721537347</v>
      </c>
      <c r="I387" s="9">
        <f>SUMIF(ﾍﾞﾝﾁﾏｰｸ!$F$1:$AX$1,I$2,ﾍﾞﾝﾁﾏｰｸ!$F387:$AX387)/I$3</f>
        <v>0.66666666666666663</v>
      </c>
      <c r="J387" s="9">
        <f>SUMIF(ﾍﾞﾝﾁﾏｰｸ!$F$1:$AX$1,J$2,ﾍﾞﾝﾁﾏｰｸ!$F387:$AX387)/J$3</f>
        <v>0.75</v>
      </c>
      <c r="K387" s="9">
        <f>SUMIF(ﾍﾞﾝﾁﾏｰｸ!$F$1:$AX$1,K$2,ﾍﾞﾝﾁﾏｰｸ!$F387:$AX387)/K$3</f>
        <v>0.4</v>
      </c>
      <c r="L387" s="9">
        <f>SUMIF(ﾍﾞﾝﾁﾏｰｸ!$F$1:$AX$1,L$2,ﾍﾞﾝﾁﾏｰｸ!$F387:$AX387)/L$3</f>
        <v>0.75</v>
      </c>
      <c r="M387" s="9">
        <f>SUMIF(ﾍﾞﾝﾁﾏｰｸ!$F$1:$AX$1,M$2,ﾍﾞﾝﾁﾏｰｸ!$F387:$AX387)/M$3</f>
        <v>1</v>
      </c>
      <c r="N387" s="9">
        <f>SUMIF(ﾍﾞﾝﾁﾏｰｸ!$F$1:$AX$1,N$2,ﾍﾞﾝﾁﾏｰｸ!$F387:$AX387)/N$3</f>
        <v>0.59090909090909094</v>
      </c>
      <c r="O387" s="9">
        <f>SUMIF(ﾍﾞﾝﾁﾏｰｸ!$F$1:$AX$1,O$2,ﾍﾞﾝﾁﾏｰｸ!$F387:$AX387)/O$3</f>
        <v>0.75</v>
      </c>
      <c r="P387" s="2">
        <f>ﾍﾞﾝﾁﾏｰｸ!BV387</f>
        <v>57.5</v>
      </c>
      <c r="Q387" s="9">
        <f t="shared" si="11"/>
        <v>0.56931818181818183</v>
      </c>
      <c r="R387" s="9">
        <f>ﾍﾞﾝﾁﾏｰｸ!CG387/ﾍﾞﾝﾁﾏｰｸ!CG$3</f>
        <v>0.6</v>
      </c>
      <c r="S387" s="9">
        <f>ﾍﾞﾝﾁﾏｰｸ!CH387/ﾍﾞﾝﾁﾏｰｸ!CH$3</f>
        <v>0.7</v>
      </c>
      <c r="T387" s="9">
        <f>ﾍﾞﾝﾁﾏｰｸ!CI387/ﾍﾞﾝﾁﾏｰｸ!CI$3</f>
        <v>0.6875</v>
      </c>
      <c r="U387" s="9">
        <f>ﾍﾞﾝﾁﾏｰｸ!CC387/ﾍﾞﾝﾁﾏｰｸ!CC$3</f>
        <v>0.59090909090909094</v>
      </c>
      <c r="V387" s="9">
        <f>ﾍﾞﾝﾁﾏｰｸ!CD387/ﾍﾞﾝﾁﾏｰｸ!CD$3</f>
        <v>0.53125</v>
      </c>
      <c r="W387" s="9">
        <f>ﾍﾞﾝﾁﾏｰｸ!CE387/ﾍﾞﾝﾁﾏｰｸ!CE$3</f>
        <v>0.54166666666666663</v>
      </c>
      <c r="X387" s="9">
        <f>ﾍﾞﾝﾁﾏｰｸ!CF387/ﾍﾞﾝﾁﾏｰｸ!CF$3</f>
        <v>0.625</v>
      </c>
    </row>
    <row r="388" spans="1:24">
      <c r="A388" s="2">
        <v>2005</v>
      </c>
      <c r="B388" s="2">
        <v>300</v>
      </c>
      <c r="C388" s="2">
        <v>1</v>
      </c>
      <c r="D388" s="2">
        <f t="shared" ref="D388:D451" si="12">B388/C388</f>
        <v>300</v>
      </c>
      <c r="E388" s="4" t="s">
        <v>318</v>
      </c>
      <c r="F388" s="9">
        <f>ﾍﾞﾝﾁﾏｰｸ!CJ388/ﾍﾞﾝﾁﾏｰｸ!CJ$3</f>
        <v>0.22093023255813954</v>
      </c>
      <c r="G388" s="9">
        <f>SUMIF(ﾍﾞﾝﾁﾏｰｸ!$F$1:$AX$1,G$2,ﾍﾞﾝﾁﾏｰｸ!$F388:$AX388)/G$3</f>
        <v>0.5</v>
      </c>
      <c r="H388" s="9">
        <f>ﾍﾞﾝﾁﾏｰｸ!CQ388/ﾍﾞﾝﾁﾏｰｸ!$CR$1</f>
        <v>0.68165337200870202</v>
      </c>
      <c r="I388" s="9">
        <f>SUMIF(ﾍﾞﾝﾁﾏｰｸ!$F$1:$AX$1,I$2,ﾍﾞﾝﾁﾏｰｸ!$F388:$AX388)/I$3</f>
        <v>0.16666666666666666</v>
      </c>
      <c r="J388" s="9">
        <f>SUMIF(ﾍﾞﾝﾁﾏｰｸ!$F$1:$AX$1,J$2,ﾍﾞﾝﾁﾏｰｸ!$F388:$AX388)/J$3</f>
        <v>0.5</v>
      </c>
      <c r="K388" s="9">
        <f>SUMIF(ﾍﾞﾝﾁﾏｰｸ!$F$1:$AX$1,K$2,ﾍﾞﾝﾁﾏｰｸ!$F388:$AX388)/K$3</f>
        <v>0.1</v>
      </c>
      <c r="L388" s="9">
        <f>SUMIF(ﾍﾞﾝﾁﾏｰｸ!$F$1:$AX$1,L$2,ﾍﾞﾝﾁﾏｰｸ!$F388:$AX388)/L$3</f>
        <v>0.625</v>
      </c>
      <c r="M388" s="9">
        <f>SUMIF(ﾍﾞﾝﾁﾏｰｸ!$F$1:$AX$1,M$2,ﾍﾞﾝﾁﾏｰｸ!$F388:$AX388)/M$3</f>
        <v>1</v>
      </c>
      <c r="N388" s="9">
        <f>SUMIF(ﾍﾞﾝﾁﾏｰｸ!$F$1:$AX$1,N$2,ﾍﾞﾝﾁﾏｰｸ!$F388:$AX388)/N$3</f>
        <v>0.36363636363636365</v>
      </c>
      <c r="O388" s="9">
        <f>SUMIF(ﾍﾞﾝﾁﾏｰｸ!$F$1:$AX$1,O$2,ﾍﾞﾝﾁﾏｰｸ!$F388:$AX388)/O$3</f>
        <v>0.55000000000000004</v>
      </c>
      <c r="P388" s="2">
        <f>ﾍﾞﾝﾁﾏｰｸ!BV388</f>
        <v>36.5</v>
      </c>
      <c r="Q388" s="9">
        <f t="shared" ref="Q388:Q451" si="13">U388*0.35+V388*0.2+W388*0.3+X388*0.15</f>
        <v>0.3136363636363636</v>
      </c>
      <c r="R388" s="9">
        <f>ﾍﾞﾝﾁﾏｰｸ!CG388/ﾍﾞﾝﾁﾏｰｸ!CG$3</f>
        <v>0.3</v>
      </c>
      <c r="S388" s="9">
        <f>ﾍﾞﾝﾁﾏｰｸ!CH388/ﾍﾞﾝﾁﾏｰｸ!CH$3</f>
        <v>0.5</v>
      </c>
      <c r="T388" s="9">
        <f>ﾍﾞﾝﾁﾏｰｸ!CI388/ﾍﾞﾝﾁﾏｰｸ!CI$3</f>
        <v>0.5625</v>
      </c>
      <c r="U388" s="9">
        <f>ﾍﾞﾝﾁﾏｰｸ!CC388/ﾍﾞﾝﾁﾏｰｸ!CC$3</f>
        <v>0.18181818181818182</v>
      </c>
      <c r="V388" s="9">
        <f>ﾍﾞﾝﾁﾏｰｸ!CD388/ﾍﾞﾝﾁﾏｰｸ!CD$3</f>
        <v>0.3125</v>
      </c>
      <c r="W388" s="9">
        <f>ﾍﾞﾝﾁﾏｰｸ!CE388/ﾍﾞﾝﾁﾏｰｸ!CE$3</f>
        <v>0.375</v>
      </c>
      <c r="X388" s="9">
        <f>ﾍﾞﾝﾁﾏｰｸ!CF388/ﾍﾞﾝﾁﾏｰｸ!CF$3</f>
        <v>0.5</v>
      </c>
    </row>
    <row r="389" spans="1:24">
      <c r="A389" s="2">
        <v>2001</v>
      </c>
      <c r="B389" s="2">
        <v>2000</v>
      </c>
      <c r="C389" s="2">
        <v>4</v>
      </c>
      <c r="D389" s="2">
        <f t="shared" si="12"/>
        <v>500</v>
      </c>
      <c r="E389" s="4" t="s">
        <v>112</v>
      </c>
      <c r="F389" s="9">
        <f>ﾍﾞﾝﾁﾏｰｸ!CJ389/ﾍﾞﾝﾁﾏｰｸ!CJ$3</f>
        <v>0.43023255813953487</v>
      </c>
      <c r="G389" s="9">
        <f>SUMIF(ﾍﾞﾝﾁﾏｰｸ!$F$1:$AX$1,G$2,ﾍﾞﾝﾁﾏｰｸ!$F389:$AX389)/G$3</f>
        <v>0.5</v>
      </c>
      <c r="H389" s="9">
        <f>ﾍﾞﾝﾁﾏｰｸ!CQ389/ﾍﾞﾝﾁﾏｰｸ!$CR$1</f>
        <v>0.67657722987672231</v>
      </c>
      <c r="I389" s="9">
        <f>SUMIF(ﾍﾞﾝﾁﾏｰｸ!$F$1:$AX$1,I$2,ﾍﾞﾝﾁﾏｰｸ!$F389:$AX389)/I$3</f>
        <v>0.5</v>
      </c>
      <c r="J389" s="9">
        <f>SUMIF(ﾍﾞﾝﾁﾏｰｸ!$F$1:$AX$1,J$2,ﾍﾞﾝﾁﾏｰｸ!$F389:$AX389)/J$3</f>
        <v>0.375</v>
      </c>
      <c r="K389" s="9">
        <f>SUMIF(ﾍﾞﾝﾁﾏｰｸ!$F$1:$AX$1,K$2,ﾍﾞﾝﾁﾏｰｸ!$F389:$AX389)/K$3</f>
        <v>0.45</v>
      </c>
      <c r="L389" s="9">
        <f>SUMIF(ﾍﾞﾝﾁﾏｰｸ!$F$1:$AX$1,L$2,ﾍﾞﾝﾁﾏｰｸ!$F389:$AX389)/L$3</f>
        <v>0.5</v>
      </c>
      <c r="M389" s="9">
        <f>SUMIF(ﾍﾞﾝﾁﾏｰｸ!$F$1:$AX$1,M$2,ﾍﾞﾝﾁﾏｰｸ!$F389:$AX389)/M$3</f>
        <v>1</v>
      </c>
      <c r="N389" s="9">
        <f>SUMIF(ﾍﾞﾝﾁﾏｰｸ!$F$1:$AX$1,N$2,ﾍﾞﾝﾁﾏｰｸ!$F389:$AX389)/N$3</f>
        <v>0.59090909090909094</v>
      </c>
      <c r="O389" s="9">
        <f>SUMIF(ﾍﾞﾝﾁﾏｰｸ!$F$1:$AX$1,O$2,ﾍﾞﾝﾁﾏｰｸ!$F389:$AX389)/O$3</f>
        <v>0.8</v>
      </c>
      <c r="P389" s="2">
        <f>ﾍﾞﾝﾁﾏｰｸ!BV389</f>
        <v>53.5</v>
      </c>
      <c r="Q389" s="9">
        <f t="shared" si="13"/>
        <v>0.6</v>
      </c>
      <c r="R389" s="9">
        <f>ﾍﾞﾝﾁﾏｰｸ!CG389/ﾍﾞﾝﾁﾏｰｸ!CG$3</f>
        <v>0.46666666666666667</v>
      </c>
      <c r="S389" s="9">
        <f>ﾍﾞﾝﾁﾏｰｸ!CH389/ﾍﾞﾝﾁﾏｰｸ!CH$3</f>
        <v>0.7</v>
      </c>
      <c r="T389" s="9">
        <f>ﾍﾞﾝﾁﾏｰｸ!CI389/ﾍﾞﾝﾁﾏｰｸ!CI$3</f>
        <v>0.625</v>
      </c>
      <c r="U389" s="9">
        <f>ﾍﾞﾝﾁﾏｰｸ!CC389/ﾍﾞﾝﾁﾏｰｸ!CC$3</f>
        <v>0.5</v>
      </c>
      <c r="V389" s="9">
        <f>ﾍﾞﾝﾁﾏｰｸ!CD389/ﾍﾞﾝﾁﾏｰｸ!CD$3</f>
        <v>0.625</v>
      </c>
      <c r="W389" s="9">
        <f>ﾍﾞﾝﾁﾏｰｸ!CE389/ﾍﾞﾝﾁﾏｰｸ!CE$3</f>
        <v>0.625</v>
      </c>
      <c r="X389" s="9">
        <f>ﾍﾞﾝﾁﾏｰｸ!CF389/ﾍﾞﾝﾁﾏｰｸ!CF$3</f>
        <v>0.75</v>
      </c>
    </row>
    <row r="390" spans="1:24">
      <c r="A390" s="2">
        <v>2002</v>
      </c>
      <c r="B390" s="2">
        <v>100</v>
      </c>
      <c r="C390" s="2">
        <v>4</v>
      </c>
      <c r="D390" s="2">
        <f t="shared" si="12"/>
        <v>25</v>
      </c>
      <c r="E390" s="4" t="s">
        <v>80</v>
      </c>
      <c r="F390" s="9">
        <f>ﾍﾞﾝﾁﾏｰｸ!CJ390/ﾍﾞﾝﾁﾏｰｸ!CJ$3</f>
        <v>0.36046511627906974</v>
      </c>
      <c r="G390" s="9">
        <f>SUMIF(ﾍﾞﾝﾁﾏｰｸ!$F$1:$AX$1,G$2,ﾍﾞﾝﾁﾏｰｸ!$F390:$AX390)/G$3</f>
        <v>0.5</v>
      </c>
      <c r="H390" s="9">
        <f>ﾍﾞﾝﾁﾏｰｸ!CQ390/ﾍﾞﾝﾁﾏｰｸ!$CR$1</f>
        <v>0.57868020304568535</v>
      </c>
      <c r="I390" s="9">
        <f>SUMIF(ﾍﾞﾝﾁﾏｰｸ!$F$1:$AX$1,I$2,ﾍﾞﾝﾁﾏｰｸ!$F390:$AX390)/I$3</f>
        <v>0.5</v>
      </c>
      <c r="J390" s="9">
        <f>SUMIF(ﾍﾞﾝﾁﾏｰｸ!$F$1:$AX$1,J$2,ﾍﾞﾝﾁﾏｰｸ!$F390:$AX390)/J$3</f>
        <v>0.25</v>
      </c>
      <c r="K390" s="9">
        <f>SUMIF(ﾍﾞﾝﾁﾏｰｸ!$F$1:$AX$1,K$2,ﾍﾞﾝﾁﾏｰｸ!$F390:$AX390)/K$3</f>
        <v>0.35</v>
      </c>
      <c r="L390" s="9">
        <f>SUMIF(ﾍﾞﾝﾁﾏｰｸ!$F$1:$AX$1,L$2,ﾍﾞﾝﾁﾏｰｸ!$F390:$AX390)/L$3</f>
        <v>0</v>
      </c>
      <c r="M390" s="9">
        <f>SUMIF(ﾍﾞﾝﾁﾏｰｸ!$F$1:$AX$1,M$2,ﾍﾞﾝﾁﾏｰｸ!$F390:$AX390)/M$3</f>
        <v>0.5</v>
      </c>
      <c r="N390" s="9">
        <f>SUMIF(ﾍﾞﾝﾁﾏｰｸ!$F$1:$AX$1,N$2,ﾍﾞﾝﾁﾏｰｸ!$F390:$AX390)/N$3</f>
        <v>0.40909090909090912</v>
      </c>
      <c r="O390" s="9">
        <f>SUMIF(ﾍﾞﾝﾁﾏｰｸ!$F$1:$AX$1,O$2,ﾍﾞﾝﾁﾏｰｸ!$F390:$AX390)/O$3</f>
        <v>0.65</v>
      </c>
      <c r="P390" s="2">
        <f>ﾍﾞﾝﾁﾏｰｸ!BV390</f>
        <v>38.5</v>
      </c>
      <c r="Q390" s="9">
        <f t="shared" si="13"/>
        <v>0.51534090909090913</v>
      </c>
      <c r="R390" s="9">
        <f>ﾍﾞﾝﾁﾏｰｸ!CG390/ﾍﾞﾝﾁﾏｰｸ!CG$3</f>
        <v>0.5</v>
      </c>
      <c r="S390" s="9">
        <f>ﾍﾞﾝﾁﾏｰｸ!CH390/ﾍﾞﾝﾁﾏｰｸ!CH$3</f>
        <v>0.2</v>
      </c>
      <c r="T390" s="9">
        <f>ﾍﾞﾝﾁﾏｰｸ!CI390/ﾍﾞﾝﾁﾏｰｸ!CI$3</f>
        <v>0.1875</v>
      </c>
      <c r="U390" s="9">
        <f>ﾍﾞﾝﾁﾏｰｸ!CC390/ﾍﾞﾝﾁﾏｰｸ!CC$3</f>
        <v>0.45454545454545453</v>
      </c>
      <c r="V390" s="9">
        <f>ﾍﾞﾝﾁﾏｰｸ!CD390/ﾍﾞﾝﾁﾏｰｸ!CD$3</f>
        <v>0.53125</v>
      </c>
      <c r="W390" s="9">
        <f>ﾍﾞﾝﾁﾏｰｸ!CE390/ﾍﾞﾝﾁﾏｰｸ!CE$3</f>
        <v>0.58333333333333337</v>
      </c>
      <c r="X390" s="9">
        <f>ﾍﾞﾝﾁﾏｰｸ!CF390/ﾍﾞﾝﾁﾏｰｸ!CF$3</f>
        <v>0.5</v>
      </c>
    </row>
    <row r="391" spans="1:24">
      <c r="A391" s="2">
        <v>2008</v>
      </c>
      <c r="B391" s="2">
        <v>10000</v>
      </c>
      <c r="C391" s="2">
        <v>4</v>
      </c>
      <c r="D391" s="2">
        <f t="shared" si="12"/>
        <v>2500</v>
      </c>
      <c r="E391" s="4" t="s">
        <v>320</v>
      </c>
      <c r="F391" s="9">
        <f>ﾍﾞﾝﾁﾏｰｸ!CJ391/ﾍﾞﾝﾁﾏｰｸ!CJ$3</f>
        <v>0.69767441860465118</v>
      </c>
      <c r="G391" s="9">
        <f>SUMIF(ﾍﾞﾝﾁﾏｰｸ!$F$1:$AX$1,G$2,ﾍﾞﾝﾁﾏｰｸ!$F391:$AX391)/G$3</f>
        <v>1</v>
      </c>
      <c r="H391" s="9">
        <f>ﾍﾞﾝﾁﾏｰｸ!CQ391/ﾍﾞﾝﾁﾏｰｸ!$CR$1</f>
        <v>0.67295141406816539</v>
      </c>
      <c r="I391" s="9">
        <f>SUMIF(ﾍﾞﾝﾁﾏｰｸ!$F$1:$AX$1,I$2,ﾍﾞﾝﾁﾏｰｸ!$F391:$AX391)/I$3</f>
        <v>0.66666666666666663</v>
      </c>
      <c r="J391" s="9">
        <f>SUMIF(ﾍﾞﾝﾁﾏｰｸ!$F$1:$AX$1,J$2,ﾍﾞﾝﾁﾏｰｸ!$F391:$AX391)/J$3</f>
        <v>0.75</v>
      </c>
      <c r="K391" s="9">
        <f>SUMIF(ﾍﾞﾝﾁﾏｰｸ!$F$1:$AX$1,K$2,ﾍﾞﾝﾁﾏｰｸ!$F391:$AX391)/K$3</f>
        <v>0.7</v>
      </c>
      <c r="L391" s="9">
        <f>SUMIF(ﾍﾞﾝﾁﾏｰｸ!$F$1:$AX$1,L$2,ﾍﾞﾝﾁﾏｰｸ!$F391:$AX391)/L$3</f>
        <v>0.875</v>
      </c>
      <c r="M391" s="9">
        <f>SUMIF(ﾍﾞﾝﾁﾏｰｸ!$F$1:$AX$1,M$2,ﾍﾞﾝﾁﾏｰｸ!$F391:$AX391)/M$3</f>
        <v>1</v>
      </c>
      <c r="N391" s="9">
        <f>SUMIF(ﾍﾞﾝﾁﾏｰｸ!$F$1:$AX$1,N$2,ﾍﾞﾝﾁﾏｰｸ!$F391:$AX391)/N$3</f>
        <v>0.86363636363636365</v>
      </c>
      <c r="O391" s="9">
        <f>SUMIF(ﾍﾞﾝﾁﾏｰｸ!$F$1:$AX$1,O$2,ﾍﾞﾝﾁﾏｰｸ!$F391:$AX391)/O$3</f>
        <v>0.9</v>
      </c>
      <c r="P391" s="2">
        <f>ﾍﾞﾝﾁﾏｰｸ!BV391</f>
        <v>77</v>
      </c>
      <c r="Q391" s="9">
        <f t="shared" si="13"/>
        <v>0.87130681818181821</v>
      </c>
      <c r="R391" s="9">
        <f>ﾍﾞﾝﾁﾏｰｸ!CG391/ﾍﾞﾝﾁﾏｰｸ!CG$3</f>
        <v>0.8</v>
      </c>
      <c r="S391" s="9">
        <f>ﾍﾞﾝﾁﾏｰｸ!CH391/ﾍﾞﾝﾁﾏｰｸ!CH$3</f>
        <v>0.7</v>
      </c>
      <c r="T391" s="9">
        <f>ﾍﾞﾝﾁﾏｰｸ!CI391/ﾍﾞﾝﾁﾏｰｸ!CI$3</f>
        <v>0.9375</v>
      </c>
      <c r="U391" s="9">
        <f>ﾍﾞﾝﾁﾏｰｸ!CC391/ﾍﾞﾝﾁﾏｰｸ!CC$3</f>
        <v>0.90909090909090906</v>
      </c>
      <c r="V391" s="9">
        <f>ﾍﾞﾝﾁﾏｰｸ!CD391/ﾍﾞﾝﾁﾏｰｸ!CD$3</f>
        <v>0.75</v>
      </c>
      <c r="W391" s="9">
        <f>ﾍﾞﾝﾁﾏｰｸ!CE391/ﾍﾞﾝﾁﾏｰｸ!CE$3</f>
        <v>0.875</v>
      </c>
      <c r="X391" s="9">
        <f>ﾍﾞﾝﾁﾏｰｸ!CF391/ﾍﾞﾝﾁﾏｰｸ!CF$3</f>
        <v>0.9375</v>
      </c>
    </row>
    <row r="392" spans="1:24">
      <c r="A392" s="2">
        <v>2008</v>
      </c>
      <c r="B392" s="2">
        <v>300</v>
      </c>
      <c r="C392" s="2">
        <v>5</v>
      </c>
      <c r="D392" s="2">
        <f t="shared" si="12"/>
        <v>60</v>
      </c>
      <c r="E392" s="4" t="s">
        <v>321</v>
      </c>
      <c r="F392" s="9">
        <f>ﾍﾞﾝﾁﾏｰｸ!CJ392/ﾍﾞﾝﾁﾏｰｸ!CJ$3</f>
        <v>0.39534883720930231</v>
      </c>
      <c r="G392" s="9">
        <f>SUMIF(ﾍﾞﾝﾁﾏｰｸ!$F$1:$AX$1,G$2,ﾍﾞﾝﾁﾏｰｸ!$F392:$AX392)/G$3</f>
        <v>1</v>
      </c>
      <c r="H392" s="9">
        <f>ﾍﾞﾝﾁﾏｰｸ!CQ392/ﾍﾞﾝﾁﾏｰｸ!$CR$1</f>
        <v>0.65482233502538079</v>
      </c>
      <c r="I392" s="9">
        <f>SUMIF(ﾍﾞﾝﾁﾏｰｸ!$F$1:$AX$1,I$2,ﾍﾞﾝﾁﾏｰｸ!$F392:$AX392)/I$3</f>
        <v>0.5</v>
      </c>
      <c r="J392" s="9">
        <f>SUMIF(ﾍﾞﾝﾁﾏｰｸ!$F$1:$AX$1,J$2,ﾍﾞﾝﾁﾏｰｸ!$F392:$AX392)/J$3</f>
        <v>0.5</v>
      </c>
      <c r="K392" s="9">
        <f>SUMIF(ﾍﾞﾝﾁﾏｰｸ!$F$1:$AX$1,K$2,ﾍﾞﾝﾁﾏｰｸ!$F392:$AX392)/K$3</f>
        <v>0.2</v>
      </c>
      <c r="L392" s="9">
        <f>SUMIF(ﾍﾞﾝﾁﾏｰｸ!$F$1:$AX$1,L$2,ﾍﾞﾝﾁﾏｰｸ!$F392:$AX392)/L$3</f>
        <v>0.375</v>
      </c>
      <c r="M392" s="9">
        <f>SUMIF(ﾍﾞﾝﾁﾏｰｸ!$F$1:$AX$1,M$2,ﾍﾞﾝﾁﾏｰｸ!$F392:$AX392)/M$3</f>
        <v>1</v>
      </c>
      <c r="N392" s="9">
        <f>SUMIF(ﾍﾞﾝﾁﾏｰｸ!$F$1:$AX$1,N$2,ﾍﾞﾝﾁﾏｰｸ!$F392:$AX392)/N$3</f>
        <v>0.45454545454545453</v>
      </c>
      <c r="O392" s="9">
        <f>SUMIF(ﾍﾞﾝﾁﾏｰｸ!$F$1:$AX$1,O$2,ﾍﾞﾝﾁﾏｰｸ!$F392:$AX392)/O$3</f>
        <v>0.85</v>
      </c>
      <c r="P392" s="2">
        <f>ﾍﾞﾝﾁﾏｰｸ!BV392</f>
        <v>50</v>
      </c>
      <c r="Q392" s="9">
        <f t="shared" si="13"/>
        <v>0.56193181818181825</v>
      </c>
      <c r="R392" s="9">
        <f>ﾍﾞﾝﾁﾏｰｸ!CG392/ﾍﾞﾝﾁﾏｰｸ!CG$3</f>
        <v>0.43333333333333335</v>
      </c>
      <c r="S392" s="9">
        <f>ﾍﾞﾝﾁﾏｰｸ!CH392/ﾍﾞﾝﾁﾏｰｸ!CH$3</f>
        <v>0.6</v>
      </c>
      <c r="T392" s="9">
        <f>ﾍﾞﾝﾁﾏｰｸ!CI392/ﾍﾞﾝﾁﾏｰｸ!CI$3</f>
        <v>0.625</v>
      </c>
      <c r="U392" s="9">
        <f>ﾍﾞﾝﾁﾏｰｸ!CC392/ﾍﾞﾝﾁﾏｰｸ!CC$3</f>
        <v>0.40909090909090912</v>
      </c>
      <c r="V392" s="9">
        <f>ﾍﾞﾝﾁﾏｰｸ!CD392/ﾍﾞﾝﾁﾏｰｸ!CD$3</f>
        <v>0.53125</v>
      </c>
      <c r="W392" s="9">
        <f>ﾍﾞﾝﾁﾏｰｸ!CE392/ﾍﾞﾝﾁﾏｰｸ!CE$3</f>
        <v>0.66666666666666663</v>
      </c>
      <c r="X392" s="9">
        <f>ﾍﾞﾝﾁﾏｰｸ!CF392/ﾍﾞﾝﾁﾏｰｸ!CF$3</f>
        <v>0.75</v>
      </c>
    </row>
    <row r="393" spans="1:24">
      <c r="A393" s="2">
        <v>1990</v>
      </c>
      <c r="B393" s="2">
        <v>122</v>
      </c>
      <c r="C393" s="2">
        <v>5</v>
      </c>
      <c r="D393" s="2">
        <f t="shared" si="12"/>
        <v>24.4</v>
      </c>
      <c r="E393" s="4" t="s">
        <v>195</v>
      </c>
      <c r="F393" s="9">
        <f>ﾍﾞﾝﾁﾏｰｸ!CJ393/ﾍﾞﾝﾁﾏｰｸ!CJ$3</f>
        <v>0.40697674418604651</v>
      </c>
      <c r="G393" s="9">
        <f>SUMIF(ﾍﾞﾝﾁﾏｰｸ!$F$1:$AX$1,G$2,ﾍﾞﾝﾁﾏｰｸ!$F393:$AX393)/G$3</f>
        <v>0.5</v>
      </c>
      <c r="H393" s="9">
        <f>ﾍﾞﾝﾁﾏｰｸ!CQ393/ﾍﾞﾝﾁﾏｰｸ!$CR$1</f>
        <v>0.68890500362581597</v>
      </c>
      <c r="I393" s="9">
        <f>SUMIF(ﾍﾞﾝﾁﾏｰｸ!$F$1:$AX$1,I$2,ﾍﾞﾝﾁﾏｰｸ!$F393:$AX393)/I$3</f>
        <v>0.16666666666666666</v>
      </c>
      <c r="J393" s="9">
        <f>SUMIF(ﾍﾞﾝﾁﾏｰｸ!$F$1:$AX$1,J$2,ﾍﾞﾝﾁﾏｰｸ!$F393:$AX393)/J$3</f>
        <v>0.875</v>
      </c>
      <c r="K393" s="9">
        <f>SUMIF(ﾍﾞﾝﾁﾏｰｸ!$F$1:$AX$1,K$2,ﾍﾞﾝﾁﾏｰｸ!$F393:$AX393)/K$3</f>
        <v>0.3</v>
      </c>
      <c r="L393" s="9">
        <f>SUMIF(ﾍﾞﾝﾁﾏｰｸ!$F$1:$AX$1,L$2,ﾍﾞﾝﾁﾏｰｸ!$F393:$AX393)/L$3</f>
        <v>0.625</v>
      </c>
      <c r="M393" s="9">
        <f>SUMIF(ﾍﾞﾝﾁﾏｰｸ!$F$1:$AX$1,M$2,ﾍﾞﾝﾁﾏｰｸ!$F393:$AX393)/M$3</f>
        <v>0.5</v>
      </c>
      <c r="N393" s="9">
        <f>SUMIF(ﾍﾞﾝﾁﾏｰｸ!$F$1:$AX$1,N$2,ﾍﾞﾝﾁﾏｰｸ!$F393:$AX393)/N$3</f>
        <v>0.72727272727272729</v>
      </c>
      <c r="O393" s="9">
        <f>SUMIF(ﾍﾞﾝﾁﾏｰｸ!$F$1:$AX$1,O$2,ﾍﾞﾝﾁﾏｰｸ!$F393:$AX393)/O$3</f>
        <v>0.9</v>
      </c>
      <c r="P393" s="2">
        <f>ﾍﾞﾝﾁﾏｰｸ!BV393</f>
        <v>57.5</v>
      </c>
      <c r="Q393" s="9">
        <f t="shared" si="13"/>
        <v>0.68125000000000002</v>
      </c>
      <c r="R393" s="9">
        <f>ﾍﾞﾝﾁﾏｰｸ!CG393/ﾍﾞﾝﾁﾏｰｸ!CG$3</f>
        <v>0.6</v>
      </c>
      <c r="S393" s="9">
        <f>ﾍﾞﾝﾁﾏｰｸ!CH393/ﾍﾞﾝﾁﾏｰｸ!CH$3</f>
        <v>0.6</v>
      </c>
      <c r="T393" s="9">
        <f>ﾍﾞﾝﾁﾏｰｸ!CI393/ﾍﾞﾝﾁﾏｰｸ!CI$3</f>
        <v>0.6875</v>
      </c>
      <c r="U393" s="9">
        <f>ﾍﾞﾝﾁﾏｰｸ!CC393/ﾍﾞﾝﾁﾏｰｸ!CC$3</f>
        <v>0.5</v>
      </c>
      <c r="V393" s="9">
        <f>ﾍﾞﾝﾁﾏｰｸ!CD393/ﾍﾞﾝﾁﾏｰｸ!CD$3</f>
        <v>0.625</v>
      </c>
      <c r="W393" s="9">
        <f>ﾍﾞﾝﾁﾏｰｸ!CE393/ﾍﾞﾝﾁﾏｰｸ!CE$3</f>
        <v>0.83333333333333337</v>
      </c>
      <c r="X393" s="9">
        <f>ﾍﾞﾝﾁﾏｰｸ!CF393/ﾍﾞﾝﾁﾏｰｸ!CF$3</f>
        <v>0.875</v>
      </c>
    </row>
    <row r="394" spans="1:24">
      <c r="A394" s="2">
        <v>2014</v>
      </c>
      <c r="B394" s="2">
        <v>2000</v>
      </c>
      <c r="C394" s="2">
        <v>5</v>
      </c>
      <c r="D394" s="2">
        <f t="shared" si="12"/>
        <v>400</v>
      </c>
      <c r="E394" s="4" t="s">
        <v>212</v>
      </c>
      <c r="F394" s="9">
        <f>ﾍﾞﾝﾁﾏｰｸ!CJ394/ﾍﾞﾝﾁﾏｰｸ!CJ$3</f>
        <v>0.20930232558139536</v>
      </c>
      <c r="G394" s="9">
        <f>SUMIF(ﾍﾞﾝﾁﾏｰｸ!$F$1:$AX$1,G$2,ﾍﾞﾝﾁﾏｰｸ!$F394:$AX394)/G$3</f>
        <v>0</v>
      </c>
      <c r="H394" s="9">
        <f>ﾍﾞﾝﾁﾏｰｸ!CQ394/ﾍﾞﾝﾁﾏｰｸ!$CR$1</f>
        <v>0.70195794053662086</v>
      </c>
      <c r="I394" s="9">
        <f>SUMIF(ﾍﾞﾝﾁﾏｰｸ!$F$1:$AX$1,I$2,ﾍﾞﾝﾁﾏｰｸ!$F394:$AX394)/I$3</f>
        <v>0</v>
      </c>
      <c r="J394" s="9">
        <f>SUMIF(ﾍﾞﾝﾁﾏｰｸ!$F$1:$AX$1,J$2,ﾍﾞﾝﾁﾏｰｸ!$F394:$AX394)/J$3</f>
        <v>0.375</v>
      </c>
      <c r="K394" s="9">
        <f>SUMIF(ﾍﾞﾝﾁﾏｰｸ!$F$1:$AX$1,K$2,ﾍﾞﾝﾁﾏｰｸ!$F394:$AX394)/K$3</f>
        <v>0.3</v>
      </c>
      <c r="L394" s="9">
        <f>SUMIF(ﾍﾞﾝﾁﾏｰｸ!$F$1:$AX$1,L$2,ﾍﾞﾝﾁﾏｰｸ!$F394:$AX394)/L$3</f>
        <v>0.5</v>
      </c>
      <c r="M394" s="9">
        <f>SUMIF(ﾍﾞﾝﾁﾏｰｸ!$F$1:$AX$1,M$2,ﾍﾞﾝﾁﾏｰｸ!$F394:$AX394)/M$3</f>
        <v>1</v>
      </c>
      <c r="N394" s="9">
        <f>SUMIF(ﾍﾞﾝﾁﾏｰｸ!$F$1:$AX$1,N$2,ﾍﾞﾝﾁﾏｰｸ!$F394:$AX394)/N$3</f>
        <v>0.31818181818181818</v>
      </c>
      <c r="O394" s="9">
        <f>SUMIF(ﾍﾞﾝﾁﾏｰｸ!$F$1:$AX$1,O$2,ﾍﾞﾝﾁﾏｰｸ!$F394:$AX394)/O$3</f>
        <v>0.7</v>
      </c>
      <c r="P394" s="2">
        <f>ﾍﾞﾝﾁﾏｰｸ!BV394</f>
        <v>36</v>
      </c>
      <c r="Q394" s="9">
        <f t="shared" si="13"/>
        <v>0.36619318181818178</v>
      </c>
      <c r="R394" s="9">
        <f>ﾍﾞﾝﾁﾏｰｸ!CG394/ﾍﾞﾝﾁﾏｰｸ!CG$3</f>
        <v>0.16666666666666666</v>
      </c>
      <c r="S394" s="9">
        <f>ﾍﾞﾝﾁﾏｰｸ!CH394/ﾍﾞﾝﾁﾏｰｸ!CH$3</f>
        <v>0.7</v>
      </c>
      <c r="T394" s="9">
        <f>ﾍﾞﾝﾁﾏｰｸ!CI394/ﾍﾞﾝﾁﾏｰｸ!CI$3</f>
        <v>0.5</v>
      </c>
      <c r="U394" s="9">
        <f>ﾍﾞﾝﾁﾏｰｸ!CC394/ﾍﾞﾝﾁﾏｰｸ!CC$3</f>
        <v>9.0909090909090912E-2</v>
      </c>
      <c r="V394" s="9">
        <f>ﾍﾞﾝﾁﾏｰｸ!CD394/ﾍﾞﾝﾁﾏｰｸ!CD$3</f>
        <v>0.5625</v>
      </c>
      <c r="W394" s="9">
        <f>ﾍﾞﾝﾁﾏｰｸ!CE394/ﾍﾞﾝﾁﾏｰｸ!CE$3</f>
        <v>0.45833333333333331</v>
      </c>
      <c r="X394" s="9">
        <f>ﾍﾞﾝﾁﾏｰｸ!CF394/ﾍﾞﾝﾁﾏｰｸ!CF$3</f>
        <v>0.5625</v>
      </c>
    </row>
    <row r="395" spans="1:24">
      <c r="A395" s="2">
        <v>1976</v>
      </c>
      <c r="B395" s="2">
        <v>522</v>
      </c>
      <c r="C395" s="2">
        <v>3</v>
      </c>
      <c r="D395" s="2">
        <f t="shared" si="12"/>
        <v>174</v>
      </c>
      <c r="E395" s="4" t="s">
        <v>36</v>
      </c>
      <c r="F395" s="9">
        <f>ﾍﾞﾝﾁﾏｰｸ!CJ395/ﾍﾞﾝﾁﾏｰｸ!CJ$3</f>
        <v>0.36046511627906974</v>
      </c>
      <c r="G395" s="9">
        <f>SUMIF(ﾍﾞﾝﾁﾏｰｸ!$F$1:$AX$1,G$2,ﾍﾞﾝﾁﾏｰｸ!$F395:$AX395)/G$3</f>
        <v>0.5</v>
      </c>
      <c r="H395" s="9">
        <f>ﾍﾞﾝﾁﾏｰｸ!CQ395/ﾍﾞﾝﾁﾏｰｸ!$CR$1</f>
        <v>0.6403190717911531</v>
      </c>
      <c r="I395" s="9">
        <f>SUMIF(ﾍﾞﾝﾁﾏｰｸ!$F$1:$AX$1,I$2,ﾍﾞﾝﾁﾏｰｸ!$F395:$AX395)/I$3</f>
        <v>0.66666666666666663</v>
      </c>
      <c r="J395" s="9">
        <f>SUMIF(ﾍﾞﾝﾁﾏｰｸ!$F$1:$AX$1,J$2,ﾍﾞﾝﾁﾏｰｸ!$F395:$AX395)/J$3</f>
        <v>0.75</v>
      </c>
      <c r="K395" s="9">
        <f>SUMIF(ﾍﾞﾝﾁﾏｰｸ!$F$1:$AX$1,K$2,ﾍﾞﾝﾁﾏｰｸ!$F395:$AX395)/K$3</f>
        <v>0.1</v>
      </c>
      <c r="L395" s="9">
        <f>SUMIF(ﾍﾞﾝﾁﾏｰｸ!$F$1:$AX$1,L$2,ﾍﾞﾝﾁﾏｰｸ!$F395:$AX395)/L$3</f>
        <v>0.75</v>
      </c>
      <c r="M395" s="9">
        <f>SUMIF(ﾍﾞﾝﾁﾏｰｸ!$F$1:$AX$1,M$2,ﾍﾞﾝﾁﾏｰｸ!$F395:$AX395)/M$3</f>
        <v>1</v>
      </c>
      <c r="N395" s="9">
        <f>SUMIF(ﾍﾞﾝﾁﾏｰｸ!$F$1:$AX$1,N$2,ﾍﾞﾝﾁﾏｰｸ!$F395:$AX395)/N$3</f>
        <v>0.77272727272727271</v>
      </c>
      <c r="O395" s="9">
        <f>SUMIF(ﾍﾞﾝﾁﾏｰｸ!$F$1:$AX$1,O$2,ﾍﾞﾝﾁﾏｰｸ!$F395:$AX395)/O$3</f>
        <v>0.6</v>
      </c>
      <c r="P395" s="2">
        <f>ﾍﾞﾝﾁﾏｰｸ!BV395</f>
        <v>52.5</v>
      </c>
      <c r="Q395" s="9">
        <f t="shared" si="13"/>
        <v>0.50965909090909089</v>
      </c>
      <c r="R395" s="9">
        <f>ﾍﾞﾝﾁﾏｰｸ!CG395/ﾍﾞﾝﾁﾏｰｸ!CG$3</f>
        <v>0.66666666666666663</v>
      </c>
      <c r="S395" s="9">
        <f>ﾍﾞﾝﾁﾏｰｸ!CH395/ﾍﾞﾝﾁﾏｰｸ!CH$3</f>
        <v>0.8</v>
      </c>
      <c r="T395" s="9">
        <f>ﾍﾞﾝﾁﾏｰｸ!CI395/ﾍﾞﾝﾁﾏｰｸ!CI$3</f>
        <v>0.8125</v>
      </c>
      <c r="U395" s="9">
        <f>ﾍﾞﾝﾁﾏｰｸ!CC395/ﾍﾞﾝﾁﾏｰｸ!CC$3</f>
        <v>0.54545454545454541</v>
      </c>
      <c r="V395" s="9">
        <f>ﾍﾞﾝﾁﾏｰｸ!CD395/ﾍﾞﾝﾁﾏｰｸ!CD$3</f>
        <v>0.375</v>
      </c>
      <c r="W395" s="9">
        <f>ﾍﾞﾝﾁﾏｰｸ!CE395/ﾍﾞﾝﾁﾏｰｸ!CE$3</f>
        <v>0.5</v>
      </c>
      <c r="X395" s="9">
        <f>ﾍﾞﾝﾁﾏｰｸ!CF395/ﾍﾞﾝﾁﾏｰｸ!CF$3</f>
        <v>0.625</v>
      </c>
    </row>
    <row r="396" spans="1:24">
      <c r="A396" s="2">
        <v>2001</v>
      </c>
      <c r="B396" s="2">
        <v>16680</v>
      </c>
      <c r="C396" s="2">
        <v>6</v>
      </c>
      <c r="D396" s="2">
        <f t="shared" si="12"/>
        <v>2780</v>
      </c>
      <c r="E396" s="4" t="s">
        <v>36</v>
      </c>
      <c r="F396" s="9">
        <f>ﾍﾞﾝﾁﾏｰｸ!CJ396/ﾍﾞﾝﾁﾏｰｸ!CJ$3</f>
        <v>0.88372093023255816</v>
      </c>
      <c r="G396" s="9">
        <f>SUMIF(ﾍﾞﾝﾁﾏｰｸ!$F$1:$AX$1,G$2,ﾍﾞﾝﾁﾏｰｸ!$F396:$AX396)/G$3</f>
        <v>1</v>
      </c>
      <c r="H396" s="9">
        <f>ﾍﾞﾝﾁﾏｰｸ!CQ396/ﾍﾞﾝﾁﾏｰｸ!$CR$1</f>
        <v>0.86221899927483692</v>
      </c>
      <c r="I396" s="9">
        <f>SUMIF(ﾍﾞﾝﾁﾏｰｸ!$F$1:$AX$1,I$2,ﾍﾞﾝﾁﾏｰｸ!$F396:$AX396)/I$3</f>
        <v>0.83333333333333337</v>
      </c>
      <c r="J396" s="9">
        <f>SUMIF(ﾍﾞﾝﾁﾏｰｸ!$F$1:$AX$1,J$2,ﾍﾞﾝﾁﾏｰｸ!$F396:$AX396)/J$3</f>
        <v>1</v>
      </c>
      <c r="K396" s="9">
        <f>SUMIF(ﾍﾞﾝﾁﾏｰｸ!$F$1:$AX$1,K$2,ﾍﾞﾝﾁﾏｰｸ!$F396:$AX396)/K$3</f>
        <v>0.85</v>
      </c>
      <c r="L396" s="9">
        <f>SUMIF(ﾍﾞﾝﾁﾏｰｸ!$F$1:$AX$1,L$2,ﾍﾞﾝﾁﾏｰｸ!$F396:$AX396)/L$3</f>
        <v>0.75</v>
      </c>
      <c r="M396" s="9">
        <f>SUMIF(ﾍﾞﾝﾁﾏｰｸ!$F$1:$AX$1,M$2,ﾍﾞﾝﾁﾏｰｸ!$F396:$AX396)/M$3</f>
        <v>1</v>
      </c>
      <c r="N396" s="9">
        <f>SUMIF(ﾍﾞﾝﾁﾏｰｸ!$F$1:$AX$1,N$2,ﾍﾞﾝﾁﾏｰｸ!$F396:$AX396)/N$3</f>
        <v>0.86363636363636365</v>
      </c>
      <c r="O396" s="9">
        <f>SUMIF(ﾍﾞﾝﾁﾏｰｸ!$F$1:$AX$1,O$2,ﾍﾞﾝﾁﾏｰｸ!$F396:$AX396)/O$3</f>
        <v>0.95</v>
      </c>
      <c r="P396" s="2">
        <f>ﾍﾞﾝﾁﾏｰｸ!BV396</f>
        <v>90</v>
      </c>
      <c r="Q396" s="9">
        <f t="shared" si="13"/>
        <v>0.89914772727272729</v>
      </c>
      <c r="R396" s="9">
        <f>ﾍﾞﾝﾁﾏｰｸ!CG396/ﾍﾞﾝﾁﾏｰｸ!CG$3</f>
        <v>0.8666666666666667</v>
      </c>
      <c r="S396" s="9">
        <f>ﾍﾞﾝﾁﾏｰｸ!CH396/ﾍﾞﾝﾁﾏｰｸ!CH$3</f>
        <v>0.9</v>
      </c>
      <c r="T396" s="9">
        <f>ﾍﾞﾝﾁﾏｰｸ!CI396/ﾍﾞﾝﾁﾏｰｸ!CI$3</f>
        <v>0.8125</v>
      </c>
      <c r="U396" s="9">
        <f>ﾍﾞﾝﾁﾏｰｸ!CC396/ﾍﾞﾝﾁﾏｰｸ!CC$3</f>
        <v>0.86363636363636365</v>
      </c>
      <c r="V396" s="9">
        <f>ﾍﾞﾝﾁﾏｰｸ!CD396/ﾍﾞﾝﾁﾏｰｸ!CD$3</f>
        <v>0.90625</v>
      </c>
      <c r="W396" s="9">
        <f>ﾍﾞﾝﾁﾏｰｸ!CE396/ﾍﾞﾝﾁﾏｰｸ!CE$3</f>
        <v>0.91666666666666663</v>
      </c>
      <c r="X396" s="9">
        <f>ﾍﾞﾝﾁﾏｰｸ!CF396/ﾍﾞﾝﾁﾏｰｸ!CF$3</f>
        <v>0.9375</v>
      </c>
    </row>
    <row r="397" spans="1:24">
      <c r="A397" s="2">
        <v>2007</v>
      </c>
      <c r="B397" s="2">
        <v>450</v>
      </c>
      <c r="C397" s="2">
        <v>4</v>
      </c>
      <c r="D397" s="2">
        <f t="shared" si="12"/>
        <v>112.5</v>
      </c>
      <c r="E397" s="4" t="s">
        <v>322</v>
      </c>
      <c r="F397" s="9">
        <f>ﾍﾞﾝﾁﾏｰｸ!CJ397/ﾍﾞﾝﾁﾏｰｸ!CJ$3</f>
        <v>0.69767441860465118</v>
      </c>
      <c r="G397" s="9">
        <f>SUMIF(ﾍﾞﾝﾁﾏｰｸ!$F$1:$AX$1,G$2,ﾍﾞﾝﾁﾏｰｸ!$F397:$AX397)/G$3</f>
        <v>1</v>
      </c>
      <c r="H397" s="9">
        <f>ﾍﾞﾝﾁﾏｰｸ!CQ397/ﾍﾞﾝﾁﾏｰｸ!$CR$1</f>
        <v>0.69543147208121836</v>
      </c>
      <c r="I397" s="9">
        <f>SUMIF(ﾍﾞﾝﾁﾏｰｸ!$F$1:$AX$1,I$2,ﾍﾞﾝﾁﾏｰｸ!$F397:$AX397)/I$3</f>
        <v>0.83333333333333337</v>
      </c>
      <c r="J397" s="9">
        <f>SUMIF(ﾍﾞﾝﾁﾏｰｸ!$F$1:$AX$1,J$2,ﾍﾞﾝﾁﾏｰｸ!$F397:$AX397)/J$3</f>
        <v>0.5</v>
      </c>
      <c r="K397" s="9">
        <f>SUMIF(ﾍﾞﾝﾁﾏｰｸ!$F$1:$AX$1,K$2,ﾍﾞﾝﾁﾏｰｸ!$F397:$AX397)/K$3</f>
        <v>0.8</v>
      </c>
      <c r="L397" s="9">
        <f>SUMIF(ﾍﾞﾝﾁﾏｰｸ!$F$1:$AX$1,L$2,ﾍﾞﾝﾁﾏｰｸ!$F397:$AX397)/L$3</f>
        <v>0.875</v>
      </c>
      <c r="M397" s="9">
        <f>SUMIF(ﾍﾞﾝﾁﾏｰｸ!$F$1:$AX$1,M$2,ﾍﾞﾝﾁﾏｰｸ!$F397:$AX397)/M$3</f>
        <v>1</v>
      </c>
      <c r="N397" s="9">
        <f>SUMIF(ﾍﾞﾝﾁﾏｰｸ!$F$1:$AX$1,N$2,ﾍﾞﾝﾁﾏｰｸ!$F397:$AX397)/N$3</f>
        <v>0.36363636363636365</v>
      </c>
      <c r="O397" s="9">
        <f>SUMIF(ﾍﾞﾝﾁﾏｰｸ!$F$1:$AX$1,O$2,ﾍﾞﾝﾁﾏｰｸ!$F397:$AX397)/O$3</f>
        <v>0.9</v>
      </c>
      <c r="P397" s="2">
        <f>ﾍﾞﾝﾁﾏｰｸ!BV397</f>
        <v>67</v>
      </c>
      <c r="Q397" s="9">
        <f t="shared" si="13"/>
        <v>0.64999999999999991</v>
      </c>
      <c r="R397" s="9">
        <f>ﾍﾞﾝﾁﾏｰｸ!CG397/ﾍﾞﾝﾁﾏｰｸ!CG$3</f>
        <v>0.5</v>
      </c>
      <c r="S397" s="9">
        <f>ﾍﾞﾝﾁﾏｰｸ!CH397/ﾍﾞﾝﾁﾏｰｸ!CH$3</f>
        <v>0.8</v>
      </c>
      <c r="T397" s="9">
        <f>ﾍﾞﾝﾁﾏｰｸ!CI397/ﾍﾞﾝﾁﾏｰｸ!CI$3</f>
        <v>0.8125</v>
      </c>
      <c r="U397" s="9">
        <f>ﾍﾞﾝﾁﾏｰｸ!CC397/ﾍﾞﾝﾁﾏｰｸ!CC$3</f>
        <v>0.5</v>
      </c>
      <c r="V397" s="9">
        <f>ﾍﾞﾝﾁﾏｰｸ!CD397/ﾍﾞﾝﾁﾏｰｸ!CD$3</f>
        <v>0.8125</v>
      </c>
      <c r="W397" s="9">
        <f>ﾍﾞﾝﾁﾏｰｸ!CE397/ﾍﾞﾝﾁﾏｰｸ!CE$3</f>
        <v>0.66666666666666663</v>
      </c>
      <c r="X397" s="9">
        <f>ﾍﾞﾝﾁﾏｰｸ!CF397/ﾍﾞﾝﾁﾏｰｸ!CF$3</f>
        <v>0.75</v>
      </c>
    </row>
    <row r="398" spans="1:24">
      <c r="A398" s="2">
        <v>2009</v>
      </c>
      <c r="B398" s="2">
        <v>120</v>
      </c>
      <c r="C398" s="2">
        <v>5</v>
      </c>
      <c r="D398" s="2">
        <f t="shared" si="12"/>
        <v>24</v>
      </c>
      <c r="E398" s="4" t="s">
        <v>323</v>
      </c>
      <c r="F398" s="9">
        <f>ﾍﾞﾝﾁﾏｰｸ!CJ398/ﾍﾞﾝﾁﾏｰｸ!CJ$3</f>
        <v>9.3023255813953487E-2</v>
      </c>
      <c r="G398" s="9">
        <f>SUMIF(ﾍﾞﾝﾁﾏｰｸ!$F$1:$AX$1,G$2,ﾍﾞﾝﾁﾏｰｸ!$F398:$AX398)/G$3</f>
        <v>0</v>
      </c>
      <c r="H398" s="9">
        <f>ﾍﾞﾝﾁﾏｰｸ!CQ398/ﾍﾞﾝﾁﾏｰｸ!$CR$1</f>
        <v>0.64394488759971003</v>
      </c>
      <c r="I398" s="9">
        <f>SUMIF(ﾍﾞﾝﾁﾏｰｸ!$F$1:$AX$1,I$2,ﾍﾞﾝﾁﾏｰｸ!$F398:$AX398)/I$3</f>
        <v>0</v>
      </c>
      <c r="J398" s="9">
        <f>SUMIF(ﾍﾞﾝﾁﾏｰｸ!$F$1:$AX$1,J$2,ﾍﾞﾝﾁﾏｰｸ!$F398:$AX398)/J$3</f>
        <v>0.25</v>
      </c>
      <c r="K398" s="9">
        <f>SUMIF(ﾍﾞﾝﾁﾏｰｸ!$F$1:$AX$1,K$2,ﾍﾞﾝﾁﾏｰｸ!$F398:$AX398)/K$3</f>
        <v>0.1</v>
      </c>
      <c r="L398" s="9">
        <f>SUMIF(ﾍﾞﾝﾁﾏｰｸ!$F$1:$AX$1,L$2,ﾍﾞﾝﾁﾏｰｸ!$F398:$AX398)/L$3</f>
        <v>0.125</v>
      </c>
      <c r="M398" s="9">
        <f>SUMIF(ﾍﾞﾝﾁﾏｰｸ!$F$1:$AX$1,M$2,ﾍﾞﾝﾁﾏｰｸ!$F398:$AX398)/M$3</f>
        <v>0.5</v>
      </c>
      <c r="N398" s="9">
        <f>SUMIF(ﾍﾞﾝﾁﾏｰｸ!$F$1:$AX$1,N$2,ﾍﾞﾝﾁﾏｰｸ!$F398:$AX398)/N$3</f>
        <v>0.54545454545454541</v>
      </c>
      <c r="O398" s="9">
        <f>SUMIF(ﾍﾞﾝﾁﾏｰｸ!$F$1:$AX$1,O$2,ﾍﾞﾝﾁﾏｰｸ!$F398:$AX398)/O$3</f>
        <v>0.6</v>
      </c>
      <c r="P398" s="2">
        <f>ﾍﾞﾝﾁﾏｰｸ!BV398</f>
        <v>30</v>
      </c>
      <c r="Q398" s="9">
        <f t="shared" si="13"/>
        <v>0.42471590909090912</v>
      </c>
      <c r="R398" s="9">
        <f>ﾍﾞﾝﾁﾏｰｸ!CG398/ﾍﾞﾝﾁﾏｰｸ!CG$3</f>
        <v>0.4</v>
      </c>
      <c r="S398" s="9">
        <f>ﾍﾞﾝﾁﾏｰｸ!CH398/ﾍﾞﾝﾁﾏｰｸ!CH$3</f>
        <v>0.3</v>
      </c>
      <c r="T398" s="9">
        <f>ﾍﾞﾝﾁﾏｰｸ!CI398/ﾍﾞﾝﾁﾏｰｸ!CI$3</f>
        <v>0.25</v>
      </c>
      <c r="U398" s="9">
        <f>ﾍﾞﾝﾁﾏｰｸ!CC398/ﾍﾞﾝﾁﾏｰｸ!CC$3</f>
        <v>0.45454545454545453</v>
      </c>
      <c r="V398" s="9">
        <f>ﾍﾞﾝﾁﾏｰｸ!CD398/ﾍﾞﾝﾁﾏｰｸ!CD$3</f>
        <v>0.375</v>
      </c>
      <c r="W398" s="9">
        <f>ﾍﾞﾝﾁﾏｰｸ!CE398/ﾍﾞﾝﾁﾏｰｸ!CE$3</f>
        <v>0.41666666666666669</v>
      </c>
      <c r="X398" s="9">
        <f>ﾍﾞﾝﾁﾏｰｸ!CF398/ﾍﾞﾝﾁﾏｰｸ!CF$3</f>
        <v>0.4375</v>
      </c>
    </row>
    <row r="399" spans="1:24">
      <c r="A399" s="2">
        <v>1979</v>
      </c>
      <c r="B399" s="2">
        <v>300</v>
      </c>
      <c r="C399" s="2">
        <v>4</v>
      </c>
      <c r="D399" s="2">
        <f t="shared" si="12"/>
        <v>75</v>
      </c>
      <c r="E399" s="4" t="s">
        <v>207</v>
      </c>
      <c r="F399" s="9">
        <f>ﾍﾞﾝﾁﾏｰｸ!CJ399/ﾍﾞﾝﾁﾏｰｸ!CJ$3</f>
        <v>0.2558139534883721</v>
      </c>
      <c r="G399" s="9">
        <f>SUMIF(ﾍﾞﾝﾁﾏｰｸ!$F$1:$AX$1,G$2,ﾍﾞﾝﾁﾏｰｸ!$F399:$AX399)/G$3</f>
        <v>0</v>
      </c>
      <c r="H399" s="9">
        <f>ﾍﾞﾝﾁﾏｰｸ!CQ399/ﾍﾞﾝﾁﾏｰｸ!$CR$1</f>
        <v>0.52356780275562009</v>
      </c>
      <c r="I399" s="9">
        <f>SUMIF(ﾍﾞﾝﾁﾏｰｸ!$F$1:$AX$1,I$2,ﾍﾞﾝﾁﾏｰｸ!$F399:$AX399)/I$3</f>
        <v>0.16666666666666666</v>
      </c>
      <c r="J399" s="9">
        <f>SUMIF(ﾍﾞﾝﾁﾏｰｸ!$F$1:$AX$1,J$2,ﾍﾞﾝﾁﾏｰｸ!$F399:$AX399)/J$3</f>
        <v>0.5</v>
      </c>
      <c r="K399" s="9">
        <f>SUMIF(ﾍﾞﾝﾁﾏｰｸ!$F$1:$AX$1,K$2,ﾍﾞﾝﾁﾏｰｸ!$F399:$AX399)/K$3</f>
        <v>0.3</v>
      </c>
      <c r="L399" s="9">
        <f>SUMIF(ﾍﾞﾝﾁﾏｰｸ!$F$1:$AX$1,L$2,ﾍﾞﾝﾁﾏｰｸ!$F399:$AX399)/L$3</f>
        <v>0</v>
      </c>
      <c r="M399" s="9">
        <f>SUMIF(ﾍﾞﾝﾁﾏｰｸ!$F$1:$AX$1,M$2,ﾍﾞﾝﾁﾏｰｸ!$F399:$AX399)/M$3</f>
        <v>0.5</v>
      </c>
      <c r="N399" s="9">
        <f>SUMIF(ﾍﾞﾝﾁﾏｰｸ!$F$1:$AX$1,N$2,ﾍﾞﾝﾁﾏｰｸ!$F399:$AX399)/N$3</f>
        <v>0.59090909090909094</v>
      </c>
      <c r="O399" s="9">
        <f>SUMIF(ﾍﾞﾝﾁﾏｰｸ!$F$1:$AX$1,O$2,ﾍﾞﾝﾁﾏｰｸ!$F399:$AX399)/O$3</f>
        <v>0.5</v>
      </c>
      <c r="P399" s="2">
        <f>ﾍﾞﾝﾁﾏｰｸ!BV399</f>
        <v>35</v>
      </c>
      <c r="Q399" s="9">
        <f t="shared" si="13"/>
        <v>0.52840909090909083</v>
      </c>
      <c r="R399" s="9">
        <f>ﾍﾞﾝﾁﾏｰｸ!CG399/ﾍﾞﾝﾁﾏｰｸ!CG$3</f>
        <v>0.5</v>
      </c>
      <c r="S399" s="9">
        <f>ﾍﾞﾝﾁﾏｰｸ!CH399/ﾍﾞﾝﾁﾏｰｸ!CH$3</f>
        <v>0.3</v>
      </c>
      <c r="T399" s="9">
        <f>ﾍﾞﾝﾁﾏｰｸ!CI399/ﾍﾞﾝﾁﾏｰｸ!CI$3</f>
        <v>0.25</v>
      </c>
      <c r="U399" s="9">
        <f>ﾍﾞﾝﾁﾏｰｸ!CC399/ﾍﾞﾝﾁﾏｰｸ!CC$3</f>
        <v>0.54545454545454541</v>
      </c>
      <c r="V399" s="9">
        <f>ﾍﾞﾝﾁﾏｰｸ!CD399/ﾍﾞﾝﾁﾏｰｸ!CD$3</f>
        <v>0.40625</v>
      </c>
      <c r="W399" s="9">
        <f>ﾍﾞﾝﾁﾏｰｸ!CE399/ﾍﾞﾝﾁﾏｰｸ!CE$3</f>
        <v>0.54166666666666663</v>
      </c>
      <c r="X399" s="9">
        <f>ﾍﾞﾝﾁﾏｰｸ!CF399/ﾍﾞﾝﾁﾏｰｸ!CF$3</f>
        <v>0.625</v>
      </c>
    </row>
    <row r="400" spans="1:24">
      <c r="A400" s="2">
        <v>1997</v>
      </c>
      <c r="B400" s="2">
        <v>2000</v>
      </c>
      <c r="C400" s="2">
        <v>2</v>
      </c>
      <c r="D400" s="2">
        <f t="shared" si="12"/>
        <v>1000</v>
      </c>
      <c r="E400" s="4" t="s">
        <v>324</v>
      </c>
      <c r="F400" s="9">
        <f>ﾍﾞﾝﾁﾏｰｸ!CJ400/ﾍﾞﾝﾁﾏｰｸ!CJ$3</f>
        <v>0.36046511627906974</v>
      </c>
      <c r="G400" s="9">
        <f>SUMIF(ﾍﾞﾝﾁﾏｰｸ!$F$1:$AX$1,G$2,ﾍﾞﾝﾁﾏｰｸ!$F400:$AX400)/G$3</f>
        <v>0.5</v>
      </c>
      <c r="H400" s="9">
        <f>ﾍﾞﾝﾁﾏｰｸ!CQ400/ﾍﾞﾝﾁﾏｰｸ!$CR$1</f>
        <v>0.54749818709209586</v>
      </c>
      <c r="I400" s="9">
        <f>SUMIF(ﾍﾞﾝﾁﾏｰｸ!$F$1:$AX$1,I$2,ﾍﾞﾝﾁﾏｰｸ!$F400:$AX400)/I$3</f>
        <v>0</v>
      </c>
      <c r="J400" s="9">
        <f>SUMIF(ﾍﾞﾝﾁﾏｰｸ!$F$1:$AX$1,J$2,ﾍﾞﾝﾁﾏｰｸ!$F400:$AX400)/J$3</f>
        <v>0.625</v>
      </c>
      <c r="K400" s="9">
        <f>SUMIF(ﾍﾞﾝﾁﾏｰｸ!$F$1:$AX$1,K$2,ﾍﾞﾝﾁﾏｰｸ!$F400:$AX400)/K$3</f>
        <v>0.35</v>
      </c>
      <c r="L400" s="9">
        <f>SUMIF(ﾍﾞﾝﾁﾏｰｸ!$F$1:$AX$1,L$2,ﾍﾞﾝﾁﾏｰｸ!$F400:$AX400)/L$3</f>
        <v>0.5</v>
      </c>
      <c r="M400" s="9">
        <f>SUMIF(ﾍﾞﾝﾁﾏｰｸ!$F$1:$AX$1,M$2,ﾍﾞﾝﾁﾏｰｸ!$F400:$AX400)/M$3</f>
        <v>1</v>
      </c>
      <c r="N400" s="9">
        <f>SUMIF(ﾍﾞﾝﾁﾏｰｸ!$F$1:$AX$1,N$2,ﾍﾞﾝﾁﾏｰｸ!$F400:$AX400)/N$3</f>
        <v>0.40909090909090912</v>
      </c>
      <c r="O400" s="9">
        <f>SUMIF(ﾍﾞﾝﾁﾏｰｸ!$F$1:$AX$1,O$2,ﾍﾞﾝﾁﾏｰｸ!$F400:$AX400)/O$3</f>
        <v>0.65</v>
      </c>
      <c r="P400" s="2">
        <f>ﾍﾞﾝﾁﾏｰｸ!BV400</f>
        <v>43.5</v>
      </c>
      <c r="Q400" s="9">
        <f t="shared" si="13"/>
        <v>0.49346590909090904</v>
      </c>
      <c r="R400" s="9">
        <f>ﾍﾞﾝﾁﾏｰｸ!CG400/ﾍﾞﾝﾁﾏｰｸ!CG$3</f>
        <v>0.4</v>
      </c>
      <c r="S400" s="9">
        <f>ﾍﾞﾝﾁﾏｰｸ!CH400/ﾍﾞﾝﾁﾏｰｸ!CH$3</f>
        <v>0.6</v>
      </c>
      <c r="T400" s="9">
        <f>ﾍﾞﾝﾁﾏｰｸ!CI400/ﾍﾞﾝﾁﾏｰｸ!CI$3</f>
        <v>0.5625</v>
      </c>
      <c r="U400" s="9">
        <f>ﾍﾞﾝﾁﾏｰｸ!CC400/ﾍﾞﾝﾁﾏｰｸ!CC$3</f>
        <v>0.45454545454545453</v>
      </c>
      <c r="V400" s="9">
        <f>ﾍﾞﾝﾁﾏｰｸ!CD400/ﾍﾞﾝﾁﾏｰｸ!CD$3</f>
        <v>0.5</v>
      </c>
      <c r="W400" s="9">
        <f>ﾍﾞﾝﾁﾏｰｸ!CE400/ﾍﾞﾝﾁﾏｰｸ!CE$3</f>
        <v>0.5</v>
      </c>
      <c r="X400" s="9">
        <f>ﾍﾞﾝﾁﾏｰｸ!CF400/ﾍﾞﾝﾁﾏｰｸ!CF$3</f>
        <v>0.5625</v>
      </c>
    </row>
    <row r="401" spans="1:24">
      <c r="A401" s="2">
        <v>2015</v>
      </c>
      <c r="B401" s="2">
        <v>3300</v>
      </c>
      <c r="C401" s="2">
        <v>12</v>
      </c>
      <c r="D401" s="2">
        <f t="shared" si="12"/>
        <v>275</v>
      </c>
      <c r="E401" s="4" t="s">
        <v>169</v>
      </c>
      <c r="F401" s="9">
        <f>ﾍﾞﾝﾁﾏｰｸ!CJ401/ﾍﾞﾝﾁﾏｰｸ!CJ$3</f>
        <v>0.93023255813953487</v>
      </c>
      <c r="G401" s="9">
        <f>SUMIF(ﾍﾞﾝﾁﾏｰｸ!$F$1:$AX$1,G$2,ﾍﾞﾝﾁﾏｰｸ!$F401:$AX401)/G$3</f>
        <v>1</v>
      </c>
      <c r="H401" s="9">
        <f>ﾍﾞﾝﾁﾏｰｸ!CQ401/ﾍﾞﾝﾁﾏｰｸ!$CR$1</f>
        <v>0.86366932559825982</v>
      </c>
      <c r="I401" s="9">
        <f>SUMIF(ﾍﾞﾝﾁﾏｰｸ!$F$1:$AX$1,I$2,ﾍﾞﾝﾁﾏｰｸ!$F401:$AX401)/I$3</f>
        <v>1</v>
      </c>
      <c r="J401" s="9">
        <f>SUMIF(ﾍﾞﾝﾁﾏｰｸ!$F$1:$AX$1,J$2,ﾍﾞﾝﾁﾏｰｸ!$F401:$AX401)/J$3</f>
        <v>0.875</v>
      </c>
      <c r="K401" s="9">
        <f>SUMIF(ﾍﾞﾝﾁﾏｰｸ!$F$1:$AX$1,K$2,ﾍﾞﾝﾁﾏｰｸ!$F401:$AX401)/K$3</f>
        <v>0.9</v>
      </c>
      <c r="L401" s="9">
        <f>SUMIF(ﾍﾞﾝﾁﾏｰｸ!$F$1:$AX$1,L$2,ﾍﾞﾝﾁﾏｰｸ!$F401:$AX401)/L$3</f>
        <v>0.625</v>
      </c>
      <c r="M401" s="9">
        <f>SUMIF(ﾍﾞﾝﾁﾏｰｸ!$F$1:$AX$1,M$2,ﾍﾞﾝﾁﾏｰｸ!$F401:$AX401)/M$3</f>
        <v>0.5</v>
      </c>
      <c r="N401" s="9">
        <f>SUMIF(ﾍﾞﾝﾁﾏｰｸ!$F$1:$AX$1,N$2,ﾍﾞﾝﾁﾏｰｸ!$F401:$AX401)/N$3</f>
        <v>0.68181818181818177</v>
      </c>
      <c r="O401" s="9">
        <f>SUMIF(ﾍﾞﾝﾁﾏｰｸ!$F$1:$AX$1,O$2,ﾍﾞﾝﾁﾏｰｸ!$F401:$AX401)/O$3</f>
        <v>0.75</v>
      </c>
      <c r="P401" s="2">
        <f>ﾍﾞﾝﾁﾏｰｸ!BV401</f>
        <v>81</v>
      </c>
      <c r="Q401" s="9">
        <f t="shared" si="13"/>
        <v>0.83636363636363631</v>
      </c>
      <c r="R401" s="9">
        <f>ﾍﾞﾝﾁﾏｰｸ!CG401/ﾍﾞﾝﾁﾏｰｸ!CG$3</f>
        <v>0.8</v>
      </c>
      <c r="S401" s="9">
        <f>ﾍﾞﾝﾁﾏｰｸ!CH401/ﾍﾞﾝﾁﾏｰｸ!CH$3</f>
        <v>0.6</v>
      </c>
      <c r="T401" s="9">
        <f>ﾍﾞﾝﾁﾏｰｸ!CI401/ﾍﾞﾝﾁﾏｰｸ!CI$3</f>
        <v>0.6875</v>
      </c>
      <c r="U401" s="9">
        <f>ﾍﾞﾝﾁﾏｰｸ!CC401/ﾍﾞﾝﾁﾏｰｸ!CC$3</f>
        <v>0.81818181818181823</v>
      </c>
      <c r="V401" s="9">
        <f>ﾍﾞﾝﾁﾏｰｸ!CD401/ﾍﾞﾝﾁﾏｰｸ!CD$3</f>
        <v>0.78125</v>
      </c>
      <c r="W401" s="9">
        <f>ﾍﾞﾝﾁﾏｰｸ!CE401/ﾍﾞﾝﾁﾏｰｸ!CE$3</f>
        <v>0.875</v>
      </c>
      <c r="X401" s="9">
        <f>ﾍﾞﾝﾁﾏｰｸ!CF401/ﾍﾞﾝﾁﾏｰｸ!CF$3</f>
        <v>0.875</v>
      </c>
    </row>
    <row r="402" spans="1:24">
      <c r="A402" s="2">
        <v>1985</v>
      </c>
      <c r="B402" s="2">
        <v>1000</v>
      </c>
      <c r="C402" s="2">
        <v>4</v>
      </c>
      <c r="D402" s="2">
        <f t="shared" si="12"/>
        <v>250</v>
      </c>
      <c r="E402" s="4" t="s">
        <v>236</v>
      </c>
      <c r="F402" s="9">
        <f>ﾍﾞﾝﾁﾏｰｸ!CJ402/ﾍﾞﾝﾁﾏｰｸ!CJ$3</f>
        <v>6.9767441860465115E-2</v>
      </c>
      <c r="G402" s="9">
        <f>SUMIF(ﾍﾞﾝﾁﾏｰｸ!$F$1:$AX$1,G$2,ﾍﾞﾝﾁﾏｰｸ!$F402:$AX402)/G$3</f>
        <v>0</v>
      </c>
      <c r="H402" s="9">
        <f>ﾍﾞﾝﾁﾏｰｸ!CQ402/ﾍﾞﾝﾁﾏｰｸ!$CR$1</f>
        <v>0.52356780275562009</v>
      </c>
      <c r="I402" s="9">
        <f>SUMIF(ﾍﾞﾝﾁﾏｰｸ!$F$1:$AX$1,I$2,ﾍﾞﾝﾁﾏｰｸ!$F402:$AX402)/I$3</f>
        <v>0</v>
      </c>
      <c r="J402" s="9">
        <f>SUMIF(ﾍﾞﾝﾁﾏｰｸ!$F$1:$AX$1,J$2,ﾍﾞﾝﾁﾏｰｸ!$F402:$AX402)/J$3</f>
        <v>0.25</v>
      </c>
      <c r="K402" s="9">
        <f>SUMIF(ﾍﾞﾝﾁﾏｰｸ!$F$1:$AX$1,K$2,ﾍﾞﾝﾁﾏｰｸ!$F402:$AX402)/K$3</f>
        <v>0.05</v>
      </c>
      <c r="L402" s="9">
        <f>SUMIF(ﾍﾞﾝﾁﾏｰｸ!$F$1:$AX$1,L$2,ﾍﾞﾝﾁﾏｰｸ!$F402:$AX402)/L$3</f>
        <v>0</v>
      </c>
      <c r="M402" s="9">
        <f>SUMIF(ﾍﾞﾝﾁﾏｰｸ!$F$1:$AX$1,M$2,ﾍﾞﾝﾁﾏｰｸ!$F402:$AX402)/M$3</f>
        <v>0.5</v>
      </c>
      <c r="N402" s="9">
        <f>SUMIF(ﾍﾞﾝﾁﾏｰｸ!$F$1:$AX$1,N$2,ﾍﾞﾝﾁﾏｰｸ!$F402:$AX402)/N$3</f>
        <v>9.0909090909090912E-2</v>
      </c>
      <c r="O402" s="9">
        <f>SUMIF(ﾍﾞﾝﾁﾏｰｸ!$F$1:$AX$1,O$2,ﾍﾞﾝﾁﾏｰｸ!$F402:$AX402)/O$3</f>
        <v>0.45</v>
      </c>
      <c r="P402" s="2">
        <f>ﾍﾞﾝﾁﾏｰｸ!BV402</f>
        <v>15</v>
      </c>
      <c r="Q402" s="9">
        <f t="shared" si="13"/>
        <v>0.22215909090909089</v>
      </c>
      <c r="R402" s="9">
        <f>ﾍﾞﾝﾁﾏｰｸ!CG402/ﾍﾞﾝﾁﾏｰｸ!CG$3</f>
        <v>3.3333333333333333E-2</v>
      </c>
      <c r="S402" s="9">
        <f>ﾍﾞﾝﾁﾏｰｸ!CH402/ﾍﾞﾝﾁﾏｰｸ!CH$3</f>
        <v>0.3</v>
      </c>
      <c r="T402" s="9">
        <f>ﾍﾞﾝﾁﾏｰｸ!CI402/ﾍﾞﾝﾁﾏｰｸ!CI$3</f>
        <v>0.1875</v>
      </c>
      <c r="U402" s="9">
        <f>ﾍﾞﾝﾁﾏｰｸ!CC402/ﾍﾞﾝﾁﾏｰｸ!CC$3</f>
        <v>4.5454545454545456E-2</v>
      </c>
      <c r="V402" s="9">
        <f>ﾍﾞﾝﾁﾏｰｸ!CD402/ﾍﾞﾝﾁﾏｰｸ!CD$3</f>
        <v>0.25</v>
      </c>
      <c r="W402" s="9">
        <f>ﾍﾞﾝﾁﾏｰｸ!CE402/ﾍﾞﾝﾁﾏｰｸ!CE$3</f>
        <v>0.33333333333333331</v>
      </c>
      <c r="X402" s="9">
        <f>ﾍﾞﾝﾁﾏｰｸ!CF402/ﾍﾞﾝﾁﾏｰｸ!CF$3</f>
        <v>0.375</v>
      </c>
    </row>
    <row r="403" spans="1:24">
      <c r="A403" s="2">
        <v>2008</v>
      </c>
      <c r="B403" s="2">
        <v>7600</v>
      </c>
      <c r="C403" s="2">
        <v>10</v>
      </c>
      <c r="D403" s="2">
        <f t="shared" si="12"/>
        <v>760</v>
      </c>
      <c r="E403" s="4" t="s">
        <v>325</v>
      </c>
      <c r="F403" s="9">
        <f>ﾍﾞﾝﾁﾏｰｸ!CJ403/ﾍﾞﾝﾁﾏｰｸ!CJ$3</f>
        <v>0.45348837209302323</v>
      </c>
      <c r="G403" s="9">
        <f>SUMIF(ﾍﾞﾝﾁﾏｰｸ!$F$1:$AX$1,G$2,ﾍﾞﾝﾁﾏｰｸ!$F403:$AX403)/G$3</f>
        <v>0.5</v>
      </c>
      <c r="H403" s="9">
        <f>ﾍﾞﾝﾁﾏｰｸ!CQ403/ﾍﾞﾝﾁﾏｰｸ!$CR$1</f>
        <v>0.73604060913705593</v>
      </c>
      <c r="I403" s="9">
        <f>SUMIF(ﾍﾞﾝﾁﾏｰｸ!$F$1:$AX$1,I$2,ﾍﾞﾝﾁﾏｰｸ!$F403:$AX403)/I$3</f>
        <v>0.33333333333333331</v>
      </c>
      <c r="J403" s="9">
        <f>SUMIF(ﾍﾞﾝﾁﾏｰｸ!$F$1:$AX$1,J$2,ﾍﾞﾝﾁﾏｰｸ!$F403:$AX403)/J$3</f>
        <v>0.75</v>
      </c>
      <c r="K403" s="9">
        <f>SUMIF(ﾍﾞﾝﾁﾏｰｸ!$F$1:$AX$1,K$2,ﾍﾞﾝﾁﾏｰｸ!$F403:$AX403)/K$3</f>
        <v>0.3</v>
      </c>
      <c r="L403" s="9">
        <f>SUMIF(ﾍﾞﾝﾁﾏｰｸ!$F$1:$AX$1,L$2,ﾍﾞﾝﾁﾏｰｸ!$F403:$AX403)/L$3</f>
        <v>0.5</v>
      </c>
      <c r="M403" s="9">
        <f>SUMIF(ﾍﾞﾝﾁﾏｰｸ!$F$1:$AX$1,M$2,ﾍﾞﾝﾁﾏｰｸ!$F403:$AX403)/M$3</f>
        <v>0.5</v>
      </c>
      <c r="N403" s="9">
        <f>SUMIF(ﾍﾞﾝﾁﾏｰｸ!$F$1:$AX$1,N$2,ﾍﾞﾝﾁﾏｰｸ!$F403:$AX403)/N$3</f>
        <v>0.81818181818181823</v>
      </c>
      <c r="O403" s="9">
        <f>SUMIF(ﾍﾞﾝﾁﾏｰｸ!$F$1:$AX$1,O$2,ﾍﾞﾝﾁﾏｰｸ!$F403:$AX403)/O$3</f>
        <v>0.55000000000000004</v>
      </c>
      <c r="P403" s="2">
        <f>ﾍﾞﾝﾁﾏｰｸ!BV403</f>
        <v>55</v>
      </c>
      <c r="Q403" s="9">
        <f t="shared" si="13"/>
        <v>0.515625</v>
      </c>
      <c r="R403" s="9">
        <f>ﾍﾞﾝﾁﾏｰｸ!CG403/ﾍﾞﾝﾁﾏｰｸ!CG$3</f>
        <v>0.6333333333333333</v>
      </c>
      <c r="S403" s="9">
        <f>ﾍﾞﾝﾁﾏｰｸ!CH403/ﾍﾞﾝﾁﾏｰｸ!CH$3</f>
        <v>0.6</v>
      </c>
      <c r="T403" s="9">
        <f>ﾍﾞﾝﾁﾏｰｸ!CI403/ﾍﾞﾝﾁﾏｰｸ!CI$3</f>
        <v>0.5625</v>
      </c>
      <c r="U403" s="9">
        <f>ﾍﾞﾝﾁﾏｰｸ!CC403/ﾍﾞﾝﾁﾏｰｸ!CC$3</f>
        <v>0.5</v>
      </c>
      <c r="V403" s="9">
        <f>ﾍﾞﾝﾁﾏｰｸ!CD403/ﾍﾞﾝﾁﾏｰｸ!CD$3</f>
        <v>0.46875</v>
      </c>
      <c r="W403" s="9">
        <f>ﾍﾞﾝﾁﾏｰｸ!CE403/ﾍﾞﾝﾁﾏｰｸ!CE$3</f>
        <v>0.54166666666666663</v>
      </c>
      <c r="X403" s="9">
        <f>ﾍﾞﾝﾁﾏｰｸ!CF403/ﾍﾞﾝﾁﾏｰｸ!CF$3</f>
        <v>0.5625</v>
      </c>
    </row>
    <row r="404" spans="1:24">
      <c r="A404" s="2">
        <v>2012</v>
      </c>
      <c r="B404" s="2">
        <v>3000</v>
      </c>
      <c r="C404" s="2">
        <v>5</v>
      </c>
      <c r="D404" s="2">
        <f t="shared" si="12"/>
        <v>600</v>
      </c>
      <c r="E404" s="4" t="s">
        <v>229</v>
      </c>
      <c r="F404" s="9">
        <f>ﾍﾞﾝﾁﾏｰｸ!CJ404/ﾍﾞﾝﾁﾏｰｸ!CJ$3</f>
        <v>0.27906976744186046</v>
      </c>
      <c r="G404" s="9">
        <f>SUMIF(ﾍﾞﾝﾁﾏｰｸ!$F$1:$AX$1,G$2,ﾍﾞﾝﾁﾏｰｸ!$F404:$AX404)/G$3</f>
        <v>0</v>
      </c>
      <c r="H404" s="9">
        <f>ﾍﾞﾝﾁﾏｰｸ!CQ404/ﾍﾞﾝﾁﾏｰｸ!$CR$1</f>
        <v>0.62001450326323437</v>
      </c>
      <c r="I404" s="9">
        <f>SUMIF(ﾍﾞﾝﾁﾏｰｸ!$F$1:$AX$1,I$2,ﾍﾞﾝﾁﾏｰｸ!$F404:$AX404)/I$3</f>
        <v>0.5</v>
      </c>
      <c r="J404" s="9">
        <f>SUMIF(ﾍﾞﾝﾁﾏｰｸ!$F$1:$AX$1,J$2,ﾍﾞﾝﾁﾏｰｸ!$F404:$AX404)/J$3</f>
        <v>0.875</v>
      </c>
      <c r="K404" s="9">
        <f>SUMIF(ﾍﾞﾝﾁﾏｰｸ!$F$1:$AX$1,K$2,ﾍﾞﾝﾁﾏｰｸ!$F404:$AX404)/K$3</f>
        <v>0.1</v>
      </c>
      <c r="L404" s="9">
        <f>SUMIF(ﾍﾞﾝﾁﾏｰｸ!$F$1:$AX$1,L$2,ﾍﾞﾝﾁﾏｰｸ!$F404:$AX404)/L$3</f>
        <v>0.375</v>
      </c>
      <c r="M404" s="9">
        <f>SUMIF(ﾍﾞﾝﾁﾏｰｸ!$F$1:$AX$1,M$2,ﾍﾞﾝﾁﾏｰｸ!$F404:$AX404)/M$3</f>
        <v>1</v>
      </c>
      <c r="N404" s="9">
        <f>SUMIF(ﾍﾞﾝﾁﾏｰｸ!$F$1:$AX$1,N$2,ﾍﾞﾝﾁﾏｰｸ!$F404:$AX404)/N$3</f>
        <v>0.59090909090909094</v>
      </c>
      <c r="O404" s="9">
        <f>SUMIF(ﾍﾞﾝﾁﾏｰｸ!$F$1:$AX$1,O$2,ﾍﾞﾝﾁﾏｰｸ!$F404:$AX404)/O$3</f>
        <v>0.7</v>
      </c>
      <c r="P404" s="2">
        <f>ﾍﾞﾝﾁﾏｰｸ!BV404</f>
        <v>44</v>
      </c>
      <c r="Q404" s="9">
        <f t="shared" si="13"/>
        <v>0.50284090909090906</v>
      </c>
      <c r="R404" s="9">
        <f>ﾍﾞﾝﾁﾏｰｸ!CG404/ﾍﾞﾝﾁﾏｰｸ!CG$3</f>
        <v>0.6</v>
      </c>
      <c r="S404" s="9">
        <f>ﾍﾞﾝﾁﾏｰｸ!CH404/ﾍﾞﾝﾁﾏｰｸ!CH$3</f>
        <v>0.7</v>
      </c>
      <c r="T404" s="9">
        <f>ﾍﾞﾝﾁﾏｰｸ!CI404/ﾍﾞﾝﾁﾏｰｸ!CI$3</f>
        <v>0.5</v>
      </c>
      <c r="U404" s="9">
        <f>ﾍﾞﾝﾁﾏｰｸ!CC404/ﾍﾞﾝﾁﾏｰｸ!CC$3</f>
        <v>0.45454545454545453</v>
      </c>
      <c r="V404" s="9">
        <f>ﾍﾞﾝﾁﾏｰｸ!CD404/ﾍﾞﾝﾁﾏｰｸ!CD$3</f>
        <v>0.4375</v>
      </c>
      <c r="W404" s="9">
        <f>ﾍﾞﾝﾁﾏｰｸ!CE404/ﾍﾞﾝﾁﾏｰｸ!CE$3</f>
        <v>0.54166666666666663</v>
      </c>
      <c r="X404" s="9">
        <f>ﾍﾞﾝﾁﾏｰｸ!CF404/ﾍﾞﾝﾁﾏｰｸ!CF$3</f>
        <v>0.625</v>
      </c>
    </row>
    <row r="405" spans="1:24">
      <c r="A405" s="2">
        <v>1998</v>
      </c>
      <c r="B405" s="2">
        <v>300</v>
      </c>
      <c r="C405" s="2">
        <v>6</v>
      </c>
      <c r="D405" s="2">
        <f t="shared" si="12"/>
        <v>50</v>
      </c>
      <c r="E405" s="4" t="s">
        <v>326</v>
      </c>
      <c r="F405" s="9">
        <f>ﾍﾞﾝﾁﾏｰｸ!CJ405/ﾍﾞﾝﾁﾏｰｸ!CJ$3</f>
        <v>0.52325581395348841</v>
      </c>
      <c r="G405" s="9">
        <f>SUMIF(ﾍﾞﾝﾁﾏｰｸ!$F$1:$AX$1,G$2,ﾍﾞﾝﾁﾏｰｸ!$F405:$AX405)/G$3</f>
        <v>0.5</v>
      </c>
      <c r="H405" s="9">
        <f>ﾍﾞﾝﾁﾏｰｸ!CQ405/ﾍﾞﾝﾁﾏｰｸ!$CR$1</f>
        <v>0.79985496736765782</v>
      </c>
      <c r="I405" s="9">
        <f>SUMIF(ﾍﾞﾝﾁﾏｰｸ!$F$1:$AX$1,I$2,ﾍﾞﾝﾁﾏｰｸ!$F405:$AX405)/I$3</f>
        <v>0.5</v>
      </c>
      <c r="J405" s="9">
        <f>SUMIF(ﾍﾞﾝﾁﾏｰｸ!$F$1:$AX$1,J$2,ﾍﾞﾝﾁﾏｰｸ!$F405:$AX405)/J$3</f>
        <v>0.25</v>
      </c>
      <c r="K405" s="9">
        <f>SUMIF(ﾍﾞﾝﾁﾏｰｸ!$F$1:$AX$1,K$2,ﾍﾞﾝﾁﾏｰｸ!$F405:$AX405)/K$3</f>
        <v>0.6</v>
      </c>
      <c r="L405" s="9">
        <f>SUMIF(ﾍﾞﾝﾁﾏｰｸ!$F$1:$AX$1,L$2,ﾍﾞﾝﾁﾏｰｸ!$F405:$AX405)/L$3</f>
        <v>0.5</v>
      </c>
      <c r="M405" s="9">
        <f>SUMIF(ﾍﾞﾝﾁﾏｰｸ!$F$1:$AX$1,M$2,ﾍﾞﾝﾁﾏｰｸ!$F405:$AX405)/M$3</f>
        <v>1</v>
      </c>
      <c r="N405" s="9">
        <f>SUMIF(ﾍﾞﾝﾁﾏｰｸ!$F$1:$AX$1,N$2,ﾍﾞﾝﾁﾏｰｸ!$F405:$AX405)/N$3</f>
        <v>0.45454545454545453</v>
      </c>
      <c r="O405" s="9">
        <f>SUMIF(ﾍﾞﾝﾁﾏｰｸ!$F$1:$AX$1,O$2,ﾍﾞﾝﾁﾏｰｸ!$F405:$AX405)/O$3</f>
        <v>0.85</v>
      </c>
      <c r="P405" s="2">
        <f>ﾍﾞﾝﾁﾏｰｸ!BV405</f>
        <v>60.5</v>
      </c>
      <c r="Q405" s="9">
        <f t="shared" si="13"/>
        <v>0.55255681818181823</v>
      </c>
      <c r="R405" s="9">
        <f>ﾍﾞﾝﾁﾏｰｸ!CG405/ﾍﾞﾝﾁﾏｰｸ!CG$3</f>
        <v>0.43333333333333335</v>
      </c>
      <c r="S405" s="9">
        <f>ﾍﾞﾝﾁﾏｰｸ!CH405/ﾍﾞﾝﾁﾏｰｸ!CH$3</f>
        <v>0.9</v>
      </c>
      <c r="T405" s="9">
        <f>ﾍﾞﾝﾁﾏｰｸ!CI405/ﾍﾞﾝﾁﾏｰｸ!CI$3</f>
        <v>0.5625</v>
      </c>
      <c r="U405" s="9">
        <f>ﾍﾞﾝﾁﾏｰｸ!CC405/ﾍﾞﾝﾁﾏｰｸ!CC$3</f>
        <v>0.40909090909090912</v>
      </c>
      <c r="V405" s="9">
        <f>ﾍﾞﾝﾁﾏｰｸ!CD405/ﾍﾞﾝﾁﾏｰｸ!CD$3</f>
        <v>0.75</v>
      </c>
      <c r="W405" s="9">
        <f>ﾍﾞﾝﾁﾏｰｸ!CE405/ﾍﾞﾝﾁﾏｰｸ!CE$3</f>
        <v>0.58333333333333337</v>
      </c>
      <c r="X405" s="9">
        <f>ﾍﾞﾝﾁﾏｰｸ!CF405/ﾍﾞﾝﾁﾏｰｸ!CF$3</f>
        <v>0.5625</v>
      </c>
    </row>
    <row r="406" spans="1:24">
      <c r="A406" s="2">
        <v>2000</v>
      </c>
      <c r="B406" s="2">
        <v>380</v>
      </c>
      <c r="C406" s="2">
        <v>1</v>
      </c>
      <c r="D406" s="2">
        <f t="shared" si="12"/>
        <v>380</v>
      </c>
      <c r="E406" s="4" t="s">
        <v>28</v>
      </c>
      <c r="F406" s="9">
        <f>ﾍﾞﾝﾁﾏｰｸ!CJ406/ﾍﾞﾝﾁﾏｰｸ!CJ$3</f>
        <v>0.38372093023255816</v>
      </c>
      <c r="G406" s="9">
        <f>SUMIF(ﾍﾞﾝﾁﾏｰｸ!$F$1:$AX$1,G$2,ﾍﾞﾝﾁﾏｰｸ!$F406:$AX406)/G$3</f>
        <v>0.5</v>
      </c>
      <c r="H406" s="9">
        <f>ﾍﾞﾝﾁﾏｰｸ!CQ406/ﾍﾞﾝﾁﾏｰｸ!$CR$1</f>
        <v>0.64612037708484427</v>
      </c>
      <c r="I406" s="9">
        <f>SUMIF(ﾍﾞﾝﾁﾏｰｸ!$F$1:$AX$1,I$2,ﾍﾞﾝﾁﾏｰｸ!$F406:$AX406)/I$3</f>
        <v>0.16666666666666666</v>
      </c>
      <c r="J406" s="9">
        <f>SUMIF(ﾍﾞﾝﾁﾏｰｸ!$F$1:$AX$1,J$2,ﾍﾞﾝﾁﾏｰｸ!$F406:$AX406)/J$3</f>
        <v>0.625</v>
      </c>
      <c r="K406" s="9">
        <f>SUMIF(ﾍﾞﾝﾁﾏｰｸ!$F$1:$AX$1,K$2,ﾍﾞﾝﾁﾏｰｸ!$F406:$AX406)/K$3</f>
        <v>0.3</v>
      </c>
      <c r="L406" s="9">
        <f>SUMIF(ﾍﾞﾝﾁﾏｰｸ!$F$1:$AX$1,L$2,ﾍﾞﾝﾁﾏｰｸ!$F406:$AX406)/L$3</f>
        <v>0.25</v>
      </c>
      <c r="M406" s="9">
        <f>SUMIF(ﾍﾞﾝﾁﾏｰｸ!$F$1:$AX$1,M$2,ﾍﾞﾝﾁﾏｰｸ!$F406:$AX406)/M$3</f>
        <v>0.5</v>
      </c>
      <c r="N406" s="9">
        <f>SUMIF(ﾍﾞﾝﾁﾏｰｸ!$F$1:$AX$1,N$2,ﾍﾞﾝﾁﾏｰｸ!$F406:$AX406)/N$3</f>
        <v>0.5</v>
      </c>
      <c r="O406" s="9">
        <f>SUMIF(ﾍﾞﾝﾁﾏｰｸ!$F$1:$AX$1,O$2,ﾍﾞﾝﾁﾏｰｸ!$F406:$AX406)/O$3</f>
        <v>0.6</v>
      </c>
      <c r="P406" s="2">
        <f>ﾍﾞﾝﾁﾏｰｸ!BV406</f>
        <v>41.5</v>
      </c>
      <c r="Q406" s="9">
        <f t="shared" si="13"/>
        <v>0.51136363636363635</v>
      </c>
      <c r="R406" s="9">
        <f>ﾍﾞﾝﾁﾏｰｸ!CG406/ﾍﾞﾝﾁﾏｰｸ!CG$3</f>
        <v>0.43333333333333335</v>
      </c>
      <c r="S406" s="9">
        <f>ﾍﾞﾝﾁﾏｰｸ!CH406/ﾍﾞﾝﾁﾏｰｸ!CH$3</f>
        <v>0.5</v>
      </c>
      <c r="T406" s="9">
        <f>ﾍﾞﾝﾁﾏｰｸ!CI406/ﾍﾞﾝﾁﾏｰｸ!CI$3</f>
        <v>0.4375</v>
      </c>
      <c r="U406" s="9">
        <f>ﾍﾞﾝﾁﾏｰｸ!CC406/ﾍﾞﾝﾁﾏｰｸ!CC$3</f>
        <v>0.31818181818181818</v>
      </c>
      <c r="V406" s="9">
        <f>ﾍﾞﾝﾁﾏｰｸ!CD406/ﾍﾞﾝﾁﾏｰｸ!CD$3</f>
        <v>0.53125</v>
      </c>
      <c r="W406" s="9">
        <f>ﾍﾞﾝﾁﾏｰｸ!CE406/ﾍﾞﾝﾁﾏｰｸ!CE$3</f>
        <v>0.66666666666666663</v>
      </c>
      <c r="X406" s="9">
        <f>ﾍﾞﾝﾁﾏｰｸ!CF406/ﾍﾞﾝﾁﾏｰｸ!CF$3</f>
        <v>0.625</v>
      </c>
    </row>
    <row r="407" spans="1:24">
      <c r="A407" s="2">
        <v>1982</v>
      </c>
      <c r="B407" s="2">
        <v>100</v>
      </c>
      <c r="C407" s="2">
        <v>2</v>
      </c>
      <c r="D407" s="2">
        <f t="shared" si="12"/>
        <v>50</v>
      </c>
      <c r="E407" s="4" t="s">
        <v>327</v>
      </c>
      <c r="F407" s="9">
        <f>ﾍﾞﾝﾁﾏｰｸ!CJ407/ﾍﾞﾝﾁﾏｰｸ!CJ$3</f>
        <v>0.30232558139534882</v>
      </c>
      <c r="G407" s="9">
        <f>SUMIF(ﾍﾞﾝﾁﾏｰｸ!$F$1:$AX$1,G$2,ﾍﾞﾝﾁﾏｰｸ!$F407:$AX407)/G$3</f>
        <v>0</v>
      </c>
      <c r="H407" s="9">
        <f>ﾍﾞﾝﾁﾏｰｸ!CQ407/ﾍﾞﾝﾁﾏｰｸ!$CR$1</f>
        <v>0.52356780275562009</v>
      </c>
      <c r="I407" s="9">
        <f>SUMIF(ﾍﾞﾝﾁﾏｰｸ!$F$1:$AX$1,I$2,ﾍﾞﾝﾁﾏｰｸ!$F407:$AX407)/I$3</f>
        <v>0.16666666666666666</v>
      </c>
      <c r="J407" s="9">
        <f>SUMIF(ﾍﾞﾝﾁﾏｰｸ!$F$1:$AX$1,J$2,ﾍﾞﾝﾁﾏｰｸ!$F407:$AX407)/J$3</f>
        <v>0.625</v>
      </c>
      <c r="K407" s="9">
        <f>SUMIF(ﾍﾞﾝﾁﾏｰｸ!$F$1:$AX$1,K$2,ﾍﾞﾝﾁﾏｰｸ!$F407:$AX407)/K$3</f>
        <v>0.3</v>
      </c>
      <c r="L407" s="9">
        <f>SUMIF(ﾍﾞﾝﾁﾏｰｸ!$F$1:$AX$1,L$2,ﾍﾞﾝﾁﾏｰｸ!$F407:$AX407)/L$3</f>
        <v>0</v>
      </c>
      <c r="M407" s="9">
        <f>SUMIF(ﾍﾞﾝﾁﾏｰｸ!$F$1:$AX$1,M$2,ﾍﾞﾝﾁﾏｰｸ!$F407:$AX407)/M$3</f>
        <v>0.5</v>
      </c>
      <c r="N407" s="9">
        <f>SUMIF(ﾍﾞﾝﾁﾏｰｸ!$F$1:$AX$1,N$2,ﾍﾞﾝﾁﾏｰｸ!$F407:$AX407)/N$3</f>
        <v>0.40909090909090912</v>
      </c>
      <c r="O407" s="9">
        <f>SUMIF(ﾍﾞﾝﾁﾏｰｸ!$F$1:$AX$1,O$2,ﾍﾞﾝﾁﾏｰｸ!$F407:$AX407)/O$3</f>
        <v>0.5</v>
      </c>
      <c r="P407" s="2">
        <f>ﾍﾞﾝﾁﾏｰｸ!BV407</f>
        <v>32</v>
      </c>
      <c r="Q407" s="9">
        <f t="shared" si="13"/>
        <v>0.4585227272727273</v>
      </c>
      <c r="R407" s="9">
        <f>ﾍﾞﾝﾁﾏｰｸ!CG407/ﾍﾞﾝﾁﾏｰｸ!CG$3</f>
        <v>0.33333333333333331</v>
      </c>
      <c r="S407" s="9">
        <f>ﾍﾞﾝﾁﾏｰｸ!CH407/ﾍﾞﾝﾁﾏｰｸ!CH$3</f>
        <v>0.3</v>
      </c>
      <c r="T407" s="9">
        <f>ﾍﾞﾝﾁﾏｰｸ!CI407/ﾍﾞﾝﾁﾏｰｸ!CI$3</f>
        <v>0.25</v>
      </c>
      <c r="U407" s="9">
        <f>ﾍﾞﾝﾁﾏｰｸ!CC407/ﾍﾞﾝﾁﾏｰｸ!CC$3</f>
        <v>0.36363636363636365</v>
      </c>
      <c r="V407" s="9">
        <f>ﾍﾞﾝﾁﾏｰｸ!CD407/ﾍﾞﾝﾁﾏｰｸ!CD$3</f>
        <v>0.40625</v>
      </c>
      <c r="W407" s="9">
        <f>ﾍﾞﾝﾁﾏｰｸ!CE407/ﾍﾞﾝﾁﾏｰｸ!CE$3</f>
        <v>0.58333333333333337</v>
      </c>
      <c r="X407" s="9">
        <f>ﾍﾞﾝﾁﾏｰｸ!CF407/ﾍﾞﾝﾁﾏｰｸ!CF$3</f>
        <v>0.5</v>
      </c>
    </row>
    <row r="408" spans="1:24">
      <c r="A408" s="2">
        <v>1990</v>
      </c>
      <c r="B408" s="2">
        <v>400</v>
      </c>
      <c r="C408" s="2">
        <v>5</v>
      </c>
      <c r="D408" s="2">
        <f t="shared" si="12"/>
        <v>80</v>
      </c>
      <c r="E408" s="4" t="s">
        <v>84</v>
      </c>
      <c r="F408" s="9">
        <f>ﾍﾞﾝﾁﾏｰｸ!CJ408/ﾍﾞﾝﾁﾏｰｸ!CJ$3</f>
        <v>0.27906976744186046</v>
      </c>
      <c r="G408" s="9">
        <f>SUMIF(ﾍﾞﾝﾁﾏｰｸ!$F$1:$AX$1,G$2,ﾍﾞﾝﾁﾏｰｸ!$F408:$AX408)/G$3</f>
        <v>0</v>
      </c>
      <c r="H408" s="9">
        <f>ﾍﾞﾝﾁﾏｰｸ!CQ408/ﾍﾞﾝﾁﾏｰｸ!$CR$1</f>
        <v>0.52356780275562009</v>
      </c>
      <c r="I408" s="9">
        <f>SUMIF(ﾍﾞﾝﾁﾏｰｸ!$F$1:$AX$1,I$2,ﾍﾞﾝﾁﾏｰｸ!$F408:$AX408)/I$3</f>
        <v>0.66666666666666663</v>
      </c>
      <c r="J408" s="9">
        <f>SUMIF(ﾍﾞﾝﾁﾏｰｸ!$F$1:$AX$1,J$2,ﾍﾞﾝﾁﾏｰｸ!$F408:$AX408)/J$3</f>
        <v>0.5</v>
      </c>
      <c r="K408" s="9">
        <f>SUMIF(ﾍﾞﾝﾁﾏｰｸ!$F$1:$AX$1,K$2,ﾍﾞﾝﾁﾏｰｸ!$F408:$AX408)/K$3</f>
        <v>0.3</v>
      </c>
      <c r="L408" s="9">
        <f>SUMIF(ﾍﾞﾝﾁﾏｰｸ!$F$1:$AX$1,L$2,ﾍﾞﾝﾁﾏｰｸ!$F408:$AX408)/L$3</f>
        <v>0.5</v>
      </c>
      <c r="M408" s="9">
        <f>SUMIF(ﾍﾞﾝﾁﾏｰｸ!$F$1:$AX$1,M$2,ﾍﾞﾝﾁﾏｰｸ!$F408:$AX408)/M$3</f>
        <v>1</v>
      </c>
      <c r="N408" s="9">
        <f>SUMIF(ﾍﾞﾝﾁﾏｰｸ!$F$1:$AX$1,N$2,ﾍﾞﾝﾁﾏｰｸ!$F408:$AX408)/N$3</f>
        <v>0.68181818181818177</v>
      </c>
      <c r="O408" s="9">
        <f>SUMIF(ﾍﾞﾝﾁﾏｰｸ!$F$1:$AX$1,O$2,ﾍﾞﾝﾁﾏｰｸ!$F408:$AX408)/O$3</f>
        <v>0.6</v>
      </c>
      <c r="P408" s="2">
        <f>ﾍﾞﾝﾁﾏｰｸ!BV408</f>
        <v>47</v>
      </c>
      <c r="Q408" s="9">
        <f t="shared" si="13"/>
        <v>0.57272727272727275</v>
      </c>
      <c r="R408" s="9">
        <f>ﾍﾞﾝﾁﾏｰｸ!CG408/ﾍﾞﾝﾁﾏｰｸ!CG$3</f>
        <v>0.6</v>
      </c>
      <c r="S408" s="9">
        <f>ﾍﾞﾝﾁﾏｰｸ!CH408/ﾍﾞﾝﾁﾏｰｸ!CH$3</f>
        <v>0.4</v>
      </c>
      <c r="T408" s="9">
        <f>ﾍﾞﾝﾁﾏｰｸ!CI408/ﾍﾞﾝﾁﾏｰｸ!CI$3</f>
        <v>0.5</v>
      </c>
      <c r="U408" s="9">
        <f>ﾍﾞﾝﾁﾏｰｸ!CC408/ﾍﾞﾝﾁﾏｰｸ!CC$3</f>
        <v>0.63636363636363635</v>
      </c>
      <c r="V408" s="9">
        <f>ﾍﾞﾝﾁﾏｰｸ!CD408/ﾍﾞﾝﾁﾏｰｸ!CD$3</f>
        <v>0.40625</v>
      </c>
      <c r="W408" s="9">
        <f>ﾍﾞﾝﾁﾏｰｸ!CE408/ﾍﾞﾝﾁﾏｰｸ!CE$3</f>
        <v>0.58333333333333337</v>
      </c>
      <c r="X408" s="9">
        <f>ﾍﾞﾝﾁﾏｰｸ!CF408/ﾍﾞﾝﾁﾏｰｸ!CF$3</f>
        <v>0.625</v>
      </c>
    </row>
    <row r="409" spans="1:24">
      <c r="A409" s="2">
        <v>2005</v>
      </c>
      <c r="B409" s="2">
        <v>100</v>
      </c>
      <c r="C409" s="2">
        <v>5</v>
      </c>
      <c r="D409" s="2">
        <f t="shared" si="12"/>
        <v>20</v>
      </c>
      <c r="E409" s="4" t="s">
        <v>328</v>
      </c>
      <c r="F409" s="9">
        <f>ﾍﾞﾝﾁﾏｰｸ!CJ409/ﾍﾞﾝﾁﾏｰｸ!CJ$3</f>
        <v>0.5</v>
      </c>
      <c r="G409" s="9">
        <f>SUMIF(ﾍﾞﾝﾁﾏｰｸ!$F$1:$AX$1,G$2,ﾍﾞﾝﾁﾏｰｸ!$F409:$AX409)/G$3</f>
        <v>0.5</v>
      </c>
      <c r="H409" s="9">
        <f>ﾍﾞﾝﾁﾏｰｸ!CQ409/ﾍﾞﾝﾁﾏｰｸ!$CR$1</f>
        <v>0.54169688179840481</v>
      </c>
      <c r="I409" s="9">
        <f>SUMIF(ﾍﾞﾝﾁﾏｰｸ!$F$1:$AX$1,I$2,ﾍﾞﾝﾁﾏｰｸ!$F409:$AX409)/I$3</f>
        <v>0.5</v>
      </c>
      <c r="J409" s="9">
        <f>SUMIF(ﾍﾞﾝﾁﾏｰｸ!$F$1:$AX$1,J$2,ﾍﾞﾝﾁﾏｰｸ!$F409:$AX409)/J$3</f>
        <v>0.625</v>
      </c>
      <c r="K409" s="9">
        <f>SUMIF(ﾍﾞﾝﾁﾏｰｸ!$F$1:$AX$1,K$2,ﾍﾞﾝﾁﾏｰｸ!$F409:$AX409)/K$3</f>
        <v>0.55000000000000004</v>
      </c>
      <c r="L409" s="9">
        <f>SUMIF(ﾍﾞﾝﾁﾏｰｸ!$F$1:$AX$1,L$2,ﾍﾞﾝﾁﾏｰｸ!$F409:$AX409)/L$3</f>
        <v>0.125</v>
      </c>
      <c r="M409" s="9">
        <f>SUMIF(ﾍﾞﾝﾁﾏｰｸ!$F$1:$AX$1,M$2,ﾍﾞﾝﾁﾏｰｸ!$F409:$AX409)/M$3</f>
        <v>0.5</v>
      </c>
      <c r="N409" s="9">
        <f>SUMIF(ﾍﾞﾝﾁﾏｰｸ!$F$1:$AX$1,N$2,ﾍﾞﾝﾁﾏｰｸ!$F409:$AX409)/N$3</f>
        <v>0.36363636363636365</v>
      </c>
      <c r="O409" s="9">
        <f>SUMIF(ﾍﾞﾝﾁﾏｰｸ!$F$1:$AX$1,O$2,ﾍﾞﾝﾁﾏｰｸ!$F409:$AX409)/O$3</f>
        <v>0.65</v>
      </c>
      <c r="P409" s="2">
        <f>ﾍﾞﾝﾁﾏｰｸ!BV409</f>
        <v>45.5</v>
      </c>
      <c r="Q409" s="9">
        <f t="shared" si="13"/>
        <v>0.54630681818181814</v>
      </c>
      <c r="R409" s="9">
        <f>ﾍﾞﾝﾁﾏｰｸ!CG409/ﾍﾞﾝﾁﾏｰｸ!CG$3</f>
        <v>0.46666666666666667</v>
      </c>
      <c r="S409" s="9">
        <f>ﾍﾞﾝﾁﾏｰｸ!CH409/ﾍﾞﾝﾁﾏｰｸ!CH$3</f>
        <v>0.5</v>
      </c>
      <c r="T409" s="9">
        <f>ﾍﾞﾝﾁﾏｰｸ!CI409/ﾍﾞﾝﾁﾏｰｸ!CI$3</f>
        <v>0.375</v>
      </c>
      <c r="U409" s="9">
        <f>ﾍﾞﾝﾁﾏｰｸ!CC409/ﾍﾞﾝﾁﾏｰｸ!CC$3</f>
        <v>0.40909090909090912</v>
      </c>
      <c r="V409" s="9">
        <f>ﾍﾞﾝﾁﾏｰｸ!CD409/ﾍﾞﾝﾁﾏｰｸ!CD$3</f>
        <v>0.5625</v>
      </c>
      <c r="W409" s="9">
        <f>ﾍﾞﾝﾁﾏｰｸ!CE409/ﾍﾞﾝﾁﾏｰｸ!CE$3</f>
        <v>0.625</v>
      </c>
      <c r="X409" s="9">
        <f>ﾍﾞﾝﾁﾏｰｸ!CF409/ﾍﾞﾝﾁﾏｰｸ!CF$3</f>
        <v>0.6875</v>
      </c>
    </row>
    <row r="410" spans="1:24">
      <c r="A410" s="2">
        <v>1991</v>
      </c>
      <c r="B410" s="2">
        <v>220</v>
      </c>
      <c r="C410" s="2">
        <v>2</v>
      </c>
      <c r="D410" s="2">
        <f t="shared" si="12"/>
        <v>110</v>
      </c>
      <c r="E410" s="4" t="s">
        <v>329</v>
      </c>
      <c r="F410" s="9">
        <f>ﾍﾞﾝﾁﾏｰｸ!CJ410/ﾍﾞﾝﾁﾏｰｸ!CJ$3</f>
        <v>0.5</v>
      </c>
      <c r="G410" s="9">
        <f>SUMIF(ﾍﾞﾝﾁﾏｰｸ!$F$1:$AX$1,G$2,ﾍﾞﾝﾁﾏｰｸ!$F410:$AX410)/G$3</f>
        <v>0.5</v>
      </c>
      <c r="H410" s="9">
        <f>ﾍﾞﾝﾁﾏｰｸ!CQ410/ﾍﾞﾝﾁﾏｰｸ!$CR$1</f>
        <v>0.78535170413343014</v>
      </c>
      <c r="I410" s="9">
        <f>SUMIF(ﾍﾞﾝﾁﾏｰｸ!$F$1:$AX$1,I$2,ﾍﾞﾝﾁﾏｰｸ!$F410:$AX410)/I$3</f>
        <v>0.66666666666666663</v>
      </c>
      <c r="J410" s="9">
        <f>SUMIF(ﾍﾞﾝﾁﾏｰｸ!$F$1:$AX$1,J$2,ﾍﾞﾝﾁﾏｰｸ!$F410:$AX410)/J$3</f>
        <v>0.625</v>
      </c>
      <c r="K410" s="9">
        <f>SUMIF(ﾍﾞﾝﾁﾏｰｸ!$F$1:$AX$1,K$2,ﾍﾞﾝﾁﾏｰｸ!$F410:$AX410)/K$3</f>
        <v>0.45</v>
      </c>
      <c r="L410" s="9">
        <f>SUMIF(ﾍﾞﾝﾁﾏｰｸ!$F$1:$AX$1,L$2,ﾍﾞﾝﾁﾏｰｸ!$F410:$AX410)/L$3</f>
        <v>0.375</v>
      </c>
      <c r="M410" s="9">
        <f>SUMIF(ﾍﾞﾝﾁﾏｰｸ!$F$1:$AX$1,M$2,ﾍﾞﾝﾁﾏｰｸ!$F410:$AX410)/M$3</f>
        <v>0.5</v>
      </c>
      <c r="N410" s="9">
        <f>SUMIF(ﾍﾞﾝﾁﾏｰｸ!$F$1:$AX$1,N$2,ﾍﾞﾝﾁﾏｰｸ!$F410:$AX410)/N$3</f>
        <v>0.72727272727272729</v>
      </c>
      <c r="O410" s="9">
        <f>SUMIF(ﾍﾞﾝﾁﾏｰｸ!$F$1:$AX$1,O$2,ﾍﾞﾝﾁﾏｰｸ!$F410:$AX410)/O$3</f>
        <v>0.7</v>
      </c>
      <c r="P410" s="2">
        <f>ﾍﾞﾝﾁﾏｰｸ!BV410</f>
        <v>59</v>
      </c>
      <c r="Q410" s="9">
        <f t="shared" si="13"/>
        <v>0.65142045454545461</v>
      </c>
      <c r="R410" s="9">
        <f>ﾍﾞﾝﾁﾏｰｸ!CG410/ﾍﾞﾝﾁﾏｰｸ!CG$3</f>
        <v>0.66666666666666663</v>
      </c>
      <c r="S410" s="9">
        <f>ﾍﾞﾝﾁﾏｰｸ!CH410/ﾍﾞﾝﾁﾏｰｸ!CH$3</f>
        <v>0.6</v>
      </c>
      <c r="T410" s="9">
        <f>ﾍﾞﾝﾁﾏｰｸ!CI410/ﾍﾞﾝﾁﾏｰｸ!CI$3</f>
        <v>0.5625</v>
      </c>
      <c r="U410" s="9">
        <f>ﾍﾞﾝﾁﾏｰｸ!CC410/ﾍﾞﾝﾁﾏｰｸ!CC$3</f>
        <v>0.72727272727272729</v>
      </c>
      <c r="V410" s="9">
        <f>ﾍﾞﾝﾁﾏｰｸ!CD410/ﾍﾞﾝﾁﾏｰｸ!CD$3</f>
        <v>0.53125</v>
      </c>
      <c r="W410" s="9">
        <f>ﾍﾞﾝﾁﾏｰｸ!CE410/ﾍﾞﾝﾁﾏｰｸ!CE$3</f>
        <v>0.625</v>
      </c>
      <c r="X410" s="9">
        <f>ﾍﾞﾝﾁﾏｰｸ!CF410/ﾍﾞﾝﾁﾏｰｸ!CF$3</f>
        <v>0.6875</v>
      </c>
    </row>
    <row r="411" spans="1:24">
      <c r="A411" s="2">
        <v>2006</v>
      </c>
      <c r="B411" s="2">
        <v>360</v>
      </c>
      <c r="C411" s="2">
        <v>2</v>
      </c>
      <c r="D411" s="2">
        <f t="shared" si="12"/>
        <v>180</v>
      </c>
      <c r="E411" s="4" t="s">
        <v>275</v>
      </c>
      <c r="F411" s="9">
        <f>ﾍﾞﾝﾁﾏｰｸ!CJ411/ﾍﾞﾝﾁﾏｰｸ!CJ$3</f>
        <v>0.55813953488372092</v>
      </c>
      <c r="G411" s="9">
        <f>SUMIF(ﾍﾞﾝﾁﾏｰｸ!$F$1:$AX$1,G$2,ﾍﾞﾝﾁﾏｰｸ!$F411:$AX411)/G$3</f>
        <v>1</v>
      </c>
      <c r="H411" s="9">
        <f>ﾍﾞﾝﾁﾏｰｸ!CQ411/ﾍﾞﾝﾁﾏｰｸ!$CR$1</f>
        <v>0.54749818709209586</v>
      </c>
      <c r="I411" s="9">
        <f>SUMIF(ﾍﾞﾝﾁﾏｰｸ!$F$1:$AX$1,I$2,ﾍﾞﾝﾁﾏｰｸ!$F411:$AX411)/I$3</f>
        <v>1</v>
      </c>
      <c r="J411" s="9">
        <f>SUMIF(ﾍﾞﾝﾁﾏｰｸ!$F$1:$AX$1,J$2,ﾍﾞﾝﾁﾏｰｸ!$F411:$AX411)/J$3</f>
        <v>0.5</v>
      </c>
      <c r="K411" s="9">
        <f>SUMIF(ﾍﾞﾝﾁﾏｰｸ!$F$1:$AX$1,K$2,ﾍﾞﾝﾁﾏｰｸ!$F411:$AX411)/K$3</f>
        <v>0.45</v>
      </c>
      <c r="L411" s="9">
        <f>SUMIF(ﾍﾞﾝﾁﾏｰｸ!$F$1:$AX$1,L$2,ﾍﾞﾝﾁﾏｰｸ!$F411:$AX411)/L$3</f>
        <v>0.125</v>
      </c>
      <c r="M411" s="9">
        <f>SUMIF(ﾍﾞﾝﾁﾏｰｸ!$F$1:$AX$1,M$2,ﾍﾞﾝﾁﾏｰｸ!$F411:$AX411)/M$3</f>
        <v>1</v>
      </c>
      <c r="N411" s="9">
        <f>SUMIF(ﾍﾞﾝﾁﾏｰｸ!$F$1:$AX$1,N$2,ﾍﾞﾝﾁﾏｰｸ!$F411:$AX411)/N$3</f>
        <v>0.72727272727272729</v>
      </c>
      <c r="O411" s="9">
        <f>SUMIF(ﾍﾞﾝﾁﾏｰｸ!$F$1:$AX$1,O$2,ﾍﾞﾝﾁﾏｰｸ!$F411:$AX411)/O$3</f>
        <v>0.5</v>
      </c>
      <c r="P411" s="2">
        <f>ﾍﾞﾝﾁﾏｰｸ!BV411</f>
        <v>55</v>
      </c>
      <c r="Q411" s="9">
        <f t="shared" si="13"/>
        <v>0.66732954545454548</v>
      </c>
      <c r="R411" s="9">
        <f>ﾍﾞﾝﾁﾏｰｸ!CG411/ﾍﾞﾝﾁﾏｰｸ!CG$3</f>
        <v>0.73333333333333328</v>
      </c>
      <c r="S411" s="9">
        <f>ﾍﾞﾝﾁﾏｰｸ!CH411/ﾍﾞﾝﾁﾏｰｸ!CH$3</f>
        <v>0.4</v>
      </c>
      <c r="T411" s="9">
        <f>ﾍﾞﾝﾁﾏｰｸ!CI411/ﾍﾞﾝﾁﾏｰｸ!CI$3</f>
        <v>0.4375</v>
      </c>
      <c r="U411" s="9">
        <f>ﾍﾞﾝﾁﾏｰｸ!CC411/ﾍﾞﾝﾁﾏｰｸ!CC$3</f>
        <v>0.77272727272727271</v>
      </c>
      <c r="V411" s="9">
        <f>ﾍﾞﾝﾁﾏｰｸ!CD411/ﾍﾞﾝﾁﾏｰｸ!CD$3</f>
        <v>0.46875</v>
      </c>
      <c r="W411" s="9">
        <f>ﾍﾞﾝﾁﾏｰｸ!CE411/ﾍﾞﾝﾁﾏｰｸ!CE$3</f>
        <v>0.66666666666666663</v>
      </c>
      <c r="X411" s="9">
        <f>ﾍﾞﾝﾁﾏｰｸ!CF411/ﾍﾞﾝﾁﾏｰｸ!CF$3</f>
        <v>0.6875</v>
      </c>
    </row>
    <row r="412" spans="1:24">
      <c r="A412" s="2">
        <v>2000</v>
      </c>
      <c r="B412" s="2">
        <v>500</v>
      </c>
      <c r="C412" s="2">
        <v>4</v>
      </c>
      <c r="D412" s="2">
        <f t="shared" si="12"/>
        <v>125</v>
      </c>
      <c r="E412" s="4" t="s">
        <v>91</v>
      </c>
      <c r="F412" s="9">
        <f>ﾍﾞﾝﾁﾏｰｸ!CJ412/ﾍﾞﾝﾁﾏｰｸ!CJ$3</f>
        <v>0.38372093023255816</v>
      </c>
      <c r="G412" s="9">
        <f>SUMIF(ﾍﾞﾝﾁﾏｰｸ!$F$1:$AX$1,G$2,ﾍﾞﾝﾁﾏｰｸ!$F412:$AX412)/G$3</f>
        <v>0.5</v>
      </c>
      <c r="H412" s="9">
        <f>ﾍﾞﾝﾁﾏｰｸ!CQ412/ﾍﾞﾝﾁﾏｰｸ!$CR$1</f>
        <v>0.78245105148658456</v>
      </c>
      <c r="I412" s="9">
        <f>SUMIF(ﾍﾞﾝﾁﾏｰｸ!$F$1:$AX$1,I$2,ﾍﾞﾝﾁﾏｰｸ!$F412:$AX412)/I$3</f>
        <v>0.33333333333333331</v>
      </c>
      <c r="J412" s="9">
        <f>SUMIF(ﾍﾞﾝﾁﾏｰｸ!$F$1:$AX$1,J$2,ﾍﾞﾝﾁﾏｰｸ!$F412:$AX412)/J$3</f>
        <v>0.5</v>
      </c>
      <c r="K412" s="9">
        <f>SUMIF(ﾍﾞﾝﾁﾏｰｸ!$F$1:$AX$1,K$2,ﾍﾞﾝﾁﾏｰｸ!$F412:$AX412)/K$3</f>
        <v>0.25</v>
      </c>
      <c r="L412" s="9">
        <f>SUMIF(ﾍﾞﾝﾁﾏｰｸ!$F$1:$AX$1,L$2,ﾍﾞﾝﾁﾏｰｸ!$F412:$AX412)/L$3</f>
        <v>0.375</v>
      </c>
      <c r="M412" s="9">
        <f>SUMIF(ﾍﾞﾝﾁﾏｰｸ!$F$1:$AX$1,M$2,ﾍﾞﾝﾁﾏｰｸ!$F412:$AX412)/M$3</f>
        <v>0.5</v>
      </c>
      <c r="N412" s="9">
        <f>SUMIF(ﾍﾞﾝﾁﾏｰｸ!$F$1:$AX$1,N$2,ﾍﾞﾝﾁﾏｰｸ!$F412:$AX412)/N$3</f>
        <v>0.45454545454545453</v>
      </c>
      <c r="O412" s="9">
        <f>SUMIF(ﾍﾞﾝﾁﾏｰｸ!$F$1:$AX$1,O$2,ﾍﾞﾝﾁﾏｰｸ!$F412:$AX412)/O$3</f>
        <v>0.75</v>
      </c>
      <c r="P412" s="2">
        <f>ﾍﾞﾝﾁﾏｰｸ!BV412</f>
        <v>47</v>
      </c>
      <c r="Q412" s="9">
        <f t="shared" si="13"/>
        <v>0.49829545454545454</v>
      </c>
      <c r="R412" s="9">
        <f>ﾍﾞﾝﾁﾏｰｸ!CG412/ﾍﾞﾝﾁﾏｰｸ!CG$3</f>
        <v>0.4</v>
      </c>
      <c r="S412" s="9">
        <f>ﾍﾞﾝﾁﾏｰｸ!CH412/ﾍﾞﾝﾁﾏｰｸ!CH$3</f>
        <v>0.6</v>
      </c>
      <c r="T412" s="9">
        <f>ﾍﾞﾝﾁﾏｰｸ!CI412/ﾍﾞﾝﾁﾏｰｸ!CI$3</f>
        <v>0.5</v>
      </c>
      <c r="U412" s="9">
        <f>ﾍﾞﾝﾁﾏｰｸ!CC412/ﾍﾞﾝﾁﾏｰｸ!CC$3</f>
        <v>0.22727272727272727</v>
      </c>
      <c r="V412" s="9">
        <f>ﾍﾞﾝﾁﾏｰｸ!CD412/ﾍﾞﾝﾁﾏｰｸ!CD$3</f>
        <v>0.5625</v>
      </c>
      <c r="W412" s="9">
        <f>ﾍﾞﾝﾁﾏｰｸ!CE412/ﾍﾞﾝﾁﾏｰｸ!CE$3</f>
        <v>0.70833333333333337</v>
      </c>
      <c r="X412" s="9">
        <f>ﾍﾞﾝﾁﾏｰｸ!CF412/ﾍﾞﾝﾁﾏｰｸ!CF$3</f>
        <v>0.625</v>
      </c>
    </row>
    <row r="413" spans="1:24">
      <c r="A413" s="2">
        <v>1990</v>
      </c>
      <c r="B413" s="2">
        <v>100</v>
      </c>
      <c r="C413" s="2">
        <v>5</v>
      </c>
      <c r="D413" s="2">
        <f t="shared" si="12"/>
        <v>20</v>
      </c>
      <c r="E413" s="4" t="s">
        <v>195</v>
      </c>
      <c r="F413" s="9">
        <f>ﾍﾞﾝﾁﾏｰｸ!CJ413/ﾍﾞﾝﾁﾏｰｸ!CJ$3</f>
        <v>2.3255813953488372E-2</v>
      </c>
      <c r="G413" s="9">
        <f>SUMIF(ﾍﾞﾝﾁﾏｰｸ!$F$1:$AX$1,G$2,ﾍﾞﾝﾁﾏｰｸ!$F413:$AX413)/G$3</f>
        <v>0</v>
      </c>
      <c r="H413" s="9">
        <f>ﾍﾞﾝﾁﾏｰｸ!CQ413/ﾍﾞﾝﾁﾏｰｸ!$CR$1</f>
        <v>0.52356780275562009</v>
      </c>
      <c r="I413" s="9">
        <f>SUMIF(ﾍﾞﾝﾁﾏｰｸ!$F$1:$AX$1,I$2,ﾍﾞﾝﾁﾏｰｸ!$F413:$AX413)/I$3</f>
        <v>0</v>
      </c>
      <c r="J413" s="9">
        <f>SUMIF(ﾍﾞﾝﾁﾏｰｸ!$F$1:$AX$1,J$2,ﾍﾞﾝﾁﾏｰｸ!$F413:$AX413)/J$3</f>
        <v>0.125</v>
      </c>
      <c r="K413" s="9">
        <f>SUMIF(ﾍﾞﾝﾁﾏｰｸ!$F$1:$AX$1,K$2,ﾍﾞﾝﾁﾏｰｸ!$F413:$AX413)/K$3</f>
        <v>0</v>
      </c>
      <c r="L413" s="9">
        <f>SUMIF(ﾍﾞﾝﾁﾏｰｸ!$F$1:$AX$1,L$2,ﾍﾞﾝﾁﾏｰｸ!$F413:$AX413)/L$3</f>
        <v>0.125</v>
      </c>
      <c r="M413" s="9">
        <f>SUMIF(ﾍﾞﾝﾁﾏｰｸ!$F$1:$AX$1,M$2,ﾍﾞﾝﾁﾏｰｸ!$F413:$AX413)/M$3</f>
        <v>0.5</v>
      </c>
      <c r="N413" s="9">
        <f>SUMIF(ﾍﾞﾝﾁﾏｰｸ!$F$1:$AX$1,N$2,ﾍﾞﾝﾁﾏｰｸ!$F413:$AX413)/N$3</f>
        <v>0.22727272727272727</v>
      </c>
      <c r="O413" s="9">
        <f>SUMIF(ﾍﾞﾝﾁﾏｰｸ!$F$1:$AX$1,O$2,ﾍﾞﾝﾁﾏｰｸ!$F413:$AX413)/O$3</f>
        <v>0.5</v>
      </c>
      <c r="P413" s="2">
        <f>ﾍﾞﾝﾁﾏｰｸ!BV413</f>
        <v>18</v>
      </c>
      <c r="Q413" s="9">
        <f t="shared" si="13"/>
        <v>0.25369318181818179</v>
      </c>
      <c r="R413" s="9">
        <f>ﾍﾞﾝﾁﾏｰｸ!CG413/ﾍﾞﾝﾁﾏｰｸ!CG$3</f>
        <v>0.13333333333333333</v>
      </c>
      <c r="S413" s="9">
        <f>ﾍﾞﾝﾁﾏｰｸ!CH413/ﾍﾞﾝﾁﾏｰｸ!CH$3</f>
        <v>0.3</v>
      </c>
      <c r="T413" s="9">
        <f>ﾍﾞﾝﾁﾏｰｸ!CI413/ﾍﾞﾝﾁﾏｰｸ!CI$3</f>
        <v>0.25</v>
      </c>
      <c r="U413" s="9">
        <f>ﾍﾞﾝﾁﾏｰｸ!CC413/ﾍﾞﾝﾁﾏｰｸ!CC$3</f>
        <v>9.0909090909090912E-2</v>
      </c>
      <c r="V413" s="9">
        <f>ﾍﾞﾝﾁﾏｰｸ!CD413/ﾍﾞﾝﾁﾏｰｸ!CD$3</f>
        <v>0.28125</v>
      </c>
      <c r="W413" s="9">
        <f>ﾍﾞﾝﾁﾏｰｸ!CE413/ﾍﾞﾝﾁﾏｰｸ!CE$3</f>
        <v>0.33333333333333331</v>
      </c>
      <c r="X413" s="9">
        <f>ﾍﾞﾝﾁﾏｰｸ!CF413/ﾍﾞﾝﾁﾏｰｸ!CF$3</f>
        <v>0.4375</v>
      </c>
    </row>
    <row r="414" spans="1:24">
      <c r="A414" s="2">
        <v>1970</v>
      </c>
      <c r="B414" s="2">
        <v>500</v>
      </c>
      <c r="C414" s="2">
        <v>5</v>
      </c>
      <c r="D414" s="2">
        <f t="shared" si="12"/>
        <v>100</v>
      </c>
      <c r="E414" s="4" t="s">
        <v>233</v>
      </c>
      <c r="F414" s="9">
        <f>ﾍﾞﾝﾁﾏｰｸ!CJ414/ﾍﾞﾝﾁﾏｰｸ!CJ$3</f>
        <v>9.3023255813953487E-2</v>
      </c>
      <c r="G414" s="9">
        <f>SUMIF(ﾍﾞﾝﾁﾏｰｸ!$F$1:$AX$1,G$2,ﾍﾞﾝﾁﾏｰｸ!$F414:$AX414)/G$3</f>
        <v>0</v>
      </c>
      <c r="H414" s="9">
        <f>ﾍﾞﾝﾁﾏｰｸ!CQ414/ﾍﾞﾝﾁﾏｰｸ!$CR$1</f>
        <v>0.52356780275562009</v>
      </c>
      <c r="I414" s="9">
        <f>SUMIF(ﾍﾞﾝﾁﾏｰｸ!$F$1:$AX$1,I$2,ﾍﾞﾝﾁﾏｰｸ!$F414:$AX414)/I$3</f>
        <v>0</v>
      </c>
      <c r="J414" s="9">
        <f>SUMIF(ﾍﾞﾝﾁﾏｰｸ!$F$1:$AX$1,J$2,ﾍﾞﾝﾁﾏｰｸ!$F414:$AX414)/J$3</f>
        <v>0.25</v>
      </c>
      <c r="K414" s="9">
        <f>SUMIF(ﾍﾞﾝﾁﾏｰｸ!$F$1:$AX$1,K$2,ﾍﾞﾝﾁﾏｰｸ!$F414:$AX414)/K$3</f>
        <v>0.05</v>
      </c>
      <c r="L414" s="9">
        <f>SUMIF(ﾍﾞﾝﾁﾏｰｸ!$F$1:$AX$1,L$2,ﾍﾞﾝﾁﾏｰｸ!$F414:$AX414)/L$3</f>
        <v>0</v>
      </c>
      <c r="M414" s="9">
        <f>SUMIF(ﾍﾞﾝﾁﾏｰｸ!$F$1:$AX$1,M$2,ﾍﾞﾝﾁﾏｰｸ!$F414:$AX414)/M$3</f>
        <v>0.5</v>
      </c>
      <c r="N414" s="9">
        <f>SUMIF(ﾍﾞﾝﾁﾏｰｸ!$F$1:$AX$1,N$2,ﾍﾞﾝﾁﾏｰｸ!$F414:$AX414)/N$3</f>
        <v>0.36363636363636365</v>
      </c>
      <c r="O414" s="9">
        <f>SUMIF(ﾍﾞﾝﾁﾏｰｸ!$F$1:$AX$1,O$2,ﾍﾞﾝﾁﾏｰｸ!$F414:$AX414)/O$3</f>
        <v>0.45</v>
      </c>
      <c r="P414" s="2">
        <f>ﾍﾞﾝﾁﾏｰｸ!BV414</f>
        <v>21</v>
      </c>
      <c r="Q414" s="9">
        <f t="shared" si="13"/>
        <v>0.2957386363636364</v>
      </c>
      <c r="R414" s="9">
        <f>ﾍﾞﾝﾁﾏｰｸ!CG414/ﾍﾞﾝﾁﾏｰｸ!CG$3</f>
        <v>0.3</v>
      </c>
      <c r="S414" s="9">
        <f>ﾍﾞﾝﾁﾏｰｸ!CH414/ﾍﾞﾝﾁﾏｰｸ!CH$3</f>
        <v>0.4</v>
      </c>
      <c r="T414" s="9">
        <f>ﾍﾞﾝﾁﾏｰｸ!CI414/ﾍﾞﾝﾁﾏｰｸ!CI$3</f>
        <v>0.125</v>
      </c>
      <c r="U414" s="9">
        <f>ﾍﾞﾝﾁﾏｰｸ!CC414/ﾍﾞﾝﾁﾏｰｸ!CC$3</f>
        <v>0.31818181818181818</v>
      </c>
      <c r="V414" s="9">
        <f>ﾍﾞﾝﾁﾏｰｸ!CD414/ﾍﾞﾝﾁﾏｰｸ!CD$3</f>
        <v>0.25</v>
      </c>
      <c r="W414" s="9">
        <f>ﾍﾞﾝﾁﾏｰｸ!CE414/ﾍﾞﾝﾁﾏｰｸ!CE$3</f>
        <v>0.29166666666666669</v>
      </c>
      <c r="X414" s="9">
        <f>ﾍﾞﾝﾁﾏｰｸ!CF414/ﾍﾞﾝﾁﾏｰｸ!CF$3</f>
        <v>0.3125</v>
      </c>
    </row>
    <row r="415" spans="1:24">
      <c r="A415" s="2">
        <v>2002</v>
      </c>
      <c r="B415" s="2">
        <v>300</v>
      </c>
      <c r="C415" s="2">
        <v>3</v>
      </c>
      <c r="D415" s="2">
        <f t="shared" si="12"/>
        <v>100</v>
      </c>
      <c r="E415" s="4" t="s">
        <v>330</v>
      </c>
      <c r="F415" s="9">
        <f>ﾍﾞﾝﾁﾏｰｸ!CJ415/ﾍﾞﾝﾁﾏｰｸ!CJ$3</f>
        <v>0.40697674418604651</v>
      </c>
      <c r="G415" s="9">
        <f>SUMIF(ﾍﾞﾝﾁﾏｰｸ!$F$1:$AX$1,G$2,ﾍﾞﾝﾁﾏｰｸ!$F415:$AX415)/G$3</f>
        <v>0.5</v>
      </c>
      <c r="H415" s="9">
        <f>ﾍﾞﾝﾁﾏｰｸ!CQ415/ﾍﾞﾝﾁﾏｰｸ!$CR$1</f>
        <v>0.59463379260333582</v>
      </c>
      <c r="I415" s="9">
        <f>SUMIF(ﾍﾞﾝﾁﾏｰｸ!$F$1:$AX$1,I$2,ﾍﾞﾝﾁﾏｰｸ!$F415:$AX415)/I$3</f>
        <v>0.5</v>
      </c>
      <c r="J415" s="9">
        <f>SUMIF(ﾍﾞﾝﾁﾏｰｸ!$F$1:$AX$1,J$2,ﾍﾞﾝﾁﾏｰｸ!$F415:$AX415)/J$3</f>
        <v>0.75</v>
      </c>
      <c r="K415" s="9">
        <f>SUMIF(ﾍﾞﾝﾁﾏｰｸ!$F$1:$AX$1,K$2,ﾍﾞﾝﾁﾏｰｸ!$F415:$AX415)/K$3</f>
        <v>0.25</v>
      </c>
      <c r="L415" s="9">
        <f>SUMIF(ﾍﾞﾝﾁﾏｰｸ!$F$1:$AX$1,L$2,ﾍﾞﾝﾁﾏｰｸ!$F415:$AX415)/L$3</f>
        <v>0.625</v>
      </c>
      <c r="M415" s="9">
        <f>SUMIF(ﾍﾞﾝﾁﾏｰｸ!$F$1:$AX$1,M$2,ﾍﾞﾝﾁﾏｰｸ!$F415:$AX415)/M$3</f>
        <v>0.5</v>
      </c>
      <c r="N415" s="9">
        <f>SUMIF(ﾍﾞﾝﾁﾏｰｸ!$F$1:$AX$1,N$2,ﾍﾞﾝﾁﾏｰｸ!$F415:$AX415)/N$3</f>
        <v>0.5</v>
      </c>
      <c r="O415" s="9">
        <f>SUMIF(ﾍﾞﾝﾁﾏｰｸ!$F$1:$AX$1,O$2,ﾍﾞﾝﾁﾏｰｸ!$F415:$AX415)/O$3</f>
        <v>0.9</v>
      </c>
      <c r="P415" s="2">
        <f>ﾍﾞﾝﾁﾏｰｸ!BV415</f>
        <v>52.5</v>
      </c>
      <c r="Q415" s="9">
        <f t="shared" si="13"/>
        <v>0.5803977272727272</v>
      </c>
      <c r="R415" s="9">
        <f>ﾍﾞﾝﾁﾏｰｸ!CG415/ﾍﾞﾝﾁﾏｰｸ!CG$3</f>
        <v>0.53333333333333333</v>
      </c>
      <c r="S415" s="9">
        <f>ﾍﾞﾝﾁﾏｰｸ!CH415/ﾍﾞﾝﾁﾏｰｸ!CH$3</f>
        <v>0.6</v>
      </c>
      <c r="T415" s="9">
        <f>ﾍﾞﾝﾁﾏｰｸ!CI415/ﾍﾞﾝﾁﾏｰｸ!CI$3</f>
        <v>0.75</v>
      </c>
      <c r="U415" s="9">
        <f>ﾍﾞﾝﾁﾏｰｸ!CC415/ﾍﾞﾝﾁﾏｰｸ!CC$3</f>
        <v>0.36363636363636365</v>
      </c>
      <c r="V415" s="9">
        <f>ﾍﾞﾝﾁﾏｰｸ!CD415/ﾍﾞﾝﾁﾏｰｸ!CD$3</f>
        <v>0.59375</v>
      </c>
      <c r="W415" s="9">
        <f>ﾍﾞﾝﾁﾏｰｸ!CE415/ﾍﾞﾝﾁﾏｰｸ!CE$3</f>
        <v>0.70833333333333337</v>
      </c>
      <c r="X415" s="9">
        <f>ﾍﾞﾝﾁﾏｰｸ!CF415/ﾍﾞﾝﾁﾏｰｸ!CF$3</f>
        <v>0.8125</v>
      </c>
    </row>
    <row r="416" spans="1:24">
      <c r="A416" s="2">
        <v>1997</v>
      </c>
      <c r="B416" s="2">
        <v>150</v>
      </c>
      <c r="C416" s="2">
        <v>1</v>
      </c>
      <c r="D416" s="2">
        <f t="shared" si="12"/>
        <v>150</v>
      </c>
      <c r="E416" s="4" t="s">
        <v>331</v>
      </c>
      <c r="F416" s="9">
        <f>ﾍﾞﾝﾁﾏｰｸ!CJ416/ﾍﾞﾝﾁﾏｰｸ!CJ$3</f>
        <v>0.39534883720930231</v>
      </c>
      <c r="G416" s="9">
        <f>SUMIF(ﾍﾞﾝﾁﾏｰｸ!$F$1:$AX$1,G$2,ﾍﾞﾝﾁﾏｰｸ!$F416:$AX416)/G$3</f>
        <v>0</v>
      </c>
      <c r="H416" s="9">
        <f>ﾍﾞﾝﾁﾏｰｸ!CQ416/ﾍﾞﾝﾁﾏｰｸ!$CR$1</f>
        <v>0.52356780275562009</v>
      </c>
      <c r="I416" s="9">
        <f>SUMIF(ﾍﾞﾝﾁﾏｰｸ!$F$1:$AX$1,I$2,ﾍﾞﾝﾁﾏｰｸ!$F416:$AX416)/I$3</f>
        <v>0.33333333333333331</v>
      </c>
      <c r="J416" s="9">
        <f>SUMIF(ﾍﾞﾝﾁﾏｰｸ!$F$1:$AX$1,J$2,ﾍﾞﾝﾁﾏｰｸ!$F416:$AX416)/J$3</f>
        <v>0.75</v>
      </c>
      <c r="K416" s="9">
        <f>SUMIF(ﾍﾞﾝﾁﾏｰｸ!$F$1:$AX$1,K$2,ﾍﾞﾝﾁﾏｰｸ!$F416:$AX416)/K$3</f>
        <v>0.5</v>
      </c>
      <c r="L416" s="9">
        <f>SUMIF(ﾍﾞﾝﾁﾏｰｸ!$F$1:$AX$1,L$2,ﾍﾞﾝﾁﾏｰｸ!$F416:$AX416)/L$3</f>
        <v>0</v>
      </c>
      <c r="M416" s="9">
        <f>SUMIF(ﾍﾞﾝﾁﾏｰｸ!$F$1:$AX$1,M$2,ﾍﾞﾝﾁﾏｰｸ!$F416:$AX416)/M$3</f>
        <v>0.5</v>
      </c>
      <c r="N416" s="9">
        <f>SUMIF(ﾍﾞﾝﾁﾏｰｸ!$F$1:$AX$1,N$2,ﾍﾞﾝﾁﾏｰｸ!$F416:$AX416)/N$3</f>
        <v>0.72727272727272729</v>
      </c>
      <c r="O416" s="9">
        <f>SUMIF(ﾍﾞﾝﾁﾏｰｸ!$F$1:$AX$1,O$2,ﾍﾞﾝﾁﾏｰｸ!$F416:$AX416)/O$3</f>
        <v>0.6</v>
      </c>
      <c r="P416" s="2">
        <f>ﾍﾞﾝﾁﾏｰｸ!BV416</f>
        <v>47</v>
      </c>
      <c r="Q416" s="9">
        <f t="shared" si="13"/>
        <v>0.73607954545454546</v>
      </c>
      <c r="R416" s="9">
        <f>ﾍﾞﾝﾁﾏｰｸ!CG416/ﾍﾞﾝﾁﾏｰｸ!CG$3</f>
        <v>0.7</v>
      </c>
      <c r="S416" s="9">
        <f>ﾍﾞﾝﾁﾏｰｸ!CH416/ﾍﾞﾝﾁﾏｰｸ!CH$3</f>
        <v>0.4</v>
      </c>
      <c r="T416" s="9">
        <f>ﾍﾞﾝﾁﾏｰｸ!CI416/ﾍﾞﾝﾁﾏｰｸ!CI$3</f>
        <v>0.25</v>
      </c>
      <c r="U416" s="9">
        <f>ﾍﾞﾝﾁﾏｰｸ!CC416/ﾍﾞﾝﾁﾏｰｸ!CC$3</f>
        <v>0.77272727272727271</v>
      </c>
      <c r="V416" s="9">
        <f>ﾍﾞﾝﾁﾏｰｸ!CD416/ﾍﾞﾝﾁﾏｰｸ!CD$3</f>
        <v>0.53125</v>
      </c>
      <c r="W416" s="9">
        <f>ﾍﾞﾝﾁﾏｰｸ!CE416/ﾍﾞﾝﾁﾏｰｸ!CE$3</f>
        <v>0.79166666666666663</v>
      </c>
      <c r="X416" s="9">
        <f>ﾍﾞﾝﾁﾏｰｸ!CF416/ﾍﾞﾝﾁﾏｰｸ!CF$3</f>
        <v>0.8125</v>
      </c>
    </row>
    <row r="417" spans="1:24">
      <c r="A417" s="2">
        <v>2004</v>
      </c>
      <c r="B417" s="2">
        <v>200</v>
      </c>
      <c r="C417" s="2">
        <v>1</v>
      </c>
      <c r="D417" s="2">
        <f t="shared" si="12"/>
        <v>200</v>
      </c>
      <c r="E417" s="4" t="s">
        <v>332</v>
      </c>
      <c r="F417" s="9">
        <f>ﾍﾞﾝﾁﾏｰｸ!CJ417/ﾍﾞﾝﾁﾏｰｸ!CJ$3</f>
        <v>0.67441860465116277</v>
      </c>
      <c r="G417" s="9">
        <f>SUMIF(ﾍﾞﾝﾁﾏｰｸ!$F$1:$AX$1,G$2,ﾍﾞﾝﾁﾏｰｸ!$F417:$AX417)/G$3</f>
        <v>1</v>
      </c>
      <c r="H417" s="9">
        <f>ﾍﾞﾝﾁﾏｰｸ!CQ417/ﾍﾞﾝﾁﾏｰｸ!$CR$1</f>
        <v>0.60768672951414071</v>
      </c>
      <c r="I417" s="9">
        <f>SUMIF(ﾍﾞﾝﾁﾏｰｸ!$F$1:$AX$1,I$2,ﾍﾞﾝﾁﾏｰｸ!$F417:$AX417)/I$3</f>
        <v>0.83333333333333337</v>
      </c>
      <c r="J417" s="9">
        <f>SUMIF(ﾍﾞﾝﾁﾏｰｸ!$F$1:$AX$1,J$2,ﾍﾞﾝﾁﾏｰｸ!$F417:$AX417)/J$3</f>
        <v>0.75</v>
      </c>
      <c r="K417" s="9">
        <f>SUMIF(ﾍﾞﾝﾁﾏｰｸ!$F$1:$AX$1,K$2,ﾍﾞﾝﾁﾏｰｸ!$F417:$AX417)/K$3</f>
        <v>0.55000000000000004</v>
      </c>
      <c r="L417" s="9">
        <f>SUMIF(ﾍﾞﾝﾁﾏｰｸ!$F$1:$AX$1,L$2,ﾍﾞﾝﾁﾏｰｸ!$F417:$AX417)/L$3</f>
        <v>0.75</v>
      </c>
      <c r="M417" s="9">
        <f>SUMIF(ﾍﾞﾝﾁﾏｰｸ!$F$1:$AX$1,M$2,ﾍﾞﾝﾁﾏｰｸ!$F417:$AX417)/M$3</f>
        <v>0.5</v>
      </c>
      <c r="N417" s="9">
        <f>SUMIF(ﾍﾞﾝﾁﾏｰｸ!$F$1:$AX$1,N$2,ﾍﾞﾝﾁﾏｰｸ!$F417:$AX417)/N$3</f>
        <v>0.95454545454545459</v>
      </c>
      <c r="O417" s="9">
        <f>SUMIF(ﾍﾞﾝﾁﾏｰｸ!$F$1:$AX$1,O$2,ﾍﾞﾝﾁﾏｰｸ!$F417:$AX417)/O$3</f>
        <v>0.95</v>
      </c>
      <c r="P417" s="2">
        <f>ﾍﾞﾝﾁﾏｰｸ!BV417</f>
        <v>76</v>
      </c>
      <c r="Q417" s="9">
        <f t="shared" si="13"/>
        <v>0.84602272727272732</v>
      </c>
      <c r="R417" s="9">
        <f>ﾍﾞﾝﾁﾏｰｸ!CG417/ﾍﾞﾝﾁﾏｰｸ!CG$3</f>
        <v>0.9</v>
      </c>
      <c r="S417" s="9">
        <f>ﾍﾞﾝﾁﾏｰｸ!CH417/ﾍﾞﾝﾁﾏｰｸ!CH$3</f>
        <v>0.5</v>
      </c>
      <c r="T417" s="9">
        <f>ﾍﾞﾝﾁﾏｰｸ!CI417/ﾍﾞﾝﾁﾏｰｸ!CI$3</f>
        <v>0.875</v>
      </c>
      <c r="U417" s="9">
        <f>ﾍﾞﾝﾁﾏｰｸ!CC417/ﾍﾞﾝﾁﾏｰｸ!CC$3</f>
        <v>0.86363636363636365</v>
      </c>
      <c r="V417" s="9">
        <f>ﾍﾞﾝﾁﾏｰｸ!CD417/ﾍﾞﾝﾁﾏｰｸ!CD$3</f>
        <v>0.75</v>
      </c>
      <c r="W417" s="9">
        <f>ﾍﾞﾝﾁﾏｰｸ!CE417/ﾍﾞﾝﾁﾏｰｸ!CE$3</f>
        <v>0.875</v>
      </c>
      <c r="X417" s="9">
        <f>ﾍﾞﾝﾁﾏｰｸ!CF417/ﾍﾞﾝﾁﾏｰｸ!CF$3</f>
        <v>0.875</v>
      </c>
    </row>
    <row r="418" spans="1:24">
      <c r="A418" s="2">
        <v>2014</v>
      </c>
      <c r="B418" s="2">
        <v>500</v>
      </c>
      <c r="C418" s="2">
        <v>5</v>
      </c>
      <c r="D418" s="2">
        <f t="shared" si="12"/>
        <v>100</v>
      </c>
      <c r="E418" s="4" t="s">
        <v>333</v>
      </c>
      <c r="F418" s="9">
        <f>ﾍﾞﾝﾁﾏｰｸ!CJ418/ﾍﾞﾝﾁﾏｰｸ!CJ$3</f>
        <v>0.18604651162790697</v>
      </c>
      <c r="G418" s="9">
        <f>SUMIF(ﾍﾞﾝﾁﾏｰｸ!$F$1:$AX$1,G$2,ﾍﾞﾝﾁﾏｰｸ!$F418:$AX418)/G$3</f>
        <v>0</v>
      </c>
      <c r="H418" s="9">
        <f>ﾍﾞﾝﾁﾏｰｸ!CQ418/ﾍﾞﾝﾁﾏｰｸ!$CR$1</f>
        <v>0.67657722987672231</v>
      </c>
      <c r="I418" s="9">
        <f>SUMIF(ﾍﾞﾝﾁﾏｰｸ!$F$1:$AX$1,I$2,ﾍﾞﾝﾁﾏｰｸ!$F418:$AX418)/I$3</f>
        <v>0.16666666666666666</v>
      </c>
      <c r="J418" s="9">
        <f>SUMIF(ﾍﾞﾝﾁﾏｰｸ!$F$1:$AX$1,J$2,ﾍﾞﾝﾁﾏｰｸ!$F418:$AX418)/J$3</f>
        <v>0.25</v>
      </c>
      <c r="K418" s="9">
        <f>SUMIF(ﾍﾞﾝﾁﾏｰｸ!$F$1:$AX$1,K$2,ﾍﾞﾝﾁﾏｰｸ!$F418:$AX418)/K$3</f>
        <v>0.3</v>
      </c>
      <c r="L418" s="9">
        <f>SUMIF(ﾍﾞﾝﾁﾏｰｸ!$F$1:$AX$1,L$2,ﾍﾞﾝﾁﾏｰｸ!$F418:$AX418)/L$3</f>
        <v>0.625</v>
      </c>
      <c r="M418" s="9">
        <f>SUMIF(ﾍﾞﾝﾁﾏｰｸ!$F$1:$AX$1,M$2,ﾍﾞﾝﾁﾏｰｸ!$F418:$AX418)/M$3</f>
        <v>0.5</v>
      </c>
      <c r="N418" s="9">
        <f>SUMIF(ﾍﾞﾝﾁﾏｰｸ!$F$1:$AX$1,N$2,ﾍﾞﾝﾁﾏｰｸ!$F418:$AX418)/N$3</f>
        <v>0.31818181818181818</v>
      </c>
      <c r="O418" s="9">
        <f>SUMIF(ﾍﾞﾝﾁﾏｰｸ!$F$1:$AX$1,O$2,ﾍﾞﾝﾁﾏｰｸ!$F418:$AX418)/O$3</f>
        <v>0.5</v>
      </c>
      <c r="P418" s="2">
        <f>ﾍﾞﾝﾁﾏｰｸ!BV418</f>
        <v>32</v>
      </c>
      <c r="Q418" s="9">
        <f t="shared" si="13"/>
        <v>0.28522727272727266</v>
      </c>
      <c r="R418" s="9">
        <f>ﾍﾞﾝﾁﾏｰｸ!CG418/ﾍﾞﾝﾁﾏｰｸ!CG$3</f>
        <v>0.2</v>
      </c>
      <c r="S418" s="9">
        <f>ﾍﾞﾝﾁﾏｰｸ!CH418/ﾍﾞﾝﾁﾏｰｸ!CH$3</f>
        <v>0.6</v>
      </c>
      <c r="T418" s="9">
        <f>ﾍﾞﾝﾁﾏｰｸ!CI418/ﾍﾞﾝﾁﾏｰｸ!CI$3</f>
        <v>0.5625</v>
      </c>
      <c r="U418" s="9">
        <f>ﾍﾞﾝﾁﾏｰｸ!CC418/ﾍﾞﾝﾁﾏｰｸ!CC$3</f>
        <v>0.13636363636363635</v>
      </c>
      <c r="V418" s="9">
        <f>ﾍﾞﾝﾁﾏｰｸ!CD418/ﾍﾞﾝﾁﾏｰｸ!CD$3</f>
        <v>0.40625</v>
      </c>
      <c r="W418" s="9">
        <f>ﾍﾞﾝﾁﾏｰｸ!CE418/ﾍﾞﾝﾁﾏｰｸ!CE$3</f>
        <v>0.33333333333333331</v>
      </c>
      <c r="X418" s="9">
        <f>ﾍﾞﾝﾁﾏｰｸ!CF418/ﾍﾞﾝﾁﾏｰｸ!CF$3</f>
        <v>0.375</v>
      </c>
    </row>
    <row r="419" spans="1:24">
      <c r="A419" s="2">
        <v>1990</v>
      </c>
      <c r="B419" s="2">
        <v>3000</v>
      </c>
      <c r="C419" s="2">
        <v>5</v>
      </c>
      <c r="D419" s="2">
        <f t="shared" si="12"/>
        <v>600</v>
      </c>
      <c r="E419" s="4" t="s">
        <v>334</v>
      </c>
      <c r="F419" s="9">
        <f>ﾍﾞﾝﾁﾏｰｸ!CJ419/ﾍﾞﾝﾁﾏｰｸ!CJ$3</f>
        <v>0.51162790697674421</v>
      </c>
      <c r="G419" s="9">
        <f>SUMIF(ﾍﾞﾝﾁﾏｰｸ!$F$1:$AX$1,G$2,ﾍﾞﾝﾁﾏｰｸ!$F419:$AX419)/G$3</f>
        <v>1</v>
      </c>
      <c r="H419" s="9">
        <f>ﾍﾞﾝﾁﾏｰｸ!CQ419/ﾍﾞﾝﾁﾏｰｸ!$CR$1</f>
        <v>0.74474256707759257</v>
      </c>
      <c r="I419" s="9">
        <f>SUMIF(ﾍﾞﾝﾁﾏｰｸ!$F$1:$AX$1,I$2,ﾍﾞﾝﾁﾏｰｸ!$F419:$AX419)/I$3</f>
        <v>0.66666666666666663</v>
      </c>
      <c r="J419" s="9">
        <f>SUMIF(ﾍﾞﾝﾁﾏｰｸ!$F$1:$AX$1,J$2,ﾍﾞﾝﾁﾏｰｸ!$F419:$AX419)/J$3</f>
        <v>0.25</v>
      </c>
      <c r="K419" s="9">
        <f>SUMIF(ﾍﾞﾝﾁﾏｰｸ!$F$1:$AX$1,K$2,ﾍﾞﾝﾁﾏｰｸ!$F419:$AX419)/K$3</f>
        <v>0.35</v>
      </c>
      <c r="L419" s="9">
        <f>SUMIF(ﾍﾞﾝﾁﾏｰｸ!$F$1:$AX$1,L$2,ﾍﾞﾝﾁﾏｰｸ!$F419:$AX419)/L$3</f>
        <v>0</v>
      </c>
      <c r="M419" s="9">
        <f>SUMIF(ﾍﾞﾝﾁﾏｰｸ!$F$1:$AX$1,M$2,ﾍﾞﾝﾁﾏｰｸ!$F419:$AX419)/M$3</f>
        <v>0.5</v>
      </c>
      <c r="N419" s="9">
        <f>SUMIF(ﾍﾞﾝﾁﾏｰｸ!$F$1:$AX$1,N$2,ﾍﾞﾝﾁﾏｰｸ!$F419:$AX419)/N$3</f>
        <v>0.5</v>
      </c>
      <c r="O419" s="9">
        <f>SUMIF(ﾍﾞﾝﾁﾏｰｸ!$F$1:$AX$1,O$2,ﾍﾞﾝﾁﾏｰｸ!$F419:$AX419)/O$3</f>
        <v>0.9</v>
      </c>
      <c r="P419" s="2">
        <f>ﾍﾞﾝﾁﾏｰｸ!BV419</f>
        <v>53.5</v>
      </c>
      <c r="Q419" s="9">
        <f t="shared" si="13"/>
        <v>0.62812500000000004</v>
      </c>
      <c r="R419" s="9">
        <f>ﾍﾞﾝﾁﾏｰｸ!CG419/ﾍﾞﾝﾁﾏｰｸ!CG$3</f>
        <v>0.53333333333333333</v>
      </c>
      <c r="S419" s="9">
        <f>ﾍﾞﾝﾁﾏｰｸ!CH419/ﾍﾞﾝﾁﾏｰｸ!CH$3</f>
        <v>0.4</v>
      </c>
      <c r="T419" s="9">
        <f>ﾍﾞﾝﾁﾏｰｸ!CI419/ﾍﾞﾝﾁﾏｰｸ!CI$3</f>
        <v>0.3125</v>
      </c>
      <c r="U419" s="9">
        <f>ﾍﾞﾝﾁﾏｰｸ!CC419/ﾍﾞﾝﾁﾏｰｸ!CC$3</f>
        <v>0.5</v>
      </c>
      <c r="V419" s="9">
        <f>ﾍﾞﾝﾁﾏｰｸ!CD419/ﾍﾞﾝﾁﾏｰｸ!CD$3</f>
        <v>0.6875</v>
      </c>
      <c r="W419" s="9">
        <f>ﾍﾞﾝﾁﾏｰｸ!CE419/ﾍﾞﾝﾁﾏｰｸ!CE$3</f>
        <v>0.70833333333333337</v>
      </c>
      <c r="X419" s="9">
        <f>ﾍﾞﾝﾁﾏｰｸ!CF419/ﾍﾞﾝﾁﾏｰｸ!CF$3</f>
        <v>0.6875</v>
      </c>
    </row>
    <row r="420" spans="1:24">
      <c r="A420" s="2">
        <v>2010</v>
      </c>
      <c r="B420" s="2">
        <v>100</v>
      </c>
      <c r="C420" s="2">
        <v>5</v>
      </c>
      <c r="D420" s="2">
        <f t="shared" si="12"/>
        <v>20</v>
      </c>
      <c r="E420" s="4" t="s">
        <v>335</v>
      </c>
      <c r="F420" s="9">
        <f>ﾍﾞﾝﾁﾏｰｸ!CJ420/ﾍﾞﾝﾁﾏｰｸ!CJ$3</f>
        <v>0.34883720930232559</v>
      </c>
      <c r="G420" s="9">
        <f>SUMIF(ﾍﾞﾝﾁﾏｰｸ!$F$1:$AX$1,G$2,ﾍﾞﾝﾁﾏｰｸ!$F420:$AX420)/G$3</f>
        <v>0</v>
      </c>
      <c r="H420" s="9">
        <f>ﾍﾞﾝﾁﾏｰｸ!CQ420/ﾍﾞﾝﾁﾏｰｸ!$CR$1</f>
        <v>0.78245105148658456</v>
      </c>
      <c r="I420" s="9">
        <f>SUMIF(ﾍﾞﾝﾁﾏｰｸ!$F$1:$AX$1,I$2,ﾍﾞﾝﾁﾏｰｸ!$F420:$AX420)/I$3</f>
        <v>0.66666666666666663</v>
      </c>
      <c r="J420" s="9">
        <f>SUMIF(ﾍﾞﾝﾁﾏｰｸ!$F$1:$AX$1,J$2,ﾍﾞﾝﾁﾏｰｸ!$F420:$AX420)/J$3</f>
        <v>0.5</v>
      </c>
      <c r="K420" s="9">
        <f>SUMIF(ﾍﾞﾝﾁﾏｰｸ!$F$1:$AX$1,K$2,ﾍﾞﾝﾁﾏｰｸ!$F420:$AX420)/K$3</f>
        <v>0.3</v>
      </c>
      <c r="L420" s="9">
        <f>SUMIF(ﾍﾞﾝﾁﾏｰｸ!$F$1:$AX$1,L$2,ﾍﾞﾝﾁﾏｰｸ!$F420:$AX420)/L$3</f>
        <v>0.375</v>
      </c>
      <c r="M420" s="9">
        <f>SUMIF(ﾍﾞﾝﾁﾏｰｸ!$F$1:$AX$1,M$2,ﾍﾞﾝﾁﾏｰｸ!$F420:$AX420)/M$3</f>
        <v>0.5</v>
      </c>
      <c r="N420" s="9">
        <f>SUMIF(ﾍﾞﾝﾁﾏｰｸ!$F$1:$AX$1,N$2,ﾍﾞﾝﾁﾏｰｸ!$F420:$AX420)/N$3</f>
        <v>0.68181818181818177</v>
      </c>
      <c r="O420" s="9">
        <f>SUMIF(ﾍﾞﾝﾁﾏｰｸ!$F$1:$AX$1,O$2,ﾍﾞﾝﾁﾏｰｸ!$F420:$AX420)/O$3</f>
        <v>0.65</v>
      </c>
      <c r="P420" s="2">
        <f>ﾍﾞﾝﾁﾏｰｸ!BV420</f>
        <v>49.5</v>
      </c>
      <c r="Q420" s="9">
        <f t="shared" si="13"/>
        <v>0.55681818181818177</v>
      </c>
      <c r="R420" s="9">
        <f>ﾍﾞﾝﾁﾏｰｸ!CG420/ﾍﾞﾝﾁﾏｰｸ!CG$3</f>
        <v>0.66666666666666663</v>
      </c>
      <c r="S420" s="9">
        <f>ﾍﾞﾝﾁﾏｰｸ!CH420/ﾍﾞﾝﾁﾏｰｸ!CH$3</f>
        <v>0.6</v>
      </c>
      <c r="T420" s="9">
        <f>ﾍﾞﾝﾁﾏｰｸ!CI420/ﾍﾞﾝﾁﾏｰｸ!CI$3</f>
        <v>0.4375</v>
      </c>
      <c r="U420" s="9">
        <f>ﾍﾞﾝﾁﾏｰｸ!CC420/ﾍﾞﾝﾁﾏｰｸ!CC$3</f>
        <v>0.59090909090909094</v>
      </c>
      <c r="V420" s="9">
        <f>ﾍﾞﾝﾁﾏｰｸ!CD420/ﾍﾞﾝﾁﾏｰｸ!CD$3</f>
        <v>0.5</v>
      </c>
      <c r="W420" s="9">
        <f>ﾍﾞﾝﾁﾏｰｸ!CE420/ﾍﾞﾝﾁﾏｰｸ!CE$3</f>
        <v>0.58333333333333337</v>
      </c>
      <c r="X420" s="9">
        <f>ﾍﾞﾝﾁﾏｰｸ!CF420/ﾍﾞﾝﾁﾏｰｸ!CF$3</f>
        <v>0.5</v>
      </c>
    </row>
    <row r="421" spans="1:24">
      <c r="A421" s="2">
        <v>2014</v>
      </c>
      <c r="B421" s="2">
        <v>120</v>
      </c>
      <c r="C421" s="2">
        <v>25</v>
      </c>
      <c r="D421" s="2">
        <f t="shared" si="12"/>
        <v>4.8</v>
      </c>
      <c r="E421" s="4" t="s">
        <v>336</v>
      </c>
      <c r="F421" s="9">
        <f>ﾍﾞﾝﾁﾏｰｸ!CJ421/ﾍﾞﾝﾁﾏｰｸ!CJ$3</f>
        <v>0.70930232558139539</v>
      </c>
      <c r="G421" s="9">
        <f>SUMIF(ﾍﾞﾝﾁﾏｰｸ!$F$1:$AX$1,G$2,ﾍﾞﾝﾁﾏｰｸ!$F421:$AX421)/G$3</f>
        <v>0.5</v>
      </c>
      <c r="H421" s="9">
        <f>ﾍﾞﾝﾁﾏｰｸ!CQ421/ﾍﾞﾝﾁﾏｰｸ!$CR$1</f>
        <v>0.85206671501087761</v>
      </c>
      <c r="I421" s="9">
        <f>SUMIF(ﾍﾞﾝﾁﾏｰｸ!$F$1:$AX$1,I$2,ﾍﾞﾝﾁﾏｰｸ!$F421:$AX421)/I$3</f>
        <v>0.5</v>
      </c>
      <c r="J421" s="9">
        <f>SUMIF(ﾍﾞﾝﾁﾏｰｸ!$F$1:$AX$1,J$2,ﾍﾞﾝﾁﾏｰｸ!$F421:$AX421)/J$3</f>
        <v>0.625</v>
      </c>
      <c r="K421" s="9">
        <f>SUMIF(ﾍﾞﾝﾁﾏｰｸ!$F$1:$AX$1,K$2,ﾍﾞﾝﾁﾏｰｸ!$F421:$AX421)/K$3</f>
        <v>0.85</v>
      </c>
      <c r="L421" s="9">
        <f>SUMIF(ﾍﾞﾝﾁﾏｰｸ!$F$1:$AX$1,L$2,ﾍﾞﾝﾁﾏｰｸ!$F421:$AX421)/L$3</f>
        <v>0.75</v>
      </c>
      <c r="M421" s="9">
        <f>SUMIF(ﾍﾞﾝﾁﾏｰｸ!$F$1:$AX$1,M$2,ﾍﾞﾝﾁﾏｰｸ!$F421:$AX421)/M$3</f>
        <v>1</v>
      </c>
      <c r="N421" s="9">
        <f>SUMIF(ﾍﾞﾝﾁﾏｰｸ!$F$1:$AX$1,N$2,ﾍﾞﾝﾁﾏｰｸ!$F421:$AX421)/N$3</f>
        <v>0.54545454545454541</v>
      </c>
      <c r="O421" s="9">
        <f>SUMIF(ﾍﾞﾝﾁﾏｰｸ!$F$1:$AX$1,O$2,ﾍﾞﾝﾁﾏｰｸ!$F421:$AX421)/O$3</f>
        <v>0.95</v>
      </c>
      <c r="P421" s="2">
        <f>ﾍﾞﾝﾁﾏｰｸ!BV421</f>
        <v>74.5</v>
      </c>
      <c r="Q421" s="9">
        <f t="shared" si="13"/>
        <v>0.74090909090909085</v>
      </c>
      <c r="R421" s="9">
        <f>ﾍﾞﾝﾁﾏｰｸ!CG421/ﾍﾞﾝﾁﾏｰｸ!CG$3</f>
        <v>0.53333333333333333</v>
      </c>
      <c r="S421" s="9">
        <f>ﾍﾞﾝﾁﾏｰｸ!CH421/ﾍﾞﾝﾁﾏｰｸ!CH$3</f>
        <v>1</v>
      </c>
      <c r="T421" s="9">
        <f>ﾍﾞﾝﾁﾏｰｸ!CI421/ﾍﾞﾝﾁﾏｰｸ!CI$3</f>
        <v>0.75</v>
      </c>
      <c r="U421" s="9">
        <f>ﾍﾞﾝﾁﾏｰｸ!CC421/ﾍﾞﾝﾁﾏｰｸ!CC$3</f>
        <v>0.54545454545454541</v>
      </c>
      <c r="V421" s="9">
        <f>ﾍﾞﾝﾁﾏｰｸ!CD421/ﾍﾞﾝﾁﾏｰｸ!CD$3</f>
        <v>0.90625</v>
      </c>
      <c r="W421" s="9">
        <f>ﾍﾞﾝﾁﾏｰｸ!CE421/ﾍﾞﾝﾁﾏｰｸ!CE$3</f>
        <v>0.79166666666666663</v>
      </c>
      <c r="X421" s="9">
        <f>ﾍﾞﾝﾁﾏｰｸ!CF421/ﾍﾞﾝﾁﾏｰｸ!CF$3</f>
        <v>0.875</v>
      </c>
    </row>
    <row r="422" spans="1:24">
      <c r="A422" s="2">
        <v>1995</v>
      </c>
      <c r="B422" s="2">
        <v>5000</v>
      </c>
      <c r="C422" s="2">
        <v>7</v>
      </c>
      <c r="D422" s="2">
        <f t="shared" si="12"/>
        <v>714.28571428571433</v>
      </c>
      <c r="E422" s="4" t="s">
        <v>112</v>
      </c>
      <c r="F422" s="9">
        <f>ﾍﾞﾝﾁﾏｰｸ!CJ422/ﾍﾞﾝﾁﾏｰｸ!CJ$3</f>
        <v>0.63953488372093026</v>
      </c>
      <c r="G422" s="9">
        <f>SUMIF(ﾍﾞﾝﾁﾏｰｸ!$F$1:$AX$1,G$2,ﾍﾞﾝﾁﾏｰｸ!$F422:$AX422)/G$3</f>
        <v>0.5</v>
      </c>
      <c r="H422" s="9">
        <f>ﾍﾞﾝﾁﾏｰｸ!CQ422/ﾍﾞﾝﾁﾏｰｸ!$CR$1</f>
        <v>0.57360406091370575</v>
      </c>
      <c r="I422" s="9">
        <f>SUMIF(ﾍﾞﾝﾁﾏｰｸ!$F$1:$AX$1,I$2,ﾍﾞﾝﾁﾏｰｸ!$F422:$AX422)/I$3</f>
        <v>0.83333333333333337</v>
      </c>
      <c r="J422" s="9">
        <f>SUMIF(ﾍﾞﾝﾁﾏｰｸ!$F$1:$AX$1,J$2,ﾍﾞﾝﾁﾏｰｸ!$F422:$AX422)/J$3</f>
        <v>0.625</v>
      </c>
      <c r="K422" s="9">
        <f>SUMIF(ﾍﾞﾝﾁﾏｰｸ!$F$1:$AX$1,K$2,ﾍﾞﾝﾁﾏｰｸ!$F422:$AX422)/K$3</f>
        <v>0.65</v>
      </c>
      <c r="L422" s="9">
        <f>SUMIF(ﾍﾞﾝﾁﾏｰｸ!$F$1:$AX$1,L$2,ﾍﾞﾝﾁﾏｰｸ!$F422:$AX422)/L$3</f>
        <v>0.375</v>
      </c>
      <c r="M422" s="9">
        <f>SUMIF(ﾍﾞﾝﾁﾏｰｸ!$F$1:$AX$1,M$2,ﾍﾞﾝﾁﾏｰｸ!$F422:$AX422)/M$3</f>
        <v>0.5</v>
      </c>
      <c r="N422" s="9">
        <f>SUMIF(ﾍﾞﾝﾁﾏｰｸ!$F$1:$AX$1,N$2,ﾍﾞﾝﾁﾏｰｸ!$F422:$AX422)/N$3</f>
        <v>0.72727272727272729</v>
      </c>
      <c r="O422" s="9">
        <f>SUMIF(ﾍﾞﾝﾁﾏｰｸ!$F$1:$AX$1,O$2,ﾍﾞﾝﾁﾏｰｸ!$F422:$AX422)/O$3</f>
        <v>0.6</v>
      </c>
      <c r="P422" s="2">
        <f>ﾍﾞﾝﾁﾏｰｸ!BV422</f>
        <v>58.5</v>
      </c>
      <c r="Q422" s="9">
        <f t="shared" si="13"/>
        <v>0.63238636363636358</v>
      </c>
      <c r="R422" s="9">
        <f>ﾍﾞﾝﾁﾏｰｸ!CG422/ﾍﾞﾝﾁﾏｰｸ!CG$3</f>
        <v>0.66666666666666663</v>
      </c>
      <c r="S422" s="9">
        <f>ﾍﾞﾝﾁﾏｰｸ!CH422/ﾍﾞﾝﾁﾏｰｸ!CH$3</f>
        <v>0.7</v>
      </c>
      <c r="T422" s="9">
        <f>ﾍﾞﾝﾁﾏｰｸ!CI422/ﾍﾞﾝﾁﾏｰｸ!CI$3</f>
        <v>0.5625</v>
      </c>
      <c r="U422" s="9">
        <f>ﾍﾞﾝﾁﾏｰｸ!CC422/ﾍﾞﾝﾁﾏｰｸ!CC$3</f>
        <v>0.68181818181818177</v>
      </c>
      <c r="V422" s="9">
        <f>ﾍﾞﾝﾁﾏｰｸ!CD422/ﾍﾞﾝﾁﾏｰｸ!CD$3</f>
        <v>0.65625</v>
      </c>
      <c r="W422" s="9">
        <f>ﾍﾞﾝﾁﾏｰｸ!CE422/ﾍﾞﾝﾁﾏｰｸ!CE$3</f>
        <v>0.625</v>
      </c>
      <c r="X422" s="9">
        <f>ﾍﾞﾝﾁﾏｰｸ!CF422/ﾍﾞﾝﾁﾏｰｸ!CF$3</f>
        <v>0.5</v>
      </c>
    </row>
    <row r="423" spans="1:24">
      <c r="A423" s="2">
        <v>1999</v>
      </c>
      <c r="B423" s="2">
        <v>150</v>
      </c>
      <c r="C423" s="2">
        <v>2</v>
      </c>
      <c r="D423" s="2">
        <f t="shared" si="12"/>
        <v>75</v>
      </c>
      <c r="E423" s="4" t="s">
        <v>233</v>
      </c>
      <c r="F423" s="9">
        <f>ﾍﾞﾝﾁﾏｰｸ!CJ423/ﾍﾞﾝﾁﾏｰｸ!CJ$3</f>
        <v>0.45348837209302323</v>
      </c>
      <c r="G423" s="9">
        <f>SUMIF(ﾍﾞﾝﾁﾏｰｸ!$F$1:$AX$1,G$2,ﾍﾞﾝﾁﾏｰｸ!$F423:$AX423)/G$3</f>
        <v>0.5</v>
      </c>
      <c r="H423" s="9">
        <f>ﾍﾞﾝﾁﾏｰｸ!CQ423/ﾍﾞﾝﾁﾏｰｸ!$CR$1</f>
        <v>0.63451776649746205</v>
      </c>
      <c r="I423" s="9">
        <f>SUMIF(ﾍﾞﾝﾁﾏｰｸ!$F$1:$AX$1,I$2,ﾍﾞﾝﾁﾏｰｸ!$F423:$AX423)/I$3</f>
        <v>0.5</v>
      </c>
      <c r="J423" s="9">
        <f>SUMIF(ﾍﾞﾝﾁﾏｰｸ!$F$1:$AX$1,J$2,ﾍﾞﾝﾁﾏｰｸ!$F423:$AX423)/J$3</f>
        <v>0.5</v>
      </c>
      <c r="K423" s="9">
        <f>SUMIF(ﾍﾞﾝﾁﾏｰｸ!$F$1:$AX$1,K$2,ﾍﾞﾝﾁﾏｰｸ!$F423:$AX423)/K$3</f>
        <v>0.45</v>
      </c>
      <c r="L423" s="9">
        <f>SUMIF(ﾍﾞﾝﾁﾏｰｸ!$F$1:$AX$1,L$2,ﾍﾞﾝﾁﾏｰｸ!$F423:$AX423)/L$3</f>
        <v>0.625</v>
      </c>
      <c r="M423" s="9">
        <f>SUMIF(ﾍﾞﾝﾁﾏｰｸ!$F$1:$AX$1,M$2,ﾍﾞﾝﾁﾏｰｸ!$F423:$AX423)/M$3</f>
        <v>0.5</v>
      </c>
      <c r="N423" s="9">
        <f>SUMIF(ﾍﾞﾝﾁﾏｰｸ!$F$1:$AX$1,N$2,ﾍﾞﾝﾁﾏｰｸ!$F423:$AX423)/N$3</f>
        <v>0.45454545454545453</v>
      </c>
      <c r="O423" s="9">
        <f>SUMIF(ﾍﾞﾝﾁﾏｰｸ!$F$1:$AX$1,O$2,ﾍﾞﾝﾁﾏｰｸ!$F423:$AX423)/O$3</f>
        <v>0.9</v>
      </c>
      <c r="P423" s="2">
        <f>ﾍﾞﾝﾁﾏｰｸ!BV423</f>
        <v>53.5</v>
      </c>
      <c r="Q423" s="9">
        <f t="shared" si="13"/>
        <v>0.59687500000000004</v>
      </c>
      <c r="R423" s="9">
        <f>ﾍﾞﾝﾁﾏｰｸ!CG423/ﾍﾞﾝﾁﾏｰｸ!CG$3</f>
        <v>0.46666666666666667</v>
      </c>
      <c r="S423" s="9">
        <f>ﾍﾞﾝﾁﾏｰｸ!CH423/ﾍﾞﾝﾁﾏｰｸ!CH$3</f>
        <v>0.5</v>
      </c>
      <c r="T423" s="9">
        <f>ﾍﾞﾝﾁﾏｰｸ!CI423/ﾍﾞﾝﾁﾏｰｸ!CI$3</f>
        <v>0.625</v>
      </c>
      <c r="U423" s="9">
        <f>ﾍﾞﾝﾁﾏｰｸ!CC423/ﾍﾞﾝﾁﾏｰｸ!CC$3</f>
        <v>0.5</v>
      </c>
      <c r="V423" s="9">
        <f>ﾍﾞﾝﾁﾏｰｸ!CD423/ﾍﾞﾝﾁﾏｰｸ!CD$3</f>
        <v>0.65625</v>
      </c>
      <c r="W423" s="9">
        <f>ﾍﾞﾝﾁﾏｰｸ!CE423/ﾍﾞﾝﾁﾏｰｸ!CE$3</f>
        <v>0.625</v>
      </c>
      <c r="X423" s="9">
        <f>ﾍﾞﾝﾁﾏｰｸ!CF423/ﾍﾞﾝﾁﾏｰｸ!CF$3</f>
        <v>0.6875</v>
      </c>
    </row>
    <row r="424" spans="1:24">
      <c r="A424" s="2">
        <v>1989</v>
      </c>
      <c r="B424" s="2">
        <v>6000</v>
      </c>
      <c r="C424" s="2">
        <v>10</v>
      </c>
      <c r="D424" s="2">
        <f t="shared" si="12"/>
        <v>600</v>
      </c>
      <c r="E424" s="4" t="s">
        <v>169</v>
      </c>
      <c r="F424" s="9">
        <f>ﾍﾞﾝﾁﾏｰｸ!CJ424/ﾍﾞﾝﾁﾏｰｸ!CJ$3</f>
        <v>0.5</v>
      </c>
      <c r="G424" s="9">
        <f>SUMIF(ﾍﾞﾝﾁﾏｰｸ!$F$1:$AX$1,G$2,ﾍﾞﾝﾁﾏｰｸ!$F424:$AX424)/G$3</f>
        <v>0.5</v>
      </c>
      <c r="H424" s="9">
        <f>ﾍﾞﾝﾁﾏｰｸ!CQ424/ﾍﾞﾝﾁﾏｰｸ!$CR$1</f>
        <v>0.67657722987672231</v>
      </c>
      <c r="I424" s="9">
        <f>SUMIF(ﾍﾞﾝﾁﾏｰｸ!$F$1:$AX$1,I$2,ﾍﾞﾝﾁﾏｰｸ!$F424:$AX424)/I$3</f>
        <v>0.5</v>
      </c>
      <c r="J424" s="9">
        <f>SUMIF(ﾍﾞﾝﾁﾏｰｸ!$F$1:$AX$1,J$2,ﾍﾞﾝﾁﾏｰｸ!$F424:$AX424)/J$3</f>
        <v>0.5</v>
      </c>
      <c r="K424" s="9">
        <f>SUMIF(ﾍﾞﾝﾁﾏｰｸ!$F$1:$AX$1,K$2,ﾍﾞﾝﾁﾏｰｸ!$F424:$AX424)/K$3</f>
        <v>0.55000000000000004</v>
      </c>
      <c r="L424" s="9">
        <f>SUMIF(ﾍﾞﾝﾁﾏｰｸ!$F$1:$AX$1,L$2,ﾍﾞﾝﾁﾏｰｸ!$F424:$AX424)/L$3</f>
        <v>0.625</v>
      </c>
      <c r="M424" s="9">
        <f>SUMIF(ﾍﾞﾝﾁﾏｰｸ!$F$1:$AX$1,M$2,ﾍﾞﾝﾁﾏｰｸ!$F424:$AX424)/M$3</f>
        <v>0.5</v>
      </c>
      <c r="N424" s="9">
        <f>SUMIF(ﾍﾞﾝﾁﾏｰｸ!$F$1:$AX$1,N$2,ﾍﾞﾝﾁﾏｰｸ!$F424:$AX424)/N$3</f>
        <v>0.72727272727272729</v>
      </c>
      <c r="O424" s="9">
        <f>SUMIF(ﾍﾞﾝﾁﾏｰｸ!$F$1:$AX$1,O$2,ﾍﾞﾝﾁﾏｰｸ!$F424:$AX424)/O$3</f>
        <v>0.75</v>
      </c>
      <c r="P424" s="2">
        <f>ﾍﾞﾝﾁﾏｰｸ!BV424</f>
        <v>58.5</v>
      </c>
      <c r="Q424" s="9">
        <f t="shared" si="13"/>
        <v>0.68295454545454548</v>
      </c>
      <c r="R424" s="9">
        <f>ﾍﾞﾝﾁﾏｰｸ!CG424/ﾍﾞﾝﾁﾏｰｸ!CG$3</f>
        <v>0.66666666666666663</v>
      </c>
      <c r="S424" s="9">
        <f>ﾍﾞﾝﾁﾏｰｸ!CH424/ﾍﾞﾝﾁﾏｰｸ!CH$3</f>
        <v>0.5</v>
      </c>
      <c r="T424" s="9">
        <f>ﾍﾞﾝﾁﾏｰｸ!CI424/ﾍﾞﾝﾁﾏｰｸ!CI$3</f>
        <v>0.625</v>
      </c>
      <c r="U424" s="9">
        <f>ﾍﾞﾝﾁﾏｰｸ!CC424/ﾍﾞﾝﾁﾏｰｸ!CC$3</f>
        <v>0.77272727272727271</v>
      </c>
      <c r="V424" s="9">
        <f>ﾍﾞﾝﾁﾏｰｸ!CD424/ﾍﾞﾝﾁﾏｰｸ!CD$3</f>
        <v>0.59375</v>
      </c>
      <c r="W424" s="9">
        <f>ﾍﾞﾝﾁﾏｰｸ!CE424/ﾍﾞﾝﾁﾏｰｸ!CE$3</f>
        <v>0.66666666666666663</v>
      </c>
      <c r="X424" s="9">
        <f>ﾍﾞﾝﾁﾏｰｸ!CF424/ﾍﾞﾝﾁﾏｰｸ!CF$3</f>
        <v>0.625</v>
      </c>
    </row>
    <row r="425" spans="1:24">
      <c r="A425" s="2">
        <v>2000</v>
      </c>
      <c r="B425" s="2">
        <v>3800</v>
      </c>
      <c r="C425" s="2">
        <v>6</v>
      </c>
      <c r="D425" s="2">
        <f t="shared" si="12"/>
        <v>633.33333333333337</v>
      </c>
      <c r="E425" s="4" t="s">
        <v>337</v>
      </c>
      <c r="F425" s="9">
        <f>ﾍﾞﾝﾁﾏｰｸ!CJ425/ﾍﾞﾝﾁﾏｰｸ!CJ$3</f>
        <v>0.44186046511627908</v>
      </c>
      <c r="G425" s="9">
        <f>SUMIF(ﾍﾞﾝﾁﾏｰｸ!$F$1:$AX$1,G$2,ﾍﾞﾝﾁﾏｰｸ!$F425:$AX425)/G$3</f>
        <v>0</v>
      </c>
      <c r="H425" s="9">
        <f>ﾍﾞﾝﾁﾏｰｸ!CQ425/ﾍﾞﾝﾁﾏｰｸ!$CR$1</f>
        <v>0.65482233502538079</v>
      </c>
      <c r="I425" s="9">
        <f>SUMIF(ﾍﾞﾝﾁﾏｰｸ!$F$1:$AX$1,I$2,ﾍﾞﾝﾁﾏｰｸ!$F425:$AX425)/I$3</f>
        <v>0.66666666666666663</v>
      </c>
      <c r="J425" s="9">
        <f>SUMIF(ﾍﾞﾝﾁﾏｰｸ!$F$1:$AX$1,J$2,ﾍﾞﾝﾁﾏｰｸ!$F425:$AX425)/J$3</f>
        <v>0.5</v>
      </c>
      <c r="K425" s="9">
        <f>SUMIF(ﾍﾞﾝﾁﾏｰｸ!$F$1:$AX$1,K$2,ﾍﾞﾝﾁﾏｰｸ!$F425:$AX425)/K$3</f>
        <v>0.55000000000000004</v>
      </c>
      <c r="L425" s="9">
        <f>SUMIF(ﾍﾞﾝﾁﾏｰｸ!$F$1:$AX$1,L$2,ﾍﾞﾝﾁﾏｰｸ!$F425:$AX425)/L$3</f>
        <v>0.625</v>
      </c>
      <c r="M425" s="9">
        <f>SUMIF(ﾍﾞﾝﾁﾏｰｸ!$F$1:$AX$1,M$2,ﾍﾞﾝﾁﾏｰｸ!$F425:$AX425)/M$3</f>
        <v>0.5</v>
      </c>
      <c r="N425" s="9">
        <f>SUMIF(ﾍﾞﾝﾁﾏｰｸ!$F$1:$AX$1,N$2,ﾍﾞﾝﾁﾏｰｸ!$F425:$AX425)/N$3</f>
        <v>0.54545454545454541</v>
      </c>
      <c r="O425" s="9">
        <f>SUMIF(ﾍﾞﾝﾁﾏｰｸ!$F$1:$AX$1,O$2,ﾍﾞﾝﾁﾏｰｸ!$F425:$AX425)/O$3</f>
        <v>0.6</v>
      </c>
      <c r="P425" s="2">
        <f>ﾍﾞﾝﾁﾏｰｸ!BV425</f>
        <v>49</v>
      </c>
      <c r="Q425" s="9">
        <f t="shared" si="13"/>
        <v>0.54090909090909089</v>
      </c>
      <c r="R425" s="9">
        <f>ﾍﾞﾝﾁﾏｰｸ!CG425/ﾍﾞﾝﾁﾏｰｸ!CG$3</f>
        <v>0.53333333333333333</v>
      </c>
      <c r="S425" s="9">
        <f>ﾍﾞﾝﾁﾏｰｸ!CH425/ﾍﾞﾝﾁﾏｰｸ!CH$3</f>
        <v>0.6</v>
      </c>
      <c r="T425" s="9">
        <f>ﾍﾞﾝﾁﾏｰｸ!CI425/ﾍﾞﾝﾁﾏｰｸ!CI$3</f>
        <v>0.625</v>
      </c>
      <c r="U425" s="9">
        <f>ﾍﾞﾝﾁﾏｰｸ!CC425/ﾍﾞﾝﾁﾏｰｸ!CC$3</f>
        <v>0.54545454545454541</v>
      </c>
      <c r="V425" s="9">
        <f>ﾍﾞﾝﾁﾏｰｸ!CD425/ﾍﾞﾝﾁﾏｰｸ!CD$3</f>
        <v>0.5625</v>
      </c>
      <c r="W425" s="9">
        <f>ﾍﾞﾝﾁﾏｰｸ!CE425/ﾍﾞﾝﾁﾏｰｸ!CE$3</f>
        <v>0.54166666666666663</v>
      </c>
      <c r="X425" s="9">
        <f>ﾍﾞﾝﾁﾏｰｸ!CF425/ﾍﾞﾝﾁﾏｰｸ!CF$3</f>
        <v>0.5</v>
      </c>
    </row>
    <row r="426" spans="1:24">
      <c r="A426" s="2">
        <v>2009</v>
      </c>
      <c r="B426" s="2">
        <v>1000</v>
      </c>
      <c r="C426" s="2">
        <v>2</v>
      </c>
      <c r="D426" s="2">
        <f t="shared" si="12"/>
        <v>500</v>
      </c>
      <c r="E426" s="4" t="s">
        <v>338</v>
      </c>
      <c r="F426" s="9">
        <f>ﾍﾞﾝﾁﾏｰｸ!CJ426/ﾍﾞﾝﾁﾏｰｸ!CJ$3</f>
        <v>0.55813953488372092</v>
      </c>
      <c r="G426" s="9">
        <f>SUMIF(ﾍﾞﾝﾁﾏｰｸ!$F$1:$AX$1,G$2,ﾍﾞﾝﾁﾏｰｸ!$F426:$AX426)/G$3</f>
        <v>1</v>
      </c>
      <c r="H426" s="9">
        <f>ﾍﾞﾝﾁﾏｰｸ!CQ426/ﾍﾞﾝﾁﾏｰｸ!$CR$1</f>
        <v>0.61856417693981158</v>
      </c>
      <c r="I426" s="9">
        <f>SUMIF(ﾍﾞﾝﾁﾏｰｸ!$F$1:$AX$1,I$2,ﾍﾞﾝﾁﾏｰｸ!$F426:$AX426)/I$3</f>
        <v>0.5</v>
      </c>
      <c r="J426" s="9">
        <f>SUMIF(ﾍﾞﾝﾁﾏｰｸ!$F$1:$AX$1,J$2,ﾍﾞﾝﾁﾏｰｸ!$F426:$AX426)/J$3</f>
        <v>0.625</v>
      </c>
      <c r="K426" s="9">
        <f>SUMIF(ﾍﾞﾝﾁﾏｰｸ!$F$1:$AX$1,K$2,ﾍﾞﾝﾁﾏｰｸ!$F426:$AX426)/K$3</f>
        <v>0.45</v>
      </c>
      <c r="L426" s="9">
        <f>SUMIF(ﾍﾞﾝﾁﾏｰｸ!$F$1:$AX$1,L$2,ﾍﾞﾝﾁﾏｰｸ!$F426:$AX426)/L$3</f>
        <v>0.5</v>
      </c>
      <c r="M426" s="9">
        <f>SUMIF(ﾍﾞﾝﾁﾏｰｸ!$F$1:$AX$1,M$2,ﾍﾞﾝﾁﾏｰｸ!$F426:$AX426)/M$3</f>
        <v>1</v>
      </c>
      <c r="N426" s="9">
        <f>SUMIF(ﾍﾞﾝﾁﾏｰｸ!$F$1:$AX$1,N$2,ﾍﾞﾝﾁﾏｰｸ!$F426:$AX426)/N$3</f>
        <v>0.54545454545454541</v>
      </c>
      <c r="O426" s="9">
        <f>SUMIF(ﾍﾞﾝﾁﾏｰｸ!$F$1:$AX$1,O$2,ﾍﾞﾝﾁﾏｰｸ!$F426:$AX426)/O$3</f>
        <v>0.9</v>
      </c>
      <c r="P426" s="2">
        <f>ﾍﾞﾝﾁﾏｰｸ!BV426</f>
        <v>60</v>
      </c>
      <c r="Q426" s="9">
        <f t="shared" si="13"/>
        <v>0.66874999999999996</v>
      </c>
      <c r="R426" s="9">
        <f>ﾍﾞﾝﾁﾏｰｸ!CG426/ﾍﾞﾝﾁﾏｰｸ!CG$3</f>
        <v>0.53333333333333333</v>
      </c>
      <c r="S426" s="9">
        <f>ﾍﾞﾝﾁﾏｰｸ!CH426/ﾍﾞﾝﾁﾏｰｸ!CH$3</f>
        <v>0.6</v>
      </c>
      <c r="T426" s="9">
        <f>ﾍﾞﾝﾁﾏｰｸ!CI426/ﾍﾞﾝﾁﾏｰｸ!CI$3</f>
        <v>0.6875</v>
      </c>
      <c r="U426" s="9">
        <f>ﾍﾞﾝﾁﾏｰｸ!CC426/ﾍﾞﾝﾁﾏｰｸ!CC$3</f>
        <v>0.5</v>
      </c>
      <c r="V426" s="9">
        <f>ﾍﾞﾝﾁﾏｰｸ!CD426/ﾍﾞﾝﾁﾏｰｸ!CD$3</f>
        <v>0.6875</v>
      </c>
      <c r="W426" s="9">
        <f>ﾍﾞﾝﾁﾏｰｸ!CE426/ﾍﾞﾝﾁﾏｰｸ!CE$3</f>
        <v>0.75</v>
      </c>
      <c r="X426" s="9">
        <f>ﾍﾞﾝﾁﾏｰｸ!CF426/ﾍﾞﾝﾁﾏｰｸ!CF$3</f>
        <v>0.875</v>
      </c>
    </row>
    <row r="427" spans="1:24">
      <c r="A427" s="2">
        <v>1996</v>
      </c>
      <c r="B427" s="2">
        <v>300</v>
      </c>
      <c r="C427" s="2">
        <v>1</v>
      </c>
      <c r="D427" s="2">
        <f t="shared" si="12"/>
        <v>300</v>
      </c>
      <c r="E427" s="4" t="s">
        <v>339</v>
      </c>
      <c r="F427" s="9">
        <f>ﾍﾞﾝﾁﾏｰｸ!CJ427/ﾍﾞﾝﾁﾏｰｸ!CJ$3</f>
        <v>0.1744186046511628</v>
      </c>
      <c r="G427" s="9">
        <f>SUMIF(ﾍﾞﾝﾁﾏｰｸ!$F$1:$AX$1,G$2,ﾍﾞﾝﾁﾏｰｸ!$F427:$AX427)/G$3</f>
        <v>0.5</v>
      </c>
      <c r="H427" s="9">
        <f>ﾍﾞﾝﾁﾏｰｸ!CQ427/ﾍﾞﾝﾁﾏｰｸ!$CR$1</f>
        <v>0.59608411892675861</v>
      </c>
      <c r="I427" s="9">
        <f>SUMIF(ﾍﾞﾝﾁﾏｰｸ!$F$1:$AX$1,I$2,ﾍﾞﾝﾁﾏｰｸ!$F427:$AX427)/I$3</f>
        <v>0</v>
      </c>
      <c r="J427" s="9">
        <f>SUMIF(ﾍﾞﾝﾁﾏｰｸ!$F$1:$AX$1,J$2,ﾍﾞﾝﾁﾏｰｸ!$F427:$AX427)/J$3</f>
        <v>0.5</v>
      </c>
      <c r="K427" s="9">
        <f>SUMIF(ﾍﾞﾝﾁﾏｰｸ!$F$1:$AX$1,K$2,ﾍﾞﾝﾁﾏｰｸ!$F427:$AX427)/K$3</f>
        <v>0</v>
      </c>
      <c r="L427" s="9">
        <f>SUMIF(ﾍﾞﾝﾁﾏｰｸ!$F$1:$AX$1,L$2,ﾍﾞﾝﾁﾏｰｸ!$F427:$AX427)/L$3</f>
        <v>0.625</v>
      </c>
      <c r="M427" s="9">
        <f>SUMIF(ﾍﾞﾝﾁﾏｰｸ!$F$1:$AX$1,M$2,ﾍﾞﾝﾁﾏｰｸ!$F427:$AX427)/M$3</f>
        <v>0.5</v>
      </c>
      <c r="N427" s="9">
        <f>SUMIF(ﾍﾞﾝﾁﾏｰｸ!$F$1:$AX$1,N$2,ﾍﾞﾝﾁﾏｰｸ!$F427:$AX427)/N$3</f>
        <v>0.27272727272727271</v>
      </c>
      <c r="O427" s="9">
        <f>SUMIF(ﾍﾞﾝﾁﾏｰｸ!$F$1:$AX$1,O$2,ﾍﾞﾝﾁﾏｰｸ!$F427:$AX427)/O$3</f>
        <v>0.5</v>
      </c>
      <c r="P427" s="2">
        <f>ﾍﾞﾝﾁﾏｰｸ!BV427</f>
        <v>29.5</v>
      </c>
      <c r="Q427" s="9">
        <f t="shared" si="13"/>
        <v>0.31988636363636364</v>
      </c>
      <c r="R427" s="9">
        <f>ﾍﾞﾝﾁﾏｰｸ!CG427/ﾍﾞﾝﾁﾏｰｸ!CG$3</f>
        <v>0.2</v>
      </c>
      <c r="S427" s="9">
        <f>ﾍﾞﾝﾁﾏｰｸ!CH427/ﾍﾞﾝﾁﾏｰｸ!CH$3</f>
        <v>0.2</v>
      </c>
      <c r="T427" s="9">
        <f>ﾍﾞﾝﾁﾏｰｸ!CI427/ﾍﾞﾝﾁﾏｰｸ!CI$3</f>
        <v>0.5625</v>
      </c>
      <c r="U427" s="9">
        <f>ﾍﾞﾝﾁﾏｰｸ!CC427/ﾍﾞﾝﾁﾏｰｸ!CC$3</f>
        <v>0.18181818181818182</v>
      </c>
      <c r="V427" s="9">
        <f>ﾍﾞﾝﾁﾏｰｸ!CD427/ﾍﾞﾝﾁﾏｰｸ!CD$3</f>
        <v>0.28125</v>
      </c>
      <c r="W427" s="9">
        <f>ﾍﾞﾝﾁﾏｰｸ!CE427/ﾍﾞﾝﾁﾏｰｸ!CE$3</f>
        <v>0.41666666666666669</v>
      </c>
      <c r="X427" s="9">
        <f>ﾍﾞﾝﾁﾏｰｸ!CF427/ﾍﾞﾝﾁﾏｰｸ!CF$3</f>
        <v>0.5</v>
      </c>
    </row>
    <row r="428" spans="1:24">
      <c r="A428" s="2">
        <v>1970</v>
      </c>
      <c r="B428" s="2">
        <v>500</v>
      </c>
      <c r="C428" s="2">
        <v>3</v>
      </c>
      <c r="D428" s="2">
        <f t="shared" si="12"/>
        <v>166.66666666666666</v>
      </c>
      <c r="E428" s="4" t="s">
        <v>19</v>
      </c>
      <c r="F428" s="9">
        <f>ﾍﾞﾝﾁﾏｰｸ!CJ428/ﾍﾞﾝﾁﾏｰｸ!CJ$3</f>
        <v>0.23255813953488372</v>
      </c>
      <c r="G428" s="9">
        <f>SUMIF(ﾍﾞﾝﾁﾏｰｸ!$F$1:$AX$1,G$2,ﾍﾞﾝﾁﾏｰｸ!$F428:$AX428)/G$3</f>
        <v>0</v>
      </c>
      <c r="H428" s="9">
        <f>ﾍﾞﾝﾁﾏｰｸ!CQ428/ﾍﾞﾝﾁﾏｰｸ!$CR$1</f>
        <v>0.54967367657722999</v>
      </c>
      <c r="I428" s="9">
        <f>SUMIF(ﾍﾞﾝﾁﾏｰｸ!$F$1:$AX$1,I$2,ﾍﾞﾝﾁﾏｰｸ!$F428:$AX428)/I$3</f>
        <v>0.5</v>
      </c>
      <c r="J428" s="9">
        <f>SUMIF(ﾍﾞﾝﾁﾏｰｸ!$F$1:$AX$1,J$2,ﾍﾞﾝﾁﾏｰｸ!$F428:$AX428)/J$3</f>
        <v>0.25</v>
      </c>
      <c r="K428" s="9">
        <f>SUMIF(ﾍﾞﾝﾁﾏｰｸ!$F$1:$AX$1,K$2,ﾍﾞﾝﾁﾏｰｸ!$F428:$AX428)/K$3</f>
        <v>0.25</v>
      </c>
      <c r="L428" s="9">
        <f>SUMIF(ﾍﾞﾝﾁﾏｰｸ!$F$1:$AX$1,L$2,ﾍﾞﾝﾁﾏｰｸ!$F428:$AX428)/L$3</f>
        <v>0.5</v>
      </c>
      <c r="M428" s="9">
        <f>SUMIF(ﾍﾞﾝﾁﾏｰｸ!$F$1:$AX$1,M$2,ﾍﾞﾝﾁﾏｰｸ!$F428:$AX428)/M$3</f>
        <v>0.5</v>
      </c>
      <c r="N428" s="9">
        <f>SUMIF(ﾍﾞﾝﾁﾏｰｸ!$F$1:$AX$1,N$2,ﾍﾞﾝﾁﾏｰｸ!$F428:$AX428)/N$3</f>
        <v>0.31818181818181818</v>
      </c>
      <c r="O428" s="9">
        <f>SUMIF(ﾍﾞﾝﾁﾏｰｸ!$F$1:$AX$1,O$2,ﾍﾞﾝﾁﾏｰｸ!$F428:$AX428)/O$3</f>
        <v>0.5</v>
      </c>
      <c r="P428" s="2">
        <f>ﾍﾞﾝﾁﾏｰｸ!BV428</f>
        <v>32</v>
      </c>
      <c r="Q428" s="9">
        <f t="shared" si="13"/>
        <v>0.38920454545454547</v>
      </c>
      <c r="R428" s="9">
        <f>ﾍﾞﾝﾁﾏｰｸ!CG428/ﾍﾞﾝﾁﾏｰｸ!CG$3</f>
        <v>0.3</v>
      </c>
      <c r="S428" s="9">
        <f>ﾍﾞﾝﾁﾏｰｸ!CH428/ﾍﾞﾝﾁﾏｰｸ!CH$3</f>
        <v>0.3</v>
      </c>
      <c r="T428" s="9">
        <f>ﾍﾞﾝﾁﾏｰｸ!CI428/ﾍﾞﾝﾁﾏｰｸ!CI$3</f>
        <v>0.5</v>
      </c>
      <c r="U428" s="9">
        <f>ﾍﾞﾝﾁﾏｰｸ!CC428/ﾍﾞﾝﾁﾏｰｸ!CC$3</f>
        <v>0.27272727272727271</v>
      </c>
      <c r="V428" s="9">
        <f>ﾍﾞﾝﾁﾏｰｸ!CD428/ﾍﾞﾝﾁﾏｰｸ!CD$3</f>
        <v>0.40625</v>
      </c>
      <c r="W428" s="9">
        <f>ﾍﾞﾝﾁﾏｰｸ!CE428/ﾍﾞﾝﾁﾏｰｸ!CE$3</f>
        <v>0.45833333333333331</v>
      </c>
      <c r="X428" s="9">
        <f>ﾍﾞﾝﾁﾏｰｸ!CF428/ﾍﾞﾝﾁﾏｰｸ!CF$3</f>
        <v>0.5</v>
      </c>
    </row>
    <row r="429" spans="1:24">
      <c r="A429" s="2">
        <v>2010</v>
      </c>
      <c r="B429" s="2">
        <v>5000</v>
      </c>
      <c r="C429" s="2">
        <v>15</v>
      </c>
      <c r="D429" s="2">
        <f t="shared" si="12"/>
        <v>333.33333333333331</v>
      </c>
      <c r="E429" s="4" t="s">
        <v>340</v>
      </c>
      <c r="F429" s="9">
        <f>ﾍﾞﾝﾁﾏｰｸ!CJ429/ﾍﾞﾝﾁﾏｰｸ!CJ$3</f>
        <v>0.59302325581395354</v>
      </c>
      <c r="G429" s="9">
        <f>SUMIF(ﾍﾞﾝﾁﾏｰｸ!$F$1:$AX$1,G$2,ﾍﾞﾝﾁﾏｰｸ!$F429:$AX429)/G$3</f>
        <v>0.5</v>
      </c>
      <c r="H429" s="9">
        <f>ﾍﾞﾝﾁﾏｰｸ!CQ429/ﾍﾞﾝﾁﾏｰｸ!$CR$1</f>
        <v>0.91298042059463391</v>
      </c>
      <c r="I429" s="9">
        <f>SUMIF(ﾍﾞﾝﾁﾏｰｸ!$F$1:$AX$1,I$2,ﾍﾞﾝﾁﾏｰｸ!$F429:$AX429)/I$3</f>
        <v>0.5</v>
      </c>
      <c r="J429" s="9">
        <f>SUMIF(ﾍﾞﾝﾁﾏｰｸ!$F$1:$AX$1,J$2,ﾍﾞﾝﾁﾏｰｸ!$F429:$AX429)/J$3</f>
        <v>0.625</v>
      </c>
      <c r="K429" s="9">
        <f>SUMIF(ﾍﾞﾝﾁﾏｰｸ!$F$1:$AX$1,K$2,ﾍﾞﾝﾁﾏｰｸ!$F429:$AX429)/K$3</f>
        <v>0.6</v>
      </c>
      <c r="L429" s="9">
        <f>SUMIF(ﾍﾞﾝﾁﾏｰｸ!$F$1:$AX$1,L$2,ﾍﾞﾝﾁﾏｰｸ!$F429:$AX429)/L$3</f>
        <v>0.875</v>
      </c>
      <c r="M429" s="9">
        <f>SUMIF(ﾍﾞﾝﾁﾏｰｸ!$F$1:$AX$1,M$2,ﾍﾞﾝﾁﾏｰｸ!$F429:$AX429)/M$3</f>
        <v>1</v>
      </c>
      <c r="N429" s="9">
        <f>SUMIF(ﾍﾞﾝﾁﾏｰｸ!$F$1:$AX$1,N$2,ﾍﾞﾝﾁﾏｰｸ!$F429:$AX429)/N$3</f>
        <v>0.81818181818181823</v>
      </c>
      <c r="O429" s="9">
        <f>SUMIF(ﾍﾞﾝﾁﾏｰｸ!$F$1:$AX$1,O$2,ﾍﾞﾝﾁﾏｰｸ!$F429:$AX429)/O$3</f>
        <v>0.95</v>
      </c>
      <c r="P429" s="2">
        <f>ﾍﾞﾝﾁﾏｰｸ!BV429</f>
        <v>76.5</v>
      </c>
      <c r="Q429" s="9">
        <f t="shared" si="13"/>
        <v>0.75994318181818188</v>
      </c>
      <c r="R429" s="9">
        <f>ﾍﾞﾝﾁﾏｰｸ!CG429/ﾍﾞﾝﾁﾏｰｸ!CG$3</f>
        <v>0.6333333333333333</v>
      </c>
      <c r="S429" s="9">
        <f>ﾍﾞﾝﾁﾏｰｸ!CH429/ﾍﾞﾝﾁﾏｰｸ!CH$3</f>
        <v>0.9</v>
      </c>
      <c r="T429" s="9">
        <f>ﾍﾞﾝﾁﾏｰｸ!CI429/ﾍﾞﾝﾁﾏｰｸ!CI$3</f>
        <v>0.875</v>
      </c>
      <c r="U429" s="9">
        <f>ﾍﾞﾝﾁﾏｰｸ!CC429/ﾍﾞﾝﾁﾏｰｸ!CC$3</f>
        <v>0.59090909090909094</v>
      </c>
      <c r="V429" s="9">
        <f>ﾍﾞﾝﾁﾏｰｸ!CD429/ﾍﾞﾝﾁﾏｰｸ!CD$3</f>
        <v>0.8125</v>
      </c>
      <c r="W429" s="9">
        <f>ﾍﾞﾝﾁﾏｰｸ!CE429/ﾍﾞﾝﾁﾏｰｸ!CE$3</f>
        <v>0.83333333333333337</v>
      </c>
      <c r="X429" s="9">
        <f>ﾍﾞﾝﾁﾏｰｸ!CF429/ﾍﾞﾝﾁﾏｰｸ!CF$3</f>
        <v>0.9375</v>
      </c>
    </row>
    <row r="430" spans="1:24">
      <c r="A430" s="2">
        <v>2007</v>
      </c>
      <c r="B430" s="2">
        <v>10000</v>
      </c>
      <c r="C430" s="2">
        <v>10</v>
      </c>
      <c r="D430" s="2">
        <f t="shared" si="12"/>
        <v>1000</v>
      </c>
      <c r="E430" s="4" t="s">
        <v>341</v>
      </c>
      <c r="F430" s="9">
        <f>ﾍﾞﾝﾁﾏｰｸ!CJ430/ﾍﾞﾝﾁﾏｰｸ!CJ$3</f>
        <v>0.93023255813953487</v>
      </c>
      <c r="G430" s="9">
        <f>SUMIF(ﾍﾞﾝﾁﾏｰｸ!$F$1:$AX$1,G$2,ﾍﾞﾝﾁﾏｰｸ!$F430:$AX430)/G$3</f>
        <v>1</v>
      </c>
      <c r="H430" s="9">
        <f>ﾍﾞﾝﾁﾏｰｸ!CQ430/ﾍﾞﾝﾁﾏｰｸ!$CR$1</f>
        <v>0.66932559825960847</v>
      </c>
      <c r="I430" s="9">
        <f>SUMIF(ﾍﾞﾝﾁﾏｰｸ!$F$1:$AX$1,I$2,ﾍﾞﾝﾁﾏｰｸ!$F430:$AX430)/I$3</f>
        <v>1</v>
      </c>
      <c r="J430" s="9">
        <f>SUMIF(ﾍﾞﾝﾁﾏｰｸ!$F$1:$AX$1,J$2,ﾍﾞﾝﾁﾏｰｸ!$F430:$AX430)/J$3</f>
        <v>1</v>
      </c>
      <c r="K430" s="9">
        <f>SUMIF(ﾍﾞﾝﾁﾏｰｸ!$F$1:$AX$1,K$2,ﾍﾞﾝﾁﾏｰｸ!$F430:$AX430)/K$3</f>
        <v>0.95</v>
      </c>
      <c r="L430" s="9">
        <f>SUMIF(ﾍﾞﾝﾁﾏｰｸ!$F$1:$AX$1,L$2,ﾍﾞﾝﾁﾏｰｸ!$F430:$AX430)/L$3</f>
        <v>1</v>
      </c>
      <c r="M430" s="9">
        <f>SUMIF(ﾍﾞﾝﾁﾏｰｸ!$F$1:$AX$1,M$2,ﾍﾞﾝﾁﾏｰｸ!$F430:$AX430)/M$3</f>
        <v>1</v>
      </c>
      <c r="N430" s="9">
        <f>SUMIF(ﾍﾞﾝﾁﾏｰｸ!$F$1:$AX$1,N$2,ﾍﾞﾝﾁﾏｰｸ!$F430:$AX430)/N$3</f>
        <v>1</v>
      </c>
      <c r="O430" s="9">
        <f>SUMIF(ﾍﾞﾝﾁﾏｰｸ!$F$1:$AX$1,O$2,ﾍﾞﾝﾁﾏｰｸ!$F430:$AX430)/O$3</f>
        <v>1</v>
      </c>
      <c r="P430" s="2">
        <f>ﾍﾞﾝﾁﾏｰｸ!BV430</f>
        <v>92</v>
      </c>
      <c r="Q430" s="9">
        <f t="shared" si="13"/>
        <v>0.98124999999999996</v>
      </c>
      <c r="R430" s="9">
        <f>ﾍﾞﾝﾁﾏｰｸ!CG430/ﾍﾞﾝﾁﾏｰｸ!CG$3</f>
        <v>1</v>
      </c>
      <c r="S430" s="9">
        <f>ﾍﾞﾝﾁﾏｰｸ!CH430/ﾍﾞﾝﾁﾏｰｸ!CH$3</f>
        <v>0.8</v>
      </c>
      <c r="T430" s="9">
        <f>ﾍﾞﾝﾁﾏｰｸ!CI430/ﾍﾞﾝﾁﾏｰｸ!CI$3</f>
        <v>1</v>
      </c>
      <c r="U430" s="9">
        <f>ﾍﾞﾝﾁﾏｰｸ!CC430/ﾍﾞﾝﾁﾏｰｸ!CC$3</f>
        <v>1</v>
      </c>
      <c r="V430" s="9">
        <f>ﾍﾞﾝﾁﾏｰｸ!CD430/ﾍﾞﾝﾁﾏｰｸ!CD$3</f>
        <v>0.96875</v>
      </c>
      <c r="W430" s="9">
        <f>ﾍﾞﾝﾁﾏｰｸ!CE430/ﾍﾞﾝﾁﾏｰｸ!CE$3</f>
        <v>0.95833333333333337</v>
      </c>
      <c r="X430" s="9">
        <f>ﾍﾞﾝﾁﾏｰｸ!CF430/ﾍﾞﾝﾁﾏｰｸ!CF$3</f>
        <v>1</v>
      </c>
    </row>
    <row r="431" spans="1:24">
      <c r="A431" s="2">
        <v>1974</v>
      </c>
      <c r="B431" s="2">
        <v>210</v>
      </c>
      <c r="C431" s="2">
        <v>3</v>
      </c>
      <c r="D431" s="2">
        <f t="shared" si="12"/>
        <v>70</v>
      </c>
      <c r="E431" s="4" t="s">
        <v>269</v>
      </c>
      <c r="F431" s="9">
        <f>ﾍﾞﾝﾁﾏｰｸ!CJ431/ﾍﾞﾝﾁﾏｰｸ!CJ$3</f>
        <v>0.30232558139534882</v>
      </c>
      <c r="G431" s="9">
        <f>SUMIF(ﾍﾞﾝﾁﾏｰｸ!$F$1:$AX$1,G$2,ﾍﾞﾝﾁﾏｰｸ!$F431:$AX431)/G$3</f>
        <v>0</v>
      </c>
      <c r="H431" s="9">
        <f>ﾍﾞﾝﾁﾏｰｸ!CQ431/ﾍﾞﾝﾁﾏｰｸ!$CR$1</f>
        <v>0.52356780275562009</v>
      </c>
      <c r="I431" s="9">
        <f>SUMIF(ﾍﾞﾝﾁﾏｰｸ!$F$1:$AX$1,I$2,ﾍﾞﾝﾁﾏｰｸ!$F431:$AX431)/I$3</f>
        <v>0.16666666666666666</v>
      </c>
      <c r="J431" s="9">
        <f>SUMIF(ﾍﾞﾝﾁﾏｰｸ!$F$1:$AX$1,J$2,ﾍﾞﾝﾁﾏｰｸ!$F431:$AX431)/J$3</f>
        <v>0.5</v>
      </c>
      <c r="K431" s="9">
        <f>SUMIF(ﾍﾞﾝﾁﾏｰｸ!$F$1:$AX$1,K$2,ﾍﾞﾝﾁﾏｰｸ!$F431:$AX431)/K$3</f>
        <v>0.5</v>
      </c>
      <c r="L431" s="9">
        <f>SUMIF(ﾍﾞﾝﾁﾏｰｸ!$F$1:$AX$1,L$2,ﾍﾞﾝﾁﾏｰｸ!$F431:$AX431)/L$3</f>
        <v>0</v>
      </c>
      <c r="M431" s="9">
        <f>SUMIF(ﾍﾞﾝﾁﾏｰｸ!$F$1:$AX$1,M$2,ﾍﾞﾝﾁﾏｰｸ!$F431:$AX431)/M$3</f>
        <v>0.5</v>
      </c>
      <c r="N431" s="9">
        <f>SUMIF(ﾍﾞﾝﾁﾏｰｸ!$F$1:$AX$1,N$2,ﾍﾞﾝﾁﾏｰｸ!$F431:$AX431)/N$3</f>
        <v>0.54545454545454541</v>
      </c>
      <c r="O431" s="9">
        <f>SUMIF(ﾍﾞﾝﾁﾏｰｸ!$F$1:$AX$1,O$2,ﾍﾞﾝﾁﾏｰｸ!$F431:$AX431)/O$3</f>
        <v>0.45</v>
      </c>
      <c r="P431" s="2">
        <f>ﾍﾞﾝﾁﾏｰｸ!BV431</f>
        <v>37</v>
      </c>
      <c r="Q431" s="9">
        <f t="shared" si="13"/>
        <v>0.55369318181818183</v>
      </c>
      <c r="R431" s="9">
        <f>ﾍﾞﾝﾁﾏｰｸ!CG431/ﾍﾞﾝﾁﾏｰｸ!CG$3</f>
        <v>0.46666666666666667</v>
      </c>
      <c r="S431" s="9">
        <f>ﾍﾞﾝﾁﾏｰｸ!CH431/ﾍﾞﾝﾁﾏｰｸ!CH$3</f>
        <v>0.3</v>
      </c>
      <c r="T431" s="9">
        <f>ﾍﾞﾝﾁﾏｰｸ!CI431/ﾍﾞﾝﾁﾏｰｸ!CI$3</f>
        <v>0.25</v>
      </c>
      <c r="U431" s="9">
        <f>ﾍﾞﾝﾁﾏｰｸ!CC431/ﾍﾞﾝﾁﾏｰｸ!CC$3</f>
        <v>0.59090909090909094</v>
      </c>
      <c r="V431" s="9">
        <f>ﾍﾞﾝﾁﾏｰｸ!CD431/ﾍﾞﾝﾁﾏｰｸ!CD$3</f>
        <v>0.4375</v>
      </c>
      <c r="W431" s="9">
        <f>ﾍﾞﾝﾁﾏｰｸ!CE431/ﾍﾞﾝﾁﾏｰｸ!CE$3</f>
        <v>0.58333333333333337</v>
      </c>
      <c r="X431" s="9">
        <f>ﾍﾞﾝﾁﾏｰｸ!CF431/ﾍﾞﾝﾁﾏｰｸ!CF$3</f>
        <v>0.5625</v>
      </c>
    </row>
    <row r="432" spans="1:24">
      <c r="A432" s="2">
        <v>2001</v>
      </c>
      <c r="B432" s="2">
        <v>13500</v>
      </c>
      <c r="C432" s="2">
        <v>6</v>
      </c>
      <c r="D432" s="2">
        <f t="shared" si="12"/>
        <v>2250</v>
      </c>
      <c r="E432" s="4" t="s">
        <v>342</v>
      </c>
      <c r="F432" s="9">
        <f>ﾍﾞﾝﾁﾏｰｸ!CJ432/ﾍﾞﾝﾁﾏｰｸ!CJ$3</f>
        <v>0.54651162790697672</v>
      </c>
      <c r="G432" s="9">
        <f>SUMIF(ﾍﾞﾝﾁﾏｰｸ!$F$1:$AX$1,G$2,ﾍﾞﾝﾁﾏｰｸ!$F432:$AX432)/G$3</f>
        <v>0.5</v>
      </c>
      <c r="H432" s="9">
        <f>ﾍﾞﾝﾁﾏｰｸ!CQ432/ﾍﾞﾝﾁﾏｰｸ!$CR$1</f>
        <v>0.68382886149383626</v>
      </c>
      <c r="I432" s="9">
        <f>SUMIF(ﾍﾞﾝﾁﾏｰｸ!$F$1:$AX$1,I$2,ﾍﾞﾝﾁﾏｰｸ!$F432:$AX432)/I$3</f>
        <v>0.83333333333333337</v>
      </c>
      <c r="J432" s="9">
        <f>SUMIF(ﾍﾞﾝﾁﾏｰｸ!$F$1:$AX$1,J$2,ﾍﾞﾝﾁﾏｰｸ!$F432:$AX432)/J$3</f>
        <v>0.5</v>
      </c>
      <c r="K432" s="9">
        <f>SUMIF(ﾍﾞﾝﾁﾏｰｸ!$F$1:$AX$1,K$2,ﾍﾞﾝﾁﾏｰｸ!$F432:$AX432)/K$3</f>
        <v>0.6</v>
      </c>
      <c r="L432" s="9">
        <f>SUMIF(ﾍﾞﾝﾁﾏｰｸ!$F$1:$AX$1,L$2,ﾍﾞﾝﾁﾏｰｸ!$F432:$AX432)/L$3</f>
        <v>0.75</v>
      </c>
      <c r="M432" s="9">
        <f>SUMIF(ﾍﾞﾝﾁﾏｰｸ!$F$1:$AX$1,M$2,ﾍﾞﾝﾁﾏｰｸ!$F432:$AX432)/M$3</f>
        <v>1</v>
      </c>
      <c r="N432" s="9">
        <f>SUMIF(ﾍﾞﾝﾁﾏｰｸ!$F$1:$AX$1,N$2,ﾍﾞﾝﾁﾏｰｸ!$F432:$AX432)/N$3</f>
        <v>0.77272727272727271</v>
      </c>
      <c r="O432" s="9">
        <f>SUMIF(ﾍﾞﾝﾁﾏｰｸ!$F$1:$AX$1,O$2,ﾍﾞﾝﾁﾏｰｸ!$F432:$AX432)/O$3</f>
        <v>0.8</v>
      </c>
      <c r="P432" s="2">
        <f>ﾍﾞﾝﾁﾏｰｸ!BV432</f>
        <v>65.5</v>
      </c>
      <c r="Q432" s="9">
        <f t="shared" si="13"/>
        <v>0.74914772727272727</v>
      </c>
      <c r="R432" s="9">
        <f>ﾍﾞﾝﾁﾏｰｸ!CG432/ﾍﾞﾝﾁﾏｰｸ!CG$3</f>
        <v>0.76666666666666672</v>
      </c>
      <c r="S432" s="9">
        <f>ﾍﾞﾝﾁﾏｰｸ!CH432/ﾍﾞﾝﾁﾏｰｸ!CH$3</f>
        <v>0.7</v>
      </c>
      <c r="T432" s="9">
        <f>ﾍﾞﾝﾁﾏｰｸ!CI432/ﾍﾞﾝﾁﾏｰｸ!CI$3</f>
        <v>0.75</v>
      </c>
      <c r="U432" s="9">
        <f>ﾍﾞﾝﾁﾏｰｸ!CC432/ﾍﾞﾝﾁﾏｰｸ!CC$3</f>
        <v>0.86363636363636365</v>
      </c>
      <c r="V432" s="9">
        <f>ﾍﾞﾝﾁﾏｰｸ!CD432/ﾍﾞﾝﾁﾏｰｸ!CD$3</f>
        <v>0.65625</v>
      </c>
      <c r="W432" s="9">
        <f>ﾍﾞﾝﾁﾏｰｸ!CE432/ﾍﾞﾝﾁﾏｰｸ!CE$3</f>
        <v>0.70833333333333337</v>
      </c>
      <c r="X432" s="9">
        <f>ﾍﾞﾝﾁﾏｰｸ!CF432/ﾍﾞﾝﾁﾏｰｸ!CF$3</f>
        <v>0.6875</v>
      </c>
    </row>
    <row r="433" spans="1:24">
      <c r="A433" s="2">
        <v>1990</v>
      </c>
      <c r="B433" s="2">
        <v>200</v>
      </c>
      <c r="C433" s="2">
        <v>5</v>
      </c>
      <c r="D433" s="2">
        <f t="shared" si="12"/>
        <v>40</v>
      </c>
      <c r="E433" s="4" t="s">
        <v>343</v>
      </c>
      <c r="F433" s="9">
        <f>ﾍﾞﾝﾁﾏｰｸ!CJ433/ﾍﾞﾝﾁﾏｰｸ!CJ$3</f>
        <v>0.43023255813953487</v>
      </c>
      <c r="G433" s="9">
        <f>SUMIF(ﾍﾞﾝﾁﾏｰｸ!$F$1:$AX$1,G$2,ﾍﾞﾝﾁﾏｰｸ!$F433:$AX433)/G$3</f>
        <v>0.5</v>
      </c>
      <c r="H433" s="9">
        <f>ﾍﾞﾝﾁﾏｰｸ!CQ433/ﾍﾞﾝﾁﾏｰｸ!$CR$1</f>
        <v>0.52719361856417701</v>
      </c>
      <c r="I433" s="9">
        <f>SUMIF(ﾍﾞﾝﾁﾏｰｸ!$F$1:$AX$1,I$2,ﾍﾞﾝﾁﾏｰｸ!$F433:$AX433)/I$3</f>
        <v>0.5</v>
      </c>
      <c r="J433" s="9">
        <f>SUMIF(ﾍﾞﾝﾁﾏｰｸ!$F$1:$AX$1,J$2,ﾍﾞﾝﾁﾏｰｸ!$F433:$AX433)/J$3</f>
        <v>0.75</v>
      </c>
      <c r="K433" s="9">
        <f>SUMIF(ﾍﾞﾝﾁﾏｰｸ!$F$1:$AX$1,K$2,ﾍﾞﾝﾁﾏｰｸ!$F433:$AX433)/K$3</f>
        <v>0.3</v>
      </c>
      <c r="L433" s="9">
        <f>SUMIF(ﾍﾞﾝﾁﾏｰｸ!$F$1:$AX$1,L$2,ﾍﾞﾝﾁﾏｰｸ!$F433:$AX433)/L$3</f>
        <v>0.375</v>
      </c>
      <c r="M433" s="9">
        <f>SUMIF(ﾍﾞﾝﾁﾏｰｸ!$F$1:$AX$1,M$2,ﾍﾞﾝﾁﾏｰｸ!$F433:$AX433)/M$3</f>
        <v>0.5</v>
      </c>
      <c r="N433" s="9">
        <f>SUMIF(ﾍﾞﾝﾁﾏｰｸ!$F$1:$AX$1,N$2,ﾍﾞﾝﾁﾏｰｸ!$F433:$AX433)/N$3</f>
        <v>0.45454545454545453</v>
      </c>
      <c r="O433" s="9">
        <f>SUMIF(ﾍﾞﾝﾁﾏｰｸ!$F$1:$AX$1,O$2,ﾍﾞﾝﾁﾏｰｸ!$F433:$AX433)/O$3</f>
        <v>0.5</v>
      </c>
      <c r="P433" s="2">
        <f>ﾍﾞﾝﾁﾏｰｸ!BV433</f>
        <v>42.5</v>
      </c>
      <c r="Q433" s="9">
        <f t="shared" si="13"/>
        <v>0.49687499999999996</v>
      </c>
      <c r="R433" s="9">
        <f>ﾍﾞﾝﾁﾏｰｸ!CG433/ﾍﾞﾝﾁﾏｰｸ!CG$3</f>
        <v>0.53333333333333333</v>
      </c>
      <c r="S433" s="9">
        <f>ﾍﾞﾝﾁﾏｰｸ!CH433/ﾍﾞﾝﾁﾏｰｸ!CH$3</f>
        <v>0.5</v>
      </c>
      <c r="T433" s="9">
        <f>ﾍﾞﾝﾁﾏｰｸ!CI433/ﾍﾞﾝﾁﾏｰｸ!CI$3</f>
        <v>0.5625</v>
      </c>
      <c r="U433" s="9">
        <f>ﾍﾞﾝﾁﾏｰｸ!CC433/ﾍﾞﾝﾁﾏｰｸ!CC$3</f>
        <v>0.5</v>
      </c>
      <c r="V433" s="9">
        <f>ﾍﾞﾝﾁﾏｰｸ!CD433/ﾍﾞﾝﾁﾏｰｸ!CD$3</f>
        <v>0.375</v>
      </c>
      <c r="W433" s="9">
        <f>ﾍﾞﾝﾁﾏｰｸ!CE433/ﾍﾞﾝﾁﾏｰｸ!CE$3</f>
        <v>0.54166666666666663</v>
      </c>
      <c r="X433" s="9">
        <f>ﾍﾞﾝﾁﾏｰｸ!CF433/ﾍﾞﾝﾁﾏｰｸ!CF$3</f>
        <v>0.5625</v>
      </c>
    </row>
    <row r="434" spans="1:24">
      <c r="A434" s="2">
        <v>2002</v>
      </c>
      <c r="B434" s="2">
        <v>1000</v>
      </c>
      <c r="C434" s="2">
        <v>8</v>
      </c>
      <c r="D434" s="2">
        <f t="shared" si="12"/>
        <v>125</v>
      </c>
      <c r="E434" s="4" t="s">
        <v>87</v>
      </c>
      <c r="F434" s="9">
        <f>ﾍﾞﾝﾁﾏｰｸ!CJ434/ﾍﾞﾝﾁﾏｰｸ!CJ$3</f>
        <v>0.33720930232558138</v>
      </c>
      <c r="G434" s="9">
        <f>SUMIF(ﾍﾞﾝﾁﾏｰｸ!$F$1:$AX$1,G$2,ﾍﾞﾝﾁﾏｰｸ!$F434:$AX434)/G$3</f>
        <v>0.5</v>
      </c>
      <c r="H434" s="9">
        <f>ﾍﾞﾝﾁﾏｰｸ!CQ434/ﾍﾞﾝﾁﾏｰｸ!$CR$1</f>
        <v>0.59608411892675861</v>
      </c>
      <c r="I434" s="9">
        <f>SUMIF(ﾍﾞﾝﾁﾏｰｸ!$F$1:$AX$1,I$2,ﾍﾞﾝﾁﾏｰｸ!$F434:$AX434)/I$3</f>
        <v>0</v>
      </c>
      <c r="J434" s="9">
        <f>SUMIF(ﾍﾞﾝﾁﾏｰｸ!$F$1:$AX$1,J$2,ﾍﾞﾝﾁﾏｰｸ!$F434:$AX434)/J$3</f>
        <v>0.375</v>
      </c>
      <c r="K434" s="9">
        <f>SUMIF(ﾍﾞﾝﾁﾏｰｸ!$F$1:$AX$1,K$2,ﾍﾞﾝﾁﾏｰｸ!$F434:$AX434)/K$3</f>
        <v>0.4</v>
      </c>
      <c r="L434" s="9">
        <f>SUMIF(ﾍﾞﾝﾁﾏｰｸ!$F$1:$AX$1,L$2,ﾍﾞﾝﾁﾏｰｸ!$F434:$AX434)/L$3</f>
        <v>0.125</v>
      </c>
      <c r="M434" s="9">
        <f>SUMIF(ﾍﾞﾝﾁﾏｰｸ!$F$1:$AX$1,M$2,ﾍﾞﾝﾁﾏｰｸ!$F434:$AX434)/M$3</f>
        <v>1</v>
      </c>
      <c r="N434" s="9">
        <f>SUMIF(ﾍﾞﾝﾁﾏｰｸ!$F$1:$AX$1,N$2,ﾍﾞﾝﾁﾏｰｸ!$F434:$AX434)/N$3</f>
        <v>0.36363636363636365</v>
      </c>
      <c r="O434" s="9">
        <f>SUMIF(ﾍﾞﾝﾁﾏｰｸ!$F$1:$AX$1,O$2,ﾍﾞﾝﾁﾏｰｸ!$F434:$AX434)/O$3</f>
        <v>0.5</v>
      </c>
      <c r="P434" s="2">
        <f>ﾍﾞﾝﾁﾏｰｸ!BV434</f>
        <v>35.5</v>
      </c>
      <c r="Q434" s="9">
        <f t="shared" si="13"/>
        <v>0.44914772727272723</v>
      </c>
      <c r="R434" s="9">
        <f>ﾍﾞﾝﾁﾏｰｸ!CG434/ﾍﾞﾝﾁﾏｰｸ!CG$3</f>
        <v>0.3</v>
      </c>
      <c r="S434" s="9">
        <f>ﾍﾞﾝﾁﾏｰｸ!CH434/ﾍﾞﾝﾁﾏｰｸ!CH$3</f>
        <v>0.4</v>
      </c>
      <c r="T434" s="9">
        <f>ﾍﾞﾝﾁﾏｰｸ!CI434/ﾍﾞﾝﾁﾏｰｸ!CI$3</f>
        <v>0.375</v>
      </c>
      <c r="U434" s="9">
        <f>ﾍﾞﾝﾁﾏｰｸ!CC434/ﾍﾞﾝﾁﾏｰｸ!CC$3</f>
        <v>0.36363636363636365</v>
      </c>
      <c r="V434" s="9">
        <f>ﾍﾞﾝﾁﾏｰｸ!CD434/ﾍﾞﾝﾁﾏｰｸ!CD$3</f>
        <v>0.4375</v>
      </c>
      <c r="W434" s="9">
        <f>ﾍﾞﾝﾁﾏｰｸ!CE434/ﾍﾞﾝﾁﾏｰｸ!CE$3</f>
        <v>0.5</v>
      </c>
      <c r="X434" s="9">
        <f>ﾍﾞﾝﾁﾏｰｸ!CF434/ﾍﾞﾝﾁﾏｰｸ!CF$3</f>
        <v>0.5625</v>
      </c>
    </row>
    <row r="435" spans="1:24">
      <c r="A435" s="2">
        <v>2001</v>
      </c>
      <c r="B435" s="2">
        <v>6800</v>
      </c>
      <c r="C435" s="2">
        <v>2</v>
      </c>
      <c r="D435" s="2">
        <f t="shared" si="12"/>
        <v>3400</v>
      </c>
      <c r="E435" s="4" t="s">
        <v>45</v>
      </c>
      <c r="F435" s="9">
        <f>ﾍﾞﾝﾁﾏｰｸ!CJ435/ﾍﾞﾝﾁﾏｰｸ!CJ$3</f>
        <v>0.58139534883720934</v>
      </c>
      <c r="G435" s="9">
        <f>SUMIF(ﾍﾞﾝﾁﾏｰｸ!$F$1:$AX$1,G$2,ﾍﾞﾝﾁﾏｰｸ!$F435:$AX435)/G$3</f>
        <v>1</v>
      </c>
      <c r="H435" s="9">
        <f>ﾍﾞﾝﾁﾏｰｸ!CQ435/ﾍﾞﾝﾁﾏｰｸ!$CR$1</f>
        <v>0.7026831036983322</v>
      </c>
      <c r="I435" s="9">
        <f>SUMIF(ﾍﾞﾝﾁﾏｰｸ!$F$1:$AX$1,I$2,ﾍﾞﾝﾁﾏｰｸ!$F435:$AX435)/I$3</f>
        <v>0.83333333333333337</v>
      </c>
      <c r="J435" s="9">
        <f>SUMIF(ﾍﾞﾝﾁﾏｰｸ!$F$1:$AX$1,J$2,ﾍﾞﾝﾁﾏｰｸ!$F435:$AX435)/J$3</f>
        <v>0.5</v>
      </c>
      <c r="K435" s="9">
        <f>SUMIF(ﾍﾞﾝﾁﾏｰｸ!$F$1:$AX$1,K$2,ﾍﾞﾝﾁﾏｰｸ!$F435:$AX435)/K$3</f>
        <v>0.45</v>
      </c>
      <c r="L435" s="9">
        <f>SUMIF(ﾍﾞﾝﾁﾏｰｸ!$F$1:$AX$1,L$2,ﾍﾞﾝﾁﾏｰｸ!$F435:$AX435)/L$3</f>
        <v>0.75</v>
      </c>
      <c r="M435" s="9">
        <f>SUMIF(ﾍﾞﾝﾁﾏｰｸ!$F$1:$AX$1,M$2,ﾍﾞﾝﾁﾏｰｸ!$F435:$AX435)/M$3</f>
        <v>0.5</v>
      </c>
      <c r="N435" s="9">
        <f>SUMIF(ﾍﾞﾝﾁﾏｰｸ!$F$1:$AX$1,N$2,ﾍﾞﾝﾁﾏｰｸ!$F435:$AX435)/N$3</f>
        <v>0.72727272727272729</v>
      </c>
      <c r="O435" s="9">
        <f>SUMIF(ﾍﾞﾝﾁﾏｰｸ!$F$1:$AX$1,O$2,ﾍﾞﾝﾁﾏｰｸ!$F435:$AX435)/O$3</f>
        <v>0.8</v>
      </c>
      <c r="P435" s="2">
        <f>ﾍﾞﾝﾁﾏｰｸ!BV435</f>
        <v>64</v>
      </c>
      <c r="Q435" s="9">
        <f t="shared" si="13"/>
        <v>0.76193181818181821</v>
      </c>
      <c r="R435" s="9">
        <f>ﾍﾞﾝﾁﾏｰｸ!CG435/ﾍﾞﾝﾁﾏｰｸ!CG$3</f>
        <v>0.76666666666666672</v>
      </c>
      <c r="S435" s="9">
        <f>ﾍﾞﾝﾁﾏｰｸ!CH435/ﾍﾞﾝﾁﾏｰｸ!CH$3</f>
        <v>0.2</v>
      </c>
      <c r="T435" s="9">
        <f>ﾍﾞﾝﾁﾏｰｸ!CI435/ﾍﾞﾝﾁﾏｰｸ!CI$3</f>
        <v>0.6875</v>
      </c>
      <c r="U435" s="9">
        <f>ﾍﾞﾝﾁﾏｰｸ!CC435/ﾍﾞﾝﾁﾏｰｸ!CC$3</f>
        <v>0.90909090909090906</v>
      </c>
      <c r="V435" s="9">
        <f>ﾍﾞﾝﾁﾏｰｸ!CD435/ﾍﾞﾝﾁﾏｰｸ!CD$3</f>
        <v>0.53125</v>
      </c>
      <c r="W435" s="9">
        <f>ﾍﾞﾝﾁﾏｰｸ!CE435/ﾍﾞﾝﾁﾏｰｸ!CE$3</f>
        <v>0.75</v>
      </c>
      <c r="X435" s="9">
        <f>ﾍﾞﾝﾁﾏｰｸ!CF435/ﾍﾞﾝﾁﾏｰｸ!CF$3</f>
        <v>0.75</v>
      </c>
    </row>
    <row r="436" spans="1:24">
      <c r="A436" s="2">
        <v>1989</v>
      </c>
      <c r="B436" s="2">
        <v>1900</v>
      </c>
      <c r="C436" s="2">
        <v>4</v>
      </c>
      <c r="D436" s="2">
        <f t="shared" si="12"/>
        <v>475</v>
      </c>
      <c r="E436" s="4" t="s">
        <v>59</v>
      </c>
      <c r="F436" s="9">
        <f>ﾍﾞﾝﾁﾏｰｸ!CJ436/ﾍﾞﾝﾁﾏｰｸ!CJ$3</f>
        <v>0.45348837209302323</v>
      </c>
      <c r="G436" s="9">
        <f>SUMIF(ﾍﾞﾝﾁﾏｰｸ!$F$1:$AX$1,G$2,ﾍﾞﾝﾁﾏｰｸ!$F436:$AX436)/G$3</f>
        <v>0.5</v>
      </c>
      <c r="H436" s="9">
        <f>ﾍﾞﾝﾁﾏｰｸ!CQ436/ﾍﾞﾝﾁﾏｰｸ!$CR$1</f>
        <v>0.69833212472806394</v>
      </c>
      <c r="I436" s="9">
        <f>SUMIF(ﾍﾞﾝﾁﾏｰｸ!$F$1:$AX$1,I$2,ﾍﾞﾝﾁﾏｰｸ!$F436:$AX436)/I$3</f>
        <v>0.5</v>
      </c>
      <c r="J436" s="9">
        <f>SUMIF(ﾍﾞﾝﾁﾏｰｸ!$F$1:$AX$1,J$2,ﾍﾞﾝﾁﾏｰｸ!$F436:$AX436)/J$3</f>
        <v>0.375</v>
      </c>
      <c r="K436" s="9">
        <f>SUMIF(ﾍﾞﾝﾁﾏｰｸ!$F$1:$AX$1,K$2,ﾍﾞﾝﾁﾏｰｸ!$F436:$AX436)/K$3</f>
        <v>0.5</v>
      </c>
      <c r="L436" s="9">
        <f>SUMIF(ﾍﾞﾝﾁﾏｰｸ!$F$1:$AX$1,L$2,ﾍﾞﾝﾁﾏｰｸ!$F436:$AX436)/L$3</f>
        <v>0.625</v>
      </c>
      <c r="M436" s="9">
        <f>SUMIF(ﾍﾞﾝﾁﾏｰｸ!$F$1:$AX$1,M$2,ﾍﾞﾝﾁﾏｰｸ!$F436:$AX436)/M$3</f>
        <v>1</v>
      </c>
      <c r="N436" s="9">
        <f>SUMIF(ﾍﾞﾝﾁﾏｰｸ!$F$1:$AX$1,N$2,ﾍﾞﾝﾁﾏｰｸ!$F436:$AX436)/N$3</f>
        <v>0.5</v>
      </c>
      <c r="O436" s="9">
        <f>SUMIF(ﾍﾞﾝﾁﾏｰｸ!$F$1:$AX$1,O$2,ﾍﾞﾝﾁﾏｰｸ!$F436:$AX436)/O$3</f>
        <v>0.8</v>
      </c>
      <c r="P436" s="2">
        <f>ﾍﾞﾝﾁﾏｰｸ!BV436</f>
        <v>53.5</v>
      </c>
      <c r="Q436" s="9">
        <f t="shared" si="13"/>
        <v>0.58750000000000002</v>
      </c>
      <c r="R436" s="9">
        <f>ﾍﾞﾝﾁﾏｰｸ!CG436/ﾍﾞﾝﾁﾏｰｸ!CG$3</f>
        <v>0.53333333333333333</v>
      </c>
      <c r="S436" s="9">
        <f>ﾍﾞﾝﾁﾏｰｸ!CH436/ﾍﾞﾝﾁﾏｰｸ!CH$3</f>
        <v>0.7</v>
      </c>
      <c r="T436" s="9">
        <f>ﾍﾞﾝﾁﾏｰｸ!CI436/ﾍﾞﾝﾁﾏｰｸ!CI$3</f>
        <v>0.625</v>
      </c>
      <c r="U436" s="9">
        <f>ﾍﾞﾝﾁﾏｰｸ!CC436/ﾍﾞﾝﾁﾏｰｸ!CC$3</f>
        <v>0.5</v>
      </c>
      <c r="V436" s="9">
        <f>ﾍﾞﾝﾁﾏｰｸ!CD436/ﾍﾞﾝﾁﾏｰｸ!CD$3</f>
        <v>0.65625</v>
      </c>
      <c r="W436" s="9">
        <f>ﾍﾞﾝﾁﾏｰｸ!CE436/ﾍﾞﾝﾁﾏｰｸ!CE$3</f>
        <v>0.625</v>
      </c>
      <c r="X436" s="9">
        <f>ﾍﾞﾝﾁﾏｰｸ!CF436/ﾍﾞﾝﾁﾏｰｸ!CF$3</f>
        <v>0.625</v>
      </c>
    </row>
    <row r="437" spans="1:24">
      <c r="A437" s="2">
        <v>1990</v>
      </c>
      <c r="B437" s="2">
        <v>5000</v>
      </c>
      <c r="C437" s="2">
        <v>10</v>
      </c>
      <c r="D437" s="2">
        <f t="shared" si="12"/>
        <v>500</v>
      </c>
      <c r="E437" s="4" t="s">
        <v>159</v>
      </c>
      <c r="F437" s="9">
        <f>ﾍﾞﾝﾁﾏｰｸ!CJ437/ﾍﾞﾝﾁﾏｰｸ!CJ$3</f>
        <v>0.58139534883720934</v>
      </c>
      <c r="G437" s="9">
        <f>SUMIF(ﾍﾞﾝﾁﾏｰｸ!$F$1:$AX$1,G$2,ﾍﾞﾝﾁﾏｰｸ!$F437:$AX437)/G$3</f>
        <v>1</v>
      </c>
      <c r="H437" s="9">
        <f>ﾍﾞﾝﾁﾏｰｸ!CQ437/ﾍﾞﾝﾁﾏｰｸ!$CR$1</f>
        <v>0.72371283538796238</v>
      </c>
      <c r="I437" s="9">
        <f>SUMIF(ﾍﾞﾝﾁﾏｰｸ!$F$1:$AX$1,I$2,ﾍﾞﾝﾁﾏｰｸ!$F437:$AX437)/I$3</f>
        <v>0.66666666666666663</v>
      </c>
      <c r="J437" s="9">
        <f>SUMIF(ﾍﾞﾝﾁﾏｰｸ!$F$1:$AX$1,J$2,ﾍﾞﾝﾁﾏｰｸ!$F437:$AX437)/J$3</f>
        <v>0.75</v>
      </c>
      <c r="K437" s="9">
        <f>SUMIF(ﾍﾞﾝﾁﾏｰｸ!$F$1:$AX$1,K$2,ﾍﾞﾝﾁﾏｰｸ!$F437:$AX437)/K$3</f>
        <v>0.4</v>
      </c>
      <c r="L437" s="9">
        <f>SUMIF(ﾍﾞﾝﾁﾏｰｸ!$F$1:$AX$1,L$2,ﾍﾞﾝﾁﾏｰｸ!$F437:$AX437)/L$3</f>
        <v>1</v>
      </c>
      <c r="M437" s="9">
        <f>SUMIF(ﾍﾞﾝﾁﾏｰｸ!$F$1:$AX$1,M$2,ﾍﾞﾝﾁﾏｰｸ!$F437:$AX437)/M$3</f>
        <v>1</v>
      </c>
      <c r="N437" s="9">
        <f>SUMIF(ﾍﾞﾝﾁﾏｰｸ!$F$1:$AX$1,N$2,ﾍﾞﾝﾁﾏｰｸ!$F437:$AX437)/N$3</f>
        <v>0.72727272727272729</v>
      </c>
      <c r="O437" s="9">
        <f>SUMIF(ﾍﾞﾝﾁﾏｰｸ!$F$1:$AX$1,O$2,ﾍﾞﾝﾁﾏｰｸ!$F437:$AX437)/O$3</f>
        <v>0.9</v>
      </c>
      <c r="P437" s="2">
        <f>ﾍﾞﾝﾁﾏｰｸ!BV437</f>
        <v>69</v>
      </c>
      <c r="Q437" s="9">
        <f t="shared" si="13"/>
        <v>0.69374999999999998</v>
      </c>
      <c r="R437" s="9">
        <f>ﾍﾞﾝﾁﾏｰｸ!CG437/ﾍﾞﾝﾁﾏｰｸ!CG$3</f>
        <v>0.7</v>
      </c>
      <c r="S437" s="9">
        <f>ﾍﾞﾝﾁﾏｰｸ!CH437/ﾍﾞﾝﾁﾏｰｸ!CH$3</f>
        <v>0.7</v>
      </c>
      <c r="T437" s="9">
        <f>ﾍﾞﾝﾁﾏｰｸ!CI437/ﾍﾞﾝﾁﾏｰｸ!CI$3</f>
        <v>1</v>
      </c>
      <c r="U437" s="9">
        <f>ﾍﾞﾝﾁﾏｰｸ!CC437/ﾍﾞﾝﾁﾏｰｸ!CC$3</f>
        <v>0.5</v>
      </c>
      <c r="V437" s="9">
        <f>ﾍﾞﾝﾁﾏｰｸ!CD437/ﾍﾞﾝﾁﾏｰｸ!CD$3</f>
        <v>0.6875</v>
      </c>
      <c r="W437" s="9">
        <f>ﾍﾞﾝﾁﾏｰｸ!CE437/ﾍﾞﾝﾁﾏｰｸ!CE$3</f>
        <v>0.83333333333333337</v>
      </c>
      <c r="X437" s="9">
        <f>ﾍﾞﾝﾁﾏｰｸ!CF437/ﾍﾞﾝﾁﾏｰｸ!CF$3</f>
        <v>0.875</v>
      </c>
    </row>
    <row r="438" spans="1:24">
      <c r="A438" s="2">
        <v>1998</v>
      </c>
      <c r="B438" s="2">
        <v>300</v>
      </c>
      <c r="C438" s="2">
        <v>2</v>
      </c>
      <c r="D438" s="2">
        <f t="shared" si="12"/>
        <v>150</v>
      </c>
      <c r="E438" s="4" t="s">
        <v>344</v>
      </c>
      <c r="F438" s="9">
        <f>ﾍﾞﾝﾁﾏｰｸ!CJ438/ﾍﾞﾝﾁﾏｰｸ!CJ$3</f>
        <v>0.32558139534883723</v>
      </c>
      <c r="G438" s="9">
        <f>SUMIF(ﾍﾞﾝﾁﾏｰｸ!$F$1:$AX$1,G$2,ﾍﾞﾝﾁﾏｰｸ!$F438:$AX438)/G$3</f>
        <v>1</v>
      </c>
      <c r="H438" s="9">
        <f>ﾍﾞﾝﾁﾏｰｸ!CQ438/ﾍﾞﾝﾁﾏｰｸ!$CR$1</f>
        <v>0.62364031907179129</v>
      </c>
      <c r="I438" s="9">
        <f>SUMIF(ﾍﾞﾝﾁﾏｰｸ!$F$1:$AX$1,I$2,ﾍﾞﾝﾁﾏｰｸ!$F438:$AX438)/I$3</f>
        <v>0.33333333333333331</v>
      </c>
      <c r="J438" s="9">
        <f>SUMIF(ﾍﾞﾝﾁﾏｰｸ!$F$1:$AX$1,J$2,ﾍﾞﾝﾁﾏｰｸ!$F438:$AX438)/J$3</f>
        <v>0.5</v>
      </c>
      <c r="K438" s="9">
        <f>SUMIF(ﾍﾞﾝﾁﾏｰｸ!$F$1:$AX$1,K$2,ﾍﾞﾝﾁﾏｰｸ!$F438:$AX438)/K$3</f>
        <v>0</v>
      </c>
      <c r="L438" s="9">
        <f>SUMIF(ﾍﾞﾝﾁﾏｰｸ!$F$1:$AX$1,L$2,ﾍﾞﾝﾁﾏｰｸ!$F438:$AX438)/L$3</f>
        <v>0.25</v>
      </c>
      <c r="M438" s="9">
        <f>SUMIF(ﾍﾞﾝﾁﾏｰｸ!$F$1:$AX$1,M$2,ﾍﾞﾝﾁﾏｰｸ!$F438:$AX438)/M$3</f>
        <v>1</v>
      </c>
      <c r="N438" s="9">
        <f>SUMIF(ﾍﾞﾝﾁﾏｰｸ!$F$1:$AX$1,N$2,ﾍﾞﾝﾁﾏｰｸ!$F438:$AX438)/N$3</f>
        <v>0.22727272727272727</v>
      </c>
      <c r="O438" s="9">
        <f>SUMIF(ﾍﾞﾝﾁﾏｰｸ!$F$1:$AX$1,O$2,ﾍﾞﾝﾁﾏｰｸ!$F438:$AX438)/O$3</f>
        <v>0.65</v>
      </c>
      <c r="P438" s="2">
        <f>ﾍﾞﾝﾁﾏｰｸ!BV438</f>
        <v>35</v>
      </c>
      <c r="Q438" s="9">
        <f t="shared" si="13"/>
        <v>0.28494318181818179</v>
      </c>
      <c r="R438" s="9">
        <f>ﾍﾞﾝﾁﾏｰｸ!CG438/ﾍﾞﾝﾁﾏｰｸ!CG$3</f>
        <v>0.3</v>
      </c>
      <c r="S438" s="9">
        <f>ﾍﾞﾝﾁﾏｰｸ!CH438/ﾍﾞﾝﾁﾏｰｸ!CH$3</f>
        <v>0.6</v>
      </c>
      <c r="T438" s="9">
        <f>ﾍﾞﾝﾁﾏｰｸ!CI438/ﾍﾞﾝﾁﾏｰｸ!CI$3</f>
        <v>0.375</v>
      </c>
      <c r="U438" s="9">
        <f>ﾍﾞﾝﾁﾏｰｸ!CC438/ﾍﾞﾝﾁﾏｰｸ!CC$3</f>
        <v>9.0909090909090912E-2</v>
      </c>
      <c r="V438" s="9">
        <f>ﾍﾞﾝﾁﾏｰｸ!CD438/ﾍﾞﾝﾁﾏｰｸ!CD$3</f>
        <v>0.375</v>
      </c>
      <c r="W438" s="9">
        <f>ﾍﾞﾝﾁﾏｰｸ!CE438/ﾍﾞﾝﾁﾏｰｸ!CE$3</f>
        <v>0.375</v>
      </c>
      <c r="X438" s="9">
        <f>ﾍﾞﾝﾁﾏｰｸ!CF438/ﾍﾞﾝﾁﾏｰｸ!CF$3</f>
        <v>0.4375</v>
      </c>
    </row>
    <row r="439" spans="1:24">
      <c r="A439" s="2">
        <v>1996</v>
      </c>
      <c r="B439" s="2">
        <v>123</v>
      </c>
      <c r="C439" s="2">
        <v>5</v>
      </c>
      <c r="D439" s="2">
        <f t="shared" si="12"/>
        <v>24.6</v>
      </c>
      <c r="E439" s="4" t="s">
        <v>345</v>
      </c>
      <c r="F439" s="9">
        <f>ﾍﾞﾝﾁﾏｰｸ!CJ439/ﾍﾞﾝﾁﾏｰｸ!CJ$3</f>
        <v>0.31395348837209303</v>
      </c>
      <c r="G439" s="9">
        <f>SUMIF(ﾍﾞﾝﾁﾏｰｸ!$F$1:$AX$1,G$2,ﾍﾞﾝﾁﾏｰｸ!$F439:$AX439)/G$3</f>
        <v>0.5</v>
      </c>
      <c r="H439" s="9">
        <f>ﾍﾞﾝﾁﾏｰｸ!CQ439/ﾍﾞﾝﾁﾏｰｸ!$CR$1</f>
        <v>0.5910079767947789</v>
      </c>
      <c r="I439" s="9">
        <f>SUMIF(ﾍﾞﾝﾁﾏｰｸ!$F$1:$AX$1,I$2,ﾍﾞﾝﾁﾏｰｸ!$F439:$AX439)/I$3</f>
        <v>0.16666666666666666</v>
      </c>
      <c r="J439" s="9">
        <f>SUMIF(ﾍﾞﾝﾁﾏｰｸ!$F$1:$AX$1,J$2,ﾍﾞﾝﾁﾏｰｸ!$F439:$AX439)/J$3</f>
        <v>0.375</v>
      </c>
      <c r="K439" s="9">
        <f>SUMIF(ﾍﾞﾝﾁﾏｰｸ!$F$1:$AX$1,K$2,ﾍﾞﾝﾁﾏｰｸ!$F439:$AX439)/K$3</f>
        <v>0.35</v>
      </c>
      <c r="L439" s="9">
        <f>SUMIF(ﾍﾞﾝﾁﾏｰｸ!$F$1:$AX$1,L$2,ﾍﾞﾝﾁﾏｰｸ!$F439:$AX439)/L$3</f>
        <v>0.375</v>
      </c>
      <c r="M439" s="9">
        <f>SUMIF(ﾍﾞﾝﾁﾏｰｸ!$F$1:$AX$1,M$2,ﾍﾞﾝﾁﾏｰｸ!$F439:$AX439)/M$3</f>
        <v>1</v>
      </c>
      <c r="N439" s="9">
        <f>SUMIF(ﾍﾞﾝﾁﾏｰｸ!$F$1:$AX$1,N$2,ﾍﾞﾝﾁﾏｰｸ!$F439:$AX439)/N$3</f>
        <v>0.31818181818181818</v>
      </c>
      <c r="O439" s="9">
        <f>SUMIF(ﾍﾞﾝﾁﾏｰｸ!$F$1:$AX$1,O$2,ﾍﾞﾝﾁﾏｰｸ!$F439:$AX439)/O$3</f>
        <v>0.7</v>
      </c>
      <c r="P439" s="2">
        <f>ﾍﾞﾝﾁﾏｰｸ!BV439</f>
        <v>40.5</v>
      </c>
      <c r="Q439" s="9">
        <f t="shared" si="13"/>
        <v>0.44886363636363635</v>
      </c>
      <c r="R439" s="9">
        <f>ﾍﾞﾝﾁﾏｰｸ!CG439/ﾍﾞﾝﾁﾏｰｸ!CG$3</f>
        <v>0.3</v>
      </c>
      <c r="S439" s="9">
        <f>ﾍﾞﾝﾁﾏｰｸ!CH439/ﾍﾞﾝﾁﾏｰｸ!CH$3</f>
        <v>0.6</v>
      </c>
      <c r="T439" s="9">
        <f>ﾍﾞﾝﾁﾏｰｸ!CI439/ﾍﾞﾝﾁﾏｰｸ!CI$3</f>
        <v>0.4375</v>
      </c>
      <c r="U439" s="9">
        <f>ﾍﾞﾝﾁﾏｰｸ!CC439/ﾍﾞﾝﾁﾏｰｸ!CC$3</f>
        <v>0.31818181818181818</v>
      </c>
      <c r="V439" s="9">
        <f>ﾍﾞﾝﾁﾏｰｸ!CD439/ﾍﾞﾝﾁﾏｰｸ!CD$3</f>
        <v>0.53125</v>
      </c>
      <c r="W439" s="9">
        <f>ﾍﾞﾝﾁﾏｰｸ!CE439/ﾍﾞﾝﾁﾏｰｸ!CE$3</f>
        <v>0.45833333333333331</v>
      </c>
      <c r="X439" s="9">
        <f>ﾍﾞﾝﾁﾏｰｸ!CF439/ﾍﾞﾝﾁﾏｰｸ!CF$3</f>
        <v>0.625</v>
      </c>
    </row>
    <row r="440" spans="1:24">
      <c r="A440" s="2">
        <v>2000</v>
      </c>
      <c r="B440" s="2">
        <v>150</v>
      </c>
      <c r="C440" s="2">
        <v>3</v>
      </c>
      <c r="D440" s="2">
        <f t="shared" si="12"/>
        <v>50</v>
      </c>
      <c r="E440" s="4" t="s">
        <v>65</v>
      </c>
      <c r="F440" s="9">
        <f>ﾍﾞﾝﾁﾏｰｸ!CJ440/ﾍﾞﾝﾁﾏｰｸ!CJ$3</f>
        <v>0.5</v>
      </c>
      <c r="G440" s="9">
        <f>SUMIF(ﾍﾞﾝﾁﾏｰｸ!$F$1:$AX$1,G$2,ﾍﾞﾝﾁﾏｰｸ!$F440:$AX440)/G$3</f>
        <v>0.5</v>
      </c>
      <c r="H440" s="9">
        <f>ﾍﾞﾝﾁﾏｰｸ!CQ440/ﾍﾞﾝﾁﾏｰｸ!$CR$1</f>
        <v>0.87962291515591018</v>
      </c>
      <c r="I440" s="9">
        <f>SUMIF(ﾍﾞﾝﾁﾏｰｸ!$F$1:$AX$1,I$2,ﾍﾞﾝﾁﾏｰｸ!$F440:$AX440)/I$3</f>
        <v>0.5</v>
      </c>
      <c r="J440" s="9">
        <f>SUMIF(ﾍﾞﾝﾁﾏｰｸ!$F$1:$AX$1,J$2,ﾍﾞﾝﾁﾏｰｸ!$F440:$AX440)/J$3</f>
        <v>0.5</v>
      </c>
      <c r="K440" s="9">
        <f>SUMIF(ﾍﾞﾝﾁﾏｰｸ!$F$1:$AX$1,K$2,ﾍﾞﾝﾁﾏｰｸ!$F440:$AX440)/K$3</f>
        <v>0.45</v>
      </c>
      <c r="L440" s="9">
        <f>SUMIF(ﾍﾞﾝﾁﾏｰｸ!$F$1:$AX$1,L$2,ﾍﾞﾝﾁﾏｰｸ!$F440:$AX440)/L$3</f>
        <v>0.875</v>
      </c>
      <c r="M440" s="9">
        <f>SUMIF(ﾍﾞﾝﾁﾏｰｸ!$F$1:$AX$1,M$2,ﾍﾞﾝﾁﾏｰｸ!$F440:$AX440)/M$3</f>
        <v>1</v>
      </c>
      <c r="N440" s="9">
        <f>SUMIF(ﾍﾞﾝﾁﾏｰｸ!$F$1:$AX$1,N$2,ﾍﾞﾝﾁﾏｰｸ!$F440:$AX440)/N$3</f>
        <v>0.5</v>
      </c>
      <c r="O440" s="9">
        <f>SUMIF(ﾍﾞﾝﾁﾏｰｸ!$F$1:$AX$1,O$2,ﾍﾞﾝﾁﾏｰｸ!$F440:$AX440)/O$3</f>
        <v>0.9</v>
      </c>
      <c r="P440" s="2">
        <f>ﾍﾞﾝﾁﾏｰｸ!BV440</f>
        <v>64.5</v>
      </c>
      <c r="Q440" s="9">
        <f t="shared" si="13"/>
        <v>0.60909090909090913</v>
      </c>
      <c r="R440" s="9">
        <f>ﾍﾞﾝﾁﾏｰｸ!CG440/ﾍﾞﾝﾁﾏｰｸ!CG$3</f>
        <v>0.46666666666666667</v>
      </c>
      <c r="S440" s="9">
        <f>ﾍﾞﾝﾁﾏｰｸ!CH440/ﾍﾞﾝﾁﾏｰｸ!CH$3</f>
        <v>0.9</v>
      </c>
      <c r="T440" s="9">
        <f>ﾍﾞﾝﾁﾏｰｸ!CI440/ﾍﾞﾝﾁﾏｰｸ!CI$3</f>
        <v>0.8125</v>
      </c>
      <c r="U440" s="9">
        <f>ﾍﾞﾝﾁﾏｰｸ!CC440/ﾍﾞﾝﾁﾏｰｸ!CC$3</f>
        <v>0.45454545454545453</v>
      </c>
      <c r="V440" s="9">
        <f>ﾍﾞﾝﾁﾏｰｸ!CD440/ﾍﾞﾝﾁﾏｰｸ!CD$3</f>
        <v>0.6875</v>
      </c>
      <c r="W440" s="9">
        <f>ﾍﾞﾝﾁﾏｰｸ!CE440/ﾍﾞﾝﾁﾏｰｸ!CE$3</f>
        <v>0.66666666666666663</v>
      </c>
      <c r="X440" s="9">
        <f>ﾍﾞﾝﾁﾏｰｸ!CF440/ﾍﾞﾝﾁﾏｰｸ!CF$3</f>
        <v>0.75</v>
      </c>
    </row>
    <row r="441" spans="1:24">
      <c r="A441" s="2">
        <v>2007</v>
      </c>
      <c r="B441" s="2">
        <v>100</v>
      </c>
      <c r="C441" s="2">
        <v>5</v>
      </c>
      <c r="D441" s="2">
        <f t="shared" si="12"/>
        <v>20</v>
      </c>
      <c r="E441" s="4" t="s">
        <v>20</v>
      </c>
      <c r="F441" s="9">
        <f>ﾍﾞﾝﾁﾏｰｸ!CJ441/ﾍﾞﾝﾁﾏｰｸ!CJ$3</f>
        <v>0.47674418604651164</v>
      </c>
      <c r="G441" s="9">
        <f>SUMIF(ﾍﾞﾝﾁﾏｰｸ!$F$1:$AX$1,G$2,ﾍﾞﾝﾁﾏｰｸ!$F441:$AX441)/G$3</f>
        <v>0.5</v>
      </c>
      <c r="H441" s="9">
        <f>ﾍﾞﾝﾁﾏｰｸ!CQ441/ﾍﾞﾝﾁﾏｰｸ!$CR$1</f>
        <v>0.54169688179840481</v>
      </c>
      <c r="I441" s="9">
        <f>SUMIF(ﾍﾞﾝﾁﾏｰｸ!$F$1:$AX$1,I$2,ﾍﾞﾝﾁﾏｰｸ!$F441:$AX441)/I$3</f>
        <v>0.33333333333333331</v>
      </c>
      <c r="J441" s="9">
        <f>SUMIF(ﾍﾞﾝﾁﾏｰｸ!$F$1:$AX$1,J$2,ﾍﾞﾝﾁﾏｰｸ!$F441:$AX441)/J$3</f>
        <v>0.875</v>
      </c>
      <c r="K441" s="9">
        <f>SUMIF(ﾍﾞﾝﾁﾏｰｸ!$F$1:$AX$1,K$2,ﾍﾞﾝﾁﾏｰｸ!$F441:$AX441)/K$3</f>
        <v>0.5</v>
      </c>
      <c r="L441" s="9">
        <f>SUMIF(ﾍﾞﾝﾁﾏｰｸ!$F$1:$AX$1,L$2,ﾍﾞﾝﾁﾏｰｸ!$F441:$AX441)/L$3</f>
        <v>1</v>
      </c>
      <c r="M441" s="9">
        <f>SUMIF(ﾍﾞﾝﾁﾏｰｸ!$F$1:$AX$1,M$2,ﾍﾞﾝﾁﾏｰｸ!$F441:$AX441)/M$3</f>
        <v>1</v>
      </c>
      <c r="N441" s="9">
        <f>SUMIF(ﾍﾞﾝﾁﾏｰｸ!$F$1:$AX$1,N$2,ﾍﾞﾝﾁﾏｰｸ!$F441:$AX441)/N$3</f>
        <v>0.54545454545454541</v>
      </c>
      <c r="O441" s="9">
        <f>SUMIF(ﾍﾞﾝﾁﾏｰｸ!$F$1:$AX$1,O$2,ﾍﾞﾝﾁﾏｰｸ!$F441:$AX441)/O$3</f>
        <v>0.5</v>
      </c>
      <c r="P441" s="2">
        <f>ﾍﾞﾝﾁﾏｰｸ!BV441</f>
        <v>54.5</v>
      </c>
      <c r="Q441" s="9">
        <f t="shared" si="13"/>
        <v>0.52215909090909085</v>
      </c>
      <c r="R441" s="9">
        <f>ﾍﾞﾝﾁﾏｰｸ!CG441/ﾍﾞﾝﾁﾏｰｸ!CG$3</f>
        <v>0.56666666666666665</v>
      </c>
      <c r="S441" s="9">
        <f>ﾍﾞﾝﾁﾏｰｸ!CH441/ﾍﾞﾝﾁﾏｰｸ!CH$3</f>
        <v>0.6</v>
      </c>
      <c r="T441" s="9">
        <f>ﾍﾞﾝﾁﾏｰｸ!CI441/ﾍﾞﾝﾁﾏｰｸ!CI$3</f>
        <v>0.8125</v>
      </c>
      <c r="U441" s="9">
        <f>ﾍﾞﾝﾁﾏｰｸ!CC441/ﾍﾞﾝﾁﾏｰｸ!CC$3</f>
        <v>0.54545454545454541</v>
      </c>
      <c r="V441" s="9">
        <f>ﾍﾞﾝﾁﾏｰｸ!CD441/ﾍﾞﾝﾁﾏｰｸ!CD$3</f>
        <v>0.46875</v>
      </c>
      <c r="W441" s="9">
        <f>ﾍﾞﾝﾁﾏｰｸ!CE441/ﾍﾞﾝﾁﾏｰｸ!CE$3</f>
        <v>0.54166666666666663</v>
      </c>
      <c r="X441" s="9">
        <f>ﾍﾞﾝﾁﾏｰｸ!CF441/ﾍﾞﾝﾁﾏｰｸ!CF$3</f>
        <v>0.5</v>
      </c>
    </row>
    <row r="442" spans="1:24">
      <c r="A442" s="2">
        <v>2010</v>
      </c>
      <c r="B442" s="2">
        <v>300</v>
      </c>
      <c r="C442" s="2">
        <v>8</v>
      </c>
      <c r="D442" s="2">
        <f t="shared" si="12"/>
        <v>37.5</v>
      </c>
      <c r="E442" s="4" t="s">
        <v>346</v>
      </c>
      <c r="F442" s="9">
        <f>ﾍﾞﾝﾁﾏｰｸ!CJ442/ﾍﾞﾝﾁﾏｰｸ!CJ$3</f>
        <v>0.47674418604651164</v>
      </c>
      <c r="G442" s="9">
        <f>SUMIF(ﾍﾞﾝﾁﾏｰｸ!$F$1:$AX$1,G$2,ﾍﾞﾝﾁﾏｰｸ!$F442:$AX442)/G$3</f>
        <v>0.5</v>
      </c>
      <c r="H442" s="9">
        <f>ﾍﾞﾝﾁﾏｰｸ!CQ442/ﾍﾞﾝﾁﾏｰｸ!$CR$1</f>
        <v>0.78172588832487322</v>
      </c>
      <c r="I442" s="9">
        <f>SUMIF(ﾍﾞﾝﾁﾏｰｸ!$F$1:$AX$1,I$2,ﾍﾞﾝﾁﾏｰｸ!$F442:$AX442)/I$3</f>
        <v>0.5</v>
      </c>
      <c r="J442" s="9">
        <f>SUMIF(ﾍﾞﾝﾁﾏｰｸ!$F$1:$AX$1,J$2,ﾍﾞﾝﾁﾏｰｸ!$F442:$AX442)/J$3</f>
        <v>0.75</v>
      </c>
      <c r="K442" s="9">
        <f>SUMIF(ﾍﾞﾝﾁﾏｰｸ!$F$1:$AX$1,K$2,ﾍﾞﾝﾁﾏｰｸ!$F442:$AX442)/K$3</f>
        <v>0.35</v>
      </c>
      <c r="L442" s="9">
        <f>SUMIF(ﾍﾞﾝﾁﾏｰｸ!$F$1:$AX$1,L$2,ﾍﾞﾝﾁﾏｰｸ!$F442:$AX442)/L$3</f>
        <v>0.625</v>
      </c>
      <c r="M442" s="9">
        <f>SUMIF(ﾍﾞﾝﾁﾏｰｸ!$F$1:$AX$1,M$2,ﾍﾞﾝﾁﾏｰｸ!$F442:$AX442)/M$3</f>
        <v>1</v>
      </c>
      <c r="N442" s="9">
        <f>SUMIF(ﾍﾞﾝﾁﾏｰｸ!$F$1:$AX$1,N$2,ﾍﾞﾝﾁﾏｰｸ!$F442:$AX442)/N$3</f>
        <v>0.5</v>
      </c>
      <c r="O442" s="9">
        <f>SUMIF(ﾍﾞﾝﾁﾏｰｸ!$F$1:$AX$1,O$2,ﾍﾞﾝﾁﾏｰｸ!$F442:$AX442)/O$3</f>
        <v>0.55000000000000004</v>
      </c>
      <c r="P442" s="2">
        <f>ﾍﾞﾝﾁﾏｰｸ!BV442</f>
        <v>52</v>
      </c>
      <c r="Q442" s="9">
        <f t="shared" si="13"/>
        <v>0.52784090909090908</v>
      </c>
      <c r="R442" s="9">
        <f>ﾍﾞﾝﾁﾏｰｸ!CG442/ﾍﾞﾝﾁﾏｰｸ!CG$3</f>
        <v>0.46666666666666667</v>
      </c>
      <c r="S442" s="9">
        <f>ﾍﾞﾝﾁﾏｰｸ!CH442/ﾍﾞﾝﾁﾏｰｸ!CH$3</f>
        <v>0.7</v>
      </c>
      <c r="T442" s="9">
        <f>ﾍﾞﾝﾁﾏｰｸ!CI442/ﾍﾞﾝﾁﾏｰｸ!CI$3</f>
        <v>0.6875</v>
      </c>
      <c r="U442" s="9">
        <f>ﾍﾞﾝﾁﾏｰｸ!CC442/ﾍﾞﾝﾁﾏｰｸ!CC$3</f>
        <v>0.45454545454545453</v>
      </c>
      <c r="V442" s="9">
        <f>ﾍﾞﾝﾁﾏｰｸ!CD442/ﾍﾞﾝﾁﾏｰｸ!CD$3</f>
        <v>0.4375</v>
      </c>
      <c r="W442" s="9">
        <f>ﾍﾞﾝﾁﾏｰｸ!CE442/ﾍﾞﾝﾁﾏｰｸ!CE$3</f>
        <v>0.625</v>
      </c>
      <c r="X442" s="9">
        <f>ﾍﾞﾝﾁﾏｰｸ!CF442/ﾍﾞﾝﾁﾏｰｸ!CF$3</f>
        <v>0.625</v>
      </c>
    </row>
    <row r="443" spans="1:24">
      <c r="A443" s="2">
        <v>2010</v>
      </c>
      <c r="B443" s="2">
        <v>120</v>
      </c>
      <c r="C443" s="2">
        <v>2</v>
      </c>
      <c r="D443" s="2">
        <f t="shared" si="12"/>
        <v>60</v>
      </c>
      <c r="E443" s="4" t="s">
        <v>347</v>
      </c>
      <c r="F443" s="9">
        <f>ﾍﾞﾝﾁﾏｰｸ!CJ443/ﾍﾞﾝﾁﾏｰｸ!CJ$3</f>
        <v>0.52325581395348841</v>
      </c>
      <c r="G443" s="9">
        <f>SUMIF(ﾍﾞﾝﾁﾏｰｸ!$F$1:$AX$1,G$2,ﾍﾞﾝﾁﾏｰｸ!$F443:$AX443)/G$3</f>
        <v>0.5</v>
      </c>
      <c r="H443" s="9">
        <f>ﾍﾞﾝﾁﾏｰｸ!CQ443/ﾍﾞﾝﾁﾏｰｸ!$CR$1</f>
        <v>0.77229876722262525</v>
      </c>
      <c r="I443" s="9">
        <f>SUMIF(ﾍﾞﾝﾁﾏｰｸ!$F$1:$AX$1,I$2,ﾍﾞﾝﾁﾏｰｸ!$F443:$AX443)/I$3</f>
        <v>0.66666666666666663</v>
      </c>
      <c r="J443" s="9">
        <f>SUMIF(ﾍﾞﾝﾁﾏｰｸ!$F$1:$AX$1,J$2,ﾍﾞﾝﾁﾏｰｸ!$F443:$AX443)/J$3</f>
        <v>1</v>
      </c>
      <c r="K443" s="9">
        <f>SUMIF(ﾍﾞﾝﾁﾏｰｸ!$F$1:$AX$1,K$2,ﾍﾞﾝﾁﾏｰｸ!$F443:$AX443)/K$3</f>
        <v>0.35</v>
      </c>
      <c r="L443" s="9">
        <f>SUMIF(ﾍﾞﾝﾁﾏｰｸ!$F$1:$AX$1,L$2,ﾍﾞﾝﾁﾏｰｸ!$F443:$AX443)/L$3</f>
        <v>0.5</v>
      </c>
      <c r="M443" s="9">
        <f>SUMIF(ﾍﾞﾝﾁﾏｰｸ!$F$1:$AX$1,M$2,ﾍﾞﾝﾁﾏｰｸ!$F443:$AX443)/M$3</f>
        <v>1</v>
      </c>
      <c r="N443" s="9">
        <f>SUMIF(ﾍﾞﾝﾁﾏｰｸ!$F$1:$AX$1,N$2,ﾍﾞﾝﾁﾏｰｸ!$F443:$AX443)/N$3</f>
        <v>0.63636363636363635</v>
      </c>
      <c r="O443" s="9">
        <f>SUMIF(ﾍﾞﾝﾁﾏｰｸ!$F$1:$AX$1,O$2,ﾍﾞﾝﾁﾏｰｸ!$F443:$AX443)/O$3</f>
        <v>0.5</v>
      </c>
      <c r="P443" s="2">
        <f>ﾍﾞﾝﾁﾏｰｸ!BV443</f>
        <v>56</v>
      </c>
      <c r="Q443" s="9">
        <f t="shared" si="13"/>
        <v>0.52244318181818183</v>
      </c>
      <c r="R443" s="9">
        <f>ﾍﾞﾝﾁﾏｰｸ!CG443/ﾍﾞﾝﾁﾏｰｸ!CG$3</f>
        <v>0.66666666666666663</v>
      </c>
      <c r="S443" s="9">
        <f>ﾍﾞﾝﾁﾏｰｸ!CH443/ﾍﾞﾝﾁﾏｰｸ!CH$3</f>
        <v>0.8</v>
      </c>
      <c r="T443" s="9">
        <f>ﾍﾞﾝﾁﾏｰｸ!CI443/ﾍﾞﾝﾁﾏｰｸ!CI$3</f>
        <v>0.625</v>
      </c>
      <c r="U443" s="9">
        <f>ﾍﾞﾝﾁﾏｰｸ!CC443/ﾍﾞﾝﾁﾏｰｸ!CC$3</f>
        <v>0.59090909090909094</v>
      </c>
      <c r="V443" s="9">
        <f>ﾍﾞﾝﾁﾏｰｸ!CD443/ﾍﾞﾝﾁﾏｰｸ!CD$3</f>
        <v>0.40625</v>
      </c>
      <c r="W443" s="9">
        <f>ﾍﾞﾝﾁﾏｰｸ!CE443/ﾍﾞﾝﾁﾏｰｸ!CE$3</f>
        <v>0.5</v>
      </c>
      <c r="X443" s="9">
        <f>ﾍﾞﾝﾁﾏｰｸ!CF443/ﾍﾞﾝﾁﾏｰｸ!CF$3</f>
        <v>0.5625</v>
      </c>
    </row>
    <row r="444" spans="1:24">
      <c r="A444" s="2">
        <v>1998</v>
      </c>
      <c r="B444" s="2">
        <v>250</v>
      </c>
      <c r="C444" s="2">
        <v>3</v>
      </c>
      <c r="D444" s="2">
        <f t="shared" si="12"/>
        <v>83.333333333333329</v>
      </c>
      <c r="E444" s="4" t="s">
        <v>348</v>
      </c>
      <c r="F444" s="9">
        <f>ﾍﾞﾝﾁﾏｰｸ!CJ444/ﾍﾞﾝﾁﾏｰｸ!CJ$3</f>
        <v>0.45348837209302323</v>
      </c>
      <c r="G444" s="9">
        <f>SUMIF(ﾍﾞﾝﾁﾏｰｸ!$F$1:$AX$1,G$2,ﾍﾞﾝﾁﾏｰｸ!$F444:$AX444)/G$3</f>
        <v>0.5</v>
      </c>
      <c r="H444" s="9">
        <f>ﾍﾞﾝﾁﾏｰｸ!CQ444/ﾍﾞﾝﾁﾏｰｸ!$CR$1</f>
        <v>0.61131254532269774</v>
      </c>
      <c r="I444" s="9">
        <f>SUMIF(ﾍﾞﾝﾁﾏｰｸ!$F$1:$AX$1,I$2,ﾍﾞﾝﾁﾏｰｸ!$F444:$AX444)/I$3</f>
        <v>0.16666666666666666</v>
      </c>
      <c r="J444" s="9">
        <f>SUMIF(ﾍﾞﾝﾁﾏｰｸ!$F$1:$AX$1,J$2,ﾍﾞﾝﾁﾏｰｸ!$F444:$AX444)/J$3</f>
        <v>0.625</v>
      </c>
      <c r="K444" s="9">
        <f>SUMIF(ﾍﾞﾝﾁﾏｰｸ!$F$1:$AX$1,K$2,ﾍﾞﾝﾁﾏｰｸ!$F444:$AX444)/K$3</f>
        <v>0.5</v>
      </c>
      <c r="L444" s="9">
        <f>SUMIF(ﾍﾞﾝﾁﾏｰｸ!$F$1:$AX$1,L$2,ﾍﾞﾝﾁﾏｰｸ!$F444:$AX444)/L$3</f>
        <v>0.375</v>
      </c>
      <c r="M444" s="9">
        <f>SUMIF(ﾍﾞﾝﾁﾏｰｸ!$F$1:$AX$1,M$2,ﾍﾞﾝﾁﾏｰｸ!$F444:$AX444)/M$3</f>
        <v>0.5</v>
      </c>
      <c r="N444" s="9">
        <f>SUMIF(ﾍﾞﾝﾁﾏｰｸ!$F$1:$AX$1,N$2,ﾍﾞﾝﾁﾏｰｸ!$F444:$AX444)/N$3</f>
        <v>0.54545454545454541</v>
      </c>
      <c r="O444" s="9">
        <f>SUMIF(ﾍﾞﾝﾁﾏｰｸ!$F$1:$AX$1,O$2,ﾍﾞﾝﾁﾏｰｸ!$F444:$AX444)/O$3</f>
        <v>0.65</v>
      </c>
      <c r="P444" s="2">
        <f>ﾍﾞﾝﾁﾏｰｸ!BV444</f>
        <v>48.5</v>
      </c>
      <c r="Q444" s="9">
        <f t="shared" si="13"/>
        <v>0.60340909090909089</v>
      </c>
      <c r="R444" s="9">
        <f>ﾍﾞﾝﾁﾏｰｸ!CG444/ﾍﾞﾝﾁﾏｰｸ!CG$3</f>
        <v>0.53333333333333333</v>
      </c>
      <c r="S444" s="9">
        <f>ﾍﾞﾝﾁﾏｰｸ!CH444/ﾍﾞﾝﾁﾏｰｸ!CH$3</f>
        <v>0.4</v>
      </c>
      <c r="T444" s="9">
        <f>ﾍﾞﾝﾁﾏｰｸ!CI444/ﾍﾞﾝﾁﾏｰｸ!CI$3</f>
        <v>0.4375</v>
      </c>
      <c r="U444" s="9">
        <f>ﾍﾞﾝﾁﾏｰｸ!CC444/ﾍﾞﾝﾁﾏｰｸ!CC$3</f>
        <v>0.54545454545454541</v>
      </c>
      <c r="V444" s="9">
        <f>ﾍﾞﾝﾁﾏｰｸ!CD444/ﾍﾞﾝﾁﾏｰｸ!CD$3</f>
        <v>0.59375</v>
      </c>
      <c r="W444" s="9">
        <f>ﾍﾞﾝﾁﾏｰｸ!CE444/ﾍﾞﾝﾁﾏｰｸ!CE$3</f>
        <v>0.66666666666666663</v>
      </c>
      <c r="X444" s="9">
        <f>ﾍﾞﾝﾁﾏｰｸ!CF444/ﾍﾞﾝﾁﾏｰｸ!CF$3</f>
        <v>0.625</v>
      </c>
    </row>
    <row r="445" spans="1:24">
      <c r="A445" s="2">
        <v>1990</v>
      </c>
      <c r="B445" s="2">
        <v>500</v>
      </c>
      <c r="C445" s="2">
        <v>5</v>
      </c>
      <c r="D445" s="2">
        <f t="shared" si="12"/>
        <v>100</v>
      </c>
      <c r="E445" s="4" t="s">
        <v>207</v>
      </c>
      <c r="F445" s="9">
        <f>ﾍﾞﾝﾁﾏｰｸ!CJ445/ﾍﾞﾝﾁﾏｰｸ!CJ$3</f>
        <v>0.22093023255813954</v>
      </c>
      <c r="G445" s="9">
        <f>SUMIF(ﾍﾞﾝﾁﾏｰｸ!$F$1:$AX$1,G$2,ﾍﾞﾝﾁﾏｰｸ!$F445:$AX445)/G$3</f>
        <v>0.5</v>
      </c>
      <c r="H445" s="9">
        <f>ﾍﾞﾝﾁﾏｰｸ!CQ445/ﾍﾞﾝﾁﾏｰｸ!$CR$1</f>
        <v>0.65264684554024666</v>
      </c>
      <c r="I445" s="9">
        <f>SUMIF(ﾍﾞﾝﾁﾏｰｸ!$F$1:$AX$1,I$2,ﾍﾞﾝﾁﾏｰｸ!$F445:$AX445)/I$3</f>
        <v>0.33333333333333331</v>
      </c>
      <c r="J445" s="9">
        <f>SUMIF(ﾍﾞﾝﾁﾏｰｸ!$F$1:$AX$1,J$2,ﾍﾞﾝﾁﾏｰｸ!$F445:$AX445)/J$3</f>
        <v>0.25</v>
      </c>
      <c r="K445" s="9">
        <f>SUMIF(ﾍﾞﾝﾁﾏｰｸ!$F$1:$AX$1,K$2,ﾍﾞﾝﾁﾏｰｸ!$F445:$AX445)/K$3</f>
        <v>0.1</v>
      </c>
      <c r="L445" s="9">
        <f>SUMIF(ﾍﾞﾝﾁﾏｰｸ!$F$1:$AX$1,L$2,ﾍﾞﾝﾁﾏｰｸ!$F445:$AX445)/L$3</f>
        <v>0.25</v>
      </c>
      <c r="M445" s="9">
        <f>SUMIF(ﾍﾞﾝﾁﾏｰｸ!$F$1:$AX$1,M$2,ﾍﾞﾝﾁﾏｰｸ!$F445:$AX445)/M$3</f>
        <v>1</v>
      </c>
      <c r="N445" s="9">
        <f>SUMIF(ﾍﾞﾝﾁﾏｰｸ!$F$1:$AX$1,N$2,ﾍﾞﾝﾁﾏｰｸ!$F445:$AX445)/N$3</f>
        <v>0.36363636363636365</v>
      </c>
      <c r="O445" s="9">
        <f>SUMIF(ﾍﾞﾝﾁﾏｰｸ!$F$1:$AX$1,O$2,ﾍﾞﾝﾁﾏｰｸ!$F445:$AX445)/O$3</f>
        <v>0.75</v>
      </c>
      <c r="P445" s="2">
        <f>ﾍﾞﾝﾁﾏｰｸ!BV445</f>
        <v>36.5</v>
      </c>
      <c r="Q445" s="9">
        <f t="shared" si="13"/>
        <v>0.42386363636363639</v>
      </c>
      <c r="R445" s="9">
        <f>ﾍﾞﾝﾁﾏｰｸ!CG445/ﾍﾞﾝﾁﾏｰｸ!CG$3</f>
        <v>0.43333333333333335</v>
      </c>
      <c r="S445" s="9">
        <f>ﾍﾞﾝﾁﾏｰｸ!CH445/ﾍﾞﾝﾁﾏｰｸ!CH$3</f>
        <v>0.5</v>
      </c>
      <c r="T445" s="9">
        <f>ﾍﾞﾝﾁﾏｰｸ!CI445/ﾍﾞﾝﾁﾏｰｸ!CI$3</f>
        <v>0.3125</v>
      </c>
      <c r="U445" s="9">
        <f>ﾍﾞﾝﾁﾏｰｸ!CC445/ﾍﾞﾝﾁﾏｰｸ!CC$3</f>
        <v>0.31818181818181818</v>
      </c>
      <c r="V445" s="9">
        <f>ﾍﾞﾝﾁﾏｰｸ!CD445/ﾍﾞﾝﾁﾏｰｸ!CD$3</f>
        <v>0.4375</v>
      </c>
      <c r="W445" s="9">
        <f>ﾍﾞﾝﾁﾏｰｸ!CE445/ﾍﾞﾝﾁﾏｰｸ!CE$3</f>
        <v>0.5</v>
      </c>
      <c r="X445" s="9">
        <f>ﾍﾞﾝﾁﾏｰｸ!CF445/ﾍﾞﾝﾁﾏｰｸ!CF$3</f>
        <v>0.5</v>
      </c>
    </row>
    <row r="446" spans="1:24">
      <c r="A446" s="2">
        <v>2011</v>
      </c>
      <c r="B446" s="2">
        <v>210</v>
      </c>
      <c r="C446" s="2">
        <v>2</v>
      </c>
      <c r="D446" s="2">
        <f t="shared" si="12"/>
        <v>105</v>
      </c>
      <c r="E446" s="4" t="s">
        <v>349</v>
      </c>
      <c r="F446" s="9">
        <f>ﾍﾞﾝﾁﾏｰｸ!CJ446/ﾍﾞﾝﾁﾏｰｸ!CJ$3</f>
        <v>0.43023255813953487</v>
      </c>
      <c r="G446" s="9">
        <f>SUMIF(ﾍﾞﾝﾁﾏｰｸ!$F$1:$AX$1,G$2,ﾍﾞﾝﾁﾏｰｸ!$F446:$AX446)/G$3</f>
        <v>0.5</v>
      </c>
      <c r="H446" s="9">
        <f>ﾍﾞﾝﾁﾏｰｸ!CQ446/ﾍﾞﾝﾁﾏｰｸ!$CR$1</f>
        <v>0.64394488759971003</v>
      </c>
      <c r="I446" s="9">
        <f>SUMIF(ﾍﾞﾝﾁﾏｰｸ!$F$1:$AX$1,I$2,ﾍﾞﾝﾁﾏｰｸ!$F446:$AX446)/I$3</f>
        <v>0.5</v>
      </c>
      <c r="J446" s="9">
        <f>SUMIF(ﾍﾞﾝﾁﾏｰｸ!$F$1:$AX$1,J$2,ﾍﾞﾝﾁﾏｰｸ!$F446:$AX446)/J$3</f>
        <v>0.25</v>
      </c>
      <c r="K446" s="9">
        <f>SUMIF(ﾍﾞﾝﾁﾏｰｸ!$F$1:$AX$1,K$2,ﾍﾞﾝﾁﾏｰｸ!$F446:$AX446)/K$3</f>
        <v>0.5</v>
      </c>
      <c r="L446" s="9">
        <f>SUMIF(ﾍﾞﾝﾁﾏｰｸ!$F$1:$AX$1,L$2,ﾍﾞﾝﾁﾏｰｸ!$F446:$AX446)/L$3</f>
        <v>0.375</v>
      </c>
      <c r="M446" s="9">
        <f>SUMIF(ﾍﾞﾝﾁﾏｰｸ!$F$1:$AX$1,M$2,ﾍﾞﾝﾁﾏｰｸ!$F446:$AX446)/M$3</f>
        <v>0.5</v>
      </c>
      <c r="N446" s="9">
        <f>SUMIF(ﾍﾞﾝﾁﾏｰｸ!$F$1:$AX$1,N$2,ﾍﾞﾝﾁﾏｰｸ!$F446:$AX446)/N$3</f>
        <v>0.54545454545454541</v>
      </c>
      <c r="O446" s="9">
        <f>SUMIF(ﾍﾞﾝﾁﾏｰｸ!$F$1:$AX$1,O$2,ﾍﾞﾝﾁﾏｰｸ!$F446:$AX446)/O$3</f>
        <v>0.8</v>
      </c>
      <c r="P446" s="2">
        <f>ﾍﾞﾝﾁﾏｰｸ!BV446</f>
        <v>50.5</v>
      </c>
      <c r="Q446" s="9">
        <f t="shared" si="13"/>
        <v>0.57187500000000002</v>
      </c>
      <c r="R446" s="9">
        <f>ﾍﾞﾝﾁﾏｰｸ!CG446/ﾍﾞﾝﾁﾏｰｸ!CG$3</f>
        <v>0.53333333333333333</v>
      </c>
      <c r="S446" s="9">
        <f>ﾍﾞﾝﾁﾏｰｸ!CH446/ﾍﾞﾝﾁﾏｰｸ!CH$3</f>
        <v>0.6</v>
      </c>
      <c r="T446" s="9">
        <f>ﾍﾞﾝﾁﾏｰｸ!CI446/ﾍﾞﾝﾁﾏｰｸ!CI$3</f>
        <v>0.5</v>
      </c>
      <c r="U446" s="9">
        <f>ﾍﾞﾝﾁﾏｰｸ!CC446/ﾍﾞﾝﾁﾏｰｸ!CC$3</f>
        <v>0.5</v>
      </c>
      <c r="V446" s="9">
        <f>ﾍﾞﾝﾁﾏｰｸ!CD446/ﾍﾞﾝﾁﾏｰｸ!CD$3</f>
        <v>0.6875</v>
      </c>
      <c r="W446" s="9">
        <f>ﾍﾞﾝﾁﾏｰｸ!CE446/ﾍﾞﾝﾁﾏｰｸ!CE$3</f>
        <v>0.58333333333333337</v>
      </c>
      <c r="X446" s="9">
        <f>ﾍﾞﾝﾁﾏｰｸ!CF446/ﾍﾞﾝﾁﾏｰｸ!CF$3</f>
        <v>0.5625</v>
      </c>
    </row>
    <row r="447" spans="1:24">
      <c r="A447" s="2">
        <v>1990</v>
      </c>
      <c r="B447" s="2">
        <v>3000</v>
      </c>
      <c r="C447" s="2">
        <v>1</v>
      </c>
      <c r="D447" s="2">
        <f t="shared" si="12"/>
        <v>3000</v>
      </c>
      <c r="E447" s="4" t="s">
        <v>130</v>
      </c>
      <c r="F447" s="9">
        <f>ﾍﾞﾝﾁﾏｰｸ!CJ447/ﾍﾞﾝﾁﾏｰｸ!CJ$3</f>
        <v>0.79069767441860461</v>
      </c>
      <c r="G447" s="9">
        <f>SUMIF(ﾍﾞﾝﾁﾏｰｸ!$F$1:$AX$1,G$2,ﾍﾞﾝﾁﾏｰｸ!$F447:$AX447)/G$3</f>
        <v>1</v>
      </c>
      <c r="H447" s="9">
        <f>ﾍﾞﾝﾁﾏｰｸ!CQ447/ﾍﾞﾝﾁﾏｰｸ!$CR$1</f>
        <v>0.6403190717911531</v>
      </c>
      <c r="I447" s="9">
        <f>SUMIF(ﾍﾞﾝﾁﾏｰｸ!$F$1:$AX$1,I$2,ﾍﾞﾝﾁﾏｰｸ!$F447:$AX447)/I$3</f>
        <v>1</v>
      </c>
      <c r="J447" s="9">
        <f>SUMIF(ﾍﾞﾝﾁﾏｰｸ!$F$1:$AX$1,J$2,ﾍﾞﾝﾁﾏｰｸ!$F447:$AX447)/J$3</f>
        <v>1</v>
      </c>
      <c r="K447" s="9">
        <f>SUMIF(ﾍﾞﾝﾁﾏｰｸ!$F$1:$AX$1,K$2,ﾍﾞﾝﾁﾏｰｸ!$F447:$AX447)/K$3</f>
        <v>0.65</v>
      </c>
      <c r="L447" s="9">
        <f>SUMIF(ﾍﾞﾝﾁﾏｰｸ!$F$1:$AX$1,L$2,ﾍﾞﾝﾁﾏｰｸ!$F447:$AX447)/L$3</f>
        <v>1</v>
      </c>
      <c r="M447" s="9">
        <f>SUMIF(ﾍﾞﾝﾁﾏｰｸ!$F$1:$AX$1,M$2,ﾍﾞﾝﾁﾏｰｸ!$F447:$AX447)/M$3</f>
        <v>1</v>
      </c>
      <c r="N447" s="9">
        <f>SUMIF(ﾍﾞﾝﾁﾏｰｸ!$F$1:$AX$1,N$2,ﾍﾞﾝﾁﾏｰｸ!$F447:$AX447)/N$3</f>
        <v>0.90909090909090906</v>
      </c>
      <c r="O447" s="9">
        <f>SUMIF(ﾍﾞﾝﾁﾏｰｸ!$F$1:$AX$1,O$2,ﾍﾞﾝﾁﾏｰｸ!$F447:$AX447)/O$3</f>
        <v>0.75</v>
      </c>
      <c r="P447" s="2">
        <f>ﾍﾞﾝﾁﾏｰｸ!BV447</f>
        <v>79</v>
      </c>
      <c r="Q447" s="9">
        <f t="shared" si="13"/>
        <v>0.78096590909090913</v>
      </c>
      <c r="R447" s="9">
        <f>ﾍﾞﾝﾁﾏｰｸ!CG447/ﾍﾞﾝﾁﾏｰｸ!CG$3</f>
        <v>0.96666666666666667</v>
      </c>
      <c r="S447" s="9">
        <f>ﾍﾞﾝﾁﾏｰｸ!CH447/ﾍﾞﾝﾁﾏｰｸ!CH$3</f>
        <v>0.8</v>
      </c>
      <c r="T447" s="9">
        <f>ﾍﾞﾝﾁﾏｰｸ!CI447/ﾍﾞﾝﾁﾏｰｸ!CI$3</f>
        <v>1</v>
      </c>
      <c r="U447" s="9">
        <f>ﾍﾞﾝﾁﾏｰｸ!CC447/ﾍﾞﾝﾁﾏｰｸ!CC$3</f>
        <v>0.95454545454545459</v>
      </c>
      <c r="V447" s="9">
        <f>ﾍﾞﾝﾁﾏｰｸ!CD447/ﾍﾞﾝﾁﾏｰｸ!CD$3</f>
        <v>0.65625</v>
      </c>
      <c r="W447" s="9">
        <f>ﾍﾞﾝﾁﾏｰｸ!CE447/ﾍﾞﾝﾁﾏｰｸ!CE$3</f>
        <v>0.70833333333333337</v>
      </c>
      <c r="X447" s="9">
        <f>ﾍﾞﾝﾁﾏｰｸ!CF447/ﾍﾞﾝﾁﾏｰｸ!CF$3</f>
        <v>0.6875</v>
      </c>
    </row>
    <row r="448" spans="1:24">
      <c r="A448" s="2">
        <v>2004</v>
      </c>
      <c r="B448" s="2">
        <v>3520</v>
      </c>
      <c r="C448" s="2">
        <v>1</v>
      </c>
      <c r="D448" s="2">
        <f t="shared" si="12"/>
        <v>3520</v>
      </c>
      <c r="E448" s="4" t="s">
        <v>350</v>
      </c>
      <c r="F448" s="9">
        <f>ﾍﾞﾝﾁﾏｰｸ!CJ448/ﾍﾞﾝﾁﾏｰｸ!CJ$3</f>
        <v>0.56976744186046513</v>
      </c>
      <c r="G448" s="9">
        <f>SUMIF(ﾍﾞﾝﾁﾏｰｸ!$F$1:$AX$1,G$2,ﾍﾞﾝﾁﾏｰｸ!$F448:$AX448)/G$3</f>
        <v>0.5</v>
      </c>
      <c r="H448" s="9">
        <f>ﾍﾞﾝﾁﾏｰｸ!CQ448/ﾍﾞﾝﾁﾏｰｸ!$CR$1</f>
        <v>0.7962291515591009</v>
      </c>
      <c r="I448" s="9">
        <f>SUMIF(ﾍﾞﾝﾁﾏｰｸ!$F$1:$AX$1,I$2,ﾍﾞﾝﾁﾏｰｸ!$F448:$AX448)/I$3</f>
        <v>0.5</v>
      </c>
      <c r="J448" s="9">
        <f>SUMIF(ﾍﾞﾝﾁﾏｰｸ!$F$1:$AX$1,J$2,ﾍﾞﾝﾁﾏｰｸ!$F448:$AX448)/J$3</f>
        <v>0.75</v>
      </c>
      <c r="K448" s="9">
        <f>SUMIF(ﾍﾞﾝﾁﾏｰｸ!$F$1:$AX$1,K$2,ﾍﾞﾝﾁﾏｰｸ!$F448:$AX448)/K$3</f>
        <v>0.55000000000000004</v>
      </c>
      <c r="L448" s="9">
        <f>SUMIF(ﾍﾞﾝﾁﾏｰｸ!$F$1:$AX$1,L$2,ﾍﾞﾝﾁﾏｰｸ!$F448:$AX448)/L$3</f>
        <v>0.75</v>
      </c>
      <c r="M448" s="9">
        <f>SUMIF(ﾍﾞﾝﾁﾏｰｸ!$F$1:$AX$1,M$2,ﾍﾞﾝﾁﾏｰｸ!$F448:$AX448)/M$3</f>
        <v>1</v>
      </c>
      <c r="N448" s="9">
        <f>SUMIF(ﾍﾞﾝﾁﾏｰｸ!$F$1:$AX$1,N$2,ﾍﾞﾝﾁﾏｰｸ!$F448:$AX448)/N$3</f>
        <v>0.59090909090909094</v>
      </c>
      <c r="O448" s="9">
        <f>SUMIF(ﾍﾞﾝﾁﾏｰｸ!$F$1:$AX$1,O$2,ﾍﾞﾝﾁﾏｰｸ!$F448:$AX448)/O$3</f>
        <v>0.75</v>
      </c>
      <c r="P448" s="2">
        <f>ﾍﾞﾝﾁﾏｰｸ!BV448</f>
        <v>63</v>
      </c>
      <c r="Q448" s="9">
        <f t="shared" si="13"/>
        <v>0.65312499999999996</v>
      </c>
      <c r="R448" s="9">
        <f>ﾍﾞﾝﾁﾏｰｸ!CG448/ﾍﾞﾝﾁﾏｰｸ!CG$3</f>
        <v>0.5</v>
      </c>
      <c r="S448" s="9">
        <f>ﾍﾞﾝﾁﾏｰｸ!CH448/ﾍﾞﾝﾁﾏｰｸ!CH$3</f>
        <v>0.8</v>
      </c>
      <c r="T448" s="9">
        <f>ﾍﾞﾝﾁﾏｰｸ!CI448/ﾍﾞﾝﾁﾏｰｸ!CI$3</f>
        <v>0.8125</v>
      </c>
      <c r="U448" s="9">
        <f>ﾍﾞﾝﾁﾏｰｸ!CC448/ﾍﾞﾝﾁﾏｰｸ!CC$3</f>
        <v>0.5</v>
      </c>
      <c r="V448" s="9">
        <f>ﾍﾞﾝﾁﾏｰｸ!CD448/ﾍﾞﾝﾁﾏｰｸ!CD$3</f>
        <v>0.65625</v>
      </c>
      <c r="W448" s="9">
        <f>ﾍﾞﾝﾁﾏｰｸ!CE448/ﾍﾞﾝﾁﾏｰｸ!CE$3</f>
        <v>0.75</v>
      </c>
      <c r="X448" s="9">
        <f>ﾍﾞﾝﾁﾏｰｸ!CF448/ﾍﾞﾝﾁﾏｰｸ!CF$3</f>
        <v>0.8125</v>
      </c>
    </row>
    <row r="449" spans="1:24">
      <c r="A449" s="2">
        <v>2009</v>
      </c>
      <c r="B449" s="2">
        <v>2010</v>
      </c>
      <c r="C449" s="2">
        <v>10</v>
      </c>
      <c r="D449" s="2">
        <f t="shared" si="12"/>
        <v>201</v>
      </c>
      <c r="E449" s="4" t="s">
        <v>131</v>
      </c>
      <c r="F449" s="9">
        <f>ﾍﾞﾝﾁﾏｰｸ!CJ449/ﾍﾞﾝﾁﾏｰｸ!CJ$3</f>
        <v>0.58139534883720934</v>
      </c>
      <c r="G449" s="9">
        <f>SUMIF(ﾍﾞﾝﾁﾏｰｸ!$F$1:$AX$1,G$2,ﾍﾞﾝﾁﾏｰｸ!$F449:$AX449)/G$3</f>
        <v>1</v>
      </c>
      <c r="H449" s="9">
        <f>ﾍﾞﾝﾁﾏｰｸ!CQ449/ﾍﾞﾝﾁﾏｰｸ!$CR$1</f>
        <v>0.68382886149383626</v>
      </c>
      <c r="I449" s="9">
        <f>SUMIF(ﾍﾞﾝﾁﾏｰｸ!$F$1:$AX$1,I$2,ﾍﾞﾝﾁﾏｰｸ!$F449:$AX449)/I$3</f>
        <v>1</v>
      </c>
      <c r="J449" s="9">
        <f>SUMIF(ﾍﾞﾝﾁﾏｰｸ!$F$1:$AX$1,J$2,ﾍﾞﾝﾁﾏｰｸ!$F449:$AX449)/J$3</f>
        <v>0.375</v>
      </c>
      <c r="K449" s="9">
        <f>SUMIF(ﾍﾞﾝﾁﾏｰｸ!$F$1:$AX$1,K$2,ﾍﾞﾝﾁﾏｰｸ!$F449:$AX449)/K$3</f>
        <v>0.45</v>
      </c>
      <c r="L449" s="9">
        <f>SUMIF(ﾍﾞﾝﾁﾏｰｸ!$F$1:$AX$1,L$2,ﾍﾞﾝﾁﾏｰｸ!$F449:$AX449)/L$3</f>
        <v>0.875</v>
      </c>
      <c r="M449" s="9">
        <f>SUMIF(ﾍﾞﾝﾁﾏｰｸ!$F$1:$AX$1,M$2,ﾍﾞﾝﾁﾏｰｸ!$F449:$AX449)/M$3</f>
        <v>0.5</v>
      </c>
      <c r="N449" s="9">
        <f>SUMIF(ﾍﾞﾝﾁﾏｰｸ!$F$1:$AX$1,N$2,ﾍﾞﾝﾁﾏｰｸ!$F449:$AX449)/N$3</f>
        <v>0.36363636363636365</v>
      </c>
      <c r="O449" s="9">
        <f>SUMIF(ﾍﾞﾝﾁﾏｰｸ!$F$1:$AX$1,O$2,ﾍﾞﾝﾁﾏｰｸ!$F449:$AX449)/O$3</f>
        <v>0.8</v>
      </c>
      <c r="P449" s="2">
        <f>ﾍﾞﾝﾁﾏｰｸ!BV449</f>
        <v>57</v>
      </c>
      <c r="Q449" s="9">
        <f t="shared" si="13"/>
        <v>0.58125000000000004</v>
      </c>
      <c r="R449" s="9">
        <f>ﾍﾞﾝﾁﾏｰｸ!CG449/ﾍﾞﾝﾁﾏｰｸ!CG$3</f>
        <v>0.46666666666666667</v>
      </c>
      <c r="S449" s="9">
        <f>ﾍﾞﾝﾁﾏｰｸ!CH449/ﾍﾞﾝﾁﾏｰｸ!CH$3</f>
        <v>0.3</v>
      </c>
      <c r="T449" s="9">
        <f>ﾍﾞﾝﾁﾏｰｸ!CI449/ﾍﾞﾝﾁﾏｰｸ!CI$3</f>
        <v>0.75</v>
      </c>
      <c r="U449" s="9">
        <f>ﾍﾞﾝﾁﾏｰｸ!CC449/ﾍﾞﾝﾁﾏｰｸ!CC$3</f>
        <v>0.5</v>
      </c>
      <c r="V449" s="9">
        <f>ﾍﾞﾝﾁﾏｰｸ!CD449/ﾍﾞﾝﾁﾏｰｸ!CD$3</f>
        <v>0.625</v>
      </c>
      <c r="W449" s="9">
        <f>ﾍﾞﾝﾁﾏｰｸ!CE449/ﾍﾞﾝﾁﾏｰｸ!CE$3</f>
        <v>0.625</v>
      </c>
      <c r="X449" s="9">
        <f>ﾍﾞﾝﾁﾏｰｸ!CF449/ﾍﾞﾝﾁﾏｰｸ!CF$3</f>
        <v>0.625</v>
      </c>
    </row>
    <row r="450" spans="1:24">
      <c r="A450" s="2">
        <v>2002</v>
      </c>
      <c r="B450" s="2">
        <v>600</v>
      </c>
      <c r="C450" s="2">
        <v>5</v>
      </c>
      <c r="D450" s="2">
        <f t="shared" si="12"/>
        <v>120</v>
      </c>
      <c r="E450" s="4" t="s">
        <v>351</v>
      </c>
      <c r="F450" s="9">
        <f>ﾍﾞﾝﾁﾏｰｸ!CJ450/ﾍﾞﾝﾁﾏｰｸ!CJ$3</f>
        <v>0.40697674418604651</v>
      </c>
      <c r="G450" s="9">
        <f>SUMIF(ﾍﾞﾝﾁﾏｰｸ!$F$1:$AX$1,G$2,ﾍﾞﾝﾁﾏｰｸ!$F450:$AX450)/G$3</f>
        <v>0.5</v>
      </c>
      <c r="H450" s="9">
        <f>ﾍﾞﾝﾁﾏｰｸ!CQ450/ﾍﾞﾝﾁﾏｰｸ!$CR$1</f>
        <v>0.61856417693981158</v>
      </c>
      <c r="I450" s="9">
        <f>SUMIF(ﾍﾞﾝﾁﾏｰｸ!$F$1:$AX$1,I$2,ﾍﾞﾝﾁﾏｰｸ!$F450:$AX450)/I$3</f>
        <v>0.33333333333333331</v>
      </c>
      <c r="J450" s="9">
        <f>SUMIF(ﾍﾞﾝﾁﾏｰｸ!$F$1:$AX$1,J$2,ﾍﾞﾝﾁﾏｰｸ!$F450:$AX450)/J$3</f>
        <v>0.5</v>
      </c>
      <c r="K450" s="9">
        <f>SUMIF(ﾍﾞﾝﾁﾏｰｸ!$F$1:$AX$1,K$2,ﾍﾞﾝﾁﾏｰｸ!$F450:$AX450)/K$3</f>
        <v>0.4</v>
      </c>
      <c r="L450" s="9">
        <f>SUMIF(ﾍﾞﾝﾁﾏｰｸ!$F$1:$AX$1,L$2,ﾍﾞﾝﾁﾏｰｸ!$F450:$AX450)/L$3</f>
        <v>0.75</v>
      </c>
      <c r="M450" s="9">
        <f>SUMIF(ﾍﾞﾝﾁﾏｰｸ!$F$1:$AX$1,M$2,ﾍﾞﾝﾁﾏｰｸ!$F450:$AX450)/M$3</f>
        <v>1</v>
      </c>
      <c r="N450" s="9">
        <f>SUMIF(ﾍﾞﾝﾁﾏｰｸ!$F$1:$AX$1,N$2,ﾍﾞﾝﾁﾏｰｸ!$F450:$AX450)/N$3</f>
        <v>0.63636363636363635</v>
      </c>
      <c r="O450" s="9">
        <f>SUMIF(ﾍﾞﾝﾁﾏｰｸ!$F$1:$AX$1,O$2,ﾍﾞﾝﾁﾏｰｸ!$F450:$AX450)/O$3</f>
        <v>0.8</v>
      </c>
      <c r="P450" s="2">
        <f>ﾍﾞﾝﾁﾏｰｸ!BV450</f>
        <v>55.5</v>
      </c>
      <c r="Q450" s="9">
        <f t="shared" si="13"/>
        <v>0.56818181818181812</v>
      </c>
      <c r="R450" s="9">
        <f>ﾍﾞﾝﾁﾏｰｸ!CG450/ﾍﾞﾝﾁﾏｰｸ!CG$3</f>
        <v>0.53333333333333333</v>
      </c>
      <c r="S450" s="9">
        <f>ﾍﾞﾝﾁﾏｰｸ!CH450/ﾍﾞﾝﾁﾏｰｸ!CH$3</f>
        <v>0.7</v>
      </c>
      <c r="T450" s="9">
        <f>ﾍﾞﾝﾁﾏｰｸ!CI450/ﾍﾞﾝﾁﾏｰｸ!CI$3</f>
        <v>0.75</v>
      </c>
      <c r="U450" s="9">
        <f>ﾍﾞﾝﾁﾏｰｸ!CC450/ﾍﾞﾝﾁﾏｰｸ!CC$3</f>
        <v>0.40909090909090912</v>
      </c>
      <c r="V450" s="9">
        <f>ﾍﾞﾝﾁﾏｰｸ!CD450/ﾍﾞﾝﾁﾏｰｸ!CD$3</f>
        <v>0.65625</v>
      </c>
      <c r="W450" s="9">
        <f>ﾍﾞﾝﾁﾏｰｸ!CE450/ﾍﾞﾝﾁﾏｰｸ!CE$3</f>
        <v>0.66666666666666663</v>
      </c>
      <c r="X450" s="9">
        <f>ﾍﾞﾝﾁﾏｰｸ!CF450/ﾍﾞﾝﾁﾏｰｸ!CF$3</f>
        <v>0.625</v>
      </c>
    </row>
    <row r="451" spans="1:24">
      <c r="A451" s="2">
        <v>2012</v>
      </c>
      <c r="B451" s="2">
        <v>3000</v>
      </c>
      <c r="C451" s="2">
        <v>1</v>
      </c>
      <c r="D451" s="2">
        <f t="shared" si="12"/>
        <v>3000</v>
      </c>
      <c r="E451" s="4" t="s">
        <v>352</v>
      </c>
      <c r="F451" s="9">
        <f>ﾍﾞﾝﾁﾏｰｸ!CJ451/ﾍﾞﾝﾁﾏｰｸ!CJ$3</f>
        <v>0.7558139534883721</v>
      </c>
      <c r="G451" s="9">
        <f>SUMIF(ﾍﾞﾝﾁﾏｰｸ!$F$1:$AX$1,G$2,ﾍﾞﾝﾁﾏｰｸ!$F451:$AX451)/G$3</f>
        <v>0.5</v>
      </c>
      <c r="H451" s="9">
        <f>ﾍﾞﾝﾁﾏｰｸ!CQ451/ﾍﾞﾝﾁﾏｰｸ!$CR$1</f>
        <v>0.91660623640319083</v>
      </c>
      <c r="I451" s="9">
        <f>SUMIF(ﾍﾞﾝﾁﾏｰｸ!$F$1:$AX$1,I$2,ﾍﾞﾝﾁﾏｰｸ!$F451:$AX451)/I$3</f>
        <v>1</v>
      </c>
      <c r="J451" s="9">
        <f>SUMIF(ﾍﾞﾝﾁﾏｰｸ!$F$1:$AX$1,J$2,ﾍﾞﾝﾁﾏｰｸ!$F451:$AX451)/J$3</f>
        <v>1</v>
      </c>
      <c r="K451" s="9">
        <f>SUMIF(ﾍﾞﾝﾁﾏｰｸ!$F$1:$AX$1,K$2,ﾍﾞﾝﾁﾏｰｸ!$F451:$AX451)/K$3</f>
        <v>0.7</v>
      </c>
      <c r="L451" s="9">
        <f>SUMIF(ﾍﾞﾝﾁﾏｰｸ!$F$1:$AX$1,L$2,ﾍﾞﾝﾁﾏｰｸ!$F451:$AX451)/L$3</f>
        <v>0.875</v>
      </c>
      <c r="M451" s="9">
        <f>SUMIF(ﾍﾞﾝﾁﾏｰｸ!$F$1:$AX$1,M$2,ﾍﾞﾝﾁﾏｰｸ!$F451:$AX451)/M$3</f>
        <v>1</v>
      </c>
      <c r="N451" s="9">
        <f>SUMIF(ﾍﾞﾝﾁﾏｰｸ!$F$1:$AX$1,N$2,ﾍﾞﾝﾁﾏｰｸ!$F451:$AX451)/N$3</f>
        <v>0.95454545454545459</v>
      </c>
      <c r="O451" s="9">
        <f>SUMIF(ﾍﾞﾝﾁﾏｰｸ!$F$1:$AX$1,O$2,ﾍﾞﾝﾁﾏｰｸ!$F451:$AX451)/O$3</f>
        <v>0.9</v>
      </c>
      <c r="P451" s="2">
        <f>ﾍﾞﾝﾁﾏｰｸ!BV451</f>
        <v>86.5</v>
      </c>
      <c r="Q451" s="9">
        <f t="shared" si="13"/>
        <v>0.85909090909090902</v>
      </c>
      <c r="R451" s="9">
        <f>ﾍﾞﾝﾁﾏｰｸ!CG451/ﾍﾞﾝﾁﾏｰｸ!CG$3</f>
        <v>0.96666666666666667</v>
      </c>
      <c r="S451" s="9">
        <f>ﾍﾞﾝﾁﾏｰｸ!CH451/ﾍﾞﾝﾁﾏｰｸ!CH$3</f>
        <v>1</v>
      </c>
      <c r="T451" s="9">
        <f>ﾍﾞﾝﾁﾏｰｸ!CI451/ﾍﾞﾝﾁﾏｰｸ!CI$3</f>
        <v>0.875</v>
      </c>
      <c r="U451" s="9">
        <f>ﾍﾞﾝﾁﾏｰｸ!CC451/ﾍﾞﾝﾁﾏｰｸ!CC$3</f>
        <v>0.95454545454545459</v>
      </c>
      <c r="V451" s="9">
        <f>ﾍﾞﾝﾁﾏｰｸ!CD451/ﾍﾞﾝﾁﾏｰｸ!CD$3</f>
        <v>0.78125</v>
      </c>
      <c r="W451" s="9">
        <f>ﾍﾞﾝﾁﾏｰｸ!CE451/ﾍﾞﾝﾁﾏｰｸ!CE$3</f>
        <v>0.79166666666666663</v>
      </c>
      <c r="X451" s="9">
        <f>ﾍﾞﾝﾁﾏｰｸ!CF451/ﾍﾞﾝﾁﾏｰｸ!CF$3</f>
        <v>0.875</v>
      </c>
    </row>
    <row r="452" spans="1:24">
      <c r="A452" s="2">
        <v>1999</v>
      </c>
      <c r="B452" s="2">
        <v>700</v>
      </c>
      <c r="C452" s="2">
        <v>3</v>
      </c>
      <c r="D452" s="2">
        <f t="shared" ref="D452:D515" si="14">B452/C452</f>
        <v>233.33333333333334</v>
      </c>
      <c r="E452" s="4" t="s">
        <v>353</v>
      </c>
      <c r="F452" s="9">
        <f>ﾍﾞﾝﾁﾏｰｸ!CJ452/ﾍﾞﾝﾁﾏｰｸ!CJ$3</f>
        <v>0.13953488372093023</v>
      </c>
      <c r="G452" s="9">
        <f>SUMIF(ﾍﾞﾝﾁﾏｰｸ!$F$1:$AX$1,G$2,ﾍﾞﾝﾁﾏｰｸ!$F452:$AX452)/G$3</f>
        <v>0</v>
      </c>
      <c r="H452" s="9">
        <f>ﾍﾞﾝﾁﾏｰｸ!CQ452/ﾍﾞﾝﾁﾏｰｸ!$CR$1</f>
        <v>0.52356780275562009</v>
      </c>
      <c r="I452" s="9">
        <f>SUMIF(ﾍﾞﾝﾁﾏｰｸ!$F$1:$AX$1,I$2,ﾍﾞﾝﾁﾏｰｸ!$F452:$AX452)/I$3</f>
        <v>0</v>
      </c>
      <c r="J452" s="9">
        <f>SUMIF(ﾍﾞﾝﾁﾏｰｸ!$F$1:$AX$1,J$2,ﾍﾞﾝﾁﾏｰｸ!$F452:$AX452)/J$3</f>
        <v>0.125</v>
      </c>
      <c r="K452" s="9">
        <f>SUMIF(ﾍﾞﾝﾁﾏｰｸ!$F$1:$AX$1,K$2,ﾍﾞﾝﾁﾏｰｸ!$F452:$AX452)/K$3</f>
        <v>0.3</v>
      </c>
      <c r="L452" s="9">
        <f>SUMIF(ﾍﾞﾝﾁﾏｰｸ!$F$1:$AX$1,L$2,ﾍﾞﾝﾁﾏｰｸ!$F452:$AX452)/L$3</f>
        <v>0.125</v>
      </c>
      <c r="M452" s="9">
        <f>SUMIF(ﾍﾞﾝﾁﾏｰｸ!$F$1:$AX$1,M$2,ﾍﾞﾝﾁﾏｰｸ!$F452:$AX452)/M$3</f>
        <v>0.5</v>
      </c>
      <c r="N452" s="9">
        <f>SUMIF(ﾍﾞﾝﾁﾏｰｸ!$F$1:$AX$1,N$2,ﾍﾞﾝﾁﾏｰｸ!$F452:$AX452)/N$3</f>
        <v>0.27272727272727271</v>
      </c>
      <c r="O452" s="9">
        <f>SUMIF(ﾍﾞﾝﾁﾏｰｸ!$F$1:$AX$1,O$2,ﾍﾞﾝﾁﾏｰｸ!$F452:$AX452)/O$3</f>
        <v>0.45</v>
      </c>
      <c r="P452" s="2">
        <f>ﾍﾞﾝﾁﾏｰｸ!BV452</f>
        <v>24</v>
      </c>
      <c r="Q452" s="9">
        <f t="shared" ref="Q452:Q515" si="15">U452*0.35+V452*0.2+W452*0.3+X452*0.15</f>
        <v>0.30795454545454543</v>
      </c>
      <c r="R452" s="9">
        <f>ﾍﾞﾝﾁﾏｰｸ!CG452/ﾍﾞﾝﾁﾏｰｸ!CG$3</f>
        <v>0.3</v>
      </c>
      <c r="S452" s="9">
        <f>ﾍﾞﾝﾁﾏｰｸ!CH452/ﾍﾞﾝﾁﾏｰｸ!CH$3</f>
        <v>0.4</v>
      </c>
      <c r="T452" s="9">
        <f>ﾍﾞﾝﾁﾏｰｸ!CI452/ﾍﾞﾝﾁﾏｰｸ!CI$3</f>
        <v>0.1875</v>
      </c>
      <c r="U452" s="9">
        <f>ﾍﾞﾝﾁﾏｰｸ!CC452/ﾍﾞﾝﾁﾏｰｸ!CC$3</f>
        <v>0.27272727272727271</v>
      </c>
      <c r="V452" s="9">
        <f>ﾍﾞﾝﾁﾏｰｸ!CD452/ﾍﾞﾝﾁﾏｰｸ!CD$3</f>
        <v>0.375</v>
      </c>
      <c r="W452" s="9">
        <f>ﾍﾞﾝﾁﾏｰｸ!CE452/ﾍﾞﾝﾁﾏｰｸ!CE$3</f>
        <v>0.33333333333333331</v>
      </c>
      <c r="X452" s="9">
        <f>ﾍﾞﾝﾁﾏｰｸ!CF452/ﾍﾞﾝﾁﾏｰｸ!CF$3</f>
        <v>0.25</v>
      </c>
    </row>
    <row r="453" spans="1:24">
      <c r="A453" s="2">
        <v>2000</v>
      </c>
      <c r="B453" s="2">
        <v>45678</v>
      </c>
      <c r="C453" s="2">
        <v>23</v>
      </c>
      <c r="D453" s="2">
        <f t="shared" si="14"/>
        <v>1986</v>
      </c>
      <c r="E453" s="4" t="s">
        <v>319</v>
      </c>
      <c r="F453" s="9">
        <f>ﾍﾞﾝﾁﾏｰｸ!CJ453/ﾍﾞﾝﾁﾏｰｸ!CJ$3</f>
        <v>0.23255813953488372</v>
      </c>
      <c r="G453" s="9">
        <f>SUMIF(ﾍﾞﾝﾁﾏｰｸ!$F$1:$AX$1,G$2,ﾍﾞﾝﾁﾏｰｸ!$F453:$AX453)/G$3</f>
        <v>0</v>
      </c>
      <c r="H453" s="9">
        <f>ﾍﾞﾝﾁﾏｰｸ!CQ453/ﾍﾞﾝﾁﾏｰｸ!$CR$1</f>
        <v>0.64902102973168974</v>
      </c>
      <c r="I453" s="9">
        <f>SUMIF(ﾍﾞﾝﾁﾏｰｸ!$F$1:$AX$1,I$2,ﾍﾞﾝﾁﾏｰｸ!$F453:$AX453)/I$3</f>
        <v>0.33333333333333331</v>
      </c>
      <c r="J453" s="9">
        <f>SUMIF(ﾍﾞﾝﾁﾏｰｸ!$F$1:$AX$1,J$2,ﾍﾞﾝﾁﾏｰｸ!$F453:$AX453)/J$3</f>
        <v>0.25</v>
      </c>
      <c r="K453" s="9">
        <f>SUMIF(ﾍﾞﾝﾁﾏｰｸ!$F$1:$AX$1,K$2,ﾍﾞﾝﾁﾏｰｸ!$F453:$AX453)/K$3</f>
        <v>0.25</v>
      </c>
      <c r="L453" s="9">
        <f>SUMIF(ﾍﾞﾝﾁﾏｰｸ!$F$1:$AX$1,L$2,ﾍﾞﾝﾁﾏｰｸ!$F453:$AX453)/L$3</f>
        <v>0.375</v>
      </c>
      <c r="M453" s="9">
        <f>SUMIF(ﾍﾞﾝﾁﾏｰｸ!$F$1:$AX$1,M$2,ﾍﾞﾝﾁﾏｰｸ!$F453:$AX453)/M$3</f>
        <v>0.5</v>
      </c>
      <c r="N453" s="9">
        <f>SUMIF(ﾍﾞﾝﾁﾏｰｸ!$F$1:$AX$1,N$2,ﾍﾞﾝﾁﾏｰｸ!$F453:$AX453)/N$3</f>
        <v>0.31818181818181818</v>
      </c>
      <c r="O453" s="9">
        <f>SUMIF(ﾍﾞﾝﾁﾏｰｸ!$F$1:$AX$1,O$2,ﾍﾞﾝﾁﾏｰｸ!$F453:$AX453)/O$3</f>
        <v>0.75</v>
      </c>
      <c r="P453" s="2">
        <f>ﾍﾞﾝﾁﾏｰｸ!BV453</f>
        <v>35</v>
      </c>
      <c r="Q453" s="9">
        <f t="shared" si="15"/>
        <v>0.41704545454545455</v>
      </c>
      <c r="R453" s="9">
        <f>ﾍﾞﾝﾁﾏｰｸ!CG453/ﾍﾞﾝﾁﾏｰｸ!CG$3</f>
        <v>0.33333333333333331</v>
      </c>
      <c r="S453" s="9">
        <f>ﾍﾞﾝﾁﾏｰｸ!CH453/ﾍﾞﾝﾁﾏｰｸ!CH$3</f>
        <v>0.4</v>
      </c>
      <c r="T453" s="9">
        <f>ﾍﾞﾝﾁﾏｰｸ!CI453/ﾍﾞﾝﾁﾏｰｸ!CI$3</f>
        <v>0.3125</v>
      </c>
      <c r="U453" s="9">
        <f>ﾍﾞﾝﾁﾏｰｸ!CC453/ﾍﾞﾝﾁﾏｰｸ!CC$3</f>
        <v>0.22727272727272727</v>
      </c>
      <c r="V453" s="9">
        <f>ﾍﾞﾝﾁﾏｰｸ!CD453/ﾍﾞﾝﾁﾏｰｸ!CD$3</f>
        <v>0.5625</v>
      </c>
      <c r="W453" s="9">
        <f>ﾍﾞﾝﾁﾏｰｸ!CE453/ﾍﾞﾝﾁﾏｰｸ!CE$3</f>
        <v>0.5</v>
      </c>
      <c r="X453" s="9">
        <f>ﾍﾞﾝﾁﾏｰｸ!CF453/ﾍﾞﾝﾁﾏｰｸ!CF$3</f>
        <v>0.5</v>
      </c>
    </row>
    <row r="454" spans="1:24">
      <c r="A454" s="2">
        <v>2013</v>
      </c>
      <c r="B454" s="2">
        <v>5000</v>
      </c>
      <c r="C454" s="2">
        <v>5</v>
      </c>
      <c r="D454" s="2">
        <f t="shared" si="14"/>
        <v>1000</v>
      </c>
      <c r="E454" s="4" t="s">
        <v>279</v>
      </c>
      <c r="F454" s="9">
        <f>ﾍﾞﾝﾁﾏｰｸ!CJ454/ﾍﾞﾝﾁﾏｰｸ!CJ$3</f>
        <v>0.54651162790697672</v>
      </c>
      <c r="G454" s="9">
        <f>SUMIF(ﾍﾞﾝﾁﾏｰｸ!$F$1:$AX$1,G$2,ﾍﾞﾝﾁﾏｰｸ!$F454:$AX454)/G$3</f>
        <v>0.5</v>
      </c>
      <c r="H454" s="9">
        <f>ﾍﾞﾝﾁﾏｰｸ!CQ454/ﾍﾞﾝﾁﾏｰｸ!$CR$1</f>
        <v>0.68165337200870202</v>
      </c>
      <c r="I454" s="9">
        <f>SUMIF(ﾍﾞﾝﾁﾏｰｸ!$F$1:$AX$1,I$2,ﾍﾞﾝﾁﾏｰｸ!$F454:$AX454)/I$3</f>
        <v>0.5</v>
      </c>
      <c r="J454" s="9">
        <f>SUMIF(ﾍﾞﾝﾁﾏｰｸ!$F$1:$AX$1,J$2,ﾍﾞﾝﾁﾏｰｸ!$F454:$AX454)/J$3</f>
        <v>0.5</v>
      </c>
      <c r="K454" s="9">
        <f>SUMIF(ﾍﾞﾝﾁﾏｰｸ!$F$1:$AX$1,K$2,ﾍﾞﾝﾁﾏｰｸ!$F454:$AX454)/K$3</f>
        <v>0.7</v>
      </c>
      <c r="L454" s="9">
        <f>SUMIF(ﾍﾞﾝﾁﾏｰｸ!$F$1:$AX$1,L$2,ﾍﾞﾝﾁﾏｰｸ!$F454:$AX454)/L$3</f>
        <v>0.625</v>
      </c>
      <c r="M454" s="9">
        <f>SUMIF(ﾍﾞﾝﾁﾏｰｸ!$F$1:$AX$1,M$2,ﾍﾞﾝﾁﾏｰｸ!$F454:$AX454)/M$3</f>
        <v>0.5</v>
      </c>
      <c r="N454" s="9">
        <f>SUMIF(ﾍﾞﾝﾁﾏｰｸ!$F$1:$AX$1,N$2,ﾍﾞﾝﾁﾏｰｸ!$F454:$AX454)/N$3</f>
        <v>0.59090909090909094</v>
      </c>
      <c r="O454" s="9">
        <f>SUMIF(ﾍﾞﾝﾁﾏｰｸ!$F$1:$AX$1,O$2,ﾍﾞﾝﾁﾏｰｸ!$F454:$AX454)/O$3</f>
        <v>0.75</v>
      </c>
      <c r="P454" s="2">
        <f>ﾍﾞﾝﾁﾏｰｸ!BV454</f>
        <v>58.5</v>
      </c>
      <c r="Q454" s="9">
        <f t="shared" si="15"/>
        <v>0.68863636363636349</v>
      </c>
      <c r="R454" s="9">
        <f>ﾍﾞﾝﾁﾏｰｸ!CG454/ﾍﾞﾝﾁﾏｰｸ!CG$3</f>
        <v>0.56666666666666665</v>
      </c>
      <c r="S454" s="9">
        <f>ﾍﾞﾝﾁﾏｰｸ!CH454/ﾍﾞﾝﾁﾏｰｸ!CH$3</f>
        <v>0.5</v>
      </c>
      <c r="T454" s="9">
        <f>ﾍﾞﾝﾁﾏｰｸ!CI454/ﾍﾞﾝﾁﾏｰｸ!CI$3</f>
        <v>0.625</v>
      </c>
      <c r="U454" s="9">
        <f>ﾍﾞﾝﾁﾏｰｸ!CC454/ﾍﾞﾝﾁﾏｰｸ!CC$3</f>
        <v>0.68181818181818177</v>
      </c>
      <c r="V454" s="9">
        <f>ﾍﾞﾝﾁﾏｰｸ!CD454/ﾍﾞﾝﾁﾏｰｸ!CD$3</f>
        <v>0.6875</v>
      </c>
      <c r="W454" s="9">
        <f>ﾍﾞﾝﾁﾏｰｸ!CE454/ﾍﾞﾝﾁﾏｰｸ!CE$3</f>
        <v>0.66666666666666663</v>
      </c>
      <c r="X454" s="9">
        <f>ﾍﾞﾝﾁﾏｰｸ!CF454/ﾍﾞﾝﾁﾏｰｸ!CF$3</f>
        <v>0.75</v>
      </c>
    </row>
    <row r="455" spans="1:24">
      <c r="A455" s="2">
        <v>1988</v>
      </c>
      <c r="B455" s="2">
        <v>500</v>
      </c>
      <c r="C455" s="2">
        <v>3</v>
      </c>
      <c r="D455" s="2">
        <f t="shared" si="14"/>
        <v>166.66666666666666</v>
      </c>
      <c r="E455" s="4" t="s">
        <v>120</v>
      </c>
      <c r="F455" s="9">
        <f>ﾍﾞﾝﾁﾏｰｸ!CJ455/ﾍﾞﾝﾁﾏｰｸ!CJ$3</f>
        <v>0.18604651162790697</v>
      </c>
      <c r="G455" s="9">
        <f>SUMIF(ﾍﾞﾝﾁﾏｰｸ!$F$1:$AX$1,G$2,ﾍﾞﾝﾁﾏｰｸ!$F455:$AX455)/G$3</f>
        <v>0</v>
      </c>
      <c r="H455" s="9">
        <f>ﾍﾞﾝﾁﾏｰｸ!CQ455/ﾍﾞﾝﾁﾏｰｸ!$CR$1</f>
        <v>0.59535895576504727</v>
      </c>
      <c r="I455" s="9">
        <f>SUMIF(ﾍﾞﾝﾁﾏｰｸ!$F$1:$AX$1,I$2,ﾍﾞﾝﾁﾏｰｸ!$F455:$AX455)/I$3</f>
        <v>0.5</v>
      </c>
      <c r="J455" s="9">
        <f>SUMIF(ﾍﾞﾝﾁﾏｰｸ!$F$1:$AX$1,J$2,ﾍﾞﾝﾁﾏｰｸ!$F455:$AX455)/J$3</f>
        <v>0.25</v>
      </c>
      <c r="K455" s="9">
        <f>SUMIF(ﾍﾞﾝﾁﾏｰｸ!$F$1:$AX$1,K$2,ﾍﾞﾝﾁﾏｰｸ!$F455:$AX455)/K$3</f>
        <v>0.2</v>
      </c>
      <c r="L455" s="9">
        <f>SUMIF(ﾍﾞﾝﾁﾏｰｸ!$F$1:$AX$1,L$2,ﾍﾞﾝﾁﾏｰｸ!$F455:$AX455)/L$3</f>
        <v>0.5</v>
      </c>
      <c r="M455" s="9">
        <f>SUMIF(ﾍﾞﾝﾁﾏｰｸ!$F$1:$AX$1,M$2,ﾍﾞﾝﾁﾏｰｸ!$F455:$AX455)/M$3</f>
        <v>0.5</v>
      </c>
      <c r="N455" s="9">
        <f>SUMIF(ﾍﾞﾝﾁﾏｰｸ!$F$1:$AX$1,N$2,ﾍﾞﾝﾁﾏｰｸ!$F455:$AX455)/N$3</f>
        <v>0.45454545454545453</v>
      </c>
      <c r="O455" s="9">
        <f>SUMIF(ﾍﾞﾝﾁﾏｰｸ!$F$1:$AX$1,O$2,ﾍﾞﾝﾁﾏｰｸ!$F455:$AX455)/O$3</f>
        <v>0.75</v>
      </c>
      <c r="P455" s="2">
        <f>ﾍﾞﾝﾁﾏｰｸ!BV455</f>
        <v>39</v>
      </c>
      <c r="Q455" s="9">
        <f t="shared" si="15"/>
        <v>0.48039772727272723</v>
      </c>
      <c r="R455" s="9">
        <f>ﾍﾞﾝﾁﾏｰｸ!CG455/ﾍﾞﾝﾁﾏｰｸ!CG$3</f>
        <v>0.43333333333333335</v>
      </c>
      <c r="S455" s="9">
        <f>ﾍﾞﾝﾁﾏｰｸ!CH455/ﾍﾞﾝﾁﾏｰｸ!CH$3</f>
        <v>0.4</v>
      </c>
      <c r="T455" s="9">
        <f>ﾍﾞﾝﾁﾏｰｸ!CI455/ﾍﾞﾝﾁﾏｰｸ!CI$3</f>
        <v>0.5</v>
      </c>
      <c r="U455" s="9">
        <f>ﾍﾞﾝﾁﾏｰｸ!CC455/ﾍﾞﾝﾁﾏｰｸ!CC$3</f>
        <v>0.36363636363636365</v>
      </c>
      <c r="V455" s="9">
        <f>ﾍﾞﾝﾁﾏｰｸ!CD455/ﾍﾞﾝﾁﾏｰｸ!CD$3</f>
        <v>0.46875</v>
      </c>
      <c r="W455" s="9">
        <f>ﾍﾞﾝﾁﾏｰｸ!CE455/ﾍﾞﾝﾁﾏｰｸ!CE$3</f>
        <v>0.58333333333333337</v>
      </c>
      <c r="X455" s="9">
        <f>ﾍﾞﾝﾁﾏｰｸ!CF455/ﾍﾞﾝﾁﾏｰｸ!CF$3</f>
        <v>0.5625</v>
      </c>
    </row>
    <row r="456" spans="1:24">
      <c r="A456" s="2">
        <v>2014</v>
      </c>
      <c r="B456" s="2">
        <v>570</v>
      </c>
      <c r="C456" s="2">
        <v>4</v>
      </c>
      <c r="D456" s="2">
        <f t="shared" si="14"/>
        <v>142.5</v>
      </c>
      <c r="E456" s="4" t="s">
        <v>354</v>
      </c>
      <c r="F456" s="9">
        <f>ﾍﾞﾝﾁﾏｰｸ!CJ456/ﾍﾞﾝﾁﾏｰｸ!CJ$3</f>
        <v>0.32558139534883723</v>
      </c>
      <c r="G456" s="9">
        <f>SUMIF(ﾍﾞﾝﾁﾏｰｸ!$F$1:$AX$1,G$2,ﾍﾞﾝﾁﾏｰｸ!$F456:$AX456)/G$3</f>
        <v>1</v>
      </c>
      <c r="H456" s="9">
        <f>ﾍﾞﾝﾁﾏｰｸ!CQ456/ﾍﾞﾝﾁﾏｰｸ!$CR$1</f>
        <v>0.52356780275562009</v>
      </c>
      <c r="I456" s="9">
        <f>SUMIF(ﾍﾞﾝﾁﾏｰｸ!$F$1:$AX$1,I$2,ﾍﾞﾝﾁﾏｰｸ!$F456:$AX456)/I$3</f>
        <v>0</v>
      </c>
      <c r="J456" s="9">
        <f>SUMIF(ﾍﾞﾝﾁﾏｰｸ!$F$1:$AX$1,J$2,ﾍﾞﾝﾁﾏｰｸ!$F456:$AX456)/J$3</f>
        <v>0.625</v>
      </c>
      <c r="K456" s="9">
        <f>SUMIF(ﾍﾞﾝﾁﾏｰｸ!$F$1:$AX$1,K$2,ﾍﾞﾝﾁﾏｰｸ!$F456:$AX456)/K$3</f>
        <v>0.1</v>
      </c>
      <c r="L456" s="9">
        <f>SUMIF(ﾍﾞﾝﾁﾏｰｸ!$F$1:$AX$1,L$2,ﾍﾞﾝﾁﾏｰｸ!$F456:$AX456)/L$3</f>
        <v>0.5</v>
      </c>
      <c r="M456" s="9">
        <f>SUMIF(ﾍﾞﾝﾁﾏｰｸ!$F$1:$AX$1,M$2,ﾍﾞﾝﾁﾏｰｸ!$F456:$AX456)/M$3</f>
        <v>0.5</v>
      </c>
      <c r="N456" s="9">
        <f>SUMIF(ﾍﾞﾝﾁﾏｰｸ!$F$1:$AX$1,N$2,ﾍﾞﾝﾁﾏｰｸ!$F456:$AX456)/N$3</f>
        <v>0.63636363636363635</v>
      </c>
      <c r="O456" s="9">
        <f>SUMIF(ﾍﾞﾝﾁﾏｰｸ!$F$1:$AX$1,O$2,ﾍﾞﾝﾁﾏｰｸ!$F456:$AX456)/O$3</f>
        <v>0.55000000000000004</v>
      </c>
      <c r="P456" s="2">
        <f>ﾍﾞﾝﾁﾏｰｸ!BV456</f>
        <v>44</v>
      </c>
      <c r="Q456" s="9">
        <f t="shared" si="15"/>
        <v>0.45284090909090907</v>
      </c>
      <c r="R456" s="9">
        <f>ﾍﾞﾝﾁﾏｰｸ!CG456/ﾍﾞﾝﾁﾏｰｸ!CG$3</f>
        <v>0.4</v>
      </c>
      <c r="S456" s="9">
        <f>ﾍﾞﾝﾁﾏｰｸ!CH456/ﾍﾞﾝﾁﾏｰｸ!CH$3</f>
        <v>0.3</v>
      </c>
      <c r="T456" s="9">
        <f>ﾍﾞﾝﾁﾏｰｸ!CI456/ﾍﾞﾝﾁﾏｰｸ!CI$3</f>
        <v>0.625</v>
      </c>
      <c r="U456" s="9">
        <f>ﾍﾞﾝﾁﾏｰｸ!CC456/ﾍﾞﾝﾁﾏｰｸ!CC$3</f>
        <v>0.45454545454545453</v>
      </c>
      <c r="V456" s="9">
        <f>ﾍﾞﾝﾁﾏｰｸ!CD456/ﾍﾞﾝﾁﾏｰｸ!CD$3</f>
        <v>0.3125</v>
      </c>
      <c r="W456" s="9">
        <f>ﾍﾞﾝﾁﾏｰｸ!CE456/ﾍﾞﾝﾁﾏｰｸ!CE$3</f>
        <v>0.45833333333333331</v>
      </c>
      <c r="X456" s="9">
        <f>ﾍﾞﾝﾁﾏｰｸ!CF456/ﾍﾞﾝﾁﾏｰｸ!CF$3</f>
        <v>0.625</v>
      </c>
    </row>
    <row r="457" spans="1:24">
      <c r="A457" s="2">
        <v>2000</v>
      </c>
      <c r="B457" s="2">
        <v>150</v>
      </c>
      <c r="C457" s="2">
        <v>4</v>
      </c>
      <c r="D457" s="2">
        <f t="shared" si="14"/>
        <v>37.5</v>
      </c>
      <c r="E457" s="4" t="s">
        <v>172</v>
      </c>
      <c r="F457" s="9">
        <f>ﾍﾞﾝﾁﾏｰｸ!CJ457/ﾍﾞﾝﾁﾏｰｸ!CJ$3</f>
        <v>0.16279069767441862</v>
      </c>
      <c r="G457" s="9">
        <f>SUMIF(ﾍﾞﾝﾁﾏｰｸ!$F$1:$AX$1,G$2,ﾍﾞﾝﾁﾏｰｸ!$F457:$AX457)/G$3</f>
        <v>0</v>
      </c>
      <c r="H457" s="9">
        <f>ﾍﾞﾝﾁﾏｰｸ!CQ457/ﾍﾞﾝﾁﾏｰｸ!$CR$1</f>
        <v>0.59318346627991303</v>
      </c>
      <c r="I457" s="9">
        <f>SUMIF(ﾍﾞﾝﾁﾏｰｸ!$F$1:$AX$1,I$2,ﾍﾞﾝﾁﾏｰｸ!$F457:$AX457)/I$3</f>
        <v>0.16666666666666666</v>
      </c>
      <c r="J457" s="9">
        <f>SUMIF(ﾍﾞﾝﾁﾏｰｸ!$F$1:$AX$1,J$2,ﾍﾞﾝﾁﾏｰｸ!$F457:$AX457)/J$3</f>
        <v>0.375</v>
      </c>
      <c r="K457" s="9">
        <f>SUMIF(ﾍﾞﾝﾁﾏｰｸ!$F$1:$AX$1,K$2,ﾍﾞﾝﾁﾏｰｸ!$F457:$AX457)/K$3</f>
        <v>0.15</v>
      </c>
      <c r="L457" s="9">
        <f>SUMIF(ﾍﾞﾝﾁﾏｰｸ!$F$1:$AX$1,L$2,ﾍﾞﾝﾁﾏｰｸ!$F457:$AX457)/L$3</f>
        <v>0.25</v>
      </c>
      <c r="M457" s="9">
        <f>SUMIF(ﾍﾞﾝﾁﾏｰｸ!$F$1:$AX$1,M$2,ﾍﾞﾝﾁﾏｰｸ!$F457:$AX457)/M$3</f>
        <v>0.5</v>
      </c>
      <c r="N457" s="9">
        <f>SUMIF(ﾍﾞﾝﾁﾏｰｸ!$F$1:$AX$1,N$2,ﾍﾞﾝﾁﾏｰｸ!$F457:$AX457)/N$3</f>
        <v>0.22727272727272727</v>
      </c>
      <c r="O457" s="9">
        <f>SUMIF(ﾍﾞﾝﾁﾏｰｸ!$F$1:$AX$1,O$2,ﾍﾞﾝﾁﾏｰｸ!$F457:$AX457)/O$3</f>
        <v>0.65</v>
      </c>
      <c r="P457" s="2">
        <f>ﾍﾞﾝﾁﾏｰｸ!BV457</f>
        <v>28</v>
      </c>
      <c r="Q457" s="9">
        <f t="shared" si="15"/>
        <v>0.35113636363636364</v>
      </c>
      <c r="R457" s="9">
        <f>ﾍﾞﾝﾁﾏｰｸ!CG457/ﾍﾞﾝﾁﾏｰｸ!CG$3</f>
        <v>0.23333333333333334</v>
      </c>
      <c r="S457" s="9">
        <f>ﾍﾞﾝﾁﾏｰｸ!CH457/ﾍﾞﾝﾁﾏｰｸ!CH$3</f>
        <v>0.5</v>
      </c>
      <c r="T457" s="9">
        <f>ﾍﾞﾝﾁﾏｰｸ!CI457/ﾍﾞﾝﾁﾏｰｸ!CI$3</f>
        <v>0.4375</v>
      </c>
      <c r="U457" s="9">
        <f>ﾍﾞﾝﾁﾏｰｸ!CC457/ﾍﾞﾝﾁﾏｰｸ!CC$3</f>
        <v>0.18181818181818182</v>
      </c>
      <c r="V457" s="9">
        <f>ﾍﾞﾝﾁﾏｰｸ!CD457/ﾍﾞﾝﾁﾏｰｸ!CD$3</f>
        <v>0.4375</v>
      </c>
      <c r="W457" s="9">
        <f>ﾍﾞﾝﾁﾏｰｸ!CE457/ﾍﾞﾝﾁﾏｰｸ!CE$3</f>
        <v>0.41666666666666669</v>
      </c>
      <c r="X457" s="9">
        <f>ﾍﾞﾝﾁﾏｰｸ!CF457/ﾍﾞﾝﾁﾏｰｸ!CF$3</f>
        <v>0.5</v>
      </c>
    </row>
    <row r="458" spans="1:24">
      <c r="A458" s="2">
        <v>1970</v>
      </c>
      <c r="B458" s="2">
        <v>200</v>
      </c>
      <c r="C458" s="2">
        <v>5</v>
      </c>
      <c r="D458" s="2">
        <f t="shared" si="14"/>
        <v>40</v>
      </c>
      <c r="E458" s="4" t="s">
        <v>355</v>
      </c>
      <c r="F458" s="9">
        <f>ﾍﾞﾝﾁﾏｰｸ!CJ458/ﾍﾞﾝﾁﾏｰｸ!CJ$3</f>
        <v>0.36046511627906974</v>
      </c>
      <c r="G458" s="9">
        <f>SUMIF(ﾍﾞﾝﾁﾏｰｸ!$F$1:$AX$1,G$2,ﾍﾞﾝﾁﾏｰｸ!$F458:$AX458)/G$3</f>
        <v>0.5</v>
      </c>
      <c r="H458" s="9">
        <f>ﾍﾞﾝﾁﾏｰｸ!CQ458/ﾍﾞﾝﾁﾏｰｸ!$CR$1</f>
        <v>0.66932559825960847</v>
      </c>
      <c r="I458" s="9">
        <f>SUMIF(ﾍﾞﾝﾁﾏｰｸ!$F$1:$AX$1,I$2,ﾍﾞﾝﾁﾏｰｸ!$F458:$AX458)/I$3</f>
        <v>0.33333333333333331</v>
      </c>
      <c r="J458" s="9">
        <f>SUMIF(ﾍﾞﾝﾁﾏｰｸ!$F$1:$AX$1,J$2,ﾍﾞﾝﾁﾏｰｸ!$F458:$AX458)/J$3</f>
        <v>0.5</v>
      </c>
      <c r="K458" s="9">
        <f>SUMIF(ﾍﾞﾝﾁﾏｰｸ!$F$1:$AX$1,K$2,ﾍﾞﾝﾁﾏｰｸ!$F458:$AX458)/K$3</f>
        <v>0.35</v>
      </c>
      <c r="L458" s="9">
        <f>SUMIF(ﾍﾞﾝﾁﾏｰｸ!$F$1:$AX$1,L$2,ﾍﾞﾝﾁﾏｰｸ!$F458:$AX458)/L$3</f>
        <v>0.5</v>
      </c>
      <c r="M458" s="9">
        <f>SUMIF(ﾍﾞﾝﾁﾏｰｸ!$F$1:$AX$1,M$2,ﾍﾞﾝﾁﾏｰｸ!$F458:$AX458)/M$3</f>
        <v>0.5</v>
      </c>
      <c r="N458" s="9">
        <f>SUMIF(ﾍﾞﾝﾁﾏｰｸ!$F$1:$AX$1,N$2,ﾍﾞﾝﾁﾏｰｸ!$F458:$AX458)/N$3</f>
        <v>0.54545454545454541</v>
      </c>
      <c r="O458" s="9">
        <f>SUMIF(ﾍﾞﾝﾁﾏｰｸ!$F$1:$AX$1,O$2,ﾍﾞﾝﾁﾏｰｸ!$F458:$AX458)/O$3</f>
        <v>0.55000000000000004</v>
      </c>
      <c r="P458" s="2">
        <f>ﾍﾞﾝﾁﾏｰｸ!BV458</f>
        <v>44.5</v>
      </c>
      <c r="Q458" s="9">
        <f t="shared" si="15"/>
        <v>0.484375</v>
      </c>
      <c r="R458" s="9">
        <f>ﾍﾞﾝﾁﾏｰｸ!CG458/ﾍﾞﾝﾁﾏｰｸ!CG$3</f>
        <v>0.5</v>
      </c>
      <c r="S458" s="9">
        <f>ﾍﾞﾝﾁﾏｰｸ!CH458/ﾍﾞﾝﾁﾏｰｸ!CH$3</f>
        <v>0.5</v>
      </c>
      <c r="T458" s="9">
        <f>ﾍﾞﾝﾁﾏｰｸ!CI458/ﾍﾞﾝﾁﾏｰｸ!CI$3</f>
        <v>0.5625</v>
      </c>
      <c r="U458" s="9">
        <f>ﾍﾞﾝﾁﾏｰｸ!CC458/ﾍﾞﾝﾁﾏｰｸ!CC$3</f>
        <v>0.5</v>
      </c>
      <c r="V458" s="9">
        <f>ﾍﾞﾝﾁﾏｰｸ!CD458/ﾍﾞﾝﾁﾏｰｸ!CD$3</f>
        <v>0.4375</v>
      </c>
      <c r="W458" s="9">
        <f>ﾍﾞﾝﾁﾏｰｸ!CE458/ﾍﾞﾝﾁﾏｰｸ!CE$3</f>
        <v>0.45833333333333331</v>
      </c>
      <c r="X458" s="9">
        <f>ﾍﾞﾝﾁﾏｰｸ!CF458/ﾍﾞﾝﾁﾏｰｸ!CF$3</f>
        <v>0.5625</v>
      </c>
    </row>
    <row r="459" spans="1:24">
      <c r="A459" s="2">
        <v>2000</v>
      </c>
      <c r="B459" s="2">
        <v>300</v>
      </c>
      <c r="C459" s="2">
        <v>2</v>
      </c>
      <c r="D459" s="2">
        <f t="shared" si="14"/>
        <v>150</v>
      </c>
      <c r="E459" s="4" t="s">
        <v>343</v>
      </c>
      <c r="F459" s="9">
        <f>ﾍﾞﾝﾁﾏｰｸ!CJ459/ﾍﾞﾝﾁﾏｰｸ!CJ$3</f>
        <v>0.40697674418604651</v>
      </c>
      <c r="G459" s="9">
        <f>SUMIF(ﾍﾞﾝﾁﾏｰｸ!$F$1:$AX$1,G$2,ﾍﾞﾝﾁﾏｰｸ!$F459:$AX459)/G$3</f>
        <v>0.5</v>
      </c>
      <c r="H459" s="9">
        <f>ﾍﾞﾝﾁﾏｰｸ!CQ459/ﾍﾞﾝﾁﾏｰｸ!$CR$1</f>
        <v>0.80348078317621474</v>
      </c>
      <c r="I459" s="9">
        <f>SUMIF(ﾍﾞﾝﾁﾏｰｸ!$F$1:$AX$1,I$2,ﾍﾞﾝﾁﾏｰｸ!$F459:$AX459)/I$3</f>
        <v>0.5</v>
      </c>
      <c r="J459" s="9">
        <f>SUMIF(ﾍﾞﾝﾁﾏｰｸ!$F$1:$AX$1,J$2,ﾍﾞﾝﾁﾏｰｸ!$F459:$AX459)/J$3</f>
        <v>0.875</v>
      </c>
      <c r="K459" s="9">
        <f>SUMIF(ﾍﾞﾝﾁﾏｰｸ!$F$1:$AX$1,K$2,ﾍﾞﾝﾁﾏｰｸ!$F459:$AX459)/K$3</f>
        <v>0.1</v>
      </c>
      <c r="L459" s="9">
        <f>SUMIF(ﾍﾞﾝﾁﾏｰｸ!$F$1:$AX$1,L$2,ﾍﾞﾝﾁﾏｰｸ!$F459:$AX459)/L$3</f>
        <v>0.625</v>
      </c>
      <c r="M459" s="9">
        <f>SUMIF(ﾍﾞﾝﾁﾏｰｸ!$F$1:$AX$1,M$2,ﾍﾞﾝﾁﾏｰｸ!$F459:$AX459)/M$3</f>
        <v>0.5</v>
      </c>
      <c r="N459" s="9">
        <f>SUMIF(ﾍﾞﾝﾁﾏｰｸ!$F$1:$AX$1,N$2,ﾍﾞﾝﾁﾏｰｸ!$F459:$AX459)/N$3</f>
        <v>0.45454545454545453</v>
      </c>
      <c r="O459" s="9">
        <f>SUMIF(ﾍﾞﾝﾁﾏｰｸ!$F$1:$AX$1,O$2,ﾍﾞﾝﾁﾏｰｸ!$F459:$AX459)/O$3</f>
        <v>0.7</v>
      </c>
      <c r="P459" s="2">
        <f>ﾍﾞﾝﾁﾏｰｸ!BV459</f>
        <v>52.5</v>
      </c>
      <c r="Q459" s="9">
        <f t="shared" si="15"/>
        <v>0.50198863636363633</v>
      </c>
      <c r="R459" s="9">
        <f>ﾍﾞﾝﾁﾏｰｸ!CG459/ﾍﾞﾝﾁﾏｰｸ!CG$3</f>
        <v>0.4</v>
      </c>
      <c r="S459" s="9">
        <f>ﾍﾞﾝﾁﾏｰｸ!CH459/ﾍﾞﾝﾁﾏｰｸ!CH$3</f>
        <v>0.8</v>
      </c>
      <c r="T459" s="9">
        <f>ﾍﾞﾝﾁﾏｰｸ!CI459/ﾍﾞﾝﾁﾏｰｸ!CI$3</f>
        <v>0.75</v>
      </c>
      <c r="U459" s="9">
        <f>ﾍﾞﾝﾁﾏｰｸ!CC459/ﾍﾞﾝﾁﾏｰｸ!CC$3</f>
        <v>0.31818181818181818</v>
      </c>
      <c r="V459" s="9">
        <f>ﾍﾞﾝﾁﾏｰｸ!CD459/ﾍﾞﾝﾁﾏｰｸ!CD$3</f>
        <v>0.40625</v>
      </c>
      <c r="W459" s="9">
        <f>ﾍﾞﾝﾁﾏｰｸ!CE459/ﾍﾞﾝﾁﾏｰｸ!CE$3</f>
        <v>0.625</v>
      </c>
      <c r="X459" s="9">
        <f>ﾍﾞﾝﾁﾏｰｸ!CF459/ﾍﾞﾝﾁﾏｰｸ!CF$3</f>
        <v>0.8125</v>
      </c>
    </row>
    <row r="460" spans="1:24">
      <c r="A460" s="2">
        <v>2000</v>
      </c>
      <c r="B460" s="2">
        <v>200</v>
      </c>
      <c r="C460" s="2">
        <v>8</v>
      </c>
      <c r="D460" s="2">
        <f t="shared" si="14"/>
        <v>25</v>
      </c>
      <c r="E460" s="4" t="s">
        <v>356</v>
      </c>
      <c r="F460" s="9">
        <f>ﾍﾞﾝﾁﾏｰｸ!CJ460/ﾍﾞﾝﾁﾏｰｸ!CJ$3</f>
        <v>9.3023255813953487E-2</v>
      </c>
      <c r="G460" s="9">
        <f>SUMIF(ﾍﾞﾝﾁﾏｰｸ!$F$1:$AX$1,G$2,ﾍﾞﾝﾁﾏｰｸ!$F460:$AX460)/G$3</f>
        <v>0</v>
      </c>
      <c r="H460" s="9">
        <f>ﾍﾞﾝﾁﾏｰｸ!CQ460/ﾍﾞﾝﾁﾏｰｸ!$CR$1</f>
        <v>0.65264684554024666</v>
      </c>
      <c r="I460" s="9">
        <f>SUMIF(ﾍﾞﾝﾁﾏｰｸ!$F$1:$AX$1,I$2,ﾍﾞﾝﾁﾏｰｸ!$F460:$AX460)/I$3</f>
        <v>0</v>
      </c>
      <c r="J460" s="9">
        <f>SUMIF(ﾍﾞﾝﾁﾏｰｸ!$F$1:$AX$1,J$2,ﾍﾞﾝﾁﾏｰｸ!$F460:$AX460)/J$3</f>
        <v>0</v>
      </c>
      <c r="K460" s="9">
        <f>SUMIF(ﾍﾞﾝﾁﾏｰｸ!$F$1:$AX$1,K$2,ﾍﾞﾝﾁﾏｰｸ!$F460:$AX460)/K$3</f>
        <v>0.2</v>
      </c>
      <c r="L460" s="9">
        <f>SUMIF(ﾍﾞﾝﾁﾏｰｸ!$F$1:$AX$1,L$2,ﾍﾞﾝﾁﾏｰｸ!$F460:$AX460)/L$3</f>
        <v>0.25</v>
      </c>
      <c r="M460" s="9">
        <f>SUMIF(ﾍﾞﾝﾁﾏｰｸ!$F$1:$AX$1,M$2,ﾍﾞﾝﾁﾏｰｸ!$F460:$AX460)/M$3</f>
        <v>0.5</v>
      </c>
      <c r="N460" s="9">
        <f>SUMIF(ﾍﾞﾝﾁﾏｰｸ!$F$1:$AX$1,N$2,ﾍﾞﾝﾁﾏｰｸ!$F460:$AX460)/N$3</f>
        <v>0.13636363636363635</v>
      </c>
      <c r="O460" s="9">
        <f>SUMIF(ﾍﾞﾝﾁﾏｰｸ!$F$1:$AX$1,O$2,ﾍﾞﾝﾁﾏｰｸ!$F460:$AX460)/O$3</f>
        <v>0.7</v>
      </c>
      <c r="P460" s="2">
        <f>ﾍﾞﾝﾁﾏｰｸ!BV460</f>
        <v>24</v>
      </c>
      <c r="Q460" s="9">
        <f t="shared" si="15"/>
        <v>0.29403409090909088</v>
      </c>
      <c r="R460" s="9">
        <f>ﾍﾞﾝﾁﾏｰｸ!CG460/ﾍﾞﾝﾁﾏｰｸ!CG$3</f>
        <v>6.6666666666666666E-2</v>
      </c>
      <c r="S460" s="9">
        <f>ﾍﾞﾝﾁﾏｰｸ!CH460/ﾍﾞﾝﾁﾏｰｸ!CH$3</f>
        <v>0.4</v>
      </c>
      <c r="T460" s="9">
        <f>ﾍﾞﾝﾁﾏｰｸ!CI460/ﾍﾞﾝﾁﾏｰｸ!CI$3</f>
        <v>0.3125</v>
      </c>
      <c r="U460" s="9">
        <f>ﾍﾞﾝﾁﾏｰｸ!CC460/ﾍﾞﾝﾁﾏｰｸ!CC$3</f>
        <v>4.5454545454545456E-2</v>
      </c>
      <c r="V460" s="9">
        <f>ﾍﾞﾝﾁﾏｰｸ!CD460/ﾍﾞﾝﾁﾏｰｸ!CD$3</f>
        <v>0.5</v>
      </c>
      <c r="W460" s="9">
        <f>ﾍﾞﾝﾁﾏｰｸ!CE460/ﾍﾞﾝﾁﾏｰｸ!CE$3</f>
        <v>0.375</v>
      </c>
      <c r="X460" s="9">
        <f>ﾍﾞﾝﾁﾏｰｸ!CF460/ﾍﾞﾝﾁﾏｰｸ!CF$3</f>
        <v>0.4375</v>
      </c>
    </row>
    <row r="461" spans="1:24">
      <c r="A461" s="2">
        <v>2005</v>
      </c>
      <c r="B461" s="2">
        <v>500</v>
      </c>
      <c r="C461" s="2">
        <v>2</v>
      </c>
      <c r="D461" s="2">
        <f t="shared" si="14"/>
        <v>250</v>
      </c>
      <c r="E461" s="4" t="s">
        <v>355</v>
      </c>
      <c r="F461" s="9">
        <f>ﾍﾞﾝﾁﾏｰｸ!CJ461/ﾍﾞﾝﾁﾏｰｸ!CJ$3</f>
        <v>0.47674418604651164</v>
      </c>
      <c r="G461" s="9">
        <f>SUMIF(ﾍﾞﾝﾁﾏｰｸ!$F$1:$AX$1,G$2,ﾍﾞﾝﾁﾏｰｸ!$F461:$AX461)/G$3</f>
        <v>0.5</v>
      </c>
      <c r="H461" s="9">
        <f>ﾍﾞﾝﾁﾏｰｸ!CQ461/ﾍﾞﾝﾁﾏｰｸ!$CR$1</f>
        <v>0.56780275562001459</v>
      </c>
      <c r="I461" s="9">
        <f>SUMIF(ﾍﾞﾝﾁﾏｰｸ!$F$1:$AX$1,I$2,ﾍﾞﾝﾁﾏｰｸ!$F461:$AX461)/I$3</f>
        <v>0.33333333333333331</v>
      </c>
      <c r="J461" s="9">
        <f>SUMIF(ﾍﾞﾝﾁﾏｰｸ!$F$1:$AX$1,J$2,ﾍﾞﾝﾁﾏｰｸ!$F461:$AX461)/J$3</f>
        <v>0.75</v>
      </c>
      <c r="K461" s="9">
        <f>SUMIF(ﾍﾞﾝﾁﾏｰｸ!$F$1:$AX$1,K$2,ﾍﾞﾝﾁﾏｰｸ!$F461:$AX461)/K$3</f>
        <v>0.45</v>
      </c>
      <c r="L461" s="9">
        <f>SUMIF(ﾍﾞﾝﾁﾏｰｸ!$F$1:$AX$1,L$2,ﾍﾞﾝﾁﾏｰｸ!$F461:$AX461)/L$3</f>
        <v>0.5</v>
      </c>
      <c r="M461" s="9">
        <f>SUMIF(ﾍﾞﾝﾁﾏｰｸ!$F$1:$AX$1,M$2,ﾍﾞﾝﾁﾏｰｸ!$F461:$AX461)/M$3</f>
        <v>1</v>
      </c>
      <c r="N461" s="9">
        <f>SUMIF(ﾍﾞﾝﾁﾏｰｸ!$F$1:$AX$1,N$2,ﾍﾞﾝﾁﾏｰｸ!$F461:$AX461)/N$3</f>
        <v>0.54545454545454541</v>
      </c>
      <c r="O461" s="9">
        <f>SUMIF(ﾍﾞﾝﾁﾏｰｸ!$F$1:$AX$1,O$2,ﾍﾞﾝﾁﾏｰｸ!$F461:$AX461)/O$3</f>
        <v>0.7</v>
      </c>
      <c r="P461" s="2">
        <f>ﾍﾞﾝﾁﾏｰｸ!BV461</f>
        <v>52.5</v>
      </c>
      <c r="Q461" s="9">
        <f t="shared" si="15"/>
        <v>0.58409090909090899</v>
      </c>
      <c r="R461" s="9">
        <f>ﾍﾞﾝﾁﾏｰｸ!CG461/ﾍﾞﾝﾁﾏｰｸ!CG$3</f>
        <v>0.5</v>
      </c>
      <c r="S461" s="9">
        <f>ﾍﾞﾝﾁﾏｰｸ!CH461/ﾍﾞﾝﾁﾏｰｸ!CH$3</f>
        <v>0.7</v>
      </c>
      <c r="T461" s="9">
        <f>ﾍﾞﾝﾁﾏｰｸ!CI461/ﾍﾞﾝﾁﾏｰｸ!CI$3</f>
        <v>0.6875</v>
      </c>
      <c r="U461" s="9">
        <f>ﾍﾞﾝﾁﾏｰｸ!CC461/ﾍﾞﾝﾁﾏｰｸ!CC$3</f>
        <v>0.45454545454545453</v>
      </c>
      <c r="V461" s="9">
        <f>ﾍﾞﾝﾁﾏｰｸ!CD461/ﾍﾞﾝﾁﾏｰｸ!CD$3</f>
        <v>0.5625</v>
      </c>
      <c r="W461" s="9">
        <f>ﾍﾞﾝﾁﾏｰｸ!CE461/ﾍﾞﾝﾁﾏｰｸ!CE$3</f>
        <v>0.66666666666666663</v>
      </c>
      <c r="X461" s="9">
        <f>ﾍﾞﾝﾁﾏｰｸ!CF461/ﾍﾞﾝﾁﾏｰｸ!CF$3</f>
        <v>0.75</v>
      </c>
    </row>
    <row r="462" spans="1:24">
      <c r="A462" s="2">
        <v>1988</v>
      </c>
      <c r="B462" s="2">
        <v>2000</v>
      </c>
      <c r="C462" s="2">
        <v>4</v>
      </c>
      <c r="D462" s="2">
        <f t="shared" si="14"/>
        <v>500</v>
      </c>
      <c r="E462" s="4" t="s">
        <v>357</v>
      </c>
      <c r="F462" s="9">
        <f>ﾍﾞﾝﾁﾏｰｸ!CJ462/ﾍﾞﾝﾁﾏｰｸ!CJ$3</f>
        <v>0.1744186046511628</v>
      </c>
      <c r="G462" s="9">
        <f>SUMIF(ﾍﾞﾝﾁﾏｰｸ!$F$1:$AX$1,G$2,ﾍﾞﾝﾁﾏｰｸ!$F462:$AX462)/G$3</f>
        <v>0.5</v>
      </c>
      <c r="H462" s="9">
        <f>ﾍﾞﾝﾁﾏｰｸ!CQ462/ﾍﾞﾝﾁﾏｰｸ!$CR$1</f>
        <v>0.52356780275562009</v>
      </c>
      <c r="I462" s="9">
        <f>SUMIF(ﾍﾞﾝﾁﾏｰｸ!$F$1:$AX$1,I$2,ﾍﾞﾝﾁﾏｰｸ!$F462:$AX462)/I$3</f>
        <v>0.16666666666666666</v>
      </c>
      <c r="J462" s="9">
        <f>SUMIF(ﾍﾞﾝﾁﾏｰｸ!$F$1:$AX$1,J$2,ﾍﾞﾝﾁﾏｰｸ!$F462:$AX462)/J$3</f>
        <v>0.25</v>
      </c>
      <c r="K462" s="9">
        <f>SUMIF(ﾍﾞﾝﾁﾏｰｸ!$F$1:$AX$1,K$2,ﾍﾞﾝﾁﾏｰｸ!$F462:$AX462)/K$3</f>
        <v>0.1</v>
      </c>
      <c r="L462" s="9">
        <f>SUMIF(ﾍﾞﾝﾁﾏｰｸ!$F$1:$AX$1,L$2,ﾍﾞﾝﾁﾏｰｸ!$F462:$AX462)/L$3</f>
        <v>0</v>
      </c>
      <c r="M462" s="9">
        <f>SUMIF(ﾍﾞﾝﾁﾏｰｸ!$F$1:$AX$1,M$2,ﾍﾞﾝﾁﾏｰｸ!$F462:$AX462)/M$3</f>
        <v>0.5</v>
      </c>
      <c r="N462" s="9">
        <f>SUMIF(ﾍﾞﾝﾁﾏｰｸ!$F$1:$AX$1,N$2,ﾍﾞﾝﾁﾏｰｸ!$F462:$AX462)/N$3</f>
        <v>0.45454545454545453</v>
      </c>
      <c r="O462" s="9">
        <f>SUMIF(ﾍﾞﾝﾁﾏｰｸ!$F$1:$AX$1,O$2,ﾍﾞﾝﾁﾏｰｸ!$F462:$AX462)/O$3</f>
        <v>0.4</v>
      </c>
      <c r="P462" s="2">
        <f>ﾍﾞﾝﾁﾏｰｸ!BV462</f>
        <v>27.5</v>
      </c>
      <c r="Q462" s="9">
        <f t="shared" si="15"/>
        <v>0.28323863636363639</v>
      </c>
      <c r="R462" s="9">
        <f>ﾍﾞﾝﾁﾏｰｸ!CG462/ﾍﾞﾝﾁﾏｰｸ!CG$3</f>
        <v>0.33333333333333331</v>
      </c>
      <c r="S462" s="9">
        <f>ﾍﾞﾝﾁﾏｰｸ!CH462/ﾍﾞﾝﾁﾏｰｸ!CH$3</f>
        <v>0.5</v>
      </c>
      <c r="T462" s="9">
        <f>ﾍﾞﾝﾁﾏｰｸ!CI462/ﾍﾞﾝﾁﾏｰｸ!CI$3</f>
        <v>0.3125</v>
      </c>
      <c r="U462" s="9">
        <f>ﾍﾞﾝﾁﾏｰｸ!CC462/ﾍﾞﾝﾁﾏｰｸ!CC$3</f>
        <v>0.31818181818181818</v>
      </c>
      <c r="V462" s="9">
        <f>ﾍﾞﾝﾁﾏｰｸ!CD462/ﾍﾞﾝﾁﾏｰｸ!CD$3</f>
        <v>0.25</v>
      </c>
      <c r="W462" s="9">
        <f>ﾍﾞﾝﾁﾏｰｸ!CE462/ﾍﾞﾝﾁﾏｰｸ!CE$3</f>
        <v>0.25</v>
      </c>
      <c r="X462" s="9">
        <f>ﾍﾞﾝﾁﾏｰｸ!CF462/ﾍﾞﾝﾁﾏｰｸ!CF$3</f>
        <v>0.3125</v>
      </c>
    </row>
    <row r="463" spans="1:24">
      <c r="A463" s="2">
        <v>1990</v>
      </c>
      <c r="B463" s="2">
        <v>2000</v>
      </c>
      <c r="C463" s="2">
        <v>4</v>
      </c>
      <c r="D463" s="2">
        <f t="shared" si="14"/>
        <v>500</v>
      </c>
      <c r="E463" s="4" t="s">
        <v>358</v>
      </c>
      <c r="F463" s="9">
        <f>ﾍﾞﾝﾁﾏｰｸ!CJ463/ﾍﾞﾝﾁﾏｰｸ!CJ$3</f>
        <v>0.20930232558139536</v>
      </c>
      <c r="G463" s="9">
        <f>SUMIF(ﾍﾞﾝﾁﾏｰｸ!$F$1:$AX$1,G$2,ﾍﾞﾝﾁﾏｰｸ!$F463:$AX463)/G$3</f>
        <v>0</v>
      </c>
      <c r="H463" s="9">
        <f>ﾍﾞﾝﾁﾏｰｸ!CQ463/ﾍﾞﾝﾁﾏｰｸ!$CR$1</f>
        <v>0.6910804931109501</v>
      </c>
      <c r="I463" s="9">
        <f>SUMIF(ﾍﾞﾝﾁﾏｰｸ!$F$1:$AX$1,I$2,ﾍﾞﾝﾁﾏｰｸ!$F463:$AX463)/I$3</f>
        <v>0.16666666666666666</v>
      </c>
      <c r="J463" s="9">
        <f>SUMIF(ﾍﾞﾝﾁﾏｰｸ!$F$1:$AX$1,J$2,ﾍﾞﾝﾁﾏｰｸ!$F463:$AX463)/J$3</f>
        <v>0.25</v>
      </c>
      <c r="K463" s="9">
        <f>SUMIF(ﾍﾞﾝﾁﾏｰｸ!$F$1:$AX$1,K$2,ﾍﾞﾝﾁﾏｰｸ!$F463:$AX463)/K$3</f>
        <v>0.35</v>
      </c>
      <c r="L463" s="9">
        <f>SUMIF(ﾍﾞﾝﾁﾏｰｸ!$F$1:$AX$1,L$2,ﾍﾞﾝﾁﾏｰｸ!$F463:$AX463)/L$3</f>
        <v>0.25</v>
      </c>
      <c r="M463" s="9">
        <f>SUMIF(ﾍﾞﾝﾁﾏｰｸ!$F$1:$AX$1,M$2,ﾍﾞﾝﾁﾏｰｸ!$F463:$AX463)/M$3</f>
        <v>0.5</v>
      </c>
      <c r="N463" s="9">
        <f>SUMIF(ﾍﾞﾝﾁﾏｰｸ!$F$1:$AX$1,N$2,ﾍﾞﾝﾁﾏｰｸ!$F463:$AX463)/N$3</f>
        <v>0.31818181818181818</v>
      </c>
      <c r="O463" s="9">
        <f>SUMIF(ﾍﾞﾝﾁﾏｰｸ!$F$1:$AX$1,O$2,ﾍﾞﾝﾁﾏｰｸ!$F463:$AX463)/O$3</f>
        <v>0.55000000000000004</v>
      </c>
      <c r="P463" s="2">
        <f>ﾍﾞﾝﾁﾏｰｸ!BV463</f>
        <v>31</v>
      </c>
      <c r="Q463" s="9">
        <f t="shared" si="15"/>
        <v>0.32954545454545447</v>
      </c>
      <c r="R463" s="9">
        <f>ﾍﾞﾝﾁﾏｰｸ!CG463/ﾍﾞﾝﾁﾏｰｸ!CG$3</f>
        <v>0.23333333333333334</v>
      </c>
      <c r="S463" s="9">
        <f>ﾍﾞﾝﾁﾏｰｸ!CH463/ﾍﾞﾝﾁﾏｰｸ!CH$3</f>
        <v>0.5</v>
      </c>
      <c r="T463" s="9">
        <f>ﾍﾞﾝﾁﾏｰｸ!CI463/ﾍﾞﾝﾁﾏｰｸ!CI$3</f>
        <v>0.375</v>
      </c>
      <c r="U463" s="9">
        <f>ﾍﾞﾝﾁﾏｰｸ!CC463/ﾍﾞﾝﾁﾏｰｸ!CC$3</f>
        <v>0.22727272727272727</v>
      </c>
      <c r="V463" s="9">
        <f>ﾍﾞﾝﾁﾏｰｸ!CD463/ﾍﾞﾝﾁﾏｰｸ!CD$3</f>
        <v>0.46875</v>
      </c>
      <c r="W463" s="9">
        <f>ﾍﾞﾝﾁﾏｰｸ!CE463/ﾍﾞﾝﾁﾏｰｸ!CE$3</f>
        <v>0.33333333333333331</v>
      </c>
      <c r="X463" s="9">
        <f>ﾍﾞﾝﾁﾏｰｸ!CF463/ﾍﾞﾝﾁﾏｰｸ!CF$3</f>
        <v>0.375</v>
      </c>
    </row>
    <row r="464" spans="1:24">
      <c r="A464" s="2">
        <v>2000</v>
      </c>
      <c r="B464" s="2">
        <v>1200</v>
      </c>
      <c r="C464" s="2">
        <v>5</v>
      </c>
      <c r="D464" s="2">
        <f t="shared" si="14"/>
        <v>240</v>
      </c>
      <c r="E464" s="4" t="s">
        <v>359</v>
      </c>
      <c r="F464" s="9">
        <f>ﾍﾞﾝﾁﾏｰｸ!CJ464/ﾍﾞﾝﾁﾏｰｸ!CJ$3</f>
        <v>0.97674418604651159</v>
      </c>
      <c r="G464" s="9">
        <f>SUMIF(ﾍﾞﾝﾁﾏｰｸ!$F$1:$AX$1,G$2,ﾍﾞﾝﾁﾏｰｸ!$F464:$AX464)/G$3</f>
        <v>1</v>
      </c>
      <c r="H464" s="9">
        <f>ﾍﾞﾝﾁﾏｰｸ!CQ464/ﾍﾞﾝﾁﾏｰｸ!$CR$1</f>
        <v>0.92675852066715025</v>
      </c>
      <c r="I464" s="9">
        <f>SUMIF(ﾍﾞﾝﾁﾏｰｸ!$F$1:$AX$1,I$2,ﾍﾞﾝﾁﾏｰｸ!$F464:$AX464)/I$3</f>
        <v>0.83333333333333337</v>
      </c>
      <c r="J464" s="9">
        <f>SUMIF(ﾍﾞﾝﾁﾏｰｸ!$F$1:$AX$1,J$2,ﾍﾞﾝﾁﾏｰｸ!$F464:$AX464)/J$3</f>
        <v>1</v>
      </c>
      <c r="K464" s="9">
        <f>SUMIF(ﾍﾞﾝﾁﾏｰｸ!$F$1:$AX$1,K$2,ﾍﾞﾝﾁﾏｰｸ!$F464:$AX464)/K$3</f>
        <v>1</v>
      </c>
      <c r="L464" s="9">
        <f>SUMIF(ﾍﾞﾝﾁﾏｰｸ!$F$1:$AX$1,L$2,ﾍﾞﾝﾁﾏｰｸ!$F464:$AX464)/L$3</f>
        <v>1</v>
      </c>
      <c r="M464" s="9">
        <f>SUMIF(ﾍﾞﾝﾁﾏｰｸ!$F$1:$AX$1,M$2,ﾍﾞﾝﾁﾏｰｸ!$F464:$AX464)/M$3</f>
        <v>1</v>
      </c>
      <c r="N464" s="9">
        <f>SUMIF(ﾍﾞﾝﾁﾏｰｸ!$F$1:$AX$1,N$2,ﾍﾞﾝﾁﾏｰｸ!$F464:$AX464)/N$3</f>
        <v>1</v>
      </c>
      <c r="O464" s="9">
        <f>SUMIF(ﾍﾞﾝﾁﾏｰｸ!$F$1:$AX$1,O$2,ﾍﾞﾝﾁﾏｰｸ!$F464:$AX464)/O$3</f>
        <v>1</v>
      </c>
      <c r="P464" s="2">
        <f>ﾍﾞﾝﾁﾏｰｸ!BV464</f>
        <v>99</v>
      </c>
      <c r="Q464" s="9">
        <f t="shared" si="15"/>
        <v>0.98409090909090924</v>
      </c>
      <c r="R464" s="9">
        <f>ﾍﾞﾝﾁﾏｰｸ!CG464/ﾍﾞﾝﾁﾏｰｸ!CG$3</f>
        <v>0.96666666666666667</v>
      </c>
      <c r="S464" s="9">
        <f>ﾍﾞﾝﾁﾏｰｸ!CH464/ﾍﾞﾝﾁﾏｰｸ!CH$3</f>
        <v>1</v>
      </c>
      <c r="T464" s="9">
        <f>ﾍﾞﾝﾁﾏｰｸ!CI464/ﾍﾞﾝﾁﾏｰｸ!CI$3</f>
        <v>1</v>
      </c>
      <c r="U464" s="9">
        <f>ﾍﾞﾝﾁﾏｰｸ!CC464/ﾍﾞﾝﾁﾏｰｸ!CC$3</f>
        <v>0.95454545454545459</v>
      </c>
      <c r="V464" s="9">
        <f>ﾍﾞﾝﾁﾏｰｸ!CD464/ﾍﾞﾝﾁﾏｰｸ!CD$3</f>
        <v>1</v>
      </c>
      <c r="W464" s="9">
        <f>ﾍﾞﾝﾁﾏｰｸ!CE464/ﾍﾞﾝﾁﾏｰｸ!CE$3</f>
        <v>1</v>
      </c>
      <c r="X464" s="9">
        <f>ﾍﾞﾝﾁﾏｰｸ!CF464/ﾍﾞﾝﾁﾏｰｸ!CF$3</f>
        <v>1</v>
      </c>
    </row>
    <row r="465" spans="1:24">
      <c r="A465" s="2">
        <v>2002</v>
      </c>
      <c r="B465" s="2">
        <v>532</v>
      </c>
      <c r="C465" s="2">
        <v>5</v>
      </c>
      <c r="D465" s="2">
        <f t="shared" si="14"/>
        <v>106.4</v>
      </c>
      <c r="E465" s="4" t="s">
        <v>360</v>
      </c>
      <c r="F465" s="9">
        <f>ﾍﾞﾝﾁﾏｰｸ!CJ465/ﾍﾞﾝﾁﾏｰｸ!CJ$3</f>
        <v>0.63953488372093026</v>
      </c>
      <c r="G465" s="9">
        <f>SUMIF(ﾍﾞﾝﾁﾏｰｸ!$F$1:$AX$1,G$2,ﾍﾞﾝﾁﾏｰｸ!$F465:$AX465)/G$3</f>
        <v>0.5</v>
      </c>
      <c r="H465" s="9">
        <f>ﾍﾞﾝﾁﾏｰｸ!CQ465/ﾍﾞﾝﾁﾏｰｸ!$CR$1</f>
        <v>0.59463379260333582</v>
      </c>
      <c r="I465" s="9">
        <f>SUMIF(ﾍﾞﾝﾁﾏｰｸ!$F$1:$AX$1,I$2,ﾍﾞﾝﾁﾏｰｸ!$F465:$AX465)/I$3</f>
        <v>0.83333333333333337</v>
      </c>
      <c r="J465" s="9">
        <f>SUMIF(ﾍﾞﾝﾁﾏｰｸ!$F$1:$AX$1,J$2,ﾍﾞﾝﾁﾏｰｸ!$F465:$AX465)/J$3</f>
        <v>0.75</v>
      </c>
      <c r="K465" s="9">
        <f>SUMIF(ﾍﾞﾝﾁﾏｰｸ!$F$1:$AX$1,K$2,ﾍﾞﾝﾁﾏｰｸ!$F465:$AX465)/K$3</f>
        <v>0.65</v>
      </c>
      <c r="L465" s="9">
        <f>SUMIF(ﾍﾞﾝﾁﾏｰｸ!$F$1:$AX$1,L$2,ﾍﾞﾝﾁﾏｰｸ!$F465:$AX465)/L$3</f>
        <v>0.75</v>
      </c>
      <c r="M465" s="9">
        <f>SUMIF(ﾍﾞﾝﾁﾏｰｸ!$F$1:$AX$1,M$2,ﾍﾞﾝﾁﾏｰｸ!$F465:$AX465)/M$3</f>
        <v>1</v>
      </c>
      <c r="N465" s="9">
        <f>SUMIF(ﾍﾞﾝﾁﾏｰｸ!$F$1:$AX$1,N$2,ﾍﾞﾝﾁﾏｰｸ!$F465:$AX465)/N$3</f>
        <v>0.95454545454545459</v>
      </c>
      <c r="O465" s="9">
        <f>SUMIF(ﾍﾞﾝﾁﾏｰｸ!$F$1:$AX$1,O$2,ﾍﾞﾝﾁﾏｰｸ!$F465:$AX465)/O$3</f>
        <v>0.95</v>
      </c>
      <c r="P465" s="2">
        <f>ﾍﾞﾝﾁﾏｰｸ!BV465</f>
        <v>75.5</v>
      </c>
      <c r="Q465" s="9">
        <f t="shared" si="15"/>
        <v>0.84630681818181808</v>
      </c>
      <c r="R465" s="9">
        <f>ﾍﾞﾝﾁﾏｰｸ!CG465/ﾍﾞﾝﾁﾏｰｸ!CG$3</f>
        <v>0.93333333333333335</v>
      </c>
      <c r="S465" s="9">
        <f>ﾍﾞﾝﾁﾏｰｸ!CH465/ﾍﾞﾝﾁﾏｰｸ!CH$3</f>
        <v>0.8</v>
      </c>
      <c r="T465" s="9">
        <f>ﾍﾞﾝﾁﾏｰｸ!CI465/ﾍﾞﾝﾁﾏｰｸ!CI$3</f>
        <v>0.75</v>
      </c>
      <c r="U465" s="9">
        <f>ﾍﾞﾝﾁﾏｰｸ!CC465/ﾍﾞﾝﾁﾏｰｸ!CC$3</f>
        <v>0.90909090909090906</v>
      </c>
      <c r="V465" s="9">
        <f>ﾍﾞﾝﾁﾏｰｸ!CD465/ﾍﾞﾝﾁﾏｰｸ!CD$3</f>
        <v>0.78125</v>
      </c>
      <c r="W465" s="9">
        <f>ﾍﾞﾝﾁﾏｰｸ!CE465/ﾍﾞﾝﾁﾏｰｸ!CE$3</f>
        <v>0.83333333333333337</v>
      </c>
      <c r="X465" s="9">
        <f>ﾍﾞﾝﾁﾏｰｸ!CF465/ﾍﾞﾝﾁﾏｰｸ!CF$3</f>
        <v>0.8125</v>
      </c>
    </row>
    <row r="466" spans="1:24">
      <c r="A466" s="2">
        <v>2001</v>
      </c>
      <c r="B466" s="2">
        <v>2800</v>
      </c>
      <c r="C466" s="2">
        <v>4</v>
      </c>
      <c r="D466" s="2">
        <f t="shared" si="14"/>
        <v>700</v>
      </c>
      <c r="E466" s="4" t="s">
        <v>36</v>
      </c>
      <c r="F466" s="9">
        <f>ﾍﾞﾝﾁﾏｰｸ!CJ466/ﾍﾞﾝﾁﾏｰｸ!CJ$3</f>
        <v>0.45348837209302323</v>
      </c>
      <c r="G466" s="9">
        <f>SUMIF(ﾍﾞﾝﾁﾏｰｸ!$F$1:$AX$1,G$2,ﾍﾞﾝﾁﾏｰｸ!$F466:$AX466)/G$3</f>
        <v>0.5</v>
      </c>
      <c r="H466" s="9">
        <f>ﾍﾞﾝﾁﾏｰｸ!CQ466/ﾍﾞﾝﾁﾏｰｸ!$CR$1</f>
        <v>0.56417693981145767</v>
      </c>
      <c r="I466" s="9">
        <f>SUMIF(ﾍﾞﾝﾁﾏｰｸ!$F$1:$AX$1,I$2,ﾍﾞﾝﾁﾏｰｸ!$F466:$AX466)/I$3</f>
        <v>0.33333333333333331</v>
      </c>
      <c r="J466" s="9">
        <f>SUMIF(ﾍﾞﾝﾁﾏｰｸ!$F$1:$AX$1,J$2,ﾍﾞﾝﾁﾏｰｸ!$F466:$AX466)/J$3</f>
        <v>0.5</v>
      </c>
      <c r="K466" s="9">
        <f>SUMIF(ﾍﾞﾝﾁﾏｰｸ!$F$1:$AX$1,K$2,ﾍﾞﾝﾁﾏｰｸ!$F466:$AX466)/K$3</f>
        <v>0.55000000000000004</v>
      </c>
      <c r="L466" s="9">
        <f>SUMIF(ﾍﾞﾝﾁﾏｰｸ!$F$1:$AX$1,L$2,ﾍﾞﾝﾁﾏｰｸ!$F466:$AX466)/L$3</f>
        <v>0.75</v>
      </c>
      <c r="M466" s="9">
        <f>SUMIF(ﾍﾞﾝﾁﾏｰｸ!$F$1:$AX$1,M$2,ﾍﾞﾝﾁﾏｰｸ!$F466:$AX466)/M$3</f>
        <v>1</v>
      </c>
      <c r="N466" s="9">
        <f>SUMIF(ﾍﾞﾝﾁﾏｰｸ!$F$1:$AX$1,N$2,ﾍﾞﾝﾁﾏｰｸ!$F466:$AX466)/N$3</f>
        <v>0.45454545454545453</v>
      </c>
      <c r="O466" s="9">
        <f>SUMIF(ﾍﾞﾝﾁﾏｰｸ!$F$1:$AX$1,O$2,ﾍﾞﾝﾁﾏｰｸ!$F466:$AX466)/O$3</f>
        <v>0.65</v>
      </c>
      <c r="P466" s="2">
        <f>ﾍﾞﾝﾁﾏｰｸ!BV466</f>
        <v>51.5</v>
      </c>
      <c r="Q466" s="9">
        <f t="shared" si="15"/>
        <v>0.57556818181818181</v>
      </c>
      <c r="R466" s="9">
        <f>ﾍﾞﾝﾁﾏｰｸ!CG466/ﾍﾞﾝﾁﾏｰｸ!CG$3</f>
        <v>0.56666666666666665</v>
      </c>
      <c r="S466" s="9">
        <f>ﾍﾞﾝﾁﾏｰｸ!CH466/ﾍﾞﾝﾁﾏｰｸ!CH$3</f>
        <v>0.5</v>
      </c>
      <c r="T466" s="9">
        <f>ﾍﾞﾝﾁﾏｰｸ!CI466/ﾍﾞﾝﾁﾏｰｸ!CI$3</f>
        <v>0.625</v>
      </c>
      <c r="U466" s="9">
        <f>ﾍﾞﾝﾁﾏｰｸ!CC466/ﾍﾞﾝﾁﾏｰｸ!CC$3</f>
        <v>0.59090909090909094</v>
      </c>
      <c r="V466" s="9">
        <f>ﾍﾞﾝﾁﾏｰｸ!CD466/ﾍﾞﾝﾁﾏｰｸ!CD$3</f>
        <v>0.59375</v>
      </c>
      <c r="W466" s="9">
        <f>ﾍﾞﾝﾁﾏｰｸ!CE466/ﾍﾞﾝﾁﾏｰｸ!CE$3</f>
        <v>0.58333333333333337</v>
      </c>
      <c r="X466" s="9">
        <f>ﾍﾞﾝﾁﾏｰｸ!CF466/ﾍﾞﾝﾁﾏｰｸ!CF$3</f>
        <v>0.5</v>
      </c>
    </row>
    <row r="467" spans="1:24">
      <c r="A467" s="2">
        <v>1995</v>
      </c>
      <c r="B467" s="2">
        <v>7000</v>
      </c>
      <c r="C467" s="2">
        <v>5</v>
      </c>
      <c r="D467" s="2">
        <f t="shared" si="14"/>
        <v>1400</v>
      </c>
      <c r="E467" s="4" t="s">
        <v>39</v>
      </c>
      <c r="F467" s="9">
        <f>ﾍﾞﾝﾁﾏｰｸ!CJ467/ﾍﾞﾝﾁﾏｰｸ!CJ$3</f>
        <v>0.43023255813953487</v>
      </c>
      <c r="G467" s="9">
        <f>SUMIF(ﾍﾞﾝﾁﾏｰｸ!$F$1:$AX$1,G$2,ﾍﾞﾝﾁﾏｰｸ!$F467:$AX467)/G$3</f>
        <v>0.5</v>
      </c>
      <c r="H467" s="9">
        <f>ﾍﾞﾝﾁﾏｰｸ!CQ467/ﾍﾞﾝﾁﾏｰｸ!$CR$1</f>
        <v>0.56562726613488046</v>
      </c>
      <c r="I467" s="9">
        <f>SUMIF(ﾍﾞﾝﾁﾏｰｸ!$F$1:$AX$1,I$2,ﾍﾞﾝﾁﾏｰｸ!$F467:$AX467)/I$3</f>
        <v>0.16666666666666666</v>
      </c>
      <c r="J467" s="9">
        <f>SUMIF(ﾍﾞﾝﾁﾏｰｸ!$F$1:$AX$1,J$2,ﾍﾞﾝﾁﾏｰｸ!$F467:$AX467)/J$3</f>
        <v>0.625</v>
      </c>
      <c r="K467" s="9">
        <f>SUMIF(ﾍﾞﾝﾁﾏｰｸ!$F$1:$AX$1,K$2,ﾍﾞﾝﾁﾏｰｸ!$F467:$AX467)/K$3</f>
        <v>0.5</v>
      </c>
      <c r="L467" s="9">
        <f>SUMIF(ﾍﾞﾝﾁﾏｰｸ!$F$1:$AX$1,L$2,ﾍﾞﾝﾁﾏｰｸ!$F467:$AX467)/L$3</f>
        <v>0.625</v>
      </c>
      <c r="M467" s="9">
        <f>SUMIF(ﾍﾞﾝﾁﾏｰｸ!$F$1:$AX$1,M$2,ﾍﾞﾝﾁﾏｰｸ!$F467:$AX467)/M$3</f>
        <v>1</v>
      </c>
      <c r="N467" s="9">
        <f>SUMIF(ﾍﾞﾝﾁﾏｰｸ!$F$1:$AX$1,N$2,ﾍﾞﾝﾁﾏｰｸ!$F467:$AX467)/N$3</f>
        <v>0.45454545454545453</v>
      </c>
      <c r="O467" s="9">
        <f>SUMIF(ﾍﾞﾝﾁﾏｰｸ!$F$1:$AX$1,O$2,ﾍﾞﾝﾁﾏｰｸ!$F467:$AX467)/O$3</f>
        <v>0.7</v>
      </c>
      <c r="P467" s="2">
        <f>ﾍﾞﾝﾁﾏｰｸ!BV467</f>
        <v>50.5</v>
      </c>
      <c r="Q467" s="9">
        <f t="shared" si="15"/>
        <v>0.51761363636363633</v>
      </c>
      <c r="R467" s="9">
        <f>ﾍﾞﾝﾁﾏｰｸ!CG467/ﾍﾞﾝﾁﾏｰｸ!CG$3</f>
        <v>0.36666666666666664</v>
      </c>
      <c r="S467" s="9">
        <f>ﾍﾞﾝﾁﾏｰｸ!CH467/ﾍﾞﾝﾁﾏｰｸ!CH$3</f>
        <v>0.8</v>
      </c>
      <c r="T467" s="9">
        <f>ﾍﾞﾝﾁﾏｰｸ!CI467/ﾍﾞﾝﾁﾏｰｸ!CI$3</f>
        <v>0.6875</v>
      </c>
      <c r="U467" s="9">
        <f>ﾍﾞﾝﾁﾏｰｸ!CC467/ﾍﾞﾝﾁﾏｰｸ!CC$3</f>
        <v>0.31818181818181818</v>
      </c>
      <c r="V467" s="9">
        <f>ﾍﾞﾝﾁﾏｰｸ!CD467/ﾍﾞﾝﾁﾏｰｸ!CD$3</f>
        <v>0.625</v>
      </c>
      <c r="W467" s="9">
        <f>ﾍﾞﾝﾁﾏｰｸ!CE467/ﾍﾞﾝﾁﾏｰｸ!CE$3</f>
        <v>0.625</v>
      </c>
      <c r="X467" s="9">
        <f>ﾍﾞﾝﾁﾏｰｸ!CF467/ﾍﾞﾝﾁﾏｰｸ!CF$3</f>
        <v>0.625</v>
      </c>
    </row>
    <row r="468" spans="1:24">
      <c r="A468" s="2">
        <v>2014</v>
      </c>
      <c r="B468" s="2">
        <v>17500</v>
      </c>
      <c r="C468" s="2">
        <v>7</v>
      </c>
      <c r="D468" s="2">
        <f t="shared" si="14"/>
        <v>2500</v>
      </c>
      <c r="E468" s="4" t="s">
        <v>73</v>
      </c>
      <c r="F468" s="9">
        <f>ﾍﾞﾝﾁﾏｰｸ!CJ468/ﾍﾞﾝﾁﾏｰｸ!CJ$3</f>
        <v>0.58139534883720934</v>
      </c>
      <c r="G468" s="9">
        <f>SUMIF(ﾍﾞﾝﾁﾏｰｸ!$F$1:$AX$1,G$2,ﾍﾞﾝﾁﾏｰｸ!$F468:$AX468)/G$3</f>
        <v>0</v>
      </c>
      <c r="H468" s="9">
        <f>ﾍﾞﾝﾁﾏｰｸ!CQ468/ﾍﾞﾝﾁﾏｰｸ!$CR$1</f>
        <v>0.57142857142857151</v>
      </c>
      <c r="I468" s="9">
        <f>SUMIF(ﾍﾞﾝﾁﾏｰｸ!$F$1:$AX$1,I$2,ﾍﾞﾝﾁﾏｰｸ!$F468:$AX468)/I$3</f>
        <v>0.83333333333333337</v>
      </c>
      <c r="J468" s="9">
        <f>SUMIF(ﾍﾞﾝﾁﾏｰｸ!$F$1:$AX$1,J$2,ﾍﾞﾝﾁﾏｰｸ!$F468:$AX468)/J$3</f>
        <v>1</v>
      </c>
      <c r="K468" s="9">
        <f>SUMIF(ﾍﾞﾝﾁﾏｰｸ!$F$1:$AX$1,K$2,ﾍﾞﾝﾁﾏｰｸ!$F468:$AX468)/K$3</f>
        <v>0.6</v>
      </c>
      <c r="L468" s="9">
        <f>SUMIF(ﾍﾞﾝﾁﾏｰｸ!$F$1:$AX$1,L$2,ﾍﾞﾝﾁﾏｰｸ!$F468:$AX468)/L$3</f>
        <v>0.625</v>
      </c>
      <c r="M468" s="9">
        <f>SUMIF(ﾍﾞﾝﾁﾏｰｸ!$F$1:$AX$1,M$2,ﾍﾞﾝﾁﾏｰｸ!$F468:$AX468)/M$3</f>
        <v>0.5</v>
      </c>
      <c r="N468" s="9">
        <f>SUMIF(ﾍﾞﾝﾁﾏｰｸ!$F$1:$AX$1,N$2,ﾍﾞﾝﾁﾏｰｸ!$F468:$AX468)/N$3</f>
        <v>0.81818181818181823</v>
      </c>
      <c r="O468" s="9">
        <f>SUMIF(ﾍﾞﾝﾁﾏｰｸ!$F$1:$AX$1,O$2,ﾍﾞﾝﾁﾏｰｸ!$F468:$AX468)/O$3</f>
        <v>0.8</v>
      </c>
      <c r="P468" s="2">
        <f>ﾍﾞﾝﾁﾏｰｸ!BV468</f>
        <v>65</v>
      </c>
      <c r="Q468" s="9">
        <f t="shared" si="15"/>
        <v>0.78948863636363642</v>
      </c>
      <c r="R468" s="9">
        <f>ﾍﾞﾝﾁﾏｰｸ!CG468/ﾍﾞﾝﾁﾏｰｸ!CG$3</f>
        <v>0.83333333333333337</v>
      </c>
      <c r="S468" s="9">
        <f>ﾍﾞﾝﾁﾏｰｸ!CH468/ﾍﾞﾝﾁﾏｰｸ!CH$3</f>
        <v>0.6</v>
      </c>
      <c r="T468" s="9">
        <f>ﾍﾞﾝﾁﾏｰｸ!CI468/ﾍﾞﾝﾁﾏｰｸ!CI$3</f>
        <v>0.625</v>
      </c>
      <c r="U468" s="9">
        <f>ﾍﾞﾝﾁﾏｰｸ!CC468/ﾍﾞﾝﾁﾏｰｸ!CC$3</f>
        <v>0.81818181818181823</v>
      </c>
      <c r="V468" s="9">
        <f>ﾍﾞﾝﾁﾏｰｸ!CD468/ﾍﾞﾝﾁﾏｰｸ!CD$3</f>
        <v>0.71875</v>
      </c>
      <c r="W468" s="9">
        <f>ﾍﾞﾝﾁﾏｰｸ!CE468/ﾍﾞﾝﾁﾏｰｸ!CE$3</f>
        <v>0.79166666666666663</v>
      </c>
      <c r="X468" s="9">
        <f>ﾍﾞﾝﾁﾏｰｸ!CF468/ﾍﾞﾝﾁﾏｰｸ!CF$3</f>
        <v>0.8125</v>
      </c>
    </row>
    <row r="469" spans="1:24">
      <c r="A469" s="2">
        <v>1992</v>
      </c>
      <c r="B469" s="2">
        <v>1200</v>
      </c>
      <c r="C469" s="2">
        <v>3</v>
      </c>
      <c r="D469" s="2">
        <f t="shared" si="14"/>
        <v>400</v>
      </c>
      <c r="E469" s="4" t="s">
        <v>362</v>
      </c>
      <c r="F469" s="9">
        <f>ﾍﾞﾝﾁﾏｰｸ!CJ469/ﾍﾞﾝﾁﾏｰｸ!CJ$3</f>
        <v>0.43023255813953487</v>
      </c>
      <c r="G469" s="9">
        <f>SUMIF(ﾍﾞﾝﾁﾏｰｸ!$F$1:$AX$1,G$2,ﾍﾞﾝﾁﾏｰｸ!$F469:$AX469)/G$3</f>
        <v>0.5</v>
      </c>
      <c r="H469" s="9">
        <f>ﾍﾞﾝﾁﾏｰｸ!CQ469/ﾍﾞﾝﾁﾏｰｸ!$CR$1</f>
        <v>0.56417693981145767</v>
      </c>
      <c r="I469" s="9">
        <f>SUMIF(ﾍﾞﾝﾁﾏｰｸ!$F$1:$AX$1,I$2,ﾍﾞﾝﾁﾏｰｸ!$F469:$AX469)/I$3</f>
        <v>0.16666666666666666</v>
      </c>
      <c r="J469" s="9">
        <f>SUMIF(ﾍﾞﾝﾁﾏｰｸ!$F$1:$AX$1,J$2,ﾍﾞﾝﾁﾏｰｸ!$F469:$AX469)/J$3</f>
        <v>0.625</v>
      </c>
      <c r="K469" s="9">
        <f>SUMIF(ﾍﾞﾝﾁﾏｰｸ!$F$1:$AX$1,K$2,ﾍﾞﾝﾁﾏｰｸ!$F469:$AX469)/K$3</f>
        <v>0.45</v>
      </c>
      <c r="L469" s="9">
        <f>SUMIF(ﾍﾞﾝﾁﾏｰｸ!$F$1:$AX$1,L$2,ﾍﾞﾝﾁﾏｰｸ!$F469:$AX469)/L$3</f>
        <v>0.25</v>
      </c>
      <c r="M469" s="9">
        <f>SUMIF(ﾍﾞﾝﾁﾏｰｸ!$F$1:$AX$1,M$2,ﾍﾞﾝﾁﾏｰｸ!$F469:$AX469)/M$3</f>
        <v>0.5</v>
      </c>
      <c r="N469" s="9">
        <f>SUMIF(ﾍﾞﾝﾁﾏｰｸ!$F$1:$AX$1,N$2,ﾍﾞﾝﾁﾏｰｸ!$F469:$AX469)/N$3</f>
        <v>0.63636363636363635</v>
      </c>
      <c r="O469" s="9">
        <f>SUMIF(ﾍﾞﾝﾁﾏｰｸ!$F$1:$AX$1,O$2,ﾍﾞﾝﾁﾏｰｸ!$F469:$AX469)/O$3</f>
        <v>0.45</v>
      </c>
      <c r="P469" s="2">
        <f>ﾍﾞﾝﾁﾏｰｸ!BV469</f>
        <v>44.5</v>
      </c>
      <c r="Q469" s="9">
        <f t="shared" si="15"/>
        <v>0.54403409090909094</v>
      </c>
      <c r="R469" s="9">
        <f>ﾍﾞﾝﾁﾏｰｸ!CG469/ﾍﾞﾝﾁﾏｰｸ!CG$3</f>
        <v>0.46666666666666667</v>
      </c>
      <c r="S469" s="9">
        <f>ﾍﾞﾝﾁﾏｰｸ!CH469/ﾍﾞﾝﾁﾏｰｸ!CH$3</f>
        <v>0.5</v>
      </c>
      <c r="T469" s="9">
        <f>ﾍﾞﾝﾁﾏｰｸ!CI469/ﾍﾞﾝﾁﾏｰｸ!CI$3</f>
        <v>0.5</v>
      </c>
      <c r="U469" s="9">
        <f>ﾍﾞﾝﾁﾏｰｸ!CC469/ﾍﾞﾝﾁﾏｰｸ!CC$3</f>
        <v>0.54545454545454541</v>
      </c>
      <c r="V469" s="9">
        <f>ﾍﾞﾝﾁﾏｰｸ!CD469/ﾍﾞﾝﾁﾏｰｸ!CD$3</f>
        <v>0.46875</v>
      </c>
      <c r="W469" s="9">
        <f>ﾍﾞﾝﾁﾏｰｸ!CE469/ﾍﾞﾝﾁﾏｰｸ!CE$3</f>
        <v>0.58333333333333337</v>
      </c>
      <c r="X469" s="9">
        <f>ﾍﾞﾝﾁﾏｰｸ!CF469/ﾍﾞﾝﾁﾏｰｸ!CF$3</f>
        <v>0.5625</v>
      </c>
    </row>
    <row r="470" spans="1:24">
      <c r="A470" s="2">
        <v>2010</v>
      </c>
      <c r="B470" s="2">
        <v>500</v>
      </c>
      <c r="C470" s="2">
        <v>5</v>
      </c>
      <c r="D470" s="2">
        <f t="shared" si="14"/>
        <v>100</v>
      </c>
      <c r="E470" s="4" t="s">
        <v>363</v>
      </c>
      <c r="F470" s="9">
        <f>ﾍﾞﾝﾁﾏｰｸ!CJ470/ﾍﾞﾝﾁﾏｰｸ!CJ$3</f>
        <v>0.65116279069767447</v>
      </c>
      <c r="G470" s="9">
        <f>SUMIF(ﾍﾞﾝﾁﾏｰｸ!$F$1:$AX$1,G$2,ﾍﾞﾝﾁﾏｰｸ!$F470:$AX470)/G$3</f>
        <v>1</v>
      </c>
      <c r="H470" s="9">
        <f>ﾍﾞﾝﾁﾏｰｸ!CQ470/ﾍﾞﾝﾁﾏｰｸ!$CR$1</f>
        <v>0.52356780275562009</v>
      </c>
      <c r="I470" s="9">
        <f>SUMIF(ﾍﾞﾝﾁﾏｰｸ!$F$1:$AX$1,I$2,ﾍﾞﾝﾁﾏｰｸ!$F470:$AX470)/I$3</f>
        <v>0.5</v>
      </c>
      <c r="J470" s="9">
        <f>SUMIF(ﾍﾞﾝﾁﾏｰｸ!$F$1:$AX$1,J$2,ﾍﾞﾝﾁﾏｰｸ!$F470:$AX470)/J$3</f>
        <v>0.75</v>
      </c>
      <c r="K470" s="9">
        <f>SUMIF(ﾍﾞﾝﾁﾏｰｸ!$F$1:$AX$1,K$2,ﾍﾞﾝﾁﾏｰｸ!$F470:$AX470)/K$3</f>
        <v>0.6</v>
      </c>
      <c r="L470" s="9">
        <f>SUMIF(ﾍﾞﾝﾁﾏｰｸ!$F$1:$AX$1,L$2,ﾍﾞﾝﾁﾏｰｸ!$F470:$AX470)/L$3</f>
        <v>0.25</v>
      </c>
      <c r="M470" s="9">
        <f>SUMIF(ﾍﾞﾝﾁﾏｰｸ!$F$1:$AX$1,M$2,ﾍﾞﾝﾁﾏｰｸ!$F470:$AX470)/M$3</f>
        <v>1</v>
      </c>
      <c r="N470" s="9">
        <f>SUMIF(ﾍﾞﾝﾁﾏｰｸ!$F$1:$AX$1,N$2,ﾍﾞﾝﾁﾏｰｸ!$F470:$AX470)/N$3</f>
        <v>0.68181818181818177</v>
      </c>
      <c r="O470" s="9">
        <f>SUMIF(ﾍﾞﾝﾁﾏｰｸ!$F$1:$AX$1,O$2,ﾍﾞﾝﾁﾏｰｸ!$F470:$AX470)/O$3</f>
        <v>0.75</v>
      </c>
      <c r="P470" s="2">
        <f>ﾍﾞﾝﾁﾏｰｸ!BV470</f>
        <v>62</v>
      </c>
      <c r="Q470" s="9">
        <f t="shared" si="15"/>
        <v>0.70397727272727262</v>
      </c>
      <c r="R470" s="9">
        <f>ﾍﾞﾝﾁﾏｰｸ!CG470/ﾍﾞﾝﾁﾏｰｸ!CG$3</f>
        <v>0.6333333333333333</v>
      </c>
      <c r="S470" s="9">
        <f>ﾍﾞﾝﾁﾏｰｸ!CH470/ﾍﾞﾝﾁﾏｰｸ!CH$3</f>
        <v>0.7</v>
      </c>
      <c r="T470" s="9">
        <f>ﾍﾞﾝﾁﾏｰｸ!CI470/ﾍﾞﾝﾁﾏｰｸ!CI$3</f>
        <v>0.625</v>
      </c>
      <c r="U470" s="9">
        <f>ﾍﾞﾝﾁﾏｰｸ!CC470/ﾍﾞﾝﾁﾏｰｸ!CC$3</f>
        <v>0.63636363636363635</v>
      </c>
      <c r="V470" s="9">
        <f>ﾍﾞﾝﾁﾏｰｸ!CD470/ﾍﾞﾝﾁﾏｰｸ!CD$3</f>
        <v>0.71875</v>
      </c>
      <c r="W470" s="9">
        <f>ﾍﾞﾝﾁﾏｰｸ!CE470/ﾍﾞﾝﾁﾏｰｸ!CE$3</f>
        <v>0.75</v>
      </c>
      <c r="X470" s="9">
        <f>ﾍﾞﾝﾁﾏｰｸ!CF470/ﾍﾞﾝﾁﾏｰｸ!CF$3</f>
        <v>0.75</v>
      </c>
    </row>
    <row r="471" spans="1:24">
      <c r="A471" s="2">
        <v>1980</v>
      </c>
      <c r="B471" s="2">
        <v>900</v>
      </c>
      <c r="C471" s="2">
        <v>3</v>
      </c>
      <c r="D471" s="2">
        <f t="shared" si="14"/>
        <v>300</v>
      </c>
      <c r="E471" s="4" t="s">
        <v>91</v>
      </c>
      <c r="F471" s="9">
        <f>ﾍﾞﾝﾁﾏｰｸ!CJ471/ﾍﾞﾝﾁﾏｰｸ!CJ$3</f>
        <v>0.34883720930232559</v>
      </c>
      <c r="G471" s="9">
        <f>SUMIF(ﾍﾞﾝﾁﾏｰｸ!$F$1:$AX$1,G$2,ﾍﾞﾝﾁﾏｰｸ!$F471:$AX471)/G$3</f>
        <v>0</v>
      </c>
      <c r="H471" s="9">
        <f>ﾍﾞﾝﾁﾏｰｸ!CQ471/ﾍﾞﾝﾁﾏｰｸ!$CR$1</f>
        <v>0.52356780275562009</v>
      </c>
      <c r="I471" s="9">
        <f>SUMIF(ﾍﾞﾝﾁﾏｰｸ!$F$1:$AX$1,I$2,ﾍﾞﾝﾁﾏｰｸ!$F471:$AX471)/I$3</f>
        <v>0.5</v>
      </c>
      <c r="J471" s="9">
        <f>SUMIF(ﾍﾞﾝﾁﾏｰｸ!$F$1:$AX$1,J$2,ﾍﾞﾝﾁﾏｰｸ!$F471:$AX471)/J$3</f>
        <v>0.75</v>
      </c>
      <c r="K471" s="9">
        <f>SUMIF(ﾍﾞﾝﾁﾏｰｸ!$F$1:$AX$1,K$2,ﾍﾞﾝﾁﾏｰｸ!$F471:$AX471)/K$3</f>
        <v>0.35</v>
      </c>
      <c r="L471" s="9">
        <f>SUMIF(ﾍﾞﾝﾁﾏｰｸ!$F$1:$AX$1,L$2,ﾍﾞﾝﾁﾏｰｸ!$F471:$AX471)/L$3</f>
        <v>0</v>
      </c>
      <c r="M471" s="9">
        <f>SUMIF(ﾍﾞﾝﾁﾏｰｸ!$F$1:$AX$1,M$2,ﾍﾞﾝﾁﾏｰｸ!$F471:$AX471)/M$3</f>
        <v>0.5</v>
      </c>
      <c r="N471" s="9">
        <f>SUMIF(ﾍﾞﾝﾁﾏｰｸ!$F$1:$AX$1,N$2,ﾍﾞﾝﾁﾏｰｸ!$F471:$AX471)/N$3</f>
        <v>0.54545454545454541</v>
      </c>
      <c r="O471" s="9">
        <f>SUMIF(ﾍﾞﾝﾁﾏｰｸ!$F$1:$AX$1,O$2,ﾍﾞﾝﾁﾏｰｸ!$F471:$AX471)/O$3</f>
        <v>0.45</v>
      </c>
      <c r="P471" s="2">
        <f>ﾍﾞﾝﾁﾏｰｸ!BV471</f>
        <v>38</v>
      </c>
      <c r="Q471" s="9">
        <f t="shared" si="15"/>
        <v>0.50028409090909087</v>
      </c>
      <c r="R471" s="9">
        <f>ﾍﾞﾝﾁﾏｰｸ!CG471/ﾍﾞﾝﾁﾏｰｸ!CG$3</f>
        <v>0.56666666666666665</v>
      </c>
      <c r="S471" s="9">
        <f>ﾍﾞﾝﾁﾏｰｸ!CH471/ﾍﾞﾝﾁﾏｰｸ!CH$3</f>
        <v>0.4</v>
      </c>
      <c r="T471" s="9">
        <f>ﾍﾞﾝﾁﾏｰｸ!CI471/ﾍﾞﾝﾁﾏｰｸ!CI$3</f>
        <v>0.25</v>
      </c>
      <c r="U471" s="9">
        <f>ﾍﾞﾝﾁﾏｰｸ!CC471/ﾍﾞﾝﾁﾏｰｸ!CC$3</f>
        <v>0.54545454545454541</v>
      </c>
      <c r="V471" s="9">
        <f>ﾍﾞﾝﾁﾏｰｸ!CD471/ﾍﾞﾝﾁﾏｰｸ!CD$3</f>
        <v>0.375</v>
      </c>
      <c r="W471" s="9">
        <f>ﾍﾞﾝﾁﾏｰｸ!CE471/ﾍﾞﾝﾁﾏｰｸ!CE$3</f>
        <v>0.5</v>
      </c>
      <c r="X471" s="9">
        <f>ﾍﾞﾝﾁﾏｰｸ!CF471/ﾍﾞﾝﾁﾏｰｸ!CF$3</f>
        <v>0.5625</v>
      </c>
    </row>
    <row r="472" spans="1:24">
      <c r="A472" s="2">
        <v>2005</v>
      </c>
      <c r="B472" s="2">
        <v>500</v>
      </c>
      <c r="C472" s="2">
        <v>4</v>
      </c>
      <c r="D472" s="2">
        <f t="shared" si="14"/>
        <v>125</v>
      </c>
      <c r="E472" s="4" t="s">
        <v>364</v>
      </c>
      <c r="F472" s="9">
        <f>ﾍﾞﾝﾁﾏｰｸ!CJ472/ﾍﾞﾝﾁﾏｰｸ!CJ$3</f>
        <v>0.48837209302325579</v>
      </c>
      <c r="G472" s="9">
        <f>SUMIF(ﾍﾞﾝﾁﾏｰｸ!$F$1:$AX$1,G$2,ﾍﾞﾝﾁﾏｰｸ!$F472:$AX472)/G$3</f>
        <v>0</v>
      </c>
      <c r="H472" s="9">
        <f>ﾍﾞﾝﾁﾏｰｸ!CQ472/ﾍﾞﾝﾁﾏｰｸ!$CR$1</f>
        <v>0.85859318346628</v>
      </c>
      <c r="I472" s="9">
        <f>SUMIF(ﾍﾞﾝﾁﾏｰｸ!$F$1:$AX$1,I$2,ﾍﾞﾝﾁﾏｰｸ!$F472:$AX472)/I$3</f>
        <v>0.5</v>
      </c>
      <c r="J472" s="9">
        <f>SUMIF(ﾍﾞﾝﾁﾏｰｸ!$F$1:$AX$1,J$2,ﾍﾞﾝﾁﾏｰｸ!$F472:$AX472)/J$3</f>
        <v>0.75</v>
      </c>
      <c r="K472" s="9">
        <f>SUMIF(ﾍﾞﾝﾁﾏｰｸ!$F$1:$AX$1,K$2,ﾍﾞﾝﾁﾏｰｸ!$F472:$AX472)/K$3</f>
        <v>0.5</v>
      </c>
      <c r="L472" s="9">
        <f>SUMIF(ﾍﾞﾝﾁﾏｰｸ!$F$1:$AX$1,L$2,ﾍﾞﾝﾁﾏｰｸ!$F472:$AX472)/L$3</f>
        <v>0.625</v>
      </c>
      <c r="M472" s="9">
        <f>SUMIF(ﾍﾞﾝﾁﾏｰｸ!$F$1:$AX$1,M$2,ﾍﾞﾝﾁﾏｰｸ!$F472:$AX472)/M$3</f>
        <v>1</v>
      </c>
      <c r="N472" s="9">
        <f>SUMIF(ﾍﾞﾝﾁﾏｰｸ!$F$1:$AX$1,N$2,ﾍﾞﾝﾁﾏｰｸ!$F472:$AX472)/N$3</f>
        <v>0.77272727272727271</v>
      </c>
      <c r="O472" s="9">
        <f>SUMIF(ﾍﾞﾝﾁﾏｰｸ!$F$1:$AX$1,O$2,ﾍﾞﾝﾁﾏｰｸ!$F472:$AX472)/O$3</f>
        <v>0.6</v>
      </c>
      <c r="P472" s="2">
        <f>ﾍﾞﾝﾁﾏｰｸ!BV472</f>
        <v>62</v>
      </c>
      <c r="Q472" s="9">
        <f t="shared" si="15"/>
        <v>0.66051136363636365</v>
      </c>
      <c r="R472" s="9">
        <f>ﾍﾞﾝﾁﾏｰｸ!CG472/ﾍﾞﾝﾁﾏｰｸ!CG$3</f>
        <v>0.66666666666666663</v>
      </c>
      <c r="S472" s="9">
        <f>ﾍﾞﾝﾁﾏｰｸ!CH472/ﾍﾞﾝﾁﾏｰｸ!CH$3</f>
        <v>0.8</v>
      </c>
      <c r="T472" s="9">
        <f>ﾍﾞﾝﾁﾏｰｸ!CI472/ﾍﾞﾝﾁﾏｰｸ!CI$3</f>
        <v>0.625</v>
      </c>
      <c r="U472" s="9">
        <f>ﾍﾞﾝﾁﾏｰｸ!CC472/ﾍﾞﾝﾁﾏｰｸ!CC$3</f>
        <v>0.68181818181818177</v>
      </c>
      <c r="V472" s="9">
        <f>ﾍﾞﾝﾁﾏｰｸ!CD472/ﾍﾞﾝﾁﾏｰｸ!CD$3</f>
        <v>0.53125</v>
      </c>
      <c r="W472" s="9">
        <f>ﾍﾞﾝﾁﾏｰｸ!CE472/ﾍﾞﾝﾁﾏｰｸ!CE$3</f>
        <v>0.70833333333333337</v>
      </c>
      <c r="X472" s="9">
        <f>ﾍﾞﾝﾁﾏｰｸ!CF472/ﾍﾞﾝﾁﾏｰｸ!CF$3</f>
        <v>0.6875</v>
      </c>
    </row>
    <row r="473" spans="1:24">
      <c r="A473" s="2">
        <v>1989</v>
      </c>
      <c r="B473" s="2">
        <v>350</v>
      </c>
      <c r="C473" s="2">
        <v>1</v>
      </c>
      <c r="D473" s="2">
        <f t="shared" si="14"/>
        <v>350</v>
      </c>
      <c r="E473" s="4" t="s">
        <v>365</v>
      </c>
      <c r="F473" s="9">
        <f>ﾍﾞﾝﾁﾏｰｸ!CJ473/ﾍﾞﾝﾁﾏｰｸ!CJ$3</f>
        <v>0.19767441860465115</v>
      </c>
      <c r="G473" s="9">
        <f>SUMIF(ﾍﾞﾝﾁﾏｰｸ!$F$1:$AX$1,G$2,ﾍﾞﾝﾁﾏｰｸ!$F473:$AX473)/G$3</f>
        <v>0.5</v>
      </c>
      <c r="H473" s="9">
        <f>ﾍﾞﾝﾁﾏｰｸ!CQ473/ﾍﾞﾝﾁﾏｰｸ!$CR$1</f>
        <v>0.52356780275562009</v>
      </c>
      <c r="I473" s="9">
        <f>SUMIF(ﾍﾞﾝﾁﾏｰｸ!$F$1:$AX$1,I$2,ﾍﾞﾝﾁﾏｰｸ!$F473:$AX473)/I$3</f>
        <v>0</v>
      </c>
      <c r="J473" s="9">
        <f>SUMIF(ﾍﾞﾝﾁﾏｰｸ!$F$1:$AX$1,J$2,ﾍﾞﾝﾁﾏｰｸ!$F473:$AX473)/J$3</f>
        <v>0.625</v>
      </c>
      <c r="K473" s="9">
        <f>SUMIF(ﾍﾞﾝﾁﾏｰｸ!$F$1:$AX$1,K$2,ﾍﾞﾝﾁﾏｰｸ!$F473:$AX473)/K$3</f>
        <v>0</v>
      </c>
      <c r="L473" s="9">
        <f>SUMIF(ﾍﾞﾝﾁﾏｰｸ!$F$1:$AX$1,L$2,ﾍﾞﾝﾁﾏｰｸ!$F473:$AX473)/L$3</f>
        <v>0</v>
      </c>
      <c r="M473" s="9">
        <f>SUMIF(ﾍﾞﾝﾁﾏｰｸ!$F$1:$AX$1,M$2,ﾍﾞﾝﾁﾏｰｸ!$F473:$AX473)/M$3</f>
        <v>0.5</v>
      </c>
      <c r="N473" s="9">
        <f>SUMIF(ﾍﾞﾝﾁﾏｰｸ!$F$1:$AX$1,N$2,ﾍﾞﾝﾁﾏｰｸ!$F473:$AX473)/N$3</f>
        <v>0.5</v>
      </c>
      <c r="O473" s="9">
        <f>SUMIF(ﾍﾞﾝﾁﾏｰｸ!$F$1:$AX$1,O$2,ﾍﾞﾝﾁﾏｰｸ!$F473:$AX473)/O$3</f>
        <v>0.4</v>
      </c>
      <c r="P473" s="2">
        <f>ﾍﾞﾝﾁﾏｰｸ!BV473</f>
        <v>28.5</v>
      </c>
      <c r="Q473" s="9">
        <f t="shared" si="15"/>
        <v>0.35852272727272727</v>
      </c>
      <c r="R473" s="9">
        <f>ﾍﾞﾝﾁﾏｰｸ!CG473/ﾍﾞﾝﾁﾏｰｸ!CG$3</f>
        <v>0.33333333333333331</v>
      </c>
      <c r="S473" s="9">
        <f>ﾍﾞﾝﾁﾏｰｸ!CH473/ﾍﾞﾝﾁﾏｰｸ!CH$3</f>
        <v>0.4</v>
      </c>
      <c r="T473" s="9">
        <f>ﾍﾞﾝﾁﾏｰｸ!CI473/ﾍﾞﾝﾁﾏｰｸ!CI$3</f>
        <v>0.3125</v>
      </c>
      <c r="U473" s="9">
        <f>ﾍﾞﾝﾁﾏｰｸ!CC473/ﾍﾞﾝﾁﾏｰｸ!CC$3</f>
        <v>0.36363636363636365</v>
      </c>
      <c r="V473" s="9">
        <f>ﾍﾞﾝﾁﾏｰｸ!CD473/ﾍﾞﾝﾁﾏｰｸ!CD$3</f>
        <v>0.21875</v>
      </c>
      <c r="W473" s="9">
        <f>ﾍﾞﾝﾁﾏｰｸ!CE473/ﾍﾞﾝﾁﾏｰｸ!CE$3</f>
        <v>0.375</v>
      </c>
      <c r="X473" s="9">
        <f>ﾍﾞﾝﾁﾏｰｸ!CF473/ﾍﾞﾝﾁﾏｰｸ!CF$3</f>
        <v>0.5</v>
      </c>
    </row>
    <row r="474" spans="1:24">
      <c r="A474" s="2">
        <v>1980</v>
      </c>
      <c r="B474" s="2">
        <v>500</v>
      </c>
      <c r="C474" s="2">
        <v>12</v>
      </c>
      <c r="D474" s="2">
        <f t="shared" si="14"/>
        <v>41.666666666666664</v>
      </c>
      <c r="E474" s="4" t="s">
        <v>366</v>
      </c>
      <c r="F474" s="9">
        <f>ﾍﾞﾝﾁﾏｰｸ!CJ474/ﾍﾞﾝﾁﾏｰｸ!CJ$3</f>
        <v>0.18604651162790697</v>
      </c>
      <c r="G474" s="9">
        <f>SUMIF(ﾍﾞﾝﾁﾏｰｸ!$F$1:$AX$1,G$2,ﾍﾞﾝﾁﾏｰｸ!$F474:$AX474)/G$3</f>
        <v>0</v>
      </c>
      <c r="H474" s="9">
        <f>ﾍﾞﾝﾁﾏｰｸ!CQ474/ﾍﾞﾝﾁﾏｰｸ!$CR$1</f>
        <v>0.6221899927483685</v>
      </c>
      <c r="I474" s="9">
        <f>SUMIF(ﾍﾞﾝﾁﾏｰｸ!$F$1:$AX$1,I$2,ﾍﾞﾝﾁﾏｰｸ!$F474:$AX474)/I$3</f>
        <v>0.16666666666666666</v>
      </c>
      <c r="J474" s="9">
        <f>SUMIF(ﾍﾞﾝﾁﾏｰｸ!$F$1:$AX$1,J$2,ﾍﾞﾝﾁﾏｰｸ!$F474:$AX474)/J$3</f>
        <v>0.25</v>
      </c>
      <c r="K474" s="9">
        <f>SUMIF(ﾍﾞﾝﾁﾏｰｸ!$F$1:$AX$1,K$2,ﾍﾞﾝﾁﾏｰｸ!$F474:$AX474)/K$3</f>
        <v>0.2</v>
      </c>
      <c r="L474" s="9">
        <f>SUMIF(ﾍﾞﾝﾁﾏｰｸ!$F$1:$AX$1,L$2,ﾍﾞﾝﾁﾏｰｸ!$F474:$AX474)/L$3</f>
        <v>0.875</v>
      </c>
      <c r="M474" s="9">
        <f>SUMIF(ﾍﾞﾝﾁﾏｰｸ!$F$1:$AX$1,M$2,ﾍﾞﾝﾁﾏｰｸ!$F474:$AX474)/M$3</f>
        <v>0.5</v>
      </c>
      <c r="N474" s="9">
        <f>SUMIF(ﾍﾞﾝﾁﾏｰｸ!$F$1:$AX$1,N$2,ﾍﾞﾝﾁﾏｰｸ!$F474:$AX474)/N$3</f>
        <v>0.40909090909090912</v>
      </c>
      <c r="O474" s="9">
        <f>SUMIF(ﾍﾞﾝﾁﾏｰｸ!$F$1:$AX$1,O$2,ﾍﾞﾝﾁﾏｰｸ!$F474:$AX474)/O$3</f>
        <v>0.45</v>
      </c>
      <c r="P474" s="2">
        <f>ﾍﾞﾝﾁﾏｰｸ!BV474</f>
        <v>33</v>
      </c>
      <c r="Q474" s="9">
        <f t="shared" si="15"/>
        <v>0.24488636363636365</v>
      </c>
      <c r="R474" s="9">
        <f>ﾍﾞﾝﾁﾏｰｸ!CG474/ﾍﾞﾝﾁﾏｰｸ!CG$3</f>
        <v>0.23333333333333334</v>
      </c>
      <c r="S474" s="9">
        <f>ﾍﾞﾝﾁﾏｰｸ!CH474/ﾍﾞﾝﾁﾏｰｸ!CH$3</f>
        <v>0.7</v>
      </c>
      <c r="T474" s="9">
        <f>ﾍﾞﾝﾁﾏｰｸ!CI474/ﾍﾞﾝﾁﾏｰｸ!CI$3</f>
        <v>0.6875</v>
      </c>
      <c r="U474" s="9">
        <f>ﾍﾞﾝﾁﾏｰｸ!CC474/ﾍﾞﾝﾁﾏｰｸ!CC$3</f>
        <v>0.18181818181818182</v>
      </c>
      <c r="V474" s="9">
        <f>ﾍﾞﾝﾁﾏｰｸ!CD474/ﾍﾞﾝﾁﾏｰｸ!CD$3</f>
        <v>0.34375</v>
      </c>
      <c r="W474" s="9">
        <f>ﾍﾞﾝﾁﾏｰｸ!CE474/ﾍﾞﾝﾁﾏｰｸ!CE$3</f>
        <v>0.25</v>
      </c>
      <c r="X474" s="9">
        <f>ﾍﾞﾝﾁﾏｰｸ!CF474/ﾍﾞﾝﾁﾏｰｸ!CF$3</f>
        <v>0.25</v>
      </c>
    </row>
    <row r="475" spans="1:24">
      <c r="A475" s="2">
        <v>2000</v>
      </c>
      <c r="B475" s="2">
        <v>200</v>
      </c>
      <c r="C475" s="2">
        <v>5</v>
      </c>
      <c r="D475" s="2">
        <f t="shared" si="14"/>
        <v>40</v>
      </c>
      <c r="E475" s="4" t="s">
        <v>367</v>
      </c>
      <c r="F475" s="9">
        <f>ﾍﾞﾝﾁﾏｰｸ!CJ475/ﾍﾞﾝﾁﾏｰｸ!CJ$3</f>
        <v>0.59302325581395354</v>
      </c>
      <c r="G475" s="9">
        <f>SUMIF(ﾍﾞﾝﾁﾏｰｸ!$F$1:$AX$1,G$2,ﾍﾞﾝﾁﾏｰｸ!$F475:$AX475)/G$3</f>
        <v>0.5</v>
      </c>
      <c r="H475" s="9">
        <f>ﾍﾞﾝﾁﾏｰｸ!CQ475/ﾍﾞﾝﾁﾏｰｸ!$CR$1</f>
        <v>0.95649021029731685</v>
      </c>
      <c r="I475" s="9">
        <f>SUMIF(ﾍﾞﾝﾁﾏｰｸ!$F$1:$AX$1,I$2,ﾍﾞﾝﾁﾏｰｸ!$F475:$AX475)/I$3</f>
        <v>0.5</v>
      </c>
      <c r="J475" s="9">
        <f>SUMIF(ﾍﾞﾝﾁﾏｰｸ!$F$1:$AX$1,J$2,ﾍﾞﾝﾁﾏｰｸ!$F475:$AX475)/J$3</f>
        <v>0.5</v>
      </c>
      <c r="K475" s="9">
        <f>SUMIF(ﾍﾞﾝﾁﾏｰｸ!$F$1:$AX$1,K$2,ﾍﾞﾝﾁﾏｰｸ!$F475:$AX475)/K$3</f>
        <v>0.65</v>
      </c>
      <c r="L475" s="9">
        <f>SUMIF(ﾍﾞﾝﾁﾏｰｸ!$F$1:$AX$1,L$2,ﾍﾞﾝﾁﾏｰｸ!$F475:$AX475)/L$3</f>
        <v>0.75</v>
      </c>
      <c r="M475" s="9">
        <f>SUMIF(ﾍﾞﾝﾁﾏｰｸ!$F$1:$AX$1,M$2,ﾍﾞﾝﾁﾏｰｸ!$F475:$AX475)/M$3</f>
        <v>1</v>
      </c>
      <c r="N475" s="9">
        <f>SUMIF(ﾍﾞﾝﾁﾏｰｸ!$F$1:$AX$1,N$2,ﾍﾞﾝﾁﾏｰｸ!$F475:$AX475)/N$3</f>
        <v>0.63636363636363635</v>
      </c>
      <c r="O475" s="9">
        <f>SUMIF(ﾍﾞﾝﾁﾏｰｸ!$F$1:$AX$1,O$2,ﾍﾞﾝﾁﾏｰｸ!$F475:$AX475)/O$3</f>
        <v>0.95</v>
      </c>
      <c r="P475" s="2">
        <f>ﾍﾞﾝﾁﾏｰｸ!BV475</f>
        <v>71.5</v>
      </c>
      <c r="Q475" s="9">
        <f t="shared" si="15"/>
        <v>0.65937500000000004</v>
      </c>
      <c r="R475" s="9">
        <f>ﾍﾞﾝﾁﾏｰｸ!CG475/ﾍﾞﾝﾁﾏｰｸ!CG$3</f>
        <v>0.6</v>
      </c>
      <c r="S475" s="9">
        <f>ﾍﾞﾝﾁﾏｰｸ!CH475/ﾍﾞﾝﾁﾏｰｸ!CH$3</f>
        <v>1</v>
      </c>
      <c r="T475" s="9">
        <f>ﾍﾞﾝﾁﾏｰｸ!CI475/ﾍﾞﾝﾁﾏｰｸ!CI$3</f>
        <v>0.6875</v>
      </c>
      <c r="U475" s="9">
        <f>ﾍﾞﾝﾁﾏｰｸ!CC475/ﾍﾞﾝﾁﾏｰｸ!CC$3</f>
        <v>0.5</v>
      </c>
      <c r="V475" s="9">
        <f>ﾍﾞﾝﾁﾏｰｸ!CD475/ﾍﾞﾝﾁﾏｰｸ!CD$3</f>
        <v>0.84375</v>
      </c>
      <c r="W475" s="9">
        <f>ﾍﾞﾝﾁﾏｰｸ!CE475/ﾍﾞﾝﾁﾏｰｸ!CE$3</f>
        <v>0.70833333333333337</v>
      </c>
      <c r="X475" s="9">
        <f>ﾍﾞﾝﾁﾏｰｸ!CF475/ﾍﾞﾝﾁﾏｰｸ!CF$3</f>
        <v>0.6875</v>
      </c>
    </row>
    <row r="476" spans="1:24">
      <c r="A476" s="2">
        <v>2005</v>
      </c>
      <c r="B476" s="2">
        <v>550</v>
      </c>
      <c r="C476" s="2">
        <v>5</v>
      </c>
      <c r="D476" s="2">
        <f t="shared" si="14"/>
        <v>110</v>
      </c>
      <c r="E476" s="4" t="s">
        <v>368</v>
      </c>
      <c r="F476" s="9">
        <f>ﾍﾞﾝﾁﾏｰｸ!CJ476/ﾍﾞﾝﾁﾏｰｸ!CJ$3</f>
        <v>0.68604651162790697</v>
      </c>
      <c r="G476" s="9">
        <f>SUMIF(ﾍﾞﾝﾁﾏｰｸ!$F$1:$AX$1,G$2,ﾍﾞﾝﾁﾏｰｸ!$F476:$AX476)/G$3</f>
        <v>0.5</v>
      </c>
      <c r="H476" s="9">
        <f>ﾍﾞﾝﾁﾏｰｸ!CQ476/ﾍﾞﾝﾁﾏｰｸ!$CR$1</f>
        <v>0.82015953589557666</v>
      </c>
      <c r="I476" s="9">
        <f>SUMIF(ﾍﾞﾝﾁﾏｰｸ!$F$1:$AX$1,I$2,ﾍﾞﾝﾁﾏｰｸ!$F476:$AX476)/I$3</f>
        <v>0.83333333333333337</v>
      </c>
      <c r="J476" s="9">
        <f>SUMIF(ﾍﾞﾝﾁﾏｰｸ!$F$1:$AX$1,J$2,ﾍﾞﾝﾁﾏｰｸ!$F476:$AX476)/J$3</f>
        <v>0.75</v>
      </c>
      <c r="K476" s="9">
        <f>SUMIF(ﾍﾞﾝﾁﾏｰｸ!$F$1:$AX$1,K$2,ﾍﾞﾝﾁﾏｰｸ!$F476:$AX476)/K$3</f>
        <v>0.65</v>
      </c>
      <c r="L476" s="9">
        <f>SUMIF(ﾍﾞﾝﾁﾏｰｸ!$F$1:$AX$1,L$2,ﾍﾞﾝﾁﾏｰｸ!$F476:$AX476)/L$3</f>
        <v>0.75</v>
      </c>
      <c r="M476" s="9">
        <f>SUMIF(ﾍﾞﾝﾁﾏｰｸ!$F$1:$AX$1,M$2,ﾍﾞﾝﾁﾏｰｸ!$F476:$AX476)/M$3</f>
        <v>1</v>
      </c>
      <c r="N476" s="9">
        <f>SUMIF(ﾍﾞﾝﾁﾏｰｸ!$F$1:$AX$1,N$2,ﾍﾞﾝﾁﾏｰｸ!$F476:$AX476)/N$3</f>
        <v>0.59090909090909094</v>
      </c>
      <c r="O476" s="9">
        <f>SUMIF(ﾍﾞﾝﾁﾏｰｸ!$F$1:$AX$1,O$2,ﾍﾞﾝﾁﾏｰｸ!$F476:$AX476)/O$3</f>
        <v>0.85</v>
      </c>
      <c r="P476" s="2">
        <f>ﾍﾞﾝﾁﾏｰｸ!BV476</f>
        <v>72.5</v>
      </c>
      <c r="Q476" s="9">
        <f t="shared" si="15"/>
        <v>0.65994318181818179</v>
      </c>
      <c r="R476" s="9">
        <f>ﾍﾞﾝﾁﾏｰｸ!CG476/ﾍﾞﾝﾁﾏｰｸ!CG$3</f>
        <v>0.6333333333333333</v>
      </c>
      <c r="S476" s="9">
        <f>ﾍﾞﾝﾁﾏｰｸ!CH476/ﾍﾞﾝﾁﾏｰｸ!CH$3</f>
        <v>1</v>
      </c>
      <c r="T476" s="9">
        <f>ﾍﾞﾝﾁﾏｰｸ!CI476/ﾍﾞﾝﾁﾏｰｸ!CI$3</f>
        <v>0.75</v>
      </c>
      <c r="U476" s="9">
        <f>ﾍﾞﾝﾁﾏｰｸ!CC476/ﾍﾞﾝﾁﾏｰｸ!CC$3</f>
        <v>0.59090909090909094</v>
      </c>
      <c r="V476" s="9">
        <f>ﾍﾞﾝﾁﾏｰｸ!CD476/ﾍﾞﾝﾁﾏｰｸ!CD$3</f>
        <v>0.75</v>
      </c>
      <c r="W476" s="9">
        <f>ﾍﾞﾝﾁﾏｰｸ!CE476/ﾍﾞﾝﾁﾏｰｸ!CE$3</f>
        <v>0.66666666666666663</v>
      </c>
      <c r="X476" s="9">
        <f>ﾍﾞﾝﾁﾏｰｸ!CF476/ﾍﾞﾝﾁﾏｰｸ!CF$3</f>
        <v>0.6875</v>
      </c>
    </row>
    <row r="477" spans="1:24">
      <c r="A477" s="2">
        <v>2001</v>
      </c>
      <c r="B477" s="2">
        <v>100</v>
      </c>
      <c r="C477" s="2">
        <v>2</v>
      </c>
      <c r="D477" s="2">
        <f t="shared" si="14"/>
        <v>50</v>
      </c>
      <c r="E477" s="4" t="s">
        <v>92</v>
      </c>
      <c r="F477" s="9">
        <f>ﾍﾞﾝﾁﾏｰｸ!CJ477/ﾍﾞﾝﾁﾏｰｸ!CJ$3</f>
        <v>0.16279069767441862</v>
      </c>
      <c r="G477" s="9">
        <f>SUMIF(ﾍﾞﾝﾁﾏｰｸ!$F$1:$AX$1,G$2,ﾍﾞﾝﾁﾏｰｸ!$F477:$AX477)/G$3</f>
        <v>0</v>
      </c>
      <c r="H477" s="9">
        <f>ﾍﾞﾝﾁﾏｰｸ!CQ477/ﾍﾞﾝﾁﾏｰｸ!$CR$1</f>
        <v>0.83103698332124742</v>
      </c>
      <c r="I477" s="9">
        <f>SUMIF(ﾍﾞﾝﾁﾏｰｸ!$F$1:$AX$1,I$2,ﾍﾞﾝﾁﾏｰｸ!$F477:$AX477)/I$3</f>
        <v>0</v>
      </c>
      <c r="J477" s="9">
        <f>SUMIF(ﾍﾞﾝﾁﾏｰｸ!$F$1:$AX$1,J$2,ﾍﾞﾝﾁﾏｰｸ!$F477:$AX477)/J$3</f>
        <v>0.625</v>
      </c>
      <c r="K477" s="9">
        <f>SUMIF(ﾍﾞﾝﾁﾏｰｸ!$F$1:$AX$1,K$2,ﾍﾞﾝﾁﾏｰｸ!$F477:$AX477)/K$3</f>
        <v>0.05</v>
      </c>
      <c r="L477" s="9">
        <f>SUMIF(ﾍﾞﾝﾁﾏｰｸ!$F$1:$AX$1,L$2,ﾍﾞﾝﾁﾏｰｸ!$F477:$AX477)/L$3</f>
        <v>0.25</v>
      </c>
      <c r="M477" s="9">
        <f>SUMIF(ﾍﾞﾝﾁﾏｰｸ!$F$1:$AX$1,M$2,ﾍﾞﾝﾁﾏｰｸ!$F477:$AX477)/M$3</f>
        <v>1</v>
      </c>
      <c r="N477" s="9">
        <f>SUMIF(ﾍﾞﾝﾁﾏｰｸ!$F$1:$AX$1,N$2,ﾍﾞﾝﾁﾏｰｸ!$F477:$AX477)/N$3</f>
        <v>0.40909090909090912</v>
      </c>
      <c r="O477" s="9">
        <f>SUMIF(ﾍﾞﾝﾁﾏｰｸ!$F$1:$AX$1,O$2,ﾍﾞﾝﾁﾏｰｸ!$F477:$AX477)/O$3</f>
        <v>0.55000000000000004</v>
      </c>
      <c r="P477" s="2">
        <f>ﾍﾞﾝﾁﾏｰｸ!BV477</f>
        <v>37</v>
      </c>
      <c r="Q477" s="9">
        <f t="shared" si="15"/>
        <v>0.28835227272727271</v>
      </c>
      <c r="R477" s="9">
        <f>ﾍﾞﾝﾁﾏｰｸ!CG477/ﾍﾞﾝﾁﾏｰｸ!CG$3</f>
        <v>0.3</v>
      </c>
      <c r="S477" s="9">
        <f>ﾍﾞﾝﾁﾏｰｸ!CH477/ﾍﾞﾝﾁﾏｰｸ!CH$3</f>
        <v>1</v>
      </c>
      <c r="T477" s="9">
        <f>ﾍﾞﾝﾁﾏｰｸ!CI477/ﾍﾞﾝﾁﾏｰｸ!CI$3</f>
        <v>0.4375</v>
      </c>
      <c r="U477" s="9">
        <f>ﾍﾞﾝﾁﾏｰｸ!CC477/ﾍﾞﾝﾁﾏｰｸ!CC$3</f>
        <v>0.13636363636363635</v>
      </c>
      <c r="V477" s="9">
        <f>ﾍﾞﾝﾁﾏｰｸ!CD477/ﾍﾞﾝﾁﾏｰｸ!CD$3</f>
        <v>0.3125</v>
      </c>
      <c r="W477" s="9">
        <f>ﾍﾞﾝﾁﾏｰｸ!CE477/ﾍﾞﾝﾁﾏｰｸ!CE$3</f>
        <v>0.375</v>
      </c>
      <c r="X477" s="9">
        <f>ﾍﾞﾝﾁﾏｰｸ!CF477/ﾍﾞﾝﾁﾏｰｸ!CF$3</f>
        <v>0.4375</v>
      </c>
    </row>
    <row r="478" spans="1:24">
      <c r="A478" s="2">
        <v>2005</v>
      </c>
      <c r="B478" s="2">
        <v>1000</v>
      </c>
      <c r="C478" s="2">
        <v>12</v>
      </c>
      <c r="D478" s="2">
        <f t="shared" si="14"/>
        <v>83.333333333333329</v>
      </c>
      <c r="E478" s="4" t="s">
        <v>369</v>
      </c>
      <c r="F478" s="9">
        <f>ﾍﾞﾝﾁﾏｰｸ!CJ478/ﾍﾞﾝﾁﾏｰｸ!CJ$3</f>
        <v>0.59302325581395354</v>
      </c>
      <c r="G478" s="9">
        <f>SUMIF(ﾍﾞﾝﾁﾏｰｸ!$F$1:$AX$1,G$2,ﾍﾞﾝﾁﾏｰｸ!$F478:$AX478)/G$3</f>
        <v>0.5</v>
      </c>
      <c r="H478" s="9">
        <f>ﾍﾞﾝﾁﾏｰｸ!CQ478/ﾍﾞﾝﾁﾏｰｸ!$CR$1</f>
        <v>0.7273386511965193</v>
      </c>
      <c r="I478" s="9">
        <f>SUMIF(ﾍﾞﾝﾁﾏｰｸ!$F$1:$AX$1,I$2,ﾍﾞﾝﾁﾏｰｸ!$F478:$AX478)/I$3</f>
        <v>0.33333333333333331</v>
      </c>
      <c r="J478" s="9">
        <f>SUMIF(ﾍﾞﾝﾁﾏｰｸ!$F$1:$AX$1,J$2,ﾍﾞﾝﾁﾏｰｸ!$F478:$AX478)/J$3</f>
        <v>0.75</v>
      </c>
      <c r="K478" s="9">
        <f>SUMIF(ﾍﾞﾝﾁﾏｰｸ!$F$1:$AX$1,K$2,ﾍﾞﾝﾁﾏｰｸ!$F478:$AX478)/K$3</f>
        <v>0.6</v>
      </c>
      <c r="L478" s="9">
        <f>SUMIF(ﾍﾞﾝﾁﾏｰｸ!$F$1:$AX$1,L$2,ﾍﾞﾝﾁﾏｰｸ!$F478:$AX478)/L$3</f>
        <v>0.625</v>
      </c>
      <c r="M478" s="9">
        <f>SUMIF(ﾍﾞﾝﾁﾏｰｸ!$F$1:$AX$1,M$2,ﾍﾞﾝﾁﾏｰｸ!$F478:$AX478)/M$3</f>
        <v>1</v>
      </c>
      <c r="N478" s="9">
        <f>SUMIF(ﾍﾞﾝﾁﾏｰｸ!$F$1:$AX$1,N$2,ﾍﾞﾝﾁﾏｰｸ!$F478:$AX478)/N$3</f>
        <v>0.54545454545454541</v>
      </c>
      <c r="O478" s="9">
        <f>SUMIF(ﾍﾞﾝﾁﾏｰｸ!$F$1:$AX$1,O$2,ﾍﾞﾝﾁﾏｰｸ!$F478:$AX478)/O$3</f>
        <v>0.95</v>
      </c>
      <c r="P478" s="2">
        <f>ﾍﾞﾝﾁﾏｰｸ!BV478</f>
        <v>65</v>
      </c>
      <c r="Q478" s="9">
        <f t="shared" si="15"/>
        <v>0.67443181818181819</v>
      </c>
      <c r="R478" s="9">
        <f>ﾍﾞﾝﾁﾏｰｸ!CG478/ﾍﾞﾝﾁﾏｰｸ!CG$3</f>
        <v>0.5</v>
      </c>
      <c r="S478" s="9">
        <f>ﾍﾞﾝﾁﾏｰｸ!CH478/ﾍﾞﾝﾁﾏｰｸ!CH$3</f>
        <v>0.9</v>
      </c>
      <c r="T478" s="9">
        <f>ﾍﾞﾝﾁﾏｰｸ!CI478/ﾍﾞﾝﾁﾏｰｸ!CI$3</f>
        <v>0.6875</v>
      </c>
      <c r="U478" s="9">
        <f>ﾍﾞﾝﾁﾏｰｸ!CC478/ﾍﾞﾝﾁﾏｰｸ!CC$3</f>
        <v>0.40909090909090912</v>
      </c>
      <c r="V478" s="9">
        <f>ﾍﾞﾝﾁﾏｰｸ!CD478/ﾍﾞﾝﾁﾏｰｸ!CD$3</f>
        <v>0.8125</v>
      </c>
      <c r="W478" s="9">
        <f>ﾍﾞﾝﾁﾏｰｸ!CE478/ﾍﾞﾝﾁﾏｰｸ!CE$3</f>
        <v>0.79166666666666663</v>
      </c>
      <c r="X478" s="9">
        <f>ﾍﾞﾝﾁﾏｰｸ!CF478/ﾍﾞﾝﾁﾏｰｸ!CF$3</f>
        <v>0.875</v>
      </c>
    </row>
    <row r="479" spans="1:24">
      <c r="A479" s="2">
        <v>2005</v>
      </c>
      <c r="B479" s="2">
        <v>6000</v>
      </c>
      <c r="C479" s="2">
        <v>2</v>
      </c>
      <c r="D479" s="2">
        <f t="shared" si="14"/>
        <v>3000</v>
      </c>
      <c r="E479" s="4" t="s">
        <v>370</v>
      </c>
      <c r="F479" s="9">
        <f>ﾍﾞﾝﾁﾏｰｸ!CJ479/ﾍﾞﾝﾁﾏｰｸ!CJ$3</f>
        <v>0.47674418604651164</v>
      </c>
      <c r="G479" s="9">
        <f>SUMIF(ﾍﾞﾝﾁﾏｰｸ!$F$1:$AX$1,G$2,ﾍﾞﾝﾁﾏｰｸ!$F479:$AX479)/G$3</f>
        <v>0.5</v>
      </c>
      <c r="H479" s="9">
        <f>ﾍﾞﾝﾁﾏｰｸ!CQ479/ﾍﾞﾝﾁﾏｰｸ!$CR$1</f>
        <v>0.69688179840464126</v>
      </c>
      <c r="I479" s="9">
        <f>SUMIF(ﾍﾞﾝﾁﾏｰｸ!$F$1:$AX$1,I$2,ﾍﾞﾝﾁﾏｰｸ!$F479:$AX479)/I$3</f>
        <v>0.5</v>
      </c>
      <c r="J479" s="9">
        <f>SUMIF(ﾍﾞﾝﾁﾏｰｸ!$F$1:$AX$1,J$2,ﾍﾞﾝﾁﾏｰｸ!$F479:$AX479)/J$3</f>
        <v>0.625</v>
      </c>
      <c r="K479" s="9">
        <f>SUMIF(ﾍﾞﾝﾁﾏｰｸ!$F$1:$AX$1,K$2,ﾍﾞﾝﾁﾏｰｸ!$F479:$AX479)/K$3</f>
        <v>0.55000000000000004</v>
      </c>
      <c r="L479" s="9">
        <f>SUMIF(ﾍﾞﾝﾁﾏｰｸ!$F$1:$AX$1,L$2,ﾍﾞﾝﾁﾏｰｸ!$F479:$AX479)/L$3</f>
        <v>0.625</v>
      </c>
      <c r="M479" s="9">
        <f>SUMIF(ﾍﾞﾝﾁﾏｰｸ!$F$1:$AX$1,M$2,ﾍﾞﾝﾁﾏｰｸ!$F479:$AX479)/M$3</f>
        <v>1</v>
      </c>
      <c r="N479" s="9">
        <f>SUMIF(ﾍﾞﾝﾁﾏｰｸ!$F$1:$AX$1,N$2,ﾍﾞﾝﾁﾏｰｸ!$F479:$AX479)/N$3</f>
        <v>0.68181818181818177</v>
      </c>
      <c r="O479" s="9">
        <f>SUMIF(ﾍﾞﾝﾁﾏｰｸ!$F$1:$AX$1,O$2,ﾍﾞﾝﾁﾏｰｸ!$F479:$AX479)/O$3</f>
        <v>0.7</v>
      </c>
      <c r="P479" s="2">
        <f>ﾍﾞﾝﾁﾏｰｸ!BV479</f>
        <v>58.5</v>
      </c>
      <c r="Q479" s="9">
        <f t="shared" si="15"/>
        <v>0.64857954545454544</v>
      </c>
      <c r="R479" s="9">
        <f>ﾍﾞﾝﾁﾏｰｸ!CG479/ﾍﾞﾝﾁﾏｰｸ!CG$3</f>
        <v>0.66666666666666663</v>
      </c>
      <c r="S479" s="9">
        <f>ﾍﾞﾝﾁﾏｰｸ!CH479/ﾍﾞﾝﾁﾏｰｸ!CH$3</f>
        <v>0.5</v>
      </c>
      <c r="T479" s="9">
        <f>ﾍﾞﾝﾁﾏｰｸ!CI479/ﾍﾞﾝﾁﾏｰｸ!CI$3</f>
        <v>0.625</v>
      </c>
      <c r="U479" s="9">
        <f>ﾍﾞﾝﾁﾏｰｸ!CC479/ﾍﾞﾝﾁﾏｰｸ!CC$3</f>
        <v>0.77272727272727271</v>
      </c>
      <c r="V479" s="9">
        <f>ﾍﾞﾝﾁﾏｰｸ!CD479/ﾍﾞﾝﾁﾏｰｸ!CD$3</f>
        <v>0.59375</v>
      </c>
      <c r="W479" s="9">
        <f>ﾍﾞﾝﾁﾏｰｸ!CE479/ﾍﾞﾝﾁﾏｰｸ!CE$3</f>
        <v>0.58333333333333337</v>
      </c>
      <c r="X479" s="9">
        <f>ﾍﾞﾝﾁﾏｰｸ!CF479/ﾍﾞﾝﾁﾏｰｸ!CF$3</f>
        <v>0.5625</v>
      </c>
    </row>
    <row r="480" spans="1:24">
      <c r="A480" s="2">
        <v>2002</v>
      </c>
      <c r="B480" s="2">
        <v>2000</v>
      </c>
      <c r="C480" s="2">
        <v>10</v>
      </c>
      <c r="D480" s="2">
        <f t="shared" si="14"/>
        <v>200</v>
      </c>
      <c r="E480" s="4" t="s">
        <v>371</v>
      </c>
      <c r="F480" s="9">
        <f>ﾍﾞﾝﾁﾏｰｸ!CJ480/ﾍﾞﾝﾁﾏｰｸ!CJ$3</f>
        <v>0.38372093023255816</v>
      </c>
      <c r="G480" s="9">
        <f>SUMIF(ﾍﾞﾝﾁﾏｰｸ!$F$1:$AX$1,G$2,ﾍﾞﾝﾁﾏｰｸ!$F480:$AX480)/G$3</f>
        <v>0.5</v>
      </c>
      <c r="H480" s="9">
        <f>ﾍﾞﾝﾁﾏｰｸ!CQ480/ﾍﾞﾝﾁﾏｰｸ!$CR$1</f>
        <v>0.6910804931109501</v>
      </c>
      <c r="I480" s="9">
        <f>SUMIF(ﾍﾞﾝﾁﾏｰｸ!$F$1:$AX$1,I$2,ﾍﾞﾝﾁﾏｰｸ!$F480:$AX480)/I$3</f>
        <v>0.5</v>
      </c>
      <c r="J480" s="9">
        <f>SUMIF(ﾍﾞﾝﾁﾏｰｸ!$F$1:$AX$1,J$2,ﾍﾞﾝﾁﾏｰｸ!$F480:$AX480)/J$3</f>
        <v>0.5</v>
      </c>
      <c r="K480" s="9">
        <f>SUMIF(ﾍﾞﾝﾁﾏｰｸ!$F$1:$AX$1,K$2,ﾍﾞﾝﾁﾏｰｸ!$F480:$AX480)/K$3</f>
        <v>0.35</v>
      </c>
      <c r="L480" s="9">
        <f>SUMIF(ﾍﾞﾝﾁﾏｰｸ!$F$1:$AX$1,L$2,ﾍﾞﾝﾁﾏｰｸ!$F480:$AX480)/L$3</f>
        <v>0.375</v>
      </c>
      <c r="M480" s="9">
        <f>SUMIF(ﾍﾞﾝﾁﾏｰｸ!$F$1:$AX$1,M$2,ﾍﾞﾝﾁﾏｰｸ!$F480:$AX480)/M$3</f>
        <v>1</v>
      </c>
      <c r="N480" s="9">
        <f>SUMIF(ﾍﾞﾝﾁﾏｰｸ!$F$1:$AX$1,N$2,ﾍﾞﾝﾁﾏｰｸ!$F480:$AX480)/N$3</f>
        <v>0.40909090909090912</v>
      </c>
      <c r="O480" s="9">
        <f>SUMIF(ﾍﾞﾝﾁﾏｰｸ!$F$1:$AX$1,O$2,ﾍﾞﾝﾁﾏｰｸ!$F480:$AX480)/O$3</f>
        <v>0.7</v>
      </c>
      <c r="P480" s="2">
        <f>ﾍﾞﾝﾁﾏｰｸ!BV480</f>
        <v>45.5</v>
      </c>
      <c r="Q480" s="9">
        <f t="shared" si="15"/>
        <v>0.44886363636363635</v>
      </c>
      <c r="R480" s="9">
        <f>ﾍﾞﾝﾁﾏｰｸ!CG480/ﾍﾞﾝﾁﾏｰｸ!CG$3</f>
        <v>0.36666666666666664</v>
      </c>
      <c r="S480" s="9">
        <f>ﾍﾞﾝﾁﾏｰｸ!CH480/ﾍﾞﾝﾁﾏｰｸ!CH$3</f>
        <v>0.6</v>
      </c>
      <c r="T480" s="9">
        <f>ﾍﾞﾝﾁﾏｰｸ!CI480/ﾍﾞﾝﾁﾏｰｸ!CI$3</f>
        <v>0.5</v>
      </c>
      <c r="U480" s="9">
        <f>ﾍﾞﾝﾁﾏｰｸ!CC480/ﾍﾞﾝﾁﾏｰｸ!CC$3</f>
        <v>0.31818181818181818</v>
      </c>
      <c r="V480" s="9">
        <f>ﾍﾞﾝﾁﾏｰｸ!CD480/ﾍﾞﾝﾁﾏｰｸ!CD$3</f>
        <v>0.53125</v>
      </c>
      <c r="W480" s="9">
        <f>ﾍﾞﾝﾁﾏｰｸ!CE480/ﾍﾞﾝﾁﾏｰｸ!CE$3</f>
        <v>0.45833333333333331</v>
      </c>
      <c r="X480" s="9">
        <f>ﾍﾞﾝﾁﾏｰｸ!CF480/ﾍﾞﾝﾁﾏｰｸ!CF$3</f>
        <v>0.625</v>
      </c>
    </row>
    <row r="481" spans="1:24">
      <c r="A481" s="2">
        <v>2010</v>
      </c>
      <c r="B481" s="2">
        <v>1254</v>
      </c>
      <c r="C481" s="2">
        <v>3</v>
      </c>
      <c r="D481" s="2">
        <f t="shared" si="14"/>
        <v>418</v>
      </c>
      <c r="E481" s="4" t="s">
        <v>372</v>
      </c>
      <c r="F481" s="9">
        <f>ﾍﾞﾝﾁﾏｰｸ!CJ481/ﾍﾞﾝﾁﾏｰｸ!CJ$3</f>
        <v>0.48837209302325579</v>
      </c>
      <c r="G481" s="9">
        <f>SUMIF(ﾍﾞﾝﾁﾏｰｸ!$F$1:$AX$1,G$2,ﾍﾞﾝﾁﾏｰｸ!$F481:$AX481)/G$3</f>
        <v>1</v>
      </c>
      <c r="H481" s="9">
        <f>ﾍﾞﾝﾁﾏｰｸ!CQ481/ﾍﾞﾝﾁﾏｰｸ!$CR$1</f>
        <v>0.59463379260333582</v>
      </c>
      <c r="I481" s="9">
        <f>SUMIF(ﾍﾞﾝﾁﾏｰｸ!$F$1:$AX$1,I$2,ﾍﾞﾝﾁﾏｰｸ!$F481:$AX481)/I$3</f>
        <v>0.33333333333333331</v>
      </c>
      <c r="J481" s="9">
        <f>SUMIF(ﾍﾞﾝﾁﾏｰｸ!$F$1:$AX$1,J$2,ﾍﾞﾝﾁﾏｰｸ!$F481:$AX481)/J$3</f>
        <v>0.25</v>
      </c>
      <c r="K481" s="9">
        <f>SUMIF(ﾍﾞﾝﾁﾏｰｸ!$F$1:$AX$1,K$2,ﾍﾞﾝﾁﾏｰｸ!$F481:$AX481)/K$3</f>
        <v>0.5</v>
      </c>
      <c r="L481" s="9">
        <f>SUMIF(ﾍﾞﾝﾁﾏｰｸ!$F$1:$AX$1,L$2,ﾍﾞﾝﾁﾏｰｸ!$F481:$AX481)/L$3</f>
        <v>0.625</v>
      </c>
      <c r="M481" s="9">
        <f>SUMIF(ﾍﾞﾝﾁﾏｰｸ!$F$1:$AX$1,M$2,ﾍﾞﾝﾁﾏｰｸ!$F481:$AX481)/M$3</f>
        <v>1</v>
      </c>
      <c r="N481" s="9">
        <f>SUMIF(ﾍﾞﾝﾁﾏｰｸ!$F$1:$AX$1,N$2,ﾍﾞﾝﾁﾏｰｸ!$F481:$AX481)/N$3</f>
        <v>0.36363636363636365</v>
      </c>
      <c r="O481" s="9">
        <f>SUMIF(ﾍﾞﾝﾁﾏｰｸ!$F$1:$AX$1,O$2,ﾍﾞﾝﾁﾏｰｸ!$F481:$AX481)/O$3</f>
        <v>0.75</v>
      </c>
      <c r="P481" s="2">
        <f>ﾍﾞﾝﾁﾏｰｸ!BV481</f>
        <v>51</v>
      </c>
      <c r="Q481" s="9">
        <f t="shared" si="15"/>
        <v>0.47698863636363631</v>
      </c>
      <c r="R481" s="9">
        <f>ﾍﾞﾝﾁﾏｰｸ!CG481/ﾍﾞﾝﾁﾏｰｸ!CG$3</f>
        <v>0.33333333333333331</v>
      </c>
      <c r="S481" s="9">
        <f>ﾍﾞﾝﾁﾏｰｸ!CH481/ﾍﾞﾝﾁﾏｰｸ!CH$3</f>
        <v>0.6</v>
      </c>
      <c r="T481" s="9">
        <f>ﾍﾞﾝﾁﾏｰｸ!CI481/ﾍﾞﾝﾁﾏｰｸ!CI$3</f>
        <v>0.625</v>
      </c>
      <c r="U481" s="9">
        <f>ﾍﾞﾝﾁﾏｰｸ!CC481/ﾍﾞﾝﾁﾏｰｸ!CC$3</f>
        <v>0.31818181818181818</v>
      </c>
      <c r="V481" s="9">
        <f>ﾍﾞﾝﾁﾏｰｸ!CD481/ﾍﾞﾝﾁﾏｰｸ!CD$3</f>
        <v>0.65625</v>
      </c>
      <c r="W481" s="9">
        <f>ﾍﾞﾝﾁﾏｰｸ!CE481/ﾍﾞﾝﾁﾏｰｸ!CE$3</f>
        <v>0.5</v>
      </c>
      <c r="X481" s="9">
        <f>ﾍﾞﾝﾁﾏｰｸ!CF481/ﾍﾞﾝﾁﾏｰｸ!CF$3</f>
        <v>0.5625</v>
      </c>
    </row>
    <row r="482" spans="1:24">
      <c r="A482" s="2">
        <v>2013</v>
      </c>
      <c r="B482" s="2">
        <v>500</v>
      </c>
      <c r="C482" s="2">
        <v>4</v>
      </c>
      <c r="D482" s="2">
        <f t="shared" si="14"/>
        <v>125</v>
      </c>
      <c r="E482" s="4" t="s">
        <v>20</v>
      </c>
      <c r="F482" s="9">
        <f>ﾍﾞﾝﾁﾏｰｸ!CJ482/ﾍﾞﾝﾁﾏｰｸ!CJ$3</f>
        <v>0.46511627906976744</v>
      </c>
      <c r="G482" s="9">
        <f>SUMIF(ﾍﾞﾝﾁﾏｰｸ!$F$1:$AX$1,G$2,ﾍﾞﾝﾁﾏｰｸ!$F482:$AX482)/G$3</f>
        <v>1</v>
      </c>
      <c r="H482" s="9">
        <f>ﾍﾞﾝﾁﾏｰｸ!CQ482/ﾍﾞﾝﾁﾏｰｸ!$CR$1</f>
        <v>0.52356780275562009</v>
      </c>
      <c r="I482" s="9">
        <f>SUMIF(ﾍﾞﾝﾁﾏｰｸ!$F$1:$AX$1,I$2,ﾍﾞﾝﾁﾏｰｸ!$F482:$AX482)/I$3</f>
        <v>0.16666666666666666</v>
      </c>
      <c r="J482" s="9">
        <f>SUMIF(ﾍﾞﾝﾁﾏｰｸ!$F$1:$AX$1,J$2,ﾍﾞﾝﾁﾏｰｸ!$F482:$AX482)/J$3</f>
        <v>0.5</v>
      </c>
      <c r="K482" s="9">
        <f>SUMIF(ﾍﾞﾝﾁﾏｰｸ!$F$1:$AX$1,K$2,ﾍﾞﾝﾁﾏｰｸ!$F482:$AX482)/K$3</f>
        <v>0.45</v>
      </c>
      <c r="L482" s="9">
        <f>SUMIF(ﾍﾞﾝﾁﾏｰｸ!$F$1:$AX$1,L$2,ﾍﾞﾝﾁﾏｰｸ!$F482:$AX482)/L$3</f>
        <v>0.25</v>
      </c>
      <c r="M482" s="9">
        <f>SUMIF(ﾍﾞﾝﾁﾏｰｸ!$F$1:$AX$1,M$2,ﾍﾞﾝﾁﾏｰｸ!$F482:$AX482)/M$3</f>
        <v>0.5</v>
      </c>
      <c r="N482" s="9">
        <f>SUMIF(ﾍﾞﾝﾁﾏｰｸ!$F$1:$AX$1,N$2,ﾍﾞﾝﾁﾏｰｸ!$F482:$AX482)/N$3</f>
        <v>0.5</v>
      </c>
      <c r="O482" s="9">
        <f>SUMIF(ﾍﾞﾝﾁﾏｰｸ!$F$1:$AX$1,O$2,ﾍﾞﾝﾁﾏｰｸ!$F482:$AX482)/O$3</f>
        <v>0.6</v>
      </c>
      <c r="P482" s="2">
        <f>ﾍﾞﾝﾁﾏｰｸ!BV482</f>
        <v>47</v>
      </c>
      <c r="Q482" s="9">
        <f t="shared" si="15"/>
        <v>0.53380681818181819</v>
      </c>
      <c r="R482" s="9">
        <f>ﾍﾞﾝﾁﾏｰｸ!CG482/ﾍﾞﾝﾁﾏｰｸ!CG$3</f>
        <v>0.43333333333333335</v>
      </c>
      <c r="S482" s="9">
        <f>ﾍﾞﾝﾁﾏｰｸ!CH482/ﾍﾞﾝﾁﾏｰｸ!CH$3</f>
        <v>0.4</v>
      </c>
      <c r="T482" s="9">
        <f>ﾍﾞﾝﾁﾏｰｸ!CI482/ﾍﾞﾝﾁﾏｰｸ!CI$3</f>
        <v>0.5625</v>
      </c>
      <c r="U482" s="9">
        <f>ﾍﾞﾝﾁﾏｰｸ!CC482/ﾍﾞﾝﾁﾏｰｸ!CC$3</f>
        <v>0.40909090909090912</v>
      </c>
      <c r="V482" s="9">
        <f>ﾍﾞﾝﾁﾏｰｸ!CD482/ﾍﾞﾝﾁﾏｰｸ!CD$3</f>
        <v>0.53125</v>
      </c>
      <c r="W482" s="9">
        <f>ﾍﾞﾝﾁﾏｰｸ!CE482/ﾍﾞﾝﾁﾏｰｸ!CE$3</f>
        <v>0.66666666666666663</v>
      </c>
      <c r="X482" s="9">
        <f>ﾍﾞﾝﾁﾏｰｸ!CF482/ﾍﾞﾝﾁﾏｰｸ!CF$3</f>
        <v>0.5625</v>
      </c>
    </row>
    <row r="483" spans="1:24">
      <c r="A483" s="2">
        <v>2010</v>
      </c>
      <c r="B483" s="2">
        <v>5000</v>
      </c>
      <c r="C483" s="2">
        <v>3</v>
      </c>
      <c r="D483" s="2">
        <f t="shared" si="14"/>
        <v>1666.6666666666667</v>
      </c>
      <c r="E483" s="4" t="s">
        <v>352</v>
      </c>
      <c r="F483" s="9">
        <f>ﾍﾞﾝﾁﾏｰｸ!CJ483/ﾍﾞﾝﾁﾏｰｸ!CJ$3</f>
        <v>0.47674418604651164</v>
      </c>
      <c r="G483" s="9">
        <f>SUMIF(ﾍﾞﾝﾁﾏｰｸ!$F$1:$AX$1,G$2,ﾍﾞﾝﾁﾏｰｸ!$F483:$AX483)/G$3</f>
        <v>0.5</v>
      </c>
      <c r="H483" s="9">
        <f>ﾍﾞﾝﾁﾏｰｸ!CQ483/ﾍﾞﾝﾁﾏｰｸ!$CR$1</f>
        <v>0.61856417693981158</v>
      </c>
      <c r="I483" s="9">
        <f>SUMIF(ﾍﾞﾝﾁﾏｰｸ!$F$1:$AX$1,I$2,ﾍﾞﾝﾁﾏｰｸ!$F483:$AX483)/I$3</f>
        <v>0.5</v>
      </c>
      <c r="J483" s="9">
        <f>SUMIF(ﾍﾞﾝﾁﾏｰｸ!$F$1:$AX$1,J$2,ﾍﾞﾝﾁﾏｰｸ!$F483:$AX483)/J$3</f>
        <v>0.5</v>
      </c>
      <c r="K483" s="9">
        <f>SUMIF(ﾍﾞﾝﾁﾏｰｸ!$F$1:$AX$1,K$2,ﾍﾞﾝﾁﾏｰｸ!$F483:$AX483)/K$3</f>
        <v>0.5</v>
      </c>
      <c r="L483" s="9">
        <f>SUMIF(ﾍﾞﾝﾁﾏｰｸ!$F$1:$AX$1,L$2,ﾍﾞﾝﾁﾏｰｸ!$F483:$AX483)/L$3</f>
        <v>0.625</v>
      </c>
      <c r="M483" s="9">
        <f>SUMIF(ﾍﾞﾝﾁﾏｰｸ!$F$1:$AX$1,M$2,ﾍﾞﾝﾁﾏｰｸ!$F483:$AX483)/M$3</f>
        <v>1</v>
      </c>
      <c r="N483" s="9">
        <f>SUMIF(ﾍﾞﾝﾁﾏｰｸ!$F$1:$AX$1,N$2,ﾍﾞﾝﾁﾏｰｸ!$F483:$AX483)/N$3</f>
        <v>0.5</v>
      </c>
      <c r="O483" s="9">
        <f>SUMIF(ﾍﾞﾝﾁﾏｰｸ!$F$1:$AX$1,O$2,ﾍﾞﾝﾁﾏｰｸ!$F483:$AX483)/O$3</f>
        <v>0.9</v>
      </c>
      <c r="P483" s="2">
        <f>ﾍﾞﾝﾁﾏｰｸ!BV483</f>
        <v>56.5</v>
      </c>
      <c r="Q483" s="9">
        <f t="shared" si="15"/>
        <v>0.64375000000000004</v>
      </c>
      <c r="R483" s="9">
        <f>ﾍﾞﾝﾁﾏｰｸ!CG483/ﾍﾞﾝﾁﾏｰｸ!CG$3</f>
        <v>0.53333333333333333</v>
      </c>
      <c r="S483" s="9">
        <f>ﾍﾞﾝﾁﾏｰｸ!CH483/ﾍﾞﾝﾁﾏｰｸ!CH$3</f>
        <v>0.5</v>
      </c>
      <c r="T483" s="9">
        <f>ﾍﾞﾝﾁﾏｰｸ!CI483/ﾍﾞﾝﾁﾏｰｸ!CI$3</f>
        <v>0.5625</v>
      </c>
      <c r="U483" s="9">
        <f>ﾍﾞﾝﾁﾏｰｸ!CC483/ﾍﾞﾝﾁﾏｰｸ!CC$3</f>
        <v>0.5</v>
      </c>
      <c r="V483" s="9">
        <f>ﾍﾞﾝﾁﾏｰｸ!CD483/ﾍﾞﾝﾁﾏｰｸ!CD$3</f>
        <v>0.71875</v>
      </c>
      <c r="W483" s="9">
        <f>ﾍﾞﾝﾁﾏｰｸ!CE483/ﾍﾞﾝﾁﾏｰｸ!CE$3</f>
        <v>0.70833333333333337</v>
      </c>
      <c r="X483" s="9">
        <f>ﾍﾞﾝﾁﾏｰｸ!CF483/ﾍﾞﾝﾁﾏｰｸ!CF$3</f>
        <v>0.75</v>
      </c>
    </row>
    <row r="484" spans="1:24">
      <c r="A484" s="2">
        <v>1998</v>
      </c>
      <c r="B484" s="2">
        <v>599</v>
      </c>
      <c r="C484" s="2">
        <v>12</v>
      </c>
      <c r="D484" s="2">
        <f t="shared" si="14"/>
        <v>49.916666666666664</v>
      </c>
      <c r="E484" s="4" t="s">
        <v>373</v>
      </c>
      <c r="F484" s="9">
        <f>ﾍﾞﾝﾁﾏｰｸ!CJ484/ﾍﾞﾝﾁﾏｰｸ!CJ$3</f>
        <v>0.34883720930232559</v>
      </c>
      <c r="G484" s="9">
        <f>SUMIF(ﾍﾞﾝﾁﾏｰｸ!$F$1:$AX$1,G$2,ﾍﾞﾝﾁﾏｰｸ!$F484:$AX484)/G$3</f>
        <v>0</v>
      </c>
      <c r="H484" s="9">
        <f>ﾍﾞﾝﾁﾏｰｸ!CQ484/ﾍﾞﾝﾁﾏｰｸ!$CR$1</f>
        <v>0.59463379260333582</v>
      </c>
      <c r="I484" s="9">
        <f>SUMIF(ﾍﾞﾝﾁﾏｰｸ!$F$1:$AX$1,I$2,ﾍﾞﾝﾁﾏｰｸ!$F484:$AX484)/I$3</f>
        <v>0.33333333333333331</v>
      </c>
      <c r="J484" s="9">
        <f>SUMIF(ﾍﾞﾝﾁﾏｰｸ!$F$1:$AX$1,J$2,ﾍﾞﾝﾁﾏｰｸ!$F484:$AX484)/J$3</f>
        <v>0.625</v>
      </c>
      <c r="K484" s="9">
        <f>SUMIF(ﾍﾞﾝﾁﾏｰｸ!$F$1:$AX$1,K$2,ﾍﾞﾝﾁﾏｰｸ!$F484:$AX484)/K$3</f>
        <v>0.4</v>
      </c>
      <c r="L484" s="9">
        <f>SUMIF(ﾍﾞﾝﾁﾏｰｸ!$F$1:$AX$1,L$2,ﾍﾞﾝﾁﾏｰｸ!$F484:$AX484)/L$3</f>
        <v>0.625</v>
      </c>
      <c r="M484" s="9">
        <f>SUMIF(ﾍﾞﾝﾁﾏｰｸ!$F$1:$AX$1,M$2,ﾍﾞﾝﾁﾏｰｸ!$F484:$AX484)/M$3</f>
        <v>1</v>
      </c>
      <c r="N484" s="9">
        <f>SUMIF(ﾍﾞﾝﾁﾏｰｸ!$F$1:$AX$1,N$2,ﾍﾞﾝﾁﾏｰｸ!$F484:$AX484)/N$3</f>
        <v>0.5</v>
      </c>
      <c r="O484" s="9">
        <f>SUMIF(ﾍﾞﾝﾁﾏｰｸ!$F$1:$AX$1,O$2,ﾍﾞﾝﾁﾏｰｸ!$F484:$AX484)/O$3</f>
        <v>0.85</v>
      </c>
      <c r="P484" s="2">
        <f>ﾍﾞﾝﾁﾏｰｸ!BV484</f>
        <v>50</v>
      </c>
      <c r="Q484" s="9">
        <f t="shared" si="15"/>
        <v>0.57698863636363629</v>
      </c>
      <c r="R484" s="9">
        <f>ﾍﾞﾝﾁﾏｰｸ!CG484/ﾍﾞﾝﾁﾏｰｸ!CG$3</f>
        <v>0.5</v>
      </c>
      <c r="S484" s="9">
        <f>ﾍﾞﾝﾁﾏｰｸ!CH484/ﾍﾞﾝﾁﾏｰｸ!CH$3</f>
        <v>0.6</v>
      </c>
      <c r="T484" s="9">
        <f>ﾍﾞﾝﾁﾏｰｸ!CI484/ﾍﾞﾝﾁﾏｰｸ!CI$3</f>
        <v>0.5625</v>
      </c>
      <c r="U484" s="9">
        <f>ﾍﾞﾝﾁﾏｰｸ!CC484/ﾍﾞﾝﾁﾏｰｸ!CC$3</f>
        <v>0.31818181818181818</v>
      </c>
      <c r="V484" s="9">
        <f>ﾍﾞﾝﾁﾏｰｸ!CD484/ﾍﾞﾝﾁﾏｰｸ!CD$3</f>
        <v>0.71875</v>
      </c>
      <c r="W484" s="9">
        <f>ﾍﾞﾝﾁﾏｰｸ!CE484/ﾍﾞﾝﾁﾏｰｸ!CE$3</f>
        <v>0.66666666666666663</v>
      </c>
      <c r="X484" s="9">
        <f>ﾍﾞﾝﾁﾏｰｸ!CF484/ﾍﾞﾝﾁﾏｰｸ!CF$3</f>
        <v>0.8125</v>
      </c>
    </row>
    <row r="485" spans="1:24">
      <c r="A485" s="2">
        <v>1998</v>
      </c>
      <c r="B485" s="2">
        <v>4000</v>
      </c>
      <c r="C485" s="2">
        <v>8</v>
      </c>
      <c r="D485" s="2">
        <f t="shared" si="14"/>
        <v>500</v>
      </c>
      <c r="E485" s="4" t="s">
        <v>32</v>
      </c>
      <c r="F485" s="9">
        <f>ﾍﾞﾝﾁﾏｰｸ!CJ485/ﾍﾞﾝﾁﾏｰｸ!CJ$3</f>
        <v>0.29069767441860467</v>
      </c>
      <c r="G485" s="9">
        <f>SUMIF(ﾍﾞﾝﾁﾏｰｸ!$F$1:$AX$1,G$2,ﾍﾞﾝﾁﾏｰｸ!$F485:$AX485)/G$3</f>
        <v>0.5</v>
      </c>
      <c r="H485" s="9">
        <f>ﾍﾞﾝﾁﾏｰｸ!CQ485/ﾍﾞﾝﾁﾏｰｸ!$CR$1</f>
        <v>0.61856417693981158</v>
      </c>
      <c r="I485" s="9">
        <f>SUMIF(ﾍﾞﾝﾁﾏｰｸ!$F$1:$AX$1,I$2,ﾍﾞﾝﾁﾏｰｸ!$F485:$AX485)/I$3</f>
        <v>0.5</v>
      </c>
      <c r="J485" s="9">
        <f>SUMIF(ﾍﾞﾝﾁﾏｰｸ!$F$1:$AX$1,J$2,ﾍﾞﾝﾁﾏｰｸ!$F485:$AX485)/J$3</f>
        <v>0.25</v>
      </c>
      <c r="K485" s="9">
        <f>SUMIF(ﾍﾞﾝﾁﾏｰｸ!$F$1:$AX$1,K$2,ﾍﾞﾝﾁﾏｰｸ!$F485:$AX485)/K$3</f>
        <v>0.25</v>
      </c>
      <c r="L485" s="9">
        <f>SUMIF(ﾍﾞﾝﾁﾏｰｸ!$F$1:$AX$1,L$2,ﾍﾞﾝﾁﾏｰｸ!$F485:$AX485)/L$3</f>
        <v>0.375</v>
      </c>
      <c r="M485" s="9">
        <f>SUMIF(ﾍﾞﾝﾁﾏｰｸ!$F$1:$AX$1,M$2,ﾍﾞﾝﾁﾏｰｸ!$F485:$AX485)/M$3</f>
        <v>0.5</v>
      </c>
      <c r="N485" s="9">
        <f>SUMIF(ﾍﾞﾝﾁﾏｰｸ!$F$1:$AX$1,N$2,ﾍﾞﾝﾁﾏｰｸ!$F485:$AX485)/N$3</f>
        <v>0.36363636363636365</v>
      </c>
      <c r="O485" s="9">
        <f>SUMIF(ﾍﾞﾝﾁﾏｰｸ!$F$1:$AX$1,O$2,ﾍﾞﾝﾁﾏｰｸ!$F485:$AX485)/O$3</f>
        <v>0.8</v>
      </c>
      <c r="P485" s="2">
        <f>ﾍﾞﾝﾁﾏｰｸ!BV485</f>
        <v>41.5</v>
      </c>
      <c r="Q485" s="9">
        <f t="shared" si="15"/>
        <v>0.46136363636363636</v>
      </c>
      <c r="R485" s="9">
        <f>ﾍﾞﾝﾁﾏｰｸ!CG485/ﾍﾞﾝﾁﾏｰｸ!CG$3</f>
        <v>0.33333333333333331</v>
      </c>
      <c r="S485" s="9">
        <f>ﾍﾞﾝﾁﾏｰｸ!CH485/ﾍﾞﾝﾁﾏｰｸ!CH$3</f>
        <v>0.4</v>
      </c>
      <c r="T485" s="9">
        <f>ﾍﾞﾝﾁﾏｰｸ!CI485/ﾍﾞﾝﾁﾏｰｸ!CI$3</f>
        <v>0.375</v>
      </c>
      <c r="U485" s="9">
        <f>ﾍﾞﾝﾁﾏｰｸ!CC485/ﾍﾞﾝﾁﾏｰｸ!CC$3</f>
        <v>0.31818181818181818</v>
      </c>
      <c r="V485" s="9">
        <f>ﾍﾞﾝﾁﾏｰｸ!CD485/ﾍﾞﾝﾁﾏｰｸ!CD$3</f>
        <v>0.53125</v>
      </c>
      <c r="W485" s="9">
        <f>ﾍﾞﾝﾁﾏｰｸ!CE485/ﾍﾞﾝﾁﾏｰｸ!CE$3</f>
        <v>0.5</v>
      </c>
      <c r="X485" s="9">
        <f>ﾍﾞﾝﾁﾏｰｸ!CF485/ﾍﾞﾝﾁﾏｰｸ!CF$3</f>
        <v>0.625</v>
      </c>
    </row>
    <row r="486" spans="1:24">
      <c r="A486" s="2">
        <v>1984</v>
      </c>
      <c r="B486" s="2">
        <v>4500</v>
      </c>
      <c r="C486" s="2">
        <v>6</v>
      </c>
      <c r="D486" s="2">
        <f t="shared" si="14"/>
        <v>750</v>
      </c>
      <c r="E486" s="4" t="s">
        <v>374</v>
      </c>
      <c r="F486" s="9">
        <f>ﾍﾞﾝﾁﾏｰｸ!CJ486/ﾍﾞﾝﾁﾏｰｸ!CJ$3</f>
        <v>0.40697674418604651</v>
      </c>
      <c r="G486" s="9">
        <f>SUMIF(ﾍﾞﾝﾁﾏｰｸ!$F$1:$AX$1,G$2,ﾍﾞﾝﾁﾏｰｸ!$F486:$AX486)/G$3</f>
        <v>0.5</v>
      </c>
      <c r="H486" s="9">
        <f>ﾍﾞﾝﾁﾏｰｸ!CQ486/ﾍﾞﾝﾁﾏｰｸ!$CR$1</f>
        <v>0.65482233502538079</v>
      </c>
      <c r="I486" s="9">
        <f>SUMIF(ﾍﾞﾝﾁﾏｰｸ!$F$1:$AX$1,I$2,ﾍﾞﾝﾁﾏｰｸ!$F486:$AX486)/I$3</f>
        <v>0</v>
      </c>
      <c r="J486" s="9">
        <f>SUMIF(ﾍﾞﾝﾁﾏｰｸ!$F$1:$AX$1,J$2,ﾍﾞﾝﾁﾏｰｸ!$F486:$AX486)/J$3</f>
        <v>0.5</v>
      </c>
      <c r="K486" s="9">
        <f>SUMIF(ﾍﾞﾝﾁﾏｰｸ!$F$1:$AX$1,K$2,ﾍﾞﾝﾁﾏｰｸ!$F486:$AX486)/K$3</f>
        <v>0.5</v>
      </c>
      <c r="L486" s="9">
        <f>SUMIF(ﾍﾞﾝﾁﾏｰｸ!$F$1:$AX$1,L$2,ﾍﾞﾝﾁﾏｰｸ!$F486:$AX486)/L$3</f>
        <v>0.875</v>
      </c>
      <c r="M486" s="9">
        <f>SUMIF(ﾍﾞﾝﾁﾏｰｸ!$F$1:$AX$1,M$2,ﾍﾞﾝﾁﾏｰｸ!$F486:$AX486)/M$3</f>
        <v>0.5</v>
      </c>
      <c r="N486" s="9">
        <f>SUMIF(ﾍﾞﾝﾁﾏｰｸ!$F$1:$AX$1,N$2,ﾍﾞﾝﾁﾏｰｸ!$F486:$AX486)/N$3</f>
        <v>0.54545454545454541</v>
      </c>
      <c r="O486" s="9">
        <f>SUMIF(ﾍﾞﾝﾁﾏｰｸ!$F$1:$AX$1,O$2,ﾍﾞﾝﾁﾏｰｸ!$F486:$AX486)/O$3</f>
        <v>0.65</v>
      </c>
      <c r="P486" s="2">
        <f>ﾍﾞﾝﾁﾏｰｸ!BV486</f>
        <v>50.5</v>
      </c>
      <c r="Q486" s="9">
        <f t="shared" si="15"/>
        <v>0.57159090909090904</v>
      </c>
      <c r="R486" s="9">
        <f>ﾍﾞﾝﾁﾏｰｸ!CG486/ﾍﾞﾝﾁﾏｰｸ!CG$3</f>
        <v>0.46666666666666667</v>
      </c>
      <c r="S486" s="9">
        <f>ﾍﾞﾝﾁﾏｰｸ!CH486/ﾍﾞﾝﾁﾏｰｸ!CH$3</f>
        <v>0.4</v>
      </c>
      <c r="T486" s="9">
        <f>ﾍﾞﾝﾁﾏｰｸ!CI486/ﾍﾞﾝﾁﾏｰｸ!CI$3</f>
        <v>0.75</v>
      </c>
      <c r="U486" s="9">
        <f>ﾍﾞﾝﾁﾏｰｸ!CC486/ﾍﾞﾝﾁﾏｰｸ!CC$3</f>
        <v>0.45454545454545453</v>
      </c>
      <c r="V486" s="9">
        <f>ﾍﾞﾝﾁﾏｰｸ!CD486/ﾍﾞﾝﾁﾏｰｸ!CD$3</f>
        <v>0.59375</v>
      </c>
      <c r="W486" s="9">
        <f>ﾍﾞﾝﾁﾏｰｸ!CE486/ﾍﾞﾝﾁﾏｰｸ!CE$3</f>
        <v>0.66666666666666663</v>
      </c>
      <c r="X486" s="9">
        <f>ﾍﾞﾝﾁﾏｰｸ!CF486/ﾍﾞﾝﾁﾏｰｸ!CF$3</f>
        <v>0.625</v>
      </c>
    </row>
    <row r="487" spans="1:24">
      <c r="A487" s="2">
        <v>1999</v>
      </c>
      <c r="B487" s="2">
        <v>5000</v>
      </c>
      <c r="C487" s="2">
        <v>3</v>
      </c>
      <c r="D487" s="2">
        <f t="shared" si="14"/>
        <v>1666.6666666666667</v>
      </c>
      <c r="E487" s="4" t="s">
        <v>375</v>
      </c>
      <c r="F487" s="9">
        <f>ﾍﾞﾝﾁﾏｰｸ!CJ487/ﾍﾞﾝﾁﾏｰｸ!CJ$3</f>
        <v>0.56976744186046513</v>
      </c>
      <c r="G487" s="9">
        <f>SUMIF(ﾍﾞﾝﾁﾏｰｸ!$F$1:$AX$1,G$2,ﾍﾞﾝﾁﾏｰｸ!$F487:$AX487)/G$3</f>
        <v>0.5</v>
      </c>
      <c r="H487" s="9">
        <f>ﾍﾞﾝﾁﾏｰｸ!CQ487/ﾍﾞﾝﾁﾏｰｸ!$CR$1</f>
        <v>0.78172588832487322</v>
      </c>
      <c r="I487" s="9">
        <f>SUMIF(ﾍﾞﾝﾁﾏｰｸ!$F$1:$AX$1,I$2,ﾍﾞﾝﾁﾏｰｸ!$F487:$AX487)/I$3</f>
        <v>0.5</v>
      </c>
      <c r="J487" s="9">
        <f>SUMIF(ﾍﾞﾝﾁﾏｰｸ!$F$1:$AX$1,J$2,ﾍﾞﾝﾁﾏｰｸ!$F487:$AX487)/J$3</f>
        <v>0.875</v>
      </c>
      <c r="K487" s="9">
        <f>SUMIF(ﾍﾞﾝﾁﾏｰｸ!$F$1:$AX$1,K$2,ﾍﾞﾝﾁﾏｰｸ!$F487:$AX487)/K$3</f>
        <v>0.55000000000000004</v>
      </c>
      <c r="L487" s="9">
        <f>SUMIF(ﾍﾞﾝﾁﾏｰｸ!$F$1:$AX$1,L$2,ﾍﾞﾝﾁﾏｰｸ!$F487:$AX487)/L$3</f>
        <v>0.625</v>
      </c>
      <c r="M487" s="9">
        <f>SUMIF(ﾍﾞﾝﾁﾏｰｸ!$F$1:$AX$1,M$2,ﾍﾞﾝﾁﾏｰｸ!$F487:$AX487)/M$3</f>
        <v>0.5</v>
      </c>
      <c r="N487" s="9">
        <f>SUMIF(ﾍﾞﾝﾁﾏｰｸ!$F$1:$AX$1,N$2,ﾍﾞﾝﾁﾏｰｸ!$F487:$AX487)/N$3</f>
        <v>0.59090909090909094</v>
      </c>
      <c r="O487" s="9">
        <f>SUMIF(ﾍﾞﾝﾁﾏｰｸ!$F$1:$AX$1,O$2,ﾍﾞﾝﾁﾏｰｸ!$F487:$AX487)/O$3</f>
        <v>0.65</v>
      </c>
      <c r="P487" s="2">
        <f>ﾍﾞﾝﾁﾏｰｸ!BV487</f>
        <v>60</v>
      </c>
      <c r="Q487" s="9">
        <f t="shared" si="15"/>
        <v>0.58096590909090906</v>
      </c>
      <c r="R487" s="9">
        <f>ﾍﾞﾝﾁﾏｰｸ!CG487/ﾍﾞﾝﾁﾏｰｸ!CG$3</f>
        <v>0.6</v>
      </c>
      <c r="S487" s="9">
        <f>ﾍﾞﾝﾁﾏｰｸ!CH487/ﾍﾞﾝﾁﾏｰｸ!CH$3</f>
        <v>0.7</v>
      </c>
      <c r="T487" s="9">
        <f>ﾍﾞﾝﾁﾏｰｸ!CI487/ﾍﾞﾝﾁﾏｰｸ!CI$3</f>
        <v>0.6875</v>
      </c>
      <c r="U487" s="9">
        <f>ﾍﾞﾝﾁﾏｰｸ!CC487/ﾍﾞﾝﾁﾏｰｸ!CC$3</f>
        <v>0.45454545454545453</v>
      </c>
      <c r="V487" s="9">
        <f>ﾍﾞﾝﾁﾏｰｸ!CD487/ﾍﾞﾝﾁﾏｰｸ!CD$3</f>
        <v>0.59375</v>
      </c>
      <c r="W487" s="9">
        <f>ﾍﾞﾝﾁﾏｰｸ!CE487/ﾍﾞﾝﾁﾏｰｸ!CE$3</f>
        <v>0.66666666666666663</v>
      </c>
      <c r="X487" s="9">
        <f>ﾍﾞﾝﾁﾏｰｸ!CF487/ﾍﾞﾝﾁﾏｰｸ!CF$3</f>
        <v>0.6875</v>
      </c>
    </row>
    <row r="488" spans="1:24">
      <c r="A488" s="2">
        <v>1988</v>
      </c>
      <c r="B488" s="2">
        <v>100</v>
      </c>
      <c r="C488" s="2">
        <v>3</v>
      </c>
      <c r="D488" s="2">
        <f t="shared" si="14"/>
        <v>33.333333333333336</v>
      </c>
      <c r="E488" s="4" t="s">
        <v>190</v>
      </c>
      <c r="F488" s="9">
        <f>ﾍﾞﾝﾁﾏｰｸ!CJ488/ﾍﾞﾝﾁﾏｰｸ!CJ$3</f>
        <v>0.5</v>
      </c>
      <c r="G488" s="9">
        <f>SUMIF(ﾍﾞﾝﾁﾏｰｸ!$F$1:$AX$1,G$2,ﾍﾞﾝﾁﾏｰｸ!$F488:$AX488)/G$3</f>
        <v>0.5</v>
      </c>
      <c r="H488" s="9">
        <f>ﾍﾞﾝﾁﾏｰｸ!CQ488/ﾍﾞﾝﾁﾏｰｸ!$CR$1</f>
        <v>0.57432922407541709</v>
      </c>
      <c r="I488" s="9">
        <f>SUMIF(ﾍﾞﾝﾁﾏｰｸ!$F$1:$AX$1,I$2,ﾍﾞﾝﾁﾏｰｸ!$F488:$AX488)/I$3</f>
        <v>1</v>
      </c>
      <c r="J488" s="9">
        <f>SUMIF(ﾍﾞﾝﾁﾏｰｸ!$F$1:$AX$1,J$2,ﾍﾞﾝﾁﾏｰｸ!$F488:$AX488)/J$3</f>
        <v>0.375</v>
      </c>
      <c r="K488" s="9">
        <f>SUMIF(ﾍﾞﾝﾁﾏｰｸ!$F$1:$AX$1,K$2,ﾍﾞﾝﾁﾏｰｸ!$F488:$AX488)/K$3</f>
        <v>0.5</v>
      </c>
      <c r="L488" s="9">
        <f>SUMIF(ﾍﾞﾝﾁﾏｰｸ!$F$1:$AX$1,L$2,ﾍﾞﾝﾁﾏｰｸ!$F488:$AX488)/L$3</f>
        <v>0.625</v>
      </c>
      <c r="M488" s="9">
        <f>SUMIF(ﾍﾞﾝﾁﾏｰｸ!$F$1:$AX$1,M$2,ﾍﾞﾝﾁﾏｰｸ!$F488:$AX488)/M$3</f>
        <v>0.5</v>
      </c>
      <c r="N488" s="9">
        <f>SUMIF(ﾍﾞﾝﾁﾏｰｸ!$F$1:$AX$1,N$2,ﾍﾞﾝﾁﾏｰｸ!$F488:$AX488)/N$3</f>
        <v>0.63636363636363635</v>
      </c>
      <c r="O488" s="9">
        <f>SUMIF(ﾍﾞﾝﾁﾏｰｸ!$F$1:$AX$1,O$2,ﾍﾞﾝﾁﾏｰｸ!$F488:$AX488)/O$3</f>
        <v>0.85</v>
      </c>
      <c r="P488" s="2">
        <f>ﾍﾞﾝﾁﾏｰｸ!BV488</f>
        <v>59.5</v>
      </c>
      <c r="Q488" s="9">
        <f t="shared" si="15"/>
        <v>0.64147727272727273</v>
      </c>
      <c r="R488" s="9">
        <f>ﾍﾞﾝﾁﾏｰｸ!CG488/ﾍﾞﾝﾁﾏｰｸ!CG$3</f>
        <v>0.66666666666666663</v>
      </c>
      <c r="S488" s="9">
        <f>ﾍﾞﾝﾁﾏｰｸ!CH488/ﾍﾞﾝﾁﾏｰｸ!CH$3</f>
        <v>0.6</v>
      </c>
      <c r="T488" s="9">
        <f>ﾍﾞﾝﾁﾏｰｸ!CI488/ﾍﾞﾝﾁﾏｰｸ!CI$3</f>
        <v>0.6875</v>
      </c>
      <c r="U488" s="9">
        <f>ﾍﾞﾝﾁﾏｰｸ!CC488/ﾍﾞﾝﾁﾏｰｸ!CC$3</f>
        <v>0.63636363636363635</v>
      </c>
      <c r="V488" s="9">
        <f>ﾍﾞﾝﾁﾏｰｸ!CD488/ﾍﾞﾝﾁﾏｰｸ!CD$3</f>
        <v>0.6875</v>
      </c>
      <c r="W488" s="9">
        <f>ﾍﾞﾝﾁﾏｰｸ!CE488/ﾍﾞﾝﾁﾏｰｸ!CE$3</f>
        <v>0.625</v>
      </c>
      <c r="X488" s="9">
        <f>ﾍﾞﾝﾁﾏｰｸ!CF488/ﾍﾞﾝﾁﾏｰｸ!CF$3</f>
        <v>0.625</v>
      </c>
    </row>
    <row r="489" spans="1:24">
      <c r="A489" s="2">
        <v>1998</v>
      </c>
      <c r="B489" s="2">
        <v>1500</v>
      </c>
      <c r="C489" s="2">
        <v>5</v>
      </c>
      <c r="D489" s="2">
        <f t="shared" si="14"/>
        <v>300</v>
      </c>
      <c r="E489" s="4" t="s">
        <v>376</v>
      </c>
      <c r="F489" s="9">
        <f>ﾍﾞﾝﾁﾏｰｸ!CJ489/ﾍﾞﾝﾁﾏｰｸ!CJ$3</f>
        <v>0.5</v>
      </c>
      <c r="G489" s="9">
        <f>SUMIF(ﾍﾞﾝﾁﾏｰｸ!$F$1:$AX$1,G$2,ﾍﾞﾝﾁﾏｰｸ!$F489:$AX489)/G$3</f>
        <v>0.5</v>
      </c>
      <c r="H489" s="9">
        <f>ﾍﾞﾝﾁﾏｰｸ!CQ489/ﾍﾞﾝﾁﾏｰｸ!$CR$1</f>
        <v>0.52356780275562009</v>
      </c>
      <c r="I489" s="9">
        <f>SUMIF(ﾍﾞﾝﾁﾏｰｸ!$F$1:$AX$1,I$2,ﾍﾞﾝﾁﾏｰｸ!$F489:$AX489)/I$3</f>
        <v>0.16666666666666666</v>
      </c>
      <c r="J489" s="9">
        <f>SUMIF(ﾍﾞﾝﾁﾏｰｸ!$F$1:$AX$1,J$2,ﾍﾞﾝﾁﾏｰｸ!$F489:$AX489)/J$3</f>
        <v>0.625</v>
      </c>
      <c r="K489" s="9">
        <f>SUMIF(ﾍﾞﾝﾁﾏｰｸ!$F$1:$AX$1,K$2,ﾍﾞﾝﾁﾏｰｸ!$F489:$AX489)/K$3</f>
        <v>0.65</v>
      </c>
      <c r="L489" s="9">
        <f>SUMIF(ﾍﾞﾝﾁﾏｰｸ!$F$1:$AX$1,L$2,ﾍﾞﾝﾁﾏｰｸ!$F489:$AX489)/L$3</f>
        <v>0.125</v>
      </c>
      <c r="M489" s="9">
        <f>SUMIF(ﾍﾞﾝﾁﾏｰｸ!$F$1:$AX$1,M$2,ﾍﾞﾝﾁﾏｰｸ!$F489:$AX489)/M$3</f>
        <v>0.5</v>
      </c>
      <c r="N489" s="9">
        <f>SUMIF(ﾍﾞﾝﾁﾏｰｸ!$F$1:$AX$1,N$2,ﾍﾞﾝﾁﾏｰｸ!$F489:$AX489)/N$3</f>
        <v>0.68181818181818177</v>
      </c>
      <c r="O489" s="9">
        <f>SUMIF(ﾍﾞﾝﾁﾏｰｸ!$F$1:$AX$1,O$2,ﾍﾞﾝﾁﾏｰｸ!$F489:$AX489)/O$3</f>
        <v>0.7</v>
      </c>
      <c r="P489" s="2">
        <f>ﾍﾞﾝﾁﾏｰｸ!BV489</f>
        <v>53.5</v>
      </c>
      <c r="Q489" s="9">
        <f t="shared" si="15"/>
        <v>0.70142045454545454</v>
      </c>
      <c r="R489" s="9">
        <f>ﾍﾞﾝﾁﾏｰｸ!CG489/ﾍﾞﾝﾁﾏｰｸ!CG$3</f>
        <v>0.6333333333333333</v>
      </c>
      <c r="S489" s="9">
        <f>ﾍﾞﾝﾁﾏｰｸ!CH489/ﾍﾞﾝﾁﾏｰｸ!CH$3</f>
        <v>0.5</v>
      </c>
      <c r="T489" s="9">
        <f>ﾍﾞﾝﾁﾏｰｸ!CI489/ﾍﾞﾝﾁﾏｰｸ!CI$3</f>
        <v>0.3125</v>
      </c>
      <c r="U489" s="9">
        <f>ﾍﾞﾝﾁﾏｰｸ!CC489/ﾍﾞﾝﾁﾏｰｸ!CC$3</f>
        <v>0.72727272727272729</v>
      </c>
      <c r="V489" s="9">
        <f>ﾍﾞﾝﾁﾏｰｸ!CD489/ﾍﾞﾝﾁﾏｰｸ!CD$3</f>
        <v>0.59375</v>
      </c>
      <c r="W489" s="9">
        <f>ﾍﾞﾝﾁﾏｰｸ!CE489/ﾍﾞﾝﾁﾏｰｸ!CE$3</f>
        <v>0.75</v>
      </c>
      <c r="X489" s="9">
        <f>ﾍﾞﾝﾁﾏｰｸ!CF489/ﾍﾞﾝﾁﾏｰｸ!CF$3</f>
        <v>0.6875</v>
      </c>
    </row>
    <row r="490" spans="1:24">
      <c r="A490" s="2">
        <v>2012</v>
      </c>
      <c r="B490" s="2">
        <v>800</v>
      </c>
      <c r="C490" s="2">
        <v>4</v>
      </c>
      <c r="D490" s="2">
        <f t="shared" si="14"/>
        <v>200</v>
      </c>
      <c r="E490" s="4" t="s">
        <v>361</v>
      </c>
      <c r="F490" s="9">
        <f>ﾍﾞﾝﾁﾏｰｸ!CJ490/ﾍﾞﾝﾁﾏｰｸ!CJ$3</f>
        <v>1</v>
      </c>
      <c r="G490" s="9">
        <f>SUMIF(ﾍﾞﾝﾁﾏｰｸ!$F$1:$AX$1,G$2,ﾍﾞﾝﾁﾏｰｸ!$F490:$AX490)/G$3</f>
        <v>1</v>
      </c>
      <c r="H490" s="9">
        <f>ﾍﾞﾝﾁﾏｰｸ!CQ490/ﾍﾞﾝﾁﾏｰｸ!$CR$1</f>
        <v>0.93473531544597532</v>
      </c>
      <c r="I490" s="9">
        <f>SUMIF(ﾍﾞﾝﾁﾏｰｸ!$F$1:$AX$1,I$2,ﾍﾞﾝﾁﾏｰｸ!$F490:$AX490)/I$3</f>
        <v>1</v>
      </c>
      <c r="J490" s="9">
        <f>SUMIF(ﾍﾞﾝﾁﾏｰｸ!$F$1:$AX$1,J$2,ﾍﾞﾝﾁﾏｰｸ!$F490:$AX490)/J$3</f>
        <v>1</v>
      </c>
      <c r="K490" s="9">
        <f>SUMIF(ﾍﾞﾝﾁﾏｰｸ!$F$1:$AX$1,K$2,ﾍﾞﾝﾁﾏｰｸ!$F490:$AX490)/K$3</f>
        <v>1</v>
      </c>
      <c r="L490" s="9">
        <f>SUMIF(ﾍﾞﾝﾁﾏｰｸ!$F$1:$AX$1,L$2,ﾍﾞﾝﾁﾏｰｸ!$F490:$AX490)/L$3</f>
        <v>0.75</v>
      </c>
      <c r="M490" s="9">
        <f>SUMIF(ﾍﾞﾝﾁﾏｰｸ!$F$1:$AX$1,M$2,ﾍﾞﾝﾁﾏｰｸ!$F490:$AX490)/M$3</f>
        <v>1</v>
      </c>
      <c r="N490" s="9">
        <f>SUMIF(ﾍﾞﾝﾁﾏｰｸ!$F$1:$AX$1,N$2,ﾍﾞﾝﾁﾏｰｸ!$F490:$AX490)/N$3</f>
        <v>0.86363636363636365</v>
      </c>
      <c r="O490" s="9">
        <f>SUMIF(ﾍﾞﾝﾁﾏｰｸ!$F$1:$AX$1,O$2,ﾍﾞﾝﾁﾏｰｸ!$F490:$AX490)/O$3</f>
        <v>0.75</v>
      </c>
      <c r="P490" s="2">
        <f>ﾍﾞﾝﾁﾏｰｸ!BV490</f>
        <v>90</v>
      </c>
      <c r="Q490" s="9">
        <f t="shared" si="15"/>
        <v>0.84914772727272725</v>
      </c>
      <c r="R490" s="9">
        <f>ﾍﾞﾝﾁﾏｰｸ!CG490/ﾍﾞﾝﾁﾏｰｸ!CG$3</f>
        <v>0.8666666666666667</v>
      </c>
      <c r="S490" s="9">
        <f>ﾍﾞﾝﾁﾏｰｸ!CH490/ﾍﾞﾝﾁﾏｰｸ!CH$3</f>
        <v>1</v>
      </c>
      <c r="T490" s="9">
        <f>ﾍﾞﾝﾁﾏｰｸ!CI490/ﾍﾞﾝﾁﾏｰｸ!CI$3</f>
        <v>0.875</v>
      </c>
      <c r="U490" s="9">
        <f>ﾍﾞﾝﾁﾏｰｸ!CC490/ﾍﾞﾝﾁﾏｰｸ!CC$3</f>
        <v>0.86363636363636365</v>
      </c>
      <c r="V490" s="9">
        <f>ﾍﾞﾝﾁﾏｰｸ!CD490/ﾍﾞﾝﾁﾏｰｸ!CD$3</f>
        <v>0.875</v>
      </c>
      <c r="W490" s="9">
        <f>ﾍﾞﾝﾁﾏｰｸ!CE490/ﾍﾞﾝﾁﾏｰｸ!CE$3</f>
        <v>0.83333333333333337</v>
      </c>
      <c r="X490" s="9">
        <f>ﾍﾞﾝﾁﾏｰｸ!CF490/ﾍﾞﾝﾁﾏｰｸ!CF$3</f>
        <v>0.8125</v>
      </c>
    </row>
    <row r="491" spans="1:24">
      <c r="A491" s="2">
        <v>2000</v>
      </c>
      <c r="B491" s="2">
        <v>200</v>
      </c>
      <c r="C491" s="2">
        <v>2</v>
      </c>
      <c r="D491" s="2">
        <f t="shared" si="14"/>
        <v>100</v>
      </c>
      <c r="E491" s="4" t="s">
        <v>377</v>
      </c>
      <c r="F491" s="9">
        <f>ﾍﾞﾝﾁﾏｰｸ!CJ491/ﾍﾞﾝﾁﾏｰｸ!CJ$3</f>
        <v>0.31395348837209303</v>
      </c>
      <c r="G491" s="9">
        <f>SUMIF(ﾍﾞﾝﾁﾏｰｸ!$F$1:$AX$1,G$2,ﾍﾞﾝﾁﾏｰｸ!$F491:$AX491)/G$3</f>
        <v>0.5</v>
      </c>
      <c r="H491" s="9">
        <f>ﾍﾞﾝﾁﾏｰｸ!CQ491/ﾍﾞﾝﾁﾏｰｸ!$CR$1</f>
        <v>0.67657722987672231</v>
      </c>
      <c r="I491" s="9">
        <f>SUMIF(ﾍﾞﾝﾁﾏｰｸ!$F$1:$AX$1,I$2,ﾍﾞﾝﾁﾏｰｸ!$F491:$AX491)/I$3</f>
        <v>0</v>
      </c>
      <c r="J491" s="9">
        <f>SUMIF(ﾍﾞﾝﾁﾏｰｸ!$F$1:$AX$1,J$2,ﾍﾞﾝﾁﾏｰｸ!$F491:$AX491)/J$3</f>
        <v>0.375</v>
      </c>
      <c r="K491" s="9">
        <f>SUMIF(ﾍﾞﾝﾁﾏｰｸ!$F$1:$AX$1,K$2,ﾍﾞﾝﾁﾏｰｸ!$F491:$AX491)/K$3</f>
        <v>0.4</v>
      </c>
      <c r="L491" s="9">
        <f>SUMIF(ﾍﾞﾝﾁﾏｰｸ!$F$1:$AX$1,L$2,ﾍﾞﾝﾁﾏｰｸ!$F491:$AX491)/L$3</f>
        <v>0.375</v>
      </c>
      <c r="M491" s="9">
        <f>SUMIF(ﾍﾞﾝﾁﾏｰｸ!$F$1:$AX$1,M$2,ﾍﾞﾝﾁﾏｰｸ!$F491:$AX491)/M$3</f>
        <v>0.5</v>
      </c>
      <c r="N491" s="9">
        <f>SUMIF(ﾍﾞﾝﾁﾏｰｸ!$F$1:$AX$1,N$2,ﾍﾞﾝﾁﾏｰｸ!$F491:$AX491)/N$3</f>
        <v>0.36363636363636365</v>
      </c>
      <c r="O491" s="9">
        <f>SUMIF(ﾍﾞﾝﾁﾏｰｸ!$F$1:$AX$1,O$2,ﾍﾞﾝﾁﾏｰｸ!$F491:$AX491)/O$3</f>
        <v>0.6</v>
      </c>
      <c r="P491" s="2">
        <f>ﾍﾞﾝﾁﾏｰｸ!BV491</f>
        <v>38.5</v>
      </c>
      <c r="Q491" s="9">
        <f t="shared" si="15"/>
        <v>0.36363636363636365</v>
      </c>
      <c r="R491" s="9">
        <f>ﾍﾞﾝﾁﾏｰｸ!CG491/ﾍﾞﾝﾁﾏｰｸ!CG$3</f>
        <v>0.2</v>
      </c>
      <c r="S491" s="9">
        <f>ﾍﾞﾝﾁﾏｰｸ!CH491/ﾍﾞﾝﾁﾏｰｸ!CH$3</f>
        <v>0.5</v>
      </c>
      <c r="T491" s="9">
        <f>ﾍﾞﾝﾁﾏｰｸ!CI491/ﾍﾞﾝﾁﾏｰｸ!CI$3</f>
        <v>0.5</v>
      </c>
      <c r="U491" s="9">
        <f>ﾍﾞﾝﾁﾏｰｸ!CC491/ﾍﾞﾝﾁﾏｰｸ!CC$3</f>
        <v>0.18181818181818182</v>
      </c>
      <c r="V491" s="9">
        <f>ﾍﾞﾝﾁﾏｰｸ!CD491/ﾍﾞﾝﾁﾏｰｸ!CD$3</f>
        <v>0.53125</v>
      </c>
      <c r="W491" s="9">
        <f>ﾍﾞﾝﾁﾏｰｸ!CE491/ﾍﾞﾝﾁﾏｰｸ!CE$3</f>
        <v>0.45833333333333331</v>
      </c>
      <c r="X491" s="9">
        <f>ﾍﾞﾝﾁﾏｰｸ!CF491/ﾍﾞﾝﾁﾏｰｸ!CF$3</f>
        <v>0.375</v>
      </c>
    </row>
    <row r="492" spans="1:24">
      <c r="A492" s="2">
        <v>2001</v>
      </c>
      <c r="B492" s="2">
        <v>4500</v>
      </c>
      <c r="C492" s="2">
        <v>5</v>
      </c>
      <c r="D492" s="2">
        <f t="shared" si="14"/>
        <v>900</v>
      </c>
      <c r="E492" s="4" t="s">
        <v>160</v>
      </c>
      <c r="F492" s="9">
        <f>ﾍﾞﾝﾁﾏｰｸ!CJ492/ﾍﾞﾝﾁﾏｰｸ!CJ$3</f>
        <v>0.5</v>
      </c>
      <c r="G492" s="9">
        <f>SUMIF(ﾍﾞﾝﾁﾏｰｸ!$F$1:$AX$1,G$2,ﾍﾞﾝﾁﾏｰｸ!$F492:$AX492)/G$3</f>
        <v>0.5</v>
      </c>
      <c r="H492" s="9">
        <f>ﾍﾞﾝﾁﾏｰｸ!CQ492/ﾍﾞﾝﾁﾏｰｸ!$CR$1</f>
        <v>0.61493836113125466</v>
      </c>
      <c r="I492" s="9">
        <f>SUMIF(ﾍﾞﾝﾁﾏｰｸ!$F$1:$AX$1,I$2,ﾍﾞﾝﾁﾏｰｸ!$F492:$AX492)/I$3</f>
        <v>0.16666666666666666</v>
      </c>
      <c r="J492" s="9">
        <f>SUMIF(ﾍﾞﾝﾁﾏｰｸ!$F$1:$AX$1,J$2,ﾍﾞﾝﾁﾏｰｸ!$F492:$AX492)/J$3</f>
        <v>0.625</v>
      </c>
      <c r="K492" s="9">
        <f>SUMIF(ﾍﾞﾝﾁﾏｰｸ!$F$1:$AX$1,K$2,ﾍﾞﾝﾁﾏｰｸ!$F492:$AX492)/K$3</f>
        <v>0.6</v>
      </c>
      <c r="L492" s="9">
        <f>SUMIF(ﾍﾞﾝﾁﾏｰｸ!$F$1:$AX$1,L$2,ﾍﾞﾝﾁﾏｰｸ!$F492:$AX492)/L$3</f>
        <v>0.625</v>
      </c>
      <c r="M492" s="9">
        <f>SUMIF(ﾍﾞﾝﾁﾏｰｸ!$F$1:$AX$1,M$2,ﾍﾞﾝﾁﾏｰｸ!$F492:$AX492)/M$3</f>
        <v>1</v>
      </c>
      <c r="N492" s="9">
        <f>SUMIF(ﾍﾞﾝﾁﾏｰｸ!$F$1:$AX$1,N$2,ﾍﾞﾝﾁﾏｰｸ!$F492:$AX492)/N$3</f>
        <v>0.77272727272727271</v>
      </c>
      <c r="O492" s="9">
        <f>SUMIF(ﾍﾞﾝﾁﾏｰｸ!$F$1:$AX$1,O$2,ﾍﾞﾝﾁﾏｰｸ!$F492:$AX492)/O$3</f>
        <v>0.55000000000000004</v>
      </c>
      <c r="P492" s="2">
        <f>ﾍﾞﾝﾁﾏｰｸ!BV492</f>
        <v>56.5</v>
      </c>
      <c r="Q492" s="9">
        <f t="shared" si="15"/>
        <v>0.57272727272727264</v>
      </c>
      <c r="R492" s="9">
        <f>ﾍﾞﾝﾁﾏｰｸ!CG492/ﾍﾞﾝﾁﾏｰｸ!CG$3</f>
        <v>0.6</v>
      </c>
      <c r="S492" s="9">
        <f>ﾍﾞﾝﾁﾏｰｸ!CH492/ﾍﾞﾝﾁﾏｰｸ!CH$3</f>
        <v>0.7</v>
      </c>
      <c r="T492" s="9">
        <f>ﾍﾞﾝﾁﾏｰｸ!CI492/ﾍﾞﾝﾁﾏｰｸ!CI$3</f>
        <v>0.625</v>
      </c>
      <c r="U492" s="9">
        <f>ﾍﾞﾝﾁﾏｰｸ!CC492/ﾍﾞﾝﾁﾏｰｸ!CC$3</f>
        <v>0.63636363636363635</v>
      </c>
      <c r="V492" s="9">
        <f>ﾍﾞﾝﾁﾏｰｸ!CD492/ﾍﾞﾝﾁﾏｰｸ!CD$3</f>
        <v>0.5625</v>
      </c>
      <c r="W492" s="9">
        <f>ﾍﾞﾝﾁﾏｰｸ!CE492/ﾍﾞﾝﾁﾏｰｸ!CE$3</f>
        <v>0.54166666666666663</v>
      </c>
      <c r="X492" s="9">
        <f>ﾍﾞﾝﾁﾏｰｸ!CF492/ﾍﾞﾝﾁﾏｰｸ!CF$3</f>
        <v>0.5</v>
      </c>
    </row>
    <row r="493" spans="1:24">
      <c r="A493" s="2">
        <v>2000</v>
      </c>
      <c r="B493" s="2">
        <v>20000</v>
      </c>
      <c r="C493" s="2">
        <v>4</v>
      </c>
      <c r="D493" s="2">
        <f t="shared" si="14"/>
        <v>5000</v>
      </c>
      <c r="E493" s="4" t="s">
        <v>314</v>
      </c>
      <c r="F493" s="9">
        <f>ﾍﾞﾝﾁﾏｰｸ!CJ493/ﾍﾞﾝﾁﾏｰｸ!CJ$3</f>
        <v>1</v>
      </c>
      <c r="G493" s="9">
        <f>SUMIF(ﾍﾞﾝﾁﾏｰｸ!$F$1:$AX$1,G$2,ﾍﾞﾝﾁﾏｰｸ!$F493:$AX493)/G$3</f>
        <v>1</v>
      </c>
      <c r="H493" s="9">
        <f>ﾍﾞﾝﾁﾏｰｸ!CQ493/ﾍﾞﾝﾁﾏｰｸ!$CR$1</f>
        <v>0.95649021029731685</v>
      </c>
      <c r="I493" s="9">
        <f>SUMIF(ﾍﾞﾝﾁﾏｰｸ!$F$1:$AX$1,I$2,ﾍﾞﾝﾁﾏｰｸ!$F493:$AX493)/I$3</f>
        <v>1</v>
      </c>
      <c r="J493" s="9">
        <f>SUMIF(ﾍﾞﾝﾁﾏｰｸ!$F$1:$AX$1,J$2,ﾍﾞﾝﾁﾏｰｸ!$F493:$AX493)/J$3</f>
        <v>1</v>
      </c>
      <c r="K493" s="9">
        <f>SUMIF(ﾍﾞﾝﾁﾏｰｸ!$F$1:$AX$1,K$2,ﾍﾞﾝﾁﾏｰｸ!$F493:$AX493)/K$3</f>
        <v>1</v>
      </c>
      <c r="L493" s="9">
        <f>SUMIF(ﾍﾞﾝﾁﾏｰｸ!$F$1:$AX$1,L$2,ﾍﾞﾝﾁﾏｰｸ!$F493:$AX493)/L$3</f>
        <v>1</v>
      </c>
      <c r="M493" s="9">
        <f>SUMIF(ﾍﾞﾝﾁﾏｰｸ!$F$1:$AX$1,M$2,ﾍﾞﾝﾁﾏｰｸ!$F493:$AX493)/M$3</f>
        <v>1</v>
      </c>
      <c r="N493" s="9">
        <f>SUMIF(ﾍﾞﾝﾁﾏｰｸ!$F$1:$AX$1,N$2,ﾍﾞﾝﾁﾏｰｸ!$F493:$AX493)/N$3</f>
        <v>1</v>
      </c>
      <c r="O493" s="9">
        <f>SUMIF(ﾍﾞﾝﾁﾏｰｸ!$F$1:$AX$1,O$2,ﾍﾞﾝﾁﾏｰｸ!$F493:$AX493)/O$3</f>
        <v>1</v>
      </c>
      <c r="P493" s="2">
        <f>ﾍﾞﾝﾁﾏｰｸ!BV493</f>
        <v>100</v>
      </c>
      <c r="Q493" s="9">
        <f t="shared" si="15"/>
        <v>1</v>
      </c>
      <c r="R493" s="9">
        <f>ﾍﾞﾝﾁﾏｰｸ!CG493/ﾍﾞﾝﾁﾏｰｸ!CG$3</f>
        <v>1</v>
      </c>
      <c r="S493" s="9">
        <f>ﾍﾞﾝﾁﾏｰｸ!CH493/ﾍﾞﾝﾁﾏｰｸ!CH$3</f>
        <v>1</v>
      </c>
      <c r="T493" s="9">
        <f>ﾍﾞﾝﾁﾏｰｸ!CI493/ﾍﾞﾝﾁﾏｰｸ!CI$3</f>
        <v>1</v>
      </c>
      <c r="U493" s="9">
        <f>ﾍﾞﾝﾁﾏｰｸ!CC493/ﾍﾞﾝﾁﾏｰｸ!CC$3</f>
        <v>1</v>
      </c>
      <c r="V493" s="9">
        <f>ﾍﾞﾝﾁﾏｰｸ!CD493/ﾍﾞﾝﾁﾏｰｸ!CD$3</f>
        <v>1</v>
      </c>
      <c r="W493" s="9">
        <f>ﾍﾞﾝﾁﾏｰｸ!CE493/ﾍﾞﾝﾁﾏｰｸ!CE$3</f>
        <v>1</v>
      </c>
      <c r="X493" s="9">
        <f>ﾍﾞﾝﾁﾏｰｸ!CF493/ﾍﾞﾝﾁﾏｰｸ!CF$3</f>
        <v>1</v>
      </c>
    </row>
    <row r="494" spans="1:24">
      <c r="A494" s="2">
        <v>2003</v>
      </c>
      <c r="B494" s="2">
        <v>180</v>
      </c>
      <c r="C494" s="2">
        <v>5</v>
      </c>
      <c r="D494" s="2">
        <f t="shared" si="14"/>
        <v>36</v>
      </c>
      <c r="E494" s="4" t="s">
        <v>20</v>
      </c>
      <c r="F494" s="9">
        <f>ﾍﾞﾝﾁﾏｰｸ!CJ494/ﾍﾞﾝﾁﾏｰｸ!CJ$3</f>
        <v>0.39534883720930231</v>
      </c>
      <c r="G494" s="9">
        <f>SUMIF(ﾍﾞﾝﾁﾏｰｸ!$F$1:$AX$1,G$2,ﾍﾞﾝﾁﾏｰｸ!$F494:$AX494)/G$3</f>
        <v>0</v>
      </c>
      <c r="H494" s="9">
        <f>ﾍﾞﾝﾁﾏｰｸ!CQ494/ﾍﾞﾝﾁﾏｰｸ!$CR$1</f>
        <v>0.61856417693981158</v>
      </c>
      <c r="I494" s="9">
        <f>SUMIF(ﾍﾞﾝﾁﾏｰｸ!$F$1:$AX$1,I$2,ﾍﾞﾝﾁﾏｰｸ!$F494:$AX494)/I$3</f>
        <v>0.83333333333333337</v>
      </c>
      <c r="J494" s="9">
        <f>SUMIF(ﾍﾞﾝﾁﾏｰｸ!$F$1:$AX$1,J$2,ﾍﾞﾝﾁﾏｰｸ!$F494:$AX494)/J$3</f>
        <v>0.75</v>
      </c>
      <c r="K494" s="9">
        <f>SUMIF(ﾍﾞﾝﾁﾏｰｸ!$F$1:$AX$1,K$2,ﾍﾞﾝﾁﾏｰｸ!$F494:$AX494)/K$3</f>
        <v>0.3</v>
      </c>
      <c r="L494" s="9">
        <f>SUMIF(ﾍﾞﾝﾁﾏｰｸ!$F$1:$AX$1,L$2,ﾍﾞﾝﾁﾏｰｸ!$F494:$AX494)/L$3</f>
        <v>0.5</v>
      </c>
      <c r="M494" s="9">
        <f>SUMIF(ﾍﾞﾝﾁﾏｰｸ!$F$1:$AX$1,M$2,ﾍﾞﾝﾁﾏｰｸ!$F494:$AX494)/M$3</f>
        <v>1</v>
      </c>
      <c r="N494" s="9">
        <f>SUMIF(ﾍﾞﾝﾁﾏｰｸ!$F$1:$AX$1,N$2,ﾍﾞﾝﾁﾏｰｸ!$F494:$AX494)/N$3</f>
        <v>0.77272727272727271</v>
      </c>
      <c r="O494" s="9">
        <f>SUMIF(ﾍﾞﾝﾁﾏｰｸ!$F$1:$AX$1,O$2,ﾍﾞﾝﾁﾏｰｸ!$F494:$AX494)/O$3</f>
        <v>0.7</v>
      </c>
      <c r="P494" s="2">
        <f>ﾍﾞﾝﾁﾏｰｸ!BV494</f>
        <v>54</v>
      </c>
      <c r="Q494" s="9">
        <f t="shared" si="15"/>
        <v>0.67102272727272727</v>
      </c>
      <c r="R494" s="9">
        <f>ﾍﾞﾝﾁﾏｰｸ!CG494/ﾍﾞﾝﾁﾏｰｸ!CG$3</f>
        <v>0.83333333333333337</v>
      </c>
      <c r="S494" s="9">
        <f>ﾍﾞﾝﾁﾏｰｸ!CH494/ﾍﾞﾝﾁﾏｰｸ!CH$3</f>
        <v>0.5</v>
      </c>
      <c r="T494" s="9">
        <f>ﾍﾞﾝﾁﾏｰｸ!CI494/ﾍﾞﾝﾁﾏｰｸ!CI$3</f>
        <v>0.5</v>
      </c>
      <c r="U494" s="9">
        <f>ﾍﾞﾝﾁﾏｰｸ!CC494/ﾍﾞﾝﾁﾏｰｸ!CC$3</f>
        <v>0.86363636363636365</v>
      </c>
      <c r="V494" s="9">
        <f>ﾍﾞﾝﾁﾏｰｸ!CD494/ﾍﾞﾝﾁﾏｰｸ!CD$3</f>
        <v>0.5</v>
      </c>
      <c r="W494" s="9">
        <f>ﾍﾞﾝﾁﾏｰｸ!CE494/ﾍﾞﾝﾁﾏｰｸ!CE$3</f>
        <v>0.58333333333333337</v>
      </c>
      <c r="X494" s="9">
        <f>ﾍﾞﾝﾁﾏｰｸ!CF494/ﾍﾞﾝﾁﾏｰｸ!CF$3</f>
        <v>0.625</v>
      </c>
    </row>
    <row r="495" spans="1:24">
      <c r="A495" s="2">
        <v>2000</v>
      </c>
      <c r="B495" s="2">
        <v>422</v>
      </c>
      <c r="C495" s="2">
        <v>4</v>
      </c>
      <c r="D495" s="2">
        <f t="shared" si="14"/>
        <v>105.5</v>
      </c>
      <c r="E495" s="4" t="s">
        <v>378</v>
      </c>
      <c r="F495" s="9">
        <f>ﾍﾞﾝﾁﾏｰｸ!CJ495/ﾍﾞﾝﾁﾏｰｸ!CJ$3</f>
        <v>0.40697674418604651</v>
      </c>
      <c r="G495" s="9">
        <f>SUMIF(ﾍﾞﾝﾁﾏｰｸ!$F$1:$AX$1,G$2,ﾍﾞﾝﾁﾏｰｸ!$F495:$AX495)/G$3</f>
        <v>0.5</v>
      </c>
      <c r="H495" s="9">
        <f>ﾍﾞﾝﾁﾏｰｸ!CQ495/ﾍﾞﾝﾁﾏｰｸ!$CR$1</f>
        <v>0.54967367657722999</v>
      </c>
      <c r="I495" s="9">
        <f>SUMIF(ﾍﾞﾝﾁﾏｰｸ!$F$1:$AX$1,I$2,ﾍﾞﾝﾁﾏｰｸ!$F495:$AX495)/I$3</f>
        <v>0.5</v>
      </c>
      <c r="J495" s="9">
        <f>SUMIF(ﾍﾞﾝﾁﾏｰｸ!$F$1:$AX$1,J$2,ﾍﾞﾝﾁﾏｰｸ!$F495:$AX495)/J$3</f>
        <v>0.75</v>
      </c>
      <c r="K495" s="9">
        <f>SUMIF(ﾍﾞﾝﾁﾏｰｸ!$F$1:$AX$1,K$2,ﾍﾞﾝﾁﾏｰｸ!$F495:$AX495)/K$3</f>
        <v>0.3</v>
      </c>
      <c r="L495" s="9">
        <f>SUMIF(ﾍﾞﾝﾁﾏｰｸ!$F$1:$AX$1,L$2,ﾍﾞﾝﾁﾏｰｸ!$F495:$AX495)/L$3</f>
        <v>0.25</v>
      </c>
      <c r="M495" s="9">
        <f>SUMIF(ﾍﾞﾝﾁﾏｰｸ!$F$1:$AX$1,M$2,ﾍﾞﾝﾁﾏｰｸ!$F495:$AX495)/M$3</f>
        <v>0.5</v>
      </c>
      <c r="N495" s="9">
        <f>SUMIF(ﾍﾞﾝﾁﾏｰｸ!$F$1:$AX$1,N$2,ﾍﾞﾝﾁﾏｰｸ!$F495:$AX495)/N$3</f>
        <v>0.68181818181818177</v>
      </c>
      <c r="O495" s="9">
        <f>SUMIF(ﾍﾞﾝﾁﾏｰｸ!$F$1:$AX$1,O$2,ﾍﾞﾝﾁﾏｰｸ!$F495:$AX495)/O$3</f>
        <v>0.5</v>
      </c>
      <c r="P495" s="2">
        <f>ﾍﾞﾝﾁﾏｰｸ!BV495</f>
        <v>46.5</v>
      </c>
      <c r="Q495" s="9">
        <f t="shared" si="15"/>
        <v>0.56647727272727277</v>
      </c>
      <c r="R495" s="9">
        <f>ﾍﾞﾝﾁﾏｰｸ!CG495/ﾍﾞﾝﾁﾏｰｸ!CG$3</f>
        <v>0.66666666666666663</v>
      </c>
      <c r="S495" s="9">
        <f>ﾍﾞﾝﾁﾏｰｸ!CH495/ﾍﾞﾝﾁﾏｰｸ!CH$3</f>
        <v>0.4</v>
      </c>
      <c r="T495" s="9">
        <f>ﾍﾞﾝﾁﾏｰｸ!CI495/ﾍﾞﾝﾁﾏｰｸ!CI$3</f>
        <v>0.5</v>
      </c>
      <c r="U495" s="9">
        <f>ﾍﾞﾝﾁﾏｰｸ!CC495/ﾍﾞﾝﾁﾏｰｸ!CC$3</f>
        <v>0.63636363636363635</v>
      </c>
      <c r="V495" s="9">
        <f>ﾍﾞﾝﾁﾏｰｸ!CD495/ﾍﾞﾝﾁﾏｰｸ!CD$3</f>
        <v>0.375</v>
      </c>
      <c r="W495" s="9">
        <f>ﾍﾞﾝﾁﾏｰｸ!CE495/ﾍﾞﾝﾁﾏｰｸ!CE$3</f>
        <v>0.58333333333333337</v>
      </c>
      <c r="X495" s="9">
        <f>ﾍﾞﾝﾁﾏｰｸ!CF495/ﾍﾞﾝﾁﾏｰｸ!CF$3</f>
        <v>0.625</v>
      </c>
    </row>
    <row r="496" spans="1:24">
      <c r="A496" s="2">
        <v>1990</v>
      </c>
      <c r="B496" s="2">
        <v>1300</v>
      </c>
      <c r="C496" s="2">
        <v>4</v>
      </c>
      <c r="D496" s="2">
        <f t="shared" si="14"/>
        <v>325</v>
      </c>
      <c r="E496" s="4" t="s">
        <v>379</v>
      </c>
      <c r="F496" s="9">
        <f>ﾍﾞﾝﾁﾏｰｸ!CJ496/ﾍﾞﾝﾁﾏｰｸ!CJ$3</f>
        <v>0.37209302325581395</v>
      </c>
      <c r="G496" s="9">
        <f>SUMIF(ﾍﾞﾝﾁﾏｰｸ!$F$1:$AX$1,G$2,ﾍﾞﾝﾁﾏｰｸ!$F496:$AX496)/G$3</f>
        <v>0</v>
      </c>
      <c r="H496" s="9">
        <f>ﾍﾞﾝﾁﾏｰｸ!CQ496/ﾍﾞﾝﾁﾏｰｸ!$CR$1</f>
        <v>0.57360406091370575</v>
      </c>
      <c r="I496" s="9">
        <f>SUMIF(ﾍﾞﾝﾁﾏｰｸ!$F$1:$AX$1,I$2,ﾍﾞﾝﾁﾏｰｸ!$F496:$AX496)/I$3</f>
        <v>0.5</v>
      </c>
      <c r="J496" s="9">
        <f>SUMIF(ﾍﾞﾝﾁﾏｰｸ!$F$1:$AX$1,J$2,ﾍﾞﾝﾁﾏｰｸ!$F496:$AX496)/J$3</f>
        <v>0.5</v>
      </c>
      <c r="K496" s="9">
        <f>SUMIF(ﾍﾞﾝﾁﾏｰｸ!$F$1:$AX$1,K$2,ﾍﾞﾝﾁﾏｰｸ!$F496:$AX496)/K$3</f>
        <v>0.5</v>
      </c>
      <c r="L496" s="9">
        <f>SUMIF(ﾍﾞﾝﾁﾏｰｸ!$F$1:$AX$1,L$2,ﾍﾞﾝﾁﾏｰｸ!$F496:$AX496)/L$3</f>
        <v>0.125</v>
      </c>
      <c r="M496" s="9">
        <f>SUMIF(ﾍﾞﾝﾁﾏｰｸ!$F$1:$AX$1,M$2,ﾍﾞﾝﾁﾏｰｸ!$F496:$AX496)/M$3</f>
        <v>0.5</v>
      </c>
      <c r="N496" s="9">
        <f>SUMIF(ﾍﾞﾝﾁﾏｰｸ!$F$1:$AX$1,N$2,ﾍﾞﾝﾁﾏｰｸ!$F496:$AX496)/N$3</f>
        <v>0.59090909090909094</v>
      </c>
      <c r="O496" s="9">
        <f>SUMIF(ﾍﾞﾝﾁﾏｰｸ!$F$1:$AX$1,O$2,ﾍﾞﾝﾁﾏｰｸ!$F496:$AX496)/O$3</f>
        <v>0.45</v>
      </c>
      <c r="P496" s="2">
        <f>ﾍﾞﾝﾁﾏｰｸ!BV496</f>
        <v>41</v>
      </c>
      <c r="Q496" s="9">
        <f t="shared" si="15"/>
        <v>0.58181818181818179</v>
      </c>
      <c r="R496" s="9">
        <f>ﾍﾞﾝﾁﾏｰｸ!CG496/ﾍﾞﾝﾁﾏｰｸ!CG$3</f>
        <v>0.46666666666666667</v>
      </c>
      <c r="S496" s="9">
        <f>ﾍﾞﾝﾁﾏｰｸ!CH496/ﾍﾞﾝﾁﾏｰｸ!CH$3</f>
        <v>0.5</v>
      </c>
      <c r="T496" s="9">
        <f>ﾍﾞﾝﾁﾏｰｸ!CI496/ﾍﾞﾝﾁﾏｰｸ!CI$3</f>
        <v>0.4375</v>
      </c>
      <c r="U496" s="9">
        <f>ﾍﾞﾝﾁﾏｰｸ!CC496/ﾍﾞﾝﾁﾏｰｸ!CC$3</f>
        <v>0.59090909090909094</v>
      </c>
      <c r="V496" s="9">
        <f>ﾍﾞﾝﾁﾏｰｸ!CD496/ﾍﾞﾝﾁﾏｰｸ!CD$3</f>
        <v>0.46875</v>
      </c>
      <c r="W496" s="9">
        <f>ﾍﾞﾝﾁﾏｰｸ!CE496/ﾍﾞﾝﾁﾏｰｸ!CE$3</f>
        <v>0.625</v>
      </c>
      <c r="X496" s="9">
        <f>ﾍﾞﾝﾁﾏｰｸ!CF496/ﾍﾞﾝﾁﾏｰｸ!CF$3</f>
        <v>0.625</v>
      </c>
    </row>
    <row r="497" spans="1:24">
      <c r="A497" s="2">
        <v>1999</v>
      </c>
      <c r="B497" s="2">
        <v>208</v>
      </c>
      <c r="C497" s="2">
        <v>6</v>
      </c>
      <c r="D497" s="2">
        <f t="shared" si="14"/>
        <v>34.666666666666664</v>
      </c>
      <c r="E497" s="4" t="s">
        <v>380</v>
      </c>
      <c r="F497" s="9">
        <f>ﾍﾞﾝﾁﾏｰｸ!CJ497/ﾍﾞﾝﾁﾏｰｸ!CJ$3</f>
        <v>0.43023255813953487</v>
      </c>
      <c r="G497" s="9">
        <f>SUMIF(ﾍﾞﾝﾁﾏｰｸ!$F$1:$AX$1,G$2,ﾍﾞﾝﾁﾏｰｸ!$F497:$AX497)/G$3</f>
        <v>0.5</v>
      </c>
      <c r="H497" s="9">
        <f>ﾍﾞﾝﾁﾏｰｸ!CQ497/ﾍﾞﾝﾁﾏｰｸ!$CR$1</f>
        <v>0.71283538796229162</v>
      </c>
      <c r="I497" s="9">
        <f>SUMIF(ﾍﾞﾝﾁﾏｰｸ!$F$1:$AX$1,I$2,ﾍﾞﾝﾁﾏｰｸ!$F497:$AX497)/I$3</f>
        <v>0.5</v>
      </c>
      <c r="J497" s="9">
        <f>SUMIF(ﾍﾞﾝﾁﾏｰｸ!$F$1:$AX$1,J$2,ﾍﾞﾝﾁﾏｰｸ!$F497:$AX497)/J$3</f>
        <v>0.5</v>
      </c>
      <c r="K497" s="9">
        <f>SUMIF(ﾍﾞﾝﾁﾏｰｸ!$F$1:$AX$1,K$2,ﾍﾞﾝﾁﾏｰｸ!$F497:$AX497)/K$3</f>
        <v>0.4</v>
      </c>
      <c r="L497" s="9">
        <f>SUMIF(ﾍﾞﾝﾁﾏｰｸ!$F$1:$AX$1,L$2,ﾍﾞﾝﾁﾏｰｸ!$F497:$AX497)/L$3</f>
        <v>0.875</v>
      </c>
      <c r="M497" s="9">
        <f>SUMIF(ﾍﾞﾝﾁﾏｰｸ!$F$1:$AX$1,M$2,ﾍﾞﾝﾁﾏｰｸ!$F497:$AX497)/M$3</f>
        <v>1</v>
      </c>
      <c r="N497" s="9">
        <f>SUMIF(ﾍﾞﾝﾁﾏｰｸ!$F$1:$AX$1,N$2,ﾍﾞﾝﾁﾏｰｸ!$F497:$AX497)/N$3</f>
        <v>0.68181818181818177</v>
      </c>
      <c r="O497" s="9">
        <f>SUMIF(ﾍﾞﾝﾁﾏｰｸ!$F$1:$AX$1,O$2,ﾍﾞﾝﾁﾏｰｸ!$F497:$AX497)/O$3</f>
        <v>0.9</v>
      </c>
      <c r="P497" s="2">
        <f>ﾍﾞﾝﾁﾏｰｸ!BV497</f>
        <v>60.5</v>
      </c>
      <c r="Q497" s="9">
        <f t="shared" si="15"/>
        <v>0.64715909090909096</v>
      </c>
      <c r="R497" s="9">
        <f>ﾍﾞﾝﾁﾏｰｸ!CG497/ﾍﾞﾝﾁﾏｰｸ!CG$3</f>
        <v>0.56666666666666665</v>
      </c>
      <c r="S497" s="9">
        <f>ﾍﾞﾝﾁﾏｰｸ!CH497/ﾍﾞﾝﾁﾏｰｸ!CH$3</f>
        <v>0.7</v>
      </c>
      <c r="T497" s="9">
        <f>ﾍﾞﾝﾁﾏｰｸ!CI497/ﾍﾞﾝﾁﾏｰｸ!CI$3</f>
        <v>0.8125</v>
      </c>
      <c r="U497" s="9">
        <f>ﾍﾞﾝﾁﾏｰｸ!CC497/ﾍﾞﾝﾁﾏｰｸ!CC$3</f>
        <v>0.54545454545454541</v>
      </c>
      <c r="V497" s="9">
        <f>ﾍﾞﾝﾁﾏｰｸ!CD497/ﾍﾞﾝﾁﾏｰｸ!CD$3</f>
        <v>0.65625</v>
      </c>
      <c r="W497" s="9">
        <f>ﾍﾞﾝﾁﾏｰｸ!CE497/ﾍﾞﾝﾁﾏｰｸ!CE$3</f>
        <v>0.70833333333333337</v>
      </c>
      <c r="X497" s="9">
        <f>ﾍﾞﾝﾁﾏｰｸ!CF497/ﾍﾞﾝﾁﾏｰｸ!CF$3</f>
        <v>0.75</v>
      </c>
    </row>
    <row r="498" spans="1:24">
      <c r="A498" s="2">
        <v>1954</v>
      </c>
      <c r="B498" s="2">
        <v>4500</v>
      </c>
      <c r="C498" s="2">
        <v>5</v>
      </c>
      <c r="D498" s="2">
        <f t="shared" si="14"/>
        <v>900</v>
      </c>
      <c r="E498" s="4" t="s">
        <v>381</v>
      </c>
      <c r="F498" s="9">
        <f>ﾍﾞﾝﾁﾏｰｸ!CJ498/ﾍﾞﾝﾁﾏｰｸ!CJ$3</f>
        <v>0.37209302325581395</v>
      </c>
      <c r="G498" s="9">
        <f>SUMIF(ﾍﾞﾝﾁﾏｰｸ!$F$1:$AX$1,G$2,ﾍﾞﾝﾁﾏｰｸ!$F498:$AX498)/G$3</f>
        <v>0</v>
      </c>
      <c r="H498" s="9">
        <f>ﾍﾞﾝﾁﾏｰｸ!CQ498/ﾍﾞﾝﾁﾏｰｸ!$CR$1</f>
        <v>0.64394488759971003</v>
      </c>
      <c r="I498" s="9">
        <f>SUMIF(ﾍﾞﾝﾁﾏｰｸ!$F$1:$AX$1,I$2,ﾍﾞﾝﾁﾏｰｸ!$F498:$AX498)/I$3</f>
        <v>0.5</v>
      </c>
      <c r="J498" s="9">
        <f>SUMIF(ﾍﾞﾝﾁﾏｰｸ!$F$1:$AX$1,J$2,ﾍﾞﾝﾁﾏｰｸ!$F498:$AX498)/J$3</f>
        <v>0.75</v>
      </c>
      <c r="K498" s="9">
        <f>SUMIF(ﾍﾞﾝﾁﾏｰｸ!$F$1:$AX$1,K$2,ﾍﾞﾝﾁﾏｰｸ!$F498:$AX498)/K$3</f>
        <v>0.35</v>
      </c>
      <c r="L498" s="9">
        <f>SUMIF(ﾍﾞﾝﾁﾏｰｸ!$F$1:$AX$1,L$2,ﾍﾞﾝﾁﾏｰｸ!$F498:$AX498)/L$3</f>
        <v>0.625</v>
      </c>
      <c r="M498" s="9">
        <f>SUMIF(ﾍﾞﾝﾁﾏｰｸ!$F$1:$AX$1,M$2,ﾍﾞﾝﾁﾏｰｸ!$F498:$AX498)/M$3</f>
        <v>1</v>
      </c>
      <c r="N498" s="9">
        <f>SUMIF(ﾍﾞﾝﾁﾏｰｸ!$F$1:$AX$1,N$2,ﾍﾞﾝﾁﾏｰｸ!$F498:$AX498)/N$3</f>
        <v>0.40909090909090912</v>
      </c>
      <c r="O498" s="9">
        <f>SUMIF(ﾍﾞﾝﾁﾏｰｸ!$F$1:$AX$1,O$2,ﾍﾞﾝﾁﾏｰｸ!$F498:$AX498)/O$3</f>
        <v>0.65</v>
      </c>
      <c r="P498" s="2">
        <f>ﾍﾞﾝﾁﾏｰｸ!BV498</f>
        <v>45</v>
      </c>
      <c r="Q498" s="9">
        <f t="shared" si="15"/>
        <v>0.46448863636363635</v>
      </c>
      <c r="R498" s="9">
        <f>ﾍﾞﾝﾁﾏｰｸ!CG498/ﾍﾞﾝﾁﾏｰｸ!CG$3</f>
        <v>0.46666666666666667</v>
      </c>
      <c r="S498" s="9">
        <f>ﾍﾞﾝﾁﾏｰｸ!CH498/ﾍﾞﾝﾁﾏｰｸ!CH$3</f>
        <v>0.8</v>
      </c>
      <c r="T498" s="9">
        <f>ﾍﾞﾝﾁﾏｰｸ!CI498/ﾍﾞﾝﾁﾏｰｸ!CI$3</f>
        <v>0.625</v>
      </c>
      <c r="U498" s="9">
        <f>ﾍﾞﾝﾁﾏｰｸ!CC498/ﾍﾞﾝﾁﾏｰｸ!CC$3</f>
        <v>0.31818181818181818</v>
      </c>
      <c r="V498" s="9">
        <f>ﾍﾞﾝﾁﾏｰｸ!CD498/ﾍﾞﾝﾁﾏｰｸ!CD$3</f>
        <v>0.53125</v>
      </c>
      <c r="W498" s="9">
        <f>ﾍﾞﾝﾁﾏｰｸ!CE498/ﾍﾞﾝﾁﾏｰｸ!CE$3</f>
        <v>0.54166666666666663</v>
      </c>
      <c r="X498" s="9">
        <f>ﾍﾞﾝﾁﾏｰｸ!CF498/ﾍﾞﾝﾁﾏｰｸ!CF$3</f>
        <v>0.5625</v>
      </c>
    </row>
    <row r="499" spans="1:24">
      <c r="A499" s="2">
        <v>1999</v>
      </c>
      <c r="B499" s="2">
        <v>100</v>
      </c>
      <c r="C499" s="2">
        <v>1</v>
      </c>
      <c r="D499" s="2">
        <f t="shared" si="14"/>
        <v>100</v>
      </c>
      <c r="E499" s="4" t="s">
        <v>20</v>
      </c>
      <c r="F499" s="9">
        <f>ﾍﾞﾝﾁﾏｰｸ!CJ499/ﾍﾞﾝﾁﾏｰｸ!CJ$3</f>
        <v>0.16279069767441862</v>
      </c>
      <c r="G499" s="9">
        <f>SUMIF(ﾍﾞﾝﾁﾏｰｸ!$F$1:$AX$1,G$2,ﾍﾞﾝﾁﾏｰｸ!$F499:$AX499)/G$3</f>
        <v>0</v>
      </c>
      <c r="H499" s="9">
        <f>ﾍﾞﾝﾁﾏｰｸ!CQ499/ﾍﾞﾝﾁﾏｰｸ!$CR$1</f>
        <v>0.65264684554024666</v>
      </c>
      <c r="I499" s="9">
        <f>SUMIF(ﾍﾞﾝﾁﾏｰｸ!$F$1:$AX$1,I$2,ﾍﾞﾝﾁﾏｰｸ!$F499:$AX499)/I$3</f>
        <v>0</v>
      </c>
      <c r="J499" s="9">
        <f>SUMIF(ﾍﾞﾝﾁﾏｰｸ!$F$1:$AX$1,J$2,ﾍﾞﾝﾁﾏｰｸ!$F499:$AX499)/J$3</f>
        <v>0.375</v>
      </c>
      <c r="K499" s="9">
        <f>SUMIF(ﾍﾞﾝﾁﾏｰｸ!$F$1:$AX$1,K$2,ﾍﾞﾝﾁﾏｰｸ!$F499:$AX499)/K$3</f>
        <v>0.15</v>
      </c>
      <c r="L499" s="9">
        <f>SUMIF(ﾍﾞﾝﾁﾏｰｸ!$F$1:$AX$1,L$2,ﾍﾞﾝﾁﾏｰｸ!$F499:$AX499)/L$3</f>
        <v>0.25</v>
      </c>
      <c r="M499" s="9">
        <f>SUMIF(ﾍﾞﾝﾁﾏｰｸ!$F$1:$AX$1,M$2,ﾍﾞﾝﾁﾏｰｸ!$F499:$AX499)/M$3</f>
        <v>0.5</v>
      </c>
      <c r="N499" s="9">
        <f>SUMIF(ﾍﾞﾝﾁﾏｰｸ!$F$1:$AX$1,N$2,ﾍﾞﾝﾁﾏｰｸ!$F499:$AX499)/N$3</f>
        <v>0.36363636363636365</v>
      </c>
      <c r="O499" s="9">
        <f>SUMIF(ﾍﾞﾝﾁﾏｰｸ!$F$1:$AX$1,O$2,ﾍﾞﾝﾁﾏｰｸ!$F499:$AX499)/O$3</f>
        <v>0.75</v>
      </c>
      <c r="P499" s="2">
        <f>ﾍﾞﾝﾁﾏｰｸ!BV499</f>
        <v>32</v>
      </c>
      <c r="Q499" s="9">
        <f t="shared" si="15"/>
        <v>0.45738636363636365</v>
      </c>
      <c r="R499" s="9">
        <f>ﾍﾞﾝﾁﾏｰｸ!CG499/ﾍﾞﾝﾁﾏｰｸ!CG$3</f>
        <v>0.26666666666666666</v>
      </c>
      <c r="S499" s="9">
        <f>ﾍﾞﾝﾁﾏｰｸ!CH499/ﾍﾞﾝﾁﾏｰｸ!CH$3</f>
        <v>0.5</v>
      </c>
      <c r="T499" s="9">
        <f>ﾍﾞﾝﾁﾏｰｸ!CI499/ﾍﾞﾝﾁﾏｰｸ!CI$3</f>
        <v>0.375</v>
      </c>
      <c r="U499" s="9">
        <f>ﾍﾞﾝﾁﾏｰｸ!CC499/ﾍﾞﾝﾁﾏｰｸ!CC$3</f>
        <v>0.18181818181818182</v>
      </c>
      <c r="V499" s="9">
        <f>ﾍﾞﾝﾁﾏｰｸ!CD499/ﾍﾞﾝﾁﾏｰｸ!CD$3</f>
        <v>0.5</v>
      </c>
      <c r="W499" s="9">
        <f>ﾍﾞﾝﾁﾏｰｸ!CE499/ﾍﾞﾝﾁﾏｰｸ!CE$3</f>
        <v>0.66666666666666663</v>
      </c>
      <c r="X499" s="9">
        <f>ﾍﾞﾝﾁﾏｰｸ!CF499/ﾍﾞﾝﾁﾏｰｸ!CF$3</f>
        <v>0.625</v>
      </c>
    </row>
    <row r="500" spans="1:24">
      <c r="A500" s="2">
        <v>2002</v>
      </c>
      <c r="B500" s="2">
        <v>400</v>
      </c>
      <c r="C500" s="2">
        <v>3</v>
      </c>
      <c r="D500" s="2">
        <f t="shared" si="14"/>
        <v>133.33333333333334</v>
      </c>
      <c r="E500" s="4" t="s">
        <v>275</v>
      </c>
      <c r="F500" s="9">
        <f>ﾍﾞﾝﾁﾏｰｸ!CJ500/ﾍﾞﾝﾁﾏｰｸ!CJ$3</f>
        <v>0.43023255813953487</v>
      </c>
      <c r="G500" s="9">
        <f>SUMIF(ﾍﾞﾝﾁﾏｰｸ!$F$1:$AX$1,G$2,ﾍﾞﾝﾁﾏｰｸ!$F500:$AX500)/G$3</f>
        <v>0.5</v>
      </c>
      <c r="H500" s="9">
        <f>ﾍﾞﾝﾁﾏｰｸ!CQ500/ﾍﾞﾝﾁﾏｰｸ!$CR$1</f>
        <v>0.66715010877447434</v>
      </c>
      <c r="I500" s="9">
        <f>SUMIF(ﾍﾞﾝﾁﾏｰｸ!$F$1:$AX$1,I$2,ﾍﾞﾝﾁﾏｰｸ!$F500:$AX500)/I$3</f>
        <v>0.5</v>
      </c>
      <c r="J500" s="9">
        <f>SUMIF(ﾍﾞﾝﾁﾏｰｸ!$F$1:$AX$1,J$2,ﾍﾞﾝﾁﾏｰｸ!$F500:$AX500)/J$3</f>
        <v>0.5</v>
      </c>
      <c r="K500" s="9">
        <f>SUMIF(ﾍﾞﾝﾁﾏｰｸ!$F$1:$AX$1,K$2,ﾍﾞﾝﾁﾏｰｸ!$F500:$AX500)/K$3</f>
        <v>0.4</v>
      </c>
      <c r="L500" s="9">
        <f>SUMIF(ﾍﾞﾝﾁﾏｰｸ!$F$1:$AX$1,L$2,ﾍﾞﾝﾁﾏｰｸ!$F500:$AX500)/L$3</f>
        <v>0.5</v>
      </c>
      <c r="M500" s="9">
        <f>SUMIF(ﾍﾞﾝﾁﾏｰｸ!$F$1:$AX$1,M$2,ﾍﾞﾝﾁﾏｰｸ!$F500:$AX500)/M$3</f>
        <v>0.5</v>
      </c>
      <c r="N500" s="9">
        <f>SUMIF(ﾍﾞﾝﾁﾏｰｸ!$F$1:$AX$1,N$2,ﾍﾞﾝﾁﾏｰｸ!$F500:$AX500)/N$3</f>
        <v>0.36363636363636365</v>
      </c>
      <c r="O500" s="9">
        <f>SUMIF(ﾍﾞﾝﾁﾏｰｸ!$F$1:$AX$1,O$2,ﾍﾞﾝﾁﾏｰｸ!$F500:$AX500)/O$3</f>
        <v>0.85</v>
      </c>
      <c r="P500" s="2">
        <f>ﾍﾞﾝﾁﾏｰｸ!BV500</f>
        <v>48.5</v>
      </c>
      <c r="Q500" s="9">
        <f t="shared" si="15"/>
        <v>0.59289772727272727</v>
      </c>
      <c r="R500" s="9">
        <f>ﾍﾞﾝﾁﾏｰｸ!CG500/ﾍﾞﾝﾁﾏｰｸ!CG$3</f>
        <v>0.4</v>
      </c>
      <c r="S500" s="9">
        <f>ﾍﾞﾝﾁﾏｰｸ!CH500/ﾍﾞﾝﾁﾏｰｸ!CH$3</f>
        <v>0.5</v>
      </c>
      <c r="T500" s="9">
        <f>ﾍﾞﾝﾁﾏｰｸ!CI500/ﾍﾞﾝﾁﾏｰｸ!CI$3</f>
        <v>0.5625</v>
      </c>
      <c r="U500" s="9">
        <f>ﾍﾞﾝﾁﾏｰｸ!CC500/ﾍﾞﾝﾁﾏｰｸ!CC$3</f>
        <v>0.36363636363636365</v>
      </c>
      <c r="V500" s="9">
        <f>ﾍﾞﾝﾁﾏｰｸ!CD500/ﾍﾞﾝﾁﾏｰｸ!CD$3</f>
        <v>0.65625</v>
      </c>
      <c r="W500" s="9">
        <f>ﾍﾞﾝﾁﾏｰｸ!CE500/ﾍﾞﾝﾁﾏｰｸ!CE$3</f>
        <v>0.70833333333333337</v>
      </c>
      <c r="X500" s="9">
        <f>ﾍﾞﾝﾁﾏｰｸ!CF500/ﾍﾞﾝﾁﾏｰｸ!CF$3</f>
        <v>0.8125</v>
      </c>
    </row>
    <row r="501" spans="1:24">
      <c r="A501" s="2">
        <v>2010</v>
      </c>
      <c r="B501" s="2">
        <v>5000</v>
      </c>
      <c r="C501" s="2">
        <v>3</v>
      </c>
      <c r="D501" s="2">
        <f t="shared" si="14"/>
        <v>1666.6666666666667</v>
      </c>
      <c r="E501" s="4" t="s">
        <v>234</v>
      </c>
      <c r="F501" s="9">
        <f>ﾍﾞﾝﾁﾏｰｸ!CJ501/ﾍﾞﾝﾁﾏｰｸ!CJ$3</f>
        <v>6.9767441860465115E-2</v>
      </c>
      <c r="G501" s="9">
        <f>SUMIF(ﾍﾞﾝﾁﾏｰｸ!$F$1:$AX$1,G$2,ﾍﾞﾝﾁﾏｰｸ!$F501:$AX501)/G$3</f>
        <v>0</v>
      </c>
      <c r="H501" s="9">
        <f>ﾍﾞﾝﾁﾏｰｸ!CQ501/ﾍﾞﾝﾁﾏｰｸ!$CR$1</f>
        <v>0.70195794053662086</v>
      </c>
      <c r="I501" s="9">
        <f>SUMIF(ﾍﾞﾝﾁﾏｰｸ!$F$1:$AX$1,I$2,ﾍﾞﾝﾁﾏｰｸ!$F501:$AX501)/I$3</f>
        <v>0</v>
      </c>
      <c r="J501" s="9">
        <f>SUMIF(ﾍﾞﾝﾁﾏｰｸ!$F$1:$AX$1,J$2,ﾍﾞﾝﾁﾏｰｸ!$F501:$AX501)/J$3</f>
        <v>0.125</v>
      </c>
      <c r="K501" s="9">
        <f>SUMIF(ﾍﾞﾝﾁﾏｰｸ!$F$1:$AX$1,K$2,ﾍﾞﾝﾁﾏｰｸ!$F501:$AX501)/K$3</f>
        <v>0.15</v>
      </c>
      <c r="L501" s="9">
        <f>SUMIF(ﾍﾞﾝﾁﾏｰｸ!$F$1:$AX$1,L$2,ﾍﾞﾝﾁﾏｰｸ!$F501:$AX501)/L$3</f>
        <v>0.375</v>
      </c>
      <c r="M501" s="9">
        <f>SUMIF(ﾍﾞﾝﾁﾏｰｸ!$F$1:$AX$1,M$2,ﾍﾞﾝﾁﾏｰｸ!$F501:$AX501)/M$3</f>
        <v>0.5</v>
      </c>
      <c r="N501" s="9">
        <f>SUMIF(ﾍﾞﾝﾁﾏｰｸ!$F$1:$AX$1,N$2,ﾍﾞﾝﾁﾏｰｸ!$F501:$AX501)/N$3</f>
        <v>0.22727272727272727</v>
      </c>
      <c r="O501" s="9">
        <f>SUMIF(ﾍﾞﾝﾁﾏｰｸ!$F$1:$AX$1,O$2,ﾍﾞﾝﾁﾏｰｸ!$F501:$AX501)/O$3</f>
        <v>0.6</v>
      </c>
      <c r="P501" s="2">
        <f>ﾍﾞﾝﾁﾏｰｸ!BV501</f>
        <v>25</v>
      </c>
      <c r="Q501" s="9">
        <f t="shared" si="15"/>
        <v>0.29460227272727268</v>
      </c>
      <c r="R501" s="9">
        <f>ﾍﾞﾝﾁﾏｰｸ!CG501/ﾍﾞﾝﾁﾏｰｸ!CG$3</f>
        <v>0.13333333333333333</v>
      </c>
      <c r="S501" s="9">
        <f>ﾍﾞﾝﾁﾏｰｸ!CH501/ﾍﾞﾝﾁﾏｰｸ!CH$3</f>
        <v>0.4</v>
      </c>
      <c r="T501" s="9">
        <f>ﾍﾞﾝﾁﾏｰｸ!CI501/ﾍﾞﾝﾁﾏｰｸ!CI$3</f>
        <v>0.375</v>
      </c>
      <c r="U501" s="9">
        <f>ﾍﾞﾝﾁﾏｰｸ!CC501/ﾍﾞﾝﾁﾏｰｸ!CC$3</f>
        <v>0.13636363636363635</v>
      </c>
      <c r="V501" s="9">
        <f>ﾍﾞﾝﾁﾏｰｸ!CD501/ﾍﾞﾝﾁﾏｰｸ!CD$3</f>
        <v>0.40625</v>
      </c>
      <c r="W501" s="9">
        <f>ﾍﾞﾝﾁﾏｰｸ!CE501/ﾍﾞﾝﾁﾏｰｸ!CE$3</f>
        <v>0.33333333333333331</v>
      </c>
      <c r="X501" s="9">
        <f>ﾍﾞﾝﾁﾏｰｸ!CF501/ﾍﾞﾝﾁﾏｰｸ!CF$3</f>
        <v>0.4375</v>
      </c>
    </row>
    <row r="502" spans="1:24">
      <c r="A502" s="2">
        <v>2007</v>
      </c>
      <c r="B502" s="2">
        <v>2000</v>
      </c>
      <c r="C502" s="2">
        <v>6</v>
      </c>
      <c r="D502" s="2">
        <f t="shared" si="14"/>
        <v>333.33333333333331</v>
      </c>
      <c r="E502" s="4" t="s">
        <v>382</v>
      </c>
      <c r="F502" s="9">
        <f>ﾍﾞﾝﾁﾏｰｸ!CJ502/ﾍﾞﾝﾁﾏｰｸ!CJ$3</f>
        <v>0.88372093023255816</v>
      </c>
      <c r="G502" s="9">
        <f>SUMIF(ﾍﾞﾝﾁﾏｰｸ!$F$1:$AX$1,G$2,ﾍﾞﾝﾁﾏｰｸ!$F502:$AX502)/G$3</f>
        <v>1</v>
      </c>
      <c r="H502" s="9">
        <f>ﾍﾞﾝﾁﾏｰｸ!CQ502/ﾍﾞﾝﾁﾏｰｸ!$CR$1</f>
        <v>0.67367657722987673</v>
      </c>
      <c r="I502" s="9">
        <f>SUMIF(ﾍﾞﾝﾁﾏｰｸ!$F$1:$AX$1,I$2,ﾍﾞﾝﾁﾏｰｸ!$F502:$AX502)/I$3</f>
        <v>1</v>
      </c>
      <c r="J502" s="9">
        <f>SUMIF(ﾍﾞﾝﾁﾏｰｸ!$F$1:$AX$1,J$2,ﾍﾞﾝﾁﾏｰｸ!$F502:$AX502)/J$3</f>
        <v>0.875</v>
      </c>
      <c r="K502" s="9">
        <f>SUMIF(ﾍﾞﾝﾁﾏｰｸ!$F$1:$AX$1,K$2,ﾍﾞﾝﾁﾏｰｸ!$F502:$AX502)/K$3</f>
        <v>0.9</v>
      </c>
      <c r="L502" s="9">
        <f>SUMIF(ﾍﾞﾝﾁﾏｰｸ!$F$1:$AX$1,L$2,ﾍﾞﾝﾁﾏｰｸ!$F502:$AX502)/L$3</f>
        <v>1</v>
      </c>
      <c r="M502" s="9">
        <f>SUMIF(ﾍﾞﾝﾁﾏｰｸ!$F$1:$AX$1,M$2,ﾍﾞﾝﾁﾏｰｸ!$F502:$AX502)/M$3</f>
        <v>1</v>
      </c>
      <c r="N502" s="9">
        <f>SUMIF(ﾍﾞﾝﾁﾏｰｸ!$F$1:$AX$1,N$2,ﾍﾞﾝﾁﾏｰｸ!$F502:$AX502)/N$3</f>
        <v>1</v>
      </c>
      <c r="O502" s="9">
        <f>SUMIF(ﾍﾞﾝﾁﾏｰｸ!$F$1:$AX$1,O$2,ﾍﾞﾝﾁﾏｰｸ!$F502:$AX502)/O$3</f>
        <v>0.95</v>
      </c>
      <c r="P502" s="2">
        <f>ﾍﾞﾝﾁﾏｰｸ!BV502</f>
        <v>89</v>
      </c>
      <c r="Q502" s="9">
        <f t="shared" si="15"/>
        <v>0.96562499999999996</v>
      </c>
      <c r="R502" s="9">
        <f>ﾍﾞﾝﾁﾏｰｸ!CG502/ﾍﾞﾝﾁﾏｰｸ!CG$3</f>
        <v>0.96666666666666667</v>
      </c>
      <c r="S502" s="9">
        <f>ﾍﾞﾝﾁﾏｰｸ!CH502/ﾍﾞﾝﾁﾏｰｸ!CH$3</f>
        <v>0.8</v>
      </c>
      <c r="T502" s="9">
        <f>ﾍﾞﾝﾁﾏｰｸ!CI502/ﾍﾞﾝﾁﾏｰｸ!CI$3</f>
        <v>1</v>
      </c>
      <c r="U502" s="9">
        <f>ﾍﾞﾝﾁﾏｰｸ!CC502/ﾍﾞﾝﾁﾏｰｸ!CC$3</f>
        <v>1</v>
      </c>
      <c r="V502" s="9">
        <f>ﾍﾞﾝﾁﾏｰｸ!CD502/ﾍﾞﾝﾁﾏｰｸ!CD$3</f>
        <v>0.9375</v>
      </c>
      <c r="W502" s="9">
        <f>ﾍﾞﾝﾁﾏｰｸ!CE502/ﾍﾞﾝﾁﾏｰｸ!CE$3</f>
        <v>0.95833333333333337</v>
      </c>
      <c r="X502" s="9">
        <f>ﾍﾞﾝﾁﾏｰｸ!CF502/ﾍﾞﾝﾁﾏｰｸ!CF$3</f>
        <v>0.9375</v>
      </c>
    </row>
    <row r="503" spans="1:24">
      <c r="A503" s="2">
        <v>2006</v>
      </c>
      <c r="B503" s="2">
        <v>100</v>
      </c>
      <c r="C503" s="2">
        <v>1</v>
      </c>
      <c r="D503" s="2">
        <f t="shared" si="14"/>
        <v>100</v>
      </c>
      <c r="E503" s="4" t="s">
        <v>367</v>
      </c>
      <c r="F503" s="9">
        <f>ﾍﾞﾝﾁﾏｰｸ!CJ503/ﾍﾞﾝﾁﾏｰｸ!CJ$3</f>
        <v>0.54651162790697672</v>
      </c>
      <c r="G503" s="9">
        <f>SUMIF(ﾍﾞﾝﾁﾏｰｸ!$F$1:$AX$1,G$2,ﾍﾞﾝﾁﾏｰｸ!$F503:$AX503)/G$3</f>
        <v>0.5</v>
      </c>
      <c r="H503" s="9">
        <f>ﾍﾞﾝﾁﾏｰｸ!CQ503/ﾍﾞﾝﾁﾏｰｸ!$CR$1</f>
        <v>0.60043509789702687</v>
      </c>
      <c r="I503" s="9">
        <f>SUMIF(ﾍﾞﾝﾁﾏｰｸ!$F$1:$AX$1,I$2,ﾍﾞﾝﾁﾏｰｸ!$F503:$AX503)/I$3</f>
        <v>0.66666666666666663</v>
      </c>
      <c r="J503" s="9">
        <f>SUMIF(ﾍﾞﾝﾁﾏｰｸ!$F$1:$AX$1,J$2,ﾍﾞﾝﾁﾏｰｸ!$F503:$AX503)/J$3</f>
        <v>0.875</v>
      </c>
      <c r="K503" s="9">
        <f>SUMIF(ﾍﾞﾝﾁﾏｰｸ!$F$1:$AX$1,K$2,ﾍﾞﾝﾁﾏｰｸ!$F503:$AX503)/K$3</f>
        <v>0.55000000000000004</v>
      </c>
      <c r="L503" s="9">
        <f>SUMIF(ﾍﾞﾝﾁﾏｰｸ!$F$1:$AX$1,L$2,ﾍﾞﾝﾁﾏｰｸ!$F503:$AX503)/L$3</f>
        <v>0.375</v>
      </c>
      <c r="M503" s="9">
        <f>SUMIF(ﾍﾞﾝﾁﾏｰｸ!$F$1:$AX$1,M$2,ﾍﾞﾝﾁﾏｰｸ!$F503:$AX503)/M$3</f>
        <v>1</v>
      </c>
      <c r="N503" s="9">
        <f>SUMIF(ﾍﾞﾝﾁﾏｰｸ!$F$1:$AX$1,N$2,ﾍﾞﾝﾁﾏｰｸ!$F503:$AX503)/N$3</f>
        <v>0.68181818181818177</v>
      </c>
      <c r="O503" s="9">
        <f>SUMIF(ﾍﾞﾝﾁﾏｰｸ!$F$1:$AX$1,O$2,ﾍﾞﾝﾁﾏｰｸ!$F503:$AX503)/O$3</f>
        <v>0.85</v>
      </c>
      <c r="P503" s="2">
        <f>ﾍﾞﾝﾁﾏｰｸ!BV503</f>
        <v>62.5</v>
      </c>
      <c r="Q503" s="9">
        <f t="shared" si="15"/>
        <v>0.78863636363636369</v>
      </c>
      <c r="R503" s="9">
        <f>ﾍﾞﾝﾁﾏｰｸ!CG503/ﾍﾞﾝﾁﾏｰｸ!CG$3</f>
        <v>0.7</v>
      </c>
      <c r="S503" s="9">
        <f>ﾍﾞﾝﾁﾏｰｸ!CH503/ﾍﾞﾝﾁﾏｰｸ!CH$3</f>
        <v>0.7</v>
      </c>
      <c r="T503" s="9">
        <f>ﾍﾞﾝﾁﾏｰｸ!CI503/ﾍﾞﾝﾁﾏｰｸ!CI$3</f>
        <v>0.625</v>
      </c>
      <c r="U503" s="9">
        <f>ﾍﾞﾝﾁﾏｰｸ!CC503/ﾍﾞﾝﾁﾏｰｸ!CC$3</f>
        <v>0.68181818181818177</v>
      </c>
      <c r="V503" s="9">
        <f>ﾍﾞﾝﾁﾏｰｸ!CD503/ﾍﾞﾝﾁﾏｰｸ!CD$3</f>
        <v>0.6875</v>
      </c>
      <c r="W503" s="9">
        <f>ﾍﾞﾝﾁﾏｰｸ!CE503/ﾍﾞﾝﾁﾏｰｸ!CE$3</f>
        <v>0.875</v>
      </c>
      <c r="X503" s="9">
        <f>ﾍﾞﾝﾁﾏｰｸ!CF503/ﾍﾞﾝﾁﾏｰｸ!CF$3</f>
        <v>1</v>
      </c>
    </row>
    <row r="504" spans="1:24">
      <c r="A504" s="2">
        <v>2015</v>
      </c>
      <c r="B504" s="2">
        <v>900</v>
      </c>
      <c r="C504" s="2">
        <v>10</v>
      </c>
      <c r="D504" s="2">
        <f t="shared" si="14"/>
        <v>90</v>
      </c>
      <c r="E504" s="4" t="s">
        <v>56</v>
      </c>
      <c r="F504" s="9">
        <f>ﾍﾞﾝﾁﾏｰｸ!CJ504/ﾍﾞﾝﾁﾏｰｸ!CJ$3</f>
        <v>0.39534883720930231</v>
      </c>
      <c r="G504" s="9">
        <f>SUMIF(ﾍﾞﾝﾁﾏｰｸ!$F$1:$AX$1,G$2,ﾍﾞﾝﾁﾏｰｸ!$F504:$AX504)/G$3</f>
        <v>0</v>
      </c>
      <c r="H504" s="9">
        <f>ﾍﾞﾝﾁﾏｰｸ!CQ504/ﾍﾞﾝﾁﾏｰｸ!$CR$1</f>
        <v>0.79985496736765782</v>
      </c>
      <c r="I504" s="9">
        <f>SUMIF(ﾍﾞﾝﾁﾏｰｸ!$F$1:$AX$1,I$2,ﾍﾞﾝﾁﾏｰｸ!$F504:$AX504)/I$3</f>
        <v>0.66666666666666663</v>
      </c>
      <c r="J504" s="9">
        <f>SUMIF(ﾍﾞﾝﾁﾏｰｸ!$F$1:$AX$1,J$2,ﾍﾞﾝﾁﾏｰｸ!$F504:$AX504)/J$3</f>
        <v>0.375</v>
      </c>
      <c r="K504" s="9">
        <f>SUMIF(ﾍﾞﾝﾁﾏｰｸ!$F$1:$AX$1,K$2,ﾍﾞﾝﾁﾏｰｸ!$F504:$AX504)/K$3</f>
        <v>0.45</v>
      </c>
      <c r="L504" s="9">
        <f>SUMIF(ﾍﾞﾝﾁﾏｰｸ!$F$1:$AX$1,L$2,ﾍﾞﾝﾁﾏｰｸ!$F504:$AX504)/L$3</f>
        <v>0.75</v>
      </c>
      <c r="M504" s="9">
        <f>SUMIF(ﾍﾞﾝﾁﾏｰｸ!$F$1:$AX$1,M$2,ﾍﾞﾝﾁﾏｰｸ!$F504:$AX504)/M$3</f>
        <v>1</v>
      </c>
      <c r="N504" s="9">
        <f>SUMIF(ﾍﾞﾝﾁﾏｰｸ!$F$1:$AX$1,N$2,ﾍﾞﾝﾁﾏｰｸ!$F504:$AX504)/N$3</f>
        <v>0.72727272727272729</v>
      </c>
      <c r="O504" s="9">
        <f>SUMIF(ﾍﾞﾝﾁﾏｰｸ!$F$1:$AX$1,O$2,ﾍﾞﾝﾁﾏｰｸ!$F504:$AX504)/O$3</f>
        <v>0.7</v>
      </c>
      <c r="P504" s="2">
        <f>ﾍﾞﾝﾁﾏｰｸ!BV504</f>
        <v>61</v>
      </c>
      <c r="Q504" s="9">
        <f t="shared" si="15"/>
        <v>0.59829545454545452</v>
      </c>
      <c r="R504" s="9">
        <f>ﾍﾞﾝﾁﾏｰｸ!CG504/ﾍﾞﾝﾁﾏｰｸ!CG$3</f>
        <v>0.6</v>
      </c>
      <c r="S504" s="9">
        <f>ﾍﾞﾝﾁﾏｰｸ!CH504/ﾍﾞﾝﾁﾏｰｸ!CH$3</f>
        <v>0.8</v>
      </c>
      <c r="T504" s="9">
        <f>ﾍﾞﾝﾁﾏｰｸ!CI504/ﾍﾞﾝﾁﾏｰｸ!CI$3</f>
        <v>0.625</v>
      </c>
      <c r="U504" s="9">
        <f>ﾍﾞﾝﾁﾏｰｸ!CC504/ﾍﾞﾝﾁﾏｰｸ!CC$3</f>
        <v>0.72727272727272729</v>
      </c>
      <c r="V504" s="9">
        <f>ﾍﾞﾝﾁﾏｰｸ!CD504/ﾍﾞﾝﾁﾏｰｸ!CD$3</f>
        <v>0.5625</v>
      </c>
      <c r="W504" s="9">
        <f>ﾍﾞﾝﾁﾏｰｸ!CE504/ﾍﾞﾝﾁﾏｰｸ!CE$3</f>
        <v>0.45833333333333331</v>
      </c>
      <c r="X504" s="9">
        <f>ﾍﾞﾝﾁﾏｰｸ!CF504/ﾍﾞﾝﾁﾏｰｸ!CF$3</f>
        <v>0.625</v>
      </c>
    </row>
    <row r="505" spans="1:24">
      <c r="A505" s="2">
        <v>2001</v>
      </c>
      <c r="B505" s="2">
        <v>150</v>
      </c>
      <c r="C505" s="2">
        <v>5</v>
      </c>
      <c r="D505" s="2">
        <f t="shared" si="14"/>
        <v>30</v>
      </c>
      <c r="E505" s="4" t="s">
        <v>269</v>
      </c>
      <c r="F505" s="9">
        <f>ﾍﾞﾝﾁﾏｰｸ!CJ505/ﾍﾞﾝﾁﾏｰｸ!CJ$3</f>
        <v>0.45348837209302323</v>
      </c>
      <c r="G505" s="9">
        <f>SUMIF(ﾍﾞﾝﾁﾏｰｸ!$F$1:$AX$1,G$2,ﾍﾞﾝﾁﾏｰｸ!$F505:$AX505)/G$3</f>
        <v>0.5</v>
      </c>
      <c r="H505" s="9">
        <f>ﾍﾞﾝﾁﾏｰｸ!CQ505/ﾍﾞﾝﾁﾏｰｸ!$CR$1</f>
        <v>0.55112400290065278</v>
      </c>
      <c r="I505" s="9">
        <f>SUMIF(ﾍﾞﾝﾁﾏｰｸ!$F$1:$AX$1,I$2,ﾍﾞﾝﾁﾏｰｸ!$F505:$AX505)/I$3</f>
        <v>0.33333333333333331</v>
      </c>
      <c r="J505" s="9">
        <f>SUMIF(ﾍﾞﾝﾁﾏｰｸ!$F$1:$AX$1,J$2,ﾍﾞﾝﾁﾏｰｸ!$F505:$AX505)/J$3</f>
        <v>0.75</v>
      </c>
      <c r="K505" s="9">
        <f>SUMIF(ﾍﾞﾝﾁﾏｰｸ!$F$1:$AX$1,K$2,ﾍﾞﾝﾁﾏｰｸ!$F505:$AX505)/K$3</f>
        <v>0.45</v>
      </c>
      <c r="L505" s="9">
        <f>SUMIF(ﾍﾞﾝﾁﾏｰｸ!$F$1:$AX$1,L$2,ﾍﾞﾝﾁﾏｰｸ!$F505:$AX505)/L$3</f>
        <v>0.25</v>
      </c>
      <c r="M505" s="9">
        <f>SUMIF(ﾍﾞﾝﾁﾏｰｸ!$F$1:$AX$1,M$2,ﾍﾞﾝﾁﾏｰｸ!$F505:$AX505)/M$3</f>
        <v>1</v>
      </c>
      <c r="N505" s="9">
        <f>SUMIF(ﾍﾞﾝﾁﾏｰｸ!$F$1:$AX$1,N$2,ﾍﾞﾝﾁﾏｰｸ!$F505:$AX505)/N$3</f>
        <v>0.5</v>
      </c>
      <c r="O505" s="9">
        <f>SUMIF(ﾍﾞﾝﾁﾏｰｸ!$F$1:$AX$1,O$2,ﾍﾞﾝﾁﾏｰｸ!$F505:$AX505)/O$3</f>
        <v>0.45</v>
      </c>
      <c r="P505" s="2">
        <f>ﾍﾞﾝﾁﾏｰｸ!BV505</f>
        <v>44.5</v>
      </c>
      <c r="Q505" s="9">
        <f t="shared" si="15"/>
        <v>0.53778409090909085</v>
      </c>
      <c r="R505" s="9">
        <f>ﾍﾞﾝﾁﾏｰｸ!CG505/ﾍﾞﾝﾁﾏｰｸ!CG$3</f>
        <v>0.5</v>
      </c>
      <c r="S505" s="9">
        <f>ﾍﾞﾝﾁﾏｰｸ!CH505/ﾍﾞﾝﾁﾏｰｸ!CH$3</f>
        <v>0.6</v>
      </c>
      <c r="T505" s="9">
        <f>ﾍﾞﾝﾁﾏｰｸ!CI505/ﾍﾞﾝﾁﾏｰｸ!CI$3</f>
        <v>0.5</v>
      </c>
      <c r="U505" s="9">
        <f>ﾍﾞﾝﾁﾏｰｸ!CC505/ﾍﾞﾝﾁﾏｰｸ!CC$3</f>
        <v>0.54545454545454541</v>
      </c>
      <c r="V505" s="9">
        <f>ﾍﾞﾝﾁﾏｰｸ!CD505/ﾍﾞﾝﾁﾏｰｸ!CD$3</f>
        <v>0.4375</v>
      </c>
      <c r="W505" s="9">
        <f>ﾍﾞﾝﾁﾏｰｸ!CE505/ﾍﾞﾝﾁﾏｰｸ!CE$3</f>
        <v>0.58333333333333337</v>
      </c>
      <c r="X505" s="9">
        <f>ﾍﾞﾝﾁﾏｰｸ!CF505/ﾍﾞﾝﾁﾏｰｸ!CF$3</f>
        <v>0.5625</v>
      </c>
    </row>
    <row r="506" spans="1:24">
      <c r="A506" s="2">
        <v>2012</v>
      </c>
      <c r="B506" s="2">
        <v>344</v>
      </c>
      <c r="C506" s="2">
        <v>20</v>
      </c>
      <c r="D506" s="2">
        <f t="shared" si="14"/>
        <v>17.2</v>
      </c>
      <c r="E506" s="4" t="s">
        <v>383</v>
      </c>
      <c r="F506" s="9">
        <f>ﾍﾞﾝﾁﾏｰｸ!CJ506/ﾍﾞﾝﾁﾏｰｸ!CJ$3</f>
        <v>0.63953488372093026</v>
      </c>
      <c r="G506" s="9">
        <f>SUMIF(ﾍﾞﾝﾁﾏｰｸ!$F$1:$AX$1,G$2,ﾍﾞﾝﾁﾏｰｸ!$F506:$AX506)/G$3</f>
        <v>0.5</v>
      </c>
      <c r="H506" s="9">
        <f>ﾍﾞﾝﾁﾏｰｸ!CQ506/ﾍﾞﾝﾁﾏｰｸ!$CR$1</f>
        <v>0.70195794053662086</v>
      </c>
      <c r="I506" s="9">
        <f>SUMIF(ﾍﾞﾝﾁﾏｰｸ!$F$1:$AX$1,I$2,ﾍﾞﾝﾁﾏｰｸ!$F506:$AX506)/I$3</f>
        <v>0.66666666666666663</v>
      </c>
      <c r="J506" s="9">
        <f>SUMIF(ﾍﾞﾝﾁﾏｰｸ!$F$1:$AX$1,J$2,ﾍﾞﾝﾁﾏｰｸ!$F506:$AX506)/J$3</f>
        <v>0.875</v>
      </c>
      <c r="K506" s="9">
        <f>SUMIF(ﾍﾞﾝﾁﾏｰｸ!$F$1:$AX$1,K$2,ﾍﾞﾝﾁﾏｰｸ!$F506:$AX506)/K$3</f>
        <v>0.65</v>
      </c>
      <c r="L506" s="9">
        <f>SUMIF(ﾍﾞﾝﾁﾏｰｸ!$F$1:$AX$1,L$2,ﾍﾞﾝﾁﾏｰｸ!$F506:$AX506)/L$3</f>
        <v>1</v>
      </c>
      <c r="M506" s="9">
        <f>SUMIF(ﾍﾞﾝﾁﾏｰｸ!$F$1:$AX$1,M$2,ﾍﾞﾝﾁﾏｰｸ!$F506:$AX506)/M$3</f>
        <v>1</v>
      </c>
      <c r="N506" s="9">
        <f>SUMIF(ﾍﾞﾝﾁﾏｰｸ!$F$1:$AX$1,N$2,ﾍﾞﾝﾁﾏｰｸ!$F506:$AX506)/N$3</f>
        <v>0.72727272727272729</v>
      </c>
      <c r="O506" s="9">
        <f>SUMIF(ﾍﾞﾝﾁﾏｰｸ!$F$1:$AX$1,O$2,ﾍﾞﾝﾁﾏｰｸ!$F506:$AX506)/O$3</f>
        <v>0.85</v>
      </c>
      <c r="P506" s="2">
        <f>ﾍﾞﾝﾁﾏｰｸ!BV506</f>
        <v>70.5</v>
      </c>
      <c r="Q506" s="9">
        <f t="shared" si="15"/>
        <v>0.73210227272727268</v>
      </c>
      <c r="R506" s="9">
        <f>ﾍﾞﾝﾁﾏｰｸ!CG506/ﾍﾞﾝﾁﾏｰｸ!CG$3</f>
        <v>0.6333333333333333</v>
      </c>
      <c r="S506" s="9">
        <f>ﾍﾞﾝﾁﾏｰｸ!CH506/ﾍﾞﾝﾁﾏｰｸ!CH$3</f>
        <v>0.8</v>
      </c>
      <c r="T506" s="9">
        <f>ﾍﾞﾝﾁﾏｰｸ!CI506/ﾍﾞﾝﾁﾏｰｸ!CI$3</f>
        <v>0.9375</v>
      </c>
      <c r="U506" s="9">
        <f>ﾍﾞﾝﾁﾏｰｸ!CC506/ﾍﾞﾝﾁﾏｰｸ!CC$3</f>
        <v>0.63636363636363635</v>
      </c>
      <c r="V506" s="9">
        <f>ﾍﾞﾝﾁﾏｰｸ!CD506/ﾍﾞﾝﾁﾏｰｸ!CD$3</f>
        <v>0.75</v>
      </c>
      <c r="W506" s="9">
        <f>ﾍﾞﾝﾁﾏｰｸ!CE506/ﾍﾞﾝﾁﾏｰｸ!CE$3</f>
        <v>0.79166666666666663</v>
      </c>
      <c r="X506" s="9">
        <f>ﾍﾞﾝﾁﾏｰｸ!CF506/ﾍﾞﾝﾁﾏｰｸ!CF$3</f>
        <v>0.8125</v>
      </c>
    </row>
    <row r="507" spans="1:24">
      <c r="A507" s="2">
        <v>1998</v>
      </c>
      <c r="B507" s="2">
        <v>150</v>
      </c>
      <c r="C507" s="2">
        <v>9</v>
      </c>
      <c r="D507" s="2">
        <f t="shared" si="14"/>
        <v>16.666666666666668</v>
      </c>
      <c r="E507" s="4" t="s">
        <v>384</v>
      </c>
      <c r="F507" s="9">
        <f>ﾍﾞﾝﾁﾏｰｸ!CJ507/ﾍﾞﾝﾁﾏｰｸ!CJ$3</f>
        <v>0.26744186046511625</v>
      </c>
      <c r="G507" s="9">
        <f>SUMIF(ﾍﾞﾝﾁﾏｰｸ!$F$1:$AX$1,G$2,ﾍﾞﾝﾁﾏｰｸ!$F507:$AX507)/G$3</f>
        <v>0.5</v>
      </c>
      <c r="H507" s="9">
        <f>ﾍﾞﾝﾁﾏｰｸ!CQ507/ﾍﾞﾝﾁﾏｰｸ!$CR$1</f>
        <v>0.59463379260333582</v>
      </c>
      <c r="I507" s="9">
        <f>SUMIF(ﾍﾞﾝﾁﾏｰｸ!$F$1:$AX$1,I$2,ﾍﾞﾝﾁﾏｰｸ!$F507:$AX507)/I$3</f>
        <v>0.16666666666666666</v>
      </c>
      <c r="J507" s="9">
        <f>SUMIF(ﾍﾞﾝﾁﾏｰｸ!$F$1:$AX$1,J$2,ﾍﾞﾝﾁﾏｰｸ!$F507:$AX507)/J$3</f>
        <v>0.375</v>
      </c>
      <c r="K507" s="9">
        <f>SUMIF(ﾍﾞﾝﾁﾏｰｸ!$F$1:$AX$1,K$2,ﾍﾞﾝﾁﾏｰｸ!$F507:$AX507)/K$3</f>
        <v>0.2</v>
      </c>
      <c r="L507" s="9">
        <f>SUMIF(ﾍﾞﾝﾁﾏｰｸ!$F$1:$AX$1,L$2,ﾍﾞﾝﾁﾏｰｸ!$F507:$AX507)/L$3</f>
        <v>0.5</v>
      </c>
      <c r="M507" s="9">
        <f>SUMIF(ﾍﾞﾝﾁﾏｰｸ!$F$1:$AX$1,M$2,ﾍﾞﾝﾁﾏｰｸ!$F507:$AX507)/M$3</f>
        <v>0.5</v>
      </c>
      <c r="N507" s="9">
        <f>SUMIF(ﾍﾞﾝﾁﾏｰｸ!$F$1:$AX$1,N$2,ﾍﾞﾝﾁﾏｰｸ!$F507:$AX507)/N$3</f>
        <v>0.18181818181818182</v>
      </c>
      <c r="O507" s="9">
        <f>SUMIF(ﾍﾞﾝﾁﾏｰｸ!$F$1:$AX$1,O$2,ﾍﾞﾝﾁﾏｰｸ!$F507:$AX507)/O$3</f>
        <v>0.75</v>
      </c>
      <c r="P507" s="2">
        <f>ﾍﾞﾝﾁﾏｰｸ!BV507</f>
        <v>35.5</v>
      </c>
      <c r="Q507" s="9">
        <f t="shared" si="15"/>
        <v>0.38210227272727271</v>
      </c>
      <c r="R507" s="9">
        <f>ﾍﾞﾝﾁﾏｰｸ!CG507/ﾍﾞﾝﾁﾏｰｸ!CG$3</f>
        <v>0.2</v>
      </c>
      <c r="S507" s="9">
        <f>ﾍﾞﾝﾁﾏｰｸ!CH507/ﾍﾞﾝﾁﾏｰｸ!CH$3</f>
        <v>0.5</v>
      </c>
      <c r="T507" s="9">
        <f>ﾍﾞﾝﾁﾏｰｸ!CI507/ﾍﾞﾝﾁﾏｰｸ!CI$3</f>
        <v>0.5</v>
      </c>
      <c r="U507" s="9">
        <f>ﾍﾞﾝﾁﾏｰｸ!CC507/ﾍﾞﾝﾁﾏｰｸ!CC$3</f>
        <v>0.13636363636363635</v>
      </c>
      <c r="V507" s="9">
        <f>ﾍﾞﾝﾁﾏｰｸ!CD507/ﾍﾞﾝﾁﾏｰｸ!CD$3</f>
        <v>0.5</v>
      </c>
      <c r="W507" s="9">
        <f>ﾍﾞﾝﾁﾏｰｸ!CE507/ﾍﾞﾝﾁﾏｰｸ!CE$3</f>
        <v>0.5</v>
      </c>
      <c r="X507" s="9">
        <f>ﾍﾞﾝﾁﾏｰｸ!CF507/ﾍﾞﾝﾁﾏｰｸ!CF$3</f>
        <v>0.5625</v>
      </c>
    </row>
    <row r="508" spans="1:24">
      <c r="A508" s="2">
        <v>1985</v>
      </c>
      <c r="B508" s="2">
        <v>2100</v>
      </c>
      <c r="C508" s="2">
        <v>10</v>
      </c>
      <c r="D508" s="2">
        <f t="shared" si="14"/>
        <v>210</v>
      </c>
      <c r="E508" s="4" t="s">
        <v>67</v>
      </c>
      <c r="F508" s="9">
        <f>ﾍﾞﾝﾁﾏｰｸ!CJ508/ﾍﾞﾝﾁﾏｰｸ!CJ$3</f>
        <v>0.56976744186046513</v>
      </c>
      <c r="G508" s="9">
        <f>SUMIF(ﾍﾞﾝﾁﾏｰｸ!$F$1:$AX$1,G$2,ﾍﾞﾝﾁﾏｰｸ!$F508:$AX508)/G$3</f>
        <v>0.5</v>
      </c>
      <c r="H508" s="9">
        <f>ﾍﾞﾝﾁﾏｰｸ!CQ508/ﾍﾞﾝﾁﾏｰｸ!$CR$1</f>
        <v>0.54749818709209586</v>
      </c>
      <c r="I508" s="9">
        <f>SUMIF(ﾍﾞﾝﾁﾏｰｸ!$F$1:$AX$1,I$2,ﾍﾞﾝﾁﾏｰｸ!$F508:$AX508)/I$3</f>
        <v>0.5</v>
      </c>
      <c r="J508" s="9">
        <f>SUMIF(ﾍﾞﾝﾁﾏｰｸ!$F$1:$AX$1,J$2,ﾍﾞﾝﾁﾏｰｸ!$F508:$AX508)/J$3</f>
        <v>0.75</v>
      </c>
      <c r="K508" s="9">
        <f>SUMIF(ﾍﾞﾝﾁﾏｰｸ!$F$1:$AX$1,K$2,ﾍﾞﾝﾁﾏｰｸ!$F508:$AX508)/K$3</f>
        <v>0.65</v>
      </c>
      <c r="L508" s="9">
        <f>SUMIF(ﾍﾞﾝﾁﾏｰｸ!$F$1:$AX$1,L$2,ﾍﾞﾝﾁﾏｰｸ!$F508:$AX508)/L$3</f>
        <v>0.5</v>
      </c>
      <c r="M508" s="9">
        <f>SUMIF(ﾍﾞﾝﾁﾏｰｸ!$F$1:$AX$1,M$2,ﾍﾞﾝﾁﾏｰｸ!$F508:$AX508)/M$3</f>
        <v>1</v>
      </c>
      <c r="N508" s="9">
        <f>SUMIF(ﾍﾞﾝﾁﾏｰｸ!$F$1:$AX$1,N$2,ﾍﾞﾝﾁﾏｰｸ!$F508:$AX508)/N$3</f>
        <v>0.54545454545454541</v>
      </c>
      <c r="O508" s="9">
        <f>SUMIF(ﾍﾞﾝﾁﾏｰｸ!$F$1:$AX$1,O$2,ﾍﾞﾝﾁﾏｰｸ!$F508:$AX508)/O$3</f>
        <v>0.65</v>
      </c>
      <c r="P508" s="2">
        <f>ﾍﾞﾝﾁﾏｰｸ!BV508</f>
        <v>56.5</v>
      </c>
      <c r="Q508" s="9">
        <f t="shared" si="15"/>
        <v>0.6982954545454545</v>
      </c>
      <c r="R508" s="9">
        <f>ﾍﾞﾝﾁﾏｰｸ!CG508/ﾍﾞﾝﾁﾏｰｸ!CG$3</f>
        <v>0.6333333333333333</v>
      </c>
      <c r="S508" s="9">
        <f>ﾍﾞﾝﾁﾏｰｸ!CH508/ﾍﾞﾝﾁﾏｰｸ!CH$3</f>
        <v>0.5</v>
      </c>
      <c r="T508" s="9">
        <f>ﾍﾞﾝﾁﾏｰｸ!CI508/ﾍﾞﾝﾁﾏｰｸ!CI$3</f>
        <v>0.5625</v>
      </c>
      <c r="U508" s="9">
        <f>ﾍﾞﾝﾁﾏｰｸ!CC508/ﾍﾞﾝﾁﾏｰｸ!CC$3</f>
        <v>0.72727272727272729</v>
      </c>
      <c r="V508" s="9">
        <f>ﾍﾞﾝﾁﾏｰｸ!CD508/ﾍﾞﾝﾁﾏｰｸ!CD$3</f>
        <v>0.59375</v>
      </c>
      <c r="W508" s="9">
        <f>ﾍﾞﾝﾁﾏｰｸ!CE508/ﾍﾞﾝﾁﾏｰｸ!CE$3</f>
        <v>0.70833333333333337</v>
      </c>
      <c r="X508" s="9">
        <f>ﾍﾞﾝﾁﾏｰｸ!CF508/ﾍﾞﾝﾁﾏｰｸ!CF$3</f>
        <v>0.75</v>
      </c>
    </row>
    <row r="509" spans="1:24">
      <c r="A509" s="2">
        <v>1977</v>
      </c>
      <c r="B509" s="2">
        <v>12000</v>
      </c>
      <c r="C509" s="2">
        <v>3</v>
      </c>
      <c r="D509" s="2">
        <f t="shared" si="14"/>
        <v>4000</v>
      </c>
      <c r="E509" s="4" t="s">
        <v>63</v>
      </c>
      <c r="F509" s="9">
        <f>ﾍﾞﾝﾁﾏｰｸ!CJ509/ﾍﾞﾝﾁﾏｰｸ!CJ$3</f>
        <v>0.20930232558139536</v>
      </c>
      <c r="G509" s="9">
        <f>SUMIF(ﾍﾞﾝﾁﾏｰｸ!$F$1:$AX$1,G$2,ﾍﾞﾝﾁﾏｰｸ!$F509:$AX509)/G$3</f>
        <v>0</v>
      </c>
      <c r="H509" s="9">
        <f>ﾍﾞﾝﾁﾏｰｸ!CQ509/ﾍﾞﾝﾁﾏｰｸ!$CR$1</f>
        <v>0.52356780275562009</v>
      </c>
      <c r="I509" s="9">
        <f>SUMIF(ﾍﾞﾝﾁﾏｰｸ!$F$1:$AX$1,I$2,ﾍﾞﾝﾁﾏｰｸ!$F509:$AX509)/I$3</f>
        <v>0</v>
      </c>
      <c r="J509" s="9">
        <f>SUMIF(ﾍﾞﾝﾁﾏｰｸ!$F$1:$AX$1,J$2,ﾍﾞﾝﾁﾏｰｸ!$F509:$AX509)/J$3</f>
        <v>0.5</v>
      </c>
      <c r="K509" s="9">
        <f>SUMIF(ﾍﾞﾝﾁﾏｰｸ!$F$1:$AX$1,K$2,ﾍﾞﾝﾁﾏｰｸ!$F509:$AX509)/K$3</f>
        <v>0.3</v>
      </c>
      <c r="L509" s="9">
        <f>SUMIF(ﾍﾞﾝﾁﾏｰｸ!$F$1:$AX$1,L$2,ﾍﾞﾝﾁﾏｰｸ!$F509:$AX509)/L$3</f>
        <v>0.125</v>
      </c>
      <c r="M509" s="9">
        <f>SUMIF(ﾍﾞﾝﾁﾏｰｸ!$F$1:$AX$1,M$2,ﾍﾞﾝﾁﾏｰｸ!$F509:$AX509)/M$3</f>
        <v>1</v>
      </c>
      <c r="N509" s="9">
        <f>SUMIF(ﾍﾞﾝﾁﾏｰｸ!$F$1:$AX$1,N$2,ﾍﾞﾝﾁﾏｰｸ!$F509:$AX509)/N$3</f>
        <v>0.36363636363636365</v>
      </c>
      <c r="O509" s="9">
        <f>SUMIF(ﾍﾞﾝﾁﾏｰｸ!$F$1:$AX$1,O$2,ﾍﾞﾝﾁﾏｰｸ!$F509:$AX509)/O$3</f>
        <v>0.45</v>
      </c>
      <c r="P509" s="2">
        <f>ﾍﾞﾝﾁﾏｰｸ!BV509</f>
        <v>30</v>
      </c>
      <c r="Q509" s="9">
        <f t="shared" si="15"/>
        <v>0.36448863636363632</v>
      </c>
      <c r="R509" s="9">
        <f>ﾍﾞﾝﾁﾏｰｸ!CG509/ﾍﾞﾝﾁﾏｰｸ!CG$3</f>
        <v>0.3</v>
      </c>
      <c r="S509" s="9">
        <f>ﾍﾞﾝﾁﾏｰｸ!CH509/ﾍﾞﾝﾁﾏｰｸ!CH$3</f>
        <v>0.6</v>
      </c>
      <c r="T509" s="9">
        <f>ﾍﾞﾝﾁﾏｰｸ!CI509/ﾍﾞﾝﾁﾏｰｸ!CI$3</f>
        <v>0.3125</v>
      </c>
      <c r="U509" s="9">
        <f>ﾍﾞﾝﾁﾏｰｸ!CC509/ﾍﾞﾝﾁﾏｰｸ!CC$3</f>
        <v>0.31818181818181818</v>
      </c>
      <c r="V509" s="9">
        <f>ﾍﾞﾝﾁﾏｰｸ!CD509/ﾍﾞﾝﾁﾏｰｸ!CD$3</f>
        <v>0.375</v>
      </c>
      <c r="W509" s="9">
        <f>ﾍﾞﾝﾁﾏｰｸ!CE509/ﾍﾞﾝﾁﾏｰｸ!CE$3</f>
        <v>0.375</v>
      </c>
      <c r="X509" s="9">
        <f>ﾍﾞﾝﾁﾏｰｸ!CF509/ﾍﾞﾝﾁﾏｰｸ!CF$3</f>
        <v>0.4375</v>
      </c>
    </row>
    <row r="510" spans="1:24">
      <c r="A510" s="2">
        <v>1970</v>
      </c>
      <c r="B510" s="2">
        <v>25000</v>
      </c>
      <c r="C510" s="2">
        <v>30</v>
      </c>
      <c r="D510" s="2">
        <f t="shared" si="14"/>
        <v>833.33333333333337</v>
      </c>
      <c r="E510" s="4" t="s">
        <v>385</v>
      </c>
      <c r="F510" s="9">
        <f>ﾍﾞﾝﾁﾏｰｸ!CJ510/ﾍﾞﾝﾁﾏｰｸ!CJ$3</f>
        <v>0.33720930232558138</v>
      </c>
      <c r="G510" s="9">
        <f>SUMIF(ﾍﾞﾝﾁﾏｰｸ!$F$1:$AX$1,G$2,ﾍﾞﾝﾁﾏｰｸ!$F510:$AX510)/G$3</f>
        <v>0.5</v>
      </c>
      <c r="H510" s="9">
        <f>ﾍﾞﾝﾁﾏｰｸ!CQ510/ﾍﾞﾝﾁﾏｰｸ!$CR$1</f>
        <v>0.8404641044234954</v>
      </c>
      <c r="I510" s="9">
        <f>SUMIF(ﾍﾞﾝﾁﾏｰｸ!$F$1:$AX$1,I$2,ﾍﾞﾝﾁﾏｰｸ!$F510:$AX510)/I$3</f>
        <v>0.16666666666666666</v>
      </c>
      <c r="J510" s="9">
        <f>SUMIF(ﾍﾞﾝﾁﾏｰｸ!$F$1:$AX$1,J$2,ﾍﾞﾝﾁﾏｰｸ!$F510:$AX510)/J$3</f>
        <v>0.375</v>
      </c>
      <c r="K510" s="9">
        <f>SUMIF(ﾍﾞﾝﾁﾏｰｸ!$F$1:$AX$1,K$2,ﾍﾞﾝﾁﾏｰｸ!$F510:$AX510)/K$3</f>
        <v>0.3</v>
      </c>
      <c r="L510" s="9">
        <f>SUMIF(ﾍﾞﾝﾁﾏｰｸ!$F$1:$AX$1,L$2,ﾍﾞﾝﾁﾏｰｸ!$F510:$AX510)/L$3</f>
        <v>0.75</v>
      </c>
      <c r="M510" s="9">
        <f>SUMIF(ﾍﾞﾝﾁﾏｰｸ!$F$1:$AX$1,M$2,ﾍﾞﾝﾁﾏｰｸ!$F510:$AX510)/M$3</f>
        <v>1</v>
      </c>
      <c r="N510" s="9">
        <f>SUMIF(ﾍﾞﾝﾁﾏｰｸ!$F$1:$AX$1,N$2,ﾍﾞﾝﾁﾏｰｸ!$F510:$AX510)/N$3</f>
        <v>0.54545454545454541</v>
      </c>
      <c r="O510" s="9">
        <f>SUMIF(ﾍﾞﾝﾁﾏｰｸ!$F$1:$AX$1,O$2,ﾍﾞﾝﾁﾏｰｸ!$F510:$AX510)/O$3</f>
        <v>0.7</v>
      </c>
      <c r="P510" s="2">
        <f>ﾍﾞﾝﾁﾏｰｸ!BV510</f>
        <v>54.5</v>
      </c>
      <c r="Q510" s="9">
        <f t="shared" si="15"/>
        <v>0.453125</v>
      </c>
      <c r="R510" s="9">
        <f>ﾍﾞﾝﾁﾏｰｸ!CG510/ﾍﾞﾝﾁﾏｰｸ!CG$3</f>
        <v>0.4</v>
      </c>
      <c r="S510" s="9">
        <f>ﾍﾞﾝﾁﾏｰｸ!CH510/ﾍﾞﾝﾁﾏｰｸ!CH$3</f>
        <v>0.9</v>
      </c>
      <c r="T510" s="9">
        <f>ﾍﾞﾝﾁﾏｰｸ!CI510/ﾍﾞﾝﾁﾏｰｸ!CI$3</f>
        <v>0.6875</v>
      </c>
      <c r="U510" s="9">
        <f>ﾍﾞﾝﾁﾏｰｸ!CC510/ﾍﾞﾝﾁﾏｰｸ!CC$3</f>
        <v>0.5</v>
      </c>
      <c r="V510" s="9">
        <f>ﾍﾞﾝﾁﾏｰｸ!CD510/ﾍﾞﾝﾁﾏｰｸ!CD$3</f>
        <v>0.4375</v>
      </c>
      <c r="W510" s="9">
        <f>ﾍﾞﾝﾁﾏｰｸ!CE510/ﾍﾞﾝﾁﾏｰｸ!CE$3</f>
        <v>0.41666666666666669</v>
      </c>
      <c r="X510" s="9">
        <f>ﾍﾞﾝﾁﾏｰｸ!CF510/ﾍﾞﾝﾁﾏｰｸ!CF$3</f>
        <v>0.4375</v>
      </c>
    </row>
    <row r="511" spans="1:24">
      <c r="A511" s="2">
        <v>1989</v>
      </c>
      <c r="B511" s="2">
        <v>100</v>
      </c>
      <c r="C511" s="2">
        <v>1</v>
      </c>
      <c r="D511" s="2">
        <f t="shared" si="14"/>
        <v>100</v>
      </c>
      <c r="E511" s="4" t="s">
        <v>386</v>
      </c>
      <c r="F511" s="9">
        <f>ﾍﾞﾝﾁﾏｰｸ!CJ511/ﾍﾞﾝﾁﾏｰｸ!CJ$3</f>
        <v>0.11627906976744186</v>
      </c>
      <c r="G511" s="9">
        <f>SUMIF(ﾍﾞﾝﾁﾏｰｸ!$F$1:$AX$1,G$2,ﾍﾞﾝﾁﾏｰｸ!$F511:$AX511)/G$3</f>
        <v>0</v>
      </c>
      <c r="H511" s="9">
        <f>ﾍﾞﾝﾁﾏｰｸ!CQ511/ﾍﾞﾝﾁﾏｰｸ!$CR$1</f>
        <v>0.77229876722262525</v>
      </c>
      <c r="I511" s="9">
        <f>SUMIF(ﾍﾞﾝﾁﾏｰｸ!$F$1:$AX$1,I$2,ﾍﾞﾝﾁﾏｰｸ!$F511:$AX511)/I$3</f>
        <v>0.16666666666666666</v>
      </c>
      <c r="J511" s="9">
        <f>SUMIF(ﾍﾞﾝﾁﾏｰｸ!$F$1:$AX$1,J$2,ﾍﾞﾝﾁﾏｰｸ!$F511:$AX511)/J$3</f>
        <v>0.125</v>
      </c>
      <c r="K511" s="9">
        <f>SUMIF(ﾍﾞﾝﾁﾏｰｸ!$F$1:$AX$1,K$2,ﾍﾞﾝﾁﾏｰｸ!$F511:$AX511)/K$3</f>
        <v>0.15</v>
      </c>
      <c r="L511" s="9">
        <f>SUMIF(ﾍﾞﾝﾁﾏｰｸ!$F$1:$AX$1,L$2,ﾍﾞﾝﾁﾏｰｸ!$F511:$AX511)/L$3</f>
        <v>0.25</v>
      </c>
      <c r="M511" s="9">
        <f>SUMIF(ﾍﾞﾝﾁﾏｰｸ!$F$1:$AX$1,M$2,ﾍﾞﾝﾁﾏｰｸ!$F511:$AX511)/M$3</f>
        <v>0.5</v>
      </c>
      <c r="N511" s="9">
        <f>SUMIF(ﾍﾞﾝﾁﾏｰｸ!$F$1:$AX$1,N$2,ﾍﾞﾝﾁﾏｰｸ!$F511:$AX511)/N$3</f>
        <v>0.31818181818181818</v>
      </c>
      <c r="O511" s="9">
        <f>SUMIF(ﾍﾞﾝﾁﾏｰｸ!$F$1:$AX$1,O$2,ﾍﾞﾝﾁﾏｰｸ!$F511:$AX511)/O$3</f>
        <v>0.65</v>
      </c>
      <c r="P511" s="2">
        <f>ﾍﾞﾝﾁﾏｰｸ!BV511</f>
        <v>31.5</v>
      </c>
      <c r="Q511" s="9">
        <f t="shared" si="15"/>
        <v>0.31363636363636366</v>
      </c>
      <c r="R511" s="9">
        <f>ﾍﾞﾝﾁﾏｰｸ!CG511/ﾍﾞﾝﾁﾏｰｸ!CG$3</f>
        <v>0.23333333333333334</v>
      </c>
      <c r="S511" s="9">
        <f>ﾍﾞﾝﾁﾏｰｸ!CH511/ﾍﾞﾝﾁﾏｰｸ!CH$3</f>
        <v>0.5</v>
      </c>
      <c r="T511" s="9">
        <f>ﾍﾞﾝﾁﾏｰｸ!CI511/ﾍﾞﾝﾁﾏｰｸ!CI$3</f>
        <v>0.25</v>
      </c>
      <c r="U511" s="9">
        <f>ﾍﾞﾝﾁﾏｰｸ!CC511/ﾍﾞﾝﾁﾏｰｸ!CC$3</f>
        <v>0.18181818181818182</v>
      </c>
      <c r="V511" s="9">
        <f>ﾍﾞﾝﾁﾏｰｸ!CD511/ﾍﾞﾝﾁﾏｰｸ!CD$3</f>
        <v>0.375</v>
      </c>
      <c r="W511" s="9">
        <f>ﾍﾞﾝﾁﾏｰｸ!CE511/ﾍﾞﾝﾁﾏｰｸ!CE$3</f>
        <v>0.33333333333333331</v>
      </c>
      <c r="X511" s="9">
        <f>ﾍﾞﾝﾁﾏｰｸ!CF511/ﾍﾞﾝﾁﾏｰｸ!CF$3</f>
        <v>0.5</v>
      </c>
    </row>
    <row r="512" spans="1:24">
      <c r="A512" s="2">
        <v>1975</v>
      </c>
      <c r="B512" s="2">
        <v>100</v>
      </c>
      <c r="C512" s="2">
        <v>4</v>
      </c>
      <c r="D512" s="2">
        <f t="shared" si="14"/>
        <v>25</v>
      </c>
      <c r="E512" s="4" t="s">
        <v>138</v>
      </c>
      <c r="F512" s="9">
        <f>ﾍﾞﾝﾁﾏｰｸ!CJ512/ﾍﾞﾝﾁﾏｰｸ!CJ$3</f>
        <v>0.13953488372093023</v>
      </c>
      <c r="G512" s="9">
        <f>SUMIF(ﾍﾞﾝﾁﾏｰｸ!$F$1:$AX$1,G$2,ﾍﾞﾝﾁﾏｰｸ!$F512:$AX512)/G$3</f>
        <v>0</v>
      </c>
      <c r="H512" s="9">
        <f>ﾍﾞﾝﾁﾏｰｸ!CQ512/ﾍﾞﾝﾁﾏｰｸ!$CR$1</f>
        <v>0.52356780275562009</v>
      </c>
      <c r="I512" s="9">
        <f>SUMIF(ﾍﾞﾝﾁﾏｰｸ!$F$1:$AX$1,I$2,ﾍﾞﾝﾁﾏｰｸ!$F512:$AX512)/I$3</f>
        <v>0</v>
      </c>
      <c r="J512" s="9">
        <f>SUMIF(ﾍﾞﾝﾁﾏｰｸ!$F$1:$AX$1,J$2,ﾍﾞﾝﾁﾏｰｸ!$F512:$AX512)/J$3</f>
        <v>0.25</v>
      </c>
      <c r="K512" s="9">
        <f>SUMIF(ﾍﾞﾝﾁﾏｰｸ!$F$1:$AX$1,K$2,ﾍﾞﾝﾁﾏｰｸ!$F512:$AX512)/K$3</f>
        <v>0.2</v>
      </c>
      <c r="L512" s="9">
        <f>SUMIF(ﾍﾞﾝﾁﾏｰｸ!$F$1:$AX$1,L$2,ﾍﾞﾝﾁﾏｰｸ!$F512:$AX512)/L$3</f>
        <v>0.25</v>
      </c>
      <c r="M512" s="9">
        <f>SUMIF(ﾍﾞﾝﾁﾏｰｸ!$F$1:$AX$1,M$2,ﾍﾞﾝﾁﾏｰｸ!$F512:$AX512)/M$3</f>
        <v>0.5</v>
      </c>
      <c r="N512" s="9">
        <f>SUMIF(ﾍﾞﾝﾁﾏｰｸ!$F$1:$AX$1,N$2,ﾍﾞﾝﾁﾏｰｸ!$F512:$AX512)/N$3</f>
        <v>0.31818181818181818</v>
      </c>
      <c r="O512" s="9">
        <f>SUMIF(ﾍﾞﾝﾁﾏｰｸ!$F$1:$AX$1,O$2,ﾍﾞﾝﾁﾏｰｸ!$F512:$AX512)/O$3</f>
        <v>0.4</v>
      </c>
      <c r="P512" s="2">
        <f>ﾍﾞﾝﾁﾏｰｸ!BV512</f>
        <v>24</v>
      </c>
      <c r="Q512" s="9">
        <f t="shared" si="15"/>
        <v>0.27926136363636361</v>
      </c>
      <c r="R512" s="9">
        <f>ﾍﾞﾝﾁﾏｰｸ!CG512/ﾍﾞﾝﾁﾏｰｸ!CG$3</f>
        <v>0.23333333333333334</v>
      </c>
      <c r="S512" s="9">
        <f>ﾍﾞﾝﾁﾏｰｸ!CH512/ﾍﾞﾝﾁﾏｰｸ!CH$3</f>
        <v>0.4</v>
      </c>
      <c r="T512" s="9">
        <f>ﾍﾞﾝﾁﾏｰｸ!CI512/ﾍﾞﾝﾁﾏｰｸ!CI$3</f>
        <v>0.25</v>
      </c>
      <c r="U512" s="9">
        <f>ﾍﾞﾝﾁﾏｰｸ!CC512/ﾍﾞﾝﾁﾏｰｸ!CC$3</f>
        <v>0.18181818181818182</v>
      </c>
      <c r="V512" s="9">
        <f>ﾍﾞﾝﾁﾏｰｸ!CD512/ﾍﾞﾝﾁﾏｰｸ!CD$3</f>
        <v>0.34375</v>
      </c>
      <c r="W512" s="9">
        <f>ﾍﾞﾝﾁﾏｰｸ!CE512/ﾍﾞﾝﾁﾏｰｸ!CE$3</f>
        <v>0.33333333333333331</v>
      </c>
      <c r="X512" s="9">
        <f>ﾍﾞﾝﾁﾏｰｸ!CF512/ﾍﾞﾝﾁﾏｰｸ!CF$3</f>
        <v>0.3125</v>
      </c>
    </row>
    <row r="513" spans="1:24">
      <c r="A513" s="2">
        <v>2012</v>
      </c>
      <c r="B513" s="2">
        <v>1000</v>
      </c>
      <c r="C513" s="2">
        <v>8</v>
      </c>
      <c r="D513" s="2">
        <f t="shared" si="14"/>
        <v>125</v>
      </c>
      <c r="E513" s="4" t="s">
        <v>39</v>
      </c>
      <c r="F513" s="9">
        <f>ﾍﾞﾝﾁﾏｰｸ!CJ513/ﾍﾞﾝﾁﾏｰｸ!CJ$3</f>
        <v>0.66279069767441856</v>
      </c>
      <c r="G513" s="9">
        <f>SUMIF(ﾍﾞﾝﾁﾏｰｸ!$F$1:$AX$1,G$2,ﾍﾞﾝﾁﾏｰｸ!$F513:$AX513)/G$3</f>
        <v>0.5</v>
      </c>
      <c r="H513" s="9">
        <f>ﾍﾞﾝﾁﾏｰｸ!CQ513/ﾍﾞﾝﾁﾏｰｸ!$CR$1</f>
        <v>0.95649021029731685</v>
      </c>
      <c r="I513" s="9">
        <f>SUMIF(ﾍﾞﾝﾁﾏｰｸ!$F$1:$AX$1,I$2,ﾍﾞﾝﾁﾏｰｸ!$F513:$AX513)/I$3</f>
        <v>0.5</v>
      </c>
      <c r="J513" s="9">
        <f>SUMIF(ﾍﾞﾝﾁﾏｰｸ!$F$1:$AX$1,J$2,ﾍﾞﾝﾁﾏｰｸ!$F513:$AX513)/J$3</f>
        <v>0.75</v>
      </c>
      <c r="K513" s="9">
        <f>SUMIF(ﾍﾞﾝﾁﾏｰｸ!$F$1:$AX$1,K$2,ﾍﾞﾝﾁﾏｰｸ!$F513:$AX513)/K$3</f>
        <v>0.7</v>
      </c>
      <c r="L513" s="9">
        <f>SUMIF(ﾍﾞﾝﾁﾏｰｸ!$F$1:$AX$1,L$2,ﾍﾞﾝﾁﾏｰｸ!$F513:$AX513)/L$3</f>
        <v>1</v>
      </c>
      <c r="M513" s="9">
        <f>SUMIF(ﾍﾞﾝﾁﾏｰｸ!$F$1:$AX$1,M$2,ﾍﾞﾝﾁﾏｰｸ!$F513:$AX513)/M$3</f>
        <v>1</v>
      </c>
      <c r="N513" s="9">
        <f>SUMIF(ﾍﾞﾝﾁﾏｰｸ!$F$1:$AX$1,N$2,ﾍﾞﾝﾁﾏｰｸ!$F513:$AX513)/N$3</f>
        <v>0.63636363636363635</v>
      </c>
      <c r="O513" s="9">
        <f>SUMIF(ﾍﾞﾝﾁﾏｰｸ!$F$1:$AX$1,O$2,ﾍﾞﾝﾁﾏｰｸ!$F513:$AX513)/O$3</f>
        <v>0.95</v>
      </c>
      <c r="P513" s="2">
        <f>ﾍﾞﾝﾁﾏｰｸ!BV513</f>
        <v>76.5</v>
      </c>
      <c r="Q513" s="9">
        <f t="shared" si="15"/>
        <v>0.72840909090909089</v>
      </c>
      <c r="R513" s="9">
        <f>ﾍﾞﾝﾁﾏｰｸ!CG513/ﾍﾞﾝﾁﾏｰｸ!CG$3</f>
        <v>0.6</v>
      </c>
      <c r="S513" s="9">
        <f>ﾍﾞﾝﾁﾏｰｸ!CH513/ﾍﾞﾝﾁﾏｰｸ!CH$3</f>
        <v>1</v>
      </c>
      <c r="T513" s="9">
        <f>ﾍﾞﾝﾁﾏｰｸ!CI513/ﾍﾞﾝﾁﾏｰｸ!CI$3</f>
        <v>0.875</v>
      </c>
      <c r="U513" s="9">
        <f>ﾍﾞﾝﾁﾏｰｸ!CC513/ﾍﾞﾝﾁﾏｰｸ!CC$3</f>
        <v>0.54545454545454541</v>
      </c>
      <c r="V513" s="9">
        <f>ﾍﾞﾝﾁﾏｰｸ!CD513/ﾍﾞﾝﾁﾏｰｸ!CD$3</f>
        <v>0.84375</v>
      </c>
      <c r="W513" s="9">
        <f>ﾍﾞﾝﾁﾏｰｸ!CE513/ﾍﾞﾝﾁﾏｰｸ!CE$3</f>
        <v>0.79166666666666663</v>
      </c>
      <c r="X513" s="9">
        <f>ﾍﾞﾝﾁﾏｰｸ!CF513/ﾍﾞﾝﾁﾏｰｸ!CF$3</f>
        <v>0.875</v>
      </c>
    </row>
    <row r="514" spans="1:24">
      <c r="A514" s="2">
        <v>2005</v>
      </c>
      <c r="B514" s="2">
        <v>6000</v>
      </c>
      <c r="C514" s="2">
        <v>6</v>
      </c>
      <c r="D514" s="2">
        <f t="shared" si="14"/>
        <v>1000</v>
      </c>
      <c r="E514" s="4" t="s">
        <v>20</v>
      </c>
      <c r="F514" s="9">
        <f>ﾍﾞﾝﾁﾏｰｸ!CJ514/ﾍﾞﾝﾁﾏｰｸ!CJ$3</f>
        <v>0.72093023255813948</v>
      </c>
      <c r="G514" s="9">
        <f>SUMIF(ﾍﾞﾝﾁﾏｰｸ!$F$1:$AX$1,G$2,ﾍﾞﾝﾁﾏｰｸ!$F514:$AX514)/G$3</f>
        <v>1</v>
      </c>
      <c r="H514" s="9">
        <f>ﾍﾞﾝﾁﾏｰｸ!CQ514/ﾍﾞﾝﾁﾏｰｸ!$CR$1</f>
        <v>0.90355329949238605</v>
      </c>
      <c r="I514" s="9">
        <f>SUMIF(ﾍﾞﾝﾁﾏｰｸ!$F$1:$AX$1,I$2,ﾍﾞﾝﾁﾏｰｸ!$F514:$AX514)/I$3</f>
        <v>0.5</v>
      </c>
      <c r="J514" s="9">
        <f>SUMIF(ﾍﾞﾝﾁﾏｰｸ!$F$1:$AX$1,J$2,ﾍﾞﾝﾁﾏｰｸ!$F514:$AX514)/J$3</f>
        <v>0.75</v>
      </c>
      <c r="K514" s="9">
        <f>SUMIF(ﾍﾞﾝﾁﾏｰｸ!$F$1:$AX$1,K$2,ﾍﾞﾝﾁﾏｰｸ!$F514:$AX514)/K$3</f>
        <v>0.65</v>
      </c>
      <c r="L514" s="9">
        <f>SUMIF(ﾍﾞﾝﾁﾏｰｸ!$F$1:$AX$1,L$2,ﾍﾞﾝﾁﾏｰｸ!$F514:$AX514)/L$3</f>
        <v>0.625</v>
      </c>
      <c r="M514" s="9">
        <f>SUMIF(ﾍﾞﾝﾁﾏｰｸ!$F$1:$AX$1,M$2,ﾍﾞﾝﾁﾏｰｸ!$F514:$AX514)/M$3</f>
        <v>0.5</v>
      </c>
      <c r="N514" s="9">
        <f>SUMIF(ﾍﾞﾝﾁﾏｰｸ!$F$1:$AX$1,N$2,ﾍﾞﾝﾁﾏｰｸ!$F514:$AX514)/N$3</f>
        <v>0.77272727272727271</v>
      </c>
      <c r="O514" s="9">
        <f>SUMIF(ﾍﾞﾝﾁﾏｰｸ!$F$1:$AX$1,O$2,ﾍﾞﾝﾁﾏｰｸ!$F514:$AX514)/O$3</f>
        <v>0.7</v>
      </c>
      <c r="P514" s="2">
        <f>ﾍﾞﾝﾁﾏｰｸ!BV514</f>
        <v>73</v>
      </c>
      <c r="Q514" s="9">
        <f t="shared" si="15"/>
        <v>0.73607954545454546</v>
      </c>
      <c r="R514" s="9">
        <f>ﾍﾞﾝﾁﾏｰｸ!CG514/ﾍﾞﾝﾁﾏｰｸ!CG$3</f>
        <v>0.6333333333333333</v>
      </c>
      <c r="S514" s="9">
        <f>ﾍﾞﾝﾁﾏｰｸ!CH514/ﾍﾞﾝﾁﾏｰｸ!CH$3</f>
        <v>0.8</v>
      </c>
      <c r="T514" s="9">
        <f>ﾍﾞﾝﾁﾏｰｸ!CI514/ﾍﾞﾝﾁﾏｰｸ!CI$3</f>
        <v>0.8125</v>
      </c>
      <c r="U514" s="9">
        <f>ﾍﾞﾝﾁﾏｰｸ!CC514/ﾍﾞﾝﾁﾏｰｸ!CC$3</f>
        <v>0.77272727272727271</v>
      </c>
      <c r="V514" s="9">
        <f>ﾍﾞﾝﾁﾏｰｸ!CD514/ﾍﾞﾝﾁﾏｰｸ!CD$3</f>
        <v>0.65625</v>
      </c>
      <c r="W514" s="9">
        <f>ﾍﾞﾝﾁﾏｰｸ!CE514/ﾍﾞﾝﾁﾏｰｸ!CE$3</f>
        <v>0.70833333333333337</v>
      </c>
      <c r="X514" s="9">
        <f>ﾍﾞﾝﾁﾏｰｸ!CF514/ﾍﾞﾝﾁﾏｰｸ!CF$3</f>
        <v>0.8125</v>
      </c>
    </row>
    <row r="515" spans="1:24">
      <c r="A515" s="2">
        <v>1991</v>
      </c>
      <c r="B515" s="2">
        <v>40000</v>
      </c>
      <c r="C515" s="2">
        <v>5</v>
      </c>
      <c r="D515" s="2">
        <f t="shared" si="14"/>
        <v>8000</v>
      </c>
      <c r="E515" s="4" t="s">
        <v>311</v>
      </c>
      <c r="F515" s="9">
        <f>ﾍﾞﾝﾁﾏｰｸ!CJ515/ﾍﾞﾝﾁﾏｰｸ!CJ$3</f>
        <v>0.47674418604651164</v>
      </c>
      <c r="G515" s="9">
        <f>SUMIF(ﾍﾞﾝﾁﾏｰｸ!$F$1:$AX$1,G$2,ﾍﾞﾝﾁﾏｰｸ!$F515:$AX515)/G$3</f>
        <v>0.5</v>
      </c>
      <c r="H515" s="9">
        <f>ﾍﾞﾝﾁﾏｰｸ!CQ515/ﾍﾞﾝﾁﾏｰｸ!$CR$1</f>
        <v>0.74619289340101524</v>
      </c>
      <c r="I515" s="9">
        <f>SUMIF(ﾍﾞﾝﾁﾏｰｸ!$F$1:$AX$1,I$2,ﾍﾞﾝﾁﾏｰｸ!$F515:$AX515)/I$3</f>
        <v>0.5</v>
      </c>
      <c r="J515" s="9">
        <f>SUMIF(ﾍﾞﾝﾁﾏｰｸ!$F$1:$AX$1,J$2,ﾍﾞﾝﾁﾏｰｸ!$F515:$AX515)/J$3</f>
        <v>0.375</v>
      </c>
      <c r="K515" s="9">
        <f>SUMIF(ﾍﾞﾝﾁﾏｰｸ!$F$1:$AX$1,K$2,ﾍﾞﾝﾁﾏｰｸ!$F515:$AX515)/K$3</f>
        <v>0.5</v>
      </c>
      <c r="L515" s="9">
        <f>SUMIF(ﾍﾞﾝﾁﾏｰｸ!$F$1:$AX$1,L$2,ﾍﾞﾝﾁﾏｰｸ!$F515:$AX515)/L$3</f>
        <v>0.625</v>
      </c>
      <c r="M515" s="9">
        <f>SUMIF(ﾍﾞﾝﾁﾏｰｸ!$F$1:$AX$1,M$2,ﾍﾞﾝﾁﾏｰｸ!$F515:$AX515)/M$3</f>
        <v>1</v>
      </c>
      <c r="N515" s="9">
        <f>SUMIF(ﾍﾞﾝﾁﾏｰｸ!$F$1:$AX$1,N$2,ﾍﾞﾝﾁﾏｰｸ!$F515:$AX515)/N$3</f>
        <v>0.68181818181818177</v>
      </c>
      <c r="O515" s="9">
        <f>SUMIF(ﾍﾞﾝﾁﾏｰｸ!$F$1:$AX$1,O$2,ﾍﾞﾝﾁﾏｰｸ!$F515:$AX515)/O$3</f>
        <v>0.9</v>
      </c>
      <c r="P515" s="2">
        <f>ﾍﾞﾝﾁﾏｰｸ!BV515</f>
        <v>63</v>
      </c>
      <c r="Q515" s="9">
        <f t="shared" si="15"/>
        <v>0.62187499999999996</v>
      </c>
      <c r="R515" s="9">
        <f>ﾍﾞﾝﾁﾏｰｸ!CG515/ﾍﾞﾝﾁﾏｰｸ!CG$3</f>
        <v>0.53333333333333333</v>
      </c>
      <c r="S515" s="9">
        <f>ﾍﾞﾝﾁﾏｰｸ!CH515/ﾍﾞﾝﾁﾏｰｸ!CH$3</f>
        <v>0.8</v>
      </c>
      <c r="T515" s="9">
        <f>ﾍﾞﾝﾁﾏｰｸ!CI515/ﾍﾞﾝﾁﾏｰｸ!CI$3</f>
        <v>0.6875</v>
      </c>
      <c r="U515" s="9">
        <f>ﾍﾞﾝﾁﾏｰｸ!CC515/ﾍﾞﾝﾁﾏｰｸ!CC$3</f>
        <v>0.5</v>
      </c>
      <c r="V515" s="9">
        <f>ﾍﾞﾝﾁﾏｰｸ!CD515/ﾍﾞﾝﾁﾏｰｸ!CD$3</f>
        <v>0.71875</v>
      </c>
      <c r="W515" s="9">
        <f>ﾍﾞﾝﾁﾏｰｸ!CE515/ﾍﾞﾝﾁﾏｰｸ!CE$3</f>
        <v>0.66666666666666663</v>
      </c>
      <c r="X515" s="9">
        <f>ﾍﾞﾝﾁﾏｰｸ!CF515/ﾍﾞﾝﾁﾏｰｸ!CF$3</f>
        <v>0.6875</v>
      </c>
    </row>
    <row r="516" spans="1:24">
      <c r="A516" s="2">
        <v>2005</v>
      </c>
      <c r="B516" s="2">
        <v>6000</v>
      </c>
      <c r="C516" s="2">
        <v>6</v>
      </c>
      <c r="D516" s="2">
        <f t="shared" ref="D516:D530" si="16">B516/C516</f>
        <v>1000</v>
      </c>
      <c r="E516" s="4" t="s">
        <v>20</v>
      </c>
      <c r="F516" s="9">
        <f>ﾍﾞﾝﾁﾏｰｸ!CJ516/ﾍﾞﾝﾁﾏｰｸ!CJ$3</f>
        <v>0.72093023255813948</v>
      </c>
      <c r="G516" s="9">
        <f>SUMIF(ﾍﾞﾝﾁﾏｰｸ!$F$1:$AX$1,G$2,ﾍﾞﾝﾁﾏｰｸ!$F516:$AX516)/G$3</f>
        <v>1</v>
      </c>
      <c r="H516" s="9">
        <f>ﾍﾞﾝﾁﾏｰｸ!CQ516/ﾍﾞﾝﾁﾏｰｸ!$CR$1</f>
        <v>0.90355329949238605</v>
      </c>
      <c r="I516" s="9">
        <f>SUMIF(ﾍﾞﾝﾁﾏｰｸ!$F$1:$AX$1,I$2,ﾍﾞﾝﾁﾏｰｸ!$F516:$AX516)/I$3</f>
        <v>0.5</v>
      </c>
      <c r="J516" s="9">
        <f>SUMIF(ﾍﾞﾝﾁﾏｰｸ!$F$1:$AX$1,J$2,ﾍﾞﾝﾁﾏｰｸ!$F516:$AX516)/J$3</f>
        <v>0.75</v>
      </c>
      <c r="K516" s="9">
        <f>SUMIF(ﾍﾞﾝﾁﾏｰｸ!$F$1:$AX$1,K$2,ﾍﾞﾝﾁﾏｰｸ!$F516:$AX516)/K$3</f>
        <v>0.65</v>
      </c>
      <c r="L516" s="9">
        <f>SUMIF(ﾍﾞﾝﾁﾏｰｸ!$F$1:$AX$1,L$2,ﾍﾞﾝﾁﾏｰｸ!$F516:$AX516)/L$3</f>
        <v>0.625</v>
      </c>
      <c r="M516" s="9">
        <f>SUMIF(ﾍﾞﾝﾁﾏｰｸ!$F$1:$AX$1,M$2,ﾍﾞﾝﾁﾏｰｸ!$F516:$AX516)/M$3</f>
        <v>0.5</v>
      </c>
      <c r="N516" s="9">
        <f>SUMIF(ﾍﾞﾝﾁﾏｰｸ!$F$1:$AX$1,N$2,ﾍﾞﾝﾁﾏｰｸ!$F516:$AX516)/N$3</f>
        <v>0.77272727272727271</v>
      </c>
      <c r="O516" s="9">
        <f>SUMIF(ﾍﾞﾝﾁﾏｰｸ!$F$1:$AX$1,O$2,ﾍﾞﾝﾁﾏｰｸ!$F516:$AX516)/O$3</f>
        <v>0.7</v>
      </c>
      <c r="P516" s="2">
        <f>ﾍﾞﾝﾁﾏｰｸ!BV516</f>
        <v>73</v>
      </c>
      <c r="Q516" s="9">
        <f t="shared" ref="Q516:Q560" si="17">U516*0.35+V516*0.2+W516*0.3+X516*0.15</f>
        <v>0.73607954545454546</v>
      </c>
      <c r="R516" s="9">
        <f>ﾍﾞﾝﾁﾏｰｸ!CG516/ﾍﾞﾝﾁﾏｰｸ!CG$3</f>
        <v>0.6333333333333333</v>
      </c>
      <c r="S516" s="9">
        <f>ﾍﾞﾝﾁﾏｰｸ!CH516/ﾍﾞﾝﾁﾏｰｸ!CH$3</f>
        <v>0.8</v>
      </c>
      <c r="T516" s="9">
        <f>ﾍﾞﾝﾁﾏｰｸ!CI516/ﾍﾞﾝﾁﾏｰｸ!CI$3</f>
        <v>0.8125</v>
      </c>
      <c r="U516" s="9">
        <f>ﾍﾞﾝﾁﾏｰｸ!CC516/ﾍﾞﾝﾁﾏｰｸ!CC$3</f>
        <v>0.77272727272727271</v>
      </c>
      <c r="V516" s="9">
        <f>ﾍﾞﾝﾁﾏｰｸ!CD516/ﾍﾞﾝﾁﾏｰｸ!CD$3</f>
        <v>0.65625</v>
      </c>
      <c r="W516" s="9">
        <f>ﾍﾞﾝﾁﾏｰｸ!CE516/ﾍﾞﾝﾁﾏｰｸ!CE$3</f>
        <v>0.70833333333333337</v>
      </c>
      <c r="X516" s="9">
        <f>ﾍﾞﾝﾁﾏｰｸ!CF516/ﾍﾞﾝﾁﾏｰｸ!CF$3</f>
        <v>0.8125</v>
      </c>
    </row>
    <row r="517" spans="1:24">
      <c r="A517" s="2">
        <v>1990</v>
      </c>
      <c r="B517" s="2">
        <v>110</v>
      </c>
      <c r="C517" s="2">
        <v>5</v>
      </c>
      <c r="D517" s="2">
        <f t="shared" si="16"/>
        <v>22</v>
      </c>
      <c r="E517" s="4" t="s">
        <v>387</v>
      </c>
      <c r="F517" s="9">
        <f>ﾍﾞﾝﾁﾏｰｸ!CJ517/ﾍﾞﾝﾁﾏｰｸ!CJ$3</f>
        <v>0.62790697674418605</v>
      </c>
      <c r="G517" s="9">
        <f>SUMIF(ﾍﾞﾝﾁﾏｰｸ!$F$1:$AX$1,G$2,ﾍﾞﾝﾁﾏｰｸ!$F517:$AX517)/G$3</f>
        <v>1</v>
      </c>
      <c r="H517" s="9">
        <f>ﾍﾞﾝﾁﾏｰｸ!CQ517/ﾍﾞﾝﾁﾏｰｸ!$CR$1</f>
        <v>0.80420594633792608</v>
      </c>
      <c r="I517" s="9">
        <f>SUMIF(ﾍﾞﾝﾁﾏｰｸ!$F$1:$AX$1,I$2,ﾍﾞﾝﾁﾏｰｸ!$F517:$AX517)/I$3</f>
        <v>0.33333333333333331</v>
      </c>
      <c r="J517" s="9">
        <f>SUMIF(ﾍﾞﾝﾁﾏｰｸ!$F$1:$AX$1,J$2,ﾍﾞﾝﾁﾏｰｸ!$F517:$AX517)/J$3</f>
        <v>0.75</v>
      </c>
      <c r="K517" s="9">
        <f>SUMIF(ﾍﾞﾝﾁﾏｰｸ!$F$1:$AX$1,K$2,ﾍﾞﾝﾁﾏｰｸ!$F517:$AX517)/K$3</f>
        <v>0.55000000000000004</v>
      </c>
      <c r="L517" s="9">
        <f>SUMIF(ﾍﾞﾝﾁﾏｰｸ!$F$1:$AX$1,L$2,ﾍﾞﾝﾁﾏｰｸ!$F517:$AX517)/L$3</f>
        <v>0.625</v>
      </c>
      <c r="M517" s="9">
        <f>SUMIF(ﾍﾞﾝﾁﾏｰｸ!$F$1:$AX$1,M$2,ﾍﾞﾝﾁﾏｰｸ!$F517:$AX517)/M$3</f>
        <v>1</v>
      </c>
      <c r="N517" s="9">
        <f>SUMIF(ﾍﾞﾝﾁﾏｰｸ!$F$1:$AX$1,N$2,ﾍﾞﾝﾁﾏｰｸ!$F517:$AX517)/N$3</f>
        <v>0.72727272727272729</v>
      </c>
      <c r="O517" s="9">
        <f>SUMIF(ﾍﾞﾝﾁﾏｰｸ!$F$1:$AX$1,O$2,ﾍﾞﾝﾁﾏｰｸ!$F517:$AX517)/O$3</f>
        <v>0.85</v>
      </c>
      <c r="P517" s="2">
        <f>ﾍﾞﾝﾁﾏｰｸ!BV517</f>
        <v>73</v>
      </c>
      <c r="Q517" s="9">
        <f t="shared" si="17"/>
        <v>0.7079545454545455</v>
      </c>
      <c r="R517" s="9">
        <f>ﾍﾞﾝﾁﾏｰｸ!CG517/ﾍﾞﾝﾁﾏｰｸ!CG$3</f>
        <v>0.66666666666666663</v>
      </c>
      <c r="S517" s="9">
        <f>ﾍﾞﾝﾁﾏｰｸ!CH517/ﾍﾞﾝﾁﾏｰｸ!CH$3</f>
        <v>1</v>
      </c>
      <c r="T517" s="9">
        <f>ﾍﾞﾝﾁﾏｰｸ!CI517/ﾍﾞﾝﾁﾏｰｸ!CI$3</f>
        <v>0.75</v>
      </c>
      <c r="U517" s="9">
        <f>ﾍﾞﾝﾁﾏｰｸ!CC517/ﾍﾞﾝﾁﾏｰｸ!CC$3</f>
        <v>0.77272727272727271</v>
      </c>
      <c r="V517" s="9">
        <f>ﾍﾞﾝﾁﾏｰｸ!CD517/ﾍﾞﾝﾁﾏｰｸ!CD$3</f>
        <v>0.625</v>
      </c>
      <c r="W517" s="9">
        <f>ﾍﾞﾝﾁﾏｰｸ!CE517/ﾍﾞﾝﾁﾏｰｸ!CE$3</f>
        <v>0.66666666666666663</v>
      </c>
      <c r="X517" s="9">
        <f>ﾍﾞﾝﾁﾏｰｸ!CF517/ﾍﾞﾝﾁﾏｰｸ!CF$3</f>
        <v>0.75</v>
      </c>
    </row>
    <row r="518" spans="1:24">
      <c r="A518" s="2">
        <v>1992</v>
      </c>
      <c r="B518" s="2">
        <v>250</v>
      </c>
      <c r="C518" s="2">
        <v>4</v>
      </c>
      <c r="D518" s="2">
        <f t="shared" si="16"/>
        <v>62.5</v>
      </c>
      <c r="E518" s="4" t="s">
        <v>388</v>
      </c>
      <c r="F518" s="9">
        <f>ﾍﾞﾝﾁﾏｰｸ!CJ518/ﾍﾞﾝﾁﾏｰｸ!CJ$3</f>
        <v>0.34883720930232559</v>
      </c>
      <c r="G518" s="9">
        <f>SUMIF(ﾍﾞﾝﾁﾏｰｸ!$F$1:$AX$1,G$2,ﾍﾞﾝﾁﾏｰｸ!$F518:$AX518)/G$3</f>
        <v>0</v>
      </c>
      <c r="H518" s="9">
        <f>ﾍﾞﾝﾁﾏｰｸ!CQ518/ﾍﾞﾝﾁﾏｰｸ!$CR$1</f>
        <v>0.55112400290065278</v>
      </c>
      <c r="I518" s="9">
        <f>SUMIF(ﾍﾞﾝﾁﾏｰｸ!$F$1:$AX$1,I$2,ﾍﾞﾝﾁﾏｰｸ!$F518:$AX518)/I$3</f>
        <v>0.33333333333333331</v>
      </c>
      <c r="J518" s="9">
        <f>SUMIF(ﾍﾞﾝﾁﾏｰｸ!$F$1:$AX$1,J$2,ﾍﾞﾝﾁﾏｰｸ!$F518:$AX518)/J$3</f>
        <v>0.625</v>
      </c>
      <c r="K518" s="9">
        <f>SUMIF(ﾍﾞﾝﾁﾏｰｸ!$F$1:$AX$1,K$2,ﾍﾞﾝﾁﾏｰｸ!$F518:$AX518)/K$3</f>
        <v>0.45</v>
      </c>
      <c r="L518" s="9">
        <f>SUMIF(ﾍﾞﾝﾁﾏｰｸ!$F$1:$AX$1,L$2,ﾍﾞﾝﾁﾏｰｸ!$F518:$AX518)/L$3</f>
        <v>0</v>
      </c>
      <c r="M518" s="9">
        <f>SUMIF(ﾍﾞﾝﾁﾏｰｸ!$F$1:$AX$1,M$2,ﾍﾞﾝﾁﾏｰｸ!$F518:$AX518)/M$3</f>
        <v>0.5</v>
      </c>
      <c r="N518" s="9">
        <f>SUMIF(ﾍﾞﾝﾁﾏｰｸ!$F$1:$AX$1,N$2,ﾍﾞﾝﾁﾏｰｸ!$F518:$AX518)/N$3</f>
        <v>0.5</v>
      </c>
      <c r="O518" s="9">
        <f>SUMIF(ﾍﾞﾝﾁﾏｰｸ!$F$1:$AX$1,O$2,ﾍﾞﾝﾁﾏｰｸ!$F518:$AX518)/O$3</f>
        <v>0.6</v>
      </c>
      <c r="P518" s="2">
        <f>ﾍﾞﾝﾁﾏｰｸ!BV518</f>
        <v>40</v>
      </c>
      <c r="Q518" s="9">
        <f t="shared" si="17"/>
        <v>0.55937499999999996</v>
      </c>
      <c r="R518" s="9">
        <f>ﾍﾞﾝﾁﾏｰｸ!CG518/ﾍﾞﾝﾁﾏｰｸ!CG$3</f>
        <v>0.46666666666666667</v>
      </c>
      <c r="S518" s="9">
        <f>ﾍﾞﾝﾁﾏｰｸ!CH518/ﾍﾞﾝﾁﾏｰｸ!CH$3</f>
        <v>0.6</v>
      </c>
      <c r="T518" s="9">
        <f>ﾍﾞﾝﾁﾏｰｸ!CI518/ﾍﾞﾝﾁﾏｰｸ!CI$3</f>
        <v>0.375</v>
      </c>
      <c r="U518" s="9">
        <f>ﾍﾞﾝﾁﾏｰｸ!CC518/ﾍﾞﾝﾁﾏｰｸ!CC$3</f>
        <v>0.5</v>
      </c>
      <c r="V518" s="9">
        <f>ﾍﾞﾝﾁﾏｰｸ!CD518/ﾍﾞﾝﾁﾏｰｸ!CD$3</f>
        <v>0.46875</v>
      </c>
      <c r="W518" s="9">
        <f>ﾍﾞﾝﾁﾏｰｸ!CE518/ﾍﾞﾝﾁﾏｰｸ!CE$3</f>
        <v>0.625</v>
      </c>
      <c r="X518" s="9">
        <f>ﾍﾞﾝﾁﾏｰｸ!CF518/ﾍﾞﾝﾁﾏｰｸ!CF$3</f>
        <v>0.6875</v>
      </c>
    </row>
    <row r="519" spans="1:24">
      <c r="A519" s="2">
        <v>2001</v>
      </c>
      <c r="B519" s="2">
        <v>2000</v>
      </c>
      <c r="C519" s="2">
        <v>6</v>
      </c>
      <c r="D519" s="2">
        <f t="shared" si="16"/>
        <v>333.33333333333331</v>
      </c>
      <c r="E519" s="4" t="s">
        <v>56</v>
      </c>
      <c r="F519" s="9">
        <f>ﾍﾞﾝﾁﾏｰｸ!CJ519/ﾍﾞﾝﾁﾏｰｸ!CJ$3</f>
        <v>0.18604651162790697</v>
      </c>
      <c r="G519" s="9">
        <f>SUMIF(ﾍﾞﾝﾁﾏｰｸ!$F$1:$AX$1,G$2,ﾍﾞﾝﾁﾏｰｸ!$F519:$AX519)/G$3</f>
        <v>0</v>
      </c>
      <c r="H519" s="9">
        <f>ﾍﾞﾝﾁﾏｰｸ!CQ519/ﾍﾞﾝﾁﾏｰｸ!$CR$1</f>
        <v>0.67657722987672231</v>
      </c>
      <c r="I519" s="9">
        <f>SUMIF(ﾍﾞﾝﾁﾏｰｸ!$F$1:$AX$1,I$2,ﾍﾞﾝﾁﾏｰｸ!$F519:$AX519)/I$3</f>
        <v>0</v>
      </c>
      <c r="J519" s="9">
        <f>SUMIF(ﾍﾞﾝﾁﾏｰｸ!$F$1:$AX$1,J$2,ﾍﾞﾝﾁﾏｰｸ!$F519:$AX519)/J$3</f>
        <v>0.125</v>
      </c>
      <c r="K519" s="9">
        <f>SUMIF(ﾍﾞﾝﾁﾏｰｸ!$F$1:$AX$1,K$2,ﾍﾞﾝﾁﾏｰｸ!$F519:$AX519)/K$3</f>
        <v>0.3</v>
      </c>
      <c r="L519" s="9">
        <f>SUMIF(ﾍﾞﾝﾁﾏｰｸ!$F$1:$AX$1,L$2,ﾍﾞﾝﾁﾏｰｸ!$F519:$AX519)/L$3</f>
        <v>0.75</v>
      </c>
      <c r="M519" s="9">
        <f>SUMIF(ﾍﾞﾝﾁﾏｰｸ!$F$1:$AX$1,M$2,ﾍﾞﾝﾁﾏｰｸ!$F519:$AX519)/M$3</f>
        <v>0.5</v>
      </c>
      <c r="N519" s="9">
        <f>SUMIF(ﾍﾞﾝﾁﾏｰｸ!$F$1:$AX$1,N$2,ﾍﾞﾝﾁﾏｰｸ!$F519:$AX519)/N$3</f>
        <v>0.27272727272727271</v>
      </c>
      <c r="O519" s="9">
        <f>SUMIF(ﾍﾞﾝﾁﾏｰｸ!$F$1:$AX$1,O$2,ﾍﾞﾝﾁﾏｰｸ!$F519:$AX519)/O$3</f>
        <v>0.55000000000000004</v>
      </c>
      <c r="P519" s="2">
        <f>ﾍﾞﾝﾁﾏｰｸ!BV519</f>
        <v>31</v>
      </c>
      <c r="Q519" s="9">
        <f t="shared" si="17"/>
        <v>0.29176136363636362</v>
      </c>
      <c r="R519" s="9">
        <f>ﾍﾞﾝﾁﾏｰｸ!CG519/ﾍﾞﾝﾁﾏｰｸ!CG$3</f>
        <v>0.13333333333333333</v>
      </c>
      <c r="S519" s="9">
        <f>ﾍﾞﾝﾁﾏｰｸ!CH519/ﾍﾞﾝﾁﾏｰｸ!CH$3</f>
        <v>0.4</v>
      </c>
      <c r="T519" s="9">
        <f>ﾍﾞﾝﾁﾏｰｸ!CI519/ﾍﾞﾝﾁﾏｰｸ!CI$3</f>
        <v>0.5</v>
      </c>
      <c r="U519" s="9">
        <f>ﾍﾞﾝﾁﾏｰｸ!CC519/ﾍﾞﾝﾁﾏｰｸ!CC$3</f>
        <v>0.18181818181818182</v>
      </c>
      <c r="V519" s="9">
        <f>ﾍﾞﾝﾁﾏｰｸ!CD519/ﾍﾞﾝﾁﾏｰｸ!CD$3</f>
        <v>0.40625</v>
      </c>
      <c r="W519" s="9">
        <f>ﾍﾞﾝﾁﾏｰｸ!CE519/ﾍﾞﾝﾁﾏｰｸ!CE$3</f>
        <v>0.33333333333333331</v>
      </c>
      <c r="X519" s="9">
        <f>ﾍﾞﾝﾁﾏｰｸ!CF519/ﾍﾞﾝﾁﾏｰｸ!CF$3</f>
        <v>0.3125</v>
      </c>
    </row>
    <row r="520" spans="1:24">
      <c r="A520" s="2">
        <v>2000</v>
      </c>
      <c r="B520" s="2">
        <v>500</v>
      </c>
      <c r="C520" s="2">
        <v>5</v>
      </c>
      <c r="D520" s="2">
        <f t="shared" si="16"/>
        <v>100</v>
      </c>
      <c r="E520" s="4" t="s">
        <v>389</v>
      </c>
      <c r="F520" s="9">
        <f>ﾍﾞﾝﾁﾏｰｸ!CJ520/ﾍﾞﾝﾁﾏｰｸ!CJ$3</f>
        <v>0.37209302325581395</v>
      </c>
      <c r="G520" s="9">
        <f>SUMIF(ﾍﾞﾝﾁﾏｰｸ!$F$1:$AX$1,G$2,ﾍﾞﾝﾁﾏｰｸ!$F520:$AX520)/G$3</f>
        <v>0</v>
      </c>
      <c r="H520" s="9">
        <f>ﾍﾞﾝﾁﾏｰｸ!CQ520/ﾍﾞﾝﾁﾏｰｸ!$CR$1</f>
        <v>0.90210297316896315</v>
      </c>
      <c r="I520" s="9">
        <f>SUMIF(ﾍﾞﾝﾁﾏｰｸ!$F$1:$AX$1,I$2,ﾍﾞﾝﾁﾏｰｸ!$F520:$AX520)/I$3</f>
        <v>0.5</v>
      </c>
      <c r="J520" s="9">
        <f>SUMIF(ﾍﾞﾝﾁﾏｰｸ!$F$1:$AX$1,J$2,ﾍﾞﾝﾁﾏｰｸ!$F520:$AX520)/J$3</f>
        <v>0.5</v>
      </c>
      <c r="K520" s="9">
        <f>SUMIF(ﾍﾞﾝﾁﾏｰｸ!$F$1:$AX$1,K$2,ﾍﾞﾝﾁﾏｰｸ!$F520:$AX520)/K$3</f>
        <v>0.35</v>
      </c>
      <c r="L520" s="9">
        <f>SUMIF(ﾍﾞﾝﾁﾏｰｸ!$F$1:$AX$1,L$2,ﾍﾞﾝﾁﾏｰｸ!$F520:$AX520)/L$3</f>
        <v>0.75</v>
      </c>
      <c r="M520" s="9">
        <f>SUMIF(ﾍﾞﾝﾁﾏｰｸ!$F$1:$AX$1,M$2,ﾍﾞﾝﾁﾏｰｸ!$F520:$AX520)/M$3</f>
        <v>1</v>
      </c>
      <c r="N520" s="9">
        <f>SUMIF(ﾍﾞﾝﾁﾏｰｸ!$F$1:$AX$1,N$2,ﾍﾞﾝﾁﾏｰｸ!$F520:$AX520)/N$3</f>
        <v>0.72727272727272729</v>
      </c>
      <c r="O520" s="9">
        <f>SUMIF(ﾍﾞﾝﾁﾏｰｸ!$F$1:$AX$1,O$2,ﾍﾞﾝﾁﾏｰｸ!$F520:$AX520)/O$3</f>
        <v>0.7</v>
      </c>
      <c r="P520" s="2">
        <f>ﾍﾞﾝﾁﾏｰｸ!BV520</f>
        <v>59</v>
      </c>
      <c r="Q520" s="9">
        <f t="shared" si="17"/>
        <v>0.52926136363636367</v>
      </c>
      <c r="R520" s="9">
        <f>ﾍﾞﾝﾁﾏｰｸ!CG520/ﾍﾞﾝﾁﾏｰｸ!CG$3</f>
        <v>0.66666666666666663</v>
      </c>
      <c r="S520" s="9">
        <f>ﾍﾞﾝﾁﾏｰｸ!CH520/ﾍﾞﾝﾁﾏｰｸ!CH$3</f>
        <v>1</v>
      </c>
      <c r="T520" s="9">
        <f>ﾍﾞﾝﾁﾏｰｸ!CI520/ﾍﾞﾝﾁﾏｰｸ!CI$3</f>
        <v>0.6875</v>
      </c>
      <c r="U520" s="9">
        <f>ﾍﾞﾝﾁﾏｰｸ!CC520/ﾍﾞﾝﾁﾏｰｸ!CC$3</f>
        <v>0.68181818181818177</v>
      </c>
      <c r="V520" s="9">
        <f>ﾍﾞﾝﾁﾏｰｸ!CD520/ﾍﾞﾝﾁﾏｰｸ!CD$3</f>
        <v>0.5</v>
      </c>
      <c r="W520" s="9">
        <f>ﾍﾞﾝﾁﾏｰｸ!CE520/ﾍﾞﾝﾁﾏｰｸ!CE$3</f>
        <v>0.41666666666666669</v>
      </c>
      <c r="X520" s="9">
        <f>ﾍﾞﾝﾁﾏｰｸ!CF520/ﾍﾞﾝﾁﾏｰｸ!CF$3</f>
        <v>0.4375</v>
      </c>
    </row>
    <row r="521" spans="1:24">
      <c r="A521" s="2">
        <v>2000</v>
      </c>
      <c r="B521" s="2">
        <v>100</v>
      </c>
      <c r="C521" s="2">
        <v>3</v>
      </c>
      <c r="D521" s="2">
        <f t="shared" si="16"/>
        <v>33.333333333333336</v>
      </c>
      <c r="E521" s="4" t="s">
        <v>390</v>
      </c>
      <c r="F521" s="9">
        <f>ﾍﾞﾝﾁﾏｰｸ!CJ521/ﾍﾞﾝﾁﾏｰｸ!CJ$3</f>
        <v>0.32558139534883723</v>
      </c>
      <c r="G521" s="9">
        <f>SUMIF(ﾍﾞﾝﾁﾏｰｸ!$F$1:$AX$1,G$2,ﾍﾞﾝﾁﾏｰｸ!$F521:$AX521)/G$3</f>
        <v>0</v>
      </c>
      <c r="H521" s="9">
        <f>ﾍﾞﾝﾁﾏｰｸ!CQ521/ﾍﾞﾝﾁﾏｰｸ!$CR$1</f>
        <v>0.52356780275562009</v>
      </c>
      <c r="I521" s="9">
        <f>SUMIF(ﾍﾞﾝﾁﾏｰｸ!$F$1:$AX$1,I$2,ﾍﾞﾝﾁﾏｰｸ!$F521:$AX521)/I$3</f>
        <v>0.33333333333333331</v>
      </c>
      <c r="J521" s="9">
        <f>SUMIF(ﾍﾞﾝﾁﾏｰｸ!$F$1:$AX$1,J$2,ﾍﾞﾝﾁﾏｰｸ!$F521:$AX521)/J$3</f>
        <v>0.75</v>
      </c>
      <c r="K521" s="9">
        <f>SUMIF(ﾍﾞﾝﾁﾏｰｸ!$F$1:$AX$1,K$2,ﾍﾞﾝﾁﾏｰｸ!$F521:$AX521)/K$3</f>
        <v>0.35</v>
      </c>
      <c r="L521" s="9">
        <f>SUMIF(ﾍﾞﾝﾁﾏｰｸ!$F$1:$AX$1,L$2,ﾍﾞﾝﾁﾏｰｸ!$F521:$AX521)/L$3</f>
        <v>0.125</v>
      </c>
      <c r="M521" s="9">
        <f>SUMIF(ﾍﾞﾝﾁﾏｰｸ!$F$1:$AX$1,M$2,ﾍﾞﾝﾁﾏｰｸ!$F521:$AX521)/M$3</f>
        <v>1</v>
      </c>
      <c r="N521" s="9">
        <f>SUMIF(ﾍﾞﾝﾁﾏｰｸ!$F$1:$AX$1,N$2,ﾍﾞﾝﾁﾏｰｸ!$F521:$AX521)/N$3</f>
        <v>0.54545454545454541</v>
      </c>
      <c r="O521" s="9">
        <f>SUMIF(ﾍﾞﾝﾁﾏｰｸ!$F$1:$AX$1,O$2,ﾍﾞﾝﾁﾏｰｸ!$F521:$AX521)/O$3</f>
        <v>0.55000000000000004</v>
      </c>
      <c r="P521" s="2">
        <f>ﾍﾞﾝﾁﾏｰｸ!BV521</f>
        <v>41</v>
      </c>
      <c r="Q521" s="9">
        <f t="shared" si="17"/>
        <v>0.55000000000000004</v>
      </c>
      <c r="R521" s="9">
        <f>ﾍﾞﾝﾁﾏｰｸ!CG521/ﾍﾞﾝﾁﾏｰｸ!CG$3</f>
        <v>0.6333333333333333</v>
      </c>
      <c r="S521" s="9">
        <f>ﾍﾞﾝﾁﾏｰｸ!CH521/ﾍﾞﾝﾁﾏｰｸ!CH$3</f>
        <v>0.4</v>
      </c>
      <c r="T521" s="9">
        <f>ﾍﾞﾝﾁﾏｰｸ!CI521/ﾍﾞﾝﾁﾏｰｸ!CI$3</f>
        <v>0.25</v>
      </c>
      <c r="U521" s="9">
        <f>ﾍﾞﾝﾁﾏｰｸ!CC521/ﾍﾞﾝﾁﾏｰｸ!CC$3</f>
        <v>0.5</v>
      </c>
      <c r="V521" s="9">
        <f>ﾍﾞﾝﾁﾏｰｸ!CD521/ﾍﾞﾝﾁﾏｰｸ!CD$3</f>
        <v>0.46875</v>
      </c>
      <c r="W521" s="9">
        <f>ﾍﾞﾝﾁﾏｰｸ!CE521/ﾍﾞﾝﾁﾏｰｸ!CE$3</f>
        <v>0.625</v>
      </c>
      <c r="X521" s="9">
        <f>ﾍﾞﾝﾁﾏｰｸ!CF521/ﾍﾞﾝﾁﾏｰｸ!CF$3</f>
        <v>0.625</v>
      </c>
    </row>
    <row r="522" spans="1:24">
      <c r="A522" s="2">
        <v>2006</v>
      </c>
      <c r="B522" s="2">
        <v>800</v>
      </c>
      <c r="C522" s="2">
        <v>9</v>
      </c>
      <c r="D522" s="2">
        <f t="shared" si="16"/>
        <v>88.888888888888886</v>
      </c>
      <c r="E522" s="4" t="s">
        <v>391</v>
      </c>
      <c r="F522" s="9">
        <f>ﾍﾞﾝﾁﾏｰｸ!CJ522/ﾍﾞﾝﾁﾏｰｸ!CJ$3</f>
        <v>0.41860465116279072</v>
      </c>
      <c r="G522" s="9">
        <f>SUMIF(ﾍﾞﾝﾁﾏｰｸ!$F$1:$AX$1,G$2,ﾍﾞﾝﾁﾏｰｸ!$F522:$AX522)/G$3</f>
        <v>1</v>
      </c>
      <c r="H522" s="9">
        <f>ﾍﾞﾝﾁﾏｰｸ!CQ522/ﾍﾞﾝﾁﾏｰｸ!$CR$1</f>
        <v>0.52356780275562009</v>
      </c>
      <c r="I522" s="9">
        <f>SUMIF(ﾍﾞﾝﾁﾏｰｸ!$F$1:$AX$1,I$2,ﾍﾞﾝﾁﾏｰｸ!$F522:$AX522)/I$3</f>
        <v>0</v>
      </c>
      <c r="J522" s="9">
        <f>SUMIF(ﾍﾞﾝﾁﾏｰｸ!$F$1:$AX$1,J$2,ﾍﾞﾝﾁﾏｰｸ!$F522:$AX522)/J$3</f>
        <v>0.875</v>
      </c>
      <c r="K522" s="9">
        <f>SUMIF(ﾍﾞﾝﾁﾏｰｸ!$F$1:$AX$1,K$2,ﾍﾞﾝﾁﾏｰｸ!$F522:$AX522)/K$3</f>
        <v>0.25</v>
      </c>
      <c r="L522" s="9">
        <f>SUMIF(ﾍﾞﾝﾁﾏｰｸ!$F$1:$AX$1,L$2,ﾍﾞﾝﾁﾏｰｸ!$F522:$AX522)/L$3</f>
        <v>0</v>
      </c>
      <c r="M522" s="9">
        <f>SUMIF(ﾍﾞﾝﾁﾏｰｸ!$F$1:$AX$1,M$2,ﾍﾞﾝﾁﾏｰｸ!$F522:$AX522)/M$3</f>
        <v>0.5</v>
      </c>
      <c r="N522" s="9">
        <f>SUMIF(ﾍﾞﾝﾁﾏｰｸ!$F$1:$AX$1,N$2,ﾍﾞﾝﾁﾏｰｸ!$F522:$AX522)/N$3</f>
        <v>0.45454545454545453</v>
      </c>
      <c r="O522" s="9">
        <f>SUMIF(ﾍﾞﾝﾁﾏｰｸ!$F$1:$AX$1,O$2,ﾍﾞﾝﾁﾏｰｸ!$F522:$AX522)/O$3</f>
        <v>0.5</v>
      </c>
      <c r="P522" s="2">
        <f>ﾍﾞﾝﾁﾏｰｸ!BV522</f>
        <v>40</v>
      </c>
      <c r="Q522" s="9">
        <f t="shared" si="17"/>
        <v>0.45227272727272727</v>
      </c>
      <c r="R522" s="9">
        <f>ﾍﾞﾝﾁﾏｰｸ!CG522/ﾍﾞﾝﾁﾏｰｸ!CG$3</f>
        <v>0.43333333333333335</v>
      </c>
      <c r="S522" s="9">
        <f>ﾍﾞﾝﾁﾏｰｸ!CH522/ﾍﾞﾝﾁﾏｰｸ!CH$3</f>
        <v>0.5</v>
      </c>
      <c r="T522" s="9">
        <f>ﾍﾞﾝﾁﾏｰｸ!CI522/ﾍﾞﾝﾁﾏｰｸ!CI$3</f>
        <v>0.375</v>
      </c>
      <c r="U522" s="9">
        <f>ﾍﾞﾝﾁﾏｰｸ!CC522/ﾍﾞﾝﾁﾏｰｸ!CC$3</f>
        <v>0.36363636363636365</v>
      </c>
      <c r="V522" s="9">
        <f>ﾍﾞﾝﾁﾏｰｸ!CD522/ﾍﾞﾝﾁﾏｰｸ!CD$3</f>
        <v>0.40625</v>
      </c>
      <c r="W522" s="9">
        <f>ﾍﾞﾝﾁﾏｰｸ!CE522/ﾍﾞﾝﾁﾏｰｸ!CE$3</f>
        <v>0.5</v>
      </c>
      <c r="X522" s="9">
        <f>ﾍﾞﾝﾁﾏｰｸ!CF522/ﾍﾞﾝﾁﾏｰｸ!CF$3</f>
        <v>0.625</v>
      </c>
    </row>
    <row r="523" spans="1:24">
      <c r="A523" s="2">
        <v>1970</v>
      </c>
      <c r="B523" s="2">
        <v>500</v>
      </c>
      <c r="C523" s="2">
        <v>4</v>
      </c>
      <c r="D523" s="2">
        <f t="shared" si="16"/>
        <v>125</v>
      </c>
      <c r="E523" s="4" t="s">
        <v>392</v>
      </c>
      <c r="F523" s="9">
        <f>ﾍﾞﾝﾁﾏｰｸ!CJ523/ﾍﾞﾝﾁﾏｰｸ!CJ$3</f>
        <v>0.32558139534883723</v>
      </c>
      <c r="G523" s="9">
        <f>SUMIF(ﾍﾞﾝﾁﾏｰｸ!$F$1:$AX$1,G$2,ﾍﾞﾝﾁﾏｰｸ!$F523:$AX523)/G$3</f>
        <v>0</v>
      </c>
      <c r="H523" s="9">
        <f>ﾍﾞﾝﾁﾏｰｸ!CQ523/ﾍﾞﾝﾁﾏｰｸ!$CR$1</f>
        <v>0.84481508339376377</v>
      </c>
      <c r="I523" s="9">
        <f>SUMIF(ﾍﾞﾝﾁﾏｰｸ!$F$1:$AX$1,I$2,ﾍﾞﾝﾁﾏｰｸ!$F523:$AX523)/I$3</f>
        <v>0.33333333333333331</v>
      </c>
      <c r="J523" s="9">
        <f>SUMIF(ﾍﾞﾝﾁﾏｰｸ!$F$1:$AX$1,J$2,ﾍﾞﾝﾁﾏｰｸ!$F523:$AX523)/J$3</f>
        <v>0.375</v>
      </c>
      <c r="K523" s="9">
        <f>SUMIF(ﾍﾞﾝﾁﾏｰｸ!$F$1:$AX$1,K$2,ﾍﾞﾝﾁﾏｰｸ!$F523:$AX523)/K$3</f>
        <v>0.35</v>
      </c>
      <c r="L523" s="9">
        <f>SUMIF(ﾍﾞﾝﾁﾏｰｸ!$F$1:$AX$1,L$2,ﾍﾞﾝﾁﾏｰｸ!$F523:$AX523)/L$3</f>
        <v>0</v>
      </c>
      <c r="M523" s="9">
        <f>SUMIF(ﾍﾞﾝﾁﾏｰｸ!$F$1:$AX$1,M$2,ﾍﾞﾝﾁﾏｰｸ!$F523:$AX523)/M$3</f>
        <v>1</v>
      </c>
      <c r="N523" s="9">
        <f>SUMIF(ﾍﾞﾝﾁﾏｰｸ!$F$1:$AX$1,N$2,ﾍﾞﾝﾁﾏｰｸ!$F523:$AX523)/N$3</f>
        <v>0.59090909090909094</v>
      </c>
      <c r="O523" s="9">
        <f>SUMIF(ﾍﾞﾝﾁﾏｰｸ!$F$1:$AX$1,O$2,ﾍﾞﾝﾁﾏｰｸ!$F523:$AX523)/O$3</f>
        <v>0.55000000000000004</v>
      </c>
      <c r="P523" s="2">
        <f>ﾍﾞﾝﾁﾏｰｸ!BV523</f>
        <v>45</v>
      </c>
      <c r="Q523" s="9">
        <f t="shared" si="17"/>
        <v>0.56960227272727271</v>
      </c>
      <c r="R523" s="9">
        <f>ﾍﾞﾝﾁﾏｰｸ!CG523/ﾍﾞﾝﾁﾏｰｸ!CG$3</f>
        <v>0.53333333333333333</v>
      </c>
      <c r="S523" s="9">
        <f>ﾍﾞﾝﾁﾏｰｸ!CH523/ﾍﾞﾝﾁﾏｰｸ!CH$3</f>
        <v>0.8</v>
      </c>
      <c r="T523" s="9">
        <f>ﾍﾞﾝﾁﾏｰｸ!CI523/ﾍﾞﾝﾁﾏｰｸ!CI$3</f>
        <v>0.25</v>
      </c>
      <c r="U523" s="9">
        <f>ﾍﾞﾝﾁﾏｰｸ!CC523/ﾍﾞﾝﾁﾏｰｸ!CC$3</f>
        <v>0.63636363636363635</v>
      </c>
      <c r="V523" s="9">
        <f>ﾍﾞﾝﾁﾏｰｸ!CD523/ﾍﾞﾝﾁﾏｰｸ!CD$3</f>
        <v>0.4375</v>
      </c>
      <c r="W523" s="9">
        <f>ﾍﾞﾝﾁﾏｰｸ!CE523/ﾍﾞﾝﾁﾏｰｸ!CE$3</f>
        <v>0.58333333333333337</v>
      </c>
      <c r="X523" s="9">
        <f>ﾍﾞﾝﾁﾏｰｸ!CF523/ﾍﾞﾝﾁﾏｰｸ!CF$3</f>
        <v>0.5625</v>
      </c>
    </row>
    <row r="524" spans="1:24">
      <c r="A524" s="2">
        <v>1991</v>
      </c>
      <c r="B524" s="2">
        <v>373</v>
      </c>
      <c r="C524" s="2">
        <v>8</v>
      </c>
      <c r="D524" s="2">
        <f t="shared" si="16"/>
        <v>46.625</v>
      </c>
      <c r="E524" s="4" t="s">
        <v>169</v>
      </c>
      <c r="F524" s="9">
        <f>ﾍﾞﾝﾁﾏｰｸ!CJ524/ﾍﾞﾝﾁﾏｰｸ!CJ$3</f>
        <v>0.54651162790697672</v>
      </c>
      <c r="G524" s="9">
        <f>SUMIF(ﾍﾞﾝﾁﾏｰｸ!$F$1:$AX$1,G$2,ﾍﾞﾝﾁﾏｰｸ!$F524:$AX524)/G$3</f>
        <v>0.5</v>
      </c>
      <c r="H524" s="9">
        <f>ﾍﾞﾝﾁﾏｰｸ!CQ524/ﾍﾞﾝﾁﾏｰｸ!$CR$1</f>
        <v>0.72443799854967372</v>
      </c>
      <c r="I524" s="9">
        <f>SUMIF(ﾍﾞﾝﾁﾏｰｸ!$F$1:$AX$1,I$2,ﾍﾞﾝﾁﾏｰｸ!$F524:$AX524)/I$3</f>
        <v>0.5</v>
      </c>
      <c r="J524" s="9">
        <f>SUMIF(ﾍﾞﾝﾁﾏｰｸ!$F$1:$AX$1,J$2,ﾍﾞﾝﾁﾏｰｸ!$F524:$AX524)/J$3</f>
        <v>0.5</v>
      </c>
      <c r="K524" s="9">
        <f>SUMIF(ﾍﾞﾝﾁﾏｰｸ!$F$1:$AX$1,K$2,ﾍﾞﾝﾁﾏｰｸ!$F524:$AX524)/K$3</f>
        <v>0.65</v>
      </c>
      <c r="L524" s="9">
        <f>SUMIF(ﾍﾞﾝﾁﾏｰｸ!$F$1:$AX$1,L$2,ﾍﾞﾝﾁﾏｰｸ!$F524:$AX524)/L$3</f>
        <v>0.5</v>
      </c>
      <c r="M524" s="9">
        <f>SUMIF(ﾍﾞﾝﾁﾏｰｸ!$F$1:$AX$1,M$2,ﾍﾞﾝﾁﾏｰｸ!$F524:$AX524)/M$3</f>
        <v>1</v>
      </c>
      <c r="N524" s="9">
        <f>SUMIF(ﾍﾞﾝﾁﾏｰｸ!$F$1:$AX$1,N$2,ﾍﾞﾝﾁﾏｰｸ!$F524:$AX524)/N$3</f>
        <v>0.54545454545454541</v>
      </c>
      <c r="O524" s="9">
        <f>SUMIF(ﾍﾞﾝﾁﾏｰｸ!$F$1:$AX$1,O$2,ﾍﾞﾝﾁﾏｰｸ!$F524:$AX524)/O$3</f>
        <v>0.9</v>
      </c>
      <c r="P524" s="2">
        <f>ﾍﾞﾝﾁﾏｰｸ!BV524</f>
        <v>59.5</v>
      </c>
      <c r="Q524" s="9">
        <f t="shared" si="17"/>
        <v>0.64687499999999998</v>
      </c>
      <c r="R524" s="9">
        <f>ﾍﾞﾝﾁﾏｰｸ!CG524/ﾍﾞﾝﾁﾏｰｸ!CG$3</f>
        <v>0.5</v>
      </c>
      <c r="S524" s="9">
        <f>ﾍﾞﾝﾁﾏｰｸ!CH524/ﾍﾞﾝﾁﾏｰｸ!CH$3</f>
        <v>0.7</v>
      </c>
      <c r="T524" s="9">
        <f>ﾍﾞﾝﾁﾏｰｸ!CI524/ﾍﾞﾝﾁﾏｰｸ!CI$3</f>
        <v>0.625</v>
      </c>
      <c r="U524" s="9">
        <f>ﾍﾞﾝﾁﾏｰｸ!CC524/ﾍﾞﾝﾁﾏｰｸ!CC$3</f>
        <v>0.5</v>
      </c>
      <c r="V524" s="9">
        <f>ﾍﾞﾝﾁﾏｰｸ!CD524/ﾍﾞﾝﾁﾏｰｸ!CD$3</f>
        <v>0.78125</v>
      </c>
      <c r="W524" s="9">
        <f>ﾍﾞﾝﾁﾏｰｸ!CE524/ﾍﾞﾝﾁﾏｰｸ!CE$3</f>
        <v>0.70833333333333337</v>
      </c>
      <c r="X524" s="9">
        <f>ﾍﾞﾝﾁﾏｰｸ!CF524/ﾍﾞﾝﾁﾏｰｸ!CF$3</f>
        <v>0.6875</v>
      </c>
    </row>
    <row r="525" spans="1:24">
      <c r="A525" s="2">
        <v>1998</v>
      </c>
      <c r="B525" s="2">
        <v>500</v>
      </c>
      <c r="C525" s="2">
        <v>2</v>
      </c>
      <c r="D525" s="2">
        <f t="shared" si="16"/>
        <v>250</v>
      </c>
      <c r="E525" s="4" t="s">
        <v>74</v>
      </c>
      <c r="F525" s="9">
        <f>ﾍﾞﾝﾁﾏｰｸ!CJ525/ﾍﾞﾝﾁﾏｰｸ!CJ$3</f>
        <v>0.37209302325581395</v>
      </c>
      <c r="G525" s="9">
        <f>SUMIF(ﾍﾞﾝﾁﾏｰｸ!$F$1:$AX$1,G$2,ﾍﾞﾝﾁﾏｰｸ!$F525:$AX525)/G$3</f>
        <v>0</v>
      </c>
      <c r="H525" s="9">
        <f>ﾍﾞﾝﾁﾏｰｸ!CQ525/ﾍﾞﾝﾁﾏｰｸ!$CR$1</f>
        <v>0.53807106598984777</v>
      </c>
      <c r="I525" s="9">
        <f>SUMIF(ﾍﾞﾝﾁﾏｰｸ!$F$1:$AX$1,I$2,ﾍﾞﾝﾁﾏｰｸ!$F525:$AX525)/I$3</f>
        <v>0.5</v>
      </c>
      <c r="J525" s="9">
        <f>SUMIF(ﾍﾞﾝﾁﾏｰｸ!$F$1:$AX$1,J$2,ﾍﾞﾝﾁﾏｰｸ!$F525:$AX525)/J$3</f>
        <v>0.625</v>
      </c>
      <c r="K525" s="9">
        <f>SUMIF(ﾍﾞﾝﾁﾏｰｸ!$F$1:$AX$1,K$2,ﾍﾞﾝﾁﾏｰｸ!$F525:$AX525)/K$3</f>
        <v>0.4</v>
      </c>
      <c r="L525" s="9">
        <f>SUMIF(ﾍﾞﾝﾁﾏｰｸ!$F$1:$AX$1,L$2,ﾍﾞﾝﾁﾏｰｸ!$F525:$AX525)/L$3</f>
        <v>0</v>
      </c>
      <c r="M525" s="9">
        <f>SUMIF(ﾍﾞﾝﾁﾏｰｸ!$F$1:$AX$1,M$2,ﾍﾞﾝﾁﾏｰｸ!$F525:$AX525)/M$3</f>
        <v>0.5</v>
      </c>
      <c r="N525" s="9">
        <f>SUMIF(ﾍﾞﾝﾁﾏｰｸ!$F$1:$AX$1,N$2,ﾍﾞﾝﾁﾏｰｸ!$F525:$AX525)/N$3</f>
        <v>0.81818181818181823</v>
      </c>
      <c r="O525" s="9">
        <f>SUMIF(ﾍﾞﾝﾁﾏｰｸ!$F$1:$AX$1,O$2,ﾍﾞﾝﾁﾏｰｸ!$F525:$AX525)/O$3</f>
        <v>0.6</v>
      </c>
      <c r="P525" s="2">
        <f>ﾍﾞﾝﾁﾏｰｸ!BV525</f>
        <v>47</v>
      </c>
      <c r="Q525" s="9">
        <f t="shared" si="17"/>
        <v>0.67357954545454546</v>
      </c>
      <c r="R525" s="9">
        <f>ﾍﾞﾝﾁﾏｰｸ!CG525/ﾍﾞﾝﾁﾏｰｸ!CG$3</f>
        <v>0.76666666666666672</v>
      </c>
      <c r="S525" s="9">
        <f>ﾍﾞﾝﾁﾏｰｸ!CH525/ﾍﾞﾝﾁﾏｰｸ!CH$3</f>
        <v>0.3</v>
      </c>
      <c r="T525" s="9">
        <f>ﾍﾞﾝﾁﾏｰｸ!CI525/ﾍﾞﾝﾁﾏｰｸ!CI$3</f>
        <v>0.25</v>
      </c>
      <c r="U525" s="9">
        <f>ﾍﾞﾝﾁﾏｰｸ!CC525/ﾍﾞﾝﾁﾏｰｸ!CC$3</f>
        <v>0.77272727272727271</v>
      </c>
      <c r="V525" s="9">
        <f>ﾍﾞﾝﾁﾏｰｸ!CD525/ﾍﾞﾝﾁﾏｰｸ!CD$3</f>
        <v>0.5</v>
      </c>
      <c r="W525" s="9">
        <f>ﾍﾞﾝﾁﾏｰｸ!CE525/ﾍﾞﾝﾁﾏｰｸ!CE$3</f>
        <v>0.66666666666666663</v>
      </c>
      <c r="X525" s="9">
        <f>ﾍﾞﾝﾁﾏｰｸ!CF525/ﾍﾞﾝﾁﾏｰｸ!CF$3</f>
        <v>0.6875</v>
      </c>
    </row>
    <row r="526" spans="1:24">
      <c r="A526" s="2">
        <v>1995</v>
      </c>
      <c r="B526" s="2">
        <v>200</v>
      </c>
      <c r="C526" s="2">
        <v>1</v>
      </c>
      <c r="D526" s="2">
        <f t="shared" si="16"/>
        <v>200</v>
      </c>
      <c r="E526" s="4" t="s">
        <v>393</v>
      </c>
      <c r="F526" s="9">
        <f>ﾍﾞﾝﾁﾏｰｸ!CJ526/ﾍﾞﾝﾁﾏｰｸ!CJ$3</f>
        <v>0.2558139534883721</v>
      </c>
      <c r="G526" s="9">
        <f>SUMIF(ﾍﾞﾝﾁﾏｰｸ!$F$1:$AX$1,G$2,ﾍﾞﾝﾁﾏｰｸ!$F526:$AX526)/G$3</f>
        <v>0</v>
      </c>
      <c r="H526" s="9">
        <f>ﾍﾞﾝﾁﾏｰｸ!CQ526/ﾍﾞﾝﾁﾏｰｸ!$CR$1</f>
        <v>0.52356780275562009</v>
      </c>
      <c r="I526" s="9">
        <f>SUMIF(ﾍﾞﾝﾁﾏｰｸ!$F$1:$AX$1,I$2,ﾍﾞﾝﾁﾏｰｸ!$F526:$AX526)/I$3</f>
        <v>0.33333333333333331</v>
      </c>
      <c r="J526" s="9">
        <f>SUMIF(ﾍﾞﾝﾁﾏｰｸ!$F$1:$AX$1,J$2,ﾍﾞﾝﾁﾏｰｸ!$F526:$AX526)/J$3</f>
        <v>0.5</v>
      </c>
      <c r="K526" s="9">
        <f>SUMIF(ﾍﾞﾝﾁﾏｰｸ!$F$1:$AX$1,K$2,ﾍﾞﾝﾁﾏｰｸ!$F526:$AX526)/K$3</f>
        <v>0.3</v>
      </c>
      <c r="L526" s="9">
        <f>SUMIF(ﾍﾞﾝﾁﾏｰｸ!$F$1:$AX$1,L$2,ﾍﾞﾝﾁﾏｰｸ!$F526:$AX526)/L$3</f>
        <v>0.125</v>
      </c>
      <c r="M526" s="9">
        <f>SUMIF(ﾍﾞﾝﾁﾏｰｸ!$F$1:$AX$1,M$2,ﾍﾞﾝﾁﾏｰｸ!$F526:$AX526)/M$3</f>
        <v>1</v>
      </c>
      <c r="N526" s="9">
        <f>SUMIF(ﾍﾞﾝﾁﾏｰｸ!$F$1:$AX$1,N$2,ﾍﾞﾝﾁﾏｰｸ!$F526:$AX526)/N$3</f>
        <v>0.59090909090909094</v>
      </c>
      <c r="O526" s="9">
        <f>SUMIF(ﾍﾞﾝﾁﾏｰｸ!$F$1:$AX$1,O$2,ﾍﾞﾝﾁﾏｰｸ!$F526:$AX526)/O$3</f>
        <v>0.45</v>
      </c>
      <c r="P526" s="2">
        <f>ﾍﾞﾝﾁﾏｰｸ!BV526</f>
        <v>37</v>
      </c>
      <c r="Q526" s="9">
        <f t="shared" si="17"/>
        <v>0.47812499999999991</v>
      </c>
      <c r="R526" s="9">
        <f>ﾍﾞﾝﾁﾏｰｸ!CG526/ﾍﾞﾝﾁﾏｰｸ!CG$3</f>
        <v>0.5</v>
      </c>
      <c r="S526" s="9">
        <f>ﾍﾞﾝﾁﾏｰｸ!CH526/ﾍﾞﾝﾁﾏｰｸ!CH$3</f>
        <v>0.5</v>
      </c>
      <c r="T526" s="9">
        <f>ﾍﾞﾝﾁﾏｰｸ!CI526/ﾍﾞﾝﾁﾏｰｸ!CI$3</f>
        <v>0.3125</v>
      </c>
      <c r="U526" s="9">
        <f>ﾍﾞﾝﾁﾏｰｸ!CC526/ﾍﾞﾝﾁﾏｰｸ!CC$3</f>
        <v>0.5</v>
      </c>
      <c r="V526" s="9">
        <f>ﾍﾞﾝﾁﾏｰｸ!CD526/ﾍﾞﾝﾁﾏｰｸ!CD$3</f>
        <v>0.40625</v>
      </c>
      <c r="W526" s="9">
        <f>ﾍﾞﾝﾁﾏｰｸ!CE526/ﾍﾞﾝﾁﾏｰｸ!CE$3</f>
        <v>0.45833333333333331</v>
      </c>
      <c r="X526" s="9">
        <f>ﾍﾞﾝﾁﾏｰｸ!CF526/ﾍﾞﾝﾁﾏｰｸ!CF$3</f>
        <v>0.5625</v>
      </c>
    </row>
    <row r="527" spans="1:24">
      <c r="A527" s="2">
        <v>1999</v>
      </c>
      <c r="B527" s="2">
        <v>300</v>
      </c>
      <c r="C527" s="2">
        <v>13</v>
      </c>
      <c r="D527" s="2">
        <f t="shared" si="16"/>
        <v>23.076923076923077</v>
      </c>
      <c r="E527" s="4" t="s">
        <v>138</v>
      </c>
      <c r="F527" s="9">
        <f>ﾍﾞﾝﾁﾏｰｸ!CJ527/ﾍﾞﾝﾁﾏｰｸ!CJ$3</f>
        <v>6.9767441860465115E-2</v>
      </c>
      <c r="G527" s="9">
        <f>SUMIF(ﾍﾞﾝﾁﾏｰｸ!$F$1:$AX$1,G$2,ﾍﾞﾝﾁﾏｰｸ!$F527:$AX527)/G$3</f>
        <v>0</v>
      </c>
      <c r="H527" s="9">
        <f>ﾍﾞﾝﾁﾏｰｸ!CQ527/ﾍﾞﾝﾁﾏｰｸ!$CR$1</f>
        <v>0.75416968817984054</v>
      </c>
      <c r="I527" s="9">
        <f>SUMIF(ﾍﾞﾝﾁﾏｰｸ!$F$1:$AX$1,I$2,ﾍﾞﾝﾁﾏｰｸ!$F527:$AX527)/I$3</f>
        <v>0</v>
      </c>
      <c r="J527" s="9">
        <f>SUMIF(ﾍﾞﾝﾁﾏｰｸ!$F$1:$AX$1,J$2,ﾍﾞﾝﾁﾏｰｸ!$F527:$AX527)/J$3</f>
        <v>0.125</v>
      </c>
      <c r="K527" s="9">
        <f>SUMIF(ﾍﾞﾝﾁﾏｰｸ!$F$1:$AX$1,K$2,ﾍﾞﾝﾁﾏｰｸ!$F527:$AX527)/K$3</f>
        <v>0.1</v>
      </c>
      <c r="L527" s="9">
        <f>SUMIF(ﾍﾞﾝﾁﾏｰｸ!$F$1:$AX$1,L$2,ﾍﾞﾝﾁﾏｰｸ!$F527:$AX527)/L$3</f>
        <v>0.25</v>
      </c>
      <c r="M527" s="9">
        <f>SUMIF(ﾍﾞﾝﾁﾏｰｸ!$F$1:$AX$1,M$2,ﾍﾞﾝﾁﾏｰｸ!$F527:$AX527)/M$3</f>
        <v>0.5</v>
      </c>
      <c r="N527" s="9">
        <f>SUMIF(ﾍﾞﾝﾁﾏｰｸ!$F$1:$AX$1,N$2,ﾍﾞﾝﾁﾏｰｸ!$F527:$AX527)/N$3</f>
        <v>0.18181818181818182</v>
      </c>
      <c r="O527" s="9">
        <f>SUMIF(ﾍﾞﾝﾁﾏｰｸ!$F$1:$AX$1,O$2,ﾍﾞﾝﾁﾏｰｸ!$F527:$AX527)/O$3</f>
        <v>0.55000000000000004</v>
      </c>
      <c r="P527" s="2">
        <f>ﾍﾞﾝﾁﾏｰｸ!BV527</f>
        <v>24.5</v>
      </c>
      <c r="Q527" s="9">
        <f t="shared" si="17"/>
        <v>0.24090909090909088</v>
      </c>
      <c r="R527" s="9">
        <f>ﾍﾞﾝﾁﾏｰｸ!CG527/ﾍﾞﾝﾁﾏｰｸ!CG$3</f>
        <v>0.1</v>
      </c>
      <c r="S527" s="9">
        <f>ﾍﾞﾝﾁﾏｰｸ!CH527/ﾍﾞﾝﾁﾏｰｸ!CH$3</f>
        <v>0.4</v>
      </c>
      <c r="T527" s="9">
        <f>ﾍﾞﾝﾁﾏｰｸ!CI527/ﾍﾞﾝﾁﾏｰｸ!CI$3</f>
        <v>0.25</v>
      </c>
      <c r="U527" s="9">
        <f>ﾍﾞﾝﾁﾏｰｸ!CC527/ﾍﾞﾝﾁﾏｰｸ!CC$3</f>
        <v>4.5454545454545456E-2</v>
      </c>
      <c r="V527" s="9">
        <f>ﾍﾞﾝﾁﾏｰｸ!CD527/ﾍﾞﾝﾁﾏｰｸ!CD$3</f>
        <v>0.34375</v>
      </c>
      <c r="W527" s="9">
        <f>ﾍﾞﾝﾁﾏｰｸ!CE527/ﾍﾞﾝﾁﾏｰｸ!CE$3</f>
        <v>0.33333333333333331</v>
      </c>
      <c r="X527" s="9">
        <f>ﾍﾞﾝﾁﾏｰｸ!CF527/ﾍﾞﾝﾁﾏｰｸ!CF$3</f>
        <v>0.375</v>
      </c>
    </row>
    <row r="528" spans="1:24">
      <c r="A528" s="2">
        <v>1998</v>
      </c>
      <c r="B528" s="2">
        <v>2000</v>
      </c>
      <c r="C528" s="2">
        <v>5</v>
      </c>
      <c r="D528" s="2">
        <f t="shared" si="16"/>
        <v>400</v>
      </c>
      <c r="E528" s="4" t="s">
        <v>116</v>
      </c>
      <c r="F528" s="9">
        <f>ﾍﾞﾝﾁﾏｰｸ!CJ528/ﾍﾞﾝﾁﾏｰｸ!CJ$3</f>
        <v>0.16279069767441862</v>
      </c>
      <c r="G528" s="9">
        <f>SUMIF(ﾍﾞﾝﾁﾏｰｸ!$F$1:$AX$1,G$2,ﾍﾞﾝﾁﾏｰｸ!$F528:$AX528)/G$3</f>
        <v>0</v>
      </c>
      <c r="H528" s="9">
        <f>ﾍﾞﾝﾁﾏｰｸ!CQ528/ﾍﾞﾝﾁﾏｰｸ!$CR$1</f>
        <v>0.52356780275562009</v>
      </c>
      <c r="I528" s="9">
        <f>SUMIF(ﾍﾞﾝﾁﾏｰｸ!$F$1:$AX$1,I$2,ﾍﾞﾝﾁﾏｰｸ!$F528:$AX528)/I$3</f>
        <v>0</v>
      </c>
      <c r="J528" s="9">
        <f>SUMIF(ﾍﾞﾝﾁﾏｰｸ!$F$1:$AX$1,J$2,ﾍﾞﾝﾁﾏｰｸ!$F528:$AX528)/J$3</f>
        <v>0.25</v>
      </c>
      <c r="K528" s="9">
        <f>SUMIF(ﾍﾞﾝﾁﾏｰｸ!$F$1:$AX$1,K$2,ﾍﾞﾝﾁﾏｰｸ!$F528:$AX528)/K$3</f>
        <v>0.3</v>
      </c>
      <c r="L528" s="9">
        <f>SUMIF(ﾍﾞﾝﾁﾏｰｸ!$F$1:$AX$1,L$2,ﾍﾞﾝﾁﾏｰｸ!$F528:$AX528)/L$3</f>
        <v>0</v>
      </c>
      <c r="M528" s="9">
        <f>SUMIF(ﾍﾞﾝﾁﾏｰｸ!$F$1:$AX$1,M$2,ﾍﾞﾝﾁﾏｰｸ!$F528:$AX528)/M$3</f>
        <v>0.5</v>
      </c>
      <c r="N528" s="9">
        <f>SUMIF(ﾍﾞﾝﾁﾏｰｸ!$F$1:$AX$1,N$2,ﾍﾞﾝﾁﾏｰｸ!$F528:$AX528)/N$3</f>
        <v>9.0909090909090912E-2</v>
      </c>
      <c r="O528" s="9">
        <f>SUMIF(ﾍﾞﾝﾁﾏｰｸ!$F$1:$AX$1,O$2,ﾍﾞﾝﾁﾏｰｸ!$F528:$AX528)/O$3</f>
        <v>0.4</v>
      </c>
      <c r="P528" s="2">
        <f>ﾍﾞﾝﾁﾏｰｸ!BV528</f>
        <v>19</v>
      </c>
      <c r="Q528" s="9">
        <f t="shared" si="17"/>
        <v>0.27869318181818181</v>
      </c>
      <c r="R528" s="9">
        <f>ﾍﾞﾝﾁﾏｰｸ!CG528/ﾍﾞﾝﾁﾏｰｸ!CG$3</f>
        <v>6.6666666666666666E-2</v>
      </c>
      <c r="S528" s="9">
        <f>ﾍﾞﾝﾁﾏｰｸ!CH528/ﾍﾞﾝﾁﾏｰｸ!CH$3</f>
        <v>0.3</v>
      </c>
      <c r="T528" s="9">
        <f>ﾍﾞﾝﾁﾏｰｸ!CI528/ﾍﾞﾝﾁﾏｰｸ!CI$3</f>
        <v>0.1875</v>
      </c>
      <c r="U528" s="9">
        <f>ﾍﾞﾝﾁﾏｰｸ!CC528/ﾍﾞﾝﾁﾏｰｸ!CC$3</f>
        <v>9.0909090909090912E-2</v>
      </c>
      <c r="V528" s="9">
        <f>ﾍﾞﾝﾁﾏｰｸ!CD528/ﾍﾞﾝﾁﾏｰｸ!CD$3</f>
        <v>0.34375</v>
      </c>
      <c r="W528" s="9">
        <f>ﾍﾞﾝﾁﾏｰｸ!CE528/ﾍﾞﾝﾁﾏｰｸ!CE$3</f>
        <v>0.375</v>
      </c>
      <c r="X528" s="9">
        <f>ﾍﾞﾝﾁﾏｰｸ!CF528/ﾍﾞﾝﾁﾏｰｸ!CF$3</f>
        <v>0.4375</v>
      </c>
    </row>
    <row r="529" spans="1:27">
      <c r="A529" s="2">
        <v>2005</v>
      </c>
      <c r="B529" s="2">
        <v>1000</v>
      </c>
      <c r="C529" s="2">
        <v>7</v>
      </c>
      <c r="D529" s="2">
        <f t="shared" si="16"/>
        <v>142.85714285714286</v>
      </c>
      <c r="E529" s="4" t="s">
        <v>161</v>
      </c>
      <c r="F529" s="9">
        <f>ﾍﾞﾝﾁﾏｰｸ!CJ529/ﾍﾞﾝﾁﾏｰｸ!CJ$3</f>
        <v>0.2558139534883721</v>
      </c>
      <c r="G529" s="9">
        <f>SUMIF(ﾍﾞﾝﾁﾏｰｸ!$F$1:$AX$1,G$2,ﾍﾞﾝﾁﾏｰｸ!$F529:$AX529)/G$3</f>
        <v>0</v>
      </c>
      <c r="H529" s="9">
        <f>ﾍﾞﾝﾁﾏｰｸ!CQ529/ﾍﾞﾝﾁﾏｰｸ!$CR$1</f>
        <v>0.85206671501087761</v>
      </c>
      <c r="I529" s="9">
        <f>SUMIF(ﾍﾞﾝﾁﾏｰｸ!$F$1:$AX$1,I$2,ﾍﾞﾝﾁﾏｰｸ!$F529:$AX529)/I$3</f>
        <v>0.16666666666666666</v>
      </c>
      <c r="J529" s="9">
        <f>SUMIF(ﾍﾞﾝﾁﾏｰｸ!$F$1:$AX$1,J$2,ﾍﾞﾝﾁﾏｰｸ!$F529:$AX529)/J$3</f>
        <v>0.25</v>
      </c>
      <c r="K529" s="9">
        <f>SUMIF(ﾍﾞﾝﾁﾏｰｸ!$F$1:$AX$1,K$2,ﾍﾞﾝﾁﾏｰｸ!$F529:$AX529)/K$3</f>
        <v>0.3</v>
      </c>
      <c r="L529" s="9">
        <f>SUMIF(ﾍﾞﾝﾁﾏｰｸ!$F$1:$AX$1,L$2,ﾍﾞﾝﾁﾏｰｸ!$F529:$AX529)/L$3</f>
        <v>0.25</v>
      </c>
      <c r="M529" s="9">
        <f>SUMIF(ﾍﾞﾝﾁﾏｰｸ!$F$1:$AX$1,M$2,ﾍﾞﾝﾁﾏｰｸ!$F529:$AX529)/M$3</f>
        <v>0.5</v>
      </c>
      <c r="N529" s="9">
        <f>SUMIF(ﾍﾞﾝﾁﾏｰｸ!$F$1:$AX$1,N$2,ﾍﾞﾝﾁﾏｰｸ!$F529:$AX529)/N$3</f>
        <v>0.45454545454545453</v>
      </c>
      <c r="O529" s="9">
        <f>SUMIF(ﾍﾞﾝﾁﾏｰｸ!$F$1:$AX$1,O$2,ﾍﾞﾝﾁﾏｰｸ!$F529:$AX529)/O$3</f>
        <v>0.7</v>
      </c>
      <c r="P529" s="2">
        <f>ﾍﾞﾝﾁﾏｰｸ!BV529</f>
        <v>43</v>
      </c>
      <c r="Q529" s="9">
        <f t="shared" si="17"/>
        <v>0.54630681818181814</v>
      </c>
      <c r="R529" s="9">
        <f>ﾍﾞﾝﾁﾏｰｸ!CG529/ﾍﾞﾝﾁﾏｰｸ!CG$3</f>
        <v>0.43333333333333335</v>
      </c>
      <c r="S529" s="9">
        <f>ﾍﾞﾝﾁﾏｰｸ!CH529/ﾍﾞﾝﾁﾏｰｸ!CH$3</f>
        <v>0.4</v>
      </c>
      <c r="T529" s="9">
        <f>ﾍﾞﾝﾁﾏｰｸ!CI529/ﾍﾞﾝﾁﾏｰｸ!CI$3</f>
        <v>0.25</v>
      </c>
      <c r="U529" s="9">
        <f>ﾍﾞﾝﾁﾏｰｸ!CC529/ﾍﾞﾝﾁﾏｰｸ!CC$3</f>
        <v>0.40909090909090912</v>
      </c>
      <c r="V529" s="9">
        <f>ﾍﾞﾝﾁﾏｰｸ!CD529/ﾍﾞﾝﾁﾏｰｸ!CD$3</f>
        <v>0.5625</v>
      </c>
      <c r="W529" s="9">
        <f>ﾍﾞﾝﾁﾏｰｸ!CE529/ﾍﾞﾝﾁﾏｰｸ!CE$3</f>
        <v>0.625</v>
      </c>
      <c r="X529" s="9">
        <f>ﾍﾞﾝﾁﾏｰｸ!CF529/ﾍﾞﾝﾁﾏｰｸ!CF$3</f>
        <v>0.6875</v>
      </c>
    </row>
    <row r="530" spans="1:27">
      <c r="A530" s="2">
        <v>2001</v>
      </c>
      <c r="B530" s="2">
        <v>1200</v>
      </c>
      <c r="C530" s="2">
        <v>3</v>
      </c>
      <c r="D530" s="2">
        <f t="shared" si="16"/>
        <v>400</v>
      </c>
      <c r="E530" s="4" t="s">
        <v>394</v>
      </c>
      <c r="F530" s="9">
        <f>ﾍﾞﾝﾁﾏｰｸ!CJ530/ﾍﾞﾝﾁﾏｰｸ!CJ$3</f>
        <v>0.51162790697674421</v>
      </c>
      <c r="G530" s="9">
        <f>SUMIF(ﾍﾞﾝﾁﾏｰｸ!$F$1:$AX$1,G$2,ﾍﾞﾝﾁﾏｰｸ!$F530:$AX530)/G$3</f>
        <v>1</v>
      </c>
      <c r="H530" s="9">
        <f>ﾍﾞﾝﾁﾏｰｸ!CQ530/ﾍﾞﾝﾁﾏｰｸ!$CR$1</f>
        <v>0.53081943437273393</v>
      </c>
      <c r="I530" s="9">
        <f>SUMIF(ﾍﾞﾝﾁﾏｰｸ!$F$1:$AX$1,I$2,ﾍﾞﾝﾁﾏｰｸ!$F530:$AX530)/I$3</f>
        <v>0</v>
      </c>
      <c r="J530" s="9">
        <f>SUMIF(ﾍﾞﾝﾁﾏｰｸ!$F$1:$AX$1,J$2,ﾍﾞﾝﾁﾏｰｸ!$F530:$AX530)/J$3</f>
        <v>0.5</v>
      </c>
      <c r="K530" s="9">
        <f>SUMIF(ﾍﾞﾝﾁﾏｰｸ!$F$1:$AX$1,K$2,ﾍﾞﾝﾁﾏｰｸ!$F530:$AX530)/K$3</f>
        <v>0.6</v>
      </c>
      <c r="L530" s="9">
        <f>SUMIF(ﾍﾞﾝﾁﾏｰｸ!$F$1:$AX$1,L$2,ﾍﾞﾝﾁﾏｰｸ!$F530:$AX530)/L$3</f>
        <v>0</v>
      </c>
      <c r="M530" s="9">
        <f>SUMIF(ﾍﾞﾝﾁﾏｰｸ!$F$1:$AX$1,M$2,ﾍﾞﾝﾁﾏｰｸ!$F530:$AX530)/M$3</f>
        <v>0.5</v>
      </c>
      <c r="N530" s="9">
        <f>SUMIF(ﾍﾞﾝﾁﾏｰｸ!$F$1:$AX$1,N$2,ﾍﾞﾝﾁﾏｰｸ!$F530:$AX530)/N$3</f>
        <v>0.63636363636363635</v>
      </c>
      <c r="O530" s="9">
        <f>SUMIF(ﾍﾞﾝﾁﾏｰｸ!$F$1:$AX$1,O$2,ﾍﾞﾝﾁﾏｰｸ!$F530:$AX530)/O$3</f>
        <v>0.6</v>
      </c>
      <c r="P530" s="2">
        <f>ﾍﾞﾝﾁﾏｰｸ!BV530</f>
        <v>50</v>
      </c>
      <c r="Q530" s="9">
        <f t="shared" si="17"/>
        <v>0.61278409090909092</v>
      </c>
      <c r="R530" s="9">
        <f>ﾍﾞﾝﾁﾏｰｸ!CG530/ﾍﾞﾝﾁﾏｰｸ!CG$3</f>
        <v>0.5</v>
      </c>
      <c r="S530" s="9">
        <f>ﾍﾞﾝﾁﾏｰｸ!CH530/ﾍﾞﾝﾁﾏｰｸ!CH$3</f>
        <v>0.5</v>
      </c>
      <c r="T530" s="9">
        <f>ﾍﾞﾝﾁﾏｰｸ!CI530/ﾍﾞﾝﾁﾏｰｸ!CI$3</f>
        <v>0.4375</v>
      </c>
      <c r="U530" s="9">
        <f>ﾍﾞﾝﾁﾏｰｸ!CC530/ﾍﾞﾝﾁﾏｰｸ!CC$3</f>
        <v>0.54545454545454541</v>
      </c>
      <c r="V530" s="9">
        <f>ﾍﾞﾝﾁﾏｰｸ!CD530/ﾍﾞﾝﾁﾏｰｸ!CD$3</f>
        <v>0.59375</v>
      </c>
      <c r="W530" s="9">
        <f>ﾍﾞﾝﾁﾏｰｸ!CE530/ﾍﾞﾝﾁﾏｰｸ!CE$3</f>
        <v>0.66666666666666663</v>
      </c>
      <c r="X530" s="9">
        <f>ﾍﾞﾝﾁﾏｰｸ!CF530/ﾍﾞﾝﾁﾏｰｸ!CF$3</f>
        <v>0.6875</v>
      </c>
    </row>
    <row r="531" spans="1:27">
      <c r="E531" s="4"/>
      <c r="F531" s="9"/>
      <c r="G531" s="9"/>
      <c r="H531" s="9"/>
      <c r="I531" s="9"/>
      <c r="J531" s="9"/>
      <c r="K531" s="9"/>
      <c r="L531" s="9"/>
      <c r="M531" s="9"/>
      <c r="N531" s="9"/>
      <c r="O531" s="9"/>
      <c r="Q531" s="9">
        <f t="shared" si="17"/>
        <v>0</v>
      </c>
      <c r="R531" s="9"/>
      <c r="S531" s="9"/>
      <c r="T531" s="9"/>
      <c r="U531" s="9"/>
      <c r="V531" s="9"/>
      <c r="W531" s="9"/>
      <c r="X531" s="9"/>
    </row>
    <row r="532" spans="1:27">
      <c r="A532" s="2">
        <v>1992</v>
      </c>
      <c r="B532" s="47">
        <v>3499</v>
      </c>
      <c r="C532" s="2">
        <f t="shared" ref="C532:C560" si="18">IF(B532&lt;=500,1,IF(B532&lt;=1000,2,IF(B532&lt;=3000,3,IF(B532&lt;=10000,4,5))))</f>
        <v>4</v>
      </c>
      <c r="E532" s="4" t="s">
        <v>652</v>
      </c>
      <c r="F532" s="9">
        <f>ﾍﾞﾝﾁﾏｰｸ!CJ532/ﾍﾞﾝﾁﾏｰｸ!CJ$3</f>
        <v>0.66279069767441856</v>
      </c>
      <c r="G532" s="9">
        <f>SUMIF(ﾍﾞﾝﾁﾏｰｸ!$F$1:$AX$1,G$2,ﾍﾞﾝﾁﾏｰｸ!$F532:$AX532)/G$3</f>
        <v>0.5</v>
      </c>
      <c r="H532" s="9">
        <f>ﾍﾞﾝﾁﾏｰｸ!CQ532/ﾍﾞﾝﾁﾏｰｸ!$CR$1</f>
        <v>0.8419144307469183</v>
      </c>
      <c r="I532" s="9">
        <f>SUMIF(ﾍﾞﾝﾁﾏｰｸ!$F$1:$AX$1,I$2,ﾍﾞﾝﾁﾏｰｸ!$F532:$AX532)/I$3</f>
        <v>0.66666666666666663</v>
      </c>
      <c r="J532" s="9">
        <f>SUMIF(ﾍﾞﾝﾁﾏｰｸ!$F$1:$AX$1,J$2,ﾍﾞﾝﾁﾏｰｸ!$F532:$AX532)/J$3</f>
        <v>0.5</v>
      </c>
      <c r="K532" s="9">
        <f>SUMIF(ﾍﾞﾝﾁﾏｰｸ!$F$1:$AX$1,K$2,ﾍﾞﾝﾁﾏｰｸ!$F532:$AX532)/K$3</f>
        <v>0.8</v>
      </c>
      <c r="L532" s="9">
        <f>SUMIF(ﾍﾞﾝﾁﾏｰｸ!$F$1:$AX$1,L$2,ﾍﾞﾝﾁﾏｰｸ!$F532:$AX532)/L$3</f>
        <v>0.625</v>
      </c>
      <c r="M532" s="9">
        <f>SUMIF(ﾍﾞﾝﾁﾏｰｸ!$F$1:$AX$1,M$2,ﾍﾞﾝﾁﾏｰｸ!$F532:$AX532)/M$3</f>
        <v>0.5</v>
      </c>
      <c r="N532" s="9">
        <f>SUMIF(ﾍﾞﾝﾁﾏｰｸ!$F$1:$AX$1,N$2,ﾍﾞﾝﾁﾏｰｸ!$F532:$AX532)/N$3</f>
        <v>0.72727272727272729</v>
      </c>
      <c r="O532" s="9">
        <f>SUMIF(ﾍﾞﾝﾁﾏｰｸ!$F$1:$AX$1,O$2,ﾍﾞﾝﾁﾏｰｸ!$F532:$AX532)/O$3</f>
        <v>0.8</v>
      </c>
      <c r="P532" s="2">
        <f>ﾍﾞﾝﾁﾏｰｸ!BV532</f>
        <v>72.5</v>
      </c>
      <c r="Q532" s="9">
        <f t="shared" si="17"/>
        <v>0.75823863636363642</v>
      </c>
      <c r="R532" s="9">
        <f>ﾍﾞﾝﾁﾏｰｸ!CG532/ﾍﾞﾝﾁﾏｰｸ!CG$3</f>
        <v>0.73333333333333328</v>
      </c>
      <c r="S532" s="9">
        <f>ﾍﾞﾝﾁﾏｰｸ!CH532/ﾍﾞﾝﾁﾏｰｸ!CH$3</f>
        <v>0.8</v>
      </c>
      <c r="T532" s="9">
        <f>ﾍﾞﾝﾁﾏｰｸ!CI532/ﾍﾞﾝﾁﾏｰｸ!CI$3</f>
        <v>0.6875</v>
      </c>
      <c r="U532" s="9">
        <f>ﾍﾞﾝﾁﾏｰｸ!CC532/ﾍﾞﾝﾁﾏｰｸ!CC$3</f>
        <v>0.81818181818181823</v>
      </c>
      <c r="V532" s="9">
        <f>ﾍﾞﾝﾁﾏｰｸ!CD532/ﾍﾞﾝﾁﾏｰｸ!CD$3</f>
        <v>0.78125</v>
      </c>
      <c r="W532" s="9">
        <f>ﾍﾞﾝﾁﾏｰｸ!CE532/ﾍﾞﾝﾁﾏｰｸ!CE$3</f>
        <v>0.70833333333333337</v>
      </c>
      <c r="X532" s="9">
        <f>ﾍﾞﾝﾁﾏｰｸ!CF532/ﾍﾞﾝﾁﾏｰｸ!CF$3</f>
        <v>0.6875</v>
      </c>
    </row>
    <row r="533" spans="1:27">
      <c r="A533" s="2">
        <v>1980</v>
      </c>
      <c r="B533" s="47">
        <v>9850</v>
      </c>
      <c r="C533" s="2">
        <f t="shared" si="18"/>
        <v>4</v>
      </c>
      <c r="E533" s="4" t="s">
        <v>652</v>
      </c>
      <c r="F533" s="9">
        <f>ﾍﾞﾝﾁﾏｰｸ!CJ533/ﾍﾞﾝﾁﾏｰｸ!CJ$3</f>
        <v>0.68604651162790697</v>
      </c>
      <c r="G533" s="9">
        <f>SUMIF(ﾍﾞﾝﾁﾏｰｸ!$F$1:$AX$1,G$2,ﾍﾞﾝﾁﾏｰｸ!$F533:$AX533)/G$3</f>
        <v>0.5</v>
      </c>
      <c r="H533" s="9">
        <f>ﾍﾞﾝﾁﾏｰｸ!CQ533/ﾍﾞﾝﾁﾏｰｸ!$CR$1</f>
        <v>0.81580855692530829</v>
      </c>
      <c r="I533" s="9">
        <f>SUMIF(ﾍﾞﾝﾁﾏｰｸ!$F$1:$AX$1,I$2,ﾍﾞﾝﾁﾏｰｸ!$F533:$AX533)/I$3</f>
        <v>0.66666666666666663</v>
      </c>
      <c r="J533" s="9">
        <f>SUMIF(ﾍﾞﾝﾁﾏｰｸ!$F$1:$AX$1,J$2,ﾍﾞﾝﾁﾏｰｸ!$F533:$AX533)/J$3</f>
        <v>0.5</v>
      </c>
      <c r="K533" s="9">
        <f>SUMIF(ﾍﾞﾝﾁﾏｰｸ!$F$1:$AX$1,K$2,ﾍﾞﾝﾁﾏｰｸ!$F533:$AX533)/K$3</f>
        <v>0.85</v>
      </c>
      <c r="L533" s="9">
        <f>SUMIF(ﾍﾞﾝﾁﾏｰｸ!$F$1:$AX$1,L$2,ﾍﾞﾝﾁﾏｰｸ!$F533:$AX533)/L$3</f>
        <v>0.5</v>
      </c>
      <c r="M533" s="9">
        <f>SUMIF(ﾍﾞﾝﾁﾏｰｸ!$F$1:$AX$1,M$2,ﾍﾞﾝﾁﾏｰｸ!$F533:$AX533)/M$3</f>
        <v>0.5</v>
      </c>
      <c r="N533" s="9">
        <f>SUMIF(ﾍﾞﾝﾁﾏｰｸ!$F$1:$AX$1,N$2,ﾍﾞﾝﾁﾏｰｸ!$F533:$AX533)/N$3</f>
        <v>0.68181818181818177</v>
      </c>
      <c r="O533" s="9">
        <f>SUMIF(ﾍﾞﾝﾁﾏｰｸ!$F$1:$AX$1,O$2,ﾍﾞﾝﾁﾏｰｸ!$F533:$AX533)/O$3</f>
        <v>0.65</v>
      </c>
      <c r="P533" s="2">
        <f>ﾍﾞﾝﾁﾏｰｸ!BV533</f>
        <v>68.5</v>
      </c>
      <c r="Q533" s="9">
        <f t="shared" si="17"/>
        <v>0.73636363636363644</v>
      </c>
      <c r="R533" s="9">
        <f>ﾍﾞﾝﾁﾏｰｸ!CG533/ﾍﾞﾝﾁﾏｰｸ!CG$3</f>
        <v>0.73333333333333328</v>
      </c>
      <c r="S533" s="9">
        <f>ﾍﾞﾝﾁﾏｰｸ!CH533/ﾍﾞﾝﾁﾏｰｸ!CH$3</f>
        <v>0.7</v>
      </c>
      <c r="T533" s="9">
        <f>ﾍﾞﾝﾁﾏｰｸ!CI533/ﾍﾞﾝﾁﾏｰｸ!CI$3</f>
        <v>0.5625</v>
      </c>
      <c r="U533" s="9">
        <f>ﾍﾞﾝﾁﾏｰｸ!CC533/ﾍﾞﾝﾁﾏｰｸ!CC$3</f>
        <v>0.81818181818181823</v>
      </c>
      <c r="V533" s="9">
        <f>ﾍﾞﾝﾁﾏｰｸ!CD533/ﾍﾞﾝﾁﾏｰｸ!CD$3</f>
        <v>0.71875</v>
      </c>
      <c r="W533" s="9">
        <f>ﾍﾞﾝﾁﾏｰｸ!CE533/ﾍﾞﾝﾁﾏｰｸ!CE$3</f>
        <v>0.70833333333333337</v>
      </c>
      <c r="X533" s="9">
        <f>ﾍﾞﾝﾁﾏｰｸ!CF533/ﾍﾞﾝﾁﾏｰｸ!CF$3</f>
        <v>0.625</v>
      </c>
    </row>
    <row r="534" spans="1:27">
      <c r="A534" s="2">
        <v>2003</v>
      </c>
      <c r="B534" s="47">
        <v>11566</v>
      </c>
      <c r="C534" s="2">
        <f t="shared" si="18"/>
        <v>5</v>
      </c>
      <c r="E534" s="4" t="s">
        <v>652</v>
      </c>
      <c r="F534" s="9">
        <f>ﾍﾞﾝﾁﾏｰｸ!CJ534/ﾍﾞﾝﾁﾏｰｸ!CJ$3</f>
        <v>0.70930232558139539</v>
      </c>
      <c r="G534" s="9">
        <f>SUMIF(ﾍﾞﾝﾁﾏｰｸ!$F$1:$AX$1,G$2,ﾍﾞﾝﾁﾏｰｸ!$F534:$AX534)/G$3</f>
        <v>0.5</v>
      </c>
      <c r="H534" s="9">
        <f>ﾍﾞﾝﾁﾏｰｸ!CQ534/ﾍﾞﾝﾁﾏｰｸ!$CR$1</f>
        <v>0.84916606236403214</v>
      </c>
      <c r="I534" s="9">
        <f>SUMIF(ﾍﾞﾝﾁﾏｰｸ!$F$1:$AX$1,I$2,ﾍﾞﾝﾁﾏｰｸ!$F534:$AX534)/I$3</f>
        <v>0.66666666666666663</v>
      </c>
      <c r="J534" s="9">
        <f>SUMIF(ﾍﾞﾝﾁﾏｰｸ!$F$1:$AX$1,J$2,ﾍﾞﾝﾁﾏｰｸ!$F534:$AX534)/J$3</f>
        <v>0.5</v>
      </c>
      <c r="K534" s="9">
        <f>SUMIF(ﾍﾞﾝﾁﾏｰｸ!$F$1:$AX$1,K$2,ﾍﾞﾝﾁﾏｰｸ!$F534:$AX534)/K$3</f>
        <v>0.85</v>
      </c>
      <c r="L534" s="9">
        <f>SUMIF(ﾍﾞﾝﾁﾏｰｸ!$F$1:$AX$1,L$2,ﾍﾞﾝﾁﾏｰｸ!$F534:$AX534)/L$3</f>
        <v>0.625</v>
      </c>
      <c r="M534" s="9">
        <f>SUMIF(ﾍﾞﾝﾁﾏｰｸ!$F$1:$AX$1,M$2,ﾍﾞﾝﾁﾏｰｸ!$F534:$AX534)/M$3</f>
        <v>0.5</v>
      </c>
      <c r="N534" s="9">
        <f>SUMIF(ﾍﾞﾝﾁﾏｰｸ!$F$1:$AX$1,N$2,ﾍﾞﾝﾁﾏｰｸ!$F534:$AX534)/N$3</f>
        <v>0.72727272727272729</v>
      </c>
      <c r="O534" s="9">
        <f>SUMIF(ﾍﾞﾝﾁﾏｰｸ!$F$1:$AX$1,O$2,ﾍﾞﾝﾁﾏｰｸ!$F534:$AX534)/O$3</f>
        <v>0.8</v>
      </c>
      <c r="P534" s="2">
        <f>ﾍﾞﾝﾁﾏｰｸ!BV534</f>
        <v>73.5</v>
      </c>
      <c r="Q534" s="9">
        <f t="shared" si="17"/>
        <v>0.77698863636363635</v>
      </c>
      <c r="R534" s="9">
        <f>ﾍﾞﾝﾁﾏｰｸ!CG534/ﾍﾞﾝﾁﾏｰｸ!CG$3</f>
        <v>0.76666666666666672</v>
      </c>
      <c r="S534" s="9">
        <f>ﾍﾞﾝﾁﾏｰｸ!CH534/ﾍﾞﾝﾁﾏｰｸ!CH$3</f>
        <v>0.8</v>
      </c>
      <c r="T534" s="9">
        <f>ﾍﾞﾝﾁﾏｰｸ!CI534/ﾍﾞﾝﾁﾏｰｸ!CI$3</f>
        <v>0.6875</v>
      </c>
      <c r="U534" s="9">
        <f>ﾍﾞﾝﾁﾏｰｸ!CC534/ﾍﾞﾝﾁﾏｰｸ!CC$3</f>
        <v>0.81818181818181823</v>
      </c>
      <c r="V534" s="9">
        <f>ﾍﾞﾝﾁﾏｰｸ!CD534/ﾍﾞﾝﾁﾏｰｸ!CD$3</f>
        <v>0.8125</v>
      </c>
      <c r="W534" s="9">
        <f>ﾍﾞﾝﾁﾏｰｸ!CE534/ﾍﾞﾝﾁﾏｰｸ!CE$3</f>
        <v>0.75</v>
      </c>
      <c r="X534" s="9">
        <f>ﾍﾞﾝﾁﾏｰｸ!CF534/ﾍﾞﾝﾁﾏｰｸ!CF$3</f>
        <v>0.6875</v>
      </c>
    </row>
    <row r="535" spans="1:27">
      <c r="A535" s="2">
        <v>2004</v>
      </c>
      <c r="B535" s="47">
        <v>31254</v>
      </c>
      <c r="C535" s="2">
        <f t="shared" si="18"/>
        <v>5</v>
      </c>
      <c r="E535" s="4" t="s">
        <v>653</v>
      </c>
      <c r="F535" s="9">
        <f>ﾍﾞﾝﾁﾏｰｸ!CJ535/ﾍﾞﾝﾁﾏｰｸ!CJ$3</f>
        <v>0.76744186046511631</v>
      </c>
      <c r="G535" s="9">
        <f>SUMIF(ﾍﾞﾝﾁﾏｰｸ!$F$1:$AX$1,G$2,ﾍﾞﾝﾁﾏｰｸ!$F535:$AX535)/G$3</f>
        <v>1</v>
      </c>
      <c r="H535" s="9">
        <f>ﾍﾞﾝﾁﾏｰｸ!CQ535/ﾍﾞﾝﾁﾏｰｸ!$CR$1</f>
        <v>0.63741841914430752</v>
      </c>
      <c r="I535" s="9">
        <f>SUMIF(ﾍﾞﾝﾁﾏｰｸ!$F$1:$AX$1,I$2,ﾍﾞﾝﾁﾏｰｸ!$F535:$AX535)/I$3</f>
        <v>0.66666666666666663</v>
      </c>
      <c r="J535" s="9">
        <f>SUMIF(ﾍﾞﾝﾁﾏｰｸ!$F$1:$AX$1,J$2,ﾍﾞﾝﾁﾏｰｸ!$F535:$AX535)/J$3</f>
        <v>0.625</v>
      </c>
      <c r="K535" s="9">
        <f>SUMIF(ﾍﾞﾝﾁﾏｰｸ!$F$1:$AX$1,K$2,ﾍﾞﾝﾁﾏｰｸ!$F535:$AX535)/K$3</f>
        <v>0.85</v>
      </c>
      <c r="L535" s="9">
        <f>SUMIF(ﾍﾞﾝﾁﾏｰｸ!$F$1:$AX$1,L$2,ﾍﾞﾝﾁﾏｰｸ!$F535:'ﾍﾞﾝﾁﾏｰｸ'!$AX535)/L$3</f>
        <v>1</v>
      </c>
      <c r="M535" s="9">
        <f>SUMIF(ﾍﾞﾝﾁﾏｰｸ!$F$1:$AX$1,M$2,ﾍﾞﾝﾁﾏｰｸ!$F535:$AX535)/M$3</f>
        <v>1</v>
      </c>
      <c r="N535" s="9">
        <f>SUMIF(ﾍﾞﾝﾁﾏｰｸ!$F$1:$AX$1,N$2,ﾍﾞﾝﾁﾏｰｸ!$F535:$AX535)/N$3</f>
        <v>0.77272727272727271</v>
      </c>
      <c r="O535" s="9">
        <f>SUMIF(ﾍﾞﾝﾁﾏｰｸ!$F$1:$AX$1,O$2,ﾍﾞﾝﾁﾏｰｸ!$F535:$AX535)/O$3</f>
        <v>0.8</v>
      </c>
      <c r="P535" s="2">
        <f>ﾍﾞﾝﾁﾏｰｸ!BV535</f>
        <v>76</v>
      </c>
      <c r="Q535" s="9">
        <f t="shared" si="17"/>
        <v>0.84573863636363633</v>
      </c>
      <c r="R535" s="9">
        <f>ﾍﾞﾝﾁﾏｰｸ!CG535/ﾍﾞﾝﾁﾏｰｸ!CG$3</f>
        <v>0.73333333333333328</v>
      </c>
      <c r="S535" s="9">
        <f>ﾍﾞﾝﾁﾏｰｸ!CH535/ﾍﾞﾝﾁﾏｰｸ!CH$3</f>
        <v>0.6</v>
      </c>
      <c r="T535" s="9">
        <f>ﾍﾞﾝﾁﾏｰｸ!CI535/ﾍﾞﾝﾁﾏｰｸ!CI$3</f>
        <v>0.9375</v>
      </c>
      <c r="U535" s="9">
        <f>ﾍﾞﾝﾁﾏｰｸ!CC535/ﾍﾞﾝﾁﾏｰｸ!CC$3</f>
        <v>0.81818181818181823</v>
      </c>
      <c r="V535" s="9">
        <f>ﾍﾞﾝﾁﾏｰｸ!CD535/ﾍﾞﾝﾁﾏｰｸ!CD$3</f>
        <v>0.8125</v>
      </c>
      <c r="W535" s="9">
        <f>ﾍﾞﾝﾁﾏｰｸ!CE535/ﾍﾞﾝﾁﾏｰｸ!CE$3</f>
        <v>0.91666666666666663</v>
      </c>
      <c r="X535" s="9">
        <f>ﾍﾞﾝﾁﾏｰｸ!CF535/ﾍﾞﾝﾁﾏｰｸ!CF$3</f>
        <v>0.8125</v>
      </c>
      <c r="Y535" s="2">
        <f>COUNTIF(ﾍﾞﾝﾁﾏｰｸ!$F$1:$AX$1,L$2)</f>
        <v>4</v>
      </c>
      <c r="Z535" s="2">
        <f>SUMIF(ﾍﾞﾝﾁﾏｰｸ!$F$1:$AX$1,L$2,ﾍﾞﾝﾁﾏｰｸ!$F535:'ﾍﾞﾝﾁﾏｰｸ'!$AX535)</f>
        <v>8</v>
      </c>
      <c r="AA535" s="2">
        <f>L$3</f>
        <v>8</v>
      </c>
    </row>
    <row r="536" spans="1:27">
      <c r="A536" s="2">
        <v>1974</v>
      </c>
      <c r="B536" s="47">
        <v>4649</v>
      </c>
      <c r="C536" s="2">
        <f t="shared" si="18"/>
        <v>4</v>
      </c>
      <c r="E536" s="4" t="s">
        <v>652</v>
      </c>
      <c r="F536" s="9">
        <f>ﾍﾞﾝﾁﾏｰｸ!CJ536/ﾍﾞﾝﾁﾏｰｸ!CJ$3</f>
        <v>0.52325581395348841</v>
      </c>
      <c r="G536" s="9">
        <f>SUMIF(ﾍﾞﾝﾁﾏｰｸ!$F$1:$AX$1,G$2,ﾍﾞﾝﾁﾏｰｸ!$F536:$AX536)/G$3</f>
        <v>0.5</v>
      </c>
      <c r="H536" s="9">
        <f>ﾍﾞﾝﾁﾏｰｸ!CQ536/ﾍﾞﾝﾁﾏｰｸ!$CR$1</f>
        <v>0.59970993473531553</v>
      </c>
      <c r="I536" s="9">
        <f>SUMIF(ﾍﾞﾝﾁﾏｰｸ!$F$1:$AX$1,I$2,ﾍﾞﾝﾁﾏｰｸ!$F536:$AX536)/I$3</f>
        <v>0.66666666666666663</v>
      </c>
      <c r="J536" s="9">
        <f>SUMIF(ﾍﾞﾝﾁﾏｰｸ!$F$1:$AX$1,J$2,ﾍﾞﾝﾁﾏｰｸ!$F536:$AX536)/J$3</f>
        <v>0.625</v>
      </c>
      <c r="K536" s="9">
        <f>SUMIF(ﾍﾞﾝﾁﾏｰｸ!$F$1:$AX$1,K$2,ﾍﾞﾝﾁﾏｰｸ!$F536:$AX536)/K$3</f>
        <v>0.55000000000000004</v>
      </c>
      <c r="L536" s="9">
        <f>SUMIF(ﾍﾞﾝﾁﾏｰｸ!$F$1:$AX$1,L$2,ﾍﾞﾝﾁﾏｰｸ!$F536:$AX536)/L$3</f>
        <v>0.75</v>
      </c>
      <c r="M536" s="9">
        <f>SUMIF(ﾍﾞﾝﾁﾏｰｸ!$F$1:$AX$1,M$2,ﾍﾞﾝﾁﾏｰｸ!$F536:$AX536)/M$3</f>
        <v>0.5</v>
      </c>
      <c r="N536" s="9">
        <f>SUMIF(ﾍﾞﾝﾁﾏｰｸ!$F$1:$AX$1,N$2,ﾍﾞﾝﾁﾏｰｸ!$F536:$AX536)/N$3</f>
        <v>0.54545454545454541</v>
      </c>
      <c r="O536" s="9">
        <f>SUMIF(ﾍﾞﾝﾁﾏｰｸ!$F$1:$AX$1,O$2,ﾍﾞﾝﾁﾏｰｸ!$F536:$AX536)/O$3</f>
        <v>0.45</v>
      </c>
      <c r="P536" s="2">
        <f>ﾍﾞﾝﾁﾏｰｸ!BV536</f>
        <v>51.5</v>
      </c>
      <c r="Q536" s="9">
        <f t="shared" si="17"/>
        <v>0.54715909090909087</v>
      </c>
      <c r="R536" s="9">
        <f>ﾍﾞﾝﾁﾏｰｸ!CG536/ﾍﾞﾝﾁﾏｰｸ!CG$3</f>
        <v>0.6333333333333333</v>
      </c>
      <c r="S536" s="9">
        <f>ﾍﾞﾝﾁﾏｰｸ!CH536/ﾍﾞﾝﾁﾏｰｸ!CH$3</f>
        <v>0.4</v>
      </c>
      <c r="T536" s="9">
        <f>ﾍﾞﾝﾁﾏｰｸ!CI536/ﾍﾞﾝﾁﾏｰｸ!CI$3</f>
        <v>0.625</v>
      </c>
      <c r="U536" s="9">
        <f>ﾍﾞﾝﾁﾏｰｸ!CC536/ﾍﾞﾝﾁﾏｰｸ!CC$3</f>
        <v>0.54545454545454541</v>
      </c>
      <c r="V536" s="9">
        <f>ﾍﾞﾝﾁﾏｰｸ!CD536/ﾍﾞﾝﾁﾏｰｸ!CD$3</f>
        <v>0.53125</v>
      </c>
      <c r="W536" s="9">
        <f>ﾍﾞﾝﾁﾏｰｸ!CE536/ﾍﾞﾝﾁﾏｰｸ!CE$3</f>
        <v>0.58333333333333337</v>
      </c>
      <c r="X536" s="9">
        <f>ﾍﾞﾝﾁﾏｰｸ!CF536/ﾍﾞﾝﾁﾏｰｸ!CF$3</f>
        <v>0.5</v>
      </c>
    </row>
    <row r="537" spans="1:27">
      <c r="A537" s="2">
        <v>1954</v>
      </c>
      <c r="B537" s="47">
        <v>8542</v>
      </c>
      <c r="C537" s="2">
        <f t="shared" si="18"/>
        <v>4</v>
      </c>
      <c r="E537" s="4" t="s">
        <v>653</v>
      </c>
      <c r="F537" s="9">
        <f>ﾍﾞﾝﾁﾏｰｸ!CJ537/ﾍﾞﾝﾁﾏｰｸ!CJ$3</f>
        <v>0.34883720930232559</v>
      </c>
      <c r="G537" s="9">
        <f>SUMIF(ﾍﾞﾝﾁﾏｰｸ!$F$1:$AX$1,G$2,ﾍﾞﾝﾁﾏｰｸ!$F537:$AX537)/G$3</f>
        <v>0</v>
      </c>
      <c r="H537" s="9">
        <f>ﾍﾞﾝﾁﾏｰｸ!CQ537/ﾍﾞﾝﾁﾏｰｸ!$CR$1</f>
        <v>0.54967367657722999</v>
      </c>
      <c r="I537" s="9">
        <f>SUMIF(ﾍﾞﾝﾁﾏｰｸ!$F$1:$AX$1,I$2,ﾍﾞﾝﾁﾏｰｸ!$F537:$AX537)/I$3</f>
        <v>0.16666666666666666</v>
      </c>
      <c r="J537" s="9">
        <f>SUMIF(ﾍﾞﾝﾁﾏｰｸ!$F$1:$AX$1,J$2,ﾍﾞﾝﾁﾏｰｸ!$F537:$AX537)/J$3</f>
        <v>0.5</v>
      </c>
      <c r="K537" s="9">
        <f>SUMIF(ﾍﾞﾝﾁﾏｰｸ!$F$1:$AX$1,K$2,ﾍﾞﾝﾁﾏｰｸ!$F537:$AX537)/K$3</f>
        <v>0.5</v>
      </c>
      <c r="L537" s="9">
        <f>SUMIF(ﾍﾞﾝﾁﾏｰｸ!$F$1:$AX$1,L$2,ﾍﾞﾝﾁﾏｰｸ!$F537:$AX537)/L$3</f>
        <v>0</v>
      </c>
      <c r="M537" s="9">
        <f>SUMIF(ﾍﾞﾝﾁﾏｰｸ!$F$1:$AX$1,M$2,ﾍﾞﾝﾁﾏｰｸ!$F537:$AX537)/M$3</f>
        <v>0.5</v>
      </c>
      <c r="N537" s="9">
        <f>SUMIF(ﾍﾞﾝﾁﾏｰｸ!$F$1:$AX$1,N$2,ﾍﾞﾝﾁﾏｰｸ!$F537:$AX537)/N$3</f>
        <v>0.54545454545454541</v>
      </c>
      <c r="O537" s="9">
        <f>SUMIF(ﾍﾞﾝﾁﾏｰｸ!$F$1:$AX$1,O$2,ﾍﾞﾝﾁﾏｰｸ!$F537:$AX537)/O$3</f>
        <v>0.75</v>
      </c>
      <c r="P537" s="2">
        <f>ﾍﾞﾝﾁﾏｰｸ!BV537</f>
        <v>43</v>
      </c>
      <c r="Q537" s="9">
        <f t="shared" si="17"/>
        <v>0.69119318181818179</v>
      </c>
      <c r="R537" s="9">
        <f>ﾍﾞﾝﾁﾏｰｸ!CG537/ﾍﾞﾝﾁﾏｰｸ!CG$3</f>
        <v>0.53333333333333333</v>
      </c>
      <c r="S537" s="9">
        <f>ﾍﾞﾝﾁﾏｰｸ!CH537/ﾍﾞﾝﾁﾏｰｸ!CH$3</f>
        <v>0.4</v>
      </c>
      <c r="T537" s="9">
        <f>ﾍﾞﾝﾁﾏｰｸ!CI537/ﾍﾞﾝﾁﾏｰｸ!CI$3</f>
        <v>0.25</v>
      </c>
      <c r="U537" s="9">
        <f>ﾍﾞﾝﾁﾏｰｸ!CC537/ﾍﾞﾝﾁﾏｰｸ!CC$3</f>
        <v>0.59090909090909094</v>
      </c>
      <c r="V537" s="9">
        <f>ﾍﾞﾝﾁﾏｰｸ!CD537/ﾍﾞﾝﾁﾏｰｸ!CD$3</f>
        <v>0.625</v>
      </c>
      <c r="W537" s="9">
        <f>ﾍﾞﾝﾁﾏｰｸ!CE537/ﾍﾞﾝﾁﾏｰｸ!CE$3</f>
        <v>0.79166666666666663</v>
      </c>
      <c r="X537" s="9">
        <f>ﾍﾞﾝﾁﾏｰｸ!CF537/ﾍﾞﾝﾁﾏｰｸ!CF$3</f>
        <v>0.8125</v>
      </c>
    </row>
    <row r="538" spans="1:27">
      <c r="A538" s="2">
        <v>1970</v>
      </c>
      <c r="B538" s="47">
        <v>15590.37</v>
      </c>
      <c r="C538" s="2">
        <f t="shared" si="18"/>
        <v>5</v>
      </c>
      <c r="E538" s="4" t="s">
        <v>652</v>
      </c>
      <c r="F538" s="9">
        <f>ﾍﾞﾝﾁﾏｰｸ!CJ538/ﾍﾞﾝﾁﾏｰｸ!CJ$3</f>
        <v>0.56976744186046513</v>
      </c>
      <c r="G538" s="9">
        <f>SUMIF(ﾍﾞﾝﾁﾏｰｸ!$F$1:$AX$1,G$2,ﾍﾞﾝﾁﾏｰｸ!$F538:$AX538)/G$3</f>
        <v>0.5</v>
      </c>
      <c r="H538" s="9">
        <f>ﾍﾞﾝﾁﾏｰｸ!CQ538/ﾍﾞﾝﾁﾏｰｸ!$CR$1</f>
        <v>0.64612037708484427</v>
      </c>
      <c r="I538" s="9">
        <f>SUMIF(ﾍﾞﾝﾁﾏｰｸ!$F$1:$AX$1,I$2,ﾍﾞﾝﾁﾏｰｸ!$F538:$AX538)/I$3</f>
        <v>0.33333333333333331</v>
      </c>
      <c r="J538" s="9">
        <f>SUMIF(ﾍﾞﾝﾁﾏｰｸ!$F$1:$AX$1,J$2,ﾍﾞﾝﾁﾏｰｸ!$F538:$AX538)/J$3</f>
        <v>0.875</v>
      </c>
      <c r="K538" s="9">
        <f>SUMIF(ﾍﾞﾝﾁﾏｰｸ!$F$1:$AX$1,K$2,ﾍﾞﾝﾁﾏｰｸ!$F538:$AX538)/K$3</f>
        <v>0.55000000000000004</v>
      </c>
      <c r="L538" s="9">
        <f>SUMIF(ﾍﾞﾝﾁﾏｰｸ!$F$1:$AX$1,L$2,ﾍﾞﾝﾁﾏｰｸ!$F538:$AX538)/L$3</f>
        <v>0.5</v>
      </c>
      <c r="M538" s="9">
        <f>SUMIF(ﾍﾞﾝﾁﾏｰｸ!$F$1:$AX$1,M$2,ﾍﾞﾝﾁﾏｰｸ!$F538:$AX538)/M$3</f>
        <v>0.5</v>
      </c>
      <c r="N538" s="9">
        <f>SUMIF(ﾍﾞﾝﾁﾏｰｸ!$F$1:$AX$1,N$2,ﾍﾞﾝﾁﾏｰｸ!$F538:$AX538)/N$3</f>
        <v>0.54545454545454541</v>
      </c>
      <c r="O538" s="9">
        <f>SUMIF(ﾍﾞﾝﾁﾏｰｸ!$F$1:$AX$1,O$2,ﾍﾞﾝﾁﾏｰｸ!$F538:$AX538)/O$3</f>
        <v>0.7</v>
      </c>
      <c r="P538" s="2">
        <f>ﾍﾞﾝﾁﾏｰｸ!BV538</f>
        <v>54.5</v>
      </c>
      <c r="Q538" s="9">
        <f t="shared" si="17"/>
        <v>0.70056818181818192</v>
      </c>
      <c r="R538" s="9">
        <f>ﾍﾞﾝﾁﾏｰｸ!CG538/ﾍﾞﾝﾁﾏｰｸ!CG$3</f>
        <v>0.66666666666666663</v>
      </c>
      <c r="S538" s="9">
        <f>ﾍﾞﾝﾁﾏｰｸ!CH538/ﾍﾞﾝﾁﾏｰｸ!CH$3</f>
        <v>0.4</v>
      </c>
      <c r="T538" s="9">
        <f>ﾍﾞﾝﾁﾏｰｸ!CI538/ﾍﾞﾝﾁﾏｰｸ!CI$3</f>
        <v>0.5</v>
      </c>
      <c r="U538" s="9">
        <f>ﾍﾞﾝﾁﾏｰｸ!CC538/ﾍﾞﾝﾁﾏｰｸ!CC$3</f>
        <v>0.59090909090909094</v>
      </c>
      <c r="V538" s="9">
        <f>ﾍﾞﾝﾁﾏｰｸ!CD538/ﾍﾞﾝﾁﾏｰｸ!CD$3</f>
        <v>0.65625</v>
      </c>
      <c r="W538" s="9">
        <f>ﾍﾞﾝﾁﾏｰｸ!CE538/ﾍﾞﾝﾁﾏｰｸ!CE$3</f>
        <v>0.83333333333333337</v>
      </c>
      <c r="X538" s="9">
        <f>ﾍﾞﾝﾁﾏｰｸ!CF538/ﾍﾞﾝﾁﾏｰｸ!CF$3</f>
        <v>0.75</v>
      </c>
    </row>
    <row r="539" spans="1:27">
      <c r="A539" s="2">
        <v>1994</v>
      </c>
      <c r="B539" s="47">
        <v>5192</v>
      </c>
      <c r="C539" s="2">
        <f t="shared" si="18"/>
        <v>4</v>
      </c>
      <c r="E539" s="4" t="s">
        <v>652</v>
      </c>
      <c r="F539" s="9">
        <f>ﾍﾞﾝﾁﾏｰｸ!CJ539/ﾍﾞﾝﾁﾏｰｸ!CJ$3</f>
        <v>0.61627906976744184</v>
      </c>
      <c r="G539" s="9">
        <f>SUMIF(ﾍﾞﾝﾁﾏｰｸ!$F$1:$AX$1,G$2,ﾍﾞﾝﾁﾏｰｸ!$F539:$AX539)/G$3</f>
        <v>0.5</v>
      </c>
      <c r="H539" s="9">
        <f>ﾍﾞﾝﾁﾏｰｸ!CQ539/ﾍﾞﾝﾁﾏｰｸ!$CR$1</f>
        <v>0.77012327773749112</v>
      </c>
      <c r="I539" s="9">
        <f>SUMIF(ﾍﾞﾝﾁﾏｰｸ!$F$1:$AX$1,I$2,ﾍﾞﾝﾁﾏｰｸ!$F539:$AX539)/I$3</f>
        <v>0.5</v>
      </c>
      <c r="J539" s="9">
        <f>SUMIF(ﾍﾞﾝﾁﾏｰｸ!$F$1:$AX$1,J$2,ﾍﾞﾝﾁﾏｰｸ!$F539:$AX539)/J$3</f>
        <v>0.625</v>
      </c>
      <c r="K539" s="9">
        <f>SUMIF(ﾍﾞﾝﾁﾏｰｸ!$F$1:$AX$1,K$2,ﾍﾞﾝﾁﾏｰｸ!$F539:$AX539)/K$3</f>
        <v>0.7</v>
      </c>
      <c r="L539" s="9">
        <f>SUMIF(ﾍﾞﾝﾁﾏｰｸ!$F$1:$AX$1,L$2,ﾍﾞﾝﾁﾏｰｸ!$F539:$AX539)/L$3</f>
        <v>0.625</v>
      </c>
      <c r="M539" s="9">
        <f>SUMIF(ﾍﾞﾝﾁﾏｰｸ!$F$1:$AX$1,M$2,ﾍﾞﾝﾁﾏｰｸ!$F539:$AX539)/M$3</f>
        <v>1</v>
      </c>
      <c r="N539" s="9">
        <f>SUMIF(ﾍﾞﾝﾁﾏｰｸ!$F$1:$AX$1,N$2,ﾍﾞﾝﾁﾏｰｸ!$F539:$AX539)/N$3</f>
        <v>0.68181818181818177</v>
      </c>
      <c r="O539" s="9">
        <f>SUMIF(ﾍﾞﾝﾁﾏｰｸ!$F$1:$AX$1,O$2,ﾍﾞﾝﾁﾏｰｸ!$F539:$AX539)/O$3</f>
        <v>0.55000000000000004</v>
      </c>
      <c r="P539" s="2">
        <f>ﾍﾞﾝﾁﾏｰｸ!BV539</f>
        <v>62</v>
      </c>
      <c r="Q539" s="9">
        <f t="shared" si="17"/>
        <v>0.64857954545454544</v>
      </c>
      <c r="R539" s="9">
        <f>ﾍﾞﾝﾁﾏｰｸ!CG539/ﾍﾞﾝﾁﾏｰｸ!CG$3</f>
        <v>0.66666666666666663</v>
      </c>
      <c r="S539" s="9">
        <f>ﾍﾞﾝﾁﾏｰｸ!CH539/ﾍﾞﾝﾁﾏｰｸ!CH$3</f>
        <v>0.7</v>
      </c>
      <c r="T539" s="9">
        <f>ﾍﾞﾝﾁﾏｰｸ!CI539/ﾍﾞﾝﾁﾏｰｸ!CI$3</f>
        <v>0.625</v>
      </c>
      <c r="U539" s="9">
        <f>ﾍﾞﾝﾁﾏｰｸ!CC539/ﾍﾞﾝﾁﾏｰｸ!CC$3</f>
        <v>0.77272727272727271</v>
      </c>
      <c r="V539" s="9">
        <f>ﾍﾞﾝﾁﾏｰｸ!CD539/ﾍﾞﾝﾁﾏｰｸ!CD$3</f>
        <v>0.59375</v>
      </c>
      <c r="W539" s="9">
        <f>ﾍﾞﾝﾁﾏｰｸ!CE539/ﾍﾞﾝﾁﾏｰｸ!CE$3</f>
        <v>0.58333333333333337</v>
      </c>
      <c r="X539" s="9">
        <f>ﾍﾞﾝﾁﾏｰｸ!CF539/ﾍﾞﾝﾁﾏｰｸ!CF$3</f>
        <v>0.5625</v>
      </c>
    </row>
    <row r="540" spans="1:27">
      <c r="A540" s="2">
        <v>1972</v>
      </c>
      <c r="B540" s="47">
        <v>3000</v>
      </c>
      <c r="C540" s="2">
        <f t="shared" si="18"/>
        <v>3</v>
      </c>
      <c r="E540" s="4" t="s">
        <v>653</v>
      </c>
      <c r="F540" s="9">
        <f>ﾍﾞﾝﾁﾏｰｸ!CJ540/ﾍﾞﾝﾁﾏｰｸ!CJ$3</f>
        <v>0.5</v>
      </c>
      <c r="G540" s="9">
        <f>SUMIF(ﾍﾞﾝﾁﾏｰｸ!$F$1:$AX$1,G$2,ﾍﾞﾝﾁﾏｰｸ!$F540:$AX540)/G$3</f>
        <v>0.5</v>
      </c>
      <c r="H540" s="9">
        <f>ﾍﾞﾝﾁﾏｰｸ!CQ540/ﾍﾞﾝﾁﾏｰｸ!$CR$1</f>
        <v>0.64612037708484427</v>
      </c>
      <c r="I540" s="9">
        <f>SUMIF(ﾍﾞﾝﾁﾏｰｸ!$F$1:$AX$1,I$2,ﾍﾞﾝﾁﾏｰｸ!$F540:$AX540)/I$3</f>
        <v>0.5</v>
      </c>
      <c r="J540" s="9">
        <f>SUMIF(ﾍﾞﾝﾁﾏｰｸ!$F$1:$AX$1,J$2,ﾍﾞﾝﾁﾏｰｸ!$F540:$AX540)/J$3</f>
        <v>0.75</v>
      </c>
      <c r="K540" s="9">
        <f>SUMIF(ﾍﾞﾝﾁﾏｰｸ!$F$1:$AX$1,K$2,ﾍﾞﾝﾁﾏｰｸ!$F540:$AX540)/K$3</f>
        <v>0.45</v>
      </c>
      <c r="L540" s="9">
        <f>SUMIF(ﾍﾞﾝﾁﾏｰｸ!$F$1:$AX$1,L$2,ﾍﾞﾝﾁﾏｰｸ!$F540:$AX540)/L$3</f>
        <v>0.375</v>
      </c>
      <c r="M540" s="9">
        <f>SUMIF(ﾍﾞﾝﾁﾏｰｸ!$F$1:$AX$1,M$2,ﾍﾞﾝﾁﾏｰｸ!$F540:$AX540)/M$3</f>
        <v>1</v>
      </c>
      <c r="N540" s="9">
        <f>SUMIF(ﾍﾞﾝﾁﾏｰｸ!$F$1:$AX$1,N$2,ﾍﾞﾝﾁﾏｰｸ!$F540:$AX540)/N$3</f>
        <v>0.68181818181818177</v>
      </c>
      <c r="O540" s="9">
        <f>SUMIF(ﾍﾞﾝﾁﾏｰｸ!$F$1:$AX$1,O$2,ﾍﾞﾝﾁﾏｰｸ!$F540:$AX540)/O$3</f>
        <v>0.65</v>
      </c>
      <c r="P540" s="2">
        <f>ﾍﾞﾝﾁﾏｰｸ!BV540</f>
        <v>54.5</v>
      </c>
      <c r="Q540" s="9">
        <f t="shared" si="17"/>
        <v>0.64488636363636354</v>
      </c>
      <c r="R540" s="9">
        <f>ﾍﾞﾝﾁﾏｰｸ!CG540/ﾍﾞﾝﾁﾏｰｸ!CG$3</f>
        <v>0.66666666666666663</v>
      </c>
      <c r="S540" s="9">
        <f>ﾍﾞﾝﾁﾏｰｸ!CH540/ﾍﾞﾝﾁﾏｰｸ!CH$3</f>
        <v>0.6</v>
      </c>
      <c r="T540" s="9">
        <f>ﾍﾞﾝﾁﾏｰｸ!CI540/ﾍﾞﾝﾁﾏｰｸ!CI$3</f>
        <v>0.5625</v>
      </c>
      <c r="U540" s="9">
        <f>ﾍﾞﾝﾁﾏｰｸ!CC540/ﾍﾞﾝﾁﾏｰｸ!CC$3</f>
        <v>0.68181818181818177</v>
      </c>
      <c r="V540" s="9">
        <f>ﾍﾞﾝﾁﾏｰｸ!CD540/ﾍﾞﾝﾁﾏｰｸ!CD$3</f>
        <v>0.5625</v>
      </c>
      <c r="W540" s="9">
        <f>ﾍﾞﾝﾁﾏｰｸ!CE540/ﾍﾞﾝﾁﾏｰｸ!CE$3</f>
        <v>0.66666666666666663</v>
      </c>
      <c r="X540" s="9">
        <f>ﾍﾞﾝﾁﾏｰｸ!CF540/ﾍﾞﾝﾁﾏｰｸ!CF$3</f>
        <v>0.625</v>
      </c>
    </row>
    <row r="541" spans="1:27">
      <c r="A541" s="2">
        <v>1975</v>
      </c>
      <c r="B541" s="47">
        <v>7017</v>
      </c>
      <c r="C541" s="2">
        <f t="shared" si="18"/>
        <v>4</v>
      </c>
      <c r="E541" s="4" t="s">
        <v>652</v>
      </c>
      <c r="F541" s="9">
        <f>ﾍﾞﾝﾁﾏｰｸ!CJ541/ﾍﾞﾝﾁﾏｰｸ!CJ$3</f>
        <v>0.41860465116279072</v>
      </c>
      <c r="G541" s="9">
        <f>SUMIF(ﾍﾞﾝﾁﾏｰｸ!$F$1:$AX$1,G$2,ﾍﾞﾝﾁﾏｰｸ!$F541:$AX541)/G$3</f>
        <v>0</v>
      </c>
      <c r="H541" s="9">
        <f>ﾍﾞﾝﾁﾏｰｸ!CQ541/ﾍﾞﾝﾁﾏｰｸ!$CR$1</f>
        <v>0.54967367657722999</v>
      </c>
      <c r="I541" s="9">
        <f>SUMIF(ﾍﾞﾝﾁﾏｰｸ!$F$1:$AX$1,I$2,ﾍﾞﾝﾁﾏｰｸ!$F541:$AX541)/I$3</f>
        <v>0.66666666666666663</v>
      </c>
      <c r="J541" s="9">
        <f>SUMIF(ﾍﾞﾝﾁﾏｰｸ!$F$1:$AX$1,J$2,ﾍﾞﾝﾁﾏｰｸ!$F541:$AX541)/J$3</f>
        <v>0.5</v>
      </c>
      <c r="K541" s="9">
        <f>SUMIF(ﾍﾞﾝﾁﾏｰｸ!$F$1:$AX$1,K$2,ﾍﾞﾝﾁﾏｰｸ!$F541:$AX541)/K$3</f>
        <v>0.5</v>
      </c>
      <c r="L541" s="9">
        <f>SUMIF(ﾍﾞﾝﾁﾏｰｸ!$F$1:$AX$1,L$2,ﾍﾞﾝﾁﾏｰｸ!$F541:$AX541)/L$3</f>
        <v>0.125</v>
      </c>
      <c r="M541" s="9">
        <f>SUMIF(ﾍﾞﾝﾁﾏｰｸ!$F$1:$AX$1,M$2,ﾍﾞﾝﾁﾏｰｸ!$F541:$AX541)/M$3</f>
        <v>0.5</v>
      </c>
      <c r="N541" s="9">
        <f>SUMIF(ﾍﾞﾝﾁﾏｰｸ!$F$1:$AX$1,N$2,ﾍﾞﾝﾁﾏｰｸ!$F541:$AX541)/N$3</f>
        <v>0.5</v>
      </c>
      <c r="O541" s="9">
        <f>SUMIF(ﾍﾞﾝﾁﾏｰｸ!$F$1:$AX$1,O$2,ﾍﾞﾝﾁﾏｰｸ!$F541:$AX541)/O$3</f>
        <v>0.45</v>
      </c>
      <c r="P541" s="2">
        <f>ﾍﾞﾝﾁﾏｰｸ!BV541</f>
        <v>40</v>
      </c>
      <c r="Q541" s="9">
        <f t="shared" si="17"/>
        <v>0.54488636363636356</v>
      </c>
      <c r="R541" s="9">
        <f>ﾍﾞﾝﾁﾏｰｸ!CG541/ﾍﾞﾝﾁﾏｰｸ!CG$3</f>
        <v>0.53333333333333333</v>
      </c>
      <c r="S541" s="9">
        <f>ﾍﾞﾝﾁﾏｰｸ!CH541/ﾍﾞﾝﾁﾏｰｸ!CH$3</f>
        <v>0.4</v>
      </c>
      <c r="T541" s="9">
        <f>ﾍﾞﾝﾁﾏｰｸ!CI541/ﾍﾞﾝﾁﾏｰｸ!CI$3</f>
        <v>0.3125</v>
      </c>
      <c r="U541" s="9">
        <f>ﾍﾞﾝﾁﾏｰｸ!CC541/ﾍﾞﾝﾁﾏｰｸ!CC$3</f>
        <v>0.68181818181818177</v>
      </c>
      <c r="V541" s="9">
        <f>ﾍﾞﾝﾁﾏｰｸ!CD541/ﾍﾞﾝﾁﾏｰｸ!CD$3</f>
        <v>0.40625</v>
      </c>
      <c r="W541" s="9">
        <f>ﾍﾞﾝﾁﾏｰｸ!CE541/ﾍﾞﾝﾁﾏｰｸ!CE$3</f>
        <v>0.5</v>
      </c>
      <c r="X541" s="9">
        <f>ﾍﾞﾝﾁﾏｰｸ!CF541/ﾍﾞﾝﾁﾏｰｸ!CF$3</f>
        <v>0.5</v>
      </c>
    </row>
    <row r="542" spans="1:27">
      <c r="A542" s="2">
        <v>1964</v>
      </c>
      <c r="B542" s="47">
        <v>10388</v>
      </c>
      <c r="C542" s="2">
        <f t="shared" si="18"/>
        <v>5</v>
      </c>
      <c r="E542" s="4" t="s">
        <v>653</v>
      </c>
      <c r="F542" s="9">
        <f>ﾍﾞﾝﾁﾏｰｸ!CJ542/ﾍﾞﾝﾁﾏｰｸ!CJ$3</f>
        <v>0.53488372093023251</v>
      </c>
      <c r="G542" s="9">
        <f>SUMIF(ﾍﾞﾝﾁﾏｰｸ!$F$1:$AX$1,G$2,ﾍﾞﾝﾁﾏｰｸ!$F542:$AX542)/G$3</f>
        <v>0</v>
      </c>
      <c r="H542" s="9">
        <f>ﾍﾞﾝﾁﾏｰｸ!CQ542/ﾍﾞﾝﾁﾏｰｸ!$CR$1</f>
        <v>0.62364031907179129</v>
      </c>
      <c r="I542" s="9">
        <f>SUMIF(ﾍﾞﾝﾁﾏｰｸ!$F$1:$AX$1,I$2,ﾍﾞﾝﾁﾏｰｸ!$F542:$AX542)/I$3</f>
        <v>0.83333333333333337</v>
      </c>
      <c r="J542" s="9">
        <f>SUMIF(ﾍﾞﾝﾁﾏｰｸ!$F$1:$AX$1,J$2,ﾍﾞﾝﾁﾏｰｸ!$F542:$AX542)/J$3</f>
        <v>0.625</v>
      </c>
      <c r="K542" s="9">
        <f>SUMIF(ﾍﾞﾝﾁﾏｰｸ!$F$1:$AX$1,K$2,ﾍﾞﾝﾁﾏｰｸ!$F542:$AX542)/K$3</f>
        <v>0.65</v>
      </c>
      <c r="L542" s="9">
        <f>SUMIF(ﾍﾞﾝﾁﾏｰｸ!$F$1:$AX$1,L$2,ﾍﾞﾝﾁﾏｰｸ!$F542:$AX542)/L$3</f>
        <v>0.625</v>
      </c>
      <c r="M542" s="9">
        <f>SUMIF(ﾍﾞﾝﾁﾏｰｸ!$F$1:$AX$1,M$2,ﾍﾞﾝﾁﾏｰｸ!$F542:$AX542)/M$3</f>
        <v>0.5</v>
      </c>
      <c r="N542" s="9">
        <f>SUMIF(ﾍﾞﾝﾁﾏｰｸ!$F$1:$AX$1,N$2,ﾍﾞﾝﾁﾏｰｸ!$F542:$AX542)/N$3</f>
        <v>0.59090909090909094</v>
      </c>
      <c r="O542" s="9">
        <f>SUMIF(ﾍﾞﾝﾁﾏｰｸ!$F$1:$AX$1,O$2,ﾍﾞﾝﾁﾏｰｸ!$F542:$AX542)/O$3</f>
        <v>0.65</v>
      </c>
      <c r="P542" s="2">
        <f>ﾍﾞﾝﾁﾏｰｸ!BV542</f>
        <v>55</v>
      </c>
      <c r="Q542" s="9">
        <f t="shared" si="17"/>
        <v>0.74914772727272727</v>
      </c>
      <c r="R542" s="9">
        <f>ﾍﾞﾝﾁﾏｰｸ!CG542/ﾍﾞﾝﾁﾏｰｸ!CG$3</f>
        <v>0.8</v>
      </c>
      <c r="S542" s="9">
        <f>ﾍﾞﾝﾁﾏｰｸ!CH542/ﾍﾞﾝﾁﾏｰｸ!CH$3</f>
        <v>0.4</v>
      </c>
      <c r="T542" s="9">
        <f>ﾍﾞﾝﾁﾏｰｸ!CI542/ﾍﾞﾝﾁﾏｰｸ!CI$3</f>
        <v>0.5625</v>
      </c>
      <c r="U542" s="9">
        <f>ﾍﾞﾝﾁﾏｰｸ!CC542/ﾍﾞﾝﾁﾏｰｸ!CC$3</f>
        <v>0.86363636363636365</v>
      </c>
      <c r="V542" s="9">
        <f>ﾍﾞﾝﾁﾏｰｸ!CD542/ﾍﾞﾝﾁﾏｰｸ!CD$3</f>
        <v>0.59375</v>
      </c>
      <c r="W542" s="9">
        <f>ﾍﾞﾝﾁﾏｰｸ!CE542/ﾍﾞﾝﾁﾏｰｸ!CE$3</f>
        <v>0.75</v>
      </c>
      <c r="X542" s="9">
        <f>ﾍﾞﾝﾁﾏｰｸ!CF542/ﾍﾞﾝﾁﾏｰｸ!CF$3</f>
        <v>0.6875</v>
      </c>
    </row>
    <row r="543" spans="1:27">
      <c r="A543" s="2">
        <v>1983</v>
      </c>
      <c r="B543" s="47">
        <v>11761</v>
      </c>
      <c r="C543" s="2">
        <f t="shared" si="18"/>
        <v>5</v>
      </c>
      <c r="E543" s="4" t="s">
        <v>653</v>
      </c>
      <c r="F543" s="9">
        <f>ﾍﾞﾝﾁﾏｰｸ!CJ543/ﾍﾞﾝﾁﾏｰｸ!CJ$3</f>
        <v>0.59302325581395354</v>
      </c>
      <c r="G543" s="9">
        <f>SUMIF(ﾍﾞﾝﾁﾏｰｸ!$F$1:$AX$1,G$2,ﾍﾞﾝﾁﾏｰｸ!$F543:$AX543)/G$3</f>
        <v>0.5</v>
      </c>
      <c r="H543" s="9">
        <f>ﾍﾞﾝﾁﾏｰｸ!CQ543/ﾍﾞﾝﾁﾏｰｸ!$CR$1</f>
        <v>0.64612037708484427</v>
      </c>
      <c r="I543" s="9">
        <f>SUMIF(ﾍﾞﾝﾁﾏｰｸ!$F$1:$AX$1,I$2,ﾍﾞﾝﾁﾏｰｸ!$F543:$AX543)/I$3</f>
        <v>0.5</v>
      </c>
      <c r="J543" s="9">
        <f>SUMIF(ﾍﾞﾝﾁﾏｰｸ!$F$1:$AX$1,J$2,ﾍﾞﾝﾁﾏｰｸ!$F543:$AX543)/J$3</f>
        <v>0.75</v>
      </c>
      <c r="K543" s="9">
        <f>SUMIF(ﾍﾞﾝﾁﾏｰｸ!$F$1:$AX$1,K$2,ﾍﾞﾝﾁﾏｰｸ!$F543:$AX543)/K$3</f>
        <v>0.7</v>
      </c>
      <c r="L543" s="9">
        <f>SUMIF(ﾍﾞﾝﾁﾏｰｸ!$F$1:$AX$1,L$2,ﾍﾞﾝﾁﾏｰｸ!$F543:$AX543)/L$3</f>
        <v>0.25</v>
      </c>
      <c r="M543" s="9">
        <f>SUMIF(ﾍﾞﾝﾁﾏｰｸ!$F$1:$AX$1,M$2,ﾍﾞﾝﾁﾏｰｸ!$F543:$AX543)/M$3</f>
        <v>1</v>
      </c>
      <c r="N543" s="9">
        <f>SUMIF(ﾍﾞﾝﾁﾏｰｸ!$F$1:$AX$1,N$2,ﾍﾞﾝﾁﾏｰｸ!$F543:$AX543)/N$3</f>
        <v>0.68181818181818177</v>
      </c>
      <c r="O543" s="9">
        <f>SUMIF(ﾍﾞﾝﾁﾏｰｸ!$F$1:$AX$1,O$2,ﾍﾞﾝﾁﾏｰｸ!$F543:$AX543)/O$3</f>
        <v>0.6</v>
      </c>
      <c r="P543" s="2">
        <f>ﾍﾞﾝﾁﾏｰｸ!BV543</f>
        <v>57.5</v>
      </c>
      <c r="Q543" s="9">
        <f t="shared" si="17"/>
        <v>0.72045454545454546</v>
      </c>
      <c r="R543" s="9">
        <f>ﾍﾞﾝﾁﾏｰｸ!CG543/ﾍﾞﾝﾁﾏｰｸ!CG$3</f>
        <v>0.66666666666666663</v>
      </c>
      <c r="S543" s="9">
        <f>ﾍﾞﾝﾁﾏｰｸ!CH543/ﾍﾞﾝﾁﾏｰｸ!CH$3</f>
        <v>0.5</v>
      </c>
      <c r="T543" s="9">
        <f>ﾍﾞﾝﾁﾏｰｸ!CI543/ﾍﾞﾝﾁﾏｰｸ!CI$3</f>
        <v>0.4375</v>
      </c>
      <c r="U543" s="9">
        <f>ﾍﾞﾝﾁﾏｰｸ!CC543/ﾍﾞﾝﾁﾏｰｸ!CC$3</f>
        <v>0.77272727272727271</v>
      </c>
      <c r="V543" s="9">
        <f>ﾍﾞﾝﾁﾏｰｸ!CD543/ﾍﾞﾝﾁﾏｰｸ!CD$3</f>
        <v>0.625</v>
      </c>
      <c r="W543" s="9">
        <f>ﾍﾞﾝﾁﾏｰｸ!CE543/ﾍﾞﾝﾁﾏｰｸ!CE$3</f>
        <v>0.70833333333333337</v>
      </c>
      <c r="X543" s="9">
        <f>ﾍﾞﾝﾁﾏｰｸ!CF543/ﾍﾞﾝﾁﾏｰｸ!CF$3</f>
        <v>0.75</v>
      </c>
    </row>
    <row r="544" spans="1:27">
      <c r="A544" s="2">
        <v>1995</v>
      </c>
      <c r="B544" s="47">
        <v>7729</v>
      </c>
      <c r="C544" s="2">
        <f t="shared" si="18"/>
        <v>4</v>
      </c>
      <c r="E544" s="4" t="s">
        <v>652</v>
      </c>
      <c r="F544" s="9">
        <f>ﾍﾞﾝﾁﾏｰｸ!CJ544/ﾍﾞﾝﾁﾏｰｸ!CJ$3</f>
        <v>0.68604651162790697</v>
      </c>
      <c r="G544" s="9">
        <f>SUMIF(ﾍﾞﾝﾁﾏｰｸ!$F$1:$AX$1,G$2,ﾍﾞﾝﾁﾏｰｸ!$F544:$AX544)/G$3</f>
        <v>0.5</v>
      </c>
      <c r="H544" s="9">
        <f>ﾍﾞﾝﾁﾏｰｸ!CQ544/ﾍﾞﾝﾁﾏｰｸ!$CR$1</f>
        <v>0.84916606236403214</v>
      </c>
      <c r="I544" s="9">
        <f>SUMIF(ﾍﾞﾝﾁﾏｰｸ!$F$1:$AX$1,I$2,ﾍﾞﾝﾁﾏｰｸ!$F544:$AX544)/I$3</f>
        <v>0.83333333333333337</v>
      </c>
      <c r="J544" s="9">
        <f>SUMIF(ﾍﾞﾝﾁﾏｰｸ!$F$1:$AX$1,J$2,ﾍﾞﾝﾁﾏｰｸ!$F544:$AX544)/J$3</f>
        <v>0.625</v>
      </c>
      <c r="K544" s="9">
        <f>SUMIF(ﾍﾞﾝﾁﾏｰｸ!$F$1:$AX$1,K$2,ﾍﾞﾝﾁﾏｰｸ!$F544:$AX544)/K$3</f>
        <v>0.65</v>
      </c>
      <c r="L544" s="9">
        <f>SUMIF(ﾍﾞﾝﾁﾏｰｸ!$F$1:$AX$1,L$2,ﾍﾞﾝﾁﾏｰｸ!$F544:$AX544)/L$3</f>
        <v>0.75</v>
      </c>
      <c r="M544" s="9">
        <f>SUMIF(ﾍﾞﾝﾁﾏｰｸ!$F$1:$AX$1,M$2,ﾍﾞﾝﾁﾏｰｸ!$F544:$AX544)/M$3</f>
        <v>1</v>
      </c>
      <c r="N544" s="9">
        <f>SUMIF(ﾍﾞﾝﾁﾏｰｸ!$F$1:$AX$1,N$2,ﾍﾞﾝﾁﾏｰｸ!$F544:$AX544)/N$3</f>
        <v>0.68181818181818177</v>
      </c>
      <c r="O544" s="9">
        <f>SUMIF(ﾍﾞﾝﾁﾏｰｸ!$F$1:$AX$1,O$2,ﾍﾞﾝﾁﾏｰｸ!$F544:$AX544)/O$3</f>
        <v>0.7</v>
      </c>
      <c r="P544" s="2">
        <f>ﾍﾞﾝﾁﾏｰｸ!BV544</f>
        <v>70.5</v>
      </c>
      <c r="Q544" s="9">
        <f t="shared" si="17"/>
        <v>0.7991477272727272</v>
      </c>
      <c r="R544" s="9">
        <f>ﾍﾞﾝﾁﾏｰｸ!CG544/ﾍﾞﾝﾁﾏｰｸ!CG$3</f>
        <v>0.73333333333333328</v>
      </c>
      <c r="S544" s="9">
        <f>ﾍﾞﾝﾁﾏｰｸ!CH544/ﾍﾞﾝﾁﾏｰｸ!CH$3</f>
        <v>0.7</v>
      </c>
      <c r="T544" s="9">
        <f>ﾍﾞﾝﾁﾏｰｸ!CI544/ﾍﾞﾝﾁﾏｰｸ!CI$3</f>
        <v>0.625</v>
      </c>
      <c r="U544" s="9">
        <f>ﾍﾞﾝﾁﾏｰｸ!CC544/ﾍﾞﾝﾁﾏｰｸ!CC$3</f>
        <v>0.86363636363636365</v>
      </c>
      <c r="V544" s="9">
        <f>ﾍﾞﾝﾁﾏｰｸ!CD544/ﾍﾞﾝﾁﾏｰｸ!CD$3</f>
        <v>0.625</v>
      </c>
      <c r="W544" s="9">
        <f>ﾍﾞﾝﾁﾏｰｸ!CE544/ﾍﾞﾝﾁﾏｰｸ!CE$3</f>
        <v>0.83333333333333337</v>
      </c>
      <c r="X544" s="9">
        <f>ﾍﾞﾝﾁﾏｰｸ!CF544/ﾍﾞﾝﾁﾏｰｸ!CF$3</f>
        <v>0.8125</v>
      </c>
    </row>
    <row r="545" spans="1:24">
      <c r="A545" s="2">
        <v>1998</v>
      </c>
      <c r="B545" s="47">
        <v>13517</v>
      </c>
      <c r="C545" s="2">
        <f t="shared" si="18"/>
        <v>5</v>
      </c>
      <c r="E545" s="4" t="s">
        <v>652</v>
      </c>
      <c r="F545" s="9">
        <f>ﾍﾞﾝﾁﾏｰｸ!CJ545/ﾍﾞﾝﾁﾏｰｸ!CJ$3</f>
        <v>0.67441860465116277</v>
      </c>
      <c r="G545" s="9">
        <f>SUMIF(ﾍﾞﾝﾁﾏｰｸ!$F$1:$AX$1,G$2,ﾍﾞﾝﾁﾏｰｸ!$F545:$AX545)/G$3</f>
        <v>1</v>
      </c>
      <c r="H545" s="9">
        <f>ﾍﾞﾝﾁﾏｰｸ!CQ545/ﾍﾞﾝﾁﾏｰｸ!$CR$1</f>
        <v>0.59608411892675861</v>
      </c>
      <c r="I545" s="9">
        <f>SUMIF(ﾍﾞﾝﾁﾏｰｸ!$F$1:$AX$1,I$2,ﾍﾞﾝﾁﾏｰｸ!$F545:$AX545)/I$3</f>
        <v>0.83333333333333337</v>
      </c>
      <c r="J545" s="9">
        <f>SUMIF(ﾍﾞﾝﾁﾏｰｸ!$F$1:$AX$1,J$2,ﾍﾞﾝﾁﾏｰｸ!$F545:$AX545)/J$3</f>
        <v>0.625</v>
      </c>
      <c r="K545" s="9">
        <f>SUMIF(ﾍﾞﾝﾁﾏｰｸ!$F$1:$AX$1,K$2,ﾍﾞﾝﾁﾏｰｸ!$F545:$AX545)/K$3</f>
        <v>0.6</v>
      </c>
      <c r="L545" s="9">
        <f>SUMIF(ﾍﾞﾝﾁﾏｰｸ!$F$1:$AX$1,L$2,ﾍﾞﾝﾁﾏｰｸ!$F545:$AX545)/L$3</f>
        <v>0.5</v>
      </c>
      <c r="M545" s="9">
        <f>SUMIF(ﾍﾞﾝﾁﾏｰｸ!$F$1:$AX$1,M$2,ﾍﾞﾝﾁﾏｰｸ!$F545:$AX545)/M$3</f>
        <v>0.5</v>
      </c>
      <c r="N545" s="9">
        <f>SUMIF(ﾍﾞﾝﾁﾏｰｸ!$F$1:$AX$1,N$2,ﾍﾞﾝﾁﾏｰｸ!$F545:$AX545)/N$3</f>
        <v>0.68181818181818177</v>
      </c>
      <c r="O545" s="9">
        <f>SUMIF(ﾍﾞﾝﾁﾏｰｸ!$F$1:$AX$1,O$2,ﾍﾞﾝﾁﾏｰｸ!$F545:$AX545)/O$3</f>
        <v>0.65</v>
      </c>
      <c r="P545" s="2">
        <f>ﾍﾞﾝﾁﾏｰｸ!BV545</f>
        <v>62</v>
      </c>
      <c r="Q545" s="9">
        <f t="shared" si="17"/>
        <v>0.66079545454545452</v>
      </c>
      <c r="R545" s="9">
        <f>ﾍﾞﾝﾁﾏｰｸ!CG545/ﾍﾞﾝﾁﾏｰｸ!CG$3</f>
        <v>0.73333333333333328</v>
      </c>
      <c r="S545" s="9">
        <f>ﾍﾞﾝﾁﾏｰｸ!CH545/ﾍﾞﾝﾁﾏｰｸ!CH$3</f>
        <v>0.4</v>
      </c>
      <c r="T545" s="9">
        <f>ﾍﾞﾝﾁﾏｰｸ!CI545/ﾍﾞﾝﾁﾏｰｸ!CI$3</f>
        <v>0.5625</v>
      </c>
      <c r="U545" s="9">
        <f>ﾍﾞﾝﾁﾏｰｸ!CC545/ﾍﾞﾝﾁﾏｰｸ!CC$3</f>
        <v>0.72727272727272729</v>
      </c>
      <c r="V545" s="9">
        <f>ﾍﾞﾝﾁﾏｰｸ!CD545/ﾍﾞﾝﾁﾏｰｸ!CD$3</f>
        <v>0.625</v>
      </c>
      <c r="W545" s="9">
        <f>ﾍﾞﾝﾁﾏｰｸ!CE545/ﾍﾞﾝﾁﾏｰｸ!CE$3</f>
        <v>0.625</v>
      </c>
      <c r="X545" s="9">
        <f>ﾍﾞﾝﾁﾏｰｸ!CF545/ﾍﾞﾝﾁﾏｰｸ!CF$3</f>
        <v>0.625</v>
      </c>
    </row>
    <row r="546" spans="1:24">
      <c r="A546" s="2">
        <v>27</v>
      </c>
      <c r="B546" s="47">
        <v>3704</v>
      </c>
      <c r="C546" s="2">
        <f t="shared" si="18"/>
        <v>4</v>
      </c>
      <c r="E546" s="4" t="s">
        <v>666</v>
      </c>
      <c r="F546" s="9">
        <f>ﾍﾞﾝﾁﾏｰｸ!CJ546/ﾍﾞﾝﾁﾏｰｸ!CJ$3</f>
        <v>0.70930232558139539</v>
      </c>
      <c r="G546" s="9">
        <f>SUMIF(ﾍﾞﾝﾁﾏｰｸ!$F$1:$AX$1,G$2,ﾍﾞﾝﾁﾏｰｸ!$F546:$AX546)/G$3</f>
        <v>0.5</v>
      </c>
      <c r="H546" s="9">
        <f>ﾍﾞﾝﾁﾏｰｸ!CQ546/ﾍﾞﾝﾁﾏｰｸ!$CR$1</f>
        <v>0.8600435097897029</v>
      </c>
      <c r="I546" s="9">
        <f>SUMIF(ﾍﾞﾝﾁﾏｰｸ!$F$1:$AX$1,I$2,ﾍﾞﾝﾁﾏｰｸ!$F546:$AX546)/I$3</f>
        <v>1</v>
      </c>
      <c r="J546" s="9">
        <f>SUMIF(ﾍﾞﾝﾁﾏｰｸ!$F$1:$AX$1,J$2,ﾍﾞﾝﾁﾏｰｸ!$F546:$AX546)/J$3</f>
        <v>0.625</v>
      </c>
      <c r="K546" s="9">
        <f>SUMIF(ﾍﾞﾝﾁﾏｰｸ!$F$1:$AX$1,K$2,ﾍﾞﾝﾁﾏｰｸ!$F546:$AX546)/K$3</f>
        <v>0.7</v>
      </c>
      <c r="L546" s="9">
        <f>SUMIF(ﾍﾞﾝﾁﾏｰｸ!$F$1:$AX$1,L$2,ﾍﾞﾝﾁﾏｰｸ!$F546:$AX546)/L$3</f>
        <v>0.5</v>
      </c>
      <c r="M546" s="9">
        <f>SUMIF(ﾍﾞﾝﾁﾏｰｸ!$F$1:$AX$1,M$2,ﾍﾞﾝﾁﾏｰｸ!$F546:$AX546)/M$3</f>
        <v>1</v>
      </c>
      <c r="N546" s="9">
        <f>SUMIF(ﾍﾞﾝﾁﾏｰｸ!$F$1:$AX$1,N$2,ﾍﾞﾝﾁﾏｰｸ!$F546:$AX546)/N$3</f>
        <v>0.86363636363636365</v>
      </c>
      <c r="O546" s="9">
        <f>SUMIF(ﾍﾞﾝﾁﾏｰｸ!$F$1:$AX$1,O$2,ﾍﾞﾝﾁﾏｰｸ!$F546:$AX546)/O$3</f>
        <v>0.7</v>
      </c>
      <c r="P546" s="2">
        <f>ﾍﾞﾝﾁﾏｰｸ!BV546</f>
        <v>74.5</v>
      </c>
      <c r="Q546" s="9">
        <f t="shared" si="17"/>
        <v>0.82130681818181817</v>
      </c>
      <c r="R546" s="9">
        <f>ﾍﾞﾝﾁﾏｰｸ!CG546/ﾍﾞﾝﾁﾏｰｸ!CG$3</f>
        <v>0.8</v>
      </c>
      <c r="S546" s="9">
        <f>ﾍﾞﾝﾁﾏｰｸ!CH546/ﾍﾞﾝﾁﾏｰｸ!CH$3</f>
        <v>0.9</v>
      </c>
      <c r="T546" s="9">
        <f>ﾍﾞﾝﾁﾏｰｸ!CI546/ﾍﾞﾝﾁﾏｰｸ!CI$3</f>
        <v>0.6875</v>
      </c>
      <c r="U546" s="9">
        <f>ﾍﾞﾝﾁﾏｰｸ!CC546/ﾍﾞﾝﾁﾏｰｸ!CC$3</f>
        <v>0.90909090909090906</v>
      </c>
      <c r="V546" s="9">
        <f>ﾍﾞﾝﾁﾏｰｸ!CD546/ﾍﾞﾝﾁﾏｰｸ!CD$3</f>
        <v>0.65625</v>
      </c>
      <c r="W546" s="9">
        <f>ﾍﾞﾝﾁﾏｰｸ!CE546/ﾍﾞﾝﾁﾏｰｸ!CE$3</f>
        <v>0.83333333333333337</v>
      </c>
      <c r="X546" s="9">
        <f>ﾍﾞﾝﾁﾏｰｸ!CF546/ﾍﾞﾝﾁﾏｰｸ!CF$3</f>
        <v>0.8125</v>
      </c>
    </row>
    <row r="547" spans="1:24">
      <c r="A547" s="2">
        <v>1984</v>
      </c>
      <c r="B547" s="47">
        <v>7843</v>
      </c>
      <c r="C547" s="2">
        <f t="shared" si="18"/>
        <v>4</v>
      </c>
      <c r="E547" s="4" t="s">
        <v>667</v>
      </c>
      <c r="F547" s="9">
        <f>ﾍﾞﾝﾁﾏｰｸ!CJ547/ﾍﾞﾝﾁﾏｰｸ!CJ$3</f>
        <v>0.63953488372093026</v>
      </c>
      <c r="G547" s="9">
        <f>SUMIF(ﾍﾞﾝﾁﾏｰｸ!$F$1:$AX$1,G$2,ﾍﾞﾝﾁﾏｰｸ!$F547:$AX547)/G$3</f>
        <v>0.5</v>
      </c>
      <c r="H547" s="9">
        <f>ﾍﾞﾝﾁﾏｰｸ!CQ547/ﾍﾞﾝﾁﾏｰｸ!$CR$1</f>
        <v>0.65192168237853521</v>
      </c>
      <c r="I547" s="9">
        <f>SUMIF(ﾍﾞﾝﾁﾏｰｸ!$F$1:$AX$1,I$2,ﾍﾞﾝﾁﾏｰｸ!$F547:$AX547)/I$3</f>
        <v>1</v>
      </c>
      <c r="J547" s="9">
        <f>SUMIF(ﾍﾞﾝﾁﾏｰｸ!$F$1:$AX$1,J$2,ﾍﾞﾝﾁﾏｰｸ!$F547:$AX547)/J$3</f>
        <v>0.875</v>
      </c>
      <c r="K547" s="9">
        <f>SUMIF(ﾍﾞﾝﾁﾏｰｸ!$F$1:$AX$1,K$2,ﾍﾞﾝﾁﾏｰｸ!$F547:$AX547)/K$3</f>
        <v>0.6</v>
      </c>
      <c r="L547" s="9">
        <f>SUMIF(ﾍﾞﾝﾁﾏｰｸ!$F$1:$AX$1,L$2,ﾍﾞﾝﾁﾏｰｸ!$F547:$AX547)/L$3</f>
        <v>0.25</v>
      </c>
      <c r="M547" s="9">
        <f>SUMIF(ﾍﾞﾝﾁﾏｰｸ!$F$1:$AX$1,M$2,ﾍﾞﾝﾁﾏｰｸ!$F547:$AX547)/M$3</f>
        <v>1</v>
      </c>
      <c r="N547" s="9">
        <f>SUMIF(ﾍﾞﾝﾁﾏｰｸ!$F$1:$AX$1,N$2,ﾍﾞﾝﾁﾏｰｸ!$F547:$AX547)/N$3</f>
        <v>0.77272727272727271</v>
      </c>
      <c r="O547" s="9">
        <f>SUMIF(ﾍﾞﾝﾁﾏｰｸ!$F$1:$AX$1,O$2,ﾍﾞﾝﾁﾏｰｸ!$F547:$AX547)/O$3</f>
        <v>0.7</v>
      </c>
      <c r="P547" s="2">
        <f>ﾍﾞﾝﾁﾏｰｸ!BV547</f>
        <v>63.5</v>
      </c>
      <c r="Q547" s="9">
        <f t="shared" si="17"/>
        <v>0.7619318181818181</v>
      </c>
      <c r="R547" s="9">
        <f>ﾍﾞﾝﾁﾏｰｸ!CG547/ﾍﾞﾝﾁﾏｰｸ!CG$3</f>
        <v>0.83333333333333337</v>
      </c>
      <c r="S547" s="9">
        <f>ﾍﾞﾝﾁﾏｰｸ!CH547/ﾍﾞﾝﾁﾏｰｸ!CH$3</f>
        <v>0.6</v>
      </c>
      <c r="T547" s="9">
        <f>ﾍﾞﾝﾁﾏｰｸ!CI547/ﾍﾞﾝﾁﾏｰｸ!CI$3</f>
        <v>0.5</v>
      </c>
      <c r="U547" s="9">
        <f>ﾍﾞﾝﾁﾏｰｸ!CC547/ﾍﾞﾝﾁﾏｰｸ!CC$3</f>
        <v>0.90909090909090906</v>
      </c>
      <c r="V547" s="9">
        <f>ﾍﾞﾝﾁﾏｰｸ!CD547/ﾍﾞﾝﾁﾏｰｸ!CD$3</f>
        <v>0.5625</v>
      </c>
      <c r="W547" s="9">
        <f>ﾍﾞﾝﾁﾏｰｸ!CE547/ﾍﾞﾝﾁﾏｰｸ!CE$3</f>
        <v>0.66666666666666663</v>
      </c>
      <c r="X547" s="9">
        <f>ﾍﾞﾝﾁﾏｰｸ!CF547/ﾍﾞﾝﾁﾏｰｸ!CF$3</f>
        <v>0.875</v>
      </c>
    </row>
    <row r="548" spans="1:24">
      <c r="A548" s="2">
        <v>1972</v>
      </c>
      <c r="B548" s="47">
        <v>9783.4</v>
      </c>
      <c r="C548" s="2">
        <f t="shared" si="18"/>
        <v>4</v>
      </c>
      <c r="E548" s="4" t="s">
        <v>668</v>
      </c>
      <c r="F548" s="9">
        <f>ﾍﾞﾝﾁﾏｰｸ!CJ548/ﾍﾞﾝﾁﾏｰｸ!CJ$3</f>
        <v>0.61627906976744184</v>
      </c>
      <c r="G548" s="9">
        <f>SUMIF(ﾍﾞﾝﾁﾏｰｸ!$F$1:$AX$1,G$2,ﾍﾞﾝﾁﾏｰｸ!$F548:$AX548)/G$3</f>
        <v>0.5</v>
      </c>
      <c r="H548" s="9">
        <f>ﾍﾞﾝﾁﾏｰｸ!CQ548/ﾍﾞﾝﾁﾏｰｸ!$CR$1</f>
        <v>0.55329949238578691</v>
      </c>
      <c r="I548" s="9">
        <f>SUMIF(ﾍﾞﾝﾁﾏｰｸ!$F$1:$AX$1,I$2,ﾍﾞﾝﾁﾏｰｸ!$F548:$AX548)/I$3</f>
        <v>0.5</v>
      </c>
      <c r="J548" s="9">
        <f>SUMIF(ﾍﾞﾝﾁﾏｰｸ!$F$1:$AX$1,J$2,ﾍﾞﾝﾁﾏｰｸ!$F548:$AX548)/J$3</f>
        <v>0.625</v>
      </c>
      <c r="K548" s="9">
        <f>SUMIF(ﾍﾞﾝﾁﾏｰｸ!$F$1:$AX$1,K$2,ﾍﾞﾝﾁﾏｰｸ!$F548:$AX548)/K$3</f>
        <v>0.8</v>
      </c>
      <c r="L548" s="9">
        <f>SUMIF(ﾍﾞﾝﾁﾏｰｸ!$F$1:$AX$1,L$2,ﾍﾞﾝﾁﾏｰｸ!$F548:$AX548)/L$3</f>
        <v>0.625</v>
      </c>
      <c r="M548" s="9">
        <f>SUMIF(ﾍﾞﾝﾁﾏｰｸ!$F$1:$AX$1,M$2,ﾍﾞﾝﾁﾏｰｸ!$F548:$AX548)/M$3</f>
        <v>1</v>
      </c>
      <c r="N548" s="9">
        <f>SUMIF(ﾍﾞﾝﾁﾏｰｸ!$F$1:$AX$1,N$2,ﾍﾞﾝﾁﾏｰｸ!$F548:$AX548)/N$3</f>
        <v>0.81818181818181823</v>
      </c>
      <c r="O548" s="9">
        <f>SUMIF(ﾍﾞﾝﾁﾏｰｸ!$F$1:$AX$1,O$2,ﾍﾞﾝﾁﾏｰｸ!$F548:$AX548)/O$3</f>
        <v>0.45</v>
      </c>
      <c r="P548" s="2">
        <f>ﾍﾞﾝﾁﾏｰｸ!BV548</f>
        <v>61.5</v>
      </c>
      <c r="Q548" s="9">
        <f t="shared" si="17"/>
        <v>0.68664772727272727</v>
      </c>
      <c r="R548" s="9">
        <f>ﾍﾞﾝﾁﾏｰｸ!CG548/ﾍﾞﾝﾁﾏｰｸ!CG$3</f>
        <v>0.73333333333333328</v>
      </c>
      <c r="S548" s="9">
        <f>ﾍﾞﾝﾁﾏｰｸ!CH548/ﾍﾞﾝﾁﾏｰｸ!CH$3</f>
        <v>0.6</v>
      </c>
      <c r="T548" s="9">
        <f>ﾍﾞﾝﾁﾏｰｸ!CI548/ﾍﾞﾝﾁﾏｰｸ!CI$3</f>
        <v>0.625</v>
      </c>
      <c r="U548" s="9">
        <f>ﾍﾞﾝﾁﾏｰｸ!CC548/ﾍﾞﾝﾁﾏｰｸ!CC$3</f>
        <v>0.86363636363636365</v>
      </c>
      <c r="V548" s="9">
        <f>ﾍﾞﾝﾁﾏｰｸ!CD548/ﾍﾞﾝﾁﾏｰｸ!CD$3</f>
        <v>0.5625</v>
      </c>
      <c r="W548" s="9">
        <f>ﾍﾞﾝﾁﾏｰｸ!CE548/ﾍﾞﾝﾁﾏｰｸ!CE$3</f>
        <v>0.625</v>
      </c>
      <c r="X548" s="9">
        <f>ﾍﾞﾝﾁﾏｰｸ!CF548/ﾍﾞﾝﾁﾏｰｸ!CF$3</f>
        <v>0.5625</v>
      </c>
    </row>
    <row r="549" spans="1:24">
      <c r="A549" s="2">
        <v>1964</v>
      </c>
      <c r="B549" s="47">
        <v>25726.86</v>
      </c>
      <c r="C549" s="2">
        <f t="shared" si="18"/>
        <v>5</v>
      </c>
      <c r="E549" s="4" t="s">
        <v>667</v>
      </c>
      <c r="F549" s="9">
        <f>ﾍﾞﾝﾁﾏｰｸ!CJ549/ﾍﾞﾝﾁﾏｰｸ!CJ$3</f>
        <v>0.63953488372093026</v>
      </c>
      <c r="G549" s="9">
        <f>SUMIF(ﾍﾞﾝﾁﾏｰｸ!$F$1:$AX$1,G$2,ﾍﾞﾝﾁﾏｰｸ!$F549:$AX549)/G$3</f>
        <v>0.5</v>
      </c>
      <c r="H549" s="9">
        <f>ﾍﾞﾝﾁﾏｰｸ!CQ549/ﾍﾞﾝﾁﾏｰｸ!$CR$1</f>
        <v>0.66062364031907195</v>
      </c>
      <c r="I549" s="9">
        <f>SUMIF(ﾍﾞﾝﾁﾏｰｸ!$F$1:$AX$1,I$2,ﾍﾞﾝﾁﾏｰｸ!$F549:$AX549)/I$3</f>
        <v>0.83333333333333337</v>
      </c>
      <c r="J549" s="9">
        <f>SUMIF(ﾍﾞﾝﾁﾏｰｸ!$F$1:$AX$1,J$2,ﾍﾞﾝﾁﾏｰｸ!$F549:$AX549)/J$3</f>
        <v>0.75</v>
      </c>
      <c r="K549" s="9">
        <f>SUMIF(ﾍﾞﾝﾁﾏｰｸ!$F$1:$AX$1,K$2,ﾍﾞﾝﾁﾏｰｸ!$F549:$AX549)/K$3</f>
        <v>0.7</v>
      </c>
      <c r="L549" s="9">
        <f>SUMIF(ﾍﾞﾝﾁﾏｰｸ!$F$1:$AX$1,L$2,ﾍﾞﾝﾁﾏｰｸ!$F549:$AX549)/L$3</f>
        <v>1</v>
      </c>
      <c r="M549" s="9">
        <f>SUMIF(ﾍﾞﾝﾁﾏｰｸ!$F$1:$AX$1,M$2,ﾍﾞﾝﾁﾏｰｸ!$F549:$AX549)/M$3</f>
        <v>0.5</v>
      </c>
      <c r="N549" s="9">
        <f>SUMIF(ﾍﾞﾝﾁﾏｰｸ!$F$1:$AX$1,N$2,ﾍﾞﾝﾁﾏｰｸ!$F549:$AX549)/N$3</f>
        <v>0.63636363636363635</v>
      </c>
      <c r="O549" s="9">
        <f>SUMIF(ﾍﾞﾝﾁﾏｰｸ!$F$1:$AX$1,O$2,ﾍﾞﾝﾁﾏｰｸ!$F549:$AX549)/O$3</f>
        <v>0.65</v>
      </c>
      <c r="P549" s="2">
        <f>ﾍﾞﾝﾁﾏｰｸ!BV549</f>
        <v>64.5</v>
      </c>
      <c r="Q549" s="9">
        <f t="shared" si="17"/>
        <v>0.78664772727272725</v>
      </c>
      <c r="R549" s="9">
        <f>ﾍﾞﾝﾁﾏｰｸ!CG549/ﾍﾞﾝﾁﾏｰｸ!CG$3</f>
        <v>0.76666666666666672</v>
      </c>
      <c r="S549" s="9">
        <f>ﾍﾞﾝﾁﾏｰｸ!CH549/ﾍﾞﾝﾁﾏｰｸ!CH$3</f>
        <v>0.4</v>
      </c>
      <c r="T549" s="9">
        <f>ﾍﾞﾝﾁﾏｰｸ!CI549/ﾍﾞﾝﾁﾏｰｸ!CI$3</f>
        <v>0.8125</v>
      </c>
      <c r="U549" s="9">
        <f>ﾍﾞﾝﾁﾏｰｸ!CC549/ﾍﾞﾝﾁﾏｰｸ!CC$3</f>
        <v>0.86363636363636365</v>
      </c>
      <c r="V549" s="9">
        <f>ﾍﾞﾝﾁﾏｰｸ!CD549/ﾍﾞﾝﾁﾏｰｸ!CD$3</f>
        <v>0.625</v>
      </c>
      <c r="W549" s="9">
        <f>ﾍﾞﾝﾁﾏｰｸ!CE549/ﾍﾞﾝﾁﾏｰｸ!CE$3</f>
        <v>0.79166666666666663</v>
      </c>
      <c r="X549" s="9">
        <f>ﾍﾞﾝﾁﾏｰｸ!CF549/ﾍﾞﾝﾁﾏｰｸ!CF$3</f>
        <v>0.8125</v>
      </c>
    </row>
    <row r="550" spans="1:24">
      <c r="A550" s="2">
        <v>1982</v>
      </c>
      <c r="B550" s="47">
        <v>18150.11</v>
      </c>
      <c r="C550" s="2">
        <f t="shared" si="18"/>
        <v>5</v>
      </c>
      <c r="E550" s="4" t="s">
        <v>659</v>
      </c>
      <c r="F550" s="9">
        <f>ﾍﾞﾝﾁﾏｰｸ!CJ550/ﾍﾞﾝﾁﾏｰｸ!CJ$3</f>
        <v>0.68604651162790697</v>
      </c>
      <c r="G550" s="9">
        <f>SUMIF(ﾍﾞﾝﾁﾏｰｸ!$F$1:$AX$1,G$2,ﾍﾞﾝﾁﾏｰｸ!$F550:$AX550)/G$3</f>
        <v>0.5</v>
      </c>
      <c r="H550" s="9">
        <f>ﾍﾞﾝﾁﾏｰｸ!CQ550/ﾍﾞﾝﾁﾏｰｸ!$CR$1</f>
        <v>0.74546773023930391</v>
      </c>
      <c r="I550" s="9">
        <f>SUMIF(ﾍﾞﾝﾁﾏｰｸ!$F$1:$AX$1,I$2,ﾍﾞﾝﾁﾏｰｸ!$F550:$AX550)/I$3</f>
        <v>1</v>
      </c>
      <c r="J550" s="9">
        <f>SUMIF(ﾍﾞﾝﾁﾏｰｸ!$F$1:$AX$1,J$2,ﾍﾞﾝﾁﾏｰｸ!$F550:$AX550)/J$3</f>
        <v>0.875</v>
      </c>
      <c r="K550" s="9">
        <f>SUMIF(ﾍﾞﾝﾁﾏｰｸ!$F$1:$AX$1,K$2,ﾍﾞﾝﾁﾏｰｸ!$F550:$AX550)/K$3</f>
        <v>0.6</v>
      </c>
      <c r="L550" s="9">
        <f>SUMIF(ﾍﾞﾝﾁﾏｰｸ!$F$1:$AX$1,L$2,ﾍﾞﾝﾁﾏｰｸ!$F550:$AX550)/L$3</f>
        <v>0.625</v>
      </c>
      <c r="M550" s="9">
        <f>SUMIF(ﾍﾞﾝﾁﾏｰｸ!$F$1:$AX$1,M$2,ﾍﾞﾝﾁﾏｰｸ!$F550:$AX550)/M$3</f>
        <v>1</v>
      </c>
      <c r="N550" s="9">
        <f>SUMIF(ﾍﾞﾝﾁﾏｰｸ!$F$1:$AX$1,N$2,ﾍﾞﾝﾁﾏｰｸ!$F550:$AX550)/N$3</f>
        <v>0.72727272727272729</v>
      </c>
      <c r="O550" s="9">
        <f>SUMIF(ﾍﾞﾝﾁﾏｰｸ!$F$1:$AX$1,O$2,ﾍﾞﾝﾁﾏｰｸ!$F550:$AX550)/O$3</f>
        <v>0.65</v>
      </c>
      <c r="P550" s="2">
        <f>ﾍﾞﾝﾁﾏｰｸ!BV550</f>
        <v>68</v>
      </c>
      <c r="Q550" s="9">
        <f t="shared" si="17"/>
        <v>0.77727272727272734</v>
      </c>
      <c r="R550" s="9">
        <f>ﾍﾞﾝﾁﾏｰｸ!CG550/ﾍﾞﾝﾁﾏｰｸ!CG$3</f>
        <v>0.9</v>
      </c>
      <c r="S550" s="9">
        <f>ﾍﾞﾝﾁﾏｰｸ!CH550/ﾍﾞﾝﾁﾏｰｸ!CH$3</f>
        <v>0.8</v>
      </c>
      <c r="T550" s="9">
        <f>ﾍﾞﾝﾁﾏｰｸ!CI550/ﾍﾞﾝﾁﾏｰｸ!CI$3</f>
        <v>0.6875</v>
      </c>
      <c r="U550" s="9">
        <f>ﾍﾞﾝﾁﾏｰｸ!CC550/ﾍﾞﾝﾁﾏｰｸ!CC$3</f>
        <v>0.86363636363636365</v>
      </c>
      <c r="V550" s="9">
        <f>ﾍﾞﾝﾁﾏｰｸ!CD550/ﾍﾞﾝﾁﾏｰｸ!CD$3</f>
        <v>0.625</v>
      </c>
      <c r="W550" s="9">
        <f>ﾍﾞﾝﾁﾏｰｸ!CE550/ﾍﾞﾝﾁﾏｰｸ!CE$3</f>
        <v>0.79166666666666663</v>
      </c>
      <c r="X550" s="9">
        <f>ﾍﾞﾝﾁﾏｰｸ!CF550/ﾍﾞﾝﾁﾏｰｸ!CF$3</f>
        <v>0.75</v>
      </c>
    </row>
    <row r="551" spans="1:24">
      <c r="A551" s="2">
        <v>1974</v>
      </c>
      <c r="B551" s="47">
        <v>2909</v>
      </c>
      <c r="C551" s="2">
        <f t="shared" si="18"/>
        <v>3</v>
      </c>
      <c r="E551" s="4" t="s">
        <v>660</v>
      </c>
      <c r="F551" s="9">
        <f>ﾍﾞﾝﾁﾏｰｸ!CJ551/ﾍﾞﾝﾁﾏｰｸ!CJ$3</f>
        <v>0.46511627906976744</v>
      </c>
      <c r="G551" s="9">
        <f>SUMIF(ﾍﾞﾝﾁﾏｰｸ!$F$1:$AX$1,G$2,ﾍﾞﾝﾁﾏｰｸ!$F551:$AX551)/G$3</f>
        <v>0</v>
      </c>
      <c r="H551" s="9">
        <f>ﾍﾞﾝﾁﾏｰｸ!CQ551/ﾍﾞﾝﾁﾏｰｸ!$CR$1</f>
        <v>0.77012327773749112</v>
      </c>
      <c r="I551" s="9">
        <f>SUMIF(ﾍﾞﾝﾁﾏｰｸ!$F$1:$AX$1,I$2,ﾍﾞﾝﾁﾏｰｸ!$F551:$AX551)/I$3</f>
        <v>0.33333333333333331</v>
      </c>
      <c r="J551" s="9">
        <f>SUMIF(ﾍﾞﾝﾁﾏｰｸ!$F$1:$AX$1,J$2,ﾍﾞﾝﾁﾏｰｸ!$F551:$AX551)/J$3</f>
        <v>0.625</v>
      </c>
      <c r="K551" s="9">
        <f>SUMIF(ﾍﾞﾝﾁﾏｰｸ!$F$1:$AX$1,K$2,ﾍﾞﾝﾁﾏｰｸ!$F551:$AX551)/K$3</f>
        <v>0.65</v>
      </c>
      <c r="L551" s="9">
        <f>SUMIF(ﾍﾞﾝﾁﾏｰｸ!$F$1:$AX$1,L$2,ﾍﾞﾝﾁﾏｰｸ!$F551:$AX551)/L$3</f>
        <v>0.375</v>
      </c>
      <c r="M551" s="9">
        <f>SUMIF(ﾍﾞﾝﾁﾏｰｸ!$F$1:$AX$1,M$2,ﾍﾞﾝﾁﾏｰｸ!$F551:$AX551)/M$3</f>
        <v>0.5</v>
      </c>
      <c r="N551" s="9">
        <f>SUMIF(ﾍﾞﾝﾁﾏｰｸ!$F$1:$AX$1,N$2,ﾍﾞﾝﾁﾏｰｸ!$F551:$AX551)/N$3</f>
        <v>0.59090909090909094</v>
      </c>
      <c r="O551" s="9">
        <f>SUMIF(ﾍﾞﾝﾁﾏｰｸ!$F$1:$AX$1,O$2,ﾍﾞﾝﾁﾏｰｸ!$F551:$AX551)/O$3</f>
        <v>0.45</v>
      </c>
      <c r="P551" s="2">
        <f>ﾍﾞﾝﾁﾏｰｸ!BV551</f>
        <v>49.5</v>
      </c>
      <c r="Q551" s="9">
        <f t="shared" si="17"/>
        <v>0.66420454545454544</v>
      </c>
      <c r="R551" s="9">
        <f>ﾍﾞﾝﾁﾏｰｸ!CG551/ﾍﾞﾝﾁﾏｰｸ!CG$3</f>
        <v>0.6</v>
      </c>
      <c r="S551" s="9">
        <f>ﾍﾞﾝﾁﾏｰｸ!CH551/ﾍﾞﾝﾁﾏｰｸ!CH$3</f>
        <v>0.5</v>
      </c>
      <c r="T551" s="9">
        <f>ﾍﾞﾝﾁﾏｰｸ!CI551/ﾍﾞﾝﾁﾏｰｸ!CI$3</f>
        <v>0.4375</v>
      </c>
      <c r="U551" s="9">
        <f>ﾍﾞﾝﾁﾏｰｸ!CC551/ﾍﾞﾝﾁﾏｰｸ!CC$3</f>
        <v>0.77272727272727271</v>
      </c>
      <c r="V551" s="9">
        <f>ﾍﾞﾝﾁﾏｰｸ!CD551/ﾍﾞﾝﾁﾏｰｸ!CD$3</f>
        <v>0.5</v>
      </c>
      <c r="W551" s="9">
        <f>ﾍﾞﾝﾁﾏｰｸ!CE551/ﾍﾞﾝﾁﾏｰｸ!CE$3</f>
        <v>0.66666666666666663</v>
      </c>
      <c r="X551" s="9">
        <f>ﾍﾞﾝﾁﾏｰｸ!CF551/ﾍﾞﾝﾁﾏｰｸ!CF$3</f>
        <v>0.625</v>
      </c>
    </row>
    <row r="552" spans="1:24">
      <c r="A552" s="2">
        <v>1982</v>
      </c>
      <c r="B552" s="47">
        <v>4928</v>
      </c>
      <c r="C552" s="2">
        <f t="shared" si="18"/>
        <v>4</v>
      </c>
      <c r="E552" s="4" t="s">
        <v>661</v>
      </c>
      <c r="F552" s="9">
        <f>ﾍﾞﾝﾁﾏｰｸ!CJ552/ﾍﾞﾝﾁﾏｰｸ!CJ$3</f>
        <v>0.63953488372093026</v>
      </c>
      <c r="G552" s="9">
        <f>SUMIF(ﾍﾞﾝﾁﾏｰｸ!$F$1:$AX$1,G$2,ﾍﾞﾝﾁﾏｰｸ!$F552:$AX552)/G$3</f>
        <v>0.5</v>
      </c>
      <c r="H552" s="9">
        <f>ﾍﾞﾝﾁﾏｰｸ!CQ552/ﾍﾞﾝﾁﾏｰｸ!$CR$1</f>
        <v>0.57722987672226267</v>
      </c>
      <c r="I552" s="9">
        <f>SUMIF(ﾍﾞﾝﾁﾏｰｸ!$F$1:$AX$1,I$2,ﾍﾞﾝﾁﾏｰｸ!$F552:$AX552)/I$3</f>
        <v>0.5</v>
      </c>
      <c r="J552" s="9">
        <f>SUMIF(ﾍﾞﾝﾁﾏｰｸ!$F$1:$AX$1,J$2,ﾍﾞﾝﾁﾏｰｸ!$F552:$AX552)/J$3</f>
        <v>0.75</v>
      </c>
      <c r="K552" s="9">
        <f>SUMIF(ﾍﾞﾝﾁﾏｰｸ!$F$1:$AX$1,K$2,ﾍﾞﾝﾁﾏｰｸ!$F552:$AX552)/K$3</f>
        <v>0.75</v>
      </c>
      <c r="L552" s="9">
        <f>SUMIF(ﾍﾞﾝﾁﾏｰｸ!$F$1:$AX$1,L$2,ﾍﾞﾝﾁﾏｰｸ!$F552:$AX552)/L$3</f>
        <v>0.125</v>
      </c>
      <c r="M552" s="9">
        <f>SUMIF(ﾍﾞﾝﾁﾏｰｸ!$F$1:$AX$1,M$2,ﾍﾞﾝﾁﾏｰｸ!$F552:$AX552)/M$3</f>
        <v>0.5</v>
      </c>
      <c r="N552" s="9">
        <f>SUMIF(ﾍﾞﾝﾁﾏｰｸ!$F$1:$AX$1,N$2,ﾍﾞﾝﾁﾏｰｸ!$F552:$AX552)/N$3</f>
        <v>0.5</v>
      </c>
      <c r="O552" s="9">
        <f>SUMIF(ﾍﾞﾝﾁﾏｰｸ!$F$1:$AX$1,O$2,ﾍﾞﾝﾁﾏｰｸ!$F552:$AX552)/O$3</f>
        <v>0.6</v>
      </c>
      <c r="P552" s="2">
        <f>ﾍﾞﾝﾁﾏｰｸ!BV552</f>
        <v>52.5</v>
      </c>
      <c r="Q552" s="9">
        <f t="shared" si="17"/>
        <v>0.71335227272727275</v>
      </c>
      <c r="R552" s="9">
        <f>ﾍﾞﾝﾁﾏｰｸ!CG552/ﾍﾞﾝﾁﾏｰｸ!CG$3</f>
        <v>0.56666666666666665</v>
      </c>
      <c r="S552" s="9">
        <f>ﾍﾞﾝﾁﾏｰｸ!CH552/ﾍﾞﾝﾁﾏｰｸ!CH$3</f>
        <v>0.4</v>
      </c>
      <c r="T552" s="9">
        <f>ﾍﾞﾝﾁﾏｰｸ!CI552/ﾍﾞﾝﾁﾏｰｸ!CI$3</f>
        <v>0.375</v>
      </c>
      <c r="U552" s="9">
        <f>ﾍﾞﾝﾁﾏｰｸ!CC552/ﾍﾞﾝﾁﾏｰｸ!CC$3</f>
        <v>0.63636363636363635</v>
      </c>
      <c r="V552" s="9">
        <f>ﾍﾞﾝﾁﾏｰｸ!CD552/ﾍﾞﾝﾁﾏｰｸ!CD$3</f>
        <v>0.65625</v>
      </c>
      <c r="W552" s="9">
        <f>ﾍﾞﾝﾁﾏｰｸ!CE552/ﾍﾞﾝﾁﾏｰｸ!CE$3</f>
        <v>0.79166666666666663</v>
      </c>
      <c r="X552" s="9">
        <f>ﾍﾞﾝﾁﾏｰｸ!CF552/ﾍﾞﾝﾁﾏｰｸ!CF$3</f>
        <v>0.8125</v>
      </c>
    </row>
    <row r="553" spans="1:24" ht="13.5" customHeight="1">
      <c r="A553" s="2">
        <v>2000</v>
      </c>
      <c r="B553" s="47">
        <v>10307</v>
      </c>
      <c r="C553" s="2">
        <f t="shared" si="18"/>
        <v>5</v>
      </c>
      <c r="E553" s="4" t="s">
        <v>662</v>
      </c>
      <c r="F553" s="9">
        <f>ﾍﾞﾝﾁﾏｰｸ!CJ553/ﾍﾞﾝﾁﾏｰｸ!CJ$3</f>
        <v>0.52325581395348841</v>
      </c>
      <c r="G553" s="9">
        <f>SUMIF(ﾍﾞﾝﾁﾏｰｸ!$F$1:$AX$1,G$2,ﾍﾞﾝﾁﾏｰｸ!$F553:$AX553)/G$3</f>
        <v>0.5</v>
      </c>
      <c r="H553" s="9">
        <f>ﾍﾞﾝﾁﾏｰｸ!CQ553/ﾍﾞﾝﾁﾏｰｸ!$CR$1</f>
        <v>0.82378535170413358</v>
      </c>
      <c r="I553" s="9">
        <f>SUMIF(ﾍﾞﾝﾁﾏｰｸ!$F$1:$AX$1,I$2,ﾍﾞﾝﾁﾏｰｸ!$F553:$AX553)/I$3</f>
        <v>0.16666666666666666</v>
      </c>
      <c r="J553" s="9">
        <f>SUMIF(ﾍﾞﾝﾁﾏｰｸ!$F$1:$AX$1,J$2,ﾍﾞﾝﾁﾏｰｸ!$F553:$AX553)/J$3</f>
        <v>0.5</v>
      </c>
      <c r="K553" s="9">
        <f>SUMIF(ﾍﾞﾝﾁﾏｰｸ!$F$1:$AX$1,K$2,ﾍﾞﾝﾁﾏｰｸ!$F553:$AX553)/K$3</f>
        <v>0.7</v>
      </c>
      <c r="L553" s="9">
        <f>SUMIF(ﾍﾞﾝﾁﾏｰｸ!$F$1:$AX$1,L$2,ﾍﾞﾝﾁﾏｰｸ!$F553:$AX553)/L$3</f>
        <v>0.5</v>
      </c>
      <c r="M553" s="9">
        <f>SUMIF(ﾍﾞﾝﾁﾏｰｸ!$F$1:$AX$1,M$2,ﾍﾞﾝﾁﾏｰｸ!$F553:$AX553)/M$3</f>
        <v>1</v>
      </c>
      <c r="N553" s="9">
        <f>SUMIF(ﾍﾞﾝﾁﾏｰｸ!$F$1:$AX$1,N$2,ﾍﾞﾝﾁﾏｰｸ!$F553:$AX553)/N$3</f>
        <v>0.72727272727272729</v>
      </c>
      <c r="O553" s="9">
        <f>SUMIF(ﾍﾞﾝﾁﾏｰｸ!$F$1:$AX$1,O$2,ﾍﾞﾝﾁﾏｰｸ!$F553:$AX553)/O$3</f>
        <v>0.6</v>
      </c>
      <c r="P553" s="2">
        <f>ﾍﾞﾝﾁﾏｰｸ!BV553</f>
        <v>63.5</v>
      </c>
      <c r="Q553" s="9">
        <f t="shared" si="17"/>
        <v>0.66335227272727271</v>
      </c>
      <c r="R553" s="9">
        <f>ﾍﾞﾝﾁﾏｰｸ!CG553/ﾍﾞﾝﾁﾏｰｸ!CG$3</f>
        <v>0.5</v>
      </c>
      <c r="S553" s="9">
        <f>ﾍﾞﾝﾁﾏｰｸ!CH553/ﾍﾞﾝﾁﾏｰｸ!CH$3</f>
        <v>0.8</v>
      </c>
      <c r="T553" s="9">
        <f>ﾍﾞﾝﾁﾏｰｸ!CI553/ﾍﾞﾝﾁﾏｰｸ!CI$3</f>
        <v>0.5625</v>
      </c>
      <c r="U553" s="9">
        <f>ﾍﾞﾝﾁﾏｰｸ!CC553/ﾍﾞﾝﾁﾏｰｸ!CC$3</f>
        <v>0.63636363636363635</v>
      </c>
      <c r="V553" s="9">
        <f>ﾍﾞﾝﾁﾏｰｸ!CD553/ﾍﾞﾝﾁﾏｰｸ!CD$3</f>
        <v>0.59375</v>
      </c>
      <c r="W553" s="9">
        <f>ﾍﾞﾝﾁﾏｰｸ!CE553/ﾍﾞﾝﾁﾏｰｸ!CE$3</f>
        <v>0.66666666666666663</v>
      </c>
      <c r="X553" s="9">
        <f>ﾍﾞﾝﾁﾏｰｸ!CF553/ﾍﾞﾝﾁﾏｰｸ!CF$3</f>
        <v>0.8125</v>
      </c>
    </row>
    <row r="554" spans="1:24">
      <c r="A554" s="2">
        <v>1985</v>
      </c>
      <c r="B554" s="47">
        <v>3635</v>
      </c>
      <c r="C554" s="2">
        <f t="shared" si="18"/>
        <v>4</v>
      </c>
      <c r="E554" s="4" t="s">
        <v>664</v>
      </c>
      <c r="F554" s="9">
        <f>ﾍﾞﾝﾁﾏｰｸ!CJ554/ﾍﾞﾝﾁﾏｰｸ!CJ$3</f>
        <v>0.63953488372093026</v>
      </c>
      <c r="G554" s="9">
        <f>SUMIF(ﾍﾞﾝﾁﾏｰｸ!$F$1:$AX$1,G$2,ﾍﾞﾝﾁﾏｰｸ!$F554:$AX554)/G$3</f>
        <v>0.5</v>
      </c>
      <c r="H554" s="9">
        <f>ﾍﾞﾝﾁﾏｰｸ!CQ554/ﾍﾞﾝﾁﾏｰｸ!$CR$1</f>
        <v>0.55329949238578691</v>
      </c>
      <c r="I554" s="9">
        <f>SUMIF(ﾍﾞﾝﾁﾏｰｸ!$F$1:$AX$1,I$2,ﾍﾞﾝﾁﾏｰｸ!$F554:$AX554)/I$3</f>
        <v>0.83333333333333337</v>
      </c>
      <c r="J554" s="9">
        <f>SUMIF(ﾍﾞﾝﾁﾏｰｸ!$F$1:$AX$1,J$2,ﾍﾞﾝﾁﾏｰｸ!$F554:$AX554)/J$3</f>
        <v>0.625</v>
      </c>
      <c r="K554" s="9">
        <f>SUMIF(ﾍﾞﾝﾁﾏｰｸ!$F$1:$AX$1,K$2,ﾍﾞﾝﾁﾏｰｸ!$F554:$AX554)/K$3</f>
        <v>0.75</v>
      </c>
      <c r="L554" s="9">
        <f>SUMIF(ﾍﾞﾝﾁﾏｰｸ!$F$1:$AX$1,L$2,ﾍﾞﾝﾁﾏｰｸ!$F554:$AX554)/L$3</f>
        <v>0.375</v>
      </c>
      <c r="M554" s="9">
        <f>SUMIF(ﾍﾞﾝﾁﾏｰｸ!$F$1:$AX$1,M$2,ﾍﾞﾝﾁﾏｰｸ!$F554:$AX554)/M$3</f>
        <v>0.5</v>
      </c>
      <c r="N554" s="9">
        <f>SUMIF(ﾍﾞﾝﾁﾏｰｸ!$F$1:$AX$1,N$2,ﾍﾞﾝﾁﾏｰｸ!$F554:$AX554)/N$3</f>
        <v>0.59090909090909094</v>
      </c>
      <c r="O554" s="9">
        <f>SUMIF(ﾍﾞﾝﾁﾏｰｸ!$F$1:$AX$1,O$2,ﾍﾞﾝﾁﾏｰｸ!$F554:$AX554)/O$3</f>
        <v>0.55000000000000004</v>
      </c>
      <c r="P554" s="2">
        <f>ﾍﾞﾝﾁﾏｰｸ!BV554</f>
        <v>56.5</v>
      </c>
      <c r="Q554" s="9">
        <f t="shared" si="17"/>
        <v>0.70823863636363638</v>
      </c>
      <c r="R554" s="9">
        <f>ﾍﾞﾝﾁﾏｰｸ!CG554/ﾍﾞﾝﾁﾏｰｸ!CG$3</f>
        <v>0.7</v>
      </c>
      <c r="S554" s="9">
        <f>ﾍﾞﾝﾁﾏｰｸ!CH554/ﾍﾞﾝﾁﾏｰｸ!CH$3</f>
        <v>0.4</v>
      </c>
      <c r="T554" s="9">
        <f>ﾍﾞﾝﾁﾏｰｸ!CI554/ﾍﾞﾝﾁﾏｰｸ!CI$3</f>
        <v>0.5</v>
      </c>
      <c r="U554" s="9">
        <f>ﾍﾞﾝﾁﾏｰｸ!CC554/ﾍﾞﾝﾁﾏｰｸ!CC$3</f>
        <v>0.81818181818181823</v>
      </c>
      <c r="V554" s="9">
        <f>ﾍﾞﾝﾁﾏｰｸ!CD554/ﾍﾞﾝﾁﾏｰｸ!CD$3</f>
        <v>0.59375</v>
      </c>
      <c r="W554" s="9">
        <f>ﾍﾞﾝﾁﾏｰｸ!CE554/ﾍﾞﾝﾁﾏｰｸ!CE$3</f>
        <v>0.66666666666666663</v>
      </c>
      <c r="X554" s="9">
        <f>ﾍﾞﾝﾁﾏｰｸ!CF554/ﾍﾞﾝﾁﾏｰｸ!CF$3</f>
        <v>0.6875</v>
      </c>
    </row>
    <row r="555" spans="1:24">
      <c r="A555" s="2">
        <v>1991</v>
      </c>
      <c r="B555" s="47">
        <v>1822</v>
      </c>
      <c r="C555" s="2">
        <f t="shared" si="18"/>
        <v>3</v>
      </c>
      <c r="E555" s="4" t="s">
        <v>662</v>
      </c>
      <c r="F555" s="9">
        <f>ﾍﾞﾝﾁﾏｰｸ!CJ555/ﾍﾞﾝﾁﾏｰｸ!CJ$3</f>
        <v>0.54651162790697672</v>
      </c>
      <c r="G555" s="9">
        <f>SUMIF(ﾍﾞﾝﾁﾏｰｸ!$F$1:$AX$1,G$2,ﾍﾞﾝﾁﾏｰｸ!$F555:$AX555)/G$3</f>
        <v>0.5</v>
      </c>
      <c r="H555" s="9">
        <f>ﾍﾞﾝﾁﾏｰｸ!CQ555/ﾍﾞﾝﾁﾏｰｸ!$CR$1</f>
        <v>0.52356780275562009</v>
      </c>
      <c r="I555" s="9">
        <f>SUMIF(ﾍﾞﾝﾁﾏｰｸ!$F$1:$AX$1,I$2,ﾍﾞﾝﾁﾏｰｸ!$F555:$AX555)/I$3</f>
        <v>0.16666666666666666</v>
      </c>
      <c r="J555" s="9">
        <f>SUMIF(ﾍﾞﾝﾁﾏｰｸ!$F$1:$AX$1,J$2,ﾍﾞﾝﾁﾏｰｸ!$F555:$AX555)/J$3</f>
        <v>0.75</v>
      </c>
      <c r="K555" s="9">
        <f>SUMIF(ﾍﾞﾝﾁﾏｰｸ!$F$1:$AX$1,K$2,ﾍﾞﾝﾁﾏｰｸ!$F555:$AX555)/K$3</f>
        <v>0.6</v>
      </c>
      <c r="L555" s="9">
        <f>SUMIF(ﾍﾞﾝﾁﾏｰｸ!$F$1:$AX$1,L$2,ﾍﾞﾝﾁﾏｰｸ!$F555:$AX555)/L$3</f>
        <v>0.75</v>
      </c>
      <c r="M555" s="9">
        <f>SUMIF(ﾍﾞﾝﾁﾏｰｸ!$F$1:$AX$1,M$2,ﾍﾞﾝﾁﾏｰｸ!$F555:$AX555)/M$3</f>
        <v>0.5</v>
      </c>
      <c r="N555" s="9">
        <f>SUMIF(ﾍﾞﾝﾁﾏｰｸ!$F$1:$AX$1,N$2,ﾍﾞﾝﾁﾏｰｸ!$F555:$AX555)/N$3</f>
        <v>0.68181818181818177</v>
      </c>
      <c r="O555" s="9">
        <f>SUMIF(ﾍﾞﾝﾁﾏｰｸ!$F$1:$AX$1,O$2,ﾍﾞﾝﾁﾏｰｸ!$F555:$AX555)/O$3</f>
        <v>0.7</v>
      </c>
      <c r="P555" s="2">
        <f>ﾍﾞﾝﾁﾏｰｸ!BV555</f>
        <v>58.5</v>
      </c>
      <c r="Q555" s="9">
        <f t="shared" si="17"/>
        <v>0.73210227272727268</v>
      </c>
      <c r="R555" s="9">
        <f>ﾍﾞﾝﾁﾏｰｸ!CG555/ﾍﾞﾝﾁﾏｰｸ!CG$3</f>
        <v>0.66666666666666663</v>
      </c>
      <c r="S555" s="9">
        <f>ﾍﾞﾝﾁﾏｰｸ!CH555/ﾍﾞﾝﾁﾏｰｸ!CH$3</f>
        <v>0.4</v>
      </c>
      <c r="T555" s="9">
        <f>ﾍﾞﾝﾁﾏｰｸ!CI555/ﾍﾞﾝﾁﾏｰｸ!CI$3</f>
        <v>0.6875</v>
      </c>
      <c r="U555" s="9">
        <f>ﾍﾞﾝﾁﾏｰｸ!CC555/ﾍﾞﾝﾁﾏｰｸ!CC$3</f>
        <v>0.63636363636363635</v>
      </c>
      <c r="V555" s="9">
        <f>ﾍﾞﾝﾁﾏｰｸ!CD555/ﾍﾞﾝﾁﾏｰｸ!CD$3</f>
        <v>0.6875</v>
      </c>
      <c r="W555" s="9">
        <f>ﾍﾞﾝﾁﾏｰｸ!CE555/ﾍﾞﾝﾁﾏｰｸ!CE$3</f>
        <v>0.83333333333333337</v>
      </c>
      <c r="X555" s="9">
        <f>ﾍﾞﾝﾁﾏｰｸ!CF555/ﾍﾞﾝﾁﾏｰｸ!CF$3</f>
        <v>0.8125</v>
      </c>
    </row>
    <row r="556" spans="1:24">
      <c r="A556" s="2">
        <v>1986</v>
      </c>
      <c r="B556" s="47">
        <v>5754</v>
      </c>
      <c r="C556" s="2">
        <f t="shared" si="18"/>
        <v>4</v>
      </c>
      <c r="E556" s="4" t="s">
        <v>659</v>
      </c>
      <c r="F556" s="9">
        <f>ﾍﾞﾝﾁﾏｰｸ!CJ556/ﾍﾞﾝﾁﾏｰｸ!CJ$3</f>
        <v>0.62790697674418605</v>
      </c>
      <c r="G556" s="9">
        <f>SUMIF(ﾍﾞﾝﾁﾏｰｸ!$F$1:$AX$1,G$2,ﾍﾞﾝﾁﾏｰｸ!$F556:$AX556)/G$3</f>
        <v>1</v>
      </c>
      <c r="H556" s="9">
        <f>ﾍﾞﾝﾁﾏｰｸ!CQ556/ﾍﾞﾝﾁﾏｰｸ!$CR$1</f>
        <v>0.61783901377810024</v>
      </c>
      <c r="I556" s="9">
        <f>SUMIF(ﾍﾞﾝﾁﾏｰｸ!$F$1:$AX$1,I$2,ﾍﾞﾝﾁﾏｰｸ!$F556:$AX556)/I$3</f>
        <v>0.66666666666666663</v>
      </c>
      <c r="J556" s="9">
        <f>SUMIF(ﾍﾞﾝﾁﾏｰｸ!$F$1:$AX$1,J$2,ﾍﾞﾝﾁﾏｰｸ!$F556:$AX556)/J$3</f>
        <v>0.625</v>
      </c>
      <c r="K556" s="9">
        <f>SUMIF(ﾍﾞﾝﾁﾏｰｸ!$F$1:$AX$1,K$2,ﾍﾞﾝﾁﾏｰｸ!$F556:$AX556)/K$3</f>
        <v>0.6</v>
      </c>
      <c r="L556" s="9">
        <f>SUMIF(ﾍﾞﾝﾁﾏｰｸ!$F$1:$AX$1,L$2,ﾍﾞﾝﾁﾏｰｸ!$F556:$AX556)/L$3</f>
        <v>0.75</v>
      </c>
      <c r="M556" s="9">
        <f>SUMIF(ﾍﾞﾝﾁﾏｰｸ!$F$1:$AX$1,M$2,ﾍﾞﾝﾁﾏｰｸ!$F556:$AX556)/M$3</f>
        <v>0.5</v>
      </c>
      <c r="N556" s="9">
        <f>SUMIF(ﾍﾞﾝﾁﾏｰｸ!$F$1:$AX$1,N$2,ﾍﾞﾝﾁﾏｰｸ!$F556:$AX556)/N$3</f>
        <v>0.68181818181818177</v>
      </c>
      <c r="O556" s="9">
        <f>SUMIF(ﾍﾞﾝﾁﾏｰｸ!$F$1:$AX$1,O$2,ﾍﾞﾝﾁﾏｰｸ!$F556:$AX556)/O$3</f>
        <v>0.85</v>
      </c>
      <c r="P556" s="2">
        <f>ﾍﾞﾝﾁﾏｰｸ!BV556</f>
        <v>67</v>
      </c>
      <c r="Q556" s="9">
        <f t="shared" si="17"/>
        <v>0.7607954545454545</v>
      </c>
      <c r="R556" s="9">
        <f>ﾍﾞﾝﾁﾏｰｸ!CG556/ﾍﾞﾝﾁﾏｰｸ!CG$3</f>
        <v>0.6333333333333333</v>
      </c>
      <c r="S556" s="9">
        <f>ﾍﾞﾝﾁﾏｰｸ!CH556/ﾍﾞﾝﾁﾏｰｸ!CH$3</f>
        <v>0.6</v>
      </c>
      <c r="T556" s="9">
        <f>ﾍﾞﾝﾁﾏｰｸ!CI556/ﾍﾞﾝﾁﾏｰｸ!CI$3</f>
        <v>0.875</v>
      </c>
      <c r="U556" s="9">
        <f>ﾍﾞﾝﾁﾏｰｸ!CC556/ﾍﾞﾝﾁﾏｰｸ!CC$3</f>
        <v>0.72727272727272729</v>
      </c>
      <c r="V556" s="9">
        <f>ﾍﾞﾝﾁﾏｰｸ!CD556/ﾍﾞﾝﾁﾏｰｸ!CD$3</f>
        <v>0.6875</v>
      </c>
      <c r="W556" s="9">
        <f>ﾍﾞﾝﾁﾏｰｸ!CE556/ﾍﾞﾝﾁﾏｰｸ!CE$3</f>
        <v>0.79166666666666663</v>
      </c>
      <c r="X556" s="9">
        <f>ﾍﾞﾝﾁﾏｰｸ!CF556/ﾍﾞﾝﾁﾏｰｸ!CF$3</f>
        <v>0.875</v>
      </c>
    </row>
    <row r="557" spans="1:24">
      <c r="A557" s="2">
        <v>1973</v>
      </c>
      <c r="B557" s="47">
        <v>1400</v>
      </c>
      <c r="C557" s="2">
        <f t="shared" si="18"/>
        <v>3</v>
      </c>
      <c r="E557" s="4" t="s">
        <v>659</v>
      </c>
      <c r="F557" s="9">
        <f>ﾍﾞﾝﾁﾏｰｸ!CJ557/ﾍﾞﾝﾁﾏｰｸ!CJ$3</f>
        <v>0.34883720930232559</v>
      </c>
      <c r="G557" s="9">
        <f>SUMIF(ﾍﾞﾝﾁﾏｰｸ!$F$1:$AX$1,G$2,ﾍﾞﾝﾁﾏｰｸ!$F557:$AX557)/G$3</f>
        <v>0</v>
      </c>
      <c r="H557" s="9">
        <f>ﾍﾞﾝﾁﾏｰｸ!CQ557/ﾍﾞﾝﾁﾏｰｸ!$CR$1</f>
        <v>0.54967367657722999</v>
      </c>
      <c r="I557" s="9">
        <f>SUMIF(ﾍﾞﾝﾁﾏｰｸ!$F$1:$AX$1,I$2,ﾍﾞﾝﾁﾏｰｸ!$F557:$AX557)/I$3</f>
        <v>0.16666666666666666</v>
      </c>
      <c r="J557" s="9">
        <f>SUMIF(ﾍﾞﾝﾁﾏｰｸ!$F$1:$AX$1,J$2,ﾍﾞﾝﾁﾏｰｸ!$F557:$AX557)/J$3</f>
        <v>0.625</v>
      </c>
      <c r="K557" s="9">
        <f>SUMIF(ﾍﾞﾝﾁﾏｰｸ!$F$1:$AX$1,K$2,ﾍﾞﾝﾁﾏｰｸ!$F557:$AX557)/K$3</f>
        <v>0.5</v>
      </c>
      <c r="L557" s="9">
        <f>SUMIF(ﾍﾞﾝﾁﾏｰｸ!$F$1:$AX$1,L$2,ﾍﾞﾝﾁﾏｰｸ!$F557:$AX557)/L$3</f>
        <v>0.25</v>
      </c>
      <c r="M557" s="9">
        <f>SUMIF(ﾍﾞﾝﾁﾏｰｸ!$F$1:$AX$1,M$2,ﾍﾞﾝﾁﾏｰｸ!$F557:$AX557)/M$3</f>
        <v>0.5</v>
      </c>
      <c r="N557" s="9">
        <f>SUMIF(ﾍﾞﾝﾁﾏｰｸ!$F$1:$AX$1,N$2,ﾍﾞﾝﾁﾏｰｸ!$F557:$AX557)/N$3</f>
        <v>0.54545454545454541</v>
      </c>
      <c r="O557" s="9">
        <f>SUMIF(ﾍﾞﾝﾁﾏｰｸ!$F$1:$AX$1,O$2,ﾍﾞﾝﾁﾏｰｸ!$F557:$AX557)/O$3</f>
        <v>0.55000000000000004</v>
      </c>
      <c r="P557" s="2">
        <f>ﾍﾞﾝﾁﾏｰｸ!BV557</f>
        <v>42</v>
      </c>
      <c r="Q557" s="9">
        <f t="shared" si="17"/>
        <v>0.58068181818181808</v>
      </c>
      <c r="R557" s="9">
        <f>ﾍﾞﾝﾁﾏｰｸ!CG557/ﾍﾞﾝﾁﾏｰｸ!CG$3</f>
        <v>0.46666666666666667</v>
      </c>
      <c r="S557" s="9">
        <f>ﾍﾞﾝﾁﾏｰｸ!CH557/ﾍﾞﾝﾁﾏｰｸ!CH$3</f>
        <v>0.4</v>
      </c>
      <c r="T557" s="9">
        <f>ﾍﾞﾝﾁﾏｰｸ!CI557/ﾍﾞﾝﾁﾏｰｸ!CI$3</f>
        <v>0.375</v>
      </c>
      <c r="U557" s="9">
        <f>ﾍﾞﾝﾁﾏｰｸ!CC557/ﾍﾞﾝﾁﾏｰｸ!CC$3</f>
        <v>0.40909090909090912</v>
      </c>
      <c r="V557" s="9">
        <f>ﾍﾞﾝﾁﾏｰｸ!CD557/ﾍﾞﾝﾁﾏｰｸ!CD$3</f>
        <v>0.5625</v>
      </c>
      <c r="W557" s="9">
        <f>ﾍﾞﾝﾁﾏｰｸ!CE557/ﾍﾞﾝﾁﾏｰｸ!CE$3</f>
        <v>0.70833333333333337</v>
      </c>
      <c r="X557" s="9">
        <f>ﾍﾞﾝﾁﾏｰｸ!CF557/ﾍﾞﾝﾁﾏｰｸ!CF$3</f>
        <v>0.75</v>
      </c>
    </row>
    <row r="558" spans="1:24">
      <c r="A558" s="2">
        <v>2013</v>
      </c>
      <c r="B558" s="47">
        <v>8051.42</v>
      </c>
      <c r="C558" s="2">
        <f t="shared" si="18"/>
        <v>4</v>
      </c>
      <c r="E558" s="4" t="s">
        <v>665</v>
      </c>
      <c r="F558" s="9">
        <f>ﾍﾞﾝﾁﾏｰｸ!CJ558/ﾍﾞﾝﾁﾏｰｸ!CJ$3</f>
        <v>0.79069767441860461</v>
      </c>
      <c r="G558" s="9">
        <f>SUMIF(ﾍﾞﾝﾁﾏｰｸ!$F$1:$AX$1,G$2,ﾍﾞﾝﾁﾏｰｸ!$F558:$AX558)/G$3</f>
        <v>1</v>
      </c>
      <c r="H558" s="9">
        <f>ﾍﾞﾝﾁﾏｰｸ!CQ558/ﾍﾞﾝﾁﾏｰｸ!$CR$1</f>
        <v>0.83611312545322714</v>
      </c>
      <c r="I558" s="9">
        <f>SUMIF(ﾍﾞﾝﾁﾏｰｸ!$F$1:$AX$1,I$2,ﾍﾞﾝﾁﾏｰｸ!$F558:$AX558)/I$3</f>
        <v>0.66666666666666663</v>
      </c>
      <c r="J558" s="9">
        <f>SUMIF(ﾍﾞﾝﾁﾏｰｸ!$F$1:$AX$1,J$2,ﾍﾞﾝﾁﾏｰｸ!$F558:$AX558)/J$3</f>
        <v>0.625</v>
      </c>
      <c r="K558" s="9">
        <f>SUMIF(ﾍﾞﾝﾁﾏｰｸ!$F$1:$AX$1,K$2,ﾍﾞﾝﾁﾏｰｸ!$F558:$AX558)/K$3</f>
        <v>0.85</v>
      </c>
      <c r="L558" s="9">
        <f>SUMIF(ﾍﾞﾝﾁﾏｰｸ!$F$1:$AX$1,L$2,ﾍﾞﾝﾁﾏｰｸ!$F558:$AX558)/L$3</f>
        <v>0.625</v>
      </c>
      <c r="M558" s="9">
        <f>SUMIF(ﾍﾞﾝﾁﾏｰｸ!$F$1:$AX$1,M$2,ﾍﾞﾝﾁﾏｰｸ!$F558:$AX558)/M$3</f>
        <v>0.5</v>
      </c>
      <c r="N558" s="9">
        <f>SUMIF(ﾍﾞﾝﾁﾏｰｸ!$F$1:$AX$1,N$2,ﾍﾞﾝﾁﾏｰｸ!$F558:$AX558)/N$3</f>
        <v>0.81818181818181823</v>
      </c>
      <c r="O558" s="9">
        <f>SUMIF(ﾍﾞﾝﾁﾏｰｸ!$F$1:$AX$1,O$2,ﾍﾞﾝﾁﾏｰｸ!$F558:$AX558)/O$3</f>
        <v>0.95</v>
      </c>
      <c r="P558" s="2">
        <f>ﾍﾞﾝﾁﾏｰｸ!BV558</f>
        <v>83</v>
      </c>
      <c r="Q558" s="9">
        <f t="shared" si="17"/>
        <v>0.85482954545454548</v>
      </c>
      <c r="R558" s="9">
        <f>ﾍﾞﾝﾁﾏｰｸ!CG558/ﾍﾞﾝﾁﾏｰｸ!CG$3</f>
        <v>0.73333333333333328</v>
      </c>
      <c r="S558" s="9">
        <f>ﾍﾞﾝﾁﾏｰｸ!CH558/ﾍﾞﾝﾁﾏｰｸ!CH$3</f>
        <v>0.7</v>
      </c>
      <c r="T558" s="9">
        <f>ﾍﾞﾝﾁﾏｰｸ!CI558/ﾍﾞﾝﾁﾏｰｸ!CI$3</f>
        <v>0.75</v>
      </c>
      <c r="U558" s="9">
        <f>ﾍﾞﾝﾁﾏｰｸ!CC558/ﾍﾞﾝﾁﾏｰｸ!CC$3</f>
        <v>0.77272727272727271</v>
      </c>
      <c r="V558" s="9">
        <f>ﾍﾞﾝﾁﾏｰｸ!CD558/ﾍﾞﾝﾁﾏｰｸ!CD$3</f>
        <v>0.90625</v>
      </c>
      <c r="W558" s="9">
        <f>ﾍﾞﾝﾁﾏｰｸ!CE558/ﾍﾞﾝﾁﾏｰｸ!CE$3</f>
        <v>0.875</v>
      </c>
      <c r="X558" s="9">
        <f>ﾍﾞﾝﾁﾏｰｸ!CF558/ﾍﾞﾝﾁﾏｰｸ!CF$3</f>
        <v>0.9375</v>
      </c>
    </row>
    <row r="559" spans="1:24">
      <c r="A559" s="2">
        <v>1971</v>
      </c>
      <c r="B559" s="47">
        <v>8600</v>
      </c>
      <c r="C559" s="2">
        <f t="shared" si="18"/>
        <v>4</v>
      </c>
      <c r="E559" s="4" t="s">
        <v>662</v>
      </c>
      <c r="F559" s="9">
        <f>ﾍﾞﾝﾁﾏｰｸ!CJ559/ﾍﾞﾝﾁﾏｰｸ!CJ$3</f>
        <v>0.48837209302325579</v>
      </c>
      <c r="G559" s="9">
        <f>SUMIF(ﾍﾞﾝﾁﾏｰｸ!$F$1:$AX$1,G$2,ﾍﾞﾝﾁﾏｰｸ!$F559:$AX559)/G$3</f>
        <v>0</v>
      </c>
      <c r="H559" s="9">
        <f>ﾍﾞﾝﾁﾏｰｸ!CQ559/ﾍﾞﾝﾁﾏｰｸ!$CR$1</f>
        <v>0.54967367657722999</v>
      </c>
      <c r="I559" s="9">
        <f>SUMIF(ﾍﾞﾝﾁﾏｰｸ!$F$1:$AX$1,I$2,ﾍﾞﾝﾁﾏｰｸ!$F559:$AX559)/I$3</f>
        <v>0.83333333333333337</v>
      </c>
      <c r="J559" s="9">
        <f>SUMIF(ﾍﾞﾝﾁﾏｰｸ!$F$1:$AX$1,J$2,ﾍﾞﾝﾁﾏｰｸ!$F559:$AX559)/J$3</f>
        <v>0.5</v>
      </c>
      <c r="K559" s="9">
        <f>SUMIF(ﾍﾞﾝﾁﾏｰｸ!$F$1:$AX$1,K$2,ﾍﾞﾝﾁﾏｰｸ!$F559:$AX559)/K$3</f>
        <v>0.65</v>
      </c>
      <c r="L559" s="9">
        <f>SUMIF(ﾍﾞﾝﾁﾏｰｸ!$F$1:$AX$1,L$2,ﾍﾞﾝﾁﾏｰｸ!$F559:$AX559)/L$3</f>
        <v>0.5</v>
      </c>
      <c r="M559" s="9">
        <f>SUMIF(ﾍﾞﾝﾁﾏｰｸ!$F$1:$AX$1,M$2,ﾍﾞﾝﾁﾏｰｸ!$F559:$AX559)/M$3</f>
        <v>0.5</v>
      </c>
      <c r="N559" s="9">
        <f>SUMIF(ﾍﾞﾝﾁﾏｰｸ!$F$1:$AX$1,N$2,ﾍﾞﾝﾁﾏｰｸ!$F559:$AX559)/N$3</f>
        <v>0.59090909090909094</v>
      </c>
      <c r="O559" s="9">
        <f>SUMIF(ﾍﾞﾝﾁﾏｰｸ!$F$1:$AX$1,O$2,ﾍﾞﾝﾁﾏｰｸ!$F559:$AX559)/O$3</f>
        <v>0.75</v>
      </c>
      <c r="P559" s="2">
        <f>ﾍﾞﾝﾁﾏｰｸ!BV559</f>
        <v>55</v>
      </c>
      <c r="Q559" s="9">
        <f t="shared" si="17"/>
        <v>0.7522727272727272</v>
      </c>
      <c r="R559" s="9">
        <f>ﾍﾞﾝﾁﾏｰｸ!CG559/ﾍﾞﾝﾁﾏｰｸ!CG$3</f>
        <v>0.73333333333333328</v>
      </c>
      <c r="S559" s="9">
        <f>ﾍﾞﾝﾁﾏｰｸ!CH559/ﾍﾞﾝﾁﾏｰｸ!CH$3</f>
        <v>0.4</v>
      </c>
      <c r="T559" s="9">
        <f>ﾍﾞﾝﾁﾏｰｸ!CI559/ﾍﾞﾝﾁﾏｰｸ!CI$3</f>
        <v>0.4375</v>
      </c>
      <c r="U559" s="9">
        <f>ﾍﾞﾝﾁﾏｰｸ!CC559/ﾍﾞﾝﾁﾏｰｸ!CC$3</f>
        <v>0.86363636363636365</v>
      </c>
      <c r="V559" s="9">
        <f>ﾍﾞﾝﾁﾏｰｸ!CD559/ﾍﾞﾝﾁﾏｰｸ!CD$3</f>
        <v>0.625</v>
      </c>
      <c r="W559" s="9">
        <f>ﾍﾞﾝﾁﾏｰｸ!CE559/ﾍﾞﾝﾁﾏｰｸ!CE$3</f>
        <v>0.70833333333333337</v>
      </c>
      <c r="X559" s="9">
        <f>ﾍﾞﾝﾁﾏｰｸ!CF559/ﾍﾞﾝﾁﾏｰｸ!CF$3</f>
        <v>0.75</v>
      </c>
    </row>
    <row r="560" spans="1:24">
      <c r="A560" s="2">
        <v>1988</v>
      </c>
      <c r="B560" s="47">
        <v>9826</v>
      </c>
      <c r="C560" s="2">
        <f t="shared" si="18"/>
        <v>4</v>
      </c>
      <c r="E560" s="4" t="s">
        <v>659</v>
      </c>
      <c r="F560" s="9">
        <f>ﾍﾞﾝﾁﾏｰｸ!CJ560/ﾍﾞﾝﾁﾏｰｸ!CJ$3</f>
        <v>0.65116279069767447</v>
      </c>
      <c r="G560" s="9">
        <f>SUMIF(ﾍﾞﾝﾁﾏｰｸ!$F$1:$AX$1,G$2,ﾍﾞﾝﾁﾏｰｸ!$F560:$AX560)/G$3</f>
        <v>1</v>
      </c>
      <c r="H560" s="9">
        <f>ﾍﾞﾝﾁﾏｰｸ!CQ560/ﾍﾞﾝﾁﾏｰｸ!$CR$1</f>
        <v>0.74111675126903565</v>
      </c>
      <c r="I560" s="9">
        <f>SUMIF(ﾍﾞﾝﾁﾏｰｸ!$F$1:$AX$1,I$2,ﾍﾞﾝﾁﾏｰｸ!$F560:$AX560)/I$3</f>
        <v>0.83333333333333337</v>
      </c>
      <c r="J560" s="9">
        <f>SUMIF(ﾍﾞﾝﾁﾏｰｸ!$F$1:$AX$1,J$2,ﾍﾞﾝﾁﾏｰｸ!$F560:$AX560)/J$3</f>
        <v>0.75</v>
      </c>
      <c r="K560" s="9">
        <f>SUMIF(ﾍﾞﾝﾁﾏｰｸ!$F$1:$AX$1,K$2,ﾍﾞﾝﾁﾏｰｸ!$F560:$AX560)/K$3</f>
        <v>0.45</v>
      </c>
      <c r="L560" s="9">
        <f>SUMIF(ﾍﾞﾝﾁﾏｰｸ!$F$1:$AX$1,L$2,ﾍﾞﾝﾁﾏｰｸ!$F560:$AX560)/L$3</f>
        <v>0.875</v>
      </c>
      <c r="M560" s="9">
        <f>SUMIF(ﾍﾞﾝﾁﾏｰｸ!$F$1:$AX$1,M$2,ﾍﾞﾝﾁﾏｰｸ!$F560:$AX560)/M$3</f>
        <v>1</v>
      </c>
      <c r="N560" s="9">
        <f>SUMIF(ﾍﾞﾝﾁﾏｰｸ!$F$1:$AX$1,N$2,ﾍﾞﾝﾁﾏｰｸ!$F560:$AX560)/N$3</f>
        <v>0.59090909090909094</v>
      </c>
      <c r="O560" s="9">
        <f>SUMIF(ﾍﾞﾝﾁﾏｰｸ!$F$1:$AX$1,O$2,ﾍﾞﾝﾁﾏｰｸ!$F560:$AX560)/O$3</f>
        <v>0.65</v>
      </c>
      <c r="P560" s="2">
        <f>ﾍﾞﾝﾁﾏｰｸ!BV560</f>
        <v>65.5</v>
      </c>
      <c r="Q560" s="9">
        <f t="shared" si="17"/>
        <v>0.66392045454545456</v>
      </c>
      <c r="R560" s="9">
        <f>ﾍﾞﾝﾁﾏｰｸ!CG560/ﾍﾞﾝﾁﾏｰｸ!CG$3</f>
        <v>0.8</v>
      </c>
      <c r="S560" s="9">
        <f>ﾍﾞﾝﾁﾏｰｸ!CH560/ﾍﾞﾝﾁﾏｰｸ!CH$3</f>
        <v>0.7</v>
      </c>
      <c r="T560" s="9">
        <f>ﾍﾞﾝﾁﾏｰｸ!CI560/ﾍﾞﾝﾁﾏｰｸ!CI$3</f>
        <v>0.8125</v>
      </c>
      <c r="U560" s="9">
        <f>ﾍﾞﾝﾁﾏｰｸ!CC560/ﾍﾞﾝﾁﾏｰｸ!CC$3</f>
        <v>0.72727272727272729</v>
      </c>
      <c r="V560" s="9">
        <f>ﾍﾞﾝﾁﾏｰｸ!CD560/ﾍﾞﾝﾁﾏｰｸ!CD$3</f>
        <v>0.53125</v>
      </c>
      <c r="W560" s="9">
        <f>ﾍﾞﾝﾁﾏｰｸ!CE560/ﾍﾞﾝﾁﾏｰｸ!CE$3</f>
        <v>0.66666666666666663</v>
      </c>
      <c r="X560" s="9">
        <f>ﾍﾞﾝﾁﾏｰｸ!CF560/ﾍﾞﾝﾁﾏｰｸ!CF$3</f>
        <v>0.6875</v>
      </c>
    </row>
    <row r="561" spans="1:24">
      <c r="F561" s="9"/>
      <c r="G561" s="9"/>
      <c r="H561" s="9"/>
      <c r="I561" s="9"/>
      <c r="J561" s="9"/>
      <c r="K561" s="9"/>
      <c r="L561" s="9"/>
      <c r="M561" s="9"/>
      <c r="N561" s="9"/>
      <c r="O561" s="9"/>
      <c r="Q561" s="9"/>
      <c r="R561" s="9"/>
      <c r="S561" s="9"/>
      <c r="T561" s="9"/>
      <c r="U561" s="9"/>
      <c r="V561" s="9"/>
      <c r="W561" s="9"/>
      <c r="X561" s="9"/>
    </row>
    <row r="563" spans="1:24">
      <c r="F563" s="48"/>
      <c r="G563" s="9"/>
      <c r="H563" s="9"/>
      <c r="I563" s="9"/>
      <c r="J563" s="9"/>
      <c r="K563" s="9"/>
      <c r="L563" s="9"/>
      <c r="M563" s="9"/>
      <c r="N563" s="9"/>
      <c r="O563" s="9"/>
      <c r="P563" s="48"/>
      <c r="Q563" s="9"/>
      <c r="R563" s="48"/>
      <c r="S563" s="48"/>
      <c r="T563" s="48"/>
      <c r="U563" s="48"/>
      <c r="V563" s="48"/>
      <c r="W563" s="48"/>
      <c r="X563" s="48"/>
    </row>
    <row r="564" spans="1:24">
      <c r="A564" s="2">
        <f>チェックリスト!C6</f>
        <v>2000</v>
      </c>
      <c r="B564" s="2">
        <f>チェックリスト!C7</f>
        <v>3000</v>
      </c>
      <c r="C564" s="2">
        <f>チェックリスト!C8</f>
        <v>4</v>
      </c>
      <c r="E564" s="2" t="str">
        <f>チェックリスト!C9</f>
        <v>東京都中央区</v>
      </c>
      <c r="F564" s="9">
        <f>ﾍﾞﾝﾁﾏｰｸ!CJ564/ﾍﾞﾝﾁﾏｰｸ!CJ$3</f>
        <v>0.5</v>
      </c>
      <c r="G564" s="9">
        <f>SUMIF(ﾍﾞﾝﾁﾏｰｸ!$F$1:$AX$1,G$2,ﾍﾞﾝﾁﾏｰｸ!$F564:$AX564)/G$3</f>
        <v>0.5</v>
      </c>
      <c r="H564" s="9">
        <f>ﾍﾞﾝﾁﾏｰｸ!CR564</f>
        <v>0.80348078317621474</v>
      </c>
      <c r="I564" s="9">
        <f>SUMIF(ﾍﾞﾝﾁﾏｰｸ!$F$1:$AX$1,I$2,ﾍﾞﾝﾁﾏｰｸ!$F564:$AX564)/I$3</f>
        <v>0.5</v>
      </c>
      <c r="J564" s="9">
        <f>SUMIF(ﾍﾞﾝﾁﾏｰｸ!$F$1:$AX$1,J$2,ﾍﾞﾝﾁﾏｰｸ!$F564:$AX564)/J$3</f>
        <v>0.5</v>
      </c>
      <c r="K564" s="9">
        <f>SUMIF(ﾍﾞﾝﾁﾏｰｸ!$F$1:$AX$1,K$2,ﾍﾞﾝﾁﾏｰｸ!$F564:$AX564)/K$3</f>
        <v>0.45</v>
      </c>
      <c r="L564" s="9">
        <f>SUMIF(ﾍﾞﾝﾁﾏｰｸ!$F$1:$AX$1,L$2,ﾍﾞﾝﾁﾏｰｸ!$F564:$AX564)/L$3</f>
        <v>0.5</v>
      </c>
      <c r="M564" s="9">
        <f>SUMIF(ﾍﾞﾝﾁﾏｰｸ!$F$1:$AX$1,M$2,ﾍﾞﾝﾁﾏｰｸ!$F564:$AX564)/M$3</f>
        <v>0.5</v>
      </c>
      <c r="N564" s="9">
        <f>SUMIF(ﾍﾞﾝﾁﾏｰｸ!$F$1:$AX$1,N$2,ﾍﾞﾝﾁﾏｰｸ!$F564:$AX564)/N$3</f>
        <v>0.54545454545454541</v>
      </c>
      <c r="O564" s="9">
        <f>SUMIF(ﾍﾞﾝﾁﾏｰｸ!$F$1:$AX$1,O$2,ﾍﾞﾝﾁﾏｰｸ!$F564:$AX564)/O$3</f>
        <v>0.5</v>
      </c>
      <c r="P564" s="2">
        <f>ﾍﾞﾝﾁﾏｰｸ!BV564</f>
        <v>53.5</v>
      </c>
      <c r="Q564" s="9">
        <f>U564*0.35+V564*0.2+W564*0.3+X564*0.15</f>
        <v>0.50965909090909089</v>
      </c>
      <c r="R564" s="9">
        <f>ﾍﾞﾝﾁﾏｰｸ!CG564/ﾍﾞﾝﾁﾏｰｸ!CG$3</f>
        <v>0.53333333333333333</v>
      </c>
      <c r="S564" s="9">
        <f>ﾍﾞﾝﾁﾏｰｸ!CH564/ﾍﾞﾝﾁﾏｰｸ!CH$3</f>
        <v>0.6</v>
      </c>
      <c r="T564" s="9">
        <f>ﾍﾞﾝﾁﾏｰｸ!CI564/ﾍﾞﾝﾁﾏｰｸ!CI$3</f>
        <v>0.5</v>
      </c>
      <c r="U564" s="9">
        <f>ﾍﾞﾝﾁﾏｰｸ!CC564/ﾍﾞﾝﾁﾏｰｸ!CC$3</f>
        <v>0.54545454545454541</v>
      </c>
      <c r="V564" s="9">
        <f>ﾍﾞﾝﾁﾏｰｸ!CD564/ﾍﾞﾝﾁﾏｰｸ!CD$3</f>
        <v>0.46875</v>
      </c>
      <c r="W564" s="9">
        <f>ﾍﾞﾝﾁﾏｰｸ!CE564/ﾍﾞﾝﾁﾏｰｸ!CE$3</f>
        <v>0.5</v>
      </c>
      <c r="X564" s="9">
        <f>ﾍﾞﾝﾁﾏｰｸ!CF564/ﾍﾞﾝﾁﾏｰｸ!CF$3</f>
        <v>0.5</v>
      </c>
    </row>
    <row r="565" spans="1:24">
      <c r="F565" s="9"/>
      <c r="G565" s="9"/>
      <c r="H565" s="9"/>
      <c r="I565" s="9"/>
      <c r="J565" s="9"/>
      <c r="K565" s="9"/>
      <c r="L565" s="9"/>
      <c r="M565" s="9"/>
      <c r="N565" s="9"/>
      <c r="O565" s="9"/>
      <c r="P565" s="8"/>
      <c r="Q565" s="9"/>
    </row>
    <row r="567" spans="1:24">
      <c r="E567" s="2" t="s">
        <v>910</v>
      </c>
      <c r="F567" s="8">
        <f>COUNTA(F4:F564)</f>
        <v>557</v>
      </c>
      <c r="G567" s="8">
        <f t="shared" ref="G567:X567" si="19">COUNTA(G4:G564)</f>
        <v>557</v>
      </c>
      <c r="H567" s="8">
        <f t="shared" si="19"/>
        <v>557</v>
      </c>
      <c r="I567" s="8">
        <f t="shared" si="19"/>
        <v>557</v>
      </c>
      <c r="J567" s="8">
        <f t="shared" si="19"/>
        <v>557</v>
      </c>
      <c r="K567" s="8">
        <f t="shared" si="19"/>
        <v>557</v>
      </c>
      <c r="L567" s="8">
        <f t="shared" si="19"/>
        <v>557</v>
      </c>
      <c r="M567" s="8">
        <f t="shared" si="19"/>
        <v>557</v>
      </c>
      <c r="N567" s="8">
        <f t="shared" si="19"/>
        <v>557</v>
      </c>
      <c r="O567" s="8">
        <f t="shared" si="19"/>
        <v>557</v>
      </c>
      <c r="P567" s="8">
        <f t="shared" si="19"/>
        <v>557</v>
      </c>
      <c r="Q567" s="8">
        <f t="shared" si="19"/>
        <v>558</v>
      </c>
      <c r="R567" s="8">
        <f t="shared" si="19"/>
        <v>557</v>
      </c>
      <c r="S567" s="8">
        <f t="shared" si="19"/>
        <v>557</v>
      </c>
      <c r="T567" s="8">
        <f t="shared" si="19"/>
        <v>557</v>
      </c>
      <c r="U567" s="8">
        <f t="shared" si="19"/>
        <v>557</v>
      </c>
      <c r="V567" s="8">
        <f t="shared" si="19"/>
        <v>557</v>
      </c>
      <c r="W567" s="8">
        <f t="shared" si="19"/>
        <v>557</v>
      </c>
      <c r="X567" s="8">
        <f t="shared" si="19"/>
        <v>557</v>
      </c>
    </row>
    <row r="568" spans="1:24">
      <c r="E568" s="2" t="s">
        <v>911</v>
      </c>
      <c r="F568" s="9">
        <f>AVERAGE(F4:F564)</f>
        <v>0.41781136486994258</v>
      </c>
      <c r="G568" s="9">
        <f t="shared" ref="G568:X568" si="20">AVERAGE(G4:G564)</f>
        <v>0.37163375224416517</v>
      </c>
      <c r="H568" s="9">
        <f t="shared" si="20"/>
        <v>0.6214218665986212</v>
      </c>
      <c r="I568" s="9">
        <f t="shared" si="20"/>
        <v>0.40993417115499686</v>
      </c>
      <c r="J568" s="9">
        <f t="shared" si="20"/>
        <v>0.54106822262118492</v>
      </c>
      <c r="K568" s="9">
        <f t="shared" si="20"/>
        <v>0.43052064631956893</v>
      </c>
      <c r="L568" s="9">
        <f t="shared" si="20"/>
        <v>0.37185816876122085</v>
      </c>
      <c r="M568" s="9">
        <f t="shared" si="20"/>
        <v>0.67414721723518856</v>
      </c>
      <c r="N568" s="9">
        <f t="shared" si="20"/>
        <v>0.55940917251509725</v>
      </c>
      <c r="O568" s="9">
        <f t="shared" si="20"/>
        <v>0.63464991023339257</v>
      </c>
      <c r="P568" s="86">
        <f>AVERAGE(P4:P564)</f>
        <v>48.303411131059249</v>
      </c>
      <c r="Q568" s="9">
        <f t="shared" si="20"/>
        <v>0.56366894753991503</v>
      </c>
      <c r="R568" s="9">
        <f t="shared" si="20"/>
        <v>0.52046678635547627</v>
      </c>
      <c r="S568" s="9">
        <f t="shared" si="20"/>
        <v>0.52836624775583496</v>
      </c>
      <c r="T568" s="9">
        <f t="shared" si="20"/>
        <v>0.49248204667863554</v>
      </c>
      <c r="U568" s="9">
        <f t="shared" si="20"/>
        <v>0.52488983189162741</v>
      </c>
      <c r="V568" s="9">
        <f t="shared" si="20"/>
        <v>0.53523339317773788</v>
      </c>
      <c r="W568" s="9">
        <f t="shared" si="20"/>
        <v>0.60225912627169353</v>
      </c>
      <c r="X568" s="9">
        <f t="shared" si="20"/>
        <v>0.62163375224416517</v>
      </c>
    </row>
    <row r="569" spans="1:24">
      <c r="E569" s="2" t="s">
        <v>912</v>
      </c>
      <c r="F569" s="2">
        <f>RANK(F564,F4:F564)</f>
        <v>169</v>
      </c>
      <c r="G569" s="2">
        <f t="shared" ref="G569:X569" si="21">RANK(G564,G4:G564)</f>
        <v>93</v>
      </c>
      <c r="H569" s="2">
        <f>RANK(H564,H4:H564)</f>
        <v>54</v>
      </c>
      <c r="I569" s="2">
        <f t="shared" si="21"/>
        <v>147</v>
      </c>
      <c r="J569" s="2">
        <f t="shared" si="21"/>
        <v>256</v>
      </c>
      <c r="K569" s="2">
        <f t="shared" si="21"/>
        <v>225</v>
      </c>
      <c r="L569" s="2">
        <f t="shared" si="21"/>
        <v>169</v>
      </c>
      <c r="M569" s="2">
        <f t="shared" si="21"/>
        <v>195</v>
      </c>
      <c r="N569" s="2">
        <f t="shared" si="21"/>
        <v>281</v>
      </c>
      <c r="O569" s="2">
        <f>RANK(O564,O4:O564)</f>
        <v>374</v>
      </c>
      <c r="P569" s="2">
        <f t="shared" si="21"/>
        <v>190</v>
      </c>
      <c r="Q569" s="2">
        <f t="shared" si="21"/>
        <v>362</v>
      </c>
      <c r="R569" s="2">
        <f t="shared" si="21"/>
        <v>251</v>
      </c>
      <c r="S569" s="2">
        <f t="shared" si="21"/>
        <v>146</v>
      </c>
      <c r="T569" s="2">
        <f t="shared" si="21"/>
        <v>235</v>
      </c>
      <c r="U569" s="2">
        <f t="shared" si="21"/>
        <v>237</v>
      </c>
      <c r="V569" s="2">
        <f t="shared" si="21"/>
        <v>328</v>
      </c>
      <c r="W569" s="2">
        <f t="shared" si="21"/>
        <v>387</v>
      </c>
      <c r="X569" s="2">
        <f t="shared" si="21"/>
        <v>391</v>
      </c>
    </row>
    <row r="570" spans="1:24">
      <c r="E570" s="2" t="s">
        <v>913</v>
      </c>
      <c r="F570" s="2">
        <f>ROUNDUP(F569/F567*100,0)</f>
        <v>31</v>
      </c>
      <c r="G570" s="2">
        <f t="shared" ref="G570:X570" si="22">ROUNDUP(G569/G567*100,0)</f>
        <v>17</v>
      </c>
      <c r="H570" s="2">
        <f>ROUNDUP(H569/H567*100,0)</f>
        <v>10</v>
      </c>
      <c r="I570" s="2">
        <f t="shared" si="22"/>
        <v>27</v>
      </c>
      <c r="J570" s="2">
        <f t="shared" si="22"/>
        <v>46</v>
      </c>
      <c r="K570" s="2">
        <f t="shared" si="22"/>
        <v>41</v>
      </c>
      <c r="L570" s="2">
        <f t="shared" si="22"/>
        <v>31</v>
      </c>
      <c r="M570" s="2">
        <f t="shared" si="22"/>
        <v>36</v>
      </c>
      <c r="N570" s="2">
        <f t="shared" si="22"/>
        <v>51</v>
      </c>
      <c r="O570" s="2">
        <f t="shared" si="22"/>
        <v>68</v>
      </c>
      <c r="P570" s="2">
        <f t="shared" si="22"/>
        <v>35</v>
      </c>
      <c r="Q570" s="2">
        <f t="shared" si="22"/>
        <v>65</v>
      </c>
      <c r="R570" s="2">
        <f t="shared" si="22"/>
        <v>46</v>
      </c>
      <c r="S570" s="2">
        <f t="shared" si="22"/>
        <v>27</v>
      </c>
      <c r="T570" s="2">
        <f t="shared" si="22"/>
        <v>43</v>
      </c>
      <c r="U570" s="2">
        <f t="shared" si="22"/>
        <v>43</v>
      </c>
      <c r="V570" s="2">
        <f t="shared" si="22"/>
        <v>59</v>
      </c>
      <c r="W570" s="2">
        <f t="shared" si="22"/>
        <v>70</v>
      </c>
      <c r="X570" s="2">
        <f t="shared" si="22"/>
        <v>71</v>
      </c>
    </row>
  </sheetData>
  <autoFilter ref="B1:B565" xr:uid="{00000000-0009-0000-0000-000006000000}"/>
  <phoneticPr fontId="2"/>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D570"/>
  <sheetViews>
    <sheetView topLeftCell="D533" workbookViewId="0">
      <selection activeCell="BE4" sqref="BE4"/>
    </sheetView>
  </sheetViews>
  <sheetFormatPr defaultColWidth="9" defaultRowHeight="11"/>
  <cols>
    <col min="1" max="1" width="6" style="2" bestFit="1" customWidth="1"/>
    <col min="2" max="3" width="4.453125" style="2" bestFit="1" customWidth="1"/>
    <col min="4" max="6" width="9" style="2"/>
    <col min="7" max="7" width="4.453125" style="2" bestFit="1" customWidth="1"/>
    <col min="8" max="8" width="4.26953125" style="2" bestFit="1" customWidth="1"/>
    <col min="9" max="15" width="4.453125" style="2" bestFit="1" customWidth="1"/>
    <col min="16" max="16" width="6" style="2" bestFit="1" customWidth="1"/>
    <col min="17" max="17" width="7.453125" style="2" bestFit="1" customWidth="1"/>
    <col min="18" max="18" width="8.26953125" style="2" bestFit="1" customWidth="1"/>
    <col min="19" max="19" width="5.7265625" style="2" bestFit="1" customWidth="1"/>
    <col min="20" max="20" width="6" style="2" bestFit="1" customWidth="1"/>
    <col min="21" max="24" width="7.453125" style="2" bestFit="1" customWidth="1"/>
    <col min="25" max="16384" width="9" style="2"/>
  </cols>
  <sheetData>
    <row r="1" spans="1:30">
      <c r="A1" s="2" t="s">
        <v>682</v>
      </c>
      <c r="B1" s="2" t="s">
        <v>683</v>
      </c>
      <c r="C1" s="2" t="s">
        <v>684</v>
      </c>
      <c r="D1" s="2" t="s">
        <v>685</v>
      </c>
      <c r="F1" s="46" t="s">
        <v>681</v>
      </c>
      <c r="G1" s="46" t="s">
        <v>692</v>
      </c>
      <c r="H1" s="46" t="s">
        <v>732</v>
      </c>
      <c r="I1" s="46" t="s">
        <v>696</v>
      </c>
      <c r="J1" s="2" t="s">
        <v>698</v>
      </c>
      <c r="K1" s="2" t="s">
        <v>700</v>
      </c>
      <c r="L1" s="2" t="s">
        <v>733</v>
      </c>
      <c r="M1" s="2" t="s">
        <v>734</v>
      </c>
      <c r="N1" s="2" t="s">
        <v>706</v>
      </c>
      <c r="O1" s="2" t="s">
        <v>708</v>
      </c>
      <c r="P1" s="2" t="s">
        <v>641</v>
      </c>
      <c r="Q1" s="46" t="s">
        <v>726</v>
      </c>
      <c r="R1" s="46" t="s">
        <v>586</v>
      </c>
      <c r="S1" s="46" t="s">
        <v>587</v>
      </c>
      <c r="T1" s="46" t="s">
        <v>588</v>
      </c>
      <c r="U1" s="46" t="s">
        <v>582</v>
      </c>
      <c r="V1" s="46" t="s">
        <v>649</v>
      </c>
      <c r="W1" s="46" t="s">
        <v>735</v>
      </c>
      <c r="X1" s="46" t="s">
        <v>650</v>
      </c>
    </row>
    <row r="2" spans="1:30">
      <c r="A2" s="2">
        <v>1975</v>
      </c>
      <c r="B2" s="2">
        <v>200</v>
      </c>
      <c r="C2" s="2">
        <v>1</v>
      </c>
      <c r="D2" s="2">
        <v>200</v>
      </c>
      <c r="E2" s="2" t="s">
        <v>18</v>
      </c>
      <c r="F2" s="9">
        <v>0.20930232558139536</v>
      </c>
      <c r="G2" s="9">
        <v>0</v>
      </c>
      <c r="H2" s="9">
        <f>AD2/ﾍﾞﾝﾁﾏｰｸ!$CR$1</f>
        <v>0.52356780275562009</v>
      </c>
      <c r="I2" s="9">
        <v>0</v>
      </c>
      <c r="J2" s="9">
        <v>0.5</v>
      </c>
      <c r="K2" s="9">
        <v>0.25</v>
      </c>
      <c r="L2" s="9">
        <v>0</v>
      </c>
      <c r="M2" s="9">
        <v>0.5</v>
      </c>
      <c r="N2" s="9">
        <v>0.40909090909090912</v>
      </c>
      <c r="O2" s="9">
        <v>0.6</v>
      </c>
      <c r="P2" s="2">
        <v>31</v>
      </c>
      <c r="Q2" s="9">
        <f t="shared" ref="Q2:Q65" si="0">U2*0.35+V2*0.2+W2*0.3+X2*0.15</f>
        <v>0.49289772727272729</v>
      </c>
      <c r="R2" s="9">
        <v>0.23333333333333334</v>
      </c>
      <c r="S2" s="9">
        <v>0.3</v>
      </c>
      <c r="T2" s="9">
        <v>0.25</v>
      </c>
      <c r="U2" s="9">
        <v>0.36363636363636365</v>
      </c>
      <c r="V2" s="9">
        <v>0.4375</v>
      </c>
      <c r="W2" s="9">
        <v>0.58333333333333337</v>
      </c>
      <c r="X2" s="9">
        <v>0.6875</v>
      </c>
      <c r="AD2" s="8">
        <v>72.2</v>
      </c>
    </row>
    <row r="3" spans="1:30">
      <c r="A3" s="2">
        <v>1987</v>
      </c>
      <c r="B3" s="2">
        <v>549</v>
      </c>
      <c r="C3" s="2">
        <v>5</v>
      </c>
      <c r="D3" s="2">
        <v>109.8</v>
      </c>
      <c r="E3" s="2" t="s">
        <v>21</v>
      </c>
      <c r="F3" s="9">
        <v>0.11627906976744186</v>
      </c>
      <c r="G3" s="9">
        <v>0</v>
      </c>
      <c r="H3" s="9">
        <f>AD3/ﾍﾞﾝﾁﾏｰｸ!$CR$1</f>
        <v>0.54749818709209586</v>
      </c>
      <c r="I3" s="9">
        <v>0.16666666666666666</v>
      </c>
      <c r="J3" s="9">
        <v>0.5</v>
      </c>
      <c r="K3" s="9">
        <v>0.1</v>
      </c>
      <c r="L3" s="9">
        <v>0</v>
      </c>
      <c r="M3" s="9">
        <v>0.5</v>
      </c>
      <c r="N3" s="9">
        <v>0.40909090909090912</v>
      </c>
      <c r="O3" s="9">
        <v>0.4</v>
      </c>
      <c r="P3" s="2">
        <v>25</v>
      </c>
      <c r="Q3" s="9">
        <f t="shared" si="0"/>
        <v>0.36846590909090909</v>
      </c>
      <c r="R3" s="9">
        <v>0.4</v>
      </c>
      <c r="S3" s="9">
        <v>0.4</v>
      </c>
      <c r="T3" s="9">
        <v>0.1875</v>
      </c>
      <c r="U3" s="9">
        <v>0.45454545454545453</v>
      </c>
      <c r="V3" s="9">
        <v>0.21875</v>
      </c>
      <c r="W3" s="9">
        <v>0.33333333333333331</v>
      </c>
      <c r="X3" s="9">
        <v>0.4375</v>
      </c>
      <c r="AD3" s="8">
        <v>75.5</v>
      </c>
    </row>
    <row r="4" spans="1:30">
      <c r="A4" s="2">
        <v>1988</v>
      </c>
      <c r="B4" s="2">
        <v>578</v>
      </c>
      <c r="C4" s="2">
        <v>5</v>
      </c>
      <c r="D4" s="2">
        <v>115.6</v>
      </c>
      <c r="E4" s="2" t="s">
        <v>22</v>
      </c>
      <c r="F4" s="9">
        <v>0.46511627906976744</v>
      </c>
      <c r="G4" s="9">
        <v>1</v>
      </c>
      <c r="H4" s="9">
        <f>AD4/ﾍﾞﾝﾁﾏｰｸ!$CR$1</f>
        <v>0.56417693981145767</v>
      </c>
      <c r="I4" s="9">
        <v>0.66666666666666663</v>
      </c>
      <c r="J4" s="9">
        <v>0.5</v>
      </c>
      <c r="K4" s="9">
        <v>0.35</v>
      </c>
      <c r="L4" s="9">
        <v>0.125</v>
      </c>
      <c r="M4" s="9">
        <v>0.5</v>
      </c>
      <c r="N4" s="9">
        <v>0.68181818181818177</v>
      </c>
      <c r="O4" s="9">
        <v>0.65</v>
      </c>
      <c r="P4" s="2">
        <v>52</v>
      </c>
      <c r="Q4" s="9">
        <f t="shared" si="0"/>
        <v>0.69857954545454537</v>
      </c>
      <c r="R4" s="9">
        <v>0.66666666666666663</v>
      </c>
      <c r="S4" s="9">
        <v>0.3</v>
      </c>
      <c r="T4" s="9">
        <v>0.4375</v>
      </c>
      <c r="U4" s="9">
        <v>0.77272727272727271</v>
      </c>
      <c r="V4" s="9">
        <v>0.53125</v>
      </c>
      <c r="W4" s="9">
        <v>0.66666666666666663</v>
      </c>
      <c r="X4" s="9">
        <v>0.8125</v>
      </c>
      <c r="AD4" s="8">
        <v>77.8</v>
      </c>
    </row>
    <row r="5" spans="1:30">
      <c r="A5" s="2">
        <v>1975</v>
      </c>
      <c r="B5" s="2">
        <v>1200</v>
      </c>
      <c r="C5" s="2">
        <v>3</v>
      </c>
      <c r="D5" s="2">
        <v>400</v>
      </c>
      <c r="E5" s="2" t="s">
        <v>24</v>
      </c>
      <c r="F5" s="9">
        <v>0.11627906976744186</v>
      </c>
      <c r="G5" s="9">
        <v>0</v>
      </c>
      <c r="H5" s="9">
        <f>AD5/ﾍﾞﾝﾁﾏｰｸ!$CR$1</f>
        <v>0.52356780275562009</v>
      </c>
      <c r="I5" s="9">
        <v>0</v>
      </c>
      <c r="J5" s="9">
        <v>0.625</v>
      </c>
      <c r="K5" s="9">
        <v>0</v>
      </c>
      <c r="L5" s="9">
        <v>0</v>
      </c>
      <c r="M5" s="9">
        <v>0.5</v>
      </c>
      <c r="N5" s="9">
        <v>0.45454545454545453</v>
      </c>
      <c r="O5" s="9">
        <v>0.4</v>
      </c>
      <c r="P5" s="2">
        <v>24</v>
      </c>
      <c r="Q5" s="9">
        <f t="shared" si="0"/>
        <v>0.29488636363636361</v>
      </c>
      <c r="R5" s="9">
        <v>0.26666666666666666</v>
      </c>
      <c r="S5" s="9">
        <v>0.6</v>
      </c>
      <c r="T5" s="9">
        <v>0.375</v>
      </c>
      <c r="U5" s="9">
        <v>0.18181818181818182</v>
      </c>
      <c r="V5" s="9">
        <v>0.21875</v>
      </c>
      <c r="W5" s="9">
        <v>0.375</v>
      </c>
      <c r="X5" s="9">
        <v>0.5</v>
      </c>
      <c r="AD5" s="8">
        <v>72.2</v>
      </c>
    </row>
    <row r="6" spans="1:30">
      <c r="A6" s="2">
        <v>1985</v>
      </c>
      <c r="B6" s="2">
        <v>420</v>
      </c>
      <c r="C6" s="2">
        <v>5</v>
      </c>
      <c r="D6" s="2">
        <v>84</v>
      </c>
      <c r="E6" s="2" t="s">
        <v>26</v>
      </c>
      <c r="F6" s="9">
        <v>0.23255813953488372</v>
      </c>
      <c r="G6" s="9">
        <v>0</v>
      </c>
      <c r="H6" s="9">
        <f>AD6/ﾍﾞﾝﾁﾏｰｸ!$CR$1</f>
        <v>0.52356780275562009</v>
      </c>
      <c r="I6" s="9">
        <v>0</v>
      </c>
      <c r="J6" s="9">
        <v>0.625</v>
      </c>
      <c r="K6" s="9">
        <v>0.25</v>
      </c>
      <c r="L6" s="9">
        <v>0</v>
      </c>
      <c r="M6" s="9">
        <v>0.5</v>
      </c>
      <c r="N6" s="9">
        <v>0.54545454545454541</v>
      </c>
      <c r="O6" s="9">
        <v>0.5</v>
      </c>
      <c r="P6" s="2">
        <v>33</v>
      </c>
      <c r="Q6" s="9">
        <f t="shared" si="0"/>
        <v>0.50937500000000002</v>
      </c>
      <c r="R6" s="9">
        <v>0.43333333333333335</v>
      </c>
      <c r="S6" s="9">
        <v>0.4</v>
      </c>
      <c r="T6" s="9">
        <v>0.25</v>
      </c>
      <c r="U6" s="9">
        <v>0.5</v>
      </c>
      <c r="V6" s="9">
        <v>0.375</v>
      </c>
      <c r="W6" s="9">
        <v>0.58333333333333337</v>
      </c>
      <c r="X6" s="9">
        <v>0.5625</v>
      </c>
      <c r="AD6" s="8">
        <v>72.2</v>
      </c>
    </row>
    <row r="7" spans="1:30">
      <c r="A7" s="2">
        <v>1991</v>
      </c>
      <c r="B7" s="2">
        <v>550</v>
      </c>
      <c r="C7" s="2">
        <v>5</v>
      </c>
      <c r="D7" s="2">
        <v>110</v>
      </c>
      <c r="E7" s="2" t="s">
        <v>27</v>
      </c>
      <c r="F7" s="9">
        <v>0.81395348837209303</v>
      </c>
      <c r="G7" s="9">
        <v>1</v>
      </c>
      <c r="H7" s="9">
        <f>AD7/ﾍﾞﾝﾁﾏｰｸ!$CR$1</f>
        <v>0.92023205221174775</v>
      </c>
      <c r="I7" s="9">
        <v>0.5</v>
      </c>
      <c r="J7" s="9">
        <v>0.75</v>
      </c>
      <c r="K7" s="9">
        <v>0.9</v>
      </c>
      <c r="L7" s="9">
        <v>0.75</v>
      </c>
      <c r="M7" s="9">
        <v>1</v>
      </c>
      <c r="N7" s="9">
        <v>0.95454545454545459</v>
      </c>
      <c r="O7" s="9">
        <v>0.7</v>
      </c>
      <c r="P7" s="2">
        <v>84</v>
      </c>
      <c r="Q7" s="9">
        <f t="shared" si="0"/>
        <v>0.78664772727272725</v>
      </c>
      <c r="R7" s="9">
        <v>0.8</v>
      </c>
      <c r="S7" s="9">
        <v>0.9</v>
      </c>
      <c r="T7" s="9">
        <v>0.875</v>
      </c>
      <c r="U7" s="9">
        <v>0.86363636363636365</v>
      </c>
      <c r="V7" s="9">
        <v>0.78125</v>
      </c>
      <c r="W7" s="9">
        <v>0.75</v>
      </c>
      <c r="X7" s="9">
        <v>0.6875</v>
      </c>
      <c r="AD7" s="8">
        <v>126.89999999999999</v>
      </c>
    </row>
    <row r="8" spans="1:30">
      <c r="A8" s="2">
        <v>1974</v>
      </c>
      <c r="B8" s="2">
        <v>165</v>
      </c>
      <c r="C8" s="2">
        <v>5</v>
      </c>
      <c r="D8" s="2">
        <v>33</v>
      </c>
      <c r="E8" s="2" t="s">
        <v>28</v>
      </c>
      <c r="F8" s="9">
        <v>0.2558139534883721</v>
      </c>
      <c r="G8" s="9">
        <v>0</v>
      </c>
      <c r="H8" s="9">
        <f>AD8/ﾍﾞﾝﾁﾏｰｸ!$CR$1</f>
        <v>0.52356780275562009</v>
      </c>
      <c r="I8" s="9">
        <v>0.33333333333333331</v>
      </c>
      <c r="J8" s="9">
        <v>0.625</v>
      </c>
      <c r="K8" s="9">
        <v>0.3</v>
      </c>
      <c r="L8" s="9">
        <v>0.25</v>
      </c>
      <c r="M8" s="9">
        <v>0.5</v>
      </c>
      <c r="N8" s="9">
        <v>0.5</v>
      </c>
      <c r="O8" s="9">
        <v>0.55000000000000004</v>
      </c>
      <c r="P8" s="2">
        <v>38</v>
      </c>
      <c r="Q8" s="9">
        <f t="shared" si="0"/>
        <v>0.50312499999999993</v>
      </c>
      <c r="R8" s="9">
        <v>0.53333333333333333</v>
      </c>
      <c r="S8" s="9">
        <v>0.4</v>
      </c>
      <c r="T8" s="9">
        <v>0.375</v>
      </c>
      <c r="U8" s="9">
        <v>0.5</v>
      </c>
      <c r="V8" s="9">
        <v>0.40625</v>
      </c>
      <c r="W8" s="9">
        <v>0.54166666666666663</v>
      </c>
      <c r="X8" s="9">
        <v>0.5625</v>
      </c>
      <c r="AD8" s="8">
        <v>72.2</v>
      </c>
    </row>
    <row r="9" spans="1:30">
      <c r="A9" s="2">
        <v>1978</v>
      </c>
      <c r="B9" s="2">
        <v>480</v>
      </c>
      <c r="C9" s="2">
        <v>4</v>
      </c>
      <c r="D9" s="2">
        <v>120</v>
      </c>
      <c r="E9" s="2" t="s">
        <v>29</v>
      </c>
      <c r="F9" s="9">
        <v>0.27906976744186046</v>
      </c>
      <c r="G9" s="9">
        <v>0</v>
      </c>
      <c r="H9" s="9">
        <f>AD9/ﾍﾞﾝﾁﾏｰｸ!$CR$1</f>
        <v>0.52356780275562009</v>
      </c>
      <c r="I9" s="9">
        <v>0.5</v>
      </c>
      <c r="J9" s="9">
        <v>0.625</v>
      </c>
      <c r="K9" s="9">
        <v>0.3</v>
      </c>
      <c r="L9" s="9">
        <v>0.125</v>
      </c>
      <c r="M9" s="9">
        <v>0.5</v>
      </c>
      <c r="N9" s="9">
        <v>0.68181818181818177</v>
      </c>
      <c r="O9" s="9">
        <v>0.4</v>
      </c>
      <c r="P9" s="2">
        <v>39</v>
      </c>
      <c r="Q9" s="9">
        <f t="shared" si="0"/>
        <v>0.53267045454545447</v>
      </c>
      <c r="R9" s="9">
        <v>0.6333333333333333</v>
      </c>
      <c r="S9" s="9">
        <v>0.4</v>
      </c>
      <c r="T9" s="9">
        <v>0.3125</v>
      </c>
      <c r="U9" s="9">
        <v>0.72727272727272729</v>
      </c>
      <c r="V9" s="9">
        <v>0.28125</v>
      </c>
      <c r="W9" s="9">
        <v>0.45833333333333331</v>
      </c>
      <c r="X9" s="9">
        <v>0.5625</v>
      </c>
      <c r="AD9" s="8">
        <v>72.2</v>
      </c>
    </row>
    <row r="10" spans="1:30">
      <c r="A10" s="2">
        <v>2012</v>
      </c>
      <c r="B10" s="2">
        <v>300</v>
      </c>
      <c r="C10" s="2">
        <v>3</v>
      </c>
      <c r="D10" s="2">
        <v>100</v>
      </c>
      <c r="E10" s="2" t="s">
        <v>30</v>
      </c>
      <c r="F10" s="9">
        <v>0.18604651162790697</v>
      </c>
      <c r="G10" s="9">
        <v>0</v>
      </c>
      <c r="H10" s="9">
        <f>AD10/ﾍﾞﾝﾁﾏｰｸ!$CR$1</f>
        <v>0.59535895576504727</v>
      </c>
      <c r="I10" s="9">
        <v>0</v>
      </c>
      <c r="J10" s="9">
        <v>0.5</v>
      </c>
      <c r="K10" s="9">
        <v>0.25</v>
      </c>
      <c r="L10" s="9">
        <v>0</v>
      </c>
      <c r="M10" s="9">
        <v>0.5</v>
      </c>
      <c r="N10" s="9">
        <v>0.54545454545454541</v>
      </c>
      <c r="O10" s="9">
        <v>0.4</v>
      </c>
      <c r="P10" s="2">
        <v>30</v>
      </c>
      <c r="Q10" s="9">
        <f t="shared" si="0"/>
        <v>0.40852272727272726</v>
      </c>
      <c r="R10" s="9">
        <v>0.3</v>
      </c>
      <c r="S10" s="9">
        <v>0.3</v>
      </c>
      <c r="T10" s="9">
        <v>0.25</v>
      </c>
      <c r="U10" s="9">
        <v>0.36363636363636365</v>
      </c>
      <c r="V10" s="9">
        <v>0.34375</v>
      </c>
      <c r="W10" s="9">
        <v>0.45833333333333331</v>
      </c>
      <c r="X10" s="9">
        <v>0.5</v>
      </c>
      <c r="AD10" s="8">
        <v>82.100000000000009</v>
      </c>
    </row>
    <row r="11" spans="1:30">
      <c r="A11" s="2">
        <v>1998</v>
      </c>
      <c r="B11" s="2">
        <v>800</v>
      </c>
      <c r="C11" s="2">
        <v>5</v>
      </c>
      <c r="D11" s="2">
        <v>160</v>
      </c>
      <c r="E11" s="2" t="s">
        <v>31</v>
      </c>
      <c r="F11" s="9">
        <v>0.31395348837209303</v>
      </c>
      <c r="G11" s="9">
        <v>0.5</v>
      </c>
      <c r="H11" s="9">
        <f>AD11/ﾍﾞﾝﾁﾏｰｸ!$CR$1</f>
        <v>0.70993473531544604</v>
      </c>
      <c r="I11" s="9">
        <v>0.16666666666666666</v>
      </c>
      <c r="J11" s="9">
        <v>0.625</v>
      </c>
      <c r="K11" s="9">
        <v>0.2</v>
      </c>
      <c r="L11" s="9">
        <v>0.5</v>
      </c>
      <c r="M11" s="9">
        <v>1</v>
      </c>
      <c r="N11" s="9">
        <v>0.5</v>
      </c>
      <c r="O11" s="9">
        <v>0.7</v>
      </c>
      <c r="P11" s="2">
        <v>44.5</v>
      </c>
      <c r="Q11" s="9">
        <f t="shared" si="0"/>
        <v>0.47670454545454544</v>
      </c>
      <c r="R11" s="9">
        <v>0.43333333333333335</v>
      </c>
      <c r="S11" s="9">
        <v>0.8</v>
      </c>
      <c r="T11" s="9">
        <v>0.625</v>
      </c>
      <c r="U11" s="9">
        <v>0.27272727272727271</v>
      </c>
      <c r="V11" s="9">
        <v>0.5</v>
      </c>
      <c r="W11" s="9">
        <v>0.625</v>
      </c>
      <c r="X11" s="9">
        <v>0.625</v>
      </c>
      <c r="AD11" s="8">
        <v>97.899999999999991</v>
      </c>
    </row>
    <row r="12" spans="1:30">
      <c r="A12" s="2">
        <v>2004</v>
      </c>
      <c r="B12" s="2">
        <v>120</v>
      </c>
      <c r="C12" s="2">
        <v>3</v>
      </c>
      <c r="D12" s="2">
        <v>40</v>
      </c>
      <c r="E12" s="2" t="s">
        <v>33</v>
      </c>
      <c r="F12" s="9">
        <v>0.13953488372093023</v>
      </c>
      <c r="G12" s="9">
        <v>0</v>
      </c>
      <c r="H12" s="9">
        <f>AD12/ﾍﾞﾝﾁﾏｰｸ!$CR$1</f>
        <v>0.52356780275562009</v>
      </c>
      <c r="I12" s="9">
        <v>0</v>
      </c>
      <c r="J12" s="9">
        <v>0.25</v>
      </c>
      <c r="K12" s="9">
        <v>0.25</v>
      </c>
      <c r="L12" s="9">
        <v>0.125</v>
      </c>
      <c r="M12" s="9">
        <v>0.5</v>
      </c>
      <c r="N12" s="9">
        <v>0.45454545454545453</v>
      </c>
      <c r="O12" s="9">
        <v>0.5</v>
      </c>
      <c r="P12" s="2">
        <v>29</v>
      </c>
      <c r="Q12" s="9">
        <f t="shared" si="0"/>
        <v>0.41789772727272728</v>
      </c>
      <c r="R12" s="9">
        <v>0.36666666666666664</v>
      </c>
      <c r="S12" s="9">
        <v>0.3</v>
      </c>
      <c r="T12" s="9">
        <v>0.3125</v>
      </c>
      <c r="U12" s="9">
        <v>0.36363636363636365</v>
      </c>
      <c r="V12" s="9">
        <v>0.375</v>
      </c>
      <c r="W12" s="9">
        <v>0.5</v>
      </c>
      <c r="X12" s="9">
        <v>0.4375</v>
      </c>
      <c r="AD12" s="8">
        <v>72.2</v>
      </c>
    </row>
    <row r="13" spans="1:30">
      <c r="A13" s="2">
        <v>2004</v>
      </c>
      <c r="B13" s="2">
        <v>1200</v>
      </c>
      <c r="C13" s="2">
        <v>1</v>
      </c>
      <c r="D13" s="2">
        <v>1200</v>
      </c>
      <c r="E13" s="2" t="s">
        <v>36</v>
      </c>
      <c r="F13" s="9">
        <v>0.60465116279069764</v>
      </c>
      <c r="G13" s="9">
        <v>1</v>
      </c>
      <c r="H13" s="9">
        <f>AD13/ﾍﾞﾝﾁﾏｰｸ!$CR$1</f>
        <v>0.52356780275562009</v>
      </c>
      <c r="I13" s="9">
        <v>0</v>
      </c>
      <c r="J13" s="9">
        <v>0.875</v>
      </c>
      <c r="K13" s="9">
        <v>0.65</v>
      </c>
      <c r="L13" s="9">
        <v>0.5</v>
      </c>
      <c r="M13" s="9">
        <v>0.5</v>
      </c>
      <c r="N13" s="9">
        <v>0.72727272727272729</v>
      </c>
      <c r="O13" s="9">
        <v>0.45</v>
      </c>
      <c r="P13" s="2">
        <v>57</v>
      </c>
      <c r="Q13" s="9">
        <f t="shared" si="0"/>
        <v>0.62329545454545454</v>
      </c>
      <c r="R13" s="9">
        <v>0.6</v>
      </c>
      <c r="S13" s="9">
        <v>0.6</v>
      </c>
      <c r="T13" s="9">
        <v>0.6875</v>
      </c>
      <c r="U13" s="9">
        <v>0.72727272727272729</v>
      </c>
      <c r="V13" s="9">
        <v>0.5</v>
      </c>
      <c r="W13" s="9">
        <v>0.58333333333333337</v>
      </c>
      <c r="X13" s="9">
        <v>0.625</v>
      </c>
      <c r="AD13" s="8">
        <v>72.2</v>
      </c>
    </row>
    <row r="14" spans="1:30">
      <c r="A14" s="2">
        <v>2004</v>
      </c>
      <c r="B14" s="2">
        <v>300</v>
      </c>
      <c r="C14" s="2">
        <v>7</v>
      </c>
      <c r="D14" s="2">
        <v>42.857142857142854</v>
      </c>
      <c r="E14" s="2" t="s">
        <v>37</v>
      </c>
      <c r="F14" s="9">
        <v>0.56976744186046513</v>
      </c>
      <c r="G14" s="9">
        <v>0.5</v>
      </c>
      <c r="H14" s="9">
        <f>AD14/ﾍﾞﾝﾁﾏｰｸ!$CR$1</f>
        <v>0.83103698332124742</v>
      </c>
      <c r="I14" s="9">
        <v>0.5</v>
      </c>
      <c r="J14" s="9">
        <v>0.5</v>
      </c>
      <c r="K14" s="9">
        <v>0.6</v>
      </c>
      <c r="L14" s="9">
        <v>0.5</v>
      </c>
      <c r="M14" s="9">
        <v>1</v>
      </c>
      <c r="N14" s="9">
        <v>0.59090909090909094</v>
      </c>
      <c r="O14" s="9">
        <v>0.9</v>
      </c>
      <c r="P14" s="2">
        <v>66.5</v>
      </c>
      <c r="Q14" s="9">
        <f t="shared" si="0"/>
        <v>0.66590909090909101</v>
      </c>
      <c r="R14" s="9">
        <v>0.53333333333333333</v>
      </c>
      <c r="S14" s="9">
        <v>0.9</v>
      </c>
      <c r="T14" s="9">
        <v>0.625</v>
      </c>
      <c r="U14" s="9">
        <v>0.54545454545454541</v>
      </c>
      <c r="V14" s="9">
        <v>0.75</v>
      </c>
      <c r="W14" s="9">
        <v>0.70833333333333337</v>
      </c>
      <c r="X14" s="9">
        <v>0.75</v>
      </c>
      <c r="AD14" s="8">
        <v>114.60000000000001</v>
      </c>
    </row>
    <row r="15" spans="1:30">
      <c r="A15" s="2">
        <v>2000</v>
      </c>
      <c r="B15" s="2">
        <v>363</v>
      </c>
      <c r="C15" s="2">
        <v>3</v>
      </c>
      <c r="D15" s="2">
        <v>121</v>
      </c>
      <c r="E15" s="2" t="s">
        <v>38</v>
      </c>
      <c r="F15" s="9">
        <v>0.40697674418604651</v>
      </c>
      <c r="G15" s="9">
        <v>0.5</v>
      </c>
      <c r="H15" s="9">
        <f>AD15/ﾍﾞﾝﾁﾏｰｸ!$CR$1</f>
        <v>0.52356780275562009</v>
      </c>
      <c r="I15" s="9">
        <v>0.16666666666666666</v>
      </c>
      <c r="J15" s="9">
        <v>0.625</v>
      </c>
      <c r="K15" s="9">
        <v>0.35</v>
      </c>
      <c r="L15" s="9">
        <v>0</v>
      </c>
      <c r="M15" s="9">
        <v>0.5</v>
      </c>
      <c r="N15" s="9">
        <v>0.54545454545454541</v>
      </c>
      <c r="O15" s="9">
        <v>0.55000000000000004</v>
      </c>
      <c r="P15" s="2">
        <v>40.5</v>
      </c>
      <c r="Q15" s="9">
        <f t="shared" si="0"/>
        <v>0.53721590909090899</v>
      </c>
      <c r="R15" s="9">
        <v>0.43333333333333335</v>
      </c>
      <c r="S15" s="9">
        <v>0.3</v>
      </c>
      <c r="T15" s="9">
        <v>0.3125</v>
      </c>
      <c r="U15" s="9">
        <v>0.45454545454545453</v>
      </c>
      <c r="V15" s="9">
        <v>0.46875</v>
      </c>
      <c r="W15" s="9">
        <v>0.66666666666666663</v>
      </c>
      <c r="X15" s="9">
        <v>0.5625</v>
      </c>
      <c r="AD15" s="8">
        <v>72.2</v>
      </c>
    </row>
    <row r="16" spans="1:30">
      <c r="A16" s="2">
        <v>1979</v>
      </c>
      <c r="B16" s="2">
        <v>1400</v>
      </c>
      <c r="C16" s="2">
        <v>8</v>
      </c>
      <c r="D16" s="2">
        <v>175</v>
      </c>
      <c r="E16" s="2" t="s">
        <v>39</v>
      </c>
      <c r="F16" s="9">
        <v>0.45348837209302323</v>
      </c>
      <c r="G16" s="9">
        <v>0.5</v>
      </c>
      <c r="H16" s="9">
        <f>AD16/ﾍﾞﾝﾁﾏｰｸ!$CR$1</f>
        <v>0.53807106598984777</v>
      </c>
      <c r="I16" s="9">
        <v>0.16666666666666666</v>
      </c>
      <c r="J16" s="9">
        <v>0.75</v>
      </c>
      <c r="K16" s="9">
        <v>0.4</v>
      </c>
      <c r="L16" s="9">
        <v>0.125</v>
      </c>
      <c r="M16" s="9">
        <v>0.5</v>
      </c>
      <c r="N16" s="9">
        <v>0.59090909090909094</v>
      </c>
      <c r="O16" s="9">
        <v>0.5</v>
      </c>
      <c r="P16" s="2">
        <v>43.5</v>
      </c>
      <c r="Q16" s="9">
        <f t="shared" si="0"/>
        <v>0.55625000000000002</v>
      </c>
      <c r="R16" s="9">
        <v>0.46666666666666667</v>
      </c>
      <c r="S16" s="9">
        <v>0.4</v>
      </c>
      <c r="T16" s="9">
        <v>0.375</v>
      </c>
      <c r="U16" s="9">
        <v>0.5</v>
      </c>
      <c r="V16" s="9">
        <v>0.4375</v>
      </c>
      <c r="W16" s="9">
        <v>0.66666666666666663</v>
      </c>
      <c r="X16" s="9">
        <v>0.625</v>
      </c>
      <c r="AD16" s="8">
        <v>74.2</v>
      </c>
    </row>
    <row r="17" spans="1:30">
      <c r="A17" s="2">
        <v>1980</v>
      </c>
      <c r="B17" s="2">
        <v>150</v>
      </c>
      <c r="C17" s="2">
        <v>3</v>
      </c>
      <c r="D17" s="2">
        <v>50</v>
      </c>
      <c r="E17" s="2" t="s">
        <v>40</v>
      </c>
      <c r="F17" s="9">
        <v>0.23255813953488372</v>
      </c>
      <c r="G17" s="9">
        <v>0</v>
      </c>
      <c r="H17" s="9">
        <f>AD17/ﾍﾞﾝﾁﾏｰｸ!$CR$1</f>
        <v>0.52356780275562009</v>
      </c>
      <c r="I17" s="9">
        <v>0.33333333333333331</v>
      </c>
      <c r="J17" s="9">
        <v>0.5</v>
      </c>
      <c r="K17" s="9">
        <v>0.2</v>
      </c>
      <c r="L17" s="9">
        <v>0</v>
      </c>
      <c r="M17" s="9">
        <v>0.5</v>
      </c>
      <c r="N17" s="9">
        <v>0.45454545454545453</v>
      </c>
      <c r="O17" s="9">
        <v>0.4</v>
      </c>
      <c r="P17" s="2">
        <v>29</v>
      </c>
      <c r="Q17" s="9">
        <f t="shared" si="0"/>
        <v>0.39261363636363639</v>
      </c>
      <c r="R17" s="9">
        <v>0.36666666666666664</v>
      </c>
      <c r="S17" s="9">
        <v>0.3</v>
      </c>
      <c r="T17" s="9">
        <v>0.25</v>
      </c>
      <c r="U17" s="9">
        <v>0.31818181818181818</v>
      </c>
      <c r="V17" s="9">
        <v>0.34375</v>
      </c>
      <c r="W17" s="9">
        <v>0.45833333333333331</v>
      </c>
      <c r="X17" s="9">
        <v>0.5</v>
      </c>
      <c r="AD17" s="8">
        <v>72.2</v>
      </c>
    </row>
    <row r="18" spans="1:30">
      <c r="A18" s="2">
        <v>1985</v>
      </c>
      <c r="B18" s="2">
        <v>925</v>
      </c>
      <c r="C18" s="2">
        <v>4</v>
      </c>
      <c r="D18" s="2">
        <v>231.25</v>
      </c>
      <c r="E18" s="2" t="s">
        <v>41</v>
      </c>
      <c r="F18" s="9">
        <v>0.23255813953488372</v>
      </c>
      <c r="G18" s="9">
        <v>0</v>
      </c>
      <c r="H18" s="9">
        <f>AD18/ﾍﾞﾝﾁﾏｰｸ!$CR$1</f>
        <v>0.52356780275562009</v>
      </c>
      <c r="I18" s="9">
        <v>0</v>
      </c>
      <c r="J18" s="9">
        <v>0.5</v>
      </c>
      <c r="K18" s="9">
        <v>0.3</v>
      </c>
      <c r="L18" s="9">
        <v>0</v>
      </c>
      <c r="M18" s="9">
        <v>0.5</v>
      </c>
      <c r="N18" s="9">
        <v>0.54545454545454541</v>
      </c>
      <c r="O18" s="9">
        <v>0.4</v>
      </c>
      <c r="P18" s="2">
        <v>31</v>
      </c>
      <c r="Q18" s="9">
        <f t="shared" si="0"/>
        <v>0.43664772727272727</v>
      </c>
      <c r="R18" s="9">
        <v>0.33333333333333331</v>
      </c>
      <c r="S18" s="9">
        <v>0.3</v>
      </c>
      <c r="T18" s="9">
        <v>0.25</v>
      </c>
      <c r="U18" s="9">
        <v>0.36363636363636365</v>
      </c>
      <c r="V18" s="9">
        <v>0.375</v>
      </c>
      <c r="W18" s="9">
        <v>0.5</v>
      </c>
      <c r="X18" s="9">
        <v>0.5625</v>
      </c>
      <c r="AD18" s="8">
        <v>72.2</v>
      </c>
    </row>
    <row r="19" spans="1:30">
      <c r="A19" s="2">
        <v>1996</v>
      </c>
      <c r="B19" s="2">
        <v>500</v>
      </c>
      <c r="C19" s="2">
        <v>3</v>
      </c>
      <c r="D19" s="2">
        <v>166.66666666666666</v>
      </c>
      <c r="E19" s="2" t="s">
        <v>42</v>
      </c>
      <c r="F19" s="9">
        <v>0.30232558139534882</v>
      </c>
      <c r="G19" s="9">
        <v>0</v>
      </c>
      <c r="H19" s="9">
        <f>AD19/ﾍﾞﾝﾁﾏｰｸ!$CR$1</f>
        <v>0.53081943437273393</v>
      </c>
      <c r="I19" s="9">
        <v>0.16666666666666666</v>
      </c>
      <c r="J19" s="9">
        <v>0.625</v>
      </c>
      <c r="K19" s="9">
        <v>0.35</v>
      </c>
      <c r="L19" s="9">
        <v>0</v>
      </c>
      <c r="M19" s="9">
        <v>0.5</v>
      </c>
      <c r="N19" s="9">
        <v>0.59090909090909094</v>
      </c>
      <c r="O19" s="9">
        <v>0.45</v>
      </c>
      <c r="P19" s="2">
        <v>36</v>
      </c>
      <c r="Q19" s="9">
        <f t="shared" si="0"/>
        <v>0.52187499999999998</v>
      </c>
      <c r="R19" s="9">
        <v>0.53333333333333333</v>
      </c>
      <c r="S19" s="9">
        <v>0.4</v>
      </c>
      <c r="T19" s="9">
        <v>0.25</v>
      </c>
      <c r="U19" s="9">
        <v>0.5</v>
      </c>
      <c r="V19" s="9">
        <v>0.4375</v>
      </c>
      <c r="W19" s="9">
        <v>0.58333333333333337</v>
      </c>
      <c r="X19" s="9">
        <v>0.5625</v>
      </c>
      <c r="AD19" s="8">
        <v>73.2</v>
      </c>
    </row>
    <row r="20" spans="1:30">
      <c r="A20" s="2">
        <v>2002</v>
      </c>
      <c r="B20" s="2">
        <v>200</v>
      </c>
      <c r="C20" s="2">
        <v>3</v>
      </c>
      <c r="D20" s="2">
        <v>66.666666666666671</v>
      </c>
      <c r="E20" s="2" t="s">
        <v>45</v>
      </c>
      <c r="F20" s="9">
        <v>0.52325581395348841</v>
      </c>
      <c r="G20" s="9">
        <v>0.5</v>
      </c>
      <c r="H20" s="9">
        <f>AD20/ﾍﾞﾝﾁﾏｰｸ!$CR$1</f>
        <v>0.60478607686729513</v>
      </c>
      <c r="I20" s="9">
        <v>0.33333333333333331</v>
      </c>
      <c r="J20" s="9">
        <v>0.875</v>
      </c>
      <c r="K20" s="9">
        <v>0.5</v>
      </c>
      <c r="L20" s="9">
        <v>0.625</v>
      </c>
      <c r="M20" s="9">
        <v>1</v>
      </c>
      <c r="N20" s="9">
        <v>0.59090909090909094</v>
      </c>
      <c r="O20" s="9">
        <v>0.6</v>
      </c>
      <c r="P20" s="2">
        <v>54.5</v>
      </c>
      <c r="Q20" s="9">
        <f t="shared" si="0"/>
        <v>0.57840909090909087</v>
      </c>
      <c r="R20" s="9">
        <v>0.6</v>
      </c>
      <c r="S20" s="9">
        <v>0.7</v>
      </c>
      <c r="T20" s="9">
        <v>0.6875</v>
      </c>
      <c r="U20" s="9">
        <v>0.54545454545454541</v>
      </c>
      <c r="V20" s="9">
        <v>0.53125</v>
      </c>
      <c r="W20" s="9">
        <v>0.625</v>
      </c>
      <c r="X20" s="9">
        <v>0.625</v>
      </c>
      <c r="AD20" s="8">
        <v>83.399999999999991</v>
      </c>
    </row>
    <row r="21" spans="1:30">
      <c r="A21" s="2">
        <v>1997</v>
      </c>
      <c r="B21" s="2">
        <v>1500</v>
      </c>
      <c r="C21" s="2">
        <v>2</v>
      </c>
      <c r="D21" s="2">
        <v>750</v>
      </c>
      <c r="E21" s="2" t="s">
        <v>47</v>
      </c>
      <c r="F21" s="9">
        <v>0.20930232558139536</v>
      </c>
      <c r="G21" s="9">
        <v>0</v>
      </c>
      <c r="H21" s="9">
        <f>AD21/ﾍﾞﾝﾁﾏｰｸ!$CR$1</f>
        <v>0.54749818709209586</v>
      </c>
      <c r="I21" s="9">
        <v>0.16666666666666666</v>
      </c>
      <c r="J21" s="9">
        <v>0.25</v>
      </c>
      <c r="K21" s="9">
        <v>0.35</v>
      </c>
      <c r="L21" s="9">
        <v>0.375</v>
      </c>
      <c r="M21" s="9">
        <v>1</v>
      </c>
      <c r="N21" s="9">
        <v>0.22727272727272727</v>
      </c>
      <c r="O21" s="9">
        <v>0.5</v>
      </c>
      <c r="P21" s="2">
        <v>30</v>
      </c>
      <c r="Q21" s="9">
        <f t="shared" si="0"/>
        <v>0.32357954545454543</v>
      </c>
      <c r="R21" s="9">
        <v>0.26666666666666666</v>
      </c>
      <c r="S21" s="9">
        <v>0.5</v>
      </c>
      <c r="T21" s="9">
        <v>0.375</v>
      </c>
      <c r="U21" s="9">
        <v>0.27272727272727271</v>
      </c>
      <c r="V21" s="9">
        <v>0.40625</v>
      </c>
      <c r="W21" s="9">
        <v>0.33333333333333331</v>
      </c>
      <c r="X21" s="9">
        <v>0.3125</v>
      </c>
      <c r="AD21" s="8">
        <v>75.5</v>
      </c>
    </row>
    <row r="22" spans="1:30">
      <c r="A22" s="2">
        <v>1980</v>
      </c>
      <c r="B22" s="2">
        <v>180</v>
      </c>
      <c r="C22" s="2">
        <v>3</v>
      </c>
      <c r="D22" s="2">
        <v>60</v>
      </c>
      <c r="E22" s="2" t="s">
        <v>48</v>
      </c>
      <c r="F22" s="9">
        <v>9.3023255813953487E-2</v>
      </c>
      <c r="G22" s="9">
        <v>0</v>
      </c>
      <c r="H22" s="9">
        <f>AD22/ﾍﾞﾝﾁﾏｰｸ!$CR$1</f>
        <v>0.52356780275562009</v>
      </c>
      <c r="I22" s="9">
        <v>0</v>
      </c>
      <c r="J22" s="9">
        <v>0</v>
      </c>
      <c r="K22" s="9">
        <v>0.2</v>
      </c>
      <c r="L22" s="9">
        <v>0</v>
      </c>
      <c r="M22" s="9">
        <v>0.5</v>
      </c>
      <c r="N22" s="9">
        <v>9.0909090909090912E-2</v>
      </c>
      <c r="O22" s="9">
        <v>0.4</v>
      </c>
      <c r="P22" s="2">
        <v>15</v>
      </c>
      <c r="Q22" s="9">
        <f t="shared" si="0"/>
        <v>0.19375000000000001</v>
      </c>
      <c r="R22" s="9">
        <v>3.3333333333333333E-2</v>
      </c>
      <c r="S22" s="9">
        <v>0.3</v>
      </c>
      <c r="T22" s="9">
        <v>0.125</v>
      </c>
      <c r="U22" s="9">
        <v>0</v>
      </c>
      <c r="V22" s="9">
        <v>0.34375</v>
      </c>
      <c r="W22" s="9">
        <v>0.29166666666666669</v>
      </c>
      <c r="X22" s="9">
        <v>0.25</v>
      </c>
      <c r="AD22" s="8">
        <v>72.2</v>
      </c>
    </row>
    <row r="23" spans="1:30">
      <c r="A23" s="2">
        <v>1985</v>
      </c>
      <c r="B23" s="2">
        <v>320</v>
      </c>
      <c r="C23" s="2">
        <v>2</v>
      </c>
      <c r="D23" s="2">
        <v>160</v>
      </c>
      <c r="E23" s="2" t="s">
        <v>49</v>
      </c>
      <c r="F23" s="9">
        <v>0.32558139534883723</v>
      </c>
      <c r="G23" s="9">
        <v>0</v>
      </c>
      <c r="H23" s="9">
        <f>AD23/ﾍﾞﾝﾁﾏｰｸ!$CR$1</f>
        <v>0.52356780275562009</v>
      </c>
      <c r="I23" s="9">
        <v>0.5</v>
      </c>
      <c r="J23" s="9">
        <v>0.5</v>
      </c>
      <c r="K23" s="9">
        <v>0.4</v>
      </c>
      <c r="L23" s="9">
        <v>0.125</v>
      </c>
      <c r="M23" s="9">
        <v>0.5</v>
      </c>
      <c r="N23" s="9">
        <v>0.54545454545454541</v>
      </c>
      <c r="O23" s="9">
        <v>0.45</v>
      </c>
      <c r="P23" s="2">
        <v>38</v>
      </c>
      <c r="Q23" s="9">
        <f t="shared" si="0"/>
        <v>0.53494318181818179</v>
      </c>
      <c r="R23" s="9">
        <v>0.56666666666666665</v>
      </c>
      <c r="S23" s="9">
        <v>0.3</v>
      </c>
      <c r="T23" s="9">
        <v>0.3125</v>
      </c>
      <c r="U23" s="9">
        <v>0.59090909090909094</v>
      </c>
      <c r="V23" s="9">
        <v>0.40625</v>
      </c>
      <c r="W23" s="9">
        <v>0.54166666666666663</v>
      </c>
      <c r="X23" s="9">
        <v>0.5625</v>
      </c>
      <c r="AD23" s="8">
        <v>72.2</v>
      </c>
    </row>
    <row r="24" spans="1:30">
      <c r="A24" s="2">
        <v>1956</v>
      </c>
      <c r="B24" s="2">
        <v>500</v>
      </c>
      <c r="C24" s="2">
        <v>5</v>
      </c>
      <c r="D24" s="2">
        <v>100</v>
      </c>
      <c r="E24" s="2" t="s">
        <v>50</v>
      </c>
      <c r="F24" s="9">
        <v>0.47674418604651164</v>
      </c>
      <c r="G24" s="9">
        <v>0.5</v>
      </c>
      <c r="H24" s="9">
        <f>AD24/ﾍﾞﾝﾁﾏｰｸ!$CR$1</f>
        <v>0.54967367657722999</v>
      </c>
      <c r="I24" s="9">
        <v>0.5</v>
      </c>
      <c r="J24" s="9">
        <v>0.75</v>
      </c>
      <c r="K24" s="9">
        <v>0.4</v>
      </c>
      <c r="L24" s="9">
        <v>0.375</v>
      </c>
      <c r="M24" s="9">
        <v>1</v>
      </c>
      <c r="N24" s="9">
        <v>0.63636363636363635</v>
      </c>
      <c r="O24" s="9">
        <v>0.55000000000000004</v>
      </c>
      <c r="P24" s="2">
        <v>50.5</v>
      </c>
      <c r="Q24" s="9">
        <f t="shared" si="0"/>
        <v>0.56590909090909092</v>
      </c>
      <c r="R24" s="9">
        <v>0.6</v>
      </c>
      <c r="S24" s="9">
        <v>0.6</v>
      </c>
      <c r="T24" s="9">
        <v>0.5625</v>
      </c>
      <c r="U24" s="9">
        <v>0.54545454545454541</v>
      </c>
      <c r="V24" s="9">
        <v>0.46875</v>
      </c>
      <c r="W24" s="9">
        <v>0.625</v>
      </c>
      <c r="X24" s="9">
        <v>0.625</v>
      </c>
      <c r="AD24" s="8">
        <v>75.8</v>
      </c>
    </row>
    <row r="25" spans="1:30">
      <c r="A25" s="2">
        <v>1980</v>
      </c>
      <c r="B25" s="2">
        <v>300</v>
      </c>
      <c r="C25" s="2">
        <v>4</v>
      </c>
      <c r="D25" s="2">
        <v>75</v>
      </c>
      <c r="E25" s="2" t="s">
        <v>51</v>
      </c>
      <c r="F25" s="9">
        <v>0.43023255813953487</v>
      </c>
      <c r="G25" s="9">
        <v>0.5</v>
      </c>
      <c r="H25" s="9">
        <f>AD25/ﾍﾞﾝﾁﾏｰｸ!$CR$1</f>
        <v>0.86221899927483692</v>
      </c>
      <c r="I25" s="9">
        <v>0.5</v>
      </c>
      <c r="J25" s="9">
        <v>0.5</v>
      </c>
      <c r="K25" s="9">
        <v>0.35</v>
      </c>
      <c r="L25" s="9">
        <v>0.25</v>
      </c>
      <c r="M25" s="9">
        <v>1</v>
      </c>
      <c r="N25" s="9">
        <v>0.40909090909090912</v>
      </c>
      <c r="O25" s="9">
        <v>0.55000000000000004</v>
      </c>
      <c r="P25" s="2">
        <v>48.5</v>
      </c>
      <c r="Q25" s="9">
        <f t="shared" si="0"/>
        <v>0.49630681818181821</v>
      </c>
      <c r="R25" s="9">
        <v>0.46666666666666667</v>
      </c>
      <c r="S25" s="9">
        <v>0.7</v>
      </c>
      <c r="T25" s="9">
        <v>0.375</v>
      </c>
      <c r="U25" s="9">
        <v>0.40909090909090912</v>
      </c>
      <c r="V25" s="9">
        <v>0.46875</v>
      </c>
      <c r="W25" s="9">
        <v>0.58333333333333337</v>
      </c>
      <c r="X25" s="9">
        <v>0.5625</v>
      </c>
      <c r="AD25" s="8">
        <v>118.89999999999999</v>
      </c>
    </row>
    <row r="26" spans="1:30">
      <c r="A26" s="2">
        <v>1984</v>
      </c>
      <c r="B26" s="2">
        <v>475</v>
      </c>
      <c r="C26" s="2">
        <v>5</v>
      </c>
      <c r="D26" s="2">
        <v>95</v>
      </c>
      <c r="E26" s="2" t="s">
        <v>37</v>
      </c>
      <c r="F26" s="9">
        <v>0.37209302325581395</v>
      </c>
      <c r="G26" s="9">
        <v>0</v>
      </c>
      <c r="H26" s="9">
        <f>AD26/ﾍﾞﾝﾁﾏｰｸ!$CR$1</f>
        <v>0.54967367657722999</v>
      </c>
      <c r="I26" s="9">
        <v>0.16666666666666666</v>
      </c>
      <c r="J26" s="9">
        <v>0.625</v>
      </c>
      <c r="K26" s="9">
        <v>0.45</v>
      </c>
      <c r="L26" s="9">
        <v>0.125</v>
      </c>
      <c r="M26" s="9">
        <v>0.5</v>
      </c>
      <c r="N26" s="9">
        <v>0.63636363636363635</v>
      </c>
      <c r="O26" s="9">
        <v>0.55000000000000004</v>
      </c>
      <c r="P26" s="2">
        <v>42</v>
      </c>
      <c r="Q26" s="9">
        <f t="shared" si="0"/>
        <v>0.63465909090909078</v>
      </c>
      <c r="R26" s="9">
        <v>0.53333333333333333</v>
      </c>
      <c r="S26" s="9">
        <v>0.3</v>
      </c>
      <c r="T26" s="9">
        <v>0.25</v>
      </c>
      <c r="U26" s="9">
        <v>0.54545454545454541</v>
      </c>
      <c r="V26" s="9">
        <v>0.53125</v>
      </c>
      <c r="W26" s="9">
        <v>0.75</v>
      </c>
      <c r="X26" s="9">
        <v>0.75</v>
      </c>
      <c r="AD26" s="8">
        <v>75.8</v>
      </c>
    </row>
    <row r="27" spans="1:30">
      <c r="A27" s="2">
        <v>1995</v>
      </c>
      <c r="B27" s="2">
        <v>460</v>
      </c>
      <c r="C27" s="2">
        <v>2</v>
      </c>
      <c r="D27" s="2">
        <v>230</v>
      </c>
      <c r="E27" s="2" t="s">
        <v>53</v>
      </c>
      <c r="F27" s="9">
        <v>0.23255813953488372</v>
      </c>
      <c r="G27" s="9">
        <v>0</v>
      </c>
      <c r="H27" s="9">
        <f>AD27/ﾍﾞﾝﾁﾏｰｸ!$CR$1</f>
        <v>0.52356780275562009</v>
      </c>
      <c r="I27" s="9">
        <v>0.5</v>
      </c>
      <c r="J27" s="9">
        <v>0.375</v>
      </c>
      <c r="K27" s="9">
        <v>0.15</v>
      </c>
      <c r="L27" s="9">
        <v>0</v>
      </c>
      <c r="M27" s="9">
        <v>0.5</v>
      </c>
      <c r="N27" s="9">
        <v>0.40909090909090912</v>
      </c>
      <c r="O27" s="9">
        <v>0.5</v>
      </c>
      <c r="P27" s="2">
        <v>29</v>
      </c>
      <c r="Q27" s="9">
        <f t="shared" si="0"/>
        <v>0.38636363636363641</v>
      </c>
      <c r="R27" s="9">
        <v>0.36666666666666664</v>
      </c>
      <c r="S27" s="9">
        <v>0.3</v>
      </c>
      <c r="T27" s="9">
        <v>0.25</v>
      </c>
      <c r="U27" s="9">
        <v>0.31818181818181818</v>
      </c>
      <c r="V27" s="9">
        <v>0.375</v>
      </c>
      <c r="W27" s="9">
        <v>0.41666666666666669</v>
      </c>
      <c r="X27" s="9">
        <v>0.5</v>
      </c>
      <c r="AD27" s="8">
        <v>72.2</v>
      </c>
    </row>
    <row r="28" spans="1:30">
      <c r="A28" s="2">
        <v>2000</v>
      </c>
      <c r="B28" s="2">
        <v>280</v>
      </c>
      <c r="C28" s="2">
        <v>3</v>
      </c>
      <c r="D28" s="2">
        <v>93.333333333333329</v>
      </c>
      <c r="E28" s="2" t="s">
        <v>54</v>
      </c>
      <c r="F28" s="9">
        <v>0.23255813953488372</v>
      </c>
      <c r="G28" s="9">
        <v>0</v>
      </c>
      <c r="H28" s="9">
        <f>AD28/ﾍﾞﾝﾁﾏｰｸ!$CR$1</f>
        <v>0.53081943437273393</v>
      </c>
      <c r="I28" s="9">
        <v>0</v>
      </c>
      <c r="J28" s="9">
        <v>0.5</v>
      </c>
      <c r="K28" s="9">
        <v>0.35</v>
      </c>
      <c r="L28" s="9">
        <v>0</v>
      </c>
      <c r="M28" s="9">
        <v>0.5</v>
      </c>
      <c r="N28" s="9">
        <v>0.31818181818181818</v>
      </c>
      <c r="O28" s="9">
        <v>0.4</v>
      </c>
      <c r="P28" s="2">
        <v>27</v>
      </c>
      <c r="Q28" s="9">
        <f t="shared" si="0"/>
        <v>0.44573863636363636</v>
      </c>
      <c r="R28" s="9">
        <v>0.23333333333333334</v>
      </c>
      <c r="S28" s="9">
        <v>0.3</v>
      </c>
      <c r="T28" s="9">
        <v>0.25</v>
      </c>
      <c r="U28" s="9">
        <v>0.31818181818181818</v>
      </c>
      <c r="V28" s="9">
        <v>0.375</v>
      </c>
      <c r="W28" s="9">
        <v>0.58333333333333337</v>
      </c>
      <c r="X28" s="9">
        <v>0.5625</v>
      </c>
      <c r="AD28" s="8">
        <v>73.2</v>
      </c>
    </row>
    <row r="29" spans="1:30">
      <c r="A29" s="2">
        <v>2001</v>
      </c>
      <c r="B29" s="2">
        <v>180</v>
      </c>
      <c r="C29" s="2">
        <v>3</v>
      </c>
      <c r="D29" s="2">
        <v>60</v>
      </c>
      <c r="E29" s="2" t="s">
        <v>55</v>
      </c>
      <c r="F29" s="9">
        <v>0.47674418604651164</v>
      </c>
      <c r="G29" s="9">
        <v>0.5</v>
      </c>
      <c r="H29" s="9">
        <f>AD29/ﾍﾞﾝﾁﾏｰｸ!$CR$1</f>
        <v>0.54749818709209586</v>
      </c>
      <c r="I29" s="9">
        <v>0.33333333333333331</v>
      </c>
      <c r="J29" s="9">
        <v>0.625</v>
      </c>
      <c r="K29" s="9">
        <v>0.55000000000000004</v>
      </c>
      <c r="L29" s="9">
        <v>0</v>
      </c>
      <c r="M29" s="9">
        <v>0.5</v>
      </c>
      <c r="N29" s="9">
        <v>0.5</v>
      </c>
      <c r="O29" s="9">
        <v>0.45</v>
      </c>
      <c r="P29" s="2">
        <v>42.5</v>
      </c>
      <c r="Q29" s="9">
        <f t="shared" si="0"/>
        <v>0.54119318181818177</v>
      </c>
      <c r="R29" s="9">
        <v>0.46666666666666667</v>
      </c>
      <c r="S29" s="9">
        <v>0.4</v>
      </c>
      <c r="T29" s="9">
        <v>0.3125</v>
      </c>
      <c r="U29" s="9">
        <v>0.59090909090909094</v>
      </c>
      <c r="V29" s="9">
        <v>0.4375</v>
      </c>
      <c r="W29" s="9">
        <v>0.54166666666666663</v>
      </c>
      <c r="X29" s="9">
        <v>0.5625</v>
      </c>
      <c r="AD29" s="8">
        <v>75.5</v>
      </c>
    </row>
    <row r="30" spans="1:30">
      <c r="A30" s="2">
        <v>2004</v>
      </c>
      <c r="B30" s="2">
        <v>200</v>
      </c>
      <c r="C30" s="2">
        <v>3</v>
      </c>
      <c r="D30" s="2">
        <v>66.666666666666671</v>
      </c>
      <c r="E30" s="2" t="s">
        <v>57</v>
      </c>
      <c r="F30" s="9">
        <v>0.26744186046511625</v>
      </c>
      <c r="G30" s="9">
        <v>0.5</v>
      </c>
      <c r="H30" s="9">
        <f>AD30/ﾍﾞﾝﾁﾏｰｸ!$CR$1</f>
        <v>0.52356780275562009</v>
      </c>
      <c r="I30" s="9">
        <v>0.5</v>
      </c>
      <c r="J30" s="9">
        <v>0.125</v>
      </c>
      <c r="K30" s="9">
        <v>0.15</v>
      </c>
      <c r="L30" s="9">
        <v>0.375</v>
      </c>
      <c r="M30" s="9">
        <v>1</v>
      </c>
      <c r="N30" s="9">
        <v>0.59090909090909094</v>
      </c>
      <c r="O30" s="9">
        <v>0.65</v>
      </c>
      <c r="P30" s="2">
        <v>41.5</v>
      </c>
      <c r="Q30" s="9">
        <f t="shared" si="0"/>
        <v>0.3772727272727272</v>
      </c>
      <c r="R30" s="9">
        <v>0.43333333333333335</v>
      </c>
      <c r="S30" s="9">
        <v>0.6</v>
      </c>
      <c r="T30" s="9">
        <v>0.4375</v>
      </c>
      <c r="U30" s="9">
        <v>0.36363636363636365</v>
      </c>
      <c r="V30" s="9">
        <v>0.40625</v>
      </c>
      <c r="W30" s="9">
        <v>0.375</v>
      </c>
      <c r="X30" s="9">
        <v>0.375</v>
      </c>
      <c r="AD30" s="8">
        <v>72.2</v>
      </c>
    </row>
    <row r="31" spans="1:30">
      <c r="A31" s="2">
        <v>1993</v>
      </c>
      <c r="B31" s="2">
        <v>700</v>
      </c>
      <c r="C31" s="2">
        <v>4</v>
      </c>
      <c r="D31" s="2">
        <v>175</v>
      </c>
      <c r="E31" s="2" t="s">
        <v>58</v>
      </c>
      <c r="F31" s="9">
        <v>0.30232558139534882</v>
      </c>
      <c r="G31" s="9">
        <v>0</v>
      </c>
      <c r="H31" s="9">
        <f>AD31/ﾍﾞﾝﾁﾏｰｸ!$CR$1</f>
        <v>0.57360406091370575</v>
      </c>
      <c r="I31" s="9">
        <v>0.33333333333333331</v>
      </c>
      <c r="J31" s="9">
        <v>0.625</v>
      </c>
      <c r="K31" s="9">
        <v>0.3</v>
      </c>
      <c r="L31" s="9">
        <v>0.375</v>
      </c>
      <c r="M31" s="9">
        <v>0.5</v>
      </c>
      <c r="N31" s="9">
        <v>0.5</v>
      </c>
      <c r="O31" s="9">
        <v>0.7</v>
      </c>
      <c r="P31" s="2">
        <v>42</v>
      </c>
      <c r="Q31" s="9">
        <f t="shared" si="0"/>
        <v>0.49261363636363636</v>
      </c>
      <c r="R31" s="9">
        <v>0.46666666666666667</v>
      </c>
      <c r="S31" s="9">
        <v>0.5</v>
      </c>
      <c r="T31" s="9">
        <v>0.4375</v>
      </c>
      <c r="U31" s="9">
        <v>0.31818181818181818</v>
      </c>
      <c r="V31" s="9">
        <v>0.5</v>
      </c>
      <c r="W31" s="9">
        <v>0.625</v>
      </c>
      <c r="X31" s="9">
        <v>0.625</v>
      </c>
      <c r="AD31" s="8">
        <v>79.100000000000009</v>
      </c>
    </row>
    <row r="32" spans="1:30">
      <c r="A32" s="2">
        <v>2000</v>
      </c>
      <c r="B32" s="2">
        <v>2000</v>
      </c>
      <c r="C32" s="2">
        <v>5</v>
      </c>
      <c r="D32" s="2">
        <v>400</v>
      </c>
      <c r="E32" s="2" t="s">
        <v>61</v>
      </c>
      <c r="F32" s="9">
        <v>0.67441860465116277</v>
      </c>
      <c r="G32" s="9">
        <v>1</v>
      </c>
      <c r="H32" s="9">
        <f>AD32/ﾍﾞﾝﾁﾏｰｸ!$CR$1</f>
        <v>0.55329949238578691</v>
      </c>
      <c r="I32" s="9">
        <v>0.5</v>
      </c>
      <c r="J32" s="9">
        <v>0.5</v>
      </c>
      <c r="K32" s="9">
        <v>0.8</v>
      </c>
      <c r="L32" s="9">
        <v>0.125</v>
      </c>
      <c r="M32" s="9">
        <v>0.5</v>
      </c>
      <c r="N32" s="9">
        <v>0.90909090909090906</v>
      </c>
      <c r="O32" s="9">
        <v>0.6</v>
      </c>
      <c r="P32" s="2">
        <v>64</v>
      </c>
      <c r="Q32" s="9">
        <f t="shared" si="0"/>
        <v>0.74005681818181823</v>
      </c>
      <c r="R32" s="9">
        <v>0.76666666666666672</v>
      </c>
      <c r="S32" s="9">
        <v>0.5</v>
      </c>
      <c r="T32" s="9">
        <v>0.4375</v>
      </c>
      <c r="U32" s="9">
        <v>0.90909090909090906</v>
      </c>
      <c r="V32" s="9">
        <v>0.65625</v>
      </c>
      <c r="W32" s="9">
        <v>0.625</v>
      </c>
      <c r="X32" s="9">
        <v>0.6875</v>
      </c>
      <c r="AD32" s="8">
        <v>76.3</v>
      </c>
    </row>
    <row r="33" spans="1:30">
      <c r="A33" s="2">
        <v>2001</v>
      </c>
      <c r="B33" s="2">
        <v>300</v>
      </c>
      <c r="C33" s="2">
        <v>3</v>
      </c>
      <c r="D33" s="2">
        <v>100</v>
      </c>
      <c r="E33" s="2" t="s">
        <v>62</v>
      </c>
      <c r="F33" s="9">
        <v>0.39534883720930231</v>
      </c>
      <c r="G33" s="9">
        <v>0</v>
      </c>
      <c r="H33" s="9">
        <f>AD33/ﾍﾞﾝﾁﾏｰｸ!$CR$1</f>
        <v>0.52356780275562009</v>
      </c>
      <c r="I33" s="9">
        <v>0.5</v>
      </c>
      <c r="J33" s="9">
        <v>0.375</v>
      </c>
      <c r="K33" s="9">
        <v>0.55000000000000004</v>
      </c>
      <c r="L33" s="9">
        <v>0.125</v>
      </c>
      <c r="M33" s="9">
        <v>1</v>
      </c>
      <c r="N33" s="9">
        <v>0.5</v>
      </c>
      <c r="O33" s="9">
        <v>0.9</v>
      </c>
      <c r="P33" s="2">
        <v>49</v>
      </c>
      <c r="Q33" s="9">
        <f t="shared" si="0"/>
        <v>0.671875</v>
      </c>
      <c r="R33" s="9">
        <v>0.5</v>
      </c>
      <c r="S33" s="9">
        <v>0.5</v>
      </c>
      <c r="T33" s="9">
        <v>0.3125</v>
      </c>
      <c r="U33" s="9">
        <v>0.5</v>
      </c>
      <c r="V33" s="9">
        <v>0.75</v>
      </c>
      <c r="W33" s="9">
        <v>0.75</v>
      </c>
      <c r="X33" s="9">
        <v>0.8125</v>
      </c>
      <c r="AD33" s="8">
        <v>72.2</v>
      </c>
    </row>
    <row r="34" spans="1:30">
      <c r="A34" s="2">
        <v>1995</v>
      </c>
      <c r="B34" s="2">
        <v>500</v>
      </c>
      <c r="C34" s="2">
        <v>5</v>
      </c>
      <c r="D34" s="2">
        <v>100</v>
      </c>
      <c r="E34" s="2" t="s">
        <v>63</v>
      </c>
      <c r="F34" s="9">
        <v>4.6511627906976744E-2</v>
      </c>
      <c r="G34" s="9">
        <v>0</v>
      </c>
      <c r="H34" s="9">
        <f>AD34/ﾍﾞﾝﾁﾏｰｸ!$CR$1</f>
        <v>0.65264684554024666</v>
      </c>
      <c r="I34" s="9">
        <v>0.16666666666666666</v>
      </c>
      <c r="J34" s="9">
        <v>0</v>
      </c>
      <c r="K34" s="9">
        <v>0.05</v>
      </c>
      <c r="L34" s="9">
        <v>0.125</v>
      </c>
      <c r="M34" s="9">
        <v>0.5</v>
      </c>
      <c r="N34" s="9">
        <v>0.27272727272727271</v>
      </c>
      <c r="O34" s="9">
        <v>0.55000000000000004</v>
      </c>
      <c r="P34" s="2">
        <v>21</v>
      </c>
      <c r="Q34" s="9">
        <f t="shared" si="0"/>
        <v>0.2980113636363636</v>
      </c>
      <c r="R34" s="9">
        <v>0.16666666666666666</v>
      </c>
      <c r="S34" s="9">
        <v>0.4</v>
      </c>
      <c r="T34" s="9">
        <v>0.25</v>
      </c>
      <c r="U34" s="9">
        <v>0.18181818181818182</v>
      </c>
      <c r="V34" s="9">
        <v>0.34375</v>
      </c>
      <c r="W34" s="9">
        <v>0.33333333333333331</v>
      </c>
      <c r="X34" s="9">
        <v>0.4375</v>
      </c>
      <c r="AD34" s="8">
        <v>90</v>
      </c>
    </row>
    <row r="35" spans="1:30">
      <c r="A35" s="2">
        <v>1991</v>
      </c>
      <c r="B35" s="2">
        <v>1200</v>
      </c>
      <c r="C35" s="2">
        <v>3</v>
      </c>
      <c r="D35" s="2">
        <v>400</v>
      </c>
      <c r="E35" s="2" t="s">
        <v>64</v>
      </c>
      <c r="F35" s="9">
        <v>0.23255813953488372</v>
      </c>
      <c r="G35" s="9">
        <v>0</v>
      </c>
      <c r="H35" s="9">
        <f>AD35/ﾍﾞﾝﾁﾏｰｸ!$CR$1</f>
        <v>0.52356780275562009</v>
      </c>
      <c r="I35" s="9">
        <v>0</v>
      </c>
      <c r="J35" s="9">
        <v>0.5</v>
      </c>
      <c r="K35" s="9">
        <v>0.35</v>
      </c>
      <c r="L35" s="9">
        <v>0</v>
      </c>
      <c r="M35" s="9">
        <v>0.5</v>
      </c>
      <c r="N35" s="9">
        <v>0.27272727272727271</v>
      </c>
      <c r="O35" s="9">
        <v>0.45</v>
      </c>
      <c r="P35" s="2">
        <v>27</v>
      </c>
      <c r="Q35" s="9">
        <f t="shared" si="0"/>
        <v>0.38636363636363641</v>
      </c>
      <c r="R35" s="9">
        <v>0.26666666666666666</v>
      </c>
      <c r="S35" s="9">
        <v>0.4</v>
      </c>
      <c r="T35" s="9">
        <v>0.125</v>
      </c>
      <c r="U35" s="9">
        <v>0.31818181818181818</v>
      </c>
      <c r="V35" s="9">
        <v>0.375</v>
      </c>
      <c r="W35" s="9">
        <v>0.41666666666666669</v>
      </c>
      <c r="X35" s="9">
        <v>0.5</v>
      </c>
      <c r="AD35" s="8">
        <v>72.2</v>
      </c>
    </row>
    <row r="36" spans="1:30">
      <c r="A36" s="2">
        <v>2012</v>
      </c>
      <c r="B36" s="2">
        <v>1400</v>
      </c>
      <c r="C36" s="2">
        <v>7</v>
      </c>
      <c r="D36" s="2">
        <v>200</v>
      </c>
      <c r="E36" s="2" t="s">
        <v>65</v>
      </c>
      <c r="F36" s="9">
        <v>0.84883720930232553</v>
      </c>
      <c r="G36" s="9">
        <v>0.5</v>
      </c>
      <c r="H36" s="9">
        <f>AD36/ﾍﾞﾝﾁﾏｰｸ!$CR$1</f>
        <v>0.615663524292966</v>
      </c>
      <c r="I36" s="9">
        <v>0.83333333333333337</v>
      </c>
      <c r="J36" s="9">
        <v>1</v>
      </c>
      <c r="K36" s="9">
        <v>1</v>
      </c>
      <c r="L36" s="9">
        <v>1</v>
      </c>
      <c r="M36" s="9">
        <v>1</v>
      </c>
      <c r="N36" s="9">
        <v>0.95454545454545459</v>
      </c>
      <c r="O36" s="9">
        <v>0.95</v>
      </c>
      <c r="P36" s="2">
        <v>86.5</v>
      </c>
      <c r="Q36" s="9">
        <f t="shared" si="0"/>
        <v>0.96534090909090908</v>
      </c>
      <c r="R36" s="9">
        <v>0.96666666666666667</v>
      </c>
      <c r="S36" s="9">
        <v>0.8</v>
      </c>
      <c r="T36" s="9">
        <v>0.9375</v>
      </c>
      <c r="U36" s="9">
        <v>0.95454545454545459</v>
      </c>
      <c r="V36" s="9">
        <v>0.96875</v>
      </c>
      <c r="W36" s="9">
        <v>0.95833333333333337</v>
      </c>
      <c r="X36" s="9">
        <v>1</v>
      </c>
      <c r="AD36" s="8">
        <v>84.899999999999991</v>
      </c>
    </row>
    <row r="37" spans="1:30">
      <c r="A37" s="2">
        <v>1995</v>
      </c>
      <c r="B37" s="2">
        <v>495</v>
      </c>
      <c r="C37" s="2">
        <v>2</v>
      </c>
      <c r="D37" s="2">
        <v>247.5</v>
      </c>
      <c r="E37" s="2" t="s">
        <v>66</v>
      </c>
      <c r="F37" s="9">
        <v>0.27906976744186046</v>
      </c>
      <c r="G37" s="9">
        <v>0</v>
      </c>
      <c r="H37" s="9">
        <f>AD37/ﾍﾞﾝﾁﾏｰｸ!$CR$1</f>
        <v>0.54967367657722999</v>
      </c>
      <c r="I37" s="9">
        <v>0</v>
      </c>
      <c r="J37" s="9">
        <v>0.625</v>
      </c>
      <c r="K37" s="9">
        <v>0.4</v>
      </c>
      <c r="L37" s="9">
        <v>0.125</v>
      </c>
      <c r="M37" s="9">
        <v>0.5</v>
      </c>
      <c r="N37" s="9">
        <v>0.54545454545454541</v>
      </c>
      <c r="O37" s="9">
        <v>0.45</v>
      </c>
      <c r="P37" s="2">
        <v>36</v>
      </c>
      <c r="Q37" s="9">
        <f t="shared" si="0"/>
        <v>0.51534090909090913</v>
      </c>
      <c r="R37" s="9">
        <v>0.4</v>
      </c>
      <c r="S37" s="9">
        <v>0.4</v>
      </c>
      <c r="T37" s="9">
        <v>0.3125</v>
      </c>
      <c r="U37" s="9">
        <v>0.45454545454545453</v>
      </c>
      <c r="V37" s="9">
        <v>0.4375</v>
      </c>
      <c r="W37" s="9">
        <v>0.58333333333333337</v>
      </c>
      <c r="X37" s="9">
        <v>0.625</v>
      </c>
      <c r="AD37" s="8">
        <v>75.8</v>
      </c>
    </row>
    <row r="38" spans="1:30">
      <c r="A38" s="2">
        <v>1975</v>
      </c>
      <c r="B38" s="2">
        <v>400</v>
      </c>
      <c r="C38" s="2">
        <v>2</v>
      </c>
      <c r="D38" s="2">
        <v>200</v>
      </c>
      <c r="E38" s="2" t="s">
        <v>68</v>
      </c>
      <c r="F38" s="9">
        <v>0.30232558139534882</v>
      </c>
      <c r="G38" s="9">
        <v>0</v>
      </c>
      <c r="H38" s="9">
        <f>AD38/ﾍﾞﾝﾁﾏｰｸ!$CR$1</f>
        <v>0.52356780275562009</v>
      </c>
      <c r="I38" s="9">
        <v>0.33333333333333331</v>
      </c>
      <c r="J38" s="9">
        <v>0.25</v>
      </c>
      <c r="K38" s="9">
        <v>0.55000000000000004</v>
      </c>
      <c r="L38" s="9">
        <v>0.125</v>
      </c>
      <c r="M38" s="9">
        <v>0.5</v>
      </c>
      <c r="N38" s="9">
        <v>0.5</v>
      </c>
      <c r="O38" s="9">
        <v>0.45</v>
      </c>
      <c r="P38" s="2">
        <v>37</v>
      </c>
      <c r="Q38" s="9">
        <f t="shared" si="0"/>
        <v>0.53778409090909085</v>
      </c>
      <c r="R38" s="9">
        <v>0.46666666666666667</v>
      </c>
      <c r="S38" s="9">
        <v>0.3</v>
      </c>
      <c r="T38" s="9">
        <v>0.1875</v>
      </c>
      <c r="U38" s="9">
        <v>0.54545454545454541</v>
      </c>
      <c r="V38" s="9">
        <v>0.5</v>
      </c>
      <c r="W38" s="9">
        <v>0.54166666666666663</v>
      </c>
      <c r="X38" s="9">
        <v>0.5625</v>
      </c>
      <c r="AD38" s="8">
        <v>72.2</v>
      </c>
    </row>
    <row r="39" spans="1:30">
      <c r="A39" s="2">
        <v>1990</v>
      </c>
      <c r="B39" s="2">
        <v>300</v>
      </c>
      <c r="C39" s="2">
        <v>5</v>
      </c>
      <c r="D39" s="2">
        <v>60</v>
      </c>
      <c r="E39" s="2" t="s">
        <v>70</v>
      </c>
      <c r="F39" s="9">
        <v>0.59302325581395354</v>
      </c>
      <c r="G39" s="9">
        <v>0.5</v>
      </c>
      <c r="H39" s="9">
        <f>AD39/ﾍﾞﾝﾁﾏｰｸ!$CR$1</f>
        <v>0.52356780275562009</v>
      </c>
      <c r="I39" s="9">
        <v>0.66666666666666663</v>
      </c>
      <c r="J39" s="9">
        <v>1</v>
      </c>
      <c r="K39" s="9">
        <v>0.55000000000000004</v>
      </c>
      <c r="L39" s="9">
        <v>0</v>
      </c>
      <c r="M39" s="9">
        <v>0.5</v>
      </c>
      <c r="N39" s="9">
        <v>0.68181818181818177</v>
      </c>
      <c r="O39" s="9">
        <v>0.6</v>
      </c>
      <c r="P39" s="2">
        <v>54.5</v>
      </c>
      <c r="Q39" s="9">
        <f t="shared" si="0"/>
        <v>0.72017045454545447</v>
      </c>
      <c r="R39" s="9">
        <v>0.8</v>
      </c>
      <c r="S39" s="9">
        <v>0.5</v>
      </c>
      <c r="T39" s="9">
        <v>0.3125</v>
      </c>
      <c r="U39" s="9">
        <v>0.72727272727272729</v>
      </c>
      <c r="V39" s="9">
        <v>0.59375</v>
      </c>
      <c r="W39" s="9">
        <v>0.75</v>
      </c>
      <c r="X39" s="9">
        <v>0.8125</v>
      </c>
      <c r="AD39" s="8">
        <v>72.2</v>
      </c>
    </row>
    <row r="40" spans="1:30">
      <c r="A40" s="2">
        <v>2001</v>
      </c>
      <c r="B40" s="2">
        <v>1000</v>
      </c>
      <c r="C40" s="2">
        <v>10</v>
      </c>
      <c r="D40" s="2">
        <v>100</v>
      </c>
      <c r="E40" s="2" t="s">
        <v>71</v>
      </c>
      <c r="F40" s="9">
        <v>0.39534883720930231</v>
      </c>
      <c r="G40" s="9">
        <v>0</v>
      </c>
      <c r="H40" s="9">
        <f>AD40/ﾍﾞﾝﾁﾏｰｸ!$CR$1</f>
        <v>0.52356780275562009</v>
      </c>
      <c r="I40" s="9">
        <v>0.16666666666666666</v>
      </c>
      <c r="J40" s="9">
        <v>0.75</v>
      </c>
      <c r="K40" s="9">
        <v>0.55000000000000004</v>
      </c>
      <c r="L40" s="9">
        <v>0.25</v>
      </c>
      <c r="M40" s="9">
        <v>0.5</v>
      </c>
      <c r="N40" s="9">
        <v>0.5</v>
      </c>
      <c r="O40" s="9">
        <v>0.4</v>
      </c>
      <c r="P40" s="2">
        <v>40</v>
      </c>
      <c r="Q40" s="9">
        <f t="shared" si="0"/>
        <v>0.58181818181818179</v>
      </c>
      <c r="R40" s="9">
        <v>0.46666666666666667</v>
      </c>
      <c r="S40" s="9">
        <v>0.4</v>
      </c>
      <c r="T40" s="9">
        <v>0.375</v>
      </c>
      <c r="U40" s="9">
        <v>0.59090909090909094</v>
      </c>
      <c r="V40" s="9">
        <v>0.46875</v>
      </c>
      <c r="W40" s="9">
        <v>0.625</v>
      </c>
      <c r="X40" s="9">
        <v>0.625</v>
      </c>
      <c r="AD40" s="8">
        <v>72.2</v>
      </c>
    </row>
    <row r="41" spans="1:30">
      <c r="A41" s="2">
        <v>1990</v>
      </c>
      <c r="B41" s="2">
        <v>300</v>
      </c>
      <c r="C41" s="2">
        <v>4</v>
      </c>
      <c r="D41" s="2">
        <v>75</v>
      </c>
      <c r="E41" s="2" t="s">
        <v>72</v>
      </c>
      <c r="F41" s="9">
        <v>0.46511627906976744</v>
      </c>
      <c r="G41" s="9">
        <v>0</v>
      </c>
      <c r="H41" s="9">
        <f>AD41/ﾍﾞﾝﾁﾏｰｸ!$CR$1</f>
        <v>0.52356780275562009</v>
      </c>
      <c r="I41" s="9">
        <v>1</v>
      </c>
      <c r="J41" s="9">
        <v>0.5</v>
      </c>
      <c r="K41" s="9">
        <v>0.55000000000000004</v>
      </c>
      <c r="L41" s="9">
        <v>0</v>
      </c>
      <c r="M41" s="9">
        <v>0.5</v>
      </c>
      <c r="N41" s="9">
        <v>0.68181818181818177</v>
      </c>
      <c r="O41" s="9">
        <v>0.45</v>
      </c>
      <c r="P41" s="2">
        <v>46</v>
      </c>
      <c r="Q41" s="9">
        <f t="shared" si="0"/>
        <v>0.63323863636363642</v>
      </c>
      <c r="R41" s="9">
        <v>0.7</v>
      </c>
      <c r="S41" s="9">
        <v>0.4</v>
      </c>
      <c r="T41" s="9">
        <v>0.3125</v>
      </c>
      <c r="U41" s="9">
        <v>0.81818181818181823</v>
      </c>
      <c r="V41" s="9">
        <v>0.4375</v>
      </c>
      <c r="W41" s="9">
        <v>0.58333333333333337</v>
      </c>
      <c r="X41" s="9">
        <v>0.5625</v>
      </c>
      <c r="AD41" s="8">
        <v>72.2</v>
      </c>
    </row>
    <row r="42" spans="1:30">
      <c r="A42" s="2">
        <v>1980</v>
      </c>
      <c r="B42" s="2">
        <v>100</v>
      </c>
      <c r="C42" s="2">
        <v>3</v>
      </c>
      <c r="D42" s="2">
        <v>33.333333333333336</v>
      </c>
      <c r="E42" s="2" t="s">
        <v>73</v>
      </c>
      <c r="F42" s="9">
        <v>0.56976744186046513</v>
      </c>
      <c r="G42" s="9">
        <v>0.5</v>
      </c>
      <c r="H42" s="9">
        <f>AD42/ﾍﾞﾝﾁﾏｰｸ!$CR$1</f>
        <v>0.6417693981145759</v>
      </c>
      <c r="I42" s="9">
        <v>0.16666666666666666</v>
      </c>
      <c r="J42" s="9">
        <v>0.625</v>
      </c>
      <c r="K42" s="9">
        <v>0.75</v>
      </c>
      <c r="L42" s="9">
        <v>0.375</v>
      </c>
      <c r="M42" s="9">
        <v>0.5</v>
      </c>
      <c r="N42" s="9">
        <v>0.77272727272727271</v>
      </c>
      <c r="O42" s="9">
        <v>0.75</v>
      </c>
      <c r="P42" s="2">
        <v>60.5</v>
      </c>
      <c r="Q42" s="9">
        <f t="shared" si="0"/>
        <v>0.76022727272727264</v>
      </c>
      <c r="R42" s="9">
        <v>0.56666666666666665</v>
      </c>
      <c r="S42" s="9">
        <v>0.5</v>
      </c>
      <c r="T42" s="9">
        <v>0.5625</v>
      </c>
      <c r="U42" s="9">
        <v>0.63636363636363635</v>
      </c>
      <c r="V42" s="9">
        <v>0.71875</v>
      </c>
      <c r="W42" s="9">
        <v>0.875</v>
      </c>
      <c r="X42" s="9">
        <v>0.875</v>
      </c>
      <c r="AD42" s="8">
        <v>88.5</v>
      </c>
    </row>
    <row r="43" spans="1:30">
      <c r="A43" s="2">
        <v>1985</v>
      </c>
      <c r="B43" s="2">
        <v>500</v>
      </c>
      <c r="C43" s="2">
        <v>3</v>
      </c>
      <c r="D43" s="2">
        <v>166.66666666666666</v>
      </c>
      <c r="E43" s="2" t="s">
        <v>74</v>
      </c>
      <c r="F43" s="9">
        <v>0.36046511627906974</v>
      </c>
      <c r="G43" s="9">
        <v>0.5</v>
      </c>
      <c r="H43" s="9">
        <f>AD43/ﾍﾞﾝﾁﾏｰｸ!$CR$1</f>
        <v>0.56925308194343738</v>
      </c>
      <c r="I43" s="9">
        <v>0.33333333333333331</v>
      </c>
      <c r="J43" s="9">
        <v>0.5</v>
      </c>
      <c r="K43" s="9">
        <v>0.3</v>
      </c>
      <c r="L43" s="9">
        <v>0.625</v>
      </c>
      <c r="M43" s="9">
        <v>1</v>
      </c>
      <c r="N43" s="9">
        <v>0.36363636363636365</v>
      </c>
      <c r="O43" s="9">
        <v>0.85</v>
      </c>
      <c r="P43" s="2">
        <v>47.5</v>
      </c>
      <c r="Q43" s="9">
        <f t="shared" si="0"/>
        <v>0.47926136363636362</v>
      </c>
      <c r="R43" s="9">
        <v>0.3</v>
      </c>
      <c r="S43" s="9">
        <v>0.6</v>
      </c>
      <c r="T43" s="9">
        <v>0.625</v>
      </c>
      <c r="U43" s="9">
        <v>0.18181818181818182</v>
      </c>
      <c r="V43" s="9">
        <v>0.625</v>
      </c>
      <c r="W43" s="9">
        <v>0.625</v>
      </c>
      <c r="X43" s="9">
        <v>0.6875</v>
      </c>
      <c r="AD43" s="8">
        <v>78.5</v>
      </c>
    </row>
    <row r="44" spans="1:30">
      <c r="A44" s="2">
        <v>1973</v>
      </c>
      <c r="B44" s="2">
        <v>166</v>
      </c>
      <c r="C44" s="2">
        <v>3</v>
      </c>
      <c r="D44" s="2">
        <v>55.333333333333336</v>
      </c>
      <c r="E44" s="2" t="s">
        <v>74</v>
      </c>
      <c r="F44" s="9">
        <v>0.20930232558139536</v>
      </c>
      <c r="G44" s="9">
        <v>0</v>
      </c>
      <c r="H44" s="9">
        <f>AD44/ﾍﾞﾝﾁﾏｰｸ!$CR$1</f>
        <v>0.52356780275562009</v>
      </c>
      <c r="I44" s="9">
        <v>0</v>
      </c>
      <c r="J44" s="9">
        <v>0.25</v>
      </c>
      <c r="K44" s="9">
        <v>0.3</v>
      </c>
      <c r="L44" s="9">
        <v>0</v>
      </c>
      <c r="M44" s="9">
        <v>0.5</v>
      </c>
      <c r="N44" s="9">
        <v>0.13636363636363635</v>
      </c>
      <c r="O44" s="9">
        <v>0.5</v>
      </c>
      <c r="P44" s="2">
        <v>22</v>
      </c>
      <c r="Q44" s="9">
        <f t="shared" si="0"/>
        <v>0.32528409090909088</v>
      </c>
      <c r="R44" s="9">
        <v>0.1</v>
      </c>
      <c r="S44" s="9">
        <v>0.3</v>
      </c>
      <c r="T44" s="9">
        <v>0.125</v>
      </c>
      <c r="U44" s="9">
        <v>4.5454545454545456E-2</v>
      </c>
      <c r="V44" s="9">
        <v>0.46875</v>
      </c>
      <c r="W44" s="9">
        <v>0.5</v>
      </c>
      <c r="X44" s="9">
        <v>0.4375</v>
      </c>
      <c r="AD44" s="8">
        <v>72.2</v>
      </c>
    </row>
    <row r="45" spans="1:30">
      <c r="A45" s="2">
        <v>1980</v>
      </c>
      <c r="B45" s="2">
        <v>666</v>
      </c>
      <c r="C45" s="2">
        <v>6</v>
      </c>
      <c r="D45" s="2">
        <v>111</v>
      </c>
      <c r="E45" s="2" t="s">
        <v>25</v>
      </c>
      <c r="F45" s="9">
        <v>0.44186046511627908</v>
      </c>
      <c r="G45" s="9">
        <v>0</v>
      </c>
      <c r="H45" s="9">
        <f>AD45/ﾍﾞﾝﾁﾏｰｸ!$CR$1</f>
        <v>0.52356780275562009</v>
      </c>
      <c r="I45" s="9">
        <v>0.16666666666666666</v>
      </c>
      <c r="J45" s="9">
        <v>0.75</v>
      </c>
      <c r="K45" s="9">
        <v>0.55000000000000004</v>
      </c>
      <c r="L45" s="9">
        <v>0</v>
      </c>
      <c r="M45" s="9">
        <v>0.5</v>
      </c>
      <c r="N45" s="9">
        <v>0.72727272727272729</v>
      </c>
      <c r="O45" s="9">
        <v>0.55000000000000004</v>
      </c>
      <c r="P45" s="2">
        <v>46</v>
      </c>
      <c r="Q45" s="9">
        <f t="shared" si="0"/>
        <v>0.62897727272727266</v>
      </c>
      <c r="R45" s="9">
        <v>0.6</v>
      </c>
      <c r="S45" s="9">
        <v>0.6</v>
      </c>
      <c r="T45" s="9">
        <v>0.375</v>
      </c>
      <c r="U45" s="9">
        <v>0.63636363636363635</v>
      </c>
      <c r="V45" s="9">
        <v>0.5625</v>
      </c>
      <c r="W45" s="9">
        <v>0.66666666666666663</v>
      </c>
      <c r="X45" s="9">
        <v>0.625</v>
      </c>
      <c r="AD45" s="8">
        <v>72.2</v>
      </c>
    </row>
    <row r="46" spans="1:30">
      <c r="A46" s="2">
        <v>1988</v>
      </c>
      <c r="B46" s="2">
        <v>100</v>
      </c>
      <c r="C46" s="2">
        <v>2</v>
      </c>
      <c r="D46" s="2">
        <v>50</v>
      </c>
      <c r="E46" s="2" t="s">
        <v>75</v>
      </c>
      <c r="F46" s="9">
        <v>0.27906976744186046</v>
      </c>
      <c r="G46" s="9">
        <v>0</v>
      </c>
      <c r="H46" s="9">
        <f>AD46/ﾍﾞﾝﾁﾏｰｸ!$CR$1</f>
        <v>0.52356780275562009</v>
      </c>
      <c r="I46" s="9">
        <v>0.33333333333333331</v>
      </c>
      <c r="J46" s="9">
        <v>0.5</v>
      </c>
      <c r="K46" s="9">
        <v>0.3</v>
      </c>
      <c r="L46" s="9">
        <v>0</v>
      </c>
      <c r="M46" s="9">
        <v>0.5</v>
      </c>
      <c r="N46" s="9">
        <v>0.68181818181818177</v>
      </c>
      <c r="O46" s="9">
        <v>0.6</v>
      </c>
      <c r="P46" s="2">
        <v>40</v>
      </c>
      <c r="Q46" s="9">
        <f t="shared" si="0"/>
        <v>0.60426136363636351</v>
      </c>
      <c r="R46" s="9">
        <v>0.7</v>
      </c>
      <c r="S46" s="9">
        <v>0.3</v>
      </c>
      <c r="T46" s="9">
        <v>0.25</v>
      </c>
      <c r="U46" s="9">
        <v>0.68181818181818177</v>
      </c>
      <c r="V46" s="9">
        <v>0.46875</v>
      </c>
      <c r="W46" s="9">
        <v>0.625</v>
      </c>
      <c r="X46" s="9">
        <v>0.5625</v>
      </c>
      <c r="AD46" s="8">
        <v>72.2</v>
      </c>
    </row>
    <row r="47" spans="1:30">
      <c r="A47" s="2">
        <v>2000</v>
      </c>
      <c r="B47" s="2">
        <v>800</v>
      </c>
      <c r="C47" s="2">
        <v>7</v>
      </c>
      <c r="D47" s="2">
        <v>114.28571428571429</v>
      </c>
      <c r="E47" s="2" t="s">
        <v>77</v>
      </c>
      <c r="F47" s="9">
        <v>0.2558139534883721</v>
      </c>
      <c r="G47" s="9">
        <v>0</v>
      </c>
      <c r="H47" s="9">
        <f>AD47/ﾍﾞﾝﾁﾏｰｸ!$CR$1</f>
        <v>0.53081943437273393</v>
      </c>
      <c r="I47" s="9">
        <v>0.33333333333333331</v>
      </c>
      <c r="J47" s="9">
        <v>0.5</v>
      </c>
      <c r="K47" s="9">
        <v>0.25</v>
      </c>
      <c r="L47" s="9">
        <v>0.25</v>
      </c>
      <c r="M47" s="9">
        <v>1</v>
      </c>
      <c r="N47" s="9">
        <v>0.59090909090909094</v>
      </c>
      <c r="O47" s="9">
        <v>0.55000000000000004</v>
      </c>
      <c r="P47" s="2">
        <v>39</v>
      </c>
      <c r="Q47" s="9">
        <f t="shared" si="0"/>
        <v>0.38721590909090908</v>
      </c>
      <c r="R47" s="9">
        <v>0.6333333333333333</v>
      </c>
      <c r="S47" s="9">
        <v>0.6</v>
      </c>
      <c r="T47" s="9">
        <v>0.25</v>
      </c>
      <c r="U47" s="9">
        <v>0.45454545454545453</v>
      </c>
      <c r="V47" s="9">
        <v>0.40625</v>
      </c>
      <c r="W47" s="9">
        <v>0.33333333333333331</v>
      </c>
      <c r="X47" s="9">
        <v>0.3125</v>
      </c>
      <c r="AD47" s="8">
        <v>73.2</v>
      </c>
    </row>
    <row r="48" spans="1:30">
      <c r="A48" s="2">
        <v>1985</v>
      </c>
      <c r="B48" s="2">
        <v>320</v>
      </c>
      <c r="C48" s="2">
        <v>3</v>
      </c>
      <c r="D48" s="2">
        <v>106.66666666666667</v>
      </c>
      <c r="E48" s="2" t="s">
        <v>78</v>
      </c>
      <c r="F48" s="9">
        <v>0.43023255813953487</v>
      </c>
      <c r="G48" s="9">
        <v>0.5</v>
      </c>
      <c r="H48" s="9">
        <f>AD48/ﾍﾞﾝﾁﾏｰｸ!$CR$1</f>
        <v>0.52356780275562009</v>
      </c>
      <c r="I48" s="9">
        <v>0.5</v>
      </c>
      <c r="J48" s="9">
        <v>0.625</v>
      </c>
      <c r="K48" s="9">
        <v>0.4</v>
      </c>
      <c r="L48" s="9">
        <v>0.125</v>
      </c>
      <c r="M48" s="9">
        <v>0.5</v>
      </c>
      <c r="N48" s="9">
        <v>0.59090909090909094</v>
      </c>
      <c r="O48" s="9">
        <v>0.45</v>
      </c>
      <c r="P48" s="2">
        <v>43.5</v>
      </c>
      <c r="Q48" s="9">
        <f t="shared" si="0"/>
        <v>0.56960227272727271</v>
      </c>
      <c r="R48" s="9">
        <v>0.56666666666666665</v>
      </c>
      <c r="S48" s="9">
        <v>0.4</v>
      </c>
      <c r="T48" s="9">
        <v>0.375</v>
      </c>
      <c r="U48" s="9">
        <v>0.63636363636363635</v>
      </c>
      <c r="V48" s="9">
        <v>0.4375</v>
      </c>
      <c r="W48" s="9">
        <v>0.58333333333333337</v>
      </c>
      <c r="X48" s="9">
        <v>0.5625</v>
      </c>
      <c r="AD48" s="8">
        <v>72.2</v>
      </c>
    </row>
    <row r="49" spans="1:30">
      <c r="A49" s="2">
        <v>2000</v>
      </c>
      <c r="B49" s="2">
        <v>300</v>
      </c>
      <c r="C49" s="2">
        <v>2</v>
      </c>
      <c r="D49" s="2">
        <v>150</v>
      </c>
      <c r="E49" s="2" t="s">
        <v>17</v>
      </c>
      <c r="F49" s="9">
        <v>0.65116279069767447</v>
      </c>
      <c r="G49" s="9">
        <v>1</v>
      </c>
      <c r="H49" s="9">
        <f>AD49/ﾍﾞﾝﾁﾏｰｸ!$CR$1</f>
        <v>0.54169688179840481</v>
      </c>
      <c r="I49" s="9">
        <v>0.66666666666666663</v>
      </c>
      <c r="J49" s="9">
        <v>0.75</v>
      </c>
      <c r="K49" s="9">
        <v>0.6</v>
      </c>
      <c r="L49" s="9">
        <v>1</v>
      </c>
      <c r="M49" s="9">
        <v>0.5</v>
      </c>
      <c r="N49" s="9">
        <v>0.81818181818181823</v>
      </c>
      <c r="O49" s="9">
        <v>0.7</v>
      </c>
      <c r="P49" s="2">
        <v>70</v>
      </c>
      <c r="Q49" s="9">
        <f t="shared" si="0"/>
        <v>0.6982954545454545</v>
      </c>
      <c r="R49" s="9">
        <v>0.7</v>
      </c>
      <c r="S49" s="9">
        <v>0.6</v>
      </c>
      <c r="T49" s="9">
        <v>1</v>
      </c>
      <c r="U49" s="9">
        <v>0.72727272727272729</v>
      </c>
      <c r="V49" s="9">
        <v>0.65625</v>
      </c>
      <c r="W49" s="9">
        <v>0.66666666666666663</v>
      </c>
      <c r="X49" s="9">
        <v>0.75</v>
      </c>
      <c r="AD49" s="8">
        <v>74.7</v>
      </c>
    </row>
    <row r="50" spans="1:30">
      <c r="A50" s="2">
        <v>1996</v>
      </c>
      <c r="B50" s="2">
        <v>1000</v>
      </c>
      <c r="C50" s="2">
        <v>8</v>
      </c>
      <c r="D50" s="2">
        <v>125</v>
      </c>
      <c r="E50" s="2" t="s">
        <v>79</v>
      </c>
      <c r="F50" s="9">
        <v>0.36046511627906974</v>
      </c>
      <c r="G50" s="9">
        <v>0.5</v>
      </c>
      <c r="H50" s="9">
        <f>AD50/ﾍﾞﾝﾁﾏｰｸ!$CR$1</f>
        <v>0.64539521392313282</v>
      </c>
      <c r="I50" s="9">
        <v>0.66666666666666663</v>
      </c>
      <c r="J50" s="9">
        <v>0.5</v>
      </c>
      <c r="K50" s="9">
        <v>0.25</v>
      </c>
      <c r="L50" s="9">
        <v>0.125</v>
      </c>
      <c r="M50" s="9">
        <v>0.5</v>
      </c>
      <c r="N50" s="9">
        <v>0.63636363636363635</v>
      </c>
      <c r="O50" s="9">
        <v>0.45</v>
      </c>
      <c r="P50" s="2">
        <v>41.5</v>
      </c>
      <c r="Q50" s="9">
        <f t="shared" si="0"/>
        <v>0.52897727272727268</v>
      </c>
      <c r="R50" s="9">
        <v>0.66666666666666663</v>
      </c>
      <c r="S50" s="9">
        <v>0.3</v>
      </c>
      <c r="T50" s="9">
        <v>0.375</v>
      </c>
      <c r="U50" s="9">
        <v>0.63636363636363635</v>
      </c>
      <c r="V50" s="9">
        <v>0.34375</v>
      </c>
      <c r="W50" s="9">
        <v>0.54166666666666663</v>
      </c>
      <c r="X50" s="9">
        <v>0.5</v>
      </c>
      <c r="AD50" s="8">
        <v>89</v>
      </c>
    </row>
    <row r="51" spans="1:30">
      <c r="A51" s="2">
        <v>1985</v>
      </c>
      <c r="B51" s="2">
        <v>100</v>
      </c>
      <c r="C51" s="2">
        <v>3</v>
      </c>
      <c r="D51" s="2">
        <v>33.333333333333336</v>
      </c>
      <c r="E51" s="2" t="s">
        <v>80</v>
      </c>
      <c r="F51" s="9">
        <v>0.32558139534883723</v>
      </c>
      <c r="G51" s="9">
        <v>0</v>
      </c>
      <c r="H51" s="9">
        <f>AD51/ﾍﾞﾝﾁﾏｰｸ!$CR$1</f>
        <v>0.52356780275562009</v>
      </c>
      <c r="I51" s="9">
        <v>0.16666666666666666</v>
      </c>
      <c r="J51" s="9">
        <v>0.625</v>
      </c>
      <c r="K51" s="9">
        <v>0.45</v>
      </c>
      <c r="L51" s="9">
        <v>0</v>
      </c>
      <c r="M51" s="9">
        <v>0.5</v>
      </c>
      <c r="N51" s="9">
        <v>0.54545454545454541</v>
      </c>
      <c r="O51" s="9">
        <v>0.4</v>
      </c>
      <c r="P51" s="2">
        <v>36</v>
      </c>
      <c r="Q51" s="9">
        <f t="shared" si="0"/>
        <v>0.50312499999999993</v>
      </c>
      <c r="R51" s="9">
        <v>0.43333333333333335</v>
      </c>
      <c r="S51" s="9">
        <v>0.4</v>
      </c>
      <c r="T51" s="9">
        <v>0.25</v>
      </c>
      <c r="U51" s="9">
        <v>0.5</v>
      </c>
      <c r="V51" s="9">
        <v>0.40625</v>
      </c>
      <c r="W51" s="9">
        <v>0.54166666666666663</v>
      </c>
      <c r="X51" s="9">
        <v>0.5625</v>
      </c>
      <c r="AD51" s="8">
        <v>72.2</v>
      </c>
    </row>
    <row r="52" spans="1:30">
      <c r="A52" s="2">
        <v>1972</v>
      </c>
      <c r="B52" s="2">
        <v>1000</v>
      </c>
      <c r="C52" s="2">
        <v>10</v>
      </c>
      <c r="D52" s="2">
        <v>100</v>
      </c>
      <c r="E52" s="2" t="s">
        <v>81</v>
      </c>
      <c r="F52" s="9">
        <v>0.20930232558139536</v>
      </c>
      <c r="G52" s="9">
        <v>0</v>
      </c>
      <c r="H52" s="9">
        <f>AD52/ﾍﾞﾝﾁﾏｰｸ!$CR$1</f>
        <v>0.57142857142857151</v>
      </c>
      <c r="I52" s="9">
        <v>0</v>
      </c>
      <c r="J52" s="9">
        <v>0.375</v>
      </c>
      <c r="K52" s="9">
        <v>0.3</v>
      </c>
      <c r="L52" s="9">
        <v>0</v>
      </c>
      <c r="M52" s="9">
        <v>0.5</v>
      </c>
      <c r="N52" s="9">
        <v>0.45454545454545453</v>
      </c>
      <c r="O52" s="9">
        <v>0.4</v>
      </c>
      <c r="P52" s="2">
        <v>28</v>
      </c>
      <c r="Q52" s="9">
        <f t="shared" si="0"/>
        <v>0.39659090909090911</v>
      </c>
      <c r="R52" s="9">
        <v>0.33333333333333331</v>
      </c>
      <c r="S52" s="9">
        <v>0.4</v>
      </c>
      <c r="T52" s="9">
        <v>0.1875</v>
      </c>
      <c r="U52" s="9">
        <v>0.45454545454545453</v>
      </c>
      <c r="V52" s="9">
        <v>0.34375</v>
      </c>
      <c r="W52" s="9">
        <v>0.375</v>
      </c>
      <c r="X52" s="9">
        <v>0.375</v>
      </c>
      <c r="AD52" s="8">
        <v>78.8</v>
      </c>
    </row>
    <row r="53" spans="1:30">
      <c r="A53" s="2">
        <v>2007</v>
      </c>
      <c r="B53" s="2">
        <v>1250</v>
      </c>
      <c r="C53" s="2">
        <v>2</v>
      </c>
      <c r="D53" s="2">
        <v>625</v>
      </c>
      <c r="E53" s="2" t="s">
        <v>82</v>
      </c>
      <c r="F53" s="9">
        <v>0.63953488372093026</v>
      </c>
      <c r="G53" s="9">
        <v>0.5</v>
      </c>
      <c r="H53" s="9">
        <f>AD53/ﾍﾞﾝﾁﾏｰｸ!$CR$1</f>
        <v>0.56417693981145767</v>
      </c>
      <c r="I53" s="9">
        <v>0.83333333333333337</v>
      </c>
      <c r="J53" s="9">
        <v>0.625</v>
      </c>
      <c r="K53" s="9">
        <v>0.75</v>
      </c>
      <c r="L53" s="9">
        <v>0.625</v>
      </c>
      <c r="M53" s="9">
        <v>1</v>
      </c>
      <c r="N53" s="9">
        <v>0.86363636363636365</v>
      </c>
      <c r="O53" s="9">
        <v>0.85</v>
      </c>
      <c r="P53" s="2">
        <v>71.5</v>
      </c>
      <c r="Q53" s="9">
        <f t="shared" si="0"/>
        <v>0.80454545454545456</v>
      </c>
      <c r="R53" s="9">
        <v>0.8</v>
      </c>
      <c r="S53" s="9">
        <v>0.7</v>
      </c>
      <c r="T53" s="9">
        <v>0.75</v>
      </c>
      <c r="U53" s="9">
        <v>0.72727272727272729</v>
      </c>
      <c r="V53" s="9">
        <v>0.84375</v>
      </c>
      <c r="W53" s="9">
        <v>0.83333333333333337</v>
      </c>
      <c r="X53" s="9">
        <v>0.875</v>
      </c>
      <c r="AD53" s="8">
        <v>77.8</v>
      </c>
    </row>
    <row r="54" spans="1:30">
      <c r="A54" s="2">
        <v>1970</v>
      </c>
      <c r="B54" s="2">
        <v>120</v>
      </c>
      <c r="C54" s="2">
        <v>3</v>
      </c>
      <c r="D54" s="2">
        <v>40</v>
      </c>
      <c r="E54" s="2" t="s">
        <v>83</v>
      </c>
      <c r="F54" s="9">
        <v>0.20930232558139536</v>
      </c>
      <c r="G54" s="9">
        <v>0</v>
      </c>
      <c r="H54" s="9">
        <f>AD54/ﾍﾞﾝﾁﾏｰｸ!$CR$1</f>
        <v>0.52356780275562009</v>
      </c>
      <c r="I54" s="9">
        <v>0</v>
      </c>
      <c r="J54" s="9">
        <v>0.5</v>
      </c>
      <c r="K54" s="9">
        <v>0.25</v>
      </c>
      <c r="L54" s="9">
        <v>0</v>
      </c>
      <c r="M54" s="9">
        <v>0.5</v>
      </c>
      <c r="N54" s="9">
        <v>0.59090909090909094</v>
      </c>
      <c r="O54" s="9">
        <v>0.45</v>
      </c>
      <c r="P54" s="2">
        <v>32</v>
      </c>
      <c r="Q54" s="9">
        <f t="shared" si="0"/>
        <v>0.46505681818181815</v>
      </c>
      <c r="R54" s="9">
        <v>0.43333333333333335</v>
      </c>
      <c r="S54" s="9">
        <v>0.4</v>
      </c>
      <c r="T54" s="9">
        <v>0.3125</v>
      </c>
      <c r="U54" s="9">
        <v>0.40909090909090912</v>
      </c>
      <c r="V54" s="9">
        <v>0.375</v>
      </c>
      <c r="W54" s="9">
        <v>0.54166666666666663</v>
      </c>
      <c r="X54" s="9">
        <v>0.5625</v>
      </c>
      <c r="AD54" s="8">
        <v>72.2</v>
      </c>
    </row>
    <row r="55" spans="1:30">
      <c r="A55" s="2">
        <v>2010</v>
      </c>
      <c r="B55" s="2">
        <v>1000</v>
      </c>
      <c r="C55" s="2">
        <v>20</v>
      </c>
      <c r="D55" s="2">
        <v>50</v>
      </c>
      <c r="E55" s="2" t="s">
        <v>71</v>
      </c>
      <c r="F55" s="9">
        <v>0.68604651162790697</v>
      </c>
      <c r="G55" s="9">
        <v>0.5</v>
      </c>
      <c r="H55" s="9">
        <f>AD55/ﾍﾞﾝﾁﾏｰｸ!$CR$1</f>
        <v>0.82378535170413358</v>
      </c>
      <c r="I55" s="9">
        <v>0.83333333333333337</v>
      </c>
      <c r="J55" s="9">
        <v>0.625</v>
      </c>
      <c r="K55" s="9">
        <v>0.75</v>
      </c>
      <c r="L55" s="9">
        <v>0.75</v>
      </c>
      <c r="M55" s="9">
        <v>1</v>
      </c>
      <c r="N55" s="9">
        <v>0.86363636363636365</v>
      </c>
      <c r="O55" s="9">
        <v>0.95</v>
      </c>
      <c r="P55" s="2">
        <v>81.5</v>
      </c>
      <c r="Q55" s="9">
        <f t="shared" si="0"/>
        <v>0.88380681818181817</v>
      </c>
      <c r="R55" s="9">
        <v>0.8</v>
      </c>
      <c r="S55" s="9">
        <v>0.7</v>
      </c>
      <c r="T55" s="9">
        <v>0.6875</v>
      </c>
      <c r="U55" s="9">
        <v>0.90909090909090906</v>
      </c>
      <c r="V55" s="9">
        <v>0.8125</v>
      </c>
      <c r="W55" s="9">
        <v>0.875</v>
      </c>
      <c r="X55" s="9">
        <v>0.9375</v>
      </c>
      <c r="AD55" s="8">
        <v>113.60000000000001</v>
      </c>
    </row>
    <row r="56" spans="1:30">
      <c r="A56" s="2">
        <v>1996</v>
      </c>
      <c r="B56" s="2">
        <v>1200</v>
      </c>
      <c r="C56" s="2">
        <v>8</v>
      </c>
      <c r="D56" s="2">
        <v>150</v>
      </c>
      <c r="E56" s="2" t="s">
        <v>87</v>
      </c>
      <c r="F56" s="9">
        <v>0.5</v>
      </c>
      <c r="G56" s="9">
        <v>0.5</v>
      </c>
      <c r="H56" s="9">
        <f>AD56/ﾍﾞﾝﾁﾏｰｸ!$CR$1</f>
        <v>0.85786802030456866</v>
      </c>
      <c r="I56" s="9">
        <v>0.66666666666666663</v>
      </c>
      <c r="J56" s="9">
        <v>0.75</v>
      </c>
      <c r="K56" s="9">
        <v>0.35</v>
      </c>
      <c r="L56" s="9">
        <v>0.875</v>
      </c>
      <c r="M56" s="9">
        <v>0.5</v>
      </c>
      <c r="N56" s="9">
        <v>0.68181818181818177</v>
      </c>
      <c r="O56" s="9">
        <v>0.85</v>
      </c>
      <c r="P56" s="2">
        <v>67.5</v>
      </c>
      <c r="Q56" s="9">
        <f t="shared" si="0"/>
        <v>0.67585227272727266</v>
      </c>
      <c r="R56" s="9">
        <v>0.6</v>
      </c>
      <c r="S56" s="9">
        <v>0.8</v>
      </c>
      <c r="T56" s="9">
        <v>0.8125</v>
      </c>
      <c r="U56" s="9">
        <v>0.63636363636363635</v>
      </c>
      <c r="V56" s="9">
        <v>0.59375</v>
      </c>
      <c r="W56" s="9">
        <v>0.70833333333333337</v>
      </c>
      <c r="X56" s="9">
        <v>0.8125</v>
      </c>
      <c r="AD56" s="8">
        <v>118.3</v>
      </c>
    </row>
    <row r="57" spans="1:30">
      <c r="A57" s="2">
        <v>1985</v>
      </c>
      <c r="B57" s="2">
        <v>230</v>
      </c>
      <c r="C57" s="2">
        <v>3</v>
      </c>
      <c r="D57" s="2">
        <v>76.666666666666671</v>
      </c>
      <c r="E57" s="2" t="s">
        <v>88</v>
      </c>
      <c r="F57" s="9">
        <v>0.11627906976744186</v>
      </c>
      <c r="G57" s="9">
        <v>0</v>
      </c>
      <c r="H57" s="9">
        <f>AD57/ﾍﾞﾝﾁﾏｰｸ!$CR$1</f>
        <v>0.52356780275562009</v>
      </c>
      <c r="I57" s="9">
        <v>0</v>
      </c>
      <c r="J57" s="9">
        <v>0</v>
      </c>
      <c r="K57" s="9">
        <v>0.25</v>
      </c>
      <c r="L57" s="9">
        <v>0</v>
      </c>
      <c r="M57" s="9">
        <v>0.5</v>
      </c>
      <c r="N57" s="9">
        <v>9.0909090909090912E-2</v>
      </c>
      <c r="O57" s="9">
        <v>0.4</v>
      </c>
      <c r="P57" s="2">
        <v>16</v>
      </c>
      <c r="Q57" s="9">
        <f t="shared" si="0"/>
        <v>0.23153409090909088</v>
      </c>
      <c r="R57" s="9">
        <v>3.3333333333333333E-2</v>
      </c>
      <c r="S57" s="9">
        <v>0.3</v>
      </c>
      <c r="T57" s="9">
        <v>0.125</v>
      </c>
      <c r="U57" s="9">
        <v>4.5454545454545456E-2</v>
      </c>
      <c r="V57" s="9">
        <v>0.34375</v>
      </c>
      <c r="W57" s="9">
        <v>0.33333333333333331</v>
      </c>
      <c r="X57" s="9">
        <v>0.3125</v>
      </c>
      <c r="AD57" s="8">
        <v>72.2</v>
      </c>
    </row>
    <row r="58" spans="1:30">
      <c r="A58" s="2">
        <v>1985</v>
      </c>
      <c r="B58" s="2">
        <v>750</v>
      </c>
      <c r="C58" s="2">
        <v>3</v>
      </c>
      <c r="D58" s="2">
        <v>250</v>
      </c>
      <c r="E58" s="2" t="s">
        <v>89</v>
      </c>
      <c r="F58" s="9">
        <v>0.45348837209302323</v>
      </c>
      <c r="G58" s="9">
        <v>0.5</v>
      </c>
      <c r="H58" s="9">
        <f>AD58/ﾍﾞﾝﾁﾏｰｸ!$CR$1</f>
        <v>0.61058738216098629</v>
      </c>
      <c r="I58" s="9">
        <v>0.66666666666666663</v>
      </c>
      <c r="J58" s="9">
        <v>0.75</v>
      </c>
      <c r="K58" s="9">
        <v>0.3</v>
      </c>
      <c r="L58" s="9">
        <v>0.125</v>
      </c>
      <c r="M58" s="9">
        <v>0.5</v>
      </c>
      <c r="N58" s="9">
        <v>0.77272727272727271</v>
      </c>
      <c r="O58" s="9">
        <v>0.75</v>
      </c>
      <c r="P58" s="2">
        <v>53.5</v>
      </c>
      <c r="Q58" s="9">
        <f t="shared" si="0"/>
        <v>0.62301136363636356</v>
      </c>
      <c r="R58" s="9">
        <v>0.76666666666666672</v>
      </c>
      <c r="S58" s="9">
        <v>0.6</v>
      </c>
      <c r="T58" s="9">
        <v>0.5</v>
      </c>
      <c r="U58" s="9">
        <v>0.68181818181818177</v>
      </c>
      <c r="V58" s="9">
        <v>0.46875</v>
      </c>
      <c r="W58" s="9">
        <v>0.625</v>
      </c>
      <c r="X58" s="9">
        <v>0.6875</v>
      </c>
      <c r="AD58" s="8">
        <v>84.2</v>
      </c>
    </row>
    <row r="59" spans="1:30">
      <c r="A59" s="2">
        <v>1988</v>
      </c>
      <c r="B59" s="2">
        <v>509</v>
      </c>
      <c r="C59" s="2">
        <v>4</v>
      </c>
      <c r="D59" s="2">
        <v>127.25</v>
      </c>
      <c r="E59" s="2" t="s">
        <v>90</v>
      </c>
      <c r="F59" s="9">
        <v>0.47674418604651164</v>
      </c>
      <c r="G59" s="9">
        <v>0.5</v>
      </c>
      <c r="H59" s="9">
        <f>AD59/ﾍﾞﾝﾁﾏｰｸ!$CR$1</f>
        <v>0.56562726613488046</v>
      </c>
      <c r="I59" s="9">
        <v>0.16666666666666666</v>
      </c>
      <c r="J59" s="9">
        <v>0.75</v>
      </c>
      <c r="K59" s="9">
        <v>0.5</v>
      </c>
      <c r="L59" s="9">
        <v>0.375</v>
      </c>
      <c r="M59" s="9">
        <v>0.5</v>
      </c>
      <c r="N59" s="9">
        <v>0.68181818181818177</v>
      </c>
      <c r="O59" s="9">
        <v>0.55000000000000004</v>
      </c>
      <c r="P59" s="2">
        <v>50.5</v>
      </c>
      <c r="Q59" s="9">
        <f t="shared" si="0"/>
        <v>0.6286931818181819</v>
      </c>
      <c r="R59" s="9">
        <v>0.56666666666666665</v>
      </c>
      <c r="S59" s="9">
        <v>0.5</v>
      </c>
      <c r="T59" s="9">
        <v>0.5625</v>
      </c>
      <c r="U59" s="9">
        <v>0.59090909090909094</v>
      </c>
      <c r="V59" s="9">
        <v>0.53125</v>
      </c>
      <c r="W59" s="9">
        <v>0.70833333333333337</v>
      </c>
      <c r="X59" s="9">
        <v>0.6875</v>
      </c>
      <c r="AD59" s="8">
        <v>78</v>
      </c>
    </row>
    <row r="60" spans="1:30">
      <c r="A60" s="2">
        <v>2000</v>
      </c>
      <c r="B60" s="2">
        <v>1000</v>
      </c>
      <c r="C60" s="2">
        <v>5</v>
      </c>
      <c r="D60" s="2">
        <v>200</v>
      </c>
      <c r="E60" s="2" t="s">
        <v>91</v>
      </c>
      <c r="F60" s="9">
        <v>0.31395348837209303</v>
      </c>
      <c r="G60" s="9">
        <v>0.5</v>
      </c>
      <c r="H60" s="9">
        <f>AD60/ﾍﾞﾝﾁﾏｰｸ!$CR$1</f>
        <v>0.53081943437273393</v>
      </c>
      <c r="I60" s="9">
        <v>0.5</v>
      </c>
      <c r="J60" s="9">
        <v>0.375</v>
      </c>
      <c r="K60" s="9">
        <v>0.2</v>
      </c>
      <c r="L60" s="9">
        <v>0</v>
      </c>
      <c r="M60" s="9">
        <v>0.5</v>
      </c>
      <c r="N60" s="9">
        <v>0.45454545454545453</v>
      </c>
      <c r="O60" s="9">
        <v>0.5</v>
      </c>
      <c r="P60" s="2">
        <v>34.5</v>
      </c>
      <c r="Q60" s="9">
        <f t="shared" si="0"/>
        <v>0.39630681818181818</v>
      </c>
      <c r="R60" s="9">
        <v>0.46666666666666667</v>
      </c>
      <c r="S60" s="9">
        <v>0.4</v>
      </c>
      <c r="T60" s="9">
        <v>0.25</v>
      </c>
      <c r="U60" s="9">
        <v>0.40909090909090912</v>
      </c>
      <c r="V60" s="9">
        <v>0.375</v>
      </c>
      <c r="W60" s="9">
        <v>0.375</v>
      </c>
      <c r="X60" s="9">
        <v>0.4375</v>
      </c>
      <c r="AD60" s="8">
        <v>73.2</v>
      </c>
    </row>
    <row r="61" spans="1:30">
      <c r="A61" s="2">
        <v>1991</v>
      </c>
      <c r="B61" s="2">
        <v>1500</v>
      </c>
      <c r="C61" s="2">
        <v>4</v>
      </c>
      <c r="D61" s="2">
        <v>375</v>
      </c>
      <c r="E61" s="2" t="s">
        <v>94</v>
      </c>
      <c r="F61" s="9">
        <v>0.46511627906976744</v>
      </c>
      <c r="G61" s="9">
        <v>0</v>
      </c>
      <c r="H61" s="9">
        <f>AD61/ﾍﾞﾝﾁﾏｰｸ!$CR$1</f>
        <v>0.52356780275562009</v>
      </c>
      <c r="I61" s="9">
        <v>0.5</v>
      </c>
      <c r="J61" s="9">
        <v>0.875</v>
      </c>
      <c r="K61" s="9">
        <v>0.6</v>
      </c>
      <c r="L61" s="9">
        <v>0.5</v>
      </c>
      <c r="M61" s="9">
        <v>1</v>
      </c>
      <c r="N61" s="9">
        <v>0.5</v>
      </c>
      <c r="O61" s="9">
        <v>0.5</v>
      </c>
      <c r="P61" s="2">
        <v>49</v>
      </c>
      <c r="Q61" s="9">
        <f t="shared" si="0"/>
        <v>0.61619318181818183</v>
      </c>
      <c r="R61" s="9">
        <v>0.56666666666666665</v>
      </c>
      <c r="S61" s="9">
        <v>0.6</v>
      </c>
      <c r="T61" s="9">
        <v>0.5625</v>
      </c>
      <c r="U61" s="9">
        <v>0.59090909090909094</v>
      </c>
      <c r="V61" s="9">
        <v>0.53125</v>
      </c>
      <c r="W61" s="9">
        <v>0.66666666666666663</v>
      </c>
      <c r="X61" s="9">
        <v>0.6875</v>
      </c>
      <c r="AD61" s="8">
        <v>72.2</v>
      </c>
    </row>
    <row r="62" spans="1:30">
      <c r="A62" s="2">
        <v>1994</v>
      </c>
      <c r="B62" s="2">
        <v>2000</v>
      </c>
      <c r="C62" s="2">
        <v>3</v>
      </c>
      <c r="D62" s="2">
        <v>666.66666666666663</v>
      </c>
      <c r="E62" s="2" t="s">
        <v>95</v>
      </c>
      <c r="F62" s="9">
        <v>0.18604651162790697</v>
      </c>
      <c r="G62" s="9">
        <v>0</v>
      </c>
      <c r="H62" s="9">
        <f>AD62/ﾍﾞﾝﾁﾏｰｸ!$CR$1</f>
        <v>0.52356780275562009</v>
      </c>
      <c r="I62" s="9">
        <v>0</v>
      </c>
      <c r="J62" s="9">
        <v>0.5</v>
      </c>
      <c r="K62" s="9">
        <v>0.2</v>
      </c>
      <c r="L62" s="9">
        <v>0</v>
      </c>
      <c r="M62" s="9">
        <v>0.5</v>
      </c>
      <c r="N62" s="9">
        <v>0.45454545454545453</v>
      </c>
      <c r="O62" s="9">
        <v>0.45</v>
      </c>
      <c r="P62" s="2">
        <v>28</v>
      </c>
      <c r="Q62" s="9">
        <f t="shared" si="0"/>
        <v>0.39545454545454545</v>
      </c>
      <c r="R62" s="9">
        <v>0.33333333333333331</v>
      </c>
      <c r="S62" s="9">
        <v>0.3</v>
      </c>
      <c r="T62" s="9">
        <v>0.25</v>
      </c>
      <c r="U62" s="9">
        <v>0.27272727272727271</v>
      </c>
      <c r="V62" s="9">
        <v>0.375</v>
      </c>
      <c r="W62" s="9">
        <v>0.5</v>
      </c>
      <c r="X62" s="9">
        <v>0.5</v>
      </c>
      <c r="AD62" s="8">
        <v>72.2</v>
      </c>
    </row>
    <row r="63" spans="1:30">
      <c r="A63" s="2">
        <v>1998</v>
      </c>
      <c r="B63" s="2">
        <v>320</v>
      </c>
      <c r="C63" s="2">
        <v>3</v>
      </c>
      <c r="D63" s="2">
        <v>106.66666666666667</v>
      </c>
      <c r="E63" s="2" t="s">
        <v>96</v>
      </c>
      <c r="F63" s="9">
        <v>0.18604651162790697</v>
      </c>
      <c r="G63" s="9">
        <v>0</v>
      </c>
      <c r="H63" s="9">
        <f>AD63/ﾍﾞﾝﾁﾏｰｸ!$CR$1</f>
        <v>0.56200145032632354</v>
      </c>
      <c r="I63" s="9">
        <v>0.16666666666666666</v>
      </c>
      <c r="J63" s="9">
        <v>0.375</v>
      </c>
      <c r="K63" s="9">
        <v>0.2</v>
      </c>
      <c r="L63" s="9">
        <v>0.375</v>
      </c>
      <c r="M63" s="9">
        <v>0.5</v>
      </c>
      <c r="N63" s="9">
        <v>0.31818181818181818</v>
      </c>
      <c r="O63" s="9">
        <v>0.65</v>
      </c>
      <c r="P63" s="2">
        <v>32</v>
      </c>
      <c r="Q63" s="9">
        <f t="shared" si="0"/>
        <v>0.39573863636363632</v>
      </c>
      <c r="R63" s="9">
        <v>0.33333333333333331</v>
      </c>
      <c r="S63" s="9">
        <v>0.5</v>
      </c>
      <c r="T63" s="9">
        <v>0.375</v>
      </c>
      <c r="U63" s="9">
        <v>0.31818181818181818</v>
      </c>
      <c r="V63" s="9">
        <v>0.40625</v>
      </c>
      <c r="W63" s="9">
        <v>0.45833333333333331</v>
      </c>
      <c r="X63" s="9">
        <v>0.4375</v>
      </c>
      <c r="AD63" s="8">
        <v>77.5</v>
      </c>
    </row>
    <row r="64" spans="1:30">
      <c r="A64" s="2">
        <v>1990</v>
      </c>
      <c r="B64" s="2">
        <v>264</v>
      </c>
      <c r="C64" s="2">
        <v>2</v>
      </c>
      <c r="D64" s="2">
        <v>132</v>
      </c>
      <c r="E64" s="2" t="s">
        <v>97</v>
      </c>
      <c r="F64" s="9">
        <v>0.34883720930232559</v>
      </c>
      <c r="G64" s="9">
        <v>0</v>
      </c>
      <c r="H64" s="9">
        <f>AD64/ﾍﾞﾝﾁﾏｰｸ!$CR$1</f>
        <v>0.52356780275562009</v>
      </c>
      <c r="I64" s="9">
        <v>0</v>
      </c>
      <c r="J64" s="9">
        <v>0.625</v>
      </c>
      <c r="K64" s="9">
        <v>0.5</v>
      </c>
      <c r="L64" s="9">
        <v>0</v>
      </c>
      <c r="M64" s="9">
        <v>0.5</v>
      </c>
      <c r="N64" s="9">
        <v>0.68181818181818177</v>
      </c>
      <c r="O64" s="9">
        <v>0.6</v>
      </c>
      <c r="P64" s="2">
        <v>43</v>
      </c>
      <c r="Q64" s="9">
        <f t="shared" si="0"/>
        <v>0.67556818181818179</v>
      </c>
      <c r="R64" s="9">
        <v>0.6333333333333333</v>
      </c>
      <c r="S64" s="9">
        <v>0.4</v>
      </c>
      <c r="T64" s="9">
        <v>0.25</v>
      </c>
      <c r="U64" s="9">
        <v>0.59090909090909094</v>
      </c>
      <c r="V64" s="9">
        <v>0.59375</v>
      </c>
      <c r="W64" s="9">
        <v>0.79166666666666663</v>
      </c>
      <c r="X64" s="9">
        <v>0.75</v>
      </c>
      <c r="AD64" s="8">
        <v>72.2</v>
      </c>
    </row>
    <row r="65" spans="1:30">
      <c r="A65" s="2">
        <v>2005</v>
      </c>
      <c r="B65" s="2">
        <v>500</v>
      </c>
      <c r="C65" s="2">
        <v>1</v>
      </c>
      <c r="D65" s="2">
        <v>500</v>
      </c>
      <c r="E65" s="2" t="s">
        <v>98</v>
      </c>
      <c r="F65" s="9">
        <v>0.54651162790697672</v>
      </c>
      <c r="G65" s="9">
        <v>0.5</v>
      </c>
      <c r="H65" s="9">
        <f>AD65/ﾍﾞﾝﾁﾏｰｸ!$CR$1</f>
        <v>0.59608411892675861</v>
      </c>
      <c r="I65" s="9">
        <v>1</v>
      </c>
      <c r="J65" s="9">
        <v>0.5</v>
      </c>
      <c r="K65" s="9">
        <v>0.55000000000000004</v>
      </c>
      <c r="L65" s="9">
        <v>0</v>
      </c>
      <c r="M65" s="9">
        <v>0.5</v>
      </c>
      <c r="N65" s="9">
        <v>0.81818181818181823</v>
      </c>
      <c r="O65" s="9">
        <v>0.65</v>
      </c>
      <c r="P65" s="2">
        <v>56.5</v>
      </c>
      <c r="Q65" s="9">
        <f t="shared" si="0"/>
        <v>0.76164772727272712</v>
      </c>
      <c r="R65" s="9">
        <v>0.8</v>
      </c>
      <c r="S65" s="9">
        <v>0.3</v>
      </c>
      <c r="T65" s="9">
        <v>0.3125</v>
      </c>
      <c r="U65" s="9">
        <v>0.86363636363636365</v>
      </c>
      <c r="V65" s="9">
        <v>0.5625</v>
      </c>
      <c r="W65" s="9">
        <v>0.75</v>
      </c>
      <c r="X65" s="9">
        <v>0.8125</v>
      </c>
      <c r="AD65" s="8">
        <v>82.2</v>
      </c>
    </row>
    <row r="66" spans="1:30">
      <c r="A66" s="2">
        <v>1988</v>
      </c>
      <c r="B66" s="2">
        <v>700</v>
      </c>
      <c r="C66" s="2">
        <v>7</v>
      </c>
      <c r="D66" s="2">
        <v>100</v>
      </c>
      <c r="E66" s="2" t="s">
        <v>27</v>
      </c>
      <c r="F66" s="9">
        <v>0.58139534883720934</v>
      </c>
      <c r="G66" s="9">
        <v>1</v>
      </c>
      <c r="H66" s="9">
        <f>AD66/ﾍﾞﾝﾁﾏｰｸ!$CR$1</f>
        <v>0.53081943437273393</v>
      </c>
      <c r="I66" s="9">
        <v>0.33333333333333331</v>
      </c>
      <c r="J66" s="9">
        <v>0.75</v>
      </c>
      <c r="K66" s="9">
        <v>0.5</v>
      </c>
      <c r="L66" s="9">
        <v>0.25</v>
      </c>
      <c r="M66" s="9">
        <v>1</v>
      </c>
      <c r="N66" s="9">
        <v>0.72727272727272729</v>
      </c>
      <c r="O66" s="9">
        <v>0.45</v>
      </c>
      <c r="P66" s="2">
        <v>54</v>
      </c>
      <c r="Q66" s="9">
        <f t="shared" ref="Q66:Q129" si="1">U66*0.35+V66*0.2+W66*0.3+X66*0.15</f>
        <v>0.57215909090909089</v>
      </c>
      <c r="R66" s="9">
        <v>0.56666666666666665</v>
      </c>
      <c r="S66" s="9">
        <v>0.6</v>
      </c>
      <c r="T66" s="9">
        <v>0.5625</v>
      </c>
      <c r="U66" s="9">
        <v>0.54545454545454541</v>
      </c>
      <c r="V66" s="9">
        <v>0.5</v>
      </c>
      <c r="W66" s="9">
        <v>0.625</v>
      </c>
      <c r="X66" s="9">
        <v>0.625</v>
      </c>
      <c r="AD66" s="8">
        <v>73.2</v>
      </c>
    </row>
    <row r="67" spans="1:30">
      <c r="A67" s="2">
        <v>2004</v>
      </c>
      <c r="B67" s="2">
        <v>1000</v>
      </c>
      <c r="C67" s="2">
        <v>5</v>
      </c>
      <c r="D67" s="2">
        <v>200</v>
      </c>
      <c r="E67" s="2" t="s">
        <v>100</v>
      </c>
      <c r="F67" s="9">
        <v>0.60465116279069764</v>
      </c>
      <c r="G67" s="9">
        <v>1</v>
      </c>
      <c r="H67" s="9">
        <f>AD67/ﾍﾞﾝﾁﾏｰｸ!$CR$1</f>
        <v>0.52356780275562009</v>
      </c>
      <c r="I67" s="9">
        <v>0.5</v>
      </c>
      <c r="J67" s="9">
        <v>0.625</v>
      </c>
      <c r="K67" s="9">
        <v>0.55000000000000004</v>
      </c>
      <c r="L67" s="9">
        <v>0.125</v>
      </c>
      <c r="M67" s="9">
        <v>0.5</v>
      </c>
      <c r="N67" s="9">
        <v>0.63636363636363635</v>
      </c>
      <c r="O67" s="9">
        <v>0.5</v>
      </c>
      <c r="P67" s="2">
        <v>52</v>
      </c>
      <c r="Q67" s="9">
        <f t="shared" si="1"/>
        <v>0.62272727272727268</v>
      </c>
      <c r="R67" s="9">
        <v>0.6</v>
      </c>
      <c r="S67" s="9">
        <v>0.4</v>
      </c>
      <c r="T67" s="9">
        <v>0.4375</v>
      </c>
      <c r="U67" s="9">
        <v>0.63636363636363635</v>
      </c>
      <c r="V67" s="9">
        <v>0.53125</v>
      </c>
      <c r="W67" s="9">
        <v>0.66666666666666663</v>
      </c>
      <c r="X67" s="9">
        <v>0.625</v>
      </c>
      <c r="AD67" s="8">
        <v>72.2</v>
      </c>
    </row>
    <row r="68" spans="1:30">
      <c r="A68" s="2">
        <v>1990</v>
      </c>
      <c r="B68" s="2">
        <v>900</v>
      </c>
      <c r="C68" s="2">
        <v>3</v>
      </c>
      <c r="D68" s="2">
        <v>300</v>
      </c>
      <c r="E68" s="2" t="s">
        <v>27</v>
      </c>
      <c r="F68" s="9">
        <v>0.76744186046511631</v>
      </c>
      <c r="G68" s="9">
        <v>1</v>
      </c>
      <c r="H68" s="9">
        <f>AD68/ﾍﾞﾝﾁﾏｰｸ!$CR$1</f>
        <v>0.82378535170413358</v>
      </c>
      <c r="I68" s="9">
        <v>0.66666666666666663</v>
      </c>
      <c r="J68" s="9">
        <v>1</v>
      </c>
      <c r="K68" s="9">
        <v>0.65</v>
      </c>
      <c r="L68" s="9">
        <v>0.875</v>
      </c>
      <c r="M68" s="9">
        <v>1</v>
      </c>
      <c r="N68" s="9">
        <v>0.77272727272727271</v>
      </c>
      <c r="O68" s="9">
        <v>0.75</v>
      </c>
      <c r="P68" s="2">
        <v>80</v>
      </c>
      <c r="Q68" s="9">
        <f t="shared" si="1"/>
        <v>0.7991477272727272</v>
      </c>
      <c r="R68" s="9">
        <v>0.8</v>
      </c>
      <c r="S68" s="9">
        <v>1</v>
      </c>
      <c r="T68" s="9">
        <v>0.9375</v>
      </c>
      <c r="U68" s="9">
        <v>0.86363636363636365</v>
      </c>
      <c r="V68" s="9">
        <v>0.625</v>
      </c>
      <c r="W68" s="9">
        <v>0.83333333333333337</v>
      </c>
      <c r="X68" s="9">
        <v>0.8125</v>
      </c>
      <c r="AD68" s="8">
        <v>113.60000000000001</v>
      </c>
    </row>
    <row r="69" spans="1:30">
      <c r="A69" s="2">
        <v>1974</v>
      </c>
      <c r="B69" s="2">
        <v>150</v>
      </c>
      <c r="C69" s="2">
        <v>3</v>
      </c>
      <c r="D69" s="2">
        <v>50</v>
      </c>
      <c r="E69" s="2" t="s">
        <v>101</v>
      </c>
      <c r="F69" s="9">
        <v>0.56976744186046513</v>
      </c>
      <c r="G69" s="9">
        <v>0.5</v>
      </c>
      <c r="H69" s="9">
        <f>AD69/ﾍﾞﾝﾁﾏｰｸ!$CR$1</f>
        <v>0.53807106598984777</v>
      </c>
      <c r="I69" s="9">
        <v>0.66666666666666663</v>
      </c>
      <c r="J69" s="9">
        <v>0.5</v>
      </c>
      <c r="K69" s="9">
        <v>0.7</v>
      </c>
      <c r="L69" s="9">
        <v>0.125</v>
      </c>
      <c r="M69" s="9">
        <v>0.5</v>
      </c>
      <c r="N69" s="9">
        <v>0.59090909090909094</v>
      </c>
      <c r="O69" s="9">
        <v>0.55000000000000004</v>
      </c>
      <c r="P69" s="2">
        <v>51.5</v>
      </c>
      <c r="Q69" s="9">
        <f t="shared" si="1"/>
        <v>0.69517045454545456</v>
      </c>
      <c r="R69" s="9">
        <v>0.6</v>
      </c>
      <c r="S69" s="9">
        <v>0.3</v>
      </c>
      <c r="T69" s="9">
        <v>0.375</v>
      </c>
      <c r="U69" s="9">
        <v>0.72727272727272729</v>
      </c>
      <c r="V69" s="9">
        <v>0.625</v>
      </c>
      <c r="W69" s="9">
        <v>0.70833333333333337</v>
      </c>
      <c r="X69" s="9">
        <v>0.6875</v>
      </c>
      <c r="AD69" s="8">
        <v>74.2</v>
      </c>
    </row>
    <row r="70" spans="1:30">
      <c r="A70" s="2">
        <v>1988</v>
      </c>
      <c r="B70" s="2">
        <v>1020</v>
      </c>
      <c r="C70" s="2">
        <v>1</v>
      </c>
      <c r="D70" s="2">
        <v>1020</v>
      </c>
      <c r="E70" s="2" t="s">
        <v>103</v>
      </c>
      <c r="F70" s="9">
        <v>0.45348837209302323</v>
      </c>
      <c r="G70" s="9">
        <v>0.5</v>
      </c>
      <c r="H70" s="9">
        <f>AD70/ﾍﾞﾝﾁﾏｰｸ!$CR$1</f>
        <v>0.52356780275562009</v>
      </c>
      <c r="I70" s="9">
        <v>0.16666666666666666</v>
      </c>
      <c r="J70" s="9">
        <v>0.625</v>
      </c>
      <c r="K70" s="9">
        <v>0.5</v>
      </c>
      <c r="L70" s="9">
        <v>0.125</v>
      </c>
      <c r="M70" s="9">
        <v>0.5</v>
      </c>
      <c r="N70" s="9">
        <v>0.63636363636363635</v>
      </c>
      <c r="O70" s="9">
        <v>0.55000000000000004</v>
      </c>
      <c r="P70" s="2">
        <v>46.5</v>
      </c>
      <c r="Q70" s="9">
        <f t="shared" si="1"/>
        <v>0.60056818181818183</v>
      </c>
      <c r="R70" s="9">
        <v>0.56666666666666665</v>
      </c>
      <c r="S70" s="9">
        <v>0.4</v>
      </c>
      <c r="T70" s="9">
        <v>0.375</v>
      </c>
      <c r="U70" s="9">
        <v>0.59090909090909094</v>
      </c>
      <c r="V70" s="9">
        <v>0.5625</v>
      </c>
      <c r="W70" s="9">
        <v>0.625</v>
      </c>
      <c r="X70" s="9">
        <v>0.625</v>
      </c>
      <c r="AD70" s="8">
        <v>72.2</v>
      </c>
    </row>
    <row r="71" spans="1:30">
      <c r="A71" s="2">
        <v>1995</v>
      </c>
      <c r="B71" s="2">
        <v>1000</v>
      </c>
      <c r="C71" s="2">
        <v>1</v>
      </c>
      <c r="D71" s="2">
        <v>1000</v>
      </c>
      <c r="E71" s="2" t="s">
        <v>104</v>
      </c>
      <c r="F71" s="9">
        <v>0.20930232558139536</v>
      </c>
      <c r="G71" s="9">
        <v>0</v>
      </c>
      <c r="H71" s="9">
        <f>AD71/ﾍﾞﾝﾁﾏｰｸ!$CR$1</f>
        <v>0.52356780275562009</v>
      </c>
      <c r="I71" s="9">
        <v>0</v>
      </c>
      <c r="J71" s="9">
        <v>0.375</v>
      </c>
      <c r="K71" s="9">
        <v>0.35</v>
      </c>
      <c r="L71" s="9">
        <v>0</v>
      </c>
      <c r="M71" s="9">
        <v>0.5</v>
      </c>
      <c r="N71" s="9">
        <v>0.40909090909090912</v>
      </c>
      <c r="O71" s="9">
        <v>0.4</v>
      </c>
      <c r="P71" s="2">
        <v>28</v>
      </c>
      <c r="Q71" s="9">
        <f t="shared" si="1"/>
        <v>0.3923295454545454</v>
      </c>
      <c r="R71" s="9">
        <v>0.26666666666666666</v>
      </c>
      <c r="S71" s="9">
        <v>0.4</v>
      </c>
      <c r="T71" s="9">
        <v>0.3125</v>
      </c>
      <c r="U71" s="9">
        <v>0.27272727272727271</v>
      </c>
      <c r="V71" s="9">
        <v>0.40625</v>
      </c>
      <c r="W71" s="9">
        <v>0.5</v>
      </c>
      <c r="X71" s="9">
        <v>0.4375</v>
      </c>
      <c r="AD71" s="8">
        <v>72.2</v>
      </c>
    </row>
    <row r="72" spans="1:30">
      <c r="A72" s="2">
        <v>2014</v>
      </c>
      <c r="B72" s="2">
        <v>500</v>
      </c>
      <c r="C72" s="2">
        <v>3</v>
      </c>
      <c r="D72" s="2">
        <v>166.66666666666666</v>
      </c>
      <c r="E72" s="2" t="s">
        <v>105</v>
      </c>
      <c r="F72" s="9">
        <v>0.18604651162790697</v>
      </c>
      <c r="G72" s="9">
        <v>0</v>
      </c>
      <c r="H72" s="9">
        <f>AD72/ﾍﾞﾝﾁﾏｰｸ!$CR$1</f>
        <v>0.52356780275562009</v>
      </c>
      <c r="I72" s="9">
        <v>0</v>
      </c>
      <c r="J72" s="9">
        <v>0.5</v>
      </c>
      <c r="K72" s="9">
        <v>0.2</v>
      </c>
      <c r="L72" s="9">
        <v>0</v>
      </c>
      <c r="M72" s="9">
        <v>0.5</v>
      </c>
      <c r="N72" s="9">
        <v>0.22727272727272727</v>
      </c>
      <c r="O72" s="9">
        <v>0.45</v>
      </c>
      <c r="P72" s="2">
        <v>23</v>
      </c>
      <c r="Q72" s="9">
        <f t="shared" si="1"/>
        <v>0.34119318181818181</v>
      </c>
      <c r="R72" s="9">
        <v>0.1</v>
      </c>
      <c r="S72" s="9">
        <v>0.3</v>
      </c>
      <c r="T72" s="9">
        <v>0.25</v>
      </c>
      <c r="U72" s="9">
        <v>9.0909090909090912E-2</v>
      </c>
      <c r="V72" s="9">
        <v>0.375</v>
      </c>
      <c r="W72" s="9">
        <v>0.5</v>
      </c>
      <c r="X72" s="9">
        <v>0.5625</v>
      </c>
      <c r="AD72" s="8">
        <v>72.2</v>
      </c>
    </row>
    <row r="73" spans="1:30">
      <c r="A73" s="2">
        <v>1970</v>
      </c>
      <c r="B73" s="2">
        <v>990</v>
      </c>
      <c r="C73" s="2">
        <v>8</v>
      </c>
      <c r="D73" s="2">
        <v>123.75</v>
      </c>
      <c r="E73" s="2" t="s">
        <v>103</v>
      </c>
      <c r="F73" s="9">
        <v>0.32558139534883723</v>
      </c>
      <c r="G73" s="9">
        <v>0</v>
      </c>
      <c r="H73" s="9">
        <f>AD73/ﾍﾞﾝﾁﾏｰｸ!$CR$1</f>
        <v>0.52719361856417701</v>
      </c>
      <c r="I73" s="9">
        <v>0.5</v>
      </c>
      <c r="J73" s="9">
        <v>0.625</v>
      </c>
      <c r="K73" s="9">
        <v>0.3</v>
      </c>
      <c r="L73" s="9">
        <v>0.375</v>
      </c>
      <c r="M73" s="9">
        <v>1</v>
      </c>
      <c r="N73" s="9">
        <v>0.40909090909090912</v>
      </c>
      <c r="O73" s="9">
        <v>0.5</v>
      </c>
      <c r="P73" s="2">
        <v>38</v>
      </c>
      <c r="Q73" s="9">
        <f t="shared" si="1"/>
        <v>0.46505681818181821</v>
      </c>
      <c r="R73" s="9">
        <v>0.5</v>
      </c>
      <c r="S73" s="9">
        <v>0.5</v>
      </c>
      <c r="T73" s="9">
        <v>0.4375</v>
      </c>
      <c r="U73" s="9">
        <v>0.40909090909090912</v>
      </c>
      <c r="V73" s="9">
        <v>0.4375</v>
      </c>
      <c r="W73" s="9">
        <v>0.5</v>
      </c>
      <c r="X73" s="9">
        <v>0.5625</v>
      </c>
      <c r="AD73" s="8">
        <v>72.7</v>
      </c>
    </row>
    <row r="74" spans="1:30">
      <c r="A74" s="2">
        <v>1982</v>
      </c>
      <c r="B74" s="2">
        <v>500</v>
      </c>
      <c r="C74" s="2">
        <v>4</v>
      </c>
      <c r="D74" s="2">
        <v>125</v>
      </c>
      <c r="E74" s="2" t="s">
        <v>108</v>
      </c>
      <c r="F74" s="9">
        <v>0.34883720930232559</v>
      </c>
      <c r="G74" s="9">
        <v>0</v>
      </c>
      <c r="H74" s="9">
        <f>AD74/ﾍﾞﾝﾁﾏｰｸ!$CR$1</f>
        <v>0.79912980420594648</v>
      </c>
      <c r="I74" s="9">
        <v>0.66666666666666663</v>
      </c>
      <c r="J74" s="9">
        <v>0.25</v>
      </c>
      <c r="K74" s="9">
        <v>0.35</v>
      </c>
      <c r="L74" s="9">
        <v>0.25</v>
      </c>
      <c r="M74" s="9">
        <v>0.5</v>
      </c>
      <c r="N74" s="9">
        <v>0.45454545454545453</v>
      </c>
      <c r="O74" s="9">
        <v>0.5</v>
      </c>
      <c r="P74" s="2">
        <v>43</v>
      </c>
      <c r="Q74" s="9">
        <f t="shared" si="1"/>
        <v>0.51363636363636356</v>
      </c>
      <c r="R74" s="9">
        <v>0.53333333333333333</v>
      </c>
      <c r="S74" s="9">
        <v>0.4</v>
      </c>
      <c r="T74" s="9">
        <v>0.25</v>
      </c>
      <c r="U74" s="9">
        <v>0.68181818181818177</v>
      </c>
      <c r="V74" s="9">
        <v>0.40625</v>
      </c>
      <c r="W74" s="9">
        <v>0.45833333333333331</v>
      </c>
      <c r="X74" s="9">
        <v>0.375</v>
      </c>
      <c r="AD74" s="8">
        <v>110.2</v>
      </c>
    </row>
    <row r="75" spans="1:30">
      <c r="A75" s="2">
        <v>2010</v>
      </c>
      <c r="B75" s="2">
        <v>1500</v>
      </c>
      <c r="C75" s="2">
        <v>5</v>
      </c>
      <c r="D75" s="2">
        <v>300</v>
      </c>
      <c r="E75" s="2" t="s">
        <v>109</v>
      </c>
      <c r="F75" s="9">
        <v>0.45348837209302323</v>
      </c>
      <c r="G75" s="9">
        <v>0.5</v>
      </c>
      <c r="H75" s="9">
        <f>AD75/ﾍﾞﾝﾁﾏｰｸ!$CR$1</f>
        <v>0.53807106598984777</v>
      </c>
      <c r="I75" s="9">
        <v>0.5</v>
      </c>
      <c r="J75" s="9">
        <v>0.75</v>
      </c>
      <c r="K75" s="9">
        <v>0.35</v>
      </c>
      <c r="L75" s="9">
        <v>0.5</v>
      </c>
      <c r="M75" s="9">
        <v>0.5</v>
      </c>
      <c r="N75" s="9">
        <v>0.81818181818181823</v>
      </c>
      <c r="O75" s="9">
        <v>0.6</v>
      </c>
      <c r="P75" s="2">
        <v>54.5</v>
      </c>
      <c r="Q75" s="9">
        <f t="shared" si="1"/>
        <v>0.61335227272727277</v>
      </c>
      <c r="R75" s="9">
        <v>0.66666666666666663</v>
      </c>
      <c r="S75" s="9">
        <v>0.6</v>
      </c>
      <c r="T75" s="9">
        <v>0.6875</v>
      </c>
      <c r="U75" s="9">
        <v>0.63636363636363635</v>
      </c>
      <c r="V75" s="9">
        <v>0.5</v>
      </c>
      <c r="W75" s="9">
        <v>0.625</v>
      </c>
      <c r="X75" s="9">
        <v>0.6875</v>
      </c>
      <c r="AD75" s="8">
        <v>74.2</v>
      </c>
    </row>
    <row r="76" spans="1:30">
      <c r="A76" s="2">
        <v>1974</v>
      </c>
      <c r="B76" s="2">
        <v>625</v>
      </c>
      <c r="C76" s="2">
        <v>5</v>
      </c>
      <c r="D76" s="2">
        <v>125</v>
      </c>
      <c r="E76" s="2" t="s">
        <v>110</v>
      </c>
      <c r="F76" s="9">
        <v>0.30232558139534882</v>
      </c>
      <c r="G76" s="9">
        <v>0</v>
      </c>
      <c r="H76" s="9">
        <f>AD76/ﾍﾞﾝﾁﾏｰｸ!$CR$1</f>
        <v>0.52356780275562009</v>
      </c>
      <c r="I76" s="9">
        <v>0</v>
      </c>
      <c r="J76" s="9">
        <v>0.625</v>
      </c>
      <c r="K76" s="9">
        <v>0.4</v>
      </c>
      <c r="L76" s="9">
        <v>0.125</v>
      </c>
      <c r="M76" s="9">
        <v>0.5</v>
      </c>
      <c r="N76" s="9">
        <v>0.36363636363636365</v>
      </c>
      <c r="O76" s="9">
        <v>0.6</v>
      </c>
      <c r="P76" s="2">
        <v>35</v>
      </c>
      <c r="Q76" s="9">
        <f t="shared" si="1"/>
        <v>0.54914772727272732</v>
      </c>
      <c r="R76" s="9">
        <v>0.36666666666666664</v>
      </c>
      <c r="S76" s="9">
        <v>0.4</v>
      </c>
      <c r="T76" s="9">
        <v>0.3125</v>
      </c>
      <c r="U76" s="9">
        <v>0.36363636363636365</v>
      </c>
      <c r="V76" s="9">
        <v>0.53125</v>
      </c>
      <c r="W76" s="9">
        <v>0.70833333333333337</v>
      </c>
      <c r="X76" s="9">
        <v>0.6875</v>
      </c>
      <c r="AD76" s="8">
        <v>72.2</v>
      </c>
    </row>
    <row r="77" spans="1:30">
      <c r="A77" s="2">
        <v>1982</v>
      </c>
      <c r="B77" s="2">
        <v>780</v>
      </c>
      <c r="C77" s="2">
        <v>1</v>
      </c>
      <c r="D77" s="2">
        <v>780</v>
      </c>
      <c r="E77" s="2" t="s">
        <v>112</v>
      </c>
      <c r="F77" s="9">
        <v>0.34883720930232559</v>
      </c>
      <c r="G77" s="9">
        <v>0</v>
      </c>
      <c r="H77" s="9">
        <f>AD77/ﾍﾞﾝﾁﾏｰｸ!$CR$1</f>
        <v>0.52356780275562009</v>
      </c>
      <c r="I77" s="9">
        <v>0.33333333333333331</v>
      </c>
      <c r="J77" s="9">
        <v>0.625</v>
      </c>
      <c r="K77" s="9">
        <v>0.45</v>
      </c>
      <c r="L77" s="9">
        <v>0.125</v>
      </c>
      <c r="M77" s="9">
        <v>0.5</v>
      </c>
      <c r="N77" s="9">
        <v>0.68181818181818177</v>
      </c>
      <c r="O77" s="9">
        <v>0.5</v>
      </c>
      <c r="P77" s="2">
        <v>43</v>
      </c>
      <c r="Q77" s="9">
        <f t="shared" si="1"/>
        <v>0.55681818181818177</v>
      </c>
      <c r="R77" s="9">
        <v>0.53333333333333333</v>
      </c>
      <c r="S77" s="9">
        <v>0.6</v>
      </c>
      <c r="T77" s="9">
        <v>0.375</v>
      </c>
      <c r="U77" s="9">
        <v>0.59090909090909094</v>
      </c>
      <c r="V77" s="9">
        <v>0.5</v>
      </c>
      <c r="W77" s="9">
        <v>0.58333333333333337</v>
      </c>
      <c r="X77" s="9">
        <v>0.5</v>
      </c>
      <c r="AD77" s="8">
        <v>72.2</v>
      </c>
    </row>
    <row r="78" spans="1:30">
      <c r="A78" s="2">
        <v>1990</v>
      </c>
      <c r="B78" s="2">
        <v>800</v>
      </c>
      <c r="C78" s="2">
        <v>3</v>
      </c>
      <c r="D78" s="2">
        <v>266.66666666666669</v>
      </c>
      <c r="E78" s="2" t="s">
        <v>113</v>
      </c>
      <c r="F78" s="9">
        <v>0.46511627906976744</v>
      </c>
      <c r="G78" s="9">
        <v>0</v>
      </c>
      <c r="H78" s="9">
        <f>AD78/ﾍﾞﾝﾁﾏｰｸ!$CR$1</f>
        <v>0.52356780275562009</v>
      </c>
      <c r="I78" s="9">
        <v>0.33333333333333331</v>
      </c>
      <c r="J78" s="9">
        <v>0.75</v>
      </c>
      <c r="K78" s="9">
        <v>0.6</v>
      </c>
      <c r="L78" s="9">
        <v>0.125</v>
      </c>
      <c r="M78" s="9">
        <v>0.5</v>
      </c>
      <c r="N78" s="9">
        <v>0.59090909090909094</v>
      </c>
      <c r="O78" s="9">
        <v>0.6</v>
      </c>
      <c r="P78" s="2">
        <v>47</v>
      </c>
      <c r="Q78" s="9">
        <f t="shared" si="1"/>
        <v>0.6826704545454545</v>
      </c>
      <c r="R78" s="9">
        <v>0.6333333333333333</v>
      </c>
      <c r="S78" s="9">
        <v>0.4</v>
      </c>
      <c r="T78" s="9">
        <v>0.3125</v>
      </c>
      <c r="U78" s="9">
        <v>0.72727272727272729</v>
      </c>
      <c r="V78" s="9">
        <v>0.5625</v>
      </c>
      <c r="W78" s="9">
        <v>0.70833333333333337</v>
      </c>
      <c r="X78" s="9">
        <v>0.6875</v>
      </c>
      <c r="AD78" s="8">
        <v>72.2</v>
      </c>
    </row>
    <row r="79" spans="1:30">
      <c r="A79" s="2">
        <v>1970</v>
      </c>
      <c r="B79" s="2">
        <v>1000</v>
      </c>
      <c r="C79" s="2">
        <v>4</v>
      </c>
      <c r="D79" s="2">
        <v>250</v>
      </c>
      <c r="E79" s="2" t="s">
        <v>114</v>
      </c>
      <c r="F79" s="9">
        <v>0.11627906976744186</v>
      </c>
      <c r="G79" s="9">
        <v>0</v>
      </c>
      <c r="H79" s="9">
        <f>AD79/ﾍﾞﾝﾁﾏｰｸ!$CR$1</f>
        <v>0.52356780275562009</v>
      </c>
      <c r="I79" s="9">
        <v>0</v>
      </c>
      <c r="J79" s="9">
        <v>0.625</v>
      </c>
      <c r="K79" s="9">
        <v>0.05</v>
      </c>
      <c r="L79" s="9">
        <v>0</v>
      </c>
      <c r="M79" s="9">
        <v>0.5</v>
      </c>
      <c r="N79" s="9">
        <v>0.40909090909090912</v>
      </c>
      <c r="O79" s="9">
        <v>0.4</v>
      </c>
      <c r="P79" s="2">
        <v>24</v>
      </c>
      <c r="Q79" s="9">
        <f t="shared" si="1"/>
        <v>0.35852272727272727</v>
      </c>
      <c r="R79" s="9">
        <v>0.33333333333333331</v>
      </c>
      <c r="S79" s="9">
        <v>0.4</v>
      </c>
      <c r="T79" s="9">
        <v>0.25</v>
      </c>
      <c r="U79" s="9">
        <v>0.36363636363636365</v>
      </c>
      <c r="V79" s="9">
        <v>0.21875</v>
      </c>
      <c r="W79" s="9">
        <v>0.375</v>
      </c>
      <c r="X79" s="9">
        <v>0.5</v>
      </c>
      <c r="AD79" s="8">
        <v>72.2</v>
      </c>
    </row>
    <row r="80" spans="1:30">
      <c r="A80" s="2">
        <v>2005</v>
      </c>
      <c r="B80" s="2">
        <v>1000</v>
      </c>
      <c r="C80" s="2">
        <v>5</v>
      </c>
      <c r="D80" s="2">
        <v>200</v>
      </c>
      <c r="E80" s="2" t="s">
        <v>116</v>
      </c>
      <c r="F80" s="9">
        <v>0.44186046511627908</v>
      </c>
      <c r="G80" s="9">
        <v>0</v>
      </c>
      <c r="H80" s="9">
        <f>AD80/ﾍﾞﾝﾁﾏｰｸ!$CR$1</f>
        <v>0.52356780275562009</v>
      </c>
      <c r="I80" s="9">
        <v>0.66666666666666663</v>
      </c>
      <c r="J80" s="9">
        <v>0.75</v>
      </c>
      <c r="K80" s="9">
        <v>0.4</v>
      </c>
      <c r="L80" s="9">
        <v>0.125</v>
      </c>
      <c r="M80" s="9">
        <v>0.5</v>
      </c>
      <c r="N80" s="9">
        <v>0.68181818181818177</v>
      </c>
      <c r="O80" s="9">
        <v>0.5</v>
      </c>
      <c r="P80" s="2">
        <v>45</v>
      </c>
      <c r="Q80" s="9">
        <f t="shared" si="1"/>
        <v>0.62272727272727268</v>
      </c>
      <c r="R80" s="9">
        <v>0.7</v>
      </c>
      <c r="S80" s="9">
        <v>0.4</v>
      </c>
      <c r="T80" s="9">
        <v>0.3125</v>
      </c>
      <c r="U80" s="9">
        <v>0.63636363636363635</v>
      </c>
      <c r="V80" s="9">
        <v>0.53125</v>
      </c>
      <c r="W80" s="9">
        <v>0.66666666666666663</v>
      </c>
      <c r="X80" s="9">
        <v>0.625</v>
      </c>
      <c r="AD80" s="8">
        <v>72.2</v>
      </c>
    </row>
    <row r="81" spans="1:30">
      <c r="A81" s="2">
        <v>1985</v>
      </c>
      <c r="B81" s="2">
        <v>1200</v>
      </c>
      <c r="C81" s="2">
        <v>3</v>
      </c>
      <c r="D81" s="2">
        <v>400</v>
      </c>
      <c r="E81" s="2" t="s">
        <v>117</v>
      </c>
      <c r="F81" s="9">
        <v>0.41860465116279072</v>
      </c>
      <c r="G81" s="9">
        <v>0</v>
      </c>
      <c r="H81" s="9">
        <f>AD81/ﾍﾞﾝﾁﾏｰｸ!$CR$1</f>
        <v>0.52356780275562009</v>
      </c>
      <c r="I81" s="9">
        <v>1</v>
      </c>
      <c r="J81" s="9">
        <v>0.5</v>
      </c>
      <c r="K81" s="9">
        <v>0.4</v>
      </c>
      <c r="L81" s="9">
        <v>0</v>
      </c>
      <c r="M81" s="9">
        <v>0.5</v>
      </c>
      <c r="N81" s="9">
        <v>0.72727272727272729</v>
      </c>
      <c r="O81" s="9">
        <v>0.6</v>
      </c>
      <c r="P81" s="2">
        <v>47</v>
      </c>
      <c r="Q81" s="9">
        <f t="shared" si="1"/>
        <v>0.63039772727272725</v>
      </c>
      <c r="R81" s="9">
        <v>0.73333333333333328</v>
      </c>
      <c r="S81" s="9">
        <v>0.3</v>
      </c>
      <c r="T81" s="9">
        <v>0.25</v>
      </c>
      <c r="U81" s="9">
        <v>0.86363636363636365</v>
      </c>
      <c r="V81" s="9">
        <v>0.46875</v>
      </c>
      <c r="W81" s="9">
        <v>0.5</v>
      </c>
      <c r="X81" s="9">
        <v>0.5625</v>
      </c>
      <c r="AD81" s="8">
        <v>72.2</v>
      </c>
    </row>
    <row r="82" spans="1:30">
      <c r="A82" s="2">
        <v>2010</v>
      </c>
      <c r="B82" s="2">
        <v>150</v>
      </c>
      <c r="C82" s="2">
        <v>2</v>
      </c>
      <c r="D82" s="2">
        <v>75</v>
      </c>
      <c r="E82" s="2" t="s">
        <v>118</v>
      </c>
      <c r="F82" s="9">
        <v>0.43023255813953487</v>
      </c>
      <c r="G82" s="9">
        <v>0.5</v>
      </c>
      <c r="H82" s="9">
        <f>AD82/ﾍﾞﾝﾁﾏｰｸ!$CR$1</f>
        <v>0.6091370558375635</v>
      </c>
      <c r="I82" s="9">
        <v>0.5</v>
      </c>
      <c r="J82" s="9">
        <v>0.5</v>
      </c>
      <c r="K82" s="9">
        <v>0.4</v>
      </c>
      <c r="L82" s="9">
        <v>0.5</v>
      </c>
      <c r="M82" s="9">
        <v>1</v>
      </c>
      <c r="N82" s="9">
        <v>0.59090909090909094</v>
      </c>
      <c r="O82" s="9">
        <v>0.75</v>
      </c>
      <c r="P82" s="2">
        <v>52.5</v>
      </c>
      <c r="Q82" s="9">
        <f t="shared" si="1"/>
        <v>0.57187500000000002</v>
      </c>
      <c r="R82" s="9">
        <v>0.5</v>
      </c>
      <c r="S82" s="9">
        <v>0.7</v>
      </c>
      <c r="T82" s="9">
        <v>0.625</v>
      </c>
      <c r="U82" s="9">
        <v>0.5</v>
      </c>
      <c r="V82" s="9">
        <v>0.59375</v>
      </c>
      <c r="W82" s="9">
        <v>0.58333333333333337</v>
      </c>
      <c r="X82" s="9">
        <v>0.6875</v>
      </c>
      <c r="AD82" s="8">
        <v>84</v>
      </c>
    </row>
    <row r="83" spans="1:30">
      <c r="A83" s="2">
        <v>1981</v>
      </c>
      <c r="B83" s="2">
        <v>270</v>
      </c>
      <c r="C83" s="2">
        <v>4</v>
      </c>
      <c r="D83" s="2">
        <v>67.5</v>
      </c>
      <c r="E83" s="2" t="s">
        <v>119</v>
      </c>
      <c r="F83" s="9">
        <v>0.2558139534883721</v>
      </c>
      <c r="G83" s="9">
        <v>0</v>
      </c>
      <c r="H83" s="9">
        <f>AD83/ﾍﾞﾝﾁﾏｰｸ!$CR$1</f>
        <v>0.52356780275562009</v>
      </c>
      <c r="I83" s="9">
        <v>0.33333333333333331</v>
      </c>
      <c r="J83" s="9">
        <v>0.375</v>
      </c>
      <c r="K83" s="9">
        <v>0.4</v>
      </c>
      <c r="L83" s="9">
        <v>0.5</v>
      </c>
      <c r="M83" s="9">
        <v>1</v>
      </c>
      <c r="N83" s="9">
        <v>0.72727272727272729</v>
      </c>
      <c r="O83" s="9">
        <v>0.5</v>
      </c>
      <c r="P83" s="2">
        <v>45</v>
      </c>
      <c r="Q83" s="9">
        <f t="shared" si="1"/>
        <v>0.5636363636363636</v>
      </c>
      <c r="R83" s="9">
        <v>0.6</v>
      </c>
      <c r="S83" s="9">
        <v>0.6</v>
      </c>
      <c r="T83" s="9">
        <v>0.625</v>
      </c>
      <c r="U83" s="9">
        <v>0.68181818181818177</v>
      </c>
      <c r="V83" s="9">
        <v>0.4375</v>
      </c>
      <c r="W83" s="9">
        <v>0.54166666666666663</v>
      </c>
      <c r="X83" s="9">
        <v>0.5</v>
      </c>
      <c r="AD83" s="8">
        <v>72.2</v>
      </c>
    </row>
    <row r="84" spans="1:30">
      <c r="A84" s="2">
        <v>2010</v>
      </c>
      <c r="B84" s="2">
        <v>1500</v>
      </c>
      <c r="C84" s="2">
        <v>3</v>
      </c>
      <c r="D84" s="2">
        <v>500</v>
      </c>
      <c r="E84" s="2" t="s">
        <v>121</v>
      </c>
      <c r="F84" s="9">
        <v>0.61627906976744184</v>
      </c>
      <c r="G84" s="9">
        <v>0.5</v>
      </c>
      <c r="H84" s="9">
        <f>AD84/ﾍﾞﾝﾁﾏｰｸ!$CR$1</f>
        <v>0.65627266134880358</v>
      </c>
      <c r="I84" s="9">
        <v>0.5</v>
      </c>
      <c r="J84" s="9">
        <v>0.875</v>
      </c>
      <c r="K84" s="9">
        <v>0.7</v>
      </c>
      <c r="L84" s="9">
        <v>0.875</v>
      </c>
      <c r="M84" s="9">
        <v>1</v>
      </c>
      <c r="N84" s="9">
        <v>0.72727272727272729</v>
      </c>
      <c r="O84" s="9">
        <v>0.85</v>
      </c>
      <c r="P84" s="2">
        <v>69.5</v>
      </c>
      <c r="Q84" s="9">
        <f t="shared" si="1"/>
        <v>0.73835227272727266</v>
      </c>
      <c r="R84" s="9">
        <v>0.7</v>
      </c>
      <c r="S84" s="9">
        <v>0.8</v>
      </c>
      <c r="T84" s="9">
        <v>0.875</v>
      </c>
      <c r="U84" s="9">
        <v>0.63636363636363635</v>
      </c>
      <c r="V84" s="9">
        <v>0.78125</v>
      </c>
      <c r="W84" s="9">
        <v>0.79166666666666663</v>
      </c>
      <c r="X84" s="9">
        <v>0.8125</v>
      </c>
      <c r="AD84" s="8">
        <v>90.5</v>
      </c>
    </row>
    <row r="85" spans="1:30">
      <c r="A85" s="2">
        <v>1995</v>
      </c>
      <c r="B85" s="2">
        <v>100</v>
      </c>
      <c r="C85" s="2">
        <v>1</v>
      </c>
      <c r="D85" s="2">
        <v>100</v>
      </c>
      <c r="E85" s="2" t="s">
        <v>122</v>
      </c>
      <c r="F85" s="9">
        <v>6.9767441860465115E-2</v>
      </c>
      <c r="G85" s="9">
        <v>0</v>
      </c>
      <c r="H85" s="9">
        <f>AD85/ﾍﾞﾝﾁﾏｰｸ!$CR$1</f>
        <v>0.52356780275562009</v>
      </c>
      <c r="I85" s="9">
        <v>0.16666666666666666</v>
      </c>
      <c r="J85" s="9">
        <v>0.25</v>
      </c>
      <c r="K85" s="9">
        <v>0</v>
      </c>
      <c r="L85" s="9">
        <v>0</v>
      </c>
      <c r="M85" s="9">
        <v>0.5</v>
      </c>
      <c r="N85" s="9">
        <v>0.22727272727272727</v>
      </c>
      <c r="O85" s="9">
        <v>0.5</v>
      </c>
      <c r="P85" s="2">
        <v>19</v>
      </c>
      <c r="Q85" s="9">
        <f t="shared" si="1"/>
        <v>0.25710227272727271</v>
      </c>
      <c r="R85" s="9">
        <v>0.16666666666666666</v>
      </c>
      <c r="S85" s="9">
        <v>0.3</v>
      </c>
      <c r="T85" s="9">
        <v>0.25</v>
      </c>
      <c r="U85" s="9">
        <v>0.13636363636363635</v>
      </c>
      <c r="V85" s="9">
        <v>0.28125</v>
      </c>
      <c r="W85" s="9">
        <v>0.29166666666666669</v>
      </c>
      <c r="X85" s="9">
        <v>0.4375</v>
      </c>
      <c r="AD85" s="8">
        <v>72.2</v>
      </c>
    </row>
    <row r="86" spans="1:30">
      <c r="A86" s="2">
        <v>2008</v>
      </c>
      <c r="B86" s="2">
        <v>250</v>
      </c>
      <c r="C86" s="2">
        <v>10</v>
      </c>
      <c r="D86" s="2">
        <v>25</v>
      </c>
      <c r="E86" s="2" t="s">
        <v>123</v>
      </c>
      <c r="F86" s="9">
        <v>0.45348837209302323</v>
      </c>
      <c r="G86" s="9">
        <v>0.5</v>
      </c>
      <c r="H86" s="9">
        <f>AD86/ﾍﾞﾝﾁﾏｰｸ!$CR$1</f>
        <v>0.71138506163886894</v>
      </c>
      <c r="I86" s="9">
        <v>0.33333333333333331</v>
      </c>
      <c r="J86" s="9">
        <v>0.875</v>
      </c>
      <c r="K86" s="9">
        <v>0.4</v>
      </c>
      <c r="L86" s="9">
        <v>0.375</v>
      </c>
      <c r="M86" s="9">
        <v>0.5</v>
      </c>
      <c r="N86" s="9">
        <v>0.59090909090909094</v>
      </c>
      <c r="O86" s="9">
        <v>0.7</v>
      </c>
      <c r="P86" s="2">
        <v>51.5</v>
      </c>
      <c r="Q86" s="9">
        <f t="shared" si="1"/>
        <v>0.58778409090909089</v>
      </c>
      <c r="R86" s="9">
        <v>0.53333333333333333</v>
      </c>
      <c r="S86" s="9">
        <v>0.6</v>
      </c>
      <c r="T86" s="9">
        <v>0.625</v>
      </c>
      <c r="U86" s="9">
        <v>0.54545454545454541</v>
      </c>
      <c r="V86" s="9">
        <v>0.53125</v>
      </c>
      <c r="W86" s="9">
        <v>0.625</v>
      </c>
      <c r="X86" s="9">
        <v>0.6875</v>
      </c>
      <c r="AD86" s="8">
        <v>98.100000000000009</v>
      </c>
    </row>
    <row r="87" spans="1:30">
      <c r="A87" s="2">
        <v>1990</v>
      </c>
      <c r="B87" s="2">
        <v>250</v>
      </c>
      <c r="C87" s="2">
        <v>5</v>
      </c>
      <c r="D87" s="2">
        <v>50</v>
      </c>
      <c r="E87" s="2" t="s">
        <v>124</v>
      </c>
      <c r="F87" s="9">
        <v>0.13953488372093023</v>
      </c>
      <c r="G87" s="9">
        <v>0</v>
      </c>
      <c r="H87" s="9">
        <f>AD87/ﾍﾞﾝﾁﾏｰｸ!$CR$1</f>
        <v>0.52356780275562009</v>
      </c>
      <c r="I87" s="9">
        <v>0</v>
      </c>
      <c r="J87" s="9">
        <v>0.5</v>
      </c>
      <c r="K87" s="9">
        <v>0.1</v>
      </c>
      <c r="L87" s="9">
        <v>0</v>
      </c>
      <c r="M87" s="9">
        <v>0.5</v>
      </c>
      <c r="N87" s="9">
        <v>0.5</v>
      </c>
      <c r="O87" s="9">
        <v>0.4</v>
      </c>
      <c r="P87" s="2">
        <v>26</v>
      </c>
      <c r="Q87" s="9">
        <f t="shared" si="1"/>
        <v>0.38011363636363632</v>
      </c>
      <c r="R87" s="9">
        <v>0.33333333333333331</v>
      </c>
      <c r="S87" s="9">
        <v>0.3</v>
      </c>
      <c r="T87" s="9">
        <v>0.25</v>
      </c>
      <c r="U87" s="9">
        <v>0.31818181818181818</v>
      </c>
      <c r="V87" s="9">
        <v>0.28125</v>
      </c>
      <c r="W87" s="9">
        <v>0.45833333333333331</v>
      </c>
      <c r="X87" s="9">
        <v>0.5</v>
      </c>
      <c r="AD87" s="8">
        <v>72.2</v>
      </c>
    </row>
    <row r="88" spans="1:30">
      <c r="A88" s="2">
        <v>2001</v>
      </c>
      <c r="B88" s="2">
        <v>1500</v>
      </c>
      <c r="C88" s="2">
        <v>5</v>
      </c>
      <c r="D88" s="2">
        <v>300</v>
      </c>
      <c r="E88" s="2" t="s">
        <v>43</v>
      </c>
      <c r="F88" s="9">
        <v>0.40697674418604651</v>
      </c>
      <c r="G88" s="9">
        <v>0.5</v>
      </c>
      <c r="H88" s="9">
        <f>AD88/ﾍﾞﾝﾁﾏｰｸ!$CR$1</f>
        <v>0.66715010877447434</v>
      </c>
      <c r="I88" s="9">
        <v>0.5</v>
      </c>
      <c r="J88" s="9">
        <v>0.625</v>
      </c>
      <c r="K88" s="9">
        <v>0.3</v>
      </c>
      <c r="L88" s="9">
        <v>0.25</v>
      </c>
      <c r="M88" s="9">
        <v>1</v>
      </c>
      <c r="N88" s="9">
        <v>0.63636363636363635</v>
      </c>
      <c r="O88" s="9">
        <v>0.8</v>
      </c>
      <c r="P88" s="2">
        <v>51.5</v>
      </c>
      <c r="Q88" s="9">
        <f t="shared" si="1"/>
        <v>0.65369318181818181</v>
      </c>
      <c r="R88" s="9">
        <v>0.6</v>
      </c>
      <c r="S88" s="9">
        <v>0.6</v>
      </c>
      <c r="T88" s="9">
        <v>0.5</v>
      </c>
      <c r="U88" s="9">
        <v>0.59090909090909094</v>
      </c>
      <c r="V88" s="9">
        <v>0.5625</v>
      </c>
      <c r="W88" s="9">
        <v>0.70833333333333337</v>
      </c>
      <c r="X88" s="9">
        <v>0.8125</v>
      </c>
      <c r="AD88" s="8">
        <v>92</v>
      </c>
    </row>
    <row r="89" spans="1:30">
      <c r="A89" s="2">
        <v>1970</v>
      </c>
      <c r="B89" s="2">
        <v>1280</v>
      </c>
      <c r="C89" s="2">
        <v>8</v>
      </c>
      <c r="D89" s="2">
        <v>160</v>
      </c>
      <c r="E89" s="2" t="s">
        <v>42</v>
      </c>
      <c r="F89" s="9">
        <v>0.81395348837209303</v>
      </c>
      <c r="G89" s="9">
        <v>1</v>
      </c>
      <c r="H89" s="9">
        <f>AD89/ﾍﾞﾝﾁﾏｰｸ!$CR$1</f>
        <v>0.60406091370558379</v>
      </c>
      <c r="I89" s="9">
        <v>0.66666666666666663</v>
      </c>
      <c r="J89" s="9">
        <v>0.875</v>
      </c>
      <c r="K89" s="9">
        <v>0.9</v>
      </c>
      <c r="L89" s="9">
        <v>0.5</v>
      </c>
      <c r="M89" s="9">
        <v>0.5</v>
      </c>
      <c r="N89" s="9">
        <v>0.86363636363636365</v>
      </c>
      <c r="O89" s="9">
        <v>0.75</v>
      </c>
      <c r="P89" s="2">
        <v>75</v>
      </c>
      <c r="Q89" s="9">
        <f t="shared" si="1"/>
        <v>0.80568181818181817</v>
      </c>
      <c r="R89" s="9">
        <v>0.83333333333333337</v>
      </c>
      <c r="S89" s="9">
        <v>0.7</v>
      </c>
      <c r="T89" s="9">
        <v>0.75</v>
      </c>
      <c r="U89" s="9">
        <v>0.90909090909090906</v>
      </c>
      <c r="V89" s="9">
        <v>0.8125</v>
      </c>
      <c r="W89" s="9">
        <v>0.70833333333333337</v>
      </c>
      <c r="X89" s="9">
        <v>0.75</v>
      </c>
      <c r="AD89" s="8">
        <v>83.3</v>
      </c>
    </row>
    <row r="90" spans="1:30">
      <c r="A90" s="2">
        <v>1991</v>
      </c>
      <c r="B90" s="2">
        <v>360</v>
      </c>
      <c r="C90" s="2">
        <v>6</v>
      </c>
      <c r="D90" s="2">
        <v>60</v>
      </c>
      <c r="E90" s="2" t="s">
        <v>103</v>
      </c>
      <c r="F90" s="9">
        <v>0.33720930232558138</v>
      </c>
      <c r="G90" s="9">
        <v>0.5</v>
      </c>
      <c r="H90" s="9">
        <f>AD90/ﾍﾞﾝﾁﾏｰｸ!$CR$1</f>
        <v>0.52356780275562009</v>
      </c>
      <c r="I90" s="9">
        <v>0.33333333333333331</v>
      </c>
      <c r="J90" s="9">
        <v>0.5</v>
      </c>
      <c r="K90" s="9">
        <v>0.25</v>
      </c>
      <c r="L90" s="9">
        <v>0</v>
      </c>
      <c r="M90" s="9">
        <v>0.5</v>
      </c>
      <c r="N90" s="9">
        <v>0.63636363636363635</v>
      </c>
      <c r="O90" s="9">
        <v>0.45</v>
      </c>
      <c r="P90" s="2">
        <v>38.5</v>
      </c>
      <c r="Q90" s="9">
        <f t="shared" si="1"/>
        <v>0.51590909090909087</v>
      </c>
      <c r="R90" s="9">
        <v>0.56666666666666665</v>
      </c>
      <c r="S90" s="9">
        <v>0.3</v>
      </c>
      <c r="T90" s="9">
        <v>0.3125</v>
      </c>
      <c r="U90" s="9">
        <v>0.54545454545454541</v>
      </c>
      <c r="V90" s="9">
        <v>0.375</v>
      </c>
      <c r="W90" s="9">
        <v>0.58333333333333337</v>
      </c>
      <c r="X90" s="9">
        <v>0.5</v>
      </c>
      <c r="AD90" s="8">
        <v>72.2</v>
      </c>
    </row>
    <row r="91" spans="1:30">
      <c r="A91" s="2">
        <v>2015</v>
      </c>
      <c r="B91" s="2">
        <v>220</v>
      </c>
      <c r="C91" s="2">
        <v>4</v>
      </c>
      <c r="D91" s="2">
        <v>55</v>
      </c>
      <c r="E91" s="2" t="s">
        <v>125</v>
      </c>
      <c r="F91" s="9">
        <v>0.34883720930232559</v>
      </c>
      <c r="G91" s="9">
        <v>0</v>
      </c>
      <c r="H91" s="9">
        <f>AD91/ﾍﾞﾝﾁﾏｰｸ!$CR$1</f>
        <v>0.52356780275562009</v>
      </c>
      <c r="I91" s="9">
        <v>0.5</v>
      </c>
      <c r="J91" s="9">
        <v>0.5</v>
      </c>
      <c r="K91" s="9">
        <v>0.4</v>
      </c>
      <c r="L91" s="9">
        <v>0</v>
      </c>
      <c r="M91" s="9">
        <v>0.5</v>
      </c>
      <c r="N91" s="9">
        <v>0.5</v>
      </c>
      <c r="O91" s="9">
        <v>0.65</v>
      </c>
      <c r="P91" s="2">
        <v>40</v>
      </c>
      <c r="Q91" s="9">
        <f t="shared" si="1"/>
        <v>0.54772727272727273</v>
      </c>
      <c r="R91" s="9">
        <v>0.5</v>
      </c>
      <c r="S91" s="9">
        <v>0.4</v>
      </c>
      <c r="T91" s="9">
        <v>0.25</v>
      </c>
      <c r="U91" s="9">
        <v>0.63636363636363635</v>
      </c>
      <c r="V91" s="9">
        <v>0.5</v>
      </c>
      <c r="W91" s="9">
        <v>0.5</v>
      </c>
      <c r="X91" s="9">
        <v>0.5</v>
      </c>
      <c r="AD91" s="8">
        <v>72.2</v>
      </c>
    </row>
    <row r="92" spans="1:30">
      <c r="A92" s="2">
        <v>2001</v>
      </c>
      <c r="B92" s="2">
        <v>500</v>
      </c>
      <c r="C92" s="2">
        <v>3</v>
      </c>
      <c r="D92" s="2">
        <v>166.66666666666666</v>
      </c>
      <c r="E92" s="2" t="s">
        <v>126</v>
      </c>
      <c r="F92" s="9">
        <v>0.5</v>
      </c>
      <c r="G92" s="9">
        <v>0.5</v>
      </c>
      <c r="H92" s="9">
        <f>AD92/ﾍﾞﾝﾁﾏｰｸ!$CR$1</f>
        <v>0.54967367657722999</v>
      </c>
      <c r="I92" s="9">
        <v>0.33333333333333331</v>
      </c>
      <c r="J92" s="9">
        <v>0.625</v>
      </c>
      <c r="K92" s="9">
        <v>0.6</v>
      </c>
      <c r="L92" s="9">
        <v>0.25</v>
      </c>
      <c r="M92" s="9">
        <v>0.5</v>
      </c>
      <c r="N92" s="9">
        <v>0.63636363636363635</v>
      </c>
      <c r="O92" s="9">
        <v>0.5</v>
      </c>
      <c r="P92" s="2">
        <v>49.5</v>
      </c>
      <c r="Q92" s="9">
        <f t="shared" si="1"/>
        <v>0.62670454545454546</v>
      </c>
      <c r="R92" s="9">
        <v>0.6</v>
      </c>
      <c r="S92" s="9">
        <v>0.5</v>
      </c>
      <c r="T92" s="9">
        <v>0.5</v>
      </c>
      <c r="U92" s="9">
        <v>0.77272727272727271</v>
      </c>
      <c r="V92" s="9">
        <v>0.46875</v>
      </c>
      <c r="W92" s="9">
        <v>0.625</v>
      </c>
      <c r="X92" s="9">
        <v>0.5</v>
      </c>
      <c r="AD92" s="8">
        <v>75.8</v>
      </c>
    </row>
    <row r="93" spans="1:30">
      <c r="A93" s="2">
        <v>1970</v>
      </c>
      <c r="B93" s="2">
        <v>330</v>
      </c>
      <c r="C93" s="2">
        <v>3</v>
      </c>
      <c r="D93" s="2">
        <v>110</v>
      </c>
      <c r="E93" s="2" t="s">
        <v>128</v>
      </c>
      <c r="F93" s="9">
        <v>0.11627906976744186</v>
      </c>
      <c r="G93" s="9">
        <v>0</v>
      </c>
      <c r="H93" s="9">
        <f>AD93/ﾍﾞﾝﾁﾏｰｸ!$CR$1</f>
        <v>0.52356780275562009</v>
      </c>
      <c r="I93" s="9">
        <v>0</v>
      </c>
      <c r="J93" s="9">
        <v>0.5</v>
      </c>
      <c r="K93" s="9">
        <v>0</v>
      </c>
      <c r="L93" s="9">
        <v>0</v>
      </c>
      <c r="M93" s="9">
        <v>0.5</v>
      </c>
      <c r="N93" s="9">
        <v>0.5</v>
      </c>
      <c r="O93" s="9">
        <v>0.45</v>
      </c>
      <c r="P93" s="2">
        <v>25</v>
      </c>
      <c r="Q93" s="9">
        <f t="shared" si="1"/>
        <v>0.39318181818181819</v>
      </c>
      <c r="R93" s="9">
        <v>0.36666666666666664</v>
      </c>
      <c r="S93" s="9">
        <v>0.3</v>
      </c>
      <c r="T93" s="9">
        <v>0.25</v>
      </c>
      <c r="U93" s="9">
        <v>0.40909090909090912</v>
      </c>
      <c r="V93" s="9">
        <v>0.25</v>
      </c>
      <c r="W93" s="9">
        <v>0.41666666666666669</v>
      </c>
      <c r="X93" s="9">
        <v>0.5</v>
      </c>
      <c r="AD93" s="8">
        <v>72.2</v>
      </c>
    </row>
    <row r="94" spans="1:30">
      <c r="A94" s="2">
        <v>2000</v>
      </c>
      <c r="B94" s="2">
        <v>100</v>
      </c>
      <c r="C94" s="2">
        <v>5</v>
      </c>
      <c r="D94" s="2">
        <v>20</v>
      </c>
      <c r="E94" s="2" t="s">
        <v>129</v>
      </c>
      <c r="F94" s="9">
        <v>4.6511627906976744E-2</v>
      </c>
      <c r="G94" s="9">
        <v>0</v>
      </c>
      <c r="H94" s="9">
        <f>AD94/ﾍﾞﾝﾁﾏｰｸ!$CR$1</f>
        <v>0.92748368382886159</v>
      </c>
      <c r="I94" s="9">
        <v>0</v>
      </c>
      <c r="J94" s="9">
        <v>0</v>
      </c>
      <c r="K94" s="9">
        <v>0</v>
      </c>
      <c r="L94" s="9">
        <v>0.25</v>
      </c>
      <c r="M94" s="9">
        <v>0.5</v>
      </c>
      <c r="N94" s="9">
        <v>0.22727272727272727</v>
      </c>
      <c r="O94" s="9">
        <v>0.5</v>
      </c>
      <c r="P94" s="2">
        <v>25</v>
      </c>
      <c r="Q94" s="9">
        <f t="shared" si="1"/>
        <v>0.23835227272727272</v>
      </c>
      <c r="R94" s="9">
        <v>0.13333333333333333</v>
      </c>
      <c r="S94" s="9">
        <v>0.5</v>
      </c>
      <c r="T94" s="9">
        <v>0.25</v>
      </c>
      <c r="U94" s="9">
        <v>0.13636363636363635</v>
      </c>
      <c r="V94" s="9">
        <v>0.28125</v>
      </c>
      <c r="W94" s="9">
        <v>0.29166666666666669</v>
      </c>
      <c r="X94" s="9">
        <v>0.3125</v>
      </c>
      <c r="AD94" s="8">
        <v>127.89999999999999</v>
      </c>
    </row>
    <row r="95" spans="1:30">
      <c r="A95" s="2">
        <v>1982</v>
      </c>
      <c r="B95" s="2">
        <v>200</v>
      </c>
      <c r="C95" s="2">
        <v>5</v>
      </c>
      <c r="D95" s="2">
        <v>40</v>
      </c>
      <c r="E95" s="2" t="s">
        <v>65</v>
      </c>
      <c r="F95" s="9">
        <v>0.86046511627906974</v>
      </c>
      <c r="G95" s="9">
        <v>1</v>
      </c>
      <c r="H95" s="9">
        <f>AD95/ﾍﾞﾝﾁﾏｰｸ!$CR$1</f>
        <v>0.72951414068165354</v>
      </c>
      <c r="I95" s="9">
        <v>1</v>
      </c>
      <c r="J95" s="9">
        <v>0.75</v>
      </c>
      <c r="K95" s="9">
        <v>0.85</v>
      </c>
      <c r="L95" s="9">
        <v>1</v>
      </c>
      <c r="M95" s="9">
        <v>0.5</v>
      </c>
      <c r="N95" s="9">
        <v>1</v>
      </c>
      <c r="O95" s="9">
        <v>0.95</v>
      </c>
      <c r="P95" s="2">
        <v>89.5</v>
      </c>
      <c r="Q95" s="9">
        <f t="shared" si="1"/>
        <v>0.93749999999999989</v>
      </c>
      <c r="R95" s="9">
        <v>0.93333333333333335</v>
      </c>
      <c r="S95" s="9">
        <v>0.7</v>
      </c>
      <c r="T95" s="9">
        <v>1</v>
      </c>
      <c r="U95" s="9">
        <v>1</v>
      </c>
      <c r="V95" s="9">
        <v>0.90625</v>
      </c>
      <c r="W95" s="9">
        <v>0.91666666666666663</v>
      </c>
      <c r="X95" s="9">
        <v>0.875</v>
      </c>
      <c r="AD95" s="8">
        <v>100.60000000000001</v>
      </c>
    </row>
    <row r="96" spans="1:30">
      <c r="A96" s="2">
        <v>2002</v>
      </c>
      <c r="B96" s="2">
        <v>495</v>
      </c>
      <c r="C96" s="2">
        <v>1</v>
      </c>
      <c r="D96" s="2">
        <v>495</v>
      </c>
      <c r="E96" s="2" t="s">
        <v>134</v>
      </c>
      <c r="F96" s="9">
        <v>0.51162790697674421</v>
      </c>
      <c r="G96" s="9">
        <v>0</v>
      </c>
      <c r="H96" s="9">
        <f>AD96/ﾍﾞﾝﾁﾏｰｸ!$CR$1</f>
        <v>0.67440174039158818</v>
      </c>
      <c r="I96" s="9">
        <v>0.5</v>
      </c>
      <c r="J96" s="9">
        <v>0.75</v>
      </c>
      <c r="K96" s="9">
        <v>0.6</v>
      </c>
      <c r="L96" s="9">
        <v>0.5</v>
      </c>
      <c r="M96" s="9">
        <v>0.5</v>
      </c>
      <c r="N96" s="9">
        <v>0.68181818181818177</v>
      </c>
      <c r="O96" s="9">
        <v>0.8</v>
      </c>
      <c r="P96" s="2">
        <v>57</v>
      </c>
      <c r="Q96" s="9">
        <f t="shared" si="1"/>
        <v>0.70056818181818192</v>
      </c>
      <c r="R96" s="9">
        <v>0.6333333333333333</v>
      </c>
      <c r="S96" s="9">
        <v>0.7</v>
      </c>
      <c r="T96" s="9">
        <v>0.625</v>
      </c>
      <c r="U96" s="9">
        <v>0.59090909090909094</v>
      </c>
      <c r="V96" s="9">
        <v>0.71875</v>
      </c>
      <c r="W96" s="9">
        <v>0.79166666666666663</v>
      </c>
      <c r="X96" s="9">
        <v>0.75</v>
      </c>
      <c r="AD96" s="8">
        <v>93</v>
      </c>
    </row>
    <row r="97" spans="1:30">
      <c r="A97" s="2">
        <v>2014</v>
      </c>
      <c r="B97" s="2">
        <v>500</v>
      </c>
      <c r="C97" s="2">
        <v>4</v>
      </c>
      <c r="D97" s="2">
        <v>125</v>
      </c>
      <c r="E97" s="2" t="s">
        <v>112</v>
      </c>
      <c r="F97" s="9">
        <v>0.48837209302325579</v>
      </c>
      <c r="G97" s="9">
        <v>0</v>
      </c>
      <c r="H97" s="9">
        <f>AD97/ﾍﾞﾝﾁﾏｰｸ!$CR$1</f>
        <v>0.57360406091370575</v>
      </c>
      <c r="I97" s="9">
        <v>0.66666666666666663</v>
      </c>
      <c r="J97" s="9">
        <v>0.5</v>
      </c>
      <c r="K97" s="9">
        <v>0.65</v>
      </c>
      <c r="L97" s="9">
        <v>0.25</v>
      </c>
      <c r="M97" s="9">
        <v>0.5</v>
      </c>
      <c r="N97" s="9">
        <v>0.63636363636363635</v>
      </c>
      <c r="O97" s="9">
        <v>0.7</v>
      </c>
      <c r="P97" s="2">
        <v>52</v>
      </c>
      <c r="Q97" s="9">
        <f t="shared" si="1"/>
        <v>0.73607954545454546</v>
      </c>
      <c r="R97" s="9">
        <v>0.66666666666666663</v>
      </c>
      <c r="S97" s="9">
        <v>0.5</v>
      </c>
      <c r="T97" s="9">
        <v>0.4375</v>
      </c>
      <c r="U97" s="9">
        <v>0.77272727272727271</v>
      </c>
      <c r="V97" s="9">
        <v>0.625</v>
      </c>
      <c r="W97" s="9">
        <v>0.79166666666666663</v>
      </c>
      <c r="X97" s="9">
        <v>0.6875</v>
      </c>
      <c r="AD97" s="8">
        <v>79.100000000000009</v>
      </c>
    </row>
    <row r="98" spans="1:30">
      <c r="A98" s="2">
        <v>2008</v>
      </c>
      <c r="B98" s="2">
        <v>500</v>
      </c>
      <c r="C98" s="2">
        <v>2</v>
      </c>
      <c r="D98" s="2">
        <v>250</v>
      </c>
      <c r="E98" s="2" t="s">
        <v>136</v>
      </c>
      <c r="F98" s="9">
        <v>0.18604651162790697</v>
      </c>
      <c r="G98" s="9">
        <v>0</v>
      </c>
      <c r="H98" s="9">
        <f>AD98/ﾍﾞﾝﾁﾏｰｸ!$CR$1</f>
        <v>0.53807106598984777</v>
      </c>
      <c r="I98" s="9">
        <v>0.33333333333333331</v>
      </c>
      <c r="J98" s="9">
        <v>0.125</v>
      </c>
      <c r="K98" s="9">
        <v>0.25</v>
      </c>
      <c r="L98" s="9">
        <v>0</v>
      </c>
      <c r="M98" s="9">
        <v>0.5</v>
      </c>
      <c r="N98" s="9">
        <v>0.22727272727272727</v>
      </c>
      <c r="O98" s="9">
        <v>0.5</v>
      </c>
      <c r="P98" s="2">
        <v>24</v>
      </c>
      <c r="Q98" s="9">
        <f t="shared" si="1"/>
        <v>0.2980113636363636</v>
      </c>
      <c r="R98" s="9">
        <v>0.26666666666666666</v>
      </c>
      <c r="S98" s="9">
        <v>0.4</v>
      </c>
      <c r="T98" s="9">
        <v>0.125</v>
      </c>
      <c r="U98" s="9">
        <v>0.18181818181818182</v>
      </c>
      <c r="V98" s="9">
        <v>0.375</v>
      </c>
      <c r="W98" s="9">
        <v>0.375</v>
      </c>
      <c r="X98" s="9">
        <v>0.3125</v>
      </c>
      <c r="AD98" s="8">
        <v>74.2</v>
      </c>
    </row>
    <row r="99" spans="1:30">
      <c r="A99" s="2">
        <v>1970</v>
      </c>
      <c r="B99" s="2">
        <v>188</v>
      </c>
      <c r="C99" s="2">
        <v>2</v>
      </c>
      <c r="D99" s="2">
        <v>94</v>
      </c>
      <c r="E99" s="2" t="s">
        <v>49</v>
      </c>
      <c r="F99" s="9">
        <v>0.18604651162790697</v>
      </c>
      <c r="G99" s="9">
        <v>0</v>
      </c>
      <c r="H99" s="9">
        <f>AD99/ﾍﾞﾝﾁﾏｰｸ!$CR$1</f>
        <v>0.52356780275562009</v>
      </c>
      <c r="I99" s="9">
        <v>0</v>
      </c>
      <c r="J99" s="9">
        <v>0.25</v>
      </c>
      <c r="K99" s="9">
        <v>0.25</v>
      </c>
      <c r="L99" s="9">
        <v>0</v>
      </c>
      <c r="M99" s="9">
        <v>0.5</v>
      </c>
      <c r="N99" s="9">
        <v>0.40909090909090912</v>
      </c>
      <c r="O99" s="9">
        <v>0.55000000000000004</v>
      </c>
      <c r="P99" s="2">
        <v>28</v>
      </c>
      <c r="Q99" s="9">
        <f t="shared" si="1"/>
        <v>0.41420454545454549</v>
      </c>
      <c r="R99" s="9">
        <v>0.36666666666666664</v>
      </c>
      <c r="S99" s="9">
        <v>0.2</v>
      </c>
      <c r="T99" s="9">
        <v>0.1875</v>
      </c>
      <c r="U99" s="9">
        <v>0.27272727272727271</v>
      </c>
      <c r="V99" s="9">
        <v>0.46875</v>
      </c>
      <c r="W99" s="9">
        <v>0.5</v>
      </c>
      <c r="X99" s="9">
        <v>0.5</v>
      </c>
      <c r="AD99" s="8">
        <v>72.2</v>
      </c>
    </row>
    <row r="100" spans="1:30">
      <c r="A100" s="2">
        <v>2001</v>
      </c>
      <c r="B100" s="2">
        <v>500</v>
      </c>
      <c r="C100" s="2">
        <v>6</v>
      </c>
      <c r="D100" s="2">
        <v>83.333333333333329</v>
      </c>
      <c r="E100" s="2" t="s">
        <v>138</v>
      </c>
      <c r="F100" s="9">
        <v>0.16279069767441862</v>
      </c>
      <c r="G100" s="9">
        <v>0</v>
      </c>
      <c r="H100" s="9">
        <f>AD100/ﾍﾞﾝﾁﾏｰｸ!$CR$1</f>
        <v>0.53444525018129085</v>
      </c>
      <c r="I100" s="9">
        <v>0.33333333333333331</v>
      </c>
      <c r="J100" s="9">
        <v>0.375</v>
      </c>
      <c r="K100" s="9">
        <v>0.05</v>
      </c>
      <c r="L100" s="9">
        <v>0.25</v>
      </c>
      <c r="M100" s="9">
        <v>0.5</v>
      </c>
      <c r="N100" s="9">
        <v>0.27272727272727271</v>
      </c>
      <c r="O100" s="9">
        <v>0.55000000000000004</v>
      </c>
      <c r="P100" s="2">
        <v>26</v>
      </c>
      <c r="Q100" s="9">
        <f t="shared" si="1"/>
        <v>0.28522727272727272</v>
      </c>
      <c r="R100" s="9">
        <v>0.33333333333333331</v>
      </c>
      <c r="S100" s="9">
        <v>0.4</v>
      </c>
      <c r="T100" s="9">
        <v>0.25</v>
      </c>
      <c r="U100" s="9">
        <v>0.13636363636363635</v>
      </c>
      <c r="V100" s="9">
        <v>0.34375</v>
      </c>
      <c r="W100" s="9">
        <v>0.375</v>
      </c>
      <c r="X100" s="9">
        <v>0.375</v>
      </c>
      <c r="AD100" s="8">
        <v>73.7</v>
      </c>
    </row>
    <row r="101" spans="1:30">
      <c r="A101" s="2">
        <v>2001</v>
      </c>
      <c r="B101" s="2">
        <v>800</v>
      </c>
      <c r="C101" s="2">
        <v>3</v>
      </c>
      <c r="D101" s="2">
        <v>266.66666666666669</v>
      </c>
      <c r="E101" s="2" t="s">
        <v>139</v>
      </c>
      <c r="F101" s="9">
        <v>0.5</v>
      </c>
      <c r="G101" s="9">
        <v>0.5</v>
      </c>
      <c r="H101" s="9">
        <f>AD101/ﾍﾞﾝﾁﾏｰｸ!$CR$1</f>
        <v>0.63669325598259618</v>
      </c>
      <c r="I101" s="9">
        <v>0.16666666666666666</v>
      </c>
      <c r="J101" s="9">
        <v>0.5</v>
      </c>
      <c r="K101" s="9">
        <v>0.65</v>
      </c>
      <c r="L101" s="9">
        <v>0.625</v>
      </c>
      <c r="M101" s="9">
        <v>0.5</v>
      </c>
      <c r="N101" s="9">
        <v>0.72727272727272729</v>
      </c>
      <c r="O101" s="9">
        <v>0.7</v>
      </c>
      <c r="P101" s="2">
        <v>57.5</v>
      </c>
      <c r="Q101" s="9">
        <f t="shared" si="1"/>
        <v>0.65397727272727268</v>
      </c>
      <c r="R101" s="9">
        <v>0.6</v>
      </c>
      <c r="S101" s="9">
        <v>0.5</v>
      </c>
      <c r="T101" s="9">
        <v>0.625</v>
      </c>
      <c r="U101" s="9">
        <v>0.63636363636363635</v>
      </c>
      <c r="V101" s="9">
        <v>0.6875</v>
      </c>
      <c r="W101" s="9">
        <v>0.66666666666666663</v>
      </c>
      <c r="X101" s="9">
        <v>0.625</v>
      </c>
      <c r="AD101" s="8">
        <v>87.8</v>
      </c>
    </row>
    <row r="102" spans="1:30">
      <c r="A102" s="2">
        <v>2000</v>
      </c>
      <c r="B102" s="2">
        <v>684</v>
      </c>
      <c r="C102" s="2">
        <v>5</v>
      </c>
      <c r="D102" s="2">
        <v>136.80000000000001</v>
      </c>
      <c r="E102" s="2" t="s">
        <v>140</v>
      </c>
      <c r="F102" s="9">
        <v>0.58139534883720934</v>
      </c>
      <c r="G102" s="9">
        <v>1</v>
      </c>
      <c r="H102" s="9">
        <f>AD102/ﾍﾞﾝﾁﾏｰｸ!$CR$1</f>
        <v>0.54749818709209586</v>
      </c>
      <c r="I102" s="9">
        <v>0.33333333333333331</v>
      </c>
      <c r="J102" s="9">
        <v>0.75</v>
      </c>
      <c r="K102" s="9">
        <v>0.55000000000000004</v>
      </c>
      <c r="L102" s="9">
        <v>0.125</v>
      </c>
      <c r="M102" s="9">
        <v>0.5</v>
      </c>
      <c r="N102" s="9">
        <v>0.68181818181818177</v>
      </c>
      <c r="O102" s="9">
        <v>0.5</v>
      </c>
      <c r="P102" s="2">
        <v>53</v>
      </c>
      <c r="Q102" s="9">
        <f t="shared" si="1"/>
        <v>0.62670454545454546</v>
      </c>
      <c r="R102" s="9">
        <v>0.66666666666666663</v>
      </c>
      <c r="S102" s="9">
        <v>0.4</v>
      </c>
      <c r="T102" s="9">
        <v>0.4375</v>
      </c>
      <c r="U102" s="9">
        <v>0.77272727272727271</v>
      </c>
      <c r="V102" s="9">
        <v>0.4375</v>
      </c>
      <c r="W102" s="9">
        <v>0.58333333333333337</v>
      </c>
      <c r="X102" s="9">
        <v>0.625</v>
      </c>
      <c r="AD102" s="8">
        <v>75.5</v>
      </c>
    </row>
    <row r="103" spans="1:30">
      <c r="A103" s="2">
        <v>1980</v>
      </c>
      <c r="B103" s="2">
        <v>100</v>
      </c>
      <c r="C103" s="2">
        <v>3</v>
      </c>
      <c r="D103" s="2">
        <v>33.333333333333336</v>
      </c>
      <c r="E103" s="2" t="s">
        <v>142</v>
      </c>
      <c r="F103" s="9">
        <v>0.2558139534883721</v>
      </c>
      <c r="G103" s="9">
        <v>0</v>
      </c>
      <c r="H103" s="9">
        <f>AD103/ﾍﾞﾝﾁﾏｰｸ!$CR$1</f>
        <v>0.54967367657722999</v>
      </c>
      <c r="I103" s="9">
        <v>0</v>
      </c>
      <c r="J103" s="9">
        <v>0.625</v>
      </c>
      <c r="K103" s="9">
        <v>0.25</v>
      </c>
      <c r="L103" s="9">
        <v>0.375</v>
      </c>
      <c r="M103" s="9">
        <v>0.5</v>
      </c>
      <c r="N103" s="9">
        <v>0.45454545454545453</v>
      </c>
      <c r="O103" s="9">
        <v>0.55000000000000004</v>
      </c>
      <c r="P103" s="2">
        <v>35</v>
      </c>
      <c r="Q103" s="9">
        <f t="shared" si="1"/>
        <v>0.48068181818181827</v>
      </c>
      <c r="R103" s="9">
        <v>0.43333333333333335</v>
      </c>
      <c r="S103" s="9">
        <v>0.3</v>
      </c>
      <c r="T103" s="9">
        <v>0.4375</v>
      </c>
      <c r="U103" s="9">
        <v>0.40909090909090912</v>
      </c>
      <c r="V103" s="9">
        <v>0.4375</v>
      </c>
      <c r="W103" s="9">
        <v>0.58333333333333337</v>
      </c>
      <c r="X103" s="9">
        <v>0.5</v>
      </c>
      <c r="AD103" s="8">
        <v>75.8</v>
      </c>
    </row>
    <row r="104" spans="1:30">
      <c r="A104" s="2">
        <v>1995</v>
      </c>
      <c r="B104" s="2">
        <v>300</v>
      </c>
      <c r="C104" s="2">
        <v>3</v>
      </c>
      <c r="D104" s="2">
        <v>100</v>
      </c>
      <c r="E104" s="2" t="s">
        <v>144</v>
      </c>
      <c r="F104" s="9">
        <v>0.27906976744186046</v>
      </c>
      <c r="G104" s="9">
        <v>0</v>
      </c>
      <c r="H104" s="9">
        <f>AD104/ﾍﾞﾝﾁﾏｰｸ!$CR$1</f>
        <v>0.52356780275562009</v>
      </c>
      <c r="I104" s="9">
        <v>0</v>
      </c>
      <c r="J104" s="9">
        <v>0.625</v>
      </c>
      <c r="K104" s="9">
        <v>0.35</v>
      </c>
      <c r="L104" s="9">
        <v>0</v>
      </c>
      <c r="M104" s="9">
        <v>0.5</v>
      </c>
      <c r="N104" s="9">
        <v>0.54545454545454541</v>
      </c>
      <c r="O104" s="9">
        <v>0.45</v>
      </c>
      <c r="P104" s="2">
        <v>34</v>
      </c>
      <c r="Q104" s="9">
        <f t="shared" si="1"/>
        <v>0.49659090909090908</v>
      </c>
      <c r="R104" s="9">
        <v>0.4</v>
      </c>
      <c r="S104" s="9">
        <v>0.3</v>
      </c>
      <c r="T104" s="9">
        <v>0.1875</v>
      </c>
      <c r="U104" s="9">
        <v>0.45454545454545453</v>
      </c>
      <c r="V104" s="9">
        <v>0.40625</v>
      </c>
      <c r="W104" s="9">
        <v>0.54166666666666663</v>
      </c>
      <c r="X104" s="9">
        <v>0.625</v>
      </c>
      <c r="AD104" s="8">
        <v>72.2</v>
      </c>
    </row>
    <row r="105" spans="1:30">
      <c r="A105" s="2">
        <v>2007</v>
      </c>
      <c r="B105" s="2">
        <v>200</v>
      </c>
      <c r="C105" s="2">
        <v>2</v>
      </c>
      <c r="D105" s="2">
        <v>100</v>
      </c>
      <c r="E105" s="2" t="s">
        <v>145</v>
      </c>
      <c r="F105" s="9">
        <v>0.61627906976744184</v>
      </c>
      <c r="G105" s="9">
        <v>0.5</v>
      </c>
      <c r="H105" s="9">
        <f>AD105/ﾍﾞﾝﾁﾏｰｸ!$CR$1</f>
        <v>0.52356780275562009</v>
      </c>
      <c r="I105" s="9">
        <v>0.5</v>
      </c>
      <c r="J105" s="9">
        <v>0.875</v>
      </c>
      <c r="K105" s="9">
        <v>0.7</v>
      </c>
      <c r="L105" s="9">
        <v>0.5</v>
      </c>
      <c r="M105" s="9">
        <v>0.5</v>
      </c>
      <c r="N105" s="9">
        <v>0.63636363636363635</v>
      </c>
      <c r="O105" s="9">
        <v>0.5</v>
      </c>
      <c r="P105" s="2">
        <v>56.5</v>
      </c>
      <c r="Q105" s="9">
        <f t="shared" si="1"/>
        <v>0.65454545454545454</v>
      </c>
      <c r="R105" s="9">
        <v>0.66666666666666663</v>
      </c>
      <c r="S105" s="9">
        <v>0.5</v>
      </c>
      <c r="T105" s="9">
        <v>0.5625</v>
      </c>
      <c r="U105" s="9">
        <v>0.72727272727272729</v>
      </c>
      <c r="V105" s="9">
        <v>0.53125</v>
      </c>
      <c r="W105" s="9">
        <v>0.66666666666666663</v>
      </c>
      <c r="X105" s="9">
        <v>0.625</v>
      </c>
      <c r="AD105" s="8">
        <v>72.2</v>
      </c>
    </row>
    <row r="106" spans="1:30">
      <c r="A106" s="2">
        <v>2005</v>
      </c>
      <c r="B106" s="2">
        <v>300</v>
      </c>
      <c r="C106" s="2">
        <v>3</v>
      </c>
      <c r="D106" s="2">
        <v>100</v>
      </c>
      <c r="E106" s="2" t="s">
        <v>146</v>
      </c>
      <c r="F106" s="9">
        <v>0.7441860465116279</v>
      </c>
      <c r="G106" s="9">
        <v>1</v>
      </c>
      <c r="H106" s="9">
        <f>AD106/ﾍﾞﾝﾁﾏｰｸ!$CR$1</f>
        <v>0.54967367657722999</v>
      </c>
      <c r="I106" s="9">
        <v>0.66666666666666663</v>
      </c>
      <c r="J106" s="9">
        <v>0.875</v>
      </c>
      <c r="K106" s="9">
        <v>0.7</v>
      </c>
      <c r="L106" s="9">
        <v>0.875</v>
      </c>
      <c r="M106" s="9">
        <v>1</v>
      </c>
      <c r="N106" s="9">
        <v>0.72727272727272729</v>
      </c>
      <c r="O106" s="9">
        <v>0.5</v>
      </c>
      <c r="P106" s="2">
        <v>67</v>
      </c>
      <c r="Q106" s="9">
        <f t="shared" si="1"/>
        <v>0.69630681818181817</v>
      </c>
      <c r="R106" s="9">
        <v>0.83333333333333337</v>
      </c>
      <c r="S106" s="9">
        <v>0.6</v>
      </c>
      <c r="T106" s="9">
        <v>0.8125</v>
      </c>
      <c r="U106" s="9">
        <v>0.90909090909090906</v>
      </c>
      <c r="V106" s="9">
        <v>0.53125</v>
      </c>
      <c r="W106" s="9">
        <v>0.625</v>
      </c>
      <c r="X106" s="9">
        <v>0.5625</v>
      </c>
      <c r="AD106" s="8">
        <v>75.8</v>
      </c>
    </row>
    <row r="107" spans="1:30">
      <c r="A107" s="2">
        <v>2000</v>
      </c>
      <c r="B107" s="2">
        <v>600</v>
      </c>
      <c r="C107" s="2">
        <v>6</v>
      </c>
      <c r="D107" s="2">
        <v>100</v>
      </c>
      <c r="E107" s="2" t="s">
        <v>147</v>
      </c>
      <c r="F107" s="9">
        <v>0.32558139534883723</v>
      </c>
      <c r="G107" s="9">
        <v>0</v>
      </c>
      <c r="H107" s="9">
        <f>AD107/ﾍﾞﾝﾁﾏｰｸ!$CR$1</f>
        <v>0.6417693981145759</v>
      </c>
      <c r="I107" s="9">
        <v>0.33333333333333331</v>
      </c>
      <c r="J107" s="9">
        <v>0.5</v>
      </c>
      <c r="K107" s="9">
        <v>0.35</v>
      </c>
      <c r="L107" s="9">
        <v>0.25</v>
      </c>
      <c r="M107" s="9">
        <v>1</v>
      </c>
      <c r="N107" s="9">
        <v>0.27272727272727271</v>
      </c>
      <c r="O107" s="9">
        <v>0.85</v>
      </c>
      <c r="P107" s="2">
        <v>40</v>
      </c>
      <c r="Q107" s="9">
        <f t="shared" si="1"/>
        <v>0.53210227272727273</v>
      </c>
      <c r="R107" s="9">
        <v>0.3</v>
      </c>
      <c r="S107" s="9">
        <v>0.6</v>
      </c>
      <c r="T107" s="9">
        <v>0.375</v>
      </c>
      <c r="U107" s="9">
        <v>0.13636363636363635</v>
      </c>
      <c r="V107" s="9">
        <v>0.6875</v>
      </c>
      <c r="W107" s="9">
        <v>0.75</v>
      </c>
      <c r="X107" s="9">
        <v>0.8125</v>
      </c>
      <c r="AD107" s="8">
        <v>88.5</v>
      </c>
    </row>
    <row r="108" spans="1:30">
      <c r="A108" s="2">
        <v>2013</v>
      </c>
      <c r="B108" s="2">
        <v>125</v>
      </c>
      <c r="C108" s="2">
        <v>23</v>
      </c>
      <c r="D108" s="2">
        <v>5.4347826086956523</v>
      </c>
      <c r="E108" s="2" t="s">
        <v>148</v>
      </c>
      <c r="F108" s="9">
        <v>0.33720930232558138</v>
      </c>
      <c r="G108" s="9">
        <v>0.5</v>
      </c>
      <c r="H108" s="9">
        <f>AD108/ﾍﾞﾝﾁﾏｰｸ!$CR$1</f>
        <v>0.59463379260333582</v>
      </c>
      <c r="I108" s="9">
        <v>0.5</v>
      </c>
      <c r="J108" s="9">
        <v>0.375</v>
      </c>
      <c r="K108" s="9">
        <v>0.25</v>
      </c>
      <c r="L108" s="9">
        <v>0.5</v>
      </c>
      <c r="M108" s="9">
        <v>0.5</v>
      </c>
      <c r="N108" s="9">
        <v>0.54545454545454541</v>
      </c>
      <c r="O108" s="9">
        <v>0.8</v>
      </c>
      <c r="P108" s="2">
        <v>47.5</v>
      </c>
      <c r="Q108" s="9">
        <f t="shared" si="1"/>
        <v>0.52812499999999996</v>
      </c>
      <c r="R108" s="9">
        <v>0.5</v>
      </c>
      <c r="S108" s="9">
        <v>0.4</v>
      </c>
      <c r="T108" s="9">
        <v>0.5625</v>
      </c>
      <c r="U108" s="9">
        <v>0.5</v>
      </c>
      <c r="V108" s="9">
        <v>0.53125</v>
      </c>
      <c r="W108" s="9">
        <v>0.54166666666666663</v>
      </c>
      <c r="X108" s="9">
        <v>0.5625</v>
      </c>
      <c r="AD108" s="8">
        <v>82</v>
      </c>
    </row>
    <row r="109" spans="1:30">
      <c r="A109" s="2">
        <v>2008</v>
      </c>
      <c r="B109" s="2">
        <v>100</v>
      </c>
      <c r="C109" s="2">
        <v>12</v>
      </c>
      <c r="D109" s="2">
        <v>8.3333333333333339</v>
      </c>
      <c r="E109" s="2" t="s">
        <v>44</v>
      </c>
      <c r="F109" s="9">
        <v>0.44186046511627908</v>
      </c>
      <c r="G109" s="9">
        <v>1</v>
      </c>
      <c r="H109" s="9">
        <f>AD109/ﾍﾞﾝﾁﾏｰｸ!$CR$1</f>
        <v>0.60043509789702687</v>
      </c>
      <c r="I109" s="9">
        <v>0.5</v>
      </c>
      <c r="J109" s="9">
        <v>0.5</v>
      </c>
      <c r="K109" s="9">
        <v>0.25</v>
      </c>
      <c r="L109" s="9">
        <v>0.375</v>
      </c>
      <c r="M109" s="9">
        <v>0.5</v>
      </c>
      <c r="N109" s="9">
        <v>0.77272727272727271</v>
      </c>
      <c r="O109" s="9">
        <v>0.75</v>
      </c>
      <c r="P109" s="2">
        <v>55</v>
      </c>
      <c r="Q109" s="9">
        <f t="shared" si="1"/>
        <v>0.59176136363636356</v>
      </c>
      <c r="R109" s="9">
        <v>0.66666666666666663</v>
      </c>
      <c r="S109" s="9">
        <v>0.6</v>
      </c>
      <c r="T109" s="9">
        <v>0.6875</v>
      </c>
      <c r="U109" s="9">
        <v>0.68181818181818177</v>
      </c>
      <c r="V109" s="9">
        <v>0.46875</v>
      </c>
      <c r="W109" s="9">
        <v>0.58333333333333337</v>
      </c>
      <c r="X109" s="9">
        <v>0.5625</v>
      </c>
      <c r="AD109" s="8">
        <v>82.8</v>
      </c>
    </row>
    <row r="110" spans="1:30">
      <c r="A110" s="2">
        <v>2011</v>
      </c>
      <c r="B110" s="2">
        <v>100</v>
      </c>
      <c r="C110" s="2">
        <v>2</v>
      </c>
      <c r="D110" s="2">
        <v>50</v>
      </c>
      <c r="E110" s="2" t="s">
        <v>149</v>
      </c>
      <c r="F110" s="9">
        <v>6.9767441860465115E-2</v>
      </c>
      <c r="G110" s="9">
        <v>0</v>
      </c>
      <c r="H110" s="9">
        <f>AD110/ﾍﾞﾝﾁﾏｰｸ!$CR$1</f>
        <v>0.65264684554024666</v>
      </c>
      <c r="I110" s="9">
        <v>0</v>
      </c>
      <c r="J110" s="9">
        <v>0.125</v>
      </c>
      <c r="K110" s="9">
        <v>0.15</v>
      </c>
      <c r="L110" s="9">
        <v>0.375</v>
      </c>
      <c r="M110" s="9">
        <v>0.5</v>
      </c>
      <c r="N110" s="9">
        <v>0.22727272727272727</v>
      </c>
      <c r="O110" s="9">
        <v>0.75</v>
      </c>
      <c r="P110" s="2">
        <v>28</v>
      </c>
      <c r="Q110" s="9">
        <f t="shared" si="1"/>
        <v>0.38522727272727275</v>
      </c>
      <c r="R110" s="9">
        <v>0.2</v>
      </c>
      <c r="S110" s="9">
        <v>0.3</v>
      </c>
      <c r="T110" s="9">
        <v>0.3125</v>
      </c>
      <c r="U110" s="9">
        <v>0.13636363636363635</v>
      </c>
      <c r="V110" s="9">
        <v>0.46875</v>
      </c>
      <c r="W110" s="9">
        <v>0.5</v>
      </c>
      <c r="X110" s="9">
        <v>0.625</v>
      </c>
      <c r="AD110" s="8">
        <v>90</v>
      </c>
    </row>
    <row r="111" spans="1:30">
      <c r="A111" s="2">
        <v>1994</v>
      </c>
      <c r="B111" s="2">
        <v>1000</v>
      </c>
      <c r="C111" s="2">
        <v>5</v>
      </c>
      <c r="D111" s="2">
        <v>200</v>
      </c>
      <c r="E111" s="2" t="s">
        <v>24</v>
      </c>
      <c r="F111" s="9">
        <v>0.2558139534883721</v>
      </c>
      <c r="G111" s="9">
        <v>0</v>
      </c>
      <c r="H111" s="9">
        <f>AD111/ﾍﾞﾝﾁﾏｰｸ!$CR$1</f>
        <v>0.52356780275562009</v>
      </c>
      <c r="I111" s="9">
        <v>0.16666666666666666</v>
      </c>
      <c r="J111" s="9">
        <v>0.5</v>
      </c>
      <c r="K111" s="9">
        <v>0.25</v>
      </c>
      <c r="L111" s="9">
        <v>0</v>
      </c>
      <c r="M111" s="9">
        <v>0.5</v>
      </c>
      <c r="N111" s="9">
        <v>0.77272727272727271</v>
      </c>
      <c r="O111" s="9">
        <v>0.45</v>
      </c>
      <c r="P111" s="2">
        <v>37</v>
      </c>
      <c r="Q111" s="9">
        <f t="shared" si="1"/>
        <v>0.49090909090909091</v>
      </c>
      <c r="R111" s="9">
        <v>0.5</v>
      </c>
      <c r="S111" s="9">
        <v>0.5</v>
      </c>
      <c r="T111" s="9">
        <v>0.375</v>
      </c>
      <c r="U111" s="9">
        <v>0.54545454545454541</v>
      </c>
      <c r="V111" s="9">
        <v>0.375</v>
      </c>
      <c r="W111" s="9">
        <v>0.5</v>
      </c>
      <c r="X111" s="9">
        <v>0.5</v>
      </c>
      <c r="AD111" s="8">
        <v>72.2</v>
      </c>
    </row>
    <row r="112" spans="1:30">
      <c r="A112" s="2">
        <v>1990</v>
      </c>
      <c r="B112" s="2">
        <v>200</v>
      </c>
      <c r="C112" s="2">
        <v>3</v>
      </c>
      <c r="D112" s="2">
        <v>66.666666666666671</v>
      </c>
      <c r="E112" s="2" t="s">
        <v>150</v>
      </c>
      <c r="F112" s="9">
        <v>0.30232558139534882</v>
      </c>
      <c r="G112" s="9">
        <v>0</v>
      </c>
      <c r="H112" s="9">
        <f>AD112/ﾍﾞﾝﾁﾏｰｸ!$CR$1</f>
        <v>0.52356780275562009</v>
      </c>
      <c r="I112" s="9">
        <v>0.5</v>
      </c>
      <c r="J112" s="9">
        <v>0</v>
      </c>
      <c r="K112" s="9">
        <v>0.5</v>
      </c>
      <c r="L112" s="9">
        <v>0</v>
      </c>
      <c r="M112" s="9">
        <v>0.5</v>
      </c>
      <c r="N112" s="9">
        <v>0.5</v>
      </c>
      <c r="O112" s="9">
        <v>0.45</v>
      </c>
      <c r="P112" s="2">
        <v>34</v>
      </c>
      <c r="Q112" s="9">
        <f t="shared" si="1"/>
        <v>0.49147727272727271</v>
      </c>
      <c r="R112" s="9">
        <v>0.43333333333333335</v>
      </c>
      <c r="S112" s="9">
        <v>0.3</v>
      </c>
      <c r="T112" s="9">
        <v>0.125</v>
      </c>
      <c r="U112" s="9">
        <v>0.63636363636363635</v>
      </c>
      <c r="V112" s="9">
        <v>0.4375</v>
      </c>
      <c r="W112" s="9">
        <v>0.41666666666666669</v>
      </c>
      <c r="X112" s="9">
        <v>0.375</v>
      </c>
      <c r="AD112" s="8">
        <v>72.2</v>
      </c>
    </row>
    <row r="113" spans="1:30">
      <c r="A113" s="2">
        <v>2000</v>
      </c>
      <c r="B113" s="2">
        <v>350</v>
      </c>
      <c r="C113" s="2">
        <v>4</v>
      </c>
      <c r="D113" s="2">
        <v>87.5</v>
      </c>
      <c r="E113" s="2" t="s">
        <v>22</v>
      </c>
      <c r="F113" s="9">
        <v>0.32558139534883723</v>
      </c>
      <c r="G113" s="9">
        <v>0</v>
      </c>
      <c r="H113" s="9">
        <f>AD113/ﾍﾞﾝﾁﾏｰｸ!$CR$1</f>
        <v>0.52356780275562009</v>
      </c>
      <c r="I113" s="9">
        <v>0.33333333333333331</v>
      </c>
      <c r="J113" s="9">
        <v>0.375</v>
      </c>
      <c r="K113" s="9">
        <v>0.5</v>
      </c>
      <c r="L113" s="9">
        <v>0</v>
      </c>
      <c r="M113" s="9">
        <v>0.5</v>
      </c>
      <c r="N113" s="9">
        <v>0.5</v>
      </c>
      <c r="O113" s="9">
        <v>0.6</v>
      </c>
      <c r="P113" s="2">
        <v>39</v>
      </c>
      <c r="Q113" s="9">
        <f t="shared" si="1"/>
        <v>0.57187499999999991</v>
      </c>
      <c r="R113" s="9">
        <v>0.46666666666666667</v>
      </c>
      <c r="S113" s="9">
        <v>0.4</v>
      </c>
      <c r="T113" s="9">
        <v>0.3125</v>
      </c>
      <c r="U113" s="9">
        <v>0.5</v>
      </c>
      <c r="V113" s="9">
        <v>0.5625</v>
      </c>
      <c r="W113" s="9">
        <v>0.66666666666666663</v>
      </c>
      <c r="X113" s="9">
        <v>0.5625</v>
      </c>
      <c r="AD113" s="8">
        <v>72.2</v>
      </c>
    </row>
    <row r="114" spans="1:30">
      <c r="A114" s="2">
        <v>1941</v>
      </c>
      <c r="B114" s="2">
        <v>200</v>
      </c>
      <c r="C114" s="2">
        <v>2</v>
      </c>
      <c r="D114" s="2">
        <v>100</v>
      </c>
      <c r="E114" s="2" t="s">
        <v>129</v>
      </c>
      <c r="F114" s="9">
        <v>0.16279069767441862</v>
      </c>
      <c r="G114" s="9">
        <v>0</v>
      </c>
      <c r="H114" s="9">
        <f>AD114/ﾍﾞﾝﾁﾏｰｸ!$CR$1</f>
        <v>0.52356780275562009</v>
      </c>
      <c r="I114" s="9">
        <v>0</v>
      </c>
      <c r="J114" s="9">
        <v>0.375</v>
      </c>
      <c r="K114" s="9">
        <v>0.15</v>
      </c>
      <c r="L114" s="9">
        <v>0</v>
      </c>
      <c r="M114" s="9">
        <v>0.5</v>
      </c>
      <c r="N114" s="9">
        <v>0.5</v>
      </c>
      <c r="O114" s="9">
        <v>0.45</v>
      </c>
      <c r="P114" s="2">
        <v>27</v>
      </c>
      <c r="Q114" s="9">
        <f t="shared" si="1"/>
        <v>0.36136363636363633</v>
      </c>
      <c r="R114" s="9">
        <v>0.4</v>
      </c>
      <c r="S114" s="9">
        <v>0.5</v>
      </c>
      <c r="T114" s="9">
        <v>0.1875</v>
      </c>
      <c r="U114" s="9">
        <v>0.31818181818181818</v>
      </c>
      <c r="V114" s="9">
        <v>0.34375</v>
      </c>
      <c r="W114" s="9">
        <v>0.41666666666666669</v>
      </c>
      <c r="X114" s="9">
        <v>0.375</v>
      </c>
      <c r="AD114" s="8">
        <v>72.2</v>
      </c>
    </row>
    <row r="115" spans="1:30">
      <c r="A115" s="2">
        <v>2002</v>
      </c>
      <c r="B115" s="2">
        <v>100</v>
      </c>
      <c r="C115" s="2">
        <v>1</v>
      </c>
      <c r="D115" s="2">
        <v>100</v>
      </c>
      <c r="E115" s="2" t="s">
        <v>152</v>
      </c>
      <c r="F115" s="9">
        <v>0.34883720930232559</v>
      </c>
      <c r="G115" s="9">
        <v>0</v>
      </c>
      <c r="H115" s="9">
        <f>AD115/ﾍﾞﾝﾁﾏｰｸ!$CR$1</f>
        <v>0.52356780275562009</v>
      </c>
      <c r="I115" s="9">
        <v>0.33333333333333331</v>
      </c>
      <c r="J115" s="9">
        <v>0.5</v>
      </c>
      <c r="K115" s="9">
        <v>0.55000000000000004</v>
      </c>
      <c r="L115" s="9">
        <v>0</v>
      </c>
      <c r="M115" s="9">
        <v>0.5</v>
      </c>
      <c r="N115" s="9">
        <v>0.45454545454545453</v>
      </c>
      <c r="O115" s="9">
        <v>0.45</v>
      </c>
      <c r="P115" s="2">
        <v>37</v>
      </c>
      <c r="Q115" s="9">
        <f t="shared" si="1"/>
        <v>0.56590909090909092</v>
      </c>
      <c r="R115" s="9">
        <v>0.4</v>
      </c>
      <c r="S115" s="9">
        <v>0.3</v>
      </c>
      <c r="T115" s="9">
        <v>0.25</v>
      </c>
      <c r="U115" s="9">
        <v>0.54545454545454541</v>
      </c>
      <c r="V115" s="9">
        <v>0.46875</v>
      </c>
      <c r="W115" s="9">
        <v>0.625</v>
      </c>
      <c r="X115" s="9">
        <v>0.625</v>
      </c>
      <c r="AD115" s="8">
        <v>72.2</v>
      </c>
    </row>
    <row r="116" spans="1:30">
      <c r="A116" s="2">
        <v>1980</v>
      </c>
      <c r="B116" s="2">
        <v>350</v>
      </c>
      <c r="C116" s="2">
        <v>3</v>
      </c>
      <c r="D116" s="2">
        <v>116.66666666666667</v>
      </c>
      <c r="E116" s="2" t="s">
        <v>153</v>
      </c>
      <c r="F116" s="9">
        <v>0.30232558139534882</v>
      </c>
      <c r="G116" s="9">
        <v>0</v>
      </c>
      <c r="H116" s="9">
        <f>AD116/ﾍﾞﾝﾁﾏｰｸ!$CR$1</f>
        <v>0.52356780275562009</v>
      </c>
      <c r="I116" s="9">
        <v>0.66666666666666663</v>
      </c>
      <c r="J116" s="9">
        <v>0.375</v>
      </c>
      <c r="K116" s="9">
        <v>0.3</v>
      </c>
      <c r="L116" s="9">
        <v>0</v>
      </c>
      <c r="M116" s="9">
        <v>0.5</v>
      </c>
      <c r="N116" s="9">
        <v>0.59090909090909094</v>
      </c>
      <c r="O116" s="9">
        <v>0.5</v>
      </c>
      <c r="P116" s="2">
        <v>37</v>
      </c>
      <c r="Q116" s="9">
        <f t="shared" si="1"/>
        <v>0.53806818181818183</v>
      </c>
      <c r="R116" s="9">
        <v>0.6</v>
      </c>
      <c r="S116" s="9">
        <v>0.3</v>
      </c>
      <c r="T116" s="9">
        <v>0.25</v>
      </c>
      <c r="U116" s="9">
        <v>0.59090909090909094</v>
      </c>
      <c r="V116" s="9">
        <v>0.40625</v>
      </c>
      <c r="W116" s="9">
        <v>0.58333333333333337</v>
      </c>
      <c r="X116" s="9">
        <v>0.5</v>
      </c>
      <c r="AD116" s="8">
        <v>72.2</v>
      </c>
    </row>
    <row r="117" spans="1:30">
      <c r="A117" s="2">
        <v>1973</v>
      </c>
      <c r="B117" s="2">
        <v>400</v>
      </c>
      <c r="C117" s="2">
        <v>2</v>
      </c>
      <c r="D117" s="2">
        <v>200</v>
      </c>
      <c r="E117" s="2" t="s">
        <v>154</v>
      </c>
      <c r="F117" s="9">
        <v>0.16279069767441862</v>
      </c>
      <c r="G117" s="9">
        <v>0</v>
      </c>
      <c r="H117" s="9">
        <f>AD117/ﾍﾞﾝﾁﾏｰｸ!$CR$1</f>
        <v>0.52356780275562009</v>
      </c>
      <c r="I117" s="9">
        <v>0.16666666666666666</v>
      </c>
      <c r="J117" s="9">
        <v>0.125</v>
      </c>
      <c r="K117" s="9">
        <v>0.25</v>
      </c>
      <c r="L117" s="9">
        <v>0.125</v>
      </c>
      <c r="M117" s="9">
        <v>0.5</v>
      </c>
      <c r="N117" s="9">
        <v>0.40909090909090912</v>
      </c>
      <c r="O117" s="9">
        <v>0.45</v>
      </c>
      <c r="P117" s="2">
        <v>27</v>
      </c>
      <c r="Q117" s="9">
        <f t="shared" si="1"/>
        <v>0.38039772727272725</v>
      </c>
      <c r="R117" s="9">
        <v>0.26666666666666666</v>
      </c>
      <c r="S117" s="9">
        <v>0.3</v>
      </c>
      <c r="T117" s="9">
        <v>0.1875</v>
      </c>
      <c r="U117" s="9">
        <v>0.36363636363636365</v>
      </c>
      <c r="V117" s="9">
        <v>0.375</v>
      </c>
      <c r="W117" s="9">
        <v>0.375</v>
      </c>
      <c r="X117" s="9">
        <v>0.4375</v>
      </c>
      <c r="AD117" s="8">
        <v>72.2</v>
      </c>
    </row>
    <row r="118" spans="1:30">
      <c r="A118" s="2">
        <v>1975</v>
      </c>
      <c r="B118" s="2">
        <v>850</v>
      </c>
      <c r="C118" s="2">
        <v>5</v>
      </c>
      <c r="D118" s="2">
        <v>170</v>
      </c>
      <c r="E118" s="2" t="s">
        <v>71</v>
      </c>
      <c r="F118" s="9">
        <v>0.37209302325581395</v>
      </c>
      <c r="G118" s="9">
        <v>0</v>
      </c>
      <c r="H118" s="9">
        <f>AD118/ﾍﾞﾝﾁﾏｰｸ!$CR$1</f>
        <v>0.52356780275562009</v>
      </c>
      <c r="I118" s="9">
        <v>0.5</v>
      </c>
      <c r="J118" s="9">
        <v>0.625</v>
      </c>
      <c r="K118" s="9">
        <v>0.4</v>
      </c>
      <c r="L118" s="9">
        <v>0.125</v>
      </c>
      <c r="M118" s="9">
        <v>0.5</v>
      </c>
      <c r="N118" s="9">
        <v>0.63636363636363635</v>
      </c>
      <c r="O118" s="9">
        <v>0.5</v>
      </c>
      <c r="P118" s="2">
        <v>42</v>
      </c>
      <c r="Q118" s="9">
        <f t="shared" si="1"/>
        <v>0.5948863636363636</v>
      </c>
      <c r="R118" s="9">
        <v>0.6333333333333333</v>
      </c>
      <c r="S118" s="9">
        <v>0.4</v>
      </c>
      <c r="T118" s="9">
        <v>0.3125</v>
      </c>
      <c r="U118" s="9">
        <v>0.68181818181818177</v>
      </c>
      <c r="V118" s="9">
        <v>0.4375</v>
      </c>
      <c r="W118" s="9">
        <v>0.58333333333333337</v>
      </c>
      <c r="X118" s="9">
        <v>0.625</v>
      </c>
      <c r="AD118" s="8">
        <v>72.2</v>
      </c>
    </row>
    <row r="119" spans="1:30">
      <c r="A119" s="2">
        <v>2008</v>
      </c>
      <c r="B119" s="2">
        <v>210</v>
      </c>
      <c r="C119" s="2">
        <v>3</v>
      </c>
      <c r="D119" s="2">
        <v>70</v>
      </c>
      <c r="E119" s="2" t="s">
        <v>155</v>
      </c>
      <c r="F119" s="9">
        <v>0.27906976744186046</v>
      </c>
      <c r="G119" s="9">
        <v>0</v>
      </c>
      <c r="H119" s="9">
        <f>AD119/ﾍﾞﾝﾁﾏｰｸ!$CR$1</f>
        <v>0.56417693981145767</v>
      </c>
      <c r="I119" s="9">
        <v>0.5</v>
      </c>
      <c r="J119" s="9">
        <v>0.5</v>
      </c>
      <c r="K119" s="9">
        <v>0.35</v>
      </c>
      <c r="L119" s="9">
        <v>0.75</v>
      </c>
      <c r="M119" s="9">
        <v>0.5</v>
      </c>
      <c r="N119" s="9">
        <v>0.77272727272727271</v>
      </c>
      <c r="O119" s="9">
        <v>0.65</v>
      </c>
      <c r="P119" s="2">
        <v>51</v>
      </c>
      <c r="Q119" s="9">
        <f t="shared" si="1"/>
        <v>0.69488636363636358</v>
      </c>
      <c r="R119" s="9">
        <v>0.6333333333333333</v>
      </c>
      <c r="S119" s="9">
        <v>0.3</v>
      </c>
      <c r="T119" s="9">
        <v>0.625</v>
      </c>
      <c r="U119" s="9">
        <v>0.68181818181818177</v>
      </c>
      <c r="V119" s="9">
        <v>0.5</v>
      </c>
      <c r="W119" s="9">
        <v>0.75</v>
      </c>
      <c r="X119" s="9">
        <v>0.875</v>
      </c>
      <c r="AD119" s="8">
        <v>77.8</v>
      </c>
    </row>
    <row r="120" spans="1:30">
      <c r="A120" s="2">
        <v>1981</v>
      </c>
      <c r="B120" s="2">
        <v>225</v>
      </c>
      <c r="C120" s="2">
        <v>3</v>
      </c>
      <c r="D120" s="2">
        <v>75</v>
      </c>
      <c r="E120" s="2" t="s">
        <v>99</v>
      </c>
      <c r="F120" s="9">
        <v>0.27906976744186046</v>
      </c>
      <c r="G120" s="9">
        <v>0</v>
      </c>
      <c r="H120" s="9">
        <f>AD120/ﾍﾞﾝﾁﾏｰｸ!$CR$1</f>
        <v>0.52356780275562009</v>
      </c>
      <c r="I120" s="9">
        <v>0.33333333333333331</v>
      </c>
      <c r="J120" s="9">
        <v>0.25</v>
      </c>
      <c r="K120" s="9">
        <v>0.4</v>
      </c>
      <c r="L120" s="9">
        <v>0</v>
      </c>
      <c r="M120" s="9">
        <v>0.5</v>
      </c>
      <c r="N120" s="9">
        <v>0.54545454545454541</v>
      </c>
      <c r="O120" s="9">
        <v>0.45</v>
      </c>
      <c r="P120" s="2">
        <v>34</v>
      </c>
      <c r="Q120" s="9">
        <f t="shared" si="1"/>
        <v>0.47528409090909091</v>
      </c>
      <c r="R120" s="9">
        <v>0.5</v>
      </c>
      <c r="S120" s="9">
        <v>0.3</v>
      </c>
      <c r="T120" s="9">
        <v>0.125</v>
      </c>
      <c r="U120" s="9">
        <v>0.54545454545454541</v>
      </c>
      <c r="V120" s="9">
        <v>0.40625</v>
      </c>
      <c r="W120" s="9">
        <v>0.45833333333333331</v>
      </c>
      <c r="X120" s="9">
        <v>0.4375</v>
      </c>
      <c r="AD120" s="8">
        <v>72.2</v>
      </c>
    </row>
    <row r="121" spans="1:30">
      <c r="A121" s="2">
        <v>1996</v>
      </c>
      <c r="B121" s="2">
        <v>200</v>
      </c>
      <c r="C121" s="2">
        <v>3</v>
      </c>
      <c r="D121" s="2">
        <v>66.666666666666671</v>
      </c>
      <c r="E121" s="2" t="s">
        <v>156</v>
      </c>
      <c r="F121" s="9">
        <v>0.13953488372093023</v>
      </c>
      <c r="G121" s="9">
        <v>0</v>
      </c>
      <c r="H121" s="9">
        <f>AD121/ﾍﾞﾝﾁﾏｰｸ!$CR$1</f>
        <v>0.63089195068890513</v>
      </c>
      <c r="I121" s="9">
        <v>0.16666666666666666</v>
      </c>
      <c r="J121" s="9">
        <v>0.125</v>
      </c>
      <c r="K121" s="9">
        <v>0.2</v>
      </c>
      <c r="L121" s="9">
        <v>0</v>
      </c>
      <c r="M121" s="9">
        <v>0.5</v>
      </c>
      <c r="N121" s="9">
        <v>0.31818181818181818</v>
      </c>
      <c r="O121" s="9">
        <v>0.65</v>
      </c>
      <c r="P121" s="2">
        <v>27</v>
      </c>
      <c r="Q121" s="9">
        <f t="shared" si="1"/>
        <v>0.40170454545454543</v>
      </c>
      <c r="R121" s="9">
        <v>0.3</v>
      </c>
      <c r="S121" s="9">
        <v>0.3</v>
      </c>
      <c r="T121" s="9">
        <v>0.125</v>
      </c>
      <c r="U121" s="9">
        <v>0.27272727272727271</v>
      </c>
      <c r="V121" s="9">
        <v>0.46875</v>
      </c>
      <c r="W121" s="9">
        <v>0.45833333333333331</v>
      </c>
      <c r="X121" s="9">
        <v>0.5</v>
      </c>
      <c r="AD121" s="8">
        <v>87</v>
      </c>
    </row>
    <row r="122" spans="1:30">
      <c r="A122" s="2">
        <v>1985</v>
      </c>
      <c r="B122" s="2">
        <v>1500</v>
      </c>
      <c r="C122" s="2">
        <v>5</v>
      </c>
      <c r="D122" s="2">
        <v>300</v>
      </c>
      <c r="E122" s="2" t="s">
        <v>58</v>
      </c>
      <c r="F122" s="9">
        <v>0.43023255813953487</v>
      </c>
      <c r="G122" s="9">
        <v>0.5</v>
      </c>
      <c r="H122" s="9">
        <f>AD122/ﾍﾞﾝﾁﾏｰｸ!$CR$1</f>
        <v>0.53807106598984777</v>
      </c>
      <c r="I122" s="9">
        <v>0.5</v>
      </c>
      <c r="J122" s="9">
        <v>0.375</v>
      </c>
      <c r="K122" s="9">
        <v>0.4</v>
      </c>
      <c r="L122" s="9">
        <v>0.25</v>
      </c>
      <c r="M122" s="9">
        <v>0.5</v>
      </c>
      <c r="N122" s="9">
        <v>0.5</v>
      </c>
      <c r="O122" s="9">
        <v>0.55000000000000004</v>
      </c>
      <c r="P122" s="2">
        <v>42.5</v>
      </c>
      <c r="Q122" s="9">
        <f t="shared" si="1"/>
        <v>0.54062500000000002</v>
      </c>
      <c r="R122" s="9">
        <v>0.5</v>
      </c>
      <c r="S122" s="9">
        <v>0.4</v>
      </c>
      <c r="T122" s="9">
        <v>0.375</v>
      </c>
      <c r="U122" s="9">
        <v>0.5</v>
      </c>
      <c r="V122" s="9">
        <v>0.53125</v>
      </c>
      <c r="W122" s="9">
        <v>0.58333333333333337</v>
      </c>
      <c r="X122" s="9">
        <v>0.5625</v>
      </c>
      <c r="AD122" s="8">
        <v>74.2</v>
      </c>
    </row>
    <row r="123" spans="1:30">
      <c r="A123" s="2">
        <v>1996</v>
      </c>
      <c r="B123" s="2">
        <v>150</v>
      </c>
      <c r="C123" s="2">
        <v>1</v>
      </c>
      <c r="D123" s="2">
        <v>150</v>
      </c>
      <c r="E123" s="2" t="s">
        <v>158</v>
      </c>
      <c r="F123" s="9">
        <v>0.20930232558139536</v>
      </c>
      <c r="G123" s="9">
        <v>0</v>
      </c>
      <c r="H123" s="9">
        <f>AD123/ﾍﾞﾝﾁﾏｰｸ!$CR$1</f>
        <v>0.52356780275562009</v>
      </c>
      <c r="I123" s="9">
        <v>0</v>
      </c>
      <c r="J123" s="9">
        <v>0.5</v>
      </c>
      <c r="K123" s="9">
        <v>0.25</v>
      </c>
      <c r="L123" s="9">
        <v>0.125</v>
      </c>
      <c r="M123" s="9">
        <v>0.5</v>
      </c>
      <c r="N123" s="9">
        <v>0.5</v>
      </c>
      <c r="O123" s="9">
        <v>0.45</v>
      </c>
      <c r="P123" s="2">
        <v>31</v>
      </c>
      <c r="Q123" s="9">
        <f t="shared" si="1"/>
        <v>0.4272727272727273</v>
      </c>
      <c r="R123" s="9">
        <v>0.4</v>
      </c>
      <c r="S123" s="9">
        <v>0.3</v>
      </c>
      <c r="T123" s="9">
        <v>0.3125</v>
      </c>
      <c r="U123" s="9">
        <v>0.36363636363636365</v>
      </c>
      <c r="V123" s="9">
        <v>0.375</v>
      </c>
      <c r="W123" s="9">
        <v>0.5</v>
      </c>
      <c r="X123" s="9">
        <v>0.5</v>
      </c>
      <c r="AD123" s="8">
        <v>72.2</v>
      </c>
    </row>
    <row r="124" spans="1:30">
      <c r="A124" s="2">
        <v>1980</v>
      </c>
      <c r="B124" s="2">
        <v>300</v>
      </c>
      <c r="C124" s="2">
        <v>3</v>
      </c>
      <c r="D124" s="2">
        <v>100</v>
      </c>
      <c r="E124" s="2" t="s">
        <v>159</v>
      </c>
      <c r="F124" s="9">
        <v>0.52325581395348841</v>
      </c>
      <c r="G124" s="9">
        <v>0.5</v>
      </c>
      <c r="H124" s="9">
        <f>AD124/ﾍﾞﾝﾁﾏｰｸ!$CR$1</f>
        <v>0.65264684554024666</v>
      </c>
      <c r="I124" s="9">
        <v>0.5</v>
      </c>
      <c r="J124" s="9">
        <v>0.5</v>
      </c>
      <c r="K124" s="9">
        <v>0.6</v>
      </c>
      <c r="L124" s="9">
        <v>0.625</v>
      </c>
      <c r="M124" s="9">
        <v>1</v>
      </c>
      <c r="N124" s="9">
        <v>0.59090909090909094</v>
      </c>
      <c r="O124" s="9">
        <v>0.8</v>
      </c>
      <c r="P124" s="2">
        <v>58.5</v>
      </c>
      <c r="Q124" s="9">
        <f t="shared" si="1"/>
        <v>0.64119318181818186</v>
      </c>
      <c r="R124" s="9">
        <v>0.53333333333333333</v>
      </c>
      <c r="S124" s="9">
        <v>0.7</v>
      </c>
      <c r="T124" s="9">
        <v>0.6875</v>
      </c>
      <c r="U124" s="9">
        <v>0.59090909090909094</v>
      </c>
      <c r="V124" s="9">
        <v>0.65625</v>
      </c>
      <c r="W124" s="9">
        <v>0.66666666666666663</v>
      </c>
      <c r="X124" s="9">
        <v>0.6875</v>
      </c>
      <c r="AD124" s="8">
        <v>90</v>
      </c>
    </row>
    <row r="125" spans="1:30">
      <c r="A125" s="2">
        <v>1989</v>
      </c>
      <c r="B125" s="2">
        <v>2000</v>
      </c>
      <c r="C125" s="2">
        <v>6</v>
      </c>
      <c r="D125" s="2">
        <v>333.33333333333331</v>
      </c>
      <c r="E125" s="2" t="s">
        <v>160</v>
      </c>
      <c r="F125" s="9">
        <v>0.56976744186046513</v>
      </c>
      <c r="G125" s="9">
        <v>0.5</v>
      </c>
      <c r="H125" s="9">
        <f>AD125/ﾍﾞﾝﾁﾏｰｸ!$CR$1</f>
        <v>0.56780275562001459</v>
      </c>
      <c r="I125" s="9">
        <v>0.5</v>
      </c>
      <c r="J125" s="9">
        <v>0.5</v>
      </c>
      <c r="K125" s="9">
        <v>0.75</v>
      </c>
      <c r="L125" s="9">
        <v>0.5</v>
      </c>
      <c r="M125" s="9">
        <v>1</v>
      </c>
      <c r="N125" s="9">
        <v>0.68181818181818177</v>
      </c>
      <c r="O125" s="9">
        <v>0.7</v>
      </c>
      <c r="P125" s="2">
        <v>60.5</v>
      </c>
      <c r="Q125" s="9">
        <f t="shared" si="1"/>
        <v>0.71051136363636358</v>
      </c>
      <c r="R125" s="9">
        <v>0.6333333333333333</v>
      </c>
      <c r="S125" s="9">
        <v>0.6</v>
      </c>
      <c r="T125" s="9">
        <v>0.5625</v>
      </c>
      <c r="U125" s="9">
        <v>0.68181818181818177</v>
      </c>
      <c r="V125" s="9">
        <v>0.6875</v>
      </c>
      <c r="W125" s="9">
        <v>0.70833333333333337</v>
      </c>
      <c r="X125" s="9">
        <v>0.8125</v>
      </c>
      <c r="AD125" s="8">
        <v>78.3</v>
      </c>
    </row>
    <row r="126" spans="1:30">
      <c r="A126" s="2">
        <v>1989</v>
      </c>
      <c r="B126" s="2">
        <v>300</v>
      </c>
      <c r="C126" s="2">
        <v>2</v>
      </c>
      <c r="D126" s="2">
        <v>150</v>
      </c>
      <c r="E126" s="2" t="s">
        <v>162</v>
      </c>
      <c r="F126" s="9">
        <v>0.11627906976744186</v>
      </c>
      <c r="G126" s="9">
        <v>0</v>
      </c>
      <c r="H126" s="9">
        <f>AD126/ﾍﾞﾝﾁﾏｰｸ!$CR$1</f>
        <v>0.52356780275562009</v>
      </c>
      <c r="I126" s="9">
        <v>0</v>
      </c>
      <c r="J126" s="9">
        <v>0.25</v>
      </c>
      <c r="K126" s="9">
        <v>0.15</v>
      </c>
      <c r="L126" s="9">
        <v>0</v>
      </c>
      <c r="M126" s="9">
        <v>0.5</v>
      </c>
      <c r="N126" s="9">
        <v>0.18181818181818182</v>
      </c>
      <c r="O126" s="9">
        <v>0.55000000000000004</v>
      </c>
      <c r="P126" s="2">
        <v>21</v>
      </c>
      <c r="Q126" s="9">
        <f t="shared" si="1"/>
        <v>0.29375000000000001</v>
      </c>
      <c r="R126" s="9">
        <v>6.6666666666666666E-2</v>
      </c>
      <c r="S126" s="9">
        <v>0.3</v>
      </c>
      <c r="T126" s="9">
        <v>0.25</v>
      </c>
      <c r="U126" s="9">
        <v>0</v>
      </c>
      <c r="V126" s="9">
        <v>0.40625</v>
      </c>
      <c r="W126" s="9">
        <v>0.45833333333333331</v>
      </c>
      <c r="X126" s="9">
        <v>0.5</v>
      </c>
      <c r="AD126" s="8">
        <v>72.2</v>
      </c>
    </row>
    <row r="127" spans="1:30">
      <c r="A127" s="2">
        <v>2000</v>
      </c>
      <c r="B127" s="2">
        <v>600</v>
      </c>
      <c r="C127" s="2">
        <v>2</v>
      </c>
      <c r="D127" s="2">
        <v>300</v>
      </c>
      <c r="E127" s="2" t="s">
        <v>163</v>
      </c>
      <c r="F127" s="9">
        <v>0.62790697674418605</v>
      </c>
      <c r="G127" s="9">
        <v>1</v>
      </c>
      <c r="H127" s="9">
        <f>AD127/ﾍﾞﾝﾁﾏｰｸ!$CR$1</f>
        <v>0.52356780275562009</v>
      </c>
      <c r="I127" s="9">
        <v>0.66666666666666663</v>
      </c>
      <c r="J127" s="9">
        <v>0.5</v>
      </c>
      <c r="K127" s="9">
        <v>0.55000000000000004</v>
      </c>
      <c r="L127" s="9">
        <v>0.375</v>
      </c>
      <c r="M127" s="9">
        <v>0.5</v>
      </c>
      <c r="N127" s="9">
        <v>0.68181818181818177</v>
      </c>
      <c r="O127" s="9">
        <v>0.55000000000000004</v>
      </c>
      <c r="P127" s="2">
        <v>56</v>
      </c>
      <c r="Q127" s="9">
        <f t="shared" si="1"/>
        <v>0.66960227272727268</v>
      </c>
      <c r="R127" s="9">
        <v>0.6</v>
      </c>
      <c r="S127" s="9">
        <v>0.3</v>
      </c>
      <c r="T127" s="9">
        <v>0.5625</v>
      </c>
      <c r="U127" s="9">
        <v>0.63636363636363635</v>
      </c>
      <c r="V127" s="9">
        <v>0.59375</v>
      </c>
      <c r="W127" s="9">
        <v>0.75</v>
      </c>
      <c r="X127" s="9">
        <v>0.6875</v>
      </c>
      <c r="AD127" s="8">
        <v>72.2</v>
      </c>
    </row>
    <row r="128" spans="1:30">
      <c r="A128" s="2">
        <v>2005</v>
      </c>
      <c r="B128" s="2">
        <v>200</v>
      </c>
      <c r="C128" s="2">
        <v>3</v>
      </c>
      <c r="D128" s="2">
        <v>66.666666666666671</v>
      </c>
      <c r="E128" s="2" t="s">
        <v>45</v>
      </c>
      <c r="F128" s="9">
        <v>0.33720930232558138</v>
      </c>
      <c r="G128" s="9">
        <v>0.5</v>
      </c>
      <c r="H128" s="9">
        <f>AD128/ﾍﾞﾝﾁﾏｰｸ!$CR$1</f>
        <v>0.66352429296591742</v>
      </c>
      <c r="I128" s="9">
        <v>0.5</v>
      </c>
      <c r="J128" s="9">
        <v>0.5</v>
      </c>
      <c r="K128" s="9">
        <v>0.2</v>
      </c>
      <c r="L128" s="9">
        <v>0.375</v>
      </c>
      <c r="M128" s="9">
        <v>0.5</v>
      </c>
      <c r="N128" s="9">
        <v>0.40909090909090912</v>
      </c>
      <c r="O128" s="9">
        <v>0.7</v>
      </c>
      <c r="P128" s="2">
        <v>41.5</v>
      </c>
      <c r="Q128" s="9">
        <f t="shared" si="1"/>
        <v>0.42017045454545454</v>
      </c>
      <c r="R128" s="9">
        <v>0.36666666666666664</v>
      </c>
      <c r="S128" s="9">
        <v>0.5</v>
      </c>
      <c r="T128" s="9">
        <v>0.5</v>
      </c>
      <c r="U128" s="9">
        <v>0.22727272727272727</v>
      </c>
      <c r="V128" s="9">
        <v>0.53125</v>
      </c>
      <c r="W128" s="9">
        <v>0.5</v>
      </c>
      <c r="X128" s="9">
        <v>0.5625</v>
      </c>
      <c r="AD128" s="8">
        <v>91.5</v>
      </c>
    </row>
    <row r="129" spans="1:30">
      <c r="A129" s="2">
        <v>1999</v>
      </c>
      <c r="B129" s="2">
        <v>800</v>
      </c>
      <c r="C129" s="2">
        <v>6</v>
      </c>
      <c r="D129" s="2">
        <v>133.33333333333334</v>
      </c>
      <c r="E129" s="2" t="s">
        <v>166</v>
      </c>
      <c r="F129" s="9">
        <v>0.47674418604651164</v>
      </c>
      <c r="G129" s="9">
        <v>0.5</v>
      </c>
      <c r="H129" s="9">
        <f>AD129/ﾍﾞﾝﾁﾏｰｸ!$CR$1</f>
        <v>0.52356780275562009</v>
      </c>
      <c r="I129" s="9">
        <v>0.5</v>
      </c>
      <c r="J129" s="9">
        <v>0.375</v>
      </c>
      <c r="K129" s="9">
        <v>0.55000000000000004</v>
      </c>
      <c r="L129" s="9">
        <v>0.375</v>
      </c>
      <c r="M129" s="9">
        <v>1</v>
      </c>
      <c r="N129" s="9">
        <v>0.45454545454545453</v>
      </c>
      <c r="O129" s="9">
        <v>0.9</v>
      </c>
      <c r="P129" s="2">
        <v>53.5</v>
      </c>
      <c r="Q129" s="9">
        <f t="shared" si="1"/>
        <v>0.64999999999999991</v>
      </c>
      <c r="R129" s="9">
        <v>0.5</v>
      </c>
      <c r="S129" s="9">
        <v>0.4</v>
      </c>
      <c r="T129" s="9">
        <v>0.4375</v>
      </c>
      <c r="U129" s="9">
        <v>0.5</v>
      </c>
      <c r="V129" s="9">
        <v>0.75</v>
      </c>
      <c r="W129" s="9">
        <v>0.70833333333333337</v>
      </c>
      <c r="X129" s="9">
        <v>0.75</v>
      </c>
      <c r="AD129" s="8">
        <v>72.2</v>
      </c>
    </row>
    <row r="130" spans="1:30">
      <c r="A130" s="2">
        <v>2013</v>
      </c>
      <c r="B130" s="2">
        <v>1500</v>
      </c>
      <c r="C130" s="2">
        <v>5</v>
      </c>
      <c r="D130" s="2">
        <v>300</v>
      </c>
      <c r="E130" s="2" t="s">
        <v>168</v>
      </c>
      <c r="F130" s="9">
        <v>0.60465116279069764</v>
      </c>
      <c r="G130" s="9">
        <v>1</v>
      </c>
      <c r="H130" s="9">
        <f>AD130/ﾍﾞﾝﾁﾏｰｸ!$CR$1</f>
        <v>0.52356780275562009</v>
      </c>
      <c r="I130" s="9">
        <v>0.33333333333333331</v>
      </c>
      <c r="J130" s="9">
        <v>0.75</v>
      </c>
      <c r="K130" s="9">
        <v>0.6</v>
      </c>
      <c r="L130" s="9">
        <v>0.375</v>
      </c>
      <c r="M130" s="9">
        <v>0.5</v>
      </c>
      <c r="N130" s="9">
        <v>0.40909090909090912</v>
      </c>
      <c r="O130" s="9">
        <v>0.55000000000000004</v>
      </c>
      <c r="P130" s="2">
        <v>51</v>
      </c>
      <c r="Q130" s="9">
        <f t="shared" ref="Q130:Q193" si="2">U130*0.35+V130*0.2+W130*0.3+X130*0.15</f>
        <v>0.55965909090909094</v>
      </c>
      <c r="R130" s="9">
        <v>0.43333333333333335</v>
      </c>
      <c r="S130" s="9">
        <v>0.4</v>
      </c>
      <c r="T130" s="9">
        <v>0.5625</v>
      </c>
      <c r="U130" s="9">
        <v>0.54545454545454541</v>
      </c>
      <c r="V130" s="9">
        <v>0.5</v>
      </c>
      <c r="W130" s="9">
        <v>0.58333333333333337</v>
      </c>
      <c r="X130" s="9">
        <v>0.625</v>
      </c>
      <c r="AD130" s="8">
        <v>72.2</v>
      </c>
    </row>
    <row r="131" spans="1:30">
      <c r="A131" s="2">
        <v>1983</v>
      </c>
      <c r="B131" s="2">
        <v>460</v>
      </c>
      <c r="C131" s="2">
        <v>5</v>
      </c>
      <c r="D131" s="2">
        <v>92</v>
      </c>
      <c r="E131" s="2" t="s">
        <v>169</v>
      </c>
      <c r="F131" s="9">
        <v>0.41860465116279072</v>
      </c>
      <c r="G131" s="9">
        <v>1</v>
      </c>
      <c r="H131" s="9">
        <f>AD131/ﾍﾞﾝﾁﾏｰｸ!$CR$1</f>
        <v>0.54967367657722999</v>
      </c>
      <c r="I131" s="9">
        <v>0.16666666666666666</v>
      </c>
      <c r="J131" s="9">
        <v>0.375</v>
      </c>
      <c r="K131" s="9">
        <v>0.4</v>
      </c>
      <c r="L131" s="9">
        <v>0.625</v>
      </c>
      <c r="M131" s="9">
        <v>0.5</v>
      </c>
      <c r="N131" s="9">
        <v>0.63636363636363635</v>
      </c>
      <c r="O131" s="9">
        <v>0.6</v>
      </c>
      <c r="P131" s="2">
        <v>51</v>
      </c>
      <c r="Q131" s="9">
        <f t="shared" si="2"/>
        <v>0.5914772727272728</v>
      </c>
      <c r="R131" s="9">
        <v>0.56666666666666665</v>
      </c>
      <c r="S131" s="9">
        <v>0.4</v>
      </c>
      <c r="T131" s="9">
        <v>0.625</v>
      </c>
      <c r="U131" s="9">
        <v>0.63636363636363635</v>
      </c>
      <c r="V131" s="9">
        <v>0.5</v>
      </c>
      <c r="W131" s="9">
        <v>0.58333333333333337</v>
      </c>
      <c r="X131" s="9">
        <v>0.625</v>
      </c>
      <c r="AD131" s="8">
        <v>75.8</v>
      </c>
    </row>
    <row r="132" spans="1:30">
      <c r="A132" s="2">
        <v>1982</v>
      </c>
      <c r="B132" s="2">
        <v>100</v>
      </c>
      <c r="C132" s="2">
        <v>1</v>
      </c>
      <c r="D132" s="2">
        <v>100</v>
      </c>
      <c r="E132" s="2" t="s">
        <v>170</v>
      </c>
      <c r="F132" s="9">
        <v>0.40697674418604651</v>
      </c>
      <c r="G132" s="9">
        <v>0.5</v>
      </c>
      <c r="H132" s="9">
        <f>AD132/ﾍﾞﾝﾁﾏｰｸ!$CR$1</f>
        <v>0.56780275562001459</v>
      </c>
      <c r="I132" s="9">
        <v>0.5</v>
      </c>
      <c r="J132" s="9">
        <v>0.375</v>
      </c>
      <c r="K132" s="9">
        <v>0.45</v>
      </c>
      <c r="L132" s="9">
        <v>0</v>
      </c>
      <c r="M132" s="9">
        <v>0.5</v>
      </c>
      <c r="N132" s="9">
        <v>0.77272727272727271</v>
      </c>
      <c r="O132" s="9">
        <v>0.7</v>
      </c>
      <c r="P132" s="2">
        <v>50.5</v>
      </c>
      <c r="Q132" s="9">
        <f t="shared" si="2"/>
        <v>0.65113636363636362</v>
      </c>
      <c r="R132" s="9">
        <v>0.6333333333333333</v>
      </c>
      <c r="S132" s="9">
        <v>0.5</v>
      </c>
      <c r="T132" s="9">
        <v>0.4375</v>
      </c>
      <c r="U132" s="9">
        <v>0.68181818181818177</v>
      </c>
      <c r="V132" s="9">
        <v>0.59375</v>
      </c>
      <c r="W132" s="9">
        <v>0.66666666666666663</v>
      </c>
      <c r="X132" s="9">
        <v>0.625</v>
      </c>
      <c r="AD132" s="8">
        <v>78.3</v>
      </c>
    </row>
    <row r="133" spans="1:30">
      <c r="A133" s="2">
        <v>1991</v>
      </c>
      <c r="B133" s="2">
        <v>200</v>
      </c>
      <c r="C133" s="2">
        <v>1</v>
      </c>
      <c r="D133" s="2">
        <v>200</v>
      </c>
      <c r="E133" s="2" t="s">
        <v>171</v>
      </c>
      <c r="F133" s="9">
        <v>0.41860465116279072</v>
      </c>
      <c r="G133" s="9">
        <v>0</v>
      </c>
      <c r="H133" s="9">
        <f>AD133/ﾍﾞﾝﾁﾏｰｸ!$CR$1</f>
        <v>0.52356780275562009</v>
      </c>
      <c r="I133" s="9">
        <v>0.5</v>
      </c>
      <c r="J133" s="9">
        <v>0.625</v>
      </c>
      <c r="K133" s="9">
        <v>0.5</v>
      </c>
      <c r="L133" s="9">
        <v>0</v>
      </c>
      <c r="M133" s="9">
        <v>0.5</v>
      </c>
      <c r="N133" s="9">
        <v>0.59090909090909094</v>
      </c>
      <c r="O133" s="9">
        <v>0.8</v>
      </c>
      <c r="P133" s="2">
        <v>48</v>
      </c>
      <c r="Q133" s="9">
        <f t="shared" si="2"/>
        <v>0.70653409090909092</v>
      </c>
      <c r="R133" s="9">
        <v>0.5</v>
      </c>
      <c r="S133" s="9">
        <v>0.5</v>
      </c>
      <c r="T133" s="9">
        <v>0.3125</v>
      </c>
      <c r="U133" s="9">
        <v>0.54545454545454541</v>
      </c>
      <c r="V133" s="9">
        <v>0.625</v>
      </c>
      <c r="W133" s="9">
        <v>0.83333333333333337</v>
      </c>
      <c r="X133" s="9">
        <v>0.9375</v>
      </c>
      <c r="AD133" s="8">
        <v>72.2</v>
      </c>
    </row>
    <row r="134" spans="1:30">
      <c r="A134" s="2">
        <v>2005</v>
      </c>
      <c r="B134" s="2">
        <v>300</v>
      </c>
      <c r="C134" s="2">
        <v>3</v>
      </c>
      <c r="D134" s="2">
        <v>100</v>
      </c>
      <c r="E134" s="2" t="s">
        <v>172</v>
      </c>
      <c r="F134" s="9">
        <v>0.61627906976744184</v>
      </c>
      <c r="G134" s="9">
        <v>0.5</v>
      </c>
      <c r="H134" s="9">
        <f>AD134/ﾍﾞﾝﾁﾏｰｸ!$CR$1</f>
        <v>0.70050761421319818</v>
      </c>
      <c r="I134" s="9">
        <v>1</v>
      </c>
      <c r="J134" s="9">
        <v>0.625</v>
      </c>
      <c r="K134" s="9">
        <v>0.65</v>
      </c>
      <c r="L134" s="9">
        <v>0.75</v>
      </c>
      <c r="M134" s="9">
        <v>1</v>
      </c>
      <c r="N134" s="9">
        <v>0.68181818181818177</v>
      </c>
      <c r="O134" s="9">
        <v>0.75</v>
      </c>
      <c r="P134" s="2">
        <v>65.5</v>
      </c>
      <c r="Q134" s="9">
        <f t="shared" si="2"/>
        <v>0.70767045454545452</v>
      </c>
      <c r="R134" s="9">
        <v>0.73333333333333328</v>
      </c>
      <c r="S134" s="9">
        <v>0.7</v>
      </c>
      <c r="T134" s="9">
        <v>0.8125</v>
      </c>
      <c r="U134" s="9">
        <v>0.72727272727272729</v>
      </c>
      <c r="V134" s="9">
        <v>0.6875</v>
      </c>
      <c r="W134" s="9">
        <v>0.70833333333333337</v>
      </c>
      <c r="X134" s="9">
        <v>0.6875</v>
      </c>
      <c r="AD134" s="8">
        <v>96.600000000000009</v>
      </c>
    </row>
    <row r="135" spans="1:30">
      <c r="A135" s="2">
        <v>2008</v>
      </c>
      <c r="B135" s="2">
        <v>145</v>
      </c>
      <c r="C135" s="2">
        <v>2</v>
      </c>
      <c r="D135" s="2">
        <v>72.5</v>
      </c>
      <c r="E135" s="2" t="s">
        <v>174</v>
      </c>
      <c r="F135" s="9">
        <v>0.53488372093023251</v>
      </c>
      <c r="G135" s="9">
        <v>1</v>
      </c>
      <c r="H135" s="9">
        <f>AD135/ﾍﾞﾝﾁﾏｰｸ!$CR$1</f>
        <v>0.52356780275562009</v>
      </c>
      <c r="I135" s="9">
        <v>0.5</v>
      </c>
      <c r="J135" s="9">
        <v>0.625</v>
      </c>
      <c r="K135" s="9">
        <v>0.4</v>
      </c>
      <c r="L135" s="9">
        <v>0.25</v>
      </c>
      <c r="M135" s="9">
        <v>0.5</v>
      </c>
      <c r="N135" s="9">
        <v>0.63636363636363635</v>
      </c>
      <c r="O135" s="9">
        <v>0.65</v>
      </c>
      <c r="P135" s="2">
        <v>53</v>
      </c>
      <c r="Q135" s="9">
        <f t="shared" si="2"/>
        <v>0.64460227272727277</v>
      </c>
      <c r="R135" s="9">
        <v>0.56666666666666665</v>
      </c>
      <c r="S135" s="9">
        <v>0.5</v>
      </c>
      <c r="T135" s="9">
        <v>0.5</v>
      </c>
      <c r="U135" s="9">
        <v>0.63636363636363635</v>
      </c>
      <c r="V135" s="9">
        <v>0.53125</v>
      </c>
      <c r="W135" s="9">
        <v>0.70833333333333337</v>
      </c>
      <c r="X135" s="9">
        <v>0.6875</v>
      </c>
      <c r="AD135" s="8">
        <v>72.2</v>
      </c>
    </row>
    <row r="136" spans="1:30">
      <c r="A136" s="2">
        <v>1973</v>
      </c>
      <c r="B136" s="2">
        <v>150</v>
      </c>
      <c r="C136" s="2">
        <v>2</v>
      </c>
      <c r="D136" s="2">
        <v>75</v>
      </c>
      <c r="E136" s="2" t="s">
        <v>176</v>
      </c>
      <c r="F136" s="9">
        <v>9.3023255813953487E-2</v>
      </c>
      <c r="G136" s="9">
        <v>0</v>
      </c>
      <c r="H136" s="9">
        <f>AD136/ﾍﾞﾝﾁﾏｰｸ!$CR$1</f>
        <v>0.52356780275562009</v>
      </c>
      <c r="I136" s="9">
        <v>0</v>
      </c>
      <c r="J136" s="9">
        <v>0.5</v>
      </c>
      <c r="K136" s="9">
        <v>0</v>
      </c>
      <c r="L136" s="9">
        <v>0</v>
      </c>
      <c r="M136" s="9">
        <v>0.5</v>
      </c>
      <c r="N136" s="9">
        <v>0.36363636363636365</v>
      </c>
      <c r="O136" s="9">
        <v>0.4</v>
      </c>
      <c r="P136" s="2">
        <v>21</v>
      </c>
      <c r="Q136" s="9">
        <f t="shared" si="2"/>
        <v>0.32670454545454547</v>
      </c>
      <c r="R136" s="9">
        <v>0.23333333333333334</v>
      </c>
      <c r="S136" s="9">
        <v>0.3</v>
      </c>
      <c r="T136" s="9">
        <v>0.25</v>
      </c>
      <c r="U136" s="9">
        <v>0.27272727272727271</v>
      </c>
      <c r="V136" s="9">
        <v>0.21875</v>
      </c>
      <c r="W136" s="9">
        <v>0.375</v>
      </c>
      <c r="X136" s="9">
        <v>0.5</v>
      </c>
      <c r="AD136" s="8">
        <v>72.2</v>
      </c>
    </row>
    <row r="137" spans="1:30">
      <c r="A137" s="2">
        <v>2010</v>
      </c>
      <c r="B137" s="2">
        <v>500</v>
      </c>
      <c r="C137" s="2">
        <v>5</v>
      </c>
      <c r="D137" s="2">
        <v>100</v>
      </c>
      <c r="E137" s="2" t="s">
        <v>178</v>
      </c>
      <c r="F137" s="9">
        <v>0.40697674418604651</v>
      </c>
      <c r="G137" s="9">
        <v>0.5</v>
      </c>
      <c r="H137" s="9">
        <f>AD137/ﾍﾞﾝﾁﾏｰｸ!$CR$1</f>
        <v>0.53807106598984777</v>
      </c>
      <c r="I137" s="9">
        <v>0.16666666666666666</v>
      </c>
      <c r="J137" s="9">
        <v>0.625</v>
      </c>
      <c r="K137" s="9">
        <v>0.5</v>
      </c>
      <c r="L137" s="9">
        <v>0.125</v>
      </c>
      <c r="M137" s="9">
        <v>0.5</v>
      </c>
      <c r="N137" s="9">
        <v>0.5</v>
      </c>
      <c r="O137" s="9">
        <v>0.6</v>
      </c>
      <c r="P137" s="2">
        <v>44.5</v>
      </c>
      <c r="Q137" s="9">
        <f t="shared" si="2"/>
        <v>0.56306818181818175</v>
      </c>
      <c r="R137" s="9">
        <v>0.53333333333333333</v>
      </c>
      <c r="S137" s="9">
        <v>0.3</v>
      </c>
      <c r="T137" s="9">
        <v>0.3125</v>
      </c>
      <c r="U137" s="9">
        <v>0.59090909090909094</v>
      </c>
      <c r="V137" s="9">
        <v>0.5</v>
      </c>
      <c r="W137" s="9">
        <v>0.54166666666666663</v>
      </c>
      <c r="X137" s="9">
        <v>0.625</v>
      </c>
      <c r="AD137" s="8">
        <v>74.2</v>
      </c>
    </row>
    <row r="138" spans="1:30">
      <c r="A138" s="2">
        <v>1990</v>
      </c>
      <c r="B138" s="2">
        <v>400</v>
      </c>
      <c r="C138" s="2">
        <v>4</v>
      </c>
      <c r="D138" s="2">
        <v>100</v>
      </c>
      <c r="E138" s="2" t="s">
        <v>179</v>
      </c>
      <c r="F138" s="9">
        <v>0.32558139534883723</v>
      </c>
      <c r="G138" s="9">
        <v>0</v>
      </c>
      <c r="H138" s="9">
        <f>AD138/ﾍﾞﾝﾁﾏｰｸ!$CR$1</f>
        <v>0.70485859318346644</v>
      </c>
      <c r="I138" s="9">
        <v>0.33333333333333331</v>
      </c>
      <c r="J138" s="9">
        <v>0.25</v>
      </c>
      <c r="K138" s="9">
        <v>0.5</v>
      </c>
      <c r="L138" s="9">
        <v>0.25</v>
      </c>
      <c r="M138" s="9">
        <v>1</v>
      </c>
      <c r="N138" s="9">
        <v>0.5</v>
      </c>
      <c r="O138" s="9">
        <v>0.5</v>
      </c>
      <c r="P138" s="2">
        <v>39</v>
      </c>
      <c r="Q138" s="9">
        <f t="shared" si="2"/>
        <v>0.51590909090909087</v>
      </c>
      <c r="R138" s="9">
        <v>0.46666666666666667</v>
      </c>
      <c r="S138" s="9">
        <v>0.4</v>
      </c>
      <c r="T138" s="9">
        <v>0.25</v>
      </c>
      <c r="U138" s="9">
        <v>0.54545454545454541</v>
      </c>
      <c r="V138" s="9">
        <v>0.5</v>
      </c>
      <c r="W138" s="9">
        <v>0.5</v>
      </c>
      <c r="X138" s="9">
        <v>0.5</v>
      </c>
      <c r="AD138" s="8">
        <v>97.2</v>
      </c>
    </row>
    <row r="139" spans="1:30">
      <c r="A139" s="2">
        <v>2000</v>
      </c>
      <c r="B139" s="2">
        <v>400</v>
      </c>
      <c r="C139" s="2">
        <v>4</v>
      </c>
      <c r="D139" s="2">
        <v>100</v>
      </c>
      <c r="E139" s="2" t="s">
        <v>37</v>
      </c>
      <c r="F139" s="9">
        <v>0.45348837209302323</v>
      </c>
      <c r="G139" s="9">
        <v>0.5</v>
      </c>
      <c r="H139" s="9">
        <f>AD139/ﾍﾞﾝﾁﾏｰｸ!$CR$1</f>
        <v>0.62001450326323437</v>
      </c>
      <c r="I139" s="9">
        <v>0.83333333333333337</v>
      </c>
      <c r="J139" s="9">
        <v>0.375</v>
      </c>
      <c r="K139" s="9">
        <v>0.4</v>
      </c>
      <c r="L139" s="9">
        <v>0.125</v>
      </c>
      <c r="M139" s="9">
        <v>0.5</v>
      </c>
      <c r="N139" s="9">
        <v>0.45454545454545453</v>
      </c>
      <c r="O139" s="9">
        <v>0.65</v>
      </c>
      <c r="P139" s="2">
        <v>44.5</v>
      </c>
      <c r="Q139" s="9">
        <f t="shared" si="2"/>
        <v>0.52812499999999996</v>
      </c>
      <c r="R139" s="9">
        <v>0.53333333333333333</v>
      </c>
      <c r="S139" s="9">
        <v>0.4</v>
      </c>
      <c r="T139" s="9">
        <v>0.3125</v>
      </c>
      <c r="U139" s="9">
        <v>0.5</v>
      </c>
      <c r="V139" s="9">
        <v>0.53125</v>
      </c>
      <c r="W139" s="9">
        <v>0.54166666666666663</v>
      </c>
      <c r="X139" s="9">
        <v>0.5625</v>
      </c>
      <c r="AD139" s="8">
        <v>85.5</v>
      </c>
    </row>
    <row r="140" spans="1:30">
      <c r="A140" s="2">
        <v>1980</v>
      </c>
      <c r="B140" s="2">
        <v>1786</v>
      </c>
      <c r="C140" s="2">
        <v>6</v>
      </c>
      <c r="D140" s="2">
        <v>297.66666666666669</v>
      </c>
      <c r="E140" s="2" t="s">
        <v>180</v>
      </c>
      <c r="F140" s="9">
        <v>0.30232558139534882</v>
      </c>
      <c r="G140" s="9">
        <v>0</v>
      </c>
      <c r="H140" s="9">
        <f>AD140/ﾍﾞﾝﾁﾏｰｸ!$CR$1</f>
        <v>0.52356780275562009</v>
      </c>
      <c r="I140" s="9">
        <v>0</v>
      </c>
      <c r="J140" s="9">
        <v>0.5</v>
      </c>
      <c r="K140" s="9">
        <v>0.45</v>
      </c>
      <c r="L140" s="9">
        <v>0.125</v>
      </c>
      <c r="M140" s="9">
        <v>0.5</v>
      </c>
      <c r="N140" s="9">
        <v>0.5</v>
      </c>
      <c r="O140" s="9">
        <v>0.5</v>
      </c>
      <c r="P140" s="2">
        <v>36</v>
      </c>
      <c r="Q140" s="9">
        <f t="shared" si="2"/>
        <v>0.515625</v>
      </c>
      <c r="R140" s="9">
        <v>0.43333333333333335</v>
      </c>
      <c r="S140" s="9">
        <v>0.4</v>
      </c>
      <c r="T140" s="9">
        <v>0.25</v>
      </c>
      <c r="U140" s="9">
        <v>0.5</v>
      </c>
      <c r="V140" s="9">
        <v>0.46875</v>
      </c>
      <c r="W140" s="9">
        <v>0.54166666666666663</v>
      </c>
      <c r="X140" s="9">
        <v>0.5625</v>
      </c>
      <c r="AD140" s="8">
        <v>72.2</v>
      </c>
    </row>
    <row r="141" spans="1:30">
      <c r="A141" s="2">
        <v>1989</v>
      </c>
      <c r="B141" s="2">
        <v>1547</v>
      </c>
      <c r="C141" s="2">
        <v>8</v>
      </c>
      <c r="D141" s="2">
        <v>193.375</v>
      </c>
      <c r="E141" s="2" t="s">
        <v>181</v>
      </c>
      <c r="F141" s="9">
        <v>0.59302325581395354</v>
      </c>
      <c r="G141" s="9">
        <v>0.5</v>
      </c>
      <c r="H141" s="9">
        <f>AD141/ﾍﾞﾝﾁﾏｰｸ!$CR$1</f>
        <v>0.54967367657722999</v>
      </c>
      <c r="I141" s="9">
        <v>0.66666666666666663</v>
      </c>
      <c r="J141" s="9">
        <v>0.625</v>
      </c>
      <c r="K141" s="9">
        <v>0.7</v>
      </c>
      <c r="L141" s="9">
        <v>0.25</v>
      </c>
      <c r="M141" s="9">
        <v>0.5</v>
      </c>
      <c r="N141" s="9">
        <v>0.68181818181818177</v>
      </c>
      <c r="O141" s="9">
        <v>0.6</v>
      </c>
      <c r="P141" s="2">
        <v>56.5</v>
      </c>
      <c r="Q141" s="9">
        <f t="shared" si="2"/>
        <v>0.7522727272727272</v>
      </c>
      <c r="R141" s="9">
        <v>0.73333333333333328</v>
      </c>
      <c r="S141" s="9">
        <v>0.4</v>
      </c>
      <c r="T141" s="9">
        <v>0.4375</v>
      </c>
      <c r="U141" s="9">
        <v>0.86363636363636365</v>
      </c>
      <c r="V141" s="9">
        <v>0.5625</v>
      </c>
      <c r="W141" s="9">
        <v>0.75</v>
      </c>
      <c r="X141" s="9">
        <v>0.75</v>
      </c>
      <c r="AD141" s="8">
        <v>75.8</v>
      </c>
    </row>
    <row r="142" spans="1:30">
      <c r="A142" s="2">
        <v>1987</v>
      </c>
      <c r="B142" s="2">
        <v>1600</v>
      </c>
      <c r="C142" s="2">
        <v>8</v>
      </c>
      <c r="D142" s="2">
        <v>200</v>
      </c>
      <c r="E142" s="2" t="s">
        <v>182</v>
      </c>
      <c r="F142" s="9">
        <v>0.47674418604651164</v>
      </c>
      <c r="G142" s="9">
        <v>0.5</v>
      </c>
      <c r="H142" s="9">
        <f>AD142/ﾍﾞﾝﾁﾏｰｸ!$CR$1</f>
        <v>0.60768672951414071</v>
      </c>
      <c r="I142" s="9">
        <v>0.33333333333333331</v>
      </c>
      <c r="J142" s="9">
        <v>0.75</v>
      </c>
      <c r="K142" s="9">
        <v>0.5</v>
      </c>
      <c r="L142" s="9">
        <v>0.125</v>
      </c>
      <c r="M142" s="9">
        <v>0.5</v>
      </c>
      <c r="N142" s="9">
        <v>0.68181818181818177</v>
      </c>
      <c r="O142" s="9">
        <v>0.6</v>
      </c>
      <c r="P142" s="2">
        <v>50.5</v>
      </c>
      <c r="Q142" s="9">
        <f t="shared" si="2"/>
        <v>0.68210227272727275</v>
      </c>
      <c r="R142" s="9">
        <v>0.6333333333333333</v>
      </c>
      <c r="S142" s="9">
        <v>0.6</v>
      </c>
      <c r="T142" s="9">
        <v>0.5</v>
      </c>
      <c r="U142" s="9">
        <v>0.63636363636363635</v>
      </c>
      <c r="V142" s="9">
        <v>0.5</v>
      </c>
      <c r="W142" s="9">
        <v>0.79166666666666663</v>
      </c>
      <c r="X142" s="9">
        <v>0.8125</v>
      </c>
      <c r="AD142" s="8">
        <v>83.8</v>
      </c>
    </row>
    <row r="143" spans="1:30">
      <c r="A143" s="2">
        <v>1998</v>
      </c>
      <c r="B143" s="2">
        <v>450</v>
      </c>
      <c r="C143" s="2">
        <v>3</v>
      </c>
      <c r="D143" s="2">
        <v>150</v>
      </c>
      <c r="E143" s="2" t="s">
        <v>183</v>
      </c>
      <c r="F143" s="9">
        <v>0.43023255813953487</v>
      </c>
      <c r="G143" s="9">
        <v>0.5</v>
      </c>
      <c r="H143" s="9">
        <f>AD143/ﾍﾞﾝﾁﾏｰｸ!$CR$1</f>
        <v>0.58738216098622198</v>
      </c>
      <c r="I143" s="9">
        <v>0.5</v>
      </c>
      <c r="J143" s="9">
        <v>0.5</v>
      </c>
      <c r="K143" s="9">
        <v>0.4</v>
      </c>
      <c r="L143" s="9">
        <v>0.375</v>
      </c>
      <c r="M143" s="9">
        <v>1</v>
      </c>
      <c r="N143" s="9">
        <v>0.63636363636363635</v>
      </c>
      <c r="O143" s="9">
        <v>0.7</v>
      </c>
      <c r="P143" s="2">
        <v>51.5</v>
      </c>
      <c r="Q143" s="9">
        <f t="shared" si="2"/>
        <v>0.62215909090909083</v>
      </c>
      <c r="R143" s="9">
        <v>0.53333333333333333</v>
      </c>
      <c r="S143" s="9">
        <v>0.7</v>
      </c>
      <c r="T143" s="9">
        <v>0.5625</v>
      </c>
      <c r="U143" s="9">
        <v>0.54545454545454541</v>
      </c>
      <c r="V143" s="9">
        <v>0.53125</v>
      </c>
      <c r="W143" s="9">
        <v>0.70833333333333337</v>
      </c>
      <c r="X143" s="9">
        <v>0.75</v>
      </c>
      <c r="AD143" s="8">
        <v>81</v>
      </c>
    </row>
    <row r="144" spans="1:30">
      <c r="A144" s="2">
        <v>1980</v>
      </c>
      <c r="B144" s="2">
        <v>600</v>
      </c>
      <c r="C144" s="2">
        <v>5</v>
      </c>
      <c r="D144" s="2">
        <v>120</v>
      </c>
      <c r="E144" s="2" t="s">
        <v>184</v>
      </c>
      <c r="F144" s="9">
        <v>0.32558139534883723</v>
      </c>
      <c r="G144" s="9">
        <v>0</v>
      </c>
      <c r="H144" s="9">
        <f>AD144/ﾍﾞﾝﾁﾏｰｸ!$CR$1</f>
        <v>0.55329949238578691</v>
      </c>
      <c r="I144" s="9">
        <v>0.16666666666666666</v>
      </c>
      <c r="J144" s="9">
        <v>0.5</v>
      </c>
      <c r="K144" s="9">
        <v>0.45</v>
      </c>
      <c r="L144" s="9">
        <v>0.125</v>
      </c>
      <c r="M144" s="9">
        <v>0.5</v>
      </c>
      <c r="N144" s="9">
        <v>0.5</v>
      </c>
      <c r="O144" s="9">
        <v>0.45</v>
      </c>
      <c r="P144" s="2">
        <v>36</v>
      </c>
      <c r="Q144" s="9">
        <f t="shared" si="2"/>
        <v>0.54062500000000002</v>
      </c>
      <c r="R144" s="9">
        <v>0.4</v>
      </c>
      <c r="S144" s="9">
        <v>0.4</v>
      </c>
      <c r="T144" s="9">
        <v>0.375</v>
      </c>
      <c r="U144" s="9">
        <v>0.5</v>
      </c>
      <c r="V144" s="9">
        <v>0.46875</v>
      </c>
      <c r="W144" s="9">
        <v>0.625</v>
      </c>
      <c r="X144" s="9">
        <v>0.5625</v>
      </c>
      <c r="AD144" s="8">
        <v>76.3</v>
      </c>
    </row>
    <row r="145" spans="1:30">
      <c r="A145" s="2">
        <v>2005</v>
      </c>
      <c r="B145" s="2">
        <v>850</v>
      </c>
      <c r="C145" s="2">
        <v>8</v>
      </c>
      <c r="D145" s="2">
        <v>106.25</v>
      </c>
      <c r="E145" s="2" t="s">
        <v>31</v>
      </c>
      <c r="F145" s="9">
        <v>0.2558139534883721</v>
      </c>
      <c r="G145" s="9">
        <v>0</v>
      </c>
      <c r="H145" s="9">
        <f>AD145/ﾍﾞﾝﾁﾏｰｸ!$CR$1</f>
        <v>0.53081943437273393</v>
      </c>
      <c r="I145" s="9">
        <v>0.16666666666666666</v>
      </c>
      <c r="J145" s="9">
        <v>0.5</v>
      </c>
      <c r="K145" s="9">
        <v>0.35</v>
      </c>
      <c r="L145" s="9">
        <v>0.5</v>
      </c>
      <c r="M145" s="9">
        <v>0.5</v>
      </c>
      <c r="N145" s="9">
        <v>0.31818181818181818</v>
      </c>
      <c r="O145" s="9">
        <v>0.5</v>
      </c>
      <c r="P145" s="2">
        <v>34</v>
      </c>
      <c r="Q145" s="9">
        <f t="shared" si="2"/>
        <v>0.38636363636363641</v>
      </c>
      <c r="R145" s="9">
        <v>0.3</v>
      </c>
      <c r="S145" s="9">
        <v>0.4</v>
      </c>
      <c r="T145" s="9">
        <v>0.4375</v>
      </c>
      <c r="U145" s="9">
        <v>0.31818181818181818</v>
      </c>
      <c r="V145" s="9">
        <v>0.375</v>
      </c>
      <c r="W145" s="9">
        <v>0.41666666666666669</v>
      </c>
      <c r="X145" s="9">
        <v>0.5</v>
      </c>
      <c r="AD145" s="8">
        <v>73.2</v>
      </c>
    </row>
    <row r="146" spans="1:30">
      <c r="A146" s="2">
        <v>2007</v>
      </c>
      <c r="B146" s="2">
        <v>150</v>
      </c>
      <c r="C146" s="2">
        <v>5</v>
      </c>
      <c r="D146" s="2">
        <v>30</v>
      </c>
      <c r="E146" s="2" t="s">
        <v>71</v>
      </c>
      <c r="F146" s="9">
        <v>0.27906976744186046</v>
      </c>
      <c r="G146" s="9">
        <v>0</v>
      </c>
      <c r="H146" s="9">
        <f>AD146/ﾍﾞﾝﾁﾏｰｸ!$CR$1</f>
        <v>0.52356780275562009</v>
      </c>
      <c r="I146" s="9">
        <v>0.5</v>
      </c>
      <c r="J146" s="9">
        <v>0.75</v>
      </c>
      <c r="K146" s="9">
        <v>0.1</v>
      </c>
      <c r="L146" s="9">
        <v>0.25</v>
      </c>
      <c r="M146" s="9">
        <v>1</v>
      </c>
      <c r="N146" s="9">
        <v>0.31818181818181818</v>
      </c>
      <c r="O146" s="9">
        <v>0.45</v>
      </c>
      <c r="P146" s="2">
        <v>31</v>
      </c>
      <c r="Q146" s="9">
        <f t="shared" si="2"/>
        <v>0.3610795454545454</v>
      </c>
      <c r="R146" s="9">
        <v>0.43333333333333335</v>
      </c>
      <c r="S146" s="9">
        <v>0.5</v>
      </c>
      <c r="T146" s="9">
        <v>0.375</v>
      </c>
      <c r="U146" s="9">
        <v>0.27272727272727271</v>
      </c>
      <c r="V146" s="9">
        <v>0.3125</v>
      </c>
      <c r="W146" s="9">
        <v>0.45833333333333331</v>
      </c>
      <c r="X146" s="9">
        <v>0.4375</v>
      </c>
      <c r="AD146" s="8">
        <v>72.2</v>
      </c>
    </row>
    <row r="147" spans="1:30">
      <c r="A147" s="2">
        <v>2006</v>
      </c>
      <c r="B147" s="2">
        <v>150</v>
      </c>
      <c r="C147" s="2">
        <v>4</v>
      </c>
      <c r="D147" s="2">
        <v>37.5</v>
      </c>
      <c r="E147" s="2" t="s">
        <v>185</v>
      </c>
      <c r="F147" s="9">
        <v>0.61627906976744184</v>
      </c>
      <c r="G147" s="9">
        <v>0.5</v>
      </c>
      <c r="H147" s="9">
        <f>AD147/ﾍﾞﾝﾁﾏｰｸ!$CR$1</f>
        <v>0.78172588832487322</v>
      </c>
      <c r="I147" s="9">
        <v>0.5</v>
      </c>
      <c r="J147" s="9">
        <v>0.75</v>
      </c>
      <c r="K147" s="9">
        <v>0.65</v>
      </c>
      <c r="L147" s="9">
        <v>0.625</v>
      </c>
      <c r="M147" s="9">
        <v>1</v>
      </c>
      <c r="N147" s="9">
        <v>0.72727272727272729</v>
      </c>
      <c r="O147" s="9">
        <v>0.85</v>
      </c>
      <c r="P147" s="2">
        <v>69</v>
      </c>
      <c r="Q147" s="9">
        <f t="shared" si="2"/>
        <v>0.74801136363636356</v>
      </c>
      <c r="R147" s="9">
        <v>0.6333333333333333</v>
      </c>
      <c r="S147" s="9">
        <v>0.8</v>
      </c>
      <c r="T147" s="9">
        <v>0.75</v>
      </c>
      <c r="U147" s="9">
        <v>0.68181818181818177</v>
      </c>
      <c r="V147" s="9">
        <v>0.75</v>
      </c>
      <c r="W147" s="9">
        <v>0.79166666666666663</v>
      </c>
      <c r="X147" s="9">
        <v>0.8125</v>
      </c>
      <c r="AD147" s="8">
        <v>107.8</v>
      </c>
    </row>
    <row r="148" spans="1:30">
      <c r="A148" s="2">
        <v>2000</v>
      </c>
      <c r="B148" s="2">
        <v>200</v>
      </c>
      <c r="C148" s="2">
        <v>10</v>
      </c>
      <c r="D148" s="2">
        <v>20</v>
      </c>
      <c r="E148" s="2" t="s">
        <v>187</v>
      </c>
      <c r="F148" s="9">
        <v>0.7441860465116279</v>
      </c>
      <c r="G148" s="9">
        <v>1</v>
      </c>
      <c r="H148" s="9">
        <f>AD148/ﾍﾞﾝﾁﾏｰｸ!$CR$1</f>
        <v>0.65627266134880358</v>
      </c>
      <c r="I148" s="9">
        <v>1</v>
      </c>
      <c r="J148" s="9">
        <v>0.625</v>
      </c>
      <c r="K148" s="9">
        <v>0.75</v>
      </c>
      <c r="L148" s="9">
        <v>0.875</v>
      </c>
      <c r="M148" s="9">
        <v>1</v>
      </c>
      <c r="N148" s="9">
        <v>0.72727272727272729</v>
      </c>
      <c r="O148" s="9">
        <v>0.9</v>
      </c>
      <c r="P148" s="2">
        <v>76</v>
      </c>
      <c r="Q148" s="9">
        <f t="shared" si="2"/>
        <v>0.75795454545454555</v>
      </c>
      <c r="R148" s="9">
        <v>0.8</v>
      </c>
      <c r="S148" s="9">
        <v>0.8</v>
      </c>
      <c r="T148" s="9">
        <v>0.8125</v>
      </c>
      <c r="U148" s="9">
        <v>0.77272727272727271</v>
      </c>
      <c r="V148" s="9">
        <v>0.8125</v>
      </c>
      <c r="W148" s="9">
        <v>0.70833333333333337</v>
      </c>
      <c r="X148" s="9">
        <v>0.75</v>
      </c>
      <c r="AD148" s="8">
        <v>90.5</v>
      </c>
    </row>
    <row r="149" spans="1:30">
      <c r="A149" s="2">
        <v>2000</v>
      </c>
      <c r="B149" s="2">
        <v>200</v>
      </c>
      <c r="C149" s="2">
        <v>3</v>
      </c>
      <c r="D149" s="2">
        <v>66.666666666666671</v>
      </c>
      <c r="E149" s="2" t="s">
        <v>174</v>
      </c>
      <c r="F149" s="9">
        <v>0.2558139534883721</v>
      </c>
      <c r="G149" s="9">
        <v>0</v>
      </c>
      <c r="H149" s="9">
        <f>AD149/ﾍﾞﾝﾁﾏｰｸ!$CR$1</f>
        <v>0.52356780275562009</v>
      </c>
      <c r="I149" s="9">
        <v>0</v>
      </c>
      <c r="J149" s="9">
        <v>0.625</v>
      </c>
      <c r="K149" s="9">
        <v>0.35</v>
      </c>
      <c r="L149" s="9">
        <v>0.125</v>
      </c>
      <c r="M149" s="9">
        <v>0.5</v>
      </c>
      <c r="N149" s="9">
        <v>0.45454545454545453</v>
      </c>
      <c r="O149" s="9">
        <v>0.55000000000000004</v>
      </c>
      <c r="P149" s="2">
        <v>35</v>
      </c>
      <c r="Q149" s="9">
        <f t="shared" si="2"/>
        <v>0.43948863636363633</v>
      </c>
      <c r="R149" s="9">
        <v>0.33333333333333331</v>
      </c>
      <c r="S149" s="9">
        <v>0.5</v>
      </c>
      <c r="T149" s="9">
        <v>0.375</v>
      </c>
      <c r="U149" s="9">
        <v>0.31818181818181818</v>
      </c>
      <c r="V149" s="9">
        <v>0.46875</v>
      </c>
      <c r="W149" s="9">
        <v>0.5</v>
      </c>
      <c r="X149" s="9">
        <v>0.5625</v>
      </c>
      <c r="AD149" s="8">
        <v>72.2</v>
      </c>
    </row>
    <row r="150" spans="1:30">
      <c r="A150" s="2">
        <v>2000</v>
      </c>
      <c r="B150" s="2">
        <v>180</v>
      </c>
      <c r="C150" s="2">
        <v>1</v>
      </c>
      <c r="D150" s="2">
        <v>180</v>
      </c>
      <c r="E150" s="2" t="s">
        <v>115</v>
      </c>
      <c r="F150" s="9">
        <v>0.39534883720930231</v>
      </c>
      <c r="G150" s="9">
        <v>1</v>
      </c>
      <c r="H150" s="9">
        <f>AD150/ﾍﾞﾝﾁﾏｰｸ!$CR$1</f>
        <v>0.5547498187092097</v>
      </c>
      <c r="I150" s="9">
        <v>0.33333333333333331</v>
      </c>
      <c r="J150" s="9">
        <v>0.5</v>
      </c>
      <c r="K150" s="9">
        <v>0.2</v>
      </c>
      <c r="L150" s="9">
        <v>0.25</v>
      </c>
      <c r="M150" s="9">
        <v>0.5</v>
      </c>
      <c r="N150" s="9">
        <v>0.45454545454545453</v>
      </c>
      <c r="O150" s="9">
        <v>0.55000000000000004</v>
      </c>
      <c r="P150" s="2">
        <v>41</v>
      </c>
      <c r="Q150" s="9">
        <f t="shared" si="2"/>
        <v>0.49261363636363631</v>
      </c>
      <c r="R150" s="9">
        <v>0.36666666666666664</v>
      </c>
      <c r="S150" s="9">
        <v>0.2</v>
      </c>
      <c r="T150" s="9">
        <v>0.4375</v>
      </c>
      <c r="U150" s="9">
        <v>0.31818181818181818</v>
      </c>
      <c r="V150" s="9">
        <v>0.4375</v>
      </c>
      <c r="W150" s="9">
        <v>0.66666666666666663</v>
      </c>
      <c r="X150" s="9">
        <v>0.625</v>
      </c>
      <c r="AD150" s="8">
        <v>76.5</v>
      </c>
    </row>
    <row r="151" spans="1:30">
      <c r="A151" s="2">
        <v>1950</v>
      </c>
      <c r="B151" s="2">
        <v>594</v>
      </c>
      <c r="C151" s="2">
        <v>2</v>
      </c>
      <c r="D151" s="2">
        <v>297</v>
      </c>
      <c r="E151" s="2" t="s">
        <v>188</v>
      </c>
      <c r="F151" s="9">
        <v>0.16279069767441862</v>
      </c>
      <c r="G151" s="9">
        <v>0</v>
      </c>
      <c r="H151" s="9">
        <f>AD151/ﾍﾞﾝﾁﾏｰｸ!$CR$1</f>
        <v>0.52356780275562009</v>
      </c>
      <c r="I151" s="9">
        <v>0</v>
      </c>
      <c r="J151" s="9">
        <v>0.5</v>
      </c>
      <c r="K151" s="9">
        <v>0.25</v>
      </c>
      <c r="L151" s="9">
        <v>0</v>
      </c>
      <c r="M151" s="9">
        <v>0.5</v>
      </c>
      <c r="N151" s="9">
        <v>0.5</v>
      </c>
      <c r="O151" s="9">
        <v>0.5</v>
      </c>
      <c r="P151" s="2">
        <v>31</v>
      </c>
      <c r="Q151" s="9">
        <f t="shared" si="2"/>
        <v>0.47812499999999997</v>
      </c>
      <c r="R151" s="9">
        <v>0.36666666666666664</v>
      </c>
      <c r="S151" s="9">
        <v>0.4</v>
      </c>
      <c r="T151" s="9">
        <v>0.3125</v>
      </c>
      <c r="U151" s="9">
        <v>0.5</v>
      </c>
      <c r="V151" s="9">
        <v>0.34375</v>
      </c>
      <c r="W151" s="9">
        <v>0.5</v>
      </c>
      <c r="X151" s="9">
        <v>0.5625</v>
      </c>
      <c r="AD151" s="8">
        <v>72.2</v>
      </c>
    </row>
    <row r="152" spans="1:30">
      <c r="A152" s="2">
        <v>2010</v>
      </c>
      <c r="B152" s="2">
        <v>500</v>
      </c>
      <c r="C152" s="2">
        <v>4</v>
      </c>
      <c r="D152" s="2">
        <v>125</v>
      </c>
      <c r="E152" s="2" t="s">
        <v>189</v>
      </c>
      <c r="F152" s="9">
        <v>0.45348837209302323</v>
      </c>
      <c r="G152" s="9">
        <v>0.5</v>
      </c>
      <c r="H152" s="9">
        <f>AD152/ﾍﾞﾝﾁﾏｰｸ!$CR$1</f>
        <v>0.59608411892675861</v>
      </c>
      <c r="I152" s="9">
        <v>0.33333333333333331</v>
      </c>
      <c r="J152" s="9">
        <v>0.75</v>
      </c>
      <c r="K152" s="9">
        <v>0.4</v>
      </c>
      <c r="L152" s="9">
        <v>0</v>
      </c>
      <c r="M152" s="9">
        <v>0.5</v>
      </c>
      <c r="N152" s="9">
        <v>0.72727272727272729</v>
      </c>
      <c r="O152" s="9">
        <v>0.5</v>
      </c>
      <c r="P152" s="2">
        <v>46.5</v>
      </c>
      <c r="Q152" s="9">
        <f t="shared" si="2"/>
        <v>0.60397727272727275</v>
      </c>
      <c r="R152" s="9">
        <v>0.6333333333333333</v>
      </c>
      <c r="S152" s="9">
        <v>0.7</v>
      </c>
      <c r="T152" s="9">
        <v>0.4375</v>
      </c>
      <c r="U152" s="9">
        <v>0.63636363636363635</v>
      </c>
      <c r="V152" s="9">
        <v>0.5</v>
      </c>
      <c r="W152" s="9">
        <v>0.625</v>
      </c>
      <c r="X152" s="9">
        <v>0.625</v>
      </c>
      <c r="AD152" s="8">
        <v>82.2</v>
      </c>
    </row>
    <row r="153" spans="1:30">
      <c r="A153" s="2">
        <v>1960</v>
      </c>
      <c r="B153" s="2">
        <v>450</v>
      </c>
      <c r="C153" s="2">
        <v>2</v>
      </c>
      <c r="D153" s="2">
        <v>225</v>
      </c>
      <c r="E153" s="2" t="s">
        <v>191</v>
      </c>
      <c r="F153" s="9">
        <v>9.3023255813953487E-2</v>
      </c>
      <c r="G153" s="9">
        <v>0</v>
      </c>
      <c r="H153" s="9">
        <f>AD153/ﾍﾞﾝﾁﾏｰｸ!$CR$1</f>
        <v>0.53807106598984777</v>
      </c>
      <c r="I153" s="9">
        <v>0</v>
      </c>
      <c r="J153" s="9">
        <v>0</v>
      </c>
      <c r="K153" s="9">
        <v>0.15</v>
      </c>
      <c r="L153" s="9">
        <v>0</v>
      </c>
      <c r="M153" s="9">
        <v>0.5</v>
      </c>
      <c r="N153" s="9">
        <v>0.13636363636363635</v>
      </c>
      <c r="O153" s="9">
        <v>0.5</v>
      </c>
      <c r="P153" s="2">
        <v>17</v>
      </c>
      <c r="Q153" s="9">
        <f t="shared" si="2"/>
        <v>0.23153409090909088</v>
      </c>
      <c r="R153" s="9">
        <v>6.6666666666666666E-2</v>
      </c>
      <c r="S153" s="9">
        <v>0.4</v>
      </c>
      <c r="T153" s="9">
        <v>0.1875</v>
      </c>
      <c r="U153" s="9">
        <v>4.5454545454545456E-2</v>
      </c>
      <c r="V153" s="9">
        <v>0.34375</v>
      </c>
      <c r="W153" s="9">
        <v>0.33333333333333331</v>
      </c>
      <c r="X153" s="9">
        <v>0.3125</v>
      </c>
      <c r="AD153" s="8">
        <v>74.2</v>
      </c>
    </row>
    <row r="154" spans="1:30">
      <c r="A154" s="2">
        <v>1995</v>
      </c>
      <c r="B154" s="2">
        <v>1000</v>
      </c>
      <c r="C154" s="2">
        <v>2</v>
      </c>
      <c r="D154" s="2">
        <v>500</v>
      </c>
      <c r="E154" s="2" t="s">
        <v>192</v>
      </c>
      <c r="F154" s="9">
        <v>0.63953488372093026</v>
      </c>
      <c r="G154" s="9">
        <v>0.5</v>
      </c>
      <c r="H154" s="9">
        <f>AD154/ﾍﾞﾝﾁﾏｰｸ!$CR$1</f>
        <v>0.52356780275562009</v>
      </c>
      <c r="I154" s="9">
        <v>0.66666666666666663</v>
      </c>
      <c r="J154" s="9">
        <v>0.75</v>
      </c>
      <c r="K154" s="9">
        <v>0.7</v>
      </c>
      <c r="L154" s="9">
        <v>0.75</v>
      </c>
      <c r="M154" s="9">
        <v>1</v>
      </c>
      <c r="N154" s="9">
        <v>0.63636363636363635</v>
      </c>
      <c r="O154" s="9">
        <v>0.95</v>
      </c>
      <c r="P154" s="2">
        <v>68.5</v>
      </c>
      <c r="Q154" s="9">
        <f t="shared" si="2"/>
        <v>0.81647727272727277</v>
      </c>
      <c r="R154" s="9">
        <v>0.6</v>
      </c>
      <c r="S154" s="9">
        <v>0.7</v>
      </c>
      <c r="T154" s="9">
        <v>0.8125</v>
      </c>
      <c r="U154" s="9">
        <v>0.63636363636363635</v>
      </c>
      <c r="V154" s="9">
        <v>0.84375</v>
      </c>
      <c r="W154" s="9">
        <v>0.91666666666666663</v>
      </c>
      <c r="X154" s="9">
        <v>1</v>
      </c>
      <c r="AD154" s="8">
        <v>72.2</v>
      </c>
    </row>
    <row r="155" spans="1:30">
      <c r="A155" s="2">
        <v>2005</v>
      </c>
      <c r="B155" s="2">
        <v>130</v>
      </c>
      <c r="C155" s="2">
        <v>2</v>
      </c>
      <c r="D155" s="2">
        <v>65</v>
      </c>
      <c r="E155" s="2" t="s">
        <v>120</v>
      </c>
      <c r="F155" s="9">
        <v>0.11627906976744186</v>
      </c>
      <c r="G155" s="9">
        <v>0</v>
      </c>
      <c r="H155" s="9">
        <f>AD155/ﾍﾞﾝﾁﾏｰｸ!$CR$1</f>
        <v>0.75779550398839757</v>
      </c>
      <c r="I155" s="9">
        <v>0.16666666666666666</v>
      </c>
      <c r="J155" s="9">
        <v>0.25</v>
      </c>
      <c r="K155" s="9">
        <v>0.05</v>
      </c>
      <c r="L155" s="9">
        <v>0</v>
      </c>
      <c r="M155" s="9">
        <v>1</v>
      </c>
      <c r="N155" s="9">
        <v>0.27272727272727271</v>
      </c>
      <c r="O155" s="9">
        <v>0.5</v>
      </c>
      <c r="P155" s="2">
        <v>25.5</v>
      </c>
      <c r="Q155" s="9">
        <f t="shared" si="2"/>
        <v>0.2505681818181818</v>
      </c>
      <c r="R155" s="9">
        <v>0.2</v>
      </c>
      <c r="S155" s="9">
        <v>0.6</v>
      </c>
      <c r="T155" s="9">
        <v>0.25</v>
      </c>
      <c r="U155" s="9">
        <v>9.0909090909090912E-2</v>
      </c>
      <c r="V155" s="9">
        <v>0.3125</v>
      </c>
      <c r="W155" s="9">
        <v>0.33333333333333331</v>
      </c>
      <c r="X155" s="9">
        <v>0.375</v>
      </c>
      <c r="AD155" s="8">
        <v>104.5</v>
      </c>
    </row>
    <row r="156" spans="1:30">
      <c r="A156" s="2">
        <v>2000</v>
      </c>
      <c r="B156" s="2">
        <v>1000</v>
      </c>
      <c r="C156" s="2">
        <v>3</v>
      </c>
      <c r="D156" s="2">
        <v>333.33333333333331</v>
      </c>
      <c r="E156" s="2" t="s">
        <v>193</v>
      </c>
      <c r="F156" s="9">
        <v>0.61627906976744184</v>
      </c>
      <c r="G156" s="9">
        <v>0.5</v>
      </c>
      <c r="H156" s="9">
        <f>AD156/ﾍﾞﾝﾁﾏｰｸ!$CR$1</f>
        <v>0.59463379260333582</v>
      </c>
      <c r="I156" s="9">
        <v>0.66666666666666663</v>
      </c>
      <c r="J156" s="9">
        <v>0.375</v>
      </c>
      <c r="K156" s="9">
        <v>0.8</v>
      </c>
      <c r="L156" s="9">
        <v>0.375</v>
      </c>
      <c r="M156" s="9">
        <v>0.5</v>
      </c>
      <c r="N156" s="9">
        <v>0.86363636363636365</v>
      </c>
      <c r="O156" s="9">
        <v>0.6</v>
      </c>
      <c r="P156" s="2">
        <v>61.5</v>
      </c>
      <c r="Q156" s="9">
        <f t="shared" si="2"/>
        <v>0.7235795454545455</v>
      </c>
      <c r="R156" s="9">
        <v>0.6333333333333333</v>
      </c>
      <c r="S156" s="9">
        <v>0.5</v>
      </c>
      <c r="T156" s="9">
        <v>0.625</v>
      </c>
      <c r="U156" s="9">
        <v>0.77272727272727271</v>
      </c>
      <c r="V156" s="9">
        <v>0.6875</v>
      </c>
      <c r="W156" s="9">
        <v>0.70833333333333337</v>
      </c>
      <c r="X156" s="9">
        <v>0.6875</v>
      </c>
      <c r="AD156" s="8">
        <v>82</v>
      </c>
    </row>
    <row r="157" spans="1:30">
      <c r="A157" s="2">
        <v>2000</v>
      </c>
      <c r="B157" s="2">
        <v>100</v>
      </c>
      <c r="C157" s="2">
        <v>2</v>
      </c>
      <c r="D157" s="2">
        <v>50</v>
      </c>
      <c r="E157" s="2" t="s">
        <v>194</v>
      </c>
      <c r="F157" s="9">
        <v>0.66279069767441856</v>
      </c>
      <c r="G157" s="9">
        <v>0.5</v>
      </c>
      <c r="H157" s="9">
        <f>AD157/ﾍﾞﾝﾁﾏｰｸ!$CR$1</f>
        <v>0.52356780275562009</v>
      </c>
      <c r="I157" s="9">
        <v>0.83333333333333337</v>
      </c>
      <c r="J157" s="9">
        <v>0.875</v>
      </c>
      <c r="K157" s="9">
        <v>0.65</v>
      </c>
      <c r="L157" s="9">
        <v>0.75</v>
      </c>
      <c r="M157" s="9">
        <v>0.5</v>
      </c>
      <c r="N157" s="9">
        <v>0.68181818181818177</v>
      </c>
      <c r="O157" s="9">
        <v>0.65</v>
      </c>
      <c r="P157" s="2">
        <v>63.5</v>
      </c>
      <c r="Q157" s="9">
        <f t="shared" si="2"/>
        <v>0.7392045454545455</v>
      </c>
      <c r="R157" s="9">
        <v>0.83333333333333337</v>
      </c>
      <c r="S157" s="9">
        <v>0.6</v>
      </c>
      <c r="T157" s="9">
        <v>0.75</v>
      </c>
      <c r="U157" s="9">
        <v>0.77272727272727271</v>
      </c>
      <c r="V157" s="9">
        <v>0.65625</v>
      </c>
      <c r="W157" s="9">
        <v>0.75</v>
      </c>
      <c r="X157" s="9">
        <v>0.75</v>
      </c>
      <c r="AD157" s="8">
        <v>72.2</v>
      </c>
    </row>
    <row r="158" spans="1:30">
      <c r="A158" s="2">
        <v>2014</v>
      </c>
      <c r="B158" s="2">
        <v>600</v>
      </c>
      <c r="C158" s="2">
        <v>5</v>
      </c>
      <c r="D158" s="2">
        <v>120</v>
      </c>
      <c r="E158" s="2" t="s">
        <v>135</v>
      </c>
      <c r="F158" s="9">
        <v>0.13953488372093023</v>
      </c>
      <c r="G158" s="9">
        <v>0</v>
      </c>
      <c r="H158" s="9">
        <f>AD158/ﾍﾞﾝﾁﾏｰｸ!$CR$1</f>
        <v>0.52356780275562009</v>
      </c>
      <c r="I158" s="9">
        <v>0.33333333333333331</v>
      </c>
      <c r="J158" s="9">
        <v>0</v>
      </c>
      <c r="K158" s="9">
        <v>0.25</v>
      </c>
      <c r="L158" s="9">
        <v>0</v>
      </c>
      <c r="M158" s="9">
        <v>0.5</v>
      </c>
      <c r="N158" s="9">
        <v>0.45454545454545453</v>
      </c>
      <c r="O158" s="9">
        <v>0.45</v>
      </c>
      <c r="P158" s="2">
        <v>27</v>
      </c>
      <c r="Q158" s="9">
        <f t="shared" si="2"/>
        <v>0.37784090909090906</v>
      </c>
      <c r="R158" s="9">
        <v>0.4</v>
      </c>
      <c r="S158" s="9">
        <v>0.3</v>
      </c>
      <c r="T158" s="9">
        <v>0.125</v>
      </c>
      <c r="U158" s="9">
        <v>0.45454545454545453</v>
      </c>
      <c r="V158" s="9">
        <v>0.375</v>
      </c>
      <c r="W158" s="9">
        <v>0.29166666666666669</v>
      </c>
      <c r="X158" s="9">
        <v>0.375</v>
      </c>
      <c r="AD158" s="8">
        <v>72.2</v>
      </c>
    </row>
    <row r="159" spans="1:30">
      <c r="A159" s="2">
        <v>2000</v>
      </c>
      <c r="B159" s="2">
        <v>160</v>
      </c>
      <c r="C159" s="2">
        <v>2</v>
      </c>
      <c r="D159" s="2">
        <v>80</v>
      </c>
      <c r="E159" s="2" t="s">
        <v>187</v>
      </c>
      <c r="F159" s="9">
        <v>0.37209302325581395</v>
      </c>
      <c r="G159" s="9">
        <v>0</v>
      </c>
      <c r="H159" s="9">
        <f>AD159/ﾍﾞﾝﾁﾏｰｸ!$CR$1</f>
        <v>0.54169688179840481</v>
      </c>
      <c r="I159" s="9">
        <v>0.33333333333333331</v>
      </c>
      <c r="J159" s="9">
        <v>0.625</v>
      </c>
      <c r="K159" s="9">
        <v>0.5</v>
      </c>
      <c r="L159" s="9">
        <v>0.375</v>
      </c>
      <c r="M159" s="9">
        <v>1</v>
      </c>
      <c r="N159" s="9">
        <v>0.59090909090909094</v>
      </c>
      <c r="O159" s="9">
        <v>0.55000000000000004</v>
      </c>
      <c r="P159" s="2">
        <v>46</v>
      </c>
      <c r="Q159" s="9">
        <f t="shared" si="2"/>
        <v>0.56562499999999993</v>
      </c>
      <c r="R159" s="9">
        <v>0.56666666666666665</v>
      </c>
      <c r="S159" s="9">
        <v>0.5</v>
      </c>
      <c r="T159" s="9">
        <v>0.4375</v>
      </c>
      <c r="U159" s="9">
        <v>0.5</v>
      </c>
      <c r="V159" s="9">
        <v>0.53125</v>
      </c>
      <c r="W159" s="9">
        <v>0.66666666666666663</v>
      </c>
      <c r="X159" s="9">
        <v>0.5625</v>
      </c>
      <c r="AD159" s="8">
        <v>74.7</v>
      </c>
    </row>
    <row r="160" spans="1:30">
      <c r="A160" s="2">
        <v>1973</v>
      </c>
      <c r="B160" s="2">
        <v>1756</v>
      </c>
      <c r="C160" s="2">
        <v>5</v>
      </c>
      <c r="D160" s="2">
        <v>351.2</v>
      </c>
      <c r="E160" s="2" t="s">
        <v>195</v>
      </c>
      <c r="F160" s="9">
        <v>0.44186046511627908</v>
      </c>
      <c r="G160" s="9">
        <v>0</v>
      </c>
      <c r="H160" s="9">
        <f>AD160/ﾍﾞﾝﾁﾏｰｸ!$CR$1</f>
        <v>0.52356780275562009</v>
      </c>
      <c r="I160" s="9">
        <v>0.33333333333333331</v>
      </c>
      <c r="J160" s="9">
        <v>0.5</v>
      </c>
      <c r="K160" s="9">
        <v>0.7</v>
      </c>
      <c r="L160" s="9">
        <v>0.125</v>
      </c>
      <c r="M160" s="9">
        <v>0.5</v>
      </c>
      <c r="N160" s="9">
        <v>0.63636363636363635</v>
      </c>
      <c r="O160" s="9">
        <v>0.5</v>
      </c>
      <c r="P160" s="2">
        <v>46</v>
      </c>
      <c r="Q160" s="9">
        <f t="shared" si="2"/>
        <v>0.65198863636363635</v>
      </c>
      <c r="R160" s="9">
        <v>0.6</v>
      </c>
      <c r="S160" s="9">
        <v>0.4</v>
      </c>
      <c r="T160" s="9">
        <v>0.3125</v>
      </c>
      <c r="U160" s="9">
        <v>0.81818181818181823</v>
      </c>
      <c r="V160" s="9">
        <v>0.53125</v>
      </c>
      <c r="W160" s="9">
        <v>0.58333333333333337</v>
      </c>
      <c r="X160" s="9">
        <v>0.5625</v>
      </c>
      <c r="AD160" s="8">
        <v>72.2</v>
      </c>
    </row>
    <row r="161" spans="1:30">
      <c r="A161" s="2">
        <v>2010</v>
      </c>
      <c r="B161" s="2">
        <v>300</v>
      </c>
      <c r="C161" s="2">
        <v>3</v>
      </c>
      <c r="D161" s="2">
        <v>100</v>
      </c>
      <c r="E161" s="2" t="s">
        <v>58</v>
      </c>
      <c r="F161" s="9">
        <v>0.20930232558139536</v>
      </c>
      <c r="G161" s="9">
        <v>0</v>
      </c>
      <c r="H161" s="9">
        <f>AD161/ﾍﾞﾝﾁﾏｰｸ!$CR$1</f>
        <v>0.66352429296591742</v>
      </c>
      <c r="I161" s="9">
        <v>0</v>
      </c>
      <c r="J161" s="9">
        <v>0.75</v>
      </c>
      <c r="K161" s="9">
        <v>0.25</v>
      </c>
      <c r="L161" s="9">
        <v>0.125</v>
      </c>
      <c r="M161" s="9">
        <v>0.5</v>
      </c>
      <c r="N161" s="9">
        <v>0.18181818181818182</v>
      </c>
      <c r="O161" s="9">
        <v>0.45</v>
      </c>
      <c r="P161" s="2">
        <v>26</v>
      </c>
      <c r="Q161" s="9">
        <f t="shared" si="2"/>
        <v>0.34801136363636359</v>
      </c>
      <c r="R161" s="9">
        <v>0.26666666666666666</v>
      </c>
      <c r="S161" s="9">
        <v>0.5</v>
      </c>
      <c r="T161" s="9">
        <v>0.25</v>
      </c>
      <c r="U161" s="9">
        <v>0.18181818181818182</v>
      </c>
      <c r="V161" s="9">
        <v>0.34375</v>
      </c>
      <c r="W161" s="9">
        <v>0.5</v>
      </c>
      <c r="X161" s="9">
        <v>0.4375</v>
      </c>
      <c r="AD161" s="8">
        <v>91.5</v>
      </c>
    </row>
    <row r="162" spans="1:30">
      <c r="A162" s="2">
        <v>1980</v>
      </c>
      <c r="B162" s="2">
        <v>200</v>
      </c>
      <c r="C162" s="2">
        <v>2</v>
      </c>
      <c r="D162" s="2">
        <v>100</v>
      </c>
      <c r="E162" s="2" t="s">
        <v>196</v>
      </c>
      <c r="F162" s="9">
        <v>0.52325581395348841</v>
      </c>
      <c r="G162" s="9">
        <v>0.5</v>
      </c>
      <c r="H162" s="9">
        <f>AD162/ﾍﾞﾝﾁﾏｰｸ!$CR$1</f>
        <v>0.53081943437273393</v>
      </c>
      <c r="I162" s="9">
        <v>1</v>
      </c>
      <c r="J162" s="9">
        <v>0.5</v>
      </c>
      <c r="K162" s="9">
        <v>0.5</v>
      </c>
      <c r="L162" s="9">
        <v>0.375</v>
      </c>
      <c r="M162" s="9">
        <v>0.5</v>
      </c>
      <c r="N162" s="9">
        <v>0.63636363636363635</v>
      </c>
      <c r="O162" s="9">
        <v>0.45</v>
      </c>
      <c r="P162" s="2">
        <v>50.5</v>
      </c>
      <c r="Q162" s="9">
        <f t="shared" si="2"/>
        <v>0.61732954545454544</v>
      </c>
      <c r="R162" s="9">
        <v>0.6333333333333333</v>
      </c>
      <c r="S162" s="9">
        <v>0.3</v>
      </c>
      <c r="T162" s="9">
        <v>0.5</v>
      </c>
      <c r="U162" s="9">
        <v>0.77272727272727271</v>
      </c>
      <c r="V162" s="9">
        <v>0.4375</v>
      </c>
      <c r="W162" s="9">
        <v>0.58333333333333337</v>
      </c>
      <c r="X162" s="9">
        <v>0.5625</v>
      </c>
      <c r="AD162" s="8">
        <v>73.2</v>
      </c>
    </row>
    <row r="163" spans="1:30">
      <c r="A163" s="2">
        <v>1990</v>
      </c>
      <c r="B163" s="2">
        <v>1000</v>
      </c>
      <c r="C163" s="2">
        <v>5</v>
      </c>
      <c r="D163" s="2">
        <v>200</v>
      </c>
      <c r="E163" s="2" t="s">
        <v>197</v>
      </c>
      <c r="F163" s="9">
        <v>0.30232558139534882</v>
      </c>
      <c r="G163" s="9">
        <v>0</v>
      </c>
      <c r="H163" s="9">
        <f>AD163/ﾍﾞﾝﾁﾏｰｸ!$CR$1</f>
        <v>0.52356780275562009</v>
      </c>
      <c r="I163" s="9">
        <v>0.16666666666666666</v>
      </c>
      <c r="J163" s="9">
        <v>0.5</v>
      </c>
      <c r="K163" s="9">
        <v>0.4</v>
      </c>
      <c r="L163" s="9">
        <v>0</v>
      </c>
      <c r="M163" s="9">
        <v>0.5</v>
      </c>
      <c r="N163" s="9">
        <v>0.63636363636363635</v>
      </c>
      <c r="O163" s="9">
        <v>0.5</v>
      </c>
      <c r="P163" s="2">
        <v>38</v>
      </c>
      <c r="Q163" s="9">
        <f t="shared" si="2"/>
        <v>0.58465909090909085</v>
      </c>
      <c r="R163" s="9">
        <v>0.53333333333333333</v>
      </c>
      <c r="S163" s="9">
        <v>0.3</v>
      </c>
      <c r="T163" s="9">
        <v>0.25</v>
      </c>
      <c r="U163" s="9">
        <v>0.54545454545454541</v>
      </c>
      <c r="V163" s="9">
        <v>0.5</v>
      </c>
      <c r="W163" s="9">
        <v>0.66666666666666663</v>
      </c>
      <c r="X163" s="9">
        <v>0.625</v>
      </c>
      <c r="AD163" s="8">
        <v>72.2</v>
      </c>
    </row>
    <row r="164" spans="1:30">
      <c r="A164" s="2">
        <v>2000</v>
      </c>
      <c r="B164" s="2">
        <v>500</v>
      </c>
      <c r="C164" s="2">
        <v>5</v>
      </c>
      <c r="D164" s="2">
        <v>100</v>
      </c>
      <c r="E164" s="2" t="s">
        <v>84</v>
      </c>
      <c r="F164" s="9">
        <v>0.36046511627906974</v>
      </c>
      <c r="G164" s="9">
        <v>0.5</v>
      </c>
      <c r="H164" s="9">
        <f>AD164/ﾍﾞﾝﾁﾏｰｸ!$CR$1</f>
        <v>0.57360406091370575</v>
      </c>
      <c r="I164" s="9">
        <v>0.33333333333333331</v>
      </c>
      <c r="J164" s="9">
        <v>0.5</v>
      </c>
      <c r="K164" s="9">
        <v>0.35</v>
      </c>
      <c r="L164" s="9">
        <v>0.25</v>
      </c>
      <c r="M164" s="9">
        <v>0.5</v>
      </c>
      <c r="N164" s="9">
        <v>0.59090909090909094</v>
      </c>
      <c r="O164" s="9">
        <v>0.45</v>
      </c>
      <c r="P164" s="2">
        <v>41.5</v>
      </c>
      <c r="Q164" s="9">
        <f t="shared" si="2"/>
        <v>0.45738636363636354</v>
      </c>
      <c r="R164" s="9">
        <v>0.56666666666666665</v>
      </c>
      <c r="S164" s="9">
        <v>0.5</v>
      </c>
      <c r="T164" s="9">
        <v>0.5</v>
      </c>
      <c r="U164" s="9">
        <v>0.68181818181818177</v>
      </c>
      <c r="V164" s="9">
        <v>0.3125</v>
      </c>
      <c r="W164" s="9">
        <v>0.33333333333333331</v>
      </c>
      <c r="X164" s="9">
        <v>0.375</v>
      </c>
      <c r="AD164" s="8">
        <v>79.100000000000009</v>
      </c>
    </row>
    <row r="165" spans="1:30">
      <c r="A165" s="2">
        <v>1982</v>
      </c>
      <c r="B165" s="2">
        <v>400</v>
      </c>
      <c r="C165" s="2">
        <v>5</v>
      </c>
      <c r="D165" s="2">
        <v>80</v>
      </c>
      <c r="E165" s="2" t="s">
        <v>198</v>
      </c>
      <c r="F165" s="9">
        <v>0.30232558139534882</v>
      </c>
      <c r="G165" s="9">
        <v>0</v>
      </c>
      <c r="H165" s="9">
        <f>AD165/ﾍﾞﾝﾁﾏｰｸ!$CR$1</f>
        <v>0.52356780275562009</v>
      </c>
      <c r="I165" s="9">
        <v>0.16666666666666666</v>
      </c>
      <c r="J165" s="9">
        <v>0.75</v>
      </c>
      <c r="K165" s="9">
        <v>0.3</v>
      </c>
      <c r="L165" s="9">
        <v>0.125</v>
      </c>
      <c r="M165" s="9">
        <v>0.5</v>
      </c>
      <c r="N165" s="9">
        <v>0.63636363636363635</v>
      </c>
      <c r="O165" s="9">
        <v>0.45</v>
      </c>
      <c r="P165" s="2">
        <v>38</v>
      </c>
      <c r="Q165" s="9">
        <f t="shared" si="2"/>
        <v>0.50340909090909081</v>
      </c>
      <c r="R165" s="9">
        <v>0.56666666666666665</v>
      </c>
      <c r="S165" s="9">
        <v>0.4</v>
      </c>
      <c r="T165" s="9">
        <v>0.3125</v>
      </c>
      <c r="U165" s="9">
        <v>0.54545454545454541</v>
      </c>
      <c r="V165" s="9">
        <v>0.375</v>
      </c>
      <c r="W165" s="9">
        <v>0.54166666666666663</v>
      </c>
      <c r="X165" s="9">
        <v>0.5</v>
      </c>
      <c r="AD165" s="8">
        <v>72.2</v>
      </c>
    </row>
    <row r="166" spans="1:30">
      <c r="A166" s="2">
        <v>2005</v>
      </c>
      <c r="B166" s="2">
        <v>250</v>
      </c>
      <c r="C166" s="2">
        <v>3</v>
      </c>
      <c r="D166" s="2">
        <v>83.333333333333329</v>
      </c>
      <c r="E166" s="2" t="s">
        <v>64</v>
      </c>
      <c r="F166" s="9">
        <v>0.45348837209302323</v>
      </c>
      <c r="G166" s="9">
        <v>0.5</v>
      </c>
      <c r="H166" s="9">
        <f>AD166/ﾍﾞﾝﾁﾏｰｸ!$CR$1</f>
        <v>0.54967367657722999</v>
      </c>
      <c r="I166" s="9">
        <v>0.66666666666666663</v>
      </c>
      <c r="J166" s="9">
        <v>0.625</v>
      </c>
      <c r="K166" s="9">
        <v>0.45</v>
      </c>
      <c r="L166" s="9">
        <v>0</v>
      </c>
      <c r="M166" s="9">
        <v>0.5</v>
      </c>
      <c r="N166" s="9">
        <v>0.72727272727272729</v>
      </c>
      <c r="O166" s="9">
        <v>0.4</v>
      </c>
      <c r="P166" s="2">
        <v>46.5</v>
      </c>
      <c r="Q166" s="9">
        <f t="shared" si="2"/>
        <v>0.55738636363636351</v>
      </c>
      <c r="R166" s="9">
        <v>0.66666666666666663</v>
      </c>
      <c r="S166" s="9">
        <v>0.3</v>
      </c>
      <c r="T166" s="9">
        <v>0.3125</v>
      </c>
      <c r="U166" s="9">
        <v>0.68181818181818177</v>
      </c>
      <c r="V166" s="9">
        <v>0.40625</v>
      </c>
      <c r="W166" s="9">
        <v>0.54166666666666663</v>
      </c>
      <c r="X166" s="9">
        <v>0.5</v>
      </c>
      <c r="AD166" s="8">
        <v>75.8</v>
      </c>
    </row>
    <row r="167" spans="1:30">
      <c r="A167" s="2">
        <v>2005</v>
      </c>
      <c r="B167" s="2">
        <v>300</v>
      </c>
      <c r="C167" s="2">
        <v>5</v>
      </c>
      <c r="D167" s="2">
        <v>60</v>
      </c>
      <c r="E167" s="2" t="s">
        <v>71</v>
      </c>
      <c r="F167" s="9">
        <v>0.56976744186046513</v>
      </c>
      <c r="G167" s="9">
        <v>0.5</v>
      </c>
      <c r="H167" s="9">
        <f>AD167/ﾍﾞﾝﾁﾏｰｸ!$CR$1</f>
        <v>0.82668600435097905</v>
      </c>
      <c r="I167" s="9">
        <v>0.83333333333333337</v>
      </c>
      <c r="J167" s="9">
        <v>0.75</v>
      </c>
      <c r="K167" s="9">
        <v>0.45</v>
      </c>
      <c r="L167" s="9">
        <v>1</v>
      </c>
      <c r="M167" s="9">
        <v>1</v>
      </c>
      <c r="N167" s="9">
        <v>0.86363636363636365</v>
      </c>
      <c r="O167" s="9">
        <v>0.8</v>
      </c>
      <c r="P167" s="2">
        <v>75.5</v>
      </c>
      <c r="Q167" s="9">
        <f t="shared" si="2"/>
        <v>0.73693181818181808</v>
      </c>
      <c r="R167" s="9">
        <v>0.83333333333333337</v>
      </c>
      <c r="S167" s="9">
        <v>0.9</v>
      </c>
      <c r="T167" s="9">
        <v>0.9375</v>
      </c>
      <c r="U167" s="9">
        <v>0.90909090909090906</v>
      </c>
      <c r="V167" s="9">
        <v>0.53125</v>
      </c>
      <c r="W167" s="9">
        <v>0.66666666666666663</v>
      </c>
      <c r="X167" s="9">
        <v>0.75</v>
      </c>
      <c r="AD167" s="8">
        <v>114</v>
      </c>
    </row>
    <row r="168" spans="1:30">
      <c r="A168" s="2">
        <v>1985</v>
      </c>
      <c r="B168" s="2">
        <v>660</v>
      </c>
      <c r="C168" s="2">
        <v>3</v>
      </c>
      <c r="D168" s="2">
        <v>220</v>
      </c>
      <c r="E168" s="2" t="s">
        <v>199</v>
      </c>
      <c r="F168" s="9">
        <v>0.33720930232558138</v>
      </c>
      <c r="G168" s="9">
        <v>0.5</v>
      </c>
      <c r="H168" s="9">
        <f>AD168/ﾍﾞﾝﾁﾏｰｸ!$CR$1</f>
        <v>0.52356780275562009</v>
      </c>
      <c r="I168" s="9">
        <v>0.16666666666666666</v>
      </c>
      <c r="J168" s="9">
        <v>0.625</v>
      </c>
      <c r="K168" s="9">
        <v>0.25</v>
      </c>
      <c r="L168" s="9">
        <v>0.125</v>
      </c>
      <c r="M168" s="9">
        <v>0.5</v>
      </c>
      <c r="N168" s="9">
        <v>0.5</v>
      </c>
      <c r="O168" s="9">
        <v>0.45</v>
      </c>
      <c r="P168" s="2">
        <v>36.5</v>
      </c>
      <c r="Q168" s="9">
        <f t="shared" si="2"/>
        <v>0.44318181818181818</v>
      </c>
      <c r="R168" s="9">
        <v>0.4</v>
      </c>
      <c r="S168" s="9">
        <v>0.5</v>
      </c>
      <c r="T168" s="9">
        <v>0.4375</v>
      </c>
      <c r="U168" s="9">
        <v>0.40909090909090912</v>
      </c>
      <c r="V168" s="9">
        <v>0.375</v>
      </c>
      <c r="W168" s="9">
        <v>0.5</v>
      </c>
      <c r="X168" s="9">
        <v>0.5</v>
      </c>
      <c r="AD168" s="8">
        <v>72.2</v>
      </c>
    </row>
    <row r="169" spans="1:30">
      <c r="A169" s="2">
        <v>1988</v>
      </c>
      <c r="B169" s="2">
        <v>900</v>
      </c>
      <c r="C169" s="2">
        <v>1</v>
      </c>
      <c r="D169" s="2">
        <v>900</v>
      </c>
      <c r="E169" s="2" t="s">
        <v>200</v>
      </c>
      <c r="F169" s="9">
        <v>0.22093023255813954</v>
      </c>
      <c r="G169" s="9">
        <v>0.5</v>
      </c>
      <c r="H169" s="9">
        <f>AD169/ﾍﾞﾝﾁﾏｰｸ!$CR$1</f>
        <v>0.52356780275562009</v>
      </c>
      <c r="I169" s="9">
        <v>0</v>
      </c>
      <c r="J169" s="9">
        <v>0.5</v>
      </c>
      <c r="K169" s="9">
        <v>0.1</v>
      </c>
      <c r="L169" s="9">
        <v>0.25</v>
      </c>
      <c r="M169" s="9">
        <v>0.5</v>
      </c>
      <c r="N169" s="9">
        <v>0.63636363636363635</v>
      </c>
      <c r="O169" s="9">
        <v>0.6</v>
      </c>
      <c r="P169" s="2">
        <v>38.5</v>
      </c>
      <c r="Q169" s="9">
        <f t="shared" si="2"/>
        <v>0.48977272727272725</v>
      </c>
      <c r="R169" s="9">
        <v>0.4</v>
      </c>
      <c r="S169" s="9">
        <v>0.4</v>
      </c>
      <c r="T169" s="9">
        <v>0.5</v>
      </c>
      <c r="U169" s="9">
        <v>0.36363636363636365</v>
      </c>
      <c r="V169" s="9">
        <v>0.40625</v>
      </c>
      <c r="W169" s="9">
        <v>0.625</v>
      </c>
      <c r="X169" s="9">
        <v>0.625</v>
      </c>
      <c r="AD169" s="8">
        <v>72.2</v>
      </c>
    </row>
    <row r="170" spans="1:30">
      <c r="A170" s="2">
        <v>2001</v>
      </c>
      <c r="B170" s="2">
        <v>860</v>
      </c>
      <c r="C170" s="2">
        <v>4</v>
      </c>
      <c r="D170" s="2">
        <v>215</v>
      </c>
      <c r="E170" s="2" t="s">
        <v>92</v>
      </c>
      <c r="F170" s="9">
        <v>0.56976744186046513</v>
      </c>
      <c r="G170" s="9">
        <v>0.5</v>
      </c>
      <c r="H170" s="9">
        <f>AD170/ﾍﾞﾝﾁﾏｰｸ!$CR$1</f>
        <v>0.52356780275562009</v>
      </c>
      <c r="I170" s="9">
        <v>0.5</v>
      </c>
      <c r="J170" s="9">
        <v>0.75</v>
      </c>
      <c r="K170" s="9">
        <v>0.6</v>
      </c>
      <c r="L170" s="9">
        <v>0.375</v>
      </c>
      <c r="M170" s="9">
        <v>1</v>
      </c>
      <c r="N170" s="9">
        <v>0.77272727272727271</v>
      </c>
      <c r="O170" s="9">
        <v>0.9</v>
      </c>
      <c r="P170" s="2">
        <v>64.5</v>
      </c>
      <c r="Q170" s="9">
        <f t="shared" si="2"/>
        <v>0.78892045454545456</v>
      </c>
      <c r="R170" s="9">
        <v>0.66666666666666663</v>
      </c>
      <c r="S170" s="9">
        <v>0.7</v>
      </c>
      <c r="T170" s="9">
        <v>0.625</v>
      </c>
      <c r="U170" s="9">
        <v>0.72727272727272729</v>
      </c>
      <c r="V170" s="9">
        <v>0.71875</v>
      </c>
      <c r="W170" s="9">
        <v>0.83333333333333337</v>
      </c>
      <c r="X170" s="9">
        <v>0.9375</v>
      </c>
      <c r="AD170" s="8">
        <v>72.2</v>
      </c>
    </row>
    <row r="171" spans="1:30">
      <c r="A171" s="2">
        <v>2006</v>
      </c>
      <c r="B171" s="2">
        <v>120</v>
      </c>
      <c r="C171" s="2">
        <v>3</v>
      </c>
      <c r="D171" s="2">
        <v>40</v>
      </c>
      <c r="E171" s="2" t="s">
        <v>201</v>
      </c>
      <c r="F171" s="9">
        <v>0.56976744186046513</v>
      </c>
      <c r="G171" s="9">
        <v>0.5</v>
      </c>
      <c r="H171" s="9">
        <f>AD171/ﾍﾞﾝﾁﾏｰｸ!$CR$1</f>
        <v>0.81798404641044242</v>
      </c>
      <c r="I171" s="9">
        <v>0.66666666666666663</v>
      </c>
      <c r="J171" s="9">
        <v>0.375</v>
      </c>
      <c r="K171" s="9">
        <v>0.6</v>
      </c>
      <c r="L171" s="9">
        <v>0.5</v>
      </c>
      <c r="M171" s="9">
        <v>0.5</v>
      </c>
      <c r="N171" s="9">
        <v>0.54545454545454541</v>
      </c>
      <c r="O171" s="9">
        <v>0.9</v>
      </c>
      <c r="P171" s="2">
        <v>64.5</v>
      </c>
      <c r="Q171" s="9">
        <f t="shared" si="2"/>
        <v>0.63437500000000002</v>
      </c>
      <c r="R171" s="9">
        <v>0.53333333333333333</v>
      </c>
      <c r="S171" s="9">
        <v>0.8</v>
      </c>
      <c r="T171" s="9">
        <v>0.5625</v>
      </c>
      <c r="U171" s="9">
        <v>0.5</v>
      </c>
      <c r="V171" s="9">
        <v>0.78125</v>
      </c>
      <c r="W171" s="9">
        <v>0.66666666666666663</v>
      </c>
      <c r="X171" s="9">
        <v>0.6875</v>
      </c>
      <c r="AD171" s="8">
        <v>112.8</v>
      </c>
    </row>
    <row r="172" spans="1:30">
      <c r="A172" s="2">
        <v>2000</v>
      </c>
      <c r="B172" s="2">
        <v>1000</v>
      </c>
      <c r="C172" s="2">
        <v>8</v>
      </c>
      <c r="D172" s="2">
        <v>125</v>
      </c>
      <c r="E172" s="2" t="s">
        <v>60</v>
      </c>
      <c r="F172" s="9">
        <v>0.67441860465116277</v>
      </c>
      <c r="G172" s="9">
        <v>1</v>
      </c>
      <c r="H172" s="9">
        <f>AD172/ﾍﾞﾝﾁﾏｰｸ!$CR$1</f>
        <v>0.59463379260333582</v>
      </c>
      <c r="I172" s="9">
        <v>0.5</v>
      </c>
      <c r="J172" s="9">
        <v>0.625</v>
      </c>
      <c r="K172" s="9">
        <v>0.7</v>
      </c>
      <c r="L172" s="9">
        <v>1</v>
      </c>
      <c r="M172" s="9">
        <v>1</v>
      </c>
      <c r="N172" s="9">
        <v>0.68181818181818177</v>
      </c>
      <c r="O172" s="9">
        <v>0.9</v>
      </c>
      <c r="P172" s="2">
        <v>72</v>
      </c>
      <c r="Q172" s="9">
        <f t="shared" si="2"/>
        <v>0.69090909090909092</v>
      </c>
      <c r="R172" s="9">
        <v>0.56666666666666665</v>
      </c>
      <c r="S172" s="9">
        <v>0.8</v>
      </c>
      <c r="T172" s="9">
        <v>0.9375</v>
      </c>
      <c r="U172" s="9">
        <v>0.54545454545454541</v>
      </c>
      <c r="V172" s="9">
        <v>0.8125</v>
      </c>
      <c r="W172" s="9">
        <v>0.75</v>
      </c>
      <c r="X172" s="9">
        <v>0.75</v>
      </c>
      <c r="AD172" s="8">
        <v>82</v>
      </c>
    </row>
    <row r="173" spans="1:30">
      <c r="A173" s="2">
        <v>1964</v>
      </c>
      <c r="B173" s="2">
        <v>200</v>
      </c>
      <c r="C173" s="2">
        <v>2</v>
      </c>
      <c r="D173" s="2">
        <v>100</v>
      </c>
      <c r="E173" s="2" t="s">
        <v>202</v>
      </c>
      <c r="F173" s="9">
        <v>0.48837209302325579</v>
      </c>
      <c r="G173" s="9">
        <v>0</v>
      </c>
      <c r="H173" s="9">
        <f>AD173/ﾍﾞﾝﾁﾏｰｸ!$CR$1</f>
        <v>0.52356780275562009</v>
      </c>
      <c r="I173" s="9">
        <v>1</v>
      </c>
      <c r="J173" s="9">
        <v>0.5</v>
      </c>
      <c r="K173" s="9">
        <v>0.55000000000000004</v>
      </c>
      <c r="L173" s="9">
        <v>0</v>
      </c>
      <c r="M173" s="9">
        <v>0.5</v>
      </c>
      <c r="N173" s="9">
        <v>0.68181818181818177</v>
      </c>
      <c r="O173" s="9">
        <v>0.55000000000000004</v>
      </c>
      <c r="P173" s="2">
        <v>48</v>
      </c>
      <c r="Q173" s="9">
        <f t="shared" si="2"/>
        <v>0.69204545454545441</v>
      </c>
      <c r="R173" s="9">
        <v>0.6333333333333333</v>
      </c>
      <c r="S173" s="9">
        <v>0.3</v>
      </c>
      <c r="T173" s="9">
        <v>0.25</v>
      </c>
      <c r="U173" s="9">
        <v>0.72727272727272729</v>
      </c>
      <c r="V173" s="9">
        <v>0.5625</v>
      </c>
      <c r="W173" s="9">
        <v>0.70833333333333337</v>
      </c>
      <c r="X173" s="9">
        <v>0.75</v>
      </c>
      <c r="AD173" s="8">
        <v>72.2</v>
      </c>
    </row>
    <row r="174" spans="1:30">
      <c r="A174" s="2">
        <v>1987</v>
      </c>
      <c r="B174" s="2">
        <v>1500</v>
      </c>
      <c r="C174" s="2">
        <v>3</v>
      </c>
      <c r="D174" s="2">
        <v>500</v>
      </c>
      <c r="E174" s="2" t="s">
        <v>203</v>
      </c>
      <c r="F174" s="9">
        <v>0.27906976744186046</v>
      </c>
      <c r="G174" s="9">
        <v>0</v>
      </c>
      <c r="H174" s="9">
        <f>AD174/ﾍﾞﾝﾁﾏｰｸ!$CR$1</f>
        <v>0.52356780275562009</v>
      </c>
      <c r="I174" s="9">
        <v>0.16666666666666666</v>
      </c>
      <c r="J174" s="9">
        <v>0.5</v>
      </c>
      <c r="K174" s="9">
        <v>0.45</v>
      </c>
      <c r="L174" s="9">
        <v>0.125</v>
      </c>
      <c r="M174" s="9">
        <v>0.5</v>
      </c>
      <c r="N174" s="9">
        <v>0.45454545454545453</v>
      </c>
      <c r="O174" s="9">
        <v>0.45</v>
      </c>
      <c r="P174" s="2">
        <v>35</v>
      </c>
      <c r="Q174" s="9">
        <f t="shared" si="2"/>
        <v>0.52556818181818177</v>
      </c>
      <c r="R174" s="9">
        <v>0.43333333333333335</v>
      </c>
      <c r="S174" s="9">
        <v>0.4</v>
      </c>
      <c r="T174" s="9">
        <v>0.3125</v>
      </c>
      <c r="U174" s="9">
        <v>0.59090909090909094</v>
      </c>
      <c r="V174" s="9">
        <v>0.40625</v>
      </c>
      <c r="W174" s="9">
        <v>0.54166666666666663</v>
      </c>
      <c r="X174" s="9">
        <v>0.5</v>
      </c>
      <c r="AD174" s="8">
        <v>72.2</v>
      </c>
    </row>
    <row r="175" spans="1:30">
      <c r="A175" s="2">
        <v>1985</v>
      </c>
      <c r="B175" s="2">
        <v>600</v>
      </c>
      <c r="C175" s="2">
        <v>2</v>
      </c>
      <c r="D175" s="2">
        <v>300</v>
      </c>
      <c r="E175" s="2" t="s">
        <v>204</v>
      </c>
      <c r="F175" s="9">
        <v>0.46511627906976744</v>
      </c>
      <c r="G175" s="9">
        <v>0</v>
      </c>
      <c r="H175" s="9">
        <f>AD175/ﾍﾞﾝﾁﾏｰｸ!$CR$1</f>
        <v>0.52719361856417701</v>
      </c>
      <c r="I175" s="9">
        <v>0.33333333333333331</v>
      </c>
      <c r="J175" s="9">
        <v>0.375</v>
      </c>
      <c r="K175" s="9">
        <v>0.75</v>
      </c>
      <c r="L175" s="9">
        <v>0.375</v>
      </c>
      <c r="M175" s="9">
        <v>0.5</v>
      </c>
      <c r="N175" s="9">
        <v>0.72727272727272729</v>
      </c>
      <c r="O175" s="9">
        <v>0.75</v>
      </c>
      <c r="P175" s="2">
        <v>55</v>
      </c>
      <c r="Q175" s="9">
        <f t="shared" si="2"/>
        <v>0.78664772727272736</v>
      </c>
      <c r="R175" s="9">
        <v>0.7</v>
      </c>
      <c r="S175" s="9">
        <v>0.3</v>
      </c>
      <c r="T175" s="9">
        <v>0.375</v>
      </c>
      <c r="U175" s="9">
        <v>0.86363636363636365</v>
      </c>
      <c r="V175" s="9">
        <v>0.71875</v>
      </c>
      <c r="W175" s="9">
        <v>0.79166666666666663</v>
      </c>
      <c r="X175" s="9">
        <v>0.6875</v>
      </c>
      <c r="AD175" s="8">
        <v>72.7</v>
      </c>
    </row>
    <row r="176" spans="1:30">
      <c r="A176" s="2">
        <v>1970</v>
      </c>
      <c r="B176" s="2">
        <v>500</v>
      </c>
      <c r="C176" s="2">
        <v>3</v>
      </c>
      <c r="D176" s="2">
        <v>166.66666666666666</v>
      </c>
      <c r="E176" s="2" t="s">
        <v>205</v>
      </c>
      <c r="F176" s="9">
        <v>0.32558139534883723</v>
      </c>
      <c r="G176" s="9">
        <v>0</v>
      </c>
      <c r="H176" s="9">
        <f>AD176/ﾍﾞﾝﾁﾏｰｸ!$CR$1</f>
        <v>0.52356780275562009</v>
      </c>
      <c r="I176" s="9">
        <v>0.33333333333333331</v>
      </c>
      <c r="J176" s="9">
        <v>0.75</v>
      </c>
      <c r="K176" s="9">
        <v>0.4</v>
      </c>
      <c r="L176" s="9">
        <v>0</v>
      </c>
      <c r="M176" s="9">
        <v>0.5</v>
      </c>
      <c r="N176" s="9">
        <v>0.68181818181818177</v>
      </c>
      <c r="O176" s="9">
        <v>0.4</v>
      </c>
      <c r="P176" s="2">
        <v>40</v>
      </c>
      <c r="Q176" s="9">
        <f t="shared" si="2"/>
        <v>0.56392045454545447</v>
      </c>
      <c r="R176" s="9">
        <v>0.66666666666666663</v>
      </c>
      <c r="S176" s="9">
        <v>0.3</v>
      </c>
      <c r="T176" s="9">
        <v>0.25</v>
      </c>
      <c r="U176" s="9">
        <v>0.72727272727272729</v>
      </c>
      <c r="V176" s="9">
        <v>0.375</v>
      </c>
      <c r="W176" s="9">
        <v>0.5</v>
      </c>
      <c r="X176" s="9">
        <v>0.5625</v>
      </c>
      <c r="AD176" s="8">
        <v>72.2</v>
      </c>
    </row>
    <row r="177" spans="1:30">
      <c r="A177" s="2">
        <v>1985</v>
      </c>
      <c r="B177" s="2">
        <v>475</v>
      </c>
      <c r="C177" s="2">
        <v>2</v>
      </c>
      <c r="D177" s="2">
        <v>237.5</v>
      </c>
      <c r="E177" s="2" t="s">
        <v>206</v>
      </c>
      <c r="F177" s="9">
        <v>0.20930232558139536</v>
      </c>
      <c r="G177" s="9">
        <v>0</v>
      </c>
      <c r="H177" s="9">
        <f>AD177/ﾍﾞﾝﾁﾏｰｸ!$CR$1</f>
        <v>0.52356780275562009</v>
      </c>
      <c r="I177" s="9">
        <v>0.33333333333333331</v>
      </c>
      <c r="J177" s="9">
        <v>0.25</v>
      </c>
      <c r="K177" s="9">
        <v>0.3</v>
      </c>
      <c r="L177" s="9">
        <v>0.125</v>
      </c>
      <c r="M177" s="9">
        <v>0.5</v>
      </c>
      <c r="N177" s="9">
        <v>0.59090909090909094</v>
      </c>
      <c r="O177" s="9">
        <v>0.6</v>
      </c>
      <c r="P177" s="2">
        <v>37</v>
      </c>
      <c r="Q177" s="9">
        <f t="shared" si="2"/>
        <v>0.51647727272727262</v>
      </c>
      <c r="R177" s="9">
        <v>0.6</v>
      </c>
      <c r="S177" s="9">
        <v>0.3</v>
      </c>
      <c r="T177" s="9">
        <v>0.125</v>
      </c>
      <c r="U177" s="9">
        <v>0.63636363636363635</v>
      </c>
      <c r="V177" s="9">
        <v>0.40625</v>
      </c>
      <c r="W177" s="9">
        <v>0.45833333333333331</v>
      </c>
      <c r="X177" s="9">
        <v>0.5</v>
      </c>
      <c r="AD177" s="8">
        <v>72.2</v>
      </c>
    </row>
    <row r="178" spans="1:30">
      <c r="A178" s="2">
        <v>2010</v>
      </c>
      <c r="B178" s="2">
        <v>488</v>
      </c>
      <c r="C178" s="2">
        <v>4</v>
      </c>
      <c r="D178" s="2">
        <v>122</v>
      </c>
      <c r="E178" s="2" t="s">
        <v>207</v>
      </c>
      <c r="F178" s="9">
        <v>0.43023255813953487</v>
      </c>
      <c r="G178" s="9">
        <v>0.5</v>
      </c>
      <c r="H178" s="9">
        <f>AD178/ﾍﾞﾝﾁﾏｰｸ!$CR$1</f>
        <v>0.53807106598984777</v>
      </c>
      <c r="I178" s="9">
        <v>0.5</v>
      </c>
      <c r="J178" s="9">
        <v>0.375</v>
      </c>
      <c r="K178" s="9">
        <v>0.45</v>
      </c>
      <c r="L178" s="9">
        <v>0.25</v>
      </c>
      <c r="M178" s="9">
        <v>1</v>
      </c>
      <c r="N178" s="9">
        <v>0.54545454545454541</v>
      </c>
      <c r="O178" s="9">
        <v>0.9</v>
      </c>
      <c r="P178" s="2">
        <v>52.5</v>
      </c>
      <c r="Q178" s="9">
        <f t="shared" si="2"/>
        <v>0.63749999999999996</v>
      </c>
      <c r="R178" s="9">
        <v>0.5</v>
      </c>
      <c r="S178" s="9">
        <v>0.5</v>
      </c>
      <c r="T178" s="9">
        <v>0.4375</v>
      </c>
      <c r="U178" s="9">
        <v>0.5</v>
      </c>
      <c r="V178" s="9">
        <v>0.6875</v>
      </c>
      <c r="W178" s="9">
        <v>0.70833333333333337</v>
      </c>
      <c r="X178" s="9">
        <v>0.75</v>
      </c>
      <c r="AD178" s="8">
        <v>74.2</v>
      </c>
    </row>
    <row r="179" spans="1:30">
      <c r="A179" s="2">
        <v>1967</v>
      </c>
      <c r="B179" s="2">
        <v>600</v>
      </c>
      <c r="C179" s="2">
        <v>1</v>
      </c>
      <c r="D179" s="2">
        <v>600</v>
      </c>
      <c r="E179" s="2" t="s">
        <v>208</v>
      </c>
      <c r="F179" s="9">
        <v>0.27906976744186046</v>
      </c>
      <c r="G179" s="9">
        <v>0</v>
      </c>
      <c r="H179" s="9">
        <f>AD179/ﾍﾞﾝﾁﾏｰｸ!$CR$1</f>
        <v>0.59318346627991303</v>
      </c>
      <c r="I179" s="9">
        <v>0.66666666666666663</v>
      </c>
      <c r="J179" s="9">
        <v>0.5</v>
      </c>
      <c r="K179" s="9">
        <v>0.15</v>
      </c>
      <c r="L179" s="9">
        <v>0</v>
      </c>
      <c r="M179" s="9">
        <v>0.5</v>
      </c>
      <c r="N179" s="9">
        <v>0.5</v>
      </c>
      <c r="O179" s="9">
        <v>0.5</v>
      </c>
      <c r="P179" s="2">
        <v>33</v>
      </c>
      <c r="Q179" s="9">
        <f t="shared" si="2"/>
        <v>0.4681818181818182</v>
      </c>
      <c r="R179" s="9">
        <v>0.53333333333333333</v>
      </c>
      <c r="S179" s="9">
        <v>0.3</v>
      </c>
      <c r="T179" s="9">
        <v>0.25</v>
      </c>
      <c r="U179" s="9">
        <v>0.40909090909090912</v>
      </c>
      <c r="V179" s="9">
        <v>0.375</v>
      </c>
      <c r="W179" s="9">
        <v>0.58333333333333337</v>
      </c>
      <c r="X179" s="9">
        <v>0.5</v>
      </c>
      <c r="AD179" s="8">
        <v>81.8</v>
      </c>
    </row>
    <row r="180" spans="1:30">
      <c r="A180" s="2">
        <v>1964</v>
      </c>
      <c r="B180" s="2">
        <v>660</v>
      </c>
      <c r="C180" s="2">
        <v>4</v>
      </c>
      <c r="D180" s="2">
        <v>165</v>
      </c>
      <c r="E180" s="2" t="s">
        <v>24</v>
      </c>
      <c r="F180" s="9">
        <v>0.20930232558139536</v>
      </c>
      <c r="G180" s="9">
        <v>0</v>
      </c>
      <c r="H180" s="9">
        <f>AD180/ﾍﾞﾝﾁﾏｰｸ!$CR$1</f>
        <v>0.52356780275562009</v>
      </c>
      <c r="I180" s="9">
        <v>0</v>
      </c>
      <c r="J180" s="9">
        <v>0.5</v>
      </c>
      <c r="K180" s="9">
        <v>0.3</v>
      </c>
      <c r="L180" s="9">
        <v>0</v>
      </c>
      <c r="M180" s="9">
        <v>0.5</v>
      </c>
      <c r="N180" s="9">
        <v>0.36363636363636365</v>
      </c>
      <c r="O180" s="9">
        <v>0.5</v>
      </c>
      <c r="P180" s="2">
        <v>29</v>
      </c>
      <c r="Q180" s="9">
        <f t="shared" si="2"/>
        <v>0.4553977272727272</v>
      </c>
      <c r="R180" s="9">
        <v>0.33333333333333331</v>
      </c>
      <c r="S180" s="9">
        <v>0.3</v>
      </c>
      <c r="T180" s="9">
        <v>0.25</v>
      </c>
      <c r="U180" s="9">
        <v>0.36363636363636365</v>
      </c>
      <c r="V180" s="9">
        <v>0.40625</v>
      </c>
      <c r="W180" s="9">
        <v>0.54166666666666663</v>
      </c>
      <c r="X180" s="9">
        <v>0.5625</v>
      </c>
      <c r="AD180" s="8">
        <v>72.2</v>
      </c>
    </row>
    <row r="181" spans="1:30">
      <c r="A181" s="2">
        <v>1988</v>
      </c>
      <c r="B181" s="2">
        <v>150</v>
      </c>
      <c r="C181" s="2">
        <v>5</v>
      </c>
      <c r="D181" s="2">
        <v>30</v>
      </c>
      <c r="E181" s="2" t="s">
        <v>209</v>
      </c>
      <c r="F181" s="9">
        <v>0.62790697674418605</v>
      </c>
      <c r="G181" s="9">
        <v>1</v>
      </c>
      <c r="H181" s="9">
        <f>AD181/ﾍﾞﾝﾁﾏｰｸ!$CR$1</f>
        <v>0.62799129804205966</v>
      </c>
      <c r="I181" s="9">
        <v>1</v>
      </c>
      <c r="J181" s="9">
        <v>0.25</v>
      </c>
      <c r="K181" s="9">
        <v>0.65</v>
      </c>
      <c r="L181" s="9">
        <v>0.375</v>
      </c>
      <c r="M181" s="9">
        <v>1</v>
      </c>
      <c r="N181" s="9">
        <v>0.68181818181818177</v>
      </c>
      <c r="O181" s="9">
        <v>0.7</v>
      </c>
      <c r="P181" s="2">
        <v>62</v>
      </c>
      <c r="Q181" s="9">
        <f t="shared" si="2"/>
        <v>0.72386363636363638</v>
      </c>
      <c r="R181" s="9">
        <v>0.7</v>
      </c>
      <c r="S181" s="9">
        <v>0.4</v>
      </c>
      <c r="T181" s="9">
        <v>0.4375</v>
      </c>
      <c r="U181" s="9">
        <v>0.81818181818181823</v>
      </c>
      <c r="V181" s="9">
        <v>0.625</v>
      </c>
      <c r="W181" s="9">
        <v>0.66666666666666663</v>
      </c>
      <c r="X181" s="9">
        <v>0.75</v>
      </c>
      <c r="AD181" s="8">
        <v>86.600000000000009</v>
      </c>
    </row>
    <row r="182" spans="1:30">
      <c r="A182" s="2">
        <v>2010</v>
      </c>
      <c r="B182" s="2">
        <v>130</v>
      </c>
      <c r="C182" s="2">
        <v>3</v>
      </c>
      <c r="D182" s="2">
        <v>43.333333333333336</v>
      </c>
      <c r="E182" s="2" t="s">
        <v>210</v>
      </c>
      <c r="F182" s="9">
        <v>0.18604651162790697</v>
      </c>
      <c r="G182" s="9">
        <v>0</v>
      </c>
      <c r="H182" s="9">
        <f>AD182/ﾍﾞﾝﾁﾏｰｸ!$CR$1</f>
        <v>0.56200145032632354</v>
      </c>
      <c r="I182" s="9">
        <v>0.16666666666666666</v>
      </c>
      <c r="J182" s="9">
        <v>0.25</v>
      </c>
      <c r="K182" s="9">
        <v>0.2</v>
      </c>
      <c r="L182" s="9">
        <v>0</v>
      </c>
      <c r="M182" s="9">
        <v>0.5</v>
      </c>
      <c r="N182" s="9">
        <v>9.0909090909090912E-2</v>
      </c>
      <c r="O182" s="9">
        <v>0.5</v>
      </c>
      <c r="P182" s="2">
        <v>20</v>
      </c>
      <c r="Q182" s="9">
        <f t="shared" si="2"/>
        <v>0.29715909090909093</v>
      </c>
      <c r="R182" s="9">
        <v>0.13333333333333333</v>
      </c>
      <c r="S182" s="9">
        <v>0.2</v>
      </c>
      <c r="T182" s="9">
        <v>0.125</v>
      </c>
      <c r="U182" s="9">
        <v>4.5454545454545456E-2</v>
      </c>
      <c r="V182" s="9">
        <v>0.40625</v>
      </c>
      <c r="W182" s="9">
        <v>0.41666666666666669</v>
      </c>
      <c r="X182" s="9">
        <v>0.5</v>
      </c>
      <c r="AD182" s="8">
        <v>77.5</v>
      </c>
    </row>
    <row r="183" spans="1:30">
      <c r="A183" s="2">
        <v>1971</v>
      </c>
      <c r="B183" s="2">
        <v>158</v>
      </c>
      <c r="C183" s="2">
        <v>2</v>
      </c>
      <c r="D183" s="2">
        <v>79</v>
      </c>
      <c r="E183" s="2" t="s">
        <v>211</v>
      </c>
      <c r="F183" s="9">
        <v>0.44186046511627908</v>
      </c>
      <c r="G183" s="9">
        <v>0</v>
      </c>
      <c r="H183" s="9">
        <f>AD183/ﾍﾞﾝﾁﾏｰｸ!$CR$1</f>
        <v>0.53807106598984777</v>
      </c>
      <c r="I183" s="9">
        <v>0.66666666666666663</v>
      </c>
      <c r="J183" s="9">
        <v>0.625</v>
      </c>
      <c r="K183" s="9">
        <v>0.5</v>
      </c>
      <c r="L183" s="9">
        <v>0.125</v>
      </c>
      <c r="M183" s="9">
        <v>0.5</v>
      </c>
      <c r="N183" s="9">
        <v>0.59090909090909094</v>
      </c>
      <c r="O183" s="9">
        <v>0.65</v>
      </c>
      <c r="P183" s="2">
        <v>47</v>
      </c>
      <c r="Q183" s="9">
        <f t="shared" si="2"/>
        <v>0.65994318181818179</v>
      </c>
      <c r="R183" s="9">
        <v>0.73333333333333328</v>
      </c>
      <c r="S183" s="9">
        <v>0.4</v>
      </c>
      <c r="T183" s="9">
        <v>0.3125</v>
      </c>
      <c r="U183" s="9">
        <v>0.59090909090909094</v>
      </c>
      <c r="V183" s="9">
        <v>0.625</v>
      </c>
      <c r="W183" s="9">
        <v>0.75</v>
      </c>
      <c r="X183" s="9">
        <v>0.6875</v>
      </c>
      <c r="AD183" s="8">
        <v>74.2</v>
      </c>
    </row>
    <row r="184" spans="1:30">
      <c r="A184" s="2">
        <v>2000</v>
      </c>
      <c r="B184" s="2">
        <v>600</v>
      </c>
      <c r="C184" s="2">
        <v>3</v>
      </c>
      <c r="D184" s="2">
        <v>200</v>
      </c>
      <c r="E184" s="2" t="s">
        <v>91</v>
      </c>
      <c r="F184" s="9">
        <v>0.48837209302325579</v>
      </c>
      <c r="G184" s="9">
        <v>0</v>
      </c>
      <c r="H184" s="9">
        <f>AD184/ﾍﾞﾝﾁﾏｰｸ!$CR$1</f>
        <v>0.57722987672226267</v>
      </c>
      <c r="I184" s="9">
        <v>0.5</v>
      </c>
      <c r="J184" s="9">
        <v>0.5</v>
      </c>
      <c r="K184" s="9">
        <v>0.75</v>
      </c>
      <c r="L184" s="9">
        <v>0.375</v>
      </c>
      <c r="M184" s="9">
        <v>1</v>
      </c>
      <c r="N184" s="9">
        <v>0.40909090909090912</v>
      </c>
      <c r="O184" s="9">
        <v>0.5</v>
      </c>
      <c r="P184" s="2">
        <v>46</v>
      </c>
      <c r="Q184" s="9">
        <f t="shared" si="2"/>
        <v>0.55965909090909083</v>
      </c>
      <c r="R184" s="9">
        <v>0.46666666666666667</v>
      </c>
      <c r="S184" s="9">
        <v>0.7</v>
      </c>
      <c r="T184" s="9">
        <v>0.4375</v>
      </c>
      <c r="U184" s="9">
        <v>0.54545454545454541</v>
      </c>
      <c r="V184" s="9">
        <v>0.59375</v>
      </c>
      <c r="W184" s="9">
        <v>0.58333333333333337</v>
      </c>
      <c r="X184" s="9">
        <v>0.5</v>
      </c>
      <c r="AD184" s="8">
        <v>79.600000000000009</v>
      </c>
    </row>
    <row r="185" spans="1:30">
      <c r="A185" s="2">
        <v>2000</v>
      </c>
      <c r="B185" s="2">
        <v>200</v>
      </c>
      <c r="C185" s="2">
        <v>4</v>
      </c>
      <c r="D185" s="2">
        <v>50</v>
      </c>
      <c r="E185" s="2" t="s">
        <v>212</v>
      </c>
      <c r="F185" s="9">
        <v>0.36046511627906974</v>
      </c>
      <c r="G185" s="9">
        <v>0.5</v>
      </c>
      <c r="H185" s="9">
        <f>AD185/ﾍﾞﾝﾁﾏｰｸ!$CR$1</f>
        <v>0.53081943437273393</v>
      </c>
      <c r="I185" s="9">
        <v>0.33333333333333331</v>
      </c>
      <c r="J185" s="9">
        <v>0.75</v>
      </c>
      <c r="K185" s="9">
        <v>0.2</v>
      </c>
      <c r="L185" s="9">
        <v>0.625</v>
      </c>
      <c r="M185" s="9">
        <v>0.5</v>
      </c>
      <c r="N185" s="9">
        <v>0.5</v>
      </c>
      <c r="O185" s="9">
        <v>0.45</v>
      </c>
      <c r="P185" s="2">
        <v>41.5</v>
      </c>
      <c r="Q185" s="9">
        <f t="shared" si="2"/>
        <v>0.42443181818181819</v>
      </c>
      <c r="R185" s="9">
        <v>0.5</v>
      </c>
      <c r="S185" s="9">
        <v>0.5</v>
      </c>
      <c r="T185" s="9">
        <v>0.6875</v>
      </c>
      <c r="U185" s="9">
        <v>0.40909090909090912</v>
      </c>
      <c r="V185" s="9">
        <v>0.34375</v>
      </c>
      <c r="W185" s="9">
        <v>0.45833333333333331</v>
      </c>
      <c r="X185" s="9">
        <v>0.5</v>
      </c>
      <c r="AD185" s="8">
        <v>73.2</v>
      </c>
    </row>
    <row r="186" spans="1:30">
      <c r="A186" s="2">
        <v>2005</v>
      </c>
      <c r="B186" s="2">
        <v>300</v>
      </c>
      <c r="C186" s="2">
        <v>1</v>
      </c>
      <c r="D186" s="2">
        <v>300</v>
      </c>
      <c r="E186" s="2" t="s">
        <v>213</v>
      </c>
      <c r="F186" s="9">
        <v>0.69767441860465118</v>
      </c>
      <c r="G186" s="9">
        <v>1</v>
      </c>
      <c r="H186" s="9">
        <f>AD186/ﾍﾞﾝﾁﾏｰｸ!$CR$1</f>
        <v>0.54967367657722999</v>
      </c>
      <c r="I186" s="9">
        <v>1</v>
      </c>
      <c r="J186" s="9">
        <v>0.875</v>
      </c>
      <c r="K186" s="9">
        <v>0.5</v>
      </c>
      <c r="L186" s="9">
        <v>0.75</v>
      </c>
      <c r="M186" s="9">
        <v>1</v>
      </c>
      <c r="N186" s="9">
        <v>0.81818181818181823</v>
      </c>
      <c r="O186" s="9">
        <v>0.6</v>
      </c>
      <c r="P186" s="2">
        <v>68</v>
      </c>
      <c r="Q186" s="9">
        <f t="shared" si="2"/>
        <v>0.73693181818181808</v>
      </c>
      <c r="R186" s="9">
        <v>0.8666666666666667</v>
      </c>
      <c r="S186" s="9">
        <v>0.6</v>
      </c>
      <c r="T186" s="9">
        <v>0.8125</v>
      </c>
      <c r="U186" s="9">
        <v>0.90909090909090906</v>
      </c>
      <c r="V186" s="9">
        <v>0.46875</v>
      </c>
      <c r="W186" s="9">
        <v>0.70833333333333337</v>
      </c>
      <c r="X186" s="9">
        <v>0.75</v>
      </c>
      <c r="AD186" s="8">
        <v>75.8</v>
      </c>
    </row>
    <row r="187" spans="1:30">
      <c r="A187" s="2">
        <v>2007</v>
      </c>
      <c r="B187" s="2">
        <v>500</v>
      </c>
      <c r="C187" s="2">
        <v>5</v>
      </c>
      <c r="D187" s="2">
        <v>100</v>
      </c>
      <c r="E187" s="2" t="s">
        <v>143</v>
      </c>
      <c r="F187" s="9">
        <v>0.38372093023255816</v>
      </c>
      <c r="G187" s="9">
        <v>0.5</v>
      </c>
      <c r="H187" s="9">
        <f>AD187/ﾍﾞﾝﾁﾏｰｸ!$CR$1</f>
        <v>0.59463379260333582</v>
      </c>
      <c r="I187" s="9">
        <v>0.5</v>
      </c>
      <c r="J187" s="9">
        <v>0.5</v>
      </c>
      <c r="K187" s="9">
        <v>0.3</v>
      </c>
      <c r="L187" s="9">
        <v>0.625</v>
      </c>
      <c r="M187" s="9">
        <v>0.5</v>
      </c>
      <c r="N187" s="9">
        <v>0.54545454545454541</v>
      </c>
      <c r="O187" s="9">
        <v>0.95</v>
      </c>
      <c r="P187" s="2">
        <v>53.5</v>
      </c>
      <c r="Q187" s="9">
        <f t="shared" si="2"/>
        <v>0.63352272727272718</v>
      </c>
      <c r="R187" s="9">
        <v>0.5</v>
      </c>
      <c r="S187" s="9">
        <v>0.6</v>
      </c>
      <c r="T187" s="9">
        <v>0.6875</v>
      </c>
      <c r="U187" s="9">
        <v>0.36363636363636365</v>
      </c>
      <c r="V187" s="9">
        <v>0.6875</v>
      </c>
      <c r="W187" s="9">
        <v>0.79166666666666663</v>
      </c>
      <c r="X187" s="9">
        <v>0.875</v>
      </c>
      <c r="AD187" s="8">
        <v>82</v>
      </c>
    </row>
    <row r="188" spans="1:30">
      <c r="A188" s="2">
        <v>1980</v>
      </c>
      <c r="B188" s="2">
        <v>200</v>
      </c>
      <c r="C188" s="2">
        <v>12</v>
      </c>
      <c r="D188" s="2">
        <v>16.666666666666668</v>
      </c>
      <c r="E188" s="2" t="s">
        <v>63</v>
      </c>
      <c r="F188" s="9">
        <v>4.6511627906976744E-2</v>
      </c>
      <c r="G188" s="9">
        <v>0</v>
      </c>
      <c r="H188" s="9">
        <f>AD188/ﾍﾞﾝﾁﾏｰｸ!$CR$1</f>
        <v>0.52356780275562009</v>
      </c>
      <c r="I188" s="9">
        <v>0</v>
      </c>
      <c r="J188" s="9">
        <v>0.25</v>
      </c>
      <c r="K188" s="9">
        <v>0</v>
      </c>
      <c r="L188" s="9">
        <v>0.125</v>
      </c>
      <c r="M188" s="9">
        <v>0.5</v>
      </c>
      <c r="N188" s="9">
        <v>0.40909090909090912</v>
      </c>
      <c r="O188" s="9">
        <v>0.5</v>
      </c>
      <c r="P188" s="2">
        <v>23</v>
      </c>
      <c r="Q188" s="9">
        <f t="shared" si="2"/>
        <v>0.27329545454545456</v>
      </c>
      <c r="R188" s="9">
        <v>0.3</v>
      </c>
      <c r="S188" s="9">
        <v>0.4</v>
      </c>
      <c r="T188" s="9">
        <v>0.25</v>
      </c>
      <c r="U188" s="9">
        <v>0.22727272727272727</v>
      </c>
      <c r="V188" s="9">
        <v>0.25</v>
      </c>
      <c r="W188" s="9">
        <v>0.29166666666666669</v>
      </c>
      <c r="X188" s="9">
        <v>0.375</v>
      </c>
      <c r="AD188" s="8">
        <v>72.2</v>
      </c>
    </row>
    <row r="189" spans="1:30">
      <c r="A189" s="2">
        <v>2000</v>
      </c>
      <c r="B189" s="2">
        <v>200</v>
      </c>
      <c r="C189" s="2">
        <v>1</v>
      </c>
      <c r="D189" s="2">
        <v>200</v>
      </c>
      <c r="E189" s="2" t="s">
        <v>214</v>
      </c>
      <c r="F189" s="9">
        <v>0.63953488372093026</v>
      </c>
      <c r="G189" s="9">
        <v>0.5</v>
      </c>
      <c r="H189" s="9">
        <f>AD189/ﾍﾞﾝﾁﾏｰｸ!$CR$1</f>
        <v>0.84408992023205232</v>
      </c>
      <c r="I189" s="9">
        <v>0.5</v>
      </c>
      <c r="J189" s="9">
        <v>0.75</v>
      </c>
      <c r="K189" s="9">
        <v>0.65</v>
      </c>
      <c r="L189" s="9">
        <v>0.75</v>
      </c>
      <c r="M189" s="9">
        <v>1</v>
      </c>
      <c r="N189" s="9">
        <v>0.81818181818181823</v>
      </c>
      <c r="O189" s="9">
        <v>0.95</v>
      </c>
      <c r="P189" s="2">
        <v>77.5</v>
      </c>
      <c r="Q189" s="9">
        <f t="shared" si="2"/>
        <v>0.83607954545454555</v>
      </c>
      <c r="R189" s="9">
        <v>0.7</v>
      </c>
      <c r="S189" s="9">
        <v>0.9</v>
      </c>
      <c r="T189" s="9">
        <v>0.8125</v>
      </c>
      <c r="U189" s="9">
        <v>0.77272727272727271</v>
      </c>
      <c r="V189" s="9">
        <v>0.8125</v>
      </c>
      <c r="W189" s="9">
        <v>0.875</v>
      </c>
      <c r="X189" s="9">
        <v>0.9375</v>
      </c>
      <c r="AD189" s="8">
        <v>116.39999999999999</v>
      </c>
    </row>
    <row r="190" spans="1:30">
      <c r="A190" s="2">
        <v>1963</v>
      </c>
      <c r="B190" s="2">
        <v>600</v>
      </c>
      <c r="C190" s="2">
        <v>3</v>
      </c>
      <c r="D190" s="2">
        <v>200</v>
      </c>
      <c r="E190" s="2" t="s">
        <v>105</v>
      </c>
      <c r="F190" s="9">
        <v>0.20930232558139536</v>
      </c>
      <c r="G190" s="9">
        <v>0</v>
      </c>
      <c r="H190" s="9">
        <f>AD190/ﾍﾞﾝﾁﾏｰｸ!$CR$1</f>
        <v>0.52356780275562009</v>
      </c>
      <c r="I190" s="9">
        <v>0</v>
      </c>
      <c r="J190" s="9">
        <v>0.5</v>
      </c>
      <c r="K190" s="9">
        <v>0.25</v>
      </c>
      <c r="L190" s="9">
        <v>0</v>
      </c>
      <c r="M190" s="9">
        <v>0.5</v>
      </c>
      <c r="N190" s="9">
        <v>0.59090909090909094</v>
      </c>
      <c r="O190" s="9">
        <v>0.4</v>
      </c>
      <c r="P190" s="2">
        <v>31</v>
      </c>
      <c r="Q190" s="9">
        <f t="shared" si="2"/>
        <v>0.41505681818181817</v>
      </c>
      <c r="R190" s="9">
        <v>0.33333333333333331</v>
      </c>
      <c r="S190" s="9">
        <v>0.3</v>
      </c>
      <c r="T190" s="9">
        <v>0.25</v>
      </c>
      <c r="U190" s="9">
        <v>0.40909090909090912</v>
      </c>
      <c r="V190" s="9">
        <v>0.3125</v>
      </c>
      <c r="W190" s="9">
        <v>0.41666666666666669</v>
      </c>
      <c r="X190" s="9">
        <v>0.5625</v>
      </c>
      <c r="AD190" s="8">
        <v>72.2</v>
      </c>
    </row>
    <row r="191" spans="1:30">
      <c r="A191" s="2">
        <v>1993</v>
      </c>
      <c r="B191" s="2">
        <v>270</v>
      </c>
      <c r="C191" s="2">
        <v>2</v>
      </c>
      <c r="D191" s="2">
        <v>135</v>
      </c>
      <c r="E191" s="2" t="s">
        <v>216</v>
      </c>
      <c r="F191" s="9">
        <v>0.36046511627906974</v>
      </c>
      <c r="G191" s="9">
        <v>0.5</v>
      </c>
      <c r="H191" s="9">
        <f>AD191/ﾍﾞﾝﾁﾏｰｸ!$CR$1</f>
        <v>0.52356780275562009</v>
      </c>
      <c r="I191" s="9">
        <v>0.33333333333333331</v>
      </c>
      <c r="J191" s="9">
        <v>0.5</v>
      </c>
      <c r="K191" s="9">
        <v>0.3</v>
      </c>
      <c r="L191" s="9">
        <v>0</v>
      </c>
      <c r="M191" s="9">
        <v>0.5</v>
      </c>
      <c r="N191" s="9">
        <v>0.45454545454545453</v>
      </c>
      <c r="O191" s="9">
        <v>0.45</v>
      </c>
      <c r="P191" s="2">
        <v>35.5</v>
      </c>
      <c r="Q191" s="9">
        <f t="shared" si="2"/>
        <v>0.49005681818181823</v>
      </c>
      <c r="R191" s="9">
        <v>0.36666666666666664</v>
      </c>
      <c r="S191" s="9">
        <v>0.3</v>
      </c>
      <c r="T191" s="9">
        <v>0.3125</v>
      </c>
      <c r="U191" s="9">
        <v>0.40909090909090912</v>
      </c>
      <c r="V191" s="9">
        <v>0.4375</v>
      </c>
      <c r="W191" s="9">
        <v>0.58333333333333337</v>
      </c>
      <c r="X191" s="9">
        <v>0.5625</v>
      </c>
      <c r="AD191" s="8">
        <v>72.2</v>
      </c>
    </row>
    <row r="192" spans="1:30">
      <c r="A192" s="2">
        <v>1986</v>
      </c>
      <c r="B192" s="2">
        <v>700</v>
      </c>
      <c r="C192" s="2">
        <v>3</v>
      </c>
      <c r="D192" s="2">
        <v>233.33333333333334</v>
      </c>
      <c r="E192" s="2" t="s">
        <v>217</v>
      </c>
      <c r="F192" s="9">
        <v>0.23255813953488372</v>
      </c>
      <c r="G192" s="9">
        <v>0</v>
      </c>
      <c r="H192" s="9">
        <f>AD192/ﾍﾞﾝﾁﾏｰｸ!$CR$1</f>
        <v>0.52719361856417701</v>
      </c>
      <c r="I192" s="9">
        <v>0.16666666666666666</v>
      </c>
      <c r="J192" s="9">
        <v>0.25</v>
      </c>
      <c r="K192" s="9">
        <v>0.35</v>
      </c>
      <c r="L192" s="9">
        <v>0.125</v>
      </c>
      <c r="M192" s="9">
        <v>0.5</v>
      </c>
      <c r="N192" s="9">
        <v>0.31818181818181818</v>
      </c>
      <c r="O192" s="9">
        <v>0.45</v>
      </c>
      <c r="P192" s="2">
        <v>28</v>
      </c>
      <c r="Q192" s="9">
        <f t="shared" si="2"/>
        <v>0.42073863636363629</v>
      </c>
      <c r="R192" s="9">
        <v>0.23333333333333334</v>
      </c>
      <c r="S192" s="9">
        <v>0.3</v>
      </c>
      <c r="T192" s="9">
        <v>0.25</v>
      </c>
      <c r="U192" s="9">
        <v>0.31818181818181818</v>
      </c>
      <c r="V192" s="9">
        <v>0.4375</v>
      </c>
      <c r="W192" s="9">
        <v>0.45833333333333331</v>
      </c>
      <c r="X192" s="9">
        <v>0.5625</v>
      </c>
      <c r="AD192" s="8">
        <v>72.7</v>
      </c>
    </row>
    <row r="193" spans="1:30">
      <c r="A193" s="2">
        <v>1998</v>
      </c>
      <c r="B193" s="2">
        <v>560</v>
      </c>
      <c r="C193" s="2">
        <v>5</v>
      </c>
      <c r="D193" s="2">
        <v>112</v>
      </c>
      <c r="E193" s="2" t="s">
        <v>218</v>
      </c>
      <c r="F193" s="9">
        <v>0.76744186046511631</v>
      </c>
      <c r="G193" s="9">
        <v>1</v>
      </c>
      <c r="H193" s="9">
        <f>AD193/ﾍﾞﾝﾁﾏｰｸ!$CR$1</f>
        <v>0.75852066715010891</v>
      </c>
      <c r="I193" s="9">
        <v>0.83333333333333337</v>
      </c>
      <c r="J193" s="9">
        <v>0.75</v>
      </c>
      <c r="K193" s="9">
        <v>0.7</v>
      </c>
      <c r="L193" s="9">
        <v>1</v>
      </c>
      <c r="M193" s="9">
        <v>1</v>
      </c>
      <c r="N193" s="9">
        <v>0.72727272727272729</v>
      </c>
      <c r="O193" s="9">
        <v>0.95</v>
      </c>
      <c r="P193" s="2">
        <v>80.5</v>
      </c>
      <c r="Q193" s="9">
        <f t="shared" si="2"/>
        <v>0.76051136363636362</v>
      </c>
      <c r="R193" s="9">
        <v>0.7</v>
      </c>
      <c r="S193" s="9">
        <v>0.9</v>
      </c>
      <c r="T193" s="9">
        <v>0.9375</v>
      </c>
      <c r="U193" s="9">
        <v>0.68181818181818177</v>
      </c>
      <c r="V193" s="9">
        <v>0.8125</v>
      </c>
      <c r="W193" s="9">
        <v>0.79166666666666663</v>
      </c>
      <c r="X193" s="9">
        <v>0.8125</v>
      </c>
      <c r="AD193" s="8">
        <v>104.60000000000001</v>
      </c>
    </row>
    <row r="194" spans="1:30">
      <c r="A194" s="2">
        <v>1996</v>
      </c>
      <c r="B194" s="2">
        <v>100</v>
      </c>
      <c r="C194" s="2">
        <v>1</v>
      </c>
      <c r="D194" s="2">
        <v>100</v>
      </c>
      <c r="E194" s="2" t="s">
        <v>84</v>
      </c>
      <c r="F194" s="9">
        <v>0.51162790697674421</v>
      </c>
      <c r="G194" s="9">
        <v>0</v>
      </c>
      <c r="H194" s="9">
        <f>AD194/ﾍﾞﾝﾁﾏｰｸ!$CR$1</f>
        <v>0.52356780275562009</v>
      </c>
      <c r="I194" s="9">
        <v>0.66666666666666663</v>
      </c>
      <c r="J194" s="9">
        <v>0.25</v>
      </c>
      <c r="K194" s="9">
        <v>0.8</v>
      </c>
      <c r="L194" s="9">
        <v>0.625</v>
      </c>
      <c r="M194" s="9">
        <v>1</v>
      </c>
      <c r="N194" s="9">
        <v>0.63636363636363635</v>
      </c>
      <c r="O194" s="9">
        <v>0.95</v>
      </c>
      <c r="P194" s="2">
        <v>62</v>
      </c>
      <c r="Q194" s="9">
        <f t="shared" ref="Q194:Q257" si="3">U194*0.35+V194*0.2+W194*0.3+X194*0.15</f>
        <v>0.75767045454545456</v>
      </c>
      <c r="R194" s="9">
        <v>0.73333333333333328</v>
      </c>
      <c r="S194" s="9">
        <v>0.5</v>
      </c>
      <c r="T194" s="9">
        <v>0.4375</v>
      </c>
      <c r="U194" s="9">
        <v>0.72727272727272729</v>
      </c>
      <c r="V194" s="9">
        <v>0.875</v>
      </c>
      <c r="W194" s="9">
        <v>0.75</v>
      </c>
      <c r="X194" s="9">
        <v>0.6875</v>
      </c>
      <c r="AD194" s="8">
        <v>72.2</v>
      </c>
    </row>
    <row r="195" spans="1:30">
      <c r="A195" s="2">
        <v>1974</v>
      </c>
      <c r="B195" s="2">
        <v>300</v>
      </c>
      <c r="C195" s="2">
        <v>3</v>
      </c>
      <c r="D195" s="2">
        <v>100</v>
      </c>
      <c r="E195" s="2" t="s">
        <v>219</v>
      </c>
      <c r="F195" s="9">
        <v>0.45348837209302323</v>
      </c>
      <c r="G195" s="9">
        <v>0.5</v>
      </c>
      <c r="H195" s="9">
        <f>AD195/ﾍﾞﾝﾁﾏｰｸ!$CR$1</f>
        <v>0.62001450326323437</v>
      </c>
      <c r="I195" s="9">
        <v>0.66666666666666663</v>
      </c>
      <c r="J195" s="9">
        <v>0.5</v>
      </c>
      <c r="K195" s="9">
        <v>0.5</v>
      </c>
      <c r="L195" s="9">
        <v>0.25</v>
      </c>
      <c r="M195" s="9">
        <v>1</v>
      </c>
      <c r="N195" s="9">
        <v>0.54545454545454541</v>
      </c>
      <c r="O195" s="9">
        <v>0.55000000000000004</v>
      </c>
      <c r="P195" s="2">
        <v>48.5</v>
      </c>
      <c r="Q195" s="9">
        <f t="shared" si="3"/>
        <v>0.61676136363636369</v>
      </c>
      <c r="R195" s="9">
        <v>0.6</v>
      </c>
      <c r="S195" s="9">
        <v>0.5</v>
      </c>
      <c r="T195" s="9">
        <v>0.4375</v>
      </c>
      <c r="U195" s="9">
        <v>0.68181818181818177</v>
      </c>
      <c r="V195" s="9">
        <v>0.5</v>
      </c>
      <c r="W195" s="9">
        <v>0.58333333333333337</v>
      </c>
      <c r="X195" s="9">
        <v>0.6875</v>
      </c>
      <c r="AD195" s="8">
        <v>85.5</v>
      </c>
    </row>
    <row r="196" spans="1:30">
      <c r="A196" s="2">
        <v>2004</v>
      </c>
      <c r="B196" s="2">
        <v>1000</v>
      </c>
      <c r="C196" s="2">
        <v>4</v>
      </c>
      <c r="D196" s="2">
        <v>250</v>
      </c>
      <c r="E196" s="2" t="s">
        <v>220</v>
      </c>
      <c r="F196" s="9">
        <v>0.43023255813953487</v>
      </c>
      <c r="G196" s="9">
        <v>0.5</v>
      </c>
      <c r="H196" s="9">
        <f>AD196/ﾍﾞﾝﾁﾏｰｸ!$CR$1</f>
        <v>0.59463379260333582</v>
      </c>
      <c r="I196" s="9">
        <v>1</v>
      </c>
      <c r="J196" s="9">
        <v>0.625</v>
      </c>
      <c r="K196" s="9">
        <v>0.25</v>
      </c>
      <c r="L196" s="9">
        <v>0.875</v>
      </c>
      <c r="M196" s="9">
        <v>0.5</v>
      </c>
      <c r="N196" s="9">
        <v>0.68181818181818177</v>
      </c>
      <c r="O196" s="9">
        <v>0.85</v>
      </c>
      <c r="P196" s="2">
        <v>59.5</v>
      </c>
      <c r="Q196" s="9">
        <f t="shared" si="3"/>
        <v>0.64431818181818179</v>
      </c>
      <c r="R196" s="9">
        <v>0.7</v>
      </c>
      <c r="S196" s="9">
        <v>0.5</v>
      </c>
      <c r="T196" s="9">
        <v>0.8125</v>
      </c>
      <c r="U196" s="9">
        <v>0.59090909090909094</v>
      </c>
      <c r="V196" s="9">
        <v>0.5625</v>
      </c>
      <c r="W196" s="9">
        <v>0.70833333333333337</v>
      </c>
      <c r="X196" s="9">
        <v>0.75</v>
      </c>
      <c r="AD196" s="8">
        <v>82</v>
      </c>
    </row>
    <row r="197" spans="1:30">
      <c r="A197" s="2">
        <v>1980</v>
      </c>
      <c r="B197" s="2">
        <v>360</v>
      </c>
      <c r="C197" s="2">
        <v>3</v>
      </c>
      <c r="D197" s="2">
        <v>120</v>
      </c>
      <c r="E197" s="2" t="s">
        <v>115</v>
      </c>
      <c r="F197" s="9">
        <v>0.16279069767441862</v>
      </c>
      <c r="G197" s="9">
        <v>0</v>
      </c>
      <c r="H197" s="9">
        <f>AD197/ﾍﾞﾝﾁﾏｰｸ!$CR$1</f>
        <v>0.52356780275562009</v>
      </c>
      <c r="I197" s="9">
        <v>0</v>
      </c>
      <c r="J197" s="9">
        <v>0.5</v>
      </c>
      <c r="K197" s="9">
        <v>0.15</v>
      </c>
      <c r="L197" s="9">
        <v>0</v>
      </c>
      <c r="M197" s="9">
        <v>0.5</v>
      </c>
      <c r="N197" s="9">
        <v>0.40909090909090912</v>
      </c>
      <c r="O197" s="9">
        <v>0.45</v>
      </c>
      <c r="P197" s="2">
        <v>26</v>
      </c>
      <c r="Q197" s="9">
        <f t="shared" si="3"/>
        <v>0.42698863636363632</v>
      </c>
      <c r="R197" s="9">
        <v>0.26666666666666666</v>
      </c>
      <c r="S197" s="9">
        <v>0.3</v>
      </c>
      <c r="T197" s="9">
        <v>0.25</v>
      </c>
      <c r="U197" s="9">
        <v>0.31818181818181818</v>
      </c>
      <c r="V197" s="9">
        <v>0.34375</v>
      </c>
      <c r="W197" s="9">
        <v>0.54166666666666663</v>
      </c>
      <c r="X197" s="9">
        <v>0.5625</v>
      </c>
      <c r="AD197" s="8">
        <v>72.2</v>
      </c>
    </row>
    <row r="198" spans="1:30">
      <c r="A198" s="2">
        <v>1975</v>
      </c>
      <c r="B198" s="2">
        <v>200</v>
      </c>
      <c r="C198" s="2">
        <v>4</v>
      </c>
      <c r="D198" s="2">
        <v>50</v>
      </c>
      <c r="E198" s="2" t="s">
        <v>57</v>
      </c>
      <c r="F198" s="9">
        <v>0.29069767441860467</v>
      </c>
      <c r="G198" s="9">
        <v>0.5</v>
      </c>
      <c r="H198" s="9">
        <f>AD198/ﾍﾞﾝﾁﾏｰｸ!$CR$1</f>
        <v>0.52356780275562009</v>
      </c>
      <c r="I198" s="9">
        <v>0</v>
      </c>
      <c r="J198" s="9">
        <v>0.625</v>
      </c>
      <c r="K198" s="9">
        <v>0.2</v>
      </c>
      <c r="L198" s="9">
        <v>0</v>
      </c>
      <c r="M198" s="9">
        <v>0.5</v>
      </c>
      <c r="N198" s="9">
        <v>0.59090909090909094</v>
      </c>
      <c r="O198" s="9">
        <v>0.5</v>
      </c>
      <c r="P198" s="2">
        <v>36.5</v>
      </c>
      <c r="Q198" s="9">
        <f t="shared" si="3"/>
        <v>0.43352272727272728</v>
      </c>
      <c r="R198" s="9">
        <v>0.33333333333333331</v>
      </c>
      <c r="S198" s="9">
        <v>0.5</v>
      </c>
      <c r="T198" s="9">
        <v>0.375</v>
      </c>
      <c r="U198" s="9">
        <v>0.36363636363636365</v>
      </c>
      <c r="V198" s="9">
        <v>0.40625</v>
      </c>
      <c r="W198" s="9">
        <v>0.5</v>
      </c>
      <c r="X198" s="9">
        <v>0.5</v>
      </c>
      <c r="AD198" s="8">
        <v>72.2</v>
      </c>
    </row>
    <row r="199" spans="1:30">
      <c r="A199" s="2">
        <v>2005</v>
      </c>
      <c r="B199" s="2">
        <v>1900</v>
      </c>
      <c r="C199" s="2">
        <v>4</v>
      </c>
      <c r="D199" s="2">
        <v>475</v>
      </c>
      <c r="E199" s="2" t="s">
        <v>62</v>
      </c>
      <c r="F199" s="9">
        <v>0.36046511627906974</v>
      </c>
      <c r="G199" s="9">
        <v>0.5</v>
      </c>
      <c r="H199" s="9">
        <f>AD199/ﾍﾞﾝﾁﾏｰｸ!$CR$1</f>
        <v>0.61638868745467745</v>
      </c>
      <c r="I199" s="9">
        <v>0.33333333333333331</v>
      </c>
      <c r="J199" s="9">
        <v>0.5</v>
      </c>
      <c r="K199" s="9">
        <v>0.25</v>
      </c>
      <c r="L199" s="9">
        <v>0.5</v>
      </c>
      <c r="M199" s="9">
        <v>0.5</v>
      </c>
      <c r="N199" s="9">
        <v>0.68181818181818177</v>
      </c>
      <c r="O199" s="9">
        <v>0.55000000000000004</v>
      </c>
      <c r="P199" s="2">
        <v>45.5</v>
      </c>
      <c r="Q199" s="9">
        <f t="shared" si="3"/>
        <v>0.47130681818181819</v>
      </c>
      <c r="R199" s="9">
        <v>0.53333333333333333</v>
      </c>
      <c r="S199" s="9">
        <v>0.5</v>
      </c>
      <c r="T199" s="9">
        <v>0.5625</v>
      </c>
      <c r="U199" s="9">
        <v>0.40909090909090912</v>
      </c>
      <c r="V199" s="9">
        <v>0.46875</v>
      </c>
      <c r="W199" s="9">
        <v>0.5</v>
      </c>
      <c r="X199" s="9">
        <v>0.5625</v>
      </c>
      <c r="AD199" s="8">
        <v>85</v>
      </c>
    </row>
    <row r="200" spans="1:30">
      <c r="A200" s="2">
        <v>1990</v>
      </c>
      <c r="B200" s="2">
        <v>400</v>
      </c>
      <c r="C200" s="2">
        <v>3</v>
      </c>
      <c r="D200" s="2">
        <v>133.33333333333334</v>
      </c>
      <c r="E200" s="2" t="s">
        <v>184</v>
      </c>
      <c r="F200" s="9">
        <v>0.37209302325581395</v>
      </c>
      <c r="G200" s="9">
        <v>0</v>
      </c>
      <c r="H200" s="9">
        <f>AD200/ﾍﾞﾝﾁﾏｰｸ!$CR$1</f>
        <v>0.52356780275562009</v>
      </c>
      <c r="I200" s="9">
        <v>0.5</v>
      </c>
      <c r="J200" s="9">
        <v>0.75</v>
      </c>
      <c r="K200" s="9">
        <v>0.35</v>
      </c>
      <c r="L200" s="9">
        <v>0</v>
      </c>
      <c r="M200" s="9">
        <v>0.5</v>
      </c>
      <c r="N200" s="9">
        <v>0.63636363636363635</v>
      </c>
      <c r="O200" s="9">
        <v>0.45</v>
      </c>
      <c r="P200" s="2">
        <v>40</v>
      </c>
      <c r="Q200" s="9">
        <f t="shared" si="3"/>
        <v>0.53181818181818175</v>
      </c>
      <c r="R200" s="9">
        <v>0.6</v>
      </c>
      <c r="S200" s="9">
        <v>0.4</v>
      </c>
      <c r="T200" s="9">
        <v>0.25</v>
      </c>
      <c r="U200" s="9">
        <v>0.59090909090909094</v>
      </c>
      <c r="V200" s="9">
        <v>0.4375</v>
      </c>
      <c r="W200" s="9">
        <v>0.54166666666666663</v>
      </c>
      <c r="X200" s="9">
        <v>0.5</v>
      </c>
      <c r="AD200" s="8">
        <v>72.2</v>
      </c>
    </row>
    <row r="201" spans="1:30">
      <c r="A201" s="2">
        <v>1990</v>
      </c>
      <c r="B201" s="2">
        <v>1200</v>
      </c>
      <c r="C201" s="2">
        <v>7</v>
      </c>
      <c r="D201" s="2">
        <v>171.42857142857142</v>
      </c>
      <c r="E201" s="2" t="s">
        <v>221</v>
      </c>
      <c r="F201" s="9">
        <v>0.34883720930232559</v>
      </c>
      <c r="G201" s="9">
        <v>0</v>
      </c>
      <c r="H201" s="9">
        <f>AD201/ﾍﾞﾝﾁﾏｰｸ!$CR$1</f>
        <v>0.52356780275562009</v>
      </c>
      <c r="I201" s="9">
        <v>0.33333333333333331</v>
      </c>
      <c r="J201" s="9">
        <v>0.625</v>
      </c>
      <c r="K201" s="9">
        <v>0.4</v>
      </c>
      <c r="L201" s="9">
        <v>0.25</v>
      </c>
      <c r="M201" s="9">
        <v>0.5</v>
      </c>
      <c r="N201" s="9">
        <v>0.59090909090909094</v>
      </c>
      <c r="O201" s="9">
        <v>0.6</v>
      </c>
      <c r="P201" s="2">
        <v>43</v>
      </c>
      <c r="Q201" s="9">
        <f t="shared" si="3"/>
        <v>0.54147727272727264</v>
      </c>
      <c r="R201" s="9">
        <v>0.56666666666666665</v>
      </c>
      <c r="S201" s="9">
        <v>0.4</v>
      </c>
      <c r="T201" s="9">
        <v>0.375</v>
      </c>
      <c r="U201" s="9">
        <v>0.63636363636363635</v>
      </c>
      <c r="V201" s="9">
        <v>0.46875</v>
      </c>
      <c r="W201" s="9">
        <v>0.5</v>
      </c>
      <c r="X201" s="9">
        <v>0.5</v>
      </c>
      <c r="AD201" s="8">
        <v>72.2</v>
      </c>
    </row>
    <row r="202" spans="1:30">
      <c r="A202" s="2">
        <v>1989</v>
      </c>
      <c r="B202" s="2">
        <v>200</v>
      </c>
      <c r="C202" s="2">
        <v>3</v>
      </c>
      <c r="D202" s="2">
        <v>66.666666666666671</v>
      </c>
      <c r="E202" s="2" t="s">
        <v>222</v>
      </c>
      <c r="F202" s="9">
        <v>0.13953488372093023</v>
      </c>
      <c r="G202" s="9">
        <v>0</v>
      </c>
      <c r="H202" s="9">
        <f>AD202/ﾍﾞﾝﾁﾏｰｸ!$CR$1</f>
        <v>0.52356780275562009</v>
      </c>
      <c r="I202" s="9">
        <v>0.33333333333333331</v>
      </c>
      <c r="J202" s="9">
        <v>0</v>
      </c>
      <c r="K202" s="9">
        <v>0.2</v>
      </c>
      <c r="L202" s="9">
        <v>0</v>
      </c>
      <c r="M202" s="9">
        <v>0.5</v>
      </c>
      <c r="N202" s="9">
        <v>0.36363636363636365</v>
      </c>
      <c r="O202" s="9">
        <v>0.4</v>
      </c>
      <c r="P202" s="2">
        <v>23</v>
      </c>
      <c r="Q202" s="9">
        <f t="shared" si="3"/>
        <v>0.30795454545454548</v>
      </c>
      <c r="R202" s="9">
        <v>0.3</v>
      </c>
      <c r="S202" s="9">
        <v>0.3</v>
      </c>
      <c r="T202" s="9">
        <v>0.125</v>
      </c>
      <c r="U202" s="9">
        <v>0.27272727272727271</v>
      </c>
      <c r="V202" s="9">
        <v>0.34375</v>
      </c>
      <c r="W202" s="9">
        <v>0.29166666666666669</v>
      </c>
      <c r="X202" s="9">
        <v>0.375</v>
      </c>
      <c r="AD202" s="8">
        <v>72.2</v>
      </c>
    </row>
    <row r="203" spans="1:30">
      <c r="A203" s="2">
        <v>2003</v>
      </c>
      <c r="B203" s="2">
        <v>120</v>
      </c>
      <c r="C203" s="2">
        <v>2</v>
      </c>
      <c r="D203" s="2">
        <v>60</v>
      </c>
      <c r="E203" s="2" t="s">
        <v>223</v>
      </c>
      <c r="F203" s="9">
        <v>6.9767441860465115E-2</v>
      </c>
      <c r="G203" s="9">
        <v>0</v>
      </c>
      <c r="H203" s="9">
        <f>AD203/ﾍﾞﾝﾁﾏｰｸ!$CR$1</f>
        <v>0.52356780275562009</v>
      </c>
      <c r="I203" s="9">
        <v>0</v>
      </c>
      <c r="J203" s="9">
        <v>0.375</v>
      </c>
      <c r="K203" s="9">
        <v>0.05</v>
      </c>
      <c r="L203" s="9">
        <v>0</v>
      </c>
      <c r="M203" s="9">
        <v>0.5</v>
      </c>
      <c r="N203" s="9">
        <v>0.31818181818181818</v>
      </c>
      <c r="O203" s="9">
        <v>0.4</v>
      </c>
      <c r="P203" s="2">
        <v>20</v>
      </c>
      <c r="Q203" s="9">
        <f t="shared" si="3"/>
        <v>0.28295454545454546</v>
      </c>
      <c r="R203" s="9">
        <v>0.26666666666666666</v>
      </c>
      <c r="S203" s="9">
        <v>0.4</v>
      </c>
      <c r="T203" s="9">
        <v>0.25</v>
      </c>
      <c r="U203" s="9">
        <v>0.27272727272727271</v>
      </c>
      <c r="V203" s="9">
        <v>0.21875</v>
      </c>
      <c r="W203" s="9">
        <v>0.29166666666666669</v>
      </c>
      <c r="X203" s="9">
        <v>0.375</v>
      </c>
      <c r="AD203" s="8">
        <v>72.2</v>
      </c>
    </row>
    <row r="204" spans="1:30">
      <c r="A204" s="2">
        <v>1983</v>
      </c>
      <c r="B204" s="2">
        <v>210</v>
      </c>
      <c r="C204" s="2">
        <v>4</v>
      </c>
      <c r="D204" s="2">
        <v>52.5</v>
      </c>
      <c r="E204" s="2" t="s">
        <v>224</v>
      </c>
      <c r="F204" s="9">
        <v>0.34883720930232559</v>
      </c>
      <c r="G204" s="9">
        <v>0</v>
      </c>
      <c r="H204" s="9">
        <f>AD204/ﾍﾞﾝﾁﾏｰｸ!$CR$1</f>
        <v>0.55692530819434383</v>
      </c>
      <c r="I204" s="9">
        <v>0.16666666666666666</v>
      </c>
      <c r="J204" s="9">
        <v>0.5</v>
      </c>
      <c r="K204" s="9">
        <v>0.6</v>
      </c>
      <c r="L204" s="9">
        <v>0</v>
      </c>
      <c r="M204" s="9">
        <v>0.5</v>
      </c>
      <c r="N204" s="9">
        <v>0.59090909090909094</v>
      </c>
      <c r="O204" s="9">
        <v>0.5</v>
      </c>
      <c r="P204" s="2">
        <v>41</v>
      </c>
      <c r="Q204" s="9">
        <f t="shared" si="3"/>
        <v>0.6286931818181819</v>
      </c>
      <c r="R204" s="9">
        <v>0.5</v>
      </c>
      <c r="S204" s="9">
        <v>0.3</v>
      </c>
      <c r="T204" s="9">
        <v>0.25</v>
      </c>
      <c r="U204" s="9">
        <v>0.59090909090909094</v>
      </c>
      <c r="V204" s="9">
        <v>0.53125</v>
      </c>
      <c r="W204" s="9">
        <v>0.70833333333333337</v>
      </c>
      <c r="X204" s="9">
        <v>0.6875</v>
      </c>
      <c r="AD204" s="8">
        <v>76.8</v>
      </c>
    </row>
    <row r="205" spans="1:30">
      <c r="A205" s="2">
        <v>2007</v>
      </c>
      <c r="B205" s="2">
        <v>1500</v>
      </c>
      <c r="C205" s="2">
        <v>5</v>
      </c>
      <c r="D205" s="2">
        <v>300</v>
      </c>
      <c r="E205" s="2" t="s">
        <v>108</v>
      </c>
      <c r="F205" s="9">
        <v>0.55813953488372092</v>
      </c>
      <c r="G205" s="9">
        <v>1</v>
      </c>
      <c r="H205" s="9">
        <f>AD205/ﾍﾞﾝﾁﾏｰｸ!$CR$1</f>
        <v>0.54967367657722999</v>
      </c>
      <c r="I205" s="9">
        <v>0.33333333333333331</v>
      </c>
      <c r="J205" s="9">
        <v>0.625</v>
      </c>
      <c r="K205" s="9">
        <v>0.55000000000000004</v>
      </c>
      <c r="L205" s="9">
        <v>0.25</v>
      </c>
      <c r="M205" s="9">
        <v>0.5</v>
      </c>
      <c r="N205" s="9">
        <v>0.54545454545454541</v>
      </c>
      <c r="O205" s="9">
        <v>0.5</v>
      </c>
      <c r="P205" s="2">
        <v>50</v>
      </c>
      <c r="Q205" s="9">
        <f t="shared" si="3"/>
        <v>0.60056818181818183</v>
      </c>
      <c r="R205" s="9">
        <v>0.56666666666666665</v>
      </c>
      <c r="S205" s="9">
        <v>0.4</v>
      </c>
      <c r="T205" s="9">
        <v>0.5</v>
      </c>
      <c r="U205" s="9">
        <v>0.59090909090909094</v>
      </c>
      <c r="V205" s="9">
        <v>0.5</v>
      </c>
      <c r="W205" s="9">
        <v>0.66666666666666663</v>
      </c>
      <c r="X205" s="9">
        <v>0.625</v>
      </c>
      <c r="AD205" s="8">
        <v>75.8</v>
      </c>
    </row>
    <row r="206" spans="1:30">
      <c r="A206" s="2">
        <v>1986</v>
      </c>
      <c r="B206" s="2">
        <v>659</v>
      </c>
      <c r="C206" s="2">
        <v>2</v>
      </c>
      <c r="D206" s="2">
        <v>329.5</v>
      </c>
      <c r="E206" s="2" t="s">
        <v>225</v>
      </c>
      <c r="F206" s="9">
        <v>0.34883720930232559</v>
      </c>
      <c r="G206" s="9">
        <v>0</v>
      </c>
      <c r="H206" s="9">
        <f>AD206/ﾍﾞﾝﾁﾏｰｸ!$CR$1</f>
        <v>0.55329949238578691</v>
      </c>
      <c r="I206" s="9">
        <v>0.16666666666666666</v>
      </c>
      <c r="J206" s="9">
        <v>0.5</v>
      </c>
      <c r="K206" s="9">
        <v>0.55000000000000004</v>
      </c>
      <c r="L206" s="9">
        <v>0.125</v>
      </c>
      <c r="M206" s="9">
        <v>0.5</v>
      </c>
      <c r="N206" s="9">
        <v>0.54545454545454541</v>
      </c>
      <c r="O206" s="9">
        <v>0.75</v>
      </c>
      <c r="P206" s="2">
        <v>45</v>
      </c>
      <c r="Q206" s="9">
        <f t="shared" si="3"/>
        <v>0.69090909090909081</v>
      </c>
      <c r="R206" s="9">
        <v>0.4</v>
      </c>
      <c r="S206" s="9">
        <v>0.3</v>
      </c>
      <c r="T206" s="9">
        <v>0.3125</v>
      </c>
      <c r="U206" s="9">
        <v>0.54545454545454541</v>
      </c>
      <c r="V206" s="9">
        <v>0.65625</v>
      </c>
      <c r="W206" s="9">
        <v>0.79166666666666663</v>
      </c>
      <c r="X206" s="9">
        <v>0.875</v>
      </c>
      <c r="AD206" s="8">
        <v>76.3</v>
      </c>
    </row>
    <row r="207" spans="1:30">
      <c r="A207" s="2">
        <v>1985</v>
      </c>
      <c r="B207" s="2">
        <v>500</v>
      </c>
      <c r="C207" s="2">
        <v>3</v>
      </c>
      <c r="D207" s="2">
        <v>166.66666666666666</v>
      </c>
      <c r="E207" s="2" t="s">
        <v>226</v>
      </c>
      <c r="F207" s="9">
        <v>0.55813953488372092</v>
      </c>
      <c r="G207" s="9">
        <v>1</v>
      </c>
      <c r="H207" s="9">
        <f>AD207/ﾍﾞﾝﾁﾏｰｸ!$CR$1</f>
        <v>0.52356780275562009</v>
      </c>
      <c r="I207" s="9">
        <v>0.66666666666666663</v>
      </c>
      <c r="J207" s="9">
        <v>0.5</v>
      </c>
      <c r="K207" s="9">
        <v>0.5</v>
      </c>
      <c r="L207" s="9">
        <v>0.25</v>
      </c>
      <c r="M207" s="9">
        <v>0.5</v>
      </c>
      <c r="N207" s="9">
        <v>0.72727272727272729</v>
      </c>
      <c r="O207" s="9">
        <v>0.7</v>
      </c>
      <c r="P207" s="2">
        <v>58</v>
      </c>
      <c r="Q207" s="9">
        <f t="shared" si="3"/>
        <v>0.66278409090909085</v>
      </c>
      <c r="R207" s="9">
        <v>0.6</v>
      </c>
      <c r="S207" s="9">
        <v>0.3</v>
      </c>
      <c r="T207" s="9">
        <v>0.5</v>
      </c>
      <c r="U207" s="9">
        <v>0.54545454545454541</v>
      </c>
      <c r="V207" s="9">
        <v>0.6875</v>
      </c>
      <c r="W207" s="9">
        <v>0.70833333333333337</v>
      </c>
      <c r="X207" s="9">
        <v>0.8125</v>
      </c>
      <c r="AD207" s="8">
        <v>72.2</v>
      </c>
    </row>
    <row r="208" spans="1:30">
      <c r="A208" s="2">
        <v>1994</v>
      </c>
      <c r="B208" s="2">
        <v>270</v>
      </c>
      <c r="C208" s="2">
        <v>2</v>
      </c>
      <c r="D208" s="2">
        <v>135</v>
      </c>
      <c r="E208" s="2" t="s">
        <v>229</v>
      </c>
      <c r="F208" s="9">
        <v>0.41860465116279072</v>
      </c>
      <c r="G208" s="9">
        <v>0</v>
      </c>
      <c r="H208" s="9">
        <f>AD208/ﾍﾞﾝﾁﾏｰｸ!$CR$1</f>
        <v>0.52356780275562009</v>
      </c>
      <c r="I208" s="9">
        <v>0.83333333333333337</v>
      </c>
      <c r="J208" s="9">
        <v>0.5</v>
      </c>
      <c r="K208" s="9">
        <v>0.45</v>
      </c>
      <c r="L208" s="9">
        <v>0</v>
      </c>
      <c r="M208" s="9">
        <v>0.5</v>
      </c>
      <c r="N208" s="9">
        <v>0.68181818181818177</v>
      </c>
      <c r="O208" s="9">
        <v>0.55000000000000004</v>
      </c>
      <c r="P208" s="2">
        <v>45</v>
      </c>
      <c r="Q208" s="9">
        <f t="shared" si="3"/>
        <v>0.64801136363636358</v>
      </c>
      <c r="R208" s="9">
        <v>0.73333333333333328</v>
      </c>
      <c r="S208" s="9">
        <v>0.3</v>
      </c>
      <c r="T208" s="9">
        <v>0.25</v>
      </c>
      <c r="U208" s="9">
        <v>0.68181818181818177</v>
      </c>
      <c r="V208" s="9">
        <v>0.5625</v>
      </c>
      <c r="W208" s="9">
        <v>0.70833333333333337</v>
      </c>
      <c r="X208" s="9">
        <v>0.5625</v>
      </c>
      <c r="AD208" s="8">
        <v>72.2</v>
      </c>
    </row>
    <row r="209" spans="1:30">
      <c r="A209" s="2">
        <v>1990</v>
      </c>
      <c r="B209" s="2">
        <v>500</v>
      </c>
      <c r="C209" s="2">
        <v>3</v>
      </c>
      <c r="D209" s="2">
        <v>166.66666666666666</v>
      </c>
      <c r="E209" s="2" t="s">
        <v>230</v>
      </c>
      <c r="F209" s="9">
        <v>0.18604651162790697</v>
      </c>
      <c r="G209" s="9">
        <v>0</v>
      </c>
      <c r="H209" s="9">
        <f>AD209/ﾍﾞﾝﾁﾏｰｸ!$CR$1</f>
        <v>0.5547498187092097</v>
      </c>
      <c r="I209" s="9">
        <v>0.33333333333333331</v>
      </c>
      <c r="J209" s="9">
        <v>0.5</v>
      </c>
      <c r="K209" s="9">
        <v>0.1</v>
      </c>
      <c r="L209" s="9">
        <v>0.25</v>
      </c>
      <c r="M209" s="9">
        <v>0.5</v>
      </c>
      <c r="N209" s="9">
        <v>0.59090909090909094</v>
      </c>
      <c r="O209" s="9">
        <v>0.45</v>
      </c>
      <c r="P209" s="2">
        <v>33</v>
      </c>
      <c r="Q209" s="9">
        <f t="shared" si="3"/>
        <v>0.41193181818181818</v>
      </c>
      <c r="R209" s="9">
        <v>0.43333333333333335</v>
      </c>
      <c r="S209" s="9">
        <v>0.4</v>
      </c>
      <c r="T209" s="9">
        <v>0.4375</v>
      </c>
      <c r="U209" s="9">
        <v>0.40909090909090912</v>
      </c>
      <c r="V209" s="9">
        <v>0.28125</v>
      </c>
      <c r="W209" s="9">
        <v>0.45833333333333331</v>
      </c>
      <c r="X209" s="9">
        <v>0.5</v>
      </c>
      <c r="AD209" s="8">
        <v>76.5</v>
      </c>
    </row>
    <row r="210" spans="1:30">
      <c r="A210" s="2">
        <v>1995</v>
      </c>
      <c r="B210" s="2">
        <v>200</v>
      </c>
      <c r="C210" s="2">
        <v>5</v>
      </c>
      <c r="D210" s="2">
        <v>40</v>
      </c>
      <c r="E210" s="2" t="s">
        <v>231</v>
      </c>
      <c r="F210" s="9">
        <v>2.3255813953488372E-2</v>
      </c>
      <c r="G210" s="9">
        <v>0</v>
      </c>
      <c r="H210" s="9">
        <f>AD210/ﾍﾞﾝﾁﾏｰｸ!$CR$1</f>
        <v>0.77955039883973909</v>
      </c>
      <c r="I210" s="9">
        <v>0</v>
      </c>
      <c r="J210" s="9">
        <v>0</v>
      </c>
      <c r="K210" s="9">
        <v>0</v>
      </c>
      <c r="L210" s="9">
        <v>0</v>
      </c>
      <c r="M210" s="9">
        <v>0.5</v>
      </c>
      <c r="N210" s="9">
        <v>0.18181818181818182</v>
      </c>
      <c r="O210" s="9">
        <v>0.45</v>
      </c>
      <c r="P210" s="2">
        <v>17.5</v>
      </c>
      <c r="Q210" s="9">
        <f t="shared" si="3"/>
        <v>0.19431818181818181</v>
      </c>
      <c r="R210" s="9">
        <v>0.13333333333333333</v>
      </c>
      <c r="S210" s="9">
        <v>0.4</v>
      </c>
      <c r="T210" s="9">
        <v>0.125</v>
      </c>
      <c r="U210" s="9">
        <v>9.0909090909090912E-2</v>
      </c>
      <c r="V210" s="9">
        <v>0.25</v>
      </c>
      <c r="W210" s="9">
        <v>0.25</v>
      </c>
      <c r="X210" s="9">
        <v>0.25</v>
      </c>
      <c r="AD210" s="8">
        <v>107.5</v>
      </c>
    </row>
    <row r="211" spans="1:30">
      <c r="A211" s="2">
        <v>1978</v>
      </c>
      <c r="B211" s="2">
        <v>1325</v>
      </c>
      <c r="C211" s="2">
        <v>5</v>
      </c>
      <c r="D211" s="2">
        <v>265</v>
      </c>
      <c r="E211" s="2" t="s">
        <v>36</v>
      </c>
      <c r="F211" s="9">
        <v>0.41860465116279072</v>
      </c>
      <c r="G211" s="9">
        <v>0</v>
      </c>
      <c r="H211" s="9">
        <f>AD211/ﾍﾞﾝﾁﾏｰｸ!$CR$1</f>
        <v>0.54967367657722999</v>
      </c>
      <c r="I211" s="9">
        <v>0.33333333333333331</v>
      </c>
      <c r="J211" s="9">
        <v>0.75</v>
      </c>
      <c r="K211" s="9">
        <v>0.5</v>
      </c>
      <c r="L211" s="9">
        <v>0.125</v>
      </c>
      <c r="M211" s="9">
        <v>0.5</v>
      </c>
      <c r="N211" s="9">
        <v>0.81818181818181823</v>
      </c>
      <c r="O211" s="9">
        <v>0.6</v>
      </c>
      <c r="P211" s="2">
        <v>50</v>
      </c>
      <c r="Q211" s="9">
        <f t="shared" si="3"/>
        <v>0.69261363636363638</v>
      </c>
      <c r="R211" s="9">
        <v>0.66666666666666663</v>
      </c>
      <c r="S211" s="9">
        <v>0.5</v>
      </c>
      <c r="T211" s="9">
        <v>0.375</v>
      </c>
      <c r="U211" s="9">
        <v>0.81818181818181823</v>
      </c>
      <c r="V211" s="9">
        <v>0.46875</v>
      </c>
      <c r="W211" s="9">
        <v>0.66666666666666663</v>
      </c>
      <c r="X211" s="9">
        <v>0.75</v>
      </c>
      <c r="AD211" s="8">
        <v>75.8</v>
      </c>
    </row>
    <row r="212" spans="1:30">
      <c r="A212" s="2">
        <v>1985</v>
      </c>
      <c r="B212" s="2">
        <v>1150</v>
      </c>
      <c r="C212" s="2">
        <v>1</v>
      </c>
      <c r="D212" s="2">
        <v>1150</v>
      </c>
      <c r="E212" s="2" t="s">
        <v>105</v>
      </c>
      <c r="F212" s="9">
        <v>0.30232558139534882</v>
      </c>
      <c r="G212" s="9">
        <v>0</v>
      </c>
      <c r="H212" s="9">
        <f>AD212/ﾍﾞﾝﾁﾏｰｸ!$CR$1</f>
        <v>0.52356780275562009</v>
      </c>
      <c r="I212" s="9">
        <v>0.66666666666666663</v>
      </c>
      <c r="J212" s="9">
        <v>0.625</v>
      </c>
      <c r="K212" s="9">
        <v>0.2</v>
      </c>
      <c r="L212" s="9">
        <v>0.5</v>
      </c>
      <c r="M212" s="9">
        <v>0.5</v>
      </c>
      <c r="N212" s="9">
        <v>0.63636363636363635</v>
      </c>
      <c r="O212" s="9">
        <v>0.65</v>
      </c>
      <c r="P212" s="2">
        <v>45</v>
      </c>
      <c r="Q212" s="9">
        <f t="shared" si="3"/>
        <v>0.54090909090909089</v>
      </c>
      <c r="R212" s="9">
        <v>0.66666666666666663</v>
      </c>
      <c r="S212" s="9">
        <v>0.5</v>
      </c>
      <c r="T212" s="9">
        <v>0.5</v>
      </c>
      <c r="U212" s="9">
        <v>0.54545454545454541</v>
      </c>
      <c r="V212" s="9">
        <v>0.46875</v>
      </c>
      <c r="W212" s="9">
        <v>0.54166666666666663</v>
      </c>
      <c r="X212" s="9">
        <v>0.625</v>
      </c>
      <c r="AD212" s="8">
        <v>72.2</v>
      </c>
    </row>
    <row r="213" spans="1:30">
      <c r="A213" s="2">
        <v>1975</v>
      </c>
      <c r="B213" s="2">
        <v>180</v>
      </c>
      <c r="C213" s="2">
        <v>4</v>
      </c>
      <c r="D213" s="2">
        <v>45</v>
      </c>
      <c r="E213" s="2" t="s">
        <v>232</v>
      </c>
      <c r="F213" s="9">
        <v>0.38372093023255816</v>
      </c>
      <c r="G213" s="9">
        <v>0.5</v>
      </c>
      <c r="H213" s="9">
        <f>AD213/ﾍﾞﾝﾁﾏｰｸ!$CR$1</f>
        <v>0.63451776649746205</v>
      </c>
      <c r="I213" s="9">
        <v>0</v>
      </c>
      <c r="J213" s="9">
        <v>0.625</v>
      </c>
      <c r="K213" s="9">
        <v>0.4</v>
      </c>
      <c r="L213" s="9">
        <v>0.5</v>
      </c>
      <c r="M213" s="9">
        <v>0.5</v>
      </c>
      <c r="N213" s="9">
        <v>0.40909090909090912</v>
      </c>
      <c r="O213" s="9">
        <v>0.8</v>
      </c>
      <c r="P213" s="2">
        <v>46.5</v>
      </c>
      <c r="Q213" s="9">
        <f t="shared" si="3"/>
        <v>0.49857954545454553</v>
      </c>
      <c r="R213" s="9">
        <v>0.33333333333333331</v>
      </c>
      <c r="S213" s="9">
        <v>0.5</v>
      </c>
      <c r="T213" s="9">
        <v>0.6875</v>
      </c>
      <c r="U213" s="9">
        <v>0.27272727272727271</v>
      </c>
      <c r="V213" s="9">
        <v>0.625</v>
      </c>
      <c r="W213" s="9">
        <v>0.58333333333333337</v>
      </c>
      <c r="X213" s="9">
        <v>0.6875</v>
      </c>
      <c r="AD213" s="8">
        <v>87.5</v>
      </c>
    </row>
    <row r="214" spans="1:30">
      <c r="A214" s="2">
        <v>1986</v>
      </c>
      <c r="B214" s="2">
        <v>120</v>
      </c>
      <c r="C214" s="2">
        <v>3</v>
      </c>
      <c r="D214" s="2">
        <v>40</v>
      </c>
      <c r="E214" s="2" t="s">
        <v>234</v>
      </c>
      <c r="F214" s="9">
        <v>0.18604651162790697</v>
      </c>
      <c r="G214" s="9">
        <v>0</v>
      </c>
      <c r="H214" s="9">
        <f>AD214/ﾍﾞﾝﾁﾏｰｸ!$CR$1</f>
        <v>0.55692530819434383</v>
      </c>
      <c r="I214" s="9">
        <v>0.33333333333333331</v>
      </c>
      <c r="J214" s="9">
        <v>0.375</v>
      </c>
      <c r="K214" s="9">
        <v>0.1</v>
      </c>
      <c r="L214" s="9">
        <v>0</v>
      </c>
      <c r="M214" s="9">
        <v>0.5</v>
      </c>
      <c r="N214" s="9">
        <v>0.22727272727272727</v>
      </c>
      <c r="O214" s="9">
        <v>0.5</v>
      </c>
      <c r="P214" s="2">
        <v>23</v>
      </c>
      <c r="Q214" s="9">
        <f t="shared" si="3"/>
        <v>0.29488636363636361</v>
      </c>
      <c r="R214" s="9">
        <v>0.26666666666666666</v>
      </c>
      <c r="S214" s="9">
        <v>0.4</v>
      </c>
      <c r="T214" s="9">
        <v>0.1875</v>
      </c>
      <c r="U214" s="9">
        <v>0.18181818181818182</v>
      </c>
      <c r="V214" s="9">
        <v>0.3125</v>
      </c>
      <c r="W214" s="9">
        <v>0.375</v>
      </c>
      <c r="X214" s="9">
        <v>0.375</v>
      </c>
      <c r="AD214" s="8">
        <v>76.8</v>
      </c>
    </row>
    <row r="215" spans="1:30">
      <c r="A215" s="2">
        <v>2000</v>
      </c>
      <c r="B215" s="2">
        <v>233</v>
      </c>
      <c r="C215" s="2">
        <v>3</v>
      </c>
      <c r="D215" s="2">
        <v>77.666666666666671</v>
      </c>
      <c r="E215" s="2" t="s">
        <v>237</v>
      </c>
      <c r="F215" s="9">
        <v>0.5</v>
      </c>
      <c r="G215" s="9">
        <v>0.5</v>
      </c>
      <c r="H215" s="9">
        <f>AD215/ﾍﾞﾝﾁﾏｰｸ!$CR$1</f>
        <v>0.59463379260333582</v>
      </c>
      <c r="I215" s="9">
        <v>0.5</v>
      </c>
      <c r="J215" s="9">
        <v>0.375</v>
      </c>
      <c r="K215" s="9">
        <v>0.55000000000000004</v>
      </c>
      <c r="L215" s="9">
        <v>1</v>
      </c>
      <c r="M215" s="9">
        <v>1</v>
      </c>
      <c r="N215" s="9">
        <v>0.54545454545454541</v>
      </c>
      <c r="O215" s="9">
        <v>0.9</v>
      </c>
      <c r="P215" s="2">
        <v>60.5</v>
      </c>
      <c r="Q215" s="9">
        <f t="shared" si="3"/>
        <v>0.60255681818181817</v>
      </c>
      <c r="R215" s="9">
        <v>0.46666666666666667</v>
      </c>
      <c r="S215" s="9">
        <v>0.7</v>
      </c>
      <c r="T215" s="9">
        <v>0.8125</v>
      </c>
      <c r="U215" s="9">
        <v>0.40909090909090912</v>
      </c>
      <c r="V215" s="9">
        <v>0.78125</v>
      </c>
      <c r="W215" s="9">
        <v>0.66666666666666663</v>
      </c>
      <c r="X215" s="9">
        <v>0.6875</v>
      </c>
      <c r="AD215" s="8">
        <v>82</v>
      </c>
    </row>
    <row r="216" spans="1:30">
      <c r="A216" s="2">
        <v>1980</v>
      </c>
      <c r="B216" s="2">
        <v>2000</v>
      </c>
      <c r="C216" s="2">
        <v>3</v>
      </c>
      <c r="D216" s="2">
        <v>666.66666666666663</v>
      </c>
      <c r="E216" s="2" t="s">
        <v>83</v>
      </c>
      <c r="F216" s="9">
        <v>9.3023255813953487E-2</v>
      </c>
      <c r="G216" s="9">
        <v>0</v>
      </c>
      <c r="H216" s="9">
        <f>AD216/ﾍﾞﾝﾁﾏｰｸ!$CR$1</f>
        <v>0.60333575054387245</v>
      </c>
      <c r="I216" s="9">
        <v>0.33333333333333331</v>
      </c>
      <c r="J216" s="9">
        <v>0.125</v>
      </c>
      <c r="K216" s="9">
        <v>0.1</v>
      </c>
      <c r="L216" s="9">
        <v>0.25</v>
      </c>
      <c r="M216" s="9">
        <v>0.5</v>
      </c>
      <c r="N216" s="9">
        <v>0.18181818181818182</v>
      </c>
      <c r="O216" s="9">
        <v>0.4</v>
      </c>
      <c r="P216" s="2">
        <v>20</v>
      </c>
      <c r="Q216" s="9">
        <f t="shared" si="3"/>
        <v>0.26392045454545454</v>
      </c>
      <c r="R216" s="9">
        <v>0.2</v>
      </c>
      <c r="S216" s="9">
        <v>0.3</v>
      </c>
      <c r="T216" s="9">
        <v>0.25</v>
      </c>
      <c r="U216" s="9">
        <v>0.22727272727272727</v>
      </c>
      <c r="V216" s="9">
        <v>0.25</v>
      </c>
      <c r="W216" s="9">
        <v>0.29166666666666669</v>
      </c>
      <c r="X216" s="9">
        <v>0.3125</v>
      </c>
      <c r="AD216" s="8">
        <v>83.2</v>
      </c>
    </row>
    <row r="217" spans="1:30">
      <c r="A217" s="2">
        <v>1973</v>
      </c>
      <c r="B217" s="2">
        <v>250</v>
      </c>
      <c r="C217" s="2">
        <v>5</v>
      </c>
      <c r="D217" s="2">
        <v>50</v>
      </c>
      <c r="E217" s="2" t="s">
        <v>238</v>
      </c>
      <c r="F217" s="9">
        <v>0.53488372093023251</v>
      </c>
      <c r="G217" s="9">
        <v>0</v>
      </c>
      <c r="H217" s="9">
        <f>AD217/ﾍﾞﾝﾁﾏｰｸ!$CR$1</f>
        <v>0.54749818709209586</v>
      </c>
      <c r="I217" s="9">
        <v>1</v>
      </c>
      <c r="J217" s="9">
        <v>0.625</v>
      </c>
      <c r="K217" s="9">
        <v>0.55000000000000004</v>
      </c>
      <c r="L217" s="9">
        <v>0.125</v>
      </c>
      <c r="M217" s="9">
        <v>0.5</v>
      </c>
      <c r="N217" s="9">
        <v>0.72727272727272729</v>
      </c>
      <c r="O217" s="9">
        <v>0.7</v>
      </c>
      <c r="P217" s="2">
        <v>54</v>
      </c>
      <c r="Q217" s="9">
        <f t="shared" si="3"/>
        <v>0.78892045454545445</v>
      </c>
      <c r="R217" s="9">
        <v>0.7</v>
      </c>
      <c r="S217" s="9">
        <v>0.4</v>
      </c>
      <c r="T217" s="9">
        <v>0.3125</v>
      </c>
      <c r="U217" s="9">
        <v>0.72727272727272729</v>
      </c>
      <c r="V217" s="9">
        <v>0.65625</v>
      </c>
      <c r="W217" s="9">
        <v>0.875</v>
      </c>
      <c r="X217" s="9">
        <v>0.9375</v>
      </c>
      <c r="AD217" s="8">
        <v>75.5</v>
      </c>
    </row>
    <row r="218" spans="1:30">
      <c r="A218" s="2">
        <v>2010</v>
      </c>
      <c r="B218" s="2">
        <v>500</v>
      </c>
      <c r="C218" s="2">
        <v>5</v>
      </c>
      <c r="D218" s="2">
        <v>100</v>
      </c>
      <c r="E218" s="2" t="s">
        <v>240</v>
      </c>
      <c r="F218" s="9">
        <v>0.27906976744186046</v>
      </c>
      <c r="G218" s="9">
        <v>0</v>
      </c>
      <c r="H218" s="9">
        <f>AD218/ﾍﾞﾝﾁﾏｰｸ!$CR$1</f>
        <v>0.77447425670775938</v>
      </c>
      <c r="I218" s="9">
        <v>0.5</v>
      </c>
      <c r="J218" s="9">
        <v>0.125</v>
      </c>
      <c r="K218" s="9">
        <v>0.35</v>
      </c>
      <c r="L218" s="9">
        <v>0.375</v>
      </c>
      <c r="M218" s="9">
        <v>0.5</v>
      </c>
      <c r="N218" s="9">
        <v>0.72727272727272729</v>
      </c>
      <c r="O218" s="9">
        <v>0.6</v>
      </c>
      <c r="P218" s="2">
        <v>46.5</v>
      </c>
      <c r="Q218" s="9">
        <f t="shared" si="3"/>
        <v>0.48494318181818175</v>
      </c>
      <c r="R218" s="9">
        <v>0.6</v>
      </c>
      <c r="S218" s="9">
        <v>0.7</v>
      </c>
      <c r="T218" s="9">
        <v>0.4375</v>
      </c>
      <c r="U218" s="9">
        <v>0.59090909090909094</v>
      </c>
      <c r="V218" s="9">
        <v>0.46875</v>
      </c>
      <c r="W218" s="9">
        <v>0.45833333333333331</v>
      </c>
      <c r="X218" s="9">
        <v>0.3125</v>
      </c>
      <c r="AD218" s="8">
        <v>106.8</v>
      </c>
    </row>
    <row r="219" spans="1:30">
      <c r="A219" s="2">
        <v>1985</v>
      </c>
      <c r="B219" s="2">
        <v>500</v>
      </c>
      <c r="C219" s="2">
        <v>5</v>
      </c>
      <c r="D219" s="2">
        <v>100</v>
      </c>
      <c r="E219" s="2" t="s">
        <v>241</v>
      </c>
      <c r="F219" s="9">
        <v>0.93023255813953487</v>
      </c>
      <c r="G219" s="9">
        <v>1</v>
      </c>
      <c r="H219" s="9">
        <f>AD219/ﾍﾞﾝﾁﾏｰｸ!$CR$1</f>
        <v>0.949238578680203</v>
      </c>
      <c r="I219" s="9">
        <v>1</v>
      </c>
      <c r="J219" s="9">
        <v>0.875</v>
      </c>
      <c r="K219" s="9">
        <v>0.9</v>
      </c>
      <c r="L219" s="9">
        <v>1</v>
      </c>
      <c r="M219" s="9">
        <v>1</v>
      </c>
      <c r="N219" s="9">
        <v>0.95454545454545459</v>
      </c>
      <c r="O219" s="9">
        <v>0.95</v>
      </c>
      <c r="P219" s="2">
        <v>95</v>
      </c>
      <c r="Q219" s="9">
        <f t="shared" si="3"/>
        <v>0.95284090909090913</v>
      </c>
      <c r="R219" s="9">
        <v>0.93333333333333335</v>
      </c>
      <c r="S219" s="9">
        <v>1</v>
      </c>
      <c r="T219" s="9">
        <v>1</v>
      </c>
      <c r="U219" s="9">
        <v>0.95454545454545459</v>
      </c>
      <c r="V219" s="9">
        <v>0.90625</v>
      </c>
      <c r="W219" s="9">
        <v>0.95833333333333337</v>
      </c>
      <c r="X219" s="9">
        <v>1</v>
      </c>
      <c r="AD219" s="8">
        <v>130.89999999999998</v>
      </c>
    </row>
    <row r="220" spans="1:30">
      <c r="A220" s="2">
        <v>1997</v>
      </c>
      <c r="B220" s="2">
        <v>1000</v>
      </c>
      <c r="C220" s="2">
        <v>12</v>
      </c>
      <c r="D220" s="2">
        <v>83.333333333333329</v>
      </c>
      <c r="E220" s="2" t="s">
        <v>20</v>
      </c>
      <c r="F220" s="9">
        <v>0.27906976744186046</v>
      </c>
      <c r="G220" s="9">
        <v>0</v>
      </c>
      <c r="H220" s="9">
        <f>AD220/ﾍﾞﾝﾁﾏｰｸ!$CR$1</f>
        <v>0.66715010877447434</v>
      </c>
      <c r="I220" s="9">
        <v>0.5</v>
      </c>
      <c r="J220" s="9">
        <v>0.375</v>
      </c>
      <c r="K220" s="9">
        <v>0.3</v>
      </c>
      <c r="L220" s="9">
        <v>0.125</v>
      </c>
      <c r="M220" s="9">
        <v>0.5</v>
      </c>
      <c r="N220" s="9">
        <v>0.45454545454545453</v>
      </c>
      <c r="O220" s="9">
        <v>0.5</v>
      </c>
      <c r="P220" s="2">
        <v>34</v>
      </c>
      <c r="Q220" s="9">
        <f t="shared" si="3"/>
        <v>0.44062499999999999</v>
      </c>
      <c r="R220" s="9">
        <v>0.46666666666666667</v>
      </c>
      <c r="S220" s="9">
        <v>0.4</v>
      </c>
      <c r="T220" s="9">
        <v>0.25</v>
      </c>
      <c r="U220" s="9">
        <v>0.5</v>
      </c>
      <c r="V220" s="9">
        <v>0.375</v>
      </c>
      <c r="W220" s="9">
        <v>0.41666666666666669</v>
      </c>
      <c r="X220" s="9">
        <v>0.4375</v>
      </c>
      <c r="AD220" s="8">
        <v>92</v>
      </c>
    </row>
    <row r="221" spans="1:30">
      <c r="A221" s="2">
        <v>2014</v>
      </c>
      <c r="B221" s="2">
        <v>450</v>
      </c>
      <c r="C221" s="2">
        <v>2</v>
      </c>
      <c r="D221" s="2">
        <v>225</v>
      </c>
      <c r="E221" s="2" t="s">
        <v>242</v>
      </c>
      <c r="F221" s="9">
        <v>0.20930232558139536</v>
      </c>
      <c r="G221" s="9">
        <v>0</v>
      </c>
      <c r="H221" s="9">
        <f>AD221/ﾍﾞﾝﾁﾏｰｸ!$CR$1</f>
        <v>0.64539521392313282</v>
      </c>
      <c r="I221" s="9">
        <v>0.16666666666666666</v>
      </c>
      <c r="J221" s="9">
        <v>0.75</v>
      </c>
      <c r="K221" s="9">
        <v>0.1</v>
      </c>
      <c r="L221" s="9">
        <v>0.25</v>
      </c>
      <c r="M221" s="9">
        <v>1</v>
      </c>
      <c r="N221" s="9">
        <v>0.45454545454545453</v>
      </c>
      <c r="O221" s="9">
        <v>0.65</v>
      </c>
      <c r="P221" s="2">
        <v>36</v>
      </c>
      <c r="Q221" s="9">
        <f t="shared" si="3"/>
        <v>0.41107954545454539</v>
      </c>
      <c r="R221" s="9">
        <v>0.4</v>
      </c>
      <c r="S221" s="9">
        <v>0.6</v>
      </c>
      <c r="T221" s="9">
        <v>0.4375</v>
      </c>
      <c r="U221" s="9">
        <v>0.27272727272727271</v>
      </c>
      <c r="V221" s="9">
        <v>0.40625</v>
      </c>
      <c r="W221" s="9">
        <v>0.5</v>
      </c>
      <c r="X221" s="9">
        <v>0.5625</v>
      </c>
      <c r="AD221" s="8">
        <v>89</v>
      </c>
    </row>
    <row r="222" spans="1:30">
      <c r="A222" s="2">
        <v>2001</v>
      </c>
      <c r="B222" s="2">
        <v>1200</v>
      </c>
      <c r="C222" s="2">
        <v>1</v>
      </c>
      <c r="D222" s="2">
        <v>1200</v>
      </c>
      <c r="E222" s="2" t="s">
        <v>243</v>
      </c>
      <c r="F222" s="9">
        <v>0.47674418604651164</v>
      </c>
      <c r="G222" s="9">
        <v>0.5</v>
      </c>
      <c r="H222" s="9">
        <f>AD222/ﾍﾞﾝﾁﾏｰｸ!$CR$1</f>
        <v>0.58158085569253093</v>
      </c>
      <c r="I222" s="9">
        <v>0.66666666666666663</v>
      </c>
      <c r="J222" s="9">
        <v>0.5</v>
      </c>
      <c r="K222" s="9">
        <v>0.4</v>
      </c>
      <c r="L222" s="9">
        <v>0.25</v>
      </c>
      <c r="M222" s="9">
        <v>1</v>
      </c>
      <c r="N222" s="9">
        <v>0.5</v>
      </c>
      <c r="O222" s="9">
        <v>0.9</v>
      </c>
      <c r="P222" s="2">
        <v>52.5</v>
      </c>
      <c r="Q222" s="9">
        <f t="shared" si="3"/>
        <v>0.65340909090909083</v>
      </c>
      <c r="R222" s="9">
        <v>0.56666666666666665</v>
      </c>
      <c r="S222" s="9">
        <v>0.5</v>
      </c>
      <c r="T222" s="9">
        <v>0.5</v>
      </c>
      <c r="U222" s="9">
        <v>0.54545454545454541</v>
      </c>
      <c r="V222" s="9">
        <v>0.625</v>
      </c>
      <c r="W222" s="9">
        <v>0.75</v>
      </c>
      <c r="X222" s="9">
        <v>0.75</v>
      </c>
      <c r="AD222" s="8">
        <v>80.2</v>
      </c>
    </row>
    <row r="223" spans="1:30">
      <c r="A223" s="2">
        <v>1995</v>
      </c>
      <c r="B223" s="2">
        <v>400</v>
      </c>
      <c r="C223" s="2">
        <v>4</v>
      </c>
      <c r="D223" s="2">
        <v>100</v>
      </c>
      <c r="E223" s="2" t="s">
        <v>244</v>
      </c>
      <c r="F223" s="9">
        <v>0.56976744186046513</v>
      </c>
      <c r="G223" s="9">
        <v>0.5</v>
      </c>
      <c r="H223" s="9">
        <f>AD223/ﾍﾞﾝﾁﾏｰｸ!$CR$1</f>
        <v>0.72008701957940546</v>
      </c>
      <c r="I223" s="9">
        <v>0.5</v>
      </c>
      <c r="J223" s="9">
        <v>0.75</v>
      </c>
      <c r="K223" s="9">
        <v>0.65</v>
      </c>
      <c r="L223" s="9">
        <v>0.25</v>
      </c>
      <c r="M223" s="9">
        <v>0.5</v>
      </c>
      <c r="N223" s="9">
        <v>0.63636363636363635</v>
      </c>
      <c r="O223" s="9">
        <v>0.6</v>
      </c>
      <c r="P223" s="2">
        <v>54.5</v>
      </c>
      <c r="Q223" s="9">
        <f t="shared" si="3"/>
        <v>0.67642045454545452</v>
      </c>
      <c r="R223" s="9">
        <v>0.6333333333333333</v>
      </c>
      <c r="S223" s="9">
        <v>0.4</v>
      </c>
      <c r="T223" s="9">
        <v>0.4375</v>
      </c>
      <c r="U223" s="9">
        <v>0.72727272727272729</v>
      </c>
      <c r="V223" s="9">
        <v>0.59375</v>
      </c>
      <c r="W223" s="9">
        <v>0.66666666666666663</v>
      </c>
      <c r="X223" s="9">
        <v>0.6875</v>
      </c>
      <c r="AD223" s="8">
        <v>99.3</v>
      </c>
    </row>
    <row r="224" spans="1:30">
      <c r="A224" s="2">
        <v>1980</v>
      </c>
      <c r="B224" s="2">
        <v>150</v>
      </c>
      <c r="C224" s="2">
        <v>2</v>
      </c>
      <c r="D224" s="2">
        <v>75</v>
      </c>
      <c r="E224" s="2" t="s">
        <v>245</v>
      </c>
      <c r="F224" s="9">
        <v>0.40697674418604651</v>
      </c>
      <c r="G224" s="9">
        <v>0.5</v>
      </c>
      <c r="H224" s="9">
        <f>AD224/ﾍﾞﾝﾁﾏｰｸ!$CR$1</f>
        <v>0.59825960841189274</v>
      </c>
      <c r="I224" s="9">
        <v>0.5</v>
      </c>
      <c r="J224" s="9">
        <v>0.375</v>
      </c>
      <c r="K224" s="9">
        <v>0.4</v>
      </c>
      <c r="L224" s="9">
        <v>0.625</v>
      </c>
      <c r="M224" s="9">
        <v>0.5</v>
      </c>
      <c r="N224" s="9">
        <v>0.54545454545454541</v>
      </c>
      <c r="O224" s="9">
        <v>0.9</v>
      </c>
      <c r="P224" s="2">
        <v>53.5</v>
      </c>
      <c r="Q224" s="9">
        <f t="shared" si="3"/>
        <v>0.60312500000000002</v>
      </c>
      <c r="R224" s="9">
        <v>0.46666666666666667</v>
      </c>
      <c r="S224" s="9">
        <v>0.6</v>
      </c>
      <c r="T224" s="9">
        <v>0.6875</v>
      </c>
      <c r="U224" s="9">
        <v>0.5</v>
      </c>
      <c r="V224" s="9">
        <v>0.625</v>
      </c>
      <c r="W224" s="9">
        <v>0.66666666666666663</v>
      </c>
      <c r="X224" s="9">
        <v>0.6875</v>
      </c>
      <c r="AD224" s="8">
        <v>82.5</v>
      </c>
    </row>
    <row r="225" spans="1:30">
      <c r="A225" s="2">
        <v>2014</v>
      </c>
      <c r="B225" s="2">
        <v>900</v>
      </c>
      <c r="C225" s="2">
        <v>5</v>
      </c>
      <c r="D225" s="2">
        <v>180</v>
      </c>
      <c r="E225" s="2" t="s">
        <v>246</v>
      </c>
      <c r="F225" s="9">
        <v>0.40697674418604651</v>
      </c>
      <c r="G225" s="9">
        <v>0.5</v>
      </c>
      <c r="H225" s="9">
        <f>AD225/ﾍﾞﾝﾁﾏｰｸ!$CR$1</f>
        <v>0.67440174039158818</v>
      </c>
      <c r="I225" s="9">
        <v>0.83333333333333337</v>
      </c>
      <c r="J225" s="9">
        <v>0.25</v>
      </c>
      <c r="K225" s="9">
        <v>0.35</v>
      </c>
      <c r="L225" s="9">
        <v>0.25</v>
      </c>
      <c r="M225" s="9">
        <v>0.5</v>
      </c>
      <c r="N225" s="9">
        <v>0.68181818181818177</v>
      </c>
      <c r="O225" s="9">
        <v>0.75</v>
      </c>
      <c r="P225" s="2">
        <v>50.5</v>
      </c>
      <c r="Q225" s="9">
        <f t="shared" si="3"/>
        <v>0.61704545454545445</v>
      </c>
      <c r="R225" s="9">
        <v>0.7</v>
      </c>
      <c r="S225" s="9">
        <v>0.3</v>
      </c>
      <c r="T225" s="9">
        <v>0.4375</v>
      </c>
      <c r="U225" s="9">
        <v>0.72727272727272729</v>
      </c>
      <c r="V225" s="9">
        <v>0.53125</v>
      </c>
      <c r="W225" s="9">
        <v>0.54166666666666663</v>
      </c>
      <c r="X225" s="9">
        <v>0.625</v>
      </c>
      <c r="AD225" s="8">
        <v>93</v>
      </c>
    </row>
    <row r="226" spans="1:30">
      <c r="A226" s="2">
        <v>2013</v>
      </c>
      <c r="B226" s="2">
        <v>1200</v>
      </c>
      <c r="C226" s="2">
        <v>5</v>
      </c>
      <c r="D226" s="2">
        <v>240</v>
      </c>
      <c r="E226" s="2" t="s">
        <v>247</v>
      </c>
      <c r="F226" s="9">
        <v>0.20930232558139536</v>
      </c>
      <c r="G226" s="9">
        <v>0</v>
      </c>
      <c r="H226" s="9">
        <f>AD226/ﾍﾞﾝﾁﾏｰｸ!$CR$1</f>
        <v>0.78172588832487322</v>
      </c>
      <c r="I226" s="9">
        <v>0</v>
      </c>
      <c r="J226" s="9">
        <v>0</v>
      </c>
      <c r="K226" s="9">
        <v>0.4</v>
      </c>
      <c r="L226" s="9">
        <v>0</v>
      </c>
      <c r="M226" s="9">
        <v>0.5</v>
      </c>
      <c r="N226" s="9">
        <v>0.18181818181818182</v>
      </c>
      <c r="O226" s="9">
        <v>0.55000000000000004</v>
      </c>
      <c r="P226" s="2">
        <v>27.5</v>
      </c>
      <c r="Q226" s="9">
        <f t="shared" si="3"/>
        <v>0.33181818181818185</v>
      </c>
      <c r="R226" s="9">
        <v>3.3333333333333333E-2</v>
      </c>
      <c r="S226" s="9">
        <v>0.4</v>
      </c>
      <c r="T226" s="9">
        <v>0.125</v>
      </c>
      <c r="U226" s="9">
        <v>9.0909090909090912E-2</v>
      </c>
      <c r="V226" s="9">
        <v>0.5</v>
      </c>
      <c r="W226" s="9">
        <v>0.41666666666666669</v>
      </c>
      <c r="X226" s="9">
        <v>0.5</v>
      </c>
      <c r="AD226" s="8">
        <v>107.8</v>
      </c>
    </row>
    <row r="227" spans="1:30">
      <c r="A227" s="2">
        <v>2007</v>
      </c>
      <c r="B227" s="2">
        <v>870</v>
      </c>
      <c r="C227" s="2">
        <v>1</v>
      </c>
      <c r="D227" s="2">
        <v>870</v>
      </c>
      <c r="E227" s="2" t="s">
        <v>248</v>
      </c>
      <c r="F227" s="9">
        <v>0.51162790697674421</v>
      </c>
      <c r="G227" s="9">
        <v>1</v>
      </c>
      <c r="H227" s="9">
        <f>AD227/ﾍﾞﾝﾁﾏｰｸ!$CR$1</f>
        <v>0.54749818709209586</v>
      </c>
      <c r="I227" s="9">
        <v>0.16666666666666666</v>
      </c>
      <c r="J227" s="9">
        <v>0.75</v>
      </c>
      <c r="K227" s="9">
        <v>0.4</v>
      </c>
      <c r="L227" s="9">
        <v>0</v>
      </c>
      <c r="M227" s="9">
        <v>0.5</v>
      </c>
      <c r="N227" s="9">
        <v>0.68181818181818177</v>
      </c>
      <c r="O227" s="9">
        <v>0.5</v>
      </c>
      <c r="P227" s="2">
        <v>48</v>
      </c>
      <c r="Q227" s="9">
        <f t="shared" si="3"/>
        <v>0.5914772727272728</v>
      </c>
      <c r="R227" s="9">
        <v>0.6</v>
      </c>
      <c r="S227" s="9">
        <v>0.4</v>
      </c>
      <c r="T227" s="9">
        <v>0.375</v>
      </c>
      <c r="U227" s="9">
        <v>0.63636363636363635</v>
      </c>
      <c r="V227" s="9">
        <v>0.4375</v>
      </c>
      <c r="W227" s="9">
        <v>0.625</v>
      </c>
      <c r="X227" s="9">
        <v>0.625</v>
      </c>
      <c r="AD227" s="8">
        <v>75.5</v>
      </c>
    </row>
    <row r="228" spans="1:30">
      <c r="A228" s="2">
        <v>1997</v>
      </c>
      <c r="B228" s="2">
        <v>500</v>
      </c>
      <c r="C228" s="2">
        <v>5</v>
      </c>
      <c r="D228" s="2">
        <v>100</v>
      </c>
      <c r="E228" s="2" t="s">
        <v>249</v>
      </c>
      <c r="F228" s="9">
        <v>0.13953488372093023</v>
      </c>
      <c r="G228" s="9">
        <v>0</v>
      </c>
      <c r="H228" s="9">
        <f>AD228/ﾍﾞﾝﾁﾏｰｸ!$CR$1</f>
        <v>0.6417693981145759</v>
      </c>
      <c r="I228" s="9">
        <v>0.16666666666666666</v>
      </c>
      <c r="J228" s="9">
        <v>0.25</v>
      </c>
      <c r="K228" s="9">
        <v>0.15</v>
      </c>
      <c r="L228" s="9">
        <v>0</v>
      </c>
      <c r="M228" s="9">
        <v>0.5</v>
      </c>
      <c r="N228" s="9">
        <v>0.22727272727272727</v>
      </c>
      <c r="O228" s="9">
        <v>0.4</v>
      </c>
      <c r="P228" s="2">
        <v>20</v>
      </c>
      <c r="Q228" s="9">
        <f t="shared" si="3"/>
        <v>0.28579545454545452</v>
      </c>
      <c r="R228" s="9">
        <v>0.16666666666666666</v>
      </c>
      <c r="S228" s="9">
        <v>0.3</v>
      </c>
      <c r="T228" s="9">
        <v>0.1875</v>
      </c>
      <c r="U228" s="9">
        <v>0.22727272727272727</v>
      </c>
      <c r="V228" s="9">
        <v>0.25</v>
      </c>
      <c r="W228" s="9">
        <v>0.33333333333333331</v>
      </c>
      <c r="X228" s="9">
        <v>0.375</v>
      </c>
      <c r="AD228" s="8">
        <v>88.5</v>
      </c>
    </row>
    <row r="229" spans="1:30">
      <c r="A229" s="2">
        <v>2000</v>
      </c>
      <c r="B229" s="2">
        <v>1800</v>
      </c>
      <c r="C229" s="2">
        <v>10</v>
      </c>
      <c r="D229" s="2">
        <v>180</v>
      </c>
      <c r="E229" s="2" t="s">
        <v>36</v>
      </c>
      <c r="F229" s="9">
        <v>0.88372093023255816</v>
      </c>
      <c r="G229" s="9">
        <v>1</v>
      </c>
      <c r="H229" s="9">
        <f>AD229/ﾍﾞﾝﾁﾏｰｸ!$CR$1</f>
        <v>0.84336475707034098</v>
      </c>
      <c r="I229" s="9">
        <v>1</v>
      </c>
      <c r="J229" s="9">
        <v>0.875</v>
      </c>
      <c r="K229" s="9">
        <v>0.85</v>
      </c>
      <c r="L229" s="9">
        <v>0.75</v>
      </c>
      <c r="M229" s="9">
        <v>0.5</v>
      </c>
      <c r="N229" s="9">
        <v>0.77272727272727271</v>
      </c>
      <c r="O229" s="9">
        <v>0.65</v>
      </c>
      <c r="P229" s="2">
        <v>81</v>
      </c>
      <c r="Q229" s="9">
        <f t="shared" si="3"/>
        <v>0.80909090909090908</v>
      </c>
      <c r="R229" s="9">
        <v>0.9</v>
      </c>
      <c r="S229" s="9">
        <v>0.8</v>
      </c>
      <c r="T229" s="9">
        <v>0.75</v>
      </c>
      <c r="U229" s="9">
        <v>0.95454545454545459</v>
      </c>
      <c r="V229" s="9">
        <v>0.6875</v>
      </c>
      <c r="W229" s="9">
        <v>0.75</v>
      </c>
      <c r="X229" s="9">
        <v>0.75</v>
      </c>
      <c r="AD229" s="8">
        <v>116.3</v>
      </c>
    </row>
    <row r="230" spans="1:30">
      <c r="A230" s="2">
        <v>1986</v>
      </c>
      <c r="B230" s="2">
        <v>600</v>
      </c>
      <c r="C230" s="2">
        <v>6</v>
      </c>
      <c r="D230" s="2">
        <v>100</v>
      </c>
      <c r="E230" s="2" t="s">
        <v>251</v>
      </c>
      <c r="F230" s="9">
        <v>0.66279069767441856</v>
      </c>
      <c r="G230" s="9">
        <v>0.5</v>
      </c>
      <c r="H230" s="9">
        <f>AD230/ﾍﾞﾝﾁﾏｰｸ!$CR$1</f>
        <v>0.63524292965917351</v>
      </c>
      <c r="I230" s="9">
        <v>0.66666666666666663</v>
      </c>
      <c r="J230" s="9">
        <v>0.75</v>
      </c>
      <c r="K230" s="9">
        <v>0.75</v>
      </c>
      <c r="L230" s="9">
        <v>0.375</v>
      </c>
      <c r="M230" s="9">
        <v>0.5</v>
      </c>
      <c r="N230" s="9">
        <v>0.81818181818181823</v>
      </c>
      <c r="O230" s="9">
        <v>0.65</v>
      </c>
      <c r="P230" s="2">
        <v>63.5</v>
      </c>
      <c r="Q230" s="9">
        <f t="shared" si="3"/>
        <v>0.74573863636363635</v>
      </c>
      <c r="R230" s="9">
        <v>0.73333333333333328</v>
      </c>
      <c r="S230" s="9">
        <v>0.6</v>
      </c>
      <c r="T230" s="9">
        <v>0.625</v>
      </c>
      <c r="U230" s="9">
        <v>0.81818181818181823</v>
      </c>
      <c r="V230" s="9">
        <v>0.65625</v>
      </c>
      <c r="W230" s="9">
        <v>0.75</v>
      </c>
      <c r="X230" s="9">
        <v>0.6875</v>
      </c>
      <c r="AD230" s="8">
        <v>87.600000000000009</v>
      </c>
    </row>
    <row r="231" spans="1:30">
      <c r="A231" s="2">
        <v>1991</v>
      </c>
      <c r="B231" s="2">
        <v>1600</v>
      </c>
      <c r="C231" s="2">
        <v>5</v>
      </c>
      <c r="D231" s="2">
        <v>320</v>
      </c>
      <c r="E231" s="2" t="s">
        <v>253</v>
      </c>
      <c r="F231" s="9">
        <v>0.23255813953488372</v>
      </c>
      <c r="G231" s="9">
        <v>0</v>
      </c>
      <c r="H231" s="9">
        <f>AD231/ﾍﾞﾝﾁﾏｰｸ!$CR$1</f>
        <v>0.57142857142857151</v>
      </c>
      <c r="I231" s="9">
        <v>0.16666666666666666</v>
      </c>
      <c r="J231" s="9">
        <v>0.625</v>
      </c>
      <c r="K231" s="9">
        <v>0.2</v>
      </c>
      <c r="L231" s="9">
        <v>0.25</v>
      </c>
      <c r="M231" s="9">
        <v>0.5</v>
      </c>
      <c r="N231" s="9">
        <v>0.36363636363636365</v>
      </c>
      <c r="O231" s="9">
        <v>0.4</v>
      </c>
      <c r="P231" s="2">
        <v>29</v>
      </c>
      <c r="Q231" s="9">
        <f t="shared" si="3"/>
        <v>0.37698863636363633</v>
      </c>
      <c r="R231" s="9">
        <v>0.26666666666666666</v>
      </c>
      <c r="S231" s="9">
        <v>0.3</v>
      </c>
      <c r="T231" s="9">
        <v>0.3125</v>
      </c>
      <c r="U231" s="9">
        <v>0.31818181818181818</v>
      </c>
      <c r="V231" s="9">
        <v>0.28125</v>
      </c>
      <c r="W231" s="9">
        <v>0.41666666666666669</v>
      </c>
      <c r="X231" s="9">
        <v>0.5625</v>
      </c>
      <c r="AD231" s="8">
        <v>78.8</v>
      </c>
    </row>
    <row r="232" spans="1:30">
      <c r="A232" s="2">
        <v>2007</v>
      </c>
      <c r="B232" s="2">
        <v>400</v>
      </c>
      <c r="C232" s="2">
        <v>3</v>
      </c>
      <c r="D232" s="2">
        <v>133.33333333333334</v>
      </c>
      <c r="E232" s="2" t="s">
        <v>254</v>
      </c>
      <c r="F232" s="9">
        <v>0.45348837209302323</v>
      </c>
      <c r="G232" s="9">
        <v>0.5</v>
      </c>
      <c r="H232" s="9">
        <f>AD232/ﾍﾞﾝﾁﾏｰｸ!$CR$1</f>
        <v>0.52356780275562009</v>
      </c>
      <c r="I232" s="9">
        <v>0.33333333333333331</v>
      </c>
      <c r="J232" s="9">
        <v>0.25</v>
      </c>
      <c r="K232" s="9">
        <v>0.6</v>
      </c>
      <c r="L232" s="9">
        <v>0.125</v>
      </c>
      <c r="M232" s="9">
        <v>0.5</v>
      </c>
      <c r="N232" s="9">
        <v>0.63636363636363635</v>
      </c>
      <c r="O232" s="9">
        <v>0.55000000000000004</v>
      </c>
      <c r="P232" s="2">
        <v>46.5</v>
      </c>
      <c r="Q232" s="9">
        <f t="shared" si="3"/>
        <v>0.6045454545454545</v>
      </c>
      <c r="R232" s="9">
        <v>0.53333333333333333</v>
      </c>
      <c r="S232" s="9">
        <v>0.4</v>
      </c>
      <c r="T232" s="9">
        <v>0.3125</v>
      </c>
      <c r="U232" s="9">
        <v>0.72727272727272729</v>
      </c>
      <c r="V232" s="9">
        <v>0.5</v>
      </c>
      <c r="W232" s="9">
        <v>0.58333333333333337</v>
      </c>
      <c r="X232" s="9">
        <v>0.5</v>
      </c>
      <c r="AD232" s="8">
        <v>72.2</v>
      </c>
    </row>
    <row r="233" spans="1:30">
      <c r="A233" s="2">
        <v>1975</v>
      </c>
      <c r="B233" s="2">
        <v>382</v>
      </c>
      <c r="C233" s="2">
        <v>4</v>
      </c>
      <c r="D233" s="2">
        <v>95.5</v>
      </c>
      <c r="E233" s="2" t="s">
        <v>44</v>
      </c>
      <c r="F233" s="9">
        <v>0.11627906976744186</v>
      </c>
      <c r="G233" s="9">
        <v>0</v>
      </c>
      <c r="H233" s="9">
        <f>AD233/ﾍﾞﾝﾁﾏｰｸ!$CR$1</f>
        <v>0.52356780275562009</v>
      </c>
      <c r="I233" s="9">
        <v>0</v>
      </c>
      <c r="J233" s="9">
        <v>0.25</v>
      </c>
      <c r="K233" s="9">
        <v>0.15</v>
      </c>
      <c r="L233" s="9">
        <v>0.25</v>
      </c>
      <c r="M233" s="9">
        <v>0.5</v>
      </c>
      <c r="N233" s="9">
        <v>0.18181818181818182</v>
      </c>
      <c r="O233" s="9">
        <v>0.45</v>
      </c>
      <c r="P233" s="2">
        <v>21</v>
      </c>
      <c r="Q233" s="9">
        <f t="shared" si="3"/>
        <v>0.26647727272727273</v>
      </c>
      <c r="R233" s="9">
        <v>0.16666666666666666</v>
      </c>
      <c r="S233" s="9">
        <v>0.3</v>
      </c>
      <c r="T233" s="9">
        <v>0.375</v>
      </c>
      <c r="U233" s="9">
        <v>0.13636363636363635</v>
      </c>
      <c r="V233" s="9">
        <v>0.3125</v>
      </c>
      <c r="W233" s="9">
        <v>0.33333333333333331</v>
      </c>
      <c r="X233" s="9">
        <v>0.375</v>
      </c>
      <c r="AD233" s="8">
        <v>72.2</v>
      </c>
    </row>
    <row r="234" spans="1:30">
      <c r="A234" s="2">
        <v>1998</v>
      </c>
      <c r="B234" s="2">
        <v>1200</v>
      </c>
      <c r="C234" s="2">
        <v>6</v>
      </c>
      <c r="D234" s="2">
        <v>200</v>
      </c>
      <c r="E234" s="2" t="s">
        <v>255</v>
      </c>
      <c r="F234" s="9">
        <v>0.30232558139534882</v>
      </c>
      <c r="G234" s="9">
        <v>0</v>
      </c>
      <c r="H234" s="9">
        <f>AD234/ﾍﾞﾝﾁﾏｰｸ!$CR$1</f>
        <v>0.77955039883973909</v>
      </c>
      <c r="I234" s="9">
        <v>0.16666666666666666</v>
      </c>
      <c r="J234" s="9">
        <v>0.5</v>
      </c>
      <c r="K234" s="9">
        <v>0.35</v>
      </c>
      <c r="L234" s="9">
        <v>0.5</v>
      </c>
      <c r="M234" s="9">
        <v>0.5</v>
      </c>
      <c r="N234" s="9">
        <v>0.31818181818181818</v>
      </c>
      <c r="O234" s="9">
        <v>0.75</v>
      </c>
      <c r="P234" s="2">
        <v>42.5</v>
      </c>
      <c r="Q234" s="9">
        <f t="shared" si="3"/>
        <v>0.50198863636363644</v>
      </c>
      <c r="R234" s="9">
        <v>0.33333333333333331</v>
      </c>
      <c r="S234" s="9">
        <v>0.5</v>
      </c>
      <c r="T234" s="9">
        <v>0.4375</v>
      </c>
      <c r="U234" s="9">
        <v>0.31818181818181818</v>
      </c>
      <c r="V234" s="9">
        <v>0.5625</v>
      </c>
      <c r="W234" s="9">
        <v>0.58333333333333337</v>
      </c>
      <c r="X234" s="9">
        <v>0.6875</v>
      </c>
      <c r="AD234" s="8">
        <v>107.5</v>
      </c>
    </row>
    <row r="235" spans="1:30">
      <c r="A235" s="2">
        <v>2001</v>
      </c>
      <c r="B235" s="2">
        <v>1500</v>
      </c>
      <c r="C235" s="2">
        <v>2</v>
      </c>
      <c r="D235" s="2">
        <v>750</v>
      </c>
      <c r="E235" s="2" t="s">
        <v>256</v>
      </c>
      <c r="F235" s="9">
        <v>0.62790697674418605</v>
      </c>
      <c r="G235" s="9">
        <v>1</v>
      </c>
      <c r="H235" s="9">
        <f>AD235/ﾍﾞﾝﾁﾏｰｸ!$CR$1</f>
        <v>0.64539521392313282</v>
      </c>
      <c r="I235" s="9">
        <v>0.33333333333333331</v>
      </c>
      <c r="J235" s="9">
        <v>1</v>
      </c>
      <c r="K235" s="9">
        <v>0.5</v>
      </c>
      <c r="L235" s="9">
        <v>0.5</v>
      </c>
      <c r="M235" s="9">
        <v>1</v>
      </c>
      <c r="N235" s="9">
        <v>0.72727272727272729</v>
      </c>
      <c r="O235" s="9">
        <v>0.75</v>
      </c>
      <c r="P235" s="2">
        <v>64</v>
      </c>
      <c r="Q235" s="9">
        <f t="shared" si="3"/>
        <v>0.68920454545454546</v>
      </c>
      <c r="R235" s="9">
        <v>0.76666666666666672</v>
      </c>
      <c r="S235" s="9">
        <v>0.8</v>
      </c>
      <c r="T235" s="9">
        <v>0.75</v>
      </c>
      <c r="U235" s="9">
        <v>0.77272727272727271</v>
      </c>
      <c r="V235" s="9">
        <v>0.59375</v>
      </c>
      <c r="W235" s="9">
        <v>0.625</v>
      </c>
      <c r="X235" s="9">
        <v>0.75</v>
      </c>
      <c r="AD235" s="8">
        <v>89</v>
      </c>
    </row>
    <row r="236" spans="1:30">
      <c r="A236" s="2">
        <v>2014</v>
      </c>
      <c r="B236" s="2">
        <v>500</v>
      </c>
      <c r="C236" s="2">
        <v>5</v>
      </c>
      <c r="D236" s="2">
        <v>100</v>
      </c>
      <c r="E236" s="2" t="s">
        <v>248</v>
      </c>
      <c r="F236" s="9">
        <v>0.45348837209302323</v>
      </c>
      <c r="G236" s="9">
        <v>0.5</v>
      </c>
      <c r="H236" s="9">
        <f>AD236/ﾍﾞﾝﾁﾏｰｸ!$CR$1</f>
        <v>0.62001450326323437</v>
      </c>
      <c r="I236" s="9">
        <v>0.33333333333333331</v>
      </c>
      <c r="J236" s="9">
        <v>0.625</v>
      </c>
      <c r="K236" s="9">
        <v>0.5</v>
      </c>
      <c r="L236" s="9">
        <v>0.625</v>
      </c>
      <c r="M236" s="9">
        <v>0.5</v>
      </c>
      <c r="N236" s="9">
        <v>0.72727272727272729</v>
      </c>
      <c r="O236" s="9">
        <v>0.65</v>
      </c>
      <c r="P236" s="2">
        <v>55.5</v>
      </c>
      <c r="Q236" s="9">
        <f t="shared" si="3"/>
        <v>0.62812499999999993</v>
      </c>
      <c r="R236" s="9">
        <v>0.5</v>
      </c>
      <c r="S236" s="9">
        <v>0.6</v>
      </c>
      <c r="T236" s="9">
        <v>0.75</v>
      </c>
      <c r="U236" s="9">
        <v>0.5</v>
      </c>
      <c r="V236" s="9">
        <v>0.59375</v>
      </c>
      <c r="W236" s="9">
        <v>0.70833333333333337</v>
      </c>
      <c r="X236" s="9">
        <v>0.8125</v>
      </c>
      <c r="AD236" s="8">
        <v>85.5</v>
      </c>
    </row>
    <row r="237" spans="1:30">
      <c r="A237" s="2">
        <v>1995</v>
      </c>
      <c r="B237" s="2">
        <v>500</v>
      </c>
      <c r="C237" s="2">
        <v>5</v>
      </c>
      <c r="D237" s="2">
        <v>100</v>
      </c>
      <c r="E237" s="2" t="s">
        <v>258</v>
      </c>
      <c r="F237" s="9">
        <v>0.43023255813953487</v>
      </c>
      <c r="G237" s="9">
        <v>0.5</v>
      </c>
      <c r="H237" s="9">
        <f>AD237/ﾍﾞﾝﾁﾏｰｸ!$CR$1</f>
        <v>0.59463379260333582</v>
      </c>
      <c r="I237" s="9">
        <v>0.33333333333333331</v>
      </c>
      <c r="J237" s="9">
        <v>0.375</v>
      </c>
      <c r="K237" s="9">
        <v>0.5</v>
      </c>
      <c r="L237" s="9">
        <v>0.25</v>
      </c>
      <c r="M237" s="9">
        <v>1</v>
      </c>
      <c r="N237" s="9">
        <v>0.36363636363636365</v>
      </c>
      <c r="O237" s="9">
        <v>0.85</v>
      </c>
      <c r="P237" s="2">
        <v>47.5</v>
      </c>
      <c r="Q237" s="9">
        <f t="shared" si="3"/>
        <v>0.56136363636363629</v>
      </c>
      <c r="R237" s="9">
        <v>0.36666666666666664</v>
      </c>
      <c r="S237" s="9">
        <v>0.6</v>
      </c>
      <c r="T237" s="9">
        <v>0.4375</v>
      </c>
      <c r="U237" s="9">
        <v>0.31818181818181818</v>
      </c>
      <c r="V237" s="9">
        <v>0.6875</v>
      </c>
      <c r="W237" s="9">
        <v>0.66666666666666663</v>
      </c>
      <c r="X237" s="9">
        <v>0.75</v>
      </c>
      <c r="AD237" s="8">
        <v>82</v>
      </c>
    </row>
    <row r="238" spans="1:30">
      <c r="A238" s="2">
        <v>2004</v>
      </c>
      <c r="B238" s="2">
        <v>160</v>
      </c>
      <c r="C238" s="2">
        <v>5</v>
      </c>
      <c r="D238" s="2">
        <v>32</v>
      </c>
      <c r="E238" s="2" t="s">
        <v>259</v>
      </c>
      <c r="F238" s="9">
        <v>0.18604651162790697</v>
      </c>
      <c r="G238" s="9">
        <v>0</v>
      </c>
      <c r="H238" s="9">
        <f>AD238/ﾍﾞﾝﾁﾏｰｸ!$CR$1</f>
        <v>0.52356780275562009</v>
      </c>
      <c r="I238" s="9">
        <v>0</v>
      </c>
      <c r="J238" s="9">
        <v>0.5</v>
      </c>
      <c r="K238" s="9">
        <v>0.2</v>
      </c>
      <c r="L238" s="9">
        <v>0</v>
      </c>
      <c r="M238" s="9">
        <v>0.5</v>
      </c>
      <c r="N238" s="9">
        <v>0.5</v>
      </c>
      <c r="O238" s="9">
        <v>0.4</v>
      </c>
      <c r="P238" s="2">
        <v>28</v>
      </c>
      <c r="Q238" s="9">
        <f t="shared" si="3"/>
        <v>0.42443181818181819</v>
      </c>
      <c r="R238" s="9">
        <v>0.33333333333333331</v>
      </c>
      <c r="S238" s="9">
        <v>0.3</v>
      </c>
      <c r="T238" s="9">
        <v>0.25</v>
      </c>
      <c r="U238" s="9">
        <v>0.40909090909090912</v>
      </c>
      <c r="V238" s="9">
        <v>0.34375</v>
      </c>
      <c r="W238" s="9">
        <v>0.45833333333333331</v>
      </c>
      <c r="X238" s="9">
        <v>0.5</v>
      </c>
      <c r="AD238" s="8">
        <v>72.2</v>
      </c>
    </row>
    <row r="239" spans="1:30">
      <c r="A239" s="2">
        <v>2000</v>
      </c>
      <c r="B239" s="2">
        <v>320</v>
      </c>
      <c r="C239" s="2">
        <v>4</v>
      </c>
      <c r="D239" s="2">
        <v>80</v>
      </c>
      <c r="E239" s="2" t="s">
        <v>260</v>
      </c>
      <c r="F239" s="9">
        <v>0.27906976744186046</v>
      </c>
      <c r="G239" s="9">
        <v>0</v>
      </c>
      <c r="H239" s="9">
        <f>AD239/ﾍﾞﾝﾁﾏｰｸ!$CR$1</f>
        <v>0.52356780275562009</v>
      </c>
      <c r="I239" s="9">
        <v>0</v>
      </c>
      <c r="J239" s="9">
        <v>0.625</v>
      </c>
      <c r="K239" s="9">
        <v>0.35</v>
      </c>
      <c r="L239" s="9">
        <v>0</v>
      </c>
      <c r="M239" s="9">
        <v>0.5</v>
      </c>
      <c r="N239" s="9">
        <v>0.54545454545454541</v>
      </c>
      <c r="O239" s="9">
        <v>0.45</v>
      </c>
      <c r="P239" s="2">
        <v>34</v>
      </c>
      <c r="Q239" s="9">
        <f t="shared" si="3"/>
        <v>0.47159090909090912</v>
      </c>
      <c r="R239" s="9">
        <v>0.46666666666666667</v>
      </c>
      <c r="S239" s="9">
        <v>0.4</v>
      </c>
      <c r="T239" s="9">
        <v>0.25</v>
      </c>
      <c r="U239" s="9">
        <v>0.45454545454545453</v>
      </c>
      <c r="V239" s="9">
        <v>0.4375</v>
      </c>
      <c r="W239" s="9">
        <v>0.5</v>
      </c>
      <c r="X239" s="9">
        <v>0.5</v>
      </c>
      <c r="AD239" s="8">
        <v>72.2</v>
      </c>
    </row>
    <row r="240" spans="1:30">
      <c r="A240" s="2">
        <v>1995</v>
      </c>
      <c r="B240" s="2">
        <v>850</v>
      </c>
      <c r="C240" s="2">
        <v>6</v>
      </c>
      <c r="D240" s="2">
        <v>141.66666666666666</v>
      </c>
      <c r="E240" s="2" t="s">
        <v>132</v>
      </c>
      <c r="F240" s="9">
        <v>0.29069767441860467</v>
      </c>
      <c r="G240" s="9">
        <v>0.5</v>
      </c>
      <c r="H240" s="9">
        <f>AD240/ﾍﾞﾝﾁﾏｰｸ!$CR$1</f>
        <v>0.52719361856417701</v>
      </c>
      <c r="I240" s="9">
        <v>0.33333333333333331</v>
      </c>
      <c r="J240" s="9">
        <v>0.5</v>
      </c>
      <c r="K240" s="9">
        <v>0.2</v>
      </c>
      <c r="L240" s="9">
        <v>0.625</v>
      </c>
      <c r="M240" s="9">
        <v>0.5</v>
      </c>
      <c r="N240" s="9">
        <v>0.31818181818181818</v>
      </c>
      <c r="O240" s="9">
        <v>0.75</v>
      </c>
      <c r="P240" s="2">
        <v>41.5</v>
      </c>
      <c r="Q240" s="9">
        <f t="shared" si="3"/>
        <v>0.50795454545454533</v>
      </c>
      <c r="R240" s="9">
        <v>0.3</v>
      </c>
      <c r="S240" s="9">
        <v>0.4</v>
      </c>
      <c r="T240" s="9">
        <v>0.6875</v>
      </c>
      <c r="U240" s="9">
        <v>0.27272727272727271</v>
      </c>
      <c r="V240" s="9">
        <v>0.5</v>
      </c>
      <c r="W240" s="9">
        <v>0.66666666666666663</v>
      </c>
      <c r="X240" s="9">
        <v>0.75</v>
      </c>
      <c r="AD240" s="8">
        <v>72.7</v>
      </c>
    </row>
    <row r="241" spans="1:30">
      <c r="A241" s="2">
        <v>2010</v>
      </c>
      <c r="B241" s="2">
        <v>300</v>
      </c>
      <c r="C241" s="2">
        <v>5</v>
      </c>
      <c r="D241" s="2">
        <v>60</v>
      </c>
      <c r="E241" s="2" t="s">
        <v>56</v>
      </c>
      <c r="F241" s="9">
        <v>0.16279069767441862</v>
      </c>
      <c r="G241" s="9">
        <v>0</v>
      </c>
      <c r="H241" s="9">
        <f>AD241/ﾍﾞﾝﾁﾏｰｸ!$CR$1</f>
        <v>0.64539521392313282</v>
      </c>
      <c r="I241" s="9">
        <v>0.33333333333333331</v>
      </c>
      <c r="J241" s="9">
        <v>0.125</v>
      </c>
      <c r="K241" s="9">
        <v>0.2</v>
      </c>
      <c r="L241" s="9">
        <v>0.125</v>
      </c>
      <c r="M241" s="9">
        <v>0.5</v>
      </c>
      <c r="N241" s="9">
        <v>0.18181818181818182</v>
      </c>
      <c r="O241" s="9">
        <v>0.7</v>
      </c>
      <c r="P241" s="2">
        <v>27</v>
      </c>
      <c r="Q241" s="9">
        <f t="shared" si="3"/>
        <v>0.38522727272727275</v>
      </c>
      <c r="R241" s="9">
        <v>0.2</v>
      </c>
      <c r="S241" s="9">
        <v>0.3</v>
      </c>
      <c r="T241" s="9">
        <v>0.1875</v>
      </c>
      <c r="U241" s="9">
        <v>0.13636363636363635</v>
      </c>
      <c r="V241" s="9">
        <v>0.46875</v>
      </c>
      <c r="W241" s="9">
        <v>0.5</v>
      </c>
      <c r="X241" s="9">
        <v>0.625</v>
      </c>
      <c r="AD241" s="8">
        <v>89</v>
      </c>
    </row>
    <row r="242" spans="1:30">
      <c r="A242" s="2">
        <v>1970</v>
      </c>
      <c r="B242" s="2">
        <v>250</v>
      </c>
      <c r="C242" s="2">
        <v>3</v>
      </c>
      <c r="D242" s="2">
        <v>83.333333333333329</v>
      </c>
      <c r="E242" s="2" t="s">
        <v>148</v>
      </c>
      <c r="F242" s="9">
        <v>4.6511627906976744E-2</v>
      </c>
      <c r="G242" s="9">
        <v>0</v>
      </c>
      <c r="H242" s="9">
        <f>AD242/ﾍﾞﾝﾁﾏｰｸ!$CR$1</f>
        <v>0.52356780275562009</v>
      </c>
      <c r="I242" s="9">
        <v>0</v>
      </c>
      <c r="J242" s="9">
        <v>0.25</v>
      </c>
      <c r="K242" s="9">
        <v>0</v>
      </c>
      <c r="L242" s="9">
        <v>0.25</v>
      </c>
      <c r="M242" s="9">
        <v>0.5</v>
      </c>
      <c r="N242" s="9">
        <v>0.31818181818181818</v>
      </c>
      <c r="O242" s="9">
        <v>0.4</v>
      </c>
      <c r="P242" s="2">
        <v>20</v>
      </c>
      <c r="Q242" s="9">
        <f t="shared" si="3"/>
        <v>0.2511363636363636</v>
      </c>
      <c r="R242" s="9">
        <v>0.16666666666666666</v>
      </c>
      <c r="S242" s="9">
        <v>0.3</v>
      </c>
      <c r="T242" s="9">
        <v>0.375</v>
      </c>
      <c r="U242" s="9">
        <v>0.18181818181818182</v>
      </c>
      <c r="V242" s="9">
        <v>0.21875</v>
      </c>
      <c r="W242" s="9">
        <v>0.29166666666666669</v>
      </c>
      <c r="X242" s="9">
        <v>0.375</v>
      </c>
      <c r="AD242" s="8">
        <v>72.2</v>
      </c>
    </row>
    <row r="243" spans="1:30">
      <c r="A243" s="2">
        <v>1983</v>
      </c>
      <c r="B243" s="2">
        <v>110</v>
      </c>
      <c r="C243" s="2">
        <v>4</v>
      </c>
      <c r="D243" s="2">
        <v>27.5</v>
      </c>
      <c r="E243" s="2" t="s">
        <v>263</v>
      </c>
      <c r="F243" s="9">
        <v>0.45348837209302323</v>
      </c>
      <c r="G243" s="9">
        <v>0.5</v>
      </c>
      <c r="H243" s="9">
        <f>AD243/ﾍﾞﾝﾁﾏｰｸ!$CR$1</f>
        <v>0.52356780275562009</v>
      </c>
      <c r="I243" s="9">
        <v>0.66666666666666663</v>
      </c>
      <c r="J243" s="9">
        <v>0.5</v>
      </c>
      <c r="K243" s="9">
        <v>0.4</v>
      </c>
      <c r="L243" s="9">
        <v>0</v>
      </c>
      <c r="M243" s="9">
        <v>0.5</v>
      </c>
      <c r="N243" s="9">
        <v>0.77272727272727271</v>
      </c>
      <c r="O243" s="9">
        <v>0.65</v>
      </c>
      <c r="P243" s="2">
        <v>50.5</v>
      </c>
      <c r="Q243" s="9">
        <f t="shared" si="3"/>
        <v>0.68693181818181825</v>
      </c>
      <c r="R243" s="9">
        <v>0.76666666666666672</v>
      </c>
      <c r="S243" s="9">
        <v>0.4</v>
      </c>
      <c r="T243" s="9">
        <v>0.375</v>
      </c>
      <c r="U243" s="9">
        <v>0.90909090909090906</v>
      </c>
      <c r="V243" s="9">
        <v>0.4375</v>
      </c>
      <c r="W243" s="9">
        <v>0.625</v>
      </c>
      <c r="X243" s="9">
        <v>0.625</v>
      </c>
      <c r="AD243" s="8">
        <v>72.2</v>
      </c>
    </row>
    <row r="244" spans="1:30">
      <c r="A244" s="2">
        <v>1977</v>
      </c>
      <c r="B244" s="2">
        <v>600</v>
      </c>
      <c r="C244" s="2">
        <v>5</v>
      </c>
      <c r="D244" s="2">
        <v>120</v>
      </c>
      <c r="E244" s="2" t="s">
        <v>264</v>
      </c>
      <c r="F244" s="9">
        <v>0.18604651162790697</v>
      </c>
      <c r="G244" s="9">
        <v>0</v>
      </c>
      <c r="H244" s="9">
        <f>AD244/ﾍﾞﾝﾁﾏｰｸ!$CR$1</f>
        <v>0.53081943437273393</v>
      </c>
      <c r="I244" s="9">
        <v>0.16666666666666666</v>
      </c>
      <c r="J244" s="9">
        <v>0.375</v>
      </c>
      <c r="K244" s="9">
        <v>0.25</v>
      </c>
      <c r="L244" s="9">
        <v>0</v>
      </c>
      <c r="M244" s="9">
        <v>0.5</v>
      </c>
      <c r="N244" s="9">
        <v>0.31818181818181818</v>
      </c>
      <c r="O244" s="9">
        <v>0.5</v>
      </c>
      <c r="P244" s="2">
        <v>27</v>
      </c>
      <c r="Q244" s="9">
        <f t="shared" si="3"/>
        <v>0.41107954545454539</v>
      </c>
      <c r="R244" s="9">
        <v>0.26666666666666666</v>
      </c>
      <c r="S244" s="9">
        <v>0.3</v>
      </c>
      <c r="T244" s="9">
        <v>0.25</v>
      </c>
      <c r="U244" s="9">
        <v>0.27272727272727271</v>
      </c>
      <c r="V244" s="9">
        <v>0.40625</v>
      </c>
      <c r="W244" s="9">
        <v>0.5</v>
      </c>
      <c r="X244" s="9">
        <v>0.5625</v>
      </c>
      <c r="AD244" s="8">
        <v>73.2</v>
      </c>
    </row>
    <row r="245" spans="1:30">
      <c r="A245" s="2">
        <v>2011</v>
      </c>
      <c r="B245" s="2">
        <v>220</v>
      </c>
      <c r="C245" s="2">
        <v>7</v>
      </c>
      <c r="D245" s="2">
        <v>31.428571428571427</v>
      </c>
      <c r="E245" s="2" t="s">
        <v>265</v>
      </c>
      <c r="F245" s="9">
        <v>0.13953488372093023</v>
      </c>
      <c r="G245" s="9">
        <v>0</v>
      </c>
      <c r="H245" s="9">
        <f>AD245/ﾍﾞﾝﾁﾏｰｸ!$CR$1</f>
        <v>0.72153734590282825</v>
      </c>
      <c r="I245" s="9">
        <v>0</v>
      </c>
      <c r="J245" s="9">
        <v>0.125</v>
      </c>
      <c r="K245" s="9">
        <v>0.25</v>
      </c>
      <c r="L245" s="9">
        <v>0</v>
      </c>
      <c r="M245" s="9">
        <v>0.5</v>
      </c>
      <c r="N245" s="9">
        <v>0.31818181818181818</v>
      </c>
      <c r="O245" s="9">
        <v>0.55000000000000004</v>
      </c>
      <c r="P245" s="2">
        <v>25</v>
      </c>
      <c r="Q245" s="9">
        <f t="shared" si="3"/>
        <v>0.30454545454545456</v>
      </c>
      <c r="R245" s="9">
        <v>0.2</v>
      </c>
      <c r="S245" s="9">
        <v>0.3</v>
      </c>
      <c r="T245" s="9">
        <v>0.125</v>
      </c>
      <c r="U245" s="9">
        <v>0.22727272727272727</v>
      </c>
      <c r="V245" s="9">
        <v>0.34375</v>
      </c>
      <c r="W245" s="9">
        <v>0.33333333333333331</v>
      </c>
      <c r="X245" s="9">
        <v>0.375</v>
      </c>
      <c r="AD245" s="8">
        <v>99.5</v>
      </c>
    </row>
    <row r="246" spans="1:30">
      <c r="A246" s="2">
        <v>2009</v>
      </c>
      <c r="B246" s="2">
        <v>2000</v>
      </c>
      <c r="C246" s="2">
        <v>3</v>
      </c>
      <c r="D246" s="2">
        <v>666.66666666666663</v>
      </c>
      <c r="E246" s="2" t="s">
        <v>267</v>
      </c>
      <c r="F246" s="9">
        <v>0.2558139534883721</v>
      </c>
      <c r="G246" s="9">
        <v>0</v>
      </c>
      <c r="H246" s="9">
        <f>AD246/ﾍﾞﾝﾁﾏｰｸ!$CR$1</f>
        <v>0.59825960841189274</v>
      </c>
      <c r="I246" s="9">
        <v>0.16666666666666666</v>
      </c>
      <c r="J246" s="9">
        <v>0.25</v>
      </c>
      <c r="K246" s="9">
        <v>0.45</v>
      </c>
      <c r="L246" s="9">
        <v>0.375</v>
      </c>
      <c r="M246" s="9">
        <v>1</v>
      </c>
      <c r="N246" s="9">
        <v>0.5</v>
      </c>
      <c r="O246" s="9">
        <v>0.7</v>
      </c>
      <c r="P246" s="2">
        <v>42</v>
      </c>
      <c r="Q246" s="9">
        <f t="shared" si="3"/>
        <v>0.46448863636363635</v>
      </c>
      <c r="R246" s="9">
        <v>0.3</v>
      </c>
      <c r="S246" s="9">
        <v>0.7</v>
      </c>
      <c r="T246" s="9">
        <v>0.4375</v>
      </c>
      <c r="U246" s="9">
        <v>0.31818181818181818</v>
      </c>
      <c r="V246" s="9">
        <v>0.59375</v>
      </c>
      <c r="W246" s="9">
        <v>0.5</v>
      </c>
      <c r="X246" s="9">
        <v>0.5625</v>
      </c>
      <c r="AD246" s="8">
        <v>82.5</v>
      </c>
    </row>
    <row r="247" spans="1:30">
      <c r="A247" s="2">
        <v>1988</v>
      </c>
      <c r="B247" s="2">
        <v>500</v>
      </c>
      <c r="C247" s="2">
        <v>4</v>
      </c>
      <c r="D247" s="2">
        <v>125</v>
      </c>
      <c r="E247" s="2" t="s">
        <v>268</v>
      </c>
      <c r="F247" s="9">
        <v>0.63953488372093026</v>
      </c>
      <c r="G247" s="9">
        <v>0.5</v>
      </c>
      <c r="H247" s="9">
        <f>AD247/ﾍﾞﾝﾁﾏｰｸ!$CR$1</f>
        <v>0.8143582306018855</v>
      </c>
      <c r="I247" s="9">
        <v>0.5</v>
      </c>
      <c r="J247" s="9">
        <v>0.75</v>
      </c>
      <c r="K247" s="9">
        <v>0.65</v>
      </c>
      <c r="L247" s="9">
        <v>0.75</v>
      </c>
      <c r="M247" s="9">
        <v>1</v>
      </c>
      <c r="N247" s="9">
        <v>0.72727272727272729</v>
      </c>
      <c r="O247" s="9">
        <v>0.8</v>
      </c>
      <c r="P247" s="2">
        <v>72.5</v>
      </c>
      <c r="Q247" s="9">
        <f t="shared" si="3"/>
        <v>0.69176136363636365</v>
      </c>
      <c r="R247" s="9">
        <v>0.7</v>
      </c>
      <c r="S247" s="9">
        <v>0.9</v>
      </c>
      <c r="T247" s="9">
        <v>0.6875</v>
      </c>
      <c r="U247" s="9">
        <v>0.68181818181818177</v>
      </c>
      <c r="V247" s="9">
        <v>0.75</v>
      </c>
      <c r="W247" s="9">
        <v>0.66666666666666663</v>
      </c>
      <c r="X247" s="9">
        <v>0.6875</v>
      </c>
      <c r="AD247" s="8">
        <v>112.3</v>
      </c>
    </row>
    <row r="248" spans="1:30">
      <c r="A248" s="2">
        <v>1998</v>
      </c>
      <c r="B248" s="2">
        <v>560</v>
      </c>
      <c r="C248" s="2">
        <v>5</v>
      </c>
      <c r="D248" s="2">
        <v>112</v>
      </c>
      <c r="E248" s="2" t="s">
        <v>269</v>
      </c>
      <c r="F248" s="9">
        <v>0.46511627906976744</v>
      </c>
      <c r="G248" s="9">
        <v>1</v>
      </c>
      <c r="H248" s="9">
        <f>AD248/ﾍﾞﾝﾁﾏｰｸ!$CR$1</f>
        <v>0.6976069615663526</v>
      </c>
      <c r="I248" s="9">
        <v>0.16666666666666666</v>
      </c>
      <c r="J248" s="9">
        <v>0.875</v>
      </c>
      <c r="K248" s="9">
        <v>0.35</v>
      </c>
      <c r="L248" s="9">
        <v>0.125</v>
      </c>
      <c r="M248" s="9">
        <v>0.5</v>
      </c>
      <c r="N248" s="9">
        <v>0.63636363636363635</v>
      </c>
      <c r="O248" s="9">
        <v>0.5</v>
      </c>
      <c r="P248" s="2">
        <v>48</v>
      </c>
      <c r="Q248" s="9">
        <f t="shared" si="3"/>
        <v>0.51278409090909083</v>
      </c>
      <c r="R248" s="9">
        <v>0.53333333333333333</v>
      </c>
      <c r="S248" s="9">
        <v>0.5</v>
      </c>
      <c r="T248" s="9">
        <v>0.4375</v>
      </c>
      <c r="U248" s="9">
        <v>0.54545454545454541</v>
      </c>
      <c r="V248" s="9">
        <v>0.375</v>
      </c>
      <c r="W248" s="9">
        <v>0.54166666666666663</v>
      </c>
      <c r="X248" s="9">
        <v>0.5625</v>
      </c>
      <c r="AD248" s="8">
        <v>96.2</v>
      </c>
    </row>
    <row r="249" spans="1:30">
      <c r="A249" s="2">
        <v>2000</v>
      </c>
      <c r="B249" s="2">
        <v>500</v>
      </c>
      <c r="C249" s="2">
        <v>3</v>
      </c>
      <c r="D249" s="2">
        <v>166.66666666666666</v>
      </c>
      <c r="E249" s="2" t="s">
        <v>270</v>
      </c>
      <c r="F249" s="9">
        <v>6.9767441860465115E-2</v>
      </c>
      <c r="G249" s="9">
        <v>0</v>
      </c>
      <c r="H249" s="9">
        <f>AD249/ﾍﾞﾝﾁﾏｰｸ!$CR$1</f>
        <v>0.65264684554024666</v>
      </c>
      <c r="I249" s="9">
        <v>0</v>
      </c>
      <c r="J249" s="9">
        <v>0</v>
      </c>
      <c r="K249" s="9">
        <v>0.2</v>
      </c>
      <c r="L249" s="9">
        <v>0.125</v>
      </c>
      <c r="M249" s="9">
        <v>0.5</v>
      </c>
      <c r="N249" s="9">
        <v>0.22727272727272727</v>
      </c>
      <c r="O249" s="9">
        <v>0.65</v>
      </c>
      <c r="P249" s="2">
        <v>24</v>
      </c>
      <c r="Q249" s="9">
        <f t="shared" si="3"/>
        <v>0.31676136363636359</v>
      </c>
      <c r="R249" s="9">
        <v>0.2</v>
      </c>
      <c r="S249" s="9">
        <v>0.2</v>
      </c>
      <c r="T249" s="9">
        <v>0.125</v>
      </c>
      <c r="U249" s="9">
        <v>0.18181818181818182</v>
      </c>
      <c r="V249" s="9">
        <v>0.4375</v>
      </c>
      <c r="W249" s="9">
        <v>0.33333333333333331</v>
      </c>
      <c r="X249" s="9">
        <v>0.4375</v>
      </c>
      <c r="AD249" s="8">
        <v>90</v>
      </c>
    </row>
    <row r="250" spans="1:30">
      <c r="A250" s="2">
        <v>1985</v>
      </c>
      <c r="B250" s="2">
        <v>330</v>
      </c>
      <c r="C250" s="2">
        <v>3</v>
      </c>
      <c r="D250" s="2">
        <v>110</v>
      </c>
      <c r="E250" s="2" t="s">
        <v>116</v>
      </c>
      <c r="F250" s="9">
        <v>0.5</v>
      </c>
      <c r="G250" s="9">
        <v>0.5</v>
      </c>
      <c r="H250" s="9">
        <f>AD250/ﾍﾞﾝﾁﾏｰｸ!$CR$1</f>
        <v>0.52356780275562009</v>
      </c>
      <c r="I250" s="9">
        <v>0.5</v>
      </c>
      <c r="J250" s="9">
        <v>0.625</v>
      </c>
      <c r="K250" s="9">
        <v>0.55000000000000004</v>
      </c>
      <c r="L250" s="9">
        <v>0</v>
      </c>
      <c r="M250" s="9">
        <v>0.5</v>
      </c>
      <c r="N250" s="9">
        <v>0.72727272727272729</v>
      </c>
      <c r="O250" s="9">
        <v>0.45</v>
      </c>
      <c r="P250" s="2">
        <v>48.5</v>
      </c>
      <c r="Q250" s="9">
        <f t="shared" si="3"/>
        <v>0.62642045454545447</v>
      </c>
      <c r="R250" s="9">
        <v>0.6333333333333333</v>
      </c>
      <c r="S250" s="9">
        <v>0.4</v>
      </c>
      <c r="T250" s="9">
        <v>0.3125</v>
      </c>
      <c r="U250" s="9">
        <v>0.72727272727272729</v>
      </c>
      <c r="V250" s="9">
        <v>0.5</v>
      </c>
      <c r="W250" s="9">
        <v>0.625</v>
      </c>
      <c r="X250" s="9">
        <v>0.5625</v>
      </c>
      <c r="AD250" s="8">
        <v>72.2</v>
      </c>
    </row>
    <row r="251" spans="1:30">
      <c r="A251" s="2">
        <v>2010</v>
      </c>
      <c r="B251" s="2">
        <v>200</v>
      </c>
      <c r="C251" s="2">
        <v>3</v>
      </c>
      <c r="D251" s="2">
        <v>66.666666666666671</v>
      </c>
      <c r="E251" s="2" t="s">
        <v>271</v>
      </c>
      <c r="F251" s="9">
        <v>0.36046511627906974</v>
      </c>
      <c r="G251" s="9">
        <v>0.5</v>
      </c>
      <c r="H251" s="9">
        <f>AD251/ﾍﾞﾝﾁﾏｰｸ!$CR$1</f>
        <v>0.66715010877447434</v>
      </c>
      <c r="I251" s="9">
        <v>0.5</v>
      </c>
      <c r="J251" s="9">
        <v>0.75</v>
      </c>
      <c r="K251" s="9">
        <v>0.15</v>
      </c>
      <c r="L251" s="9">
        <v>0.5</v>
      </c>
      <c r="M251" s="9">
        <v>1</v>
      </c>
      <c r="N251" s="9">
        <v>0.63636363636363635</v>
      </c>
      <c r="O251" s="9">
        <v>0.45</v>
      </c>
      <c r="P251" s="2">
        <v>44.5</v>
      </c>
      <c r="Q251" s="9">
        <f t="shared" si="3"/>
        <v>0.41562499999999997</v>
      </c>
      <c r="R251" s="9">
        <v>0.6333333333333333</v>
      </c>
      <c r="S251" s="9">
        <v>0.7</v>
      </c>
      <c r="T251" s="9">
        <v>0.625</v>
      </c>
      <c r="U251" s="9">
        <v>0.5</v>
      </c>
      <c r="V251" s="9">
        <v>0.3125</v>
      </c>
      <c r="W251" s="9">
        <v>0.375</v>
      </c>
      <c r="X251" s="9">
        <v>0.4375</v>
      </c>
      <c r="AD251" s="8">
        <v>92</v>
      </c>
    </row>
    <row r="252" spans="1:30">
      <c r="A252" s="2">
        <v>1986</v>
      </c>
      <c r="B252" s="2">
        <v>500</v>
      </c>
      <c r="C252" s="2">
        <v>5</v>
      </c>
      <c r="D252" s="2">
        <v>100</v>
      </c>
      <c r="E252" s="2" t="s">
        <v>207</v>
      </c>
      <c r="F252" s="9">
        <v>0.43023255813953487</v>
      </c>
      <c r="G252" s="9">
        <v>0.5</v>
      </c>
      <c r="H252" s="9">
        <f>AD252/ﾍﾞﾝﾁﾏｰｸ!$CR$1</f>
        <v>0.52356780275562009</v>
      </c>
      <c r="I252" s="9">
        <v>1</v>
      </c>
      <c r="J252" s="9">
        <v>0.5</v>
      </c>
      <c r="K252" s="9">
        <v>0.3</v>
      </c>
      <c r="L252" s="9">
        <v>0</v>
      </c>
      <c r="M252" s="9">
        <v>0.5</v>
      </c>
      <c r="N252" s="9">
        <v>0.5</v>
      </c>
      <c r="O252" s="9">
        <v>0.45</v>
      </c>
      <c r="P252" s="2">
        <v>40.5</v>
      </c>
      <c r="Q252" s="9">
        <f t="shared" si="3"/>
        <v>0.53210227272727273</v>
      </c>
      <c r="R252" s="9">
        <v>0.6</v>
      </c>
      <c r="S252" s="9">
        <v>0.2</v>
      </c>
      <c r="T252" s="9">
        <v>0.25</v>
      </c>
      <c r="U252" s="9">
        <v>0.63636363636363635</v>
      </c>
      <c r="V252" s="9">
        <v>0.375</v>
      </c>
      <c r="W252" s="9">
        <v>0.5</v>
      </c>
      <c r="X252" s="9">
        <v>0.5625</v>
      </c>
      <c r="AD252" s="8">
        <v>72.2</v>
      </c>
    </row>
    <row r="253" spans="1:30">
      <c r="A253" s="2">
        <v>1985</v>
      </c>
      <c r="B253" s="2">
        <v>2000</v>
      </c>
      <c r="C253" s="2">
        <v>1</v>
      </c>
      <c r="D253" s="2">
        <v>2000</v>
      </c>
      <c r="E253" s="2" t="s">
        <v>91</v>
      </c>
      <c r="F253" s="9">
        <v>0.54651162790697672</v>
      </c>
      <c r="G253" s="9">
        <v>0.5</v>
      </c>
      <c r="H253" s="9">
        <f>AD253/ﾍﾞﾝﾁﾏｰｸ!$CR$1</f>
        <v>0.65264684554024666</v>
      </c>
      <c r="I253" s="9">
        <v>0.66666666666666663</v>
      </c>
      <c r="J253" s="9">
        <v>0.5</v>
      </c>
      <c r="K253" s="9">
        <v>0.6</v>
      </c>
      <c r="L253" s="9">
        <v>0.75</v>
      </c>
      <c r="M253" s="9">
        <v>1</v>
      </c>
      <c r="N253" s="9">
        <v>0.63636363636363635</v>
      </c>
      <c r="O253" s="9">
        <v>0.9</v>
      </c>
      <c r="P253" s="2">
        <v>63.5</v>
      </c>
      <c r="Q253" s="9">
        <f t="shared" si="3"/>
        <v>0.68181818181818188</v>
      </c>
      <c r="R253" s="9">
        <v>0.56666666666666665</v>
      </c>
      <c r="S253" s="9">
        <v>0.7</v>
      </c>
      <c r="T253" s="9">
        <v>0.75</v>
      </c>
      <c r="U253" s="9">
        <v>0.59090909090909094</v>
      </c>
      <c r="V253" s="9">
        <v>0.75</v>
      </c>
      <c r="W253" s="9">
        <v>0.70833333333333337</v>
      </c>
      <c r="X253" s="9">
        <v>0.75</v>
      </c>
      <c r="AD253" s="8">
        <v>90</v>
      </c>
    </row>
    <row r="254" spans="1:30">
      <c r="A254" s="2">
        <v>2001</v>
      </c>
      <c r="B254" s="2">
        <v>1200</v>
      </c>
      <c r="C254" s="2">
        <v>1</v>
      </c>
      <c r="D254" s="2">
        <v>1200</v>
      </c>
      <c r="E254" s="2" t="s">
        <v>138</v>
      </c>
      <c r="F254" s="9">
        <v>0.33720930232558138</v>
      </c>
      <c r="G254" s="9">
        <v>0.5</v>
      </c>
      <c r="H254" s="9">
        <f>AD254/ﾍﾞﾝﾁﾏｰｸ!$CR$1</f>
        <v>0.59463379260333582</v>
      </c>
      <c r="I254" s="9">
        <v>0.33333333333333331</v>
      </c>
      <c r="J254" s="9">
        <v>0.5</v>
      </c>
      <c r="K254" s="9">
        <v>0.2</v>
      </c>
      <c r="L254" s="9">
        <v>0.5</v>
      </c>
      <c r="M254" s="9">
        <v>0.5</v>
      </c>
      <c r="N254" s="9">
        <v>0.45454545454545453</v>
      </c>
      <c r="O254" s="9">
        <v>0.85</v>
      </c>
      <c r="P254" s="2">
        <v>45.5</v>
      </c>
      <c r="Q254" s="9">
        <f t="shared" si="3"/>
        <v>0.53011363636363629</v>
      </c>
      <c r="R254" s="9">
        <v>0.4</v>
      </c>
      <c r="S254" s="9">
        <v>0.5</v>
      </c>
      <c r="T254" s="9">
        <v>0.5625</v>
      </c>
      <c r="U254" s="9">
        <v>0.31818181818181818</v>
      </c>
      <c r="V254" s="9">
        <v>0.59375</v>
      </c>
      <c r="W254" s="9">
        <v>0.625</v>
      </c>
      <c r="X254" s="9">
        <v>0.75</v>
      </c>
      <c r="AD254" s="8">
        <v>82</v>
      </c>
    </row>
    <row r="255" spans="1:30">
      <c r="A255" s="2">
        <v>1987</v>
      </c>
      <c r="B255" s="2">
        <v>300</v>
      </c>
      <c r="C255" s="2">
        <v>2</v>
      </c>
      <c r="D255" s="2">
        <v>150</v>
      </c>
      <c r="E255" s="2" t="s">
        <v>272</v>
      </c>
      <c r="F255" s="9">
        <v>0.27906976744186046</v>
      </c>
      <c r="G255" s="9">
        <v>0</v>
      </c>
      <c r="H255" s="9">
        <f>AD255/ﾍﾞﾝﾁﾏｰｸ!$CR$1</f>
        <v>0.52356780275562009</v>
      </c>
      <c r="I255" s="9">
        <v>0.16666666666666666</v>
      </c>
      <c r="J255" s="9">
        <v>0.375</v>
      </c>
      <c r="K255" s="9">
        <v>0.4</v>
      </c>
      <c r="L255" s="9">
        <v>0</v>
      </c>
      <c r="M255" s="9">
        <v>0.5</v>
      </c>
      <c r="N255" s="9">
        <v>0.63636363636363635</v>
      </c>
      <c r="O255" s="9">
        <v>0.45</v>
      </c>
      <c r="P255" s="2">
        <v>36</v>
      </c>
      <c r="Q255" s="9">
        <f t="shared" si="3"/>
        <v>0.44318181818181823</v>
      </c>
      <c r="R255" s="9">
        <v>0.46666666666666667</v>
      </c>
      <c r="S255" s="9">
        <v>0.7</v>
      </c>
      <c r="T255" s="9">
        <v>0.3125</v>
      </c>
      <c r="U255" s="9">
        <v>0.40909090909090912</v>
      </c>
      <c r="V255" s="9">
        <v>0.46875</v>
      </c>
      <c r="W255" s="9">
        <v>0.5</v>
      </c>
      <c r="X255" s="9">
        <v>0.375</v>
      </c>
      <c r="AD255" s="8">
        <v>72.2</v>
      </c>
    </row>
    <row r="256" spans="1:30">
      <c r="A256" s="2">
        <v>2005</v>
      </c>
      <c r="B256" s="2">
        <v>260</v>
      </c>
      <c r="C256" s="2">
        <v>2</v>
      </c>
      <c r="D256" s="2">
        <v>130</v>
      </c>
      <c r="E256" s="2" t="s">
        <v>184</v>
      </c>
      <c r="F256" s="9">
        <v>0.52325581395348841</v>
      </c>
      <c r="G256" s="9">
        <v>0.5</v>
      </c>
      <c r="H256" s="9">
        <f>AD256/ﾍﾞﾝﾁﾏｰｸ!$CR$1</f>
        <v>0.52719361856417701</v>
      </c>
      <c r="I256" s="9">
        <v>0.83333333333333337</v>
      </c>
      <c r="J256" s="9">
        <v>0.75</v>
      </c>
      <c r="K256" s="9">
        <v>0.45</v>
      </c>
      <c r="L256" s="9">
        <v>0.125</v>
      </c>
      <c r="M256" s="9">
        <v>0.5</v>
      </c>
      <c r="N256" s="9">
        <v>0.68181818181818177</v>
      </c>
      <c r="O256" s="9">
        <v>0.7</v>
      </c>
      <c r="P256" s="2">
        <v>54.5</v>
      </c>
      <c r="Q256" s="9">
        <f t="shared" si="3"/>
        <v>0.72329545454545452</v>
      </c>
      <c r="R256" s="9">
        <v>0.73333333333333328</v>
      </c>
      <c r="S256" s="9">
        <v>0.4</v>
      </c>
      <c r="T256" s="9">
        <v>0.375</v>
      </c>
      <c r="U256" s="9">
        <v>0.72727272727272729</v>
      </c>
      <c r="V256" s="9">
        <v>0.5625</v>
      </c>
      <c r="W256" s="9">
        <v>0.75</v>
      </c>
      <c r="X256" s="9">
        <v>0.875</v>
      </c>
      <c r="AD256" s="8">
        <v>72.7</v>
      </c>
    </row>
    <row r="257" spans="1:30">
      <c r="A257" s="2">
        <v>1981</v>
      </c>
      <c r="B257" s="2">
        <v>382</v>
      </c>
      <c r="C257" s="2">
        <v>4</v>
      </c>
      <c r="D257" s="2">
        <v>95.5</v>
      </c>
      <c r="E257" s="2" t="s">
        <v>27</v>
      </c>
      <c r="F257" s="9">
        <v>0.43023255813953487</v>
      </c>
      <c r="G257" s="9">
        <v>0.5</v>
      </c>
      <c r="H257" s="9">
        <f>AD257/ﾍﾞﾝﾁﾏｰｸ!$CR$1</f>
        <v>0.56780275562001459</v>
      </c>
      <c r="I257" s="9">
        <v>0.33333333333333331</v>
      </c>
      <c r="J257" s="9">
        <v>0.5</v>
      </c>
      <c r="K257" s="9">
        <v>0.45</v>
      </c>
      <c r="L257" s="9">
        <v>0.375</v>
      </c>
      <c r="M257" s="9">
        <v>0.5</v>
      </c>
      <c r="N257" s="9">
        <v>0.5</v>
      </c>
      <c r="O257" s="9">
        <v>0.5</v>
      </c>
      <c r="P257" s="2">
        <v>43.5</v>
      </c>
      <c r="Q257" s="9">
        <f t="shared" si="3"/>
        <v>0.43977272727272726</v>
      </c>
      <c r="R257" s="9">
        <v>0.43333333333333335</v>
      </c>
      <c r="S257" s="9">
        <v>0.5</v>
      </c>
      <c r="T257" s="9">
        <v>0.5</v>
      </c>
      <c r="U257" s="9">
        <v>0.36363636363636365</v>
      </c>
      <c r="V257" s="9">
        <v>0.5</v>
      </c>
      <c r="W257" s="9">
        <v>0.45833333333333331</v>
      </c>
      <c r="X257" s="9">
        <v>0.5</v>
      </c>
      <c r="AD257" s="8">
        <v>78.3</v>
      </c>
    </row>
    <row r="258" spans="1:30">
      <c r="A258" s="2">
        <v>2005</v>
      </c>
      <c r="B258" s="2">
        <v>1200</v>
      </c>
      <c r="C258" s="2">
        <v>6</v>
      </c>
      <c r="D258" s="2">
        <v>200</v>
      </c>
      <c r="E258" s="2" t="s">
        <v>273</v>
      </c>
      <c r="F258" s="9">
        <v>0.52325581395348841</v>
      </c>
      <c r="G258" s="9">
        <v>0.5</v>
      </c>
      <c r="H258" s="9">
        <f>AD258/ﾍﾞﾝﾁﾏｰｸ!$CR$1</f>
        <v>0.59463379260333582</v>
      </c>
      <c r="I258" s="9">
        <v>0.66666666666666663</v>
      </c>
      <c r="J258" s="9">
        <v>0.875</v>
      </c>
      <c r="K258" s="9">
        <v>0.4</v>
      </c>
      <c r="L258" s="9">
        <v>0.875</v>
      </c>
      <c r="M258" s="9">
        <v>1</v>
      </c>
      <c r="N258" s="9">
        <v>0.63636363636363635</v>
      </c>
      <c r="O258" s="9">
        <v>0.85</v>
      </c>
      <c r="P258" s="2">
        <v>62.5</v>
      </c>
      <c r="Q258" s="9">
        <f t="shared" ref="Q258:Q321" si="4">U258*0.35+V258*0.2+W258*0.3+X258*0.15</f>
        <v>0.59062499999999996</v>
      </c>
      <c r="R258" s="9">
        <v>0.6333333333333333</v>
      </c>
      <c r="S258" s="9">
        <v>0.8</v>
      </c>
      <c r="T258" s="9">
        <v>0.8125</v>
      </c>
      <c r="U258" s="9">
        <v>0.5</v>
      </c>
      <c r="V258" s="9">
        <v>0.625</v>
      </c>
      <c r="W258" s="9">
        <v>0.625</v>
      </c>
      <c r="X258" s="9">
        <v>0.6875</v>
      </c>
      <c r="AD258" s="8">
        <v>82</v>
      </c>
    </row>
    <row r="259" spans="1:30">
      <c r="A259" s="2">
        <v>2005</v>
      </c>
      <c r="B259" s="2">
        <v>1500</v>
      </c>
      <c r="C259" s="2">
        <v>5</v>
      </c>
      <c r="D259" s="2">
        <v>300</v>
      </c>
      <c r="E259" s="2" t="s">
        <v>274</v>
      </c>
      <c r="F259" s="9">
        <v>0.16279069767441862</v>
      </c>
      <c r="G259" s="9">
        <v>0</v>
      </c>
      <c r="H259" s="9">
        <f>AD259/ﾍﾞﾝﾁﾏｰｸ!$CR$1</f>
        <v>0.52356780275562009</v>
      </c>
      <c r="I259" s="9">
        <v>0</v>
      </c>
      <c r="J259" s="9">
        <v>0.5</v>
      </c>
      <c r="K259" s="9">
        <v>0.15</v>
      </c>
      <c r="L259" s="9">
        <v>0.625</v>
      </c>
      <c r="M259" s="9">
        <v>0.5</v>
      </c>
      <c r="N259" s="9">
        <v>0.63636363636363635</v>
      </c>
      <c r="O259" s="9">
        <v>0.4</v>
      </c>
      <c r="P259" s="2">
        <v>35</v>
      </c>
      <c r="Q259" s="9">
        <f t="shared" si="4"/>
        <v>0.3460227272727272</v>
      </c>
      <c r="R259" s="9">
        <v>0.43333333333333335</v>
      </c>
      <c r="S259" s="9">
        <v>0.6</v>
      </c>
      <c r="T259" s="9">
        <v>0.625</v>
      </c>
      <c r="U259" s="9">
        <v>0.36363636363636365</v>
      </c>
      <c r="V259" s="9">
        <v>0.3125</v>
      </c>
      <c r="W259" s="9">
        <v>0.33333333333333331</v>
      </c>
      <c r="X259" s="9">
        <v>0.375</v>
      </c>
      <c r="AD259" s="8">
        <v>72.2</v>
      </c>
    </row>
    <row r="260" spans="1:30">
      <c r="A260" s="2">
        <v>2003</v>
      </c>
      <c r="B260" s="2">
        <v>800</v>
      </c>
      <c r="C260" s="2">
        <v>4</v>
      </c>
      <c r="D260" s="2">
        <v>200</v>
      </c>
      <c r="E260" s="2" t="s">
        <v>91</v>
      </c>
      <c r="F260" s="9">
        <v>0.53488372093023251</v>
      </c>
      <c r="G260" s="9">
        <v>0</v>
      </c>
      <c r="H260" s="9">
        <f>AD260/ﾍﾞﾝﾁﾏｰｸ!$CR$1</f>
        <v>0.58810732414793343</v>
      </c>
      <c r="I260" s="9">
        <v>0.5</v>
      </c>
      <c r="J260" s="9">
        <v>0.75</v>
      </c>
      <c r="K260" s="9">
        <v>0.7</v>
      </c>
      <c r="L260" s="9">
        <v>0.375</v>
      </c>
      <c r="M260" s="9">
        <v>0.5</v>
      </c>
      <c r="N260" s="9">
        <v>0.68181818181818177</v>
      </c>
      <c r="O260" s="9">
        <v>0.6</v>
      </c>
      <c r="P260" s="2">
        <v>54</v>
      </c>
      <c r="Q260" s="9">
        <f t="shared" si="4"/>
        <v>0.6982954545454545</v>
      </c>
      <c r="R260" s="9">
        <v>0.7</v>
      </c>
      <c r="S260" s="9">
        <v>0.4</v>
      </c>
      <c r="T260" s="9">
        <v>0.4375</v>
      </c>
      <c r="U260" s="9">
        <v>0.72727272727272729</v>
      </c>
      <c r="V260" s="9">
        <v>0.6875</v>
      </c>
      <c r="W260" s="9">
        <v>0.70833333333333337</v>
      </c>
      <c r="X260" s="9">
        <v>0.625</v>
      </c>
      <c r="AD260" s="8">
        <v>81.100000000000009</v>
      </c>
    </row>
    <row r="261" spans="1:30">
      <c r="A261" s="2">
        <v>1990</v>
      </c>
      <c r="B261" s="2">
        <v>100</v>
      </c>
      <c r="C261" s="2">
        <v>1</v>
      </c>
      <c r="D261" s="2">
        <v>100</v>
      </c>
      <c r="E261" s="2" t="s">
        <v>76</v>
      </c>
      <c r="F261" s="9">
        <v>0.13953488372093023</v>
      </c>
      <c r="G261" s="9">
        <v>0</v>
      </c>
      <c r="H261" s="9">
        <f>AD261/ﾍﾞﾝﾁﾏｰｸ!$CR$1</f>
        <v>0.52356780275562009</v>
      </c>
      <c r="I261" s="9">
        <v>0</v>
      </c>
      <c r="J261" s="9">
        <v>0</v>
      </c>
      <c r="K261" s="9">
        <v>0.25</v>
      </c>
      <c r="L261" s="9">
        <v>0</v>
      </c>
      <c r="M261" s="9">
        <v>0.5</v>
      </c>
      <c r="N261" s="9">
        <v>0.5</v>
      </c>
      <c r="O261" s="9">
        <v>0.5</v>
      </c>
      <c r="P261" s="2">
        <v>27</v>
      </c>
      <c r="Q261" s="9">
        <f t="shared" si="4"/>
        <v>0.38352272727272718</v>
      </c>
      <c r="R261" s="9">
        <v>0.43333333333333335</v>
      </c>
      <c r="S261" s="9">
        <v>0.3</v>
      </c>
      <c r="T261" s="9">
        <v>0.125</v>
      </c>
      <c r="U261" s="9">
        <v>0.36363636363636365</v>
      </c>
      <c r="V261" s="9">
        <v>0.40625</v>
      </c>
      <c r="W261" s="9">
        <v>0.45833333333333331</v>
      </c>
      <c r="X261" s="9">
        <v>0.25</v>
      </c>
      <c r="AD261" s="8">
        <v>72.2</v>
      </c>
    </row>
    <row r="262" spans="1:30">
      <c r="A262" s="2">
        <v>1989</v>
      </c>
      <c r="B262" s="2">
        <v>900</v>
      </c>
      <c r="C262" s="2">
        <v>3</v>
      </c>
      <c r="D262" s="2">
        <v>300</v>
      </c>
      <c r="E262" s="2" t="s">
        <v>277</v>
      </c>
      <c r="F262" s="9">
        <v>0.39534883720930231</v>
      </c>
      <c r="G262" s="9">
        <v>0</v>
      </c>
      <c r="H262" s="9">
        <f>AD262/ﾍﾞﾝﾁﾏｰｸ!$CR$1</f>
        <v>0.62001450326323437</v>
      </c>
      <c r="I262" s="9">
        <v>0</v>
      </c>
      <c r="J262" s="9">
        <v>0.75</v>
      </c>
      <c r="K262" s="9">
        <v>0.55000000000000004</v>
      </c>
      <c r="L262" s="9">
        <v>0.25</v>
      </c>
      <c r="M262" s="9">
        <v>0.5</v>
      </c>
      <c r="N262" s="9">
        <v>0.63636363636363635</v>
      </c>
      <c r="O262" s="9">
        <v>0.5</v>
      </c>
      <c r="P262" s="2">
        <v>44</v>
      </c>
      <c r="Q262" s="9">
        <f t="shared" si="4"/>
        <v>0.56534090909090906</v>
      </c>
      <c r="R262" s="9">
        <v>0.5</v>
      </c>
      <c r="S262" s="9">
        <v>0.4</v>
      </c>
      <c r="T262" s="9">
        <v>0.375</v>
      </c>
      <c r="U262" s="9">
        <v>0.45454545454545453</v>
      </c>
      <c r="V262" s="9">
        <v>0.5625</v>
      </c>
      <c r="W262" s="9">
        <v>0.66666666666666663</v>
      </c>
      <c r="X262" s="9">
        <v>0.625</v>
      </c>
      <c r="AD262" s="8">
        <v>85.5</v>
      </c>
    </row>
    <row r="263" spans="1:30">
      <c r="A263" s="2">
        <v>1992</v>
      </c>
      <c r="B263" s="2">
        <v>900</v>
      </c>
      <c r="C263" s="2">
        <v>3</v>
      </c>
      <c r="D263" s="2">
        <v>300</v>
      </c>
      <c r="E263" s="2" t="s">
        <v>278</v>
      </c>
      <c r="F263" s="9">
        <v>0.20930232558139536</v>
      </c>
      <c r="G263" s="9">
        <v>0</v>
      </c>
      <c r="H263" s="9">
        <f>AD263/ﾍﾞﾝﾁﾏｰｸ!$CR$1</f>
        <v>0.52356780275562009</v>
      </c>
      <c r="I263" s="9">
        <v>0</v>
      </c>
      <c r="J263" s="9">
        <v>0.5</v>
      </c>
      <c r="K263" s="9">
        <v>0.3</v>
      </c>
      <c r="L263" s="9">
        <v>0.125</v>
      </c>
      <c r="M263" s="9">
        <v>0.5</v>
      </c>
      <c r="N263" s="9">
        <v>0.68181818181818177</v>
      </c>
      <c r="O263" s="9">
        <v>0.5</v>
      </c>
      <c r="P263" s="2">
        <v>37</v>
      </c>
      <c r="Q263" s="9">
        <f t="shared" si="4"/>
        <v>0.51590909090909087</v>
      </c>
      <c r="R263" s="9">
        <v>0.5</v>
      </c>
      <c r="S263" s="9">
        <v>0.3</v>
      </c>
      <c r="T263" s="9">
        <v>0.3125</v>
      </c>
      <c r="U263" s="9">
        <v>0.54545454545454541</v>
      </c>
      <c r="V263" s="9">
        <v>0.40625</v>
      </c>
      <c r="W263" s="9">
        <v>0.5</v>
      </c>
      <c r="X263" s="9">
        <v>0.625</v>
      </c>
      <c r="AD263" s="8">
        <v>72.2</v>
      </c>
    </row>
    <row r="264" spans="1:30">
      <c r="A264" s="2">
        <v>2000</v>
      </c>
      <c r="B264" s="2">
        <v>500</v>
      </c>
      <c r="C264" s="2">
        <v>10</v>
      </c>
      <c r="D264" s="2">
        <v>50</v>
      </c>
      <c r="E264" s="2" t="s">
        <v>279</v>
      </c>
      <c r="F264" s="9">
        <v>0.38372093023255816</v>
      </c>
      <c r="G264" s="9">
        <v>0.5</v>
      </c>
      <c r="H264" s="9">
        <f>AD264/ﾍﾞﾝﾁﾏｰｸ!$CR$1</f>
        <v>0.6598984771573605</v>
      </c>
      <c r="I264" s="9">
        <v>0.33333333333333331</v>
      </c>
      <c r="J264" s="9">
        <v>0.25</v>
      </c>
      <c r="K264" s="9">
        <v>0.45</v>
      </c>
      <c r="L264" s="9">
        <v>0.375</v>
      </c>
      <c r="M264" s="9">
        <v>1</v>
      </c>
      <c r="N264" s="9">
        <v>0.36363636363636365</v>
      </c>
      <c r="O264" s="9">
        <v>0.8</v>
      </c>
      <c r="P264" s="2">
        <v>45.5</v>
      </c>
      <c r="Q264" s="9">
        <f t="shared" si="4"/>
        <v>0.54261363636363635</v>
      </c>
      <c r="R264" s="9">
        <v>0.33333333333333331</v>
      </c>
      <c r="S264" s="9">
        <v>0.5</v>
      </c>
      <c r="T264" s="9">
        <v>0.5</v>
      </c>
      <c r="U264" s="9">
        <v>0.31818181818181818</v>
      </c>
      <c r="V264" s="9">
        <v>0.65625</v>
      </c>
      <c r="W264" s="9">
        <v>0.625</v>
      </c>
      <c r="X264" s="9">
        <v>0.75</v>
      </c>
      <c r="AD264" s="8">
        <v>91</v>
      </c>
    </row>
    <row r="265" spans="1:30">
      <c r="A265" s="2">
        <v>1989</v>
      </c>
      <c r="B265" s="2">
        <v>345</v>
      </c>
      <c r="C265" s="2">
        <v>5</v>
      </c>
      <c r="D265" s="2">
        <v>69</v>
      </c>
      <c r="E265" s="2" t="s">
        <v>280</v>
      </c>
      <c r="F265" s="9">
        <v>0.5</v>
      </c>
      <c r="G265" s="9">
        <v>0.5</v>
      </c>
      <c r="H265" s="9">
        <f>AD265/ﾍﾞﾝﾁﾏｰｸ!$CR$1</f>
        <v>0.52356780275562009</v>
      </c>
      <c r="I265" s="9">
        <v>0.66666666666666663</v>
      </c>
      <c r="J265" s="9">
        <v>0.625</v>
      </c>
      <c r="K265" s="9">
        <v>0.5</v>
      </c>
      <c r="L265" s="9">
        <v>0.25</v>
      </c>
      <c r="M265" s="9">
        <v>0.5</v>
      </c>
      <c r="N265" s="9">
        <v>0.68181818181818177</v>
      </c>
      <c r="O265" s="9">
        <v>0.5</v>
      </c>
      <c r="P265" s="2">
        <v>50.5</v>
      </c>
      <c r="Q265" s="9">
        <f t="shared" si="4"/>
        <v>0.62329545454545454</v>
      </c>
      <c r="R265" s="9">
        <v>0.7</v>
      </c>
      <c r="S265" s="9">
        <v>0.3</v>
      </c>
      <c r="T265" s="9">
        <v>0.4375</v>
      </c>
      <c r="U265" s="9">
        <v>0.72727272727272729</v>
      </c>
      <c r="V265" s="9">
        <v>0.5</v>
      </c>
      <c r="W265" s="9">
        <v>0.58333333333333337</v>
      </c>
      <c r="X265" s="9">
        <v>0.625</v>
      </c>
      <c r="AD265" s="8">
        <v>72.2</v>
      </c>
    </row>
    <row r="266" spans="1:30">
      <c r="A266" s="2">
        <v>1975</v>
      </c>
      <c r="B266" s="2">
        <v>100</v>
      </c>
      <c r="C266" s="2">
        <v>1</v>
      </c>
      <c r="D266" s="2">
        <v>100</v>
      </c>
      <c r="E266" s="2" t="s">
        <v>281</v>
      </c>
      <c r="F266" s="9">
        <v>9.3023255813953487E-2</v>
      </c>
      <c r="G266" s="9">
        <v>0</v>
      </c>
      <c r="H266" s="9">
        <f>AD266/ﾍﾞﾝﾁﾏｰｸ!$CR$1</f>
        <v>0.52356780275562009</v>
      </c>
      <c r="I266" s="9">
        <v>0</v>
      </c>
      <c r="J266" s="9">
        <v>0.5</v>
      </c>
      <c r="K266" s="9">
        <v>0.05</v>
      </c>
      <c r="L266" s="9">
        <v>0</v>
      </c>
      <c r="M266" s="9">
        <v>0.5</v>
      </c>
      <c r="N266" s="9">
        <v>0.22727272727272727</v>
      </c>
      <c r="O266" s="9">
        <v>0.4</v>
      </c>
      <c r="P266" s="2">
        <v>19</v>
      </c>
      <c r="Q266" s="9">
        <f t="shared" si="4"/>
        <v>0.29488636363636361</v>
      </c>
      <c r="R266" s="9">
        <v>0.16666666666666666</v>
      </c>
      <c r="S266" s="9">
        <v>0.3</v>
      </c>
      <c r="T266" s="9">
        <v>0.25</v>
      </c>
      <c r="U266" s="9">
        <v>0.18181818181818182</v>
      </c>
      <c r="V266" s="9">
        <v>0.21875</v>
      </c>
      <c r="W266" s="9">
        <v>0.375</v>
      </c>
      <c r="X266" s="9">
        <v>0.5</v>
      </c>
      <c r="AD266" s="8">
        <v>72.2</v>
      </c>
    </row>
    <row r="267" spans="1:30">
      <c r="A267" s="2">
        <v>1988</v>
      </c>
      <c r="B267" s="2">
        <v>1500</v>
      </c>
      <c r="C267" s="2">
        <v>7</v>
      </c>
      <c r="D267" s="2">
        <v>214.28571428571428</v>
      </c>
      <c r="E267" s="2" t="s">
        <v>34</v>
      </c>
      <c r="F267" s="9">
        <v>9.3023255813953487E-2</v>
      </c>
      <c r="G267" s="9">
        <v>0</v>
      </c>
      <c r="H267" s="9">
        <f>AD267/ﾍﾞﾝﾁﾏｰｸ!$CR$1</f>
        <v>0.52356780275562009</v>
      </c>
      <c r="I267" s="9">
        <v>0</v>
      </c>
      <c r="J267" s="9">
        <v>0.125</v>
      </c>
      <c r="K267" s="9">
        <v>0.15</v>
      </c>
      <c r="L267" s="9">
        <v>0.25</v>
      </c>
      <c r="M267" s="9">
        <v>0.5</v>
      </c>
      <c r="N267" s="9">
        <v>0.36363636363636365</v>
      </c>
      <c r="O267" s="9">
        <v>0.6</v>
      </c>
      <c r="P267" s="2">
        <v>27</v>
      </c>
      <c r="Q267" s="9">
        <f t="shared" si="4"/>
        <v>0.39261363636363639</v>
      </c>
      <c r="R267" s="9">
        <v>0.3</v>
      </c>
      <c r="S267" s="9">
        <v>0.2</v>
      </c>
      <c r="T267" s="9">
        <v>0.1875</v>
      </c>
      <c r="U267" s="9">
        <v>0.31818181818181818</v>
      </c>
      <c r="V267" s="9">
        <v>0.40625</v>
      </c>
      <c r="W267" s="9">
        <v>0.41666666666666669</v>
      </c>
      <c r="X267" s="9">
        <v>0.5</v>
      </c>
      <c r="AD267" s="8">
        <v>72.2</v>
      </c>
    </row>
    <row r="268" spans="1:30">
      <c r="A268" s="2">
        <v>2000</v>
      </c>
      <c r="B268" s="2">
        <v>130</v>
      </c>
      <c r="C268" s="2">
        <v>3</v>
      </c>
      <c r="D268" s="2">
        <v>43.333333333333336</v>
      </c>
      <c r="E268" s="2" t="s">
        <v>282</v>
      </c>
      <c r="F268" s="9">
        <v>0.45348837209302323</v>
      </c>
      <c r="G268" s="9">
        <v>0.5</v>
      </c>
      <c r="H268" s="9">
        <f>AD268/ﾍﾞﾝﾁﾏｰｸ!$CR$1</f>
        <v>0.69688179840464126</v>
      </c>
      <c r="I268" s="9">
        <v>0.66666666666666663</v>
      </c>
      <c r="J268" s="9">
        <v>0.5</v>
      </c>
      <c r="K268" s="9">
        <v>0.4</v>
      </c>
      <c r="L268" s="9">
        <v>0.125</v>
      </c>
      <c r="M268" s="9">
        <v>0.5</v>
      </c>
      <c r="N268" s="9">
        <v>0.36363636363636365</v>
      </c>
      <c r="O268" s="9">
        <v>0.65</v>
      </c>
      <c r="P268" s="2">
        <v>42.5</v>
      </c>
      <c r="Q268" s="9">
        <f t="shared" si="4"/>
        <v>0.53039772727272727</v>
      </c>
      <c r="R268" s="9">
        <v>0.53333333333333333</v>
      </c>
      <c r="S268" s="9">
        <v>0.4</v>
      </c>
      <c r="T268" s="9">
        <v>0.3125</v>
      </c>
      <c r="U268" s="9">
        <v>0.36363636363636365</v>
      </c>
      <c r="V268" s="9">
        <v>0.59375</v>
      </c>
      <c r="W268" s="9">
        <v>0.66666666666666663</v>
      </c>
      <c r="X268" s="9">
        <v>0.5625</v>
      </c>
      <c r="AD268" s="8">
        <v>96.100000000000009</v>
      </c>
    </row>
    <row r="269" spans="1:30">
      <c r="A269" s="2">
        <v>1998</v>
      </c>
      <c r="B269" s="2">
        <v>500</v>
      </c>
      <c r="C269" s="2">
        <v>1</v>
      </c>
      <c r="D269" s="2">
        <v>500</v>
      </c>
      <c r="E269" s="2" t="s">
        <v>283</v>
      </c>
      <c r="F269" s="9">
        <v>0.46511627906976744</v>
      </c>
      <c r="G269" s="9">
        <v>1</v>
      </c>
      <c r="H269" s="9">
        <f>AD269/ﾍﾞﾝﾁﾏｰｸ!$CR$1</f>
        <v>0.54967367657722999</v>
      </c>
      <c r="I269" s="9">
        <v>0.33333333333333331</v>
      </c>
      <c r="J269" s="9">
        <v>0.5</v>
      </c>
      <c r="K269" s="9">
        <v>0.45</v>
      </c>
      <c r="L269" s="9">
        <v>0.25</v>
      </c>
      <c r="M269" s="9">
        <v>0.5</v>
      </c>
      <c r="N269" s="9">
        <v>0.63636363636363635</v>
      </c>
      <c r="O269" s="9">
        <v>0.5</v>
      </c>
      <c r="P269" s="2">
        <v>49</v>
      </c>
      <c r="Q269" s="9">
        <f t="shared" si="4"/>
        <v>0.59744318181818179</v>
      </c>
      <c r="R269" s="9">
        <v>0.56666666666666665</v>
      </c>
      <c r="S269" s="9">
        <v>0.3</v>
      </c>
      <c r="T269" s="9">
        <v>0.5</v>
      </c>
      <c r="U269" s="9">
        <v>0.59090909090909094</v>
      </c>
      <c r="V269" s="9">
        <v>0.5</v>
      </c>
      <c r="W269" s="9">
        <v>0.625</v>
      </c>
      <c r="X269" s="9">
        <v>0.6875</v>
      </c>
      <c r="AD269" s="8">
        <v>75.8</v>
      </c>
    </row>
    <row r="270" spans="1:30">
      <c r="A270" s="2">
        <v>1985</v>
      </c>
      <c r="B270" s="2">
        <v>150</v>
      </c>
      <c r="C270" s="2">
        <v>4</v>
      </c>
      <c r="D270" s="2">
        <v>37.5</v>
      </c>
      <c r="E270" s="2" t="s">
        <v>160</v>
      </c>
      <c r="F270" s="9">
        <v>0.16279069767441862</v>
      </c>
      <c r="G270" s="9">
        <v>0</v>
      </c>
      <c r="H270" s="9">
        <f>AD270/ﾍﾞﾝﾁﾏｰｸ!$CR$1</f>
        <v>0.52356780275562009</v>
      </c>
      <c r="I270" s="9">
        <v>0.16666666666666666</v>
      </c>
      <c r="J270" s="9">
        <v>0.5</v>
      </c>
      <c r="K270" s="9">
        <v>0.15</v>
      </c>
      <c r="L270" s="9">
        <v>0</v>
      </c>
      <c r="M270" s="9">
        <v>0.5</v>
      </c>
      <c r="N270" s="9">
        <v>0.31818181818181818</v>
      </c>
      <c r="O270" s="9">
        <v>0.5</v>
      </c>
      <c r="P270" s="2">
        <v>26</v>
      </c>
      <c r="Q270" s="9">
        <f t="shared" si="4"/>
        <v>0.4241477272727272</v>
      </c>
      <c r="R270" s="9">
        <v>0.26666666666666666</v>
      </c>
      <c r="S270" s="9">
        <v>0.3</v>
      </c>
      <c r="T270" s="9">
        <v>0.25</v>
      </c>
      <c r="U270" s="9">
        <v>0.36363636363636365</v>
      </c>
      <c r="V270" s="9">
        <v>0.3125</v>
      </c>
      <c r="W270" s="9">
        <v>0.5</v>
      </c>
      <c r="X270" s="9">
        <v>0.5625</v>
      </c>
      <c r="AD270" s="8">
        <v>72.2</v>
      </c>
    </row>
    <row r="271" spans="1:30">
      <c r="A271" s="2">
        <v>1995</v>
      </c>
      <c r="B271" s="2">
        <v>450</v>
      </c>
      <c r="C271" s="2">
        <v>3</v>
      </c>
      <c r="D271" s="2">
        <v>150</v>
      </c>
      <c r="E271" s="2" t="s">
        <v>284</v>
      </c>
      <c r="F271" s="9">
        <v>0.2558139534883721</v>
      </c>
      <c r="G271" s="9">
        <v>0</v>
      </c>
      <c r="H271" s="9">
        <f>AD271/ﾍﾞﾝﾁﾏｰｸ!$CR$1</f>
        <v>0.77229876722262525</v>
      </c>
      <c r="I271" s="9">
        <v>0.5</v>
      </c>
      <c r="J271" s="9">
        <v>0.25</v>
      </c>
      <c r="K271" s="9">
        <v>0.25</v>
      </c>
      <c r="L271" s="9">
        <v>0.375</v>
      </c>
      <c r="M271" s="9">
        <v>0.5</v>
      </c>
      <c r="N271" s="9">
        <v>0.36363636363636365</v>
      </c>
      <c r="O271" s="9">
        <v>0.65</v>
      </c>
      <c r="P271" s="2">
        <v>38.5</v>
      </c>
      <c r="Q271" s="9">
        <f t="shared" si="4"/>
        <v>0.43352272727272728</v>
      </c>
      <c r="R271" s="9">
        <v>0.36666666666666664</v>
      </c>
      <c r="S271" s="9">
        <v>0.6</v>
      </c>
      <c r="T271" s="9">
        <v>0.375</v>
      </c>
      <c r="U271" s="9">
        <v>0.36363636363636365</v>
      </c>
      <c r="V271" s="9">
        <v>0.46875</v>
      </c>
      <c r="W271" s="9">
        <v>0.45833333333333331</v>
      </c>
      <c r="X271" s="9">
        <v>0.5</v>
      </c>
      <c r="AD271" s="8">
        <v>106.5</v>
      </c>
    </row>
    <row r="272" spans="1:30">
      <c r="A272" s="2">
        <v>1996</v>
      </c>
      <c r="B272" s="2">
        <v>284</v>
      </c>
      <c r="C272" s="2">
        <v>1</v>
      </c>
      <c r="D272" s="2">
        <v>284</v>
      </c>
      <c r="E272" s="2" t="s">
        <v>235</v>
      </c>
      <c r="F272" s="9">
        <v>0.43023255813953487</v>
      </c>
      <c r="G272" s="9">
        <v>0.5</v>
      </c>
      <c r="H272" s="9">
        <f>AD272/ﾍﾞﾝﾁﾏｰｸ!$CR$1</f>
        <v>0.55329949238578691</v>
      </c>
      <c r="I272" s="9">
        <v>0</v>
      </c>
      <c r="J272" s="9">
        <v>0.75</v>
      </c>
      <c r="K272" s="9">
        <v>0.45</v>
      </c>
      <c r="L272" s="9">
        <v>0.375</v>
      </c>
      <c r="M272" s="9">
        <v>0.5</v>
      </c>
      <c r="N272" s="9">
        <v>0.68181818181818177</v>
      </c>
      <c r="O272" s="9">
        <v>0.55000000000000004</v>
      </c>
      <c r="P272" s="2">
        <v>48.5</v>
      </c>
      <c r="Q272" s="9">
        <f t="shared" si="4"/>
        <v>0.58522727272727271</v>
      </c>
      <c r="R272" s="9">
        <v>0.53333333333333333</v>
      </c>
      <c r="S272" s="9">
        <v>0.5</v>
      </c>
      <c r="T272" s="9">
        <v>0.5625</v>
      </c>
      <c r="U272" s="9">
        <v>0.63636363636363635</v>
      </c>
      <c r="V272" s="9">
        <v>0.46875</v>
      </c>
      <c r="W272" s="9">
        <v>0.58333333333333337</v>
      </c>
      <c r="X272" s="9">
        <v>0.625</v>
      </c>
      <c r="AD272" s="8">
        <v>76.3</v>
      </c>
    </row>
    <row r="273" spans="1:30">
      <c r="A273" s="2">
        <v>1985</v>
      </c>
      <c r="B273" s="2">
        <v>2000</v>
      </c>
      <c r="C273" s="2">
        <v>6</v>
      </c>
      <c r="D273" s="2">
        <v>333.33333333333331</v>
      </c>
      <c r="E273" s="2" t="s">
        <v>285</v>
      </c>
      <c r="F273" s="9">
        <v>0.22093023255813954</v>
      </c>
      <c r="G273" s="9">
        <v>0.5</v>
      </c>
      <c r="H273" s="9">
        <f>AD273/ﾍﾞﾝﾁﾏｰｸ!$CR$1</f>
        <v>0.54749818709209586</v>
      </c>
      <c r="I273" s="9">
        <v>0</v>
      </c>
      <c r="J273" s="9">
        <v>0.5</v>
      </c>
      <c r="K273" s="9">
        <v>0.2</v>
      </c>
      <c r="L273" s="9">
        <v>0</v>
      </c>
      <c r="M273" s="9">
        <v>0.5</v>
      </c>
      <c r="N273" s="9">
        <v>0.54545454545454541</v>
      </c>
      <c r="O273" s="9">
        <v>0.4</v>
      </c>
      <c r="P273" s="2">
        <v>32.5</v>
      </c>
      <c r="Q273" s="9">
        <f t="shared" si="4"/>
        <v>0.41193181818181818</v>
      </c>
      <c r="R273" s="9">
        <v>0.4</v>
      </c>
      <c r="S273" s="9">
        <v>0.3</v>
      </c>
      <c r="T273" s="9">
        <v>0.3125</v>
      </c>
      <c r="U273" s="9">
        <v>0.40909090909090912</v>
      </c>
      <c r="V273" s="9">
        <v>0.28125</v>
      </c>
      <c r="W273" s="9">
        <v>0.45833333333333331</v>
      </c>
      <c r="X273" s="9">
        <v>0.5</v>
      </c>
      <c r="AD273" s="8">
        <v>75.5</v>
      </c>
    </row>
    <row r="274" spans="1:30">
      <c r="A274" s="2">
        <v>2008</v>
      </c>
      <c r="B274" s="2">
        <v>240</v>
      </c>
      <c r="C274" s="2">
        <v>2</v>
      </c>
      <c r="D274" s="2">
        <v>120</v>
      </c>
      <c r="E274" s="2" t="s">
        <v>286</v>
      </c>
      <c r="F274" s="9">
        <v>0.59302325581395354</v>
      </c>
      <c r="G274" s="9">
        <v>0.5</v>
      </c>
      <c r="H274" s="9">
        <f>AD274/ﾍﾞﾝﾁﾏｰｸ!$CR$1</f>
        <v>0.53807106598984777</v>
      </c>
      <c r="I274" s="9">
        <v>0.5</v>
      </c>
      <c r="J274" s="9">
        <v>0.625</v>
      </c>
      <c r="K274" s="9">
        <v>0.7</v>
      </c>
      <c r="L274" s="9">
        <v>0.25</v>
      </c>
      <c r="M274" s="9">
        <v>0.5</v>
      </c>
      <c r="N274" s="9">
        <v>0.59090909090909094</v>
      </c>
      <c r="O274" s="9">
        <v>0.55000000000000004</v>
      </c>
      <c r="P274" s="2">
        <v>52.5</v>
      </c>
      <c r="Q274" s="9">
        <f t="shared" si="4"/>
        <v>0.6670454545454545</v>
      </c>
      <c r="R274" s="9">
        <v>0.56666666666666665</v>
      </c>
      <c r="S274" s="9">
        <v>0.4</v>
      </c>
      <c r="T274" s="9">
        <v>0.4375</v>
      </c>
      <c r="U274" s="9">
        <v>0.72727272727272729</v>
      </c>
      <c r="V274" s="9">
        <v>0.59375</v>
      </c>
      <c r="W274" s="9">
        <v>0.66666666666666663</v>
      </c>
      <c r="X274" s="9">
        <v>0.625</v>
      </c>
      <c r="AD274" s="8">
        <v>74.2</v>
      </c>
    </row>
    <row r="275" spans="1:30">
      <c r="A275" s="2">
        <v>1989</v>
      </c>
      <c r="B275" s="2">
        <v>500</v>
      </c>
      <c r="C275" s="2">
        <v>6</v>
      </c>
      <c r="D275" s="2">
        <v>83.333333333333329</v>
      </c>
      <c r="E275" s="2" t="s">
        <v>22</v>
      </c>
      <c r="F275" s="9">
        <v>0.41860465116279072</v>
      </c>
      <c r="G275" s="9">
        <v>1</v>
      </c>
      <c r="H275" s="9">
        <f>AD275/ﾍﾞﾝﾁﾏｰｸ!$CR$1</f>
        <v>0.52356780275562009</v>
      </c>
      <c r="I275" s="9">
        <v>0</v>
      </c>
      <c r="J275" s="9">
        <v>0.625</v>
      </c>
      <c r="K275" s="9">
        <v>0.35</v>
      </c>
      <c r="L275" s="9">
        <v>0.375</v>
      </c>
      <c r="M275" s="9">
        <v>0.5</v>
      </c>
      <c r="N275" s="9">
        <v>0.81818181818181823</v>
      </c>
      <c r="O275" s="9">
        <v>0.55000000000000004</v>
      </c>
      <c r="P275" s="2">
        <v>52</v>
      </c>
      <c r="Q275" s="9">
        <f t="shared" si="4"/>
        <v>0.55056818181818179</v>
      </c>
      <c r="R275" s="9">
        <v>0.6333333333333333</v>
      </c>
      <c r="S275" s="9">
        <v>0.6</v>
      </c>
      <c r="T275" s="9">
        <v>0.625</v>
      </c>
      <c r="U275" s="9">
        <v>0.59090909090909094</v>
      </c>
      <c r="V275" s="9">
        <v>0.46875</v>
      </c>
      <c r="W275" s="9">
        <v>0.58333333333333337</v>
      </c>
      <c r="X275" s="9">
        <v>0.5</v>
      </c>
      <c r="AD275" s="8">
        <v>72.2</v>
      </c>
    </row>
    <row r="276" spans="1:30">
      <c r="A276" s="2">
        <v>2000</v>
      </c>
      <c r="B276" s="2">
        <v>300</v>
      </c>
      <c r="C276" s="2">
        <v>3</v>
      </c>
      <c r="D276" s="2">
        <v>100</v>
      </c>
      <c r="E276" s="2" t="s">
        <v>288</v>
      </c>
      <c r="F276" s="9">
        <v>0.48837209302325579</v>
      </c>
      <c r="G276" s="9">
        <v>1</v>
      </c>
      <c r="H276" s="9">
        <f>AD276/ﾍﾞﾝﾁﾏｰｸ!$CR$1</f>
        <v>0.62001450326323437</v>
      </c>
      <c r="I276" s="9">
        <v>0.16666666666666666</v>
      </c>
      <c r="J276" s="9">
        <v>0.625</v>
      </c>
      <c r="K276" s="9">
        <v>0.35</v>
      </c>
      <c r="L276" s="9">
        <v>0.625</v>
      </c>
      <c r="M276" s="9">
        <v>1</v>
      </c>
      <c r="N276" s="9">
        <v>0.40909090909090912</v>
      </c>
      <c r="O276" s="9">
        <v>0.75</v>
      </c>
      <c r="P276" s="2">
        <v>51</v>
      </c>
      <c r="Q276" s="9">
        <f t="shared" si="4"/>
        <v>0.46051136363636358</v>
      </c>
      <c r="R276" s="9">
        <v>0.4</v>
      </c>
      <c r="S276" s="9">
        <v>0.8</v>
      </c>
      <c r="T276" s="9">
        <v>0.8125</v>
      </c>
      <c r="U276" s="9">
        <v>0.18181818181818182</v>
      </c>
      <c r="V276" s="9">
        <v>0.625</v>
      </c>
      <c r="W276" s="9">
        <v>0.625</v>
      </c>
      <c r="X276" s="9">
        <v>0.5625</v>
      </c>
      <c r="AD276" s="8">
        <v>85.5</v>
      </c>
    </row>
    <row r="277" spans="1:30">
      <c r="A277" s="2">
        <v>2010</v>
      </c>
      <c r="B277" s="2">
        <v>400</v>
      </c>
      <c r="C277" s="2">
        <v>10</v>
      </c>
      <c r="D277" s="2">
        <v>40</v>
      </c>
      <c r="E277" s="2" t="s">
        <v>100</v>
      </c>
      <c r="F277" s="9">
        <v>0.13953488372093023</v>
      </c>
      <c r="G277" s="9">
        <v>0</v>
      </c>
      <c r="H277" s="9">
        <f>AD277/ﾍﾞﾝﾁﾏｰｸ!$CR$1</f>
        <v>0.52356780275562009</v>
      </c>
      <c r="I277" s="9">
        <v>0.16666666666666666</v>
      </c>
      <c r="J277" s="9">
        <v>0.25</v>
      </c>
      <c r="K277" s="9">
        <v>0.15</v>
      </c>
      <c r="L277" s="9">
        <v>0</v>
      </c>
      <c r="M277" s="9">
        <v>0.5</v>
      </c>
      <c r="N277" s="9">
        <v>0.36363636363636365</v>
      </c>
      <c r="O277" s="9">
        <v>0.45</v>
      </c>
      <c r="P277" s="2">
        <v>24</v>
      </c>
      <c r="Q277" s="9">
        <f t="shared" si="4"/>
        <v>0.36079545454545453</v>
      </c>
      <c r="R277" s="9">
        <v>0.23333333333333334</v>
      </c>
      <c r="S277" s="9">
        <v>0.4</v>
      </c>
      <c r="T277" s="9">
        <v>0.25</v>
      </c>
      <c r="U277" s="9">
        <v>0.22727272727272727</v>
      </c>
      <c r="V277" s="9">
        <v>0.34375</v>
      </c>
      <c r="W277" s="9">
        <v>0.45833333333333331</v>
      </c>
      <c r="X277" s="9">
        <v>0.5</v>
      </c>
      <c r="AD277" s="8">
        <v>72.2</v>
      </c>
    </row>
    <row r="278" spans="1:30">
      <c r="A278" s="2">
        <v>1997</v>
      </c>
      <c r="B278" s="2">
        <v>700</v>
      </c>
      <c r="C278" s="2">
        <v>3</v>
      </c>
      <c r="D278" s="2">
        <v>233.33333333333334</v>
      </c>
      <c r="E278" s="2" t="s">
        <v>290</v>
      </c>
      <c r="F278" s="9">
        <v>0.43023255813953487</v>
      </c>
      <c r="G278" s="9">
        <v>0.5</v>
      </c>
      <c r="H278" s="9">
        <f>AD278/ﾍﾞﾝﾁﾏｰｸ!$CR$1</f>
        <v>0.59463379260333582</v>
      </c>
      <c r="I278" s="9">
        <v>0.66666666666666663</v>
      </c>
      <c r="J278" s="9">
        <v>0.25</v>
      </c>
      <c r="K278" s="9">
        <v>0.45</v>
      </c>
      <c r="L278" s="9">
        <v>0.375</v>
      </c>
      <c r="M278" s="9">
        <v>1</v>
      </c>
      <c r="N278" s="9">
        <v>0.54545454545454541</v>
      </c>
      <c r="O278" s="9">
        <v>0.8</v>
      </c>
      <c r="P278" s="2">
        <v>51.5</v>
      </c>
      <c r="Q278" s="9">
        <f t="shared" si="4"/>
        <v>0.55965909090909083</v>
      </c>
      <c r="R278" s="9">
        <v>0.53333333333333333</v>
      </c>
      <c r="S278" s="9">
        <v>0.7</v>
      </c>
      <c r="T278" s="9">
        <v>0.5</v>
      </c>
      <c r="U278" s="9">
        <v>0.54545454545454541</v>
      </c>
      <c r="V278" s="9">
        <v>0.65625</v>
      </c>
      <c r="W278" s="9">
        <v>0.54166666666666663</v>
      </c>
      <c r="X278" s="9">
        <v>0.5</v>
      </c>
      <c r="AD278" s="8">
        <v>82</v>
      </c>
    </row>
    <row r="279" spans="1:30">
      <c r="A279" s="2">
        <v>2010</v>
      </c>
      <c r="B279" s="2">
        <v>280</v>
      </c>
      <c r="C279" s="2">
        <v>3</v>
      </c>
      <c r="D279" s="2">
        <v>93.333333333333329</v>
      </c>
      <c r="E279" s="2" t="s">
        <v>107</v>
      </c>
      <c r="F279" s="9">
        <v>0.34883720930232559</v>
      </c>
      <c r="G279" s="9">
        <v>0</v>
      </c>
      <c r="H279" s="9">
        <f>AD279/ﾍﾞﾝﾁﾏｰｸ!$CR$1</f>
        <v>0.75416968817984054</v>
      </c>
      <c r="I279" s="9">
        <v>0.16666666666666666</v>
      </c>
      <c r="J279" s="9">
        <v>0.5</v>
      </c>
      <c r="K279" s="9">
        <v>0.45</v>
      </c>
      <c r="L279" s="9">
        <v>0.125</v>
      </c>
      <c r="M279" s="9">
        <v>0.5</v>
      </c>
      <c r="N279" s="9">
        <v>0.27272727272727271</v>
      </c>
      <c r="O279" s="9">
        <v>0.7</v>
      </c>
      <c r="P279" s="2">
        <v>39.5</v>
      </c>
      <c r="Q279" s="9">
        <f t="shared" si="4"/>
        <v>0.50738636363636358</v>
      </c>
      <c r="R279" s="9">
        <v>0.26666666666666666</v>
      </c>
      <c r="S279" s="9">
        <v>0.5</v>
      </c>
      <c r="T279" s="9">
        <v>0.25</v>
      </c>
      <c r="U279" s="9">
        <v>0.18181818181818182</v>
      </c>
      <c r="V279" s="9">
        <v>0.65625</v>
      </c>
      <c r="W279" s="9">
        <v>0.66666666666666663</v>
      </c>
      <c r="X279" s="9">
        <v>0.75</v>
      </c>
      <c r="AD279" s="8">
        <v>104</v>
      </c>
    </row>
    <row r="280" spans="1:30">
      <c r="A280" s="2">
        <v>2000</v>
      </c>
      <c r="B280" s="2">
        <v>200</v>
      </c>
      <c r="C280" s="2">
        <v>5</v>
      </c>
      <c r="D280" s="2">
        <v>40</v>
      </c>
      <c r="E280" s="2" t="s">
        <v>291</v>
      </c>
      <c r="F280" s="9">
        <v>0.33720930232558138</v>
      </c>
      <c r="G280" s="9">
        <v>0.5</v>
      </c>
      <c r="H280" s="9">
        <f>AD280/ﾍﾞﾝﾁﾏｰｸ!$CR$1</f>
        <v>0.53807106598984777</v>
      </c>
      <c r="I280" s="9">
        <v>0</v>
      </c>
      <c r="J280" s="9">
        <v>0.5</v>
      </c>
      <c r="K280" s="9">
        <v>0.35</v>
      </c>
      <c r="L280" s="9">
        <v>0.25</v>
      </c>
      <c r="M280" s="9">
        <v>0.5</v>
      </c>
      <c r="N280" s="9">
        <v>0.5</v>
      </c>
      <c r="O280" s="9">
        <v>0.6</v>
      </c>
      <c r="P280" s="2">
        <v>40.5</v>
      </c>
      <c r="Q280" s="9">
        <f t="shared" si="4"/>
        <v>0.47102272727272726</v>
      </c>
      <c r="R280" s="9">
        <v>0.36666666666666664</v>
      </c>
      <c r="S280" s="9">
        <v>0.4</v>
      </c>
      <c r="T280" s="9">
        <v>0.4375</v>
      </c>
      <c r="U280" s="9">
        <v>0.36363636363636365</v>
      </c>
      <c r="V280" s="9">
        <v>0.46875</v>
      </c>
      <c r="W280" s="9">
        <v>0.58333333333333337</v>
      </c>
      <c r="X280" s="9">
        <v>0.5</v>
      </c>
      <c r="AD280" s="8">
        <v>74.2</v>
      </c>
    </row>
    <row r="281" spans="1:30">
      <c r="A281" s="2">
        <v>2014</v>
      </c>
      <c r="B281" s="2">
        <v>1000</v>
      </c>
      <c r="C281" s="2">
        <v>3</v>
      </c>
      <c r="D281" s="2">
        <v>333.33333333333331</v>
      </c>
      <c r="E281" s="2" t="s">
        <v>294</v>
      </c>
      <c r="F281" s="9">
        <v>0.67441860465116277</v>
      </c>
      <c r="G281" s="9">
        <v>1</v>
      </c>
      <c r="H281" s="9">
        <f>AD281/ﾍﾞﾝﾁﾏｰｸ!$CR$1</f>
        <v>0.73821609862219006</v>
      </c>
      <c r="I281" s="9">
        <v>0.5</v>
      </c>
      <c r="J281" s="9">
        <v>0.625</v>
      </c>
      <c r="K281" s="9">
        <v>0.65</v>
      </c>
      <c r="L281" s="9">
        <v>0.625</v>
      </c>
      <c r="M281" s="9">
        <v>0.5</v>
      </c>
      <c r="N281" s="9">
        <v>0.59090909090909094</v>
      </c>
      <c r="O281" s="9">
        <v>0.8</v>
      </c>
      <c r="P281" s="2">
        <v>66.5</v>
      </c>
      <c r="Q281" s="9">
        <f t="shared" si="4"/>
        <v>0.67215909090909087</v>
      </c>
      <c r="R281" s="9">
        <v>0.56666666666666665</v>
      </c>
      <c r="S281" s="9">
        <v>0.7</v>
      </c>
      <c r="T281" s="9">
        <v>0.6875</v>
      </c>
      <c r="U281" s="9">
        <v>0.54545454545454541</v>
      </c>
      <c r="V281" s="9">
        <v>0.71875</v>
      </c>
      <c r="W281" s="9">
        <v>0.75</v>
      </c>
      <c r="X281" s="9">
        <v>0.75</v>
      </c>
      <c r="AD281" s="8">
        <v>101.8</v>
      </c>
    </row>
    <row r="282" spans="1:30">
      <c r="A282" s="2">
        <v>2011</v>
      </c>
      <c r="B282" s="2">
        <v>1000</v>
      </c>
      <c r="C282" s="2">
        <v>1</v>
      </c>
      <c r="D282" s="2">
        <v>1000</v>
      </c>
      <c r="E282" s="2" t="s">
        <v>297</v>
      </c>
      <c r="F282" s="9">
        <v>0.46511627906976744</v>
      </c>
      <c r="G282" s="9">
        <v>0</v>
      </c>
      <c r="H282" s="9">
        <f>AD282/ﾍﾞﾝﾁﾏｰｸ!$CR$1</f>
        <v>0.59463379260333582</v>
      </c>
      <c r="I282" s="9">
        <v>0.83333333333333337</v>
      </c>
      <c r="J282" s="9">
        <v>0.375</v>
      </c>
      <c r="K282" s="9">
        <v>0.65</v>
      </c>
      <c r="L282" s="9">
        <v>0.75</v>
      </c>
      <c r="M282" s="9">
        <v>0.5</v>
      </c>
      <c r="N282" s="9">
        <v>0.40909090909090912</v>
      </c>
      <c r="O282" s="9">
        <v>0.9</v>
      </c>
      <c r="P282" s="2">
        <v>55</v>
      </c>
      <c r="Q282" s="9">
        <f t="shared" si="4"/>
        <v>0.66590909090909101</v>
      </c>
      <c r="R282" s="9">
        <v>0.53333333333333333</v>
      </c>
      <c r="S282" s="9">
        <v>0.6</v>
      </c>
      <c r="T282" s="9">
        <v>0.5625</v>
      </c>
      <c r="U282" s="9">
        <v>0.54545454545454541</v>
      </c>
      <c r="V282" s="9">
        <v>0.75</v>
      </c>
      <c r="W282" s="9">
        <v>0.70833333333333337</v>
      </c>
      <c r="X282" s="9">
        <v>0.75</v>
      </c>
      <c r="AD282" s="8">
        <v>82</v>
      </c>
    </row>
    <row r="283" spans="1:30">
      <c r="A283" s="2">
        <v>2000</v>
      </c>
      <c r="B283" s="2">
        <v>300</v>
      </c>
      <c r="C283" s="2">
        <v>3</v>
      </c>
      <c r="D283" s="2">
        <v>100</v>
      </c>
      <c r="E283" s="2" t="s">
        <v>298</v>
      </c>
      <c r="F283" s="9">
        <v>0.40697674418604651</v>
      </c>
      <c r="G283" s="9">
        <v>0.5</v>
      </c>
      <c r="H283" s="9">
        <f>AD283/ﾍﾞﾝﾁﾏｰｸ!$CR$1</f>
        <v>0.63306744017403926</v>
      </c>
      <c r="I283" s="9">
        <v>0.33333333333333331</v>
      </c>
      <c r="J283" s="9">
        <v>0.625</v>
      </c>
      <c r="K283" s="9">
        <v>0.3</v>
      </c>
      <c r="L283" s="9">
        <v>0.625</v>
      </c>
      <c r="M283" s="9">
        <v>0.5</v>
      </c>
      <c r="N283" s="9">
        <v>0.54545454545454541</v>
      </c>
      <c r="O283" s="9">
        <v>0.8</v>
      </c>
      <c r="P283" s="2">
        <v>50.5</v>
      </c>
      <c r="Q283" s="9">
        <f t="shared" si="4"/>
        <v>0.56164772727272727</v>
      </c>
      <c r="R283" s="9">
        <v>0.43333333333333335</v>
      </c>
      <c r="S283" s="9">
        <v>0.5</v>
      </c>
      <c r="T283" s="9">
        <v>0.6875</v>
      </c>
      <c r="U283" s="9">
        <v>0.36363636363636365</v>
      </c>
      <c r="V283" s="9">
        <v>0.59375</v>
      </c>
      <c r="W283" s="9">
        <v>0.70833333333333337</v>
      </c>
      <c r="X283" s="9">
        <v>0.6875</v>
      </c>
      <c r="AD283" s="8">
        <v>87.3</v>
      </c>
    </row>
    <row r="284" spans="1:30">
      <c r="A284" s="2">
        <v>2004</v>
      </c>
      <c r="B284" s="2">
        <v>452</v>
      </c>
      <c r="C284" s="2">
        <v>2</v>
      </c>
      <c r="D284" s="2">
        <v>226</v>
      </c>
      <c r="E284" s="2" t="s">
        <v>300</v>
      </c>
      <c r="F284" s="9">
        <v>0.18604651162790697</v>
      </c>
      <c r="G284" s="9">
        <v>0</v>
      </c>
      <c r="H284" s="9">
        <f>AD284/ﾍﾞﾝﾁﾏｰｸ!$CR$1</f>
        <v>0.85279187817258906</v>
      </c>
      <c r="I284" s="9">
        <v>0.16666666666666666</v>
      </c>
      <c r="J284" s="9">
        <v>0.125</v>
      </c>
      <c r="K284" s="9">
        <v>0.2</v>
      </c>
      <c r="L284" s="9">
        <v>0.125</v>
      </c>
      <c r="M284" s="9">
        <v>1</v>
      </c>
      <c r="N284" s="9">
        <v>0.22727272727272727</v>
      </c>
      <c r="O284" s="9">
        <v>0.65</v>
      </c>
      <c r="P284" s="2">
        <v>34</v>
      </c>
      <c r="Q284" s="9">
        <f t="shared" si="4"/>
        <v>0.35738636363636367</v>
      </c>
      <c r="R284" s="9">
        <v>0.26666666666666666</v>
      </c>
      <c r="S284" s="9">
        <v>0.7</v>
      </c>
      <c r="T284" s="9">
        <v>0.1875</v>
      </c>
      <c r="U284" s="9">
        <v>0.18181818181818182</v>
      </c>
      <c r="V284" s="9">
        <v>0.4375</v>
      </c>
      <c r="W284" s="9">
        <v>0.5</v>
      </c>
      <c r="X284" s="9">
        <v>0.375</v>
      </c>
      <c r="AD284" s="8">
        <v>117.60000000000001</v>
      </c>
    </row>
    <row r="285" spans="1:30">
      <c r="A285" s="2">
        <v>1985</v>
      </c>
      <c r="B285" s="2">
        <v>150</v>
      </c>
      <c r="C285" s="2">
        <v>3</v>
      </c>
      <c r="D285" s="2">
        <v>50</v>
      </c>
      <c r="E285" s="2" t="s">
        <v>301</v>
      </c>
      <c r="F285" s="9">
        <v>0.27906976744186046</v>
      </c>
      <c r="G285" s="9">
        <v>0</v>
      </c>
      <c r="H285" s="9">
        <f>AD285/ﾍﾞﾝﾁﾏｰｸ!$CR$1</f>
        <v>0.52356780275562009</v>
      </c>
      <c r="I285" s="9">
        <v>0</v>
      </c>
      <c r="J285" s="9">
        <v>0.5</v>
      </c>
      <c r="K285" s="9">
        <v>0.4</v>
      </c>
      <c r="L285" s="9">
        <v>0</v>
      </c>
      <c r="M285" s="9">
        <v>0.5</v>
      </c>
      <c r="N285" s="9">
        <v>0.27272727272727271</v>
      </c>
      <c r="O285" s="9">
        <v>0.45</v>
      </c>
      <c r="P285" s="2">
        <v>28</v>
      </c>
      <c r="Q285" s="9">
        <f t="shared" si="4"/>
        <v>0.41704545454545455</v>
      </c>
      <c r="R285" s="9">
        <v>0.23333333333333334</v>
      </c>
      <c r="S285" s="9">
        <v>0.3</v>
      </c>
      <c r="T285" s="9">
        <v>0.25</v>
      </c>
      <c r="U285" s="9">
        <v>0.22727272727272727</v>
      </c>
      <c r="V285" s="9">
        <v>0.4375</v>
      </c>
      <c r="W285" s="9">
        <v>0.58333333333333337</v>
      </c>
      <c r="X285" s="9">
        <v>0.5</v>
      </c>
      <c r="AD285" s="8">
        <v>72.2</v>
      </c>
    </row>
    <row r="286" spans="1:30">
      <c r="A286" s="2">
        <v>2012</v>
      </c>
      <c r="B286" s="2">
        <v>150</v>
      </c>
      <c r="C286" s="2">
        <v>1</v>
      </c>
      <c r="D286" s="2">
        <v>150</v>
      </c>
      <c r="E286" s="2" t="s">
        <v>302</v>
      </c>
      <c r="F286" s="9">
        <v>0.38372093023255816</v>
      </c>
      <c r="G286" s="9">
        <v>0.5</v>
      </c>
      <c r="H286" s="9">
        <f>AD286/ﾍﾞﾝﾁﾏｰｸ!$CR$1</f>
        <v>0.53081943437273393</v>
      </c>
      <c r="I286" s="9">
        <v>0.33333333333333331</v>
      </c>
      <c r="J286" s="9">
        <v>0.5</v>
      </c>
      <c r="K286" s="9">
        <v>0.45</v>
      </c>
      <c r="L286" s="9">
        <v>0.5</v>
      </c>
      <c r="M286" s="9">
        <v>0.5</v>
      </c>
      <c r="N286" s="9">
        <v>0.45454545454545453</v>
      </c>
      <c r="O286" s="9">
        <v>0.4</v>
      </c>
      <c r="P286" s="2">
        <v>41.5</v>
      </c>
      <c r="Q286" s="9">
        <f t="shared" si="4"/>
        <v>0.43125000000000002</v>
      </c>
      <c r="R286" s="9">
        <v>0.43333333333333335</v>
      </c>
      <c r="S286" s="9">
        <v>0.4</v>
      </c>
      <c r="T286" s="9">
        <v>0.4375</v>
      </c>
      <c r="U286" s="9">
        <v>0.5</v>
      </c>
      <c r="V286" s="9">
        <v>0.375</v>
      </c>
      <c r="W286" s="9">
        <v>0.41666666666666669</v>
      </c>
      <c r="X286" s="9">
        <v>0.375</v>
      </c>
      <c r="AD286" s="8">
        <v>73.2</v>
      </c>
    </row>
    <row r="287" spans="1:30">
      <c r="A287" s="2">
        <v>2004</v>
      </c>
      <c r="B287" s="2">
        <v>240</v>
      </c>
      <c r="C287" s="2">
        <v>4</v>
      </c>
      <c r="D287" s="2">
        <v>60</v>
      </c>
      <c r="E287" s="2" t="s">
        <v>304</v>
      </c>
      <c r="F287" s="9">
        <v>0.31395348837209303</v>
      </c>
      <c r="G287" s="9">
        <v>0.5</v>
      </c>
      <c r="H287" s="9">
        <f>AD287/ﾍﾞﾝﾁﾏｰｸ!$CR$1</f>
        <v>0.66352429296591742</v>
      </c>
      <c r="I287" s="9">
        <v>0.5</v>
      </c>
      <c r="J287" s="9">
        <v>0.625</v>
      </c>
      <c r="K287" s="9">
        <v>0.1</v>
      </c>
      <c r="L287" s="9">
        <v>0.75</v>
      </c>
      <c r="M287" s="9">
        <v>0.5</v>
      </c>
      <c r="N287" s="9">
        <v>0.5</v>
      </c>
      <c r="O287" s="9">
        <v>0.8</v>
      </c>
      <c r="P287" s="2">
        <v>47.5</v>
      </c>
      <c r="Q287" s="9">
        <f t="shared" si="4"/>
        <v>0.41988636363636361</v>
      </c>
      <c r="R287" s="9">
        <v>0.43333333333333335</v>
      </c>
      <c r="S287" s="9">
        <v>0.7</v>
      </c>
      <c r="T287" s="9">
        <v>0.75</v>
      </c>
      <c r="U287" s="9">
        <v>0.18181818181818182</v>
      </c>
      <c r="V287" s="9">
        <v>0.5</v>
      </c>
      <c r="W287" s="9">
        <v>0.54166666666666663</v>
      </c>
      <c r="X287" s="9">
        <v>0.625</v>
      </c>
      <c r="AD287" s="8">
        <v>91.5</v>
      </c>
    </row>
    <row r="288" spans="1:30">
      <c r="A288" s="2">
        <v>1961</v>
      </c>
      <c r="B288" s="2">
        <v>184</v>
      </c>
      <c r="C288" s="2">
        <v>4</v>
      </c>
      <c r="D288" s="2">
        <v>46</v>
      </c>
      <c r="E288" s="2" t="s">
        <v>116</v>
      </c>
      <c r="F288" s="9">
        <v>0.20930232558139536</v>
      </c>
      <c r="G288" s="9">
        <v>0</v>
      </c>
      <c r="H288" s="9">
        <f>AD288/ﾍﾞﾝﾁﾏｰｸ!$CR$1</f>
        <v>0.52356780275562009</v>
      </c>
      <c r="I288" s="9">
        <v>0</v>
      </c>
      <c r="J288" s="9">
        <v>0</v>
      </c>
      <c r="K288" s="9">
        <v>0.45</v>
      </c>
      <c r="L288" s="9">
        <v>0</v>
      </c>
      <c r="M288" s="9">
        <v>0.5</v>
      </c>
      <c r="N288" s="9">
        <v>0.22727272727272727</v>
      </c>
      <c r="O288" s="9">
        <v>0.45</v>
      </c>
      <c r="P288" s="2">
        <v>24</v>
      </c>
      <c r="Q288" s="9">
        <f t="shared" si="4"/>
        <v>0.3696022727272727</v>
      </c>
      <c r="R288" s="9">
        <v>0.13333333333333333</v>
      </c>
      <c r="S288" s="9">
        <v>0.3</v>
      </c>
      <c r="T288" s="9">
        <v>0.125</v>
      </c>
      <c r="U288" s="9">
        <v>0.13636363636363635</v>
      </c>
      <c r="V288" s="9">
        <v>0.53125</v>
      </c>
      <c r="W288" s="9">
        <v>0.5</v>
      </c>
      <c r="X288" s="9">
        <v>0.4375</v>
      </c>
      <c r="AD288" s="8">
        <v>72.2</v>
      </c>
    </row>
    <row r="289" spans="1:30">
      <c r="A289" s="2">
        <v>1980</v>
      </c>
      <c r="B289" s="2">
        <v>550</v>
      </c>
      <c r="C289" s="2">
        <v>2</v>
      </c>
      <c r="D289" s="2">
        <v>275</v>
      </c>
      <c r="E289" s="2" t="s">
        <v>305</v>
      </c>
      <c r="F289" s="9">
        <v>0.36046511627906974</v>
      </c>
      <c r="G289" s="9">
        <v>0.5</v>
      </c>
      <c r="H289" s="9">
        <f>AD289/ﾍﾞﾝﾁﾏｰｸ!$CR$1</f>
        <v>0.59463379260333582</v>
      </c>
      <c r="I289" s="9">
        <v>0.16666666666666666</v>
      </c>
      <c r="J289" s="9">
        <v>0.25</v>
      </c>
      <c r="K289" s="9">
        <v>0.45</v>
      </c>
      <c r="L289" s="9">
        <v>0.5</v>
      </c>
      <c r="M289" s="9">
        <v>0.5</v>
      </c>
      <c r="N289" s="9">
        <v>0.54545454545454541</v>
      </c>
      <c r="O289" s="9">
        <v>0.8</v>
      </c>
      <c r="P289" s="2">
        <v>48.5</v>
      </c>
      <c r="Q289" s="9">
        <f t="shared" si="4"/>
        <v>0.52414772727272729</v>
      </c>
      <c r="R289" s="9">
        <v>0.43333333333333335</v>
      </c>
      <c r="S289" s="9">
        <v>0.5</v>
      </c>
      <c r="T289" s="9">
        <v>0.5</v>
      </c>
      <c r="U289" s="9">
        <v>0.36363636363636365</v>
      </c>
      <c r="V289" s="9">
        <v>0.6875</v>
      </c>
      <c r="W289" s="9">
        <v>0.58333333333333337</v>
      </c>
      <c r="X289" s="9">
        <v>0.5625</v>
      </c>
      <c r="AD289" s="8">
        <v>82</v>
      </c>
    </row>
    <row r="290" spans="1:30">
      <c r="A290" s="2">
        <v>1980</v>
      </c>
      <c r="B290" s="2">
        <v>1000</v>
      </c>
      <c r="C290" s="2">
        <v>4</v>
      </c>
      <c r="D290" s="2">
        <v>250</v>
      </c>
      <c r="E290" s="2" t="s">
        <v>306</v>
      </c>
      <c r="F290" s="9">
        <v>0.47674418604651164</v>
      </c>
      <c r="G290" s="9">
        <v>0.5</v>
      </c>
      <c r="H290" s="9">
        <f>AD290/ﾍﾞﾝﾁﾏｰｸ!$CR$1</f>
        <v>0.92748368382886159</v>
      </c>
      <c r="I290" s="9">
        <v>0.66666666666666663</v>
      </c>
      <c r="J290" s="9">
        <v>0.375</v>
      </c>
      <c r="K290" s="9">
        <v>0.35</v>
      </c>
      <c r="L290" s="9">
        <v>0.375</v>
      </c>
      <c r="M290" s="9">
        <v>1</v>
      </c>
      <c r="N290" s="9">
        <v>0.63636363636363635</v>
      </c>
      <c r="O290" s="9">
        <v>0.75</v>
      </c>
      <c r="P290" s="2">
        <v>58.5</v>
      </c>
      <c r="Q290" s="9">
        <f t="shared" si="4"/>
        <v>0.52159090909090911</v>
      </c>
      <c r="R290" s="9">
        <v>0.56666666666666665</v>
      </c>
      <c r="S290" s="9">
        <v>0.9</v>
      </c>
      <c r="T290" s="9">
        <v>0.5625</v>
      </c>
      <c r="U290" s="9">
        <v>0.45454545454545453</v>
      </c>
      <c r="V290" s="9">
        <v>0.5625</v>
      </c>
      <c r="W290" s="9">
        <v>0.58333333333333337</v>
      </c>
      <c r="X290" s="9">
        <v>0.5</v>
      </c>
      <c r="AD290" s="8">
        <v>127.89999999999999</v>
      </c>
    </row>
    <row r="291" spans="1:30">
      <c r="A291" s="2">
        <v>2010</v>
      </c>
      <c r="B291" s="2">
        <v>200</v>
      </c>
      <c r="C291" s="2">
        <v>4</v>
      </c>
      <c r="D291" s="2">
        <v>50</v>
      </c>
      <c r="E291" s="2" t="s">
        <v>307</v>
      </c>
      <c r="F291" s="9">
        <v>0.18604651162790697</v>
      </c>
      <c r="G291" s="9">
        <v>0</v>
      </c>
      <c r="H291" s="9">
        <f>AD291/ﾍﾞﾝﾁﾏｰｸ!$CR$1</f>
        <v>0.75779550398839757</v>
      </c>
      <c r="I291" s="9">
        <v>0.33333333333333331</v>
      </c>
      <c r="J291" s="9">
        <v>0.25</v>
      </c>
      <c r="K291" s="9">
        <v>0.2</v>
      </c>
      <c r="L291" s="9">
        <v>0.25</v>
      </c>
      <c r="M291" s="9">
        <v>0.5</v>
      </c>
      <c r="N291" s="9">
        <v>0.40909090909090912</v>
      </c>
      <c r="O291" s="9">
        <v>0.5</v>
      </c>
      <c r="P291" s="2">
        <v>33.5</v>
      </c>
      <c r="Q291" s="9">
        <f t="shared" si="4"/>
        <v>0.35539772727272723</v>
      </c>
      <c r="R291" s="9">
        <v>0.33333333333333331</v>
      </c>
      <c r="S291" s="9">
        <v>0.4</v>
      </c>
      <c r="T291" s="9">
        <v>0.25</v>
      </c>
      <c r="U291" s="9">
        <v>0.36363636363636365</v>
      </c>
      <c r="V291" s="9">
        <v>0.3125</v>
      </c>
      <c r="W291" s="9">
        <v>0.33333333333333331</v>
      </c>
      <c r="X291" s="9">
        <v>0.4375</v>
      </c>
      <c r="AD291" s="8">
        <v>104.5</v>
      </c>
    </row>
    <row r="292" spans="1:30">
      <c r="A292" s="2">
        <v>2009</v>
      </c>
      <c r="B292" s="2">
        <v>240</v>
      </c>
      <c r="C292" s="2">
        <v>1</v>
      </c>
      <c r="D292" s="2">
        <v>240</v>
      </c>
      <c r="E292" s="2" t="s">
        <v>294</v>
      </c>
      <c r="F292" s="9">
        <v>0.47674418604651164</v>
      </c>
      <c r="G292" s="9">
        <v>0.5</v>
      </c>
      <c r="H292" s="9">
        <f>AD292/ﾍﾞﾝﾁﾏｰｸ!$CR$1</f>
        <v>0.62001450326323437</v>
      </c>
      <c r="I292" s="9">
        <v>0.83333333333333337</v>
      </c>
      <c r="J292" s="9">
        <v>0.75</v>
      </c>
      <c r="K292" s="9">
        <v>0.35</v>
      </c>
      <c r="L292" s="9">
        <v>0.75</v>
      </c>
      <c r="M292" s="9">
        <v>0.5</v>
      </c>
      <c r="N292" s="9">
        <v>0.86363636363636365</v>
      </c>
      <c r="O292" s="9">
        <v>0.9</v>
      </c>
      <c r="P292" s="2">
        <v>65.5</v>
      </c>
      <c r="Q292" s="9">
        <f t="shared" si="4"/>
        <v>0.7139204545454545</v>
      </c>
      <c r="R292" s="9">
        <v>0.8</v>
      </c>
      <c r="S292" s="9">
        <v>0.7</v>
      </c>
      <c r="T292" s="9">
        <v>0.75</v>
      </c>
      <c r="U292" s="9">
        <v>0.72727272727272729</v>
      </c>
      <c r="V292" s="9">
        <v>0.625</v>
      </c>
      <c r="W292" s="9">
        <v>0.70833333333333337</v>
      </c>
      <c r="X292" s="9">
        <v>0.8125</v>
      </c>
      <c r="AD292" s="8">
        <v>85.5</v>
      </c>
    </row>
    <row r="293" spans="1:30">
      <c r="A293" s="2">
        <v>2002</v>
      </c>
      <c r="B293" s="2">
        <v>1000</v>
      </c>
      <c r="C293" s="2">
        <v>3</v>
      </c>
      <c r="D293" s="2">
        <v>333.33333333333331</v>
      </c>
      <c r="E293" s="2" t="s">
        <v>87</v>
      </c>
      <c r="F293" s="9">
        <v>0.31395348837209303</v>
      </c>
      <c r="G293" s="9">
        <v>0.5</v>
      </c>
      <c r="H293" s="9">
        <f>AD293/ﾍﾞﾝﾁﾏｰｸ!$CR$1</f>
        <v>0.59463379260333582</v>
      </c>
      <c r="I293" s="9">
        <v>0</v>
      </c>
      <c r="J293" s="9">
        <v>0.625</v>
      </c>
      <c r="K293" s="9">
        <v>0.25</v>
      </c>
      <c r="L293" s="9">
        <v>0.625</v>
      </c>
      <c r="M293" s="9">
        <v>1</v>
      </c>
      <c r="N293" s="9">
        <v>0.68181818181818177</v>
      </c>
      <c r="O293" s="9">
        <v>0.8</v>
      </c>
      <c r="P293" s="2">
        <v>51.5</v>
      </c>
      <c r="Q293" s="9">
        <f t="shared" si="4"/>
        <v>0.55625000000000002</v>
      </c>
      <c r="R293" s="9">
        <v>0.53333333333333333</v>
      </c>
      <c r="S293" s="9">
        <v>0.6</v>
      </c>
      <c r="T293" s="9">
        <v>0.625</v>
      </c>
      <c r="U293" s="9">
        <v>0.5</v>
      </c>
      <c r="V293" s="9">
        <v>0.5625</v>
      </c>
      <c r="W293" s="9">
        <v>0.58333333333333337</v>
      </c>
      <c r="X293" s="9">
        <v>0.625</v>
      </c>
      <c r="AD293" s="8">
        <v>82</v>
      </c>
    </row>
    <row r="294" spans="1:30">
      <c r="A294" s="2">
        <v>1990</v>
      </c>
      <c r="B294" s="2">
        <v>1000</v>
      </c>
      <c r="C294" s="2">
        <v>10</v>
      </c>
      <c r="D294" s="2">
        <v>100</v>
      </c>
      <c r="E294" s="2" t="s">
        <v>308</v>
      </c>
      <c r="F294" s="9">
        <v>0.10465116279069768</v>
      </c>
      <c r="G294" s="9">
        <v>0.5</v>
      </c>
      <c r="H294" s="9">
        <f>AD294/ﾍﾞﾝﾁﾏｰｸ!$CR$1</f>
        <v>0.64684554024655561</v>
      </c>
      <c r="I294" s="9">
        <v>0</v>
      </c>
      <c r="J294" s="9">
        <v>0.125</v>
      </c>
      <c r="K294" s="9">
        <v>0</v>
      </c>
      <c r="L294" s="9">
        <v>0.125</v>
      </c>
      <c r="M294" s="9">
        <v>0.5</v>
      </c>
      <c r="N294" s="9">
        <v>0.31818181818181818</v>
      </c>
      <c r="O294" s="9">
        <v>0.55000000000000004</v>
      </c>
      <c r="P294" s="2">
        <v>24.5</v>
      </c>
      <c r="Q294" s="9">
        <f t="shared" si="4"/>
        <v>0.26988636363636365</v>
      </c>
      <c r="R294" s="9">
        <v>0.23333333333333334</v>
      </c>
      <c r="S294" s="9">
        <v>0.4</v>
      </c>
      <c r="T294" s="9">
        <v>0.25</v>
      </c>
      <c r="U294" s="9">
        <v>0.18181818181818182</v>
      </c>
      <c r="V294" s="9">
        <v>0.3125</v>
      </c>
      <c r="W294" s="9">
        <v>0.29166666666666669</v>
      </c>
      <c r="X294" s="9">
        <v>0.375</v>
      </c>
      <c r="AD294" s="8">
        <v>89.2</v>
      </c>
    </row>
    <row r="295" spans="1:30">
      <c r="A295" s="2">
        <v>2009</v>
      </c>
      <c r="B295" s="2">
        <v>150</v>
      </c>
      <c r="C295" s="2">
        <v>5</v>
      </c>
      <c r="D295" s="2">
        <v>30</v>
      </c>
      <c r="E295" s="2" t="s">
        <v>309</v>
      </c>
      <c r="F295" s="9">
        <v>0.13953488372093023</v>
      </c>
      <c r="G295" s="9">
        <v>0</v>
      </c>
      <c r="H295" s="9">
        <f>AD295/ﾍﾞﾝﾁﾏｰｸ!$CR$1</f>
        <v>0.52356780275562009</v>
      </c>
      <c r="I295" s="9">
        <v>0</v>
      </c>
      <c r="J295" s="9">
        <v>0.5</v>
      </c>
      <c r="K295" s="9">
        <v>0.15</v>
      </c>
      <c r="L295" s="9">
        <v>0</v>
      </c>
      <c r="M295" s="9">
        <v>0.5</v>
      </c>
      <c r="N295" s="9">
        <v>0.68181818181818177</v>
      </c>
      <c r="O295" s="9">
        <v>0.55000000000000004</v>
      </c>
      <c r="P295" s="2">
        <v>34</v>
      </c>
      <c r="Q295" s="9">
        <f t="shared" si="4"/>
        <v>0.49687499999999996</v>
      </c>
      <c r="R295" s="9">
        <v>0.5</v>
      </c>
      <c r="S295" s="9">
        <v>0.3</v>
      </c>
      <c r="T295" s="9">
        <v>0.25</v>
      </c>
      <c r="U295" s="9">
        <v>0.5</v>
      </c>
      <c r="V295" s="9">
        <v>0.375</v>
      </c>
      <c r="W295" s="9">
        <v>0.54166666666666663</v>
      </c>
      <c r="X295" s="9">
        <v>0.5625</v>
      </c>
      <c r="AD295" s="8">
        <v>72.2</v>
      </c>
    </row>
    <row r="296" spans="1:30">
      <c r="A296" s="2">
        <v>2000</v>
      </c>
      <c r="B296" s="2">
        <v>300</v>
      </c>
      <c r="C296" s="2">
        <v>3</v>
      </c>
      <c r="D296" s="2">
        <v>100</v>
      </c>
      <c r="E296" s="2" t="s">
        <v>93</v>
      </c>
      <c r="F296" s="9">
        <v>0.29069767441860467</v>
      </c>
      <c r="G296" s="9">
        <v>0.5</v>
      </c>
      <c r="H296" s="9">
        <f>AD296/ﾍﾞﾝﾁﾏｰｸ!$CR$1</f>
        <v>0.5910079767947789</v>
      </c>
      <c r="I296" s="9">
        <v>0.5</v>
      </c>
      <c r="J296" s="9">
        <v>0.375</v>
      </c>
      <c r="K296" s="9">
        <v>0.2</v>
      </c>
      <c r="L296" s="9">
        <v>0.625</v>
      </c>
      <c r="M296" s="9">
        <v>0.5</v>
      </c>
      <c r="N296" s="9">
        <v>0.5</v>
      </c>
      <c r="O296" s="9">
        <v>0.4</v>
      </c>
      <c r="P296" s="2">
        <v>38.5</v>
      </c>
      <c r="Q296" s="9">
        <f t="shared" si="4"/>
        <v>0.3460227272727272</v>
      </c>
      <c r="R296" s="9">
        <v>0.4</v>
      </c>
      <c r="S296" s="9">
        <v>0.6</v>
      </c>
      <c r="T296" s="9">
        <v>0.6875</v>
      </c>
      <c r="U296" s="9">
        <v>0.36363636363636365</v>
      </c>
      <c r="V296" s="9">
        <v>0.3125</v>
      </c>
      <c r="W296" s="9">
        <v>0.33333333333333331</v>
      </c>
      <c r="X296" s="9">
        <v>0.375</v>
      </c>
      <c r="AD296" s="8">
        <v>81.5</v>
      </c>
    </row>
    <row r="297" spans="1:30">
      <c r="A297" s="2">
        <v>1991</v>
      </c>
      <c r="B297" s="2">
        <v>417</v>
      </c>
      <c r="C297" s="2">
        <v>4</v>
      </c>
      <c r="D297" s="2">
        <v>104.25</v>
      </c>
      <c r="E297" s="2" t="s">
        <v>310</v>
      </c>
      <c r="F297" s="9">
        <v>0.13953488372093023</v>
      </c>
      <c r="G297" s="9">
        <v>0</v>
      </c>
      <c r="H297" s="9">
        <f>AD297/ﾍﾞﾝﾁﾏｰｸ!$CR$1</f>
        <v>0.52356780275562009</v>
      </c>
      <c r="I297" s="9">
        <v>0</v>
      </c>
      <c r="J297" s="9">
        <v>0.5</v>
      </c>
      <c r="K297" s="9">
        <v>0.1</v>
      </c>
      <c r="L297" s="9">
        <v>0</v>
      </c>
      <c r="M297" s="9">
        <v>0.5</v>
      </c>
      <c r="N297" s="9">
        <v>0.45454545454545453</v>
      </c>
      <c r="O297" s="9">
        <v>0.4</v>
      </c>
      <c r="P297" s="2">
        <v>25</v>
      </c>
      <c r="Q297" s="9">
        <f t="shared" si="4"/>
        <v>0.33920454545454543</v>
      </c>
      <c r="R297" s="9">
        <v>0.3</v>
      </c>
      <c r="S297" s="9">
        <v>0.3</v>
      </c>
      <c r="T297" s="9">
        <v>0.25</v>
      </c>
      <c r="U297" s="9">
        <v>0.27272727272727271</v>
      </c>
      <c r="V297" s="9">
        <v>0.28125</v>
      </c>
      <c r="W297" s="9">
        <v>0.375</v>
      </c>
      <c r="X297" s="9">
        <v>0.5</v>
      </c>
      <c r="AD297" s="8">
        <v>72.2</v>
      </c>
    </row>
    <row r="298" spans="1:30">
      <c r="A298" s="2">
        <v>2000</v>
      </c>
      <c r="B298" s="2">
        <v>2000</v>
      </c>
      <c r="C298" s="2">
        <v>5</v>
      </c>
      <c r="D298" s="2">
        <v>400</v>
      </c>
      <c r="E298" s="2" t="s">
        <v>311</v>
      </c>
      <c r="F298" s="9">
        <v>0.11627906976744186</v>
      </c>
      <c r="G298" s="9">
        <v>0</v>
      </c>
      <c r="H298" s="9">
        <f>AD298/ﾍﾞﾝﾁﾏｰｸ!$CR$1</f>
        <v>0.52356780275562009</v>
      </c>
      <c r="I298" s="9">
        <v>0.16666666666666666</v>
      </c>
      <c r="J298" s="9">
        <v>0.25</v>
      </c>
      <c r="K298" s="9">
        <v>0.1</v>
      </c>
      <c r="L298" s="9">
        <v>0</v>
      </c>
      <c r="M298" s="9">
        <v>0.5</v>
      </c>
      <c r="N298" s="9">
        <v>0.27272727272727271</v>
      </c>
      <c r="O298" s="9">
        <v>0.4</v>
      </c>
      <c r="P298" s="2">
        <v>20</v>
      </c>
      <c r="Q298" s="9">
        <f t="shared" si="4"/>
        <v>0.28863636363636358</v>
      </c>
      <c r="R298" s="9">
        <v>0.2</v>
      </c>
      <c r="S298" s="9">
        <v>0.3</v>
      </c>
      <c r="T298" s="9">
        <v>0.1875</v>
      </c>
      <c r="U298" s="9">
        <v>0.18181818181818182</v>
      </c>
      <c r="V298" s="9">
        <v>0.28125</v>
      </c>
      <c r="W298" s="9">
        <v>0.375</v>
      </c>
      <c r="X298" s="9">
        <v>0.375</v>
      </c>
      <c r="AD298" s="8">
        <v>72.2</v>
      </c>
    </row>
    <row r="299" spans="1:30">
      <c r="A299" s="2">
        <v>2010</v>
      </c>
      <c r="B299" s="2">
        <v>120</v>
      </c>
      <c r="C299" s="2">
        <v>3</v>
      </c>
      <c r="D299" s="2">
        <v>40</v>
      </c>
      <c r="E299" s="2" t="s">
        <v>313</v>
      </c>
      <c r="F299" s="9">
        <v>0.72093023255813948</v>
      </c>
      <c r="G299" s="9">
        <v>1</v>
      </c>
      <c r="H299" s="9">
        <f>AD299/ﾍﾞﾝﾁﾏｰｸ!$CR$1</f>
        <v>0.55692530819434383</v>
      </c>
      <c r="I299" s="9">
        <v>1</v>
      </c>
      <c r="J299" s="9">
        <v>1</v>
      </c>
      <c r="K299" s="9">
        <v>0.5</v>
      </c>
      <c r="L299" s="9">
        <v>0.5</v>
      </c>
      <c r="M299" s="9">
        <v>0.5</v>
      </c>
      <c r="N299" s="9">
        <v>0.81818181818181823</v>
      </c>
      <c r="O299" s="9">
        <v>0.65</v>
      </c>
      <c r="P299" s="2">
        <v>67</v>
      </c>
      <c r="Q299" s="9">
        <f t="shared" si="4"/>
        <v>0.69943181818181821</v>
      </c>
      <c r="R299" s="9">
        <v>0.93333333333333335</v>
      </c>
      <c r="S299" s="9">
        <v>0.7</v>
      </c>
      <c r="T299" s="9">
        <v>0.75</v>
      </c>
      <c r="U299" s="9">
        <v>0.90909090909090906</v>
      </c>
      <c r="V299" s="9">
        <v>0.5</v>
      </c>
      <c r="W299" s="9">
        <v>0.625</v>
      </c>
      <c r="X299" s="9">
        <v>0.625</v>
      </c>
      <c r="AD299" s="8">
        <v>76.8</v>
      </c>
    </row>
    <row r="300" spans="1:30">
      <c r="A300" s="2">
        <v>2004</v>
      </c>
      <c r="B300" s="2">
        <v>430</v>
      </c>
      <c r="C300" s="2">
        <v>7</v>
      </c>
      <c r="D300" s="2">
        <v>61.428571428571431</v>
      </c>
      <c r="E300" s="2" t="s">
        <v>207</v>
      </c>
      <c r="F300" s="9">
        <v>0.32558139534883723</v>
      </c>
      <c r="G300" s="9">
        <v>0</v>
      </c>
      <c r="H300" s="9">
        <f>AD300/ﾍﾞﾝﾁﾏｰｸ!$CR$1</f>
        <v>0.55257432922407557</v>
      </c>
      <c r="I300" s="9">
        <v>0.16666666666666666</v>
      </c>
      <c r="J300" s="9">
        <v>0.875</v>
      </c>
      <c r="K300" s="9">
        <v>0.35</v>
      </c>
      <c r="L300" s="9">
        <v>0.125</v>
      </c>
      <c r="M300" s="9">
        <v>0.5</v>
      </c>
      <c r="N300" s="9">
        <v>0.59090909090909094</v>
      </c>
      <c r="O300" s="9">
        <v>0.65</v>
      </c>
      <c r="P300" s="2">
        <v>43</v>
      </c>
      <c r="Q300" s="9">
        <f t="shared" si="4"/>
        <v>0.60994318181818186</v>
      </c>
      <c r="R300" s="9">
        <v>0.53333333333333333</v>
      </c>
      <c r="S300" s="9">
        <v>0.6</v>
      </c>
      <c r="T300" s="9">
        <v>0.375</v>
      </c>
      <c r="U300" s="9">
        <v>0.59090909090909094</v>
      </c>
      <c r="V300" s="9">
        <v>0.4375</v>
      </c>
      <c r="W300" s="9">
        <v>0.70833333333333337</v>
      </c>
      <c r="X300" s="9">
        <v>0.6875</v>
      </c>
      <c r="AD300" s="8">
        <v>76.2</v>
      </c>
    </row>
    <row r="301" spans="1:30">
      <c r="A301" s="2">
        <v>1982</v>
      </c>
      <c r="B301" s="2">
        <v>200</v>
      </c>
      <c r="C301" s="2">
        <v>2</v>
      </c>
      <c r="D301" s="2">
        <v>100</v>
      </c>
      <c r="E301" s="2" t="s">
        <v>292</v>
      </c>
      <c r="F301" s="9">
        <v>0.27906976744186046</v>
      </c>
      <c r="G301" s="9">
        <v>0</v>
      </c>
      <c r="H301" s="9">
        <f>AD301/ﾍﾞﾝﾁﾏｰｸ!$CR$1</f>
        <v>0.65482233502538079</v>
      </c>
      <c r="I301" s="9">
        <v>0.33333333333333331</v>
      </c>
      <c r="J301" s="9">
        <v>0.5</v>
      </c>
      <c r="K301" s="9">
        <v>0.25</v>
      </c>
      <c r="L301" s="9">
        <v>0.5</v>
      </c>
      <c r="M301" s="9">
        <v>0.5</v>
      </c>
      <c r="N301" s="9">
        <v>0.45454545454545453</v>
      </c>
      <c r="O301" s="9">
        <v>0.7</v>
      </c>
      <c r="P301" s="2">
        <v>40</v>
      </c>
      <c r="Q301" s="9">
        <f t="shared" si="4"/>
        <v>0.43295454545454543</v>
      </c>
      <c r="R301" s="9">
        <v>0.43333333333333335</v>
      </c>
      <c r="S301" s="9">
        <v>0.5</v>
      </c>
      <c r="T301" s="9">
        <v>0.5</v>
      </c>
      <c r="U301" s="9">
        <v>0.27272727272727271</v>
      </c>
      <c r="V301" s="9">
        <v>0.5625</v>
      </c>
      <c r="W301" s="9">
        <v>0.5</v>
      </c>
      <c r="X301" s="9">
        <v>0.5</v>
      </c>
      <c r="AD301" s="8">
        <v>90.3</v>
      </c>
    </row>
    <row r="302" spans="1:30">
      <c r="A302" s="2">
        <v>1992</v>
      </c>
      <c r="B302" s="2">
        <v>1500</v>
      </c>
      <c r="C302" s="2">
        <v>3</v>
      </c>
      <c r="D302" s="2">
        <v>500</v>
      </c>
      <c r="E302" s="2" t="s">
        <v>315</v>
      </c>
      <c r="F302" s="9">
        <v>0.32558139534883723</v>
      </c>
      <c r="G302" s="9">
        <v>0</v>
      </c>
      <c r="H302" s="9">
        <f>AD302/ﾍﾞﾝﾁﾏｰｸ!$CR$1</f>
        <v>0.66715010877447434</v>
      </c>
      <c r="I302" s="9">
        <v>0.5</v>
      </c>
      <c r="J302" s="9">
        <v>0.375</v>
      </c>
      <c r="K302" s="9">
        <v>0.4</v>
      </c>
      <c r="L302" s="9">
        <v>0.125</v>
      </c>
      <c r="M302" s="9">
        <v>0.5</v>
      </c>
      <c r="N302" s="9">
        <v>0.59090909090909094</v>
      </c>
      <c r="O302" s="9">
        <v>0.6</v>
      </c>
      <c r="P302" s="2">
        <v>41</v>
      </c>
      <c r="Q302" s="9">
        <f t="shared" si="4"/>
        <v>0.53465909090909092</v>
      </c>
      <c r="R302" s="9">
        <v>0.5</v>
      </c>
      <c r="S302" s="9">
        <v>0.5</v>
      </c>
      <c r="T302" s="9">
        <v>0.3125</v>
      </c>
      <c r="U302" s="9">
        <v>0.54545454545454541</v>
      </c>
      <c r="V302" s="9">
        <v>0.5</v>
      </c>
      <c r="W302" s="9">
        <v>0.5</v>
      </c>
      <c r="X302" s="9">
        <v>0.625</v>
      </c>
      <c r="AD302" s="8">
        <v>92</v>
      </c>
    </row>
    <row r="303" spans="1:30">
      <c r="A303" s="2">
        <v>1990</v>
      </c>
      <c r="B303" s="2">
        <v>800</v>
      </c>
      <c r="C303" s="2">
        <v>6</v>
      </c>
      <c r="D303" s="2">
        <v>133.33333333333334</v>
      </c>
      <c r="E303" s="2" t="s">
        <v>316</v>
      </c>
      <c r="F303" s="9">
        <v>0.36046511627906974</v>
      </c>
      <c r="G303" s="9">
        <v>0.5</v>
      </c>
      <c r="H303" s="9">
        <f>AD303/ﾍﾞﾝﾁﾏｰｸ!$CR$1</f>
        <v>0.53807106598984777</v>
      </c>
      <c r="I303" s="9">
        <v>0.5</v>
      </c>
      <c r="J303" s="9">
        <v>0.375</v>
      </c>
      <c r="K303" s="9">
        <v>0.35</v>
      </c>
      <c r="L303" s="9">
        <v>0</v>
      </c>
      <c r="M303" s="9">
        <v>0.5</v>
      </c>
      <c r="N303" s="9">
        <v>0.40909090909090912</v>
      </c>
      <c r="O303" s="9">
        <v>0.45</v>
      </c>
      <c r="P303" s="2">
        <v>35.5</v>
      </c>
      <c r="Q303" s="9">
        <f t="shared" si="4"/>
        <v>0.41846590909090908</v>
      </c>
      <c r="R303" s="9">
        <v>0.43333333333333335</v>
      </c>
      <c r="S303" s="9">
        <v>0.3</v>
      </c>
      <c r="T303" s="9">
        <v>0.25</v>
      </c>
      <c r="U303" s="9">
        <v>0.45454545454545453</v>
      </c>
      <c r="V303" s="9">
        <v>0.40625</v>
      </c>
      <c r="W303" s="9">
        <v>0.375</v>
      </c>
      <c r="X303" s="9">
        <v>0.4375</v>
      </c>
      <c r="AD303" s="8">
        <v>74.2</v>
      </c>
    </row>
    <row r="304" spans="1:30">
      <c r="A304" s="2">
        <v>1980</v>
      </c>
      <c r="B304" s="2">
        <v>450</v>
      </c>
      <c r="C304" s="2">
        <v>6</v>
      </c>
      <c r="D304" s="2">
        <v>75</v>
      </c>
      <c r="E304" s="2" t="s">
        <v>87</v>
      </c>
      <c r="F304" s="9">
        <v>4.6511627906976744E-2</v>
      </c>
      <c r="G304" s="9">
        <v>0</v>
      </c>
      <c r="H304" s="9">
        <f>AD304/ﾍﾞﾝﾁﾏｰｸ!$CR$1</f>
        <v>0.55112400290065278</v>
      </c>
      <c r="I304" s="9">
        <v>0</v>
      </c>
      <c r="J304" s="9">
        <v>0.25</v>
      </c>
      <c r="K304" s="9">
        <v>0</v>
      </c>
      <c r="L304" s="9">
        <v>0.25</v>
      </c>
      <c r="M304" s="9">
        <v>0.5</v>
      </c>
      <c r="N304" s="9">
        <v>9.0909090909090912E-2</v>
      </c>
      <c r="O304" s="9">
        <v>0.5</v>
      </c>
      <c r="P304" s="2">
        <v>17</v>
      </c>
      <c r="Q304" s="9">
        <f t="shared" si="4"/>
        <v>0.18437500000000001</v>
      </c>
      <c r="R304" s="9">
        <v>0.13333333333333333</v>
      </c>
      <c r="S304" s="9">
        <v>0.5</v>
      </c>
      <c r="T304" s="9">
        <v>0.25</v>
      </c>
      <c r="U304" s="9">
        <v>0</v>
      </c>
      <c r="V304" s="9">
        <v>0.25</v>
      </c>
      <c r="W304" s="9">
        <v>0.29166666666666669</v>
      </c>
      <c r="X304" s="9">
        <v>0.3125</v>
      </c>
      <c r="AD304" s="8">
        <v>76</v>
      </c>
    </row>
    <row r="305" spans="1:30">
      <c r="A305" s="2">
        <v>2001</v>
      </c>
      <c r="B305" s="2">
        <v>1000</v>
      </c>
      <c r="C305" s="2">
        <v>5</v>
      </c>
      <c r="D305" s="2">
        <v>200</v>
      </c>
      <c r="E305" s="2" t="s">
        <v>317</v>
      </c>
      <c r="F305" s="9">
        <v>0.37209302325581395</v>
      </c>
      <c r="G305" s="9">
        <v>1</v>
      </c>
      <c r="H305" s="9">
        <f>AD305/ﾍﾞﾝﾁﾏｰｸ!$CR$1</f>
        <v>0.64539521392313282</v>
      </c>
      <c r="I305" s="9">
        <v>0.5</v>
      </c>
      <c r="J305" s="9">
        <v>0.375</v>
      </c>
      <c r="K305" s="9">
        <v>0.15</v>
      </c>
      <c r="L305" s="9">
        <v>0.125</v>
      </c>
      <c r="M305" s="9">
        <v>1</v>
      </c>
      <c r="N305" s="9">
        <v>0.45454545454545453</v>
      </c>
      <c r="O305" s="9">
        <v>0.55000000000000004</v>
      </c>
      <c r="P305" s="2">
        <v>40</v>
      </c>
      <c r="Q305" s="9">
        <f t="shared" si="4"/>
        <v>0.41477272727272724</v>
      </c>
      <c r="R305" s="9">
        <v>0.43333333333333335</v>
      </c>
      <c r="S305" s="9">
        <v>0.7</v>
      </c>
      <c r="T305" s="9">
        <v>0.5</v>
      </c>
      <c r="U305" s="9">
        <v>0.36363636363636365</v>
      </c>
      <c r="V305" s="9">
        <v>0.375</v>
      </c>
      <c r="W305" s="9">
        <v>0.45833333333333331</v>
      </c>
      <c r="X305" s="9">
        <v>0.5</v>
      </c>
      <c r="AD305" s="8">
        <v>89</v>
      </c>
    </row>
    <row r="306" spans="1:30">
      <c r="A306" s="2">
        <v>2011</v>
      </c>
      <c r="B306" s="2">
        <v>267</v>
      </c>
      <c r="C306" s="2">
        <v>1</v>
      </c>
      <c r="D306" s="2">
        <v>267</v>
      </c>
      <c r="E306" s="2" t="s">
        <v>59</v>
      </c>
      <c r="F306" s="9">
        <v>0.5</v>
      </c>
      <c r="G306" s="9">
        <v>0.5</v>
      </c>
      <c r="H306" s="9">
        <f>AD306/ﾍﾞﾝﾁﾏｰｸ!$CR$1</f>
        <v>0.7092095721537347</v>
      </c>
      <c r="I306" s="9">
        <v>0.66666666666666663</v>
      </c>
      <c r="J306" s="9">
        <v>0.75</v>
      </c>
      <c r="K306" s="9">
        <v>0.4</v>
      </c>
      <c r="L306" s="9">
        <v>0.75</v>
      </c>
      <c r="M306" s="9">
        <v>1</v>
      </c>
      <c r="N306" s="9">
        <v>0.59090909090909094</v>
      </c>
      <c r="O306" s="9">
        <v>0.75</v>
      </c>
      <c r="P306" s="2">
        <v>57.5</v>
      </c>
      <c r="Q306" s="9">
        <f t="shared" si="4"/>
        <v>0.56931818181818183</v>
      </c>
      <c r="R306" s="9">
        <v>0.6</v>
      </c>
      <c r="S306" s="9">
        <v>0.7</v>
      </c>
      <c r="T306" s="9">
        <v>0.6875</v>
      </c>
      <c r="U306" s="9">
        <v>0.59090909090909094</v>
      </c>
      <c r="V306" s="9">
        <v>0.53125</v>
      </c>
      <c r="W306" s="9">
        <v>0.54166666666666663</v>
      </c>
      <c r="X306" s="9">
        <v>0.625</v>
      </c>
      <c r="AD306" s="8">
        <v>97.8</v>
      </c>
    </row>
    <row r="307" spans="1:30">
      <c r="A307" s="2">
        <v>2005</v>
      </c>
      <c r="B307" s="2">
        <v>300</v>
      </c>
      <c r="C307" s="2">
        <v>1</v>
      </c>
      <c r="D307" s="2">
        <v>300</v>
      </c>
      <c r="E307" s="2" t="s">
        <v>318</v>
      </c>
      <c r="F307" s="9">
        <v>0.22093023255813954</v>
      </c>
      <c r="G307" s="9">
        <v>0.5</v>
      </c>
      <c r="H307" s="9">
        <f>AD307/ﾍﾞﾝﾁﾏｰｸ!$CR$1</f>
        <v>0.68165337200870202</v>
      </c>
      <c r="I307" s="9">
        <v>0.16666666666666666</v>
      </c>
      <c r="J307" s="9">
        <v>0.5</v>
      </c>
      <c r="K307" s="9">
        <v>0.1</v>
      </c>
      <c r="L307" s="9">
        <v>0.625</v>
      </c>
      <c r="M307" s="9">
        <v>1</v>
      </c>
      <c r="N307" s="9">
        <v>0.36363636363636365</v>
      </c>
      <c r="O307" s="9">
        <v>0.55000000000000004</v>
      </c>
      <c r="P307" s="2">
        <v>36.5</v>
      </c>
      <c r="Q307" s="9">
        <f t="shared" si="4"/>
        <v>0.3136363636363636</v>
      </c>
      <c r="R307" s="9">
        <v>0.3</v>
      </c>
      <c r="S307" s="9">
        <v>0.5</v>
      </c>
      <c r="T307" s="9">
        <v>0.5625</v>
      </c>
      <c r="U307" s="9">
        <v>0.18181818181818182</v>
      </c>
      <c r="V307" s="9">
        <v>0.3125</v>
      </c>
      <c r="W307" s="9">
        <v>0.375</v>
      </c>
      <c r="X307" s="9">
        <v>0.5</v>
      </c>
      <c r="AD307" s="8">
        <v>94</v>
      </c>
    </row>
    <row r="308" spans="1:30">
      <c r="A308" s="2">
        <v>2001</v>
      </c>
      <c r="B308" s="2">
        <v>2000</v>
      </c>
      <c r="C308" s="2">
        <v>4</v>
      </c>
      <c r="D308" s="2">
        <v>500</v>
      </c>
      <c r="E308" s="2" t="s">
        <v>112</v>
      </c>
      <c r="F308" s="9">
        <v>0.43023255813953487</v>
      </c>
      <c r="G308" s="9">
        <v>0.5</v>
      </c>
      <c r="H308" s="9">
        <f>AD308/ﾍﾞﾝﾁﾏｰｸ!$CR$1</f>
        <v>0.65264684554024666</v>
      </c>
      <c r="I308" s="9">
        <v>0.5</v>
      </c>
      <c r="J308" s="9">
        <v>0.375</v>
      </c>
      <c r="K308" s="9">
        <v>0.45</v>
      </c>
      <c r="L308" s="9">
        <v>0.5</v>
      </c>
      <c r="M308" s="9">
        <v>1</v>
      </c>
      <c r="N308" s="9">
        <v>0.59090909090909094</v>
      </c>
      <c r="O308" s="9">
        <v>0.8</v>
      </c>
      <c r="P308" s="2">
        <v>53.5</v>
      </c>
      <c r="Q308" s="9">
        <f t="shared" si="4"/>
        <v>0.6</v>
      </c>
      <c r="R308" s="9">
        <v>0.46666666666666667</v>
      </c>
      <c r="S308" s="9">
        <v>0.7</v>
      </c>
      <c r="T308" s="9">
        <v>0.625</v>
      </c>
      <c r="U308" s="9">
        <v>0.5</v>
      </c>
      <c r="V308" s="9">
        <v>0.625</v>
      </c>
      <c r="W308" s="9">
        <v>0.625</v>
      </c>
      <c r="X308" s="9">
        <v>0.75</v>
      </c>
      <c r="AD308" s="8">
        <v>90</v>
      </c>
    </row>
    <row r="309" spans="1:30">
      <c r="A309" s="2">
        <v>2002</v>
      </c>
      <c r="B309" s="2">
        <v>100</v>
      </c>
      <c r="C309" s="2">
        <v>4</v>
      </c>
      <c r="D309" s="2">
        <v>25</v>
      </c>
      <c r="E309" s="2" t="s">
        <v>80</v>
      </c>
      <c r="F309" s="9">
        <v>0.36046511627906974</v>
      </c>
      <c r="G309" s="9">
        <v>0.5</v>
      </c>
      <c r="H309" s="9">
        <f>AD309/ﾍﾞﾝﾁﾏｰｸ!$CR$1</f>
        <v>0.56200145032632354</v>
      </c>
      <c r="I309" s="9">
        <v>0.5</v>
      </c>
      <c r="J309" s="9">
        <v>0.25</v>
      </c>
      <c r="K309" s="9">
        <v>0.35</v>
      </c>
      <c r="L309" s="9">
        <v>0</v>
      </c>
      <c r="M309" s="9">
        <v>0.5</v>
      </c>
      <c r="N309" s="9">
        <v>0.40909090909090912</v>
      </c>
      <c r="O309" s="9">
        <v>0.65</v>
      </c>
      <c r="P309" s="2">
        <v>38.5</v>
      </c>
      <c r="Q309" s="9">
        <f t="shared" si="4"/>
        <v>0.51534090909090913</v>
      </c>
      <c r="R309" s="9">
        <v>0.5</v>
      </c>
      <c r="S309" s="9">
        <v>0.2</v>
      </c>
      <c r="T309" s="9">
        <v>0.1875</v>
      </c>
      <c r="U309" s="9">
        <v>0.45454545454545453</v>
      </c>
      <c r="V309" s="9">
        <v>0.53125</v>
      </c>
      <c r="W309" s="9">
        <v>0.58333333333333337</v>
      </c>
      <c r="X309" s="9">
        <v>0.5</v>
      </c>
      <c r="AD309" s="8">
        <v>77.5</v>
      </c>
    </row>
    <row r="310" spans="1:30">
      <c r="A310" s="2">
        <v>2008</v>
      </c>
      <c r="B310" s="2">
        <v>300</v>
      </c>
      <c r="C310" s="2">
        <v>5</v>
      </c>
      <c r="D310" s="2">
        <v>60</v>
      </c>
      <c r="E310" s="2" t="s">
        <v>321</v>
      </c>
      <c r="F310" s="9">
        <v>0.39534883720930231</v>
      </c>
      <c r="G310" s="9">
        <v>1</v>
      </c>
      <c r="H310" s="9">
        <f>AD310/ﾍﾞﾝﾁﾏｰｸ!$CR$1</f>
        <v>0.63089195068890513</v>
      </c>
      <c r="I310" s="9">
        <v>0.5</v>
      </c>
      <c r="J310" s="9">
        <v>0.5</v>
      </c>
      <c r="K310" s="9">
        <v>0.2</v>
      </c>
      <c r="L310" s="9">
        <v>0.375</v>
      </c>
      <c r="M310" s="9">
        <v>1</v>
      </c>
      <c r="N310" s="9">
        <v>0.45454545454545453</v>
      </c>
      <c r="O310" s="9">
        <v>0.85</v>
      </c>
      <c r="P310" s="2">
        <v>50</v>
      </c>
      <c r="Q310" s="9">
        <f t="shared" si="4"/>
        <v>0.56193181818181825</v>
      </c>
      <c r="R310" s="9">
        <v>0.43333333333333335</v>
      </c>
      <c r="S310" s="9">
        <v>0.6</v>
      </c>
      <c r="T310" s="9">
        <v>0.625</v>
      </c>
      <c r="U310" s="9">
        <v>0.40909090909090912</v>
      </c>
      <c r="V310" s="9">
        <v>0.53125</v>
      </c>
      <c r="W310" s="9">
        <v>0.66666666666666663</v>
      </c>
      <c r="X310" s="9">
        <v>0.75</v>
      </c>
      <c r="AD310" s="8">
        <v>87</v>
      </c>
    </row>
    <row r="311" spans="1:30">
      <c r="A311" s="2">
        <v>1990</v>
      </c>
      <c r="B311" s="2">
        <v>122</v>
      </c>
      <c r="C311" s="2">
        <v>5</v>
      </c>
      <c r="D311" s="2">
        <v>24.4</v>
      </c>
      <c r="E311" s="2" t="s">
        <v>195</v>
      </c>
      <c r="F311" s="9">
        <v>0.40697674418604651</v>
      </c>
      <c r="G311" s="9">
        <v>0.5</v>
      </c>
      <c r="H311" s="9">
        <f>AD311/ﾍﾞﾝﾁﾏｰｸ!$CR$1</f>
        <v>0.68890500362581597</v>
      </c>
      <c r="I311" s="9">
        <v>0.16666666666666666</v>
      </c>
      <c r="J311" s="9">
        <v>0.875</v>
      </c>
      <c r="K311" s="9">
        <v>0.3</v>
      </c>
      <c r="L311" s="9">
        <v>0.625</v>
      </c>
      <c r="M311" s="9">
        <v>0.5</v>
      </c>
      <c r="N311" s="9">
        <v>0.72727272727272729</v>
      </c>
      <c r="O311" s="9">
        <v>0.9</v>
      </c>
      <c r="P311" s="2">
        <v>57.5</v>
      </c>
      <c r="Q311" s="9">
        <f t="shared" si="4"/>
        <v>0.68125000000000002</v>
      </c>
      <c r="R311" s="9">
        <v>0.6</v>
      </c>
      <c r="S311" s="9">
        <v>0.6</v>
      </c>
      <c r="T311" s="9">
        <v>0.6875</v>
      </c>
      <c r="U311" s="9">
        <v>0.5</v>
      </c>
      <c r="V311" s="9">
        <v>0.625</v>
      </c>
      <c r="W311" s="9">
        <v>0.83333333333333337</v>
      </c>
      <c r="X311" s="9">
        <v>0.875</v>
      </c>
      <c r="AD311" s="8">
        <v>95</v>
      </c>
    </row>
    <row r="312" spans="1:30">
      <c r="A312" s="2">
        <v>2014</v>
      </c>
      <c r="B312" s="2">
        <v>2000</v>
      </c>
      <c r="C312" s="2">
        <v>5</v>
      </c>
      <c r="D312" s="2">
        <v>400</v>
      </c>
      <c r="E312" s="2" t="s">
        <v>212</v>
      </c>
      <c r="F312" s="9">
        <v>0.20930232558139536</v>
      </c>
      <c r="G312" s="9">
        <v>0</v>
      </c>
      <c r="H312" s="9">
        <f>AD312/ﾍﾞﾝﾁﾏｰｸ!$CR$1</f>
        <v>0.6780275562001451</v>
      </c>
      <c r="I312" s="9">
        <v>0</v>
      </c>
      <c r="J312" s="9">
        <v>0.375</v>
      </c>
      <c r="K312" s="9">
        <v>0.3</v>
      </c>
      <c r="L312" s="9">
        <v>0.5</v>
      </c>
      <c r="M312" s="9">
        <v>1</v>
      </c>
      <c r="N312" s="9">
        <v>0.31818181818181818</v>
      </c>
      <c r="O312" s="9">
        <v>0.7</v>
      </c>
      <c r="P312" s="2">
        <v>36</v>
      </c>
      <c r="Q312" s="9">
        <f t="shared" si="4"/>
        <v>0.36619318181818178</v>
      </c>
      <c r="R312" s="9">
        <v>0.16666666666666666</v>
      </c>
      <c r="S312" s="9">
        <v>0.7</v>
      </c>
      <c r="T312" s="9">
        <v>0.5</v>
      </c>
      <c r="U312" s="9">
        <v>9.0909090909090912E-2</v>
      </c>
      <c r="V312" s="9">
        <v>0.5625</v>
      </c>
      <c r="W312" s="9">
        <v>0.45833333333333331</v>
      </c>
      <c r="X312" s="9">
        <v>0.5625</v>
      </c>
      <c r="AD312" s="8">
        <v>93.5</v>
      </c>
    </row>
    <row r="313" spans="1:30">
      <c r="A313" s="2">
        <v>1976</v>
      </c>
      <c r="B313" s="2">
        <v>522</v>
      </c>
      <c r="C313" s="2">
        <v>3</v>
      </c>
      <c r="D313" s="2">
        <v>174</v>
      </c>
      <c r="E313" s="2" t="s">
        <v>36</v>
      </c>
      <c r="F313" s="9">
        <v>0.36046511627906974</v>
      </c>
      <c r="G313" s="9">
        <v>0.5</v>
      </c>
      <c r="H313" s="9">
        <f>AD313/ﾍﾞﾝﾁﾏｰｸ!$CR$1</f>
        <v>0.6403190717911531</v>
      </c>
      <c r="I313" s="9">
        <v>0.66666666666666663</v>
      </c>
      <c r="J313" s="9">
        <v>0.75</v>
      </c>
      <c r="K313" s="9">
        <v>0.1</v>
      </c>
      <c r="L313" s="9">
        <v>0.75</v>
      </c>
      <c r="M313" s="9">
        <v>1</v>
      </c>
      <c r="N313" s="9">
        <v>0.77272727272727271</v>
      </c>
      <c r="O313" s="9">
        <v>0.6</v>
      </c>
      <c r="P313" s="2">
        <v>52.5</v>
      </c>
      <c r="Q313" s="9">
        <f t="shared" si="4"/>
        <v>0.50965909090909089</v>
      </c>
      <c r="R313" s="9">
        <v>0.66666666666666663</v>
      </c>
      <c r="S313" s="9">
        <v>0.8</v>
      </c>
      <c r="T313" s="9">
        <v>0.8125</v>
      </c>
      <c r="U313" s="9">
        <v>0.54545454545454541</v>
      </c>
      <c r="V313" s="9">
        <v>0.375</v>
      </c>
      <c r="W313" s="9">
        <v>0.5</v>
      </c>
      <c r="X313" s="9">
        <v>0.625</v>
      </c>
      <c r="AD313" s="8">
        <v>88.3</v>
      </c>
    </row>
    <row r="314" spans="1:30">
      <c r="A314" s="2">
        <v>2007</v>
      </c>
      <c r="B314" s="2">
        <v>450</v>
      </c>
      <c r="C314" s="2">
        <v>4</v>
      </c>
      <c r="D314" s="2">
        <v>112.5</v>
      </c>
      <c r="E314" s="2" t="s">
        <v>322</v>
      </c>
      <c r="F314" s="9">
        <v>0.69767441860465118</v>
      </c>
      <c r="G314" s="9">
        <v>1</v>
      </c>
      <c r="H314" s="9">
        <f>AD314/ﾍﾞﾝﾁﾏｰｸ!$CR$1</f>
        <v>0.67150108774474271</v>
      </c>
      <c r="I314" s="9">
        <v>0.83333333333333337</v>
      </c>
      <c r="J314" s="9">
        <v>0.5</v>
      </c>
      <c r="K314" s="9">
        <v>0.8</v>
      </c>
      <c r="L314" s="9">
        <v>0.875</v>
      </c>
      <c r="M314" s="9">
        <v>1</v>
      </c>
      <c r="N314" s="9">
        <v>0.36363636363636365</v>
      </c>
      <c r="O314" s="9">
        <v>0.9</v>
      </c>
      <c r="P314" s="2">
        <v>67</v>
      </c>
      <c r="Q314" s="9">
        <f t="shared" si="4"/>
        <v>0.64999999999999991</v>
      </c>
      <c r="R314" s="9">
        <v>0.5</v>
      </c>
      <c r="S314" s="9">
        <v>0.8</v>
      </c>
      <c r="T314" s="9">
        <v>0.8125</v>
      </c>
      <c r="U314" s="9">
        <v>0.5</v>
      </c>
      <c r="V314" s="9">
        <v>0.8125</v>
      </c>
      <c r="W314" s="9">
        <v>0.66666666666666663</v>
      </c>
      <c r="X314" s="9">
        <v>0.75</v>
      </c>
      <c r="AD314" s="8">
        <v>92.600000000000009</v>
      </c>
    </row>
    <row r="315" spans="1:30">
      <c r="A315" s="2">
        <v>2009</v>
      </c>
      <c r="B315" s="2">
        <v>120</v>
      </c>
      <c r="C315" s="2">
        <v>5</v>
      </c>
      <c r="D315" s="2">
        <v>24</v>
      </c>
      <c r="E315" s="2" t="s">
        <v>323</v>
      </c>
      <c r="F315" s="9">
        <v>9.3023255813953487E-2</v>
      </c>
      <c r="G315" s="9">
        <v>0</v>
      </c>
      <c r="H315" s="9">
        <f>AD315/ﾍﾞﾝﾁﾏｰｸ!$CR$1</f>
        <v>0.62001450326323437</v>
      </c>
      <c r="I315" s="9">
        <v>0</v>
      </c>
      <c r="J315" s="9">
        <v>0.25</v>
      </c>
      <c r="K315" s="9">
        <v>0.1</v>
      </c>
      <c r="L315" s="9">
        <v>0.125</v>
      </c>
      <c r="M315" s="9">
        <v>0.5</v>
      </c>
      <c r="N315" s="9">
        <v>0.54545454545454541</v>
      </c>
      <c r="O315" s="9">
        <v>0.6</v>
      </c>
      <c r="P315" s="2">
        <v>30</v>
      </c>
      <c r="Q315" s="9">
        <f t="shared" si="4"/>
        <v>0.42471590909090912</v>
      </c>
      <c r="R315" s="9">
        <v>0.4</v>
      </c>
      <c r="S315" s="9">
        <v>0.3</v>
      </c>
      <c r="T315" s="9">
        <v>0.25</v>
      </c>
      <c r="U315" s="9">
        <v>0.45454545454545453</v>
      </c>
      <c r="V315" s="9">
        <v>0.375</v>
      </c>
      <c r="W315" s="9">
        <v>0.41666666666666669</v>
      </c>
      <c r="X315" s="9">
        <v>0.4375</v>
      </c>
      <c r="AD315" s="8">
        <v>85.5</v>
      </c>
    </row>
    <row r="316" spans="1:30">
      <c r="A316" s="2">
        <v>1979</v>
      </c>
      <c r="B316" s="2">
        <v>300</v>
      </c>
      <c r="C316" s="2">
        <v>4</v>
      </c>
      <c r="D316" s="2">
        <v>75</v>
      </c>
      <c r="E316" s="2" t="s">
        <v>207</v>
      </c>
      <c r="F316" s="9">
        <v>0.2558139534883721</v>
      </c>
      <c r="G316" s="9">
        <v>0</v>
      </c>
      <c r="H316" s="9">
        <f>AD316/ﾍﾞﾝﾁﾏｰｸ!$CR$1</f>
        <v>0.52356780275562009</v>
      </c>
      <c r="I316" s="9">
        <v>0.16666666666666666</v>
      </c>
      <c r="J316" s="9">
        <v>0.5</v>
      </c>
      <c r="K316" s="9">
        <v>0.3</v>
      </c>
      <c r="L316" s="9">
        <v>0</v>
      </c>
      <c r="M316" s="9">
        <v>0.5</v>
      </c>
      <c r="N316" s="9">
        <v>0.59090909090909094</v>
      </c>
      <c r="O316" s="9">
        <v>0.5</v>
      </c>
      <c r="P316" s="2">
        <v>35</v>
      </c>
      <c r="Q316" s="9">
        <f t="shared" si="4"/>
        <v>0.52840909090909083</v>
      </c>
      <c r="R316" s="9">
        <v>0.5</v>
      </c>
      <c r="S316" s="9">
        <v>0.3</v>
      </c>
      <c r="T316" s="9">
        <v>0.25</v>
      </c>
      <c r="U316" s="9">
        <v>0.54545454545454541</v>
      </c>
      <c r="V316" s="9">
        <v>0.40625</v>
      </c>
      <c r="W316" s="9">
        <v>0.54166666666666663</v>
      </c>
      <c r="X316" s="9">
        <v>0.625</v>
      </c>
      <c r="AD316" s="8">
        <v>72.2</v>
      </c>
    </row>
    <row r="317" spans="1:30">
      <c r="A317" s="2">
        <v>1997</v>
      </c>
      <c r="B317" s="2">
        <v>2000</v>
      </c>
      <c r="C317" s="2">
        <v>2</v>
      </c>
      <c r="D317" s="2">
        <v>1000</v>
      </c>
      <c r="E317" s="2" t="s">
        <v>324</v>
      </c>
      <c r="F317" s="9">
        <v>0.36046511627906974</v>
      </c>
      <c r="G317" s="9">
        <v>0.5</v>
      </c>
      <c r="H317" s="9">
        <f>AD317/ﾍﾞﾝﾁﾏｰｸ!$CR$1</f>
        <v>0.54749818709209586</v>
      </c>
      <c r="I317" s="9">
        <v>0</v>
      </c>
      <c r="J317" s="9">
        <v>0.625</v>
      </c>
      <c r="K317" s="9">
        <v>0.35</v>
      </c>
      <c r="L317" s="9">
        <v>0.5</v>
      </c>
      <c r="M317" s="9">
        <v>1</v>
      </c>
      <c r="N317" s="9">
        <v>0.40909090909090912</v>
      </c>
      <c r="O317" s="9">
        <v>0.65</v>
      </c>
      <c r="P317" s="2">
        <v>43.5</v>
      </c>
      <c r="Q317" s="9">
        <f t="shared" si="4"/>
        <v>0.49346590909090904</v>
      </c>
      <c r="R317" s="9">
        <v>0.4</v>
      </c>
      <c r="S317" s="9">
        <v>0.6</v>
      </c>
      <c r="T317" s="9">
        <v>0.5625</v>
      </c>
      <c r="U317" s="9">
        <v>0.45454545454545453</v>
      </c>
      <c r="V317" s="9">
        <v>0.5</v>
      </c>
      <c r="W317" s="9">
        <v>0.5</v>
      </c>
      <c r="X317" s="9">
        <v>0.5625</v>
      </c>
      <c r="AD317" s="8">
        <v>75.5</v>
      </c>
    </row>
    <row r="318" spans="1:30">
      <c r="A318" s="2">
        <v>1985</v>
      </c>
      <c r="B318" s="2">
        <v>1000</v>
      </c>
      <c r="C318" s="2">
        <v>4</v>
      </c>
      <c r="D318" s="2">
        <v>250</v>
      </c>
      <c r="E318" s="2" t="s">
        <v>236</v>
      </c>
      <c r="F318" s="9">
        <v>6.9767441860465115E-2</v>
      </c>
      <c r="G318" s="9">
        <v>0</v>
      </c>
      <c r="H318" s="9">
        <f>AD318/ﾍﾞﾝﾁﾏｰｸ!$CR$1</f>
        <v>0.52356780275562009</v>
      </c>
      <c r="I318" s="9">
        <v>0</v>
      </c>
      <c r="J318" s="9">
        <v>0.25</v>
      </c>
      <c r="K318" s="9">
        <v>0.05</v>
      </c>
      <c r="L318" s="9">
        <v>0</v>
      </c>
      <c r="M318" s="9">
        <v>0.5</v>
      </c>
      <c r="N318" s="9">
        <v>9.0909090909090912E-2</v>
      </c>
      <c r="O318" s="9">
        <v>0.45</v>
      </c>
      <c r="P318" s="2">
        <v>15</v>
      </c>
      <c r="Q318" s="9">
        <f t="shared" si="4"/>
        <v>0.22215909090909089</v>
      </c>
      <c r="R318" s="9">
        <v>3.3333333333333333E-2</v>
      </c>
      <c r="S318" s="9">
        <v>0.3</v>
      </c>
      <c r="T318" s="9">
        <v>0.1875</v>
      </c>
      <c r="U318" s="9">
        <v>4.5454545454545456E-2</v>
      </c>
      <c r="V318" s="9">
        <v>0.25</v>
      </c>
      <c r="W318" s="9">
        <v>0.33333333333333331</v>
      </c>
      <c r="X318" s="9">
        <v>0.375</v>
      </c>
      <c r="AD318" s="8">
        <v>72.2</v>
      </c>
    </row>
    <row r="319" spans="1:30">
      <c r="A319" s="2">
        <v>1998</v>
      </c>
      <c r="B319" s="2">
        <v>300</v>
      </c>
      <c r="C319" s="2">
        <v>6</v>
      </c>
      <c r="D319" s="2">
        <v>50</v>
      </c>
      <c r="E319" s="2" t="s">
        <v>326</v>
      </c>
      <c r="F319" s="9">
        <v>0.52325581395348841</v>
      </c>
      <c r="G319" s="9">
        <v>0.5</v>
      </c>
      <c r="H319" s="9">
        <f>AD319/ﾍﾞﾝﾁﾏｰｸ!$CR$1</f>
        <v>0.79985496736765782</v>
      </c>
      <c r="I319" s="9">
        <v>0.5</v>
      </c>
      <c r="J319" s="9">
        <v>0.25</v>
      </c>
      <c r="K319" s="9">
        <v>0.6</v>
      </c>
      <c r="L319" s="9">
        <v>0.5</v>
      </c>
      <c r="M319" s="9">
        <v>1</v>
      </c>
      <c r="N319" s="9">
        <v>0.45454545454545453</v>
      </c>
      <c r="O319" s="9">
        <v>0.85</v>
      </c>
      <c r="P319" s="2">
        <v>60.5</v>
      </c>
      <c r="Q319" s="9">
        <f t="shared" si="4"/>
        <v>0.55255681818181823</v>
      </c>
      <c r="R319" s="9">
        <v>0.43333333333333335</v>
      </c>
      <c r="S319" s="9">
        <v>0.9</v>
      </c>
      <c r="T319" s="9">
        <v>0.5625</v>
      </c>
      <c r="U319" s="9">
        <v>0.40909090909090912</v>
      </c>
      <c r="V319" s="9">
        <v>0.75</v>
      </c>
      <c r="W319" s="9">
        <v>0.58333333333333337</v>
      </c>
      <c r="X319" s="9">
        <v>0.5625</v>
      </c>
      <c r="AD319" s="8">
        <v>110.3</v>
      </c>
    </row>
    <row r="320" spans="1:30">
      <c r="A320" s="2">
        <v>2000</v>
      </c>
      <c r="B320" s="2">
        <v>380</v>
      </c>
      <c r="C320" s="2">
        <v>1</v>
      </c>
      <c r="D320" s="2">
        <v>380</v>
      </c>
      <c r="E320" s="2" t="s">
        <v>28</v>
      </c>
      <c r="F320" s="9">
        <v>0.38372093023255816</v>
      </c>
      <c r="G320" s="9">
        <v>0.5</v>
      </c>
      <c r="H320" s="9">
        <f>AD320/ﾍﾞﾝﾁﾏｰｸ!$CR$1</f>
        <v>0.6221899927483685</v>
      </c>
      <c r="I320" s="9">
        <v>0.16666666666666666</v>
      </c>
      <c r="J320" s="9">
        <v>0.625</v>
      </c>
      <c r="K320" s="9">
        <v>0.3</v>
      </c>
      <c r="L320" s="9">
        <v>0.25</v>
      </c>
      <c r="M320" s="9">
        <v>0.5</v>
      </c>
      <c r="N320" s="9">
        <v>0.5</v>
      </c>
      <c r="O320" s="9">
        <v>0.6</v>
      </c>
      <c r="P320" s="2">
        <v>41.5</v>
      </c>
      <c r="Q320" s="9">
        <f t="shared" si="4"/>
        <v>0.51136363636363635</v>
      </c>
      <c r="R320" s="9">
        <v>0.43333333333333335</v>
      </c>
      <c r="S320" s="9">
        <v>0.5</v>
      </c>
      <c r="T320" s="9">
        <v>0.4375</v>
      </c>
      <c r="U320" s="9">
        <v>0.31818181818181818</v>
      </c>
      <c r="V320" s="9">
        <v>0.53125</v>
      </c>
      <c r="W320" s="9">
        <v>0.66666666666666663</v>
      </c>
      <c r="X320" s="9">
        <v>0.625</v>
      </c>
      <c r="AD320" s="8">
        <v>85.8</v>
      </c>
    </row>
    <row r="321" spans="1:30">
      <c r="A321" s="2">
        <v>1982</v>
      </c>
      <c r="B321" s="2">
        <v>100</v>
      </c>
      <c r="C321" s="2">
        <v>2</v>
      </c>
      <c r="D321" s="2">
        <v>50</v>
      </c>
      <c r="E321" s="2" t="s">
        <v>327</v>
      </c>
      <c r="F321" s="9">
        <v>0.30232558139534882</v>
      </c>
      <c r="G321" s="9">
        <v>0</v>
      </c>
      <c r="H321" s="9">
        <f>AD321/ﾍﾞﾝﾁﾏｰｸ!$CR$1</f>
        <v>0.52356780275562009</v>
      </c>
      <c r="I321" s="9">
        <v>0.16666666666666666</v>
      </c>
      <c r="J321" s="9">
        <v>0.625</v>
      </c>
      <c r="K321" s="9">
        <v>0.3</v>
      </c>
      <c r="L321" s="9">
        <v>0</v>
      </c>
      <c r="M321" s="9">
        <v>0.5</v>
      </c>
      <c r="N321" s="9">
        <v>0.40909090909090912</v>
      </c>
      <c r="O321" s="9">
        <v>0.5</v>
      </c>
      <c r="P321" s="2">
        <v>32</v>
      </c>
      <c r="Q321" s="9">
        <f t="shared" si="4"/>
        <v>0.4585227272727273</v>
      </c>
      <c r="R321" s="9">
        <v>0.33333333333333331</v>
      </c>
      <c r="S321" s="9">
        <v>0.3</v>
      </c>
      <c r="T321" s="9">
        <v>0.25</v>
      </c>
      <c r="U321" s="9">
        <v>0.36363636363636365</v>
      </c>
      <c r="V321" s="9">
        <v>0.40625</v>
      </c>
      <c r="W321" s="9">
        <v>0.58333333333333337</v>
      </c>
      <c r="X321" s="9">
        <v>0.5</v>
      </c>
      <c r="AD321" s="8">
        <v>72.2</v>
      </c>
    </row>
    <row r="322" spans="1:30">
      <c r="A322" s="2">
        <v>1990</v>
      </c>
      <c r="B322" s="2">
        <v>400</v>
      </c>
      <c r="C322" s="2">
        <v>5</v>
      </c>
      <c r="D322" s="2">
        <v>80</v>
      </c>
      <c r="E322" s="2" t="s">
        <v>84</v>
      </c>
      <c r="F322" s="9">
        <v>0.27906976744186046</v>
      </c>
      <c r="G322" s="9">
        <v>0</v>
      </c>
      <c r="H322" s="9">
        <f>AD322/ﾍﾞﾝﾁﾏｰｸ!$CR$1</f>
        <v>0.52356780275562009</v>
      </c>
      <c r="I322" s="9">
        <v>0.66666666666666663</v>
      </c>
      <c r="J322" s="9">
        <v>0.5</v>
      </c>
      <c r="K322" s="9">
        <v>0.3</v>
      </c>
      <c r="L322" s="9">
        <v>0.5</v>
      </c>
      <c r="M322" s="9">
        <v>1</v>
      </c>
      <c r="N322" s="9">
        <v>0.68181818181818177</v>
      </c>
      <c r="O322" s="9">
        <v>0.6</v>
      </c>
      <c r="P322" s="2">
        <v>47</v>
      </c>
      <c r="Q322" s="9">
        <f t="shared" ref="Q322:Q385" si="5">U322*0.35+V322*0.2+W322*0.3+X322*0.15</f>
        <v>0.57272727272727275</v>
      </c>
      <c r="R322" s="9">
        <v>0.6</v>
      </c>
      <c r="S322" s="9">
        <v>0.4</v>
      </c>
      <c r="T322" s="9">
        <v>0.5</v>
      </c>
      <c r="U322" s="9">
        <v>0.63636363636363635</v>
      </c>
      <c r="V322" s="9">
        <v>0.40625</v>
      </c>
      <c r="W322" s="9">
        <v>0.58333333333333337</v>
      </c>
      <c r="X322" s="9">
        <v>0.625</v>
      </c>
      <c r="AD322" s="8">
        <v>72.2</v>
      </c>
    </row>
    <row r="323" spans="1:30">
      <c r="A323" s="2">
        <v>2005</v>
      </c>
      <c r="B323" s="2">
        <v>100</v>
      </c>
      <c r="C323" s="2">
        <v>5</v>
      </c>
      <c r="D323" s="2">
        <v>20</v>
      </c>
      <c r="E323" s="2" t="s">
        <v>328</v>
      </c>
      <c r="F323" s="9">
        <v>0.5</v>
      </c>
      <c r="G323" s="9">
        <v>0.5</v>
      </c>
      <c r="H323" s="9">
        <f>AD323/ﾍﾞﾝﾁﾏｰｸ!$CR$1</f>
        <v>0.54894851341551865</v>
      </c>
      <c r="I323" s="9">
        <v>0.5</v>
      </c>
      <c r="J323" s="9">
        <v>0.625</v>
      </c>
      <c r="K323" s="9">
        <v>0.55000000000000004</v>
      </c>
      <c r="L323" s="9">
        <v>0.125</v>
      </c>
      <c r="M323" s="9">
        <v>0.5</v>
      </c>
      <c r="N323" s="9">
        <v>0.36363636363636365</v>
      </c>
      <c r="O323" s="9">
        <v>0.65</v>
      </c>
      <c r="P323" s="2">
        <v>45.5</v>
      </c>
      <c r="Q323" s="9">
        <f t="shared" si="5"/>
        <v>0.54630681818181814</v>
      </c>
      <c r="R323" s="9">
        <v>0.46666666666666667</v>
      </c>
      <c r="S323" s="9">
        <v>0.5</v>
      </c>
      <c r="T323" s="9">
        <v>0.375</v>
      </c>
      <c r="U323" s="9">
        <v>0.40909090909090912</v>
      </c>
      <c r="V323" s="9">
        <v>0.5625</v>
      </c>
      <c r="W323" s="9">
        <v>0.625</v>
      </c>
      <c r="X323" s="9">
        <v>0.6875</v>
      </c>
      <c r="AD323" s="8">
        <v>75.7</v>
      </c>
    </row>
    <row r="324" spans="1:30">
      <c r="A324" s="2">
        <v>1991</v>
      </c>
      <c r="B324" s="2">
        <v>220</v>
      </c>
      <c r="C324" s="2">
        <v>2</v>
      </c>
      <c r="D324" s="2">
        <v>110</v>
      </c>
      <c r="E324" s="2" t="s">
        <v>329</v>
      </c>
      <c r="F324" s="9">
        <v>0.5</v>
      </c>
      <c r="G324" s="9">
        <v>0.5</v>
      </c>
      <c r="H324" s="9">
        <f>AD324/ﾍﾞﾝﾁﾏｰｸ!$CR$1</f>
        <v>0.76142131979695449</v>
      </c>
      <c r="I324" s="9">
        <v>0.66666666666666663</v>
      </c>
      <c r="J324" s="9">
        <v>0.625</v>
      </c>
      <c r="K324" s="9">
        <v>0.45</v>
      </c>
      <c r="L324" s="9">
        <v>0.375</v>
      </c>
      <c r="M324" s="9">
        <v>0.5</v>
      </c>
      <c r="N324" s="9">
        <v>0.72727272727272729</v>
      </c>
      <c r="O324" s="9">
        <v>0.7</v>
      </c>
      <c r="P324" s="2">
        <v>59</v>
      </c>
      <c r="Q324" s="9">
        <f t="shared" si="5"/>
        <v>0.65142045454545461</v>
      </c>
      <c r="R324" s="9">
        <v>0.66666666666666663</v>
      </c>
      <c r="S324" s="9">
        <v>0.6</v>
      </c>
      <c r="T324" s="9">
        <v>0.5625</v>
      </c>
      <c r="U324" s="9">
        <v>0.72727272727272729</v>
      </c>
      <c r="V324" s="9">
        <v>0.53125</v>
      </c>
      <c r="W324" s="9">
        <v>0.625</v>
      </c>
      <c r="X324" s="9">
        <v>0.6875</v>
      </c>
      <c r="AD324" s="8">
        <v>105</v>
      </c>
    </row>
    <row r="325" spans="1:30">
      <c r="A325" s="2">
        <v>2006</v>
      </c>
      <c r="B325" s="2">
        <v>360</v>
      </c>
      <c r="C325" s="2">
        <v>2</v>
      </c>
      <c r="D325" s="2">
        <v>180</v>
      </c>
      <c r="E325" s="2" t="s">
        <v>275</v>
      </c>
      <c r="F325" s="9">
        <v>0.55813953488372092</v>
      </c>
      <c r="G325" s="9">
        <v>1</v>
      </c>
      <c r="H325" s="9">
        <f>AD325/ﾍﾞﾝﾁﾏｰｸ!$CR$1</f>
        <v>0.54749818709209586</v>
      </c>
      <c r="I325" s="9">
        <v>1</v>
      </c>
      <c r="J325" s="9">
        <v>0.5</v>
      </c>
      <c r="K325" s="9">
        <v>0.45</v>
      </c>
      <c r="L325" s="9">
        <v>0.125</v>
      </c>
      <c r="M325" s="9">
        <v>1</v>
      </c>
      <c r="N325" s="9">
        <v>0.72727272727272729</v>
      </c>
      <c r="O325" s="9">
        <v>0.5</v>
      </c>
      <c r="P325" s="2">
        <v>55</v>
      </c>
      <c r="Q325" s="9">
        <f t="shared" si="5"/>
        <v>0.66732954545454548</v>
      </c>
      <c r="R325" s="9">
        <v>0.73333333333333328</v>
      </c>
      <c r="S325" s="9">
        <v>0.4</v>
      </c>
      <c r="T325" s="9">
        <v>0.4375</v>
      </c>
      <c r="U325" s="9">
        <v>0.77272727272727271</v>
      </c>
      <c r="V325" s="9">
        <v>0.46875</v>
      </c>
      <c r="W325" s="9">
        <v>0.66666666666666663</v>
      </c>
      <c r="X325" s="9">
        <v>0.6875</v>
      </c>
      <c r="AD325" s="8">
        <v>75.5</v>
      </c>
    </row>
    <row r="326" spans="1:30">
      <c r="A326" s="2">
        <v>2000</v>
      </c>
      <c r="B326" s="2">
        <v>500</v>
      </c>
      <c r="C326" s="2">
        <v>4</v>
      </c>
      <c r="D326" s="2">
        <v>125</v>
      </c>
      <c r="E326" s="2" t="s">
        <v>91</v>
      </c>
      <c r="F326" s="9">
        <v>0.38372093023255816</v>
      </c>
      <c r="G326" s="9">
        <v>0.5</v>
      </c>
      <c r="H326" s="9">
        <f>AD326/ﾍﾞﾝﾁﾏｰｸ!$CR$1</f>
        <v>0.78245105148658456</v>
      </c>
      <c r="I326" s="9">
        <v>0.33333333333333331</v>
      </c>
      <c r="J326" s="9">
        <v>0.5</v>
      </c>
      <c r="K326" s="9">
        <v>0.25</v>
      </c>
      <c r="L326" s="9">
        <v>0.375</v>
      </c>
      <c r="M326" s="9">
        <v>0.5</v>
      </c>
      <c r="N326" s="9">
        <v>0.45454545454545453</v>
      </c>
      <c r="O326" s="9">
        <v>0.75</v>
      </c>
      <c r="P326" s="2">
        <v>47</v>
      </c>
      <c r="Q326" s="9">
        <f t="shared" si="5"/>
        <v>0.49829545454545454</v>
      </c>
      <c r="R326" s="9">
        <v>0.4</v>
      </c>
      <c r="S326" s="9">
        <v>0.6</v>
      </c>
      <c r="T326" s="9">
        <v>0.5</v>
      </c>
      <c r="U326" s="9">
        <v>0.22727272727272727</v>
      </c>
      <c r="V326" s="9">
        <v>0.5625</v>
      </c>
      <c r="W326" s="9">
        <v>0.70833333333333337</v>
      </c>
      <c r="X326" s="9">
        <v>0.625</v>
      </c>
      <c r="AD326" s="8">
        <v>107.89999999999999</v>
      </c>
    </row>
    <row r="327" spans="1:30">
      <c r="A327" s="2">
        <v>1990</v>
      </c>
      <c r="B327" s="2">
        <v>100</v>
      </c>
      <c r="C327" s="2">
        <v>5</v>
      </c>
      <c r="D327" s="2">
        <v>20</v>
      </c>
      <c r="E327" s="2" t="s">
        <v>195</v>
      </c>
      <c r="F327" s="9">
        <v>2.3255813953488372E-2</v>
      </c>
      <c r="G327" s="9">
        <v>0</v>
      </c>
      <c r="H327" s="9">
        <f>AD327/ﾍﾞﾝﾁﾏｰｸ!$CR$1</f>
        <v>0.52356780275562009</v>
      </c>
      <c r="I327" s="9">
        <v>0</v>
      </c>
      <c r="J327" s="9">
        <v>0.125</v>
      </c>
      <c r="K327" s="9">
        <v>0</v>
      </c>
      <c r="L327" s="9">
        <v>0.125</v>
      </c>
      <c r="M327" s="9">
        <v>0.5</v>
      </c>
      <c r="N327" s="9">
        <v>0.22727272727272727</v>
      </c>
      <c r="O327" s="9">
        <v>0.5</v>
      </c>
      <c r="P327" s="2">
        <v>18</v>
      </c>
      <c r="Q327" s="9">
        <f t="shared" si="5"/>
        <v>0.25369318181818179</v>
      </c>
      <c r="R327" s="9">
        <v>0.13333333333333333</v>
      </c>
      <c r="S327" s="9">
        <v>0.3</v>
      </c>
      <c r="T327" s="9">
        <v>0.25</v>
      </c>
      <c r="U327" s="9">
        <v>9.0909090909090912E-2</v>
      </c>
      <c r="V327" s="9">
        <v>0.28125</v>
      </c>
      <c r="W327" s="9">
        <v>0.33333333333333331</v>
      </c>
      <c r="X327" s="9">
        <v>0.4375</v>
      </c>
      <c r="AD327" s="8">
        <v>72.2</v>
      </c>
    </row>
    <row r="328" spans="1:30">
      <c r="A328" s="2">
        <v>1970</v>
      </c>
      <c r="B328" s="2">
        <v>500</v>
      </c>
      <c r="C328" s="2">
        <v>5</v>
      </c>
      <c r="D328" s="2">
        <v>100</v>
      </c>
      <c r="E328" s="2" t="s">
        <v>233</v>
      </c>
      <c r="F328" s="9">
        <v>9.3023255813953487E-2</v>
      </c>
      <c r="G328" s="9">
        <v>0</v>
      </c>
      <c r="H328" s="9">
        <f>AD328/ﾍﾞﾝﾁﾏｰｸ!$CR$1</f>
        <v>0.52356780275562009</v>
      </c>
      <c r="I328" s="9">
        <v>0</v>
      </c>
      <c r="J328" s="9">
        <v>0.25</v>
      </c>
      <c r="K328" s="9">
        <v>0.05</v>
      </c>
      <c r="L328" s="9">
        <v>0</v>
      </c>
      <c r="M328" s="9">
        <v>0.5</v>
      </c>
      <c r="N328" s="9">
        <v>0.36363636363636365</v>
      </c>
      <c r="O328" s="9">
        <v>0.45</v>
      </c>
      <c r="P328" s="2">
        <v>21</v>
      </c>
      <c r="Q328" s="9">
        <f t="shared" si="5"/>
        <v>0.2957386363636364</v>
      </c>
      <c r="R328" s="9">
        <v>0.3</v>
      </c>
      <c r="S328" s="9">
        <v>0.4</v>
      </c>
      <c r="T328" s="9">
        <v>0.125</v>
      </c>
      <c r="U328" s="9">
        <v>0.31818181818181818</v>
      </c>
      <c r="V328" s="9">
        <v>0.25</v>
      </c>
      <c r="W328" s="9">
        <v>0.29166666666666669</v>
      </c>
      <c r="X328" s="9">
        <v>0.3125</v>
      </c>
      <c r="AD328" s="8">
        <v>72.2</v>
      </c>
    </row>
    <row r="329" spans="1:30">
      <c r="A329" s="2">
        <v>2002</v>
      </c>
      <c r="B329" s="2">
        <v>300</v>
      </c>
      <c r="C329" s="2">
        <v>3</v>
      </c>
      <c r="D329" s="2">
        <v>100</v>
      </c>
      <c r="E329" s="2" t="s">
        <v>330</v>
      </c>
      <c r="F329" s="9">
        <v>0.40697674418604651</v>
      </c>
      <c r="G329" s="9">
        <v>0.5</v>
      </c>
      <c r="H329" s="9">
        <f>AD329/ﾍﾞﾝﾁﾏｰｸ!$CR$1</f>
        <v>0.59463379260333582</v>
      </c>
      <c r="I329" s="9">
        <v>0.5</v>
      </c>
      <c r="J329" s="9">
        <v>0.75</v>
      </c>
      <c r="K329" s="9">
        <v>0.25</v>
      </c>
      <c r="L329" s="9">
        <v>0.625</v>
      </c>
      <c r="M329" s="9">
        <v>0.5</v>
      </c>
      <c r="N329" s="9">
        <v>0.5</v>
      </c>
      <c r="O329" s="9">
        <v>0.9</v>
      </c>
      <c r="P329" s="2">
        <v>52.5</v>
      </c>
      <c r="Q329" s="9">
        <f t="shared" si="5"/>
        <v>0.5803977272727272</v>
      </c>
      <c r="R329" s="9">
        <v>0.53333333333333333</v>
      </c>
      <c r="S329" s="9">
        <v>0.6</v>
      </c>
      <c r="T329" s="9">
        <v>0.75</v>
      </c>
      <c r="U329" s="9">
        <v>0.36363636363636365</v>
      </c>
      <c r="V329" s="9">
        <v>0.59375</v>
      </c>
      <c r="W329" s="9">
        <v>0.70833333333333337</v>
      </c>
      <c r="X329" s="9">
        <v>0.8125</v>
      </c>
      <c r="AD329" s="8">
        <v>82</v>
      </c>
    </row>
    <row r="330" spans="1:30">
      <c r="A330" s="2">
        <v>1997</v>
      </c>
      <c r="B330" s="2">
        <v>150</v>
      </c>
      <c r="C330" s="2">
        <v>1</v>
      </c>
      <c r="D330" s="2">
        <v>150</v>
      </c>
      <c r="E330" s="2" t="s">
        <v>331</v>
      </c>
      <c r="F330" s="9">
        <v>0.39534883720930231</v>
      </c>
      <c r="G330" s="9">
        <v>0</v>
      </c>
      <c r="H330" s="9">
        <f>AD330/ﾍﾞﾝﾁﾏｰｸ!$CR$1</f>
        <v>0.52356780275562009</v>
      </c>
      <c r="I330" s="9">
        <v>0.33333333333333331</v>
      </c>
      <c r="J330" s="9">
        <v>0.75</v>
      </c>
      <c r="K330" s="9">
        <v>0.5</v>
      </c>
      <c r="L330" s="9">
        <v>0</v>
      </c>
      <c r="M330" s="9">
        <v>0.5</v>
      </c>
      <c r="N330" s="9">
        <v>0.72727272727272729</v>
      </c>
      <c r="O330" s="9">
        <v>0.6</v>
      </c>
      <c r="P330" s="2">
        <v>47</v>
      </c>
      <c r="Q330" s="9">
        <f t="shared" si="5"/>
        <v>0.73607954545454546</v>
      </c>
      <c r="R330" s="9">
        <v>0.7</v>
      </c>
      <c r="S330" s="9">
        <v>0.4</v>
      </c>
      <c r="T330" s="9">
        <v>0.25</v>
      </c>
      <c r="U330" s="9">
        <v>0.77272727272727271</v>
      </c>
      <c r="V330" s="9">
        <v>0.53125</v>
      </c>
      <c r="W330" s="9">
        <v>0.79166666666666663</v>
      </c>
      <c r="X330" s="9">
        <v>0.8125</v>
      </c>
      <c r="AD330" s="8">
        <v>72.2</v>
      </c>
    </row>
    <row r="331" spans="1:30">
      <c r="A331" s="2">
        <v>2004</v>
      </c>
      <c r="B331" s="2">
        <v>200</v>
      </c>
      <c r="C331" s="2">
        <v>1</v>
      </c>
      <c r="D331" s="2">
        <v>200</v>
      </c>
      <c r="E331" s="2" t="s">
        <v>332</v>
      </c>
      <c r="F331" s="9">
        <v>0.67441860465116277</v>
      </c>
      <c r="G331" s="9">
        <v>1</v>
      </c>
      <c r="H331" s="9">
        <f>AD331/ﾍﾞﾝﾁﾏｰｸ!$CR$1</f>
        <v>0.60768672951414071</v>
      </c>
      <c r="I331" s="9">
        <v>0.83333333333333337</v>
      </c>
      <c r="J331" s="9">
        <v>0.75</v>
      </c>
      <c r="K331" s="9">
        <v>0.55000000000000004</v>
      </c>
      <c r="L331" s="9">
        <v>0.75</v>
      </c>
      <c r="M331" s="9">
        <v>0.5</v>
      </c>
      <c r="N331" s="9">
        <v>0.95454545454545459</v>
      </c>
      <c r="O331" s="9">
        <v>0.95</v>
      </c>
      <c r="P331" s="2">
        <v>76</v>
      </c>
      <c r="Q331" s="9">
        <f t="shared" si="5"/>
        <v>0.84602272727272732</v>
      </c>
      <c r="R331" s="9">
        <v>0.9</v>
      </c>
      <c r="S331" s="9">
        <v>0.5</v>
      </c>
      <c r="T331" s="9">
        <v>0.875</v>
      </c>
      <c r="U331" s="9">
        <v>0.86363636363636365</v>
      </c>
      <c r="V331" s="9">
        <v>0.75</v>
      </c>
      <c r="W331" s="9">
        <v>0.875</v>
      </c>
      <c r="X331" s="9">
        <v>0.875</v>
      </c>
      <c r="AD331" s="8">
        <v>83.8</v>
      </c>
    </row>
    <row r="332" spans="1:30">
      <c r="A332" s="2">
        <v>2014</v>
      </c>
      <c r="B332" s="2">
        <v>500</v>
      </c>
      <c r="C332" s="2">
        <v>5</v>
      </c>
      <c r="D332" s="2">
        <v>100</v>
      </c>
      <c r="E332" s="2" t="s">
        <v>333</v>
      </c>
      <c r="F332" s="9">
        <v>0.18604651162790697</v>
      </c>
      <c r="G332" s="9">
        <v>0</v>
      </c>
      <c r="H332" s="9">
        <f>AD332/ﾍﾞﾝﾁﾏｰｸ!$CR$1</f>
        <v>0.65264684554024666</v>
      </c>
      <c r="I332" s="9">
        <v>0.16666666666666666</v>
      </c>
      <c r="J332" s="9">
        <v>0.25</v>
      </c>
      <c r="K332" s="9">
        <v>0.3</v>
      </c>
      <c r="L332" s="9">
        <v>0.625</v>
      </c>
      <c r="M332" s="9">
        <v>0.5</v>
      </c>
      <c r="N332" s="9">
        <v>0.31818181818181818</v>
      </c>
      <c r="O332" s="9">
        <v>0.5</v>
      </c>
      <c r="P332" s="2">
        <v>32</v>
      </c>
      <c r="Q332" s="9">
        <f t="shared" si="5"/>
        <v>0.28522727272727266</v>
      </c>
      <c r="R332" s="9">
        <v>0.2</v>
      </c>
      <c r="S332" s="9">
        <v>0.6</v>
      </c>
      <c r="T332" s="9">
        <v>0.5625</v>
      </c>
      <c r="U332" s="9">
        <v>0.13636363636363635</v>
      </c>
      <c r="V332" s="9">
        <v>0.40625</v>
      </c>
      <c r="W332" s="9">
        <v>0.33333333333333331</v>
      </c>
      <c r="X332" s="9">
        <v>0.375</v>
      </c>
      <c r="AD332" s="8">
        <v>90</v>
      </c>
    </row>
    <row r="333" spans="1:30">
      <c r="A333" s="2">
        <v>2010</v>
      </c>
      <c r="B333" s="2">
        <v>100</v>
      </c>
      <c r="C333" s="2">
        <v>5</v>
      </c>
      <c r="D333" s="2">
        <v>20</v>
      </c>
      <c r="E333" s="2" t="s">
        <v>335</v>
      </c>
      <c r="F333" s="9">
        <v>0.34883720930232559</v>
      </c>
      <c r="G333" s="9">
        <v>0</v>
      </c>
      <c r="H333" s="9">
        <f>AD333/ﾍﾞﾝﾁﾏｰｸ!$CR$1</f>
        <v>0.75852066715010891</v>
      </c>
      <c r="I333" s="9">
        <v>0.66666666666666663</v>
      </c>
      <c r="J333" s="9">
        <v>0.5</v>
      </c>
      <c r="K333" s="9">
        <v>0.3</v>
      </c>
      <c r="L333" s="9">
        <v>0.375</v>
      </c>
      <c r="M333" s="9">
        <v>0.5</v>
      </c>
      <c r="N333" s="9">
        <v>0.68181818181818177</v>
      </c>
      <c r="O333" s="9">
        <v>0.65</v>
      </c>
      <c r="P333" s="2">
        <v>49.5</v>
      </c>
      <c r="Q333" s="9">
        <f t="shared" si="5"/>
        <v>0.55681818181818177</v>
      </c>
      <c r="R333" s="9">
        <v>0.66666666666666663</v>
      </c>
      <c r="S333" s="9">
        <v>0.6</v>
      </c>
      <c r="T333" s="9">
        <v>0.4375</v>
      </c>
      <c r="U333" s="9">
        <v>0.59090909090909094</v>
      </c>
      <c r="V333" s="9">
        <v>0.5</v>
      </c>
      <c r="W333" s="9">
        <v>0.58333333333333337</v>
      </c>
      <c r="X333" s="9">
        <v>0.5</v>
      </c>
      <c r="AD333" s="8">
        <v>104.60000000000001</v>
      </c>
    </row>
    <row r="334" spans="1:30">
      <c r="A334" s="2">
        <v>2014</v>
      </c>
      <c r="B334" s="2">
        <v>120</v>
      </c>
      <c r="C334" s="2">
        <v>25</v>
      </c>
      <c r="D334" s="2">
        <v>4.8</v>
      </c>
      <c r="E334" s="2" t="s">
        <v>336</v>
      </c>
      <c r="F334" s="9">
        <v>0.70930232558139539</v>
      </c>
      <c r="G334" s="9">
        <v>0.5</v>
      </c>
      <c r="H334" s="9">
        <f>AD334/ﾍﾞﾝﾁﾏｰｸ!$CR$1</f>
        <v>0.85206671501087761</v>
      </c>
      <c r="I334" s="9">
        <v>0.5</v>
      </c>
      <c r="J334" s="9">
        <v>0.625</v>
      </c>
      <c r="K334" s="9">
        <v>0.85</v>
      </c>
      <c r="L334" s="9">
        <v>0.75</v>
      </c>
      <c r="M334" s="9">
        <v>1</v>
      </c>
      <c r="N334" s="9">
        <v>0.54545454545454541</v>
      </c>
      <c r="O334" s="9">
        <v>0.95</v>
      </c>
      <c r="P334" s="2">
        <v>74.5</v>
      </c>
      <c r="Q334" s="9">
        <f t="shared" si="5"/>
        <v>0.74090909090909085</v>
      </c>
      <c r="R334" s="9">
        <v>0.53333333333333333</v>
      </c>
      <c r="S334" s="9">
        <v>1</v>
      </c>
      <c r="T334" s="9">
        <v>0.75</v>
      </c>
      <c r="U334" s="9">
        <v>0.54545454545454541</v>
      </c>
      <c r="V334" s="9">
        <v>0.90625</v>
      </c>
      <c r="W334" s="9">
        <v>0.79166666666666663</v>
      </c>
      <c r="X334" s="9">
        <v>0.875</v>
      </c>
      <c r="AD334" s="8">
        <v>117.5</v>
      </c>
    </row>
    <row r="335" spans="1:30">
      <c r="A335" s="2">
        <v>1999</v>
      </c>
      <c r="B335" s="2">
        <v>150</v>
      </c>
      <c r="C335" s="2">
        <v>2</v>
      </c>
      <c r="D335" s="2">
        <v>75</v>
      </c>
      <c r="E335" s="2" t="s">
        <v>233</v>
      </c>
      <c r="F335" s="9">
        <v>0.45348837209302323</v>
      </c>
      <c r="G335" s="9">
        <v>0.5</v>
      </c>
      <c r="H335" s="9">
        <f>AD335/ﾍﾞﾝﾁﾏｰｸ!$CR$1</f>
        <v>0.63451776649746205</v>
      </c>
      <c r="I335" s="9">
        <v>0.5</v>
      </c>
      <c r="J335" s="9">
        <v>0.5</v>
      </c>
      <c r="K335" s="9">
        <v>0.45</v>
      </c>
      <c r="L335" s="9">
        <v>0.625</v>
      </c>
      <c r="M335" s="9">
        <v>0.5</v>
      </c>
      <c r="N335" s="9">
        <v>0.45454545454545453</v>
      </c>
      <c r="O335" s="9">
        <v>0.9</v>
      </c>
      <c r="P335" s="2">
        <v>53.5</v>
      </c>
      <c r="Q335" s="9">
        <f t="shared" si="5"/>
        <v>0.59687500000000004</v>
      </c>
      <c r="R335" s="9">
        <v>0.46666666666666667</v>
      </c>
      <c r="S335" s="9">
        <v>0.5</v>
      </c>
      <c r="T335" s="9">
        <v>0.625</v>
      </c>
      <c r="U335" s="9">
        <v>0.5</v>
      </c>
      <c r="V335" s="9">
        <v>0.65625</v>
      </c>
      <c r="W335" s="9">
        <v>0.625</v>
      </c>
      <c r="X335" s="9">
        <v>0.6875</v>
      </c>
      <c r="AD335" s="8">
        <v>87.5</v>
      </c>
    </row>
    <row r="336" spans="1:30">
      <c r="A336" s="2">
        <v>2009</v>
      </c>
      <c r="B336" s="2">
        <v>1000</v>
      </c>
      <c r="C336" s="2">
        <v>2</v>
      </c>
      <c r="D336" s="2">
        <v>500</v>
      </c>
      <c r="E336" s="2" t="s">
        <v>338</v>
      </c>
      <c r="F336" s="9">
        <v>0.55813953488372092</v>
      </c>
      <c r="G336" s="9">
        <v>1</v>
      </c>
      <c r="H336" s="9">
        <f>AD336/ﾍﾞﾝﾁﾏｰｸ!$CR$1</f>
        <v>0.61856417693981158</v>
      </c>
      <c r="I336" s="9">
        <v>0.5</v>
      </c>
      <c r="J336" s="9">
        <v>0.625</v>
      </c>
      <c r="K336" s="9">
        <v>0.45</v>
      </c>
      <c r="L336" s="9">
        <v>0.5</v>
      </c>
      <c r="M336" s="9">
        <v>1</v>
      </c>
      <c r="N336" s="9">
        <v>0.54545454545454541</v>
      </c>
      <c r="O336" s="9">
        <v>0.9</v>
      </c>
      <c r="P336" s="2">
        <v>60</v>
      </c>
      <c r="Q336" s="9">
        <f t="shared" si="5"/>
        <v>0.66874999999999996</v>
      </c>
      <c r="R336" s="9">
        <v>0.53333333333333333</v>
      </c>
      <c r="S336" s="9">
        <v>0.6</v>
      </c>
      <c r="T336" s="9">
        <v>0.6875</v>
      </c>
      <c r="U336" s="9">
        <v>0.5</v>
      </c>
      <c r="V336" s="9">
        <v>0.6875</v>
      </c>
      <c r="W336" s="9">
        <v>0.75</v>
      </c>
      <c r="X336" s="9">
        <v>0.875</v>
      </c>
      <c r="AD336" s="8">
        <v>85.3</v>
      </c>
    </row>
    <row r="337" spans="1:30">
      <c r="A337" s="2">
        <v>1996</v>
      </c>
      <c r="B337" s="2">
        <v>300</v>
      </c>
      <c r="C337" s="2">
        <v>1</v>
      </c>
      <c r="D337" s="2">
        <v>300</v>
      </c>
      <c r="E337" s="2" t="s">
        <v>339</v>
      </c>
      <c r="F337" s="9">
        <v>0.1744186046511628</v>
      </c>
      <c r="G337" s="9">
        <v>0.5</v>
      </c>
      <c r="H337" s="9">
        <f>AD337/ﾍﾞﾝﾁﾏｰｸ!$CR$1</f>
        <v>0.60333575054387245</v>
      </c>
      <c r="I337" s="9">
        <v>0</v>
      </c>
      <c r="J337" s="9">
        <v>0.5</v>
      </c>
      <c r="K337" s="9">
        <v>0</v>
      </c>
      <c r="L337" s="9">
        <v>0.625</v>
      </c>
      <c r="M337" s="9">
        <v>0.5</v>
      </c>
      <c r="N337" s="9">
        <v>0.27272727272727271</v>
      </c>
      <c r="O337" s="9">
        <v>0.5</v>
      </c>
      <c r="P337" s="2">
        <v>29.5</v>
      </c>
      <c r="Q337" s="9">
        <f t="shared" si="5"/>
        <v>0.31988636363636364</v>
      </c>
      <c r="R337" s="9">
        <v>0.2</v>
      </c>
      <c r="S337" s="9">
        <v>0.2</v>
      </c>
      <c r="T337" s="9">
        <v>0.5625</v>
      </c>
      <c r="U337" s="9">
        <v>0.18181818181818182</v>
      </c>
      <c r="V337" s="9">
        <v>0.28125</v>
      </c>
      <c r="W337" s="9">
        <v>0.41666666666666669</v>
      </c>
      <c r="X337" s="9">
        <v>0.5</v>
      </c>
      <c r="AD337" s="8">
        <v>83.2</v>
      </c>
    </row>
    <row r="338" spans="1:30">
      <c r="A338" s="2">
        <v>1970</v>
      </c>
      <c r="B338" s="2">
        <v>500</v>
      </c>
      <c r="C338" s="2">
        <v>3</v>
      </c>
      <c r="D338" s="2">
        <v>166.66666666666666</v>
      </c>
      <c r="E338" s="2" t="s">
        <v>19</v>
      </c>
      <c r="F338" s="9">
        <v>0.23255813953488372</v>
      </c>
      <c r="G338" s="9">
        <v>0</v>
      </c>
      <c r="H338" s="9">
        <f>AD338/ﾍﾞﾝﾁﾏｰｸ!$CR$1</f>
        <v>0.54967367657722999</v>
      </c>
      <c r="I338" s="9">
        <v>0.5</v>
      </c>
      <c r="J338" s="9">
        <v>0.25</v>
      </c>
      <c r="K338" s="9">
        <v>0.25</v>
      </c>
      <c r="L338" s="9">
        <v>0.5</v>
      </c>
      <c r="M338" s="9">
        <v>0.5</v>
      </c>
      <c r="N338" s="9">
        <v>0.31818181818181818</v>
      </c>
      <c r="O338" s="9">
        <v>0.5</v>
      </c>
      <c r="P338" s="2">
        <v>32</v>
      </c>
      <c r="Q338" s="9">
        <f t="shared" si="5"/>
        <v>0.38920454545454547</v>
      </c>
      <c r="R338" s="9">
        <v>0.3</v>
      </c>
      <c r="S338" s="9">
        <v>0.3</v>
      </c>
      <c r="T338" s="9">
        <v>0.5</v>
      </c>
      <c r="U338" s="9">
        <v>0.27272727272727271</v>
      </c>
      <c r="V338" s="9">
        <v>0.40625</v>
      </c>
      <c r="W338" s="9">
        <v>0.45833333333333331</v>
      </c>
      <c r="X338" s="9">
        <v>0.5</v>
      </c>
      <c r="AD338" s="8">
        <v>75.8</v>
      </c>
    </row>
    <row r="339" spans="1:30">
      <c r="A339" s="2">
        <v>1974</v>
      </c>
      <c r="B339" s="2">
        <v>210</v>
      </c>
      <c r="C339" s="2">
        <v>3</v>
      </c>
      <c r="D339" s="2">
        <v>70</v>
      </c>
      <c r="E339" s="2" t="s">
        <v>269</v>
      </c>
      <c r="F339" s="9">
        <v>0.30232558139534882</v>
      </c>
      <c r="G339" s="9">
        <v>0</v>
      </c>
      <c r="H339" s="9">
        <f>AD339/ﾍﾞﾝﾁﾏｰｸ!$CR$1</f>
        <v>0.52356780275562009</v>
      </c>
      <c r="I339" s="9">
        <v>0.16666666666666666</v>
      </c>
      <c r="J339" s="9">
        <v>0.5</v>
      </c>
      <c r="K339" s="9">
        <v>0.5</v>
      </c>
      <c r="L339" s="9">
        <v>0</v>
      </c>
      <c r="M339" s="9">
        <v>0.5</v>
      </c>
      <c r="N339" s="9">
        <v>0.54545454545454541</v>
      </c>
      <c r="O339" s="9">
        <v>0.45</v>
      </c>
      <c r="P339" s="2">
        <v>37</v>
      </c>
      <c r="Q339" s="9">
        <f t="shared" si="5"/>
        <v>0.55369318181818183</v>
      </c>
      <c r="R339" s="9">
        <v>0.46666666666666667</v>
      </c>
      <c r="S339" s="9">
        <v>0.3</v>
      </c>
      <c r="T339" s="9">
        <v>0.25</v>
      </c>
      <c r="U339" s="9">
        <v>0.59090909090909094</v>
      </c>
      <c r="V339" s="9">
        <v>0.4375</v>
      </c>
      <c r="W339" s="9">
        <v>0.58333333333333337</v>
      </c>
      <c r="X339" s="9">
        <v>0.5625</v>
      </c>
      <c r="AD339" s="8">
        <v>72.2</v>
      </c>
    </row>
    <row r="340" spans="1:30">
      <c r="A340" s="2">
        <v>1990</v>
      </c>
      <c r="B340" s="2">
        <v>200</v>
      </c>
      <c r="C340" s="2">
        <v>5</v>
      </c>
      <c r="D340" s="2">
        <v>40</v>
      </c>
      <c r="E340" s="2" t="s">
        <v>343</v>
      </c>
      <c r="F340" s="9">
        <v>0.43023255813953487</v>
      </c>
      <c r="G340" s="9">
        <v>0.5</v>
      </c>
      <c r="H340" s="9">
        <f>AD340/ﾍﾞﾝﾁﾏｰｸ!$CR$1</f>
        <v>0.52719361856417701</v>
      </c>
      <c r="I340" s="9">
        <v>0.5</v>
      </c>
      <c r="J340" s="9">
        <v>0.75</v>
      </c>
      <c r="K340" s="9">
        <v>0.3</v>
      </c>
      <c r="L340" s="9">
        <v>0.375</v>
      </c>
      <c r="M340" s="9">
        <v>0.5</v>
      </c>
      <c r="N340" s="9">
        <v>0.45454545454545453</v>
      </c>
      <c r="O340" s="9">
        <v>0.5</v>
      </c>
      <c r="P340" s="2">
        <v>42.5</v>
      </c>
      <c r="Q340" s="9">
        <f t="shared" si="5"/>
        <v>0.49687499999999996</v>
      </c>
      <c r="R340" s="9">
        <v>0.53333333333333333</v>
      </c>
      <c r="S340" s="9">
        <v>0.5</v>
      </c>
      <c r="T340" s="9">
        <v>0.5625</v>
      </c>
      <c r="U340" s="9">
        <v>0.5</v>
      </c>
      <c r="V340" s="9">
        <v>0.375</v>
      </c>
      <c r="W340" s="9">
        <v>0.54166666666666663</v>
      </c>
      <c r="X340" s="9">
        <v>0.5625</v>
      </c>
      <c r="AD340" s="8">
        <v>72.7</v>
      </c>
    </row>
    <row r="341" spans="1:30">
      <c r="A341" s="2">
        <v>2002</v>
      </c>
      <c r="B341" s="2">
        <v>1000</v>
      </c>
      <c r="C341" s="2">
        <v>8</v>
      </c>
      <c r="D341" s="2">
        <v>125</v>
      </c>
      <c r="E341" s="2" t="s">
        <v>87</v>
      </c>
      <c r="F341" s="9">
        <v>0.33720930232558138</v>
      </c>
      <c r="G341" s="9">
        <v>0.5</v>
      </c>
      <c r="H341" s="9">
        <f>AD341/ﾍﾞﾝﾁﾏｰｸ!$CR$1</f>
        <v>0.59608411892675861</v>
      </c>
      <c r="I341" s="9">
        <v>0</v>
      </c>
      <c r="J341" s="9">
        <v>0.375</v>
      </c>
      <c r="K341" s="9">
        <v>0.4</v>
      </c>
      <c r="L341" s="9">
        <v>0.125</v>
      </c>
      <c r="M341" s="9">
        <v>1</v>
      </c>
      <c r="N341" s="9">
        <v>0.36363636363636365</v>
      </c>
      <c r="O341" s="9">
        <v>0.5</v>
      </c>
      <c r="P341" s="2">
        <v>35.5</v>
      </c>
      <c r="Q341" s="9">
        <f t="shared" si="5"/>
        <v>0.44914772727272723</v>
      </c>
      <c r="R341" s="9">
        <v>0.3</v>
      </c>
      <c r="S341" s="9">
        <v>0.4</v>
      </c>
      <c r="T341" s="9">
        <v>0.375</v>
      </c>
      <c r="U341" s="9">
        <v>0.36363636363636365</v>
      </c>
      <c r="V341" s="9">
        <v>0.4375</v>
      </c>
      <c r="W341" s="9">
        <v>0.5</v>
      </c>
      <c r="X341" s="9">
        <v>0.5625</v>
      </c>
      <c r="AD341" s="8">
        <v>82.2</v>
      </c>
    </row>
    <row r="342" spans="1:30">
      <c r="A342" s="2">
        <v>1989</v>
      </c>
      <c r="B342" s="2">
        <v>1900</v>
      </c>
      <c r="C342" s="2">
        <v>4</v>
      </c>
      <c r="D342" s="2">
        <v>475</v>
      </c>
      <c r="E342" s="2" t="s">
        <v>59</v>
      </c>
      <c r="F342" s="9">
        <v>0.45348837209302323</v>
      </c>
      <c r="G342" s="9">
        <v>0.5</v>
      </c>
      <c r="H342" s="9">
        <f>AD342/ﾍﾞﾝﾁﾏｰｸ!$CR$1</f>
        <v>0.67440174039158818</v>
      </c>
      <c r="I342" s="9">
        <v>0.5</v>
      </c>
      <c r="J342" s="9">
        <v>0.375</v>
      </c>
      <c r="K342" s="9">
        <v>0.5</v>
      </c>
      <c r="L342" s="9">
        <v>0.625</v>
      </c>
      <c r="M342" s="9">
        <v>1</v>
      </c>
      <c r="N342" s="9">
        <v>0.5</v>
      </c>
      <c r="O342" s="9">
        <v>0.8</v>
      </c>
      <c r="P342" s="2">
        <v>53.5</v>
      </c>
      <c r="Q342" s="9">
        <f t="shared" si="5"/>
        <v>0.58750000000000002</v>
      </c>
      <c r="R342" s="9">
        <v>0.53333333333333333</v>
      </c>
      <c r="S342" s="9">
        <v>0.7</v>
      </c>
      <c r="T342" s="9">
        <v>0.625</v>
      </c>
      <c r="U342" s="9">
        <v>0.5</v>
      </c>
      <c r="V342" s="9">
        <v>0.65625</v>
      </c>
      <c r="W342" s="9">
        <v>0.625</v>
      </c>
      <c r="X342" s="9">
        <v>0.625</v>
      </c>
      <c r="AD342" s="8">
        <v>93</v>
      </c>
    </row>
    <row r="343" spans="1:30">
      <c r="A343" s="2">
        <v>1998</v>
      </c>
      <c r="B343" s="2">
        <v>300</v>
      </c>
      <c r="C343" s="2">
        <v>2</v>
      </c>
      <c r="D343" s="2">
        <v>150</v>
      </c>
      <c r="E343" s="2" t="s">
        <v>344</v>
      </c>
      <c r="F343" s="9">
        <v>0.32558139534883723</v>
      </c>
      <c r="G343" s="9">
        <v>1</v>
      </c>
      <c r="H343" s="9">
        <f>AD343/ﾍﾞﾝﾁﾏｰｸ!$CR$1</f>
        <v>0.63089195068890513</v>
      </c>
      <c r="I343" s="9">
        <v>0.33333333333333331</v>
      </c>
      <c r="J343" s="9">
        <v>0.5</v>
      </c>
      <c r="K343" s="9">
        <v>0</v>
      </c>
      <c r="L343" s="9">
        <v>0.25</v>
      </c>
      <c r="M343" s="9">
        <v>1</v>
      </c>
      <c r="N343" s="9">
        <v>0.22727272727272727</v>
      </c>
      <c r="O343" s="9">
        <v>0.65</v>
      </c>
      <c r="P343" s="2">
        <v>35</v>
      </c>
      <c r="Q343" s="9">
        <f t="shared" si="5"/>
        <v>0.28494318181818179</v>
      </c>
      <c r="R343" s="9">
        <v>0.3</v>
      </c>
      <c r="S343" s="9">
        <v>0.6</v>
      </c>
      <c r="T343" s="9">
        <v>0.375</v>
      </c>
      <c r="U343" s="9">
        <v>9.0909090909090912E-2</v>
      </c>
      <c r="V343" s="9">
        <v>0.375</v>
      </c>
      <c r="W343" s="9">
        <v>0.375</v>
      </c>
      <c r="X343" s="9">
        <v>0.4375</v>
      </c>
      <c r="AD343" s="8">
        <v>87</v>
      </c>
    </row>
    <row r="344" spans="1:30">
      <c r="A344" s="2">
        <v>1996</v>
      </c>
      <c r="B344" s="2">
        <v>123</v>
      </c>
      <c r="C344" s="2">
        <v>5</v>
      </c>
      <c r="D344" s="2">
        <v>24.6</v>
      </c>
      <c r="E344" s="2" t="s">
        <v>345</v>
      </c>
      <c r="F344" s="9">
        <v>0.31395348837209303</v>
      </c>
      <c r="G344" s="9">
        <v>0.5</v>
      </c>
      <c r="H344" s="9">
        <f>AD344/ﾍﾞﾝﾁﾏｰｸ!$CR$1</f>
        <v>0.5910079767947789</v>
      </c>
      <c r="I344" s="9">
        <v>0.16666666666666666</v>
      </c>
      <c r="J344" s="9">
        <v>0.375</v>
      </c>
      <c r="K344" s="9">
        <v>0.35</v>
      </c>
      <c r="L344" s="9">
        <v>0.375</v>
      </c>
      <c r="M344" s="9">
        <v>1</v>
      </c>
      <c r="N344" s="9">
        <v>0.31818181818181818</v>
      </c>
      <c r="O344" s="9">
        <v>0.7</v>
      </c>
      <c r="P344" s="2">
        <v>40.5</v>
      </c>
      <c r="Q344" s="9">
        <f t="shared" si="5"/>
        <v>0.44886363636363635</v>
      </c>
      <c r="R344" s="9">
        <v>0.3</v>
      </c>
      <c r="S344" s="9">
        <v>0.6</v>
      </c>
      <c r="T344" s="9">
        <v>0.4375</v>
      </c>
      <c r="U344" s="9">
        <v>0.31818181818181818</v>
      </c>
      <c r="V344" s="9">
        <v>0.53125</v>
      </c>
      <c r="W344" s="9">
        <v>0.45833333333333331</v>
      </c>
      <c r="X344" s="9">
        <v>0.625</v>
      </c>
      <c r="AD344" s="8">
        <v>81.5</v>
      </c>
    </row>
    <row r="345" spans="1:30">
      <c r="A345" s="2">
        <v>2000</v>
      </c>
      <c r="B345" s="2">
        <v>150</v>
      </c>
      <c r="C345" s="2">
        <v>3</v>
      </c>
      <c r="D345" s="2">
        <v>50</v>
      </c>
      <c r="E345" s="2" t="s">
        <v>65</v>
      </c>
      <c r="F345" s="9">
        <v>0.5</v>
      </c>
      <c r="G345" s="9">
        <v>0.5</v>
      </c>
      <c r="H345" s="9">
        <f>AD345/ﾍﾞﾝﾁﾏｰｸ!$CR$1</f>
        <v>0.87962291515591018</v>
      </c>
      <c r="I345" s="9">
        <v>0.5</v>
      </c>
      <c r="J345" s="9">
        <v>0.5</v>
      </c>
      <c r="K345" s="9">
        <v>0.45</v>
      </c>
      <c r="L345" s="9">
        <v>0.875</v>
      </c>
      <c r="M345" s="9">
        <v>1</v>
      </c>
      <c r="N345" s="9">
        <v>0.5</v>
      </c>
      <c r="O345" s="9">
        <v>0.9</v>
      </c>
      <c r="P345" s="2">
        <v>64.5</v>
      </c>
      <c r="Q345" s="9">
        <f t="shared" si="5"/>
        <v>0.60909090909090913</v>
      </c>
      <c r="R345" s="9">
        <v>0.46666666666666667</v>
      </c>
      <c r="S345" s="9">
        <v>0.9</v>
      </c>
      <c r="T345" s="9">
        <v>0.8125</v>
      </c>
      <c r="U345" s="9">
        <v>0.45454545454545453</v>
      </c>
      <c r="V345" s="9">
        <v>0.6875</v>
      </c>
      <c r="W345" s="9">
        <v>0.66666666666666663</v>
      </c>
      <c r="X345" s="9">
        <v>0.75</v>
      </c>
      <c r="AD345" s="8">
        <v>121.3</v>
      </c>
    </row>
    <row r="346" spans="1:30">
      <c r="A346" s="2">
        <v>2007</v>
      </c>
      <c r="B346" s="2">
        <v>100</v>
      </c>
      <c r="C346" s="2">
        <v>5</v>
      </c>
      <c r="D346" s="2">
        <v>20</v>
      </c>
      <c r="E346" s="2" t="s">
        <v>20</v>
      </c>
      <c r="F346" s="9">
        <v>0.47674418604651164</v>
      </c>
      <c r="G346" s="9">
        <v>0.5</v>
      </c>
      <c r="H346" s="9">
        <f>AD346/ﾍﾞﾝﾁﾏｰｸ!$CR$1</f>
        <v>0.54169688179840481</v>
      </c>
      <c r="I346" s="9">
        <v>0.33333333333333331</v>
      </c>
      <c r="J346" s="9">
        <v>0.875</v>
      </c>
      <c r="K346" s="9">
        <v>0.5</v>
      </c>
      <c r="L346" s="9">
        <v>1</v>
      </c>
      <c r="M346" s="9">
        <v>1</v>
      </c>
      <c r="N346" s="9">
        <v>0.54545454545454541</v>
      </c>
      <c r="O346" s="9">
        <v>0.5</v>
      </c>
      <c r="P346" s="2">
        <v>54.5</v>
      </c>
      <c r="Q346" s="9">
        <f t="shared" si="5"/>
        <v>0.52215909090909085</v>
      </c>
      <c r="R346" s="9">
        <v>0.56666666666666665</v>
      </c>
      <c r="S346" s="9">
        <v>0.6</v>
      </c>
      <c r="T346" s="9">
        <v>0.8125</v>
      </c>
      <c r="U346" s="9">
        <v>0.54545454545454541</v>
      </c>
      <c r="V346" s="9">
        <v>0.46875</v>
      </c>
      <c r="W346" s="9">
        <v>0.54166666666666663</v>
      </c>
      <c r="X346" s="9">
        <v>0.5</v>
      </c>
      <c r="AD346" s="8">
        <v>74.7</v>
      </c>
    </row>
    <row r="347" spans="1:30">
      <c r="A347" s="2">
        <v>2010</v>
      </c>
      <c r="B347" s="2">
        <v>300</v>
      </c>
      <c r="C347" s="2">
        <v>8</v>
      </c>
      <c r="D347" s="2">
        <v>37.5</v>
      </c>
      <c r="E347" s="2" t="s">
        <v>346</v>
      </c>
      <c r="F347" s="9">
        <v>0.47674418604651164</v>
      </c>
      <c r="G347" s="9">
        <v>0.5</v>
      </c>
      <c r="H347" s="9">
        <f>AD347/ﾍﾞﾝﾁﾏｰｸ!$CR$1</f>
        <v>0.78172588832487322</v>
      </c>
      <c r="I347" s="9">
        <v>0.5</v>
      </c>
      <c r="J347" s="9">
        <v>0.75</v>
      </c>
      <c r="K347" s="9">
        <v>0.35</v>
      </c>
      <c r="L347" s="9">
        <v>0.625</v>
      </c>
      <c r="M347" s="9">
        <v>1</v>
      </c>
      <c r="N347" s="9">
        <v>0.5</v>
      </c>
      <c r="O347" s="9">
        <v>0.55000000000000004</v>
      </c>
      <c r="P347" s="2">
        <v>52</v>
      </c>
      <c r="Q347" s="9">
        <f t="shared" si="5"/>
        <v>0.52784090909090908</v>
      </c>
      <c r="R347" s="9">
        <v>0.46666666666666667</v>
      </c>
      <c r="S347" s="9">
        <v>0.7</v>
      </c>
      <c r="T347" s="9">
        <v>0.6875</v>
      </c>
      <c r="U347" s="9">
        <v>0.45454545454545453</v>
      </c>
      <c r="V347" s="9">
        <v>0.4375</v>
      </c>
      <c r="W347" s="9">
        <v>0.625</v>
      </c>
      <c r="X347" s="9">
        <v>0.625</v>
      </c>
      <c r="AD347" s="8">
        <v>107.8</v>
      </c>
    </row>
    <row r="348" spans="1:30">
      <c r="A348" s="2">
        <v>2010</v>
      </c>
      <c r="B348" s="2">
        <v>120</v>
      </c>
      <c r="C348" s="2">
        <v>2</v>
      </c>
      <c r="D348" s="2">
        <v>60</v>
      </c>
      <c r="E348" s="2" t="s">
        <v>347</v>
      </c>
      <c r="F348" s="9">
        <v>0.52325581395348841</v>
      </c>
      <c r="G348" s="9">
        <v>0.5</v>
      </c>
      <c r="H348" s="9">
        <f>AD348/ﾍﾞﾝﾁﾏｰｸ!$CR$1</f>
        <v>0.77229876722262525</v>
      </c>
      <c r="I348" s="9">
        <v>0.66666666666666663</v>
      </c>
      <c r="J348" s="9">
        <v>1</v>
      </c>
      <c r="K348" s="9">
        <v>0.35</v>
      </c>
      <c r="L348" s="9">
        <v>0.5</v>
      </c>
      <c r="M348" s="9">
        <v>1</v>
      </c>
      <c r="N348" s="9">
        <v>0.63636363636363635</v>
      </c>
      <c r="O348" s="9">
        <v>0.5</v>
      </c>
      <c r="P348" s="2">
        <v>56</v>
      </c>
      <c r="Q348" s="9">
        <f t="shared" si="5"/>
        <v>0.52244318181818183</v>
      </c>
      <c r="R348" s="9">
        <v>0.66666666666666663</v>
      </c>
      <c r="S348" s="9">
        <v>0.8</v>
      </c>
      <c r="T348" s="9">
        <v>0.625</v>
      </c>
      <c r="U348" s="9">
        <v>0.59090909090909094</v>
      </c>
      <c r="V348" s="9">
        <v>0.40625</v>
      </c>
      <c r="W348" s="9">
        <v>0.5</v>
      </c>
      <c r="X348" s="9">
        <v>0.5625</v>
      </c>
      <c r="AD348" s="8">
        <v>106.5</v>
      </c>
    </row>
    <row r="349" spans="1:30">
      <c r="A349" s="2">
        <v>1998</v>
      </c>
      <c r="B349" s="2">
        <v>250</v>
      </c>
      <c r="C349" s="2">
        <v>3</v>
      </c>
      <c r="D349" s="2">
        <v>83.333333333333329</v>
      </c>
      <c r="E349" s="2" t="s">
        <v>348</v>
      </c>
      <c r="F349" s="9">
        <v>0.45348837209302323</v>
      </c>
      <c r="G349" s="9">
        <v>0.5</v>
      </c>
      <c r="H349" s="9">
        <f>AD349/ﾍﾞﾝﾁﾏｰｸ!$CR$1</f>
        <v>0.58738216098622198</v>
      </c>
      <c r="I349" s="9">
        <v>0.16666666666666666</v>
      </c>
      <c r="J349" s="9">
        <v>0.625</v>
      </c>
      <c r="K349" s="9">
        <v>0.5</v>
      </c>
      <c r="L349" s="9">
        <v>0.375</v>
      </c>
      <c r="M349" s="9">
        <v>0.5</v>
      </c>
      <c r="N349" s="9">
        <v>0.54545454545454541</v>
      </c>
      <c r="O349" s="9">
        <v>0.65</v>
      </c>
      <c r="P349" s="2">
        <v>48.5</v>
      </c>
      <c r="Q349" s="9">
        <f t="shared" si="5"/>
        <v>0.60340909090909089</v>
      </c>
      <c r="R349" s="9">
        <v>0.53333333333333333</v>
      </c>
      <c r="S349" s="9">
        <v>0.4</v>
      </c>
      <c r="T349" s="9">
        <v>0.4375</v>
      </c>
      <c r="U349" s="9">
        <v>0.54545454545454541</v>
      </c>
      <c r="V349" s="9">
        <v>0.59375</v>
      </c>
      <c r="W349" s="9">
        <v>0.66666666666666663</v>
      </c>
      <c r="X349" s="9">
        <v>0.625</v>
      </c>
      <c r="AD349" s="8">
        <v>81</v>
      </c>
    </row>
    <row r="350" spans="1:30">
      <c r="A350" s="2">
        <v>1990</v>
      </c>
      <c r="B350" s="2">
        <v>500</v>
      </c>
      <c r="C350" s="2">
        <v>5</v>
      </c>
      <c r="D350" s="2">
        <v>100</v>
      </c>
      <c r="E350" s="2" t="s">
        <v>207</v>
      </c>
      <c r="F350" s="9">
        <v>0.22093023255813954</v>
      </c>
      <c r="G350" s="9">
        <v>0.5</v>
      </c>
      <c r="H350" s="9">
        <f>AD350/ﾍﾞﾝﾁﾏｰｸ!$CR$1</f>
        <v>0.65264684554024666</v>
      </c>
      <c r="I350" s="9">
        <v>0.33333333333333331</v>
      </c>
      <c r="J350" s="9">
        <v>0.25</v>
      </c>
      <c r="K350" s="9">
        <v>0.1</v>
      </c>
      <c r="L350" s="9">
        <v>0.25</v>
      </c>
      <c r="M350" s="9">
        <v>1</v>
      </c>
      <c r="N350" s="9">
        <v>0.36363636363636365</v>
      </c>
      <c r="O350" s="9">
        <v>0.75</v>
      </c>
      <c r="P350" s="2">
        <v>36.5</v>
      </c>
      <c r="Q350" s="9">
        <f t="shared" si="5"/>
        <v>0.42386363636363639</v>
      </c>
      <c r="R350" s="9">
        <v>0.43333333333333335</v>
      </c>
      <c r="S350" s="9">
        <v>0.5</v>
      </c>
      <c r="T350" s="9">
        <v>0.3125</v>
      </c>
      <c r="U350" s="9">
        <v>0.31818181818181818</v>
      </c>
      <c r="V350" s="9">
        <v>0.4375</v>
      </c>
      <c r="W350" s="9">
        <v>0.5</v>
      </c>
      <c r="X350" s="9">
        <v>0.5</v>
      </c>
      <c r="AD350" s="8">
        <v>90</v>
      </c>
    </row>
    <row r="351" spans="1:30">
      <c r="A351" s="2">
        <v>2011</v>
      </c>
      <c r="B351" s="2">
        <v>210</v>
      </c>
      <c r="C351" s="2">
        <v>2</v>
      </c>
      <c r="D351" s="2">
        <v>105</v>
      </c>
      <c r="E351" s="2" t="s">
        <v>349</v>
      </c>
      <c r="F351" s="9">
        <v>0.43023255813953487</v>
      </c>
      <c r="G351" s="9">
        <v>0.5</v>
      </c>
      <c r="H351" s="9">
        <f>AD351/ﾍﾞﾝﾁﾏｰｸ!$CR$1</f>
        <v>0.62001450326323437</v>
      </c>
      <c r="I351" s="9">
        <v>0.5</v>
      </c>
      <c r="J351" s="9">
        <v>0.25</v>
      </c>
      <c r="K351" s="9">
        <v>0.5</v>
      </c>
      <c r="L351" s="9">
        <v>0.375</v>
      </c>
      <c r="M351" s="9">
        <v>0.5</v>
      </c>
      <c r="N351" s="9">
        <v>0.54545454545454541</v>
      </c>
      <c r="O351" s="9">
        <v>0.8</v>
      </c>
      <c r="P351" s="2">
        <v>50.5</v>
      </c>
      <c r="Q351" s="9">
        <f t="shared" si="5"/>
        <v>0.57187500000000002</v>
      </c>
      <c r="R351" s="9">
        <v>0.53333333333333333</v>
      </c>
      <c r="S351" s="9">
        <v>0.6</v>
      </c>
      <c r="T351" s="9">
        <v>0.5</v>
      </c>
      <c r="U351" s="9">
        <v>0.5</v>
      </c>
      <c r="V351" s="9">
        <v>0.6875</v>
      </c>
      <c r="W351" s="9">
        <v>0.58333333333333337</v>
      </c>
      <c r="X351" s="9">
        <v>0.5625</v>
      </c>
      <c r="AD351" s="8">
        <v>85.5</v>
      </c>
    </row>
    <row r="352" spans="1:30">
      <c r="A352" s="2">
        <v>2002</v>
      </c>
      <c r="B352" s="2">
        <v>600</v>
      </c>
      <c r="C352" s="2">
        <v>5</v>
      </c>
      <c r="D352" s="2">
        <v>120</v>
      </c>
      <c r="E352" s="2" t="s">
        <v>351</v>
      </c>
      <c r="F352" s="9">
        <v>0.40697674418604651</v>
      </c>
      <c r="G352" s="9">
        <v>0.5</v>
      </c>
      <c r="H352" s="9">
        <f>AD352/ﾍﾞﾝﾁﾏｰｸ!$CR$1</f>
        <v>0.59463379260333582</v>
      </c>
      <c r="I352" s="9">
        <v>0.33333333333333331</v>
      </c>
      <c r="J352" s="9">
        <v>0.5</v>
      </c>
      <c r="K352" s="9">
        <v>0.4</v>
      </c>
      <c r="L352" s="9">
        <v>0.75</v>
      </c>
      <c r="M352" s="9">
        <v>1</v>
      </c>
      <c r="N352" s="9">
        <v>0.63636363636363635</v>
      </c>
      <c r="O352" s="9">
        <v>0.8</v>
      </c>
      <c r="P352" s="2">
        <v>55.5</v>
      </c>
      <c r="Q352" s="9">
        <f t="shared" si="5"/>
        <v>0.56818181818181812</v>
      </c>
      <c r="R352" s="9">
        <v>0.53333333333333333</v>
      </c>
      <c r="S352" s="9">
        <v>0.7</v>
      </c>
      <c r="T352" s="9">
        <v>0.75</v>
      </c>
      <c r="U352" s="9">
        <v>0.40909090909090912</v>
      </c>
      <c r="V352" s="9">
        <v>0.65625</v>
      </c>
      <c r="W352" s="9">
        <v>0.66666666666666663</v>
      </c>
      <c r="X352" s="9">
        <v>0.625</v>
      </c>
      <c r="AD352" s="8">
        <v>82</v>
      </c>
    </row>
    <row r="353" spans="1:30">
      <c r="A353" s="2">
        <v>1999</v>
      </c>
      <c r="B353" s="2">
        <v>700</v>
      </c>
      <c r="C353" s="2">
        <v>3</v>
      </c>
      <c r="D353" s="2">
        <v>233.33333333333334</v>
      </c>
      <c r="E353" s="2" t="s">
        <v>353</v>
      </c>
      <c r="F353" s="9">
        <v>0.13953488372093023</v>
      </c>
      <c r="G353" s="9">
        <v>0</v>
      </c>
      <c r="H353" s="9">
        <f>AD353/ﾍﾞﾝﾁﾏｰｸ!$CR$1</f>
        <v>0.52356780275562009</v>
      </c>
      <c r="I353" s="9">
        <v>0</v>
      </c>
      <c r="J353" s="9">
        <v>0.125</v>
      </c>
      <c r="K353" s="9">
        <v>0.3</v>
      </c>
      <c r="L353" s="9">
        <v>0.125</v>
      </c>
      <c r="M353" s="9">
        <v>0.5</v>
      </c>
      <c r="N353" s="9">
        <v>0.27272727272727271</v>
      </c>
      <c r="O353" s="9">
        <v>0.45</v>
      </c>
      <c r="P353" s="2">
        <v>24</v>
      </c>
      <c r="Q353" s="9">
        <f t="shared" si="5"/>
        <v>0.30795454545454543</v>
      </c>
      <c r="R353" s="9">
        <v>0.3</v>
      </c>
      <c r="S353" s="9">
        <v>0.4</v>
      </c>
      <c r="T353" s="9">
        <v>0.1875</v>
      </c>
      <c r="U353" s="9">
        <v>0.27272727272727271</v>
      </c>
      <c r="V353" s="9">
        <v>0.375</v>
      </c>
      <c r="W353" s="9">
        <v>0.33333333333333331</v>
      </c>
      <c r="X353" s="9">
        <v>0.25</v>
      </c>
      <c r="AD353" s="8">
        <v>72.2</v>
      </c>
    </row>
    <row r="354" spans="1:30">
      <c r="A354" s="2">
        <v>1988</v>
      </c>
      <c r="B354" s="2">
        <v>500</v>
      </c>
      <c r="C354" s="2">
        <v>3</v>
      </c>
      <c r="D354" s="2">
        <v>166.66666666666666</v>
      </c>
      <c r="E354" s="2" t="s">
        <v>120</v>
      </c>
      <c r="F354" s="9">
        <v>0.18604651162790697</v>
      </c>
      <c r="G354" s="9">
        <v>0</v>
      </c>
      <c r="H354" s="9">
        <f>AD354/ﾍﾞﾝﾁﾏｰｸ!$CR$1</f>
        <v>0.57142857142857151</v>
      </c>
      <c r="I354" s="9">
        <v>0.5</v>
      </c>
      <c r="J354" s="9">
        <v>0.25</v>
      </c>
      <c r="K354" s="9">
        <v>0.2</v>
      </c>
      <c r="L354" s="9">
        <v>0.5</v>
      </c>
      <c r="M354" s="9">
        <v>0.5</v>
      </c>
      <c r="N354" s="9">
        <v>0.45454545454545453</v>
      </c>
      <c r="O354" s="9">
        <v>0.75</v>
      </c>
      <c r="P354" s="2">
        <v>39</v>
      </c>
      <c r="Q354" s="9">
        <f t="shared" si="5"/>
        <v>0.48039772727272723</v>
      </c>
      <c r="R354" s="9">
        <v>0.43333333333333335</v>
      </c>
      <c r="S354" s="9">
        <v>0.4</v>
      </c>
      <c r="T354" s="9">
        <v>0.5</v>
      </c>
      <c r="U354" s="9">
        <v>0.36363636363636365</v>
      </c>
      <c r="V354" s="9">
        <v>0.46875</v>
      </c>
      <c r="W354" s="9">
        <v>0.58333333333333337</v>
      </c>
      <c r="X354" s="9">
        <v>0.5625</v>
      </c>
      <c r="AD354" s="8">
        <v>78.8</v>
      </c>
    </row>
    <row r="355" spans="1:30">
      <c r="A355" s="2">
        <v>2014</v>
      </c>
      <c r="B355" s="2">
        <v>570</v>
      </c>
      <c r="C355" s="2">
        <v>4</v>
      </c>
      <c r="D355" s="2">
        <v>142.5</v>
      </c>
      <c r="E355" s="2" t="s">
        <v>354</v>
      </c>
      <c r="F355" s="9">
        <v>0.32558139534883723</v>
      </c>
      <c r="G355" s="9">
        <v>1</v>
      </c>
      <c r="H355" s="9">
        <f>AD355/ﾍﾞﾝﾁﾏｰｸ!$CR$1</f>
        <v>0.52356780275562009</v>
      </c>
      <c r="I355" s="9">
        <v>0</v>
      </c>
      <c r="J355" s="9">
        <v>0.625</v>
      </c>
      <c r="K355" s="9">
        <v>0.1</v>
      </c>
      <c r="L355" s="9">
        <v>0.5</v>
      </c>
      <c r="M355" s="9">
        <v>0.5</v>
      </c>
      <c r="N355" s="9">
        <v>0.63636363636363635</v>
      </c>
      <c r="O355" s="9">
        <v>0.55000000000000004</v>
      </c>
      <c r="P355" s="2">
        <v>44</v>
      </c>
      <c r="Q355" s="9">
        <f t="shared" si="5"/>
        <v>0.45284090909090907</v>
      </c>
      <c r="R355" s="9">
        <v>0.4</v>
      </c>
      <c r="S355" s="9">
        <v>0.3</v>
      </c>
      <c r="T355" s="9">
        <v>0.625</v>
      </c>
      <c r="U355" s="9">
        <v>0.45454545454545453</v>
      </c>
      <c r="V355" s="9">
        <v>0.3125</v>
      </c>
      <c r="W355" s="9">
        <v>0.45833333333333331</v>
      </c>
      <c r="X355" s="9">
        <v>0.625</v>
      </c>
      <c r="AD355" s="8">
        <v>72.2</v>
      </c>
    </row>
    <row r="356" spans="1:30">
      <c r="A356" s="2">
        <v>2000</v>
      </c>
      <c r="B356" s="2">
        <v>150</v>
      </c>
      <c r="C356" s="2">
        <v>4</v>
      </c>
      <c r="D356" s="2">
        <v>37.5</v>
      </c>
      <c r="E356" s="2" t="s">
        <v>172</v>
      </c>
      <c r="F356" s="9">
        <v>0.16279069767441862</v>
      </c>
      <c r="G356" s="9">
        <v>0</v>
      </c>
      <c r="H356" s="9">
        <f>AD356/ﾍﾞﾝﾁﾏｰｸ!$CR$1</f>
        <v>0.56925308194343738</v>
      </c>
      <c r="I356" s="9">
        <v>0.16666666666666666</v>
      </c>
      <c r="J356" s="9">
        <v>0.375</v>
      </c>
      <c r="K356" s="9">
        <v>0.15</v>
      </c>
      <c r="L356" s="9">
        <v>0.25</v>
      </c>
      <c r="M356" s="9">
        <v>0.5</v>
      </c>
      <c r="N356" s="9">
        <v>0.22727272727272727</v>
      </c>
      <c r="O356" s="9">
        <v>0.65</v>
      </c>
      <c r="P356" s="2">
        <v>28</v>
      </c>
      <c r="Q356" s="9">
        <f t="shared" si="5"/>
        <v>0.35113636363636364</v>
      </c>
      <c r="R356" s="9">
        <v>0.23333333333333334</v>
      </c>
      <c r="S356" s="9">
        <v>0.5</v>
      </c>
      <c r="T356" s="9">
        <v>0.4375</v>
      </c>
      <c r="U356" s="9">
        <v>0.18181818181818182</v>
      </c>
      <c r="V356" s="9">
        <v>0.4375</v>
      </c>
      <c r="W356" s="9">
        <v>0.41666666666666669</v>
      </c>
      <c r="X356" s="9">
        <v>0.5</v>
      </c>
      <c r="AD356" s="8">
        <v>78.5</v>
      </c>
    </row>
    <row r="357" spans="1:30">
      <c r="A357" s="2">
        <v>1970</v>
      </c>
      <c r="B357" s="2">
        <v>200</v>
      </c>
      <c r="C357" s="2">
        <v>5</v>
      </c>
      <c r="D357" s="2">
        <v>40</v>
      </c>
      <c r="E357" s="2" t="s">
        <v>355</v>
      </c>
      <c r="F357" s="9">
        <v>0.36046511627906974</v>
      </c>
      <c r="G357" s="9">
        <v>0.5</v>
      </c>
      <c r="H357" s="9">
        <f>AD357/ﾍﾞﾝﾁﾏｰｸ!$CR$1</f>
        <v>0.66932559825960847</v>
      </c>
      <c r="I357" s="9">
        <v>0.33333333333333331</v>
      </c>
      <c r="J357" s="9">
        <v>0.5</v>
      </c>
      <c r="K357" s="9">
        <v>0.35</v>
      </c>
      <c r="L357" s="9">
        <v>0.5</v>
      </c>
      <c r="M357" s="9">
        <v>0.5</v>
      </c>
      <c r="N357" s="9">
        <v>0.54545454545454541</v>
      </c>
      <c r="O357" s="9">
        <v>0.55000000000000004</v>
      </c>
      <c r="P357" s="2">
        <v>44.5</v>
      </c>
      <c r="Q357" s="9">
        <f t="shared" si="5"/>
        <v>0.484375</v>
      </c>
      <c r="R357" s="9">
        <v>0.5</v>
      </c>
      <c r="S357" s="9">
        <v>0.5</v>
      </c>
      <c r="T357" s="9">
        <v>0.5625</v>
      </c>
      <c r="U357" s="9">
        <v>0.5</v>
      </c>
      <c r="V357" s="9">
        <v>0.4375</v>
      </c>
      <c r="W357" s="9">
        <v>0.45833333333333331</v>
      </c>
      <c r="X357" s="9">
        <v>0.5625</v>
      </c>
      <c r="AD357" s="8">
        <v>92.3</v>
      </c>
    </row>
    <row r="358" spans="1:30">
      <c r="A358" s="2">
        <v>2000</v>
      </c>
      <c r="B358" s="2">
        <v>300</v>
      </c>
      <c r="C358" s="2">
        <v>2</v>
      </c>
      <c r="D358" s="2">
        <v>150</v>
      </c>
      <c r="E358" s="2" t="s">
        <v>343</v>
      </c>
      <c r="F358" s="9">
        <v>0.38372093023255816</v>
      </c>
      <c r="G358" s="9">
        <v>0.5</v>
      </c>
      <c r="H358" s="9">
        <f>AD358/ﾍﾞﾝﾁﾏｰｸ!$CR$1</f>
        <v>0.77955039883973909</v>
      </c>
      <c r="I358" s="9">
        <v>0.5</v>
      </c>
      <c r="J358" s="9">
        <v>0.875</v>
      </c>
      <c r="K358" s="9">
        <v>0.1</v>
      </c>
      <c r="L358" s="9">
        <v>0.625</v>
      </c>
      <c r="M358" s="9">
        <v>0.5</v>
      </c>
      <c r="N358" s="9">
        <v>0.45454545454545453</v>
      </c>
      <c r="O358" s="9">
        <v>0.7</v>
      </c>
      <c r="P358" s="2">
        <v>49</v>
      </c>
      <c r="Q358" s="9">
        <f t="shared" si="5"/>
        <v>0.50198863636363633</v>
      </c>
      <c r="R358" s="9">
        <v>0.4</v>
      </c>
      <c r="S358" s="9">
        <v>0.7</v>
      </c>
      <c r="T358" s="9">
        <v>0.75</v>
      </c>
      <c r="U358" s="9">
        <v>0.31818181818181818</v>
      </c>
      <c r="V358" s="9">
        <v>0.40625</v>
      </c>
      <c r="W358" s="9">
        <v>0.625</v>
      </c>
      <c r="X358" s="9">
        <v>0.8125</v>
      </c>
      <c r="AD358" s="8">
        <v>107.5</v>
      </c>
    </row>
    <row r="359" spans="1:30">
      <c r="A359" s="2">
        <v>2000</v>
      </c>
      <c r="B359" s="2">
        <v>200</v>
      </c>
      <c r="C359" s="2">
        <v>8</v>
      </c>
      <c r="D359" s="2">
        <v>25</v>
      </c>
      <c r="E359" s="2" t="s">
        <v>356</v>
      </c>
      <c r="F359" s="9">
        <v>9.3023255813953487E-2</v>
      </c>
      <c r="G359" s="9">
        <v>0</v>
      </c>
      <c r="H359" s="9">
        <f>AD359/ﾍﾞﾝﾁﾏｰｸ!$CR$1</f>
        <v>0.65264684554024666</v>
      </c>
      <c r="I359" s="9">
        <v>0</v>
      </c>
      <c r="J359" s="9">
        <v>0</v>
      </c>
      <c r="K359" s="9">
        <v>0.2</v>
      </c>
      <c r="L359" s="9">
        <v>0.25</v>
      </c>
      <c r="M359" s="9">
        <v>0.5</v>
      </c>
      <c r="N359" s="9">
        <v>0.13636363636363635</v>
      </c>
      <c r="O359" s="9">
        <v>0.7</v>
      </c>
      <c r="P359" s="2">
        <v>24</v>
      </c>
      <c r="Q359" s="9">
        <f t="shared" si="5"/>
        <v>0.29403409090909088</v>
      </c>
      <c r="R359" s="9">
        <v>6.6666666666666666E-2</v>
      </c>
      <c r="S359" s="9">
        <v>0.4</v>
      </c>
      <c r="T359" s="9">
        <v>0.3125</v>
      </c>
      <c r="U359" s="9">
        <v>4.5454545454545456E-2</v>
      </c>
      <c r="V359" s="9">
        <v>0.5</v>
      </c>
      <c r="W359" s="9">
        <v>0.375</v>
      </c>
      <c r="X359" s="9">
        <v>0.4375</v>
      </c>
      <c r="AD359" s="8">
        <v>90</v>
      </c>
    </row>
    <row r="360" spans="1:30">
      <c r="A360" s="2">
        <v>2005</v>
      </c>
      <c r="B360" s="2">
        <v>500</v>
      </c>
      <c r="C360" s="2">
        <v>2</v>
      </c>
      <c r="D360" s="2">
        <v>250</v>
      </c>
      <c r="E360" s="2" t="s">
        <v>355</v>
      </c>
      <c r="F360" s="9">
        <v>0.47674418604651164</v>
      </c>
      <c r="G360" s="9">
        <v>0.5</v>
      </c>
      <c r="H360" s="9">
        <f>AD360/ﾍﾞﾝﾁﾏｰｸ!$CR$1</f>
        <v>0.56780275562001459</v>
      </c>
      <c r="I360" s="9">
        <v>0.33333333333333331</v>
      </c>
      <c r="J360" s="9">
        <v>0.75</v>
      </c>
      <c r="K360" s="9">
        <v>0.45</v>
      </c>
      <c r="L360" s="9">
        <v>0.5</v>
      </c>
      <c r="M360" s="9">
        <v>1</v>
      </c>
      <c r="N360" s="9">
        <v>0.54545454545454541</v>
      </c>
      <c r="O360" s="9">
        <v>0.7</v>
      </c>
      <c r="P360" s="2">
        <v>52.5</v>
      </c>
      <c r="Q360" s="9">
        <f t="shared" si="5"/>
        <v>0.58409090909090899</v>
      </c>
      <c r="R360" s="9">
        <v>0.5</v>
      </c>
      <c r="S360" s="9">
        <v>0.7</v>
      </c>
      <c r="T360" s="9">
        <v>0.6875</v>
      </c>
      <c r="U360" s="9">
        <v>0.45454545454545453</v>
      </c>
      <c r="V360" s="9">
        <v>0.5625</v>
      </c>
      <c r="W360" s="9">
        <v>0.66666666666666663</v>
      </c>
      <c r="X360" s="9">
        <v>0.75</v>
      </c>
      <c r="AD360" s="8">
        <v>78.3</v>
      </c>
    </row>
    <row r="361" spans="1:30">
      <c r="A361" s="2">
        <v>1988</v>
      </c>
      <c r="B361" s="2">
        <v>2000</v>
      </c>
      <c r="C361" s="2">
        <v>4</v>
      </c>
      <c r="D361" s="2">
        <v>500</v>
      </c>
      <c r="E361" s="2" t="s">
        <v>357</v>
      </c>
      <c r="F361" s="9">
        <v>0.1744186046511628</v>
      </c>
      <c r="G361" s="9">
        <v>0.5</v>
      </c>
      <c r="H361" s="9">
        <f>AD361/ﾍﾞﾝﾁﾏｰｸ!$CR$1</f>
        <v>0.52356780275562009</v>
      </c>
      <c r="I361" s="9">
        <v>0.16666666666666666</v>
      </c>
      <c r="J361" s="9">
        <v>0.25</v>
      </c>
      <c r="K361" s="9">
        <v>0.1</v>
      </c>
      <c r="L361" s="9">
        <v>0</v>
      </c>
      <c r="M361" s="9">
        <v>0.5</v>
      </c>
      <c r="N361" s="9">
        <v>0.45454545454545453</v>
      </c>
      <c r="O361" s="9">
        <v>0.4</v>
      </c>
      <c r="P361" s="2">
        <v>27.5</v>
      </c>
      <c r="Q361" s="9">
        <f t="shared" si="5"/>
        <v>0.28323863636363639</v>
      </c>
      <c r="R361" s="9">
        <v>0.33333333333333331</v>
      </c>
      <c r="S361" s="9">
        <v>0.5</v>
      </c>
      <c r="T361" s="9">
        <v>0.3125</v>
      </c>
      <c r="U361" s="9">
        <v>0.31818181818181818</v>
      </c>
      <c r="V361" s="9">
        <v>0.25</v>
      </c>
      <c r="W361" s="9">
        <v>0.25</v>
      </c>
      <c r="X361" s="9">
        <v>0.3125</v>
      </c>
      <c r="AD361" s="8">
        <v>72.2</v>
      </c>
    </row>
    <row r="362" spans="1:30">
      <c r="A362" s="2">
        <v>1990</v>
      </c>
      <c r="B362" s="2">
        <v>2000</v>
      </c>
      <c r="C362" s="2">
        <v>4</v>
      </c>
      <c r="D362" s="2">
        <v>500</v>
      </c>
      <c r="E362" s="2" t="s">
        <v>358</v>
      </c>
      <c r="F362" s="9">
        <v>0.20930232558139536</v>
      </c>
      <c r="G362" s="9">
        <v>0</v>
      </c>
      <c r="H362" s="9">
        <f>AD362/ﾍﾞﾝﾁﾏｰｸ!$CR$1</f>
        <v>0.6910804931109501</v>
      </c>
      <c r="I362" s="9">
        <v>0.16666666666666666</v>
      </c>
      <c r="J362" s="9">
        <v>0.25</v>
      </c>
      <c r="K362" s="9">
        <v>0.35</v>
      </c>
      <c r="L362" s="9">
        <v>0.25</v>
      </c>
      <c r="M362" s="9">
        <v>0.5</v>
      </c>
      <c r="N362" s="9">
        <v>0.31818181818181818</v>
      </c>
      <c r="O362" s="9">
        <v>0.55000000000000004</v>
      </c>
      <c r="P362" s="2">
        <v>31</v>
      </c>
      <c r="Q362" s="9">
        <f t="shared" si="5"/>
        <v>0.32954545454545447</v>
      </c>
      <c r="R362" s="9">
        <v>0.23333333333333334</v>
      </c>
      <c r="S362" s="9">
        <v>0.5</v>
      </c>
      <c r="T362" s="9">
        <v>0.375</v>
      </c>
      <c r="U362" s="9">
        <v>0.22727272727272727</v>
      </c>
      <c r="V362" s="9">
        <v>0.46875</v>
      </c>
      <c r="W362" s="9">
        <v>0.33333333333333331</v>
      </c>
      <c r="X362" s="9">
        <v>0.375</v>
      </c>
      <c r="AD362" s="8">
        <v>95.3</v>
      </c>
    </row>
    <row r="363" spans="1:30">
      <c r="A363" s="2">
        <v>2000</v>
      </c>
      <c r="B363" s="2">
        <v>1200</v>
      </c>
      <c r="C363" s="2">
        <v>5</v>
      </c>
      <c r="D363" s="2">
        <v>240</v>
      </c>
      <c r="E363" s="2" t="s">
        <v>359</v>
      </c>
      <c r="F363" s="9">
        <v>0.97674418604651159</v>
      </c>
      <c r="G363" s="9">
        <v>1</v>
      </c>
      <c r="H363" s="9">
        <f>AD363/ﾍﾞﾝﾁﾏｰｸ!$CR$1</f>
        <v>0.92675852066715025</v>
      </c>
      <c r="I363" s="9">
        <v>0.83333333333333337</v>
      </c>
      <c r="J363" s="9">
        <v>1</v>
      </c>
      <c r="K363" s="9">
        <v>1</v>
      </c>
      <c r="L363" s="9">
        <v>1</v>
      </c>
      <c r="M363" s="9">
        <v>1</v>
      </c>
      <c r="N363" s="9">
        <v>1</v>
      </c>
      <c r="O363" s="9">
        <v>1</v>
      </c>
      <c r="P363" s="2">
        <v>99</v>
      </c>
      <c r="Q363" s="9">
        <f t="shared" si="5"/>
        <v>0.98409090909090924</v>
      </c>
      <c r="R363" s="9">
        <v>0.96666666666666667</v>
      </c>
      <c r="S363" s="9">
        <v>1</v>
      </c>
      <c r="T363" s="9">
        <v>1</v>
      </c>
      <c r="U363" s="9">
        <v>0.95454545454545459</v>
      </c>
      <c r="V363" s="9">
        <v>1</v>
      </c>
      <c r="W363" s="9">
        <v>1</v>
      </c>
      <c r="X363" s="9">
        <v>1</v>
      </c>
      <c r="AD363" s="8">
        <v>127.8</v>
      </c>
    </row>
    <row r="364" spans="1:30">
      <c r="A364" s="2">
        <v>2002</v>
      </c>
      <c r="B364" s="2">
        <v>532</v>
      </c>
      <c r="C364" s="2">
        <v>5</v>
      </c>
      <c r="D364" s="2">
        <v>106.4</v>
      </c>
      <c r="E364" s="2" t="s">
        <v>360</v>
      </c>
      <c r="F364" s="9">
        <v>0.63953488372093026</v>
      </c>
      <c r="G364" s="9">
        <v>0.5</v>
      </c>
      <c r="H364" s="9">
        <f>AD364/ﾍﾞﾝﾁﾏｰｸ!$CR$1</f>
        <v>0.59463379260333582</v>
      </c>
      <c r="I364" s="9">
        <v>0.83333333333333337</v>
      </c>
      <c r="J364" s="9">
        <v>0.75</v>
      </c>
      <c r="K364" s="9">
        <v>0.65</v>
      </c>
      <c r="L364" s="9">
        <v>0.75</v>
      </c>
      <c r="M364" s="9">
        <v>1</v>
      </c>
      <c r="N364" s="9">
        <v>0.95454545454545459</v>
      </c>
      <c r="O364" s="9">
        <v>0.95</v>
      </c>
      <c r="P364" s="2">
        <v>75.5</v>
      </c>
      <c r="Q364" s="9">
        <f t="shared" si="5"/>
        <v>0.84630681818181808</v>
      </c>
      <c r="R364" s="9">
        <v>0.93333333333333335</v>
      </c>
      <c r="S364" s="9">
        <v>0.8</v>
      </c>
      <c r="T364" s="9">
        <v>0.75</v>
      </c>
      <c r="U364" s="9">
        <v>0.90909090909090906</v>
      </c>
      <c r="V364" s="9">
        <v>0.78125</v>
      </c>
      <c r="W364" s="9">
        <v>0.83333333333333337</v>
      </c>
      <c r="X364" s="9">
        <v>0.8125</v>
      </c>
      <c r="AD364" s="8">
        <v>82</v>
      </c>
    </row>
    <row r="365" spans="1:30">
      <c r="A365" s="2">
        <v>1992</v>
      </c>
      <c r="B365" s="2">
        <v>1200</v>
      </c>
      <c r="C365" s="2">
        <v>3</v>
      </c>
      <c r="D365" s="2">
        <v>400</v>
      </c>
      <c r="E365" s="2" t="s">
        <v>362</v>
      </c>
      <c r="F365" s="9">
        <v>0.43023255813953487</v>
      </c>
      <c r="G365" s="9">
        <v>0.5</v>
      </c>
      <c r="H365" s="9">
        <f>AD365/ﾍﾞﾝﾁﾏｰｸ!$CR$1</f>
        <v>0.56417693981145767</v>
      </c>
      <c r="I365" s="9">
        <v>0.16666666666666666</v>
      </c>
      <c r="J365" s="9">
        <v>0.625</v>
      </c>
      <c r="K365" s="9">
        <v>0.45</v>
      </c>
      <c r="L365" s="9">
        <v>0.25</v>
      </c>
      <c r="M365" s="9">
        <v>0.5</v>
      </c>
      <c r="N365" s="9">
        <v>0.63636363636363635</v>
      </c>
      <c r="O365" s="9">
        <v>0.45</v>
      </c>
      <c r="P365" s="2">
        <v>44.5</v>
      </c>
      <c r="Q365" s="9">
        <f t="shared" si="5"/>
        <v>0.54403409090909094</v>
      </c>
      <c r="R365" s="9">
        <v>0.46666666666666667</v>
      </c>
      <c r="S365" s="9">
        <v>0.5</v>
      </c>
      <c r="T365" s="9">
        <v>0.5</v>
      </c>
      <c r="U365" s="9">
        <v>0.54545454545454541</v>
      </c>
      <c r="V365" s="9">
        <v>0.46875</v>
      </c>
      <c r="W365" s="9">
        <v>0.58333333333333337</v>
      </c>
      <c r="X365" s="9">
        <v>0.5625</v>
      </c>
      <c r="AD365" s="8">
        <v>77.8</v>
      </c>
    </row>
    <row r="366" spans="1:30">
      <c r="A366" s="2">
        <v>2010</v>
      </c>
      <c r="B366" s="2">
        <v>500</v>
      </c>
      <c r="C366" s="2">
        <v>5</v>
      </c>
      <c r="D366" s="2">
        <v>100</v>
      </c>
      <c r="E366" s="2" t="s">
        <v>363</v>
      </c>
      <c r="F366" s="9">
        <v>0.65116279069767447</v>
      </c>
      <c r="G366" s="9">
        <v>1</v>
      </c>
      <c r="H366" s="9">
        <f>AD366/ﾍﾞﾝﾁﾏｰｸ!$CR$1</f>
        <v>0.52356780275562009</v>
      </c>
      <c r="I366" s="9">
        <v>0.5</v>
      </c>
      <c r="J366" s="9">
        <v>0.75</v>
      </c>
      <c r="K366" s="9">
        <v>0.6</v>
      </c>
      <c r="L366" s="9">
        <v>0.25</v>
      </c>
      <c r="M366" s="9">
        <v>1</v>
      </c>
      <c r="N366" s="9">
        <v>0.68181818181818177</v>
      </c>
      <c r="O366" s="9">
        <v>0.75</v>
      </c>
      <c r="P366" s="2">
        <v>62</v>
      </c>
      <c r="Q366" s="9">
        <f t="shared" si="5"/>
        <v>0.70397727272727262</v>
      </c>
      <c r="R366" s="9">
        <v>0.6333333333333333</v>
      </c>
      <c r="S366" s="9">
        <v>0.7</v>
      </c>
      <c r="T366" s="9">
        <v>0.625</v>
      </c>
      <c r="U366" s="9">
        <v>0.63636363636363635</v>
      </c>
      <c r="V366" s="9">
        <v>0.71875</v>
      </c>
      <c r="W366" s="9">
        <v>0.75</v>
      </c>
      <c r="X366" s="9">
        <v>0.75</v>
      </c>
      <c r="AD366" s="8">
        <v>72.2</v>
      </c>
    </row>
    <row r="367" spans="1:30">
      <c r="A367" s="2">
        <v>1980</v>
      </c>
      <c r="B367" s="2">
        <v>900</v>
      </c>
      <c r="C367" s="2">
        <v>3</v>
      </c>
      <c r="D367" s="2">
        <v>300</v>
      </c>
      <c r="E367" s="2" t="s">
        <v>91</v>
      </c>
      <c r="F367" s="9">
        <v>0.34883720930232559</v>
      </c>
      <c r="G367" s="9">
        <v>0</v>
      </c>
      <c r="H367" s="9">
        <f>AD367/ﾍﾞﾝﾁﾏｰｸ!$CR$1</f>
        <v>0.52356780275562009</v>
      </c>
      <c r="I367" s="9">
        <v>0.5</v>
      </c>
      <c r="J367" s="9">
        <v>0.75</v>
      </c>
      <c r="K367" s="9">
        <v>0.35</v>
      </c>
      <c r="L367" s="9">
        <v>0</v>
      </c>
      <c r="M367" s="9">
        <v>0.5</v>
      </c>
      <c r="N367" s="9">
        <v>0.54545454545454541</v>
      </c>
      <c r="O367" s="9">
        <v>0.45</v>
      </c>
      <c r="P367" s="2">
        <v>38</v>
      </c>
      <c r="Q367" s="9">
        <f t="shared" si="5"/>
        <v>0.50028409090909087</v>
      </c>
      <c r="R367" s="9">
        <v>0.56666666666666665</v>
      </c>
      <c r="S367" s="9">
        <v>0.4</v>
      </c>
      <c r="T367" s="9">
        <v>0.25</v>
      </c>
      <c r="U367" s="9">
        <v>0.54545454545454541</v>
      </c>
      <c r="V367" s="9">
        <v>0.375</v>
      </c>
      <c r="W367" s="9">
        <v>0.5</v>
      </c>
      <c r="X367" s="9">
        <v>0.5625</v>
      </c>
      <c r="AD367" s="8">
        <v>72.2</v>
      </c>
    </row>
    <row r="368" spans="1:30">
      <c r="A368" s="2">
        <v>2005</v>
      </c>
      <c r="B368" s="2">
        <v>500</v>
      </c>
      <c r="C368" s="2">
        <v>4</v>
      </c>
      <c r="D368" s="2">
        <v>125</v>
      </c>
      <c r="E368" s="2" t="s">
        <v>364</v>
      </c>
      <c r="F368" s="9">
        <v>0.48837209302325579</v>
      </c>
      <c r="G368" s="9">
        <v>0</v>
      </c>
      <c r="H368" s="9">
        <f>AD368/ﾍﾞﾝﾁﾏｰｸ!$CR$1</f>
        <v>0.85859318346628</v>
      </c>
      <c r="I368" s="9">
        <v>0.5</v>
      </c>
      <c r="J368" s="9">
        <v>0.75</v>
      </c>
      <c r="K368" s="9">
        <v>0.5</v>
      </c>
      <c r="L368" s="9">
        <v>0.625</v>
      </c>
      <c r="M368" s="9">
        <v>1</v>
      </c>
      <c r="N368" s="9">
        <v>0.77272727272727271</v>
      </c>
      <c r="O368" s="9">
        <v>0.6</v>
      </c>
      <c r="P368" s="2">
        <v>62</v>
      </c>
      <c r="Q368" s="9">
        <f t="shared" si="5"/>
        <v>0.66051136363636365</v>
      </c>
      <c r="R368" s="9">
        <v>0.66666666666666663</v>
      </c>
      <c r="S368" s="9">
        <v>0.8</v>
      </c>
      <c r="T368" s="9">
        <v>0.625</v>
      </c>
      <c r="U368" s="9">
        <v>0.68181818181818177</v>
      </c>
      <c r="V368" s="9">
        <v>0.53125</v>
      </c>
      <c r="W368" s="9">
        <v>0.70833333333333337</v>
      </c>
      <c r="X368" s="9">
        <v>0.6875</v>
      </c>
      <c r="AD368" s="8">
        <v>118.39999999999999</v>
      </c>
    </row>
    <row r="369" spans="1:30">
      <c r="A369" s="2">
        <v>1989</v>
      </c>
      <c r="B369" s="2">
        <v>350</v>
      </c>
      <c r="C369" s="2">
        <v>1</v>
      </c>
      <c r="D369" s="2">
        <v>350</v>
      </c>
      <c r="E369" s="2" t="s">
        <v>365</v>
      </c>
      <c r="F369" s="9">
        <v>0.19767441860465115</v>
      </c>
      <c r="G369" s="9">
        <v>0.5</v>
      </c>
      <c r="H369" s="9">
        <f>AD369/ﾍﾞﾝﾁﾏｰｸ!$CR$1</f>
        <v>0.52356780275562009</v>
      </c>
      <c r="I369" s="9">
        <v>0</v>
      </c>
      <c r="J369" s="9">
        <v>0.625</v>
      </c>
      <c r="K369" s="9">
        <v>0</v>
      </c>
      <c r="L369" s="9">
        <v>0</v>
      </c>
      <c r="M369" s="9">
        <v>0.5</v>
      </c>
      <c r="N369" s="9">
        <v>0.5</v>
      </c>
      <c r="O369" s="9">
        <v>0.4</v>
      </c>
      <c r="P369" s="2">
        <v>28.5</v>
      </c>
      <c r="Q369" s="9">
        <f t="shared" si="5"/>
        <v>0.35852272727272727</v>
      </c>
      <c r="R369" s="9">
        <v>0.33333333333333331</v>
      </c>
      <c r="S369" s="9">
        <v>0.4</v>
      </c>
      <c r="T369" s="9">
        <v>0.3125</v>
      </c>
      <c r="U369" s="9">
        <v>0.36363636363636365</v>
      </c>
      <c r="V369" s="9">
        <v>0.21875</v>
      </c>
      <c r="W369" s="9">
        <v>0.375</v>
      </c>
      <c r="X369" s="9">
        <v>0.5</v>
      </c>
      <c r="AD369" s="8">
        <v>72.2</v>
      </c>
    </row>
    <row r="370" spans="1:30">
      <c r="A370" s="2">
        <v>1980</v>
      </c>
      <c r="B370" s="2">
        <v>500</v>
      </c>
      <c r="C370" s="2">
        <v>12</v>
      </c>
      <c r="D370" s="2">
        <v>41.666666666666664</v>
      </c>
      <c r="E370" s="2" t="s">
        <v>366</v>
      </c>
      <c r="F370" s="9">
        <v>0.18604651162790697</v>
      </c>
      <c r="G370" s="9">
        <v>0</v>
      </c>
      <c r="H370" s="9">
        <f>AD370/ﾍﾞﾝﾁﾏｰｸ!$CR$1</f>
        <v>0.59825960841189274</v>
      </c>
      <c r="I370" s="9">
        <v>0.16666666666666666</v>
      </c>
      <c r="J370" s="9">
        <v>0.25</v>
      </c>
      <c r="K370" s="9">
        <v>0.2</v>
      </c>
      <c r="L370" s="9">
        <v>0.875</v>
      </c>
      <c r="M370" s="9">
        <v>0.5</v>
      </c>
      <c r="N370" s="9">
        <v>0.40909090909090912</v>
      </c>
      <c r="O370" s="9">
        <v>0.45</v>
      </c>
      <c r="P370" s="2">
        <v>33</v>
      </c>
      <c r="Q370" s="9">
        <f t="shared" si="5"/>
        <v>0.24488636363636365</v>
      </c>
      <c r="R370" s="9">
        <v>0.23333333333333334</v>
      </c>
      <c r="S370" s="9">
        <v>0.7</v>
      </c>
      <c r="T370" s="9">
        <v>0.6875</v>
      </c>
      <c r="U370" s="9">
        <v>0.18181818181818182</v>
      </c>
      <c r="V370" s="9">
        <v>0.34375</v>
      </c>
      <c r="W370" s="9">
        <v>0.25</v>
      </c>
      <c r="X370" s="9">
        <v>0.25</v>
      </c>
      <c r="AD370" s="8">
        <v>82.5</v>
      </c>
    </row>
    <row r="371" spans="1:30">
      <c r="A371" s="2">
        <v>2000</v>
      </c>
      <c r="B371" s="2">
        <v>200</v>
      </c>
      <c r="C371" s="2">
        <v>5</v>
      </c>
      <c r="D371" s="2">
        <v>40</v>
      </c>
      <c r="E371" s="2" t="s">
        <v>367</v>
      </c>
      <c r="F371" s="9">
        <v>0.59302325581395354</v>
      </c>
      <c r="G371" s="9">
        <v>0.5</v>
      </c>
      <c r="H371" s="9">
        <f>AD371/ﾍﾞﾝﾁﾏｰｸ!$CR$1</f>
        <v>0.95649021029731685</v>
      </c>
      <c r="I371" s="9">
        <v>0.5</v>
      </c>
      <c r="J371" s="9">
        <v>0.5</v>
      </c>
      <c r="K371" s="9">
        <v>0.65</v>
      </c>
      <c r="L371" s="9">
        <v>0.75</v>
      </c>
      <c r="M371" s="9">
        <v>1</v>
      </c>
      <c r="N371" s="9">
        <v>0.63636363636363635</v>
      </c>
      <c r="O371" s="9">
        <v>0.95</v>
      </c>
      <c r="P371" s="2">
        <v>71.5</v>
      </c>
      <c r="Q371" s="9">
        <f t="shared" si="5"/>
        <v>0.65937500000000004</v>
      </c>
      <c r="R371" s="9">
        <v>0.6</v>
      </c>
      <c r="S371" s="9">
        <v>1</v>
      </c>
      <c r="T371" s="9">
        <v>0.6875</v>
      </c>
      <c r="U371" s="9">
        <v>0.5</v>
      </c>
      <c r="V371" s="9">
        <v>0.84375</v>
      </c>
      <c r="W371" s="9">
        <v>0.70833333333333337</v>
      </c>
      <c r="X371" s="9">
        <v>0.6875</v>
      </c>
      <c r="AD371" s="8">
        <v>131.89999999999998</v>
      </c>
    </row>
    <row r="372" spans="1:30">
      <c r="A372" s="2">
        <v>2005</v>
      </c>
      <c r="B372" s="2">
        <v>550</v>
      </c>
      <c r="C372" s="2">
        <v>5</v>
      </c>
      <c r="D372" s="2">
        <v>110</v>
      </c>
      <c r="E372" s="2" t="s">
        <v>368</v>
      </c>
      <c r="F372" s="9">
        <v>0.68604651162790697</v>
      </c>
      <c r="G372" s="9">
        <v>0.5</v>
      </c>
      <c r="H372" s="9">
        <f>AD372/ﾍﾞﾝﾁﾏｰｸ!$CR$1</f>
        <v>0.82015953589557666</v>
      </c>
      <c r="I372" s="9">
        <v>0.83333333333333337</v>
      </c>
      <c r="J372" s="9">
        <v>0.75</v>
      </c>
      <c r="K372" s="9">
        <v>0.65</v>
      </c>
      <c r="L372" s="9">
        <v>0.75</v>
      </c>
      <c r="M372" s="9">
        <v>1</v>
      </c>
      <c r="N372" s="9">
        <v>0.59090909090909094</v>
      </c>
      <c r="O372" s="9">
        <v>0.85</v>
      </c>
      <c r="P372" s="2">
        <v>72.5</v>
      </c>
      <c r="Q372" s="9">
        <f t="shared" si="5"/>
        <v>0.65994318181818179</v>
      </c>
      <c r="R372" s="9">
        <v>0.6333333333333333</v>
      </c>
      <c r="S372" s="9">
        <v>1</v>
      </c>
      <c r="T372" s="9">
        <v>0.75</v>
      </c>
      <c r="U372" s="9">
        <v>0.59090909090909094</v>
      </c>
      <c r="V372" s="9">
        <v>0.75</v>
      </c>
      <c r="W372" s="9">
        <v>0.66666666666666663</v>
      </c>
      <c r="X372" s="9">
        <v>0.6875</v>
      </c>
      <c r="AD372" s="8">
        <v>113.10000000000001</v>
      </c>
    </row>
    <row r="373" spans="1:30">
      <c r="A373" s="2">
        <v>2001</v>
      </c>
      <c r="B373" s="2">
        <v>100</v>
      </c>
      <c r="C373" s="2">
        <v>2</v>
      </c>
      <c r="D373" s="2">
        <v>50</v>
      </c>
      <c r="E373" s="2" t="s">
        <v>92</v>
      </c>
      <c r="F373" s="9">
        <v>0.16279069767441862</v>
      </c>
      <c r="G373" s="9">
        <v>0</v>
      </c>
      <c r="H373" s="9">
        <f>AD373/ﾍﾞﾝﾁﾏｰｸ!$CR$1</f>
        <v>0.80710659898477166</v>
      </c>
      <c r="I373" s="9">
        <v>0</v>
      </c>
      <c r="J373" s="9">
        <v>0.625</v>
      </c>
      <c r="K373" s="9">
        <v>0.05</v>
      </c>
      <c r="L373" s="9">
        <v>0.25</v>
      </c>
      <c r="M373" s="9">
        <v>1</v>
      </c>
      <c r="N373" s="9">
        <v>0.40909090909090912</v>
      </c>
      <c r="O373" s="9">
        <v>0.55000000000000004</v>
      </c>
      <c r="P373" s="2">
        <v>37</v>
      </c>
      <c r="Q373" s="9">
        <f t="shared" si="5"/>
        <v>0.28835227272727271</v>
      </c>
      <c r="R373" s="9">
        <v>0.3</v>
      </c>
      <c r="S373" s="9">
        <v>1</v>
      </c>
      <c r="T373" s="9">
        <v>0.4375</v>
      </c>
      <c r="U373" s="9">
        <v>0.13636363636363635</v>
      </c>
      <c r="V373" s="9">
        <v>0.3125</v>
      </c>
      <c r="W373" s="9">
        <v>0.375</v>
      </c>
      <c r="X373" s="9">
        <v>0.4375</v>
      </c>
      <c r="AD373" s="8">
        <v>111.3</v>
      </c>
    </row>
    <row r="374" spans="1:30">
      <c r="A374" s="2">
        <v>2005</v>
      </c>
      <c r="B374" s="2">
        <v>1000</v>
      </c>
      <c r="C374" s="2">
        <v>12</v>
      </c>
      <c r="D374" s="2">
        <v>83.333333333333329</v>
      </c>
      <c r="E374" s="2" t="s">
        <v>369</v>
      </c>
      <c r="F374" s="9">
        <v>0.56976744186046513</v>
      </c>
      <c r="G374" s="9">
        <v>0.5</v>
      </c>
      <c r="H374" s="9">
        <f>AD374/ﾍﾞﾝﾁﾏｰｸ!$CR$1</f>
        <v>0.70340826686004365</v>
      </c>
      <c r="I374" s="9">
        <v>0.33333333333333331</v>
      </c>
      <c r="J374" s="9">
        <v>0.75</v>
      </c>
      <c r="K374" s="9">
        <v>0.6</v>
      </c>
      <c r="L374" s="9">
        <v>0.625</v>
      </c>
      <c r="M374" s="9">
        <v>1</v>
      </c>
      <c r="N374" s="9">
        <v>0.54545454545454541</v>
      </c>
      <c r="O374" s="9">
        <v>0.95</v>
      </c>
      <c r="P374" s="2">
        <v>61.5</v>
      </c>
      <c r="Q374" s="9">
        <f t="shared" si="5"/>
        <v>0.67443181818181819</v>
      </c>
      <c r="R374" s="9">
        <v>0.5</v>
      </c>
      <c r="S374" s="9">
        <v>0.8</v>
      </c>
      <c r="T374" s="9">
        <v>0.6875</v>
      </c>
      <c r="U374" s="9">
        <v>0.40909090909090912</v>
      </c>
      <c r="V374" s="9">
        <v>0.8125</v>
      </c>
      <c r="W374" s="9">
        <v>0.79166666666666663</v>
      </c>
      <c r="X374" s="9">
        <v>0.875</v>
      </c>
      <c r="AD374" s="8">
        <v>97</v>
      </c>
    </row>
    <row r="375" spans="1:30">
      <c r="A375" s="2">
        <v>2002</v>
      </c>
      <c r="B375" s="2">
        <v>2000</v>
      </c>
      <c r="C375" s="2">
        <v>10</v>
      </c>
      <c r="D375" s="2">
        <v>200</v>
      </c>
      <c r="E375" s="2" t="s">
        <v>371</v>
      </c>
      <c r="F375" s="9">
        <v>0.38372093023255816</v>
      </c>
      <c r="G375" s="9">
        <v>0.5</v>
      </c>
      <c r="H375" s="9">
        <f>AD375/ﾍﾞﾝﾁﾏｰｸ!$CR$1</f>
        <v>0.6910804931109501</v>
      </c>
      <c r="I375" s="9">
        <v>0.5</v>
      </c>
      <c r="J375" s="9">
        <v>0.5</v>
      </c>
      <c r="K375" s="9">
        <v>0.35</v>
      </c>
      <c r="L375" s="9">
        <v>0.375</v>
      </c>
      <c r="M375" s="9">
        <v>1</v>
      </c>
      <c r="N375" s="9">
        <v>0.40909090909090912</v>
      </c>
      <c r="O375" s="9">
        <v>0.7</v>
      </c>
      <c r="P375" s="2">
        <v>45.5</v>
      </c>
      <c r="Q375" s="9">
        <f t="shared" si="5"/>
        <v>0.44886363636363635</v>
      </c>
      <c r="R375" s="9">
        <v>0.36666666666666664</v>
      </c>
      <c r="S375" s="9">
        <v>0.6</v>
      </c>
      <c r="T375" s="9">
        <v>0.5</v>
      </c>
      <c r="U375" s="9">
        <v>0.31818181818181818</v>
      </c>
      <c r="V375" s="9">
        <v>0.53125</v>
      </c>
      <c r="W375" s="9">
        <v>0.45833333333333331</v>
      </c>
      <c r="X375" s="9">
        <v>0.625</v>
      </c>
      <c r="AD375" s="8">
        <v>95.3</v>
      </c>
    </row>
    <row r="376" spans="1:30">
      <c r="A376" s="2">
        <v>2010</v>
      </c>
      <c r="B376" s="2">
        <v>1254</v>
      </c>
      <c r="C376" s="2">
        <v>3</v>
      </c>
      <c r="D376" s="2">
        <v>418</v>
      </c>
      <c r="E376" s="2" t="s">
        <v>372</v>
      </c>
      <c r="F376" s="9">
        <v>0.48837209302325579</v>
      </c>
      <c r="G376" s="9">
        <v>1</v>
      </c>
      <c r="H376" s="9">
        <f>AD376/ﾍﾞﾝﾁﾏｰｸ!$CR$1</f>
        <v>0.59463379260333582</v>
      </c>
      <c r="I376" s="9">
        <v>0.33333333333333331</v>
      </c>
      <c r="J376" s="9">
        <v>0.25</v>
      </c>
      <c r="K376" s="9">
        <v>0.5</v>
      </c>
      <c r="L376" s="9">
        <v>0.625</v>
      </c>
      <c r="M376" s="9">
        <v>1</v>
      </c>
      <c r="N376" s="9">
        <v>0.36363636363636365</v>
      </c>
      <c r="O376" s="9">
        <v>0.75</v>
      </c>
      <c r="P376" s="2">
        <v>51</v>
      </c>
      <c r="Q376" s="9">
        <f t="shared" si="5"/>
        <v>0.47698863636363631</v>
      </c>
      <c r="R376" s="9">
        <v>0.33333333333333331</v>
      </c>
      <c r="S376" s="9">
        <v>0.6</v>
      </c>
      <c r="T376" s="9">
        <v>0.625</v>
      </c>
      <c r="U376" s="9">
        <v>0.31818181818181818</v>
      </c>
      <c r="V376" s="9">
        <v>0.65625</v>
      </c>
      <c r="W376" s="9">
        <v>0.5</v>
      </c>
      <c r="X376" s="9">
        <v>0.5625</v>
      </c>
      <c r="AD376" s="8">
        <v>82</v>
      </c>
    </row>
    <row r="377" spans="1:30">
      <c r="A377" s="2">
        <v>2013</v>
      </c>
      <c r="B377" s="2">
        <v>500</v>
      </c>
      <c r="C377" s="2">
        <v>4</v>
      </c>
      <c r="D377" s="2">
        <v>125</v>
      </c>
      <c r="E377" s="2" t="s">
        <v>20</v>
      </c>
      <c r="F377" s="9">
        <v>0.46511627906976744</v>
      </c>
      <c r="G377" s="9">
        <v>1</v>
      </c>
      <c r="H377" s="9">
        <f>AD377/ﾍﾞﾝﾁﾏｰｸ!$CR$1</f>
        <v>0.52356780275562009</v>
      </c>
      <c r="I377" s="9">
        <v>0.16666666666666666</v>
      </c>
      <c r="J377" s="9">
        <v>0.5</v>
      </c>
      <c r="K377" s="9">
        <v>0.45</v>
      </c>
      <c r="L377" s="9">
        <v>0.25</v>
      </c>
      <c r="M377" s="9">
        <v>0.5</v>
      </c>
      <c r="N377" s="9">
        <v>0.5</v>
      </c>
      <c r="O377" s="9">
        <v>0.6</v>
      </c>
      <c r="P377" s="2">
        <v>47</v>
      </c>
      <c r="Q377" s="9">
        <f t="shared" si="5"/>
        <v>0.53380681818181819</v>
      </c>
      <c r="R377" s="9">
        <v>0.43333333333333335</v>
      </c>
      <c r="S377" s="9">
        <v>0.4</v>
      </c>
      <c r="T377" s="9">
        <v>0.5625</v>
      </c>
      <c r="U377" s="9">
        <v>0.40909090909090912</v>
      </c>
      <c r="V377" s="9">
        <v>0.53125</v>
      </c>
      <c r="W377" s="9">
        <v>0.66666666666666663</v>
      </c>
      <c r="X377" s="9">
        <v>0.5625</v>
      </c>
      <c r="AD377" s="8">
        <v>72.2</v>
      </c>
    </row>
    <row r="378" spans="1:30">
      <c r="A378" s="2">
        <v>1998</v>
      </c>
      <c r="B378" s="2">
        <v>599</v>
      </c>
      <c r="C378" s="2">
        <v>12</v>
      </c>
      <c r="D378" s="2">
        <v>49.916666666666664</v>
      </c>
      <c r="E378" s="2" t="s">
        <v>373</v>
      </c>
      <c r="F378" s="9">
        <v>0.34883720930232559</v>
      </c>
      <c r="G378" s="9">
        <v>0</v>
      </c>
      <c r="H378" s="9">
        <f>AD378/ﾍﾞﾝﾁﾏｰｸ!$CR$1</f>
        <v>0.59463379260333582</v>
      </c>
      <c r="I378" s="9">
        <v>0.33333333333333331</v>
      </c>
      <c r="J378" s="9">
        <v>0.625</v>
      </c>
      <c r="K378" s="9">
        <v>0.4</v>
      </c>
      <c r="L378" s="9">
        <v>0.625</v>
      </c>
      <c r="M378" s="9">
        <v>1</v>
      </c>
      <c r="N378" s="9">
        <v>0.5</v>
      </c>
      <c r="O378" s="9">
        <v>0.85</v>
      </c>
      <c r="P378" s="2">
        <v>50</v>
      </c>
      <c r="Q378" s="9">
        <f t="shared" si="5"/>
        <v>0.57698863636363629</v>
      </c>
      <c r="R378" s="9">
        <v>0.5</v>
      </c>
      <c r="S378" s="9">
        <v>0.6</v>
      </c>
      <c r="T378" s="9">
        <v>0.5625</v>
      </c>
      <c r="U378" s="9">
        <v>0.31818181818181818</v>
      </c>
      <c r="V378" s="9">
        <v>0.71875</v>
      </c>
      <c r="W378" s="9">
        <v>0.66666666666666663</v>
      </c>
      <c r="X378" s="9">
        <v>0.8125</v>
      </c>
      <c r="AD378" s="8">
        <v>82</v>
      </c>
    </row>
    <row r="379" spans="1:30">
      <c r="A379" s="2">
        <v>1988</v>
      </c>
      <c r="B379" s="2">
        <v>100</v>
      </c>
      <c r="C379" s="2">
        <v>3</v>
      </c>
      <c r="D379" s="2">
        <v>33.333333333333336</v>
      </c>
      <c r="E379" s="2" t="s">
        <v>190</v>
      </c>
      <c r="F379" s="9">
        <v>0.5</v>
      </c>
      <c r="G379" s="9">
        <v>0.5</v>
      </c>
      <c r="H379" s="9">
        <f>AD379/ﾍﾞﾝﾁﾏｰｸ!$CR$1</f>
        <v>0.57432922407541709</v>
      </c>
      <c r="I379" s="9">
        <v>1</v>
      </c>
      <c r="J379" s="9">
        <v>0.375</v>
      </c>
      <c r="K379" s="9">
        <v>0.5</v>
      </c>
      <c r="L379" s="9">
        <v>0.625</v>
      </c>
      <c r="M379" s="9">
        <v>0.5</v>
      </c>
      <c r="N379" s="9">
        <v>0.63636363636363635</v>
      </c>
      <c r="O379" s="9">
        <v>0.85</v>
      </c>
      <c r="P379" s="2">
        <v>59.5</v>
      </c>
      <c r="Q379" s="9">
        <f t="shared" si="5"/>
        <v>0.64147727272727273</v>
      </c>
      <c r="R379" s="9">
        <v>0.66666666666666663</v>
      </c>
      <c r="S379" s="9">
        <v>0.6</v>
      </c>
      <c r="T379" s="9">
        <v>0.6875</v>
      </c>
      <c r="U379" s="9">
        <v>0.63636363636363635</v>
      </c>
      <c r="V379" s="9">
        <v>0.6875</v>
      </c>
      <c r="W379" s="9">
        <v>0.625</v>
      </c>
      <c r="X379" s="9">
        <v>0.625</v>
      </c>
      <c r="AD379" s="8">
        <v>79.2</v>
      </c>
    </row>
    <row r="380" spans="1:30">
      <c r="A380" s="2">
        <v>1998</v>
      </c>
      <c r="B380" s="2">
        <v>1500</v>
      </c>
      <c r="C380" s="2">
        <v>5</v>
      </c>
      <c r="D380" s="2">
        <v>300</v>
      </c>
      <c r="E380" s="2" t="s">
        <v>376</v>
      </c>
      <c r="F380" s="9">
        <v>0.5</v>
      </c>
      <c r="G380" s="9">
        <v>0.5</v>
      </c>
      <c r="H380" s="9">
        <f>AD380/ﾍﾞﾝﾁﾏｰｸ!$CR$1</f>
        <v>0.52356780275562009</v>
      </c>
      <c r="I380" s="9">
        <v>0.16666666666666666</v>
      </c>
      <c r="J380" s="9">
        <v>0.625</v>
      </c>
      <c r="K380" s="9">
        <v>0.65</v>
      </c>
      <c r="L380" s="9">
        <v>0.125</v>
      </c>
      <c r="M380" s="9">
        <v>0.5</v>
      </c>
      <c r="N380" s="9">
        <v>0.68181818181818177</v>
      </c>
      <c r="O380" s="9">
        <v>0.7</v>
      </c>
      <c r="P380" s="2">
        <v>53.5</v>
      </c>
      <c r="Q380" s="9">
        <f t="shared" si="5"/>
        <v>0.70142045454545454</v>
      </c>
      <c r="R380" s="9">
        <v>0.6333333333333333</v>
      </c>
      <c r="S380" s="9">
        <v>0.5</v>
      </c>
      <c r="T380" s="9">
        <v>0.3125</v>
      </c>
      <c r="U380" s="9">
        <v>0.72727272727272729</v>
      </c>
      <c r="V380" s="9">
        <v>0.59375</v>
      </c>
      <c r="W380" s="9">
        <v>0.75</v>
      </c>
      <c r="X380" s="9">
        <v>0.6875</v>
      </c>
      <c r="AD380" s="8">
        <v>72.2</v>
      </c>
    </row>
    <row r="381" spans="1:30">
      <c r="A381" s="2">
        <v>2012</v>
      </c>
      <c r="B381" s="2">
        <v>800</v>
      </c>
      <c r="C381" s="2">
        <v>4</v>
      </c>
      <c r="D381" s="2">
        <v>200</v>
      </c>
      <c r="E381" s="2" t="s">
        <v>361</v>
      </c>
      <c r="F381" s="9">
        <v>1</v>
      </c>
      <c r="G381" s="9">
        <v>1</v>
      </c>
      <c r="H381" s="9">
        <f>AD381/ﾍﾞﾝﾁﾏｰｸ!$CR$1</f>
        <v>0.93473531544597532</v>
      </c>
      <c r="I381" s="9">
        <v>1</v>
      </c>
      <c r="J381" s="9">
        <v>1</v>
      </c>
      <c r="K381" s="9">
        <v>1</v>
      </c>
      <c r="L381" s="9">
        <v>0.75</v>
      </c>
      <c r="M381" s="9">
        <v>1</v>
      </c>
      <c r="N381" s="9">
        <v>0.86363636363636365</v>
      </c>
      <c r="O381" s="9">
        <v>0.75</v>
      </c>
      <c r="P381" s="2">
        <v>90</v>
      </c>
      <c r="Q381" s="9">
        <f t="shared" si="5"/>
        <v>0.84914772727272725</v>
      </c>
      <c r="R381" s="9">
        <v>0.8666666666666667</v>
      </c>
      <c r="S381" s="9">
        <v>1</v>
      </c>
      <c r="T381" s="9">
        <v>0.875</v>
      </c>
      <c r="U381" s="9">
        <v>0.86363636363636365</v>
      </c>
      <c r="V381" s="9">
        <v>0.875</v>
      </c>
      <c r="W381" s="9">
        <v>0.83333333333333337</v>
      </c>
      <c r="X381" s="9">
        <v>0.8125</v>
      </c>
      <c r="AD381" s="8">
        <v>128.89999999999998</v>
      </c>
    </row>
    <row r="382" spans="1:30">
      <c r="A382" s="2">
        <v>2000</v>
      </c>
      <c r="B382" s="2">
        <v>200</v>
      </c>
      <c r="C382" s="2">
        <v>2</v>
      </c>
      <c r="D382" s="2">
        <v>100</v>
      </c>
      <c r="E382" s="2" t="s">
        <v>377</v>
      </c>
      <c r="F382" s="9">
        <v>0.31395348837209303</v>
      </c>
      <c r="G382" s="9">
        <v>0.5</v>
      </c>
      <c r="H382" s="9">
        <f>AD382/ﾍﾞﾝﾁﾏｰｸ!$CR$1</f>
        <v>0.65264684554024666</v>
      </c>
      <c r="I382" s="9">
        <v>0</v>
      </c>
      <c r="J382" s="9">
        <v>0.375</v>
      </c>
      <c r="K382" s="9">
        <v>0.4</v>
      </c>
      <c r="L382" s="9">
        <v>0.375</v>
      </c>
      <c r="M382" s="9">
        <v>0.5</v>
      </c>
      <c r="N382" s="9">
        <v>0.36363636363636365</v>
      </c>
      <c r="O382" s="9">
        <v>0.6</v>
      </c>
      <c r="P382" s="2">
        <v>38.5</v>
      </c>
      <c r="Q382" s="9">
        <f t="shared" si="5"/>
        <v>0.36363636363636365</v>
      </c>
      <c r="R382" s="9">
        <v>0.2</v>
      </c>
      <c r="S382" s="9">
        <v>0.5</v>
      </c>
      <c r="T382" s="9">
        <v>0.5</v>
      </c>
      <c r="U382" s="9">
        <v>0.18181818181818182</v>
      </c>
      <c r="V382" s="9">
        <v>0.53125</v>
      </c>
      <c r="W382" s="9">
        <v>0.45833333333333331</v>
      </c>
      <c r="X382" s="9">
        <v>0.375</v>
      </c>
      <c r="AD382" s="8">
        <v>90</v>
      </c>
    </row>
    <row r="383" spans="1:30">
      <c r="A383" s="2">
        <v>2003</v>
      </c>
      <c r="B383" s="2">
        <v>180</v>
      </c>
      <c r="C383" s="2">
        <v>5</v>
      </c>
      <c r="D383" s="2">
        <v>36</v>
      </c>
      <c r="E383" s="2" t="s">
        <v>20</v>
      </c>
      <c r="F383" s="9">
        <v>0.39534883720930231</v>
      </c>
      <c r="G383" s="9">
        <v>0</v>
      </c>
      <c r="H383" s="9">
        <f>AD383/ﾍﾞﾝﾁﾏｰｸ!$CR$1</f>
        <v>0.59463379260333582</v>
      </c>
      <c r="I383" s="9">
        <v>0.83333333333333337</v>
      </c>
      <c r="J383" s="9">
        <v>0.75</v>
      </c>
      <c r="K383" s="9">
        <v>0.3</v>
      </c>
      <c r="L383" s="9">
        <v>0.5</v>
      </c>
      <c r="M383" s="9">
        <v>1</v>
      </c>
      <c r="N383" s="9">
        <v>0.77272727272727271</v>
      </c>
      <c r="O383" s="9">
        <v>0.7</v>
      </c>
      <c r="P383" s="2">
        <v>54</v>
      </c>
      <c r="Q383" s="9">
        <f t="shared" si="5"/>
        <v>0.67102272727272727</v>
      </c>
      <c r="R383" s="9">
        <v>0.83333333333333337</v>
      </c>
      <c r="S383" s="9">
        <v>0.5</v>
      </c>
      <c r="T383" s="9">
        <v>0.5</v>
      </c>
      <c r="U383" s="9">
        <v>0.86363636363636365</v>
      </c>
      <c r="V383" s="9">
        <v>0.5</v>
      </c>
      <c r="W383" s="9">
        <v>0.58333333333333337</v>
      </c>
      <c r="X383" s="9">
        <v>0.625</v>
      </c>
      <c r="AD383" s="8">
        <v>82</v>
      </c>
    </row>
    <row r="384" spans="1:30">
      <c r="A384" s="2">
        <v>2000</v>
      </c>
      <c r="B384" s="2">
        <v>422</v>
      </c>
      <c r="C384" s="2">
        <v>4</v>
      </c>
      <c r="D384" s="2">
        <v>105.5</v>
      </c>
      <c r="E384" s="2" t="s">
        <v>378</v>
      </c>
      <c r="F384" s="9">
        <v>0.40697674418604651</v>
      </c>
      <c r="G384" s="9">
        <v>0.5</v>
      </c>
      <c r="H384" s="9">
        <f>AD384/ﾍﾞﾝﾁﾏｰｸ!$CR$1</f>
        <v>0.54967367657722999</v>
      </c>
      <c r="I384" s="9">
        <v>0.5</v>
      </c>
      <c r="J384" s="9">
        <v>0.75</v>
      </c>
      <c r="K384" s="9">
        <v>0.3</v>
      </c>
      <c r="L384" s="9">
        <v>0.25</v>
      </c>
      <c r="M384" s="9">
        <v>0.5</v>
      </c>
      <c r="N384" s="9">
        <v>0.68181818181818177</v>
      </c>
      <c r="O384" s="9">
        <v>0.5</v>
      </c>
      <c r="P384" s="2">
        <v>46.5</v>
      </c>
      <c r="Q384" s="9">
        <f t="shared" si="5"/>
        <v>0.56647727272727277</v>
      </c>
      <c r="R384" s="9">
        <v>0.66666666666666663</v>
      </c>
      <c r="S384" s="9">
        <v>0.4</v>
      </c>
      <c r="T384" s="9">
        <v>0.5</v>
      </c>
      <c r="U384" s="9">
        <v>0.63636363636363635</v>
      </c>
      <c r="V384" s="9">
        <v>0.375</v>
      </c>
      <c r="W384" s="9">
        <v>0.58333333333333337</v>
      </c>
      <c r="X384" s="9">
        <v>0.625</v>
      </c>
      <c r="AD384" s="8">
        <v>75.8</v>
      </c>
    </row>
    <row r="385" spans="1:30">
      <c r="A385" s="2">
        <v>1990</v>
      </c>
      <c r="B385" s="2">
        <v>1300</v>
      </c>
      <c r="C385" s="2">
        <v>4</v>
      </c>
      <c r="D385" s="2">
        <v>325</v>
      </c>
      <c r="E385" s="2" t="s">
        <v>379</v>
      </c>
      <c r="F385" s="9">
        <v>0.37209302325581395</v>
      </c>
      <c r="G385" s="9">
        <v>0</v>
      </c>
      <c r="H385" s="9">
        <f>AD385/ﾍﾞﾝﾁﾏｰｸ!$CR$1</f>
        <v>0.57360406091370575</v>
      </c>
      <c r="I385" s="9">
        <v>0.5</v>
      </c>
      <c r="J385" s="9">
        <v>0.5</v>
      </c>
      <c r="K385" s="9">
        <v>0.5</v>
      </c>
      <c r="L385" s="9">
        <v>0.125</v>
      </c>
      <c r="M385" s="9">
        <v>0.5</v>
      </c>
      <c r="N385" s="9">
        <v>0.59090909090909094</v>
      </c>
      <c r="O385" s="9">
        <v>0.45</v>
      </c>
      <c r="P385" s="2">
        <v>41</v>
      </c>
      <c r="Q385" s="9">
        <f t="shared" si="5"/>
        <v>0.58181818181818179</v>
      </c>
      <c r="R385" s="9">
        <v>0.46666666666666667</v>
      </c>
      <c r="S385" s="9">
        <v>0.5</v>
      </c>
      <c r="T385" s="9">
        <v>0.4375</v>
      </c>
      <c r="U385" s="9">
        <v>0.59090909090909094</v>
      </c>
      <c r="V385" s="9">
        <v>0.46875</v>
      </c>
      <c r="W385" s="9">
        <v>0.625</v>
      </c>
      <c r="X385" s="9">
        <v>0.625</v>
      </c>
      <c r="AD385" s="8">
        <v>79.100000000000009</v>
      </c>
    </row>
    <row r="386" spans="1:30">
      <c r="A386" s="2">
        <v>1999</v>
      </c>
      <c r="B386" s="2">
        <v>208</v>
      </c>
      <c r="C386" s="2">
        <v>6</v>
      </c>
      <c r="D386" s="2">
        <v>34.666666666666664</v>
      </c>
      <c r="E386" s="2" t="s">
        <v>380</v>
      </c>
      <c r="F386" s="9">
        <v>0.43023255813953487</v>
      </c>
      <c r="G386" s="9">
        <v>0.5</v>
      </c>
      <c r="H386" s="9">
        <f>AD386/ﾍﾞﾝﾁﾏｰｸ!$CR$1</f>
        <v>0.71283538796229162</v>
      </c>
      <c r="I386" s="9">
        <v>0.5</v>
      </c>
      <c r="J386" s="9">
        <v>0.5</v>
      </c>
      <c r="K386" s="9">
        <v>0.4</v>
      </c>
      <c r="L386" s="9">
        <v>0.875</v>
      </c>
      <c r="M386" s="9">
        <v>1</v>
      </c>
      <c r="N386" s="9">
        <v>0.68181818181818177</v>
      </c>
      <c r="O386" s="9">
        <v>0.9</v>
      </c>
      <c r="P386" s="2">
        <v>60.5</v>
      </c>
      <c r="Q386" s="9">
        <f t="shared" ref="Q386:Q413" si="6">U386*0.35+V386*0.2+W386*0.3+X386*0.15</f>
        <v>0.64715909090909096</v>
      </c>
      <c r="R386" s="9">
        <v>0.56666666666666665</v>
      </c>
      <c r="S386" s="9">
        <v>0.7</v>
      </c>
      <c r="T386" s="9">
        <v>0.8125</v>
      </c>
      <c r="U386" s="9">
        <v>0.54545454545454541</v>
      </c>
      <c r="V386" s="9">
        <v>0.65625</v>
      </c>
      <c r="W386" s="9">
        <v>0.70833333333333337</v>
      </c>
      <c r="X386" s="9">
        <v>0.75</v>
      </c>
      <c r="AD386" s="8">
        <v>98.3</v>
      </c>
    </row>
    <row r="387" spans="1:30">
      <c r="A387" s="2">
        <v>1999</v>
      </c>
      <c r="B387" s="2">
        <v>100</v>
      </c>
      <c r="C387" s="2">
        <v>1</v>
      </c>
      <c r="D387" s="2">
        <v>100</v>
      </c>
      <c r="E387" s="2" t="s">
        <v>20</v>
      </c>
      <c r="F387" s="9">
        <v>0.16279069767441862</v>
      </c>
      <c r="G387" s="9">
        <v>0</v>
      </c>
      <c r="H387" s="9">
        <f>AD387/ﾍﾞﾝﾁﾏｰｸ!$CR$1</f>
        <v>0.65264684554024666</v>
      </c>
      <c r="I387" s="9">
        <v>0</v>
      </c>
      <c r="J387" s="9">
        <v>0.375</v>
      </c>
      <c r="K387" s="9">
        <v>0.15</v>
      </c>
      <c r="L387" s="9">
        <v>0.25</v>
      </c>
      <c r="M387" s="9">
        <v>0.5</v>
      </c>
      <c r="N387" s="9">
        <v>0.36363636363636365</v>
      </c>
      <c r="O387" s="9">
        <v>0.75</v>
      </c>
      <c r="P387" s="2">
        <v>32</v>
      </c>
      <c r="Q387" s="9">
        <f t="shared" si="6"/>
        <v>0.45738636363636365</v>
      </c>
      <c r="R387" s="9">
        <v>0.26666666666666666</v>
      </c>
      <c r="S387" s="9">
        <v>0.5</v>
      </c>
      <c r="T387" s="9">
        <v>0.375</v>
      </c>
      <c r="U387" s="9">
        <v>0.18181818181818182</v>
      </c>
      <c r="V387" s="9">
        <v>0.5</v>
      </c>
      <c r="W387" s="9">
        <v>0.66666666666666663</v>
      </c>
      <c r="X387" s="9">
        <v>0.625</v>
      </c>
      <c r="AD387" s="8">
        <v>90</v>
      </c>
    </row>
    <row r="388" spans="1:30">
      <c r="A388" s="2">
        <v>2002</v>
      </c>
      <c r="B388" s="2">
        <v>400</v>
      </c>
      <c r="C388" s="2">
        <v>3</v>
      </c>
      <c r="D388" s="2">
        <v>133.33333333333334</v>
      </c>
      <c r="E388" s="2" t="s">
        <v>275</v>
      </c>
      <c r="F388" s="9">
        <v>0.43023255813953487</v>
      </c>
      <c r="G388" s="9">
        <v>0.5</v>
      </c>
      <c r="H388" s="9">
        <f>AD388/ﾍﾞﾝﾁﾏｰｸ!$CR$1</f>
        <v>0.66715010877447434</v>
      </c>
      <c r="I388" s="9">
        <v>0.5</v>
      </c>
      <c r="J388" s="9">
        <v>0.5</v>
      </c>
      <c r="K388" s="9">
        <v>0.4</v>
      </c>
      <c r="L388" s="9">
        <v>0.5</v>
      </c>
      <c r="M388" s="9">
        <v>0.5</v>
      </c>
      <c r="N388" s="9">
        <v>0.36363636363636365</v>
      </c>
      <c r="O388" s="9">
        <v>0.85</v>
      </c>
      <c r="P388" s="2">
        <v>48.5</v>
      </c>
      <c r="Q388" s="9">
        <f t="shared" si="6"/>
        <v>0.59289772727272727</v>
      </c>
      <c r="R388" s="9">
        <v>0.4</v>
      </c>
      <c r="S388" s="9">
        <v>0.5</v>
      </c>
      <c r="T388" s="9">
        <v>0.5625</v>
      </c>
      <c r="U388" s="9">
        <v>0.36363636363636365</v>
      </c>
      <c r="V388" s="9">
        <v>0.65625</v>
      </c>
      <c r="W388" s="9">
        <v>0.70833333333333337</v>
      </c>
      <c r="X388" s="9">
        <v>0.8125</v>
      </c>
      <c r="AD388" s="8">
        <v>92</v>
      </c>
    </row>
    <row r="389" spans="1:30">
      <c r="A389" s="2">
        <v>2007</v>
      </c>
      <c r="B389" s="2">
        <v>2000</v>
      </c>
      <c r="C389" s="2">
        <v>6</v>
      </c>
      <c r="D389" s="2">
        <v>333.33333333333331</v>
      </c>
      <c r="E389" s="2" t="s">
        <v>382</v>
      </c>
      <c r="F389" s="9">
        <v>0.88372093023255816</v>
      </c>
      <c r="G389" s="9">
        <v>1</v>
      </c>
      <c r="H389" s="9">
        <f>AD389/ﾍﾞﾝﾁﾏｰｸ!$CR$1</f>
        <v>0.68092820884699057</v>
      </c>
      <c r="I389" s="9">
        <v>1</v>
      </c>
      <c r="J389" s="9">
        <v>0.875</v>
      </c>
      <c r="K389" s="9">
        <v>0.9</v>
      </c>
      <c r="L389" s="9">
        <v>1</v>
      </c>
      <c r="M389" s="9">
        <v>1</v>
      </c>
      <c r="N389" s="9">
        <v>1</v>
      </c>
      <c r="O389" s="9">
        <v>0.95</v>
      </c>
      <c r="P389" s="2">
        <v>89</v>
      </c>
      <c r="Q389" s="9">
        <f t="shared" si="6"/>
        <v>0.96562499999999996</v>
      </c>
      <c r="R389" s="9">
        <v>0.96666666666666667</v>
      </c>
      <c r="S389" s="9">
        <v>0.8</v>
      </c>
      <c r="T389" s="9">
        <v>1</v>
      </c>
      <c r="U389" s="9">
        <v>1</v>
      </c>
      <c r="V389" s="9">
        <v>0.9375</v>
      </c>
      <c r="W389" s="9">
        <v>0.95833333333333337</v>
      </c>
      <c r="X389" s="9">
        <v>0.9375</v>
      </c>
      <c r="AD389" s="8">
        <v>93.899999999999991</v>
      </c>
    </row>
    <row r="390" spans="1:30">
      <c r="A390" s="2">
        <v>2006</v>
      </c>
      <c r="B390" s="2">
        <v>100</v>
      </c>
      <c r="C390" s="2">
        <v>1</v>
      </c>
      <c r="D390" s="2">
        <v>100</v>
      </c>
      <c r="E390" s="2" t="s">
        <v>367</v>
      </c>
      <c r="F390" s="9">
        <v>0.54651162790697672</v>
      </c>
      <c r="G390" s="9">
        <v>0.5</v>
      </c>
      <c r="H390" s="9">
        <f>AD390/ﾍﾞﾝﾁﾏｰｸ!$CR$1</f>
        <v>0.60768672951414071</v>
      </c>
      <c r="I390" s="9">
        <v>0.66666666666666663</v>
      </c>
      <c r="J390" s="9">
        <v>0.875</v>
      </c>
      <c r="K390" s="9">
        <v>0.55000000000000004</v>
      </c>
      <c r="L390" s="9">
        <v>0.375</v>
      </c>
      <c r="M390" s="9">
        <v>1</v>
      </c>
      <c r="N390" s="9">
        <v>0.68181818181818177</v>
      </c>
      <c r="O390" s="9">
        <v>0.85</v>
      </c>
      <c r="P390" s="2">
        <v>62.5</v>
      </c>
      <c r="Q390" s="9">
        <f t="shared" si="6"/>
        <v>0.78863636363636369</v>
      </c>
      <c r="R390" s="9">
        <v>0.7</v>
      </c>
      <c r="S390" s="9">
        <v>0.7</v>
      </c>
      <c r="T390" s="9">
        <v>0.625</v>
      </c>
      <c r="U390" s="9">
        <v>0.68181818181818177</v>
      </c>
      <c r="V390" s="9">
        <v>0.6875</v>
      </c>
      <c r="W390" s="9">
        <v>0.875</v>
      </c>
      <c r="X390" s="9">
        <v>1</v>
      </c>
      <c r="AD390" s="8">
        <v>83.8</v>
      </c>
    </row>
    <row r="391" spans="1:30">
      <c r="A391" s="2">
        <v>2015</v>
      </c>
      <c r="B391" s="2">
        <v>900</v>
      </c>
      <c r="C391" s="2">
        <v>10</v>
      </c>
      <c r="D391" s="2">
        <v>90</v>
      </c>
      <c r="E391" s="2" t="s">
        <v>56</v>
      </c>
      <c r="F391" s="9">
        <v>0.39534883720930231</v>
      </c>
      <c r="G391" s="9">
        <v>0</v>
      </c>
      <c r="H391" s="9">
        <f>AD391/ﾍﾞﾝﾁﾏｰｸ!$CR$1</f>
        <v>0.79985496736765782</v>
      </c>
      <c r="I391" s="9">
        <v>0.66666666666666663</v>
      </c>
      <c r="J391" s="9">
        <v>0.375</v>
      </c>
      <c r="K391" s="9">
        <v>0.45</v>
      </c>
      <c r="L391" s="9">
        <v>0.75</v>
      </c>
      <c r="M391" s="9">
        <v>1</v>
      </c>
      <c r="N391" s="9">
        <v>0.72727272727272729</v>
      </c>
      <c r="O391" s="9">
        <v>0.7</v>
      </c>
      <c r="P391" s="2">
        <v>61</v>
      </c>
      <c r="Q391" s="9">
        <f t="shared" si="6"/>
        <v>0.59829545454545452</v>
      </c>
      <c r="R391" s="9">
        <v>0.6</v>
      </c>
      <c r="S391" s="9">
        <v>0.8</v>
      </c>
      <c r="T391" s="9">
        <v>0.625</v>
      </c>
      <c r="U391" s="9">
        <v>0.72727272727272729</v>
      </c>
      <c r="V391" s="9">
        <v>0.5625</v>
      </c>
      <c r="W391" s="9">
        <v>0.45833333333333331</v>
      </c>
      <c r="X391" s="9">
        <v>0.625</v>
      </c>
      <c r="AD391" s="8">
        <v>110.3</v>
      </c>
    </row>
    <row r="392" spans="1:30">
      <c r="A392" s="2">
        <v>2001</v>
      </c>
      <c r="B392" s="2">
        <v>150</v>
      </c>
      <c r="C392" s="2">
        <v>5</v>
      </c>
      <c r="D392" s="2">
        <v>30</v>
      </c>
      <c r="E392" s="2" t="s">
        <v>269</v>
      </c>
      <c r="F392" s="9">
        <v>0.45348837209302323</v>
      </c>
      <c r="G392" s="9">
        <v>0.5</v>
      </c>
      <c r="H392" s="9">
        <f>AD392/ﾍﾞﾝﾁﾏｰｸ!$CR$1</f>
        <v>0.55112400290065278</v>
      </c>
      <c r="I392" s="9">
        <v>0.33333333333333331</v>
      </c>
      <c r="J392" s="9">
        <v>0.75</v>
      </c>
      <c r="K392" s="9">
        <v>0.45</v>
      </c>
      <c r="L392" s="9">
        <v>0.25</v>
      </c>
      <c r="M392" s="9">
        <v>1</v>
      </c>
      <c r="N392" s="9">
        <v>0.5</v>
      </c>
      <c r="O392" s="9">
        <v>0.45</v>
      </c>
      <c r="P392" s="2">
        <v>44.5</v>
      </c>
      <c r="Q392" s="9">
        <f t="shared" si="6"/>
        <v>0.53778409090909085</v>
      </c>
      <c r="R392" s="9">
        <v>0.5</v>
      </c>
      <c r="S392" s="9">
        <v>0.6</v>
      </c>
      <c r="T392" s="9">
        <v>0.5</v>
      </c>
      <c r="U392" s="9">
        <v>0.54545454545454541</v>
      </c>
      <c r="V392" s="9">
        <v>0.4375</v>
      </c>
      <c r="W392" s="9">
        <v>0.58333333333333337</v>
      </c>
      <c r="X392" s="9">
        <v>0.5625</v>
      </c>
      <c r="AD392" s="8">
        <v>76</v>
      </c>
    </row>
    <row r="393" spans="1:30">
      <c r="A393" s="2">
        <v>2012</v>
      </c>
      <c r="B393" s="2">
        <v>344</v>
      </c>
      <c r="C393" s="2">
        <v>20</v>
      </c>
      <c r="D393" s="2">
        <v>17.2</v>
      </c>
      <c r="E393" s="2" t="s">
        <v>383</v>
      </c>
      <c r="F393" s="9">
        <v>0.63953488372093026</v>
      </c>
      <c r="G393" s="9">
        <v>0.5</v>
      </c>
      <c r="H393" s="9">
        <f>AD393/ﾍﾞﾝﾁﾏｰｸ!$CR$1</f>
        <v>0.6780275562001451</v>
      </c>
      <c r="I393" s="9">
        <v>0.66666666666666663</v>
      </c>
      <c r="J393" s="9">
        <v>0.875</v>
      </c>
      <c r="K393" s="9">
        <v>0.65</v>
      </c>
      <c r="L393" s="9">
        <v>1</v>
      </c>
      <c r="M393" s="9">
        <v>1</v>
      </c>
      <c r="N393" s="9">
        <v>0.72727272727272729</v>
      </c>
      <c r="O393" s="9">
        <v>0.85</v>
      </c>
      <c r="P393" s="2">
        <v>70.5</v>
      </c>
      <c r="Q393" s="9">
        <f t="shared" si="6"/>
        <v>0.73210227272727268</v>
      </c>
      <c r="R393" s="9">
        <v>0.6333333333333333</v>
      </c>
      <c r="S393" s="9">
        <v>0.8</v>
      </c>
      <c r="T393" s="9">
        <v>0.9375</v>
      </c>
      <c r="U393" s="9">
        <v>0.63636363636363635</v>
      </c>
      <c r="V393" s="9">
        <v>0.75</v>
      </c>
      <c r="W393" s="9">
        <v>0.79166666666666663</v>
      </c>
      <c r="X393" s="9">
        <v>0.8125</v>
      </c>
      <c r="AD393" s="8">
        <v>93.5</v>
      </c>
    </row>
    <row r="394" spans="1:30">
      <c r="A394" s="2">
        <v>1998</v>
      </c>
      <c r="B394" s="2">
        <v>150</v>
      </c>
      <c r="C394" s="2">
        <v>9</v>
      </c>
      <c r="D394" s="2">
        <v>16.666666666666668</v>
      </c>
      <c r="E394" s="2" t="s">
        <v>384</v>
      </c>
      <c r="F394" s="9">
        <v>0.26744186046511625</v>
      </c>
      <c r="G394" s="9">
        <v>0.5</v>
      </c>
      <c r="H394" s="9">
        <f>AD394/ﾍﾞﾝﾁﾏｰｸ!$CR$1</f>
        <v>0.59463379260333582</v>
      </c>
      <c r="I394" s="9">
        <v>0.16666666666666666</v>
      </c>
      <c r="J394" s="9">
        <v>0.375</v>
      </c>
      <c r="K394" s="9">
        <v>0.2</v>
      </c>
      <c r="L394" s="9">
        <v>0.5</v>
      </c>
      <c r="M394" s="9">
        <v>0.5</v>
      </c>
      <c r="N394" s="9">
        <v>0.18181818181818182</v>
      </c>
      <c r="O394" s="9">
        <v>0.75</v>
      </c>
      <c r="P394" s="2">
        <v>35.5</v>
      </c>
      <c r="Q394" s="9">
        <f t="shared" si="6"/>
        <v>0.38210227272727271</v>
      </c>
      <c r="R394" s="9">
        <v>0.2</v>
      </c>
      <c r="S394" s="9">
        <v>0.5</v>
      </c>
      <c r="T394" s="9">
        <v>0.5</v>
      </c>
      <c r="U394" s="9">
        <v>0.13636363636363635</v>
      </c>
      <c r="V394" s="9">
        <v>0.5</v>
      </c>
      <c r="W394" s="9">
        <v>0.5</v>
      </c>
      <c r="X394" s="9">
        <v>0.5625</v>
      </c>
      <c r="AD394" s="8">
        <v>82</v>
      </c>
    </row>
    <row r="395" spans="1:30">
      <c r="A395" s="2">
        <v>1989</v>
      </c>
      <c r="B395" s="2">
        <v>100</v>
      </c>
      <c r="C395" s="2">
        <v>1</v>
      </c>
      <c r="D395" s="2">
        <v>100</v>
      </c>
      <c r="E395" s="2" t="s">
        <v>386</v>
      </c>
      <c r="F395" s="9">
        <v>0.11627906976744186</v>
      </c>
      <c r="G395" s="9">
        <v>0</v>
      </c>
      <c r="H395" s="9">
        <f>AD395/ﾍﾞﾝﾁﾏｰｸ!$CR$1</f>
        <v>0.77955039883973909</v>
      </c>
      <c r="I395" s="9">
        <v>0.16666666666666666</v>
      </c>
      <c r="J395" s="9">
        <v>0.125</v>
      </c>
      <c r="K395" s="9">
        <v>0.15</v>
      </c>
      <c r="L395" s="9">
        <v>0.25</v>
      </c>
      <c r="M395" s="9">
        <v>0.5</v>
      </c>
      <c r="N395" s="9">
        <v>0.31818181818181818</v>
      </c>
      <c r="O395" s="9">
        <v>0.65</v>
      </c>
      <c r="P395" s="2">
        <v>31.5</v>
      </c>
      <c r="Q395" s="9">
        <f t="shared" si="6"/>
        <v>0.31363636363636366</v>
      </c>
      <c r="R395" s="9">
        <v>0.23333333333333334</v>
      </c>
      <c r="S395" s="9">
        <v>0.5</v>
      </c>
      <c r="T395" s="9">
        <v>0.25</v>
      </c>
      <c r="U395" s="9">
        <v>0.18181818181818182</v>
      </c>
      <c r="V395" s="9">
        <v>0.375</v>
      </c>
      <c r="W395" s="9">
        <v>0.33333333333333331</v>
      </c>
      <c r="X395" s="9">
        <v>0.5</v>
      </c>
      <c r="AD395" s="8">
        <v>107.5</v>
      </c>
    </row>
    <row r="396" spans="1:30">
      <c r="A396" s="2">
        <v>1975</v>
      </c>
      <c r="B396" s="2">
        <v>100</v>
      </c>
      <c r="C396" s="2">
        <v>4</v>
      </c>
      <c r="D396" s="2">
        <v>25</v>
      </c>
      <c r="E396" s="2" t="s">
        <v>138</v>
      </c>
      <c r="F396" s="9">
        <v>0.13953488372093023</v>
      </c>
      <c r="G396" s="9">
        <v>0</v>
      </c>
      <c r="H396" s="9">
        <f>AD396/ﾍﾞﾝﾁﾏｰｸ!$CR$1</f>
        <v>0.52356780275562009</v>
      </c>
      <c r="I396" s="9">
        <v>0</v>
      </c>
      <c r="J396" s="9">
        <v>0.25</v>
      </c>
      <c r="K396" s="9">
        <v>0.2</v>
      </c>
      <c r="L396" s="9">
        <v>0.25</v>
      </c>
      <c r="M396" s="9">
        <v>0.5</v>
      </c>
      <c r="N396" s="9">
        <v>0.31818181818181818</v>
      </c>
      <c r="O396" s="9">
        <v>0.4</v>
      </c>
      <c r="P396" s="2">
        <v>24</v>
      </c>
      <c r="Q396" s="9">
        <f t="shared" si="6"/>
        <v>0.27926136363636361</v>
      </c>
      <c r="R396" s="9">
        <v>0.23333333333333334</v>
      </c>
      <c r="S396" s="9">
        <v>0.4</v>
      </c>
      <c r="T396" s="9">
        <v>0.25</v>
      </c>
      <c r="U396" s="9">
        <v>0.18181818181818182</v>
      </c>
      <c r="V396" s="9">
        <v>0.34375</v>
      </c>
      <c r="W396" s="9">
        <v>0.33333333333333331</v>
      </c>
      <c r="X396" s="9">
        <v>0.3125</v>
      </c>
      <c r="AD396" s="8">
        <v>72.2</v>
      </c>
    </row>
    <row r="397" spans="1:30">
      <c r="A397" s="2">
        <v>2012</v>
      </c>
      <c r="B397" s="2">
        <v>1000</v>
      </c>
      <c r="C397" s="2">
        <v>8</v>
      </c>
      <c r="D397" s="2">
        <v>125</v>
      </c>
      <c r="E397" s="2" t="s">
        <v>39</v>
      </c>
      <c r="F397" s="9">
        <v>0.66279069767441856</v>
      </c>
      <c r="G397" s="9">
        <v>0.5</v>
      </c>
      <c r="H397" s="9">
        <f>AD397/ﾍﾞﾝﾁﾏｰｸ!$CR$1</f>
        <v>0.95649021029731685</v>
      </c>
      <c r="I397" s="9">
        <v>0.5</v>
      </c>
      <c r="J397" s="9">
        <v>0.75</v>
      </c>
      <c r="K397" s="9">
        <v>0.7</v>
      </c>
      <c r="L397" s="9">
        <v>1</v>
      </c>
      <c r="M397" s="9">
        <v>1</v>
      </c>
      <c r="N397" s="9">
        <v>0.63636363636363635</v>
      </c>
      <c r="O397" s="9">
        <v>0.95</v>
      </c>
      <c r="P397" s="2">
        <v>76.5</v>
      </c>
      <c r="Q397" s="9">
        <f t="shared" si="6"/>
        <v>0.72840909090909089</v>
      </c>
      <c r="R397" s="9">
        <v>0.6</v>
      </c>
      <c r="S397" s="9">
        <v>1</v>
      </c>
      <c r="T397" s="9">
        <v>0.875</v>
      </c>
      <c r="U397" s="9">
        <v>0.54545454545454541</v>
      </c>
      <c r="V397" s="9">
        <v>0.84375</v>
      </c>
      <c r="W397" s="9">
        <v>0.79166666666666663</v>
      </c>
      <c r="X397" s="9">
        <v>0.875</v>
      </c>
      <c r="AD397" s="8">
        <v>131.89999999999998</v>
      </c>
    </row>
    <row r="398" spans="1:30">
      <c r="A398" s="2">
        <v>1990</v>
      </c>
      <c r="B398" s="2">
        <v>110</v>
      </c>
      <c r="C398" s="2">
        <v>5</v>
      </c>
      <c r="D398" s="2">
        <v>22</v>
      </c>
      <c r="E398" s="2" t="s">
        <v>387</v>
      </c>
      <c r="F398" s="9">
        <v>0.62790697674418605</v>
      </c>
      <c r="G398" s="9">
        <v>1</v>
      </c>
      <c r="H398" s="9">
        <f>AD398/ﾍﾞﾝﾁﾏｰｸ!$CR$1</f>
        <v>0.80420594633792608</v>
      </c>
      <c r="I398" s="9">
        <v>0.33333333333333331</v>
      </c>
      <c r="J398" s="9">
        <v>0.75</v>
      </c>
      <c r="K398" s="9">
        <v>0.55000000000000004</v>
      </c>
      <c r="L398" s="9">
        <v>0.625</v>
      </c>
      <c r="M398" s="9">
        <v>1</v>
      </c>
      <c r="N398" s="9">
        <v>0.72727272727272729</v>
      </c>
      <c r="O398" s="9">
        <v>0.85</v>
      </c>
      <c r="P398" s="2">
        <v>73</v>
      </c>
      <c r="Q398" s="9">
        <f t="shared" si="6"/>
        <v>0.7079545454545455</v>
      </c>
      <c r="R398" s="9">
        <v>0.66666666666666663</v>
      </c>
      <c r="S398" s="9">
        <v>1</v>
      </c>
      <c r="T398" s="9">
        <v>0.75</v>
      </c>
      <c r="U398" s="9">
        <v>0.77272727272727271</v>
      </c>
      <c r="V398" s="9">
        <v>0.625</v>
      </c>
      <c r="W398" s="9">
        <v>0.66666666666666663</v>
      </c>
      <c r="X398" s="9">
        <v>0.75</v>
      </c>
      <c r="AD398" s="8">
        <v>110.89999999999999</v>
      </c>
    </row>
    <row r="399" spans="1:30">
      <c r="A399" s="2">
        <v>1992</v>
      </c>
      <c r="B399" s="2">
        <v>250</v>
      </c>
      <c r="C399" s="2">
        <v>4</v>
      </c>
      <c r="D399" s="2">
        <v>62.5</v>
      </c>
      <c r="E399" s="2" t="s">
        <v>388</v>
      </c>
      <c r="F399" s="9">
        <v>0.34883720930232559</v>
      </c>
      <c r="G399" s="9">
        <v>0</v>
      </c>
      <c r="H399" s="9">
        <f>AD399/ﾍﾞﾝﾁﾏｰｸ!$CR$1</f>
        <v>0.52719361856417701</v>
      </c>
      <c r="I399" s="9">
        <v>0.33333333333333331</v>
      </c>
      <c r="J399" s="9">
        <v>0.625</v>
      </c>
      <c r="K399" s="9">
        <v>0.45</v>
      </c>
      <c r="L399" s="9">
        <v>0</v>
      </c>
      <c r="M399" s="9">
        <v>0.5</v>
      </c>
      <c r="N399" s="9">
        <v>0.5</v>
      </c>
      <c r="O399" s="9">
        <v>0.6</v>
      </c>
      <c r="P399" s="2">
        <v>40</v>
      </c>
      <c r="Q399" s="9">
        <f t="shared" si="6"/>
        <v>0.55937499999999996</v>
      </c>
      <c r="R399" s="9">
        <v>0.46666666666666667</v>
      </c>
      <c r="S399" s="9">
        <v>0.6</v>
      </c>
      <c r="T399" s="9">
        <v>0.375</v>
      </c>
      <c r="U399" s="9">
        <v>0.5</v>
      </c>
      <c r="V399" s="9">
        <v>0.46875</v>
      </c>
      <c r="W399" s="9">
        <v>0.625</v>
      </c>
      <c r="X399" s="9">
        <v>0.6875</v>
      </c>
      <c r="AD399" s="8">
        <v>72.7</v>
      </c>
    </row>
    <row r="400" spans="1:30">
      <c r="A400" s="2">
        <v>2001</v>
      </c>
      <c r="B400" s="2">
        <v>2000</v>
      </c>
      <c r="C400" s="2">
        <v>6</v>
      </c>
      <c r="D400" s="2">
        <v>333.33333333333331</v>
      </c>
      <c r="E400" s="2" t="s">
        <v>56</v>
      </c>
      <c r="F400" s="9">
        <v>0.18604651162790697</v>
      </c>
      <c r="G400" s="9">
        <v>0</v>
      </c>
      <c r="H400" s="9">
        <f>AD400/ﾍﾞﾝﾁﾏｰｸ!$CR$1</f>
        <v>0.65264684554024666</v>
      </c>
      <c r="I400" s="9">
        <v>0</v>
      </c>
      <c r="J400" s="9">
        <v>0.125</v>
      </c>
      <c r="K400" s="9">
        <v>0.3</v>
      </c>
      <c r="L400" s="9">
        <v>0.75</v>
      </c>
      <c r="M400" s="9">
        <v>0.5</v>
      </c>
      <c r="N400" s="9">
        <v>0.27272727272727271</v>
      </c>
      <c r="O400" s="9">
        <v>0.55000000000000004</v>
      </c>
      <c r="P400" s="2">
        <v>31</v>
      </c>
      <c r="Q400" s="9">
        <f t="shared" si="6"/>
        <v>0.29176136363636362</v>
      </c>
      <c r="R400" s="9">
        <v>0.13333333333333333</v>
      </c>
      <c r="S400" s="9">
        <v>0.4</v>
      </c>
      <c r="T400" s="9">
        <v>0.5</v>
      </c>
      <c r="U400" s="9">
        <v>0.18181818181818182</v>
      </c>
      <c r="V400" s="9">
        <v>0.40625</v>
      </c>
      <c r="W400" s="9">
        <v>0.33333333333333331</v>
      </c>
      <c r="X400" s="9">
        <v>0.3125</v>
      </c>
      <c r="AD400" s="8">
        <v>90</v>
      </c>
    </row>
    <row r="401" spans="1:30">
      <c r="A401" s="2">
        <v>2000</v>
      </c>
      <c r="B401" s="2">
        <v>500</v>
      </c>
      <c r="C401" s="2">
        <v>5</v>
      </c>
      <c r="D401" s="2">
        <v>100</v>
      </c>
      <c r="E401" s="2" t="s">
        <v>389</v>
      </c>
      <c r="F401" s="9">
        <v>0.37209302325581395</v>
      </c>
      <c r="G401" s="9">
        <v>0</v>
      </c>
      <c r="H401" s="9">
        <f>AD401/ﾍﾞﾝﾁﾏｰｸ!$CR$1</f>
        <v>0.8781725888324875</v>
      </c>
      <c r="I401" s="9">
        <v>0.5</v>
      </c>
      <c r="J401" s="9">
        <v>0.5</v>
      </c>
      <c r="K401" s="9">
        <v>0.35</v>
      </c>
      <c r="L401" s="9">
        <v>0.75</v>
      </c>
      <c r="M401" s="9">
        <v>1</v>
      </c>
      <c r="N401" s="9">
        <v>0.72727272727272729</v>
      </c>
      <c r="O401" s="9">
        <v>0.7</v>
      </c>
      <c r="P401" s="2">
        <v>59</v>
      </c>
      <c r="Q401" s="9">
        <f t="shared" si="6"/>
        <v>0.52926136363636367</v>
      </c>
      <c r="R401" s="9">
        <v>0.66666666666666663</v>
      </c>
      <c r="S401" s="9">
        <v>1</v>
      </c>
      <c r="T401" s="9">
        <v>0.6875</v>
      </c>
      <c r="U401" s="9">
        <v>0.68181818181818177</v>
      </c>
      <c r="V401" s="9">
        <v>0.5</v>
      </c>
      <c r="W401" s="9">
        <v>0.41666666666666669</v>
      </c>
      <c r="X401" s="9">
        <v>0.4375</v>
      </c>
      <c r="AD401" s="8">
        <v>121.10000000000001</v>
      </c>
    </row>
    <row r="402" spans="1:30">
      <c r="A402" s="2">
        <v>2000</v>
      </c>
      <c r="B402" s="2">
        <v>100</v>
      </c>
      <c r="C402" s="2">
        <v>3</v>
      </c>
      <c r="D402" s="2">
        <v>33.333333333333336</v>
      </c>
      <c r="E402" s="2" t="s">
        <v>390</v>
      </c>
      <c r="F402" s="9">
        <v>0.32558139534883723</v>
      </c>
      <c r="G402" s="9">
        <v>0</v>
      </c>
      <c r="H402" s="9">
        <f>AD402/ﾍﾞﾝﾁﾏｰｸ!$CR$1</f>
        <v>0.53081943437273393</v>
      </c>
      <c r="I402" s="9">
        <v>0.33333333333333331</v>
      </c>
      <c r="J402" s="9">
        <v>0.75</v>
      </c>
      <c r="K402" s="9">
        <v>0.35</v>
      </c>
      <c r="L402" s="9">
        <v>0.125</v>
      </c>
      <c r="M402" s="9">
        <v>1</v>
      </c>
      <c r="N402" s="9">
        <v>0.54545454545454541</v>
      </c>
      <c r="O402" s="9">
        <v>0.55000000000000004</v>
      </c>
      <c r="P402" s="2">
        <v>41</v>
      </c>
      <c r="Q402" s="9">
        <f t="shared" si="6"/>
        <v>0.55000000000000004</v>
      </c>
      <c r="R402" s="9">
        <v>0.6333333333333333</v>
      </c>
      <c r="S402" s="9">
        <v>0.4</v>
      </c>
      <c r="T402" s="9">
        <v>0.25</v>
      </c>
      <c r="U402" s="9">
        <v>0.5</v>
      </c>
      <c r="V402" s="9">
        <v>0.46875</v>
      </c>
      <c r="W402" s="9">
        <v>0.625</v>
      </c>
      <c r="X402" s="9">
        <v>0.625</v>
      </c>
      <c r="AD402" s="8">
        <v>73.2</v>
      </c>
    </row>
    <row r="403" spans="1:30">
      <c r="A403" s="2">
        <v>2006</v>
      </c>
      <c r="B403" s="2">
        <v>800</v>
      </c>
      <c r="C403" s="2">
        <v>9</v>
      </c>
      <c r="D403" s="2">
        <v>88.888888888888886</v>
      </c>
      <c r="E403" s="2" t="s">
        <v>391</v>
      </c>
      <c r="F403" s="9">
        <v>0.41860465116279072</v>
      </c>
      <c r="G403" s="9">
        <v>1</v>
      </c>
      <c r="H403" s="9">
        <f>AD403/ﾍﾞﾝﾁﾏｰｸ!$CR$1</f>
        <v>0.52356780275562009</v>
      </c>
      <c r="I403" s="9">
        <v>0</v>
      </c>
      <c r="J403" s="9">
        <v>0.875</v>
      </c>
      <c r="K403" s="9">
        <v>0.25</v>
      </c>
      <c r="L403" s="9">
        <v>0</v>
      </c>
      <c r="M403" s="9">
        <v>0.5</v>
      </c>
      <c r="N403" s="9">
        <v>0.45454545454545453</v>
      </c>
      <c r="O403" s="9">
        <v>0.5</v>
      </c>
      <c r="P403" s="2">
        <v>40</v>
      </c>
      <c r="Q403" s="9">
        <f t="shared" si="6"/>
        <v>0.45227272727272727</v>
      </c>
      <c r="R403" s="9">
        <v>0.43333333333333335</v>
      </c>
      <c r="S403" s="9">
        <v>0.5</v>
      </c>
      <c r="T403" s="9">
        <v>0.375</v>
      </c>
      <c r="U403" s="9">
        <v>0.36363636363636365</v>
      </c>
      <c r="V403" s="9">
        <v>0.40625</v>
      </c>
      <c r="W403" s="9">
        <v>0.5</v>
      </c>
      <c r="X403" s="9">
        <v>0.625</v>
      </c>
      <c r="AD403" s="8">
        <v>72.2</v>
      </c>
    </row>
    <row r="404" spans="1:30">
      <c r="A404" s="2">
        <v>1970</v>
      </c>
      <c r="B404" s="2">
        <v>500</v>
      </c>
      <c r="C404" s="2">
        <v>4</v>
      </c>
      <c r="D404" s="2">
        <v>125</v>
      </c>
      <c r="E404" s="2" t="s">
        <v>392</v>
      </c>
      <c r="F404" s="9">
        <v>0.32558139534883723</v>
      </c>
      <c r="G404" s="9">
        <v>0</v>
      </c>
      <c r="H404" s="9">
        <f>AD404/ﾍﾞﾝﾁﾏｰｸ!$CR$1</f>
        <v>0.84481508339376377</v>
      </c>
      <c r="I404" s="9">
        <v>0.33333333333333331</v>
      </c>
      <c r="J404" s="9">
        <v>0.375</v>
      </c>
      <c r="K404" s="9">
        <v>0.35</v>
      </c>
      <c r="L404" s="9">
        <v>0</v>
      </c>
      <c r="M404" s="9">
        <v>1</v>
      </c>
      <c r="N404" s="9">
        <v>0.59090909090909094</v>
      </c>
      <c r="O404" s="9">
        <v>0.55000000000000004</v>
      </c>
      <c r="P404" s="2">
        <v>45</v>
      </c>
      <c r="Q404" s="9">
        <f t="shared" si="6"/>
        <v>0.56960227272727271</v>
      </c>
      <c r="R404" s="9">
        <v>0.53333333333333333</v>
      </c>
      <c r="S404" s="9">
        <v>0.8</v>
      </c>
      <c r="T404" s="9">
        <v>0.25</v>
      </c>
      <c r="U404" s="9">
        <v>0.63636363636363635</v>
      </c>
      <c r="V404" s="9">
        <v>0.4375</v>
      </c>
      <c r="W404" s="9">
        <v>0.58333333333333337</v>
      </c>
      <c r="X404" s="9">
        <v>0.5625</v>
      </c>
      <c r="AD404" s="8">
        <v>116.5</v>
      </c>
    </row>
    <row r="405" spans="1:30">
      <c r="A405" s="2">
        <v>1991</v>
      </c>
      <c r="B405" s="2">
        <v>373</v>
      </c>
      <c r="C405" s="2">
        <v>8</v>
      </c>
      <c r="D405" s="2">
        <v>46.625</v>
      </c>
      <c r="E405" s="2" t="s">
        <v>169</v>
      </c>
      <c r="F405" s="9">
        <v>0.54651162790697672</v>
      </c>
      <c r="G405" s="9">
        <v>0.5</v>
      </c>
      <c r="H405" s="9">
        <f>AD405/ﾍﾞﾝﾁﾏｰｸ!$CR$1</f>
        <v>0.70050761421319818</v>
      </c>
      <c r="I405" s="9">
        <v>0.5</v>
      </c>
      <c r="J405" s="9">
        <v>0.5</v>
      </c>
      <c r="K405" s="9">
        <v>0.65</v>
      </c>
      <c r="L405" s="9">
        <v>0.5</v>
      </c>
      <c r="M405" s="9">
        <v>1</v>
      </c>
      <c r="N405" s="9">
        <v>0.54545454545454541</v>
      </c>
      <c r="O405" s="9">
        <v>0.9</v>
      </c>
      <c r="P405" s="2">
        <v>59.5</v>
      </c>
      <c r="Q405" s="9">
        <f t="shared" si="6"/>
        <v>0.64687499999999998</v>
      </c>
      <c r="R405" s="9">
        <v>0.5</v>
      </c>
      <c r="S405" s="9">
        <v>0.7</v>
      </c>
      <c r="T405" s="9">
        <v>0.625</v>
      </c>
      <c r="U405" s="9">
        <v>0.5</v>
      </c>
      <c r="V405" s="9">
        <v>0.78125</v>
      </c>
      <c r="W405" s="9">
        <v>0.70833333333333337</v>
      </c>
      <c r="X405" s="9">
        <v>0.6875</v>
      </c>
      <c r="AD405" s="8">
        <v>96.600000000000009</v>
      </c>
    </row>
    <row r="406" spans="1:30">
      <c r="A406" s="2">
        <v>1998</v>
      </c>
      <c r="B406" s="2">
        <v>500</v>
      </c>
      <c r="C406" s="2">
        <v>2</v>
      </c>
      <c r="D406" s="2">
        <v>250</v>
      </c>
      <c r="E406" s="2" t="s">
        <v>74</v>
      </c>
      <c r="F406" s="9">
        <v>0.37209302325581395</v>
      </c>
      <c r="G406" s="9">
        <v>0</v>
      </c>
      <c r="H406" s="9">
        <f>AD406/ﾍﾞﾝﾁﾏｰｸ!$CR$1</f>
        <v>0.53807106598984777</v>
      </c>
      <c r="I406" s="9">
        <v>0.5</v>
      </c>
      <c r="J406" s="9">
        <v>0.625</v>
      </c>
      <c r="K406" s="9">
        <v>0.4</v>
      </c>
      <c r="L406" s="9">
        <v>0</v>
      </c>
      <c r="M406" s="9">
        <v>0.5</v>
      </c>
      <c r="N406" s="9">
        <v>0.81818181818181823</v>
      </c>
      <c r="O406" s="9">
        <v>0.6</v>
      </c>
      <c r="P406" s="2">
        <v>47</v>
      </c>
      <c r="Q406" s="9">
        <f t="shared" si="6"/>
        <v>0.67357954545454546</v>
      </c>
      <c r="R406" s="9">
        <v>0.76666666666666672</v>
      </c>
      <c r="S406" s="9">
        <v>0.3</v>
      </c>
      <c r="T406" s="9">
        <v>0.25</v>
      </c>
      <c r="U406" s="9">
        <v>0.77272727272727271</v>
      </c>
      <c r="V406" s="9">
        <v>0.5</v>
      </c>
      <c r="W406" s="9">
        <v>0.66666666666666663</v>
      </c>
      <c r="X406" s="9">
        <v>0.6875</v>
      </c>
      <c r="AD406" s="8">
        <v>74.2</v>
      </c>
    </row>
    <row r="407" spans="1:30">
      <c r="A407" s="2">
        <v>1995</v>
      </c>
      <c r="B407" s="2">
        <v>200</v>
      </c>
      <c r="C407" s="2">
        <v>1</v>
      </c>
      <c r="D407" s="2">
        <v>200</v>
      </c>
      <c r="E407" s="2" t="s">
        <v>393</v>
      </c>
      <c r="F407" s="9">
        <v>0.2558139534883721</v>
      </c>
      <c r="G407" s="9">
        <v>0</v>
      </c>
      <c r="H407" s="9">
        <f>AD407/ﾍﾞﾝﾁﾏｰｸ!$CR$1</f>
        <v>0.52356780275562009</v>
      </c>
      <c r="I407" s="9">
        <v>0.33333333333333331</v>
      </c>
      <c r="J407" s="9">
        <v>0.5</v>
      </c>
      <c r="K407" s="9">
        <v>0.3</v>
      </c>
      <c r="L407" s="9">
        <v>0.125</v>
      </c>
      <c r="M407" s="9">
        <v>1</v>
      </c>
      <c r="N407" s="9">
        <v>0.59090909090909094</v>
      </c>
      <c r="O407" s="9">
        <v>0.45</v>
      </c>
      <c r="P407" s="2">
        <v>37</v>
      </c>
      <c r="Q407" s="9">
        <f t="shared" si="6"/>
        <v>0.47812499999999991</v>
      </c>
      <c r="R407" s="9">
        <v>0.5</v>
      </c>
      <c r="S407" s="9">
        <v>0.5</v>
      </c>
      <c r="T407" s="9">
        <v>0.3125</v>
      </c>
      <c r="U407" s="9">
        <v>0.5</v>
      </c>
      <c r="V407" s="9">
        <v>0.40625</v>
      </c>
      <c r="W407" s="9">
        <v>0.45833333333333331</v>
      </c>
      <c r="X407" s="9">
        <v>0.5625</v>
      </c>
      <c r="AD407" s="8">
        <v>72.2</v>
      </c>
    </row>
    <row r="408" spans="1:30">
      <c r="A408" s="2">
        <v>1999</v>
      </c>
      <c r="B408" s="2">
        <v>300</v>
      </c>
      <c r="C408" s="2">
        <v>13</v>
      </c>
      <c r="D408" s="2">
        <v>23.076923076923077</v>
      </c>
      <c r="E408" s="2" t="s">
        <v>138</v>
      </c>
      <c r="F408" s="9">
        <v>6.9767441860465115E-2</v>
      </c>
      <c r="G408" s="9">
        <v>0</v>
      </c>
      <c r="H408" s="9">
        <f>AD408/ﾍﾞﾝﾁﾏｰｸ!$CR$1</f>
        <v>0.75416968817984054</v>
      </c>
      <c r="I408" s="9">
        <v>0</v>
      </c>
      <c r="J408" s="9">
        <v>0.125</v>
      </c>
      <c r="K408" s="9">
        <v>0.1</v>
      </c>
      <c r="L408" s="9">
        <v>0.25</v>
      </c>
      <c r="M408" s="9">
        <v>0.5</v>
      </c>
      <c r="N408" s="9">
        <v>0.18181818181818182</v>
      </c>
      <c r="O408" s="9">
        <v>0.55000000000000004</v>
      </c>
      <c r="P408" s="2">
        <v>24.5</v>
      </c>
      <c r="Q408" s="9">
        <f t="shared" si="6"/>
        <v>0.24090909090909088</v>
      </c>
      <c r="R408" s="9">
        <v>0.1</v>
      </c>
      <c r="S408" s="9">
        <v>0.4</v>
      </c>
      <c r="T408" s="9">
        <v>0.25</v>
      </c>
      <c r="U408" s="9">
        <v>4.5454545454545456E-2</v>
      </c>
      <c r="V408" s="9">
        <v>0.34375</v>
      </c>
      <c r="W408" s="9">
        <v>0.33333333333333331</v>
      </c>
      <c r="X408" s="9">
        <v>0.375</v>
      </c>
      <c r="AD408" s="8">
        <v>104</v>
      </c>
    </row>
    <row r="409" spans="1:30">
      <c r="A409" s="2">
        <v>1998</v>
      </c>
      <c r="B409" s="2">
        <v>2000</v>
      </c>
      <c r="C409" s="2">
        <v>5</v>
      </c>
      <c r="D409" s="2">
        <v>400</v>
      </c>
      <c r="E409" s="2" t="s">
        <v>116</v>
      </c>
      <c r="F409" s="9">
        <v>0.16279069767441862</v>
      </c>
      <c r="G409" s="9">
        <v>0</v>
      </c>
      <c r="H409" s="9">
        <f>AD409/ﾍﾞﾝﾁﾏｰｸ!$CR$1</f>
        <v>0.52356780275562009</v>
      </c>
      <c r="I409" s="9">
        <v>0</v>
      </c>
      <c r="J409" s="9">
        <v>0.25</v>
      </c>
      <c r="K409" s="9">
        <v>0.3</v>
      </c>
      <c r="L409" s="9">
        <v>0</v>
      </c>
      <c r="M409" s="9">
        <v>0.5</v>
      </c>
      <c r="N409" s="9">
        <v>9.0909090909090912E-2</v>
      </c>
      <c r="O409" s="9">
        <v>0.4</v>
      </c>
      <c r="P409" s="2">
        <v>19</v>
      </c>
      <c r="Q409" s="9">
        <f t="shared" si="6"/>
        <v>0.27869318181818181</v>
      </c>
      <c r="R409" s="9">
        <v>6.6666666666666666E-2</v>
      </c>
      <c r="S409" s="9">
        <v>0.3</v>
      </c>
      <c r="T409" s="9">
        <v>0.1875</v>
      </c>
      <c r="U409" s="9">
        <v>9.0909090909090912E-2</v>
      </c>
      <c r="V409" s="9">
        <v>0.34375</v>
      </c>
      <c r="W409" s="9">
        <v>0.375</v>
      </c>
      <c r="X409" s="9">
        <v>0.4375</v>
      </c>
      <c r="AD409" s="8">
        <v>72.2</v>
      </c>
    </row>
    <row r="410" spans="1:30">
      <c r="A410" s="2">
        <v>2005</v>
      </c>
      <c r="B410" s="2">
        <v>1000</v>
      </c>
      <c r="C410" s="2">
        <v>7</v>
      </c>
      <c r="D410" s="2">
        <v>142.85714285714286</v>
      </c>
      <c r="E410" s="2" t="s">
        <v>161</v>
      </c>
      <c r="F410" s="9">
        <v>0.2558139534883721</v>
      </c>
      <c r="G410" s="9">
        <v>0</v>
      </c>
      <c r="H410" s="9">
        <f>AD410/ﾍﾞﾝﾁﾏｰｸ!$CR$1</f>
        <v>0.85206671501087761</v>
      </c>
      <c r="I410" s="9">
        <v>0.16666666666666666</v>
      </c>
      <c r="J410" s="9">
        <v>0.25</v>
      </c>
      <c r="K410" s="9">
        <v>0.3</v>
      </c>
      <c r="L410" s="9">
        <v>0.25</v>
      </c>
      <c r="M410" s="9">
        <v>0.5</v>
      </c>
      <c r="N410" s="9">
        <v>0.45454545454545453</v>
      </c>
      <c r="O410" s="9">
        <v>0.7</v>
      </c>
      <c r="P410" s="2">
        <v>43</v>
      </c>
      <c r="Q410" s="9">
        <f t="shared" si="6"/>
        <v>0.54630681818181814</v>
      </c>
      <c r="R410" s="9">
        <v>0.43333333333333335</v>
      </c>
      <c r="S410" s="9">
        <v>0.4</v>
      </c>
      <c r="T410" s="9">
        <v>0.25</v>
      </c>
      <c r="U410" s="9">
        <v>0.40909090909090912</v>
      </c>
      <c r="V410" s="9">
        <v>0.5625</v>
      </c>
      <c r="W410" s="9">
        <v>0.625</v>
      </c>
      <c r="X410" s="9">
        <v>0.6875</v>
      </c>
      <c r="AD410" s="8">
        <v>117.5</v>
      </c>
    </row>
    <row r="411" spans="1:30">
      <c r="A411" s="2">
        <v>2001</v>
      </c>
      <c r="B411" s="2">
        <v>1200</v>
      </c>
      <c r="C411" s="2">
        <v>3</v>
      </c>
      <c r="D411" s="2">
        <v>400</v>
      </c>
      <c r="E411" s="2" t="s">
        <v>394</v>
      </c>
      <c r="F411" s="9">
        <v>0.51162790697674421</v>
      </c>
      <c r="G411" s="9">
        <v>1</v>
      </c>
      <c r="H411" s="9">
        <f>AD411/ﾍﾞﾝﾁﾏｰｸ!$CR$1</f>
        <v>0.53081943437273393</v>
      </c>
      <c r="I411" s="9">
        <v>0</v>
      </c>
      <c r="J411" s="9">
        <v>0.5</v>
      </c>
      <c r="K411" s="9">
        <v>0.6</v>
      </c>
      <c r="L411" s="9">
        <v>0</v>
      </c>
      <c r="M411" s="9">
        <v>0.5</v>
      </c>
      <c r="N411" s="9">
        <v>0.63636363636363635</v>
      </c>
      <c r="O411" s="9">
        <v>0.6</v>
      </c>
      <c r="P411" s="2">
        <v>50</v>
      </c>
      <c r="Q411" s="9">
        <f t="shared" si="6"/>
        <v>0.61278409090909092</v>
      </c>
      <c r="R411" s="9">
        <v>0.5</v>
      </c>
      <c r="S411" s="9">
        <v>0.5</v>
      </c>
      <c r="T411" s="9">
        <v>0.4375</v>
      </c>
      <c r="U411" s="9">
        <v>0.54545454545454541</v>
      </c>
      <c r="V411" s="9">
        <v>0.59375</v>
      </c>
      <c r="W411" s="9">
        <v>0.66666666666666663</v>
      </c>
      <c r="X411" s="9">
        <v>0.6875</v>
      </c>
      <c r="AD411" s="8">
        <v>73.2</v>
      </c>
    </row>
    <row r="412" spans="1:30">
      <c r="A412" s="2">
        <v>1991</v>
      </c>
      <c r="B412" s="2">
        <v>1822</v>
      </c>
      <c r="C412" s="2">
        <v>3</v>
      </c>
      <c r="E412" s="2" t="s">
        <v>662</v>
      </c>
      <c r="F412" s="9">
        <v>0.54651162790697672</v>
      </c>
      <c r="G412" s="9">
        <v>0.5</v>
      </c>
      <c r="H412" s="9">
        <f>AD412/ﾍﾞﾝﾁﾏｰｸ!$CR$1</f>
        <v>0.61783901377810024</v>
      </c>
      <c r="I412" s="9">
        <v>0.16666666666666666</v>
      </c>
      <c r="J412" s="9">
        <v>0.75</v>
      </c>
      <c r="K412" s="9">
        <v>0.6</v>
      </c>
      <c r="L412" s="9">
        <v>0.75</v>
      </c>
      <c r="M412" s="9">
        <v>0.5</v>
      </c>
      <c r="N412" s="9">
        <v>0.68181818181818177</v>
      </c>
      <c r="O412" s="9">
        <v>0.7</v>
      </c>
      <c r="P412" s="2">
        <v>58.5</v>
      </c>
      <c r="Q412" s="9">
        <f t="shared" si="6"/>
        <v>0.73210227272727268</v>
      </c>
      <c r="R412" s="9">
        <v>0.66666666666666663</v>
      </c>
      <c r="S412" s="9">
        <v>0.4</v>
      </c>
      <c r="T412" s="9">
        <v>0.6875</v>
      </c>
      <c r="U412" s="9">
        <v>0.63636363636363635</v>
      </c>
      <c r="V412" s="9">
        <v>0.6875</v>
      </c>
      <c r="W412" s="9">
        <v>0.83333333333333337</v>
      </c>
      <c r="X412" s="9">
        <v>0.8125</v>
      </c>
      <c r="AD412" s="8">
        <v>85.2</v>
      </c>
    </row>
    <row r="413" spans="1:30">
      <c r="A413" s="2">
        <v>1973</v>
      </c>
      <c r="B413" s="2">
        <v>1400</v>
      </c>
      <c r="C413" s="2">
        <v>3</v>
      </c>
      <c r="E413" s="2" t="s">
        <v>659</v>
      </c>
      <c r="F413" s="9">
        <v>0.39534883720930231</v>
      </c>
      <c r="G413" s="9">
        <v>0</v>
      </c>
      <c r="H413" s="9">
        <f>AD413/ﾍﾞﾝﾁﾏｰｸ!$CR$1</f>
        <v>0.83611312545322714</v>
      </c>
      <c r="I413" s="9">
        <v>0.16666666666666666</v>
      </c>
      <c r="J413" s="9">
        <v>0.625</v>
      </c>
      <c r="K413" s="9">
        <v>0.5</v>
      </c>
      <c r="L413" s="9">
        <v>0.25</v>
      </c>
      <c r="M413" s="9">
        <v>0.5</v>
      </c>
      <c r="N413" s="9">
        <v>0.54545454545454541</v>
      </c>
      <c r="O413" s="9">
        <v>0.55000000000000004</v>
      </c>
      <c r="P413" s="2">
        <v>49</v>
      </c>
      <c r="Q413" s="9">
        <f t="shared" si="6"/>
        <v>0.58068181818181808</v>
      </c>
      <c r="R413" s="9">
        <v>0.46666666666666667</v>
      </c>
      <c r="S413" s="9">
        <v>0.6</v>
      </c>
      <c r="T413" s="9">
        <v>0.375</v>
      </c>
      <c r="U413" s="9">
        <v>0.40909090909090912</v>
      </c>
      <c r="V413" s="9">
        <v>0.5625</v>
      </c>
      <c r="W413" s="9">
        <v>0.70833333333333337</v>
      </c>
      <c r="X413" s="9">
        <v>0.75</v>
      </c>
      <c r="AD413" s="8">
        <v>115.3</v>
      </c>
    </row>
    <row r="564" spans="5:24">
      <c r="F564" s="9">
        <f>結果分析!F564</f>
        <v>0.5</v>
      </c>
      <c r="G564" s="9">
        <f>結果分析!G564</f>
        <v>0.5</v>
      </c>
      <c r="H564" s="9">
        <f>結果分析!H564</f>
        <v>0.80348078317621474</v>
      </c>
      <c r="I564" s="9">
        <f>結果分析!I564</f>
        <v>0.5</v>
      </c>
      <c r="J564" s="9">
        <f>結果分析!J564</f>
        <v>0.5</v>
      </c>
      <c r="K564" s="9">
        <f>結果分析!K564</f>
        <v>0.45</v>
      </c>
      <c r="L564" s="9">
        <f>結果分析!L564</f>
        <v>0.5</v>
      </c>
      <c r="M564" s="9">
        <f>結果分析!M564</f>
        <v>0.5</v>
      </c>
      <c r="N564" s="9">
        <f>結果分析!N564</f>
        <v>0.54545454545454541</v>
      </c>
      <c r="O564" s="9">
        <f>結果分析!O564</f>
        <v>0.5</v>
      </c>
      <c r="P564" s="86">
        <f>結果分析!P564</f>
        <v>53.5</v>
      </c>
      <c r="Q564" s="9">
        <f>結果分析!Q564</f>
        <v>0.50965909090909089</v>
      </c>
      <c r="R564" s="9">
        <f>結果分析!R564</f>
        <v>0.53333333333333333</v>
      </c>
      <c r="S564" s="9">
        <f>結果分析!S564</f>
        <v>0.6</v>
      </c>
      <c r="T564" s="9">
        <f>結果分析!T564</f>
        <v>0.5</v>
      </c>
      <c r="U564" s="9">
        <f>結果分析!U564</f>
        <v>0.54545454545454541</v>
      </c>
      <c r="V564" s="9">
        <f>結果分析!V564</f>
        <v>0.46875</v>
      </c>
      <c r="W564" s="9">
        <f>結果分析!W564</f>
        <v>0.5</v>
      </c>
      <c r="X564" s="9">
        <f>結果分析!X564</f>
        <v>0.5</v>
      </c>
    </row>
    <row r="567" spans="5:24">
      <c r="E567" s="2" t="s">
        <v>910</v>
      </c>
      <c r="F567" s="8">
        <f>COUNTA(F2:F564)</f>
        <v>413</v>
      </c>
      <c r="G567" s="8">
        <f t="shared" ref="G567:X567" si="7">COUNTA(G2:G564)</f>
        <v>413</v>
      </c>
      <c r="H567" s="8">
        <f t="shared" si="7"/>
        <v>413</v>
      </c>
      <c r="I567" s="8">
        <f t="shared" si="7"/>
        <v>413</v>
      </c>
      <c r="J567" s="8">
        <f t="shared" si="7"/>
        <v>413</v>
      </c>
      <c r="K567" s="8">
        <f t="shared" si="7"/>
        <v>413</v>
      </c>
      <c r="L567" s="8">
        <f t="shared" si="7"/>
        <v>413</v>
      </c>
      <c r="M567" s="8">
        <f t="shared" si="7"/>
        <v>413</v>
      </c>
      <c r="N567" s="8">
        <f t="shared" si="7"/>
        <v>413</v>
      </c>
      <c r="O567" s="8">
        <f t="shared" si="7"/>
        <v>413</v>
      </c>
      <c r="P567" s="8">
        <f t="shared" si="7"/>
        <v>413</v>
      </c>
      <c r="Q567" s="8">
        <f t="shared" si="7"/>
        <v>413</v>
      </c>
      <c r="R567" s="8">
        <f t="shared" si="7"/>
        <v>413</v>
      </c>
      <c r="S567" s="8">
        <f t="shared" si="7"/>
        <v>413</v>
      </c>
      <c r="T567" s="8">
        <f t="shared" si="7"/>
        <v>413</v>
      </c>
      <c r="U567" s="8">
        <f t="shared" si="7"/>
        <v>413</v>
      </c>
      <c r="V567" s="8">
        <f t="shared" si="7"/>
        <v>413</v>
      </c>
      <c r="W567" s="8">
        <f t="shared" si="7"/>
        <v>413</v>
      </c>
      <c r="X567" s="8">
        <f t="shared" si="7"/>
        <v>413</v>
      </c>
    </row>
    <row r="568" spans="5:24">
      <c r="E568" s="2" t="s">
        <v>911</v>
      </c>
      <c r="F568" s="9">
        <f t="shared" ref="F568" si="8">AVERAGE(F2:F564)</f>
        <v>0.37445802128498196</v>
      </c>
      <c r="G568" s="9">
        <f t="shared" ref="G568:X568" si="9">AVERAGE(G2:G564)</f>
        <v>0.31961259079903148</v>
      </c>
      <c r="H568" s="9">
        <f t="shared" si="9"/>
        <v>0.60167472305966252</v>
      </c>
      <c r="I568" s="9">
        <f t="shared" si="9"/>
        <v>0.35835351089588391</v>
      </c>
      <c r="J568" s="9">
        <f t="shared" si="9"/>
        <v>0.5157384987893463</v>
      </c>
      <c r="K568" s="9">
        <f t="shared" si="9"/>
        <v>0.38462469733656168</v>
      </c>
      <c r="L568" s="9">
        <f t="shared" si="9"/>
        <v>0.30508474576271188</v>
      </c>
      <c r="M568" s="9">
        <f t="shared" si="9"/>
        <v>0.63922518159806296</v>
      </c>
      <c r="N568" s="9">
        <f t="shared" si="9"/>
        <v>0.53565925599823905</v>
      </c>
      <c r="O568" s="9">
        <f t="shared" si="9"/>
        <v>0.61016949152542399</v>
      </c>
      <c r="P568" s="86">
        <f t="shared" si="9"/>
        <v>44.641646489104119</v>
      </c>
      <c r="Q568" s="9">
        <f t="shared" si="9"/>
        <v>0.53268558771736729</v>
      </c>
      <c r="R568" s="9">
        <f t="shared" si="9"/>
        <v>0.48571428571428554</v>
      </c>
      <c r="S568" s="9">
        <f t="shared" si="9"/>
        <v>0.49733656174334157</v>
      </c>
      <c r="T568" s="9">
        <f t="shared" si="9"/>
        <v>0.44718523002421307</v>
      </c>
      <c r="U568" s="9">
        <f t="shared" si="9"/>
        <v>0.48635263042042703</v>
      </c>
      <c r="V568" s="9">
        <f t="shared" si="9"/>
        <v>0.50295096852300247</v>
      </c>
      <c r="W568" s="9">
        <f t="shared" si="9"/>
        <v>0.57395076674737744</v>
      </c>
      <c r="X568" s="9">
        <f t="shared" si="9"/>
        <v>0.59791162227602901</v>
      </c>
    </row>
    <row r="569" spans="5:24">
      <c r="E569" s="2" t="s">
        <v>912</v>
      </c>
      <c r="F569" s="2">
        <f>RANK(F564,F2:F564)</f>
        <v>85</v>
      </c>
      <c r="G569" s="2">
        <f t="shared" ref="G569:X569" si="10">RANK(G564,G2:G564)</f>
        <v>53</v>
      </c>
      <c r="H569" s="2">
        <f t="shared" si="10"/>
        <v>30</v>
      </c>
      <c r="I569" s="2">
        <f t="shared" si="10"/>
        <v>83</v>
      </c>
      <c r="J569" s="2">
        <f t="shared" si="10"/>
        <v>171</v>
      </c>
      <c r="K569" s="2">
        <f t="shared" si="10"/>
        <v>130</v>
      </c>
      <c r="L569" s="2">
        <f t="shared" si="10"/>
        <v>86</v>
      </c>
      <c r="M569" s="2">
        <f t="shared" si="10"/>
        <v>116</v>
      </c>
      <c r="N569" s="2">
        <f t="shared" si="10"/>
        <v>188</v>
      </c>
      <c r="O569" s="2">
        <f t="shared" si="10"/>
        <v>249</v>
      </c>
      <c r="P569" s="2">
        <f t="shared" si="10"/>
        <v>98</v>
      </c>
      <c r="Q569" s="2">
        <f t="shared" si="10"/>
        <v>240</v>
      </c>
      <c r="R569" s="2">
        <f t="shared" si="10"/>
        <v>156</v>
      </c>
      <c r="S569" s="2">
        <f t="shared" si="10"/>
        <v>84</v>
      </c>
      <c r="T569" s="2">
        <f t="shared" si="10"/>
        <v>134</v>
      </c>
      <c r="U569" s="2">
        <f t="shared" si="10"/>
        <v>149</v>
      </c>
      <c r="V569" s="2">
        <f t="shared" si="10"/>
        <v>207</v>
      </c>
      <c r="W569" s="2">
        <f t="shared" si="10"/>
        <v>260</v>
      </c>
      <c r="X569" s="2">
        <f t="shared" si="10"/>
        <v>274</v>
      </c>
    </row>
    <row r="570" spans="5:24">
      <c r="E570" s="2" t="s">
        <v>913</v>
      </c>
      <c r="F570" s="2">
        <f>ROUNDUP(F569/F567*100,0)</f>
        <v>21</v>
      </c>
      <c r="G570" s="2">
        <f t="shared" ref="G570:X570" si="11">ROUNDUP(G569/G567*100,0)</f>
        <v>13</v>
      </c>
      <c r="H570" s="2">
        <f t="shared" si="11"/>
        <v>8</v>
      </c>
      <c r="I570" s="2">
        <f t="shared" si="11"/>
        <v>21</v>
      </c>
      <c r="J570" s="2">
        <f t="shared" si="11"/>
        <v>42</v>
      </c>
      <c r="K570" s="2">
        <f t="shared" si="11"/>
        <v>32</v>
      </c>
      <c r="L570" s="2">
        <f t="shared" si="11"/>
        <v>21</v>
      </c>
      <c r="M570" s="2">
        <f t="shared" si="11"/>
        <v>29</v>
      </c>
      <c r="N570" s="2">
        <f t="shared" si="11"/>
        <v>46</v>
      </c>
      <c r="O570" s="2">
        <f t="shared" si="11"/>
        <v>61</v>
      </c>
      <c r="P570" s="2">
        <f t="shared" si="11"/>
        <v>24</v>
      </c>
      <c r="Q570" s="2">
        <f t="shared" si="11"/>
        <v>59</v>
      </c>
      <c r="R570" s="2">
        <f t="shared" si="11"/>
        <v>38</v>
      </c>
      <c r="S570" s="2">
        <f t="shared" si="11"/>
        <v>21</v>
      </c>
      <c r="T570" s="2">
        <f t="shared" si="11"/>
        <v>33</v>
      </c>
      <c r="U570" s="2">
        <f t="shared" si="11"/>
        <v>37</v>
      </c>
      <c r="V570" s="2">
        <f t="shared" si="11"/>
        <v>51</v>
      </c>
      <c r="W570" s="2">
        <f t="shared" si="11"/>
        <v>63</v>
      </c>
      <c r="X570" s="2">
        <f t="shared" si="11"/>
        <v>67</v>
      </c>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D570"/>
  <sheetViews>
    <sheetView topLeftCell="E543" workbookViewId="0">
      <selection activeCell="BE4" sqref="BE4"/>
    </sheetView>
  </sheetViews>
  <sheetFormatPr defaultColWidth="9" defaultRowHeight="11"/>
  <cols>
    <col min="1" max="1" width="6" style="2" bestFit="1" customWidth="1"/>
    <col min="2" max="2" width="6.7265625" style="2" bestFit="1" customWidth="1"/>
    <col min="3" max="3" width="4.453125" style="2" bestFit="1" customWidth="1"/>
    <col min="4" max="6" width="9" style="2"/>
    <col min="7" max="7" width="4.453125" style="2" bestFit="1" customWidth="1"/>
    <col min="8" max="8" width="4.26953125" style="2" bestFit="1" customWidth="1"/>
    <col min="9" max="15" width="4.453125" style="2" bestFit="1" customWidth="1"/>
    <col min="16" max="16" width="6" style="2" bestFit="1" customWidth="1"/>
    <col min="17" max="17" width="7.453125" style="2" bestFit="1" customWidth="1"/>
    <col min="18" max="18" width="8.26953125" style="2" bestFit="1" customWidth="1"/>
    <col min="19" max="19" width="5.7265625" style="2" bestFit="1" customWidth="1"/>
    <col min="20" max="20" width="6" style="2" bestFit="1" customWidth="1"/>
    <col min="21" max="24" width="7.453125" style="2" bestFit="1" customWidth="1"/>
    <col min="25" max="16384" width="9" style="2"/>
  </cols>
  <sheetData>
    <row r="1" spans="1:30">
      <c r="A1" s="2" t="s">
        <v>682</v>
      </c>
      <c r="B1" s="2" t="s">
        <v>683</v>
      </c>
      <c r="C1" s="2" t="s">
        <v>684</v>
      </c>
      <c r="D1" s="2" t="s">
        <v>685</v>
      </c>
      <c r="F1" s="46" t="s">
        <v>681</v>
      </c>
      <c r="G1" s="46" t="s">
        <v>692</v>
      </c>
      <c r="H1" s="46" t="s">
        <v>732</v>
      </c>
      <c r="I1" s="46" t="s">
        <v>696</v>
      </c>
      <c r="J1" s="2" t="s">
        <v>698</v>
      </c>
      <c r="K1" s="2" t="s">
        <v>700</v>
      </c>
      <c r="L1" s="2" t="s">
        <v>733</v>
      </c>
      <c r="M1" s="2" t="s">
        <v>734</v>
      </c>
      <c r="N1" s="2" t="s">
        <v>706</v>
      </c>
      <c r="O1" s="2" t="s">
        <v>708</v>
      </c>
      <c r="P1" s="2" t="s">
        <v>641</v>
      </c>
      <c r="Q1" s="46" t="s">
        <v>726</v>
      </c>
      <c r="R1" s="46" t="s">
        <v>586</v>
      </c>
      <c r="S1" s="46" t="s">
        <v>587</v>
      </c>
      <c r="T1" s="46" t="s">
        <v>588</v>
      </c>
      <c r="U1" s="46" t="s">
        <v>582</v>
      </c>
      <c r="V1" s="46" t="s">
        <v>649</v>
      </c>
      <c r="W1" s="46" t="s">
        <v>735</v>
      </c>
      <c r="X1" s="46" t="s">
        <v>650</v>
      </c>
    </row>
    <row r="2" spans="1:30">
      <c r="A2" s="2">
        <v>2004</v>
      </c>
      <c r="B2" s="2">
        <v>5246</v>
      </c>
      <c r="C2" s="2">
        <v>6</v>
      </c>
      <c r="D2" s="2">
        <v>874.33333333333337</v>
      </c>
      <c r="E2" s="2" t="s">
        <v>23</v>
      </c>
      <c r="F2" s="9">
        <v>0.40697674418604651</v>
      </c>
      <c r="G2" s="9">
        <v>0.5</v>
      </c>
      <c r="H2" s="9">
        <f>AD2/ﾍﾞﾝﾁﾏｰｸ!$CR$1</f>
        <v>0.53807106598984777</v>
      </c>
      <c r="I2" s="9">
        <v>0.33333333333333331</v>
      </c>
      <c r="J2" s="9">
        <v>0.5</v>
      </c>
      <c r="K2" s="9">
        <v>0.4</v>
      </c>
      <c r="L2" s="9">
        <v>0.25</v>
      </c>
      <c r="M2" s="9">
        <v>1</v>
      </c>
      <c r="N2" s="9">
        <v>0.54545454545454541</v>
      </c>
      <c r="O2" s="9">
        <v>0.5</v>
      </c>
      <c r="P2" s="2">
        <v>43.5</v>
      </c>
      <c r="Q2" s="9">
        <f t="shared" ref="Q2:Q33" si="0">U2*0.35+V2*0.2+W2*0.3+X2*0.15</f>
        <v>0.48068181818181815</v>
      </c>
      <c r="R2" s="9">
        <v>0.5</v>
      </c>
      <c r="S2" s="9">
        <v>0.6</v>
      </c>
      <c r="T2" s="9">
        <v>0.5</v>
      </c>
      <c r="U2" s="9">
        <v>0.40909090909090912</v>
      </c>
      <c r="V2" s="9">
        <v>0.5</v>
      </c>
      <c r="W2" s="9">
        <v>0.54166666666666663</v>
      </c>
      <c r="X2" s="9">
        <v>0.5</v>
      </c>
      <c r="AD2" s="8">
        <v>74.2</v>
      </c>
    </row>
    <row r="3" spans="1:30">
      <c r="A3" s="2">
        <v>1993</v>
      </c>
      <c r="B3" s="2">
        <v>6000</v>
      </c>
      <c r="C3" s="2">
        <v>6</v>
      </c>
      <c r="D3" s="2">
        <v>1000</v>
      </c>
      <c r="E3" s="2" t="s">
        <v>35</v>
      </c>
      <c r="F3" s="9">
        <v>0.83720930232558144</v>
      </c>
      <c r="G3" s="9">
        <v>1</v>
      </c>
      <c r="H3" s="9">
        <f>AD3/ﾍﾞﾝﾁﾏｰｸ!$CR$1</f>
        <v>0.66715010877447434</v>
      </c>
      <c r="I3" s="9">
        <v>1</v>
      </c>
      <c r="J3" s="9">
        <v>0.875</v>
      </c>
      <c r="K3" s="9">
        <v>0.85</v>
      </c>
      <c r="L3" s="9">
        <v>0.875</v>
      </c>
      <c r="M3" s="9">
        <v>0.5</v>
      </c>
      <c r="N3" s="9">
        <v>0.68181818181818177</v>
      </c>
      <c r="O3" s="9">
        <v>0.7</v>
      </c>
      <c r="P3" s="2">
        <v>74</v>
      </c>
      <c r="Q3" s="9">
        <f t="shared" si="0"/>
        <v>0.80823863636363635</v>
      </c>
      <c r="R3" s="9">
        <v>0.8</v>
      </c>
      <c r="S3" s="9">
        <v>0.7</v>
      </c>
      <c r="T3" s="9">
        <v>0.9375</v>
      </c>
      <c r="U3" s="9">
        <v>0.81818181818181823</v>
      </c>
      <c r="V3" s="9">
        <v>0.75</v>
      </c>
      <c r="W3" s="9">
        <v>0.83333333333333337</v>
      </c>
      <c r="X3" s="9">
        <v>0.8125</v>
      </c>
      <c r="AD3" s="8">
        <v>92</v>
      </c>
    </row>
    <row r="4" spans="1:30">
      <c r="A4" s="2">
        <v>2001</v>
      </c>
      <c r="B4" s="2">
        <v>3500</v>
      </c>
      <c r="C4" s="2">
        <v>10</v>
      </c>
      <c r="D4" s="2">
        <v>350</v>
      </c>
      <c r="E4" s="2" t="s">
        <v>43</v>
      </c>
      <c r="F4" s="9">
        <v>0.37209302325581395</v>
      </c>
      <c r="G4" s="9">
        <v>0</v>
      </c>
      <c r="H4" s="9">
        <f>AD4/ﾍﾞﾝﾁﾏｰｸ!$CR$1</f>
        <v>0.53807106598984777</v>
      </c>
      <c r="I4" s="9">
        <v>0.66666666666666663</v>
      </c>
      <c r="J4" s="9">
        <v>0.5</v>
      </c>
      <c r="K4" s="9">
        <v>0.35</v>
      </c>
      <c r="L4" s="9">
        <v>0.875</v>
      </c>
      <c r="M4" s="9">
        <v>1</v>
      </c>
      <c r="N4" s="9">
        <v>0.45454545454545453</v>
      </c>
      <c r="O4" s="9">
        <v>0.85</v>
      </c>
      <c r="P4" s="2">
        <v>51</v>
      </c>
      <c r="Q4" s="9">
        <f t="shared" si="0"/>
        <v>0.63125000000000009</v>
      </c>
      <c r="R4" s="9">
        <v>0.5</v>
      </c>
      <c r="S4" s="9">
        <v>0.4</v>
      </c>
      <c r="T4" s="9">
        <v>0.625</v>
      </c>
      <c r="U4" s="9">
        <v>0.5</v>
      </c>
      <c r="V4" s="9">
        <v>0.59375</v>
      </c>
      <c r="W4" s="9">
        <v>0.75</v>
      </c>
      <c r="X4" s="9">
        <v>0.75</v>
      </c>
      <c r="AD4" s="8">
        <v>74.2</v>
      </c>
    </row>
    <row r="5" spans="1:30">
      <c r="A5" s="2">
        <v>2002</v>
      </c>
      <c r="B5" s="2">
        <v>2500</v>
      </c>
      <c r="C5" s="2">
        <v>15</v>
      </c>
      <c r="D5" s="2">
        <v>166.66666666666666</v>
      </c>
      <c r="E5" s="2" t="s">
        <v>44</v>
      </c>
      <c r="F5" s="9">
        <v>0.45348837209302323</v>
      </c>
      <c r="G5" s="9">
        <v>0.5</v>
      </c>
      <c r="H5" s="9">
        <f>AD5/ﾍﾞﾝﾁﾏｰｸ!$CR$1</f>
        <v>0.73531544597534448</v>
      </c>
      <c r="I5" s="9">
        <v>0.5</v>
      </c>
      <c r="J5" s="9">
        <v>0.375</v>
      </c>
      <c r="K5" s="9">
        <v>0.45</v>
      </c>
      <c r="L5" s="9">
        <v>0.5</v>
      </c>
      <c r="M5" s="9">
        <v>1</v>
      </c>
      <c r="N5" s="9">
        <v>0.54545454545454541</v>
      </c>
      <c r="O5" s="9">
        <v>0.9</v>
      </c>
      <c r="P5" s="2">
        <v>58</v>
      </c>
      <c r="Q5" s="9">
        <f t="shared" si="0"/>
        <v>0.61562499999999998</v>
      </c>
      <c r="R5" s="9">
        <v>0.5</v>
      </c>
      <c r="S5" s="9">
        <v>0.8</v>
      </c>
      <c r="T5" s="9">
        <v>0.625</v>
      </c>
      <c r="U5" s="9">
        <v>0.5</v>
      </c>
      <c r="V5" s="9">
        <v>0.6875</v>
      </c>
      <c r="W5" s="9">
        <v>0.66666666666666663</v>
      </c>
      <c r="X5" s="9">
        <v>0.6875</v>
      </c>
      <c r="AD5" s="8">
        <v>101.39999999999999</v>
      </c>
    </row>
    <row r="6" spans="1:30">
      <c r="A6" s="2">
        <v>1980</v>
      </c>
      <c r="B6" s="2">
        <v>3600</v>
      </c>
      <c r="C6" s="2">
        <v>3</v>
      </c>
      <c r="D6" s="2">
        <v>1200</v>
      </c>
      <c r="E6" s="2" t="s">
        <v>46</v>
      </c>
      <c r="F6" s="9">
        <v>0.23255813953488372</v>
      </c>
      <c r="G6" s="9">
        <v>0</v>
      </c>
      <c r="H6" s="9">
        <f>AD6/ﾍﾞﾝﾁﾏｰｸ!$CR$1</f>
        <v>0.52356780275562009</v>
      </c>
      <c r="I6" s="9">
        <v>0</v>
      </c>
      <c r="J6" s="9">
        <v>0.75</v>
      </c>
      <c r="K6" s="9">
        <v>0.25</v>
      </c>
      <c r="L6" s="9">
        <v>0.375</v>
      </c>
      <c r="M6" s="9">
        <v>0.5</v>
      </c>
      <c r="N6" s="9">
        <v>0.40909090909090912</v>
      </c>
      <c r="O6" s="9">
        <v>0.5</v>
      </c>
      <c r="P6" s="2">
        <v>34</v>
      </c>
      <c r="Q6" s="9">
        <f t="shared" si="0"/>
        <v>0.42386363636363639</v>
      </c>
      <c r="R6" s="9">
        <v>0.33333333333333331</v>
      </c>
      <c r="S6" s="9">
        <v>0.6</v>
      </c>
      <c r="T6" s="9">
        <v>0.5625</v>
      </c>
      <c r="U6" s="9">
        <v>0.31818181818181818</v>
      </c>
      <c r="V6" s="9">
        <v>0.375</v>
      </c>
      <c r="W6" s="9">
        <v>0.54166666666666663</v>
      </c>
      <c r="X6" s="9">
        <v>0.5</v>
      </c>
      <c r="AD6" s="8">
        <v>72.2</v>
      </c>
    </row>
    <row r="7" spans="1:30">
      <c r="A7" s="2">
        <v>1998</v>
      </c>
      <c r="B7" s="2">
        <v>2640</v>
      </c>
      <c r="C7" s="2">
        <v>8</v>
      </c>
      <c r="D7" s="2">
        <v>330</v>
      </c>
      <c r="E7" s="2" t="s">
        <v>52</v>
      </c>
      <c r="F7" s="9">
        <v>0.88372093023255816</v>
      </c>
      <c r="G7" s="9">
        <v>1</v>
      </c>
      <c r="H7" s="9">
        <f>AD7/ﾍﾞﾝﾁﾏｰｸ!$CR$1</f>
        <v>0.95649021029731685</v>
      </c>
      <c r="I7" s="9">
        <v>1</v>
      </c>
      <c r="J7" s="9">
        <v>0.75</v>
      </c>
      <c r="K7" s="9">
        <v>0.85</v>
      </c>
      <c r="L7" s="9">
        <v>0.875</v>
      </c>
      <c r="M7" s="9">
        <v>1</v>
      </c>
      <c r="N7" s="9">
        <v>0.77272727272727271</v>
      </c>
      <c r="O7" s="9">
        <v>0.9</v>
      </c>
      <c r="P7" s="2">
        <v>87</v>
      </c>
      <c r="Q7" s="9">
        <f t="shared" si="0"/>
        <v>0.8426136363636364</v>
      </c>
      <c r="R7" s="9">
        <v>0.76666666666666672</v>
      </c>
      <c r="S7" s="9">
        <v>1</v>
      </c>
      <c r="T7" s="9">
        <v>0.875</v>
      </c>
      <c r="U7" s="9">
        <v>0.81818181818181823</v>
      </c>
      <c r="V7" s="9">
        <v>0.875</v>
      </c>
      <c r="W7" s="9">
        <v>0.83333333333333337</v>
      </c>
      <c r="X7" s="9">
        <v>0.875</v>
      </c>
      <c r="AD7" s="8">
        <v>131.89999999999998</v>
      </c>
    </row>
    <row r="8" spans="1:30">
      <c r="A8" s="2">
        <v>2000</v>
      </c>
      <c r="B8" s="2">
        <v>3000</v>
      </c>
      <c r="C8" s="2">
        <v>5</v>
      </c>
      <c r="D8" s="2">
        <v>600</v>
      </c>
      <c r="E8" s="2" t="s">
        <v>60</v>
      </c>
      <c r="F8" s="9">
        <v>0.43023255813953487</v>
      </c>
      <c r="G8" s="9">
        <v>0.5</v>
      </c>
      <c r="H8" s="9">
        <f>AD8/ﾍﾞﾝﾁﾏｰｸ!$CR$1</f>
        <v>0.52356780275562009</v>
      </c>
      <c r="I8" s="9">
        <v>0.33333333333333331</v>
      </c>
      <c r="J8" s="9">
        <v>0.25</v>
      </c>
      <c r="K8" s="9">
        <v>0.55000000000000004</v>
      </c>
      <c r="L8" s="9">
        <v>0.625</v>
      </c>
      <c r="M8" s="9">
        <v>1</v>
      </c>
      <c r="N8" s="9">
        <v>0.68181818181818177</v>
      </c>
      <c r="O8" s="9">
        <v>0.75</v>
      </c>
      <c r="P8" s="2">
        <v>55.5</v>
      </c>
      <c r="Q8" s="9">
        <f t="shared" si="0"/>
        <v>0.64090909090909087</v>
      </c>
      <c r="R8" s="9">
        <v>0.46666666666666667</v>
      </c>
      <c r="S8" s="9">
        <v>0.6</v>
      </c>
      <c r="T8" s="9">
        <v>0.6875</v>
      </c>
      <c r="U8" s="9">
        <v>0.54545454545454541</v>
      </c>
      <c r="V8" s="9">
        <v>0.625</v>
      </c>
      <c r="W8" s="9">
        <v>0.70833333333333337</v>
      </c>
      <c r="X8" s="9">
        <v>0.75</v>
      </c>
      <c r="AD8" s="8">
        <v>72.2</v>
      </c>
    </row>
    <row r="9" spans="1:30">
      <c r="A9" s="2">
        <v>2007</v>
      </c>
      <c r="B9" s="2">
        <v>3000</v>
      </c>
      <c r="C9" s="2">
        <v>5</v>
      </c>
      <c r="D9" s="2">
        <v>600</v>
      </c>
      <c r="E9" s="2" t="s">
        <v>69</v>
      </c>
      <c r="F9" s="9">
        <v>0.47674418604651164</v>
      </c>
      <c r="G9" s="9">
        <v>0.5</v>
      </c>
      <c r="H9" s="9">
        <f>AD9/ﾍﾞﾝﾁﾏｰｸ!$CR$1</f>
        <v>0.71936185641769412</v>
      </c>
      <c r="I9" s="9">
        <v>0.33333333333333331</v>
      </c>
      <c r="J9" s="9">
        <v>0.625</v>
      </c>
      <c r="K9" s="9">
        <v>0.55000000000000004</v>
      </c>
      <c r="L9" s="9">
        <v>0.625</v>
      </c>
      <c r="M9" s="9">
        <v>1</v>
      </c>
      <c r="N9" s="9">
        <v>0.54545454545454541</v>
      </c>
      <c r="O9" s="9">
        <v>0.7</v>
      </c>
      <c r="P9" s="2">
        <v>54.5</v>
      </c>
      <c r="Q9" s="9">
        <f t="shared" si="0"/>
        <v>0.63778409090909094</v>
      </c>
      <c r="R9" s="9">
        <v>0.56666666666666665</v>
      </c>
      <c r="S9" s="9">
        <v>0.5</v>
      </c>
      <c r="T9" s="9">
        <v>0.625</v>
      </c>
      <c r="U9" s="9">
        <v>0.54545454545454541</v>
      </c>
      <c r="V9" s="9">
        <v>0.65625</v>
      </c>
      <c r="W9" s="9">
        <v>0.70833333333333337</v>
      </c>
      <c r="X9" s="9">
        <v>0.6875</v>
      </c>
      <c r="AD9" s="8">
        <v>99.2</v>
      </c>
    </row>
    <row r="10" spans="1:30">
      <c r="A10" s="2">
        <v>1995</v>
      </c>
      <c r="B10" s="2">
        <v>2600</v>
      </c>
      <c r="C10" s="2">
        <v>8</v>
      </c>
      <c r="D10" s="2">
        <v>325</v>
      </c>
      <c r="E10" s="2" t="s">
        <v>76</v>
      </c>
      <c r="F10" s="9">
        <v>0.59302325581395354</v>
      </c>
      <c r="G10" s="9">
        <v>0.5</v>
      </c>
      <c r="H10" s="9">
        <f>AD10/ﾍﾞﾝﾁﾏｰｸ!$CR$1</f>
        <v>0.63814358230601897</v>
      </c>
      <c r="I10" s="9">
        <v>0.5</v>
      </c>
      <c r="J10" s="9">
        <v>0.75</v>
      </c>
      <c r="K10" s="9">
        <v>0.7</v>
      </c>
      <c r="L10" s="9">
        <v>0.75</v>
      </c>
      <c r="M10" s="9">
        <v>1</v>
      </c>
      <c r="N10" s="9">
        <v>0.68181818181818177</v>
      </c>
      <c r="O10" s="9">
        <v>0.8</v>
      </c>
      <c r="P10" s="2">
        <v>65.5</v>
      </c>
      <c r="Q10" s="9">
        <f t="shared" si="0"/>
        <v>0.72045454545454546</v>
      </c>
      <c r="R10" s="9">
        <v>0.76666666666666672</v>
      </c>
      <c r="S10" s="9">
        <v>0.7</v>
      </c>
      <c r="T10" s="9">
        <v>0.6875</v>
      </c>
      <c r="U10" s="9">
        <v>0.77272727272727271</v>
      </c>
      <c r="V10" s="9">
        <v>0.71875</v>
      </c>
      <c r="W10" s="9">
        <v>0.70833333333333337</v>
      </c>
      <c r="X10" s="9">
        <v>0.625</v>
      </c>
      <c r="AD10" s="8">
        <v>88</v>
      </c>
    </row>
    <row r="11" spans="1:30">
      <c r="A11" s="2">
        <v>2004</v>
      </c>
      <c r="B11" s="2">
        <v>10000</v>
      </c>
      <c r="C11" s="2">
        <v>30</v>
      </c>
      <c r="D11" s="2">
        <v>333.33333333333331</v>
      </c>
      <c r="E11" s="2" t="s">
        <v>22</v>
      </c>
      <c r="F11" s="9">
        <v>0.67441860465116277</v>
      </c>
      <c r="G11" s="9">
        <v>1</v>
      </c>
      <c r="H11" s="9">
        <f>AD11/ﾍﾞﾝﾁﾏｰｸ!$CR$1</f>
        <v>0.64974619289340119</v>
      </c>
      <c r="I11" s="9">
        <v>0.66666666666666663</v>
      </c>
      <c r="J11" s="9">
        <v>0.75</v>
      </c>
      <c r="K11" s="9">
        <v>0.65</v>
      </c>
      <c r="L11" s="9">
        <v>0.75</v>
      </c>
      <c r="M11" s="9">
        <v>1</v>
      </c>
      <c r="N11" s="9">
        <v>0.77272727272727271</v>
      </c>
      <c r="O11" s="9">
        <v>0.75</v>
      </c>
      <c r="P11" s="2">
        <v>70</v>
      </c>
      <c r="Q11" s="9">
        <f t="shared" si="0"/>
        <v>0.79204545454545461</v>
      </c>
      <c r="R11" s="9">
        <v>0.76666666666666672</v>
      </c>
      <c r="S11" s="9">
        <v>0.5</v>
      </c>
      <c r="T11" s="9">
        <v>0.75</v>
      </c>
      <c r="U11" s="9">
        <v>0.72727272727272729</v>
      </c>
      <c r="V11" s="9">
        <v>0.71875</v>
      </c>
      <c r="W11" s="9">
        <v>0.875</v>
      </c>
      <c r="X11" s="9">
        <v>0.875</v>
      </c>
      <c r="AD11" s="8">
        <v>89.600000000000009</v>
      </c>
    </row>
    <row r="12" spans="1:30">
      <c r="A12" s="2">
        <v>2003</v>
      </c>
      <c r="B12" s="2">
        <v>3300</v>
      </c>
      <c r="C12" s="2">
        <v>6</v>
      </c>
      <c r="D12" s="2">
        <v>550</v>
      </c>
      <c r="E12" s="2" t="s">
        <v>85</v>
      </c>
      <c r="F12" s="9">
        <v>0.54651162790697672</v>
      </c>
      <c r="G12" s="9">
        <v>0.5</v>
      </c>
      <c r="H12" s="9">
        <f>AD12/ﾍﾞﾝﾁﾏｰｸ!$CR$1</f>
        <v>0.52356780275562009</v>
      </c>
      <c r="I12" s="9">
        <v>0.33333333333333331</v>
      </c>
      <c r="J12" s="9">
        <v>0.75</v>
      </c>
      <c r="K12" s="9">
        <v>0.6</v>
      </c>
      <c r="L12" s="9">
        <v>0.125</v>
      </c>
      <c r="M12" s="9">
        <v>0.5</v>
      </c>
      <c r="N12" s="9">
        <v>0.63636363636363635</v>
      </c>
      <c r="O12" s="9">
        <v>0.5</v>
      </c>
      <c r="P12" s="2">
        <v>49.5</v>
      </c>
      <c r="Q12" s="9">
        <f t="shared" si="0"/>
        <v>0.61022727272727273</v>
      </c>
      <c r="R12" s="9">
        <v>0.6</v>
      </c>
      <c r="S12" s="9">
        <v>0.4</v>
      </c>
      <c r="T12" s="9">
        <v>0.375</v>
      </c>
      <c r="U12" s="9">
        <v>0.63636363636363635</v>
      </c>
      <c r="V12" s="9">
        <v>0.53125</v>
      </c>
      <c r="W12" s="9">
        <v>0.625</v>
      </c>
      <c r="X12" s="9">
        <v>0.625</v>
      </c>
      <c r="AD12" s="8">
        <v>72.2</v>
      </c>
    </row>
    <row r="13" spans="1:30">
      <c r="A13" s="2">
        <v>1995</v>
      </c>
      <c r="B13" s="2">
        <v>7000</v>
      </c>
      <c r="C13" s="2">
        <v>9</v>
      </c>
      <c r="D13" s="2">
        <v>777.77777777777783</v>
      </c>
      <c r="E13" s="2" t="s">
        <v>86</v>
      </c>
      <c r="F13" s="9">
        <v>0.43023255813953487</v>
      </c>
      <c r="G13" s="9">
        <v>0.5</v>
      </c>
      <c r="H13" s="9">
        <f>AD13/ﾍﾞﾝﾁﾏｰｸ!$CR$1</f>
        <v>0.52356780275562009</v>
      </c>
      <c r="I13" s="9">
        <v>0.16666666666666666</v>
      </c>
      <c r="J13" s="9">
        <v>0.75</v>
      </c>
      <c r="K13" s="9">
        <v>0.45</v>
      </c>
      <c r="L13" s="9">
        <v>0.25</v>
      </c>
      <c r="M13" s="9">
        <v>0.5</v>
      </c>
      <c r="N13" s="9">
        <v>0.59090909090909094</v>
      </c>
      <c r="O13" s="9">
        <v>0.55000000000000004</v>
      </c>
      <c r="P13" s="2">
        <v>46.5</v>
      </c>
      <c r="Q13" s="9">
        <f t="shared" si="0"/>
        <v>0.60028409090909085</v>
      </c>
      <c r="R13" s="9">
        <v>0.5</v>
      </c>
      <c r="S13" s="9">
        <v>0.5</v>
      </c>
      <c r="T13" s="9">
        <v>0.5</v>
      </c>
      <c r="U13" s="9">
        <v>0.54545454545454541</v>
      </c>
      <c r="V13" s="9">
        <v>0.53125</v>
      </c>
      <c r="W13" s="9">
        <v>0.66666666666666663</v>
      </c>
      <c r="X13" s="9">
        <v>0.6875</v>
      </c>
      <c r="AD13" s="8">
        <v>72.2</v>
      </c>
    </row>
    <row r="14" spans="1:30">
      <c r="A14" s="2">
        <v>2005</v>
      </c>
      <c r="B14" s="2">
        <v>3600</v>
      </c>
      <c r="C14" s="2">
        <v>5</v>
      </c>
      <c r="D14" s="2">
        <v>720</v>
      </c>
      <c r="E14" s="2" t="s">
        <v>92</v>
      </c>
      <c r="F14" s="9">
        <v>0.77906976744186052</v>
      </c>
      <c r="G14" s="9">
        <v>0.5</v>
      </c>
      <c r="H14" s="9">
        <f>AD14/ﾍﾞﾝﾁﾏｰｸ!$CR$1</f>
        <v>0.59463379260333582</v>
      </c>
      <c r="I14" s="9">
        <v>1</v>
      </c>
      <c r="J14" s="9">
        <v>0.75</v>
      </c>
      <c r="K14" s="9">
        <v>0.9</v>
      </c>
      <c r="L14" s="9">
        <v>0.75</v>
      </c>
      <c r="M14" s="9">
        <v>1</v>
      </c>
      <c r="N14" s="9">
        <v>0.95454545454545459</v>
      </c>
      <c r="O14" s="9">
        <v>0.95</v>
      </c>
      <c r="P14" s="2">
        <v>81.5</v>
      </c>
      <c r="Q14" s="9">
        <f t="shared" si="0"/>
        <v>0.95624999999999993</v>
      </c>
      <c r="R14" s="9">
        <v>0.93333333333333335</v>
      </c>
      <c r="S14" s="9">
        <v>0.7</v>
      </c>
      <c r="T14" s="9">
        <v>0.8125</v>
      </c>
      <c r="U14" s="9">
        <v>1</v>
      </c>
      <c r="V14" s="9">
        <v>0.90625</v>
      </c>
      <c r="W14" s="9">
        <v>0.91666666666666663</v>
      </c>
      <c r="X14" s="9">
        <v>1</v>
      </c>
      <c r="AD14" s="8">
        <v>82</v>
      </c>
    </row>
    <row r="15" spans="1:30">
      <c r="A15" s="2">
        <v>2006</v>
      </c>
      <c r="B15" s="2">
        <v>10000</v>
      </c>
      <c r="C15" s="2">
        <v>17</v>
      </c>
      <c r="D15" s="2">
        <v>588.23529411764707</v>
      </c>
      <c r="E15" s="2" t="s">
        <v>102</v>
      </c>
      <c r="F15" s="9">
        <v>0.81395348837209303</v>
      </c>
      <c r="G15" s="9">
        <v>1</v>
      </c>
      <c r="H15" s="9">
        <f>AD15/ﾍﾞﾝﾁﾏｰｸ!$CR$1</f>
        <v>0.64974619289340119</v>
      </c>
      <c r="I15" s="9">
        <v>0.66666666666666663</v>
      </c>
      <c r="J15" s="9">
        <v>0.625</v>
      </c>
      <c r="K15" s="9">
        <v>1</v>
      </c>
      <c r="L15" s="9">
        <v>0.875</v>
      </c>
      <c r="M15" s="9">
        <v>1</v>
      </c>
      <c r="N15" s="9">
        <v>0.72727272727272729</v>
      </c>
      <c r="O15" s="9">
        <v>0.8</v>
      </c>
      <c r="P15" s="2">
        <v>77</v>
      </c>
      <c r="Q15" s="9">
        <f t="shared" si="0"/>
        <v>0.82073863636363642</v>
      </c>
      <c r="R15" s="9">
        <v>0.73333333333333328</v>
      </c>
      <c r="S15" s="9">
        <v>0.5</v>
      </c>
      <c r="T15" s="9">
        <v>0.75</v>
      </c>
      <c r="U15" s="9">
        <v>0.81818181818181823</v>
      </c>
      <c r="V15" s="9">
        <v>0.875</v>
      </c>
      <c r="W15" s="9">
        <v>0.79166666666666663</v>
      </c>
      <c r="X15" s="9">
        <v>0.8125</v>
      </c>
      <c r="AD15" s="8">
        <v>89.600000000000009</v>
      </c>
    </row>
    <row r="16" spans="1:30">
      <c r="A16" s="2">
        <v>1992</v>
      </c>
      <c r="B16" s="2">
        <v>2500</v>
      </c>
      <c r="C16" s="2">
        <v>4</v>
      </c>
      <c r="D16" s="2">
        <v>625</v>
      </c>
      <c r="E16" s="2" t="s">
        <v>106</v>
      </c>
      <c r="F16" s="9">
        <v>0.47674418604651164</v>
      </c>
      <c r="G16" s="9">
        <v>0.5</v>
      </c>
      <c r="H16" s="9">
        <f>AD16/ﾍﾞﾝﾁﾏｰｸ!$CR$1</f>
        <v>0.52356780275562009</v>
      </c>
      <c r="I16" s="9">
        <v>0.66666666666666663</v>
      </c>
      <c r="J16" s="9">
        <v>0.5</v>
      </c>
      <c r="K16" s="9">
        <v>0.55000000000000004</v>
      </c>
      <c r="L16" s="9">
        <v>0.125</v>
      </c>
      <c r="M16" s="9">
        <v>1</v>
      </c>
      <c r="N16" s="9">
        <v>0.59090909090909094</v>
      </c>
      <c r="O16" s="9">
        <v>0.7</v>
      </c>
      <c r="P16" s="2">
        <v>52.5</v>
      </c>
      <c r="Q16" s="9">
        <f t="shared" si="0"/>
        <v>0.61590909090909085</v>
      </c>
      <c r="R16" s="9">
        <v>0.6</v>
      </c>
      <c r="S16" s="9">
        <v>0.6</v>
      </c>
      <c r="T16" s="9">
        <v>0.375</v>
      </c>
      <c r="U16" s="9">
        <v>0.54545454545454541</v>
      </c>
      <c r="V16" s="9">
        <v>0.65625</v>
      </c>
      <c r="W16" s="9">
        <v>0.66666666666666663</v>
      </c>
      <c r="X16" s="9">
        <v>0.625</v>
      </c>
      <c r="AD16" s="8">
        <v>72.2</v>
      </c>
    </row>
    <row r="17" spans="1:30">
      <c r="A17" s="2">
        <v>1995</v>
      </c>
      <c r="B17" s="2">
        <v>3000</v>
      </c>
      <c r="C17" s="2">
        <v>2</v>
      </c>
      <c r="D17" s="2">
        <v>1500</v>
      </c>
      <c r="E17" s="2" t="s">
        <v>111</v>
      </c>
      <c r="F17" s="9">
        <v>0.60465116279069764</v>
      </c>
      <c r="G17" s="9">
        <v>1</v>
      </c>
      <c r="H17" s="9">
        <f>AD17/ﾍﾞﾝﾁﾏｰｸ!$CR$1</f>
        <v>0.65264684554024666</v>
      </c>
      <c r="I17" s="9">
        <v>1</v>
      </c>
      <c r="J17" s="9">
        <v>0.625</v>
      </c>
      <c r="K17" s="9">
        <v>0.4</v>
      </c>
      <c r="L17" s="9">
        <v>0.75</v>
      </c>
      <c r="M17" s="9">
        <v>0.5</v>
      </c>
      <c r="N17" s="9">
        <v>0.72727272727272729</v>
      </c>
      <c r="O17" s="9">
        <v>0.55000000000000004</v>
      </c>
      <c r="P17" s="2">
        <v>60</v>
      </c>
      <c r="Q17" s="9">
        <f t="shared" si="0"/>
        <v>0.60113636363636358</v>
      </c>
      <c r="R17" s="9">
        <v>0.66666666666666663</v>
      </c>
      <c r="S17" s="9">
        <v>0.6</v>
      </c>
      <c r="T17" s="9">
        <v>0.875</v>
      </c>
      <c r="U17" s="9">
        <v>0.68181818181818177</v>
      </c>
      <c r="V17" s="9">
        <v>0.46875</v>
      </c>
      <c r="W17" s="9">
        <v>0.58333333333333337</v>
      </c>
      <c r="X17" s="9">
        <v>0.625</v>
      </c>
      <c r="AD17" s="8">
        <v>90</v>
      </c>
    </row>
    <row r="18" spans="1:30">
      <c r="A18" s="2">
        <v>1995</v>
      </c>
      <c r="B18" s="2">
        <v>9000</v>
      </c>
      <c r="C18" s="2">
        <v>8</v>
      </c>
      <c r="D18" s="2">
        <v>1125</v>
      </c>
      <c r="E18" s="2" t="s">
        <v>115</v>
      </c>
      <c r="F18" s="9">
        <v>0.66279069767441856</v>
      </c>
      <c r="G18" s="9">
        <v>0.5</v>
      </c>
      <c r="H18" s="9">
        <f>AD18/ﾍﾞﾝﾁﾏｰｸ!$CR$1</f>
        <v>0.6417693981145759</v>
      </c>
      <c r="I18" s="9">
        <v>0.66666666666666663</v>
      </c>
      <c r="J18" s="9">
        <v>0.75</v>
      </c>
      <c r="K18" s="9">
        <v>0.8</v>
      </c>
      <c r="L18" s="9">
        <v>0.75</v>
      </c>
      <c r="M18" s="9">
        <v>1</v>
      </c>
      <c r="N18" s="9">
        <v>0.81818181818181823</v>
      </c>
      <c r="O18" s="9">
        <v>0.7</v>
      </c>
      <c r="P18" s="2">
        <v>69.5</v>
      </c>
      <c r="Q18" s="9">
        <f t="shared" si="0"/>
        <v>0.86534090909090911</v>
      </c>
      <c r="R18" s="9">
        <v>0.76666666666666672</v>
      </c>
      <c r="S18" s="9">
        <v>0.6</v>
      </c>
      <c r="T18" s="9">
        <v>0.75</v>
      </c>
      <c r="U18" s="9">
        <v>0.95454545454545459</v>
      </c>
      <c r="V18" s="9">
        <v>0.6875</v>
      </c>
      <c r="W18" s="9">
        <v>0.875</v>
      </c>
      <c r="X18" s="9">
        <v>0.875</v>
      </c>
      <c r="AD18" s="8">
        <v>88.5</v>
      </c>
    </row>
    <row r="19" spans="1:30">
      <c r="A19" s="2">
        <v>1990</v>
      </c>
      <c r="B19" s="2">
        <v>6600</v>
      </c>
      <c r="C19" s="2">
        <v>10</v>
      </c>
      <c r="D19" s="2">
        <v>660</v>
      </c>
      <c r="E19" s="2" t="s">
        <v>122</v>
      </c>
      <c r="F19" s="9">
        <v>0.59302325581395354</v>
      </c>
      <c r="G19" s="9">
        <v>0.5</v>
      </c>
      <c r="H19" s="9">
        <f>AD19/ﾍﾞﾝﾁﾏｰｸ!$CR$1</f>
        <v>0.52356780275562009</v>
      </c>
      <c r="I19" s="9">
        <v>0.33333333333333331</v>
      </c>
      <c r="J19" s="9">
        <v>0.625</v>
      </c>
      <c r="K19" s="9">
        <v>0.75</v>
      </c>
      <c r="L19" s="9">
        <v>0.375</v>
      </c>
      <c r="M19" s="9">
        <v>0.5</v>
      </c>
      <c r="N19" s="9">
        <v>0.63636363636363635</v>
      </c>
      <c r="O19" s="9">
        <v>0.7</v>
      </c>
      <c r="P19" s="2">
        <v>57.5</v>
      </c>
      <c r="Q19" s="9">
        <f t="shared" si="0"/>
        <v>0.72642045454545445</v>
      </c>
      <c r="R19" s="9">
        <v>0.6</v>
      </c>
      <c r="S19" s="9">
        <v>0.6</v>
      </c>
      <c r="T19" s="9">
        <v>0.5</v>
      </c>
      <c r="U19" s="9">
        <v>0.72727272727272729</v>
      </c>
      <c r="V19" s="9">
        <v>0.6875</v>
      </c>
      <c r="W19" s="9">
        <v>0.70833333333333337</v>
      </c>
      <c r="X19" s="9">
        <v>0.8125</v>
      </c>
      <c r="AD19" s="8">
        <v>72.2</v>
      </c>
    </row>
    <row r="20" spans="1:30">
      <c r="A20" s="2">
        <v>2001</v>
      </c>
      <c r="B20" s="2">
        <v>10000</v>
      </c>
      <c r="C20" s="2">
        <v>5</v>
      </c>
      <c r="D20" s="2">
        <v>2000</v>
      </c>
      <c r="E20" s="2" t="s">
        <v>127</v>
      </c>
      <c r="F20" s="9">
        <v>0.7441860465116279</v>
      </c>
      <c r="G20" s="9">
        <v>1</v>
      </c>
      <c r="H20" s="9">
        <f>AD20/ﾍﾞﾝﾁﾏｰｸ!$CR$1</f>
        <v>0.78172588832487322</v>
      </c>
      <c r="I20" s="9">
        <v>1</v>
      </c>
      <c r="J20" s="9">
        <v>0.75</v>
      </c>
      <c r="K20" s="9">
        <v>0.6</v>
      </c>
      <c r="L20" s="9">
        <v>1</v>
      </c>
      <c r="M20" s="9">
        <v>1</v>
      </c>
      <c r="N20" s="9">
        <v>1</v>
      </c>
      <c r="O20" s="9">
        <v>0.95</v>
      </c>
      <c r="P20" s="2">
        <v>85.5</v>
      </c>
      <c r="Q20" s="9">
        <f t="shared" si="0"/>
        <v>0.82130681818181817</v>
      </c>
      <c r="R20" s="9">
        <v>1</v>
      </c>
      <c r="S20" s="9">
        <v>0.9</v>
      </c>
      <c r="T20" s="9">
        <v>0.9375</v>
      </c>
      <c r="U20" s="9">
        <v>0.90909090909090906</v>
      </c>
      <c r="V20" s="9">
        <v>0.78125</v>
      </c>
      <c r="W20" s="9">
        <v>0.75</v>
      </c>
      <c r="X20" s="9">
        <v>0.8125</v>
      </c>
      <c r="AD20" s="8">
        <v>107.8</v>
      </c>
    </row>
    <row r="21" spans="1:30">
      <c r="A21" s="2">
        <v>2000</v>
      </c>
      <c r="B21" s="2">
        <v>3000</v>
      </c>
      <c r="C21" s="2">
        <v>5</v>
      </c>
      <c r="D21" s="2">
        <v>600</v>
      </c>
      <c r="E21" s="2" t="s">
        <v>116</v>
      </c>
      <c r="F21" s="9">
        <v>0.95348837209302328</v>
      </c>
      <c r="G21" s="9">
        <v>1</v>
      </c>
      <c r="H21" s="9">
        <f>AD21/ﾍﾞﾝﾁﾏｰｸ!$CR$1</f>
        <v>0.95649021029731685</v>
      </c>
      <c r="I21" s="9">
        <v>1</v>
      </c>
      <c r="J21" s="9">
        <v>1</v>
      </c>
      <c r="K21" s="9">
        <v>0.9</v>
      </c>
      <c r="L21" s="9">
        <v>1</v>
      </c>
      <c r="M21" s="9">
        <v>1</v>
      </c>
      <c r="N21" s="9">
        <v>1</v>
      </c>
      <c r="O21" s="9">
        <v>0.95</v>
      </c>
      <c r="P21" s="2">
        <v>97</v>
      </c>
      <c r="Q21" s="9">
        <f t="shared" si="0"/>
        <v>0.92499999999999993</v>
      </c>
      <c r="R21" s="9">
        <v>1</v>
      </c>
      <c r="S21" s="9">
        <v>1</v>
      </c>
      <c r="T21" s="9">
        <v>1</v>
      </c>
      <c r="U21" s="9">
        <v>1</v>
      </c>
      <c r="V21" s="9">
        <v>0.90625</v>
      </c>
      <c r="W21" s="9">
        <v>0.875</v>
      </c>
      <c r="X21" s="9">
        <v>0.875</v>
      </c>
      <c r="AD21" s="8">
        <v>131.89999999999998</v>
      </c>
    </row>
    <row r="22" spans="1:30">
      <c r="A22" s="2">
        <v>1980</v>
      </c>
      <c r="B22" s="2">
        <v>5000</v>
      </c>
      <c r="C22" s="2">
        <v>4</v>
      </c>
      <c r="D22" s="2">
        <v>1250</v>
      </c>
      <c r="E22" s="2" t="s">
        <v>133</v>
      </c>
      <c r="F22" s="9">
        <v>0.30232558139534882</v>
      </c>
      <c r="G22" s="9">
        <v>0</v>
      </c>
      <c r="H22" s="9">
        <f>AD22/ﾍﾞﾝﾁﾏｰｸ!$CR$1</f>
        <v>0.53081943437273393</v>
      </c>
      <c r="I22" s="9">
        <v>0.33333333333333331</v>
      </c>
      <c r="J22" s="9">
        <v>0.5</v>
      </c>
      <c r="K22" s="9">
        <v>0.4</v>
      </c>
      <c r="L22" s="9">
        <v>0.375</v>
      </c>
      <c r="M22" s="9">
        <v>0.5</v>
      </c>
      <c r="N22" s="9">
        <v>0.54545454545454541</v>
      </c>
      <c r="O22" s="9">
        <v>0.8</v>
      </c>
      <c r="P22" s="2">
        <v>46</v>
      </c>
      <c r="Q22" s="9">
        <f t="shared" si="0"/>
        <v>0.63125000000000009</v>
      </c>
      <c r="R22" s="9">
        <v>0.56666666666666665</v>
      </c>
      <c r="S22" s="9">
        <v>0.5</v>
      </c>
      <c r="T22" s="9">
        <v>0.4375</v>
      </c>
      <c r="U22" s="9">
        <v>0.5</v>
      </c>
      <c r="V22" s="9">
        <v>0.65625</v>
      </c>
      <c r="W22" s="9">
        <v>0.70833333333333337</v>
      </c>
      <c r="X22" s="9">
        <v>0.75</v>
      </c>
      <c r="AD22" s="8">
        <v>73.2</v>
      </c>
    </row>
    <row r="23" spans="1:30">
      <c r="A23" s="2">
        <v>1989</v>
      </c>
      <c r="B23" s="2">
        <v>2200</v>
      </c>
      <c r="C23" s="2">
        <v>5</v>
      </c>
      <c r="D23" s="2">
        <v>440</v>
      </c>
      <c r="E23" s="2" t="s">
        <v>135</v>
      </c>
      <c r="F23" s="9">
        <v>0.20930232558139536</v>
      </c>
      <c r="G23" s="9">
        <v>0</v>
      </c>
      <c r="H23" s="9">
        <f>AD23/ﾍﾞﾝﾁﾏｰｸ!$CR$1</f>
        <v>0.52356780275562009</v>
      </c>
      <c r="I23" s="9">
        <v>0</v>
      </c>
      <c r="J23" s="9">
        <v>0.5</v>
      </c>
      <c r="K23" s="9">
        <v>0.35</v>
      </c>
      <c r="L23" s="9">
        <v>0</v>
      </c>
      <c r="M23" s="9">
        <v>0.5</v>
      </c>
      <c r="N23" s="9">
        <v>0.63636363636363635</v>
      </c>
      <c r="O23" s="9">
        <v>0.45</v>
      </c>
      <c r="P23" s="2">
        <v>35</v>
      </c>
      <c r="Q23" s="9">
        <f t="shared" si="0"/>
        <v>0.52840909090909083</v>
      </c>
      <c r="R23" s="9">
        <v>0.5</v>
      </c>
      <c r="S23" s="9">
        <v>0.3</v>
      </c>
      <c r="T23" s="9">
        <v>0.25</v>
      </c>
      <c r="U23" s="9">
        <v>0.54545454545454541</v>
      </c>
      <c r="V23" s="9">
        <v>0.40625</v>
      </c>
      <c r="W23" s="9">
        <v>0.54166666666666663</v>
      </c>
      <c r="X23" s="9">
        <v>0.625</v>
      </c>
      <c r="AD23" s="8">
        <v>72.2</v>
      </c>
    </row>
    <row r="24" spans="1:30">
      <c r="A24" s="2">
        <v>1980</v>
      </c>
      <c r="B24" s="2">
        <v>3500</v>
      </c>
      <c r="C24" s="2">
        <v>10</v>
      </c>
      <c r="D24" s="2">
        <v>350</v>
      </c>
      <c r="E24" s="2" t="s">
        <v>112</v>
      </c>
      <c r="F24" s="9">
        <v>0.60465116279069764</v>
      </c>
      <c r="G24" s="9">
        <v>1</v>
      </c>
      <c r="H24" s="9">
        <f>AD24/ﾍﾞﾝﾁﾏｰｸ!$CR$1</f>
        <v>0.60188542422044966</v>
      </c>
      <c r="I24" s="9">
        <v>0.5</v>
      </c>
      <c r="J24" s="9">
        <v>0.375</v>
      </c>
      <c r="K24" s="9">
        <v>0.7</v>
      </c>
      <c r="L24" s="9">
        <v>0.5</v>
      </c>
      <c r="M24" s="9">
        <v>1</v>
      </c>
      <c r="N24" s="9">
        <v>0.63636363636363635</v>
      </c>
      <c r="O24" s="9">
        <v>0.6</v>
      </c>
      <c r="P24" s="2">
        <v>59</v>
      </c>
      <c r="Q24" s="9">
        <f t="shared" si="0"/>
        <v>0.64488636363636354</v>
      </c>
      <c r="R24" s="9">
        <v>0.56666666666666665</v>
      </c>
      <c r="S24" s="9">
        <v>0.5</v>
      </c>
      <c r="T24" s="9">
        <v>0.5625</v>
      </c>
      <c r="U24" s="9">
        <v>0.68181818181818177</v>
      </c>
      <c r="V24" s="9">
        <v>0.625</v>
      </c>
      <c r="W24" s="9">
        <v>0.625</v>
      </c>
      <c r="X24" s="9">
        <v>0.625</v>
      </c>
      <c r="AD24" s="8">
        <v>83</v>
      </c>
    </row>
    <row r="25" spans="1:30">
      <c r="A25" s="2">
        <v>1950</v>
      </c>
      <c r="B25" s="2">
        <v>4000</v>
      </c>
      <c r="C25" s="2">
        <v>8</v>
      </c>
      <c r="D25" s="2">
        <v>500</v>
      </c>
      <c r="E25" s="2" t="s">
        <v>141</v>
      </c>
      <c r="F25" s="9">
        <v>0.39534883720930231</v>
      </c>
      <c r="G25" s="9">
        <v>0</v>
      </c>
      <c r="H25" s="9">
        <f>AD25/ﾍﾞﾝﾁﾏｰｸ!$CR$1</f>
        <v>0.62364031907179129</v>
      </c>
      <c r="I25" s="9">
        <v>0.83333333333333337</v>
      </c>
      <c r="J25" s="9">
        <v>0.625</v>
      </c>
      <c r="K25" s="9">
        <v>0.4</v>
      </c>
      <c r="L25" s="9">
        <v>0</v>
      </c>
      <c r="M25" s="9">
        <v>0.5</v>
      </c>
      <c r="N25" s="9">
        <v>0.59090909090909094</v>
      </c>
      <c r="O25" s="9">
        <v>0.45</v>
      </c>
      <c r="P25" s="2">
        <v>41</v>
      </c>
      <c r="Q25" s="9">
        <f t="shared" si="0"/>
        <v>0.55085227272727266</v>
      </c>
      <c r="R25" s="9">
        <v>0.6</v>
      </c>
      <c r="S25" s="9">
        <v>0.4</v>
      </c>
      <c r="T25" s="9">
        <v>0.25</v>
      </c>
      <c r="U25" s="9">
        <v>0.63636363636363635</v>
      </c>
      <c r="V25" s="9">
        <v>0.40625</v>
      </c>
      <c r="W25" s="9">
        <v>0.54166666666666663</v>
      </c>
      <c r="X25" s="9">
        <v>0.5625</v>
      </c>
      <c r="AD25" s="8">
        <v>86</v>
      </c>
    </row>
    <row r="26" spans="1:30">
      <c r="A26" s="2">
        <v>1992</v>
      </c>
      <c r="B26" s="2">
        <v>2800</v>
      </c>
      <c r="C26" s="2">
        <v>7</v>
      </c>
      <c r="D26" s="2">
        <v>400</v>
      </c>
      <c r="E26" s="2" t="s">
        <v>151</v>
      </c>
      <c r="F26" s="9">
        <v>0.86046511627906974</v>
      </c>
      <c r="G26" s="9">
        <v>1</v>
      </c>
      <c r="H26" s="9">
        <f>AD26/ﾍﾞﾝﾁﾏｰｸ!$CR$1</f>
        <v>0.75271936185641775</v>
      </c>
      <c r="I26" s="9">
        <v>0.83333333333333337</v>
      </c>
      <c r="J26" s="9">
        <v>0.625</v>
      </c>
      <c r="K26" s="9">
        <v>0.95</v>
      </c>
      <c r="L26" s="9">
        <v>0.5</v>
      </c>
      <c r="M26" s="9">
        <v>1</v>
      </c>
      <c r="N26" s="9">
        <v>0.72727272727272729</v>
      </c>
      <c r="O26" s="9">
        <v>0.65</v>
      </c>
      <c r="P26" s="2">
        <v>74.5</v>
      </c>
      <c r="Q26" s="9">
        <f t="shared" si="0"/>
        <v>0.74857954545454553</v>
      </c>
      <c r="R26" s="9">
        <v>0.73333333333333328</v>
      </c>
      <c r="S26" s="9">
        <v>0.9</v>
      </c>
      <c r="T26" s="9">
        <v>0.6875</v>
      </c>
      <c r="U26" s="9">
        <v>0.77272727272727271</v>
      </c>
      <c r="V26" s="9">
        <v>0.8125</v>
      </c>
      <c r="W26" s="9">
        <v>0.70833333333333337</v>
      </c>
      <c r="X26" s="9">
        <v>0.6875</v>
      </c>
      <c r="AD26" s="8">
        <v>103.8</v>
      </c>
    </row>
    <row r="27" spans="1:30">
      <c r="A27" s="2">
        <v>2002</v>
      </c>
      <c r="B27" s="2">
        <v>3000</v>
      </c>
      <c r="C27" s="2">
        <v>2</v>
      </c>
      <c r="D27" s="2">
        <v>1500</v>
      </c>
      <c r="E27" s="2" t="s">
        <v>164</v>
      </c>
      <c r="F27" s="9">
        <v>0.46511627906976744</v>
      </c>
      <c r="G27" s="9">
        <v>1</v>
      </c>
      <c r="H27" s="9">
        <f>AD27/ﾍﾞﾝﾁﾏｰｸ!$CR$1</f>
        <v>0.54749818709209586</v>
      </c>
      <c r="I27" s="9">
        <v>0</v>
      </c>
      <c r="J27" s="9">
        <v>0.625</v>
      </c>
      <c r="K27" s="9">
        <v>0.4</v>
      </c>
      <c r="L27" s="9">
        <v>0.25</v>
      </c>
      <c r="M27" s="9">
        <v>0.5</v>
      </c>
      <c r="N27" s="9">
        <v>0.5</v>
      </c>
      <c r="O27" s="9">
        <v>0.55000000000000004</v>
      </c>
      <c r="P27" s="2">
        <v>45</v>
      </c>
      <c r="Q27" s="9">
        <f t="shared" si="0"/>
        <v>0.53096590909090913</v>
      </c>
      <c r="R27" s="9">
        <v>0.4</v>
      </c>
      <c r="S27" s="9">
        <v>0.5</v>
      </c>
      <c r="T27" s="9">
        <v>0.5625</v>
      </c>
      <c r="U27" s="9">
        <v>0.45454545454545453</v>
      </c>
      <c r="V27" s="9">
        <v>0.5</v>
      </c>
      <c r="W27" s="9">
        <v>0.625</v>
      </c>
      <c r="X27" s="9">
        <v>0.5625</v>
      </c>
      <c r="AD27" s="8">
        <v>75.5</v>
      </c>
    </row>
    <row r="28" spans="1:30">
      <c r="A28" s="2">
        <v>1970</v>
      </c>
      <c r="B28" s="2">
        <v>10000</v>
      </c>
      <c r="C28" s="2">
        <v>3</v>
      </c>
      <c r="D28" s="2">
        <v>3333.3333333333335</v>
      </c>
      <c r="E28" s="2" t="s">
        <v>165</v>
      </c>
      <c r="F28" s="9">
        <v>0.80232558139534882</v>
      </c>
      <c r="G28" s="9">
        <v>0.5</v>
      </c>
      <c r="H28" s="9">
        <f>AD28/ﾍﾞﾝﾁﾏｰｸ!$CR$1</f>
        <v>0.78172588832487322</v>
      </c>
      <c r="I28" s="9">
        <v>0.66666666666666663</v>
      </c>
      <c r="J28" s="9">
        <v>0.875</v>
      </c>
      <c r="K28" s="9">
        <v>0.95</v>
      </c>
      <c r="L28" s="9">
        <v>0.625</v>
      </c>
      <c r="M28" s="9">
        <v>1</v>
      </c>
      <c r="N28" s="9">
        <v>0.81818181818181823</v>
      </c>
      <c r="O28" s="9">
        <v>1</v>
      </c>
      <c r="P28" s="2">
        <v>82</v>
      </c>
      <c r="Q28" s="9">
        <f t="shared" si="0"/>
        <v>0.94602272727272718</v>
      </c>
      <c r="R28" s="9">
        <v>0.83333333333333337</v>
      </c>
      <c r="S28" s="9">
        <v>0.9</v>
      </c>
      <c r="T28" s="9">
        <v>0.75</v>
      </c>
      <c r="U28" s="9">
        <v>0.86363636363636365</v>
      </c>
      <c r="V28" s="9">
        <v>0.96875</v>
      </c>
      <c r="W28" s="9">
        <v>1</v>
      </c>
      <c r="X28" s="9">
        <v>1</v>
      </c>
      <c r="AD28" s="8">
        <v>107.8</v>
      </c>
    </row>
    <row r="29" spans="1:30">
      <c r="A29" s="2">
        <v>2014</v>
      </c>
      <c r="B29" s="2">
        <v>5000</v>
      </c>
      <c r="C29" s="2">
        <v>10</v>
      </c>
      <c r="D29" s="2">
        <v>500</v>
      </c>
      <c r="E29" s="2" t="s">
        <v>167</v>
      </c>
      <c r="F29" s="9">
        <v>0.90697674418604646</v>
      </c>
      <c r="G29" s="9">
        <v>1</v>
      </c>
      <c r="H29" s="9">
        <f>AD29/ﾍﾞﾝﾁﾏｰｸ!$CR$1</f>
        <v>0.92748368382886159</v>
      </c>
      <c r="I29" s="9">
        <v>1</v>
      </c>
      <c r="J29" s="9">
        <v>1</v>
      </c>
      <c r="K29" s="9">
        <v>0.85</v>
      </c>
      <c r="L29" s="9">
        <v>1</v>
      </c>
      <c r="M29" s="9">
        <v>0.5</v>
      </c>
      <c r="N29" s="9">
        <v>0.86363636363636365</v>
      </c>
      <c r="O29" s="9">
        <v>0.9</v>
      </c>
      <c r="P29" s="2">
        <v>91</v>
      </c>
      <c r="Q29" s="9">
        <f t="shared" si="0"/>
        <v>0.91534090909090915</v>
      </c>
      <c r="R29" s="9">
        <v>0.93333333333333335</v>
      </c>
      <c r="S29" s="9">
        <v>0.7</v>
      </c>
      <c r="T29" s="9">
        <v>0.875</v>
      </c>
      <c r="U29" s="9">
        <v>0.95454545454545459</v>
      </c>
      <c r="V29" s="9">
        <v>0.84375</v>
      </c>
      <c r="W29" s="9">
        <v>0.875</v>
      </c>
      <c r="X29" s="9">
        <v>1</v>
      </c>
      <c r="AD29" s="8">
        <v>127.89999999999999</v>
      </c>
    </row>
    <row r="30" spans="1:30">
      <c r="A30" s="2">
        <v>2009</v>
      </c>
      <c r="B30" s="2">
        <v>5000</v>
      </c>
      <c r="C30" s="2">
        <v>10</v>
      </c>
      <c r="D30" s="2">
        <v>500</v>
      </c>
      <c r="E30" s="2" t="s">
        <v>45</v>
      </c>
      <c r="F30" s="9">
        <v>0.61627906976744184</v>
      </c>
      <c r="G30" s="9">
        <v>0.5</v>
      </c>
      <c r="H30" s="9">
        <f>AD30/ﾍﾞﾝﾁﾏｰｸ!$CR$1</f>
        <v>0.61856417693981158</v>
      </c>
      <c r="I30" s="9">
        <v>0.5</v>
      </c>
      <c r="J30" s="9">
        <v>0.5</v>
      </c>
      <c r="K30" s="9">
        <v>0.8</v>
      </c>
      <c r="L30" s="9">
        <v>0.625</v>
      </c>
      <c r="M30" s="9">
        <v>0.5</v>
      </c>
      <c r="N30" s="9">
        <v>0.72727272727272729</v>
      </c>
      <c r="O30" s="9">
        <v>0.8</v>
      </c>
      <c r="P30" s="2">
        <v>64.5</v>
      </c>
      <c r="Q30" s="9">
        <f t="shared" si="0"/>
        <v>0.76676136363636349</v>
      </c>
      <c r="R30" s="9">
        <v>0.6</v>
      </c>
      <c r="S30" s="9">
        <v>0.6</v>
      </c>
      <c r="T30" s="9">
        <v>0.6875</v>
      </c>
      <c r="U30" s="9">
        <v>0.68181818181818177</v>
      </c>
      <c r="V30" s="9">
        <v>0.84375</v>
      </c>
      <c r="W30" s="9">
        <v>0.79166666666666663</v>
      </c>
      <c r="X30" s="9">
        <v>0.8125</v>
      </c>
      <c r="AD30" s="8">
        <v>85.3</v>
      </c>
    </row>
    <row r="31" spans="1:30">
      <c r="A31" s="2">
        <v>2013</v>
      </c>
      <c r="B31" s="2">
        <v>5500</v>
      </c>
      <c r="C31" s="2">
        <v>3</v>
      </c>
      <c r="D31" s="2">
        <v>1833.3333333333333</v>
      </c>
      <c r="E31" s="2" t="s">
        <v>173</v>
      </c>
      <c r="F31" s="9">
        <v>0.95348837209302328</v>
      </c>
      <c r="G31" s="9">
        <v>1</v>
      </c>
      <c r="H31" s="9">
        <f>AD31/ﾍﾞﾝﾁﾏｰｸ!$CR$1</f>
        <v>0.86802030456852808</v>
      </c>
      <c r="I31" s="9">
        <v>1</v>
      </c>
      <c r="J31" s="9">
        <v>1</v>
      </c>
      <c r="K31" s="9">
        <v>0.9</v>
      </c>
      <c r="L31" s="9">
        <v>1</v>
      </c>
      <c r="M31" s="9">
        <v>1</v>
      </c>
      <c r="N31" s="9">
        <v>1</v>
      </c>
      <c r="O31" s="9">
        <v>1</v>
      </c>
      <c r="P31" s="2">
        <v>98</v>
      </c>
      <c r="Q31" s="9">
        <f t="shared" si="0"/>
        <v>0.98749999999999993</v>
      </c>
      <c r="R31" s="9">
        <v>1</v>
      </c>
      <c r="S31" s="9">
        <v>1</v>
      </c>
      <c r="T31" s="9">
        <v>1</v>
      </c>
      <c r="U31" s="9">
        <v>1</v>
      </c>
      <c r="V31" s="9">
        <v>0.9375</v>
      </c>
      <c r="W31" s="9">
        <v>1</v>
      </c>
      <c r="X31" s="9">
        <v>1</v>
      </c>
      <c r="AD31" s="8">
        <v>119.7</v>
      </c>
    </row>
    <row r="32" spans="1:30">
      <c r="A32" s="2">
        <v>1982</v>
      </c>
      <c r="B32" s="2">
        <v>6000</v>
      </c>
      <c r="C32" s="2">
        <v>8</v>
      </c>
      <c r="D32" s="2">
        <v>750</v>
      </c>
      <c r="E32" s="2" t="s">
        <v>175</v>
      </c>
      <c r="F32" s="9">
        <v>0.39534883720930231</v>
      </c>
      <c r="G32" s="9">
        <v>0</v>
      </c>
      <c r="H32" s="9">
        <f>AD32/ﾍﾞﾝﾁﾏｰｸ!$CR$1</f>
        <v>0.52356780275562009</v>
      </c>
      <c r="I32" s="9">
        <v>0.66666666666666663</v>
      </c>
      <c r="J32" s="9">
        <v>0.5</v>
      </c>
      <c r="K32" s="9">
        <v>0.45</v>
      </c>
      <c r="L32" s="9">
        <v>0.25</v>
      </c>
      <c r="M32" s="9">
        <v>1</v>
      </c>
      <c r="N32" s="9">
        <v>0.63636363636363635</v>
      </c>
      <c r="O32" s="9">
        <v>0.75</v>
      </c>
      <c r="P32" s="2">
        <v>50</v>
      </c>
      <c r="Q32" s="9">
        <f t="shared" si="0"/>
        <v>0.65426136363636356</v>
      </c>
      <c r="R32" s="9">
        <v>0.66666666666666663</v>
      </c>
      <c r="S32" s="9">
        <v>0.7</v>
      </c>
      <c r="T32" s="9">
        <v>0.375</v>
      </c>
      <c r="U32" s="9">
        <v>0.68181818181818177</v>
      </c>
      <c r="V32" s="9">
        <v>0.59375</v>
      </c>
      <c r="W32" s="9">
        <v>0.70833333333333337</v>
      </c>
      <c r="X32" s="9">
        <v>0.5625</v>
      </c>
      <c r="AD32" s="8">
        <v>72.2</v>
      </c>
    </row>
    <row r="33" spans="1:30">
      <c r="A33" s="2">
        <v>2007</v>
      </c>
      <c r="B33" s="2">
        <v>3000</v>
      </c>
      <c r="C33" s="2">
        <v>2</v>
      </c>
      <c r="D33" s="2">
        <v>1500</v>
      </c>
      <c r="E33" s="2" t="s">
        <v>177</v>
      </c>
      <c r="F33" s="9">
        <v>0.55813953488372092</v>
      </c>
      <c r="G33" s="9">
        <v>1</v>
      </c>
      <c r="H33" s="9">
        <f>AD33/ﾍﾞﾝﾁﾏｰｸ!$CR$1</f>
        <v>0.56417693981145767</v>
      </c>
      <c r="I33" s="9">
        <v>0.5</v>
      </c>
      <c r="J33" s="9">
        <v>0.75</v>
      </c>
      <c r="K33" s="9">
        <v>0.45</v>
      </c>
      <c r="L33" s="9">
        <v>0.75</v>
      </c>
      <c r="M33" s="9">
        <v>0.5</v>
      </c>
      <c r="N33" s="9">
        <v>0.5</v>
      </c>
      <c r="O33" s="9">
        <v>0.45</v>
      </c>
      <c r="P33" s="2">
        <v>52</v>
      </c>
      <c r="Q33" s="9">
        <f t="shared" si="0"/>
        <v>0.47784090909090909</v>
      </c>
      <c r="R33" s="9">
        <v>0.53333333333333333</v>
      </c>
      <c r="S33" s="9">
        <v>0.6</v>
      </c>
      <c r="T33" s="9">
        <v>0.875</v>
      </c>
      <c r="U33" s="9">
        <v>0.45454545454545453</v>
      </c>
      <c r="V33" s="9">
        <v>0.46875</v>
      </c>
      <c r="W33" s="9">
        <v>0.5</v>
      </c>
      <c r="X33" s="9">
        <v>0.5</v>
      </c>
      <c r="AD33" s="8">
        <v>77.8</v>
      </c>
    </row>
    <row r="34" spans="1:30">
      <c r="A34" s="2">
        <v>1996</v>
      </c>
      <c r="B34" s="2">
        <v>4800</v>
      </c>
      <c r="C34" s="2">
        <v>6</v>
      </c>
      <c r="D34" s="2">
        <v>800</v>
      </c>
      <c r="E34" s="2" t="s">
        <v>186</v>
      </c>
      <c r="F34" s="9">
        <v>0.55813953488372092</v>
      </c>
      <c r="G34" s="9">
        <v>1</v>
      </c>
      <c r="H34" s="9">
        <f>AD34/ﾍﾞﾝﾁﾏｰｸ!$CR$1</f>
        <v>0.52356780275562009</v>
      </c>
      <c r="I34" s="9">
        <v>0.5</v>
      </c>
      <c r="J34" s="9">
        <v>0.75</v>
      </c>
      <c r="K34" s="9">
        <v>0.4</v>
      </c>
      <c r="L34" s="9">
        <v>0.375</v>
      </c>
      <c r="M34" s="9">
        <v>0.5</v>
      </c>
      <c r="N34" s="9">
        <v>0.40909090909090912</v>
      </c>
      <c r="O34" s="9">
        <v>0.7</v>
      </c>
      <c r="P34" s="2">
        <v>51</v>
      </c>
      <c r="Q34" s="9">
        <f t="shared" ref="Q34:Q65" si="1">U34*0.35+V34*0.2+W34*0.3+X34*0.15</f>
        <v>0.52698863636363635</v>
      </c>
      <c r="R34" s="9">
        <v>0.4</v>
      </c>
      <c r="S34" s="9">
        <v>0.6</v>
      </c>
      <c r="T34" s="9">
        <v>0.6875</v>
      </c>
      <c r="U34" s="9">
        <v>0.31818181818181818</v>
      </c>
      <c r="V34" s="9">
        <v>0.5625</v>
      </c>
      <c r="W34" s="9">
        <v>0.66666666666666663</v>
      </c>
      <c r="X34" s="9">
        <v>0.6875</v>
      </c>
      <c r="AD34" s="8">
        <v>72.2</v>
      </c>
    </row>
    <row r="35" spans="1:30">
      <c r="A35" s="2">
        <v>2013</v>
      </c>
      <c r="B35" s="2">
        <v>10000</v>
      </c>
      <c r="C35" s="2">
        <v>13</v>
      </c>
      <c r="D35" s="2">
        <v>769.23076923076928</v>
      </c>
      <c r="E35" s="2" t="s">
        <v>91</v>
      </c>
      <c r="F35" s="9">
        <v>0.41860465116279072</v>
      </c>
      <c r="G35" s="9">
        <v>0</v>
      </c>
      <c r="H35" s="9">
        <f>AD35/ﾍﾞﾝﾁﾏｰｸ!$CR$1</f>
        <v>0.53807106598984777</v>
      </c>
      <c r="I35" s="9">
        <v>0.66666666666666663</v>
      </c>
      <c r="J35" s="9">
        <v>0.25</v>
      </c>
      <c r="K35" s="9">
        <v>0.6</v>
      </c>
      <c r="L35" s="9">
        <v>0.625</v>
      </c>
      <c r="M35" s="9">
        <v>1</v>
      </c>
      <c r="N35" s="9">
        <v>0.5</v>
      </c>
      <c r="O35" s="9">
        <v>0.65</v>
      </c>
      <c r="P35" s="2">
        <v>49</v>
      </c>
      <c r="Q35" s="9">
        <f t="shared" si="1"/>
        <v>0.61079545454545447</v>
      </c>
      <c r="R35" s="9">
        <v>0.7</v>
      </c>
      <c r="S35" s="9">
        <v>0.5</v>
      </c>
      <c r="T35" s="9">
        <v>0.4375</v>
      </c>
      <c r="U35" s="9">
        <v>0.72727272727272729</v>
      </c>
      <c r="V35" s="9">
        <v>0.53125</v>
      </c>
      <c r="W35" s="9">
        <v>0.58333333333333337</v>
      </c>
      <c r="X35" s="9">
        <v>0.5</v>
      </c>
      <c r="AD35" s="8">
        <v>74.2</v>
      </c>
    </row>
    <row r="36" spans="1:30">
      <c r="A36" s="2">
        <v>1986</v>
      </c>
      <c r="B36" s="2">
        <v>2400</v>
      </c>
      <c r="C36" s="2">
        <v>6</v>
      </c>
      <c r="D36" s="2">
        <v>400</v>
      </c>
      <c r="E36" s="2" t="s">
        <v>190</v>
      </c>
      <c r="F36" s="9">
        <v>0.43023255813953487</v>
      </c>
      <c r="G36" s="9">
        <v>0.5</v>
      </c>
      <c r="H36" s="9">
        <f>AD36/ﾍﾞﾝﾁﾏｰｸ!$CR$1</f>
        <v>0.54169688179840481</v>
      </c>
      <c r="I36" s="9">
        <v>0.16666666666666666</v>
      </c>
      <c r="J36" s="9">
        <v>0.375</v>
      </c>
      <c r="K36" s="9">
        <v>0.55000000000000004</v>
      </c>
      <c r="L36" s="9">
        <v>0.25</v>
      </c>
      <c r="M36" s="9">
        <v>0.5</v>
      </c>
      <c r="N36" s="9">
        <v>0.54545454545454541</v>
      </c>
      <c r="O36" s="9">
        <v>0.5</v>
      </c>
      <c r="P36" s="2">
        <v>43.5</v>
      </c>
      <c r="Q36" s="9">
        <f t="shared" si="1"/>
        <v>0.48409090909090907</v>
      </c>
      <c r="R36" s="9">
        <v>0.46666666666666667</v>
      </c>
      <c r="S36" s="9">
        <v>0.5</v>
      </c>
      <c r="T36" s="9">
        <v>0.375</v>
      </c>
      <c r="U36" s="9">
        <v>0.45454545454545453</v>
      </c>
      <c r="V36" s="9">
        <v>0.5</v>
      </c>
      <c r="W36" s="9">
        <v>0.5</v>
      </c>
      <c r="X36" s="9">
        <v>0.5</v>
      </c>
      <c r="AD36" s="8">
        <v>74.7</v>
      </c>
    </row>
    <row r="37" spans="1:30">
      <c r="A37" s="2">
        <v>1990</v>
      </c>
      <c r="B37" s="2">
        <v>2800</v>
      </c>
      <c r="C37" s="2">
        <v>5</v>
      </c>
      <c r="D37" s="2">
        <v>560</v>
      </c>
      <c r="E37" s="2" t="s">
        <v>112</v>
      </c>
      <c r="F37" s="9">
        <v>0.59302325581395354</v>
      </c>
      <c r="G37" s="9">
        <v>0.5</v>
      </c>
      <c r="H37" s="9">
        <f>AD37/ﾍﾞﾝﾁﾏｰｸ!$CR$1</f>
        <v>0.59608411892675861</v>
      </c>
      <c r="I37" s="9">
        <v>0.66666666666666663</v>
      </c>
      <c r="J37" s="9">
        <v>0.75</v>
      </c>
      <c r="K37" s="9">
        <v>0.65</v>
      </c>
      <c r="L37" s="9">
        <v>0.5</v>
      </c>
      <c r="M37" s="9">
        <v>1</v>
      </c>
      <c r="N37" s="9">
        <v>0.68181818181818177</v>
      </c>
      <c r="O37" s="9">
        <v>0.55000000000000004</v>
      </c>
      <c r="P37" s="2">
        <v>58.5</v>
      </c>
      <c r="Q37" s="9">
        <f t="shared" si="1"/>
        <v>0.67329545454545447</v>
      </c>
      <c r="R37" s="9">
        <v>0.7</v>
      </c>
      <c r="S37" s="9">
        <v>0.6</v>
      </c>
      <c r="T37" s="9">
        <v>0.625</v>
      </c>
      <c r="U37" s="9">
        <v>0.72727272727272729</v>
      </c>
      <c r="V37" s="9">
        <v>0.5625</v>
      </c>
      <c r="W37" s="9">
        <v>0.70833333333333337</v>
      </c>
      <c r="X37" s="9">
        <v>0.625</v>
      </c>
      <c r="AD37" s="8">
        <v>82.2</v>
      </c>
    </row>
    <row r="38" spans="1:30">
      <c r="A38" s="2">
        <v>1978</v>
      </c>
      <c r="B38" s="2">
        <v>5000</v>
      </c>
      <c r="C38" s="2">
        <v>4</v>
      </c>
      <c r="D38" s="2">
        <v>1250</v>
      </c>
      <c r="E38" s="2" t="s">
        <v>137</v>
      </c>
      <c r="F38" s="9">
        <v>0.22093023255813954</v>
      </c>
      <c r="G38" s="9">
        <v>0.5</v>
      </c>
      <c r="H38" s="9">
        <f>AD38/ﾍﾞﾝﾁﾏｰｸ!$CR$1</f>
        <v>0.52356780275562009</v>
      </c>
      <c r="I38" s="9">
        <v>0</v>
      </c>
      <c r="J38" s="9">
        <v>0.5</v>
      </c>
      <c r="K38" s="9">
        <v>0.15</v>
      </c>
      <c r="L38" s="9">
        <v>0.5</v>
      </c>
      <c r="M38" s="9">
        <v>0.5</v>
      </c>
      <c r="N38" s="9">
        <v>0.68181818181818177</v>
      </c>
      <c r="O38" s="9">
        <v>0.4</v>
      </c>
      <c r="P38" s="2">
        <v>38.5</v>
      </c>
      <c r="Q38" s="9">
        <f t="shared" si="1"/>
        <v>0.45397727272727273</v>
      </c>
      <c r="R38" s="9">
        <v>0.5</v>
      </c>
      <c r="S38" s="9">
        <v>0.3</v>
      </c>
      <c r="T38" s="9">
        <v>0.5625</v>
      </c>
      <c r="U38" s="9">
        <v>0.63636363636363635</v>
      </c>
      <c r="V38" s="9">
        <v>0.21875</v>
      </c>
      <c r="W38" s="9">
        <v>0.375</v>
      </c>
      <c r="X38" s="9">
        <v>0.5</v>
      </c>
      <c r="AD38" s="8">
        <v>72.2</v>
      </c>
    </row>
    <row r="39" spans="1:30">
      <c r="A39" s="2">
        <v>2001</v>
      </c>
      <c r="B39" s="2">
        <v>3000</v>
      </c>
      <c r="C39" s="2">
        <v>6</v>
      </c>
      <c r="D39" s="2">
        <v>500</v>
      </c>
      <c r="E39" s="2" t="s">
        <v>207</v>
      </c>
      <c r="F39" s="9">
        <v>0.43023255813953487</v>
      </c>
      <c r="G39" s="9">
        <v>0.5</v>
      </c>
      <c r="H39" s="9">
        <f>AD39/ﾍﾞﾝﾁﾏｰｸ!$CR$1</f>
        <v>0.59463379260333582</v>
      </c>
      <c r="I39" s="9">
        <v>0.5</v>
      </c>
      <c r="J39" s="9">
        <v>0.5</v>
      </c>
      <c r="K39" s="9">
        <v>0.4</v>
      </c>
      <c r="L39" s="9">
        <v>0.625</v>
      </c>
      <c r="M39" s="9">
        <v>1</v>
      </c>
      <c r="N39" s="9">
        <v>0.86363636363636365</v>
      </c>
      <c r="O39" s="9">
        <v>0.9</v>
      </c>
      <c r="P39" s="2">
        <v>62.5</v>
      </c>
      <c r="Q39" s="9">
        <f t="shared" si="1"/>
        <v>0.72017045454545447</v>
      </c>
      <c r="R39" s="9">
        <v>0.7</v>
      </c>
      <c r="S39" s="9">
        <v>0.7</v>
      </c>
      <c r="T39" s="9">
        <v>0.75</v>
      </c>
      <c r="U39" s="9">
        <v>0.72727272727272729</v>
      </c>
      <c r="V39" s="9">
        <v>0.65625</v>
      </c>
      <c r="W39" s="9">
        <v>0.70833333333333337</v>
      </c>
      <c r="X39" s="9">
        <v>0.8125</v>
      </c>
      <c r="AD39" s="8">
        <v>82</v>
      </c>
    </row>
    <row r="40" spans="1:30">
      <c r="A40" s="2">
        <v>1980</v>
      </c>
      <c r="B40" s="2">
        <v>10000</v>
      </c>
      <c r="C40" s="2">
        <v>7</v>
      </c>
      <c r="D40" s="2">
        <v>1428.5714285714287</v>
      </c>
      <c r="E40" s="2" t="s">
        <v>103</v>
      </c>
      <c r="F40" s="9">
        <v>0.32558139534883723</v>
      </c>
      <c r="G40" s="9">
        <v>0</v>
      </c>
      <c r="H40" s="9">
        <f>AD40/ﾍﾞﾝﾁﾏｰｸ!$CR$1</f>
        <v>0.52356780275562009</v>
      </c>
      <c r="I40" s="9">
        <v>0.16666666666666666</v>
      </c>
      <c r="J40" s="9">
        <v>0.5</v>
      </c>
      <c r="K40" s="9">
        <v>0.4</v>
      </c>
      <c r="L40" s="9">
        <v>0.375</v>
      </c>
      <c r="M40" s="9">
        <v>1</v>
      </c>
      <c r="N40" s="9">
        <v>0.36363636363636365</v>
      </c>
      <c r="O40" s="9">
        <v>0.65</v>
      </c>
      <c r="P40" s="2">
        <v>39</v>
      </c>
      <c r="Q40" s="9">
        <f t="shared" si="1"/>
        <v>0.41164772727272725</v>
      </c>
      <c r="R40" s="9">
        <v>0.33333333333333331</v>
      </c>
      <c r="S40" s="9">
        <v>0.7</v>
      </c>
      <c r="T40" s="9">
        <v>0.5</v>
      </c>
      <c r="U40" s="9">
        <v>0.36363636363636365</v>
      </c>
      <c r="V40" s="9">
        <v>0.5</v>
      </c>
      <c r="W40" s="9">
        <v>0.45833333333333331</v>
      </c>
      <c r="X40" s="9">
        <v>0.3125</v>
      </c>
      <c r="AD40" s="8">
        <v>72.2</v>
      </c>
    </row>
    <row r="41" spans="1:30">
      <c r="A41" s="2">
        <v>1978</v>
      </c>
      <c r="B41" s="2">
        <v>2800</v>
      </c>
      <c r="C41" s="2">
        <v>3</v>
      </c>
      <c r="D41" s="2">
        <v>933.33333333333337</v>
      </c>
      <c r="E41" s="2" t="s">
        <v>112</v>
      </c>
      <c r="F41" s="9">
        <v>0.2558139534883721</v>
      </c>
      <c r="G41" s="9">
        <v>0</v>
      </c>
      <c r="H41" s="9">
        <f>AD41/ﾍﾞﾝﾁﾏｰｸ!$CR$1</f>
        <v>0.52356780275562009</v>
      </c>
      <c r="I41" s="9">
        <v>0.16666666666666666</v>
      </c>
      <c r="J41" s="9">
        <v>0.5</v>
      </c>
      <c r="K41" s="9">
        <v>0.3</v>
      </c>
      <c r="L41" s="9">
        <v>0</v>
      </c>
      <c r="M41" s="9">
        <v>0.5</v>
      </c>
      <c r="N41" s="9">
        <v>0.68181818181818177</v>
      </c>
      <c r="O41" s="9">
        <v>0.55000000000000004</v>
      </c>
      <c r="P41" s="2">
        <v>38</v>
      </c>
      <c r="Q41" s="9">
        <f t="shared" si="1"/>
        <v>0.56590909090909092</v>
      </c>
      <c r="R41" s="9">
        <v>0.53333333333333333</v>
      </c>
      <c r="S41" s="9">
        <v>0.3</v>
      </c>
      <c r="T41" s="9">
        <v>0.25</v>
      </c>
      <c r="U41" s="9">
        <v>0.54545454545454541</v>
      </c>
      <c r="V41" s="9">
        <v>0.46875</v>
      </c>
      <c r="W41" s="9">
        <v>0.625</v>
      </c>
      <c r="X41" s="9">
        <v>0.625</v>
      </c>
      <c r="AD41" s="8">
        <v>72.2</v>
      </c>
    </row>
    <row r="42" spans="1:30">
      <c r="A42" s="2">
        <v>1994</v>
      </c>
      <c r="B42" s="2">
        <v>2300</v>
      </c>
      <c r="C42" s="2">
        <v>8</v>
      </c>
      <c r="D42" s="2">
        <v>287.5</v>
      </c>
      <c r="E42" s="2" t="s">
        <v>215</v>
      </c>
      <c r="F42" s="9">
        <v>0.63953488372093026</v>
      </c>
      <c r="G42" s="9">
        <v>0.5</v>
      </c>
      <c r="H42" s="9">
        <f>AD42/ﾍﾞﾝﾁﾏｰｸ!$CR$1</f>
        <v>0.59608411892675861</v>
      </c>
      <c r="I42" s="9">
        <v>0.66666666666666663</v>
      </c>
      <c r="J42" s="9">
        <v>0.875</v>
      </c>
      <c r="K42" s="9">
        <v>0.65</v>
      </c>
      <c r="L42" s="9">
        <v>0.5</v>
      </c>
      <c r="M42" s="9">
        <v>0.5</v>
      </c>
      <c r="N42" s="9">
        <v>0.68181818181818177</v>
      </c>
      <c r="O42" s="9">
        <v>0.6</v>
      </c>
      <c r="P42" s="2">
        <v>59.5</v>
      </c>
      <c r="Q42" s="9">
        <f t="shared" si="1"/>
        <v>0.74914772727272727</v>
      </c>
      <c r="R42" s="9">
        <v>0.8</v>
      </c>
      <c r="S42" s="9">
        <v>0.5</v>
      </c>
      <c r="T42" s="9">
        <v>0.5625</v>
      </c>
      <c r="U42" s="9">
        <v>0.86363636363636365</v>
      </c>
      <c r="V42" s="9">
        <v>0.59375</v>
      </c>
      <c r="W42" s="9">
        <v>0.75</v>
      </c>
      <c r="X42" s="9">
        <v>0.6875</v>
      </c>
      <c r="AD42" s="8">
        <v>82.2</v>
      </c>
    </row>
    <row r="43" spans="1:30">
      <c r="A43" s="2">
        <v>1985</v>
      </c>
      <c r="B43" s="2">
        <v>4200</v>
      </c>
      <c r="C43" s="2">
        <v>1</v>
      </c>
      <c r="D43" s="2">
        <v>4200</v>
      </c>
      <c r="E43" s="2" t="s">
        <v>56</v>
      </c>
      <c r="F43" s="9">
        <v>0.2558139534883721</v>
      </c>
      <c r="G43" s="9">
        <v>0</v>
      </c>
      <c r="H43" s="9">
        <f>AD43/ﾍﾞﾝﾁﾏｰｸ!$CR$1</f>
        <v>0.6976069615663526</v>
      </c>
      <c r="I43" s="9">
        <v>0.5</v>
      </c>
      <c r="J43" s="9">
        <v>0.25</v>
      </c>
      <c r="K43" s="9">
        <v>0.3</v>
      </c>
      <c r="L43" s="9">
        <v>0</v>
      </c>
      <c r="M43" s="9">
        <v>0.5</v>
      </c>
      <c r="N43" s="9">
        <v>0.13636363636363635</v>
      </c>
      <c r="O43" s="9">
        <v>0.45</v>
      </c>
      <c r="P43" s="2">
        <v>24</v>
      </c>
      <c r="Q43" s="9">
        <f t="shared" si="1"/>
        <v>0.37642045454545453</v>
      </c>
      <c r="R43" s="9">
        <v>0.26666666666666666</v>
      </c>
      <c r="S43" s="9">
        <v>0.2</v>
      </c>
      <c r="T43" s="9">
        <v>0.125</v>
      </c>
      <c r="U43" s="9">
        <v>0.22727272727272727</v>
      </c>
      <c r="V43" s="9">
        <v>0.40625</v>
      </c>
      <c r="W43" s="9">
        <v>0.5</v>
      </c>
      <c r="X43" s="9">
        <v>0.4375</v>
      </c>
      <c r="AD43" s="8">
        <v>96.2</v>
      </c>
    </row>
    <row r="44" spans="1:30">
      <c r="A44" s="2">
        <v>1998</v>
      </c>
      <c r="B44" s="2">
        <v>5850</v>
      </c>
      <c r="C44" s="2">
        <v>6</v>
      </c>
      <c r="D44" s="2">
        <v>975</v>
      </c>
      <c r="E44" s="2" t="s">
        <v>32</v>
      </c>
      <c r="F44" s="9">
        <v>6.9767441860465115E-2</v>
      </c>
      <c r="G44" s="9">
        <v>0</v>
      </c>
      <c r="H44" s="9">
        <f>AD44/ﾍﾞﾝﾁﾏｰｸ!$CR$1</f>
        <v>0.52356780275562009</v>
      </c>
      <c r="I44" s="9">
        <v>0.16666666666666666</v>
      </c>
      <c r="J44" s="9">
        <v>0.125</v>
      </c>
      <c r="K44" s="9">
        <v>0.05</v>
      </c>
      <c r="L44" s="9">
        <v>0</v>
      </c>
      <c r="M44" s="9">
        <v>1</v>
      </c>
      <c r="N44" s="9">
        <v>0.27272727272727271</v>
      </c>
      <c r="O44" s="9">
        <v>0.5</v>
      </c>
      <c r="P44" s="2">
        <v>21</v>
      </c>
      <c r="Q44" s="9">
        <f t="shared" si="1"/>
        <v>0.30795454545454548</v>
      </c>
      <c r="R44" s="9">
        <v>0.26666666666666666</v>
      </c>
      <c r="S44" s="9">
        <v>0.4</v>
      </c>
      <c r="T44" s="9">
        <v>0.1875</v>
      </c>
      <c r="U44" s="9">
        <v>0.27272727272727271</v>
      </c>
      <c r="V44" s="9">
        <v>0.28125</v>
      </c>
      <c r="W44" s="9">
        <v>0.33333333333333331</v>
      </c>
      <c r="X44" s="9">
        <v>0.375</v>
      </c>
      <c r="AD44" s="8">
        <v>72.2</v>
      </c>
    </row>
    <row r="45" spans="1:30">
      <c r="A45" s="2">
        <v>2000</v>
      </c>
      <c r="B45" s="2">
        <v>3000</v>
      </c>
      <c r="C45" s="2">
        <v>5</v>
      </c>
      <c r="D45" s="2">
        <v>600</v>
      </c>
      <c r="E45" s="2" t="s">
        <v>84</v>
      </c>
      <c r="F45" s="9">
        <v>0.66279069767441856</v>
      </c>
      <c r="G45" s="9">
        <v>0.5</v>
      </c>
      <c r="H45" s="9">
        <f>AD45/ﾍﾞﾝﾁﾏｰｸ!$CR$1</f>
        <v>0.62001450326323437</v>
      </c>
      <c r="I45" s="9">
        <v>1</v>
      </c>
      <c r="J45" s="9">
        <v>0.875</v>
      </c>
      <c r="K45" s="9">
        <v>0.65</v>
      </c>
      <c r="L45" s="9">
        <v>0.5</v>
      </c>
      <c r="M45" s="9">
        <v>0.5</v>
      </c>
      <c r="N45" s="9">
        <v>0.77272727272727271</v>
      </c>
      <c r="O45" s="9">
        <v>0.8</v>
      </c>
      <c r="P45" s="2">
        <v>67.5</v>
      </c>
      <c r="Q45" s="9">
        <f t="shared" si="1"/>
        <v>0.81789772727272725</v>
      </c>
      <c r="R45" s="9">
        <v>0.9</v>
      </c>
      <c r="S45" s="9">
        <v>0.5</v>
      </c>
      <c r="T45" s="9">
        <v>0.625</v>
      </c>
      <c r="U45" s="9">
        <v>0.86363636363636365</v>
      </c>
      <c r="V45" s="9">
        <v>0.71875</v>
      </c>
      <c r="W45" s="9">
        <v>0.83333333333333337</v>
      </c>
      <c r="X45" s="9">
        <v>0.8125</v>
      </c>
      <c r="AD45" s="8">
        <v>85.5</v>
      </c>
    </row>
    <row r="46" spans="1:30">
      <c r="A46" s="2">
        <v>1998</v>
      </c>
      <c r="B46" s="2">
        <v>2500</v>
      </c>
      <c r="C46" s="2">
        <v>6</v>
      </c>
      <c r="D46" s="2">
        <v>416.66666666666669</v>
      </c>
      <c r="E46" s="2" t="s">
        <v>227</v>
      </c>
      <c r="F46" s="9">
        <v>0.52325581395348841</v>
      </c>
      <c r="G46" s="9">
        <v>0.5</v>
      </c>
      <c r="H46" s="9">
        <f>AD46/ﾍﾞﾝﾁﾏｰｸ!$CR$1</f>
        <v>0.61493836113125466</v>
      </c>
      <c r="I46" s="9">
        <v>0.33333333333333331</v>
      </c>
      <c r="J46" s="9">
        <v>0.5</v>
      </c>
      <c r="K46" s="9">
        <v>0.7</v>
      </c>
      <c r="L46" s="9">
        <v>0.5</v>
      </c>
      <c r="M46" s="9">
        <v>1</v>
      </c>
      <c r="N46" s="9">
        <v>0.45454545454545453</v>
      </c>
      <c r="O46" s="9">
        <v>0.5</v>
      </c>
      <c r="P46" s="2">
        <v>49.5</v>
      </c>
      <c r="Q46" s="9">
        <f t="shared" si="1"/>
        <v>0.54715909090909087</v>
      </c>
      <c r="R46" s="9">
        <v>0.5</v>
      </c>
      <c r="S46" s="9">
        <v>0.6</v>
      </c>
      <c r="T46" s="9">
        <v>0.5625</v>
      </c>
      <c r="U46" s="9">
        <v>0.54545454545454541</v>
      </c>
      <c r="V46" s="9">
        <v>0.53125</v>
      </c>
      <c r="W46" s="9">
        <v>0.58333333333333337</v>
      </c>
      <c r="X46" s="9">
        <v>0.5</v>
      </c>
      <c r="AD46" s="8">
        <v>84.8</v>
      </c>
    </row>
    <row r="47" spans="1:30">
      <c r="A47" s="2">
        <v>1998</v>
      </c>
      <c r="B47" s="2">
        <v>3000</v>
      </c>
      <c r="C47" s="2">
        <v>3</v>
      </c>
      <c r="D47" s="2">
        <v>1000</v>
      </c>
      <c r="E47" s="2" t="s">
        <v>235</v>
      </c>
      <c r="F47" s="9">
        <v>0.38372093023255816</v>
      </c>
      <c r="G47" s="9">
        <v>0.5</v>
      </c>
      <c r="H47" s="9">
        <f>AD47/ﾍﾞﾝﾁﾏｰｸ!$CR$1</f>
        <v>0.61058738216098629</v>
      </c>
      <c r="I47" s="9">
        <v>0.33333333333333331</v>
      </c>
      <c r="J47" s="9">
        <v>0.5</v>
      </c>
      <c r="K47" s="9">
        <v>0.35</v>
      </c>
      <c r="L47" s="9">
        <v>0.375</v>
      </c>
      <c r="M47" s="9">
        <v>0.5</v>
      </c>
      <c r="N47" s="9">
        <v>0.59090909090909094</v>
      </c>
      <c r="O47" s="9">
        <v>0.7</v>
      </c>
      <c r="P47" s="2">
        <v>47.5</v>
      </c>
      <c r="Q47" s="9">
        <f t="shared" si="1"/>
        <v>0.57244318181818188</v>
      </c>
      <c r="R47" s="9">
        <v>0.56666666666666665</v>
      </c>
      <c r="S47" s="9">
        <v>0.4</v>
      </c>
      <c r="T47" s="9">
        <v>0.4375</v>
      </c>
      <c r="U47" s="9">
        <v>0.59090909090909094</v>
      </c>
      <c r="V47" s="9">
        <v>0.53125</v>
      </c>
      <c r="W47" s="9">
        <v>0.58333333333333337</v>
      </c>
      <c r="X47" s="9">
        <v>0.5625</v>
      </c>
      <c r="AD47" s="8">
        <v>84.2</v>
      </c>
    </row>
    <row r="48" spans="1:30">
      <c r="A48" s="2">
        <v>2000</v>
      </c>
      <c r="B48" s="2">
        <v>5000</v>
      </c>
      <c r="C48" s="2">
        <v>5</v>
      </c>
      <c r="D48" s="2">
        <v>1000</v>
      </c>
      <c r="E48" s="2" t="s">
        <v>239</v>
      </c>
      <c r="F48" s="9">
        <v>0.44186046511627908</v>
      </c>
      <c r="G48" s="9">
        <v>0</v>
      </c>
      <c r="H48" s="9">
        <f>AD48/ﾍﾞﾝﾁﾏｰｸ!$CR$1</f>
        <v>0.53081943437273393</v>
      </c>
      <c r="I48" s="9">
        <v>0.83333333333333337</v>
      </c>
      <c r="J48" s="9">
        <v>0.5</v>
      </c>
      <c r="K48" s="9">
        <v>0.5</v>
      </c>
      <c r="L48" s="9">
        <v>1</v>
      </c>
      <c r="M48" s="9">
        <v>1</v>
      </c>
      <c r="N48" s="9">
        <v>0.72727272727272729</v>
      </c>
      <c r="O48" s="9">
        <v>0.65</v>
      </c>
      <c r="P48" s="2">
        <v>58</v>
      </c>
      <c r="Q48" s="9">
        <f t="shared" si="1"/>
        <v>0.66363636363636358</v>
      </c>
      <c r="R48" s="9">
        <v>0.73333333333333328</v>
      </c>
      <c r="S48" s="9">
        <v>0.6</v>
      </c>
      <c r="T48" s="9">
        <v>0.75</v>
      </c>
      <c r="U48" s="9">
        <v>0.68181818181818177</v>
      </c>
      <c r="V48" s="9">
        <v>0.59375</v>
      </c>
      <c r="W48" s="9">
        <v>0.70833333333333337</v>
      </c>
      <c r="X48" s="9">
        <v>0.625</v>
      </c>
      <c r="AD48" s="8">
        <v>73.2</v>
      </c>
    </row>
    <row r="49" spans="1:30">
      <c r="A49" s="2">
        <v>1960</v>
      </c>
      <c r="B49" s="2">
        <v>10000</v>
      </c>
      <c r="C49" s="2">
        <v>5</v>
      </c>
      <c r="D49" s="2">
        <v>2000</v>
      </c>
      <c r="E49" s="2" t="s">
        <v>250</v>
      </c>
      <c r="F49" s="9">
        <v>0.54651162790697672</v>
      </c>
      <c r="G49" s="9">
        <v>0.5</v>
      </c>
      <c r="H49" s="9">
        <f>AD49/ﾍﾞﾝﾁﾏｰｸ!$CR$1</f>
        <v>0.69833212472806394</v>
      </c>
      <c r="I49" s="9">
        <v>0.5</v>
      </c>
      <c r="J49" s="9">
        <v>0.625</v>
      </c>
      <c r="K49" s="9">
        <v>0.6</v>
      </c>
      <c r="L49" s="9">
        <v>0.75</v>
      </c>
      <c r="M49" s="9">
        <v>1</v>
      </c>
      <c r="N49" s="9">
        <v>0.5</v>
      </c>
      <c r="O49" s="9">
        <v>0.9</v>
      </c>
      <c r="P49" s="2">
        <v>60.5</v>
      </c>
      <c r="Q49" s="9">
        <f t="shared" si="1"/>
        <v>0.69687499999999991</v>
      </c>
      <c r="R49" s="9">
        <v>0.56666666666666665</v>
      </c>
      <c r="S49" s="9">
        <v>0.7</v>
      </c>
      <c r="T49" s="9">
        <v>0.75</v>
      </c>
      <c r="U49" s="9">
        <v>0.5</v>
      </c>
      <c r="V49" s="9">
        <v>0.8125</v>
      </c>
      <c r="W49" s="9">
        <v>0.79166666666666663</v>
      </c>
      <c r="X49" s="9">
        <v>0.8125</v>
      </c>
      <c r="AD49" s="8">
        <v>96.3</v>
      </c>
    </row>
    <row r="50" spans="1:30">
      <c r="A50" s="2">
        <v>1975</v>
      </c>
      <c r="B50" s="2">
        <v>4000</v>
      </c>
      <c r="C50" s="2">
        <v>7</v>
      </c>
      <c r="D50" s="2">
        <v>571.42857142857144</v>
      </c>
      <c r="E50" s="2" t="s">
        <v>36</v>
      </c>
      <c r="F50" s="9">
        <v>0.37209302325581395</v>
      </c>
      <c r="G50" s="9">
        <v>0</v>
      </c>
      <c r="H50" s="9">
        <f>AD50/ﾍﾞﾝﾁﾏｰｸ!$CR$1</f>
        <v>0.52356780275562009</v>
      </c>
      <c r="I50" s="9">
        <v>0.33333333333333331</v>
      </c>
      <c r="J50" s="9">
        <v>0.5</v>
      </c>
      <c r="K50" s="9">
        <v>0.5</v>
      </c>
      <c r="L50" s="9">
        <v>0.25</v>
      </c>
      <c r="M50" s="9">
        <v>0.5</v>
      </c>
      <c r="N50" s="9">
        <v>0.54545454545454541</v>
      </c>
      <c r="O50" s="9">
        <v>0.55000000000000004</v>
      </c>
      <c r="P50" s="2">
        <v>42</v>
      </c>
      <c r="Q50" s="9">
        <f t="shared" si="1"/>
        <v>0.55340909090909085</v>
      </c>
      <c r="R50" s="9">
        <v>0.6</v>
      </c>
      <c r="S50" s="9">
        <v>0.4</v>
      </c>
      <c r="T50" s="9">
        <v>0.3125</v>
      </c>
      <c r="U50" s="9">
        <v>0.54545454545454541</v>
      </c>
      <c r="V50" s="9">
        <v>0.5625</v>
      </c>
      <c r="W50" s="9">
        <v>0.58333333333333337</v>
      </c>
      <c r="X50" s="9">
        <v>0.5</v>
      </c>
      <c r="AD50" s="8">
        <v>72.2</v>
      </c>
    </row>
    <row r="51" spans="1:30">
      <c r="A51" s="2">
        <v>2004</v>
      </c>
      <c r="B51" s="2">
        <v>9000</v>
      </c>
      <c r="C51" s="2">
        <v>14</v>
      </c>
      <c r="D51" s="2">
        <v>642.85714285714289</v>
      </c>
      <c r="E51" s="2" t="s">
        <v>252</v>
      </c>
      <c r="F51" s="9">
        <v>0.56976744186046513</v>
      </c>
      <c r="G51" s="9">
        <v>0.5</v>
      </c>
      <c r="H51" s="9">
        <f>AD51/ﾍﾞﾝﾁﾏｰｸ!$CR$1</f>
        <v>0.68237853517041347</v>
      </c>
      <c r="I51" s="9">
        <v>0.66666666666666663</v>
      </c>
      <c r="J51" s="9">
        <v>0.75</v>
      </c>
      <c r="K51" s="9">
        <v>0.55000000000000004</v>
      </c>
      <c r="L51" s="9">
        <v>0.875</v>
      </c>
      <c r="M51" s="9">
        <v>0.5</v>
      </c>
      <c r="N51" s="9">
        <v>0.81818181818181823</v>
      </c>
      <c r="O51" s="9">
        <v>0.85</v>
      </c>
      <c r="P51" s="2">
        <v>67.5</v>
      </c>
      <c r="Q51" s="9">
        <f t="shared" si="1"/>
        <v>0.7451704545454545</v>
      </c>
      <c r="R51" s="9">
        <v>0.76666666666666672</v>
      </c>
      <c r="S51" s="9">
        <v>0.6</v>
      </c>
      <c r="T51" s="9">
        <v>0.8125</v>
      </c>
      <c r="U51" s="9">
        <v>0.72727272727272729</v>
      </c>
      <c r="V51" s="9">
        <v>0.71875</v>
      </c>
      <c r="W51" s="9">
        <v>0.75</v>
      </c>
      <c r="X51" s="9">
        <v>0.8125</v>
      </c>
      <c r="AD51" s="8">
        <v>94.100000000000009</v>
      </c>
    </row>
    <row r="52" spans="1:30">
      <c r="A52" s="2">
        <v>2010</v>
      </c>
      <c r="B52" s="2">
        <v>3000</v>
      </c>
      <c r="C52" s="2">
        <v>5</v>
      </c>
      <c r="D52" s="2">
        <v>600</v>
      </c>
      <c r="E52" s="2" t="s">
        <v>87</v>
      </c>
      <c r="F52" s="9">
        <v>0.59302325581395354</v>
      </c>
      <c r="G52" s="9">
        <v>0.5</v>
      </c>
      <c r="H52" s="9">
        <f>AD52/ﾍﾞﾝﾁﾏｰｸ!$CR$1</f>
        <v>0.59463379260333582</v>
      </c>
      <c r="I52" s="9">
        <v>1</v>
      </c>
      <c r="J52" s="9">
        <v>1</v>
      </c>
      <c r="K52" s="9">
        <v>0.45</v>
      </c>
      <c r="L52" s="9">
        <v>0.625</v>
      </c>
      <c r="M52" s="9">
        <v>1</v>
      </c>
      <c r="N52" s="9">
        <v>0.5</v>
      </c>
      <c r="O52" s="9">
        <v>0.85</v>
      </c>
      <c r="P52" s="2">
        <v>61.5</v>
      </c>
      <c r="Q52" s="9">
        <f t="shared" si="1"/>
        <v>0.66505681818181817</v>
      </c>
      <c r="R52" s="9">
        <v>0.6</v>
      </c>
      <c r="S52" s="9">
        <v>0.8</v>
      </c>
      <c r="T52" s="9">
        <v>0.75</v>
      </c>
      <c r="U52" s="9">
        <v>0.40909090909090912</v>
      </c>
      <c r="V52" s="9">
        <v>0.71875</v>
      </c>
      <c r="W52" s="9">
        <v>0.79166666666666663</v>
      </c>
      <c r="X52" s="9">
        <v>0.9375</v>
      </c>
      <c r="AD52" s="8">
        <v>82</v>
      </c>
    </row>
    <row r="53" spans="1:30">
      <c r="A53" s="2">
        <v>2000</v>
      </c>
      <c r="B53" s="2">
        <v>2500</v>
      </c>
      <c r="C53" s="2">
        <v>4</v>
      </c>
      <c r="D53" s="2">
        <v>625</v>
      </c>
      <c r="E53" s="2" t="s">
        <v>81</v>
      </c>
      <c r="F53" s="9">
        <v>0.52325581395348841</v>
      </c>
      <c r="G53" s="9">
        <v>0.5</v>
      </c>
      <c r="H53" s="9">
        <f>AD53/ﾍﾞﾝﾁﾏｰｸ!$CR$1</f>
        <v>0.56417693981145767</v>
      </c>
      <c r="I53" s="9">
        <v>0.5</v>
      </c>
      <c r="J53" s="9">
        <v>0.5</v>
      </c>
      <c r="K53" s="9">
        <v>0.55000000000000004</v>
      </c>
      <c r="L53" s="9">
        <v>0.625</v>
      </c>
      <c r="M53" s="9">
        <v>1</v>
      </c>
      <c r="N53" s="9">
        <v>0.45454545454545453</v>
      </c>
      <c r="O53" s="9">
        <v>0.7</v>
      </c>
      <c r="P53" s="2">
        <v>52.5</v>
      </c>
      <c r="Q53" s="9">
        <f t="shared" si="1"/>
        <v>0.54602272727272727</v>
      </c>
      <c r="R53" s="9">
        <v>0.4</v>
      </c>
      <c r="S53" s="9">
        <v>0.7</v>
      </c>
      <c r="T53" s="9">
        <v>0.6875</v>
      </c>
      <c r="U53" s="9">
        <v>0.36363636363636365</v>
      </c>
      <c r="V53" s="9">
        <v>0.6875</v>
      </c>
      <c r="W53" s="9">
        <v>0.625</v>
      </c>
      <c r="X53" s="9">
        <v>0.625</v>
      </c>
      <c r="AD53" s="8">
        <v>77.8</v>
      </c>
    </row>
    <row r="54" spans="1:30">
      <c r="A54" s="2">
        <v>1998</v>
      </c>
      <c r="B54" s="2">
        <v>2500</v>
      </c>
      <c r="C54" s="2">
        <v>5</v>
      </c>
      <c r="D54" s="2">
        <v>500</v>
      </c>
      <c r="E54" s="2" t="s">
        <v>257</v>
      </c>
      <c r="F54" s="9">
        <v>0.63953488372093026</v>
      </c>
      <c r="G54" s="9">
        <v>0.5</v>
      </c>
      <c r="H54" s="9">
        <f>AD54/ﾍﾞﾝﾁﾏｰｸ!$CR$1</f>
        <v>0.74909354604786083</v>
      </c>
      <c r="I54" s="9">
        <v>0.83333333333333337</v>
      </c>
      <c r="J54" s="9">
        <v>0.625</v>
      </c>
      <c r="K54" s="9">
        <v>0.65</v>
      </c>
      <c r="L54" s="9">
        <v>0.875</v>
      </c>
      <c r="M54" s="9">
        <v>1</v>
      </c>
      <c r="N54" s="9">
        <v>0.81818181818181823</v>
      </c>
      <c r="O54" s="9">
        <v>0.65</v>
      </c>
      <c r="P54" s="2">
        <v>70</v>
      </c>
      <c r="Q54" s="9">
        <f t="shared" si="1"/>
        <v>0.7210227272727272</v>
      </c>
      <c r="R54" s="9">
        <v>0.76666666666666672</v>
      </c>
      <c r="S54" s="9">
        <v>0.8</v>
      </c>
      <c r="T54" s="9">
        <v>0.875</v>
      </c>
      <c r="U54" s="9">
        <v>0.86363636363636365</v>
      </c>
      <c r="V54" s="9">
        <v>0.625</v>
      </c>
      <c r="W54" s="9">
        <v>0.66666666666666663</v>
      </c>
      <c r="X54" s="9">
        <v>0.625</v>
      </c>
      <c r="AD54" s="8">
        <v>103.3</v>
      </c>
    </row>
    <row r="55" spans="1:30">
      <c r="A55" s="2">
        <v>1980</v>
      </c>
      <c r="B55" s="2">
        <v>5000</v>
      </c>
      <c r="C55" s="2">
        <v>3</v>
      </c>
      <c r="D55" s="2">
        <v>1666.6666666666667</v>
      </c>
      <c r="E55" s="2" t="s">
        <v>261</v>
      </c>
      <c r="F55" s="9">
        <v>9.3023255813953487E-2</v>
      </c>
      <c r="G55" s="9">
        <v>0</v>
      </c>
      <c r="H55" s="9">
        <f>AD55/ﾍﾞﾝﾁﾏｰｸ!$CR$1</f>
        <v>0.52356780275562009</v>
      </c>
      <c r="I55" s="9">
        <v>0.16666666666666666</v>
      </c>
      <c r="J55" s="9">
        <v>0.25</v>
      </c>
      <c r="K55" s="9">
        <v>0.1</v>
      </c>
      <c r="L55" s="9">
        <v>0</v>
      </c>
      <c r="M55" s="9">
        <v>0.5</v>
      </c>
      <c r="N55" s="9">
        <v>9.0909090909090912E-2</v>
      </c>
      <c r="O55" s="9">
        <v>0.45</v>
      </c>
      <c r="P55" s="2">
        <v>17</v>
      </c>
      <c r="Q55" s="9">
        <f t="shared" si="1"/>
        <v>0.24090909090909088</v>
      </c>
      <c r="R55" s="9">
        <v>0.13333333333333333</v>
      </c>
      <c r="S55" s="9">
        <v>0.3</v>
      </c>
      <c r="T55" s="9">
        <v>0.25</v>
      </c>
      <c r="U55" s="9">
        <v>4.5454545454545456E-2</v>
      </c>
      <c r="V55" s="9">
        <v>0.28125</v>
      </c>
      <c r="W55" s="9">
        <v>0.375</v>
      </c>
      <c r="X55" s="9">
        <v>0.375</v>
      </c>
      <c r="AD55" s="8">
        <v>72.2</v>
      </c>
    </row>
    <row r="56" spans="1:30">
      <c r="A56" s="2">
        <v>2005</v>
      </c>
      <c r="B56" s="2">
        <v>2200</v>
      </c>
      <c r="C56" s="2">
        <v>5</v>
      </c>
      <c r="D56" s="2">
        <v>440</v>
      </c>
      <c r="E56" s="2" t="s">
        <v>262</v>
      </c>
      <c r="F56" s="9">
        <v>0.30232558139534882</v>
      </c>
      <c r="G56" s="9">
        <v>0</v>
      </c>
      <c r="H56" s="9">
        <f>AD56/ﾍﾞﾝﾁﾏｰｸ!$CR$1</f>
        <v>0.52356780275562009</v>
      </c>
      <c r="I56" s="9">
        <v>0</v>
      </c>
      <c r="J56" s="9">
        <v>0.75</v>
      </c>
      <c r="K56" s="9">
        <v>0.35</v>
      </c>
      <c r="L56" s="9">
        <v>0.125</v>
      </c>
      <c r="M56" s="9">
        <v>0.5</v>
      </c>
      <c r="N56" s="9">
        <v>0.54545454545454541</v>
      </c>
      <c r="O56" s="9">
        <v>0.45</v>
      </c>
      <c r="P56" s="2">
        <v>36</v>
      </c>
      <c r="Q56" s="9">
        <f t="shared" si="1"/>
        <v>0.52159090909090911</v>
      </c>
      <c r="R56" s="9">
        <v>0.43333333333333335</v>
      </c>
      <c r="S56" s="9">
        <v>0.5</v>
      </c>
      <c r="T56" s="9">
        <v>0.3125</v>
      </c>
      <c r="U56" s="9">
        <v>0.45454545454545453</v>
      </c>
      <c r="V56" s="9">
        <v>0.40625</v>
      </c>
      <c r="W56" s="9">
        <v>0.625</v>
      </c>
      <c r="X56" s="9">
        <v>0.625</v>
      </c>
      <c r="AD56" s="8">
        <v>72.2</v>
      </c>
    </row>
    <row r="57" spans="1:30">
      <c r="A57" s="2">
        <v>1985</v>
      </c>
      <c r="B57" s="2">
        <v>5500</v>
      </c>
      <c r="C57" s="2">
        <v>12</v>
      </c>
      <c r="D57" s="2">
        <v>458.33333333333331</v>
      </c>
      <c r="E57" s="2" t="s">
        <v>39</v>
      </c>
      <c r="F57" s="9">
        <v>0.55813953488372092</v>
      </c>
      <c r="G57" s="9">
        <v>1</v>
      </c>
      <c r="H57" s="9">
        <f>AD57/ﾍﾞﾝﾁﾏｰｸ!$CR$1</f>
        <v>0.84554024655547522</v>
      </c>
      <c r="I57" s="9">
        <v>0.66666666666666663</v>
      </c>
      <c r="J57" s="9">
        <v>0.375</v>
      </c>
      <c r="K57" s="9">
        <v>0.4</v>
      </c>
      <c r="L57" s="9">
        <v>0.625</v>
      </c>
      <c r="M57" s="9">
        <v>1</v>
      </c>
      <c r="N57" s="9">
        <v>0.72727272727272729</v>
      </c>
      <c r="O57" s="9">
        <v>0.65</v>
      </c>
      <c r="P57" s="2">
        <v>65</v>
      </c>
      <c r="Q57" s="9">
        <f t="shared" si="1"/>
        <v>0.6045454545454545</v>
      </c>
      <c r="R57" s="9">
        <v>0.7</v>
      </c>
      <c r="S57" s="9">
        <v>0.9</v>
      </c>
      <c r="T57" s="9">
        <v>0.6875</v>
      </c>
      <c r="U57" s="9">
        <v>0.72727272727272729</v>
      </c>
      <c r="V57" s="9">
        <v>0.5</v>
      </c>
      <c r="W57" s="9">
        <v>0.58333333333333337</v>
      </c>
      <c r="X57" s="9">
        <v>0.5</v>
      </c>
      <c r="AD57" s="8">
        <v>116.60000000000001</v>
      </c>
    </row>
    <row r="58" spans="1:30">
      <c r="A58" s="2">
        <v>1988</v>
      </c>
      <c r="B58" s="2">
        <v>6000</v>
      </c>
      <c r="C58" s="2">
        <v>4</v>
      </c>
      <c r="D58" s="2">
        <v>1500</v>
      </c>
      <c r="E58" s="2" t="s">
        <v>276</v>
      </c>
      <c r="F58" s="9">
        <v>2.3255813953488372E-2</v>
      </c>
      <c r="G58" s="9">
        <v>0</v>
      </c>
      <c r="H58" s="9">
        <f>AD58/ﾍﾞﾝﾁﾏｰｸ!$CR$1</f>
        <v>0.52356780275562009</v>
      </c>
      <c r="I58" s="9">
        <v>0</v>
      </c>
      <c r="J58" s="9">
        <v>0</v>
      </c>
      <c r="K58" s="9">
        <v>0.05</v>
      </c>
      <c r="L58" s="9">
        <v>0.125</v>
      </c>
      <c r="M58" s="9">
        <v>1</v>
      </c>
      <c r="N58" s="9">
        <v>0.18181818181818182</v>
      </c>
      <c r="O58" s="9">
        <v>0.55000000000000004</v>
      </c>
      <c r="P58" s="2">
        <v>19</v>
      </c>
      <c r="Q58" s="9">
        <f t="shared" si="1"/>
        <v>0.23153409090909088</v>
      </c>
      <c r="R58" s="9">
        <v>0.1</v>
      </c>
      <c r="S58" s="9">
        <v>0.5</v>
      </c>
      <c r="T58" s="9">
        <v>0.25</v>
      </c>
      <c r="U58" s="9">
        <v>4.5454545454545456E-2</v>
      </c>
      <c r="V58" s="9">
        <v>0.34375</v>
      </c>
      <c r="W58" s="9">
        <v>0.33333333333333331</v>
      </c>
      <c r="X58" s="9">
        <v>0.3125</v>
      </c>
      <c r="AD58" s="8">
        <v>72.2</v>
      </c>
    </row>
    <row r="59" spans="1:30">
      <c r="A59" s="2">
        <v>2009</v>
      </c>
      <c r="B59" s="2">
        <v>2500</v>
      </c>
      <c r="C59" s="2">
        <v>7</v>
      </c>
      <c r="D59" s="2">
        <v>357.14285714285717</v>
      </c>
      <c r="E59" s="2" t="s">
        <v>287</v>
      </c>
      <c r="F59" s="9">
        <v>0.59302325581395354</v>
      </c>
      <c r="G59" s="9">
        <v>0.5</v>
      </c>
      <c r="H59" s="9">
        <f>AD59/ﾍﾞﾝﾁﾏｰｸ!$CR$1</f>
        <v>0.68963016678752742</v>
      </c>
      <c r="I59" s="9">
        <v>0.5</v>
      </c>
      <c r="J59" s="9">
        <v>0.875</v>
      </c>
      <c r="K59" s="9">
        <v>0.65</v>
      </c>
      <c r="L59" s="9">
        <v>0.625</v>
      </c>
      <c r="M59" s="9">
        <v>1</v>
      </c>
      <c r="N59" s="9">
        <v>0.63636363636363635</v>
      </c>
      <c r="O59" s="9">
        <v>0.75</v>
      </c>
      <c r="P59" s="2">
        <v>62.5</v>
      </c>
      <c r="Q59" s="9">
        <f t="shared" si="1"/>
        <v>0.71079545454545445</v>
      </c>
      <c r="R59" s="9">
        <v>0.66666666666666663</v>
      </c>
      <c r="S59" s="9">
        <v>0.7</v>
      </c>
      <c r="T59" s="9">
        <v>0.6875</v>
      </c>
      <c r="U59" s="9">
        <v>0.72727272727272729</v>
      </c>
      <c r="V59" s="9">
        <v>0.65625</v>
      </c>
      <c r="W59" s="9">
        <v>0.70833333333333337</v>
      </c>
      <c r="X59" s="9">
        <v>0.75</v>
      </c>
      <c r="AD59" s="8">
        <v>95.100000000000009</v>
      </c>
    </row>
    <row r="60" spans="1:30">
      <c r="A60" s="2">
        <v>2000</v>
      </c>
      <c r="B60" s="2">
        <v>5000</v>
      </c>
      <c r="C60" s="2">
        <v>5</v>
      </c>
      <c r="D60" s="2">
        <v>1000</v>
      </c>
      <c r="E60" s="2" t="s">
        <v>293</v>
      </c>
      <c r="F60" s="9">
        <v>0.5</v>
      </c>
      <c r="G60" s="9">
        <v>0.5</v>
      </c>
      <c r="H60" s="9">
        <f>AD60/ﾍﾞﾝﾁﾏｰｸ!$CR$1</f>
        <v>0.70050761421319818</v>
      </c>
      <c r="I60" s="9">
        <v>0.5</v>
      </c>
      <c r="J60" s="9">
        <v>0.375</v>
      </c>
      <c r="K60" s="9">
        <v>0.6</v>
      </c>
      <c r="L60" s="9">
        <v>0.75</v>
      </c>
      <c r="M60" s="9">
        <v>1</v>
      </c>
      <c r="N60" s="9">
        <v>0.59090909090909094</v>
      </c>
      <c r="O60" s="9">
        <v>0.9</v>
      </c>
      <c r="P60" s="2">
        <v>60.5</v>
      </c>
      <c r="Q60" s="9">
        <f t="shared" si="1"/>
        <v>0.63437500000000002</v>
      </c>
      <c r="R60" s="9">
        <v>0.53333333333333333</v>
      </c>
      <c r="S60" s="9">
        <v>0.7</v>
      </c>
      <c r="T60" s="9">
        <v>0.6875</v>
      </c>
      <c r="U60" s="9">
        <v>0.5</v>
      </c>
      <c r="V60" s="9">
        <v>0.78125</v>
      </c>
      <c r="W60" s="9">
        <v>0.66666666666666663</v>
      </c>
      <c r="X60" s="9">
        <v>0.6875</v>
      </c>
      <c r="AD60" s="8">
        <v>96.600000000000009</v>
      </c>
    </row>
    <row r="61" spans="1:30">
      <c r="A61" s="2">
        <v>1987</v>
      </c>
      <c r="B61" s="2">
        <v>3000</v>
      </c>
      <c r="C61" s="2">
        <v>5</v>
      </c>
      <c r="D61" s="2">
        <v>600</v>
      </c>
      <c r="E61" s="2" t="s">
        <v>296</v>
      </c>
      <c r="F61" s="9">
        <v>0.37209302325581395</v>
      </c>
      <c r="G61" s="9">
        <v>0</v>
      </c>
      <c r="H61" s="9">
        <f>AD61/ﾍﾞﾝﾁﾏｰｸ!$CR$1</f>
        <v>0.52356780275562009</v>
      </c>
      <c r="I61" s="9">
        <v>0.5</v>
      </c>
      <c r="J61" s="9">
        <v>0.5</v>
      </c>
      <c r="K61" s="9">
        <v>0.5</v>
      </c>
      <c r="L61" s="9">
        <v>0.625</v>
      </c>
      <c r="M61" s="9">
        <v>1</v>
      </c>
      <c r="N61" s="9">
        <v>0.54545454545454541</v>
      </c>
      <c r="O61" s="9">
        <v>0.8</v>
      </c>
      <c r="P61" s="2">
        <v>52</v>
      </c>
      <c r="Q61" s="9">
        <f t="shared" si="1"/>
        <v>0.57471590909090908</v>
      </c>
      <c r="R61" s="9">
        <v>0.53333333333333333</v>
      </c>
      <c r="S61" s="9">
        <v>0.8</v>
      </c>
      <c r="T61" s="9">
        <v>0.625</v>
      </c>
      <c r="U61" s="9">
        <v>0.45454545454545453</v>
      </c>
      <c r="V61" s="9">
        <v>0.625</v>
      </c>
      <c r="W61" s="9">
        <v>0.625</v>
      </c>
      <c r="X61" s="9">
        <v>0.6875</v>
      </c>
      <c r="AD61" s="8">
        <v>72.2</v>
      </c>
    </row>
    <row r="62" spans="1:30">
      <c r="A62" s="2">
        <v>2001</v>
      </c>
      <c r="B62" s="2">
        <v>4500</v>
      </c>
      <c r="C62" s="2">
        <v>7</v>
      </c>
      <c r="D62" s="2">
        <v>642.85714285714289</v>
      </c>
      <c r="E62" s="2" t="s">
        <v>91</v>
      </c>
      <c r="F62" s="9">
        <v>0.62790697674418605</v>
      </c>
      <c r="G62" s="9">
        <v>1</v>
      </c>
      <c r="H62" s="9">
        <f>AD62/ﾍﾞﾝﾁﾏｰｸ!$CR$1</f>
        <v>0.54532269760696173</v>
      </c>
      <c r="I62" s="9">
        <v>0.5</v>
      </c>
      <c r="J62" s="9">
        <v>0.875</v>
      </c>
      <c r="K62" s="9">
        <v>0.45</v>
      </c>
      <c r="L62" s="9">
        <v>0.75</v>
      </c>
      <c r="M62" s="9">
        <v>0.5</v>
      </c>
      <c r="N62" s="9">
        <v>0.59090909090909094</v>
      </c>
      <c r="O62" s="9">
        <v>0.85</v>
      </c>
      <c r="P62" s="2">
        <v>63</v>
      </c>
      <c r="Q62" s="9">
        <f t="shared" si="1"/>
        <v>0.73522727272727273</v>
      </c>
      <c r="R62" s="9">
        <v>0.6333333333333333</v>
      </c>
      <c r="S62" s="9">
        <v>0.5</v>
      </c>
      <c r="T62" s="9">
        <v>0.75</v>
      </c>
      <c r="U62" s="9">
        <v>0.63636363636363635</v>
      </c>
      <c r="V62" s="9">
        <v>0.65625</v>
      </c>
      <c r="W62" s="9">
        <v>0.83333333333333337</v>
      </c>
      <c r="X62" s="9">
        <v>0.875</v>
      </c>
      <c r="AD62" s="8">
        <v>75.2</v>
      </c>
    </row>
    <row r="63" spans="1:30">
      <c r="A63" s="2">
        <v>1995</v>
      </c>
      <c r="B63" s="2">
        <v>3600</v>
      </c>
      <c r="C63" s="2">
        <v>9</v>
      </c>
      <c r="D63" s="2">
        <v>400</v>
      </c>
      <c r="E63" s="2" t="s">
        <v>299</v>
      </c>
      <c r="F63" s="9">
        <v>0.31395348837209303</v>
      </c>
      <c r="G63" s="9">
        <v>0.5</v>
      </c>
      <c r="H63" s="9">
        <f>AD63/ﾍﾞﾝﾁﾏｰｸ!$CR$1</f>
        <v>0.70340826686004365</v>
      </c>
      <c r="I63" s="9">
        <v>0.33333333333333331</v>
      </c>
      <c r="J63" s="9">
        <v>0.125</v>
      </c>
      <c r="K63" s="9">
        <v>0.4</v>
      </c>
      <c r="L63" s="9">
        <v>0.5</v>
      </c>
      <c r="M63" s="9">
        <v>0.5</v>
      </c>
      <c r="N63" s="9">
        <v>0.27272727272727271</v>
      </c>
      <c r="O63" s="9">
        <v>0.75</v>
      </c>
      <c r="P63" s="2">
        <v>40.5</v>
      </c>
      <c r="Q63" s="9">
        <f t="shared" si="1"/>
        <v>0.48977272727272725</v>
      </c>
      <c r="R63" s="9">
        <v>0.33333333333333331</v>
      </c>
      <c r="S63" s="9">
        <v>0.3</v>
      </c>
      <c r="T63" s="9">
        <v>0.4375</v>
      </c>
      <c r="U63" s="9">
        <v>0.36363636363636365</v>
      </c>
      <c r="V63" s="9">
        <v>0.53125</v>
      </c>
      <c r="W63" s="9">
        <v>0.54166666666666663</v>
      </c>
      <c r="X63" s="9">
        <v>0.625</v>
      </c>
      <c r="AD63" s="8">
        <v>97</v>
      </c>
    </row>
    <row r="64" spans="1:30">
      <c r="A64" s="2">
        <v>2000</v>
      </c>
      <c r="B64" s="2">
        <v>10000</v>
      </c>
      <c r="C64" s="2">
        <v>3</v>
      </c>
      <c r="D64" s="2">
        <v>3333.3333333333335</v>
      </c>
      <c r="E64" s="2" t="s">
        <v>20</v>
      </c>
      <c r="F64" s="9">
        <v>0.56976744186046513</v>
      </c>
      <c r="G64" s="9">
        <v>0.5</v>
      </c>
      <c r="H64" s="9">
        <f>AD64/ﾍﾞﾝﾁﾏｰｸ!$CR$1</f>
        <v>0.95649021029731685</v>
      </c>
      <c r="I64" s="9">
        <v>0.5</v>
      </c>
      <c r="J64" s="9">
        <v>0.5</v>
      </c>
      <c r="K64" s="9">
        <v>0.6</v>
      </c>
      <c r="L64" s="9">
        <v>0.625</v>
      </c>
      <c r="M64" s="9">
        <v>1</v>
      </c>
      <c r="N64" s="9">
        <v>0.63636363636363635</v>
      </c>
      <c r="O64" s="9">
        <v>0.85</v>
      </c>
      <c r="P64" s="2">
        <v>67.5</v>
      </c>
      <c r="Q64" s="9">
        <f t="shared" si="1"/>
        <v>0.66590909090909101</v>
      </c>
      <c r="R64" s="9">
        <v>0.56666666666666665</v>
      </c>
      <c r="S64" s="9">
        <v>0.9</v>
      </c>
      <c r="T64" s="9">
        <v>0.6875</v>
      </c>
      <c r="U64" s="9">
        <v>0.54545454545454541</v>
      </c>
      <c r="V64" s="9">
        <v>0.75</v>
      </c>
      <c r="W64" s="9">
        <v>0.70833333333333337</v>
      </c>
      <c r="X64" s="9">
        <v>0.75</v>
      </c>
      <c r="AD64" s="8">
        <v>131.89999999999998</v>
      </c>
    </row>
    <row r="65" spans="1:30">
      <c r="A65" s="2">
        <v>2005</v>
      </c>
      <c r="B65" s="2">
        <v>10000</v>
      </c>
      <c r="C65" s="2">
        <v>8</v>
      </c>
      <c r="D65" s="2">
        <v>1250</v>
      </c>
      <c r="E65" s="2" t="s">
        <v>303</v>
      </c>
      <c r="F65" s="9">
        <v>0.2441860465116279</v>
      </c>
      <c r="G65" s="9">
        <v>0.5</v>
      </c>
      <c r="H65" s="9">
        <f>AD65/ﾍﾞﾝﾁﾏｰｸ!$CR$1</f>
        <v>0.64902102973168974</v>
      </c>
      <c r="I65" s="9">
        <v>0.5</v>
      </c>
      <c r="J65" s="9">
        <v>0.25</v>
      </c>
      <c r="K65" s="9">
        <v>0.05</v>
      </c>
      <c r="L65" s="9">
        <v>0.25</v>
      </c>
      <c r="M65" s="9">
        <v>0.5</v>
      </c>
      <c r="N65" s="9">
        <v>0.22727272727272727</v>
      </c>
      <c r="O65" s="9">
        <v>0.55000000000000004</v>
      </c>
      <c r="P65" s="2">
        <v>28.5</v>
      </c>
      <c r="Q65" s="9">
        <f t="shared" si="1"/>
        <v>0.28181818181818186</v>
      </c>
      <c r="R65" s="9">
        <v>0.26666666666666666</v>
      </c>
      <c r="S65" s="9">
        <v>0.5</v>
      </c>
      <c r="T65" s="9">
        <v>0.375</v>
      </c>
      <c r="U65" s="9">
        <v>9.0909090909090912E-2</v>
      </c>
      <c r="V65" s="9">
        <v>0.34375</v>
      </c>
      <c r="W65" s="9">
        <v>0.41666666666666669</v>
      </c>
      <c r="X65" s="9">
        <v>0.375</v>
      </c>
      <c r="AD65" s="8">
        <v>89.5</v>
      </c>
    </row>
    <row r="66" spans="1:30">
      <c r="A66" s="2">
        <v>1980</v>
      </c>
      <c r="B66" s="2">
        <v>2500</v>
      </c>
      <c r="C66" s="2">
        <v>7</v>
      </c>
      <c r="D66" s="2">
        <v>357.14285714285717</v>
      </c>
      <c r="E66" s="2" t="s">
        <v>37</v>
      </c>
      <c r="F66" s="9">
        <v>0.51162790697674421</v>
      </c>
      <c r="G66" s="9">
        <v>1</v>
      </c>
      <c r="H66" s="9">
        <f>AD66/ﾍﾞﾝﾁﾏｰｸ!$CR$1</f>
        <v>0.53081943437273393</v>
      </c>
      <c r="I66" s="9">
        <v>0.66666666666666663</v>
      </c>
      <c r="J66" s="9">
        <v>0.375</v>
      </c>
      <c r="K66" s="9">
        <v>0.35</v>
      </c>
      <c r="L66" s="9">
        <v>0.375</v>
      </c>
      <c r="M66" s="9">
        <v>0.5</v>
      </c>
      <c r="N66" s="9">
        <v>0.63636363636363635</v>
      </c>
      <c r="O66" s="9">
        <v>0.55000000000000004</v>
      </c>
      <c r="P66" s="2">
        <v>50</v>
      </c>
      <c r="Q66" s="9">
        <f t="shared" ref="Q66:Q97" si="2">U66*0.35+V66*0.2+W66*0.3+X66*0.15</f>
        <v>0.52528409090909089</v>
      </c>
      <c r="R66" s="9">
        <v>0.7</v>
      </c>
      <c r="S66" s="9">
        <v>0.4</v>
      </c>
      <c r="T66" s="9">
        <v>0.4375</v>
      </c>
      <c r="U66" s="9">
        <v>0.54545454545454541</v>
      </c>
      <c r="V66" s="9">
        <v>0.53125</v>
      </c>
      <c r="W66" s="9">
        <v>0.54166666666666663</v>
      </c>
      <c r="X66" s="9">
        <v>0.4375</v>
      </c>
      <c r="AD66" s="8">
        <v>73.2</v>
      </c>
    </row>
    <row r="67" spans="1:30">
      <c r="A67" s="2">
        <v>1993</v>
      </c>
      <c r="B67" s="2">
        <v>2500</v>
      </c>
      <c r="C67" s="2">
        <v>9</v>
      </c>
      <c r="D67" s="2">
        <v>277.77777777777777</v>
      </c>
      <c r="E67" s="2" t="s">
        <v>32</v>
      </c>
      <c r="F67" s="9">
        <v>0.39534883720930231</v>
      </c>
      <c r="G67" s="9">
        <v>0</v>
      </c>
      <c r="H67" s="9">
        <f>AD67/ﾍﾞﾝﾁﾏｰｸ!$CR$1</f>
        <v>0.54749818709209586</v>
      </c>
      <c r="I67" s="9">
        <v>0.16666666666666666</v>
      </c>
      <c r="J67" s="9">
        <v>0.625</v>
      </c>
      <c r="K67" s="9">
        <v>0.55000000000000004</v>
      </c>
      <c r="L67" s="9">
        <v>0.125</v>
      </c>
      <c r="M67" s="9">
        <v>0.5</v>
      </c>
      <c r="N67" s="9">
        <v>0.54545454545454541</v>
      </c>
      <c r="O67" s="9">
        <v>0.8</v>
      </c>
      <c r="P67" s="2">
        <v>47</v>
      </c>
      <c r="Q67" s="9">
        <f t="shared" si="2"/>
        <v>0.69403409090909085</v>
      </c>
      <c r="R67" s="9">
        <v>0.53333333333333333</v>
      </c>
      <c r="S67" s="9">
        <v>0.5</v>
      </c>
      <c r="T67" s="9">
        <v>0.3125</v>
      </c>
      <c r="U67" s="9">
        <v>0.54545454545454541</v>
      </c>
      <c r="V67" s="9">
        <v>0.65625</v>
      </c>
      <c r="W67" s="9">
        <v>0.83333333333333337</v>
      </c>
      <c r="X67" s="9">
        <v>0.8125</v>
      </c>
      <c r="AD67" s="8">
        <v>75.5</v>
      </c>
    </row>
    <row r="68" spans="1:30">
      <c r="A68" s="2">
        <v>1998</v>
      </c>
      <c r="B68" s="2">
        <v>3000</v>
      </c>
      <c r="C68" s="2">
        <v>5</v>
      </c>
      <c r="D68" s="2">
        <v>600</v>
      </c>
      <c r="E68" s="2" t="s">
        <v>312</v>
      </c>
      <c r="F68" s="9">
        <v>0.30232558139534882</v>
      </c>
      <c r="G68" s="9">
        <v>0</v>
      </c>
      <c r="H68" s="9">
        <f>AD68/ﾍﾞﾝﾁﾏｰｸ!$CR$1</f>
        <v>0.63451776649746205</v>
      </c>
      <c r="I68" s="9">
        <v>0.5</v>
      </c>
      <c r="J68" s="9">
        <v>0.5</v>
      </c>
      <c r="K68" s="9">
        <v>0.25</v>
      </c>
      <c r="L68" s="9">
        <v>0.125</v>
      </c>
      <c r="M68" s="9">
        <v>1</v>
      </c>
      <c r="N68" s="9">
        <v>0.27272727272727271</v>
      </c>
      <c r="O68" s="9">
        <v>0.6</v>
      </c>
      <c r="P68" s="2">
        <v>33</v>
      </c>
      <c r="Q68" s="9">
        <f t="shared" si="2"/>
        <v>0.39517045454545452</v>
      </c>
      <c r="R68" s="9">
        <v>0.33333333333333331</v>
      </c>
      <c r="S68" s="9">
        <v>0.6</v>
      </c>
      <c r="T68" s="9">
        <v>0.3125</v>
      </c>
      <c r="U68" s="9">
        <v>0.22727272727272727</v>
      </c>
      <c r="V68" s="9">
        <v>0.46875</v>
      </c>
      <c r="W68" s="9">
        <v>0.45833333333333331</v>
      </c>
      <c r="X68" s="9">
        <v>0.5625</v>
      </c>
      <c r="AD68" s="8">
        <v>87.5</v>
      </c>
    </row>
    <row r="69" spans="1:30">
      <c r="A69" s="2">
        <v>1995</v>
      </c>
      <c r="B69" s="2">
        <v>3234</v>
      </c>
      <c r="C69" s="2">
        <v>2</v>
      </c>
      <c r="D69" s="2">
        <v>1617</v>
      </c>
      <c r="E69" s="2" t="s">
        <v>266</v>
      </c>
      <c r="F69" s="9">
        <v>0.34883720930232559</v>
      </c>
      <c r="G69" s="9">
        <v>0</v>
      </c>
      <c r="H69" s="9">
        <f>AD69/ﾍﾞﾝﾁﾏｰｸ!$CR$1</f>
        <v>0.52356780275562009</v>
      </c>
      <c r="I69" s="9">
        <v>0.33333333333333331</v>
      </c>
      <c r="J69" s="9">
        <v>0.5</v>
      </c>
      <c r="K69" s="9">
        <v>0.45</v>
      </c>
      <c r="L69" s="9">
        <v>0</v>
      </c>
      <c r="M69" s="9">
        <v>0.5</v>
      </c>
      <c r="N69" s="9">
        <v>0.68181818181818177</v>
      </c>
      <c r="O69" s="9">
        <v>0.55000000000000004</v>
      </c>
      <c r="P69" s="2">
        <v>42</v>
      </c>
      <c r="Q69" s="9">
        <f t="shared" si="2"/>
        <v>0.64460227272727277</v>
      </c>
      <c r="R69" s="9">
        <v>0.6</v>
      </c>
      <c r="S69" s="9">
        <v>0.2</v>
      </c>
      <c r="T69" s="9">
        <v>0.1875</v>
      </c>
      <c r="U69" s="9">
        <v>0.63636363636363635</v>
      </c>
      <c r="V69" s="9">
        <v>0.53125</v>
      </c>
      <c r="W69" s="9">
        <v>0.70833333333333337</v>
      </c>
      <c r="X69" s="9">
        <v>0.6875</v>
      </c>
      <c r="AD69" s="8">
        <v>72.2</v>
      </c>
    </row>
    <row r="70" spans="1:30">
      <c r="A70" s="2">
        <v>2000</v>
      </c>
      <c r="B70" s="2">
        <v>2376</v>
      </c>
      <c r="C70" s="2">
        <v>3</v>
      </c>
      <c r="D70" s="2">
        <v>792</v>
      </c>
      <c r="E70" s="2" t="s">
        <v>314</v>
      </c>
      <c r="F70" s="9">
        <v>0.39534883720930231</v>
      </c>
      <c r="G70" s="9">
        <v>0</v>
      </c>
      <c r="H70" s="9">
        <f>AD70/ﾍﾞﾝﾁﾏｰｸ!$CR$1</f>
        <v>0.5910079767947789</v>
      </c>
      <c r="I70" s="9">
        <v>0.5</v>
      </c>
      <c r="J70" s="9">
        <v>0.625</v>
      </c>
      <c r="K70" s="9">
        <v>0.45</v>
      </c>
      <c r="L70" s="9">
        <v>0.625</v>
      </c>
      <c r="M70" s="9">
        <v>1</v>
      </c>
      <c r="N70" s="9">
        <v>0.45454545454545453</v>
      </c>
      <c r="O70" s="9">
        <v>0.85</v>
      </c>
      <c r="P70" s="2">
        <v>51</v>
      </c>
      <c r="Q70" s="9">
        <f t="shared" si="2"/>
        <v>0.58096590909090906</v>
      </c>
      <c r="R70" s="9">
        <v>0.5</v>
      </c>
      <c r="S70" s="9">
        <v>0.7</v>
      </c>
      <c r="T70" s="9">
        <v>0.625</v>
      </c>
      <c r="U70" s="9">
        <v>0.45454545454545453</v>
      </c>
      <c r="V70" s="9">
        <v>0.65625</v>
      </c>
      <c r="W70" s="9">
        <v>0.625</v>
      </c>
      <c r="X70" s="9">
        <v>0.6875</v>
      </c>
      <c r="AD70" s="8">
        <v>81.5</v>
      </c>
    </row>
    <row r="71" spans="1:30">
      <c r="A71" s="2">
        <v>2008</v>
      </c>
      <c r="B71" s="2">
        <v>10000</v>
      </c>
      <c r="C71" s="2">
        <v>4</v>
      </c>
      <c r="D71" s="2">
        <v>2500</v>
      </c>
      <c r="E71" s="2" t="s">
        <v>320</v>
      </c>
      <c r="F71" s="9">
        <v>0.69767441860465118</v>
      </c>
      <c r="G71" s="9">
        <v>1</v>
      </c>
      <c r="H71" s="9">
        <f>AD71/ﾍﾞﾝﾁﾏｰｸ!$CR$1</f>
        <v>0.67295141406816539</v>
      </c>
      <c r="I71" s="9">
        <v>0.66666666666666663</v>
      </c>
      <c r="J71" s="9">
        <v>0.75</v>
      </c>
      <c r="K71" s="9">
        <v>0.7</v>
      </c>
      <c r="L71" s="9">
        <v>0.875</v>
      </c>
      <c r="M71" s="9">
        <v>1</v>
      </c>
      <c r="N71" s="9">
        <v>0.86363636363636365</v>
      </c>
      <c r="O71" s="9">
        <v>0.9</v>
      </c>
      <c r="P71" s="2">
        <v>77</v>
      </c>
      <c r="Q71" s="9">
        <f t="shared" si="2"/>
        <v>0.87130681818181821</v>
      </c>
      <c r="R71" s="9">
        <v>0.8</v>
      </c>
      <c r="S71" s="9">
        <v>0.7</v>
      </c>
      <c r="T71" s="9">
        <v>0.9375</v>
      </c>
      <c r="U71" s="9">
        <v>0.90909090909090906</v>
      </c>
      <c r="V71" s="9">
        <v>0.75</v>
      </c>
      <c r="W71" s="9">
        <v>0.875</v>
      </c>
      <c r="X71" s="9">
        <v>0.9375</v>
      </c>
      <c r="AD71" s="8">
        <v>92.8</v>
      </c>
    </row>
    <row r="72" spans="1:30">
      <c r="A72" s="2">
        <v>2015</v>
      </c>
      <c r="B72" s="2">
        <v>3300</v>
      </c>
      <c r="C72" s="2">
        <v>12</v>
      </c>
      <c r="D72" s="2">
        <v>275</v>
      </c>
      <c r="E72" s="2" t="s">
        <v>169</v>
      </c>
      <c r="F72" s="9">
        <v>0.93023255813953487</v>
      </c>
      <c r="G72" s="9">
        <v>1</v>
      </c>
      <c r="H72" s="9">
        <f>AD72/ﾍﾞﾝﾁﾏｰｸ!$CR$1</f>
        <v>0.86366932559825982</v>
      </c>
      <c r="I72" s="9">
        <v>1</v>
      </c>
      <c r="J72" s="9">
        <v>0.875</v>
      </c>
      <c r="K72" s="9">
        <v>0.9</v>
      </c>
      <c r="L72" s="9">
        <v>0.625</v>
      </c>
      <c r="M72" s="9">
        <v>0.5</v>
      </c>
      <c r="N72" s="9">
        <v>0.68181818181818177</v>
      </c>
      <c r="O72" s="9">
        <v>0.75</v>
      </c>
      <c r="P72" s="2">
        <v>81</v>
      </c>
      <c r="Q72" s="9">
        <f t="shared" si="2"/>
        <v>0.83636363636363631</v>
      </c>
      <c r="R72" s="9">
        <v>0.8</v>
      </c>
      <c r="S72" s="9">
        <v>0.6</v>
      </c>
      <c r="T72" s="9">
        <v>0.6875</v>
      </c>
      <c r="U72" s="9">
        <v>0.81818181818181823</v>
      </c>
      <c r="V72" s="9">
        <v>0.78125</v>
      </c>
      <c r="W72" s="9">
        <v>0.875</v>
      </c>
      <c r="X72" s="9">
        <v>0.875</v>
      </c>
      <c r="AD72" s="8">
        <v>119.10000000000001</v>
      </c>
    </row>
    <row r="73" spans="1:30">
      <c r="A73" s="2">
        <v>2008</v>
      </c>
      <c r="B73" s="2">
        <v>7600</v>
      </c>
      <c r="C73" s="2">
        <v>10</v>
      </c>
      <c r="D73" s="2">
        <v>760</v>
      </c>
      <c r="E73" s="2" t="s">
        <v>325</v>
      </c>
      <c r="F73" s="9">
        <v>0.43023255813953487</v>
      </c>
      <c r="G73" s="9">
        <v>0.5</v>
      </c>
      <c r="H73" s="9">
        <f>AD73/ﾍﾞﾝﾁﾏｰｸ!$CR$1</f>
        <v>0.71211022480058028</v>
      </c>
      <c r="I73" s="9">
        <v>0.33333333333333331</v>
      </c>
      <c r="J73" s="9">
        <v>0.75</v>
      </c>
      <c r="K73" s="9">
        <v>0.3</v>
      </c>
      <c r="L73" s="9">
        <v>0.5</v>
      </c>
      <c r="M73" s="9">
        <v>0.5</v>
      </c>
      <c r="N73" s="9">
        <v>0.81818181818181823</v>
      </c>
      <c r="O73" s="9">
        <v>0.55000000000000004</v>
      </c>
      <c r="P73" s="2">
        <v>51.5</v>
      </c>
      <c r="Q73" s="9">
        <f t="shared" si="2"/>
        <v>0.515625</v>
      </c>
      <c r="R73" s="9">
        <v>0.6333333333333333</v>
      </c>
      <c r="S73" s="9">
        <v>0.5</v>
      </c>
      <c r="T73" s="9">
        <v>0.5625</v>
      </c>
      <c r="U73" s="9">
        <v>0.5</v>
      </c>
      <c r="V73" s="9">
        <v>0.46875</v>
      </c>
      <c r="W73" s="9">
        <v>0.54166666666666663</v>
      </c>
      <c r="X73" s="9">
        <v>0.5625</v>
      </c>
      <c r="AD73" s="8">
        <v>98.2</v>
      </c>
    </row>
    <row r="74" spans="1:30">
      <c r="A74" s="2">
        <v>2012</v>
      </c>
      <c r="B74" s="2">
        <v>3000</v>
      </c>
      <c r="C74" s="2">
        <v>5</v>
      </c>
      <c r="D74" s="2">
        <v>600</v>
      </c>
      <c r="E74" s="2" t="s">
        <v>229</v>
      </c>
      <c r="F74" s="9">
        <v>0.27906976744186046</v>
      </c>
      <c r="G74" s="9">
        <v>0</v>
      </c>
      <c r="H74" s="9">
        <f>AD74/ﾍﾞﾝﾁﾏｰｸ!$CR$1</f>
        <v>0.62001450326323437</v>
      </c>
      <c r="I74" s="9">
        <v>0.5</v>
      </c>
      <c r="J74" s="9">
        <v>0.875</v>
      </c>
      <c r="K74" s="9">
        <v>0.1</v>
      </c>
      <c r="L74" s="9">
        <v>0.375</v>
      </c>
      <c r="M74" s="9">
        <v>1</v>
      </c>
      <c r="N74" s="9">
        <v>0.59090909090909094</v>
      </c>
      <c r="O74" s="9">
        <v>0.7</v>
      </c>
      <c r="P74" s="2">
        <v>44</v>
      </c>
      <c r="Q74" s="9">
        <f t="shared" si="2"/>
        <v>0.50284090909090906</v>
      </c>
      <c r="R74" s="9">
        <v>0.6</v>
      </c>
      <c r="S74" s="9">
        <v>0.7</v>
      </c>
      <c r="T74" s="9">
        <v>0.5</v>
      </c>
      <c r="U74" s="9">
        <v>0.45454545454545453</v>
      </c>
      <c r="V74" s="9">
        <v>0.4375</v>
      </c>
      <c r="W74" s="9">
        <v>0.54166666666666663</v>
      </c>
      <c r="X74" s="9">
        <v>0.625</v>
      </c>
      <c r="AD74" s="8">
        <v>85.5</v>
      </c>
    </row>
    <row r="75" spans="1:30">
      <c r="A75" s="2">
        <v>1990</v>
      </c>
      <c r="B75" s="2">
        <v>3000</v>
      </c>
      <c r="C75" s="2">
        <v>5</v>
      </c>
      <c r="D75" s="2">
        <v>600</v>
      </c>
      <c r="E75" s="2" t="s">
        <v>334</v>
      </c>
      <c r="F75" s="9">
        <v>0.51162790697674421</v>
      </c>
      <c r="G75" s="9">
        <v>1</v>
      </c>
      <c r="H75" s="9">
        <f>AD75/ﾍﾞﾝﾁﾏｰｸ!$CR$1</f>
        <v>0.74474256707759257</v>
      </c>
      <c r="I75" s="9">
        <v>0.66666666666666663</v>
      </c>
      <c r="J75" s="9">
        <v>0.25</v>
      </c>
      <c r="K75" s="9">
        <v>0.35</v>
      </c>
      <c r="L75" s="9">
        <v>0</v>
      </c>
      <c r="M75" s="9">
        <v>0.5</v>
      </c>
      <c r="N75" s="9">
        <v>0.5</v>
      </c>
      <c r="O75" s="9">
        <v>0.9</v>
      </c>
      <c r="P75" s="2">
        <v>53.5</v>
      </c>
      <c r="Q75" s="9">
        <f t="shared" si="2"/>
        <v>0.62812500000000004</v>
      </c>
      <c r="R75" s="9">
        <v>0.53333333333333333</v>
      </c>
      <c r="S75" s="9">
        <v>0.4</v>
      </c>
      <c r="T75" s="9">
        <v>0.3125</v>
      </c>
      <c r="U75" s="9">
        <v>0.5</v>
      </c>
      <c r="V75" s="9">
        <v>0.6875</v>
      </c>
      <c r="W75" s="9">
        <v>0.70833333333333337</v>
      </c>
      <c r="X75" s="9">
        <v>0.6875</v>
      </c>
      <c r="AD75" s="8">
        <v>102.7</v>
      </c>
    </row>
    <row r="76" spans="1:30">
      <c r="A76" s="2">
        <v>1995</v>
      </c>
      <c r="B76" s="2">
        <v>5000</v>
      </c>
      <c r="C76" s="2">
        <v>7</v>
      </c>
      <c r="D76" s="2">
        <v>714.28571428571433</v>
      </c>
      <c r="E76" s="2" t="s">
        <v>112</v>
      </c>
      <c r="F76" s="9">
        <v>0.63953488372093026</v>
      </c>
      <c r="G76" s="9">
        <v>0.5</v>
      </c>
      <c r="H76" s="9">
        <f>AD76/ﾍﾞﾝﾁﾏｰｸ!$CR$1</f>
        <v>0.54967367657722999</v>
      </c>
      <c r="I76" s="9">
        <v>0.83333333333333337</v>
      </c>
      <c r="J76" s="9">
        <v>0.625</v>
      </c>
      <c r="K76" s="9">
        <v>0.65</v>
      </c>
      <c r="L76" s="9">
        <v>0.375</v>
      </c>
      <c r="M76" s="9">
        <v>0.5</v>
      </c>
      <c r="N76" s="9">
        <v>0.72727272727272729</v>
      </c>
      <c r="O76" s="9">
        <v>0.6</v>
      </c>
      <c r="P76" s="2">
        <v>58.5</v>
      </c>
      <c r="Q76" s="9">
        <f t="shared" si="2"/>
        <v>0.63238636363636358</v>
      </c>
      <c r="R76" s="9">
        <v>0.66666666666666663</v>
      </c>
      <c r="S76" s="9">
        <v>0.7</v>
      </c>
      <c r="T76" s="9">
        <v>0.5625</v>
      </c>
      <c r="U76" s="9">
        <v>0.68181818181818177</v>
      </c>
      <c r="V76" s="9">
        <v>0.65625</v>
      </c>
      <c r="W76" s="9">
        <v>0.625</v>
      </c>
      <c r="X76" s="9">
        <v>0.5</v>
      </c>
      <c r="AD76" s="8">
        <v>75.8</v>
      </c>
    </row>
    <row r="77" spans="1:30">
      <c r="A77" s="2">
        <v>1989</v>
      </c>
      <c r="B77" s="2">
        <v>6000</v>
      </c>
      <c r="C77" s="2">
        <v>10</v>
      </c>
      <c r="D77" s="2">
        <v>600</v>
      </c>
      <c r="E77" s="2" t="s">
        <v>169</v>
      </c>
      <c r="F77" s="9">
        <v>0.5</v>
      </c>
      <c r="G77" s="9">
        <v>0.5</v>
      </c>
      <c r="H77" s="9">
        <f>AD77/ﾍﾞﾝﾁﾏｰｸ!$CR$1</f>
        <v>0.67657722987672231</v>
      </c>
      <c r="I77" s="9">
        <v>0.5</v>
      </c>
      <c r="J77" s="9">
        <v>0.5</v>
      </c>
      <c r="K77" s="9">
        <v>0.55000000000000004</v>
      </c>
      <c r="L77" s="9">
        <v>0.625</v>
      </c>
      <c r="M77" s="9">
        <v>0.5</v>
      </c>
      <c r="N77" s="9">
        <v>0.72727272727272729</v>
      </c>
      <c r="O77" s="9">
        <v>0.75</v>
      </c>
      <c r="P77" s="2">
        <v>58.5</v>
      </c>
      <c r="Q77" s="9">
        <f t="shared" si="2"/>
        <v>0.68295454545454548</v>
      </c>
      <c r="R77" s="9">
        <v>0.66666666666666663</v>
      </c>
      <c r="S77" s="9">
        <v>0.5</v>
      </c>
      <c r="T77" s="9">
        <v>0.625</v>
      </c>
      <c r="U77" s="9">
        <v>0.77272727272727271</v>
      </c>
      <c r="V77" s="9">
        <v>0.59375</v>
      </c>
      <c r="W77" s="9">
        <v>0.66666666666666663</v>
      </c>
      <c r="X77" s="9">
        <v>0.625</v>
      </c>
      <c r="AD77" s="8">
        <v>93.3</v>
      </c>
    </row>
    <row r="78" spans="1:30">
      <c r="A78" s="2">
        <v>2000</v>
      </c>
      <c r="B78" s="2">
        <v>3800</v>
      </c>
      <c r="C78" s="2">
        <v>6</v>
      </c>
      <c r="D78" s="2">
        <v>633.33333333333337</v>
      </c>
      <c r="E78" s="2" t="s">
        <v>337</v>
      </c>
      <c r="F78" s="9">
        <v>0.44186046511627908</v>
      </c>
      <c r="G78" s="9">
        <v>0</v>
      </c>
      <c r="H78" s="9">
        <f>AD78/ﾍﾞﾝﾁﾏｰｸ!$CR$1</f>
        <v>0.63089195068890513</v>
      </c>
      <c r="I78" s="9">
        <v>0.66666666666666663</v>
      </c>
      <c r="J78" s="9">
        <v>0.5</v>
      </c>
      <c r="K78" s="9">
        <v>0.55000000000000004</v>
      </c>
      <c r="L78" s="9">
        <v>0.625</v>
      </c>
      <c r="M78" s="9">
        <v>0.5</v>
      </c>
      <c r="N78" s="9">
        <v>0.54545454545454541</v>
      </c>
      <c r="O78" s="9">
        <v>0.6</v>
      </c>
      <c r="P78" s="2">
        <v>49</v>
      </c>
      <c r="Q78" s="9">
        <f t="shared" si="2"/>
        <v>0.54090909090909089</v>
      </c>
      <c r="R78" s="9">
        <v>0.53333333333333333</v>
      </c>
      <c r="S78" s="9">
        <v>0.6</v>
      </c>
      <c r="T78" s="9">
        <v>0.625</v>
      </c>
      <c r="U78" s="9">
        <v>0.54545454545454541</v>
      </c>
      <c r="V78" s="9">
        <v>0.5625</v>
      </c>
      <c r="W78" s="9">
        <v>0.54166666666666663</v>
      </c>
      <c r="X78" s="9">
        <v>0.5</v>
      </c>
      <c r="AD78" s="8">
        <v>87</v>
      </c>
    </row>
    <row r="79" spans="1:30">
      <c r="A79" s="2">
        <v>2010</v>
      </c>
      <c r="B79" s="2">
        <v>5000</v>
      </c>
      <c r="C79" s="2">
        <v>15</v>
      </c>
      <c r="D79" s="2">
        <v>333.33333333333331</v>
      </c>
      <c r="E79" s="2" t="s">
        <v>340</v>
      </c>
      <c r="F79" s="9">
        <v>0.59302325581395354</v>
      </c>
      <c r="G79" s="9">
        <v>0.5</v>
      </c>
      <c r="H79" s="9">
        <f>AD79/ﾍﾞﾝﾁﾏｰｸ!$CR$1</f>
        <v>0.88905003625815826</v>
      </c>
      <c r="I79" s="9">
        <v>0.5</v>
      </c>
      <c r="J79" s="9">
        <v>0.625</v>
      </c>
      <c r="K79" s="9">
        <v>0.6</v>
      </c>
      <c r="L79" s="9">
        <v>0.875</v>
      </c>
      <c r="M79" s="9">
        <v>1</v>
      </c>
      <c r="N79" s="9">
        <v>0.81818181818181823</v>
      </c>
      <c r="O79" s="9">
        <v>0.95</v>
      </c>
      <c r="P79" s="2">
        <v>76.5</v>
      </c>
      <c r="Q79" s="9">
        <f t="shared" si="2"/>
        <v>0.75994318181818188</v>
      </c>
      <c r="R79" s="9">
        <v>0.6333333333333333</v>
      </c>
      <c r="S79" s="9">
        <v>0.9</v>
      </c>
      <c r="T79" s="9">
        <v>0.875</v>
      </c>
      <c r="U79" s="9">
        <v>0.59090909090909094</v>
      </c>
      <c r="V79" s="9">
        <v>0.8125</v>
      </c>
      <c r="W79" s="9">
        <v>0.83333333333333337</v>
      </c>
      <c r="X79" s="9">
        <v>0.9375</v>
      </c>
      <c r="AD79" s="8">
        <v>122.60000000000001</v>
      </c>
    </row>
    <row r="80" spans="1:30">
      <c r="A80" s="2">
        <v>2007</v>
      </c>
      <c r="B80" s="2">
        <v>10000</v>
      </c>
      <c r="C80" s="2">
        <v>10</v>
      </c>
      <c r="D80" s="2">
        <v>1000</v>
      </c>
      <c r="E80" s="2" t="s">
        <v>341</v>
      </c>
      <c r="F80" s="9">
        <v>0.93023255813953487</v>
      </c>
      <c r="G80" s="9">
        <v>1</v>
      </c>
      <c r="H80" s="9">
        <f>AD80/ﾍﾞﾝﾁﾏｰｸ!$CR$1</f>
        <v>0.64539521392313282</v>
      </c>
      <c r="I80" s="9">
        <v>1</v>
      </c>
      <c r="J80" s="9">
        <v>1</v>
      </c>
      <c r="K80" s="9">
        <v>0.95</v>
      </c>
      <c r="L80" s="9">
        <v>1</v>
      </c>
      <c r="M80" s="9">
        <v>1</v>
      </c>
      <c r="N80" s="9">
        <v>1</v>
      </c>
      <c r="O80" s="9">
        <v>1</v>
      </c>
      <c r="P80" s="2">
        <v>92</v>
      </c>
      <c r="Q80" s="9">
        <f t="shared" si="2"/>
        <v>0.98124999999999996</v>
      </c>
      <c r="R80" s="9">
        <v>1</v>
      </c>
      <c r="S80" s="9">
        <v>0.8</v>
      </c>
      <c r="T80" s="9">
        <v>1</v>
      </c>
      <c r="U80" s="9">
        <v>1</v>
      </c>
      <c r="V80" s="9">
        <v>0.96875</v>
      </c>
      <c r="W80" s="9">
        <v>0.95833333333333337</v>
      </c>
      <c r="X80" s="9">
        <v>1</v>
      </c>
      <c r="AD80" s="8">
        <v>89</v>
      </c>
    </row>
    <row r="81" spans="1:30">
      <c r="A81" s="2">
        <v>2001</v>
      </c>
      <c r="B81" s="2">
        <v>6800</v>
      </c>
      <c r="C81" s="2">
        <v>2</v>
      </c>
      <c r="D81" s="2">
        <v>3400</v>
      </c>
      <c r="E81" s="2" t="s">
        <v>45</v>
      </c>
      <c r="F81" s="9">
        <v>0.58139534883720934</v>
      </c>
      <c r="G81" s="9">
        <v>1</v>
      </c>
      <c r="H81" s="9">
        <f>AD81/ﾍﾞﾝﾁﾏｰｸ!$CR$1</f>
        <v>0.7026831036983322</v>
      </c>
      <c r="I81" s="9">
        <v>0.83333333333333337</v>
      </c>
      <c r="J81" s="9">
        <v>0.5</v>
      </c>
      <c r="K81" s="9">
        <v>0.45</v>
      </c>
      <c r="L81" s="9">
        <v>0.75</v>
      </c>
      <c r="M81" s="9">
        <v>0.5</v>
      </c>
      <c r="N81" s="9">
        <v>0.72727272727272729</v>
      </c>
      <c r="O81" s="9">
        <v>0.8</v>
      </c>
      <c r="P81" s="2">
        <v>64</v>
      </c>
      <c r="Q81" s="9">
        <f t="shared" si="2"/>
        <v>0.76193181818181821</v>
      </c>
      <c r="R81" s="9">
        <v>0.76666666666666672</v>
      </c>
      <c r="S81" s="9">
        <v>0.2</v>
      </c>
      <c r="T81" s="9">
        <v>0.6875</v>
      </c>
      <c r="U81" s="9">
        <v>0.90909090909090906</v>
      </c>
      <c r="V81" s="9">
        <v>0.53125</v>
      </c>
      <c r="W81" s="9">
        <v>0.75</v>
      </c>
      <c r="X81" s="9">
        <v>0.75</v>
      </c>
      <c r="AD81" s="8">
        <v>96.899999999999991</v>
      </c>
    </row>
    <row r="82" spans="1:30">
      <c r="A82" s="2">
        <v>1990</v>
      </c>
      <c r="B82" s="2">
        <v>5000</v>
      </c>
      <c r="C82" s="2">
        <v>10</v>
      </c>
      <c r="D82" s="2">
        <v>500</v>
      </c>
      <c r="E82" s="2" t="s">
        <v>159</v>
      </c>
      <c r="F82" s="9">
        <v>0.60465116279069764</v>
      </c>
      <c r="G82" s="9">
        <v>1</v>
      </c>
      <c r="H82" s="9">
        <f>AD82/ﾍﾞﾝﾁﾏｰｸ!$CR$1</f>
        <v>0.73096446700507622</v>
      </c>
      <c r="I82" s="9">
        <v>0.66666666666666663</v>
      </c>
      <c r="J82" s="9">
        <v>0.75</v>
      </c>
      <c r="K82" s="9">
        <v>0.4</v>
      </c>
      <c r="L82" s="9">
        <v>1</v>
      </c>
      <c r="M82" s="9">
        <v>1</v>
      </c>
      <c r="N82" s="9">
        <v>0.72727272727272729</v>
      </c>
      <c r="O82" s="9">
        <v>0.9</v>
      </c>
      <c r="P82" s="2">
        <v>72.5</v>
      </c>
      <c r="Q82" s="9">
        <f t="shared" si="2"/>
        <v>0.69374999999999998</v>
      </c>
      <c r="R82" s="9">
        <v>0.7</v>
      </c>
      <c r="S82" s="9">
        <v>0.8</v>
      </c>
      <c r="T82" s="9">
        <v>1</v>
      </c>
      <c r="U82" s="9">
        <v>0.5</v>
      </c>
      <c r="V82" s="9">
        <v>0.6875</v>
      </c>
      <c r="W82" s="9">
        <v>0.83333333333333337</v>
      </c>
      <c r="X82" s="9">
        <v>0.875</v>
      </c>
      <c r="AD82" s="8">
        <v>100.8</v>
      </c>
    </row>
    <row r="83" spans="1:30">
      <c r="A83" s="2">
        <v>1990</v>
      </c>
      <c r="B83" s="2">
        <v>3000</v>
      </c>
      <c r="C83" s="2">
        <v>1</v>
      </c>
      <c r="D83" s="2">
        <v>3000</v>
      </c>
      <c r="E83" s="2" t="s">
        <v>130</v>
      </c>
      <c r="F83" s="9">
        <v>0.79069767441860461</v>
      </c>
      <c r="G83" s="9">
        <v>1</v>
      </c>
      <c r="H83" s="9">
        <f>AD83/ﾍﾞﾝﾁﾏｰｸ!$CR$1</f>
        <v>0.61638868745467745</v>
      </c>
      <c r="I83" s="9">
        <v>1</v>
      </c>
      <c r="J83" s="9">
        <v>1</v>
      </c>
      <c r="K83" s="9">
        <v>0.65</v>
      </c>
      <c r="L83" s="9">
        <v>1</v>
      </c>
      <c r="M83" s="9">
        <v>1</v>
      </c>
      <c r="N83" s="9">
        <v>0.90909090909090906</v>
      </c>
      <c r="O83" s="9">
        <v>0.75</v>
      </c>
      <c r="P83" s="2">
        <v>79</v>
      </c>
      <c r="Q83" s="9">
        <f t="shared" si="2"/>
        <v>0.78096590909090913</v>
      </c>
      <c r="R83" s="9">
        <v>0.96666666666666667</v>
      </c>
      <c r="S83" s="9">
        <v>0.8</v>
      </c>
      <c r="T83" s="9">
        <v>1</v>
      </c>
      <c r="U83" s="9">
        <v>0.95454545454545459</v>
      </c>
      <c r="V83" s="9">
        <v>0.65625</v>
      </c>
      <c r="W83" s="9">
        <v>0.70833333333333337</v>
      </c>
      <c r="X83" s="9">
        <v>0.6875</v>
      </c>
      <c r="AD83" s="8">
        <v>85</v>
      </c>
    </row>
    <row r="84" spans="1:30">
      <c r="A84" s="2">
        <v>2004</v>
      </c>
      <c r="B84" s="2">
        <v>3520</v>
      </c>
      <c r="C84" s="2">
        <v>1</v>
      </c>
      <c r="D84" s="2">
        <v>3520</v>
      </c>
      <c r="E84" s="2" t="s">
        <v>350</v>
      </c>
      <c r="F84" s="9">
        <v>0.56976744186046513</v>
      </c>
      <c r="G84" s="9">
        <v>0.5</v>
      </c>
      <c r="H84" s="9">
        <f>AD84/ﾍﾞﾝﾁﾏｰｸ!$CR$1</f>
        <v>0.77229876722262525</v>
      </c>
      <c r="I84" s="9">
        <v>0.5</v>
      </c>
      <c r="J84" s="9">
        <v>0.75</v>
      </c>
      <c r="K84" s="9">
        <v>0.55000000000000004</v>
      </c>
      <c r="L84" s="9">
        <v>0.75</v>
      </c>
      <c r="M84" s="9">
        <v>1</v>
      </c>
      <c r="N84" s="9">
        <v>0.59090909090909094</v>
      </c>
      <c r="O84" s="9">
        <v>0.75</v>
      </c>
      <c r="P84" s="2">
        <v>63</v>
      </c>
      <c r="Q84" s="9">
        <f t="shared" si="2"/>
        <v>0.65312499999999996</v>
      </c>
      <c r="R84" s="9">
        <v>0.5</v>
      </c>
      <c r="S84" s="9">
        <v>0.8</v>
      </c>
      <c r="T84" s="9">
        <v>0.8125</v>
      </c>
      <c r="U84" s="9">
        <v>0.5</v>
      </c>
      <c r="V84" s="9">
        <v>0.65625</v>
      </c>
      <c r="W84" s="9">
        <v>0.75</v>
      </c>
      <c r="X84" s="9">
        <v>0.8125</v>
      </c>
      <c r="AD84" s="8">
        <v>106.5</v>
      </c>
    </row>
    <row r="85" spans="1:30">
      <c r="A85" s="2">
        <v>2009</v>
      </c>
      <c r="B85" s="2">
        <v>2010</v>
      </c>
      <c r="C85" s="2">
        <v>10</v>
      </c>
      <c r="D85" s="2">
        <v>201</v>
      </c>
      <c r="E85" s="2" t="s">
        <v>131</v>
      </c>
      <c r="F85" s="9">
        <v>0.58139534883720934</v>
      </c>
      <c r="G85" s="9">
        <v>1</v>
      </c>
      <c r="H85" s="9">
        <f>AD85/ﾍﾞﾝﾁﾏｰｸ!$CR$1</f>
        <v>0.68382886149383626</v>
      </c>
      <c r="I85" s="9">
        <v>1</v>
      </c>
      <c r="J85" s="9">
        <v>0.375</v>
      </c>
      <c r="K85" s="9">
        <v>0.45</v>
      </c>
      <c r="L85" s="9">
        <v>0.875</v>
      </c>
      <c r="M85" s="9">
        <v>0.5</v>
      </c>
      <c r="N85" s="9">
        <v>0.36363636363636365</v>
      </c>
      <c r="O85" s="9">
        <v>0.8</v>
      </c>
      <c r="P85" s="2">
        <v>57</v>
      </c>
      <c r="Q85" s="9">
        <f t="shared" si="2"/>
        <v>0.58125000000000004</v>
      </c>
      <c r="R85" s="9">
        <v>0.46666666666666667</v>
      </c>
      <c r="S85" s="9">
        <v>0.3</v>
      </c>
      <c r="T85" s="9">
        <v>0.75</v>
      </c>
      <c r="U85" s="9">
        <v>0.5</v>
      </c>
      <c r="V85" s="9">
        <v>0.625</v>
      </c>
      <c r="W85" s="9">
        <v>0.625</v>
      </c>
      <c r="X85" s="9">
        <v>0.625</v>
      </c>
      <c r="AD85" s="8">
        <v>94.3</v>
      </c>
    </row>
    <row r="86" spans="1:30">
      <c r="A86" s="2">
        <v>2012</v>
      </c>
      <c r="B86" s="2">
        <v>3000</v>
      </c>
      <c r="C86" s="2">
        <v>1</v>
      </c>
      <c r="D86" s="2">
        <v>3000</v>
      </c>
      <c r="E86" s="2" t="s">
        <v>352</v>
      </c>
      <c r="F86" s="9">
        <v>0.7558139534883721</v>
      </c>
      <c r="G86" s="9">
        <v>0.5</v>
      </c>
      <c r="H86" s="9">
        <f>AD86/ﾍﾞﾝﾁﾏｰｸ!$CR$1</f>
        <v>0.91660623640319083</v>
      </c>
      <c r="I86" s="9">
        <v>1</v>
      </c>
      <c r="J86" s="9">
        <v>1</v>
      </c>
      <c r="K86" s="9">
        <v>0.7</v>
      </c>
      <c r="L86" s="9">
        <v>0.875</v>
      </c>
      <c r="M86" s="9">
        <v>1</v>
      </c>
      <c r="N86" s="9">
        <v>0.95454545454545459</v>
      </c>
      <c r="O86" s="9">
        <v>0.9</v>
      </c>
      <c r="P86" s="2">
        <v>86.5</v>
      </c>
      <c r="Q86" s="9">
        <f t="shared" si="2"/>
        <v>0.85909090909090902</v>
      </c>
      <c r="R86" s="9">
        <v>0.96666666666666667</v>
      </c>
      <c r="S86" s="9">
        <v>1</v>
      </c>
      <c r="T86" s="9">
        <v>0.875</v>
      </c>
      <c r="U86" s="9">
        <v>0.95454545454545459</v>
      </c>
      <c r="V86" s="9">
        <v>0.78125</v>
      </c>
      <c r="W86" s="9">
        <v>0.79166666666666663</v>
      </c>
      <c r="X86" s="9">
        <v>0.875</v>
      </c>
      <c r="AD86" s="8">
        <v>126.39999999999999</v>
      </c>
    </row>
    <row r="87" spans="1:30">
      <c r="A87" s="2">
        <v>2013</v>
      </c>
      <c r="B87" s="2">
        <v>5000</v>
      </c>
      <c r="C87" s="2">
        <v>5</v>
      </c>
      <c r="D87" s="2">
        <v>1000</v>
      </c>
      <c r="E87" s="2" t="s">
        <v>279</v>
      </c>
      <c r="F87" s="9">
        <v>0.54651162790697672</v>
      </c>
      <c r="G87" s="9">
        <v>0.5</v>
      </c>
      <c r="H87" s="9">
        <f>AD87/ﾍﾞﾝﾁﾏｰｸ!$CR$1</f>
        <v>0.68165337200870202</v>
      </c>
      <c r="I87" s="9">
        <v>0.5</v>
      </c>
      <c r="J87" s="9">
        <v>0.5</v>
      </c>
      <c r="K87" s="9">
        <v>0.7</v>
      </c>
      <c r="L87" s="9">
        <v>0.625</v>
      </c>
      <c r="M87" s="9">
        <v>0.5</v>
      </c>
      <c r="N87" s="9">
        <v>0.59090909090909094</v>
      </c>
      <c r="O87" s="9">
        <v>0.75</v>
      </c>
      <c r="P87" s="2">
        <v>58.5</v>
      </c>
      <c r="Q87" s="9">
        <f t="shared" si="2"/>
        <v>0.68863636363636349</v>
      </c>
      <c r="R87" s="9">
        <v>0.56666666666666665</v>
      </c>
      <c r="S87" s="9">
        <v>0.5</v>
      </c>
      <c r="T87" s="9">
        <v>0.625</v>
      </c>
      <c r="U87" s="9">
        <v>0.68181818181818177</v>
      </c>
      <c r="V87" s="9">
        <v>0.6875</v>
      </c>
      <c r="W87" s="9">
        <v>0.66666666666666663</v>
      </c>
      <c r="X87" s="9">
        <v>0.75</v>
      </c>
      <c r="AD87" s="8">
        <v>94</v>
      </c>
    </row>
    <row r="88" spans="1:30">
      <c r="A88" s="2">
        <v>2001</v>
      </c>
      <c r="B88" s="2">
        <v>2800</v>
      </c>
      <c r="C88" s="2">
        <v>4</v>
      </c>
      <c r="D88" s="2">
        <v>700</v>
      </c>
      <c r="E88" s="2" t="s">
        <v>36</v>
      </c>
      <c r="F88" s="9">
        <v>0.45348837209302323</v>
      </c>
      <c r="G88" s="9">
        <v>0.5</v>
      </c>
      <c r="H88" s="9">
        <f>AD88/ﾍﾞﾝﾁﾏｰｸ!$CR$1</f>
        <v>0.56417693981145767</v>
      </c>
      <c r="I88" s="9">
        <v>0.33333333333333331</v>
      </c>
      <c r="J88" s="9">
        <v>0.5</v>
      </c>
      <c r="K88" s="9">
        <v>0.55000000000000004</v>
      </c>
      <c r="L88" s="9">
        <v>0.75</v>
      </c>
      <c r="M88" s="9">
        <v>1</v>
      </c>
      <c r="N88" s="9">
        <v>0.45454545454545453</v>
      </c>
      <c r="O88" s="9">
        <v>0.65</v>
      </c>
      <c r="P88" s="2">
        <v>51.5</v>
      </c>
      <c r="Q88" s="9">
        <f t="shared" si="2"/>
        <v>0.57556818181818181</v>
      </c>
      <c r="R88" s="9">
        <v>0.56666666666666665</v>
      </c>
      <c r="S88" s="9">
        <v>0.5</v>
      </c>
      <c r="T88" s="9">
        <v>0.625</v>
      </c>
      <c r="U88" s="9">
        <v>0.59090909090909094</v>
      </c>
      <c r="V88" s="9">
        <v>0.59375</v>
      </c>
      <c r="W88" s="9">
        <v>0.58333333333333337</v>
      </c>
      <c r="X88" s="9">
        <v>0.5</v>
      </c>
      <c r="AD88" s="8">
        <v>77.8</v>
      </c>
    </row>
    <row r="89" spans="1:30">
      <c r="A89" s="2">
        <v>1995</v>
      </c>
      <c r="B89" s="2">
        <v>7000</v>
      </c>
      <c r="C89" s="2">
        <v>5</v>
      </c>
      <c r="D89" s="2">
        <v>1400</v>
      </c>
      <c r="E89" s="2" t="s">
        <v>39</v>
      </c>
      <c r="F89" s="9">
        <v>0.43023255813953487</v>
      </c>
      <c r="G89" s="9">
        <v>0.5</v>
      </c>
      <c r="H89" s="9">
        <f>AD89/ﾍﾞﾝﾁﾏｰｸ!$CR$1</f>
        <v>0.56562726613488046</v>
      </c>
      <c r="I89" s="9">
        <v>0.16666666666666666</v>
      </c>
      <c r="J89" s="9">
        <v>0.625</v>
      </c>
      <c r="K89" s="9">
        <v>0.5</v>
      </c>
      <c r="L89" s="9">
        <v>0.625</v>
      </c>
      <c r="M89" s="9">
        <v>1</v>
      </c>
      <c r="N89" s="9">
        <v>0.45454545454545453</v>
      </c>
      <c r="O89" s="9">
        <v>0.7</v>
      </c>
      <c r="P89" s="2">
        <v>50.5</v>
      </c>
      <c r="Q89" s="9">
        <f t="shared" si="2"/>
        <v>0.51761363636363633</v>
      </c>
      <c r="R89" s="9">
        <v>0.36666666666666664</v>
      </c>
      <c r="S89" s="9">
        <v>0.8</v>
      </c>
      <c r="T89" s="9">
        <v>0.6875</v>
      </c>
      <c r="U89" s="9">
        <v>0.31818181818181818</v>
      </c>
      <c r="V89" s="9">
        <v>0.625</v>
      </c>
      <c r="W89" s="9">
        <v>0.625</v>
      </c>
      <c r="X89" s="9">
        <v>0.625</v>
      </c>
      <c r="AD89" s="8">
        <v>78</v>
      </c>
    </row>
    <row r="90" spans="1:30">
      <c r="A90" s="2">
        <v>2005</v>
      </c>
      <c r="B90" s="2">
        <v>6000</v>
      </c>
      <c r="C90" s="2">
        <v>2</v>
      </c>
      <c r="D90" s="2">
        <v>3000</v>
      </c>
      <c r="E90" s="2" t="s">
        <v>370</v>
      </c>
      <c r="F90" s="9">
        <v>0.47674418604651164</v>
      </c>
      <c r="G90" s="9">
        <v>0.5</v>
      </c>
      <c r="H90" s="9">
        <f>AD90/ﾍﾞﾝﾁﾏｰｸ!$CR$1</f>
        <v>0.69688179840464126</v>
      </c>
      <c r="I90" s="9">
        <v>0.5</v>
      </c>
      <c r="J90" s="9">
        <v>0.625</v>
      </c>
      <c r="K90" s="9">
        <v>0.55000000000000004</v>
      </c>
      <c r="L90" s="9">
        <v>0.625</v>
      </c>
      <c r="M90" s="9">
        <v>1</v>
      </c>
      <c r="N90" s="9">
        <v>0.68181818181818177</v>
      </c>
      <c r="O90" s="9">
        <v>0.7</v>
      </c>
      <c r="P90" s="2">
        <v>58.5</v>
      </c>
      <c r="Q90" s="9">
        <f t="shared" si="2"/>
        <v>0.64857954545454544</v>
      </c>
      <c r="R90" s="9">
        <v>0.66666666666666663</v>
      </c>
      <c r="S90" s="9">
        <v>0.5</v>
      </c>
      <c r="T90" s="9">
        <v>0.625</v>
      </c>
      <c r="U90" s="9">
        <v>0.77272727272727271</v>
      </c>
      <c r="V90" s="9">
        <v>0.59375</v>
      </c>
      <c r="W90" s="9">
        <v>0.58333333333333337</v>
      </c>
      <c r="X90" s="9">
        <v>0.5625</v>
      </c>
      <c r="AD90" s="8">
        <v>96.100000000000009</v>
      </c>
    </row>
    <row r="91" spans="1:30">
      <c r="A91" s="2">
        <v>2010</v>
      </c>
      <c r="B91" s="2">
        <v>5000</v>
      </c>
      <c r="C91" s="2">
        <v>3</v>
      </c>
      <c r="D91" s="2">
        <v>1666.6666666666667</v>
      </c>
      <c r="E91" s="2" t="s">
        <v>352</v>
      </c>
      <c r="F91" s="9">
        <v>0.47674418604651164</v>
      </c>
      <c r="G91" s="9">
        <v>0.5</v>
      </c>
      <c r="H91" s="9">
        <f>AD91/ﾍﾞﾝﾁﾏｰｸ!$CR$1</f>
        <v>0.59463379260333582</v>
      </c>
      <c r="I91" s="9">
        <v>0.5</v>
      </c>
      <c r="J91" s="9">
        <v>0.5</v>
      </c>
      <c r="K91" s="9">
        <v>0.5</v>
      </c>
      <c r="L91" s="9">
        <v>0.625</v>
      </c>
      <c r="M91" s="9">
        <v>1</v>
      </c>
      <c r="N91" s="9">
        <v>0.5</v>
      </c>
      <c r="O91" s="9">
        <v>0.9</v>
      </c>
      <c r="P91" s="2">
        <v>56.5</v>
      </c>
      <c r="Q91" s="9">
        <f t="shared" si="2"/>
        <v>0.64375000000000004</v>
      </c>
      <c r="R91" s="9">
        <v>0.53333333333333333</v>
      </c>
      <c r="S91" s="9">
        <v>0.5</v>
      </c>
      <c r="T91" s="9">
        <v>0.5625</v>
      </c>
      <c r="U91" s="9">
        <v>0.5</v>
      </c>
      <c r="V91" s="9">
        <v>0.71875</v>
      </c>
      <c r="W91" s="9">
        <v>0.70833333333333337</v>
      </c>
      <c r="X91" s="9">
        <v>0.75</v>
      </c>
      <c r="AD91" s="8">
        <v>82</v>
      </c>
    </row>
    <row r="92" spans="1:30">
      <c r="A92" s="2">
        <v>1998</v>
      </c>
      <c r="B92" s="2">
        <v>4000</v>
      </c>
      <c r="C92" s="2">
        <v>8</v>
      </c>
      <c r="D92" s="2">
        <v>500</v>
      </c>
      <c r="E92" s="2" t="s">
        <v>32</v>
      </c>
      <c r="F92" s="9">
        <v>0.29069767441860467</v>
      </c>
      <c r="G92" s="9">
        <v>0.5</v>
      </c>
      <c r="H92" s="9">
        <f>AD92/ﾍﾞﾝﾁﾏｰｸ!$CR$1</f>
        <v>0.59463379260333582</v>
      </c>
      <c r="I92" s="9">
        <v>0.5</v>
      </c>
      <c r="J92" s="9">
        <v>0.25</v>
      </c>
      <c r="K92" s="9">
        <v>0.25</v>
      </c>
      <c r="L92" s="9">
        <v>0.375</v>
      </c>
      <c r="M92" s="9">
        <v>0.5</v>
      </c>
      <c r="N92" s="9">
        <v>0.36363636363636365</v>
      </c>
      <c r="O92" s="9">
        <v>0.8</v>
      </c>
      <c r="P92" s="2">
        <v>41.5</v>
      </c>
      <c r="Q92" s="9">
        <f t="shared" si="2"/>
        <v>0.46136363636363636</v>
      </c>
      <c r="R92" s="9">
        <v>0.33333333333333331</v>
      </c>
      <c r="S92" s="9">
        <v>0.4</v>
      </c>
      <c r="T92" s="9">
        <v>0.375</v>
      </c>
      <c r="U92" s="9">
        <v>0.31818181818181818</v>
      </c>
      <c r="V92" s="9">
        <v>0.53125</v>
      </c>
      <c r="W92" s="9">
        <v>0.5</v>
      </c>
      <c r="X92" s="9">
        <v>0.625</v>
      </c>
      <c r="AD92" s="8">
        <v>82</v>
      </c>
    </row>
    <row r="93" spans="1:30">
      <c r="A93" s="2">
        <v>1984</v>
      </c>
      <c r="B93" s="2">
        <v>4500</v>
      </c>
      <c r="C93" s="2">
        <v>6</v>
      </c>
      <c r="D93" s="2">
        <v>750</v>
      </c>
      <c r="E93" s="2" t="s">
        <v>374</v>
      </c>
      <c r="F93" s="9">
        <v>0.40697674418604651</v>
      </c>
      <c r="G93" s="9">
        <v>0.5</v>
      </c>
      <c r="H93" s="9">
        <f>AD93/ﾍﾞﾝﾁﾏｰｸ!$CR$1</f>
        <v>0.63089195068890513</v>
      </c>
      <c r="I93" s="9">
        <v>0</v>
      </c>
      <c r="J93" s="9">
        <v>0.5</v>
      </c>
      <c r="K93" s="9">
        <v>0.5</v>
      </c>
      <c r="L93" s="9">
        <v>0.875</v>
      </c>
      <c r="M93" s="9">
        <v>0.5</v>
      </c>
      <c r="N93" s="9">
        <v>0.54545454545454541</v>
      </c>
      <c r="O93" s="9">
        <v>0.65</v>
      </c>
      <c r="P93" s="2">
        <v>50.5</v>
      </c>
      <c r="Q93" s="9">
        <f t="shared" si="2"/>
        <v>0.57159090909090904</v>
      </c>
      <c r="R93" s="9">
        <v>0.46666666666666667</v>
      </c>
      <c r="S93" s="9">
        <v>0.4</v>
      </c>
      <c r="T93" s="9">
        <v>0.75</v>
      </c>
      <c r="U93" s="9">
        <v>0.45454545454545453</v>
      </c>
      <c r="V93" s="9">
        <v>0.59375</v>
      </c>
      <c r="W93" s="9">
        <v>0.66666666666666663</v>
      </c>
      <c r="X93" s="9">
        <v>0.625</v>
      </c>
      <c r="AD93" s="8">
        <v>87</v>
      </c>
    </row>
    <row r="94" spans="1:30">
      <c r="A94" s="2">
        <v>1999</v>
      </c>
      <c r="B94" s="2">
        <v>5000</v>
      </c>
      <c r="C94" s="2">
        <v>3</v>
      </c>
      <c r="D94" s="2">
        <v>1666.6666666666667</v>
      </c>
      <c r="E94" s="2" t="s">
        <v>375</v>
      </c>
      <c r="F94" s="9">
        <v>0.56976744186046513</v>
      </c>
      <c r="G94" s="9">
        <v>0.5</v>
      </c>
      <c r="H94" s="9">
        <f>AD94/ﾍﾞﾝﾁﾏｰｸ!$CR$1</f>
        <v>0.78172588832487322</v>
      </c>
      <c r="I94" s="9">
        <v>0.5</v>
      </c>
      <c r="J94" s="9">
        <v>0.875</v>
      </c>
      <c r="K94" s="9">
        <v>0.55000000000000004</v>
      </c>
      <c r="L94" s="9">
        <v>0.625</v>
      </c>
      <c r="M94" s="9">
        <v>0.5</v>
      </c>
      <c r="N94" s="9">
        <v>0.59090909090909094</v>
      </c>
      <c r="O94" s="9">
        <v>0.65</v>
      </c>
      <c r="P94" s="2">
        <v>60</v>
      </c>
      <c r="Q94" s="9">
        <f t="shared" si="2"/>
        <v>0.58096590909090906</v>
      </c>
      <c r="R94" s="9">
        <v>0.6</v>
      </c>
      <c r="S94" s="9">
        <v>0.7</v>
      </c>
      <c r="T94" s="9">
        <v>0.6875</v>
      </c>
      <c r="U94" s="9">
        <v>0.45454545454545453</v>
      </c>
      <c r="V94" s="9">
        <v>0.59375</v>
      </c>
      <c r="W94" s="9">
        <v>0.66666666666666663</v>
      </c>
      <c r="X94" s="9">
        <v>0.6875</v>
      </c>
      <c r="AD94" s="8">
        <v>107.8</v>
      </c>
    </row>
    <row r="95" spans="1:30">
      <c r="A95" s="2">
        <v>2001</v>
      </c>
      <c r="B95" s="2">
        <v>4500</v>
      </c>
      <c r="C95" s="2">
        <v>5</v>
      </c>
      <c r="D95" s="2">
        <v>900</v>
      </c>
      <c r="E95" s="2" t="s">
        <v>160</v>
      </c>
      <c r="F95" s="9">
        <v>0.5</v>
      </c>
      <c r="G95" s="9">
        <v>0.5</v>
      </c>
      <c r="H95" s="9">
        <f>AD95/ﾍﾞﾝﾁﾏｰｸ!$CR$1</f>
        <v>0.61493836113125466</v>
      </c>
      <c r="I95" s="9">
        <v>0.16666666666666666</v>
      </c>
      <c r="J95" s="9">
        <v>0.625</v>
      </c>
      <c r="K95" s="9">
        <v>0.6</v>
      </c>
      <c r="L95" s="9">
        <v>0.625</v>
      </c>
      <c r="M95" s="9">
        <v>1</v>
      </c>
      <c r="N95" s="9">
        <v>0.77272727272727271</v>
      </c>
      <c r="O95" s="9">
        <v>0.55000000000000004</v>
      </c>
      <c r="P95" s="2">
        <v>56.5</v>
      </c>
      <c r="Q95" s="9">
        <f t="shared" si="2"/>
        <v>0.57272727272727264</v>
      </c>
      <c r="R95" s="9">
        <v>0.6</v>
      </c>
      <c r="S95" s="9">
        <v>0.7</v>
      </c>
      <c r="T95" s="9">
        <v>0.625</v>
      </c>
      <c r="U95" s="9">
        <v>0.63636363636363635</v>
      </c>
      <c r="V95" s="9">
        <v>0.5625</v>
      </c>
      <c r="W95" s="9">
        <v>0.54166666666666663</v>
      </c>
      <c r="X95" s="9">
        <v>0.5</v>
      </c>
      <c r="AD95" s="8">
        <v>84.8</v>
      </c>
    </row>
    <row r="96" spans="1:30">
      <c r="A96" s="2">
        <v>1954</v>
      </c>
      <c r="B96" s="2">
        <v>4500</v>
      </c>
      <c r="C96" s="2">
        <v>5</v>
      </c>
      <c r="D96" s="2">
        <v>900</v>
      </c>
      <c r="E96" s="2" t="s">
        <v>381</v>
      </c>
      <c r="F96" s="9">
        <v>0.37209302325581395</v>
      </c>
      <c r="G96" s="9">
        <v>0</v>
      </c>
      <c r="H96" s="9">
        <f>AD96/ﾍﾞﾝﾁﾏｰｸ!$CR$1</f>
        <v>0.62001450326323437</v>
      </c>
      <c r="I96" s="9">
        <v>0.5</v>
      </c>
      <c r="J96" s="9">
        <v>0.75</v>
      </c>
      <c r="K96" s="9">
        <v>0.35</v>
      </c>
      <c r="L96" s="9">
        <v>0.625</v>
      </c>
      <c r="M96" s="9">
        <v>1</v>
      </c>
      <c r="N96" s="9">
        <v>0.40909090909090912</v>
      </c>
      <c r="O96" s="9">
        <v>0.65</v>
      </c>
      <c r="P96" s="2">
        <v>45</v>
      </c>
      <c r="Q96" s="9">
        <f t="shared" si="2"/>
        <v>0.46448863636363635</v>
      </c>
      <c r="R96" s="9">
        <v>0.46666666666666667</v>
      </c>
      <c r="S96" s="9">
        <v>0.8</v>
      </c>
      <c r="T96" s="9">
        <v>0.625</v>
      </c>
      <c r="U96" s="9">
        <v>0.31818181818181818</v>
      </c>
      <c r="V96" s="9">
        <v>0.53125</v>
      </c>
      <c r="W96" s="9">
        <v>0.54166666666666663</v>
      </c>
      <c r="X96" s="9">
        <v>0.5625</v>
      </c>
      <c r="AD96" s="8">
        <v>85.5</v>
      </c>
    </row>
    <row r="97" spans="1:30">
      <c r="A97" s="2">
        <v>2010</v>
      </c>
      <c r="B97" s="2">
        <v>5000</v>
      </c>
      <c r="C97" s="2">
        <v>3</v>
      </c>
      <c r="D97" s="2">
        <v>1666.6666666666667</v>
      </c>
      <c r="E97" s="2" t="s">
        <v>234</v>
      </c>
      <c r="F97" s="9">
        <v>6.9767441860465115E-2</v>
      </c>
      <c r="G97" s="9">
        <v>0</v>
      </c>
      <c r="H97" s="9">
        <f>AD97/ﾍﾞﾝﾁﾏｰｸ!$CR$1</f>
        <v>0.6780275562001451</v>
      </c>
      <c r="I97" s="9">
        <v>0</v>
      </c>
      <c r="J97" s="9">
        <v>0.125</v>
      </c>
      <c r="K97" s="9">
        <v>0.15</v>
      </c>
      <c r="L97" s="9">
        <v>0.375</v>
      </c>
      <c r="M97" s="9">
        <v>0.5</v>
      </c>
      <c r="N97" s="9">
        <v>0.22727272727272727</v>
      </c>
      <c r="O97" s="9">
        <v>0.6</v>
      </c>
      <c r="P97" s="2">
        <v>25</v>
      </c>
      <c r="Q97" s="9">
        <f t="shared" si="2"/>
        <v>0.29460227272727268</v>
      </c>
      <c r="R97" s="9">
        <v>0.13333333333333333</v>
      </c>
      <c r="S97" s="9">
        <v>0.4</v>
      </c>
      <c r="T97" s="9">
        <v>0.375</v>
      </c>
      <c r="U97" s="9">
        <v>0.13636363636363635</v>
      </c>
      <c r="V97" s="9">
        <v>0.40625</v>
      </c>
      <c r="W97" s="9">
        <v>0.33333333333333331</v>
      </c>
      <c r="X97" s="9">
        <v>0.4375</v>
      </c>
      <c r="AD97" s="8">
        <v>93.5</v>
      </c>
    </row>
    <row r="98" spans="1:30">
      <c r="A98" s="2">
        <v>1985</v>
      </c>
      <c r="B98" s="2">
        <v>2100</v>
      </c>
      <c r="C98" s="2">
        <v>10</v>
      </c>
      <c r="D98" s="2">
        <v>210</v>
      </c>
      <c r="E98" s="2" t="s">
        <v>67</v>
      </c>
      <c r="F98" s="9">
        <v>0.56976744186046513</v>
      </c>
      <c r="G98" s="9">
        <v>0.5</v>
      </c>
      <c r="H98" s="9">
        <f>AD98/ﾍﾞﾝﾁﾏｰｸ!$CR$1</f>
        <v>0.54749818709209586</v>
      </c>
      <c r="I98" s="9">
        <v>0.5</v>
      </c>
      <c r="J98" s="9">
        <v>0.75</v>
      </c>
      <c r="K98" s="9">
        <v>0.65</v>
      </c>
      <c r="L98" s="9">
        <v>0.5</v>
      </c>
      <c r="M98" s="9">
        <v>1</v>
      </c>
      <c r="N98" s="9">
        <v>0.54545454545454541</v>
      </c>
      <c r="O98" s="9">
        <v>0.65</v>
      </c>
      <c r="P98" s="2">
        <v>56.5</v>
      </c>
      <c r="Q98" s="9">
        <f t="shared" ref="Q98:Q118" si="3">U98*0.35+V98*0.2+W98*0.3+X98*0.15</f>
        <v>0.6982954545454545</v>
      </c>
      <c r="R98" s="9">
        <v>0.6333333333333333</v>
      </c>
      <c r="S98" s="9">
        <v>0.5</v>
      </c>
      <c r="T98" s="9">
        <v>0.5625</v>
      </c>
      <c r="U98" s="9">
        <v>0.72727272727272729</v>
      </c>
      <c r="V98" s="9">
        <v>0.59375</v>
      </c>
      <c r="W98" s="9">
        <v>0.70833333333333337</v>
      </c>
      <c r="X98" s="9">
        <v>0.75</v>
      </c>
      <c r="AD98" s="8">
        <v>75.5</v>
      </c>
    </row>
    <row r="99" spans="1:30">
      <c r="A99" s="2">
        <v>2005</v>
      </c>
      <c r="B99" s="2">
        <v>6000</v>
      </c>
      <c r="C99" s="2">
        <v>6</v>
      </c>
      <c r="D99" s="2">
        <v>1000</v>
      </c>
      <c r="E99" s="2" t="s">
        <v>20</v>
      </c>
      <c r="F99" s="9">
        <v>0.72093023255813948</v>
      </c>
      <c r="G99" s="9">
        <v>1</v>
      </c>
      <c r="H99" s="9">
        <f>AD99/ﾍﾞﾝﾁﾏｰｸ!$CR$1</f>
        <v>0.90355329949238605</v>
      </c>
      <c r="I99" s="9">
        <v>0.5</v>
      </c>
      <c r="J99" s="9">
        <v>0.75</v>
      </c>
      <c r="K99" s="9">
        <v>0.65</v>
      </c>
      <c r="L99" s="9">
        <v>0.625</v>
      </c>
      <c r="M99" s="9">
        <v>0.5</v>
      </c>
      <c r="N99" s="9">
        <v>0.77272727272727271</v>
      </c>
      <c r="O99" s="9">
        <v>0.7</v>
      </c>
      <c r="P99" s="2">
        <v>73</v>
      </c>
      <c r="Q99" s="9">
        <f t="shared" si="3"/>
        <v>0.73607954545454546</v>
      </c>
      <c r="R99" s="9">
        <v>0.6333333333333333</v>
      </c>
      <c r="S99" s="9">
        <v>0.8</v>
      </c>
      <c r="T99" s="9">
        <v>0.8125</v>
      </c>
      <c r="U99" s="9">
        <v>0.77272727272727271</v>
      </c>
      <c r="V99" s="9">
        <v>0.65625</v>
      </c>
      <c r="W99" s="9">
        <v>0.70833333333333337</v>
      </c>
      <c r="X99" s="9">
        <v>0.8125</v>
      </c>
      <c r="AD99" s="8">
        <v>124.60000000000001</v>
      </c>
    </row>
    <row r="100" spans="1:30">
      <c r="A100" s="2">
        <v>2005</v>
      </c>
      <c r="B100" s="2">
        <v>6000</v>
      </c>
      <c r="C100" s="2">
        <v>6</v>
      </c>
      <c r="D100" s="2">
        <v>1000</v>
      </c>
      <c r="E100" s="2" t="s">
        <v>20</v>
      </c>
      <c r="F100" s="9">
        <v>0.72093023255813948</v>
      </c>
      <c r="G100" s="9">
        <v>1</v>
      </c>
      <c r="H100" s="9">
        <f>AD100/ﾍﾞﾝﾁﾏｰｸ!$CR$1</f>
        <v>0.90355329949238605</v>
      </c>
      <c r="I100" s="9">
        <v>0.5</v>
      </c>
      <c r="J100" s="9">
        <v>0.75</v>
      </c>
      <c r="K100" s="9">
        <v>0.65</v>
      </c>
      <c r="L100" s="9">
        <v>0.625</v>
      </c>
      <c r="M100" s="9">
        <v>0.5</v>
      </c>
      <c r="N100" s="9">
        <v>0.77272727272727271</v>
      </c>
      <c r="O100" s="9">
        <v>0.7</v>
      </c>
      <c r="P100" s="2">
        <v>73</v>
      </c>
      <c r="Q100" s="9">
        <f t="shared" si="3"/>
        <v>0.73607954545454546</v>
      </c>
      <c r="R100" s="9">
        <v>0.6333333333333333</v>
      </c>
      <c r="S100" s="9">
        <v>0.8</v>
      </c>
      <c r="T100" s="9">
        <v>0.8125</v>
      </c>
      <c r="U100" s="9">
        <v>0.77272727272727271</v>
      </c>
      <c r="V100" s="9">
        <v>0.65625</v>
      </c>
      <c r="W100" s="9">
        <v>0.70833333333333337</v>
      </c>
      <c r="X100" s="9">
        <v>0.8125</v>
      </c>
      <c r="AD100" s="8">
        <v>124.60000000000001</v>
      </c>
    </row>
    <row r="101" spans="1:30">
      <c r="A101" s="2">
        <v>1992</v>
      </c>
      <c r="B101" s="2">
        <v>3499</v>
      </c>
      <c r="C101" s="2">
        <v>4</v>
      </c>
      <c r="E101" s="2" t="s">
        <v>652</v>
      </c>
      <c r="F101" s="9">
        <v>0.66279069767441856</v>
      </c>
      <c r="G101" s="9">
        <v>0.5</v>
      </c>
      <c r="H101" s="9">
        <f>AD101/ﾍﾞﾝﾁﾏｰｸ!$CR$1</f>
        <v>0.81580855692530829</v>
      </c>
      <c r="I101" s="9">
        <v>0.66666666666666663</v>
      </c>
      <c r="J101" s="9">
        <v>0.5</v>
      </c>
      <c r="K101" s="9">
        <v>0.8</v>
      </c>
      <c r="L101" s="9">
        <v>0.625</v>
      </c>
      <c r="M101" s="9">
        <v>0.5</v>
      </c>
      <c r="N101" s="9">
        <v>0.72727272727272729</v>
      </c>
      <c r="O101" s="9">
        <v>0.8</v>
      </c>
      <c r="P101" s="2">
        <v>72.5</v>
      </c>
      <c r="Q101" s="9">
        <f t="shared" si="3"/>
        <v>0.75823863636363642</v>
      </c>
      <c r="R101" s="9">
        <v>0.73333333333333328</v>
      </c>
      <c r="S101" s="9">
        <v>0.8</v>
      </c>
      <c r="T101" s="9">
        <v>0.6875</v>
      </c>
      <c r="U101" s="9">
        <v>0.81818181818181823</v>
      </c>
      <c r="V101" s="9">
        <v>0.78125</v>
      </c>
      <c r="W101" s="9">
        <v>0.70833333333333337</v>
      </c>
      <c r="X101" s="9">
        <v>0.6875</v>
      </c>
      <c r="AD101" s="8">
        <v>112.5</v>
      </c>
    </row>
    <row r="102" spans="1:30">
      <c r="A102" s="2">
        <v>1980</v>
      </c>
      <c r="B102" s="2">
        <v>9850</v>
      </c>
      <c r="C102" s="2">
        <v>4</v>
      </c>
      <c r="E102" s="2" t="s">
        <v>652</v>
      </c>
      <c r="F102" s="9">
        <v>0.63953488372093026</v>
      </c>
      <c r="G102" s="9">
        <v>0.5</v>
      </c>
      <c r="H102" s="9">
        <f>AD102/ﾍﾞﾝﾁﾏｰｸ!$CR$1</f>
        <v>0.84916606236403214</v>
      </c>
      <c r="I102" s="9">
        <v>0.66666666666666663</v>
      </c>
      <c r="J102" s="9">
        <v>0.5</v>
      </c>
      <c r="K102" s="9">
        <v>0.85</v>
      </c>
      <c r="L102" s="9">
        <v>0.5</v>
      </c>
      <c r="M102" s="9">
        <v>0.5</v>
      </c>
      <c r="N102" s="9">
        <v>0.68181818181818177</v>
      </c>
      <c r="O102" s="9">
        <v>0.65</v>
      </c>
      <c r="P102" s="2">
        <v>66.5</v>
      </c>
      <c r="Q102" s="9">
        <f t="shared" si="3"/>
        <v>0.69886363636363635</v>
      </c>
      <c r="R102" s="9">
        <v>0.73333333333333328</v>
      </c>
      <c r="S102" s="9">
        <v>0.7</v>
      </c>
      <c r="T102" s="9">
        <v>0.5625</v>
      </c>
      <c r="U102" s="9">
        <v>0.81818181818181823</v>
      </c>
      <c r="V102" s="9">
        <v>0.65625</v>
      </c>
      <c r="W102" s="9">
        <v>0.625</v>
      </c>
      <c r="X102" s="9">
        <v>0.625</v>
      </c>
      <c r="AD102" s="8">
        <v>117.10000000000001</v>
      </c>
    </row>
    <row r="103" spans="1:30">
      <c r="A103" s="2">
        <v>1974</v>
      </c>
      <c r="B103" s="2">
        <v>4649</v>
      </c>
      <c r="C103" s="2">
        <v>4</v>
      </c>
      <c r="E103" s="2" t="s">
        <v>652</v>
      </c>
      <c r="F103" s="9">
        <v>0.52325581395348841</v>
      </c>
      <c r="G103" s="9">
        <v>0.5</v>
      </c>
      <c r="H103" s="9">
        <f>AD103/ﾍﾞﾝﾁﾏｰｸ!$CR$1</f>
        <v>0.54967367657722999</v>
      </c>
      <c r="I103" s="9">
        <v>0.66666666666666663</v>
      </c>
      <c r="J103" s="9">
        <v>0.625</v>
      </c>
      <c r="K103" s="9">
        <v>0.55000000000000004</v>
      </c>
      <c r="L103" s="9">
        <v>0.75</v>
      </c>
      <c r="M103" s="9">
        <v>0.5</v>
      </c>
      <c r="N103" s="9">
        <v>0.54545454545454541</v>
      </c>
      <c r="O103" s="9">
        <v>0.45</v>
      </c>
      <c r="P103" s="2">
        <v>51.5</v>
      </c>
      <c r="Q103" s="9">
        <f t="shared" si="3"/>
        <v>0.54715909090909087</v>
      </c>
      <c r="R103" s="9">
        <v>0.6333333333333333</v>
      </c>
      <c r="S103" s="9">
        <v>0.4</v>
      </c>
      <c r="T103" s="9">
        <v>0.625</v>
      </c>
      <c r="U103" s="9">
        <v>0.54545454545454541</v>
      </c>
      <c r="V103" s="9">
        <v>0.53125</v>
      </c>
      <c r="W103" s="9">
        <v>0.58333333333333337</v>
      </c>
      <c r="X103" s="9">
        <v>0.5</v>
      </c>
      <c r="AD103" s="8">
        <v>75.8</v>
      </c>
    </row>
    <row r="104" spans="1:30">
      <c r="A104" s="2">
        <v>1954</v>
      </c>
      <c r="B104" s="2">
        <v>8542</v>
      </c>
      <c r="C104" s="2">
        <v>4</v>
      </c>
      <c r="E104" s="2" t="s">
        <v>653</v>
      </c>
      <c r="F104" s="9">
        <v>0.34883720930232559</v>
      </c>
      <c r="G104" s="9">
        <v>0</v>
      </c>
      <c r="H104" s="9">
        <f>AD104/ﾍﾞﾝﾁﾏｰｸ!$CR$1</f>
        <v>0.6221899927483685</v>
      </c>
      <c r="I104" s="9">
        <v>0.16666666666666666</v>
      </c>
      <c r="J104" s="9">
        <v>0.5</v>
      </c>
      <c r="K104" s="9">
        <v>0.5</v>
      </c>
      <c r="L104" s="9">
        <v>0</v>
      </c>
      <c r="M104" s="9">
        <v>0.5</v>
      </c>
      <c r="N104" s="9">
        <v>0.54545454545454541</v>
      </c>
      <c r="O104" s="9">
        <v>0.75</v>
      </c>
      <c r="P104" s="2">
        <v>43</v>
      </c>
      <c r="Q104" s="9">
        <f t="shared" si="3"/>
        <v>0.69119318181818179</v>
      </c>
      <c r="R104" s="9">
        <v>0.53333333333333333</v>
      </c>
      <c r="S104" s="9">
        <v>0.4</v>
      </c>
      <c r="T104" s="9">
        <v>0.25</v>
      </c>
      <c r="U104" s="9">
        <v>0.59090909090909094</v>
      </c>
      <c r="V104" s="9">
        <v>0.625</v>
      </c>
      <c r="W104" s="9">
        <v>0.79166666666666663</v>
      </c>
      <c r="X104" s="9">
        <v>0.8125</v>
      </c>
      <c r="AD104" s="8">
        <v>85.8</v>
      </c>
    </row>
    <row r="105" spans="1:30">
      <c r="A105" s="2">
        <v>1994</v>
      </c>
      <c r="B105" s="2">
        <v>5192</v>
      </c>
      <c r="C105" s="2">
        <v>4</v>
      </c>
      <c r="E105" s="2" t="s">
        <v>652</v>
      </c>
      <c r="F105" s="9">
        <v>0.59302325581395354</v>
      </c>
      <c r="G105" s="9">
        <v>0.5</v>
      </c>
      <c r="H105" s="9">
        <f>AD105/ﾍﾞﾝﾁﾏｰｸ!$CR$1</f>
        <v>0.6221899927483685</v>
      </c>
      <c r="I105" s="9">
        <v>0.5</v>
      </c>
      <c r="J105" s="9">
        <v>0.625</v>
      </c>
      <c r="K105" s="9">
        <v>0.7</v>
      </c>
      <c r="L105" s="9">
        <v>0.625</v>
      </c>
      <c r="M105" s="9">
        <v>1</v>
      </c>
      <c r="N105" s="9">
        <v>0.68181818181818177</v>
      </c>
      <c r="O105" s="9">
        <v>0.55000000000000004</v>
      </c>
      <c r="P105" s="2">
        <v>58.5</v>
      </c>
      <c r="Q105" s="9">
        <f t="shared" si="3"/>
        <v>0.64857954545454544</v>
      </c>
      <c r="R105" s="9">
        <v>0.66666666666666663</v>
      </c>
      <c r="S105" s="9">
        <v>0.6</v>
      </c>
      <c r="T105" s="9">
        <v>0.625</v>
      </c>
      <c r="U105" s="9">
        <v>0.77272727272727271</v>
      </c>
      <c r="V105" s="9">
        <v>0.59375</v>
      </c>
      <c r="W105" s="9">
        <v>0.58333333333333337</v>
      </c>
      <c r="X105" s="9">
        <v>0.5625</v>
      </c>
      <c r="AD105" s="8">
        <v>85.8</v>
      </c>
    </row>
    <row r="106" spans="1:30">
      <c r="A106" s="2">
        <v>1972</v>
      </c>
      <c r="B106" s="2">
        <v>3000</v>
      </c>
      <c r="C106" s="2">
        <v>3</v>
      </c>
      <c r="E106" s="2" t="s">
        <v>653</v>
      </c>
      <c r="F106" s="9">
        <v>0.5</v>
      </c>
      <c r="G106" s="9">
        <v>0.5</v>
      </c>
      <c r="H106" s="9">
        <f>AD106/ﾍﾞﾝﾁﾏｰｸ!$CR$1</f>
        <v>0.54967367657722999</v>
      </c>
      <c r="I106" s="9">
        <v>0.5</v>
      </c>
      <c r="J106" s="9">
        <v>0.75</v>
      </c>
      <c r="K106" s="9">
        <v>0.45</v>
      </c>
      <c r="L106" s="9">
        <v>0.375</v>
      </c>
      <c r="M106" s="9">
        <v>1</v>
      </c>
      <c r="N106" s="9">
        <v>0.68181818181818177</v>
      </c>
      <c r="O106" s="9">
        <v>0.65</v>
      </c>
      <c r="P106" s="2">
        <v>54.5</v>
      </c>
      <c r="Q106" s="9">
        <f t="shared" si="3"/>
        <v>0.64488636363636354</v>
      </c>
      <c r="R106" s="9">
        <v>0.66666666666666663</v>
      </c>
      <c r="S106" s="9">
        <v>0.6</v>
      </c>
      <c r="T106" s="9">
        <v>0.5625</v>
      </c>
      <c r="U106" s="9">
        <v>0.68181818181818177</v>
      </c>
      <c r="V106" s="9">
        <v>0.5625</v>
      </c>
      <c r="W106" s="9">
        <v>0.66666666666666663</v>
      </c>
      <c r="X106" s="9">
        <v>0.625</v>
      </c>
      <c r="AD106" s="8">
        <v>75.8</v>
      </c>
    </row>
    <row r="107" spans="1:30">
      <c r="A107" s="2">
        <v>1975</v>
      </c>
      <c r="B107" s="2">
        <v>7017</v>
      </c>
      <c r="C107" s="2">
        <v>4</v>
      </c>
      <c r="E107" s="2" t="s">
        <v>652</v>
      </c>
      <c r="F107" s="9">
        <v>0.41860465116279072</v>
      </c>
      <c r="G107" s="9">
        <v>0</v>
      </c>
      <c r="H107" s="9">
        <f>AD107/ﾍﾞﾝﾁﾏｰｸ!$CR$1</f>
        <v>0.59970993473531553</v>
      </c>
      <c r="I107" s="9">
        <v>0.66666666666666663</v>
      </c>
      <c r="J107" s="9">
        <v>0.5</v>
      </c>
      <c r="K107" s="9">
        <v>0.5</v>
      </c>
      <c r="L107" s="9">
        <v>0.125</v>
      </c>
      <c r="M107" s="9">
        <v>0.5</v>
      </c>
      <c r="N107" s="9">
        <v>0.5</v>
      </c>
      <c r="O107" s="9">
        <v>0.45</v>
      </c>
      <c r="P107" s="2">
        <v>40</v>
      </c>
      <c r="Q107" s="9">
        <f t="shared" si="3"/>
        <v>0.54488636363636356</v>
      </c>
      <c r="R107" s="9">
        <v>0.53333333333333333</v>
      </c>
      <c r="S107" s="9">
        <v>0.4</v>
      </c>
      <c r="T107" s="9">
        <v>0.3125</v>
      </c>
      <c r="U107" s="9">
        <v>0.68181818181818177</v>
      </c>
      <c r="V107" s="9">
        <v>0.40625</v>
      </c>
      <c r="W107" s="9">
        <v>0.5</v>
      </c>
      <c r="X107" s="9">
        <v>0.5</v>
      </c>
      <c r="AD107" s="8">
        <v>82.7</v>
      </c>
    </row>
    <row r="108" spans="1:30">
      <c r="A108" s="2">
        <v>1995</v>
      </c>
      <c r="B108" s="2">
        <v>7729</v>
      </c>
      <c r="C108" s="2">
        <v>4</v>
      </c>
      <c r="E108" s="2" t="s">
        <v>652</v>
      </c>
      <c r="F108" s="9">
        <v>0.63953488372093026</v>
      </c>
      <c r="G108" s="9">
        <v>0.5</v>
      </c>
      <c r="H108" s="9">
        <f>AD108/ﾍﾞﾝﾁﾏｰｸ!$CR$1</f>
        <v>0.59608411892675861</v>
      </c>
      <c r="I108" s="9">
        <v>0.83333333333333337</v>
      </c>
      <c r="J108" s="9">
        <v>0.625</v>
      </c>
      <c r="K108" s="9">
        <v>0.65</v>
      </c>
      <c r="L108" s="9">
        <v>0.75</v>
      </c>
      <c r="M108" s="9">
        <v>1</v>
      </c>
      <c r="N108" s="9">
        <v>0.68181818181818177</v>
      </c>
      <c r="O108" s="9">
        <v>0.7</v>
      </c>
      <c r="P108" s="2">
        <v>63.5</v>
      </c>
      <c r="Q108" s="9">
        <f t="shared" si="3"/>
        <v>0.7991477272727272</v>
      </c>
      <c r="R108" s="9">
        <v>0.73333333333333328</v>
      </c>
      <c r="S108" s="9">
        <v>0.5</v>
      </c>
      <c r="T108" s="9">
        <v>0.625</v>
      </c>
      <c r="U108" s="9">
        <v>0.86363636363636365</v>
      </c>
      <c r="V108" s="9">
        <v>0.625</v>
      </c>
      <c r="W108" s="9">
        <v>0.83333333333333337</v>
      </c>
      <c r="X108" s="9">
        <v>0.8125</v>
      </c>
      <c r="AD108" s="8">
        <v>82.2</v>
      </c>
    </row>
    <row r="109" spans="1:30">
      <c r="A109" s="2">
        <v>27</v>
      </c>
      <c r="B109" s="2">
        <v>3704</v>
      </c>
      <c r="C109" s="2">
        <v>4</v>
      </c>
      <c r="E109" s="2" t="s">
        <v>666</v>
      </c>
      <c r="F109" s="9">
        <v>0.66279069767441856</v>
      </c>
      <c r="G109" s="9">
        <v>0.5</v>
      </c>
      <c r="H109" s="9">
        <f>AD109/ﾍﾞﾝﾁﾏｰｸ!$CR$1</f>
        <v>0.65192168237853521</v>
      </c>
      <c r="I109" s="9">
        <v>1</v>
      </c>
      <c r="J109" s="9">
        <v>0.625</v>
      </c>
      <c r="K109" s="9">
        <v>0.7</v>
      </c>
      <c r="L109" s="9">
        <v>0.5</v>
      </c>
      <c r="M109" s="9">
        <v>1</v>
      </c>
      <c r="N109" s="9">
        <v>0.86363636363636365</v>
      </c>
      <c r="O109" s="9">
        <v>0.7</v>
      </c>
      <c r="P109" s="2">
        <v>67.5</v>
      </c>
      <c r="Q109" s="9">
        <f t="shared" si="3"/>
        <v>0.82130681818181817</v>
      </c>
      <c r="R109" s="9">
        <v>0.8</v>
      </c>
      <c r="S109" s="9">
        <v>0.7</v>
      </c>
      <c r="T109" s="9">
        <v>0.6875</v>
      </c>
      <c r="U109" s="9">
        <v>0.90909090909090906</v>
      </c>
      <c r="V109" s="9">
        <v>0.65625</v>
      </c>
      <c r="W109" s="9">
        <v>0.83333333333333337</v>
      </c>
      <c r="X109" s="9">
        <v>0.8125</v>
      </c>
      <c r="AD109" s="8">
        <v>89.899999999999991</v>
      </c>
    </row>
    <row r="110" spans="1:30">
      <c r="A110" s="2">
        <v>1984</v>
      </c>
      <c r="B110" s="2">
        <v>7843</v>
      </c>
      <c r="C110" s="2">
        <v>4</v>
      </c>
      <c r="E110" s="2" t="s">
        <v>667</v>
      </c>
      <c r="F110" s="9">
        <v>0.63953488372093026</v>
      </c>
      <c r="G110" s="9">
        <v>0.5</v>
      </c>
      <c r="H110" s="9">
        <f>AD110/ﾍﾞﾝﾁﾏｰｸ!$CR$1</f>
        <v>0.55329949238578691</v>
      </c>
      <c r="I110" s="9">
        <v>1</v>
      </c>
      <c r="J110" s="9">
        <v>0.875</v>
      </c>
      <c r="K110" s="9">
        <v>0.6</v>
      </c>
      <c r="L110" s="9">
        <v>0.25</v>
      </c>
      <c r="M110" s="9">
        <v>1</v>
      </c>
      <c r="N110" s="9">
        <v>0.77272727272727271</v>
      </c>
      <c r="O110" s="9">
        <v>0.7</v>
      </c>
      <c r="P110" s="2">
        <v>63.5</v>
      </c>
      <c r="Q110" s="9">
        <f t="shared" si="3"/>
        <v>0.7619318181818181</v>
      </c>
      <c r="R110" s="9">
        <v>0.83333333333333337</v>
      </c>
      <c r="S110" s="9">
        <v>0.6</v>
      </c>
      <c r="T110" s="9">
        <v>0.5</v>
      </c>
      <c r="U110" s="9">
        <v>0.90909090909090906</v>
      </c>
      <c r="V110" s="9">
        <v>0.5625</v>
      </c>
      <c r="W110" s="9">
        <v>0.66666666666666663</v>
      </c>
      <c r="X110" s="9">
        <v>0.875</v>
      </c>
      <c r="AD110" s="8">
        <v>76.3</v>
      </c>
    </row>
    <row r="111" spans="1:30">
      <c r="A111" s="2">
        <v>1972</v>
      </c>
      <c r="B111" s="2">
        <v>9783.4</v>
      </c>
      <c r="C111" s="2">
        <v>4</v>
      </c>
      <c r="E111" s="2" t="s">
        <v>668</v>
      </c>
      <c r="F111" s="9">
        <v>0.61627906976744184</v>
      </c>
      <c r="G111" s="9">
        <v>0.5</v>
      </c>
      <c r="H111" s="9">
        <f>AD111/ﾍﾞﾝﾁﾏｰｸ!$CR$1</f>
        <v>0.63669325598259618</v>
      </c>
      <c r="I111" s="9">
        <v>0.5</v>
      </c>
      <c r="J111" s="9">
        <v>0.625</v>
      </c>
      <c r="K111" s="9">
        <v>0.8</v>
      </c>
      <c r="L111" s="9">
        <v>0.625</v>
      </c>
      <c r="M111" s="9">
        <v>1</v>
      </c>
      <c r="N111" s="9">
        <v>0.81818181818181823</v>
      </c>
      <c r="O111" s="9">
        <v>0.45</v>
      </c>
      <c r="P111" s="2">
        <v>61.5</v>
      </c>
      <c r="Q111" s="9">
        <f t="shared" si="3"/>
        <v>0.68664772727272727</v>
      </c>
      <c r="R111" s="9">
        <v>0.73333333333333328</v>
      </c>
      <c r="S111" s="9">
        <v>0.6</v>
      </c>
      <c r="T111" s="9">
        <v>0.625</v>
      </c>
      <c r="U111" s="9">
        <v>0.86363636363636365</v>
      </c>
      <c r="V111" s="9">
        <v>0.5625</v>
      </c>
      <c r="W111" s="9">
        <v>0.625</v>
      </c>
      <c r="X111" s="9">
        <v>0.5625</v>
      </c>
      <c r="AD111" s="8">
        <v>87.8</v>
      </c>
    </row>
    <row r="112" spans="1:30">
      <c r="A112" s="2">
        <v>1974</v>
      </c>
      <c r="B112" s="2">
        <v>2909</v>
      </c>
      <c r="C112" s="2">
        <v>3</v>
      </c>
      <c r="E112" s="2" t="s">
        <v>660</v>
      </c>
      <c r="F112" s="9">
        <v>0.44186046511627908</v>
      </c>
      <c r="G112" s="9">
        <v>0</v>
      </c>
      <c r="H112" s="9">
        <f>AD112/ﾍﾞﾝﾁﾏｰｸ!$CR$1</f>
        <v>0.55329949238578691</v>
      </c>
      <c r="I112" s="9">
        <v>0.33333333333333331</v>
      </c>
      <c r="J112" s="9">
        <v>0.625</v>
      </c>
      <c r="K112" s="9">
        <v>0.65</v>
      </c>
      <c r="L112" s="9">
        <v>0.375</v>
      </c>
      <c r="M112" s="9">
        <v>0.5</v>
      </c>
      <c r="N112" s="9">
        <v>0.59090909090909094</v>
      </c>
      <c r="O112" s="9">
        <v>0.45</v>
      </c>
      <c r="P112" s="2">
        <v>46</v>
      </c>
      <c r="Q112" s="9">
        <f t="shared" si="3"/>
        <v>0.66420454545454544</v>
      </c>
      <c r="R112" s="9">
        <v>0.6</v>
      </c>
      <c r="S112" s="9">
        <v>0.4</v>
      </c>
      <c r="T112" s="9">
        <v>0.4375</v>
      </c>
      <c r="U112" s="9">
        <v>0.77272727272727271</v>
      </c>
      <c r="V112" s="9">
        <v>0.5</v>
      </c>
      <c r="W112" s="9">
        <v>0.66666666666666663</v>
      </c>
      <c r="X112" s="9">
        <v>0.625</v>
      </c>
      <c r="AD112" s="8">
        <v>76.3</v>
      </c>
    </row>
    <row r="113" spans="1:30">
      <c r="A113" s="2">
        <v>1982</v>
      </c>
      <c r="B113" s="2">
        <v>4928</v>
      </c>
      <c r="C113" s="2">
        <v>4</v>
      </c>
      <c r="E113" s="2" t="s">
        <v>661</v>
      </c>
      <c r="F113" s="9">
        <v>0.68604651162790697</v>
      </c>
      <c r="G113" s="9">
        <v>0.5</v>
      </c>
      <c r="H113" s="9">
        <f>AD113/ﾍﾞﾝﾁﾏｰｸ!$CR$1</f>
        <v>0.80710659898477166</v>
      </c>
      <c r="I113" s="9">
        <v>0.5</v>
      </c>
      <c r="J113" s="9">
        <v>0.75</v>
      </c>
      <c r="K113" s="9">
        <v>0.75</v>
      </c>
      <c r="L113" s="9">
        <v>0.125</v>
      </c>
      <c r="M113" s="9">
        <v>0.5</v>
      </c>
      <c r="N113" s="9">
        <v>0.5</v>
      </c>
      <c r="O113" s="9">
        <v>0.6</v>
      </c>
      <c r="P113" s="2">
        <v>59.5</v>
      </c>
      <c r="Q113" s="9">
        <f t="shared" si="3"/>
        <v>0.71335227272727275</v>
      </c>
      <c r="R113" s="9">
        <v>0.56666666666666665</v>
      </c>
      <c r="S113" s="9">
        <v>0.6</v>
      </c>
      <c r="T113" s="9">
        <v>0.375</v>
      </c>
      <c r="U113" s="9">
        <v>0.63636363636363635</v>
      </c>
      <c r="V113" s="9">
        <v>0.65625</v>
      </c>
      <c r="W113" s="9">
        <v>0.79166666666666663</v>
      </c>
      <c r="X113" s="9">
        <v>0.8125</v>
      </c>
      <c r="AD113" s="8">
        <v>111.3</v>
      </c>
    </row>
    <row r="114" spans="1:30">
      <c r="A114" s="2">
        <v>1985</v>
      </c>
      <c r="B114" s="2">
        <v>3635</v>
      </c>
      <c r="C114" s="2">
        <v>4</v>
      </c>
      <c r="E114" s="2" t="s">
        <v>664</v>
      </c>
      <c r="F114" s="9">
        <v>0.63953488372093026</v>
      </c>
      <c r="G114" s="9">
        <v>0.5</v>
      </c>
      <c r="H114" s="9">
        <f>AD114/ﾍﾞﾝﾁﾏｰｸ!$CR$1</f>
        <v>0.52356780275562009</v>
      </c>
      <c r="I114" s="9">
        <v>0.83333333333333337</v>
      </c>
      <c r="J114" s="9">
        <v>0.625</v>
      </c>
      <c r="K114" s="9">
        <v>0.75</v>
      </c>
      <c r="L114" s="9">
        <v>0.375</v>
      </c>
      <c r="M114" s="9">
        <v>0.5</v>
      </c>
      <c r="N114" s="9">
        <v>0.59090909090909094</v>
      </c>
      <c r="O114" s="9">
        <v>0.55000000000000004</v>
      </c>
      <c r="P114" s="2">
        <v>56.5</v>
      </c>
      <c r="Q114" s="9">
        <f t="shared" si="3"/>
        <v>0.70823863636363638</v>
      </c>
      <c r="R114" s="9">
        <v>0.7</v>
      </c>
      <c r="S114" s="9">
        <v>0.4</v>
      </c>
      <c r="T114" s="9">
        <v>0.5</v>
      </c>
      <c r="U114" s="9">
        <v>0.81818181818181823</v>
      </c>
      <c r="V114" s="9">
        <v>0.59375</v>
      </c>
      <c r="W114" s="9">
        <v>0.66666666666666663</v>
      </c>
      <c r="X114" s="9">
        <v>0.6875</v>
      </c>
      <c r="AD114" s="8">
        <v>72.2</v>
      </c>
    </row>
    <row r="115" spans="1:30">
      <c r="A115" s="2">
        <v>1986</v>
      </c>
      <c r="B115" s="2">
        <v>5754</v>
      </c>
      <c r="C115" s="2">
        <v>4</v>
      </c>
      <c r="E115" s="2" t="s">
        <v>659</v>
      </c>
      <c r="F115" s="9">
        <v>0.62790697674418605</v>
      </c>
      <c r="G115" s="9">
        <v>1</v>
      </c>
      <c r="H115" s="9">
        <f>AD115/ﾍﾞﾝﾁﾏｰｸ!$CR$1</f>
        <v>0.54967367657722999</v>
      </c>
      <c r="I115" s="9">
        <v>0.66666666666666663</v>
      </c>
      <c r="J115" s="9">
        <v>0.625</v>
      </c>
      <c r="K115" s="9">
        <v>0.6</v>
      </c>
      <c r="L115" s="9">
        <v>0.75</v>
      </c>
      <c r="M115" s="9">
        <v>0.5</v>
      </c>
      <c r="N115" s="9">
        <v>0.68181818181818177</v>
      </c>
      <c r="O115" s="9">
        <v>0.85</v>
      </c>
      <c r="P115" s="2">
        <v>67</v>
      </c>
      <c r="Q115" s="9">
        <f t="shared" si="3"/>
        <v>0.7607954545454545</v>
      </c>
      <c r="R115" s="9">
        <v>0.6333333333333333</v>
      </c>
      <c r="S115" s="9">
        <v>0.6</v>
      </c>
      <c r="T115" s="9">
        <v>0.875</v>
      </c>
      <c r="U115" s="9">
        <v>0.72727272727272729</v>
      </c>
      <c r="V115" s="9">
        <v>0.6875</v>
      </c>
      <c r="W115" s="9">
        <v>0.79166666666666663</v>
      </c>
      <c r="X115" s="9">
        <v>0.875</v>
      </c>
      <c r="AD115" s="8">
        <v>75.8</v>
      </c>
    </row>
    <row r="116" spans="1:30">
      <c r="A116" s="2">
        <v>2013</v>
      </c>
      <c r="B116" s="2">
        <v>8051.42</v>
      </c>
      <c r="C116" s="2">
        <v>4</v>
      </c>
      <c r="E116" s="2" t="s">
        <v>665</v>
      </c>
      <c r="F116" s="9">
        <v>0.7441860465116279</v>
      </c>
      <c r="G116" s="9">
        <v>1</v>
      </c>
      <c r="H116" s="9">
        <f>AD116/ﾍﾞﾝﾁﾏｰｸ!$CR$1</f>
        <v>0.54967367657722999</v>
      </c>
      <c r="I116" s="9">
        <v>0.66666666666666663</v>
      </c>
      <c r="J116" s="9">
        <v>0.625</v>
      </c>
      <c r="K116" s="9">
        <v>0.85</v>
      </c>
      <c r="L116" s="9">
        <v>0.625</v>
      </c>
      <c r="M116" s="9">
        <v>0.5</v>
      </c>
      <c r="N116" s="9">
        <v>0.81818181818181823</v>
      </c>
      <c r="O116" s="9">
        <v>0.95</v>
      </c>
      <c r="P116" s="2">
        <v>76</v>
      </c>
      <c r="Q116" s="9">
        <f t="shared" si="3"/>
        <v>0.85482954545454548</v>
      </c>
      <c r="R116" s="9">
        <v>0.73333333333333328</v>
      </c>
      <c r="S116" s="9">
        <v>0.5</v>
      </c>
      <c r="T116" s="9">
        <v>0.75</v>
      </c>
      <c r="U116" s="9">
        <v>0.77272727272727271</v>
      </c>
      <c r="V116" s="9">
        <v>0.90625</v>
      </c>
      <c r="W116" s="9">
        <v>0.875</v>
      </c>
      <c r="X116" s="9">
        <v>0.9375</v>
      </c>
      <c r="AD116" s="8">
        <v>75.8</v>
      </c>
    </row>
    <row r="117" spans="1:30">
      <c r="A117" s="2">
        <v>1971</v>
      </c>
      <c r="B117" s="2">
        <v>8600</v>
      </c>
      <c r="C117" s="2">
        <v>4</v>
      </c>
      <c r="E117" s="2" t="s">
        <v>662</v>
      </c>
      <c r="F117" s="9">
        <v>0.51162790697674421</v>
      </c>
      <c r="G117" s="9">
        <v>0</v>
      </c>
      <c r="H117" s="9">
        <f>AD117/ﾍﾞﾝﾁﾏｰｸ!$CR$1</f>
        <v>0.74111675126903565</v>
      </c>
      <c r="I117" s="9">
        <v>0.83333333333333337</v>
      </c>
      <c r="J117" s="9">
        <v>0.5</v>
      </c>
      <c r="K117" s="9">
        <v>0.65</v>
      </c>
      <c r="L117" s="9">
        <v>0.5</v>
      </c>
      <c r="M117" s="9">
        <v>0.5</v>
      </c>
      <c r="N117" s="9">
        <v>0.59090909090909094</v>
      </c>
      <c r="O117" s="9">
        <v>0.75</v>
      </c>
      <c r="P117" s="2">
        <v>58.5</v>
      </c>
      <c r="Q117" s="9">
        <f t="shared" si="3"/>
        <v>0.7522727272727272</v>
      </c>
      <c r="R117" s="9">
        <v>0.73333333333333328</v>
      </c>
      <c r="S117" s="9">
        <v>0.5</v>
      </c>
      <c r="T117" s="9">
        <v>0.4375</v>
      </c>
      <c r="U117" s="9">
        <v>0.86363636363636365</v>
      </c>
      <c r="V117" s="9">
        <v>0.625</v>
      </c>
      <c r="W117" s="9">
        <v>0.70833333333333337</v>
      </c>
      <c r="X117" s="9">
        <v>0.75</v>
      </c>
      <c r="AD117" s="8">
        <v>102.2</v>
      </c>
    </row>
    <row r="118" spans="1:30">
      <c r="A118" s="2">
        <v>1988</v>
      </c>
      <c r="B118" s="2">
        <v>9826</v>
      </c>
      <c r="C118" s="2">
        <v>4</v>
      </c>
      <c r="E118" s="2" t="s">
        <v>659</v>
      </c>
      <c r="F118" s="9">
        <v>0.62790697674418605</v>
      </c>
      <c r="G118" s="9">
        <v>1</v>
      </c>
      <c r="H118" s="9">
        <f>AD118/ﾍﾞﾝﾁﾏｰｸ!$CR$1</f>
        <v>0.53081943437273393</v>
      </c>
      <c r="I118" s="9">
        <v>0.83333333333333337</v>
      </c>
      <c r="J118" s="9">
        <v>0.75</v>
      </c>
      <c r="K118" s="9">
        <v>0.45</v>
      </c>
      <c r="L118" s="9">
        <v>0.875</v>
      </c>
      <c r="M118" s="9">
        <v>1</v>
      </c>
      <c r="N118" s="9">
        <v>0.59090909090909094</v>
      </c>
      <c r="O118" s="9">
        <v>0.65</v>
      </c>
      <c r="P118" s="2">
        <v>62</v>
      </c>
      <c r="Q118" s="9">
        <f t="shared" si="3"/>
        <v>0.66392045454545456</v>
      </c>
      <c r="R118" s="9">
        <v>0.8</v>
      </c>
      <c r="S118" s="9">
        <v>0.6</v>
      </c>
      <c r="T118" s="9">
        <v>0.8125</v>
      </c>
      <c r="U118" s="9">
        <v>0.72727272727272729</v>
      </c>
      <c r="V118" s="9">
        <v>0.53125</v>
      </c>
      <c r="W118" s="9">
        <v>0.66666666666666663</v>
      </c>
      <c r="X118" s="9">
        <v>0.6875</v>
      </c>
      <c r="AD118" s="8">
        <v>73.2</v>
      </c>
    </row>
    <row r="119" spans="1:30">
      <c r="Q119" s="9"/>
    </row>
    <row r="120" spans="1:30">
      <c r="Q120" s="9"/>
    </row>
    <row r="121" spans="1:30">
      <c r="Q121" s="9"/>
    </row>
    <row r="122" spans="1:30">
      <c r="Q122" s="9"/>
    </row>
    <row r="123" spans="1:30">
      <c r="Q123" s="9"/>
    </row>
    <row r="124" spans="1:30">
      <c r="Q124" s="9"/>
    </row>
    <row r="125" spans="1:30">
      <c r="Q125" s="9"/>
    </row>
    <row r="126" spans="1:30">
      <c r="Q126" s="9"/>
    </row>
    <row r="127" spans="1:30">
      <c r="Q127" s="9"/>
    </row>
    <row r="128" spans="1:30">
      <c r="Q128" s="9"/>
    </row>
    <row r="129" spans="17:17">
      <c r="Q129" s="9"/>
    </row>
    <row r="130" spans="17:17">
      <c r="Q130" s="9"/>
    </row>
    <row r="131" spans="17:17">
      <c r="Q131" s="9"/>
    </row>
    <row r="132" spans="17:17">
      <c r="Q132" s="9"/>
    </row>
    <row r="133" spans="17:17">
      <c r="Q133" s="9"/>
    </row>
    <row r="134" spans="17:17">
      <c r="Q134" s="9"/>
    </row>
    <row r="135" spans="17:17">
      <c r="Q135" s="9"/>
    </row>
    <row r="136" spans="17:17">
      <c r="Q136" s="9"/>
    </row>
    <row r="137" spans="17:17">
      <c r="Q137" s="9"/>
    </row>
    <row r="138" spans="17:17">
      <c r="Q138" s="9"/>
    </row>
    <row r="139" spans="17:17">
      <c r="Q139" s="9"/>
    </row>
    <row r="140" spans="17:17">
      <c r="Q140" s="9"/>
    </row>
    <row r="141" spans="17:17">
      <c r="Q141" s="9"/>
    </row>
    <row r="142" spans="17:17">
      <c r="Q142" s="9"/>
    </row>
    <row r="143" spans="17:17">
      <c r="Q143" s="9"/>
    </row>
    <row r="144" spans="17:17">
      <c r="Q144" s="9"/>
    </row>
    <row r="145" spans="17:17">
      <c r="Q145" s="9"/>
    </row>
    <row r="146" spans="17:17">
      <c r="Q146" s="9"/>
    </row>
    <row r="147" spans="17:17">
      <c r="Q147" s="9"/>
    </row>
    <row r="148" spans="17:17">
      <c r="Q148" s="9"/>
    </row>
    <row r="149" spans="17:17">
      <c r="Q149" s="9"/>
    </row>
    <row r="150" spans="17:17">
      <c r="Q150" s="9"/>
    </row>
    <row r="151" spans="17:17">
      <c r="Q151" s="9"/>
    </row>
    <row r="152" spans="17:17">
      <c r="Q152" s="9"/>
    </row>
    <row r="153" spans="17:17">
      <c r="Q153" s="9"/>
    </row>
    <row r="154" spans="17:17">
      <c r="Q154" s="9"/>
    </row>
    <row r="155" spans="17:17">
      <c r="Q155" s="9"/>
    </row>
    <row r="156" spans="17:17">
      <c r="Q156" s="9"/>
    </row>
    <row r="157" spans="17:17">
      <c r="Q157" s="9"/>
    </row>
    <row r="158" spans="17:17">
      <c r="Q158" s="9"/>
    </row>
    <row r="159" spans="17:17">
      <c r="Q159" s="9"/>
    </row>
    <row r="160" spans="17:17">
      <c r="Q160" s="9"/>
    </row>
    <row r="161" spans="17:17">
      <c r="Q161" s="9"/>
    </row>
    <row r="162" spans="17:17">
      <c r="Q162" s="9"/>
    </row>
    <row r="163" spans="17:17">
      <c r="Q163" s="9"/>
    </row>
    <row r="164" spans="17:17">
      <c r="Q164" s="9"/>
    </row>
    <row r="165" spans="17:17">
      <c r="Q165" s="9"/>
    </row>
    <row r="166" spans="17:17">
      <c r="Q166" s="9"/>
    </row>
    <row r="167" spans="17:17">
      <c r="Q167" s="9"/>
    </row>
    <row r="168" spans="17:17">
      <c r="Q168" s="9"/>
    </row>
    <row r="169" spans="17:17">
      <c r="Q169" s="9"/>
    </row>
    <row r="170" spans="17:17">
      <c r="Q170" s="9"/>
    </row>
    <row r="171" spans="17:17">
      <c r="Q171" s="9"/>
    </row>
    <row r="172" spans="17:17">
      <c r="Q172" s="9"/>
    </row>
    <row r="173" spans="17:17">
      <c r="Q173" s="9"/>
    </row>
    <row r="174" spans="17:17">
      <c r="Q174" s="9"/>
    </row>
    <row r="175" spans="17:17">
      <c r="Q175" s="9"/>
    </row>
    <row r="176" spans="17:17">
      <c r="Q176" s="9"/>
    </row>
    <row r="177" spans="17:17">
      <c r="Q177" s="9"/>
    </row>
    <row r="178" spans="17:17">
      <c r="Q178" s="9"/>
    </row>
    <row r="179" spans="17:17">
      <c r="Q179" s="9"/>
    </row>
    <row r="180" spans="17:17">
      <c r="Q180" s="9"/>
    </row>
    <row r="181" spans="17:17">
      <c r="Q181" s="9"/>
    </row>
    <row r="182" spans="17:17">
      <c r="Q182" s="9"/>
    </row>
    <row r="183" spans="17:17">
      <c r="Q183" s="9"/>
    </row>
    <row r="184" spans="17:17">
      <c r="Q184" s="9"/>
    </row>
    <row r="185" spans="17:17">
      <c r="Q185" s="9"/>
    </row>
    <row r="186" spans="17:17">
      <c r="Q186" s="9"/>
    </row>
    <row r="187" spans="17:17">
      <c r="Q187" s="9"/>
    </row>
    <row r="188" spans="17:17">
      <c r="Q188" s="9"/>
    </row>
    <row r="189" spans="17:17">
      <c r="Q189" s="9"/>
    </row>
    <row r="190" spans="17:17">
      <c r="Q190" s="9"/>
    </row>
    <row r="191" spans="17:17">
      <c r="Q191" s="9"/>
    </row>
    <row r="192" spans="17:17">
      <c r="Q192" s="9"/>
    </row>
    <row r="193" spans="17:17">
      <c r="Q193" s="9"/>
    </row>
    <row r="194" spans="17:17">
      <c r="Q194" s="9"/>
    </row>
    <row r="195" spans="17:17">
      <c r="Q195" s="9"/>
    </row>
    <row r="196" spans="17:17">
      <c r="Q196" s="9"/>
    </row>
    <row r="197" spans="17:17">
      <c r="Q197" s="9"/>
    </row>
    <row r="198" spans="17:17">
      <c r="Q198" s="9"/>
    </row>
    <row r="199" spans="17:17">
      <c r="Q199" s="9"/>
    </row>
    <row r="200" spans="17:17">
      <c r="Q200" s="9"/>
    </row>
    <row r="201" spans="17:17">
      <c r="Q201" s="9"/>
    </row>
    <row r="202" spans="17:17">
      <c r="Q202" s="9"/>
    </row>
    <row r="203" spans="17:17">
      <c r="Q203" s="9"/>
    </row>
    <row r="204" spans="17:17">
      <c r="Q204" s="9"/>
    </row>
    <row r="205" spans="17:17">
      <c r="Q205" s="9"/>
    </row>
    <row r="206" spans="17:17">
      <c r="Q206" s="9"/>
    </row>
    <row r="207" spans="17:17">
      <c r="Q207" s="9"/>
    </row>
    <row r="208" spans="17:17">
      <c r="Q208" s="9"/>
    </row>
    <row r="209" spans="17:17">
      <c r="Q209" s="9"/>
    </row>
    <row r="210" spans="17:17">
      <c r="Q210" s="9"/>
    </row>
    <row r="211" spans="17:17">
      <c r="Q211" s="9"/>
    </row>
    <row r="212" spans="17:17">
      <c r="Q212" s="9"/>
    </row>
    <row r="213" spans="17:17">
      <c r="Q213" s="9"/>
    </row>
    <row r="214" spans="17:17">
      <c r="Q214" s="9"/>
    </row>
    <row r="215" spans="17:17">
      <c r="Q215" s="9"/>
    </row>
    <row r="216" spans="17:17">
      <c r="Q216" s="9"/>
    </row>
    <row r="217" spans="17:17">
      <c r="Q217" s="9"/>
    </row>
    <row r="218" spans="17:17">
      <c r="Q218" s="9"/>
    </row>
    <row r="219" spans="17:17">
      <c r="Q219" s="9"/>
    </row>
    <row r="220" spans="17:17">
      <c r="Q220" s="9"/>
    </row>
    <row r="221" spans="17:17">
      <c r="Q221" s="9"/>
    </row>
    <row r="222" spans="17:17">
      <c r="Q222" s="9"/>
    </row>
    <row r="223" spans="17:17">
      <c r="Q223" s="9"/>
    </row>
    <row r="224" spans="17:17">
      <c r="Q224" s="9"/>
    </row>
    <row r="225" spans="17:17">
      <c r="Q225" s="9"/>
    </row>
    <row r="226" spans="17:17">
      <c r="Q226" s="9"/>
    </row>
    <row r="227" spans="17:17">
      <c r="Q227" s="9"/>
    </row>
    <row r="228" spans="17:17">
      <c r="Q228" s="9"/>
    </row>
    <row r="229" spans="17:17">
      <c r="Q229" s="9"/>
    </row>
    <row r="230" spans="17:17">
      <c r="Q230" s="9"/>
    </row>
    <row r="231" spans="17:17">
      <c r="Q231" s="9"/>
    </row>
    <row r="232" spans="17:17">
      <c r="Q232" s="9"/>
    </row>
    <row r="233" spans="17:17">
      <c r="Q233" s="9"/>
    </row>
    <row r="234" spans="17:17">
      <c r="Q234" s="9"/>
    </row>
    <row r="235" spans="17:17">
      <c r="Q235" s="9"/>
    </row>
    <row r="236" spans="17:17">
      <c r="Q236" s="9"/>
    </row>
    <row r="237" spans="17:17">
      <c r="Q237" s="9"/>
    </row>
    <row r="238" spans="17:17">
      <c r="Q238" s="9"/>
    </row>
    <row r="239" spans="17:17">
      <c r="Q239" s="9"/>
    </row>
    <row r="240" spans="17:17">
      <c r="Q240" s="9"/>
    </row>
    <row r="241" spans="17:17">
      <c r="Q241" s="9"/>
    </row>
    <row r="242" spans="17:17">
      <c r="Q242" s="9"/>
    </row>
    <row r="243" spans="17:17">
      <c r="Q243" s="9"/>
    </row>
    <row r="244" spans="17:17">
      <c r="Q244" s="9"/>
    </row>
    <row r="245" spans="17:17">
      <c r="Q245" s="9"/>
    </row>
    <row r="246" spans="17:17">
      <c r="Q246" s="9"/>
    </row>
    <row r="247" spans="17:17">
      <c r="Q247" s="9"/>
    </row>
    <row r="248" spans="17:17">
      <c r="Q248" s="9"/>
    </row>
    <row r="249" spans="17:17">
      <c r="Q249" s="9"/>
    </row>
    <row r="250" spans="17:17">
      <c r="Q250" s="9"/>
    </row>
    <row r="251" spans="17:17">
      <c r="Q251" s="9"/>
    </row>
    <row r="252" spans="17:17">
      <c r="Q252" s="9"/>
    </row>
    <row r="253" spans="17:17">
      <c r="Q253" s="9"/>
    </row>
    <row r="254" spans="17:17">
      <c r="Q254" s="9"/>
    </row>
    <row r="255" spans="17:17">
      <c r="Q255" s="9"/>
    </row>
    <row r="256" spans="17:17">
      <c r="Q256" s="9"/>
    </row>
    <row r="257" spans="17:17">
      <c r="Q257" s="9"/>
    </row>
    <row r="258" spans="17:17">
      <c r="Q258" s="9"/>
    </row>
    <row r="259" spans="17:17">
      <c r="Q259" s="9"/>
    </row>
    <row r="260" spans="17:17">
      <c r="Q260" s="9"/>
    </row>
    <row r="261" spans="17:17">
      <c r="Q261" s="9"/>
    </row>
    <row r="262" spans="17:17">
      <c r="Q262" s="9"/>
    </row>
    <row r="263" spans="17:17">
      <c r="Q263" s="9"/>
    </row>
    <row r="264" spans="17:17">
      <c r="Q264" s="9"/>
    </row>
    <row r="265" spans="17:17">
      <c r="Q265" s="9"/>
    </row>
    <row r="266" spans="17:17">
      <c r="Q266" s="9"/>
    </row>
    <row r="267" spans="17:17">
      <c r="Q267" s="9"/>
    </row>
    <row r="268" spans="17:17">
      <c r="Q268" s="9"/>
    </row>
    <row r="269" spans="17:17">
      <c r="Q269" s="9"/>
    </row>
    <row r="270" spans="17:17">
      <c r="Q270" s="9"/>
    </row>
    <row r="271" spans="17:17">
      <c r="Q271" s="9"/>
    </row>
    <row r="272" spans="17:17">
      <c r="Q272" s="9"/>
    </row>
    <row r="273" spans="17:17">
      <c r="Q273" s="9"/>
    </row>
    <row r="274" spans="17:17">
      <c r="Q274" s="9"/>
    </row>
    <row r="275" spans="17:17">
      <c r="Q275" s="9"/>
    </row>
    <row r="276" spans="17:17">
      <c r="Q276" s="9"/>
    </row>
    <row r="277" spans="17:17">
      <c r="Q277" s="9"/>
    </row>
    <row r="278" spans="17:17">
      <c r="Q278" s="9"/>
    </row>
    <row r="279" spans="17:17">
      <c r="Q279" s="9"/>
    </row>
    <row r="280" spans="17:17">
      <c r="Q280" s="9"/>
    </row>
    <row r="281" spans="17:17">
      <c r="Q281" s="9"/>
    </row>
    <row r="282" spans="17:17">
      <c r="Q282" s="9"/>
    </row>
    <row r="283" spans="17:17">
      <c r="Q283" s="9"/>
    </row>
    <row r="284" spans="17:17">
      <c r="Q284" s="9"/>
    </row>
    <row r="285" spans="17:17">
      <c r="Q285" s="9"/>
    </row>
    <row r="286" spans="17:17">
      <c r="Q286" s="9"/>
    </row>
    <row r="287" spans="17:17">
      <c r="Q287" s="9"/>
    </row>
    <row r="288" spans="17:17">
      <c r="Q288" s="9"/>
    </row>
    <row r="289" spans="17:17">
      <c r="Q289" s="9"/>
    </row>
    <row r="290" spans="17:17">
      <c r="Q290" s="9"/>
    </row>
    <row r="291" spans="17:17">
      <c r="Q291" s="9"/>
    </row>
    <row r="292" spans="17:17">
      <c r="Q292" s="9"/>
    </row>
    <row r="293" spans="17:17">
      <c r="Q293" s="9"/>
    </row>
    <row r="294" spans="17:17">
      <c r="Q294" s="9"/>
    </row>
    <row r="295" spans="17:17">
      <c r="Q295" s="9"/>
    </row>
    <row r="296" spans="17:17">
      <c r="Q296" s="9"/>
    </row>
    <row r="297" spans="17:17">
      <c r="Q297" s="9"/>
    </row>
    <row r="298" spans="17:17">
      <c r="Q298" s="9"/>
    </row>
    <row r="299" spans="17:17">
      <c r="Q299" s="9"/>
    </row>
    <row r="300" spans="17:17">
      <c r="Q300" s="9"/>
    </row>
    <row r="301" spans="17:17">
      <c r="Q301" s="9"/>
    </row>
    <row r="302" spans="17:17">
      <c r="Q302" s="9"/>
    </row>
    <row r="303" spans="17:17">
      <c r="Q303" s="9"/>
    </row>
    <row r="304" spans="17:17">
      <c r="Q304" s="9"/>
    </row>
    <row r="305" spans="17:17">
      <c r="Q305" s="9"/>
    </row>
    <row r="306" spans="17:17">
      <c r="Q306" s="9"/>
    </row>
    <row r="307" spans="17:17">
      <c r="Q307" s="9"/>
    </row>
    <row r="308" spans="17:17">
      <c r="Q308" s="9"/>
    </row>
    <row r="309" spans="17:17">
      <c r="Q309" s="9"/>
    </row>
    <row r="310" spans="17:17">
      <c r="Q310" s="9"/>
    </row>
    <row r="311" spans="17:17">
      <c r="Q311" s="9"/>
    </row>
    <row r="312" spans="17:17">
      <c r="Q312" s="9"/>
    </row>
    <row r="313" spans="17:17">
      <c r="Q313" s="9"/>
    </row>
    <row r="314" spans="17:17">
      <c r="Q314" s="9"/>
    </row>
    <row r="315" spans="17:17">
      <c r="Q315" s="9"/>
    </row>
    <row r="316" spans="17:17">
      <c r="Q316" s="9"/>
    </row>
    <row r="317" spans="17:17">
      <c r="Q317" s="9"/>
    </row>
    <row r="318" spans="17:17">
      <c r="Q318" s="9"/>
    </row>
    <row r="319" spans="17:17">
      <c r="Q319" s="9"/>
    </row>
    <row r="320" spans="17:17">
      <c r="Q320" s="9"/>
    </row>
    <row r="321" spans="17:17">
      <c r="Q321" s="9"/>
    </row>
    <row r="322" spans="17:17">
      <c r="Q322" s="9"/>
    </row>
    <row r="323" spans="17:17">
      <c r="Q323" s="9"/>
    </row>
    <row r="324" spans="17:17">
      <c r="Q324" s="9"/>
    </row>
    <row r="325" spans="17:17">
      <c r="Q325" s="9"/>
    </row>
    <row r="326" spans="17:17">
      <c r="Q326" s="9"/>
    </row>
    <row r="327" spans="17:17">
      <c r="Q327" s="9"/>
    </row>
    <row r="328" spans="17:17">
      <c r="Q328" s="9"/>
    </row>
    <row r="329" spans="17:17">
      <c r="Q329" s="9"/>
    </row>
    <row r="330" spans="17:17">
      <c r="Q330" s="9"/>
    </row>
    <row r="331" spans="17:17">
      <c r="Q331" s="9"/>
    </row>
    <row r="332" spans="17:17">
      <c r="Q332" s="9"/>
    </row>
    <row r="333" spans="17:17">
      <c r="Q333" s="9"/>
    </row>
    <row r="334" spans="17:17">
      <c r="Q334" s="9"/>
    </row>
    <row r="335" spans="17:17">
      <c r="Q335" s="9"/>
    </row>
    <row r="336" spans="17:17">
      <c r="Q336" s="9"/>
    </row>
    <row r="337" spans="17:17">
      <c r="Q337" s="9"/>
    </row>
    <row r="338" spans="17:17">
      <c r="Q338" s="9"/>
    </row>
    <row r="339" spans="17:17">
      <c r="Q339" s="9"/>
    </row>
    <row r="340" spans="17:17">
      <c r="Q340" s="9"/>
    </row>
    <row r="341" spans="17:17">
      <c r="Q341" s="9"/>
    </row>
    <row r="342" spans="17:17">
      <c r="Q342" s="9"/>
    </row>
    <row r="343" spans="17:17">
      <c r="Q343" s="9"/>
    </row>
    <row r="344" spans="17:17">
      <c r="Q344" s="9"/>
    </row>
    <row r="345" spans="17:17">
      <c r="Q345" s="9"/>
    </row>
    <row r="346" spans="17:17">
      <c r="Q346" s="9"/>
    </row>
    <row r="347" spans="17:17">
      <c r="Q347" s="9"/>
    </row>
    <row r="348" spans="17:17">
      <c r="Q348" s="9"/>
    </row>
    <row r="349" spans="17:17">
      <c r="Q349" s="9"/>
    </row>
    <row r="350" spans="17:17">
      <c r="Q350" s="9"/>
    </row>
    <row r="351" spans="17:17">
      <c r="Q351" s="9"/>
    </row>
    <row r="352" spans="17:17">
      <c r="Q352" s="9"/>
    </row>
    <row r="353" spans="17:17">
      <c r="Q353" s="9"/>
    </row>
    <row r="354" spans="17:17">
      <c r="Q354" s="9"/>
    </row>
    <row r="355" spans="17:17">
      <c r="Q355" s="9"/>
    </row>
    <row r="356" spans="17:17">
      <c r="Q356" s="9"/>
    </row>
    <row r="357" spans="17:17">
      <c r="Q357" s="9"/>
    </row>
    <row r="358" spans="17:17">
      <c r="Q358" s="9"/>
    </row>
    <row r="359" spans="17:17">
      <c r="Q359" s="9"/>
    </row>
    <row r="360" spans="17:17">
      <c r="Q360" s="9"/>
    </row>
    <row r="361" spans="17:17">
      <c r="Q361" s="9"/>
    </row>
    <row r="362" spans="17:17">
      <c r="Q362" s="9"/>
    </row>
    <row r="363" spans="17:17">
      <c r="Q363" s="9"/>
    </row>
    <row r="364" spans="17:17">
      <c r="Q364" s="9"/>
    </row>
    <row r="365" spans="17:17">
      <c r="Q365" s="9"/>
    </row>
    <row r="366" spans="17:17">
      <c r="Q366" s="9"/>
    </row>
    <row r="367" spans="17:17">
      <c r="Q367" s="9"/>
    </row>
    <row r="368" spans="17:17">
      <c r="Q368" s="9"/>
    </row>
    <row r="369" spans="17:17">
      <c r="Q369" s="9"/>
    </row>
    <row r="370" spans="17:17">
      <c r="Q370" s="9"/>
    </row>
    <row r="371" spans="17:17">
      <c r="Q371" s="9"/>
    </row>
    <row r="372" spans="17:17">
      <c r="Q372" s="9"/>
    </row>
    <row r="373" spans="17:17">
      <c r="Q373" s="9"/>
    </row>
    <row r="374" spans="17:17">
      <c r="Q374" s="9"/>
    </row>
    <row r="375" spans="17:17">
      <c r="Q375" s="9"/>
    </row>
    <row r="376" spans="17:17">
      <c r="Q376" s="9"/>
    </row>
    <row r="377" spans="17:17">
      <c r="Q377" s="9"/>
    </row>
    <row r="378" spans="17:17">
      <c r="Q378" s="9"/>
    </row>
    <row r="379" spans="17:17">
      <c r="Q379" s="9"/>
    </row>
    <row r="380" spans="17:17">
      <c r="Q380" s="9"/>
    </row>
    <row r="381" spans="17:17">
      <c r="Q381" s="9"/>
    </row>
    <row r="382" spans="17:17">
      <c r="Q382" s="9"/>
    </row>
    <row r="383" spans="17:17">
      <c r="Q383" s="9"/>
    </row>
    <row r="384" spans="17:17">
      <c r="Q384" s="9"/>
    </row>
    <row r="385" spans="17:17">
      <c r="Q385" s="9"/>
    </row>
    <row r="386" spans="17:17">
      <c r="Q386" s="9"/>
    </row>
    <row r="387" spans="17:17">
      <c r="Q387" s="9"/>
    </row>
    <row r="388" spans="17:17">
      <c r="Q388" s="9"/>
    </row>
    <row r="389" spans="17:17">
      <c r="Q389" s="9"/>
    </row>
    <row r="390" spans="17:17">
      <c r="Q390" s="9"/>
    </row>
    <row r="391" spans="17:17">
      <c r="Q391" s="9"/>
    </row>
    <row r="392" spans="17:17">
      <c r="Q392" s="9"/>
    </row>
    <row r="393" spans="17:17">
      <c r="Q393" s="9"/>
    </row>
    <row r="394" spans="17:17">
      <c r="Q394" s="9"/>
    </row>
    <row r="395" spans="17:17">
      <c r="Q395" s="9"/>
    </row>
    <row r="396" spans="17:17">
      <c r="Q396" s="9"/>
    </row>
    <row r="397" spans="17:17">
      <c r="Q397" s="9"/>
    </row>
    <row r="398" spans="17:17">
      <c r="Q398" s="9"/>
    </row>
    <row r="399" spans="17:17">
      <c r="Q399" s="9"/>
    </row>
    <row r="400" spans="17:17">
      <c r="Q400" s="9"/>
    </row>
    <row r="401" spans="17:17">
      <c r="Q401" s="9"/>
    </row>
    <row r="402" spans="17:17">
      <c r="Q402" s="9"/>
    </row>
    <row r="403" spans="17:17">
      <c r="Q403" s="9"/>
    </row>
    <row r="404" spans="17:17">
      <c r="Q404" s="9"/>
    </row>
    <row r="405" spans="17:17">
      <c r="Q405" s="9"/>
    </row>
    <row r="406" spans="17:17">
      <c r="Q406" s="9"/>
    </row>
    <row r="407" spans="17:17">
      <c r="Q407" s="9"/>
    </row>
    <row r="408" spans="17:17">
      <c r="Q408" s="9"/>
    </row>
    <row r="409" spans="17:17">
      <c r="Q409" s="9"/>
    </row>
    <row r="410" spans="17:17">
      <c r="Q410" s="9"/>
    </row>
    <row r="411" spans="17:17">
      <c r="Q411" s="9"/>
    </row>
    <row r="412" spans="17:17">
      <c r="Q412" s="9"/>
    </row>
    <row r="413" spans="17:17">
      <c r="Q413" s="9"/>
    </row>
    <row r="564" spans="5:24">
      <c r="F564" s="9">
        <f>結果分析!F564</f>
        <v>0.5</v>
      </c>
      <c r="G564" s="9">
        <f>結果分析!G564</f>
        <v>0.5</v>
      </c>
      <c r="H564" s="9">
        <f>結果分析!H564</f>
        <v>0.80348078317621474</v>
      </c>
      <c r="I564" s="9">
        <f>結果分析!I564</f>
        <v>0.5</v>
      </c>
      <c r="J564" s="9">
        <f>結果分析!J564</f>
        <v>0.5</v>
      </c>
      <c r="K564" s="9">
        <f>結果分析!K564</f>
        <v>0.45</v>
      </c>
      <c r="L564" s="9">
        <f>結果分析!L564</f>
        <v>0.5</v>
      </c>
      <c r="M564" s="9">
        <f>結果分析!M564</f>
        <v>0.5</v>
      </c>
      <c r="N564" s="9">
        <f>結果分析!N564</f>
        <v>0.54545454545454541</v>
      </c>
      <c r="O564" s="9">
        <f>結果分析!O564</f>
        <v>0.5</v>
      </c>
      <c r="P564" s="86">
        <f>結果分析!P564</f>
        <v>53.5</v>
      </c>
      <c r="Q564" s="9">
        <f>結果分析!Q564</f>
        <v>0.50965909090909089</v>
      </c>
      <c r="R564" s="9">
        <f>結果分析!R564</f>
        <v>0.53333333333333333</v>
      </c>
      <c r="S564" s="9">
        <f>結果分析!S564</f>
        <v>0.6</v>
      </c>
      <c r="T564" s="9">
        <f>結果分析!T564</f>
        <v>0.5</v>
      </c>
      <c r="U564" s="9">
        <f>結果分析!U564</f>
        <v>0.54545454545454541</v>
      </c>
      <c r="V564" s="9">
        <f>結果分析!V564</f>
        <v>0.46875</v>
      </c>
      <c r="W564" s="9">
        <f>結果分析!W564</f>
        <v>0.5</v>
      </c>
      <c r="X564" s="9">
        <f>結果分析!X564</f>
        <v>0.5</v>
      </c>
    </row>
    <row r="567" spans="5:24">
      <c r="E567" s="2" t="s">
        <v>910</v>
      </c>
      <c r="F567" s="8">
        <f>COUNTA(F2:F564)</f>
        <v>118</v>
      </c>
      <c r="G567" s="8">
        <f t="shared" ref="G567:X567" si="4">COUNTA(G2:G564)</f>
        <v>118</v>
      </c>
      <c r="H567" s="8">
        <f t="shared" si="4"/>
        <v>118</v>
      </c>
      <c r="I567" s="8">
        <f t="shared" si="4"/>
        <v>118</v>
      </c>
      <c r="J567" s="8">
        <f t="shared" si="4"/>
        <v>118</v>
      </c>
      <c r="K567" s="8">
        <f t="shared" si="4"/>
        <v>118</v>
      </c>
      <c r="L567" s="8">
        <f t="shared" si="4"/>
        <v>118</v>
      </c>
      <c r="M567" s="8">
        <f t="shared" si="4"/>
        <v>118</v>
      </c>
      <c r="N567" s="8">
        <f t="shared" si="4"/>
        <v>118</v>
      </c>
      <c r="O567" s="8">
        <f t="shared" si="4"/>
        <v>118</v>
      </c>
      <c r="P567" s="8">
        <f t="shared" si="4"/>
        <v>118</v>
      </c>
      <c r="Q567" s="8">
        <f t="shared" si="4"/>
        <v>118</v>
      </c>
      <c r="R567" s="8">
        <f t="shared" si="4"/>
        <v>118</v>
      </c>
      <c r="S567" s="8">
        <f t="shared" si="4"/>
        <v>118</v>
      </c>
      <c r="T567" s="8">
        <f t="shared" si="4"/>
        <v>118</v>
      </c>
      <c r="U567" s="8">
        <f t="shared" si="4"/>
        <v>118</v>
      </c>
      <c r="V567" s="8">
        <f t="shared" si="4"/>
        <v>118</v>
      </c>
      <c r="W567" s="8">
        <f t="shared" si="4"/>
        <v>118</v>
      </c>
      <c r="X567" s="8">
        <f t="shared" si="4"/>
        <v>118</v>
      </c>
    </row>
    <row r="568" spans="5:24">
      <c r="E568" s="2" t="s">
        <v>911</v>
      </c>
      <c r="F568" s="9">
        <f t="shared" ref="F568" si="5">AVERAGE(F2:F564)</f>
        <v>0.52631060307449717</v>
      </c>
      <c r="G568" s="9">
        <f t="shared" ref="G568:X568" si="6">AVERAGE(G2:G564)</f>
        <v>0.50423728813559321</v>
      </c>
      <c r="H568" s="9">
        <f t="shared" si="6"/>
        <v>0.64421528742272094</v>
      </c>
      <c r="I568" s="9">
        <f t="shared" si="6"/>
        <v>0.55084745762711862</v>
      </c>
      <c r="J568" s="9">
        <f t="shared" si="6"/>
        <v>0.6048728813559322</v>
      </c>
      <c r="K568" s="9">
        <f t="shared" si="6"/>
        <v>0.54703389830508475</v>
      </c>
      <c r="L568" s="9">
        <f t="shared" si="6"/>
        <v>0.53919491525423724</v>
      </c>
      <c r="M568" s="9">
        <f t="shared" si="6"/>
        <v>0.75423728813559321</v>
      </c>
      <c r="N568" s="9">
        <f t="shared" si="6"/>
        <v>0.62057010785824362</v>
      </c>
      <c r="O568" s="9">
        <f t="shared" si="6"/>
        <v>0.69491525423728828</v>
      </c>
      <c r="P568" s="86">
        <f t="shared" si="6"/>
        <v>57.156779661016948</v>
      </c>
      <c r="Q568" s="9">
        <f t="shared" si="6"/>
        <v>0.64543528505392911</v>
      </c>
      <c r="R568" s="9">
        <f t="shared" si="6"/>
        <v>0.61242937853107327</v>
      </c>
      <c r="S568" s="9">
        <f t="shared" si="6"/>
        <v>0.59237288135593191</v>
      </c>
      <c r="T568" s="9">
        <f t="shared" si="6"/>
        <v>0.60699152542372881</v>
      </c>
      <c r="U568" s="9">
        <f t="shared" si="6"/>
        <v>0.62557781201848983</v>
      </c>
      <c r="V568" s="9">
        <f t="shared" si="6"/>
        <v>0.61546610169491522</v>
      </c>
      <c r="W568" s="9">
        <f t="shared" si="6"/>
        <v>0.67125706214689262</v>
      </c>
      <c r="X568" s="9">
        <f t="shared" si="6"/>
        <v>0.68008474576271183</v>
      </c>
    </row>
    <row r="569" spans="5:24">
      <c r="E569" s="2" t="s">
        <v>912</v>
      </c>
      <c r="F569" s="2">
        <f>RANK(F564,F2:F564)</f>
        <v>66</v>
      </c>
      <c r="G569" s="2">
        <f t="shared" ref="G569:X569" si="7">RANK(G564,G2:G564)</f>
        <v>31</v>
      </c>
      <c r="H569" s="2">
        <f t="shared" si="7"/>
        <v>15</v>
      </c>
      <c r="I569" s="2">
        <f t="shared" si="7"/>
        <v>51</v>
      </c>
      <c r="J569" s="2">
        <f t="shared" si="7"/>
        <v>68</v>
      </c>
      <c r="K569" s="2">
        <f t="shared" si="7"/>
        <v>75</v>
      </c>
      <c r="L569" s="2">
        <f t="shared" si="7"/>
        <v>65</v>
      </c>
      <c r="M569" s="2">
        <f t="shared" si="7"/>
        <v>61</v>
      </c>
      <c r="N569" s="2">
        <f t="shared" si="7"/>
        <v>75</v>
      </c>
      <c r="O569" s="2">
        <f t="shared" si="7"/>
        <v>101</v>
      </c>
      <c r="P569" s="2">
        <f t="shared" si="7"/>
        <v>69</v>
      </c>
      <c r="Q569" s="2">
        <f t="shared" si="7"/>
        <v>101</v>
      </c>
      <c r="R569" s="2">
        <f t="shared" si="7"/>
        <v>78</v>
      </c>
      <c r="S569" s="2">
        <f t="shared" si="7"/>
        <v>43</v>
      </c>
      <c r="T569" s="2">
        <f t="shared" si="7"/>
        <v>81</v>
      </c>
      <c r="U569" s="2">
        <f t="shared" si="7"/>
        <v>68</v>
      </c>
      <c r="V569" s="2">
        <f t="shared" si="7"/>
        <v>100</v>
      </c>
      <c r="W569" s="2">
        <f t="shared" si="7"/>
        <v>105</v>
      </c>
      <c r="X569" s="2">
        <f t="shared" si="7"/>
        <v>95</v>
      </c>
    </row>
    <row r="570" spans="5:24">
      <c r="E570" s="2" t="s">
        <v>913</v>
      </c>
      <c r="F570" s="2">
        <f>ROUNDUP(F569/F567*100,0)</f>
        <v>56</v>
      </c>
      <c r="G570" s="2">
        <f t="shared" ref="G570:X570" si="8">ROUNDUP(G569/G567*100,0)</f>
        <v>27</v>
      </c>
      <c r="H570" s="2">
        <f t="shared" si="8"/>
        <v>13</v>
      </c>
      <c r="I570" s="2">
        <f t="shared" si="8"/>
        <v>44</v>
      </c>
      <c r="J570" s="2">
        <f t="shared" si="8"/>
        <v>58</v>
      </c>
      <c r="K570" s="2">
        <f t="shared" si="8"/>
        <v>64</v>
      </c>
      <c r="L570" s="2">
        <f t="shared" si="8"/>
        <v>56</v>
      </c>
      <c r="M570" s="2">
        <f t="shared" si="8"/>
        <v>52</v>
      </c>
      <c r="N570" s="2">
        <f t="shared" si="8"/>
        <v>64</v>
      </c>
      <c r="O570" s="2">
        <f t="shared" si="8"/>
        <v>86</v>
      </c>
      <c r="P570" s="2">
        <f t="shared" si="8"/>
        <v>59</v>
      </c>
      <c r="Q570" s="2">
        <f t="shared" si="8"/>
        <v>86</v>
      </c>
      <c r="R570" s="2">
        <f t="shared" si="8"/>
        <v>67</v>
      </c>
      <c r="S570" s="2">
        <f t="shared" si="8"/>
        <v>37</v>
      </c>
      <c r="T570" s="2">
        <f t="shared" si="8"/>
        <v>69</v>
      </c>
      <c r="U570" s="2">
        <f t="shared" si="8"/>
        <v>58</v>
      </c>
      <c r="V570" s="2">
        <f t="shared" si="8"/>
        <v>85</v>
      </c>
      <c r="W570" s="2">
        <f t="shared" si="8"/>
        <v>89</v>
      </c>
      <c r="X570" s="2">
        <f t="shared" si="8"/>
        <v>81</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チェックリスト</vt:lpstr>
      <vt:lpstr>結果出力</vt:lpstr>
      <vt:lpstr>抽出データ</vt:lpstr>
      <vt:lpstr>改修に向けての気付き</vt:lpstr>
      <vt:lpstr>気付き</vt:lpstr>
      <vt:lpstr>ﾍﾞﾝﾁﾏｰｸ</vt:lpstr>
      <vt:lpstr>結果分析</vt:lpstr>
      <vt:lpstr>面積１</vt:lpstr>
      <vt:lpstr>面積２</vt:lpstr>
      <vt:lpstr>面積３</vt:lpstr>
      <vt:lpstr>面積別分析</vt:lpstr>
      <vt:lpstr>チェックリスト!Print_Area</vt:lpstr>
      <vt:lpstr>改修に向けての気付き!Print_Area</vt:lpstr>
      <vt:lpstr>結果出力!Print_Area</vt:lpstr>
      <vt:lpstr>面積別分析!Print_Area</vt:lpstr>
    </vt:vector>
  </TitlesOfParts>
  <Company>株式会社マクロミル</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Quick-CROSS3</dc:title>
  <dc:creator>株式会社マクロミル</dc:creator>
  <cp:lastModifiedBy>林立也</cp:lastModifiedBy>
  <cp:lastPrinted>2016-02-02T02:33:07Z</cp:lastPrinted>
  <dcterms:created xsi:type="dcterms:W3CDTF">2005-07-07T05:56:59Z</dcterms:created>
  <dcterms:modified xsi:type="dcterms:W3CDTF">2018-12-01T10:04:43Z</dcterms:modified>
</cp:coreProperties>
</file>